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tables/table8.xml" ContentType="application/vnd.openxmlformats-officedocument.spreadsheetml.table+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tables/table1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ADME &amp; Methodology" sheetId="2" state="visible" r:id="rId2"/>
    <sheet xmlns:r="http://schemas.openxmlformats.org/officeDocument/2006/relationships" name="Executive Dashboard" sheetId="3" state="visible" r:id="rId3"/>
    <sheet xmlns:r="http://schemas.openxmlformats.org/officeDocument/2006/relationships" name="Strategic Insights" sheetId="4" state="visible" r:id="rId4"/>
    <sheet xmlns:r="http://schemas.openxmlformats.org/officeDocument/2006/relationships" name="Data Dictionary" sheetId="5" state="visible" r:id="rId5"/>
    <sheet xmlns:r="http://schemas.openxmlformats.org/officeDocument/2006/relationships" name="M1 Sparkling Electrolyte" sheetId="6" state="visible" r:id="rId6"/>
    <sheet xmlns:r="http://schemas.openxmlformats.org/officeDocument/2006/relationships" name="M2 Electrolyte RTD" sheetId="7" state="visible" r:id="rId7"/>
    <sheet xmlns:r="http://schemas.openxmlformats.org/officeDocument/2006/relationships" name="M3 Functional Beverage" sheetId="8" state="visible" r:id="rId8"/>
    <sheet xmlns:r="http://schemas.openxmlformats.org/officeDocument/2006/relationships" name="M4 Caffeine &amp; Energy" sheetId="9" state="visible" r:id="rId9"/>
    <sheet xmlns:r="http://schemas.openxmlformats.org/officeDocument/2006/relationships" name="M5 Sparkling Water &amp; Soda" sheetId="10" state="visible" r:id="rId10"/>
    <sheet xmlns:r="http://schemas.openxmlformats.org/officeDocument/2006/relationships" name="Brand Roll up" sheetId="11" state="visible" r:id="rId11"/>
    <sheet xmlns:r="http://schemas.openxmlformats.org/officeDocument/2006/relationships" name="Category Benchmarks" sheetId="12" state="visible" r:id="rId12"/>
    <sheet xmlns:r="http://schemas.openxmlformats.org/officeDocument/2006/relationships" name="Nutrition Scoreboard" sheetId="13" state="visible" r:id="rId13"/>
    <sheet xmlns:r="http://schemas.openxmlformats.org/officeDocument/2006/relationships" name="Pricing &amp; Promo Analysis" sheetId="14" state="visible" r:id="rId14"/>
    <sheet xmlns:r="http://schemas.openxmlformats.org/officeDocument/2006/relationships" name="Subscription Strategy" sheetId="15" state="visible" r:id="rId15"/>
    <sheet xmlns:r="http://schemas.openxmlformats.org/officeDocument/2006/relationships" name="Why They Win" sheetId="16" state="visible" r:id="rId16"/>
    <sheet xmlns:r="http://schemas.openxmlformats.org/officeDocument/2006/relationships" name="Velocity Estimate" sheetId="17" state="visible" r:id="rId17"/>
    <sheet xmlns:r="http://schemas.openxmlformats.org/officeDocument/2006/relationships" name="Flavour Map" sheetId="18" state="visible" r:id="rId18"/>
    <sheet xmlns:r="http://schemas.openxmlformats.org/officeDocument/2006/relationships" name="Entrants and Watchlist" sheetId="19" state="visible" r:id="rId19"/>
    <sheet xmlns:r="http://schemas.openxmlformats.org/officeDocument/2006/relationships" name="Live Capture Protocol" sheetId="20" state="visible" r:id="rId20"/>
    <sheet xmlns:r="http://schemas.openxmlformats.org/officeDocument/2006/relationships" name="QA &amp; Integrity" sheetId="21" state="visible" r:id="rId21"/>
    <sheet xmlns:r="http://schemas.openxmlformats.org/officeDocument/2006/relationships" name="Enrichment Log" sheetId="22" state="visible" r:id="rId22"/>
    <sheet xmlns:r="http://schemas.openxmlformats.org/officeDocument/2006/relationships" name="Sources" sheetId="23" state="visible" r:id="rId23"/>
  </sheets>
  <definedNames>
    <definedName name="_xlnm._FilterDatabase" localSheetId="5" hidden="1">'M1 Sparkling Electrolyte'!$A$1:$AT$255</definedName>
    <definedName name="_xlnm.Print_Titles" localSheetId="5">'M1 Sparkling Electrolyte'!$1:$1</definedName>
    <definedName name="_xlnm._FilterDatabase" localSheetId="6" hidden="1">'M2 Electrolyte RTD'!$A$1:$AT$405</definedName>
    <definedName name="_xlnm.Print_Titles" localSheetId="6">'M2 Electrolyte RTD'!$1:$1</definedName>
    <definedName name="_xlnm._FilterDatabase" localSheetId="7" hidden="1">'M3 Functional Beverage'!$A$1:$AT$556</definedName>
    <definedName name="_xlnm.Print_Titles" localSheetId="7">'M3 Functional Beverage'!$1:$1</definedName>
    <definedName name="_xlnm._FilterDatabase" localSheetId="8" hidden="1">'M4 Caffeine &amp; Energy'!$A$1:$AT$816</definedName>
    <definedName name="_xlnm.Print_Titles" localSheetId="8">'M4 Caffeine &amp; Energy'!$1:$1</definedName>
    <definedName name="_xlnm._FilterDatabase" localSheetId="9" hidden="1">'M5 Sparkling Water &amp; Soda'!$A$1:$AT$900</definedName>
    <definedName name="_xlnm.Print_Titles" localSheetId="9">'M5 Sparkling Water &amp; Soda'!$1:$1</definedName>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29">
    <font>
      <name val="Calibri"/>
      <family val="2"/>
      <color theme="1"/>
      <sz val="11"/>
      <scheme val="minor"/>
    </font>
    <font>
      <b val="1"/>
      <color rgb="001F3864"/>
      <sz val="18"/>
    </font>
    <font>
      <i val="1"/>
      <color rgb="002E5496"/>
      <sz val="11"/>
    </font>
    <font>
      <b val="1"/>
      <color rgb="001F3864"/>
      <sz val="13"/>
    </font>
    <font>
      <b val="1"/>
      <color rgb="000563C1"/>
      <u val="single"/>
    </font>
    <font>
      <b val="1"/>
      <color rgb="00C00000"/>
      <sz val="13"/>
    </font>
    <font>
      <b val="1"/>
      <color rgb="001F3864"/>
      <sz val="11"/>
    </font>
    <font>
      <name val="Calibri"/>
      <b val="1"/>
      <color rgb="00FFFFFF"/>
      <sz val="11"/>
    </font>
    <font>
      <i val="1"/>
      <color rgb="00C00000"/>
    </font>
    <font>
      <b val="1"/>
    </font>
    <font>
      <b val="1"/>
      <color rgb="001F3864"/>
      <sz val="16"/>
    </font>
    <font>
      <i val="1"/>
      <color rgb="00548235"/>
    </font>
    <font>
      <b val="1"/>
      <color rgb="001F3864"/>
    </font>
    <font>
      <b val="1"/>
      <color rgb="00FFFFFF"/>
    </font>
    <font>
      <i val="1"/>
      <color rgb="00808080"/>
      <sz val="9"/>
    </font>
    <font>
      <b val="1"/>
      <color rgb="001F3864"/>
      <sz val="20"/>
    </font>
    <font>
      <b val="1"/>
      <color rgb="002E5496"/>
      <sz val="22"/>
    </font>
    <font>
      <color rgb="00595959"/>
      <sz val="10"/>
    </font>
    <font>
      <b val="1"/>
      <color rgb="00C00000"/>
      <sz val="22"/>
    </font>
    <font>
      <b val="1"/>
      <color rgb="00808080"/>
    </font>
    <font>
      <name val="Calibri"/>
      <b val="1"/>
      <color rgb="001D1D1F"/>
      <sz val="30"/>
    </font>
    <font>
      <name val="Calibri"/>
      <color rgb="006E6E73"/>
      <sz val="13"/>
    </font>
    <font>
      <b val="1"/>
      <color rgb="000071E3"/>
      <sz val="22"/>
    </font>
    <font>
      <color rgb="006E6E73"/>
      <sz val="10"/>
    </font>
    <font>
      <b val="1"/>
      <color rgb="000071E3"/>
      <sz val="14"/>
      <u val="single"/>
    </font>
    <font>
      <color rgb="001D1D1F"/>
      <sz val="11"/>
    </font>
    <font>
      <b val="1"/>
      <color rgb="001D1D1F"/>
      <sz val="14"/>
    </font>
    <font>
      <b val="1"/>
      <color rgb="000071E3"/>
      <sz val="11"/>
    </font>
    <font>
      <i val="1"/>
      <color rgb="006E6E73"/>
      <sz val="9"/>
    </font>
  </fonts>
  <fills count="12">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D9E1F2"/>
      </patternFill>
    </fill>
    <fill>
      <patternFill patternType="solid">
        <fgColor rgb="00C6E0B4"/>
      </patternFill>
    </fill>
    <fill>
      <patternFill patternType="solid">
        <fgColor rgb="00E2EFDA"/>
      </patternFill>
    </fill>
    <fill>
      <patternFill patternType="solid">
        <fgColor rgb="00FCE4D6"/>
      </patternFill>
    </fill>
    <fill>
      <patternFill patternType="solid">
        <fgColor rgb="00F8CBAD"/>
      </patternFill>
    </fill>
    <fill>
      <patternFill patternType="solid">
        <fgColor rgb="000071E3"/>
      </patternFill>
    </fill>
    <fill>
      <patternFill patternType="solid">
        <fgColor rgb="00F5F5F7"/>
      </patternFill>
    </fill>
  </fills>
  <borders count="14">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E5E5E7"/>
      </left>
      <right style="thin">
        <color rgb="00E5E5E7"/>
      </right>
      <top style="thin">
        <color rgb="00E5E5E7"/>
      </top>
      <bottom style="thin">
        <color rgb="00E5E5E7"/>
      </bottom>
    </border>
    <border>
      <left/>
      <right/>
      <top style="thin">
        <color rgb="00E5E5E7"/>
      </top>
      <bottom/>
      <diagonal/>
    </border>
    <border>
      <left/>
      <right style="thin">
        <color rgb="00E5E5E7"/>
      </right>
      <top style="thin">
        <color rgb="00E5E5E7"/>
      </top>
      <bottom/>
      <diagonal/>
    </border>
    <border>
      <left/>
      <right style="thin">
        <color rgb="00E5E5E7"/>
      </right>
      <top style="thin">
        <color rgb="00E5E5E7"/>
      </top>
      <bottom style="thin">
        <color rgb="00E5E5E7"/>
      </bottom>
      <diagonal/>
    </border>
    <border>
      <left style="thin">
        <color rgb="00E5E5E7"/>
      </left>
      <right/>
      <top/>
      <bottom/>
      <diagonal/>
    </border>
    <border>
      <left/>
      <right style="thin">
        <color rgb="00E5E5E7"/>
      </right>
      <top/>
      <bottom/>
      <diagonal/>
    </border>
    <border>
      <left style="thin">
        <color rgb="00E5E5E7"/>
      </left>
      <right/>
      <top/>
      <bottom style="thin">
        <color rgb="00E5E5E7"/>
      </bottom>
      <diagonal/>
    </border>
    <border>
      <left/>
      <right style="thin">
        <color rgb="00E5E5E7"/>
      </right>
      <top/>
      <bottom style="thin">
        <color rgb="00E5E5E7"/>
      </bottom>
      <diagonal/>
    </border>
  </borders>
  <cellStyleXfs count="1">
    <xf numFmtId="0" fontId="0" fillId="0" borderId="0"/>
  </cellStyleXfs>
  <cellXfs count="68">
    <xf numFmtId="0" fontId="0" fillId="0" borderId="0" pivotButton="0" quotePrefix="0" xfId="0"/>
    <xf numFmtId="0" fontId="20" fillId="0" borderId="0" applyAlignment="1" pivotButton="0" quotePrefix="0" xfId="0">
      <alignment vertical="center"/>
    </xf>
    <xf numFmtId="0" fontId="21" fillId="0" borderId="0" applyAlignment="1" pivotButton="0" quotePrefix="0" xfId="0">
      <alignment vertical="center" wrapText="1"/>
    </xf>
    <xf numFmtId="0" fontId="0" fillId="10" borderId="0" pivotButton="0" quotePrefix="0" xfId="0"/>
    <xf numFmtId="0" fontId="22" fillId="11" borderId="6" applyAlignment="1" pivotButton="0" quotePrefix="0" xfId="0">
      <alignment horizontal="center" vertical="center"/>
    </xf>
    <xf numFmtId="0" fontId="23" fillId="11" borderId="6" applyAlignment="1" pivotButton="0" quotePrefix="0" xfId="0">
      <alignment horizontal="center" vertical="top"/>
    </xf>
    <xf numFmtId="0" fontId="24" fillId="11" borderId="6" applyAlignment="1" pivotButton="0" quotePrefix="0" xfId="0">
      <alignment horizontal="left" vertical="center" indent="1"/>
    </xf>
    <xf numFmtId="0" fontId="0" fillId="0" borderId="9" pivotButton="0" quotePrefix="0" xfId="0"/>
    <xf numFmtId="0" fontId="25" fillId="11" borderId="6" applyAlignment="1" pivotButton="0" quotePrefix="0" xfId="0">
      <alignment horizontal="left" vertical="top" wrapText="1" indent="1"/>
    </xf>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11" borderId="0" pivotButton="0" quotePrefix="0" xfId="0"/>
    <xf numFmtId="0" fontId="26" fillId="0" borderId="0" pivotButton="0" quotePrefix="0" xfId="0"/>
    <xf numFmtId="0" fontId="27" fillId="0" borderId="0" applyAlignment="1" pivotButton="0" quotePrefix="0" xfId="0">
      <alignment vertical="top"/>
    </xf>
    <xf numFmtId="0" fontId="25" fillId="0" borderId="0" applyAlignment="1" pivotButton="0" quotePrefix="0" xfId="0">
      <alignment vertical="top" wrapText="1"/>
    </xf>
    <xf numFmtId="0" fontId="28"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5" fillId="0" borderId="0" pivotButton="0" quotePrefix="0" xfId="0"/>
    <xf numFmtId="0" fontId="8" fillId="0" borderId="0" pivotButton="0" quotePrefix="0" xfId="0"/>
    <xf numFmtId="0" fontId="16" fillId="5" borderId="1" applyAlignment="1" pivotButton="0" quotePrefix="0" xfId="0">
      <alignment horizontal="center"/>
    </xf>
    <xf numFmtId="9" fontId="18" fillId="4" borderId="1" applyAlignment="1" pivotButton="0" quotePrefix="0" xfId="0">
      <alignment horizontal="center"/>
    </xf>
    <xf numFmtId="0" fontId="17" fillId="0" borderId="1" applyAlignment="1" pivotButton="0" quotePrefix="0" xfId="0">
      <alignment horizontal="center"/>
    </xf>
    <xf numFmtId="0" fontId="0" fillId="0" borderId="1" applyAlignment="1" pivotButton="0" quotePrefix="0" xfId="0">
      <alignment horizontal="center"/>
    </xf>
    <xf numFmtId="0" fontId="13" fillId="2" borderId="1" applyAlignment="1" pivotButton="0" quotePrefix="0" xfId="0">
      <alignment horizontal="center" vertical="center" wrapText="1"/>
    </xf>
    <xf numFmtId="0" fontId="9" fillId="0" borderId="1" applyAlignment="1" pivotButton="0" quotePrefix="0" xfId="0">
      <alignment vertical="top" wrapText="1"/>
    </xf>
    <xf numFmtId="0" fontId="0" fillId="0" borderId="1" applyAlignment="1" pivotButton="0" quotePrefix="0" xfId="0">
      <alignment vertical="top" wrapText="1"/>
    </xf>
    <xf numFmtId="0" fontId="8" fillId="0" borderId="0" applyAlignment="1" pivotButton="0" quotePrefix="0" xfId="0">
      <alignment vertical="top" wrapText="1"/>
    </xf>
    <xf numFmtId="0" fontId="12" fillId="5" borderId="1" applyAlignment="1" pivotButton="0" quotePrefix="0" xfId="0">
      <alignment vertical="top" wrapText="1"/>
    </xf>
    <xf numFmtId="0" fontId="0" fillId="0" borderId="4" pivotButton="0" quotePrefix="0" xfId="0"/>
    <xf numFmtId="0" fontId="0" fillId="0" borderId="5" pivotButton="0" quotePrefix="0" xfId="0"/>
    <xf numFmtId="0" fontId="19" fillId="0" borderId="0" pivotButton="0" quotePrefix="0" xfId="0"/>
    <xf numFmtId="0" fontId="13" fillId="2" borderId="1" applyAlignment="1" pivotButton="0" quotePrefix="0" xfId="0">
      <alignment vertical="top" wrapText="1"/>
    </xf>
    <xf numFmtId="0" fontId="0" fillId="9" borderId="1" applyAlignment="1" pivotButton="0" quotePrefix="0" xfId="0">
      <alignment horizontal="center"/>
    </xf>
    <xf numFmtId="0" fontId="0" fillId="4" borderId="1" applyAlignment="1" pivotButton="0" quotePrefix="0" xfId="0">
      <alignment horizontal="center"/>
    </xf>
    <xf numFmtId="0" fontId="9" fillId="0" borderId="1" applyAlignment="1" pivotButton="0" quotePrefix="0" xfId="0">
      <alignment horizontal="center"/>
    </xf>
    <xf numFmtId="0" fontId="14" fillId="0" borderId="0" pivotButton="0" quotePrefix="0" xfId="0"/>
    <xf numFmtId="0" fontId="8" fillId="0" borderId="1" applyAlignment="1" pivotButton="0" quotePrefix="0" xfId="0">
      <alignment vertical="top" wrapText="1"/>
    </xf>
    <xf numFmtId="0" fontId="7"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horizontal="center" vertical="top"/>
    </xf>
    <xf numFmtId="164" fontId="0" fillId="4"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9" fontId="0" fillId="4" borderId="1" applyAlignment="1" pivotButton="0" quotePrefix="0" xfId="0">
      <alignment vertical="top" wrapText="1"/>
    </xf>
    <xf numFmtId="165" fontId="0" fillId="0" borderId="1" applyAlignment="1" pivotButton="0" quotePrefix="0" xfId="0">
      <alignment horizontal="center" vertical="top"/>
    </xf>
    <xf numFmtId="2" fontId="0" fillId="0" borderId="1" applyAlignment="1" pivotButton="0" quotePrefix="0" xfId="0">
      <alignment horizontal="center" vertical="top"/>
    </xf>
    <xf numFmtId="2" fontId="0" fillId="0" borderId="1" applyAlignment="1" pivotButton="0" quotePrefix="0" xfId="0">
      <alignment horizontal="center"/>
    </xf>
    <xf numFmtId="0" fontId="0"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9" fillId="4" borderId="1" applyAlignment="1" pivotButton="0" quotePrefix="0" xfId="0">
      <alignment vertical="top" wrapText="1"/>
    </xf>
    <xf numFmtId="0" fontId="9" fillId="8" borderId="1" applyAlignment="1" pivotButton="0" quotePrefix="0" xfId="0">
      <alignment vertical="top" wrapText="1"/>
    </xf>
    <xf numFmtId="0" fontId="0" fillId="0" borderId="1" applyAlignment="1" pivotButton="0" quotePrefix="0" xfId="0">
      <alignment horizontal="center" vertical="center"/>
    </xf>
    <xf numFmtId="0" fontId="0" fillId="7" borderId="1" applyAlignment="1" pivotButton="0" quotePrefix="0" xfId="0">
      <alignment horizontal="center" vertical="center"/>
    </xf>
    <xf numFmtId="0" fontId="9" fillId="5" borderId="1" applyAlignment="1" pivotButton="0" quotePrefix="0" xfId="0">
      <alignment vertical="top" wrapText="1"/>
    </xf>
    <xf numFmtId="0" fontId="9" fillId="5" borderId="1" applyAlignment="1" pivotButton="0" quotePrefix="0" xfId="0">
      <alignment horizontal="center"/>
    </xf>
    <xf numFmtId="0" fontId="10" fillId="0" borderId="0" pivotButton="0" quotePrefix="0" xfId="0"/>
    <xf numFmtId="0" fontId="6" fillId="0" borderId="1" applyAlignment="1" pivotButton="0" quotePrefix="0" xfId="0">
      <alignment vertical="top" wrapText="1"/>
    </xf>
    <xf numFmtId="0" fontId="11" fillId="0" borderId="1" applyAlignment="1" pivotButton="0" quotePrefix="0" xfId="0">
      <alignment vertical="top" wrapText="1"/>
    </xf>
  </cellXfs>
  <cellStyles count="1">
    <cellStyle name="Normal" xfId="0" builtinId="0" hidden="0"/>
  </cellStyles>
  <dxfs count="2">
    <dxf>
      <fill>
        <patternFill patternType="solid">
          <fgColor rgb="00F8CBAD"/>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SKUs per category</a:t>
            </a:r>
          </a:p>
        </rich>
      </tx>
    </title>
    <plotArea>
      <barChart>
        <barDir val="col"/>
        <grouping val="clustered"/>
        <ser>
          <idx val="0"/>
          <order val="0"/>
          <tx>
            <strRef>
              <f>'Executive Dashboard'!C68</f>
            </strRef>
          </tx>
          <spPr>
            <a:ln xmlns:a="http://schemas.openxmlformats.org/drawingml/2006/main">
              <a:prstDash val="solid"/>
            </a:ln>
          </spPr>
          <cat>
            <numRef>
              <f>'Executive Dashboard'!$B$69:$B$73</f>
            </numRef>
          </cat>
          <val>
            <numRef>
              <f>'Executive Dashboard'!$C$69:$C$73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Avg sugar (g) by category</a:t>
            </a:r>
          </a:p>
        </rich>
      </tx>
    </title>
    <plotArea>
      <barChart>
        <barDir val="col"/>
        <grouping val="clustered"/>
        <ser>
          <idx val="0"/>
          <order val="0"/>
          <tx>
            <strRef>
              <f>'Executive Dashboard'!D68</f>
            </strRef>
          </tx>
          <spPr>
            <a:ln xmlns:a="http://schemas.openxmlformats.org/drawingml/2006/main">
              <a:prstDash val="solid"/>
            </a:ln>
          </spPr>
          <cat>
            <numRef>
              <f>'Executive Dashboard'!$B$69:$B$73</f>
            </numRef>
          </cat>
          <val>
            <numRef>
              <f>'Executive Dashboard'!$D$69:$D$73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Sweetener mix</a:t>
            </a:r>
          </a:p>
        </rich>
      </tx>
    </title>
    <plotArea>
      <pieChart>
        <varyColors val="1"/>
        <ser>
          <idx val="0"/>
          <order val="0"/>
          <tx>
            <strRef>
              <f>'Executive Dashboard'!C75</f>
            </strRef>
          </tx>
          <spPr>
            <a:ln xmlns:a="http://schemas.openxmlformats.org/drawingml/2006/main">
              <a:prstDash val="solid"/>
            </a:ln>
          </spPr>
          <cat>
            <numRef>
              <f>'Executive Dashboard'!$B$76:$B$80</f>
            </numRef>
          </cat>
          <val>
            <numRef>
              <f>'Executive Dashboard'!$C$76:$C$80</f>
            </numRef>
          </val>
        </ser>
        <firstSliceAng val="0"/>
      </pie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Avg caffeine (mg) by category</a:t>
            </a:r>
          </a:p>
        </rich>
      </tx>
    </title>
    <plotArea>
      <barChart>
        <barDir val="bar"/>
        <grouping val="clustered"/>
        <ser>
          <idx val="0"/>
          <order val="0"/>
          <tx>
            <strRef>
              <f>'Executive Dashboard'!E68</f>
            </strRef>
          </tx>
          <spPr>
            <a:ln xmlns:a="http://schemas.openxmlformats.org/drawingml/2006/main">
              <a:prstDash val="solid"/>
            </a:ln>
          </spPr>
          <cat>
            <numRef>
              <f>'Executive Dashboard'!$B$69:$B$73</f>
            </numRef>
          </cat>
          <val>
            <numRef>
              <f>'Executive Dashboard'!$E$69:$E$73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Sugar vs caffeine positioning (per 100 mL)</a:t>
            </a:r>
          </a:p>
        </rich>
      </tx>
    </title>
    <plotArea>
      <scatterChart>
        <ser>
          <idx val="0"/>
          <order val="0"/>
          <tx>
            <v>Sparkling electrolyte / functional sparkling</v>
          </tx>
          <spPr>
            <a:ln xmlns:a="http://schemas.openxmlformats.org/drawingml/2006/main">
              <a:noFill/>
              <a:prstDash val="solid"/>
            </a:ln>
          </spPr>
          <marker>
            <symbol val="circle"/>
            <size val="7"/>
            <spPr>
              <a:solidFill xmlns:a="http://schemas.openxmlformats.org/drawingml/2006/main">
                <a:srgbClr val="1F77B4"/>
              </a:solidFill>
              <a:ln xmlns:a="http://schemas.openxmlformats.org/drawingml/2006/main">
                <a:prstDash val="solid"/>
              </a:ln>
            </spPr>
          </marker>
          <xVal>
            <numRef>
              <f>'Strategic Insights'!$T$60:$T$69</f>
            </numRef>
          </xVal>
          <yVal>
            <numRef>
              <f>'Strategic Insights'!$U$60:$U$69</f>
            </numRef>
          </yVal>
        </ser>
        <ser>
          <idx val="1"/>
          <order val="1"/>
          <tx>
            <v>Electrolyte beverage (RTD)</v>
          </tx>
          <spPr>
            <a:ln xmlns:a="http://schemas.openxmlformats.org/drawingml/2006/main">
              <a:noFill/>
              <a:prstDash val="solid"/>
            </a:ln>
          </spPr>
          <marker>
            <symbol val="circle"/>
            <size val="7"/>
            <spPr>
              <a:solidFill xmlns:a="http://schemas.openxmlformats.org/drawingml/2006/main">
                <a:srgbClr val="D62728"/>
              </a:solidFill>
              <a:ln xmlns:a="http://schemas.openxmlformats.org/drawingml/2006/main">
                <a:prstDash val="solid"/>
              </a:ln>
            </spPr>
          </marker>
          <xVal>
            <numRef>
              <f>'Strategic Insights'!$V$60:$V$80</f>
            </numRef>
          </xVal>
          <yVal>
            <numRef>
              <f>'Strategic Insights'!$W$60:$W$80</f>
            </numRef>
          </yVal>
        </ser>
        <ser>
          <idx val="2"/>
          <order val="2"/>
          <tx>
            <v>Functional beverage (still/sparkling)</v>
          </tx>
          <spPr>
            <a:ln xmlns:a="http://schemas.openxmlformats.org/drawingml/2006/main">
              <a:noFill/>
              <a:prstDash val="solid"/>
            </a:ln>
          </spPr>
          <marker>
            <symbol val="circle"/>
            <size val="7"/>
            <spPr>
              <a:solidFill xmlns:a="http://schemas.openxmlformats.org/drawingml/2006/main">
                <a:srgbClr val="2CA02C"/>
              </a:solidFill>
              <a:ln xmlns:a="http://schemas.openxmlformats.org/drawingml/2006/main">
                <a:prstDash val="solid"/>
              </a:ln>
            </spPr>
          </marker>
          <xVal>
            <numRef>
              <f>'Strategic Insights'!$X$60:$X$79</f>
            </numRef>
          </xVal>
          <yVal>
            <numRef>
              <f>'Strategic Insights'!$Y$60:$Y$79</f>
            </numRef>
          </yVal>
        </ser>
        <ser>
          <idx val="3"/>
          <order val="3"/>
          <tx>
            <v>Caffeine &amp; energy beverage</v>
          </tx>
          <spPr>
            <a:ln xmlns:a="http://schemas.openxmlformats.org/drawingml/2006/main">
              <a:noFill/>
              <a:prstDash val="solid"/>
            </a:ln>
          </spPr>
          <marker>
            <symbol val="circle"/>
            <size val="7"/>
            <spPr>
              <a:solidFill xmlns:a="http://schemas.openxmlformats.org/drawingml/2006/main">
                <a:srgbClr val="9467BD"/>
              </a:solidFill>
              <a:ln xmlns:a="http://schemas.openxmlformats.org/drawingml/2006/main">
                <a:prstDash val="solid"/>
              </a:ln>
            </spPr>
          </marker>
          <xVal>
            <numRef>
              <f>'Strategic Insights'!$Z$60:$Z$96</f>
            </numRef>
          </xVal>
          <yVal>
            <numRef>
              <f>'Strategic Insights'!$AA$60:$AA$96</f>
            </numRef>
          </yVal>
        </ser>
        <ser>
          <idx val="4"/>
          <order val="4"/>
          <tx>
            <v>Sparkling water &amp; soda</v>
          </tx>
          <spPr>
            <a:ln xmlns:a="http://schemas.openxmlformats.org/drawingml/2006/main">
              <a:noFill/>
              <a:prstDash val="solid"/>
            </a:ln>
          </spPr>
          <marker>
            <symbol val="circle"/>
            <size val="7"/>
            <spPr>
              <a:solidFill xmlns:a="http://schemas.openxmlformats.org/drawingml/2006/main">
                <a:srgbClr val="FF7F0E"/>
              </a:solidFill>
              <a:ln xmlns:a="http://schemas.openxmlformats.org/drawingml/2006/main">
                <a:prstDash val="solid"/>
              </a:ln>
            </spPr>
          </marker>
          <xVal>
            <numRef>
              <f>'Strategic Insights'!$AB$60:$AB$96</f>
            </numRef>
          </xVal>
          <yVal>
            <numRef>
              <f>'Strategic Insights'!$AC$60:$AC$96</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Sugar g per 100 mL</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Caffeine mg per 100 mL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col>
      <colOff>0</colOff>
      <row>37</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37</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51</row>
      <rowOff>0</rowOff>
    </from>
    <ext cx="468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51</row>
      <rowOff>0</rowOff>
    </from>
    <ext cx="468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1</col>
      <colOff>0</colOff>
      <row>60</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M1" displayName="tblM1" ref="A1:AT255" headerRowCount="1">
  <autoFilter ref="A1:AT255"/>
  <tableColumns count="46">
    <tableColumn id="1" name="1. Brand"/>
    <tableColumn id="2" name="2. Product Line / SKU Name"/>
    <tableColumn id="3" name="3. Category"/>
    <tableColumn id="4" name="4. Format &amp; Size"/>
    <tableColumn id="5" name="5. Pack Count"/>
    <tableColumn id="6" name="6. One Time Price (CAD)"/>
    <tableColumn id="7" name="7. Price / Unit (CAD)"/>
    <tableColumn id="8" name="8. Price / 100 mL (CAD)"/>
    <tableColumn id="9" name="9. S&amp;S Offered (Y/N)"/>
    <tableColumn id="10" name="10. S&amp;S Discount %"/>
    <tableColumn id="11" name="11. S&amp;S Price After Disc."/>
    <tableColumn id="12" name="12. Coupon on Listing (Y/N + value)"/>
    <tableColumn id="13" name="13. Promotion Text"/>
    <tableColumn id="14" name="14. Lowest Effective Price (stacked)"/>
    <tableColumn id="15" name="15. All Flavours in Listing"/>
    <tableColumn id="16" name="16. Caffeine / Serving (mg)"/>
    <tableColumn id="17" name="17. Sodium / Serving (mg)"/>
    <tableColumn id="18" name="18. Potassium / Serving (mg)"/>
    <tableColumn id="19" name="19. Sugar / Serving (g)"/>
    <tableColumn id="20" name="20. Calories / Serving"/>
    <tableColumn id="21" name="21. Sweetener Type"/>
    <tableColumn id="22" name="22. Key Functional Claims"/>
    <tableColumn id="23" name="23. Star Rating"/>
    <tableColumn id="24" name="24. Number of Ratings"/>
    <tableColumn id="25" name="25. Amazon Badge"/>
    <tableColumn id="26" name="26. Bestseller Rank in Category"/>
    <tableColumn id="27" name="27a. Est. Weekly Velocity (band)"/>
    <tableColumn id="28" name="27b. Velocity Signal Used"/>
    <tableColumn id="29" name="28. Biggest Selling Message"/>
    <tableColumn id="30" name="29. Why a Shopper Chooses This"/>
    <tableColumn id="31" name="30. Direct Product URL"/>
    <tableColumn id="32" name="C1. Caffeine /100 mL (mg)"/>
    <tableColumn id="33" name="C2. Sugar /100 mL (g)"/>
    <tableColumn id="34" name="C3. Sodium /100 mL (mg)"/>
    <tableColumn id="35" name="C4. Sugar Free? (&lt;=1 g)"/>
    <tableColumn id="36" name="C5. Health Score (0 to 100)"/>
    <tableColumn id="37" name="C6. Functional Score (0 to 100)"/>
    <tableColumn id="38" name="H1. Unit Vol (mL) [calc helper]"/>
    <tableColumn id="39" name="H2. Coupon Value (CAD) [calc helper]"/>
    <tableColumn id="40" name="C7. Over Health Canada caffeine ceiling (180 mg per container or 400 mg per litre)?"/>
    <tableColumn id="41" name="31. Supplemented Food Facts table (Y/N)"/>
    <tableColumn id="42" name="32. Caution Identifier (Y/N/not required)"/>
    <tableColumn id="43" name="33. Bilingual EN and FR panel (Y/N)"/>
    <tableColumn id="44" name="P1. Attribute Provenance"/>
    <tableColumn id="45" name="P2. Commercial Field Status"/>
    <tableColumn id="46" name="P3. Row Flag"/>
  </tableColumns>
  <tableStyleInfo name="TableStyleMedium2" showRowStripes="1" showColumnStripes="0"/>
</table>
</file>

<file path=xl/tables/table2.xml><?xml version="1.0" encoding="utf-8"?>
<table xmlns="http://schemas.openxmlformats.org/spreadsheetml/2006/main" id="2" name="tblM2" displayName="tblM2" ref="A1:AT405" headerRowCount="1">
  <autoFilter ref="A1:AT405"/>
  <tableColumns count="46">
    <tableColumn id="1" name="1. Brand"/>
    <tableColumn id="2" name="2. Product Line / SKU Name"/>
    <tableColumn id="3" name="3. Category"/>
    <tableColumn id="4" name="4. Format &amp; Size"/>
    <tableColumn id="5" name="5. Pack Count"/>
    <tableColumn id="6" name="6. One Time Price (CAD)"/>
    <tableColumn id="7" name="7. Price / Unit (CAD)"/>
    <tableColumn id="8" name="8. Price / 100 mL (CAD)"/>
    <tableColumn id="9" name="9. S&amp;S Offered (Y/N)"/>
    <tableColumn id="10" name="10. S&amp;S Discount %"/>
    <tableColumn id="11" name="11. S&amp;S Price After Disc."/>
    <tableColumn id="12" name="12. Coupon on Listing (Y/N + value)"/>
    <tableColumn id="13" name="13. Promotion Text"/>
    <tableColumn id="14" name="14. Lowest Effective Price (stacked)"/>
    <tableColumn id="15" name="15. All Flavours in Listing"/>
    <tableColumn id="16" name="16. Caffeine / Serving (mg)"/>
    <tableColumn id="17" name="17. Sodium / Serving (mg)"/>
    <tableColumn id="18" name="18. Potassium / Serving (mg)"/>
    <tableColumn id="19" name="19. Sugar / Serving (g)"/>
    <tableColumn id="20" name="20. Calories / Serving"/>
    <tableColumn id="21" name="21. Sweetener Type"/>
    <tableColumn id="22" name="22. Key Functional Claims"/>
    <tableColumn id="23" name="23. Star Rating"/>
    <tableColumn id="24" name="24. Number of Ratings"/>
    <tableColumn id="25" name="25. Amazon Badge"/>
    <tableColumn id="26" name="26. Bestseller Rank in Category"/>
    <tableColumn id="27" name="27a. Est. Weekly Velocity (band)"/>
    <tableColumn id="28" name="27b. Velocity Signal Used"/>
    <tableColumn id="29" name="28. Biggest Selling Message"/>
    <tableColumn id="30" name="29. Why a Shopper Chooses This"/>
    <tableColumn id="31" name="30. Direct Product URL"/>
    <tableColumn id="32" name="C1. Caffeine /100 mL (mg)"/>
    <tableColumn id="33" name="C2. Sugar /100 mL (g)"/>
    <tableColumn id="34" name="C3. Sodium /100 mL (mg)"/>
    <tableColumn id="35" name="C4. Sugar Free? (&lt;=1 g)"/>
    <tableColumn id="36" name="C5. Health Score (0 to 100)"/>
    <tableColumn id="37" name="C6. Functional Score (0 to 100)"/>
    <tableColumn id="38" name="H1. Unit Vol (mL) [calc helper]"/>
    <tableColumn id="39" name="H2. Coupon Value (CAD) [calc helper]"/>
    <tableColumn id="40" name="C7. Over Health Canada caffeine ceiling (180 mg per container or 400 mg per litre)?"/>
    <tableColumn id="41" name="31. Supplemented Food Facts table (Y/N)"/>
    <tableColumn id="42" name="32. Caution Identifier (Y/N/not required)"/>
    <tableColumn id="43" name="33. Bilingual EN and FR panel (Y/N)"/>
    <tableColumn id="44" name="P1. Attribute Provenance"/>
    <tableColumn id="45" name="P2. Commercial Field Status"/>
    <tableColumn id="46" name="P3. Row Flag"/>
  </tableColumns>
  <tableStyleInfo name="TableStyleMedium2" showRowStripes="1" showColumnStripes="0"/>
</table>
</file>

<file path=xl/tables/table3.xml><?xml version="1.0" encoding="utf-8"?>
<table xmlns="http://schemas.openxmlformats.org/spreadsheetml/2006/main" id="3" name="tblM3" displayName="tblM3" ref="A1:AT556" headerRowCount="1">
  <autoFilter ref="A1:AT556"/>
  <tableColumns count="46">
    <tableColumn id="1" name="1. Brand"/>
    <tableColumn id="2" name="2. Product Line / SKU Name"/>
    <tableColumn id="3" name="3. Category"/>
    <tableColumn id="4" name="4. Format &amp; Size"/>
    <tableColumn id="5" name="5. Pack Count"/>
    <tableColumn id="6" name="6. One Time Price (CAD)"/>
    <tableColumn id="7" name="7. Price / Unit (CAD)"/>
    <tableColumn id="8" name="8. Price / 100 mL (CAD)"/>
    <tableColumn id="9" name="9. S&amp;S Offered (Y/N)"/>
    <tableColumn id="10" name="10. S&amp;S Discount %"/>
    <tableColumn id="11" name="11. S&amp;S Price After Disc."/>
    <tableColumn id="12" name="12. Coupon on Listing (Y/N + value)"/>
    <tableColumn id="13" name="13. Promotion Text"/>
    <tableColumn id="14" name="14. Lowest Effective Price (stacked)"/>
    <tableColumn id="15" name="15. All Flavours in Listing"/>
    <tableColumn id="16" name="16. Caffeine / Serving (mg)"/>
    <tableColumn id="17" name="17. Sodium / Serving (mg)"/>
    <tableColumn id="18" name="18. Potassium / Serving (mg)"/>
    <tableColumn id="19" name="19. Sugar / Serving (g)"/>
    <tableColumn id="20" name="20. Calories / Serving"/>
    <tableColumn id="21" name="21. Sweetener Type"/>
    <tableColumn id="22" name="22. Key Functional Claims"/>
    <tableColumn id="23" name="23. Star Rating"/>
    <tableColumn id="24" name="24. Number of Ratings"/>
    <tableColumn id="25" name="25. Amazon Badge"/>
    <tableColumn id="26" name="26. Bestseller Rank in Category"/>
    <tableColumn id="27" name="27a. Est. Weekly Velocity (band)"/>
    <tableColumn id="28" name="27b. Velocity Signal Used"/>
    <tableColumn id="29" name="28. Biggest Selling Message"/>
    <tableColumn id="30" name="29. Why a Shopper Chooses This"/>
    <tableColumn id="31" name="30. Direct Product URL"/>
    <tableColumn id="32" name="C1. Caffeine /100 mL (mg)"/>
    <tableColumn id="33" name="C2. Sugar /100 mL (g)"/>
    <tableColumn id="34" name="C3. Sodium /100 mL (mg)"/>
    <tableColumn id="35" name="C4. Sugar Free? (&lt;=1 g)"/>
    <tableColumn id="36" name="C5. Health Score (0 to 100)"/>
    <tableColumn id="37" name="C6. Functional Score (0 to 100)"/>
    <tableColumn id="38" name="H1. Unit Vol (mL) [calc helper]"/>
    <tableColumn id="39" name="H2. Coupon Value (CAD) [calc helper]"/>
    <tableColumn id="40" name="C7. Over Health Canada caffeine ceiling (180 mg per container or 400 mg per litre)?"/>
    <tableColumn id="41" name="31. Supplemented Food Facts table (Y/N)"/>
    <tableColumn id="42" name="32. Caution Identifier (Y/N/not required)"/>
    <tableColumn id="43" name="33. Bilingual EN and FR panel (Y/N)"/>
    <tableColumn id="44" name="P1. Attribute Provenance"/>
    <tableColumn id="45" name="P2. Commercial Field Status"/>
    <tableColumn id="46" name="P3. Row Flag"/>
  </tableColumns>
  <tableStyleInfo name="TableStyleMedium2" showRowStripes="1" showColumnStripes="0"/>
</table>
</file>

<file path=xl/tables/table4.xml><?xml version="1.0" encoding="utf-8"?>
<table xmlns="http://schemas.openxmlformats.org/spreadsheetml/2006/main" id="4" name="tblM4" displayName="tblM4" ref="A1:AT816" headerRowCount="1">
  <autoFilter ref="A1:AT816"/>
  <tableColumns count="46">
    <tableColumn id="1" name="1. Brand"/>
    <tableColumn id="2" name="2. Product Line / SKU Name"/>
    <tableColumn id="3" name="3. Category"/>
    <tableColumn id="4" name="4. Format &amp; Size"/>
    <tableColumn id="5" name="5. Pack Count"/>
    <tableColumn id="6" name="6. One Time Price (CAD)"/>
    <tableColumn id="7" name="7. Price / Unit (CAD)"/>
    <tableColumn id="8" name="8. Price / 100 mL (CAD)"/>
    <tableColumn id="9" name="9. S&amp;S Offered (Y/N)"/>
    <tableColumn id="10" name="10. S&amp;S Discount %"/>
    <tableColumn id="11" name="11. S&amp;S Price After Disc."/>
    <tableColumn id="12" name="12. Coupon on Listing (Y/N + value)"/>
    <tableColumn id="13" name="13. Promotion Text"/>
    <tableColumn id="14" name="14. Lowest Effective Price (stacked)"/>
    <tableColumn id="15" name="15. All Flavours in Listing"/>
    <tableColumn id="16" name="16. Caffeine / Serving (mg)"/>
    <tableColumn id="17" name="17. Sodium / Serving (mg)"/>
    <tableColumn id="18" name="18. Potassium / Serving (mg)"/>
    <tableColumn id="19" name="19. Sugar / Serving (g)"/>
    <tableColumn id="20" name="20. Calories / Serving"/>
    <tableColumn id="21" name="21. Sweetener Type"/>
    <tableColumn id="22" name="22. Key Functional Claims"/>
    <tableColumn id="23" name="23. Star Rating"/>
    <tableColumn id="24" name="24. Number of Ratings"/>
    <tableColumn id="25" name="25. Amazon Badge"/>
    <tableColumn id="26" name="26. Bestseller Rank in Category"/>
    <tableColumn id="27" name="27a. Est. Weekly Velocity (band)"/>
    <tableColumn id="28" name="27b. Velocity Signal Used"/>
    <tableColumn id="29" name="28. Biggest Selling Message"/>
    <tableColumn id="30" name="29. Why a Shopper Chooses This"/>
    <tableColumn id="31" name="30. Direct Product URL"/>
    <tableColumn id="32" name="C1. Caffeine /100 mL (mg)"/>
    <tableColumn id="33" name="C2. Sugar /100 mL (g)"/>
    <tableColumn id="34" name="C3. Sodium /100 mL (mg)"/>
    <tableColumn id="35" name="C4. Sugar Free? (&lt;=1 g)"/>
    <tableColumn id="36" name="C5. Health Score (0 to 100)"/>
    <tableColumn id="37" name="C6. Functional Score (0 to 100)"/>
    <tableColumn id="38" name="H1. Unit Vol (mL) [calc helper]"/>
    <tableColumn id="39" name="H2. Coupon Value (CAD) [calc helper]"/>
    <tableColumn id="40" name="C7. Over Health Canada caffeine ceiling (180 mg per container or 400 mg per litre)?"/>
    <tableColumn id="41" name="31. Supplemented Food Facts table (Y/N)"/>
    <tableColumn id="42" name="32. Caution Identifier (Y/N/not required)"/>
    <tableColumn id="43" name="33. Bilingual EN and FR panel (Y/N)"/>
    <tableColumn id="44" name="P1. Attribute Provenance"/>
    <tableColumn id="45" name="P2. Commercial Field Status"/>
    <tableColumn id="46" name="P3. Row Flag"/>
  </tableColumns>
  <tableStyleInfo name="TableStyleMedium2" showRowStripes="1" showColumnStripes="0"/>
</table>
</file>

<file path=xl/tables/table5.xml><?xml version="1.0" encoding="utf-8"?>
<table xmlns="http://schemas.openxmlformats.org/spreadsheetml/2006/main" id="5" name="tblM5" displayName="tblM5" ref="A1:AT900" headerRowCount="1">
  <autoFilter ref="A1:AT900"/>
  <tableColumns count="46">
    <tableColumn id="1" name="1. Brand"/>
    <tableColumn id="2" name="2. Product Line / SKU Name"/>
    <tableColumn id="3" name="3. Category"/>
    <tableColumn id="4" name="4. Format &amp; Size"/>
    <tableColumn id="5" name="5. Pack Count"/>
    <tableColumn id="6" name="6. One Time Price (CAD)"/>
    <tableColumn id="7" name="7. Price / Unit (CAD)"/>
    <tableColumn id="8" name="8. Price / 100 mL (CAD)"/>
    <tableColumn id="9" name="9. S&amp;S Offered (Y/N)"/>
    <tableColumn id="10" name="10. S&amp;S Discount %"/>
    <tableColumn id="11" name="11. S&amp;S Price After Disc."/>
    <tableColumn id="12" name="12. Coupon on Listing (Y/N + value)"/>
    <tableColumn id="13" name="13. Promotion Text"/>
    <tableColumn id="14" name="14. Lowest Effective Price (stacked)"/>
    <tableColumn id="15" name="15. All Flavours in Listing"/>
    <tableColumn id="16" name="16. Caffeine / Serving (mg)"/>
    <tableColumn id="17" name="17. Sodium / Serving (mg)"/>
    <tableColumn id="18" name="18. Potassium / Serving (mg)"/>
    <tableColumn id="19" name="19. Sugar / Serving (g)"/>
    <tableColumn id="20" name="20. Calories / Serving"/>
    <tableColumn id="21" name="21. Sweetener Type"/>
    <tableColumn id="22" name="22. Key Functional Claims"/>
    <tableColumn id="23" name="23. Star Rating"/>
    <tableColumn id="24" name="24. Number of Ratings"/>
    <tableColumn id="25" name="25. Amazon Badge"/>
    <tableColumn id="26" name="26. Bestseller Rank in Category"/>
    <tableColumn id="27" name="27a. Est. Weekly Velocity (band)"/>
    <tableColumn id="28" name="27b. Velocity Signal Used"/>
    <tableColumn id="29" name="28. Biggest Selling Message"/>
    <tableColumn id="30" name="29. Why a Shopper Chooses This"/>
    <tableColumn id="31" name="30. Direct Product URL"/>
    <tableColumn id="32" name="C1. Caffeine /100 mL (mg)"/>
    <tableColumn id="33" name="C2. Sugar /100 mL (g)"/>
    <tableColumn id="34" name="C3. Sodium /100 mL (mg)"/>
    <tableColumn id="35" name="C4. Sugar Free? (&lt;=1 g)"/>
    <tableColumn id="36" name="C5. Health Score (0 to 100)"/>
    <tableColumn id="37" name="C6. Functional Score (0 to 100)"/>
    <tableColumn id="38" name="H1. Unit Vol (mL) [calc helper]"/>
    <tableColumn id="39" name="H2. Coupon Value (CAD) [calc helper]"/>
    <tableColumn id="40" name="C7. Over Health Canada caffeine ceiling (180 mg per container or 400 mg per litre)?"/>
    <tableColumn id="41" name="31. Supplemented Food Facts table (Y/N)"/>
    <tableColumn id="42" name="32. Caution Identifier (Y/N/not required)"/>
    <tableColumn id="43" name="33. Bilingual EN and FR panel (Y/N)"/>
    <tableColumn id="44" name="P1. Attribute Provenance"/>
    <tableColumn id="45" name="P2. Commercial Field Status"/>
    <tableColumn id="46" name="P3. Row Flag"/>
  </tableColumns>
  <tableStyleInfo name="TableStyleMedium2" showRowStripes="1" showColumnStripes="0"/>
</table>
</file>

<file path=xl/tables/table6.xml><?xml version="1.0" encoding="utf-8"?>
<table xmlns="http://schemas.openxmlformats.org/spreadsheetml/2006/main" id="6" name="tblBrand" displayName="tblBrand" ref="A1:I103" headerRowCount="1">
  <autoFilter ref="A1:I103"/>
  <tableColumns count="9">
    <tableColumn id="1" name="Brand"/>
    <tableColumn id="2" name="# SKUs in file"/>
    <tableColumn id="3" name="Categories played"/>
    <tableColumn id="4" name="Avg caffeine (mg) per line"/>
    <tableColumn id="5" name="Avg sugar (g) per line"/>
    <tableColumn id="6" name="Min sugar (g)"/>
    <tableColumn id="7" name="Avg Health Score"/>
    <tableColumn id="8" name="Avg Functional Score"/>
    <tableColumn id="9" name="Velocity (typical)"/>
  </tableColumns>
  <tableStyleInfo name="TableStyleMedium9" showRowStripes="1"/>
</table>
</file>

<file path=xl/tables/table7.xml><?xml version="1.0" encoding="utf-8"?>
<table xmlns="http://schemas.openxmlformats.org/spreadsheetml/2006/main" id="7" name="tblBench" displayName="tblBench" ref="A1:K6" headerRowCount="1">
  <autoFilter ref="A1:K6"/>
  <tableColumns count="11">
    <tableColumn id="1" name="Category"/>
    <tableColumn id="2" name="# SKUs"/>
    <tableColumn id="3" name="# Lines"/>
    <tableColumn id="4" name="# Sugar free lines (&lt;=1 g)"/>
    <tableColumn id="5" name="Avg sugar (g)"/>
    <tableColumn id="6" name="Min sugar"/>
    <tableColumn id="7" name="Max sugar"/>
    <tableColumn id="8" name="Avg caffeine (mg)"/>
    <tableColumn id="9" name="Avg calories"/>
    <tableColumn id="10" name="Avg Health Score"/>
    <tableColumn id="11" name="Avg Functional Score"/>
  </tableColumns>
  <tableStyleInfo name="TableStyleMedium9" showRowStripes="1"/>
</table>
</file>

<file path=xl/tables/table8.xml><?xml version="1.0" encoding="utf-8"?>
<table xmlns="http://schemas.openxmlformats.org/spreadsheetml/2006/main" id="8" name="tblScore" displayName="tblScore" ref="A1:L126" headerRowCount="1">
  <autoFilter ref="A1:L126"/>
  <tableColumns count="12">
    <tableColumn id="1" name="Rank"/>
    <tableColumn id="2" name="Brand"/>
    <tableColumn id="3" name="Product line"/>
    <tableColumn id="4" name="Category"/>
    <tableColumn id="5" name="Sugar (g)"/>
    <tableColumn id="6" name="Caffeine (mg)"/>
    <tableColumn id="7" name="Calories"/>
    <tableColumn id="8" name="Sugar/100mL"/>
    <tableColumn id="9" name="Health Score (sugar and calories only)"/>
    <tableColumn id="10" name="Functional Score"/>
    <tableColumn id="11" name="Sugar free?"/>
    <tableColumn id="12" name="Over HC caffeine ceiling?"/>
  </tableColumns>
  <tableStyleInfo name="TableStyleMedium9" showRowStripes="1"/>
</table>
</file>

<file path=xl/tables/table9.xml><?xml version="1.0" encoding="utf-8"?>
<table xmlns="http://schemas.openxmlformats.org/spreadsheetml/2006/main" id="9" name="tblPricing" displayName="tblPricing" ref="A1:J2928" headerRowCount="1">
  <autoFilter ref="A1:J2928"/>
  <tableColumns count="10">
    <tableColumn id="1" name="Brand"/>
    <tableColumn id="2" name="SKU"/>
    <tableColumn id="3" name="Category"/>
    <tableColumn id="4" name="One Time Price"/>
    <tableColumn id="5" name="S&amp;S %"/>
    <tableColumn id="6" name="S&amp;S Price"/>
    <tableColumn id="7" name="Coupon Val"/>
    <tableColumn id="8" name="True Floor (stacked)"/>
    <tableColumn id="9" name="Health Score"/>
    <tableColumn id="10" name="Promo reliance read (qualitative)"/>
  </tableColumns>
  <tableStyleInfo name="TableStyleMedium9" showRowStripes="1"/>
</table>
</file>

<file path=xl/tables/table10.xml><?xml version="1.0" encoding="utf-8"?>
<table xmlns="http://schemas.openxmlformats.org/spreadsheetml/2006/main" id="10" name="tblSubs" displayName="tblSubs" ref="A1:I2928" headerRowCount="1">
  <autoFilter ref="A1:I2928"/>
  <tableColumns count="9">
    <tableColumn id="1" name="Brand"/>
    <tableColumn id="2" name="SKU"/>
    <tableColumn id="3" name="Category"/>
    <tableColumn id="4" name="S&amp;S Offered (Y/N)"/>
    <tableColumn id="5" name="S&amp;S Discount %"/>
    <tableColumn id="6" name="S&amp;S Effective Price"/>
    <tableColumn id="7" name="One Time Price"/>
    <tableColumn id="8" name="Saving vs One Time"/>
    <tableColumn id="9" name="Notes"/>
  </tableColumns>
  <tableStyleInfo name="TableStyleMedium9" showRowStripes="1"/>
</table>
</file>

<file path=xl/tables/table11.xml><?xml version="1.0" encoding="utf-8"?>
<table xmlns="http://schemas.openxmlformats.org/spreadsheetml/2006/main" id="11" name="tblWhy" displayName="tblWhy" ref="A1:E126" headerRowCount="1">
  <autoFilter ref="A1:E126"/>
  <tableColumns count="5">
    <tableColumn id="1" name="Category"/>
    <tableColumn id="2" name="Brand"/>
    <tableColumn id="3" name="SKU"/>
    <tableColumn id="4" name="One sentence buyer rationale"/>
    <tableColumn id="5" name="Primary draw"/>
  </tableColumns>
  <tableStyleInfo name="TableStyleMedium9" showRowStripes="1"/>
</table>
</file>

<file path=xl/tables/table12.xml><?xml version="1.0" encoding="utf-8"?>
<table xmlns="http://schemas.openxmlformats.org/spreadsheetml/2006/main" id="12" name="tblVel" displayName="tblVel" ref="A1:E126" headerRowCount="1">
  <autoFilter ref="A1:E126"/>
  <tableColumns count="5">
    <tableColumn id="1" name="Est. Band"/>
    <tableColumn id="2" name="Brand"/>
    <tableColumn id="3" name="SKU"/>
    <tableColumn id="4" name="Category"/>
    <tableColumn id="5" name="Signal used (estimate basis)"/>
  </tableColumns>
  <tableStyleInfo name="TableStyleMedium9" showRowStripes="1"/>
</table>
</file>

<file path=xl/tables/table13.xml><?xml version="1.0" encoding="utf-8"?>
<table xmlns="http://schemas.openxmlformats.org/spreadsheetml/2006/main" id="13" name="tblFlav" displayName="tblFlav" ref="A1:P103" headerRowCount="1">
  <autoFilter ref="A1:P103"/>
  <tableColumns count="16">
    <tableColumn id="1" name="Brand"/>
    <tableColumn id="2" name="Cola/Root Beer"/>
    <tableColumn id="3" name="Citrus (Lem/Lime)"/>
    <tableColumn id="4" name="Orange/Mango"/>
    <tableColumn id="5" name="Berry/Rasp"/>
    <tableColumn id="6" name="Cherry"/>
    <tableColumn id="7" name="Grape"/>
    <tableColumn id="8" name="Watermelon"/>
    <tableColumn id="9" name="Peach"/>
    <tableColumn id="10" name="Tropical/Pineapple"/>
    <tableColumn id="11" name="Grapefruit"/>
    <tableColumn id="12" name="Coconut"/>
    <tableColumn id="13" name="Ginger"/>
    <tableColumn id="14" name="Herbal/Botanical"/>
    <tableColumn id="15" name="Original/Plain"/>
    <tableColumn id="16" name="Flavour breadth"/>
  </tableColumns>
  <tableStyleInfo name="TableStyleMedium9" showRowStripes="1"/>
</table>
</file>

<file path=xl/tables/table14.xml><?xml version="1.0" encoding="utf-8"?>
<table xmlns="http://schemas.openxmlformats.org/spreadsheetml/2006/main" id="14" name="tblEntrants" displayName="tblEntrants" ref="A1:L5" headerRowCount="1">
  <autoFilter ref="A1:L5"/>
  <tableColumns count="12">
    <tableColumn id="1" name="Brand"/>
    <tableColumn id="2" name="Date reported"/>
    <tableColumn id="3" name="Segment"/>
    <tableColumn id="4" name="Format"/>
    <tableColumn id="5" name="Electrolyte load"/>
    <tableColumn id="6" name="Sweetener"/>
    <tableColumn id="7" name="Caffeine"/>
    <tableColumn id="8" name="On Amazon.ca?"/>
    <tableColumn id="9" name="Who checks"/>
    <tableColumn id="10" name="Re check by"/>
    <tableColumn id="11" name="Evidence"/>
    <tableColumn id="12" name="Source"/>
  </tableColumns>
  <tableStyleInfo name="TableStyleMedium9" showRowStripes="1"/>
</table>
</file>

<file path=xl/tables/table15.xml><?xml version="1.0" encoding="utf-8"?>
<table xmlns="http://schemas.openxmlformats.org/spreadsheetml/2006/main" id="15" name="tblEnrich" displayName="tblEnrich" ref="A1:F59" headerRowCount="1">
  <autoFilter ref="A1:F59"/>
  <tableColumns count="6">
    <tableColumn id="1" name="Date"/>
    <tableColumn id="2" name="Brand / Line"/>
    <tableColumn id="3" name="Field"/>
    <tableColumn id="4" name="Verified value / note"/>
    <tableColumn id="5" name="Method"/>
    <tableColumn id="6" name="Source"/>
  </tableColumns>
  <tableStyleInfo name="TableStyleMedium9" showRowStripes="1"/>
</table>
</file>

<file path=xl/tables/table16.xml><?xml version="1.0" encoding="utf-8"?>
<table xmlns="http://schemas.openxmlformats.org/spreadsheetml/2006/main" id="16" name="tblSrc" displayName="tblSrc" ref="A1:C134" headerRowCount="1">
  <autoFilter ref="A1:C134"/>
  <tableColumns count="3">
    <tableColumn id="1" name="Product / Brand"/>
    <tableColumn id="2" name="Direct Amazon.ca Product URL"/>
    <tableColumn id="3" name="Reference source(s) used for stable attribute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Strategic Insights'!A1" TargetMode="External" Id="rId2"/><Relationship Type="http://schemas.openxmlformats.org/officeDocument/2006/relationships/hyperlink" Target="#'Live Capture Protocol'!A1" TargetMode="External" Id="rId3"/><Relationship Type="http://schemas.openxmlformats.org/officeDocument/2006/relationships/hyperlink" Target="#'README &amp; Methodology'!A1" TargetMode="External" Id="rId4"/></Relationships>
</file>

<file path=xl/worksheets/_rels/sheet2.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hyperlink" Target="#'README &amp; Methodology'!A1" TargetMode="External" Id="rId2"/><Relationship Type="http://schemas.openxmlformats.org/officeDocument/2006/relationships/hyperlink" Target="#'Executive Dashboard'!A1" TargetMode="External" Id="rId3"/><Relationship Type="http://schemas.openxmlformats.org/officeDocument/2006/relationships/hyperlink" Target="#'Strategic Insights'!A1" TargetMode="External" Id="rId4"/><Relationship Type="http://schemas.openxmlformats.org/officeDocument/2006/relationships/hyperlink" Target="#'Data Dictionary'!A1" TargetMode="External" Id="rId5"/><Relationship Type="http://schemas.openxmlformats.org/officeDocument/2006/relationships/hyperlink" Target="#'M1 Sparkling Electrolyte'!A1" TargetMode="External" Id="rId6"/><Relationship Type="http://schemas.openxmlformats.org/officeDocument/2006/relationships/hyperlink" Target="#'M2 Electrolyte RTD'!A1" TargetMode="External" Id="rId7"/><Relationship Type="http://schemas.openxmlformats.org/officeDocument/2006/relationships/hyperlink" Target="#'M3 Functional Beverage'!A1" TargetMode="External" Id="rId8"/><Relationship Type="http://schemas.openxmlformats.org/officeDocument/2006/relationships/hyperlink" Target="#'M4 Caffeine &amp; Energy'!A1" TargetMode="External" Id="rId9"/><Relationship Type="http://schemas.openxmlformats.org/officeDocument/2006/relationships/hyperlink" Target="#'M5 Sparkling Water &amp; Soda'!A1" TargetMode="External" Id="rId10"/><Relationship Type="http://schemas.openxmlformats.org/officeDocument/2006/relationships/hyperlink" Target="#'Brand Roll up'!A1" TargetMode="External" Id="rId11"/><Relationship Type="http://schemas.openxmlformats.org/officeDocument/2006/relationships/hyperlink" Target="#'Category Benchmarks'!A1" TargetMode="External" Id="rId12"/><Relationship Type="http://schemas.openxmlformats.org/officeDocument/2006/relationships/hyperlink" Target="#'Nutrition Scoreboard'!A1" TargetMode="External" Id="rId13"/><Relationship Type="http://schemas.openxmlformats.org/officeDocument/2006/relationships/hyperlink" Target="#'Pricing &amp; Promo Analysis'!A1" TargetMode="External" Id="rId14"/><Relationship Type="http://schemas.openxmlformats.org/officeDocument/2006/relationships/hyperlink" Target="#'Subscription Strategy'!A1" TargetMode="External" Id="rId15"/><Relationship Type="http://schemas.openxmlformats.org/officeDocument/2006/relationships/hyperlink" Target="#'Why They Win'!A1" TargetMode="External" Id="rId16"/><Relationship Type="http://schemas.openxmlformats.org/officeDocument/2006/relationships/hyperlink" Target="#'Velocity Estimate'!A1" TargetMode="External" Id="rId17"/><Relationship Type="http://schemas.openxmlformats.org/officeDocument/2006/relationships/hyperlink" Target="#'Flavour Map'!A1" TargetMode="External" Id="rId18"/><Relationship Type="http://schemas.openxmlformats.org/officeDocument/2006/relationships/hyperlink" Target="#'Entrants and Watchlist'!A1" TargetMode="External" Id="rId19"/><Relationship Type="http://schemas.openxmlformats.org/officeDocument/2006/relationships/hyperlink" Target="#'Live Capture Protocol'!A1" TargetMode="External" Id="rId20"/><Relationship Type="http://schemas.openxmlformats.org/officeDocument/2006/relationships/hyperlink" Target="#'QA &amp; Integrity'!A1" TargetMode="External" Id="rId21"/><Relationship Type="http://schemas.openxmlformats.org/officeDocument/2006/relationships/hyperlink" Target="#'Enrichment Log'!A1" TargetMode="External" Id="rId22"/><Relationship Type="http://schemas.openxmlformats.org/officeDocument/2006/relationships/hyperlink" Target="#'Sources'!A1" TargetMode="External" Id="rId23"/></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_rels/sheet13.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5.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17.xml.rels><Relationships xmlns="http://schemas.openxmlformats.org/package/2006/relationships"><Relationship Type="http://schemas.openxmlformats.org/officeDocument/2006/relationships/table" Target="/xl/tables/table12.xml" Id="rId1"/></Relationships>
</file>

<file path=xl/worksheets/_rels/sheet18.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2.xml.rels><Relationships xmlns="http://schemas.openxmlformats.org/package/2006/relationships"><Relationship Type="http://schemas.openxmlformats.org/officeDocument/2006/relationships/table" Target="/xl/tables/table15.xml" Id="rId1"/></Relationships>
</file>

<file path=xl/worksheets/_rels/sheet23.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tabColor rgb="000071E3"/>
    <outlinePr summaryBelow="1" summaryRight="1"/>
    <pageSetUpPr fitToPage="1"/>
  </sheetPr>
  <dimension ref="B2:E27"/>
  <sheetViews>
    <sheetView showGridLines="0" showRowColHeaders="0" workbookViewId="0">
      <selection activeCell="A1" sqref="A1"/>
    </sheetView>
  </sheetViews>
  <sheetFormatPr baseColWidth="8" defaultRowHeight="15"/>
  <cols>
    <col width="2" customWidth="1" min="1" max="1"/>
    <col width="30" customWidth="1" min="2" max="2"/>
    <col width="30" customWidth="1" min="3" max="3"/>
    <col width="30" customWidth="1" min="4" max="4"/>
    <col width="30" customWidth="1" min="5" max="5"/>
    <col width="2" customWidth="1" min="6" max="6"/>
  </cols>
  <sheetData>
    <row r="2" ht="46" customHeight="1">
      <c r="B2" s="1" t="inlineStr">
        <is>
          <t>Beverage Competitor Intelligence</t>
        </is>
      </c>
    </row>
    <row r="3" ht="30" customHeight="1">
      <c r="B3" s="2" t="inlineStr">
        <is>
          <t>What's selling in energy, sparkling water and functional drinks on Amazon.ca, who wins, why, and where the open gaps are.</t>
        </is>
      </c>
    </row>
    <row r="4" ht="3" customHeight="1">
      <c r="B4" s="3" t="n"/>
      <c r="C4" s="3" t="n"/>
      <c r="D4" s="3" t="n"/>
      <c r="E4" s="3" t="n"/>
    </row>
    <row r="5" ht="30" customHeight="1">
      <c r="B5" s="4" t="inlineStr">
        <is>
          <t>125</t>
        </is>
      </c>
      <c r="C5" s="4" t="inlineStr">
        <is>
          <t>102</t>
        </is>
      </c>
      <c r="D5" s="4" t="inlineStr">
        <is>
          <t>2,927</t>
        </is>
      </c>
      <c r="E5" s="4" t="inlineStr">
        <is>
          <t>50%</t>
        </is>
      </c>
    </row>
    <row r="6" ht="18" customHeight="1">
      <c r="B6" s="5" t="inlineStr">
        <is>
          <t>product lines</t>
        </is>
      </c>
      <c r="C6" s="5" t="inlineStr">
        <is>
          <t>brands</t>
        </is>
      </c>
      <c r="D6" s="5" t="inlineStr">
        <is>
          <t>SKUs mapped</t>
        </is>
      </c>
      <c r="E6" s="5" t="inlineStr">
        <is>
          <t>are sugar free</t>
        </is>
      </c>
    </row>
    <row r="8" ht="28" customHeight="1">
      <c r="B8" s="6" t="inlineStr">
        <is>
          <t>📊  See the category</t>
        </is>
      </c>
      <c r="C8" s="7" t="n"/>
      <c r="D8" s="6" t="inlineStr">
        <is>
          <t>💡  Read the insights</t>
        </is>
      </c>
      <c r="E8" s="7" t="n"/>
    </row>
    <row r="9" ht="16" customHeight="1">
      <c r="B9" s="8" t="inlineStr">
        <is>
          <t>Big picture dashboard: KPIs, category charts and the headline takeaways at a glance.</t>
        </is>
      </c>
      <c r="C9" s="9" t="n"/>
      <c r="D9" s="8" t="inlineStr">
        <is>
          <t>The 'so what': top findings, flavour whitespace, a positioning map and an opportunity shortlist.</t>
        </is>
      </c>
      <c r="E9" s="9" t="n"/>
    </row>
    <row r="10" ht="16" customHeight="1">
      <c r="B10" s="10" t="n"/>
      <c r="C10" s="11" t="n"/>
      <c r="D10" s="10" t="n"/>
      <c r="E10" s="11" t="n"/>
    </row>
    <row r="11" ht="16" customHeight="1">
      <c r="B11" s="10" t="n"/>
      <c r="C11" s="11" t="n"/>
      <c r="D11" s="10" t="n"/>
      <c r="E11" s="11" t="n"/>
    </row>
    <row r="12" ht="16" customHeight="1">
      <c r="B12" s="12" t="n"/>
      <c r="C12" s="13" t="n"/>
      <c r="D12" s="12" t="n"/>
      <c r="E12" s="13" t="n"/>
    </row>
    <row r="14" ht="28" customHeight="1">
      <c r="B14" s="6" t="inlineStr">
        <is>
          <t>🥤  Add live prices</t>
        </is>
      </c>
      <c r="C14" s="7" t="n"/>
      <c r="D14" s="6" t="inlineStr">
        <is>
          <t>📖  How it's built</t>
        </is>
      </c>
      <c r="E14" s="7" t="n"/>
    </row>
    <row r="15" ht="16" customHeight="1">
      <c r="B15" s="8" t="inlineStr">
        <is>
          <t>Turn estimates into decision grade data. Follow the simple capture steps, drop a file, done.</t>
        </is>
      </c>
      <c r="C15" s="9" t="n"/>
      <c r="D15" s="8" t="inlineStr">
        <is>
          <t>Plain language methodology, the honesty model, scoring, and a clickable index of all tabs.</t>
        </is>
      </c>
      <c r="E15" s="9" t="n"/>
    </row>
    <row r="16" ht="16" customHeight="1">
      <c r="B16" s="10" t="n"/>
      <c r="C16" s="11" t="n"/>
      <c r="D16" s="10" t="n"/>
      <c r="E16" s="11" t="n"/>
    </row>
    <row r="17" ht="16" customHeight="1">
      <c r="B17" s="10" t="n"/>
      <c r="C17" s="11" t="n"/>
      <c r="D17" s="10" t="n"/>
      <c r="E17" s="11" t="n"/>
    </row>
    <row r="18" ht="16" customHeight="1">
      <c r="B18" s="12" t="n"/>
      <c r="C18" s="13" t="n"/>
      <c r="D18" s="12" t="n"/>
      <c r="E18" s="13" t="n"/>
    </row>
    <row r="19" ht="4" customHeight="1">
      <c r="B19" s="14" t="n"/>
      <c r="C19" s="14" t="n"/>
      <c r="D19" s="14" t="n"/>
      <c r="E19" s="14" t="n"/>
    </row>
    <row r="20">
      <c r="B20" s="15" t="inlineStr">
        <is>
          <t>What you can trust</t>
        </is>
      </c>
    </row>
    <row r="21" ht="29" customHeight="1">
      <c r="B21" s="16" t="inlineStr">
        <is>
          <t>✓ Retrieved</t>
        </is>
      </c>
      <c r="C21" s="17" t="inlineStr">
        <is>
          <t>47 of 125 lines have nutrition retrieved and cited in the Enrichment Log. Sort or filter column P1 on any master tab to see exactly which.</t>
        </is>
      </c>
    </row>
    <row r="22" ht="29" customHeight="1">
      <c r="B22" s="16" t="inlineStr">
        <is>
          <t>◻ Recalled</t>
        </is>
      </c>
      <c r="C22" s="17" t="inlineStr">
        <is>
          <t>60 lines were confirmed in a batch from recall rather than a retrieval. Marked to confirm, not sourced.</t>
        </is>
      </c>
    </row>
    <row r="23" ht="20" customHeight="1">
      <c r="B23" s="16" t="inlineStr">
        <is>
          <t>✗ No source</t>
        </is>
      </c>
      <c r="C23" s="17" t="inlineStr">
        <is>
          <t>18 lines carry no enrichment entry at all. These are the weakest rows in the file.</t>
        </is>
      </c>
    </row>
    <row r="24" ht="20" customHeight="1">
      <c r="B24" s="16" t="inlineStr">
        <is>
          <t>◻ Pending</t>
        </is>
      </c>
      <c r="C24" s="17" t="inlineStr">
        <is>
          <t>Live prices, ratings and Subscribe &amp; Save are left blank until captured, never guessed.</t>
        </is>
      </c>
    </row>
    <row r="25" ht="29" customHeight="1">
      <c r="B25" s="16" t="inlineStr">
        <is>
          <t>⚙ Advanced</t>
        </is>
      </c>
      <c r="C25" s="17" t="inlineStr">
        <is>
          <t>Every number is reproducible code, machine checked by an automated integrity test, and built in CI.</t>
        </is>
      </c>
    </row>
    <row r="27">
      <c r="B27" s="18" t="inlineStr">
        <is>
          <t>Updated 2026-10-31  ·  tip: every tab is one click away from the index on the “How it's built” page.</t>
        </is>
      </c>
    </row>
  </sheetData>
  <mergeCells count="17">
    <mergeCell ref="B9:C12"/>
    <mergeCell ref="D8:E8"/>
    <mergeCell ref="B27:E27"/>
    <mergeCell ref="C23:E23"/>
    <mergeCell ref="B15:C18"/>
    <mergeCell ref="C22:E22"/>
    <mergeCell ref="D15:E18"/>
    <mergeCell ref="D14:E14"/>
    <mergeCell ref="B14:C14"/>
    <mergeCell ref="D9:E12"/>
    <mergeCell ref="B3:E3"/>
    <mergeCell ref="B2:E2"/>
    <mergeCell ref="B20:E20"/>
    <mergeCell ref="C21:E21"/>
    <mergeCell ref="B8:C8"/>
    <mergeCell ref="C25:E25"/>
    <mergeCell ref="C24:E24"/>
  </mergeCells>
  <hyperlinks>
    <hyperlink xmlns:r="http://schemas.openxmlformats.org/officeDocument/2006/relationships" ref="B8" r:id="rId1"/>
    <hyperlink xmlns:r="http://schemas.openxmlformats.org/officeDocument/2006/relationships" ref="D8" r:id="rId2"/>
    <hyperlink xmlns:r="http://schemas.openxmlformats.org/officeDocument/2006/relationships" ref="B14" r:id="rId3"/>
    <hyperlink xmlns:r="http://schemas.openxmlformats.org/officeDocument/2006/relationships" ref="D14" r:id="rId4"/>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808080"/>
    <outlinePr summaryBelow="1" summaryRight="1"/>
    <pageSetUpPr fitToPage="1"/>
  </sheetPr>
  <dimension ref="B2:C46"/>
  <sheetViews>
    <sheetView showGridLines="0" workbookViewId="0">
      <selection activeCell="A1" sqref="A1"/>
    </sheetView>
  </sheetViews>
  <sheetFormatPr baseColWidth="8" defaultRowHeight="15"/>
  <cols>
    <col width="3" customWidth="1" min="1" max="1"/>
    <col width="30" customWidth="1" min="2" max="2"/>
    <col width="112" customWidth="1" min="3" max="3"/>
  </cols>
  <sheetData>
    <row r="2">
      <c r="B2" s="19" t="inlineStr">
        <is>
          <t>Amazon.ca Beverage, Competitor Intelligence Master File</t>
        </is>
      </c>
    </row>
    <row r="3">
      <c r="B3" s="20" t="inlineStr">
        <is>
          <t>Build date: 2026-10-31   |   v3 Enterprise   |   2927 SKUs from 125 product lines / 102 brands</t>
        </is>
      </c>
    </row>
    <row r="5">
      <c r="B5" s="21" t="inlineStr">
        <is>
          <t>Table of Contents  (click to jump)</t>
        </is>
      </c>
    </row>
    <row r="6" ht="18" customHeight="1">
      <c r="B6" s="22" t="inlineStr">
        <is>
          <t xml:space="preserve"> 1.  Start Here</t>
        </is>
      </c>
      <c r="C6" s="23" t="inlineStr">
        <is>
          <t>Plain language home page, the simplest way in.</t>
        </is>
      </c>
    </row>
    <row r="7" ht="18" customHeight="1">
      <c r="B7" s="22" t="inlineStr">
        <is>
          <t xml:space="preserve"> 2.  README &amp; Methodology</t>
        </is>
      </c>
      <c r="C7" s="23" t="inlineStr">
        <is>
          <t>Honesty model, scoring, scope, and this index.</t>
        </is>
      </c>
    </row>
    <row r="8" ht="18" customHeight="1">
      <c r="B8" s="22" t="inlineStr">
        <is>
          <t xml:space="preserve"> 3.  Executive Dashboard</t>
        </is>
      </c>
      <c r="C8" s="23" t="inlineStr">
        <is>
          <t>KPIs, charts and the top key findings at a glance.</t>
        </is>
      </c>
    </row>
    <row r="9" ht="18" customHeight="1">
      <c r="B9" s="22" t="inlineStr">
        <is>
          <t xml:space="preserve"> 4.  Strategic Insights</t>
        </is>
      </c>
      <c r="C9" s="23" t="inlineStr">
        <is>
          <t>Synthesized findings, flavour whitespace, positioning map, opportunity shortlist.</t>
        </is>
      </c>
    </row>
    <row r="10" ht="18" customHeight="1">
      <c r="B10" s="22" t="inlineStr">
        <is>
          <t xml:space="preserve"> 5.  Data Dictionary</t>
        </is>
      </c>
      <c r="C10" s="23" t="inlineStr">
        <is>
          <t>Every field defined, meaning, source class, fill status.</t>
        </is>
      </c>
    </row>
    <row r="11" ht="18" customHeight="1">
      <c r="B11" s="22" t="inlineStr">
        <is>
          <t xml:space="preserve"> 6.  M1 Sparkling Electrolyte</t>
        </is>
      </c>
      <c r="C11" s="23" t="inlineStr">
        <is>
          <t>SKU level master: sparkling electrolyte / functional sparkling.</t>
        </is>
      </c>
    </row>
    <row r="12" ht="18" customHeight="1">
      <c r="B12" s="22" t="inlineStr">
        <is>
          <t xml:space="preserve"> 7.  M2 Electrolyte RTD</t>
        </is>
      </c>
      <c r="C12" s="23" t="inlineStr">
        <is>
          <t>SKU level master: electrolyte beverages (RTD).</t>
        </is>
      </c>
    </row>
    <row r="13" ht="18" customHeight="1">
      <c r="B13" s="22" t="inlineStr">
        <is>
          <t xml:space="preserve"> 8.  M3 Functional Beverage</t>
        </is>
      </c>
      <c r="C13" s="23" t="inlineStr">
        <is>
          <t>SKU level master: functional beverages (still/sparkling).</t>
        </is>
      </c>
    </row>
    <row r="14" ht="18" customHeight="1">
      <c r="B14" s="22" t="inlineStr">
        <is>
          <t xml:space="preserve"> 9.  M4 Caffeine &amp; Energy</t>
        </is>
      </c>
      <c r="C14" s="23" t="inlineStr">
        <is>
          <t>SKU level master: caffeine &amp; energy beverages.</t>
        </is>
      </c>
    </row>
    <row r="15" ht="18" customHeight="1">
      <c r="B15" s="22" t="inlineStr">
        <is>
          <t>10.  M5 Sparkling Water &amp; Soda</t>
        </is>
      </c>
      <c r="C15" s="23" t="inlineStr">
        <is>
          <t>SKU level master: sparkling water &amp; soda.</t>
        </is>
      </c>
    </row>
    <row r="16" ht="18" customHeight="1">
      <c r="B16" s="22" t="inlineStr">
        <is>
          <t>11.  Brand Roll up</t>
        </is>
      </c>
      <c r="C16" s="23" t="inlineStr">
        <is>
          <t>Per brand SKU counts, avg nutrition and scores.</t>
        </is>
      </c>
    </row>
    <row r="17" ht="18" customHeight="1">
      <c r="B17" s="22" t="inlineStr">
        <is>
          <t>12.  Category Benchmarks</t>
        </is>
      </c>
      <c r="C17" s="23" t="inlineStr">
        <is>
          <t>Per category averages, ranges and sugar free counts.</t>
        </is>
      </c>
    </row>
    <row r="18" ht="18" customHeight="1">
      <c r="B18" s="22" t="inlineStr">
        <is>
          <t>13.  Nutrition Scoreboard</t>
        </is>
      </c>
      <c r="C18" s="23" t="inlineStr">
        <is>
          <t>All lines ranked by Health Score with data bars.</t>
        </is>
      </c>
    </row>
    <row r="19" ht="18" customHeight="1">
      <c r="B19" s="22" t="inlineStr">
        <is>
          <t>14.  Pricing &amp; Promo Analysis</t>
        </is>
      </c>
      <c r="C19" s="23" t="inlineStr">
        <is>
          <t>Live linked price/floor view (fill amber cells to activate).</t>
        </is>
      </c>
    </row>
    <row r="20" ht="18" customHeight="1">
      <c r="B20" s="22" t="inlineStr">
        <is>
          <t>15.  Subscription Strategy</t>
        </is>
      </c>
      <c r="C20" s="23" t="inlineStr">
        <is>
          <t>Subscribe &amp; Save economics, live linked.</t>
        </is>
      </c>
    </row>
    <row r="21" ht="18" customHeight="1">
      <c r="B21" s="22" t="inlineStr">
        <is>
          <t>16.  Why They Win</t>
        </is>
      </c>
      <c r="C21" s="23" t="inlineStr">
        <is>
          <t>One line buyer rationale + primary draw per line.</t>
        </is>
      </c>
    </row>
    <row r="22" ht="18" customHeight="1">
      <c r="B22" s="22" t="inlineStr">
        <is>
          <t>17.  Velocity Estimate</t>
        </is>
      </c>
      <c r="C22" s="23" t="inlineStr">
        <is>
          <t>Estimated demand bands with the signal used.</t>
        </is>
      </c>
    </row>
    <row r="23" ht="18" customHeight="1">
      <c r="B23" s="22" t="inlineStr">
        <is>
          <t>18.  Flavour Map</t>
        </is>
      </c>
      <c r="C23" s="23" t="inlineStr">
        <is>
          <t>Brand × flavour family coverage grid.</t>
        </is>
      </c>
    </row>
    <row r="24" ht="18" customHeight="1">
      <c r="B24" s="22" t="inlineStr">
        <is>
          <t>19.  Entrants and Watchlist</t>
        </is>
      </c>
      <c r="C24" s="23" t="inlineStr">
        <is>
          <t>Competitors with no Amazon.ca listing yet, so the file can see what is coming.</t>
        </is>
      </c>
    </row>
    <row r="25" ht="18" customHeight="1">
      <c r="B25" s="22" t="inlineStr">
        <is>
          <t>20.  Live Capture Protocol</t>
        </is>
      </c>
      <c r="C25" s="23" t="inlineStr">
        <is>
          <t>How to fill the live commercial fields.</t>
        </is>
      </c>
    </row>
    <row r="26" ht="18" customHeight="1">
      <c r="B26" s="22" t="inlineStr">
        <is>
          <t>21.  QA &amp; Integrity</t>
        </is>
      </c>
      <c r="C26" s="23" t="inlineStr">
        <is>
          <t>Self audit: confirms no commercial cell is fabricated.</t>
        </is>
      </c>
    </row>
    <row r="27" ht="18" customHeight="1">
      <c r="B27" s="22" t="inlineStr">
        <is>
          <t>22.  Enrichment Log</t>
        </is>
      </c>
      <c r="C27" s="23" t="inlineStr">
        <is>
          <t>Every secondary source nutrition correction, with citations.</t>
        </is>
      </c>
    </row>
    <row r="28" ht="18" customHeight="1">
      <c r="B28" s="22" t="inlineStr">
        <is>
          <t>23.  Sources</t>
        </is>
      </c>
      <c r="C28" s="23" t="inlineStr">
        <is>
          <t>Source classes and references behind the stable attributes.</t>
        </is>
      </c>
    </row>
    <row r="30">
      <c r="B30" s="24" t="inlineStr">
        <is>
          <t>CRITICAL, READ FIRST</t>
        </is>
      </c>
      <c r="C30" s="23" t="inlineStr"/>
    </row>
    <row r="31" ht="58" customHeight="1">
      <c r="B31" s="25" t="inlineStr">
        <is>
          <t>Data access limitation</t>
        </is>
      </c>
      <c r="C31" s="23" t="inlineStr">
        <is>
          <t>Generated with NO live access to Amazon (HTTP 403 on search, product, and brand pages). The file therefore contains NO live prices, Subscribe &amp; Save terms, coupons, ratings, review counts, badges, ranks, or URLs. Those cells are intentionally BLANK and amber highlighted, they are NOT fabricated.</t>
        </is>
      </c>
    </row>
    <row r="32" ht="87" customHeight="1">
      <c r="B32" s="25" t="inlineStr">
        <is>
          <t>SKU model, how the rows are built</t>
        </is>
      </c>
      <c r="C32" s="23" t="inlineStr">
        <is>
          <t>The Master tabs are SKU level. Because each flavour x pack size is a separate ASIN on Amazon, every product LINE is exploded into individual SKU rows (line x flavour x pack). These are DERIVED / CANDIDATE SKUs to verify against live listings, NOT confirmed ASINs. Flavour lists are representative not exhaustive, and some specific flavour+pack combinations may not exist exactly as shown. The live catalogue cannot be enumerated without Amazon access; this expansion approximates its shape.</t>
        </is>
      </c>
    </row>
    <row r="33" ht="58" customHeight="1">
      <c r="B33" s="25" t="inlineStr">
        <is>
          <t>What IS filled (and its confidence)</t>
        </is>
      </c>
      <c r="C33" s="23" t="inlineStr">
        <is>
          <t>Stable attributes, brand, SKU, format/size, typical pack, flavours, caffeine/sodium/potassium/sugar/calories, sweetener, claims, positioning, plus an honest velocity ESTIMATE, filled from manufacturer + secondary sources. Treat all as APPROXIMATE and verify on the live label. Nutrition is per single serving and varies by flavour.</t>
        </is>
      </c>
    </row>
    <row r="34" ht="29" customHeight="1">
      <c r="B34" s="25" t="inlineStr">
        <is>
          <t>What is BLANK (capture live)</t>
        </is>
      </c>
      <c r="C34" s="23" t="inlineStr">
        <is>
          <t>Fields 6, 9 to 14, 23 to 26, 30 and helper H2. All amber. Filled by a live capture pass (see 'Live Capture Protocol' tab).</t>
        </is>
      </c>
    </row>
    <row r="35" ht="43.5" customHeight="1">
      <c r="B35" s="25" t="inlineStr">
        <is>
          <t>Built in automation</t>
        </is>
      </c>
      <c r="C35" s="23" t="inlineStr">
        <is>
          <t>Fields 7,8,11,14 are LIVE FORMULAS. Enter price (F), pack (E), S&amp;S % as decimal (J, e.g. 0.15) and coupon value (H2); per unit, per 100 mL, S&amp;S price and stacked floor compute instantly and the red row flag clears.</t>
        </is>
      </c>
    </row>
    <row r="36" ht="29" customHeight="1">
      <c r="B36" s="25" t="inlineStr">
        <is>
          <t>NEW v2, computed analytics</t>
        </is>
      </c>
      <c r="C36" s="23" t="inlineStr">
        <is>
          <t>Columns C1 to C7 on every Master tab: Caffeine/100 mL, Sugar/100 mL, Sodium/100 mL, Sugar Free flag, Health Score, Functional Score, all live formulas off the nutrition you can already see.</t>
        </is>
      </c>
    </row>
    <row r="37" ht="43.5" customHeight="1">
      <c r="B37" s="25" t="inlineStr">
        <is>
          <t>Health Score (0 to 100) model</t>
        </is>
      </c>
      <c r="C37" s="23" t="inlineStr">
        <is>
          <t>Formula: MAX of 0 and MIN of 100 and (100 minus sugar times 2.5 minus calories times 0.12 plus 12 when sugar is 1 g or under). Higher is lighter and cleaner. Transparent and editable; based on APPROXIMATE nutrition.</t>
        </is>
      </c>
    </row>
    <row r="38" ht="29" customHeight="1">
      <c r="B38" s="25" t="inlineStr">
        <is>
          <t>Functional Score (0 to 100) model</t>
        </is>
      </c>
      <c r="C38" s="23" t="inlineStr">
        <is>
          <t>Sodium (&gt;=100=20, &gt;=30=10) + Potassium (&gt;=100=20) + Caffeine (&gt;=150=20, &gt;=50=12, else 5) + Low sugar bonus (&lt;=1 g=15). Higher = more 'functional' payload. A heuristic, not a medical claim.</t>
        </is>
      </c>
    </row>
    <row r="39" ht="29" customHeight="1">
      <c r="B39" s="25" t="inlineStr">
        <is>
          <t>Stacking model (field 14)</t>
        </is>
      </c>
      <c r="C39" s="23" t="inlineStr">
        <is>
          <t>Lowest Effective is (Price less Coupon) times (1 less the S&amp;S percentage). Assumes coupon + subscription stack on one order (usual Amazon behaviour); confirm per listing.</t>
        </is>
      </c>
    </row>
    <row r="40" ht="29" customHeight="1">
      <c r="B40" s="25" t="inlineStr">
        <is>
          <t>Velocity estimate (field 27)</t>
        </is>
      </c>
      <c r="C40" s="23" t="inlineStr">
        <is>
          <t>Bands are ESTIMATES from brand prominence/category position because live review counts/BSR were not accessible. Re derive from real #Ratings + BSR once captured. Never a unit count.</t>
        </is>
      </c>
    </row>
    <row r="41" ht="29" customHeight="1">
      <c r="B41" s="25" t="inlineStr">
        <is>
          <t>Scope rules</t>
        </is>
      </c>
      <c r="C41" s="23" t="inlineStr">
        <is>
          <t>RTD only. Powders, drink mix packets, tablets EXCLUDED (Liquid I.V., Nuun, LMNT, Cure powder, Cirkul). One PRIMARY category per product; overlaps noted.</t>
        </is>
      </c>
    </row>
    <row r="42" ht="29" customHeight="1">
      <c r="B42" s="25" t="inlineStr">
        <is>
          <t>Cross tab linkage</t>
        </is>
      </c>
      <c r="C42" s="23" t="inlineStr">
        <is>
          <t>Pricing &amp; Promo and Subscription tabs are LIVE LINKED to the Master tabs, fill a price once and those tabs update automatically.</t>
        </is>
      </c>
    </row>
    <row r="43" ht="58" customHeight="1">
      <c r="B43" s="25" t="inlineStr">
        <is>
          <t>Tabs</t>
        </is>
      </c>
      <c r="C43" s="23" t="inlineStr">
        <is>
          <t>Start Here, README, Executive Dashboard, Strategic Insights, Data Dictionary, 5 Master tabs, Brand Roll up, Category Benchmarks, Nutrition Scoreboard, Pricing &amp; Promo, Subscription Strategy, Why They Win, Velocity Estimate, Flavour Map, Entrants and Watchlist, Live Capture Protocol, QA &amp; Integrity, Enrichment Log, Sources.</t>
        </is>
      </c>
    </row>
    <row r="44" ht="58" customHeight="1">
      <c r="B44" s="25" t="inlineStr">
        <is>
          <t>Strategic Insights tab</t>
        </is>
      </c>
      <c r="C44" s="23" t="inlineStr">
        <is>
          <t>Synthesized 'so what' layer: top findings, a flavour whitespace matrix (category x family), nutrition positioning by category, the sweetener strategy mix, and a prioritized opportunity shortlist. Every figure is COMPUTED from the verified stable attributes, no live commercial data required.</t>
        </is>
      </c>
    </row>
    <row r="45" ht="29" customHeight="1">
      <c r="B45" s="25" t="inlineStr">
        <is>
          <t>Integrity statement</t>
        </is>
      </c>
      <c r="C45" s="23" t="inlineStr">
        <is>
          <t>Nothing in the commercial columns is invented. Where a live figure could not be obtained it is blank and flagged, so the file survives a fact check against the live listings.</t>
        </is>
      </c>
    </row>
    <row r="46" ht="72.5" customHeight="1">
      <c r="B46" s="25" t="inlineStr">
        <is>
          <t>Automated integrity test</t>
        </is>
      </c>
      <c r="C46" s="23" t="inlineStr">
        <is>
          <t>'nothing fabricated' is machine enforced, not just promised: test_competitor_intel.py asserts every commercial cell is blank, every computed column is a formula, nutrition is in range, SKU counts reconcile across tabs, and all TOC links + Enrichment Log citations resolve. It runs automatically at the end of every build and the build fails if any check fails. Run it any time with: python3 test_competitor_intel.py</t>
        </is>
      </c>
    </row>
  </sheetData>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BF9000"/>
    <outlinePr summaryBelow="1" summaryRight="1"/>
    <pageSetUpPr fitToPage="1"/>
  </sheetPr>
  <dimension ref="B2:I80"/>
  <sheetViews>
    <sheetView showGridLines="0" workbookViewId="0">
      <selection activeCell="A1" sqref="A1"/>
    </sheetView>
  </sheetViews>
  <sheetFormatPr baseColWidth="8" defaultRowHeight="15"/>
  <cols>
    <col width="3" customWidth="1" min="1" max="1"/>
    <col width="30" customWidth="1" min="2" max="2"/>
    <col width="15" customWidth="1" min="3" max="3"/>
    <col width="15" customWidth="1" min="4" max="4"/>
    <col width="20" customWidth="1" min="5" max="5"/>
    <col width="20" customWidth="1" min="6" max="6"/>
    <col width="34" customWidth="1" min="7" max="7"/>
    <col width="16" customWidth="1" min="8" max="8"/>
    <col width="16" customWidth="1" min="9" max="9"/>
  </cols>
  <sheetData>
    <row r="2">
      <c r="B2" s="26" t="inlineStr">
        <is>
          <t>Executive Dashboard</t>
        </is>
      </c>
    </row>
    <row r="3">
      <c r="B3" s="27" t="inlineStr">
        <is>
          <t>Amazon.ca ready to drink beverage field  |  2026-10-31  |  ESTIMATE and secondary data, see README</t>
        </is>
      </c>
    </row>
    <row r="5">
      <c r="B5" s="28" t="n">
        <v>2927</v>
      </c>
      <c r="C5" s="28" t="n">
        <v>125</v>
      </c>
      <c r="D5" s="28" t="n">
        <v>102</v>
      </c>
      <c r="E5" s="28" t="n">
        <v>5</v>
      </c>
      <c r="F5" s="28" t="n">
        <v>12.9</v>
      </c>
      <c r="G5" s="29">
        <f>(COUNT('M1 Sparkling Electrolyte'!F2:F255)+COUNT('M2 Electrolyte RTD'!F2:F405)+COUNT('M3 Functional Beverage'!F2:F556)+COUNT('M4 Caffeine &amp; Energy'!F2:F816)+COUNT('M5 Sparkling Water &amp; Soda'!F2:F900))/2927</f>
        <v/>
      </c>
    </row>
    <row r="6">
      <c r="B6" s="30" t="inlineStr">
        <is>
          <t>SKUs</t>
        </is>
      </c>
      <c r="C6" s="30" t="inlineStr">
        <is>
          <t>Product lines</t>
        </is>
      </c>
      <c r="D6" s="30" t="inlineStr">
        <is>
          <t>Brands</t>
        </is>
      </c>
      <c r="E6" s="30" t="inlineStr">
        <is>
          <t>Categories</t>
        </is>
      </c>
      <c r="F6" s="30" t="inlineStr">
        <is>
          <t>Avg sugar (g) per line</t>
        </is>
      </c>
      <c r="G6" s="31" t="inlineStr">
        <is>
          <t>Price capture %</t>
        </is>
      </c>
    </row>
    <row r="19">
      <c r="B19" s="21" t="inlineStr">
        <is>
          <t>Category direction  (outside data, not computed from this file)</t>
        </is>
      </c>
    </row>
    <row r="20">
      <c r="B20" s="32" t="inlineStr">
        <is>
          <t>Segment</t>
        </is>
      </c>
      <c r="C20" s="32" t="inlineStr">
        <is>
          <t>Dollar growth</t>
        </is>
      </c>
      <c r="D20" s="32" t="inlineStr">
        <is>
          <t>Volume growth</t>
        </is>
      </c>
      <c r="E20" s="32" t="inlineStr">
        <is>
          <t>Base period</t>
        </is>
      </c>
      <c r="F20" s="32" t="inlineStr">
        <is>
          <t>Geography</t>
        </is>
      </c>
      <c r="G20" s="32" t="inlineStr">
        <is>
          <t>Source</t>
        </is>
      </c>
    </row>
    <row r="21" ht="26" customHeight="1">
      <c r="B21" s="33" t="inlineStr">
        <is>
          <t>Sports and hydration  &lt;&lt;&lt; Organika's lane</t>
        </is>
      </c>
      <c r="C21" s="34" t="inlineStr">
        <is>
          <t>+1.8%</t>
        </is>
      </c>
      <c r="D21" s="34" t="inlineStr">
        <is>
          <t>-0.2%</t>
        </is>
      </c>
      <c r="E21" s="34" t="inlineStr">
        <is>
          <t>52 weeks to 19 Apr 2026</t>
        </is>
      </c>
      <c r="F21" s="34" t="inlineStr">
        <is>
          <t>US multi outlet</t>
        </is>
      </c>
      <c r="G21" s="34" t="inlineStr">
        <is>
          <t>Circana via Beverage Industry 2026</t>
        </is>
      </c>
    </row>
    <row r="22" ht="26" customHeight="1">
      <c r="B22" s="33" t="inlineStr">
        <is>
          <t>Energy</t>
        </is>
      </c>
      <c r="C22" s="34" t="inlineStr">
        <is>
          <t>+13.7%</t>
        </is>
      </c>
      <c r="D22" s="34" t="inlineStr">
        <is>
          <t>+12.0%</t>
        </is>
      </c>
      <c r="E22" s="34" t="inlineStr">
        <is>
          <t>LTM to 9 Aug 2026</t>
        </is>
      </c>
      <c r="F22" s="34" t="inlineStr">
        <is>
          <t>US off premise</t>
        </is>
      </c>
      <c r="G22" s="34" t="inlineStr">
        <is>
          <t>Circana via Capstone Partners 8 Oct 2026</t>
        </is>
      </c>
    </row>
    <row r="23" ht="26" customHeight="1">
      <c r="B23" s="33" t="inlineStr">
        <is>
          <t>Sparkling water, non flavoured</t>
        </is>
      </c>
      <c r="C23" s="34" t="inlineStr">
        <is>
          <t>+8.1%</t>
        </is>
      </c>
      <c r="D23" s="34" t="inlineStr">
        <is>
          <t>+5.8%</t>
        </is>
      </c>
      <c r="E23" s="34" t="inlineStr">
        <is>
          <t>52 weeks to 19 Apr 2026</t>
        </is>
      </c>
      <c r="F23" s="34" t="inlineStr">
        <is>
          <t>US multi outlet</t>
        </is>
      </c>
      <c r="G23" s="34" t="inlineStr">
        <is>
          <t>Circana via Beverage Industry 2026</t>
        </is>
      </c>
    </row>
    <row r="24" ht="26" customHeight="1">
      <c r="B24" s="33" t="inlineStr">
        <is>
          <t>Prebiotic and gut soda</t>
        </is>
      </c>
      <c r="C24" s="34" t="inlineStr">
        <is>
          <t>declining</t>
        </is>
      </c>
      <c r="D24" s="34" t="inlineStr">
        <is>
          <t>declining</t>
        </is>
      </c>
      <c r="E24" s="34" t="inlineStr">
        <is>
          <t>H1 2026</t>
        </is>
      </c>
      <c r="F24" s="34" t="inlineStr">
        <is>
          <t>US retail</t>
        </is>
      </c>
      <c r="G24" s="34" t="inlineStr">
        <is>
          <t>Beverage Digest 5 Aug 2026</t>
        </is>
      </c>
    </row>
    <row r="25" ht="26" customHeight="1">
      <c r="B25" s="33" t="inlineStr">
        <is>
          <t>Cola, full sugar</t>
        </is>
      </c>
      <c r="C25" s="34" t="inlineStr">
        <is>
          <t>-8%</t>
        </is>
      </c>
      <c r="D25" s="34" t="inlineStr">
        <is>
          <t>not stated</t>
        </is>
      </c>
      <c r="E25" s="34" t="inlineStr">
        <is>
          <t>2025</t>
        </is>
      </c>
      <c r="F25" s="34" t="inlineStr">
        <is>
          <t>US</t>
        </is>
      </c>
      <c r="G25" s="34" t="inlineStr">
        <is>
          <t>Mintel via Beverage Industry 2026</t>
        </is>
      </c>
    </row>
    <row r="26" ht="26" customHeight="1">
      <c r="B26" s="33" t="inlineStr">
        <is>
          <t>Cola, diet and zero</t>
        </is>
      </c>
      <c r="C26" s="34" t="inlineStr">
        <is>
          <t>+11.8%</t>
        </is>
      </c>
      <c r="D26" s="34" t="inlineStr">
        <is>
          <t>not stated</t>
        </is>
      </c>
      <c r="E26" s="34" t="inlineStr">
        <is>
          <t>2025</t>
        </is>
      </c>
      <c r="F26" s="34" t="inlineStr">
        <is>
          <t>US</t>
        </is>
      </c>
      <c r="G26" s="34" t="inlineStr">
        <is>
          <t>Mintel via Beverage Industry 2026</t>
        </is>
      </c>
    </row>
    <row r="27" ht="26" customHeight="1">
      <c r="B27" s="33" t="inlineStr">
        <is>
          <t>Sparkling water, prior period</t>
        </is>
      </c>
      <c r="C27" s="34" t="inlineStr">
        <is>
          <t>+11.6%</t>
        </is>
      </c>
      <c r="D27" s="34" t="inlineStr">
        <is>
          <t>not stated</t>
        </is>
      </c>
      <c r="E27" s="34" t="inlineStr">
        <is>
          <t>52 weeks to 10 Aug 2025</t>
        </is>
      </c>
      <c r="F27" s="34" t="inlineStr">
        <is>
          <t>US multi outlet</t>
        </is>
      </c>
      <c r="G27" s="34" t="inlineStr">
        <is>
          <t>Circana via Beverage Industry 2026, the comparison period for the row above</t>
        </is>
      </c>
    </row>
    <row r="28" ht="26" customHeight="1">
      <c r="B28" s="33" t="inlineStr">
        <is>
          <t>Canada, all segments</t>
        </is>
      </c>
      <c r="C28" s="34" t="inlineStr">
        <is>
          <t>no data held</t>
        </is>
      </c>
      <c r="D28" s="34" t="inlineStr">
        <is>
          <t>no data held</t>
        </is>
      </c>
      <c r="E28" s="34" t="inlineStr">
        <is>
          <t>n/a</t>
        </is>
      </c>
      <c r="F28" s="34" t="inlineStr">
        <is>
          <t>Canada</t>
        </is>
      </c>
      <c r="G28" s="34" t="inlineStr">
        <is>
          <t>None held. Owner Louis, by 30 Nov 2026: commission a NielsenIQ Canada or Circana Canada pull. Until then every rate above is a US proxy.</t>
        </is>
      </c>
    </row>
    <row r="29" ht="26" customHeight="1">
      <c r="B29" s="35" t="inlineStr">
        <is>
          <t>Read this before any whitespace on the Strategic Insights tab. Organika's own lane grows 1.8% in dollars with volume going backwards, so a gap found there has to be won from a named competitor, not from category growth. Sparkling water growth slowed from 11.6% to 8.1% across the two 52 week periods. The two energy reads sit on different bases and channel definitions and are not averaged. Every rate in this block is US and none of it is ecommerce. Treat it as direction only, never as a level, and never quote one as a Canadian or an Amazon figure.</t>
        </is>
      </c>
    </row>
    <row r="30" ht="26" customHeight="1"/>
    <row r="31" ht="26" customHeight="1"/>
    <row r="32">
      <c r="B32" s="21" t="inlineStr">
        <is>
          <t>Key findings  (full synthesis on the 'Strategic Insights' tab)</t>
        </is>
      </c>
    </row>
    <row r="33" ht="58" customHeight="1">
      <c r="B33" s="36" t="inlineStr">
        <is>
          <t>• Field scope</t>
        </is>
      </c>
      <c r="C33" s="34" t="inlineStr">
        <is>
          <t>124 competitor lines across 101 brands and 5 ready to drink categories, plus the Organika benchmark line, 2927 SKU permutations in total. Nutrition provenance is carried per line in column P1: 47 of 125 lines retrieved and cited, 60 recalled and batch confirmed, 18 with no enrichment entry. Commercial fields await live capture.</t>
        </is>
      </c>
      <c r="D33" s="37" t="n"/>
      <c r="E33" s="37" t="n"/>
      <c r="F33" s="37" t="n"/>
      <c r="G33" s="37" t="n"/>
      <c r="H33" s="37" t="n"/>
      <c r="I33" s="38" t="n"/>
    </row>
    <row r="34" ht="44" customHeight="1">
      <c r="B34" s="36" t="inlineStr">
        <is>
          <t>• Zero sugar is now the default, not the exception</t>
        </is>
      </c>
      <c r="C34" s="34" t="inlineStr">
        <is>
          <t>62 of 125 lines (50%) are sugar free (≤1 g). Most sugar free category: Sparkling electrolyte / functional sparkling (90%); least: Functional beverage (still/sparkling) (35%). 26 lines still carry ≥30 g sugar, a shrinking, vulnerable segment.</t>
        </is>
      </c>
      <c r="D34" s="37" t="n"/>
      <c r="E34" s="37" t="n"/>
      <c r="F34" s="37" t="n"/>
      <c r="G34" s="37" t="n"/>
      <c r="H34" s="37" t="n"/>
      <c r="I34" s="38" t="n"/>
    </row>
    <row r="35" ht="72.5" customHeight="1">
      <c r="B35" s="36" t="inlineStr">
        <is>
          <t>• Natural zero sweeteners, as a snapshot not a trend</t>
        </is>
      </c>
      <c r="C35" s="34" t="inlineStr">
        <is>
          <t>7 lines are natural zero only (stevia or monk fruit) and 5 more blend natural with artificial, against 29 artificial only. This is the composition of the lines sampled, not a direction of travel: one cross section cannot show share moving. Outside benchmark: sucralose still leads sweetener new product development while monk fruit concentrate grows fastest (Innova via Food Ingredients First, 11 Feb 2026). EFSA reaffirmed the sucralose ADI in Feb 2026, so the shift is clean label, not safety.</t>
        </is>
      </c>
      <c r="D35" s="37" t="n"/>
      <c r="E35" s="37" t="n"/>
      <c r="F35" s="37" t="n"/>
      <c r="G35" s="37" t="n"/>
      <c r="H35" s="37" t="n"/>
      <c r="I35" s="38" t="n"/>
    </row>
    <row r="36" ht="188.5" customHeight="1">
      <c r="B36" s="36" t="inlineStr">
        <is>
          <t>• Energy caffeine has bifurcated</t>
        </is>
      </c>
      <c r="C36" s="34" t="inlineStr">
        <is>
          <t>12 of 37 energy lines (32%) now dose ≥200 mg caffeine. Read against Canadian law rather than as free positioning: Health Canada caps a single serve container at 180 mg and 400 mg per litre, and treats any container that cannot be resealed as single serve at any size. The size at which a resealable container stops being single serve is NOT settled in this file: Health Canada's proposed approach says 591 mL, its Category Specific Guidance says 750 mL, and that guidance is archived and superseded by the Supplemented Foods Regulations. Do not quote a resealable threshold externally without checking the current regulation. Every line above 180 mg is therefore a US formulation or not a compliant Canadian single serve, and this file cannot yet tell which. One carve out: the ceiling governs caffeinated energy drinks sold as foods, and an energy shot is normally licensed in Canada as a natural health product instead, so a flagged shot is a question rather than a breach. That carve out covers exactly one flagged line, 5-hour Energy Shot, and the classification is not confirmed here: look the product up in Health Canada's Licensed Natural Health Products Database before treating it as settled. US demand for that tier is not flattening: energy grew 13.7% in dollars LTM to 9 Aug 2026 (Circana via Capstone).</t>
        </is>
      </c>
      <c r="D36" s="37" t="n"/>
      <c r="E36" s="37" t="n"/>
      <c r="F36" s="37" t="n"/>
      <c r="G36" s="37" t="n"/>
      <c r="H36" s="37" t="n"/>
      <c r="I36" s="38" t="n"/>
    </row>
    <row r="67">
      <c r="B67" s="39" t="inlineStr">
        <is>
          <t>Chart data (computed from stable attributes)</t>
        </is>
      </c>
    </row>
    <row r="68">
      <c r="B68" t="inlineStr">
        <is>
          <t>Category</t>
        </is>
      </c>
      <c r="C68" t="inlineStr">
        <is>
          <t># SKUs</t>
        </is>
      </c>
      <c r="D68" t="inlineStr">
        <is>
          <t>Avg sugar (g) per line</t>
        </is>
      </c>
      <c r="E68" t="inlineStr">
        <is>
          <t>Avg caffeine (mg) per line</t>
        </is>
      </c>
    </row>
    <row r="69">
      <c r="B69" t="inlineStr">
        <is>
          <t>Sparkling electrolyte / functional sparkling</t>
        </is>
      </c>
      <c r="C69" t="n">
        <v>254</v>
      </c>
      <c r="D69" t="n">
        <v>0.8</v>
      </c>
      <c r="E69" t="n">
        <v>34.9</v>
      </c>
    </row>
    <row r="70">
      <c r="B70" t="inlineStr">
        <is>
          <t>Electrolyte beverage (RTD)</t>
        </is>
      </c>
      <c r="C70" t="n">
        <v>404</v>
      </c>
      <c r="D70" t="n">
        <v>9.5</v>
      </c>
      <c r="E70" t="n">
        <v>0</v>
      </c>
    </row>
    <row r="71">
      <c r="B71" t="inlineStr">
        <is>
          <t>Functional beverage (still/sparkling)</t>
        </is>
      </c>
      <c r="C71" t="n">
        <v>555</v>
      </c>
      <c r="D71" t="n">
        <v>6.5</v>
      </c>
      <c r="E71" t="n">
        <v>5.5</v>
      </c>
    </row>
    <row r="72">
      <c r="B72" t="inlineStr">
        <is>
          <t>Caffeine &amp; energy beverage</t>
        </is>
      </c>
      <c r="C72" t="n">
        <v>815</v>
      </c>
      <c r="D72" t="n">
        <v>19.1</v>
      </c>
      <c r="E72" t="n">
        <v>154.6</v>
      </c>
    </row>
    <row r="73">
      <c r="B73" t="inlineStr">
        <is>
          <t>Sparkling water &amp; soda</t>
        </is>
      </c>
      <c r="C73" t="n">
        <v>899</v>
      </c>
      <c r="D73" t="n">
        <v>15.2</v>
      </c>
      <c r="E73" t="n">
        <v>10.8</v>
      </c>
    </row>
    <row r="75">
      <c r="B75" t="inlineStr">
        <is>
          <t>Sweetener class</t>
        </is>
      </c>
      <c r="C75" t="inlineStr">
        <is>
          <t># Products</t>
        </is>
      </c>
    </row>
    <row r="76">
      <c r="B76" t="inlineStr">
        <is>
          <t>Caloric only</t>
        </is>
      </c>
      <c r="C76" t="n">
        <v>41</v>
      </c>
    </row>
    <row r="77">
      <c r="B77" t="inlineStr">
        <is>
          <t>Non caloric only</t>
        </is>
      </c>
      <c r="C77" t="n">
        <v>41</v>
      </c>
    </row>
    <row r="78">
      <c r="B78" t="inlineStr">
        <is>
          <t>None / unsweetened</t>
        </is>
      </c>
      <c r="C78" t="n">
        <v>23</v>
      </c>
    </row>
    <row r="79">
      <c r="B79" t="inlineStr">
        <is>
          <t>Blend (caloric + non caloric)</t>
        </is>
      </c>
      <c r="C79" t="n">
        <v>16</v>
      </c>
    </row>
    <row r="80">
      <c r="B80" t="inlineStr">
        <is>
          <t>Other</t>
        </is>
      </c>
      <c r="C80" t="n">
        <v>4</v>
      </c>
    </row>
  </sheetData>
  <mergeCells count="5">
    <mergeCell ref="C36:I36"/>
    <mergeCell ref="B29:I31"/>
    <mergeCell ref="C35:I35"/>
    <mergeCell ref="C34:I34"/>
    <mergeCell ref="C33:I33"/>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C00000"/>
    <outlinePr summaryBelow="1" summaryRight="1"/>
    <pageSetUpPr fitToPage="1"/>
  </sheetPr>
  <dimension ref="B2:AC96"/>
  <sheetViews>
    <sheetView showGridLines="0" workbookViewId="0">
      <selection activeCell="A1" sqref="A1"/>
    </sheetView>
  </sheetViews>
  <sheetFormatPr baseColWidth="8" defaultRowHeight="15"/>
  <cols>
    <col width="3"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c r="B2" s="19" t="inlineStr">
        <is>
          <t>Strategic Insights &amp; Opportunity Whitespace</t>
        </is>
      </c>
    </row>
    <row r="3">
      <c r="B3" s="27" t="inlineStr">
        <is>
          <t>Synthesis of verified STABLE attributes  |  2026-10-31  |  every figure computed from the data set, not asserted</t>
        </is>
      </c>
    </row>
    <row r="5">
      <c r="B5" s="21" t="inlineStr">
        <is>
          <t>A.  What the lines in this file show  (computed from this file)</t>
        </is>
      </c>
    </row>
    <row r="6" ht="58" customHeight="1">
      <c r="B6" s="36" t="inlineStr">
        <is>
          <t>Field scope</t>
        </is>
      </c>
      <c r="C6" s="34" t="inlineStr">
        <is>
          <t>124 competitor lines across 101 brands and 5 ready to drink categories, plus the Organika benchmark line, 2927 SKU permutations in total. Nutrition provenance is carried per line in column P1: 47 of 125 lines retrieved and cited, 60 recalled and batch confirmed, 18 with no enrichment entry. Commercial fields await live capture.</t>
        </is>
      </c>
      <c r="D6" s="37" t="n"/>
      <c r="E6" s="37" t="n"/>
      <c r="F6" s="37" t="n"/>
      <c r="G6" s="37" t="n"/>
      <c r="H6" s="38" t="n"/>
    </row>
    <row r="7" ht="46" customHeight="1">
      <c r="B7" s="36" t="inlineStr">
        <is>
          <t>Zero sugar is now the default, not the exception</t>
        </is>
      </c>
      <c r="C7" s="34" t="inlineStr">
        <is>
          <t>62 of 125 lines (50%) are sugar free (≤1 g). Most sugar free category: Sparkling electrolyte / functional sparkling (90%); least: Functional beverage (still/sparkling) (35%). 26 lines still carry ≥30 g sugar, a shrinking, vulnerable segment.</t>
        </is>
      </c>
      <c r="D7" s="37" t="n"/>
      <c r="E7" s="37" t="n"/>
      <c r="F7" s="37" t="n"/>
      <c r="G7" s="37" t="n"/>
      <c r="H7" s="38" t="n"/>
    </row>
    <row r="8" ht="72.5" customHeight="1">
      <c r="B8" s="36" t="inlineStr">
        <is>
          <t>Natural zero sweeteners, as a snapshot not a trend</t>
        </is>
      </c>
      <c r="C8" s="34" t="inlineStr">
        <is>
          <t>7 lines are natural zero only (stevia or monk fruit) and 5 more blend natural with artificial, against 29 artificial only. This is the composition of the lines sampled, not a direction of travel: one cross section cannot show share moving. Outside benchmark: sucralose still leads sweetener new product development while monk fruit concentrate grows fastest (Innova via Food Ingredients First, 11 Feb 2026). EFSA reaffirmed the sucralose ADI in Feb 2026, so the shift is clean label, not safety.</t>
        </is>
      </c>
      <c r="D8" s="37" t="n"/>
      <c r="E8" s="37" t="n"/>
      <c r="F8" s="37" t="n"/>
      <c r="G8" s="37" t="n"/>
      <c r="H8" s="38" t="n"/>
    </row>
    <row r="9" ht="188.5" customHeight="1">
      <c r="B9" s="36" t="inlineStr">
        <is>
          <t>Energy caffeine has bifurcated</t>
        </is>
      </c>
      <c r="C9" s="34" t="inlineStr">
        <is>
          <t>12 of 37 energy lines (32%) now dose ≥200 mg caffeine. Read against Canadian law rather than as free positioning: Health Canada caps a single serve container at 180 mg and 400 mg per litre, and treats any container that cannot be resealed as single serve at any size. The size at which a resealable container stops being single serve is NOT settled in this file: Health Canada's proposed approach says 591 mL, its Category Specific Guidance says 750 mL, and that guidance is archived and superseded by the Supplemented Foods Regulations. Do not quote a resealable threshold externally without checking the current regulation. Every line above 180 mg is therefore a US formulation or not a compliant Canadian single serve, and this file cannot yet tell which. One carve out: the ceiling governs caffeinated energy drinks sold as foods, and an energy shot is normally licensed in Canada as a natural health product instead, so a flagged shot is a question rather than a breach. That carve out covers exactly one flagged line, 5-hour Energy Shot, and the classification is not confirmed here: look the product up in Health Canada's Licensed Natural Health Products Database before treating it as settled. US demand for that tier is not flattening: energy grew 13.7% in dollars LTM to 9 Aug 2026 (Circana via Capstone).</t>
        </is>
      </c>
      <c r="D9" s="37" t="n"/>
      <c r="E9" s="37" t="n"/>
      <c r="F9" s="37" t="n"/>
      <c r="G9" s="37" t="n"/>
      <c r="H9" s="38" t="n"/>
    </row>
    <row r="10" ht="46" customHeight="1">
      <c r="B10" s="36" t="inlineStr">
        <is>
          <t>Flavour whitespace concentrated in a few families</t>
        </is>
      </c>
      <c r="C10" s="34" t="inlineStr">
        <is>
          <t>Least served flavour families across the field: Cola/Root Beer (4 brands); Coconut (9 brands); Ginger (11 brands). These are the clearest line extension gaps for a challenger brand (see Flavour Whitespace matrix below).</t>
        </is>
      </c>
      <c r="D10" s="37" t="n"/>
      <c r="E10" s="37" t="n"/>
      <c r="F10" s="37" t="n"/>
      <c r="G10" s="37" t="n"/>
      <c r="H10" s="38" t="n"/>
    </row>
    <row r="11" ht="46" customHeight="1">
      <c r="B11" s="36" t="inlineStr">
        <is>
          <t>Functional + electrolyte crossover is the structural growth vector</t>
        </is>
      </c>
      <c r="C11" s="34" t="inlineStr">
        <is>
          <t>Categories 1 to 3 (functional/electrolyte sparkling) skew sugar free with added minerals/vitamins; they are where premium price and Subscribe &amp; Save retention concentrate once live pricing is captured.</t>
        </is>
      </c>
      <c r="D11" s="37" t="n"/>
      <c r="E11" s="37" t="n"/>
      <c r="F11" s="37" t="n"/>
      <c r="G11" s="37" t="n"/>
      <c r="H11" s="38" t="n"/>
    </row>
    <row r="13">
      <c r="B13" s="21" t="inlineStr">
        <is>
          <t>B.  Flavour whitespace, # distinct brands offering each family, by category (low = opportunity)</t>
        </is>
      </c>
    </row>
    <row r="14">
      <c r="B14" s="40" t="inlineStr">
        <is>
          <t>Flavour family</t>
        </is>
      </c>
      <c r="C14" s="32" t="inlineStr">
        <is>
          <t>Sparkling electrolyte / functional sparkling</t>
        </is>
      </c>
      <c r="D14" s="32" t="inlineStr">
        <is>
          <t>Electrolyte beverage (RTD)</t>
        </is>
      </c>
      <c r="E14" s="32" t="inlineStr">
        <is>
          <t>Functional beverage (still/sparkling)</t>
        </is>
      </c>
      <c r="F14" s="32" t="inlineStr">
        <is>
          <t>Caffeine &amp; energy beverage</t>
        </is>
      </c>
      <c r="G14" s="32" t="inlineStr">
        <is>
          <t>Sparkling water &amp; soda</t>
        </is>
      </c>
      <c r="H14" s="32" t="inlineStr">
        <is>
          <t>All</t>
        </is>
      </c>
    </row>
    <row r="15">
      <c r="B15" s="33" t="inlineStr">
        <is>
          <t>Cola/Root Beer</t>
        </is>
      </c>
      <c r="C15" s="41" t="n">
        <v>0</v>
      </c>
      <c r="D15" s="41" t="n">
        <v>0</v>
      </c>
      <c r="E15" s="42" t="n">
        <v>2</v>
      </c>
      <c r="F15" s="42" t="n">
        <v>2</v>
      </c>
      <c r="G15" s="42" t="n">
        <v>1</v>
      </c>
      <c r="H15" s="43" t="n">
        <v>4</v>
      </c>
    </row>
    <row r="16">
      <c r="B16" s="33" t="inlineStr">
        <is>
          <t>Citrus (Lem/Lime)</t>
        </is>
      </c>
      <c r="C16" s="31" t="n">
        <v>9</v>
      </c>
      <c r="D16" s="31" t="n">
        <v>5</v>
      </c>
      <c r="E16" s="31" t="n">
        <v>12</v>
      </c>
      <c r="F16" s="31" t="n">
        <v>11</v>
      </c>
      <c r="G16" s="31" t="n">
        <v>19</v>
      </c>
      <c r="H16" s="43" t="n">
        <v>54</v>
      </c>
    </row>
    <row r="17">
      <c r="B17" s="33" t="inlineStr">
        <is>
          <t>Orange/Mango</t>
        </is>
      </c>
      <c r="C17" s="31" t="n">
        <v>3</v>
      </c>
      <c r="D17" s="31" t="n">
        <v>6</v>
      </c>
      <c r="E17" s="31" t="n">
        <v>14</v>
      </c>
      <c r="F17" s="31" t="n">
        <v>12</v>
      </c>
      <c r="G17" s="31" t="n">
        <v>12</v>
      </c>
      <c r="H17" s="43" t="n">
        <v>47</v>
      </c>
    </row>
    <row r="18">
      <c r="B18" s="33" t="inlineStr">
        <is>
          <t>Berry/Rasp</t>
        </is>
      </c>
      <c r="C18" s="31" t="n">
        <v>8</v>
      </c>
      <c r="D18" s="31" t="n">
        <v>11</v>
      </c>
      <c r="E18" s="31" t="n">
        <v>18</v>
      </c>
      <c r="F18" s="31" t="n">
        <v>18</v>
      </c>
      <c r="G18" s="31" t="n">
        <v>13</v>
      </c>
      <c r="H18" s="43" t="n">
        <v>67</v>
      </c>
    </row>
    <row r="19">
      <c r="B19" s="33" t="inlineStr">
        <is>
          <t>Cherry</t>
        </is>
      </c>
      <c r="C19" s="31" t="n">
        <v>4</v>
      </c>
      <c r="D19" s="31" t="n">
        <v>4</v>
      </c>
      <c r="E19" s="31" t="n">
        <v>8</v>
      </c>
      <c r="F19" s="42" t="n">
        <v>2</v>
      </c>
      <c r="G19" s="31" t="n">
        <v>14</v>
      </c>
      <c r="H19" s="43" t="n">
        <v>32</v>
      </c>
    </row>
    <row r="20">
      <c r="B20" s="33" t="inlineStr">
        <is>
          <t>Grape</t>
        </is>
      </c>
      <c r="C20" s="41" t="n">
        <v>0</v>
      </c>
      <c r="D20" s="31" t="n">
        <v>5</v>
      </c>
      <c r="E20" s="42" t="n">
        <v>2</v>
      </c>
      <c r="F20" s="42" t="n">
        <v>1</v>
      </c>
      <c r="G20" s="31" t="n">
        <v>5</v>
      </c>
      <c r="H20" s="43" t="n">
        <v>13</v>
      </c>
    </row>
    <row r="21">
      <c r="B21" s="33" t="inlineStr">
        <is>
          <t>Watermelon</t>
        </is>
      </c>
      <c r="C21" s="42" t="n">
        <v>2</v>
      </c>
      <c r="D21" s="31" t="n">
        <v>6</v>
      </c>
      <c r="E21" s="31" t="n">
        <v>4</v>
      </c>
      <c r="F21" s="31" t="n">
        <v>7</v>
      </c>
      <c r="G21" s="31" t="n">
        <v>5</v>
      </c>
      <c r="H21" s="43" t="n">
        <v>23</v>
      </c>
    </row>
    <row r="22">
      <c r="B22" s="33" t="inlineStr">
        <is>
          <t>Peach</t>
        </is>
      </c>
      <c r="C22" s="42" t="n">
        <v>1</v>
      </c>
      <c r="D22" s="31" t="n">
        <v>5</v>
      </c>
      <c r="E22" s="31" t="n">
        <v>5</v>
      </c>
      <c r="F22" s="31" t="n">
        <v>9</v>
      </c>
      <c r="G22" s="31" t="n">
        <v>4</v>
      </c>
      <c r="H22" s="43" t="n">
        <v>24</v>
      </c>
    </row>
    <row r="23">
      <c r="B23" s="33" t="inlineStr">
        <is>
          <t>Tropical/Pineapple</t>
        </is>
      </c>
      <c r="C23" s="31" t="n">
        <v>3</v>
      </c>
      <c r="D23" s="31" t="n">
        <v>5</v>
      </c>
      <c r="E23" s="31" t="n">
        <v>8</v>
      </c>
      <c r="F23" s="31" t="n">
        <v>11</v>
      </c>
      <c r="G23" s="31" t="n">
        <v>6</v>
      </c>
      <c r="H23" s="43" t="n">
        <v>32</v>
      </c>
    </row>
    <row r="24">
      <c r="B24" s="33" t="inlineStr">
        <is>
          <t>Grapefruit</t>
        </is>
      </c>
      <c r="C24" s="31" t="n">
        <v>3</v>
      </c>
      <c r="D24" s="41" t="n">
        <v>0</v>
      </c>
      <c r="E24" s="42" t="n">
        <v>2</v>
      </c>
      <c r="F24" s="42" t="n">
        <v>1</v>
      </c>
      <c r="G24" s="31" t="n">
        <v>8</v>
      </c>
      <c r="H24" s="43" t="n">
        <v>14</v>
      </c>
    </row>
    <row r="25">
      <c r="B25" s="33" t="inlineStr">
        <is>
          <t>Coconut</t>
        </is>
      </c>
      <c r="C25" s="42" t="n">
        <v>2</v>
      </c>
      <c r="D25" s="42" t="n">
        <v>2</v>
      </c>
      <c r="E25" s="31" t="n">
        <v>4</v>
      </c>
      <c r="F25" s="41" t="n">
        <v>0</v>
      </c>
      <c r="G25" s="42" t="n">
        <v>1</v>
      </c>
      <c r="H25" s="43" t="n">
        <v>9</v>
      </c>
    </row>
    <row r="26">
      <c r="B26" s="33" t="inlineStr">
        <is>
          <t>Ginger</t>
        </is>
      </c>
      <c r="C26" s="42" t="n">
        <v>1</v>
      </c>
      <c r="D26" s="41" t="n">
        <v>0</v>
      </c>
      <c r="E26" s="31" t="n">
        <v>9</v>
      </c>
      <c r="F26" s="42" t="n">
        <v>1</v>
      </c>
      <c r="G26" s="42" t="n">
        <v>1</v>
      </c>
      <c r="H26" s="43" t="n">
        <v>11</v>
      </c>
    </row>
    <row r="27">
      <c r="B27" s="33" t="inlineStr">
        <is>
          <t>Herbal/Botanical</t>
        </is>
      </c>
      <c r="C27" s="42" t="n">
        <v>2</v>
      </c>
      <c r="D27" s="41" t="n">
        <v>0</v>
      </c>
      <c r="E27" s="31" t="n">
        <v>6</v>
      </c>
      <c r="F27" s="42" t="n">
        <v>1</v>
      </c>
      <c r="G27" s="42" t="n">
        <v>2</v>
      </c>
      <c r="H27" s="43" t="n">
        <v>11</v>
      </c>
    </row>
    <row r="28">
      <c r="B28" s="33" t="inlineStr">
        <is>
          <t>Original/Plain</t>
        </is>
      </c>
      <c r="C28" s="42" t="n">
        <v>2</v>
      </c>
      <c r="D28" s="31" t="n">
        <v>4</v>
      </c>
      <c r="E28" s="31" t="n">
        <v>4</v>
      </c>
      <c r="F28" s="31" t="n">
        <v>8</v>
      </c>
      <c r="G28" s="31" t="n">
        <v>21</v>
      </c>
      <c r="H28" s="43" t="n">
        <v>38</v>
      </c>
    </row>
    <row r="29">
      <c r="B29" s="44" t="inlineStr">
        <is>
          <t>Opportunity heat, red = 0 brands (clear whitespace in that category) · amber = 1 to 2 brands (thinly served).</t>
        </is>
      </c>
    </row>
    <row r="31">
      <c r="B31" s="21" t="inlineStr">
        <is>
          <t>C.  Nutrition positioning by category</t>
        </is>
      </c>
    </row>
    <row r="32">
      <c r="B32" s="32" t="inlineStr">
        <is>
          <t>Category</t>
        </is>
      </c>
      <c r="C32" s="32" t="inlineStr">
        <is>
          <t>Lines</t>
        </is>
      </c>
      <c r="D32" s="32" t="inlineStr">
        <is>
          <t>% sugar free</t>
        </is>
      </c>
      <c r="E32" s="32" t="inlineStr">
        <is>
          <t>Median sugar (g)</t>
        </is>
      </c>
      <c r="F32" s="32" t="inlineStr">
        <is>
          <t>Caffeine range (mg)</t>
        </is>
      </c>
      <c r="G32" s="32" t="inlineStr">
        <is>
          <t>Positioning read</t>
        </is>
      </c>
      <c r="H32" s="38" t="n"/>
    </row>
    <row r="33" ht="30" customHeight="1">
      <c r="B33" s="33" t="inlineStr">
        <is>
          <t>Sparkling electrolyte / functional sparkling</t>
        </is>
      </c>
      <c r="C33" s="31" t="n">
        <v>10</v>
      </c>
      <c r="D33" s="31" t="inlineStr">
        <is>
          <t>90%</t>
        </is>
      </c>
      <c r="E33" s="31" t="n">
        <v>0</v>
      </c>
      <c r="F33" s="31" t="inlineStr">
        <is>
          <t>0 to 120</t>
        </is>
      </c>
      <c r="G33" s="34" t="inlineStr">
        <is>
          <t>Premium clean tier; sugar free + minerals is table stakes.</t>
        </is>
      </c>
      <c r="H33" s="38" t="n"/>
    </row>
    <row r="34" ht="30" customHeight="1">
      <c r="B34" s="33" t="inlineStr">
        <is>
          <t>Electrolyte beverage (RTD)</t>
        </is>
      </c>
      <c r="C34" s="31" t="n">
        <v>21</v>
      </c>
      <c r="D34" s="31" t="inlineStr">
        <is>
          <t>38%</t>
        </is>
      </c>
      <c r="E34" s="31" t="n">
        <v>3</v>
      </c>
      <c r="F34" s="31" t="inlineStr">
        <is>
          <t>0</t>
        </is>
      </c>
      <c r="G34" s="34" t="inlineStr">
        <is>
          <t>Performance hydration; sodium/potassium load is the differentiator.</t>
        </is>
      </c>
      <c r="H34" s="38" t="n"/>
    </row>
    <row r="35" ht="30" customHeight="1">
      <c r="B35" s="33" t="inlineStr">
        <is>
          <t>Functional beverage (still/sparkling)</t>
        </is>
      </c>
      <c r="C35" s="31" t="n">
        <v>20</v>
      </c>
      <c r="D35" s="31" t="inlineStr">
        <is>
          <t>35%</t>
        </is>
      </c>
      <c r="E35" s="31" t="n">
        <v>5.5</v>
      </c>
      <c r="F35" s="31" t="inlineStr">
        <is>
          <t>0 to 55</t>
        </is>
      </c>
      <c r="G35" s="34" t="inlineStr">
        <is>
          <t>Benefit led (gut/adaptogen/vitamin); sugar varies widely, clean label gap exists.</t>
        </is>
      </c>
      <c r="H35" s="38" t="n"/>
    </row>
    <row r="36" ht="30" customHeight="1">
      <c r="B36" s="33" t="inlineStr">
        <is>
          <t>Caffeine &amp; energy beverage</t>
        </is>
      </c>
      <c r="C36" s="31" t="n">
        <v>37</v>
      </c>
      <c r="D36" s="31" t="inlineStr">
        <is>
          <t>43%</t>
        </is>
      </c>
      <c r="E36" s="31" t="n">
        <v>14</v>
      </c>
      <c r="F36" s="31" t="inlineStr">
        <is>
          <t>18 to 300</t>
        </is>
      </c>
      <c r="G36" s="34" t="inlineStr">
        <is>
          <t>Caffeine defined; dose tier + sweetener choice decide the shelf.</t>
        </is>
      </c>
      <c r="H36" s="38" t="n"/>
    </row>
    <row r="37" ht="30" customHeight="1">
      <c r="B37" s="33" t="inlineStr">
        <is>
          <t>Sparkling water &amp; soda</t>
        </is>
      </c>
      <c r="C37" s="31" t="n">
        <v>37</v>
      </c>
      <c r="D37" s="31" t="inlineStr">
        <is>
          <t>59%</t>
        </is>
      </c>
      <c r="E37" s="31" t="n">
        <v>0</v>
      </c>
      <c r="F37" s="31" t="inlineStr">
        <is>
          <t>0 to 69</t>
        </is>
      </c>
      <c r="G37" s="34" t="inlineStr">
        <is>
          <t>Split between zero everything seltzer and full sugar legacy soda.</t>
        </is>
      </c>
      <c r="H37" s="38" t="n"/>
    </row>
    <row r="39">
      <c r="B39" s="21" t="inlineStr">
        <is>
          <t>D.  Sweetener strategy mix (count of lines)</t>
        </is>
      </c>
    </row>
    <row r="40">
      <c r="B40" s="40" t="inlineStr">
        <is>
          <t>Sweetener strategy</t>
        </is>
      </c>
      <c r="C40" s="32" t="inlineStr">
        <is>
          <t># lines</t>
        </is>
      </c>
      <c r="D40" s="32" t="inlineStr">
        <is>
          <t>% of field</t>
        </is>
      </c>
    </row>
    <row r="41">
      <c r="B41" s="34" t="inlineStr">
        <is>
          <t>Caloric (sugar)</t>
        </is>
      </c>
      <c r="C41" s="31" t="n">
        <v>41</v>
      </c>
      <c r="D41" s="31" t="inlineStr">
        <is>
          <t>33%</t>
        </is>
      </c>
    </row>
    <row r="42">
      <c r="B42" s="34" t="inlineStr">
        <is>
          <t>Zero (artificial)</t>
        </is>
      </c>
      <c r="C42" s="31" t="n">
        <v>29</v>
      </c>
      <c r="D42" s="31" t="inlineStr">
        <is>
          <t>23%</t>
        </is>
      </c>
    </row>
    <row r="43">
      <c r="B43" s="34" t="inlineStr">
        <is>
          <t>Unsweetened</t>
        </is>
      </c>
      <c r="C43" s="31" t="n">
        <v>23</v>
      </c>
      <c r="D43" s="31" t="inlineStr">
        <is>
          <t>18%</t>
        </is>
      </c>
    </row>
    <row r="44">
      <c r="B44" s="34" t="inlineStr">
        <is>
          <t>Caloric + sweetener blend</t>
        </is>
      </c>
      <c r="C44" s="31" t="n">
        <v>16</v>
      </c>
      <c r="D44" s="31" t="inlineStr">
        <is>
          <t>13%</t>
        </is>
      </c>
    </row>
    <row r="45">
      <c r="B45" s="34" t="inlineStr">
        <is>
          <t>Zero (natural: stevia/monk)</t>
        </is>
      </c>
      <c r="C45" s="31" t="n">
        <v>7</v>
      </c>
      <c r="D45" s="31" t="inlineStr">
        <is>
          <t>6%</t>
        </is>
      </c>
    </row>
    <row r="46">
      <c r="B46" s="34" t="inlineStr">
        <is>
          <t>Zero (natural + artificial)</t>
        </is>
      </c>
      <c r="C46" s="31" t="n">
        <v>5</v>
      </c>
      <c r="D46" s="31" t="inlineStr">
        <is>
          <t>4%</t>
        </is>
      </c>
    </row>
    <row r="47">
      <c r="B47" s="34" t="inlineStr">
        <is>
          <t>Other</t>
        </is>
      </c>
      <c r="C47" s="31" t="n">
        <v>4</v>
      </c>
      <c r="D47" s="31" t="inlineStr">
        <is>
          <t>3%</t>
        </is>
      </c>
    </row>
    <row r="49">
      <c r="B49" s="21" t="inlineStr">
        <is>
          <t>E.  What I recommend  (analyst judgement, not computed. Everything above this rule is data; everything below is a call.)</t>
        </is>
      </c>
    </row>
    <row r="50" ht="43.5" customHeight="1">
      <c r="B50" s="34" t="inlineStr">
        <is>
          <t>1. Natural zero line extension into thin flavour families (Cola/Root Beer, Coconut, Ginger), combines the thinnest flavour families in this file with the sweetener wedge Innova reports growing fastest in new product development (via Food Ingredients First, 11 Feb 2026). This file cannot itself show share moving.</t>
        </is>
      </c>
      <c r="C50" s="37" t="n"/>
      <c r="D50" s="37" t="n"/>
      <c r="E50" s="37" t="n"/>
      <c r="F50" s="37" t="n"/>
      <c r="G50" s="37" t="n"/>
      <c r="H50" s="38" t="n"/>
    </row>
    <row r="51" ht="58" customHeight="1">
      <c r="B51" s="34" t="inlineStr">
        <is>
          <t>2. Dose to whichever Canadian limit binds first, not to 180 mg. Two ceilings apply at once and the lower one wins: 180 mg per single serve container, and 400 mg per litre. In a 355 mL can, the size of the Organika benchmark, 400 mg per litre binds and the legal maximum is 142 mg, not 180. In a 473 mL can it is 189 mg, so there 180 mg binds. Pair whatever dose binds with stevia or monk fruit to avoid the artificial sweetener objection.</t>
        </is>
      </c>
      <c r="C51" s="37" t="n"/>
      <c r="D51" s="37" t="n"/>
      <c r="E51" s="37" t="n"/>
      <c r="F51" s="37" t="n"/>
      <c r="G51" s="37" t="n"/>
      <c r="H51" s="38" t="n"/>
    </row>
    <row r="52" ht="30" customHeight="1">
      <c r="B52" s="34" t="inlineStr">
        <is>
          <t>3. Clean label functional (Cat 3): median sugar is the widest ranging, a genuinely low sugar gut/adaptogen entry stands out against sugary incumbents.</t>
        </is>
      </c>
      <c r="C52" s="37" t="n"/>
      <c r="D52" s="37" t="n"/>
      <c r="E52" s="37" t="n"/>
      <c r="F52" s="37" t="n"/>
      <c r="G52" s="37" t="n"/>
      <c r="H52" s="38" t="n"/>
    </row>
    <row r="53" ht="30" customHeight="1">
      <c r="B53" s="34" t="inlineStr">
        <is>
          <t>4. Premium sparkling electrolyte (Cat 1) is where Subscribe &amp; Save retention + price premium concentrate; prioritize live price capture here first to validate margin headroom.</t>
        </is>
      </c>
      <c r="C53" s="37" t="n"/>
      <c r="D53" s="37" t="n"/>
      <c r="E53" s="37" t="n"/>
      <c r="F53" s="37" t="n"/>
      <c r="G53" s="37" t="n"/>
      <c r="H53" s="38" t="n"/>
    </row>
    <row r="54" ht="30" customHeight="1">
      <c r="B54" s="34" t="inlineStr">
        <is>
          <t>5. Defensive watch: high sugar legacy lines (≥30 g) are the segment most exposed to the zero sugar shift, track their promo cadence once commercial capture is live.</t>
        </is>
      </c>
      <c r="C54" s="37" t="n"/>
      <c r="D54" s="37" t="n"/>
      <c r="E54" s="37" t="n"/>
      <c r="F54" s="37" t="n"/>
      <c r="G54" s="37" t="n"/>
      <c r="H54" s="38" t="n"/>
    </row>
    <row r="56" ht="32" customHeight="1">
      <c r="B56" s="45" t="inlineStr">
        <is>
          <t>All findings derive from verified STABLE attributes (nutrition/flavour/sweetener/positioning). They do NOT depend on live commercial data; price/velocity dependent conclusions are flagged as pending live capture.</t>
        </is>
      </c>
      <c r="C56" s="37" t="n"/>
      <c r="D56" s="37" t="n"/>
      <c r="E56" s="37" t="n"/>
      <c r="F56" s="37" t="n"/>
      <c r="G56" s="37" t="n"/>
      <c r="H56" s="38" t="n"/>
    </row>
    <row r="58">
      <c r="B58" s="21" t="inlineStr">
        <is>
          <t>F.  Competitive positioning map, sugar vs caffeine (per 100 mL), one series per category</t>
        </is>
      </c>
      <c r="T58" t="inlineStr">
        <is>
          <t>Scatter source data, kept visible so the chart plots</t>
        </is>
      </c>
    </row>
    <row r="59">
      <c r="B59" s="44" t="inlineStr">
        <is>
          <t>Bottom left = light/low stim waters &amp; seltzers · right = sugary · top = high caffeine energy. Sparse regions = positioning whitespace.</t>
        </is>
      </c>
      <c r="T59" t="inlineStr">
        <is>
          <t>1) sugar/100mL</t>
        </is>
      </c>
      <c r="U59" t="inlineStr">
        <is>
          <t>1) caf/100mL</t>
        </is>
      </c>
      <c r="V59" t="inlineStr">
        <is>
          <t>2) sugar/100mL</t>
        </is>
      </c>
      <c r="W59" t="inlineStr">
        <is>
          <t>2) caf/100mL</t>
        </is>
      </c>
      <c r="X59" t="inlineStr">
        <is>
          <t>3) sugar/100mL</t>
        </is>
      </c>
      <c r="Y59" t="inlineStr">
        <is>
          <t>3) caf/100mL</t>
        </is>
      </c>
      <c r="Z59" t="inlineStr">
        <is>
          <t>4) sugar/100mL</t>
        </is>
      </c>
      <c r="AA59" t="inlineStr">
        <is>
          <t>4) caf/100mL</t>
        </is>
      </c>
      <c r="AB59" t="inlineStr">
        <is>
          <t>5) sugar/100mL</t>
        </is>
      </c>
      <c r="AC59" t="inlineStr">
        <is>
          <t>5) caf/100mL</t>
        </is>
      </c>
    </row>
    <row r="60">
      <c r="T60" t="n">
        <v>0</v>
      </c>
      <c r="U60" t="n">
        <v>0</v>
      </c>
      <c r="V60" t="n">
        <v>5.75</v>
      </c>
      <c r="W60" t="n">
        <v>0</v>
      </c>
      <c r="X60" t="n">
        <v>1.13</v>
      </c>
      <c r="Y60" t="n">
        <v>0</v>
      </c>
      <c r="Z60" t="n">
        <v>10.8</v>
      </c>
      <c r="AA60" t="n">
        <v>32</v>
      </c>
      <c r="AB60" t="n">
        <v>0.5600000000000001</v>
      </c>
      <c r="AC60" t="n">
        <v>0</v>
      </c>
    </row>
    <row r="61">
      <c r="T61" t="n">
        <v>0</v>
      </c>
      <c r="U61" t="n">
        <v>0</v>
      </c>
      <c r="V61" t="n">
        <v>0</v>
      </c>
      <c r="W61" t="n">
        <v>0</v>
      </c>
      <c r="X61" t="n">
        <v>1.41</v>
      </c>
      <c r="Y61" t="n">
        <v>0</v>
      </c>
      <c r="Z61" t="n">
        <v>0</v>
      </c>
      <c r="AA61" t="n">
        <v>32</v>
      </c>
      <c r="AB61" t="n">
        <v>0</v>
      </c>
      <c r="AC61" t="n">
        <v>0</v>
      </c>
    </row>
    <row r="62">
      <c r="T62" t="n">
        <v>0</v>
      </c>
      <c r="U62" t="n">
        <v>14.6</v>
      </c>
      <c r="V62" t="n">
        <v>5.92</v>
      </c>
      <c r="W62" t="n">
        <v>0</v>
      </c>
      <c r="X62" t="n">
        <v>2.54</v>
      </c>
      <c r="Y62" t="n">
        <v>0</v>
      </c>
      <c r="Z62" t="n">
        <v>11.42</v>
      </c>
      <c r="AA62" t="n">
        <v>33.8</v>
      </c>
      <c r="AB62" t="n">
        <v>0</v>
      </c>
      <c r="AC62" t="n">
        <v>0</v>
      </c>
    </row>
    <row r="63">
      <c r="T63" t="n">
        <v>0</v>
      </c>
      <c r="U63" t="n">
        <v>21.4</v>
      </c>
      <c r="V63" t="n">
        <v>0</v>
      </c>
      <c r="W63" t="n">
        <v>0</v>
      </c>
      <c r="X63" t="n">
        <v>1.69</v>
      </c>
      <c r="Y63" t="n">
        <v>0</v>
      </c>
      <c r="Z63" t="n">
        <v>0</v>
      </c>
      <c r="AA63" t="n">
        <v>31.7</v>
      </c>
      <c r="AB63" t="n">
        <v>0</v>
      </c>
      <c r="AC63" t="n">
        <v>0</v>
      </c>
    </row>
    <row r="64">
      <c r="T64" t="n">
        <v>0</v>
      </c>
      <c r="U64" t="n">
        <v>0</v>
      </c>
      <c r="V64" t="n">
        <v>6.13</v>
      </c>
      <c r="W64" t="n">
        <v>0</v>
      </c>
      <c r="X64" t="n">
        <v>1.69</v>
      </c>
      <c r="Y64" t="n">
        <v>0</v>
      </c>
      <c r="Z64" t="n">
        <v>0</v>
      </c>
      <c r="AA64" t="n">
        <v>56.3</v>
      </c>
      <c r="AB64" t="n">
        <v>0</v>
      </c>
      <c r="AC64" t="n">
        <v>0</v>
      </c>
    </row>
    <row r="65">
      <c r="T65" t="n">
        <v>0</v>
      </c>
      <c r="U65" t="n">
        <v>4.2</v>
      </c>
      <c r="V65" t="n">
        <v>0.63</v>
      </c>
      <c r="W65" t="n">
        <v>0</v>
      </c>
      <c r="X65" t="n">
        <v>2.5</v>
      </c>
      <c r="Y65" t="n">
        <v>2.9</v>
      </c>
      <c r="Z65" t="n">
        <v>0</v>
      </c>
      <c r="AA65" t="n">
        <v>57.1</v>
      </c>
      <c r="AB65" t="n">
        <v>0</v>
      </c>
      <c r="AC65" t="n">
        <v>0</v>
      </c>
    </row>
    <row r="66">
      <c r="T66" t="n">
        <v>0</v>
      </c>
      <c r="U66" t="n">
        <v>0</v>
      </c>
      <c r="V66" t="n">
        <v>0.4</v>
      </c>
      <c r="W66" t="n">
        <v>0</v>
      </c>
      <c r="X66" t="n">
        <v>1.48</v>
      </c>
      <c r="Y66" t="n">
        <v>3.2</v>
      </c>
      <c r="Z66" t="n">
        <v>0</v>
      </c>
      <c r="AA66" t="n">
        <v>56.3</v>
      </c>
      <c r="AB66" t="n">
        <v>4.85</v>
      </c>
      <c r="AC66" t="n">
        <v>0</v>
      </c>
    </row>
    <row r="67">
      <c r="T67" t="n">
        <v>0</v>
      </c>
      <c r="U67" t="n">
        <v>33.8</v>
      </c>
      <c r="V67" t="n">
        <v>0.38</v>
      </c>
      <c r="W67" t="n">
        <v>0</v>
      </c>
      <c r="X67" t="n">
        <v>0</v>
      </c>
      <c r="Y67" t="n">
        <v>4</v>
      </c>
      <c r="Z67" t="n">
        <v>0</v>
      </c>
      <c r="AA67" t="n">
        <v>42.3</v>
      </c>
      <c r="AB67" t="n">
        <v>0</v>
      </c>
      <c r="AC67" t="n">
        <v>0</v>
      </c>
    </row>
    <row r="68">
      <c r="T68" t="n">
        <v>2.25</v>
      </c>
      <c r="U68" t="n">
        <v>0</v>
      </c>
      <c r="V68" t="n">
        <v>0</v>
      </c>
      <c r="W68" t="n">
        <v>0</v>
      </c>
      <c r="X68" t="n">
        <v>0.28</v>
      </c>
      <c r="Y68" t="n">
        <v>0</v>
      </c>
      <c r="Z68" t="n">
        <v>0</v>
      </c>
      <c r="AA68" t="n">
        <v>63.4</v>
      </c>
      <c r="AB68" t="n">
        <v>0</v>
      </c>
      <c r="AC68" t="n">
        <v>0</v>
      </c>
    </row>
    <row r="69">
      <c r="T69" t="n">
        <v>0</v>
      </c>
      <c r="U69" t="n">
        <v>14.8</v>
      </c>
      <c r="V69" t="n">
        <v>0</v>
      </c>
      <c r="W69" t="n">
        <v>0</v>
      </c>
      <c r="X69" t="n">
        <v>0.2</v>
      </c>
      <c r="Y69" t="n">
        <v>0</v>
      </c>
      <c r="Z69" t="n">
        <v>0</v>
      </c>
      <c r="AA69" t="n">
        <v>56.3</v>
      </c>
      <c r="AB69" t="n">
        <v>0</v>
      </c>
      <c r="AC69" t="n">
        <v>0</v>
      </c>
    </row>
    <row r="70">
      <c r="V70" t="n">
        <v>2.5</v>
      </c>
      <c r="W70" t="n">
        <v>0</v>
      </c>
      <c r="X70" t="n">
        <v>4.57</v>
      </c>
      <c r="Y70" t="n">
        <v>0</v>
      </c>
      <c r="Z70" t="n">
        <v>0</v>
      </c>
      <c r="AA70" t="n">
        <v>63.4</v>
      </c>
      <c r="AB70" t="n">
        <v>0</v>
      </c>
      <c r="AC70" t="n">
        <v>0</v>
      </c>
    </row>
    <row r="71">
      <c r="V71" t="n">
        <v>2.03</v>
      </c>
      <c r="W71" t="n">
        <v>0</v>
      </c>
      <c r="X71" t="n">
        <v>0</v>
      </c>
      <c r="Y71" t="n">
        <v>0</v>
      </c>
      <c r="Z71" t="n">
        <v>6.55</v>
      </c>
      <c r="AA71" t="n">
        <v>33.8</v>
      </c>
      <c r="AB71" t="n">
        <v>0</v>
      </c>
      <c r="AC71" t="n">
        <v>8.5</v>
      </c>
    </row>
    <row r="72">
      <c r="V72" t="n">
        <v>3.33</v>
      </c>
      <c r="W72" t="n">
        <v>0</v>
      </c>
      <c r="X72" t="n">
        <v>0.19</v>
      </c>
      <c r="Y72" t="n">
        <v>10.4</v>
      </c>
      <c r="Z72" t="n">
        <v>8.4</v>
      </c>
      <c r="AA72" t="n">
        <v>40</v>
      </c>
      <c r="AB72" t="n">
        <v>0</v>
      </c>
      <c r="AC72" t="n">
        <v>0</v>
      </c>
    </row>
    <row r="73">
      <c r="V73" t="n">
        <v>3.84</v>
      </c>
      <c r="W73" t="n">
        <v>0</v>
      </c>
      <c r="X73" t="n">
        <v>0</v>
      </c>
      <c r="Y73" t="n">
        <v>0</v>
      </c>
      <c r="Z73" t="n">
        <v>6.11</v>
      </c>
      <c r="AA73" t="n">
        <v>32.8</v>
      </c>
      <c r="AB73" t="n">
        <v>0</v>
      </c>
      <c r="AC73" t="n">
        <v>0</v>
      </c>
    </row>
    <row r="74">
      <c r="V74" t="n">
        <v>0</v>
      </c>
      <c r="W74" t="n">
        <v>0</v>
      </c>
      <c r="X74" t="n">
        <v>1.69</v>
      </c>
      <c r="Y74" t="n">
        <v>0</v>
      </c>
      <c r="Z74" t="n">
        <v>11.42</v>
      </c>
      <c r="AA74" t="n">
        <v>33.8</v>
      </c>
      <c r="AB74" t="n">
        <v>10.99</v>
      </c>
      <c r="AC74" t="n">
        <v>9.6</v>
      </c>
    </row>
    <row r="75">
      <c r="V75" t="n">
        <v>0</v>
      </c>
      <c r="W75" t="n">
        <v>0</v>
      </c>
      <c r="X75" t="n">
        <v>0.28</v>
      </c>
      <c r="Y75" t="n">
        <v>0</v>
      </c>
      <c r="Z75" t="n">
        <v>6.31</v>
      </c>
      <c r="AA75" t="n">
        <v>30.4</v>
      </c>
      <c r="AB75" t="n">
        <v>0</v>
      </c>
      <c r="AC75" t="n">
        <v>0</v>
      </c>
    </row>
    <row r="76">
      <c r="V76" t="n">
        <v>0</v>
      </c>
      <c r="W76" t="n">
        <v>0</v>
      </c>
      <c r="X76" t="n">
        <v>1.14</v>
      </c>
      <c r="Y76" t="n">
        <v>0</v>
      </c>
      <c r="Z76" t="n">
        <v>0</v>
      </c>
      <c r="AA76" t="n">
        <v>42.3</v>
      </c>
      <c r="AB76" t="n">
        <v>0</v>
      </c>
      <c r="AC76" t="n">
        <v>0</v>
      </c>
    </row>
    <row r="77">
      <c r="V77" t="n">
        <v>0</v>
      </c>
      <c r="W77" t="n">
        <v>0</v>
      </c>
      <c r="X77" t="n">
        <v>2.42</v>
      </c>
      <c r="Y77" t="n">
        <v>3.6</v>
      </c>
      <c r="Z77" t="n">
        <v>0</v>
      </c>
      <c r="AA77" t="n">
        <v>33.8</v>
      </c>
      <c r="AB77" t="n">
        <v>11.55</v>
      </c>
      <c r="AC77" t="n">
        <v>10.7</v>
      </c>
    </row>
    <row r="78">
      <c r="V78" t="n">
        <v>1.18</v>
      </c>
      <c r="W78" t="n">
        <v>0</v>
      </c>
      <c r="X78" t="n">
        <v>1.88</v>
      </c>
      <c r="Y78" t="n">
        <v>0</v>
      </c>
      <c r="Z78" t="n">
        <v>0</v>
      </c>
      <c r="AA78" t="n">
        <v>33.8</v>
      </c>
      <c r="AB78" t="n">
        <v>0</v>
      </c>
      <c r="AC78" t="n">
        <v>19.4</v>
      </c>
    </row>
    <row r="79">
      <c r="V79" t="n">
        <v>0.85</v>
      </c>
      <c r="W79" t="n">
        <v>0</v>
      </c>
      <c r="X79" t="n">
        <v>4</v>
      </c>
      <c r="Y79" t="n">
        <v>0</v>
      </c>
      <c r="Z79" t="n">
        <v>12.26</v>
      </c>
      <c r="AA79" t="n">
        <v>33.8</v>
      </c>
      <c r="AB79" t="n">
        <v>0</v>
      </c>
      <c r="AC79" t="n">
        <v>9.9</v>
      </c>
    </row>
    <row r="80">
      <c r="V80" t="n">
        <v>2.22</v>
      </c>
      <c r="W80" t="n">
        <v>0</v>
      </c>
      <c r="Z80" t="n">
        <v>11.21</v>
      </c>
      <c r="AA80" t="n">
        <v>33.8</v>
      </c>
      <c r="AB80" t="n">
        <v>0</v>
      </c>
      <c r="AC80" t="n">
        <v>9.6</v>
      </c>
    </row>
    <row r="81">
      <c r="Z81" t="n">
        <v>12.26</v>
      </c>
      <c r="AA81" t="n">
        <v>30</v>
      </c>
      <c r="AB81" t="n">
        <v>0</v>
      </c>
      <c r="AC81" t="n">
        <v>13</v>
      </c>
    </row>
    <row r="82">
      <c r="Z82" t="n">
        <v>0</v>
      </c>
      <c r="AA82" t="n">
        <v>350.9</v>
      </c>
      <c r="AB82" t="n">
        <v>10.7</v>
      </c>
      <c r="AC82" t="n">
        <v>0</v>
      </c>
    </row>
    <row r="83">
      <c r="Z83" t="n">
        <v>7.88</v>
      </c>
      <c r="AA83" t="n">
        <v>45</v>
      </c>
      <c r="AB83" t="n">
        <v>0</v>
      </c>
      <c r="AC83" t="n">
        <v>0</v>
      </c>
    </row>
    <row r="84">
      <c r="Z84" t="n">
        <v>10.8</v>
      </c>
      <c r="AA84" t="n">
        <v>32</v>
      </c>
      <c r="AB84" t="n">
        <v>12.39</v>
      </c>
      <c r="AC84" t="n">
        <v>0</v>
      </c>
    </row>
    <row r="85">
      <c r="Z85" t="n">
        <v>0</v>
      </c>
      <c r="AA85" t="n">
        <v>63.4</v>
      </c>
      <c r="AB85" t="n">
        <v>10.7</v>
      </c>
      <c r="AC85" t="n">
        <v>0</v>
      </c>
    </row>
    <row r="86">
      <c r="Z86" t="n">
        <v>0</v>
      </c>
      <c r="AA86" t="n">
        <v>38.1</v>
      </c>
      <c r="AB86" t="n">
        <v>12.96</v>
      </c>
      <c r="AC86" t="n">
        <v>15.2</v>
      </c>
    </row>
    <row r="87">
      <c r="Z87" t="n">
        <v>0</v>
      </c>
      <c r="AA87" t="n">
        <v>63.4</v>
      </c>
      <c r="AB87" t="n">
        <v>11.27</v>
      </c>
      <c r="AC87" t="n">
        <v>11.5</v>
      </c>
    </row>
    <row r="88">
      <c r="Z88" t="n">
        <v>7.21</v>
      </c>
      <c r="AA88" t="n">
        <v>3.2</v>
      </c>
      <c r="AB88" t="n">
        <v>10.14</v>
      </c>
      <c r="AC88" t="n">
        <v>0</v>
      </c>
    </row>
    <row r="89">
      <c r="Z89" t="n">
        <v>5.85</v>
      </c>
      <c r="AA89" t="n">
        <v>12.8</v>
      </c>
      <c r="AB89" t="n">
        <v>9.300000000000001</v>
      </c>
      <c r="AC89" t="n">
        <v>0</v>
      </c>
    </row>
    <row r="90">
      <c r="Z90" t="n">
        <v>6.4</v>
      </c>
      <c r="AA90" t="n">
        <v>8.199999999999999</v>
      </c>
      <c r="AB90" t="n">
        <v>12.96</v>
      </c>
      <c r="AC90" t="n">
        <v>0</v>
      </c>
    </row>
    <row r="91">
      <c r="Z91" t="n">
        <v>4.91</v>
      </c>
      <c r="AA91" t="n">
        <v>3</v>
      </c>
      <c r="AB91" t="n">
        <v>13.8</v>
      </c>
      <c r="AC91" t="n">
        <v>0</v>
      </c>
    </row>
    <row r="92">
      <c r="Z92" t="n">
        <v>4.44</v>
      </c>
      <c r="AA92" t="n">
        <v>8.9</v>
      </c>
      <c r="AB92" t="n">
        <v>0</v>
      </c>
      <c r="AC92" t="n">
        <v>0</v>
      </c>
    </row>
    <row r="93">
      <c r="Z93" t="n">
        <v>3.21</v>
      </c>
      <c r="AA93" t="n">
        <v>35.8</v>
      </c>
      <c r="AB93" t="n">
        <v>14.37</v>
      </c>
      <c r="AC93" t="n">
        <v>5.4</v>
      </c>
    </row>
    <row r="94">
      <c r="Z94" t="n">
        <v>2.54</v>
      </c>
      <c r="AA94" t="n">
        <v>33.8</v>
      </c>
      <c r="AB94" t="n">
        <v>12.11</v>
      </c>
      <c r="AC94" t="n">
        <v>0</v>
      </c>
    </row>
    <row r="95">
      <c r="Z95" t="n">
        <v>5.38</v>
      </c>
      <c r="AA95" t="n">
        <v>46.2</v>
      </c>
      <c r="AB95" t="n">
        <v>0</v>
      </c>
      <c r="AC95" t="n">
        <v>0</v>
      </c>
    </row>
    <row r="96">
      <c r="Z96" t="n">
        <v>11.03</v>
      </c>
      <c r="AA96" t="n">
        <v>32</v>
      </c>
      <c r="AB96" t="n">
        <v>0</v>
      </c>
      <c r="AC96" t="n">
        <v>0</v>
      </c>
    </row>
  </sheetData>
  <mergeCells count="19">
    <mergeCell ref="C10:H10"/>
    <mergeCell ref="C9:H9"/>
    <mergeCell ref="G36:H36"/>
    <mergeCell ref="B51:H51"/>
    <mergeCell ref="C11:H11"/>
    <mergeCell ref="B50:H50"/>
    <mergeCell ref="G37:H37"/>
    <mergeCell ref="C8:H8"/>
    <mergeCell ref="B54:H54"/>
    <mergeCell ref="C7:H7"/>
    <mergeCell ref="G34:H34"/>
    <mergeCell ref="B56:H56"/>
    <mergeCell ref="B52:H52"/>
    <mergeCell ref="G33:H33"/>
    <mergeCell ref="G35:H35"/>
    <mergeCell ref="C6:H6"/>
    <mergeCell ref="G32:H32"/>
    <mergeCell ref="B53:H53"/>
    <mergeCell ref="B29:H29"/>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808080"/>
    <outlinePr summaryBelow="1" summaryRight="1"/>
    <pageSetUpPr fitToPage="1"/>
  </sheetPr>
  <dimension ref="A1:E47"/>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72" customWidth="1" min="3" max="3"/>
    <col width="22" customWidth="1" min="4" max="4"/>
    <col width="26" customWidth="1" min="5" max="5"/>
  </cols>
  <sheetData>
    <row r="1" ht="42" customHeight="1">
      <c r="A1" s="46" t="inlineStr">
        <is>
          <t>Field #</t>
        </is>
      </c>
      <c r="B1" s="46" t="inlineStr">
        <is>
          <t>Field name</t>
        </is>
      </c>
      <c r="C1" s="46" t="inlineStr">
        <is>
          <t>Definition / how to read it</t>
        </is>
      </c>
      <c r="D1" s="46" t="inlineStr">
        <is>
          <t>Source class</t>
        </is>
      </c>
      <c r="E1" s="46" t="inlineStr">
        <is>
          <t>Status in this file</t>
        </is>
      </c>
    </row>
    <row r="2" ht="24" customHeight="1">
      <c r="A2" s="47" t="inlineStr">
        <is>
          <t>1</t>
        </is>
      </c>
      <c r="B2" s="47" t="inlineStr">
        <is>
          <t>Brand</t>
        </is>
      </c>
      <c r="C2" s="47" t="inlineStr">
        <is>
          <t>Manufacturer/brand name.</t>
        </is>
      </c>
      <c r="D2" s="47" t="inlineStr">
        <is>
          <t>Stable</t>
        </is>
      </c>
      <c r="E2" s="47" t="inlineStr">
        <is>
          <t>Filled (approx)</t>
        </is>
      </c>
    </row>
    <row r="3" ht="24" customHeight="1">
      <c r="A3" s="34" t="inlineStr">
        <is>
          <t>2</t>
        </is>
      </c>
      <c r="B3" s="34" t="inlineStr">
        <is>
          <t>Product Line / SKU Name</t>
        </is>
      </c>
      <c r="C3" s="34" t="inlineStr">
        <is>
          <t>Exact product/line name; confirm spelling.</t>
        </is>
      </c>
      <c r="D3" s="34" t="inlineStr">
        <is>
          <t>Stable</t>
        </is>
      </c>
      <c r="E3" s="34" t="inlineStr">
        <is>
          <t>Filled (approx)</t>
        </is>
      </c>
    </row>
    <row r="4" ht="24" customHeight="1">
      <c r="A4" s="47" t="inlineStr">
        <is>
          <t>3</t>
        </is>
      </c>
      <c r="B4" s="47" t="inlineStr">
        <is>
          <t>Category</t>
        </is>
      </c>
      <c r="C4" s="47" t="inlineStr">
        <is>
          <t>One of five scope categories (primary).</t>
        </is>
      </c>
      <c r="D4" s="47" t="inlineStr">
        <is>
          <t>Assigned</t>
        </is>
      </c>
      <c r="E4" s="47" t="inlineStr">
        <is>
          <t>Filled</t>
        </is>
      </c>
    </row>
    <row r="5" ht="24" customHeight="1">
      <c r="A5" s="34" t="inlineStr">
        <is>
          <t>4</t>
        </is>
      </c>
      <c r="B5" s="34" t="inlineStr">
        <is>
          <t>Format &amp; Size</t>
        </is>
      </c>
      <c r="C5" s="34" t="inlineStr">
        <is>
          <t>Container type + single unit size.</t>
        </is>
      </c>
      <c r="D5" s="34" t="inlineStr">
        <is>
          <t>Stable</t>
        </is>
      </c>
      <c r="E5" s="34" t="inlineStr">
        <is>
          <t>Filled (approx)</t>
        </is>
      </c>
    </row>
    <row r="6" ht="24" customHeight="1">
      <c r="A6" s="47" t="inlineStr">
        <is>
          <t>5</t>
        </is>
      </c>
      <c r="B6" s="47" t="inlineStr">
        <is>
          <t>Pack Count</t>
        </is>
      </c>
      <c r="C6" s="47" t="inlineStr">
        <is>
          <t>Units per multipack (typical).</t>
        </is>
      </c>
      <c r="D6" s="47" t="inlineStr">
        <is>
          <t>Stable</t>
        </is>
      </c>
      <c r="E6" s="47" t="inlineStr">
        <is>
          <t>Filled (typical)</t>
        </is>
      </c>
    </row>
    <row r="7" ht="24" customHeight="1">
      <c r="A7" s="34" t="inlineStr">
        <is>
          <t>6</t>
        </is>
      </c>
      <c r="B7" s="34" t="inlineStr">
        <is>
          <t>One Time Price (CAD)</t>
        </is>
      </c>
      <c r="C7" s="34" t="inlineStr">
        <is>
          <t>List one time price.</t>
        </is>
      </c>
      <c r="D7" s="34" t="inlineStr">
        <is>
          <t>LIVE Amazon.ca</t>
        </is>
      </c>
      <c r="E7" s="34" t="inlineStr">
        <is>
          <t>BLANK, capture</t>
        </is>
      </c>
    </row>
    <row r="8" ht="24" customHeight="1">
      <c r="A8" s="47" t="inlineStr">
        <is>
          <t>7</t>
        </is>
      </c>
      <c r="B8" s="47" t="inlineStr">
        <is>
          <t>Price / Unit (CAD)</t>
        </is>
      </c>
      <c r="C8" s="47" t="inlineStr">
        <is>
          <t>Price divided by pack count.</t>
        </is>
      </c>
      <c r="D8" s="47" t="inlineStr">
        <is>
          <t>Calculated</t>
        </is>
      </c>
      <c r="E8" s="47" t="inlineStr">
        <is>
          <t>Auto</t>
        </is>
      </c>
    </row>
    <row r="9" ht="24" customHeight="1">
      <c r="A9" s="34" t="inlineStr">
        <is>
          <t>8</t>
        </is>
      </c>
      <c r="B9" s="34" t="inlineStr">
        <is>
          <t>Price / 100 mL (CAD)</t>
        </is>
      </c>
      <c r="C9" s="34" t="inlineStr">
        <is>
          <t>Price divided by total volume, times 100.</t>
        </is>
      </c>
      <c r="D9" s="34" t="inlineStr">
        <is>
          <t>Calculated</t>
        </is>
      </c>
      <c r="E9" s="34" t="inlineStr">
        <is>
          <t>Auto</t>
        </is>
      </c>
    </row>
    <row r="10" ht="24" customHeight="1">
      <c r="A10" s="47" t="inlineStr">
        <is>
          <t>9</t>
        </is>
      </c>
      <c r="B10" s="47" t="inlineStr">
        <is>
          <t>S&amp;S Offered (Y/N)</t>
        </is>
      </c>
      <c r="C10" s="47" t="inlineStr">
        <is>
          <t>Subscribe &amp; Save offered?</t>
        </is>
      </c>
      <c r="D10" s="47" t="inlineStr">
        <is>
          <t>LIVE Amazon.ca</t>
        </is>
      </c>
      <c r="E10" s="47" t="inlineStr">
        <is>
          <t>BLANK, capture</t>
        </is>
      </c>
    </row>
    <row r="11" ht="24" customHeight="1">
      <c r="A11" s="34" t="inlineStr">
        <is>
          <t>10</t>
        </is>
      </c>
      <c r="B11" s="34" t="inlineStr">
        <is>
          <t>S&amp;S Discount %</t>
        </is>
      </c>
      <c r="C11" s="34" t="inlineStr">
        <is>
          <t>Enter decimal (0.15=15%).</t>
        </is>
      </c>
      <c r="D11" s="34" t="inlineStr">
        <is>
          <t>LIVE Amazon.ca</t>
        </is>
      </c>
      <c r="E11" s="34" t="inlineStr">
        <is>
          <t>BLANK, capture</t>
        </is>
      </c>
    </row>
    <row r="12" ht="24" customHeight="1">
      <c r="A12" s="47" t="inlineStr">
        <is>
          <t>11</t>
        </is>
      </c>
      <c r="B12" s="47" t="inlineStr">
        <is>
          <t>S&amp;S Price After Discount</t>
        </is>
      </c>
      <c r="C12" s="47" t="inlineStr">
        <is>
          <t>Price less the Subscribe and Save percentage.</t>
        </is>
      </c>
      <c r="D12" s="47" t="inlineStr">
        <is>
          <t>Calculated</t>
        </is>
      </c>
      <c r="E12" s="47" t="inlineStr">
        <is>
          <t>Auto</t>
        </is>
      </c>
    </row>
    <row r="13" ht="24" customHeight="1">
      <c r="A13" s="34" t="inlineStr">
        <is>
          <t>12</t>
        </is>
      </c>
      <c r="B13" s="34" t="inlineStr">
        <is>
          <t>Coupon (Y/N + value)</t>
        </is>
      </c>
      <c r="C13" s="34" t="inlineStr">
        <is>
          <t>Clippable coupon + value.</t>
        </is>
      </c>
      <c r="D13" s="34" t="inlineStr">
        <is>
          <t>LIVE Amazon.ca</t>
        </is>
      </c>
      <c r="E13" s="34" t="inlineStr">
        <is>
          <t>BLANK, capture</t>
        </is>
      </c>
    </row>
    <row r="14" ht="24" customHeight="1">
      <c r="A14" s="47" t="inlineStr">
        <is>
          <t>13</t>
        </is>
      </c>
      <c r="B14" s="47" t="inlineStr">
        <is>
          <t>Promotion Text</t>
        </is>
      </c>
      <c r="C14" s="47" t="inlineStr">
        <is>
          <t>Multi buy/lightning/Prime/bundle.</t>
        </is>
      </c>
      <c r="D14" s="47" t="inlineStr">
        <is>
          <t>LIVE Amazon.ca</t>
        </is>
      </c>
      <c r="E14" s="47" t="inlineStr">
        <is>
          <t>BLANK, capture</t>
        </is>
      </c>
    </row>
    <row r="15" ht="24" customHeight="1">
      <c r="A15" s="34" t="inlineStr">
        <is>
          <t>14</t>
        </is>
      </c>
      <c r="B15" s="34" t="inlineStr">
        <is>
          <t>Lowest Effective Price</t>
        </is>
      </c>
      <c r="C15" s="34" t="inlineStr">
        <is>
          <t>Price less coupon, then less the Subscribe and Save percentage.</t>
        </is>
      </c>
      <c r="D15" s="34" t="inlineStr">
        <is>
          <t>Calculated</t>
        </is>
      </c>
      <c r="E15" s="34" t="inlineStr">
        <is>
          <t>Auto</t>
        </is>
      </c>
    </row>
    <row r="16" ht="24" customHeight="1">
      <c r="A16" s="47" t="inlineStr">
        <is>
          <t>15</t>
        </is>
      </c>
      <c r="B16" s="47" t="inlineStr">
        <is>
          <t>All Flavours</t>
        </is>
      </c>
      <c r="C16" s="47" t="inlineStr">
        <is>
          <t>Flavours in/around listing.</t>
        </is>
      </c>
      <c r="D16" s="47" t="inlineStr">
        <is>
          <t>Stable</t>
        </is>
      </c>
      <c r="E16" s="47" t="inlineStr">
        <is>
          <t>Filled (approx)</t>
        </is>
      </c>
    </row>
    <row r="17" ht="24" customHeight="1">
      <c r="A17" s="34" t="inlineStr">
        <is>
          <t>16</t>
        </is>
      </c>
      <c r="B17" s="34" t="inlineStr">
        <is>
          <t>Caffeine / Serving (mg)</t>
        </is>
      </c>
      <c r="C17" s="34" t="inlineStr">
        <is>
          <t>Per serving; 'Not listed' if none.</t>
        </is>
      </c>
      <c r="D17" s="34" t="inlineStr">
        <is>
          <t>Stable</t>
        </is>
      </c>
      <c r="E17" s="34" t="inlineStr">
        <is>
          <t>Filled (approx)</t>
        </is>
      </c>
    </row>
    <row r="18" ht="24" customHeight="1">
      <c r="A18" s="47" t="inlineStr">
        <is>
          <t>17</t>
        </is>
      </c>
      <c r="B18" s="47" t="inlineStr">
        <is>
          <t>Sodium / Serving (mg)</t>
        </is>
      </c>
      <c r="C18" s="47" t="inlineStr">
        <is>
          <t>Per serving.</t>
        </is>
      </c>
      <c r="D18" s="47" t="inlineStr">
        <is>
          <t>Stable</t>
        </is>
      </c>
      <c r="E18" s="47" t="inlineStr">
        <is>
          <t>Filled (approx)</t>
        </is>
      </c>
    </row>
    <row r="19" ht="24" customHeight="1">
      <c r="A19" s="34" t="inlineStr">
        <is>
          <t>18</t>
        </is>
      </c>
      <c r="B19" s="34" t="inlineStr">
        <is>
          <t>Potassium / Serving (mg)</t>
        </is>
      </c>
      <c r="C19" s="34" t="inlineStr">
        <is>
          <t>Per serving; blank if not listed.</t>
        </is>
      </c>
      <c r="D19" s="34" t="inlineStr">
        <is>
          <t>Stable</t>
        </is>
      </c>
      <c r="E19" s="34" t="inlineStr">
        <is>
          <t>Filled (approx)</t>
        </is>
      </c>
    </row>
    <row r="20" ht="24" customHeight="1">
      <c r="A20" s="47" t="inlineStr">
        <is>
          <t>19</t>
        </is>
      </c>
      <c r="B20" s="47" t="inlineStr">
        <is>
          <t>Sugar / Serving (g)</t>
        </is>
      </c>
      <c r="C20" s="47" t="inlineStr">
        <is>
          <t>Per serving.</t>
        </is>
      </c>
      <c r="D20" s="47" t="inlineStr">
        <is>
          <t>Stable</t>
        </is>
      </c>
      <c r="E20" s="47" t="inlineStr">
        <is>
          <t>Filled (approx)</t>
        </is>
      </c>
    </row>
    <row r="21" ht="24" customHeight="1">
      <c r="A21" s="34" t="inlineStr">
        <is>
          <t>20</t>
        </is>
      </c>
      <c r="B21" s="34" t="inlineStr">
        <is>
          <t>Calories / Serving</t>
        </is>
      </c>
      <c r="C21" s="34" t="inlineStr">
        <is>
          <t>Per serving.</t>
        </is>
      </c>
      <c r="D21" s="34" t="inlineStr">
        <is>
          <t>Stable</t>
        </is>
      </c>
      <c r="E21" s="34" t="inlineStr">
        <is>
          <t>Filled (approx)</t>
        </is>
      </c>
    </row>
    <row r="22" ht="24" customHeight="1">
      <c r="A22" s="47" t="inlineStr">
        <is>
          <t>21</t>
        </is>
      </c>
      <c r="B22" s="47" t="inlineStr">
        <is>
          <t>Sweetener Type</t>
        </is>
      </c>
      <c r="C22" s="47" t="inlineStr">
        <is>
          <t>Caloric/non caloric sweetener(s).</t>
        </is>
      </c>
      <c r="D22" s="47" t="inlineStr">
        <is>
          <t>Stable</t>
        </is>
      </c>
      <c r="E22" s="47" t="inlineStr">
        <is>
          <t>Filled (approx)</t>
        </is>
      </c>
    </row>
    <row r="23" ht="24" customHeight="1">
      <c r="A23" s="34" t="inlineStr">
        <is>
          <t>22</t>
        </is>
      </c>
      <c r="B23" s="34" t="inlineStr">
        <is>
          <t>Key Functional Claims</t>
        </is>
      </c>
      <c r="C23" s="34" t="inlineStr">
        <is>
          <t>Headline benefit claims.</t>
        </is>
      </c>
      <c r="D23" s="34" t="inlineStr">
        <is>
          <t>Stable</t>
        </is>
      </c>
      <c r="E23" s="34" t="inlineStr">
        <is>
          <t>Filled (approx)</t>
        </is>
      </c>
    </row>
    <row r="24" ht="24" customHeight="1">
      <c r="A24" s="47" t="inlineStr">
        <is>
          <t>23</t>
        </is>
      </c>
      <c r="B24" s="47" t="inlineStr">
        <is>
          <t>Star Rating</t>
        </is>
      </c>
      <c r="C24" s="47" t="inlineStr">
        <is>
          <t>Average stars.</t>
        </is>
      </c>
      <c r="D24" s="47" t="inlineStr">
        <is>
          <t>LIVE Amazon.ca</t>
        </is>
      </c>
      <c r="E24" s="47" t="inlineStr">
        <is>
          <t>BLANK, capture</t>
        </is>
      </c>
    </row>
    <row r="25" ht="24" customHeight="1">
      <c r="A25" s="34" t="inlineStr">
        <is>
          <t>24</t>
        </is>
      </c>
      <c r="B25" s="34" t="inlineStr">
        <is>
          <t>Number of Ratings</t>
        </is>
      </c>
      <c r="C25" s="34" t="inlineStr">
        <is>
          <t>Count of ratings.</t>
        </is>
      </c>
      <c r="D25" s="34" t="inlineStr">
        <is>
          <t>LIVE Amazon.ca</t>
        </is>
      </c>
      <c r="E25" s="34" t="inlineStr">
        <is>
          <t>BLANK, capture</t>
        </is>
      </c>
    </row>
    <row r="26" ht="24" customHeight="1">
      <c r="A26" s="47" t="inlineStr">
        <is>
          <t>25</t>
        </is>
      </c>
      <c r="B26" s="47" t="inlineStr">
        <is>
          <t>Amazon Badge</t>
        </is>
      </c>
      <c r="C26" s="47" t="inlineStr">
        <is>
          <t>Choice / Best Seller / Overall Pick.</t>
        </is>
      </c>
      <c r="D26" s="47" t="inlineStr">
        <is>
          <t>LIVE Amazon.ca</t>
        </is>
      </c>
      <c r="E26" s="47" t="inlineStr">
        <is>
          <t>BLANK, capture</t>
        </is>
      </c>
    </row>
    <row r="27" ht="24" customHeight="1">
      <c r="A27" s="34" t="inlineStr">
        <is>
          <t>26</t>
        </is>
      </c>
      <c r="B27" s="34" t="inlineStr">
        <is>
          <t>Bestseller Rank</t>
        </is>
      </c>
      <c r="C27" s="34" t="inlineStr">
        <is>
          <t>BSR if shown.</t>
        </is>
      </c>
      <c r="D27" s="34" t="inlineStr">
        <is>
          <t>LIVE Amazon.ca</t>
        </is>
      </c>
      <c r="E27" s="34" t="inlineStr">
        <is>
          <t>BLANK, capture</t>
        </is>
      </c>
    </row>
    <row r="28" ht="24" customHeight="1">
      <c r="A28" s="47" t="inlineStr">
        <is>
          <t>27a</t>
        </is>
      </c>
      <c r="B28" s="47" t="inlineStr">
        <is>
          <t>Velocity (band)</t>
        </is>
      </c>
      <c r="C28" s="47" t="inlineStr">
        <is>
          <t>ESTIMATE band; not a unit count.</t>
        </is>
      </c>
      <c r="D28" s="47" t="inlineStr">
        <is>
          <t>Estimate</t>
        </is>
      </c>
      <c r="E28" s="47" t="inlineStr">
        <is>
          <t>Filled (estimate)</t>
        </is>
      </c>
    </row>
    <row r="29" ht="24" customHeight="1">
      <c r="A29" s="34" t="inlineStr">
        <is>
          <t>27b</t>
        </is>
      </c>
      <c r="B29" s="34" t="inlineStr">
        <is>
          <t>Velocity Signal</t>
        </is>
      </c>
      <c r="C29" s="34" t="inlineStr">
        <is>
          <t>Basis for the estimate.</t>
        </is>
      </c>
      <c r="D29" s="34" t="inlineStr">
        <is>
          <t>Estimate</t>
        </is>
      </c>
      <c r="E29" s="34" t="inlineStr">
        <is>
          <t>Filled</t>
        </is>
      </c>
    </row>
    <row r="30" ht="24" customHeight="1">
      <c r="A30" s="47" t="inlineStr">
        <is>
          <t>28</t>
        </is>
      </c>
      <c r="B30" s="47" t="inlineStr">
        <is>
          <t>Biggest Selling Message</t>
        </is>
      </c>
      <c r="C30" s="47" t="inlineStr">
        <is>
          <t>Paraphrased headline hook.</t>
        </is>
      </c>
      <c r="D30" s="47" t="inlineStr">
        <is>
          <t>Interpretation</t>
        </is>
      </c>
      <c r="E30" s="47" t="inlineStr">
        <is>
          <t>Filled</t>
        </is>
      </c>
    </row>
    <row r="31" ht="24" customHeight="1">
      <c r="A31" s="34" t="inlineStr">
        <is>
          <t>29</t>
        </is>
      </c>
      <c r="B31" s="34" t="inlineStr">
        <is>
          <t>Why a Shopper Chooses This</t>
        </is>
      </c>
      <c r="C31" s="34" t="inlineStr">
        <is>
          <t>One sentence buyer rationale.</t>
        </is>
      </c>
      <c r="D31" s="34" t="inlineStr">
        <is>
          <t>Interpretation</t>
        </is>
      </c>
      <c r="E31" s="34" t="inlineStr">
        <is>
          <t>Filled</t>
        </is>
      </c>
    </row>
    <row r="32" ht="24" customHeight="1">
      <c r="A32" s="47" t="inlineStr">
        <is>
          <t>30</t>
        </is>
      </c>
      <c r="B32" s="47" t="inlineStr">
        <is>
          <t>Direct Product URL</t>
        </is>
      </c>
      <c r="C32" s="47" t="inlineStr">
        <is>
          <t>Listing URL.</t>
        </is>
      </c>
      <c r="D32" s="47" t="inlineStr">
        <is>
          <t>LIVE Amazon.ca</t>
        </is>
      </c>
      <c r="E32" s="47" t="inlineStr">
        <is>
          <t>BLANK, capture</t>
        </is>
      </c>
    </row>
    <row r="33" ht="24" customHeight="1">
      <c r="A33" s="34" t="inlineStr">
        <is>
          <t>C1</t>
        </is>
      </c>
      <c r="B33" s="34" t="inlineStr">
        <is>
          <t>Caffeine /100 mL (mg)</t>
        </is>
      </c>
      <c r="C33" s="34" t="inlineStr">
        <is>
          <t>Normalized caffeine density.</t>
        </is>
      </c>
      <c r="D33" s="34" t="inlineStr">
        <is>
          <t>Calculated</t>
        </is>
      </c>
      <c r="E33" s="34" t="inlineStr">
        <is>
          <t>Auto</t>
        </is>
      </c>
    </row>
    <row r="34" ht="24" customHeight="1">
      <c r="A34" s="47" t="inlineStr">
        <is>
          <t>C2</t>
        </is>
      </c>
      <c r="B34" s="47" t="inlineStr">
        <is>
          <t>Sugar /100 mL (g)</t>
        </is>
      </c>
      <c r="C34" s="47" t="inlineStr">
        <is>
          <t>Normalized sugar density.</t>
        </is>
      </c>
      <c r="D34" s="47" t="inlineStr">
        <is>
          <t>Calculated</t>
        </is>
      </c>
      <c r="E34" s="47" t="inlineStr">
        <is>
          <t>Auto</t>
        </is>
      </c>
    </row>
    <row r="35" ht="24" customHeight="1">
      <c r="A35" s="34" t="inlineStr">
        <is>
          <t>C3</t>
        </is>
      </c>
      <c r="B35" s="34" t="inlineStr">
        <is>
          <t>Sodium /100 mL (mg)</t>
        </is>
      </c>
      <c r="C35" s="34" t="inlineStr">
        <is>
          <t>Normalized sodium density.</t>
        </is>
      </c>
      <c r="D35" s="34" t="inlineStr">
        <is>
          <t>Calculated</t>
        </is>
      </c>
      <c r="E35" s="34" t="inlineStr">
        <is>
          <t>Auto</t>
        </is>
      </c>
    </row>
    <row r="36" ht="24" customHeight="1">
      <c r="A36" s="47" t="inlineStr">
        <is>
          <t>C4</t>
        </is>
      </c>
      <c r="B36" s="47" t="inlineStr">
        <is>
          <t>Sugar Free? (&lt;=1 g)</t>
        </is>
      </c>
      <c r="C36" s="47" t="inlineStr">
        <is>
          <t>Yes if sugar&lt;=1 g/serving.</t>
        </is>
      </c>
      <c r="D36" s="47" t="inlineStr">
        <is>
          <t>Calculated</t>
        </is>
      </c>
      <c r="E36" s="47" t="inlineStr">
        <is>
          <t>Auto</t>
        </is>
      </c>
    </row>
    <row r="37" ht="24" customHeight="1">
      <c r="A37" s="34" t="inlineStr">
        <is>
          <t>C5</t>
        </is>
      </c>
      <c r="B37" s="34" t="inlineStr">
        <is>
          <t>Health Score (0 to 100)</t>
        </is>
      </c>
      <c r="C37" s="34" t="inlineStr">
        <is>
          <t>Lightness/clean score (see README).</t>
        </is>
      </c>
      <c r="D37" s="34" t="inlineStr">
        <is>
          <t>Calculated</t>
        </is>
      </c>
      <c r="E37" s="34" t="inlineStr">
        <is>
          <t>Auto</t>
        </is>
      </c>
    </row>
    <row r="38" ht="24" customHeight="1">
      <c r="A38" s="47" t="inlineStr">
        <is>
          <t>C6</t>
        </is>
      </c>
      <c r="B38" s="47" t="inlineStr">
        <is>
          <t>Functional Score (0 to 100)</t>
        </is>
      </c>
      <c r="C38" s="47" t="inlineStr">
        <is>
          <t>Functional payload (see README).</t>
        </is>
      </c>
      <c r="D38" s="47" t="inlineStr">
        <is>
          <t>Calculated</t>
        </is>
      </c>
      <c r="E38" s="47" t="inlineStr">
        <is>
          <t>Auto</t>
        </is>
      </c>
    </row>
    <row r="39" ht="24" customHeight="1">
      <c r="A39" s="34" t="inlineStr">
        <is>
          <t>H1</t>
        </is>
      </c>
      <c r="B39" s="34" t="inlineStr">
        <is>
          <t>Unit Vol (mL) helper</t>
        </is>
      </c>
      <c r="C39" s="34" t="inlineStr">
        <is>
          <t>Single unit mL for 100 mL math.</t>
        </is>
      </c>
      <c r="D39" s="34" t="inlineStr">
        <is>
          <t>Stable</t>
        </is>
      </c>
      <c r="E39" s="34" t="inlineStr">
        <is>
          <t>Filled</t>
        </is>
      </c>
    </row>
    <row r="40" ht="24" customHeight="1">
      <c r="A40" s="47" t="inlineStr">
        <is>
          <t>H2</t>
        </is>
      </c>
      <c r="B40" s="47" t="inlineStr">
        <is>
          <t>Coupon Value (CAD) helper</t>
        </is>
      </c>
      <c r="C40" s="47" t="inlineStr">
        <is>
          <t>Numeric coupon for stacking.</t>
        </is>
      </c>
      <c r="D40" s="47" t="inlineStr">
        <is>
          <t>LIVE Amazon.ca</t>
        </is>
      </c>
      <c r="E40" s="47" t="inlineStr">
        <is>
          <t>BLANK, capture</t>
        </is>
      </c>
    </row>
    <row r="41" ht="58" customHeight="1">
      <c r="A41" s="34" t="inlineStr">
        <is>
          <t>C7</t>
        </is>
      </c>
      <c r="B41" s="34" t="inlineStr">
        <is>
          <t>Over Health Canada caffeine ceiling?</t>
        </is>
      </c>
      <c r="C41" s="34" t="inlineStr">
        <is>
          <t>Flags a line where caffeine exceeds 180 mg per container OR 400 mg per litre, the two Canadian ceilings, whichever binds first. Reads 'Over ceiling, confirm SKU' or 'Within'. A flagged energy shot may be licensed as a natural health product and governed differently.</t>
        </is>
      </c>
      <c r="D41" s="34" t="inlineStr">
        <is>
          <t>Calculated</t>
        </is>
      </c>
      <c r="E41" s="34" t="inlineStr">
        <is>
          <t>Live formula</t>
        </is>
      </c>
    </row>
    <row r="42" ht="29" customHeight="1">
      <c r="A42" s="47" t="inlineStr">
        <is>
          <t>31</t>
        </is>
      </c>
      <c r="B42" s="47" t="inlineStr">
        <is>
          <t>Supplemented Food Facts table (Y/N)</t>
        </is>
      </c>
      <c r="C42" s="47" t="inlineStr">
        <is>
          <t>Does the pack carry the Supplemented Food Facts table, mandatory in Canada since 31 December 2025. Capture from the product image.</t>
        </is>
      </c>
      <c r="D42" s="47" t="inlineStr">
        <is>
          <t>Live capture</t>
        </is>
      </c>
      <c r="E42" s="47" t="inlineStr">
        <is>
          <t>BLANK, capture</t>
        </is>
      </c>
    </row>
    <row r="43" ht="29" customHeight="1">
      <c r="A43" s="34" t="inlineStr">
        <is>
          <t>32</t>
        </is>
      </c>
      <c r="B43" s="34" t="inlineStr">
        <is>
          <t>Caution Identifier (Y/N/not required)</t>
        </is>
      </c>
      <c r="C43" s="34" t="inlineStr">
        <is>
          <t>Required only where cautionary statements are required, and prohibited where they are not, so 'not required' is a valid answer.</t>
        </is>
      </c>
      <c r="D43" s="34" t="inlineStr">
        <is>
          <t>Live capture</t>
        </is>
      </c>
      <c r="E43" s="34" t="inlineStr">
        <is>
          <t>BLANK, capture</t>
        </is>
      </c>
    </row>
    <row r="44" ht="29" customHeight="1">
      <c r="A44" s="47" t="inlineStr">
        <is>
          <t>33</t>
        </is>
      </c>
      <c r="B44" s="47" t="inlineStr">
        <is>
          <t>Bilingual EN and FR panel (Y/N)</t>
        </is>
      </c>
      <c r="C44" s="47" t="inlineStr">
        <is>
          <t>Does the pack carry both official languages. Capture from the product image.</t>
        </is>
      </c>
      <c r="D44" s="47" t="inlineStr">
        <is>
          <t>Live capture</t>
        </is>
      </c>
      <c r="E44" s="47" t="inlineStr">
        <is>
          <t>BLANK, capture</t>
        </is>
      </c>
    </row>
    <row r="45" ht="29" customHeight="1">
      <c r="A45" s="34" t="inlineStr">
        <is>
          <t>P1</t>
        </is>
      </c>
      <c r="B45" s="34" t="inlineStr">
        <is>
          <t>Attribute Provenance</t>
        </is>
      </c>
      <c r="C45" s="34" t="inlineStr">
        <is>
          <t>How this line's nutrition was established: retrieved and cited, recalled and batch confirmed, or no enrichment entry.</t>
        </is>
      </c>
      <c r="D45" s="34" t="inlineStr">
        <is>
          <t>Meta</t>
        </is>
      </c>
      <c r="E45" s="34" t="inlineStr">
        <is>
          <t>Filled per line</t>
        </is>
      </c>
    </row>
    <row r="46" ht="24" customHeight="1">
      <c r="A46" s="47" t="inlineStr">
        <is>
          <t>P2</t>
        </is>
      </c>
      <c r="B46" s="47" t="inlineStr">
        <is>
          <t>Commercial Field Status</t>
        </is>
      </c>
      <c r="C46" s="47" t="inlineStr">
        <is>
          <t>State of live commercial cells.</t>
        </is>
      </c>
      <c r="D46" s="47" t="inlineStr">
        <is>
          <t>Meta</t>
        </is>
      </c>
      <c r="E46" s="47" t="inlineStr">
        <is>
          <t>Filled</t>
        </is>
      </c>
    </row>
    <row r="47" ht="24" customHeight="1">
      <c r="A47" s="34" t="inlineStr">
        <is>
          <t>P3</t>
        </is>
      </c>
      <c r="B47" s="34" t="inlineStr">
        <is>
          <t>Row Flag</t>
        </is>
      </c>
      <c r="C47" s="34" t="inlineStr">
        <is>
          <t>Flags unverified rows.</t>
        </is>
      </c>
      <c r="D47" s="34" t="inlineStr">
        <is>
          <t>Meta</t>
        </is>
      </c>
      <c r="E47" s="34" t="inlineStr">
        <is>
          <t>Filled</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2E5496"/>
    <outlinePr summaryBelow="1" summaryRight="1"/>
    <pageSetUpPr fitToPage="1"/>
  </sheetPr>
  <dimension ref="A1:AT2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26" customWidth="1" min="3" max="3"/>
    <col width="16" customWidth="1" min="4" max="4"/>
    <col width="9" customWidth="1" min="5" max="5"/>
    <col width="14" customWidth="1" min="6" max="6"/>
    <col width="13" customWidth="1" min="7" max="7"/>
    <col width="13" customWidth="1" min="8" max="8"/>
    <col width="11" customWidth="1" min="9" max="9"/>
    <col width="12" customWidth="1" min="10" max="10"/>
    <col width="14" customWidth="1" min="11" max="11"/>
    <col width="18" customWidth="1" min="12" max="12"/>
    <col width="22" customWidth="1" min="13" max="13"/>
    <col width="16" customWidth="1" min="14" max="14"/>
    <col width="40" customWidth="1" min="15" max="15"/>
    <col width="12" customWidth="1" min="16" max="16"/>
    <col width="12" customWidth="1" min="17" max="17"/>
    <col width="12" customWidth="1" min="18" max="18"/>
    <col width="11" customWidth="1" min="19" max="19"/>
    <col width="11" customWidth="1" min="20" max="20"/>
    <col width="24" customWidth="1" min="21" max="21"/>
    <col width="34" customWidth="1" min="22" max="22"/>
    <col width="10" customWidth="1" min="23" max="23"/>
    <col width="12" customWidth="1" min="24" max="24"/>
    <col width="16" customWidth="1" min="25" max="25"/>
    <col width="14" customWidth="1" min="26" max="26"/>
    <col width="14" customWidth="1" min="27" max="27"/>
    <col width="34" customWidth="1" min="28" max="28"/>
    <col width="40" customWidth="1" min="29" max="29"/>
    <col width="46" customWidth="1" min="30" max="30"/>
    <col width="22" customWidth="1" min="31" max="31"/>
    <col width="12" customWidth="1" min="32" max="32"/>
    <col width="12" customWidth="1" min="33" max="33"/>
    <col width="12" customWidth="1" min="34" max="34"/>
    <col width="11" customWidth="1" min="35" max="35"/>
    <col width="12" customWidth="1" min="36" max="36"/>
    <col width="13" customWidth="1" min="37" max="37"/>
    <col width="12" customWidth="1" min="38" max="38"/>
    <col width="13" customWidth="1" min="39" max="39"/>
    <col width="22" customWidth="1" min="40" max="40"/>
    <col width="18" customWidth="1" min="41" max="41"/>
    <col width="18" customWidth="1" min="42" max="42"/>
    <col width="18" customWidth="1" min="43" max="43"/>
    <col width="34" customWidth="1" min="44" max="44"/>
    <col width="26" customWidth="1" min="45" max="45"/>
    <col width="22" customWidth="1" min="46" max="46"/>
  </cols>
  <sheetData>
    <row r="1" ht="42" customHeight="1">
      <c r="A1" s="46" t="inlineStr">
        <is>
          <t>1. Brand</t>
        </is>
      </c>
      <c r="B1" s="46" t="inlineStr">
        <is>
          <t>2. Product Line / SKU Name</t>
        </is>
      </c>
      <c r="C1" s="46" t="inlineStr">
        <is>
          <t>3. Category</t>
        </is>
      </c>
      <c r="D1" s="46" t="inlineStr">
        <is>
          <t>4. Format &amp; Size</t>
        </is>
      </c>
      <c r="E1" s="46" t="inlineStr">
        <is>
          <t>5. Pack Count</t>
        </is>
      </c>
      <c r="F1" s="46" t="inlineStr">
        <is>
          <t>6. One Time Price (CAD)</t>
        </is>
      </c>
      <c r="G1" s="46" t="inlineStr">
        <is>
          <t>7. Price / Unit (CAD)</t>
        </is>
      </c>
      <c r="H1" s="46" t="inlineStr">
        <is>
          <t>8. Price / 100 mL (CAD)</t>
        </is>
      </c>
      <c r="I1" s="46" t="inlineStr">
        <is>
          <t>9. S&amp;S Offered (Y/N)</t>
        </is>
      </c>
      <c r="J1" s="46" t="inlineStr">
        <is>
          <t>10. S&amp;S Discount %</t>
        </is>
      </c>
      <c r="K1" s="46" t="inlineStr">
        <is>
          <t>11. S&amp;S Price After Disc.</t>
        </is>
      </c>
      <c r="L1" s="46" t="inlineStr">
        <is>
          <t>12. Coupon on Listing (Y/N + value)</t>
        </is>
      </c>
      <c r="M1" s="46" t="inlineStr">
        <is>
          <t>13. Promotion Text</t>
        </is>
      </c>
      <c r="N1" s="46" t="inlineStr">
        <is>
          <t>14. Lowest Effective Price (stacked)</t>
        </is>
      </c>
      <c r="O1" s="46" t="inlineStr">
        <is>
          <t>15. All Flavours in Listing</t>
        </is>
      </c>
      <c r="P1" s="46" t="inlineStr">
        <is>
          <t>16. Caffeine / Serving (mg)</t>
        </is>
      </c>
      <c r="Q1" s="46" t="inlineStr">
        <is>
          <t>17. Sodium / Serving (mg)</t>
        </is>
      </c>
      <c r="R1" s="46" t="inlineStr">
        <is>
          <t>18. Potassium / Serving (mg)</t>
        </is>
      </c>
      <c r="S1" s="46" t="inlineStr">
        <is>
          <t>19. Sugar / Serving (g)</t>
        </is>
      </c>
      <c r="T1" s="46" t="inlineStr">
        <is>
          <t>20. Calories / Serving</t>
        </is>
      </c>
      <c r="U1" s="46" t="inlineStr">
        <is>
          <t>21. Sweetener Type</t>
        </is>
      </c>
      <c r="V1" s="46" t="inlineStr">
        <is>
          <t>22. Key Functional Claims</t>
        </is>
      </c>
      <c r="W1" s="46" t="inlineStr">
        <is>
          <t>23. Star Rating</t>
        </is>
      </c>
      <c r="X1" s="46" t="inlineStr">
        <is>
          <t>24. Number of Ratings</t>
        </is>
      </c>
      <c r="Y1" s="46" t="inlineStr">
        <is>
          <t>25. Amazon Badge</t>
        </is>
      </c>
      <c r="Z1" s="46" t="inlineStr">
        <is>
          <t>26. Bestseller Rank in Category</t>
        </is>
      </c>
      <c r="AA1" s="46" t="inlineStr">
        <is>
          <t>27a. Est. Weekly Velocity (band)</t>
        </is>
      </c>
      <c r="AB1" s="46" t="inlineStr">
        <is>
          <t>27b. Velocity Signal Used</t>
        </is>
      </c>
      <c r="AC1" s="46" t="inlineStr">
        <is>
          <t>28. Biggest Selling Message</t>
        </is>
      </c>
      <c r="AD1" s="46" t="inlineStr">
        <is>
          <t>29. Why a Shopper Chooses This</t>
        </is>
      </c>
      <c r="AE1" s="46" t="inlineStr">
        <is>
          <t>30. Direct Product URL</t>
        </is>
      </c>
      <c r="AF1" s="46" t="inlineStr">
        <is>
          <t>C1. Caffeine /100 mL (mg)</t>
        </is>
      </c>
      <c r="AG1" s="46" t="inlineStr">
        <is>
          <t>C2. Sugar /100 mL (g)</t>
        </is>
      </c>
      <c r="AH1" s="46" t="inlineStr">
        <is>
          <t>C3. Sodium /100 mL (mg)</t>
        </is>
      </c>
      <c r="AI1" s="46" t="inlineStr">
        <is>
          <t>C4. Sugar Free? (&lt;=1 g)</t>
        </is>
      </c>
      <c r="AJ1" s="46" t="inlineStr">
        <is>
          <t>C5. Health Score (0 to 100)</t>
        </is>
      </c>
      <c r="AK1" s="46" t="inlineStr">
        <is>
          <t>C6. Functional Score (0 to 100)</t>
        </is>
      </c>
      <c r="AL1" s="46" t="inlineStr">
        <is>
          <t>H1. Unit Vol (mL) [calc helper]</t>
        </is>
      </c>
      <c r="AM1" s="46" t="inlineStr">
        <is>
          <t>H2. Coupon Value (CAD) [calc helper]</t>
        </is>
      </c>
      <c r="AN1" s="46" t="inlineStr">
        <is>
          <t>C7. Over Health Canada caffeine ceiling (180 mg per container or 400 mg per litre)?</t>
        </is>
      </c>
      <c r="AO1" s="46" t="inlineStr">
        <is>
          <t>31. Supplemented Food Facts table (Y/N)</t>
        </is>
      </c>
      <c r="AP1" s="46" t="inlineStr">
        <is>
          <t>32. Caution Identifier (Y/N/not required)</t>
        </is>
      </c>
      <c r="AQ1" s="46" t="inlineStr">
        <is>
          <t>33. Bilingual EN and FR panel (Y/N)</t>
        </is>
      </c>
      <c r="AR1" s="46" t="inlineStr">
        <is>
          <t>P1. Attribute Provenance</t>
        </is>
      </c>
      <c r="AS1" s="46" t="inlineStr">
        <is>
          <t>P2. Commercial Field Status</t>
        </is>
      </c>
      <c r="AT1" s="46" t="inlineStr">
        <is>
          <t>P3. Row Flag</t>
        </is>
      </c>
    </row>
    <row r="2" ht="28" customHeight="1">
      <c r="A2" s="34" t="inlineStr">
        <is>
          <t>Organika</t>
        </is>
      </c>
      <c r="B2" s="34" t="inlineStr">
        <is>
          <t>Organika Sparkling Electrolyte (BENCHMARK) | Raspberry | single 355mL</t>
        </is>
      </c>
      <c r="C2" s="34" t="inlineStr">
        <is>
          <t>1) Sparkling electrolyte / functional sparkling</t>
        </is>
      </c>
      <c r="D2" s="34" t="inlineStr">
        <is>
          <t>355 mL can</t>
        </is>
      </c>
      <c r="E2" s="48" t="n">
        <v>1</v>
      </c>
      <c r="F2" s="49" t="n"/>
      <c r="G2" s="50">
        <f>IF(AND(ISNUMBER($F2),ISNUMBER($E2),$E2&lt;&gt;0),$F2/$E2,"")</f>
        <v/>
      </c>
      <c r="H2" s="50">
        <f>IF(AND(ISNUMBER($F2),ISNUMBER($AL2),ISNUMBER($E2),($AL2*$E2)&lt;&gt;0),$F2/($AL2*$E2)*100,"")</f>
        <v/>
      </c>
      <c r="I2" s="51" t="n"/>
      <c r="J2" s="52" t="n"/>
      <c r="K2" s="50">
        <f>IF(AND(ISNUMBER($F2),ISNUMBER($J2)),$F2*(1-$J2),"")</f>
        <v/>
      </c>
      <c r="L2" s="51" t="n"/>
      <c r="M2" s="51" t="n"/>
      <c r="N2" s="50">
        <f>IF(ISNUMBER($F2),($F2-IF(ISNUMBER($AM2),$AM2,0))*(1-IF(ISNUMBER($J2),$J2,0)),"")</f>
        <v/>
      </c>
      <c r="O2" s="34" t="inlineStr">
        <is>
          <t>Raspberry</t>
        </is>
      </c>
      <c r="P2" s="48" t="n">
        <v>0</v>
      </c>
      <c r="Q2" s="34" t="inlineStr">
        <is>
          <t>Split not published, 290 mg combined</t>
        </is>
      </c>
      <c r="R2" s="34" t="inlineStr">
        <is>
          <t>Split not published, 290 mg combined</t>
        </is>
      </c>
      <c r="S2" s="48" t="n">
        <v>0</v>
      </c>
      <c r="T2" s="48" t="n">
        <v>10</v>
      </c>
      <c r="U2" s="34" t="inlineStr">
        <is>
          <t>Not named on launch materials; no artificial sweeteners claimed</t>
        </is>
      </c>
      <c r="V2" s="34" t="inlineStr">
        <is>
          <t>BENCHMARK, Organika's own line. 290 mg combined electrolytes per 355 mL can from magnesium glycinate, potassium and sodium, plus Fibersol prebiotic fibre. Zero sugar, no caffeine, 10 calories. Launched August 2026. The per mineral split is not published: sodium and potassium carry no number on purpose, because only the combined figure is published. They are the single highest value cells to fill from the can, and until they are filled this line's Functional Score is understated by up to 40 points.</t>
        </is>
      </c>
      <c r="W2" s="51" t="n"/>
      <c r="X2" s="51" t="n"/>
      <c r="Y2" s="51" t="n"/>
      <c r="Z2" s="51" t="n"/>
      <c r="AA2" s="34" t="inlineStr">
        <is>
          <t>n/a</t>
        </is>
      </c>
      <c r="AB2" s="34" t="inlineStr">
        <is>
          <t>Benchmark line, not a competitor. No velocity estimated.</t>
        </is>
      </c>
      <c r="AC2" s="34" t="inlineStr">
        <is>
          <t>Organika's own sparkling electrolyte, read every competitor against this row</t>
        </is>
      </c>
      <c r="AD2" s="34" t="inlineStr">
        <is>
          <t>This is the row to beat, not a shopper choice.</t>
        </is>
      </c>
      <c r="AE2" s="51" t="n"/>
      <c r="AF2" s="53">
        <f>IF(AND(ISNUMBER($P2),ISNUMBER($AL2),$AL2&lt;&gt;0),ROUND($P2/$AL2*100,1),"")</f>
        <v/>
      </c>
      <c r="AG2" s="54">
        <f>IF(AND(ISNUMBER($S2),ISNUMBER($AL2),$AL2&lt;&gt;0),ROUND($S2/$AL2*100,2),"")</f>
        <v/>
      </c>
      <c r="AH2" s="53">
        <f>IF(AND(ISNUMBER($Q2),ISNUMBER($AL2),$AL2&lt;&gt;0),ROUND($Q2/$AL2*100,1),"")</f>
        <v/>
      </c>
      <c r="AI2" s="48">
        <f>IF(ISNUMBER($S2),IF($S2&lt;=1,"Yes","No"),"n/a")</f>
        <v/>
      </c>
      <c r="AJ2" s="48">
        <f>IF(ISNUMBER($S2),ROUND(MAX(0,MIN(100,100-$S2*2.5-IF(ISNUMBER($T2),$T2,0)*0.12+IF($S2&lt;=1,12,0))),0),"")</f>
        <v/>
      </c>
      <c r="AK2" s="48">
        <f>IF(ISNUMBER($Q2),IF($Q2&gt;=100,20,IF($Q2&gt;=30,10,0)),0)+IF(ISNUMBER($R2),IF($R2&gt;=100,20,0),0)+IF(ISNUMBER($P2),IF($P2&gt;=150,20,IF($P2&gt;=50,12,5)),0)+IF(ISNUMBER($S2),IF($S2&lt;=1,15,0),0)</f>
        <v/>
      </c>
      <c r="AL2" s="48" t="n">
        <v>355</v>
      </c>
      <c r="AM2" s="49" t="n"/>
      <c r="AN2" s="48">
        <f>IF(AND(ISNUMBER($P2),ISNUMBER($AL2),$AL2&lt;&gt;0),IF(OR($P2&gt;180,$P2/$AL2*1000&gt;400),"Over ceiling, confirm SKU","Within"),"n/a")</f>
        <v/>
      </c>
      <c r="AO2" s="51" t="n"/>
      <c r="AP2" s="51" t="n"/>
      <c r="AQ2" s="51" t="n"/>
      <c r="AR2" s="34" t="inlineStr">
        <is>
          <t>No enrichment entry, to confirm</t>
        </is>
      </c>
      <c r="AS2" s="34" t="inlineStr">
        <is>
          <t>BLANK -&gt; requires live Amazon.ca capture</t>
        </is>
      </c>
      <c r="AT2" s="34" t="inlineStr">
        <is>
          <t>Unverified commercial data</t>
        </is>
      </c>
    </row>
    <row r="3" ht="28" customHeight="1">
      <c r="A3" s="34" t="inlineStr">
        <is>
          <t>Organika</t>
        </is>
      </c>
      <c r="B3" s="34" t="inlineStr">
        <is>
          <t>Organika Sparkling Electrolyte (BENCHMARK) | Raspberry | 4 pack 355mL</t>
        </is>
      </c>
      <c r="C3" s="34" t="inlineStr">
        <is>
          <t>1) Sparkling electrolyte / functional sparkling</t>
        </is>
      </c>
      <c r="D3" s="34" t="inlineStr">
        <is>
          <t>355 mL can</t>
        </is>
      </c>
      <c r="E3" s="48" t="n">
        <v>4</v>
      </c>
      <c r="F3" s="49" t="n"/>
      <c r="G3" s="50">
        <f>IF(AND(ISNUMBER($F3),ISNUMBER($E3),$E3&lt;&gt;0),$F3/$E3,"")</f>
        <v/>
      </c>
      <c r="H3" s="50">
        <f>IF(AND(ISNUMBER($F3),ISNUMBER($AL3),ISNUMBER($E3),($AL3*$E3)&lt;&gt;0),$F3/($AL3*$E3)*100,"")</f>
        <v/>
      </c>
      <c r="I3" s="51" t="n"/>
      <c r="J3" s="52" t="n"/>
      <c r="K3" s="50">
        <f>IF(AND(ISNUMBER($F3),ISNUMBER($J3)),$F3*(1-$J3),"")</f>
        <v/>
      </c>
      <c r="L3" s="51" t="n"/>
      <c r="M3" s="51" t="n"/>
      <c r="N3" s="50">
        <f>IF(ISNUMBER($F3),($F3-IF(ISNUMBER($AM3),$AM3,0))*(1-IF(ISNUMBER($J3),$J3,0)),"")</f>
        <v/>
      </c>
      <c r="O3" s="34" t="inlineStr">
        <is>
          <t>Raspberry</t>
        </is>
      </c>
      <c r="P3" s="48" t="n">
        <v>0</v>
      </c>
      <c r="Q3" s="34" t="inlineStr">
        <is>
          <t>Split not published, 290 mg combined</t>
        </is>
      </c>
      <c r="R3" s="34" t="inlineStr">
        <is>
          <t>Split not published, 290 mg combined</t>
        </is>
      </c>
      <c r="S3" s="48" t="n">
        <v>0</v>
      </c>
      <c r="T3" s="48" t="n">
        <v>10</v>
      </c>
      <c r="U3" s="34" t="inlineStr">
        <is>
          <t>Not named on launch materials; no artificial sweeteners claimed</t>
        </is>
      </c>
      <c r="V3" s="34" t="inlineStr">
        <is>
          <t>BENCHMARK, Organika's own line. 290 mg combined electrolytes per 355 mL can from magnesium glycinate, potassium and sodium, plus Fibersol prebiotic fibre. Zero sugar, no caffeine, 10 calories. Launched August 2026. The per mineral split is not published: sodium and potassium carry no number on purpose, because only the combined figure is published. They are the single highest value cells to fill from the can, and until they are filled this line's Functional Score is understated by up to 40 points.</t>
        </is>
      </c>
      <c r="W3" s="51" t="n"/>
      <c r="X3" s="51" t="n"/>
      <c r="Y3" s="51" t="n"/>
      <c r="Z3" s="51" t="n"/>
      <c r="AA3" s="34" t="inlineStr">
        <is>
          <t>n/a</t>
        </is>
      </c>
      <c r="AB3" s="34" t="inlineStr">
        <is>
          <t>Benchmark line, not a competitor. No velocity estimated.</t>
        </is>
      </c>
      <c r="AC3" s="34" t="inlineStr">
        <is>
          <t>Organika's own sparkling electrolyte, read every competitor against this row</t>
        </is>
      </c>
      <c r="AD3" s="34" t="inlineStr">
        <is>
          <t>This is the row to beat, not a shopper choice.</t>
        </is>
      </c>
      <c r="AE3" s="51" t="n"/>
      <c r="AF3" s="53">
        <f>IF(AND(ISNUMBER($P3),ISNUMBER($AL3),$AL3&lt;&gt;0),ROUND($P3/$AL3*100,1),"")</f>
        <v/>
      </c>
      <c r="AG3" s="54">
        <f>IF(AND(ISNUMBER($S3),ISNUMBER($AL3),$AL3&lt;&gt;0),ROUND($S3/$AL3*100,2),"")</f>
        <v/>
      </c>
      <c r="AH3" s="53">
        <f>IF(AND(ISNUMBER($Q3),ISNUMBER($AL3),$AL3&lt;&gt;0),ROUND($Q3/$AL3*100,1),"")</f>
        <v/>
      </c>
      <c r="AI3" s="48">
        <f>IF(ISNUMBER($S3),IF($S3&lt;=1,"Yes","No"),"n/a")</f>
        <v/>
      </c>
      <c r="AJ3" s="48">
        <f>IF(ISNUMBER($S3),ROUND(MAX(0,MIN(100,100-$S3*2.5-IF(ISNUMBER($T3),$T3,0)*0.12+IF($S3&lt;=1,12,0))),0),"")</f>
        <v/>
      </c>
      <c r="AK3" s="48">
        <f>IF(ISNUMBER($Q3),IF($Q3&gt;=100,20,IF($Q3&gt;=30,10,0)),0)+IF(ISNUMBER($R3),IF($R3&gt;=100,20,0),0)+IF(ISNUMBER($P3),IF($P3&gt;=150,20,IF($P3&gt;=50,12,5)),0)+IF(ISNUMBER($S3),IF($S3&lt;=1,15,0),0)</f>
        <v/>
      </c>
      <c r="AL3" s="48" t="n">
        <v>355</v>
      </c>
      <c r="AM3" s="49" t="n"/>
      <c r="AN3" s="48">
        <f>IF(AND(ISNUMBER($P3),ISNUMBER($AL3),$AL3&lt;&gt;0),IF(OR($P3&gt;180,$P3/$AL3*1000&gt;400),"Over ceiling, confirm SKU","Within"),"n/a")</f>
        <v/>
      </c>
      <c r="AO3" s="51" t="n"/>
      <c r="AP3" s="51" t="n"/>
      <c r="AQ3" s="51" t="n"/>
      <c r="AR3" s="34" t="inlineStr">
        <is>
          <t>No enrichment entry, to confirm</t>
        </is>
      </c>
      <c r="AS3" s="34" t="inlineStr">
        <is>
          <t>BLANK -&gt; requires live Amazon.ca capture</t>
        </is>
      </c>
      <c r="AT3" s="34" t="inlineStr">
        <is>
          <t>Unverified commercial data</t>
        </is>
      </c>
    </row>
    <row r="4" ht="28" customHeight="1">
      <c r="A4" s="34" t="inlineStr">
        <is>
          <t>Organika</t>
        </is>
      </c>
      <c r="B4" s="34" t="inlineStr">
        <is>
          <t>Organika Sparkling Electrolyte (BENCHMARK) | Lime Lemon | single 355mL</t>
        </is>
      </c>
      <c r="C4" s="34" t="inlineStr">
        <is>
          <t>1) Sparkling electrolyte / functional sparkling</t>
        </is>
      </c>
      <c r="D4" s="34" t="inlineStr">
        <is>
          <t>355 mL can</t>
        </is>
      </c>
      <c r="E4" s="48" t="n">
        <v>1</v>
      </c>
      <c r="F4" s="49" t="n"/>
      <c r="G4" s="50">
        <f>IF(AND(ISNUMBER($F4),ISNUMBER($E4),$E4&lt;&gt;0),$F4/$E4,"")</f>
        <v/>
      </c>
      <c r="H4" s="50">
        <f>IF(AND(ISNUMBER($F4),ISNUMBER($AL4),ISNUMBER($E4),($AL4*$E4)&lt;&gt;0),$F4/($AL4*$E4)*100,"")</f>
        <v/>
      </c>
      <c r="I4" s="51" t="n"/>
      <c r="J4" s="52" t="n"/>
      <c r="K4" s="50">
        <f>IF(AND(ISNUMBER($F4),ISNUMBER($J4)),$F4*(1-$J4),"")</f>
        <v/>
      </c>
      <c r="L4" s="51" t="n"/>
      <c r="M4" s="51" t="n"/>
      <c r="N4" s="50">
        <f>IF(ISNUMBER($F4),($F4-IF(ISNUMBER($AM4),$AM4,0))*(1-IF(ISNUMBER($J4),$J4,0)),"")</f>
        <v/>
      </c>
      <c r="O4" s="34" t="inlineStr">
        <is>
          <t>Lime Lemon</t>
        </is>
      </c>
      <c r="P4" s="48" t="n">
        <v>0</v>
      </c>
      <c r="Q4" s="34" t="inlineStr">
        <is>
          <t>Split not published, 290 mg combined</t>
        </is>
      </c>
      <c r="R4" s="34" t="inlineStr">
        <is>
          <t>Split not published, 290 mg combined</t>
        </is>
      </c>
      <c r="S4" s="48" t="n">
        <v>0</v>
      </c>
      <c r="T4" s="48" t="n">
        <v>10</v>
      </c>
      <c r="U4" s="34" t="inlineStr">
        <is>
          <t>Not named on launch materials; no artificial sweeteners claimed</t>
        </is>
      </c>
      <c r="V4" s="34" t="inlineStr">
        <is>
          <t>BENCHMARK, Organika's own line. 290 mg combined electrolytes per 355 mL can from magnesium glycinate, potassium and sodium, plus Fibersol prebiotic fibre. Zero sugar, no caffeine, 10 calories. Launched August 2026. The per mineral split is not published: sodium and potassium carry no number on purpose, because only the combined figure is published. They are the single highest value cells to fill from the can, and until they are filled this line's Functional Score is understated by up to 40 points.</t>
        </is>
      </c>
      <c r="W4" s="51" t="n"/>
      <c r="X4" s="51" t="n"/>
      <c r="Y4" s="51" t="n"/>
      <c r="Z4" s="51" t="n"/>
      <c r="AA4" s="34" t="inlineStr">
        <is>
          <t>n/a</t>
        </is>
      </c>
      <c r="AB4" s="34" t="inlineStr">
        <is>
          <t>Benchmark line, not a competitor. No velocity estimated.</t>
        </is>
      </c>
      <c r="AC4" s="34" t="inlineStr">
        <is>
          <t>Organika's own sparkling electrolyte, read every competitor against this row</t>
        </is>
      </c>
      <c r="AD4" s="34" t="inlineStr">
        <is>
          <t>This is the row to beat, not a shopper choice.</t>
        </is>
      </c>
      <c r="AE4" s="51" t="n"/>
      <c r="AF4" s="53">
        <f>IF(AND(ISNUMBER($P4),ISNUMBER($AL4),$AL4&lt;&gt;0),ROUND($P4/$AL4*100,1),"")</f>
        <v/>
      </c>
      <c r="AG4" s="54">
        <f>IF(AND(ISNUMBER($S4),ISNUMBER($AL4),$AL4&lt;&gt;0),ROUND($S4/$AL4*100,2),"")</f>
        <v/>
      </c>
      <c r="AH4" s="53">
        <f>IF(AND(ISNUMBER($Q4),ISNUMBER($AL4),$AL4&lt;&gt;0),ROUND($Q4/$AL4*100,1),"")</f>
        <v/>
      </c>
      <c r="AI4" s="48">
        <f>IF(ISNUMBER($S4),IF($S4&lt;=1,"Yes","No"),"n/a")</f>
        <v/>
      </c>
      <c r="AJ4" s="48">
        <f>IF(ISNUMBER($S4),ROUND(MAX(0,MIN(100,100-$S4*2.5-IF(ISNUMBER($T4),$T4,0)*0.12+IF($S4&lt;=1,12,0))),0),"")</f>
        <v/>
      </c>
      <c r="AK4" s="48">
        <f>IF(ISNUMBER($Q4),IF($Q4&gt;=100,20,IF($Q4&gt;=30,10,0)),0)+IF(ISNUMBER($R4),IF($R4&gt;=100,20,0),0)+IF(ISNUMBER($P4),IF($P4&gt;=150,20,IF($P4&gt;=50,12,5)),0)+IF(ISNUMBER($S4),IF($S4&lt;=1,15,0),0)</f>
        <v/>
      </c>
      <c r="AL4" s="48" t="n">
        <v>355</v>
      </c>
      <c r="AM4" s="49" t="n"/>
      <c r="AN4" s="48">
        <f>IF(AND(ISNUMBER($P4),ISNUMBER($AL4),$AL4&lt;&gt;0),IF(OR($P4&gt;180,$P4/$AL4*1000&gt;400),"Over ceiling, confirm SKU","Within"),"n/a")</f>
        <v/>
      </c>
      <c r="AO4" s="51" t="n"/>
      <c r="AP4" s="51" t="n"/>
      <c r="AQ4" s="51" t="n"/>
      <c r="AR4" s="34" t="inlineStr">
        <is>
          <t>No enrichment entry, to confirm</t>
        </is>
      </c>
      <c r="AS4" s="34" t="inlineStr">
        <is>
          <t>BLANK -&gt; requires live Amazon.ca capture</t>
        </is>
      </c>
      <c r="AT4" s="34" t="inlineStr">
        <is>
          <t>Unverified commercial data</t>
        </is>
      </c>
    </row>
    <row r="5" ht="28" customHeight="1">
      <c r="A5" s="34" t="inlineStr">
        <is>
          <t>Organika</t>
        </is>
      </c>
      <c r="B5" s="34" t="inlineStr">
        <is>
          <t>Organika Sparkling Electrolyte (BENCHMARK) | Lime Lemon | 4 pack 355mL</t>
        </is>
      </c>
      <c r="C5" s="34" t="inlineStr">
        <is>
          <t>1) Sparkling electrolyte / functional sparkling</t>
        </is>
      </c>
      <c r="D5" s="34" t="inlineStr">
        <is>
          <t>355 mL can</t>
        </is>
      </c>
      <c r="E5" s="48" t="n">
        <v>4</v>
      </c>
      <c r="F5" s="49" t="n"/>
      <c r="G5" s="50">
        <f>IF(AND(ISNUMBER($F5),ISNUMBER($E5),$E5&lt;&gt;0),$F5/$E5,"")</f>
        <v/>
      </c>
      <c r="H5" s="50">
        <f>IF(AND(ISNUMBER($F5),ISNUMBER($AL5),ISNUMBER($E5),($AL5*$E5)&lt;&gt;0),$F5/($AL5*$E5)*100,"")</f>
        <v/>
      </c>
      <c r="I5" s="51" t="n"/>
      <c r="J5" s="52" t="n"/>
      <c r="K5" s="50">
        <f>IF(AND(ISNUMBER($F5),ISNUMBER($J5)),$F5*(1-$J5),"")</f>
        <v/>
      </c>
      <c r="L5" s="51" t="n"/>
      <c r="M5" s="51" t="n"/>
      <c r="N5" s="50">
        <f>IF(ISNUMBER($F5),($F5-IF(ISNUMBER($AM5),$AM5,0))*(1-IF(ISNUMBER($J5),$J5,0)),"")</f>
        <v/>
      </c>
      <c r="O5" s="34" t="inlineStr">
        <is>
          <t>Lime Lemon</t>
        </is>
      </c>
      <c r="P5" s="48" t="n">
        <v>0</v>
      </c>
      <c r="Q5" s="34" t="inlineStr">
        <is>
          <t>Split not published, 290 mg combined</t>
        </is>
      </c>
      <c r="R5" s="34" t="inlineStr">
        <is>
          <t>Split not published, 290 mg combined</t>
        </is>
      </c>
      <c r="S5" s="48" t="n">
        <v>0</v>
      </c>
      <c r="T5" s="48" t="n">
        <v>10</v>
      </c>
      <c r="U5" s="34" t="inlineStr">
        <is>
          <t>Not named on launch materials; no artificial sweeteners claimed</t>
        </is>
      </c>
      <c r="V5" s="34" t="inlineStr">
        <is>
          <t>BENCHMARK, Organika's own line. 290 mg combined electrolytes per 355 mL can from magnesium glycinate, potassium and sodium, plus Fibersol prebiotic fibre. Zero sugar, no caffeine, 10 calories. Launched August 2026. The per mineral split is not published: sodium and potassium carry no number on purpose, because only the combined figure is published. They are the single highest value cells to fill from the can, and until they are filled this line's Functional Score is understated by up to 40 points.</t>
        </is>
      </c>
      <c r="W5" s="51" t="n"/>
      <c r="X5" s="51" t="n"/>
      <c r="Y5" s="51" t="n"/>
      <c r="Z5" s="51" t="n"/>
      <c r="AA5" s="34" t="inlineStr">
        <is>
          <t>n/a</t>
        </is>
      </c>
      <c r="AB5" s="34" t="inlineStr">
        <is>
          <t>Benchmark line, not a competitor. No velocity estimated.</t>
        </is>
      </c>
      <c r="AC5" s="34" t="inlineStr">
        <is>
          <t>Organika's own sparkling electrolyte, read every competitor against this row</t>
        </is>
      </c>
      <c r="AD5" s="34" t="inlineStr">
        <is>
          <t>This is the row to beat, not a shopper choice.</t>
        </is>
      </c>
      <c r="AE5" s="51" t="n"/>
      <c r="AF5" s="53">
        <f>IF(AND(ISNUMBER($P5),ISNUMBER($AL5),$AL5&lt;&gt;0),ROUND($P5/$AL5*100,1),"")</f>
        <v/>
      </c>
      <c r="AG5" s="54">
        <f>IF(AND(ISNUMBER($S5),ISNUMBER($AL5),$AL5&lt;&gt;0),ROUND($S5/$AL5*100,2),"")</f>
        <v/>
      </c>
      <c r="AH5" s="53">
        <f>IF(AND(ISNUMBER($Q5),ISNUMBER($AL5),$AL5&lt;&gt;0),ROUND($Q5/$AL5*100,1),"")</f>
        <v/>
      </c>
      <c r="AI5" s="48">
        <f>IF(ISNUMBER($S5),IF($S5&lt;=1,"Yes","No"),"n/a")</f>
        <v/>
      </c>
      <c r="AJ5" s="48">
        <f>IF(ISNUMBER($S5),ROUND(MAX(0,MIN(100,100-$S5*2.5-IF(ISNUMBER($T5),$T5,0)*0.12+IF($S5&lt;=1,12,0))),0),"")</f>
        <v/>
      </c>
      <c r="AK5" s="48">
        <f>IF(ISNUMBER($Q5),IF($Q5&gt;=100,20,IF($Q5&gt;=30,10,0)),0)+IF(ISNUMBER($R5),IF($R5&gt;=100,20,0),0)+IF(ISNUMBER($P5),IF($P5&gt;=150,20,IF($P5&gt;=50,12,5)),0)+IF(ISNUMBER($S5),IF($S5&lt;=1,15,0),0)</f>
        <v/>
      </c>
      <c r="AL5" s="48" t="n">
        <v>355</v>
      </c>
      <c r="AM5" s="49" t="n"/>
      <c r="AN5" s="48">
        <f>IF(AND(ISNUMBER($P5),ISNUMBER($AL5),$AL5&lt;&gt;0),IF(OR($P5&gt;180,$P5/$AL5*1000&gt;400),"Over ceiling, confirm SKU","Within"),"n/a")</f>
        <v/>
      </c>
      <c r="AO5" s="51" t="n"/>
      <c r="AP5" s="51" t="n"/>
      <c r="AQ5" s="51" t="n"/>
      <c r="AR5" s="34" t="inlineStr">
        <is>
          <t>No enrichment entry, to confirm</t>
        </is>
      </c>
      <c r="AS5" s="34" t="inlineStr">
        <is>
          <t>BLANK -&gt; requires live Amazon.ca capture</t>
        </is>
      </c>
      <c r="AT5" s="34" t="inlineStr">
        <is>
          <t>Unverified commercial data</t>
        </is>
      </c>
    </row>
    <row r="6" ht="28" customHeight="1">
      <c r="A6" s="34" t="inlineStr">
        <is>
          <t>Organika</t>
        </is>
      </c>
      <c r="B6" s="34" t="inlineStr">
        <is>
          <t>Organika Sparkling Electrolyte (BENCHMARK) | Passion Fruit Pineapple | single 355mL</t>
        </is>
      </c>
      <c r="C6" s="34" t="inlineStr">
        <is>
          <t>1) Sparkling electrolyte / functional sparkling</t>
        </is>
      </c>
      <c r="D6" s="34" t="inlineStr">
        <is>
          <t>355 mL can</t>
        </is>
      </c>
      <c r="E6" s="48" t="n">
        <v>1</v>
      </c>
      <c r="F6" s="49" t="n"/>
      <c r="G6" s="50">
        <f>IF(AND(ISNUMBER($F6),ISNUMBER($E6),$E6&lt;&gt;0),$F6/$E6,"")</f>
        <v/>
      </c>
      <c r="H6" s="50">
        <f>IF(AND(ISNUMBER($F6),ISNUMBER($AL6),ISNUMBER($E6),($AL6*$E6)&lt;&gt;0),$F6/($AL6*$E6)*100,"")</f>
        <v/>
      </c>
      <c r="I6" s="51" t="n"/>
      <c r="J6" s="52" t="n"/>
      <c r="K6" s="50">
        <f>IF(AND(ISNUMBER($F6),ISNUMBER($J6)),$F6*(1-$J6),"")</f>
        <v/>
      </c>
      <c r="L6" s="51" t="n"/>
      <c r="M6" s="51" t="n"/>
      <c r="N6" s="50">
        <f>IF(ISNUMBER($F6),($F6-IF(ISNUMBER($AM6),$AM6,0))*(1-IF(ISNUMBER($J6),$J6,0)),"")</f>
        <v/>
      </c>
      <c r="O6" s="34" t="inlineStr">
        <is>
          <t>Passion Fruit Pineapple</t>
        </is>
      </c>
      <c r="P6" s="48" t="n">
        <v>0</v>
      </c>
      <c r="Q6" s="34" t="inlineStr">
        <is>
          <t>Split not published, 290 mg combined</t>
        </is>
      </c>
      <c r="R6" s="34" t="inlineStr">
        <is>
          <t>Split not published, 290 mg combined</t>
        </is>
      </c>
      <c r="S6" s="48" t="n">
        <v>0</v>
      </c>
      <c r="T6" s="48" t="n">
        <v>10</v>
      </c>
      <c r="U6" s="34" t="inlineStr">
        <is>
          <t>Not named on launch materials; no artificial sweeteners claimed</t>
        </is>
      </c>
      <c r="V6" s="34" t="inlineStr">
        <is>
          <t>BENCHMARK, Organika's own line. 290 mg combined electrolytes per 355 mL can from magnesium glycinate, potassium and sodium, plus Fibersol prebiotic fibre. Zero sugar, no caffeine, 10 calories. Launched August 2026. The per mineral split is not published: sodium and potassium carry no number on purpose, because only the combined figure is published. They are the single highest value cells to fill from the can, and until they are filled this line's Functional Score is understated by up to 40 points.</t>
        </is>
      </c>
      <c r="W6" s="51" t="n"/>
      <c r="X6" s="51" t="n"/>
      <c r="Y6" s="51" t="n"/>
      <c r="Z6" s="51" t="n"/>
      <c r="AA6" s="34" t="inlineStr">
        <is>
          <t>n/a</t>
        </is>
      </c>
      <c r="AB6" s="34" t="inlineStr">
        <is>
          <t>Benchmark line, not a competitor. No velocity estimated.</t>
        </is>
      </c>
      <c r="AC6" s="34" t="inlineStr">
        <is>
          <t>Organika's own sparkling electrolyte, read every competitor against this row</t>
        </is>
      </c>
      <c r="AD6" s="34" t="inlineStr">
        <is>
          <t>This is the row to beat, not a shopper choice.</t>
        </is>
      </c>
      <c r="AE6" s="51" t="n"/>
      <c r="AF6" s="53">
        <f>IF(AND(ISNUMBER($P6),ISNUMBER($AL6),$AL6&lt;&gt;0),ROUND($P6/$AL6*100,1),"")</f>
        <v/>
      </c>
      <c r="AG6" s="54">
        <f>IF(AND(ISNUMBER($S6),ISNUMBER($AL6),$AL6&lt;&gt;0),ROUND($S6/$AL6*100,2),"")</f>
        <v/>
      </c>
      <c r="AH6" s="53">
        <f>IF(AND(ISNUMBER($Q6),ISNUMBER($AL6),$AL6&lt;&gt;0),ROUND($Q6/$AL6*100,1),"")</f>
        <v/>
      </c>
      <c r="AI6" s="48">
        <f>IF(ISNUMBER($S6),IF($S6&lt;=1,"Yes","No"),"n/a")</f>
        <v/>
      </c>
      <c r="AJ6" s="48">
        <f>IF(ISNUMBER($S6),ROUND(MAX(0,MIN(100,100-$S6*2.5-IF(ISNUMBER($T6),$T6,0)*0.12+IF($S6&lt;=1,12,0))),0),"")</f>
        <v/>
      </c>
      <c r="AK6" s="48">
        <f>IF(ISNUMBER($Q6),IF($Q6&gt;=100,20,IF($Q6&gt;=30,10,0)),0)+IF(ISNUMBER($R6),IF($R6&gt;=100,20,0),0)+IF(ISNUMBER($P6),IF($P6&gt;=150,20,IF($P6&gt;=50,12,5)),0)+IF(ISNUMBER($S6),IF($S6&lt;=1,15,0),0)</f>
        <v/>
      </c>
      <c r="AL6" s="48" t="n">
        <v>355</v>
      </c>
      <c r="AM6" s="49" t="n"/>
      <c r="AN6" s="48">
        <f>IF(AND(ISNUMBER($P6),ISNUMBER($AL6),$AL6&lt;&gt;0),IF(OR($P6&gt;180,$P6/$AL6*1000&gt;400),"Over ceiling, confirm SKU","Within"),"n/a")</f>
        <v/>
      </c>
      <c r="AO6" s="51" t="n"/>
      <c r="AP6" s="51" t="n"/>
      <c r="AQ6" s="51" t="n"/>
      <c r="AR6" s="34" t="inlineStr">
        <is>
          <t>No enrichment entry, to confirm</t>
        </is>
      </c>
      <c r="AS6" s="34" t="inlineStr">
        <is>
          <t>BLANK -&gt; requires live Amazon.ca capture</t>
        </is>
      </c>
      <c r="AT6" s="34" t="inlineStr">
        <is>
          <t>Unverified commercial data</t>
        </is>
      </c>
    </row>
    <row r="7" ht="28" customHeight="1">
      <c r="A7" s="34" t="inlineStr">
        <is>
          <t>Organika</t>
        </is>
      </c>
      <c r="B7" s="34" t="inlineStr">
        <is>
          <t>Organika Sparkling Electrolyte (BENCHMARK) | Passion Fruit Pineapple | 4 pack 355mL</t>
        </is>
      </c>
      <c r="C7" s="34" t="inlineStr">
        <is>
          <t>1) Sparkling electrolyte / functional sparkling</t>
        </is>
      </c>
      <c r="D7" s="34" t="inlineStr">
        <is>
          <t>355 mL can</t>
        </is>
      </c>
      <c r="E7" s="48" t="n">
        <v>4</v>
      </c>
      <c r="F7" s="49" t="n"/>
      <c r="G7" s="50">
        <f>IF(AND(ISNUMBER($F7),ISNUMBER($E7),$E7&lt;&gt;0),$F7/$E7,"")</f>
        <v/>
      </c>
      <c r="H7" s="50">
        <f>IF(AND(ISNUMBER($F7),ISNUMBER($AL7),ISNUMBER($E7),($AL7*$E7)&lt;&gt;0),$F7/($AL7*$E7)*100,"")</f>
        <v/>
      </c>
      <c r="I7" s="51" t="n"/>
      <c r="J7" s="52" t="n"/>
      <c r="K7" s="50">
        <f>IF(AND(ISNUMBER($F7),ISNUMBER($J7)),$F7*(1-$J7),"")</f>
        <v/>
      </c>
      <c r="L7" s="51" t="n"/>
      <c r="M7" s="51" t="n"/>
      <c r="N7" s="50">
        <f>IF(ISNUMBER($F7),($F7-IF(ISNUMBER($AM7),$AM7,0))*(1-IF(ISNUMBER($J7),$J7,0)),"")</f>
        <v/>
      </c>
      <c r="O7" s="34" t="inlineStr">
        <is>
          <t>Passion Fruit Pineapple</t>
        </is>
      </c>
      <c r="P7" s="48" t="n">
        <v>0</v>
      </c>
      <c r="Q7" s="34" t="inlineStr">
        <is>
          <t>Split not published, 290 mg combined</t>
        </is>
      </c>
      <c r="R7" s="34" t="inlineStr">
        <is>
          <t>Split not published, 290 mg combined</t>
        </is>
      </c>
      <c r="S7" s="48" t="n">
        <v>0</v>
      </c>
      <c r="T7" s="48" t="n">
        <v>10</v>
      </c>
      <c r="U7" s="34" t="inlineStr">
        <is>
          <t>Not named on launch materials; no artificial sweeteners claimed</t>
        </is>
      </c>
      <c r="V7" s="34" t="inlineStr">
        <is>
          <t>BENCHMARK, Organika's own line. 290 mg combined electrolytes per 355 mL can from magnesium glycinate, potassium and sodium, plus Fibersol prebiotic fibre. Zero sugar, no caffeine, 10 calories. Launched August 2026. The per mineral split is not published: sodium and potassium carry no number on purpose, because only the combined figure is published. They are the single highest value cells to fill from the can, and until they are filled this line's Functional Score is understated by up to 40 points.</t>
        </is>
      </c>
      <c r="W7" s="51" t="n"/>
      <c r="X7" s="51" t="n"/>
      <c r="Y7" s="51" t="n"/>
      <c r="Z7" s="51" t="n"/>
      <c r="AA7" s="34" t="inlineStr">
        <is>
          <t>n/a</t>
        </is>
      </c>
      <c r="AB7" s="34" t="inlineStr">
        <is>
          <t>Benchmark line, not a competitor. No velocity estimated.</t>
        </is>
      </c>
      <c r="AC7" s="34" t="inlineStr">
        <is>
          <t>Organika's own sparkling electrolyte, read every competitor against this row</t>
        </is>
      </c>
      <c r="AD7" s="34" t="inlineStr">
        <is>
          <t>This is the row to beat, not a shopper choice.</t>
        </is>
      </c>
      <c r="AE7" s="51" t="n"/>
      <c r="AF7" s="53">
        <f>IF(AND(ISNUMBER($P7),ISNUMBER($AL7),$AL7&lt;&gt;0),ROUND($P7/$AL7*100,1),"")</f>
        <v/>
      </c>
      <c r="AG7" s="54">
        <f>IF(AND(ISNUMBER($S7),ISNUMBER($AL7),$AL7&lt;&gt;0),ROUND($S7/$AL7*100,2),"")</f>
        <v/>
      </c>
      <c r="AH7" s="53">
        <f>IF(AND(ISNUMBER($Q7),ISNUMBER($AL7),$AL7&lt;&gt;0),ROUND($Q7/$AL7*100,1),"")</f>
        <v/>
      </c>
      <c r="AI7" s="48">
        <f>IF(ISNUMBER($S7),IF($S7&lt;=1,"Yes","No"),"n/a")</f>
        <v/>
      </c>
      <c r="AJ7" s="48">
        <f>IF(ISNUMBER($S7),ROUND(MAX(0,MIN(100,100-$S7*2.5-IF(ISNUMBER($T7),$T7,0)*0.12+IF($S7&lt;=1,12,0))),0),"")</f>
        <v/>
      </c>
      <c r="AK7" s="48">
        <f>IF(ISNUMBER($Q7),IF($Q7&gt;=100,20,IF($Q7&gt;=30,10,0)),0)+IF(ISNUMBER($R7),IF($R7&gt;=100,20,0),0)+IF(ISNUMBER($P7),IF($P7&gt;=150,20,IF($P7&gt;=50,12,5)),0)+IF(ISNUMBER($S7),IF($S7&lt;=1,15,0),0)</f>
        <v/>
      </c>
      <c r="AL7" s="48" t="n">
        <v>355</v>
      </c>
      <c r="AM7" s="49" t="n"/>
      <c r="AN7" s="48">
        <f>IF(AND(ISNUMBER($P7),ISNUMBER($AL7),$AL7&lt;&gt;0),IF(OR($P7&gt;180,$P7/$AL7*1000&gt;400),"Over ceiling, confirm SKU","Within"),"n/a")</f>
        <v/>
      </c>
      <c r="AO7" s="51" t="n"/>
      <c r="AP7" s="51" t="n"/>
      <c r="AQ7" s="51" t="n"/>
      <c r="AR7" s="34" t="inlineStr">
        <is>
          <t>No enrichment entry, to confirm</t>
        </is>
      </c>
      <c r="AS7" s="34" t="inlineStr">
        <is>
          <t>BLANK -&gt; requires live Amazon.ca capture</t>
        </is>
      </c>
      <c r="AT7" s="34" t="inlineStr">
        <is>
          <t>Unverified commercial data</t>
        </is>
      </c>
    </row>
    <row r="8" ht="28" customHeight="1">
      <c r="A8" s="34" t="inlineStr">
        <is>
          <t>Sparkling Ice</t>
        </is>
      </c>
      <c r="B8" s="34" t="inlineStr">
        <is>
          <t>Sparkling Ice (+ Antioxidants &amp; Vitamins) | Black Raspberry | single 503mL</t>
        </is>
      </c>
      <c r="C8" s="34" t="inlineStr">
        <is>
          <t>1) Sparkling electrolyte / functional sparkling</t>
        </is>
      </c>
      <c r="D8" s="34" t="inlineStr">
        <is>
          <t>503 mL bottle</t>
        </is>
      </c>
      <c r="E8" s="48" t="n">
        <v>1</v>
      </c>
      <c r="F8" s="49" t="n"/>
      <c r="G8" s="50">
        <f>IF(AND(ISNUMBER($F8),ISNUMBER($E8),$E8&lt;&gt;0),$F8/$E8,"")</f>
        <v/>
      </c>
      <c r="H8" s="50">
        <f>IF(AND(ISNUMBER($F8),ISNUMBER($AL8),ISNUMBER($E8),($AL8*$E8)&lt;&gt;0),$F8/($AL8*$E8)*100,"")</f>
        <v/>
      </c>
      <c r="I8" s="51" t="n"/>
      <c r="J8" s="52" t="n"/>
      <c r="K8" s="50">
        <f>IF(AND(ISNUMBER($F8),ISNUMBER($J8)),$F8*(1-$J8),"")</f>
        <v/>
      </c>
      <c r="L8" s="51" t="n"/>
      <c r="M8" s="51" t="n"/>
      <c r="N8" s="50">
        <f>IF(ISNUMBER($F8),($F8-IF(ISNUMBER($AM8),$AM8,0))*(1-IF(ISNUMBER($J8),$J8,0)),"")</f>
        <v/>
      </c>
      <c r="O8" s="34" t="inlineStr">
        <is>
          <t>Black Raspberry</t>
        </is>
      </c>
      <c r="P8" s="48" t="n">
        <v>0</v>
      </c>
      <c r="Q8" s="48" t="n">
        <v>0</v>
      </c>
      <c r="R8" s="48" t="n">
        <v>30</v>
      </c>
      <c r="S8" s="48" t="n">
        <v>0</v>
      </c>
      <c r="T8" s="48" t="n">
        <v>5</v>
      </c>
      <c r="U8" s="34" t="inlineStr">
        <is>
          <t>Sucralose</t>
        </is>
      </c>
      <c r="V8" s="34" t="inlineStr">
        <is>
          <t>Zero sugar, vitamins A/D/B, antioxidants (green tea), bold flavour</t>
        </is>
      </c>
      <c r="W8" s="51" t="n"/>
      <c r="X8" s="51" t="n"/>
      <c r="Y8" s="51" t="n"/>
      <c r="Z8" s="51" t="n"/>
      <c r="AA8" s="34" t="inlineStr">
        <is>
          <t>High</t>
        </is>
      </c>
      <c r="AB8" s="34" t="inlineStr">
        <is>
          <t>Mass market functional sparkling; strong shelf share</t>
        </is>
      </c>
      <c r="AC8" s="34" t="inlineStr">
        <is>
          <t>Bold zero sugar sparkling with added vitamins</t>
        </is>
      </c>
      <c r="AD8" s="34" t="inlineStr">
        <is>
          <t>Big flavour and added vitamins at zero sugar.</t>
        </is>
      </c>
      <c r="AE8" s="51" t="n"/>
      <c r="AF8" s="53">
        <f>IF(AND(ISNUMBER($P8),ISNUMBER($AL8),$AL8&lt;&gt;0),ROUND($P8/$AL8*100,1),"")</f>
        <v/>
      </c>
      <c r="AG8" s="54">
        <f>IF(AND(ISNUMBER($S8),ISNUMBER($AL8),$AL8&lt;&gt;0),ROUND($S8/$AL8*100,2),"")</f>
        <v/>
      </c>
      <c r="AH8" s="53">
        <f>IF(AND(ISNUMBER($Q8),ISNUMBER($AL8),$AL8&lt;&gt;0),ROUND($Q8/$AL8*100,1),"")</f>
        <v/>
      </c>
      <c r="AI8" s="48">
        <f>IF(ISNUMBER($S8),IF($S8&lt;=1,"Yes","No"),"n/a")</f>
        <v/>
      </c>
      <c r="AJ8" s="48">
        <f>IF(ISNUMBER($S8),ROUND(MAX(0,MIN(100,100-$S8*2.5-IF(ISNUMBER($T8),$T8,0)*0.12+IF($S8&lt;=1,12,0))),0),"")</f>
        <v/>
      </c>
      <c r="AK8" s="48">
        <f>IF(ISNUMBER($Q8),IF($Q8&gt;=100,20,IF($Q8&gt;=30,10,0)),0)+IF(ISNUMBER($R8),IF($R8&gt;=100,20,0),0)+IF(ISNUMBER($P8),IF($P8&gt;=150,20,IF($P8&gt;=50,12,5)),0)+IF(ISNUMBER($S8),IF($S8&lt;=1,15,0),0)</f>
        <v/>
      </c>
      <c r="AL8" s="48" t="n">
        <v>503</v>
      </c>
      <c r="AM8" s="49" t="n"/>
      <c r="AN8" s="48">
        <f>IF(AND(ISNUMBER($P8),ISNUMBER($AL8),$AL8&lt;&gt;0),IF(OR($P8&gt;180,$P8/$AL8*1000&gt;400),"Over ceiling, confirm SKU","Within"),"n/a")</f>
        <v/>
      </c>
      <c r="AO8" s="51" t="n"/>
      <c r="AP8" s="51" t="n"/>
      <c r="AQ8" s="51" t="n"/>
      <c r="AR8" s="34" t="inlineStr">
        <is>
          <t>Retrieved and cited, see Enrichment Log</t>
        </is>
      </c>
      <c r="AS8" s="34" t="inlineStr">
        <is>
          <t>BLANK -&gt; requires live Amazon.ca capture</t>
        </is>
      </c>
      <c r="AT8" s="34" t="inlineStr">
        <is>
          <t>Unverified commercial data</t>
        </is>
      </c>
    </row>
    <row r="9" ht="28" customHeight="1">
      <c r="A9" s="34" t="inlineStr">
        <is>
          <t>Sparkling Ice</t>
        </is>
      </c>
      <c r="B9" s="34" t="inlineStr">
        <is>
          <t>Sparkling Ice (+ Antioxidants &amp; Vitamins) | Black Raspberry | 8 pack 503mL</t>
        </is>
      </c>
      <c r="C9" s="34" t="inlineStr">
        <is>
          <t>1) Sparkling electrolyte / functional sparkling</t>
        </is>
      </c>
      <c r="D9" s="34" t="inlineStr">
        <is>
          <t>503 mL bottle</t>
        </is>
      </c>
      <c r="E9" s="48" t="n">
        <v>8</v>
      </c>
      <c r="F9" s="49" t="n"/>
      <c r="G9" s="50">
        <f>IF(AND(ISNUMBER($F9),ISNUMBER($E9),$E9&lt;&gt;0),$F9/$E9,"")</f>
        <v/>
      </c>
      <c r="H9" s="50">
        <f>IF(AND(ISNUMBER($F9),ISNUMBER($AL9),ISNUMBER($E9),($AL9*$E9)&lt;&gt;0),$F9/($AL9*$E9)*100,"")</f>
        <v/>
      </c>
      <c r="I9" s="51" t="n"/>
      <c r="J9" s="52" t="n"/>
      <c r="K9" s="50">
        <f>IF(AND(ISNUMBER($F9),ISNUMBER($J9)),$F9*(1-$J9),"")</f>
        <v/>
      </c>
      <c r="L9" s="51" t="n"/>
      <c r="M9" s="51" t="n"/>
      <c r="N9" s="50">
        <f>IF(ISNUMBER($F9),($F9-IF(ISNUMBER($AM9),$AM9,0))*(1-IF(ISNUMBER($J9),$J9,0)),"")</f>
        <v/>
      </c>
      <c r="O9" s="34" t="inlineStr">
        <is>
          <t>Black Raspberry</t>
        </is>
      </c>
      <c r="P9" s="48" t="n">
        <v>0</v>
      </c>
      <c r="Q9" s="48" t="n">
        <v>0</v>
      </c>
      <c r="R9" s="48" t="n">
        <v>30</v>
      </c>
      <c r="S9" s="48" t="n">
        <v>0</v>
      </c>
      <c r="T9" s="48" t="n">
        <v>5</v>
      </c>
      <c r="U9" s="34" t="inlineStr">
        <is>
          <t>Sucralose</t>
        </is>
      </c>
      <c r="V9" s="34" t="inlineStr">
        <is>
          <t>Zero sugar, vitamins A/D/B, antioxidants (green tea), bold flavour</t>
        </is>
      </c>
      <c r="W9" s="51" t="n"/>
      <c r="X9" s="51" t="n"/>
      <c r="Y9" s="51" t="n"/>
      <c r="Z9" s="51" t="n"/>
      <c r="AA9" s="34" t="inlineStr">
        <is>
          <t>High</t>
        </is>
      </c>
      <c r="AB9" s="34" t="inlineStr">
        <is>
          <t>Mass market functional sparkling; strong shelf share</t>
        </is>
      </c>
      <c r="AC9" s="34" t="inlineStr">
        <is>
          <t>Bold zero sugar sparkling with added vitamins</t>
        </is>
      </c>
      <c r="AD9" s="34" t="inlineStr">
        <is>
          <t>Big flavour and added vitamins at zero sugar.</t>
        </is>
      </c>
      <c r="AE9" s="51" t="n"/>
      <c r="AF9" s="53">
        <f>IF(AND(ISNUMBER($P9),ISNUMBER($AL9),$AL9&lt;&gt;0),ROUND($P9/$AL9*100,1),"")</f>
        <v/>
      </c>
      <c r="AG9" s="54">
        <f>IF(AND(ISNUMBER($S9),ISNUMBER($AL9),$AL9&lt;&gt;0),ROUND($S9/$AL9*100,2),"")</f>
        <v/>
      </c>
      <c r="AH9" s="53">
        <f>IF(AND(ISNUMBER($Q9),ISNUMBER($AL9),$AL9&lt;&gt;0),ROUND($Q9/$AL9*100,1),"")</f>
        <v/>
      </c>
      <c r="AI9" s="48">
        <f>IF(ISNUMBER($S9),IF($S9&lt;=1,"Yes","No"),"n/a")</f>
        <v/>
      </c>
      <c r="AJ9" s="48">
        <f>IF(ISNUMBER($S9),ROUND(MAX(0,MIN(100,100-$S9*2.5-IF(ISNUMBER($T9),$T9,0)*0.12+IF($S9&lt;=1,12,0))),0),"")</f>
        <v/>
      </c>
      <c r="AK9" s="48">
        <f>IF(ISNUMBER($Q9),IF($Q9&gt;=100,20,IF($Q9&gt;=30,10,0)),0)+IF(ISNUMBER($R9),IF($R9&gt;=100,20,0),0)+IF(ISNUMBER($P9),IF($P9&gt;=150,20,IF($P9&gt;=50,12,5)),0)+IF(ISNUMBER($S9),IF($S9&lt;=1,15,0),0)</f>
        <v/>
      </c>
      <c r="AL9" s="48" t="n">
        <v>503</v>
      </c>
      <c r="AM9" s="49" t="n"/>
      <c r="AN9" s="48">
        <f>IF(AND(ISNUMBER($P9),ISNUMBER($AL9),$AL9&lt;&gt;0),IF(OR($P9&gt;180,$P9/$AL9*1000&gt;400),"Over ceiling, confirm SKU","Within"),"n/a")</f>
        <v/>
      </c>
      <c r="AO9" s="51" t="n"/>
      <c r="AP9" s="51" t="n"/>
      <c r="AQ9" s="51" t="n"/>
      <c r="AR9" s="34" t="inlineStr">
        <is>
          <t>Retrieved and cited, see Enrichment Log</t>
        </is>
      </c>
      <c r="AS9" s="34" t="inlineStr">
        <is>
          <t>BLANK -&gt; requires live Amazon.ca capture</t>
        </is>
      </c>
      <c r="AT9" s="34" t="inlineStr">
        <is>
          <t>Unverified commercial data</t>
        </is>
      </c>
    </row>
    <row r="10" ht="28" customHeight="1">
      <c r="A10" s="34" t="inlineStr">
        <is>
          <t>Sparkling Ice</t>
        </is>
      </c>
      <c r="B10" s="34" t="inlineStr">
        <is>
          <t>Sparkling Ice (+ Antioxidants &amp; Vitamins) | Black Raspberry | 12 pack 503mL</t>
        </is>
      </c>
      <c r="C10" s="34" t="inlineStr">
        <is>
          <t>1) Sparkling electrolyte / functional sparkling</t>
        </is>
      </c>
      <c r="D10" s="34" t="inlineStr">
        <is>
          <t>503 mL bottle</t>
        </is>
      </c>
      <c r="E10" s="48" t="n">
        <v>12</v>
      </c>
      <c r="F10" s="49" t="n"/>
      <c r="G10" s="50">
        <f>IF(AND(ISNUMBER($F10),ISNUMBER($E10),$E10&lt;&gt;0),$F10/$E10,"")</f>
        <v/>
      </c>
      <c r="H10" s="50">
        <f>IF(AND(ISNUMBER($F10),ISNUMBER($AL10),ISNUMBER($E10),($AL10*$E10)&lt;&gt;0),$F10/($AL10*$E10)*100,"")</f>
        <v/>
      </c>
      <c r="I10" s="51" t="n"/>
      <c r="J10" s="52" t="n"/>
      <c r="K10" s="50">
        <f>IF(AND(ISNUMBER($F10),ISNUMBER($J10)),$F10*(1-$J10),"")</f>
        <v/>
      </c>
      <c r="L10" s="51" t="n"/>
      <c r="M10" s="51" t="n"/>
      <c r="N10" s="50">
        <f>IF(ISNUMBER($F10),($F10-IF(ISNUMBER($AM10),$AM10,0))*(1-IF(ISNUMBER($J10),$J10,0)),"")</f>
        <v/>
      </c>
      <c r="O10" s="34" t="inlineStr">
        <is>
          <t>Black Raspberry</t>
        </is>
      </c>
      <c r="P10" s="48" t="n">
        <v>0</v>
      </c>
      <c r="Q10" s="48" t="n">
        <v>0</v>
      </c>
      <c r="R10" s="48" t="n">
        <v>30</v>
      </c>
      <c r="S10" s="48" t="n">
        <v>0</v>
      </c>
      <c r="T10" s="48" t="n">
        <v>5</v>
      </c>
      <c r="U10" s="34" t="inlineStr">
        <is>
          <t>Sucralose</t>
        </is>
      </c>
      <c r="V10" s="34" t="inlineStr">
        <is>
          <t>Zero sugar, vitamins A/D/B, antioxidants (green tea), bold flavour</t>
        </is>
      </c>
      <c r="W10" s="51" t="n"/>
      <c r="X10" s="51" t="n"/>
      <c r="Y10" s="51" t="n"/>
      <c r="Z10" s="51" t="n"/>
      <c r="AA10" s="34" t="inlineStr">
        <is>
          <t>High</t>
        </is>
      </c>
      <c r="AB10" s="34" t="inlineStr">
        <is>
          <t>Mass market functional sparkling; strong shelf share</t>
        </is>
      </c>
      <c r="AC10" s="34" t="inlineStr">
        <is>
          <t>Bold zero sugar sparkling with added vitamins</t>
        </is>
      </c>
      <c r="AD10" s="34" t="inlineStr">
        <is>
          <t>Big flavour and added vitamins at zero sugar.</t>
        </is>
      </c>
      <c r="AE10" s="51" t="n"/>
      <c r="AF10" s="53">
        <f>IF(AND(ISNUMBER($P10),ISNUMBER($AL10),$AL10&lt;&gt;0),ROUND($P10/$AL10*100,1),"")</f>
        <v/>
      </c>
      <c r="AG10" s="54">
        <f>IF(AND(ISNUMBER($S10),ISNUMBER($AL10),$AL10&lt;&gt;0),ROUND($S10/$AL10*100,2),"")</f>
        <v/>
      </c>
      <c r="AH10" s="53">
        <f>IF(AND(ISNUMBER($Q10),ISNUMBER($AL10),$AL10&lt;&gt;0),ROUND($Q10/$AL10*100,1),"")</f>
        <v/>
      </c>
      <c r="AI10" s="48">
        <f>IF(ISNUMBER($S10),IF($S10&lt;=1,"Yes","No"),"n/a")</f>
        <v/>
      </c>
      <c r="AJ10" s="48">
        <f>IF(ISNUMBER($S10),ROUND(MAX(0,MIN(100,100-$S10*2.5-IF(ISNUMBER($T10),$T10,0)*0.12+IF($S10&lt;=1,12,0))),0),"")</f>
        <v/>
      </c>
      <c r="AK10" s="48">
        <f>IF(ISNUMBER($Q10),IF($Q10&gt;=100,20,IF($Q10&gt;=30,10,0)),0)+IF(ISNUMBER($R10),IF($R10&gt;=100,20,0),0)+IF(ISNUMBER($P10),IF($P10&gt;=150,20,IF($P10&gt;=50,12,5)),0)+IF(ISNUMBER($S10),IF($S10&lt;=1,15,0),0)</f>
        <v/>
      </c>
      <c r="AL10" s="48" t="n">
        <v>503</v>
      </c>
      <c r="AM10" s="49" t="n"/>
      <c r="AN10" s="48">
        <f>IF(AND(ISNUMBER($P10),ISNUMBER($AL10),$AL10&lt;&gt;0),IF(OR($P10&gt;180,$P10/$AL10*1000&gt;400),"Over ceiling, confirm SKU","Within"),"n/a")</f>
        <v/>
      </c>
      <c r="AO10" s="51" t="n"/>
      <c r="AP10" s="51" t="n"/>
      <c r="AQ10" s="51" t="n"/>
      <c r="AR10" s="34" t="inlineStr">
        <is>
          <t>Retrieved and cited, see Enrichment Log</t>
        </is>
      </c>
      <c r="AS10" s="34" t="inlineStr">
        <is>
          <t>BLANK -&gt; requires live Amazon.ca capture</t>
        </is>
      </c>
      <c r="AT10" s="34" t="inlineStr">
        <is>
          <t>Unverified commercial data</t>
        </is>
      </c>
    </row>
    <row r="11" ht="28" customHeight="1">
      <c r="A11" s="34" t="inlineStr">
        <is>
          <t>Sparkling Ice</t>
        </is>
      </c>
      <c r="B11" s="34" t="inlineStr">
        <is>
          <t>Sparkling Ice (+ Antioxidants &amp; Vitamins) | Black Raspberry | 18 pack 503mL</t>
        </is>
      </c>
      <c r="C11" s="34" t="inlineStr">
        <is>
          <t>1) Sparkling electrolyte / functional sparkling</t>
        </is>
      </c>
      <c r="D11" s="34" t="inlineStr">
        <is>
          <t>503 mL bottle</t>
        </is>
      </c>
      <c r="E11" s="48" t="n">
        <v>18</v>
      </c>
      <c r="F11" s="49" t="n"/>
      <c r="G11" s="50">
        <f>IF(AND(ISNUMBER($F11),ISNUMBER($E11),$E11&lt;&gt;0),$F11/$E11,"")</f>
        <v/>
      </c>
      <c r="H11" s="50">
        <f>IF(AND(ISNUMBER($F11),ISNUMBER($AL11),ISNUMBER($E11),($AL11*$E11)&lt;&gt;0),$F11/($AL11*$E11)*100,"")</f>
        <v/>
      </c>
      <c r="I11" s="51" t="n"/>
      <c r="J11" s="52" t="n"/>
      <c r="K11" s="50">
        <f>IF(AND(ISNUMBER($F11),ISNUMBER($J11)),$F11*(1-$J11),"")</f>
        <v/>
      </c>
      <c r="L11" s="51" t="n"/>
      <c r="M11" s="51" t="n"/>
      <c r="N11" s="50">
        <f>IF(ISNUMBER($F11),($F11-IF(ISNUMBER($AM11),$AM11,0))*(1-IF(ISNUMBER($J11),$J11,0)),"")</f>
        <v/>
      </c>
      <c r="O11" s="34" t="inlineStr">
        <is>
          <t>Black Raspberry</t>
        </is>
      </c>
      <c r="P11" s="48" t="n">
        <v>0</v>
      </c>
      <c r="Q11" s="48" t="n">
        <v>0</v>
      </c>
      <c r="R11" s="48" t="n">
        <v>30</v>
      </c>
      <c r="S11" s="48" t="n">
        <v>0</v>
      </c>
      <c r="T11" s="48" t="n">
        <v>5</v>
      </c>
      <c r="U11" s="34" t="inlineStr">
        <is>
          <t>Sucralose</t>
        </is>
      </c>
      <c r="V11" s="34" t="inlineStr">
        <is>
          <t>Zero sugar, vitamins A/D/B, antioxidants (green tea), bold flavour</t>
        </is>
      </c>
      <c r="W11" s="51" t="n"/>
      <c r="X11" s="51" t="n"/>
      <c r="Y11" s="51" t="n"/>
      <c r="Z11" s="51" t="n"/>
      <c r="AA11" s="34" t="inlineStr">
        <is>
          <t>High</t>
        </is>
      </c>
      <c r="AB11" s="34" t="inlineStr">
        <is>
          <t>Mass market functional sparkling; strong shelf share</t>
        </is>
      </c>
      <c r="AC11" s="34" t="inlineStr">
        <is>
          <t>Bold zero sugar sparkling with added vitamins</t>
        </is>
      </c>
      <c r="AD11" s="34" t="inlineStr">
        <is>
          <t>Big flavour and added vitamins at zero sugar.</t>
        </is>
      </c>
      <c r="AE11" s="51" t="n"/>
      <c r="AF11" s="53">
        <f>IF(AND(ISNUMBER($P11),ISNUMBER($AL11),$AL11&lt;&gt;0),ROUND($P11/$AL11*100,1),"")</f>
        <v/>
      </c>
      <c r="AG11" s="54">
        <f>IF(AND(ISNUMBER($S11),ISNUMBER($AL11),$AL11&lt;&gt;0),ROUND($S11/$AL11*100,2),"")</f>
        <v/>
      </c>
      <c r="AH11" s="53">
        <f>IF(AND(ISNUMBER($Q11),ISNUMBER($AL11),$AL11&lt;&gt;0),ROUND($Q11/$AL11*100,1),"")</f>
        <v/>
      </c>
      <c r="AI11" s="48">
        <f>IF(ISNUMBER($S11),IF($S11&lt;=1,"Yes","No"),"n/a")</f>
        <v/>
      </c>
      <c r="AJ11" s="48">
        <f>IF(ISNUMBER($S11),ROUND(MAX(0,MIN(100,100-$S11*2.5-IF(ISNUMBER($T11),$T11,0)*0.12+IF($S11&lt;=1,12,0))),0),"")</f>
        <v/>
      </c>
      <c r="AK11" s="48">
        <f>IF(ISNUMBER($Q11),IF($Q11&gt;=100,20,IF($Q11&gt;=30,10,0)),0)+IF(ISNUMBER($R11),IF($R11&gt;=100,20,0),0)+IF(ISNUMBER($P11),IF($P11&gt;=150,20,IF($P11&gt;=50,12,5)),0)+IF(ISNUMBER($S11),IF($S11&lt;=1,15,0),0)</f>
        <v/>
      </c>
      <c r="AL11" s="48" t="n">
        <v>503</v>
      </c>
      <c r="AM11" s="49" t="n"/>
      <c r="AN11" s="48">
        <f>IF(AND(ISNUMBER($P11),ISNUMBER($AL11),$AL11&lt;&gt;0),IF(OR($P11&gt;180,$P11/$AL11*1000&gt;400),"Over ceiling, confirm SKU","Within"),"n/a")</f>
        <v/>
      </c>
      <c r="AO11" s="51" t="n"/>
      <c r="AP11" s="51" t="n"/>
      <c r="AQ11" s="51" t="n"/>
      <c r="AR11" s="34" t="inlineStr">
        <is>
          <t>Retrieved and cited, see Enrichment Log</t>
        </is>
      </c>
      <c r="AS11" s="34" t="inlineStr">
        <is>
          <t>BLANK -&gt; requires live Amazon.ca capture</t>
        </is>
      </c>
      <c r="AT11" s="34" t="inlineStr">
        <is>
          <t>Unverified commercial data</t>
        </is>
      </c>
    </row>
    <row r="12" ht="28" customHeight="1">
      <c r="A12" s="34" t="inlineStr">
        <is>
          <t>Sparkling Ice</t>
        </is>
      </c>
      <c r="B12" s="34" t="inlineStr">
        <is>
          <t>Sparkling Ice (+ Antioxidants &amp; Vitamins) | Black Raspberry | 24 pack 503mL</t>
        </is>
      </c>
      <c r="C12" s="34" t="inlineStr">
        <is>
          <t>1) Sparkling electrolyte / functional sparkling</t>
        </is>
      </c>
      <c r="D12" s="34" t="inlineStr">
        <is>
          <t>503 mL bottle</t>
        </is>
      </c>
      <c r="E12" s="48" t="n">
        <v>24</v>
      </c>
      <c r="F12" s="49" t="n"/>
      <c r="G12" s="50">
        <f>IF(AND(ISNUMBER($F12),ISNUMBER($E12),$E12&lt;&gt;0),$F12/$E12,"")</f>
        <v/>
      </c>
      <c r="H12" s="50">
        <f>IF(AND(ISNUMBER($F12),ISNUMBER($AL12),ISNUMBER($E12),($AL12*$E12)&lt;&gt;0),$F12/($AL12*$E12)*100,"")</f>
        <v/>
      </c>
      <c r="I12" s="51" t="n"/>
      <c r="J12" s="52" t="n"/>
      <c r="K12" s="50">
        <f>IF(AND(ISNUMBER($F12),ISNUMBER($J12)),$F12*(1-$J12),"")</f>
        <v/>
      </c>
      <c r="L12" s="51" t="n"/>
      <c r="M12" s="51" t="n"/>
      <c r="N12" s="50">
        <f>IF(ISNUMBER($F12),($F12-IF(ISNUMBER($AM12),$AM12,0))*(1-IF(ISNUMBER($J12),$J12,0)),"")</f>
        <v/>
      </c>
      <c r="O12" s="34" t="inlineStr">
        <is>
          <t>Black Raspberry</t>
        </is>
      </c>
      <c r="P12" s="48" t="n">
        <v>0</v>
      </c>
      <c r="Q12" s="48" t="n">
        <v>0</v>
      </c>
      <c r="R12" s="48" t="n">
        <v>30</v>
      </c>
      <c r="S12" s="48" t="n">
        <v>0</v>
      </c>
      <c r="T12" s="48" t="n">
        <v>5</v>
      </c>
      <c r="U12" s="34" t="inlineStr">
        <is>
          <t>Sucralose</t>
        </is>
      </c>
      <c r="V12" s="34" t="inlineStr">
        <is>
          <t>Zero sugar, vitamins A/D/B, antioxidants (green tea), bold flavour</t>
        </is>
      </c>
      <c r="W12" s="51" t="n"/>
      <c r="X12" s="51" t="n"/>
      <c r="Y12" s="51" t="n"/>
      <c r="Z12" s="51" t="n"/>
      <c r="AA12" s="34" t="inlineStr">
        <is>
          <t>High</t>
        </is>
      </c>
      <c r="AB12" s="34" t="inlineStr">
        <is>
          <t>Mass market functional sparkling; strong shelf share</t>
        </is>
      </c>
      <c r="AC12" s="34" t="inlineStr">
        <is>
          <t>Bold zero sugar sparkling with added vitamins</t>
        </is>
      </c>
      <c r="AD12" s="34" t="inlineStr">
        <is>
          <t>Big flavour and added vitamins at zero sugar.</t>
        </is>
      </c>
      <c r="AE12" s="51" t="n"/>
      <c r="AF12" s="53">
        <f>IF(AND(ISNUMBER($P12),ISNUMBER($AL12),$AL12&lt;&gt;0),ROUND($P12/$AL12*100,1),"")</f>
        <v/>
      </c>
      <c r="AG12" s="54">
        <f>IF(AND(ISNUMBER($S12),ISNUMBER($AL12),$AL12&lt;&gt;0),ROUND($S12/$AL12*100,2),"")</f>
        <v/>
      </c>
      <c r="AH12" s="53">
        <f>IF(AND(ISNUMBER($Q12),ISNUMBER($AL12),$AL12&lt;&gt;0),ROUND($Q12/$AL12*100,1),"")</f>
        <v/>
      </c>
      <c r="AI12" s="48">
        <f>IF(ISNUMBER($S12),IF($S12&lt;=1,"Yes","No"),"n/a")</f>
        <v/>
      </c>
      <c r="AJ12" s="48">
        <f>IF(ISNUMBER($S12),ROUND(MAX(0,MIN(100,100-$S12*2.5-IF(ISNUMBER($T12),$T12,0)*0.12+IF($S12&lt;=1,12,0))),0),"")</f>
        <v/>
      </c>
      <c r="AK12" s="48">
        <f>IF(ISNUMBER($Q12),IF($Q12&gt;=100,20,IF($Q12&gt;=30,10,0)),0)+IF(ISNUMBER($R12),IF($R12&gt;=100,20,0),0)+IF(ISNUMBER($P12),IF($P12&gt;=150,20,IF($P12&gt;=50,12,5)),0)+IF(ISNUMBER($S12),IF($S12&lt;=1,15,0),0)</f>
        <v/>
      </c>
      <c r="AL12" s="48" t="n">
        <v>503</v>
      </c>
      <c r="AM12" s="49" t="n"/>
      <c r="AN12" s="48">
        <f>IF(AND(ISNUMBER($P12),ISNUMBER($AL12),$AL12&lt;&gt;0),IF(OR($P12&gt;180,$P12/$AL12*1000&gt;400),"Over ceiling, confirm SKU","Within"),"n/a")</f>
        <v/>
      </c>
      <c r="AO12" s="51" t="n"/>
      <c r="AP12" s="51" t="n"/>
      <c r="AQ12" s="51" t="n"/>
      <c r="AR12" s="34" t="inlineStr">
        <is>
          <t>Retrieved and cited, see Enrichment Log</t>
        </is>
      </c>
      <c r="AS12" s="34" t="inlineStr">
        <is>
          <t>BLANK -&gt; requires live Amazon.ca capture</t>
        </is>
      </c>
      <c r="AT12" s="34" t="inlineStr">
        <is>
          <t>Unverified commercial data</t>
        </is>
      </c>
    </row>
    <row r="13" ht="28" customHeight="1">
      <c r="A13" s="34" t="inlineStr">
        <is>
          <t>Sparkling Ice</t>
        </is>
      </c>
      <c r="B13" s="34" t="inlineStr">
        <is>
          <t>Sparkling Ice (+ Antioxidants &amp; Vitamins) | Cherry Limeade | single 503mL</t>
        </is>
      </c>
      <c r="C13" s="34" t="inlineStr">
        <is>
          <t>1) Sparkling electrolyte / functional sparkling</t>
        </is>
      </c>
      <c r="D13" s="34" t="inlineStr">
        <is>
          <t>503 mL bottle</t>
        </is>
      </c>
      <c r="E13" s="48" t="n">
        <v>1</v>
      </c>
      <c r="F13" s="49" t="n"/>
      <c r="G13" s="50">
        <f>IF(AND(ISNUMBER($F13),ISNUMBER($E13),$E13&lt;&gt;0),$F13/$E13,"")</f>
        <v/>
      </c>
      <c r="H13" s="50">
        <f>IF(AND(ISNUMBER($F13),ISNUMBER($AL13),ISNUMBER($E13),($AL13*$E13)&lt;&gt;0),$F13/($AL13*$E13)*100,"")</f>
        <v/>
      </c>
      <c r="I13" s="51" t="n"/>
      <c r="J13" s="52" t="n"/>
      <c r="K13" s="50">
        <f>IF(AND(ISNUMBER($F13),ISNUMBER($J13)),$F13*(1-$J13),"")</f>
        <v/>
      </c>
      <c r="L13" s="51" t="n"/>
      <c r="M13" s="51" t="n"/>
      <c r="N13" s="50">
        <f>IF(ISNUMBER($F13),($F13-IF(ISNUMBER($AM13),$AM13,0))*(1-IF(ISNUMBER($J13),$J13,0)),"")</f>
        <v/>
      </c>
      <c r="O13" s="34" t="inlineStr">
        <is>
          <t>Cherry Limeade</t>
        </is>
      </c>
      <c r="P13" s="48" t="n">
        <v>0</v>
      </c>
      <c r="Q13" s="48" t="n">
        <v>0</v>
      </c>
      <c r="R13" s="48" t="n">
        <v>30</v>
      </c>
      <c r="S13" s="48" t="n">
        <v>0</v>
      </c>
      <c r="T13" s="48" t="n">
        <v>5</v>
      </c>
      <c r="U13" s="34" t="inlineStr">
        <is>
          <t>Sucralose</t>
        </is>
      </c>
      <c r="V13" s="34" t="inlineStr">
        <is>
          <t>Zero sugar, vitamins A/D/B, antioxidants (green tea), bold flavour</t>
        </is>
      </c>
      <c r="W13" s="51" t="n"/>
      <c r="X13" s="51" t="n"/>
      <c r="Y13" s="51" t="n"/>
      <c r="Z13" s="51" t="n"/>
      <c r="AA13" s="34" t="inlineStr">
        <is>
          <t>High</t>
        </is>
      </c>
      <c r="AB13" s="34" t="inlineStr">
        <is>
          <t>Mass market functional sparkling; strong shelf share</t>
        </is>
      </c>
      <c r="AC13" s="34" t="inlineStr">
        <is>
          <t>Bold zero sugar sparkling with added vitamins</t>
        </is>
      </c>
      <c r="AD13" s="34" t="inlineStr">
        <is>
          <t>Big flavour and added vitamins at zero sugar.</t>
        </is>
      </c>
      <c r="AE13" s="51" t="n"/>
      <c r="AF13" s="53">
        <f>IF(AND(ISNUMBER($P13),ISNUMBER($AL13),$AL13&lt;&gt;0),ROUND($P13/$AL13*100,1),"")</f>
        <v/>
      </c>
      <c r="AG13" s="54">
        <f>IF(AND(ISNUMBER($S13),ISNUMBER($AL13),$AL13&lt;&gt;0),ROUND($S13/$AL13*100,2),"")</f>
        <v/>
      </c>
      <c r="AH13" s="53">
        <f>IF(AND(ISNUMBER($Q13),ISNUMBER($AL13),$AL13&lt;&gt;0),ROUND($Q13/$AL13*100,1),"")</f>
        <v/>
      </c>
      <c r="AI13" s="48">
        <f>IF(ISNUMBER($S13),IF($S13&lt;=1,"Yes","No"),"n/a")</f>
        <v/>
      </c>
      <c r="AJ13" s="48">
        <f>IF(ISNUMBER($S13),ROUND(MAX(0,MIN(100,100-$S13*2.5-IF(ISNUMBER($T13),$T13,0)*0.12+IF($S13&lt;=1,12,0))),0),"")</f>
        <v/>
      </c>
      <c r="AK13" s="48">
        <f>IF(ISNUMBER($Q13),IF($Q13&gt;=100,20,IF($Q13&gt;=30,10,0)),0)+IF(ISNUMBER($R13),IF($R13&gt;=100,20,0),0)+IF(ISNUMBER($P13),IF($P13&gt;=150,20,IF($P13&gt;=50,12,5)),0)+IF(ISNUMBER($S13),IF($S13&lt;=1,15,0),0)</f>
        <v/>
      </c>
      <c r="AL13" s="48" t="n">
        <v>503</v>
      </c>
      <c r="AM13" s="49" t="n"/>
      <c r="AN13" s="48">
        <f>IF(AND(ISNUMBER($P13),ISNUMBER($AL13),$AL13&lt;&gt;0),IF(OR($P13&gt;180,$P13/$AL13*1000&gt;400),"Over ceiling, confirm SKU","Within"),"n/a")</f>
        <v/>
      </c>
      <c r="AO13" s="51" t="n"/>
      <c r="AP13" s="51" t="n"/>
      <c r="AQ13" s="51" t="n"/>
      <c r="AR13" s="34" t="inlineStr">
        <is>
          <t>Retrieved and cited, see Enrichment Log</t>
        </is>
      </c>
      <c r="AS13" s="34" t="inlineStr">
        <is>
          <t>BLANK -&gt; requires live Amazon.ca capture</t>
        </is>
      </c>
      <c r="AT13" s="34" t="inlineStr">
        <is>
          <t>Unverified commercial data</t>
        </is>
      </c>
    </row>
    <row r="14" ht="28" customHeight="1">
      <c r="A14" s="34" t="inlineStr">
        <is>
          <t>Sparkling Ice</t>
        </is>
      </c>
      <c r="B14" s="34" t="inlineStr">
        <is>
          <t>Sparkling Ice (+ Antioxidants &amp; Vitamins) | Cherry Limeade | 8 pack 503mL</t>
        </is>
      </c>
      <c r="C14" s="34" t="inlineStr">
        <is>
          <t>1) Sparkling electrolyte / functional sparkling</t>
        </is>
      </c>
      <c r="D14" s="34" t="inlineStr">
        <is>
          <t>503 mL bottle</t>
        </is>
      </c>
      <c r="E14" s="48" t="n">
        <v>8</v>
      </c>
      <c r="F14" s="49" t="n"/>
      <c r="G14" s="50">
        <f>IF(AND(ISNUMBER($F14),ISNUMBER($E14),$E14&lt;&gt;0),$F14/$E14,"")</f>
        <v/>
      </c>
      <c r="H14" s="50">
        <f>IF(AND(ISNUMBER($F14),ISNUMBER($AL14),ISNUMBER($E14),($AL14*$E14)&lt;&gt;0),$F14/($AL14*$E14)*100,"")</f>
        <v/>
      </c>
      <c r="I14" s="51" t="n"/>
      <c r="J14" s="52" t="n"/>
      <c r="K14" s="50">
        <f>IF(AND(ISNUMBER($F14),ISNUMBER($J14)),$F14*(1-$J14),"")</f>
        <v/>
      </c>
      <c r="L14" s="51" t="n"/>
      <c r="M14" s="51" t="n"/>
      <c r="N14" s="50">
        <f>IF(ISNUMBER($F14),($F14-IF(ISNUMBER($AM14),$AM14,0))*(1-IF(ISNUMBER($J14),$J14,0)),"")</f>
        <v/>
      </c>
      <c r="O14" s="34" t="inlineStr">
        <is>
          <t>Cherry Limeade</t>
        </is>
      </c>
      <c r="P14" s="48" t="n">
        <v>0</v>
      </c>
      <c r="Q14" s="48" t="n">
        <v>0</v>
      </c>
      <c r="R14" s="48" t="n">
        <v>30</v>
      </c>
      <c r="S14" s="48" t="n">
        <v>0</v>
      </c>
      <c r="T14" s="48" t="n">
        <v>5</v>
      </c>
      <c r="U14" s="34" t="inlineStr">
        <is>
          <t>Sucralose</t>
        </is>
      </c>
      <c r="V14" s="34" t="inlineStr">
        <is>
          <t>Zero sugar, vitamins A/D/B, antioxidants (green tea), bold flavour</t>
        </is>
      </c>
      <c r="W14" s="51" t="n"/>
      <c r="X14" s="51" t="n"/>
      <c r="Y14" s="51" t="n"/>
      <c r="Z14" s="51" t="n"/>
      <c r="AA14" s="34" t="inlineStr">
        <is>
          <t>High</t>
        </is>
      </c>
      <c r="AB14" s="34" t="inlineStr">
        <is>
          <t>Mass market functional sparkling; strong shelf share</t>
        </is>
      </c>
      <c r="AC14" s="34" t="inlineStr">
        <is>
          <t>Bold zero sugar sparkling with added vitamins</t>
        </is>
      </c>
      <c r="AD14" s="34" t="inlineStr">
        <is>
          <t>Big flavour and added vitamins at zero sugar.</t>
        </is>
      </c>
      <c r="AE14" s="51" t="n"/>
      <c r="AF14" s="53">
        <f>IF(AND(ISNUMBER($P14),ISNUMBER($AL14),$AL14&lt;&gt;0),ROUND($P14/$AL14*100,1),"")</f>
        <v/>
      </c>
      <c r="AG14" s="54">
        <f>IF(AND(ISNUMBER($S14),ISNUMBER($AL14),$AL14&lt;&gt;0),ROUND($S14/$AL14*100,2),"")</f>
        <v/>
      </c>
      <c r="AH14" s="53">
        <f>IF(AND(ISNUMBER($Q14),ISNUMBER($AL14),$AL14&lt;&gt;0),ROUND($Q14/$AL14*100,1),"")</f>
        <v/>
      </c>
      <c r="AI14" s="48">
        <f>IF(ISNUMBER($S14),IF($S14&lt;=1,"Yes","No"),"n/a")</f>
        <v/>
      </c>
      <c r="AJ14" s="48">
        <f>IF(ISNUMBER($S14),ROUND(MAX(0,MIN(100,100-$S14*2.5-IF(ISNUMBER($T14),$T14,0)*0.12+IF($S14&lt;=1,12,0))),0),"")</f>
        <v/>
      </c>
      <c r="AK14" s="48">
        <f>IF(ISNUMBER($Q14),IF($Q14&gt;=100,20,IF($Q14&gt;=30,10,0)),0)+IF(ISNUMBER($R14),IF($R14&gt;=100,20,0),0)+IF(ISNUMBER($P14),IF($P14&gt;=150,20,IF($P14&gt;=50,12,5)),0)+IF(ISNUMBER($S14),IF($S14&lt;=1,15,0),0)</f>
        <v/>
      </c>
      <c r="AL14" s="48" t="n">
        <v>503</v>
      </c>
      <c r="AM14" s="49" t="n"/>
      <c r="AN14" s="48">
        <f>IF(AND(ISNUMBER($P14),ISNUMBER($AL14),$AL14&lt;&gt;0),IF(OR($P14&gt;180,$P14/$AL14*1000&gt;400),"Over ceiling, confirm SKU","Within"),"n/a")</f>
        <v/>
      </c>
      <c r="AO14" s="51" t="n"/>
      <c r="AP14" s="51" t="n"/>
      <c r="AQ14" s="51" t="n"/>
      <c r="AR14" s="34" t="inlineStr">
        <is>
          <t>Retrieved and cited, see Enrichment Log</t>
        </is>
      </c>
      <c r="AS14" s="34" t="inlineStr">
        <is>
          <t>BLANK -&gt; requires live Amazon.ca capture</t>
        </is>
      </c>
      <c r="AT14" s="34" t="inlineStr">
        <is>
          <t>Unverified commercial data</t>
        </is>
      </c>
    </row>
    <row r="15" ht="28" customHeight="1">
      <c r="A15" s="34" t="inlineStr">
        <is>
          <t>Sparkling Ice</t>
        </is>
      </c>
      <c r="B15" s="34" t="inlineStr">
        <is>
          <t>Sparkling Ice (+ Antioxidants &amp; Vitamins) | Cherry Limeade | 12 pack 503mL</t>
        </is>
      </c>
      <c r="C15" s="34" t="inlineStr">
        <is>
          <t>1) Sparkling electrolyte / functional sparkling</t>
        </is>
      </c>
      <c r="D15" s="34" t="inlineStr">
        <is>
          <t>503 mL bottle</t>
        </is>
      </c>
      <c r="E15" s="48" t="n">
        <v>12</v>
      </c>
      <c r="F15" s="49" t="n"/>
      <c r="G15" s="50">
        <f>IF(AND(ISNUMBER($F15),ISNUMBER($E15),$E15&lt;&gt;0),$F15/$E15,"")</f>
        <v/>
      </c>
      <c r="H15" s="50">
        <f>IF(AND(ISNUMBER($F15),ISNUMBER($AL15),ISNUMBER($E15),($AL15*$E15)&lt;&gt;0),$F15/($AL15*$E15)*100,"")</f>
        <v/>
      </c>
      <c r="I15" s="51" t="n"/>
      <c r="J15" s="52" t="n"/>
      <c r="K15" s="50">
        <f>IF(AND(ISNUMBER($F15),ISNUMBER($J15)),$F15*(1-$J15),"")</f>
        <v/>
      </c>
      <c r="L15" s="51" t="n"/>
      <c r="M15" s="51" t="n"/>
      <c r="N15" s="50">
        <f>IF(ISNUMBER($F15),($F15-IF(ISNUMBER($AM15),$AM15,0))*(1-IF(ISNUMBER($J15),$J15,0)),"")</f>
        <v/>
      </c>
      <c r="O15" s="34" t="inlineStr">
        <is>
          <t>Cherry Limeade</t>
        </is>
      </c>
      <c r="P15" s="48" t="n">
        <v>0</v>
      </c>
      <c r="Q15" s="48" t="n">
        <v>0</v>
      </c>
      <c r="R15" s="48" t="n">
        <v>30</v>
      </c>
      <c r="S15" s="48" t="n">
        <v>0</v>
      </c>
      <c r="T15" s="48" t="n">
        <v>5</v>
      </c>
      <c r="U15" s="34" t="inlineStr">
        <is>
          <t>Sucralose</t>
        </is>
      </c>
      <c r="V15" s="34" t="inlineStr">
        <is>
          <t>Zero sugar, vitamins A/D/B, antioxidants (green tea), bold flavour</t>
        </is>
      </c>
      <c r="W15" s="51" t="n"/>
      <c r="X15" s="51" t="n"/>
      <c r="Y15" s="51" t="n"/>
      <c r="Z15" s="51" t="n"/>
      <c r="AA15" s="34" t="inlineStr">
        <is>
          <t>High</t>
        </is>
      </c>
      <c r="AB15" s="34" t="inlineStr">
        <is>
          <t>Mass market functional sparkling; strong shelf share</t>
        </is>
      </c>
      <c r="AC15" s="34" t="inlineStr">
        <is>
          <t>Bold zero sugar sparkling with added vitamins</t>
        </is>
      </c>
      <c r="AD15" s="34" t="inlineStr">
        <is>
          <t>Big flavour and added vitamins at zero sugar.</t>
        </is>
      </c>
      <c r="AE15" s="51" t="n"/>
      <c r="AF15" s="53">
        <f>IF(AND(ISNUMBER($P15),ISNUMBER($AL15),$AL15&lt;&gt;0),ROUND($P15/$AL15*100,1),"")</f>
        <v/>
      </c>
      <c r="AG15" s="54">
        <f>IF(AND(ISNUMBER($S15),ISNUMBER($AL15),$AL15&lt;&gt;0),ROUND($S15/$AL15*100,2),"")</f>
        <v/>
      </c>
      <c r="AH15" s="53">
        <f>IF(AND(ISNUMBER($Q15),ISNUMBER($AL15),$AL15&lt;&gt;0),ROUND($Q15/$AL15*100,1),"")</f>
        <v/>
      </c>
      <c r="AI15" s="48">
        <f>IF(ISNUMBER($S15),IF($S15&lt;=1,"Yes","No"),"n/a")</f>
        <v/>
      </c>
      <c r="AJ15" s="48">
        <f>IF(ISNUMBER($S15),ROUND(MAX(0,MIN(100,100-$S15*2.5-IF(ISNUMBER($T15),$T15,0)*0.12+IF($S15&lt;=1,12,0))),0),"")</f>
        <v/>
      </c>
      <c r="AK15" s="48">
        <f>IF(ISNUMBER($Q15),IF($Q15&gt;=100,20,IF($Q15&gt;=30,10,0)),0)+IF(ISNUMBER($R15),IF($R15&gt;=100,20,0),0)+IF(ISNUMBER($P15),IF($P15&gt;=150,20,IF($P15&gt;=50,12,5)),0)+IF(ISNUMBER($S15),IF($S15&lt;=1,15,0),0)</f>
        <v/>
      </c>
      <c r="AL15" s="48" t="n">
        <v>503</v>
      </c>
      <c r="AM15" s="49" t="n"/>
      <c r="AN15" s="48">
        <f>IF(AND(ISNUMBER($P15),ISNUMBER($AL15),$AL15&lt;&gt;0),IF(OR($P15&gt;180,$P15/$AL15*1000&gt;400),"Over ceiling, confirm SKU","Within"),"n/a")</f>
        <v/>
      </c>
      <c r="AO15" s="51" t="n"/>
      <c r="AP15" s="51" t="n"/>
      <c r="AQ15" s="51" t="n"/>
      <c r="AR15" s="34" t="inlineStr">
        <is>
          <t>Retrieved and cited, see Enrichment Log</t>
        </is>
      </c>
      <c r="AS15" s="34" t="inlineStr">
        <is>
          <t>BLANK -&gt; requires live Amazon.ca capture</t>
        </is>
      </c>
      <c r="AT15" s="34" t="inlineStr">
        <is>
          <t>Unverified commercial data</t>
        </is>
      </c>
    </row>
    <row r="16" ht="28" customHeight="1">
      <c r="A16" s="34" t="inlineStr">
        <is>
          <t>Sparkling Ice</t>
        </is>
      </c>
      <c r="B16" s="34" t="inlineStr">
        <is>
          <t>Sparkling Ice (+ Antioxidants &amp; Vitamins) | Cherry Limeade | 18 pack 503mL</t>
        </is>
      </c>
      <c r="C16" s="34" t="inlineStr">
        <is>
          <t>1) Sparkling electrolyte / functional sparkling</t>
        </is>
      </c>
      <c r="D16" s="34" t="inlineStr">
        <is>
          <t>503 mL bottle</t>
        </is>
      </c>
      <c r="E16" s="48" t="n">
        <v>18</v>
      </c>
      <c r="F16" s="49" t="n"/>
      <c r="G16" s="50">
        <f>IF(AND(ISNUMBER($F16),ISNUMBER($E16),$E16&lt;&gt;0),$F16/$E16,"")</f>
        <v/>
      </c>
      <c r="H16" s="50">
        <f>IF(AND(ISNUMBER($F16),ISNUMBER($AL16),ISNUMBER($E16),($AL16*$E16)&lt;&gt;0),$F16/($AL16*$E16)*100,"")</f>
        <v/>
      </c>
      <c r="I16" s="51" t="n"/>
      <c r="J16" s="52" t="n"/>
      <c r="K16" s="50">
        <f>IF(AND(ISNUMBER($F16),ISNUMBER($J16)),$F16*(1-$J16),"")</f>
        <v/>
      </c>
      <c r="L16" s="51" t="n"/>
      <c r="M16" s="51" t="n"/>
      <c r="N16" s="50">
        <f>IF(ISNUMBER($F16),($F16-IF(ISNUMBER($AM16),$AM16,0))*(1-IF(ISNUMBER($J16),$J16,0)),"")</f>
        <v/>
      </c>
      <c r="O16" s="34" t="inlineStr">
        <is>
          <t>Cherry Limeade</t>
        </is>
      </c>
      <c r="P16" s="48" t="n">
        <v>0</v>
      </c>
      <c r="Q16" s="48" t="n">
        <v>0</v>
      </c>
      <c r="R16" s="48" t="n">
        <v>30</v>
      </c>
      <c r="S16" s="48" t="n">
        <v>0</v>
      </c>
      <c r="T16" s="48" t="n">
        <v>5</v>
      </c>
      <c r="U16" s="34" t="inlineStr">
        <is>
          <t>Sucralose</t>
        </is>
      </c>
      <c r="V16" s="34" t="inlineStr">
        <is>
          <t>Zero sugar, vitamins A/D/B, antioxidants (green tea), bold flavour</t>
        </is>
      </c>
      <c r="W16" s="51" t="n"/>
      <c r="X16" s="51" t="n"/>
      <c r="Y16" s="51" t="n"/>
      <c r="Z16" s="51" t="n"/>
      <c r="AA16" s="34" t="inlineStr">
        <is>
          <t>High</t>
        </is>
      </c>
      <c r="AB16" s="34" t="inlineStr">
        <is>
          <t>Mass market functional sparkling; strong shelf share</t>
        </is>
      </c>
      <c r="AC16" s="34" t="inlineStr">
        <is>
          <t>Bold zero sugar sparkling with added vitamins</t>
        </is>
      </c>
      <c r="AD16" s="34" t="inlineStr">
        <is>
          <t>Big flavour and added vitamins at zero sugar.</t>
        </is>
      </c>
      <c r="AE16" s="51" t="n"/>
      <c r="AF16" s="53">
        <f>IF(AND(ISNUMBER($P16),ISNUMBER($AL16),$AL16&lt;&gt;0),ROUND($P16/$AL16*100,1),"")</f>
        <v/>
      </c>
      <c r="AG16" s="54">
        <f>IF(AND(ISNUMBER($S16),ISNUMBER($AL16),$AL16&lt;&gt;0),ROUND($S16/$AL16*100,2),"")</f>
        <v/>
      </c>
      <c r="AH16" s="53">
        <f>IF(AND(ISNUMBER($Q16),ISNUMBER($AL16),$AL16&lt;&gt;0),ROUND($Q16/$AL16*100,1),"")</f>
        <v/>
      </c>
      <c r="AI16" s="48">
        <f>IF(ISNUMBER($S16),IF($S16&lt;=1,"Yes","No"),"n/a")</f>
        <v/>
      </c>
      <c r="AJ16" s="48">
        <f>IF(ISNUMBER($S16),ROUND(MAX(0,MIN(100,100-$S16*2.5-IF(ISNUMBER($T16),$T16,0)*0.12+IF($S16&lt;=1,12,0))),0),"")</f>
        <v/>
      </c>
      <c r="AK16" s="48">
        <f>IF(ISNUMBER($Q16),IF($Q16&gt;=100,20,IF($Q16&gt;=30,10,0)),0)+IF(ISNUMBER($R16),IF($R16&gt;=100,20,0),0)+IF(ISNUMBER($P16),IF($P16&gt;=150,20,IF($P16&gt;=50,12,5)),0)+IF(ISNUMBER($S16),IF($S16&lt;=1,15,0),0)</f>
        <v/>
      </c>
      <c r="AL16" s="48" t="n">
        <v>503</v>
      </c>
      <c r="AM16" s="49" t="n"/>
      <c r="AN16" s="48">
        <f>IF(AND(ISNUMBER($P16),ISNUMBER($AL16),$AL16&lt;&gt;0),IF(OR($P16&gt;180,$P16/$AL16*1000&gt;400),"Over ceiling, confirm SKU","Within"),"n/a")</f>
        <v/>
      </c>
      <c r="AO16" s="51" t="n"/>
      <c r="AP16" s="51" t="n"/>
      <c r="AQ16" s="51" t="n"/>
      <c r="AR16" s="34" t="inlineStr">
        <is>
          <t>Retrieved and cited, see Enrichment Log</t>
        </is>
      </c>
      <c r="AS16" s="34" t="inlineStr">
        <is>
          <t>BLANK -&gt; requires live Amazon.ca capture</t>
        </is>
      </c>
      <c r="AT16" s="34" t="inlineStr">
        <is>
          <t>Unverified commercial data</t>
        </is>
      </c>
    </row>
    <row r="17" ht="28" customHeight="1">
      <c r="A17" s="34" t="inlineStr">
        <is>
          <t>Sparkling Ice</t>
        </is>
      </c>
      <c r="B17" s="34" t="inlineStr">
        <is>
          <t>Sparkling Ice (+ Antioxidants &amp; Vitamins) | Cherry Limeade | 24 pack 503mL</t>
        </is>
      </c>
      <c r="C17" s="34" t="inlineStr">
        <is>
          <t>1) Sparkling electrolyte / functional sparkling</t>
        </is>
      </c>
      <c r="D17" s="34" t="inlineStr">
        <is>
          <t>503 mL bottle</t>
        </is>
      </c>
      <c r="E17" s="48" t="n">
        <v>24</v>
      </c>
      <c r="F17" s="49" t="n"/>
      <c r="G17" s="50">
        <f>IF(AND(ISNUMBER($F17),ISNUMBER($E17),$E17&lt;&gt;0),$F17/$E17,"")</f>
        <v/>
      </c>
      <c r="H17" s="50">
        <f>IF(AND(ISNUMBER($F17),ISNUMBER($AL17),ISNUMBER($E17),($AL17*$E17)&lt;&gt;0),$F17/($AL17*$E17)*100,"")</f>
        <v/>
      </c>
      <c r="I17" s="51" t="n"/>
      <c r="J17" s="52" t="n"/>
      <c r="K17" s="50">
        <f>IF(AND(ISNUMBER($F17),ISNUMBER($J17)),$F17*(1-$J17),"")</f>
        <v/>
      </c>
      <c r="L17" s="51" t="n"/>
      <c r="M17" s="51" t="n"/>
      <c r="N17" s="50">
        <f>IF(ISNUMBER($F17),($F17-IF(ISNUMBER($AM17),$AM17,0))*(1-IF(ISNUMBER($J17),$J17,0)),"")</f>
        <v/>
      </c>
      <c r="O17" s="34" t="inlineStr">
        <is>
          <t>Cherry Limeade</t>
        </is>
      </c>
      <c r="P17" s="48" t="n">
        <v>0</v>
      </c>
      <c r="Q17" s="48" t="n">
        <v>0</v>
      </c>
      <c r="R17" s="48" t="n">
        <v>30</v>
      </c>
      <c r="S17" s="48" t="n">
        <v>0</v>
      </c>
      <c r="T17" s="48" t="n">
        <v>5</v>
      </c>
      <c r="U17" s="34" t="inlineStr">
        <is>
          <t>Sucralose</t>
        </is>
      </c>
      <c r="V17" s="34" t="inlineStr">
        <is>
          <t>Zero sugar, vitamins A/D/B, antioxidants (green tea), bold flavour</t>
        </is>
      </c>
      <c r="W17" s="51" t="n"/>
      <c r="X17" s="51" t="n"/>
      <c r="Y17" s="51" t="n"/>
      <c r="Z17" s="51" t="n"/>
      <c r="AA17" s="34" t="inlineStr">
        <is>
          <t>High</t>
        </is>
      </c>
      <c r="AB17" s="34" t="inlineStr">
        <is>
          <t>Mass market functional sparkling; strong shelf share</t>
        </is>
      </c>
      <c r="AC17" s="34" t="inlineStr">
        <is>
          <t>Bold zero sugar sparkling with added vitamins</t>
        </is>
      </c>
      <c r="AD17" s="34" t="inlineStr">
        <is>
          <t>Big flavour and added vitamins at zero sugar.</t>
        </is>
      </c>
      <c r="AE17" s="51" t="n"/>
      <c r="AF17" s="53">
        <f>IF(AND(ISNUMBER($P17),ISNUMBER($AL17),$AL17&lt;&gt;0),ROUND($P17/$AL17*100,1),"")</f>
        <v/>
      </c>
      <c r="AG17" s="54">
        <f>IF(AND(ISNUMBER($S17),ISNUMBER($AL17),$AL17&lt;&gt;0),ROUND($S17/$AL17*100,2),"")</f>
        <v/>
      </c>
      <c r="AH17" s="53">
        <f>IF(AND(ISNUMBER($Q17),ISNUMBER($AL17),$AL17&lt;&gt;0),ROUND($Q17/$AL17*100,1),"")</f>
        <v/>
      </c>
      <c r="AI17" s="48">
        <f>IF(ISNUMBER($S17),IF($S17&lt;=1,"Yes","No"),"n/a")</f>
        <v/>
      </c>
      <c r="AJ17" s="48">
        <f>IF(ISNUMBER($S17),ROUND(MAX(0,MIN(100,100-$S17*2.5-IF(ISNUMBER($T17),$T17,0)*0.12+IF($S17&lt;=1,12,0))),0),"")</f>
        <v/>
      </c>
      <c r="AK17" s="48">
        <f>IF(ISNUMBER($Q17),IF($Q17&gt;=100,20,IF($Q17&gt;=30,10,0)),0)+IF(ISNUMBER($R17),IF($R17&gt;=100,20,0),0)+IF(ISNUMBER($P17),IF($P17&gt;=150,20,IF($P17&gt;=50,12,5)),0)+IF(ISNUMBER($S17),IF($S17&lt;=1,15,0),0)</f>
        <v/>
      </c>
      <c r="AL17" s="48" t="n">
        <v>503</v>
      </c>
      <c r="AM17" s="49" t="n"/>
      <c r="AN17" s="48">
        <f>IF(AND(ISNUMBER($P17),ISNUMBER($AL17),$AL17&lt;&gt;0),IF(OR($P17&gt;180,$P17/$AL17*1000&gt;400),"Over ceiling, confirm SKU","Within"),"n/a")</f>
        <v/>
      </c>
      <c r="AO17" s="51" t="n"/>
      <c r="AP17" s="51" t="n"/>
      <c r="AQ17" s="51" t="n"/>
      <c r="AR17" s="34" t="inlineStr">
        <is>
          <t>Retrieved and cited, see Enrichment Log</t>
        </is>
      </c>
      <c r="AS17" s="34" t="inlineStr">
        <is>
          <t>BLANK -&gt; requires live Amazon.ca capture</t>
        </is>
      </c>
      <c r="AT17" s="34" t="inlineStr">
        <is>
          <t>Unverified commercial data</t>
        </is>
      </c>
    </row>
    <row r="18" ht="28" customHeight="1">
      <c r="A18" s="34" t="inlineStr">
        <is>
          <t>Sparkling Ice</t>
        </is>
      </c>
      <c r="B18" s="34" t="inlineStr">
        <is>
          <t>Sparkling Ice (+ Antioxidants &amp; Vitamins) | Orange Mango | single 503mL</t>
        </is>
      </c>
      <c r="C18" s="34" t="inlineStr">
        <is>
          <t>1) Sparkling electrolyte / functional sparkling</t>
        </is>
      </c>
      <c r="D18" s="34" t="inlineStr">
        <is>
          <t>503 mL bottle</t>
        </is>
      </c>
      <c r="E18" s="48" t="n">
        <v>1</v>
      </c>
      <c r="F18" s="49" t="n"/>
      <c r="G18" s="50">
        <f>IF(AND(ISNUMBER($F18),ISNUMBER($E18),$E18&lt;&gt;0),$F18/$E18,"")</f>
        <v/>
      </c>
      <c r="H18" s="50">
        <f>IF(AND(ISNUMBER($F18),ISNUMBER($AL18),ISNUMBER($E18),($AL18*$E18)&lt;&gt;0),$F18/($AL18*$E18)*100,"")</f>
        <v/>
      </c>
      <c r="I18" s="51" t="n"/>
      <c r="J18" s="52" t="n"/>
      <c r="K18" s="50">
        <f>IF(AND(ISNUMBER($F18),ISNUMBER($J18)),$F18*(1-$J18),"")</f>
        <v/>
      </c>
      <c r="L18" s="51" t="n"/>
      <c r="M18" s="51" t="n"/>
      <c r="N18" s="50">
        <f>IF(ISNUMBER($F18),($F18-IF(ISNUMBER($AM18),$AM18,0))*(1-IF(ISNUMBER($J18),$J18,0)),"")</f>
        <v/>
      </c>
      <c r="O18" s="34" t="inlineStr">
        <is>
          <t>Orange Mango</t>
        </is>
      </c>
      <c r="P18" s="48" t="n">
        <v>0</v>
      </c>
      <c r="Q18" s="48" t="n">
        <v>0</v>
      </c>
      <c r="R18" s="48" t="n">
        <v>30</v>
      </c>
      <c r="S18" s="48" t="n">
        <v>0</v>
      </c>
      <c r="T18" s="48" t="n">
        <v>5</v>
      </c>
      <c r="U18" s="34" t="inlineStr">
        <is>
          <t>Sucralose</t>
        </is>
      </c>
      <c r="V18" s="34" t="inlineStr">
        <is>
          <t>Zero sugar, vitamins A/D/B, antioxidants (green tea), bold flavour</t>
        </is>
      </c>
      <c r="W18" s="51" t="n"/>
      <c r="X18" s="51" t="n"/>
      <c r="Y18" s="51" t="n"/>
      <c r="Z18" s="51" t="n"/>
      <c r="AA18" s="34" t="inlineStr">
        <is>
          <t>High</t>
        </is>
      </c>
      <c r="AB18" s="34" t="inlineStr">
        <is>
          <t>Mass market functional sparkling; strong shelf share</t>
        </is>
      </c>
      <c r="AC18" s="34" t="inlineStr">
        <is>
          <t>Bold zero sugar sparkling with added vitamins</t>
        </is>
      </c>
      <c r="AD18" s="34" t="inlineStr">
        <is>
          <t>Big flavour and added vitamins at zero sugar.</t>
        </is>
      </c>
      <c r="AE18" s="51" t="n"/>
      <c r="AF18" s="53">
        <f>IF(AND(ISNUMBER($P18),ISNUMBER($AL18),$AL18&lt;&gt;0),ROUND($P18/$AL18*100,1),"")</f>
        <v/>
      </c>
      <c r="AG18" s="54">
        <f>IF(AND(ISNUMBER($S18),ISNUMBER($AL18),$AL18&lt;&gt;0),ROUND($S18/$AL18*100,2),"")</f>
        <v/>
      </c>
      <c r="AH18" s="53">
        <f>IF(AND(ISNUMBER($Q18),ISNUMBER($AL18),$AL18&lt;&gt;0),ROUND($Q18/$AL18*100,1),"")</f>
        <v/>
      </c>
      <c r="AI18" s="48">
        <f>IF(ISNUMBER($S18),IF($S18&lt;=1,"Yes","No"),"n/a")</f>
        <v/>
      </c>
      <c r="AJ18" s="48">
        <f>IF(ISNUMBER($S18),ROUND(MAX(0,MIN(100,100-$S18*2.5-IF(ISNUMBER($T18),$T18,0)*0.12+IF($S18&lt;=1,12,0))),0),"")</f>
        <v/>
      </c>
      <c r="AK18" s="48">
        <f>IF(ISNUMBER($Q18),IF($Q18&gt;=100,20,IF($Q18&gt;=30,10,0)),0)+IF(ISNUMBER($R18),IF($R18&gt;=100,20,0),0)+IF(ISNUMBER($P18),IF($P18&gt;=150,20,IF($P18&gt;=50,12,5)),0)+IF(ISNUMBER($S18),IF($S18&lt;=1,15,0),0)</f>
        <v/>
      </c>
      <c r="AL18" s="48" t="n">
        <v>503</v>
      </c>
      <c r="AM18" s="49" t="n"/>
      <c r="AN18" s="48">
        <f>IF(AND(ISNUMBER($P18),ISNUMBER($AL18),$AL18&lt;&gt;0),IF(OR($P18&gt;180,$P18/$AL18*1000&gt;400),"Over ceiling, confirm SKU","Within"),"n/a")</f>
        <v/>
      </c>
      <c r="AO18" s="51" t="n"/>
      <c r="AP18" s="51" t="n"/>
      <c r="AQ18" s="51" t="n"/>
      <c r="AR18" s="34" t="inlineStr">
        <is>
          <t>Retrieved and cited, see Enrichment Log</t>
        </is>
      </c>
      <c r="AS18" s="34" t="inlineStr">
        <is>
          <t>BLANK -&gt; requires live Amazon.ca capture</t>
        </is>
      </c>
      <c r="AT18" s="34" t="inlineStr">
        <is>
          <t>Unverified commercial data</t>
        </is>
      </c>
    </row>
    <row r="19" ht="28" customHeight="1">
      <c r="A19" s="34" t="inlineStr">
        <is>
          <t>Sparkling Ice</t>
        </is>
      </c>
      <c r="B19" s="34" t="inlineStr">
        <is>
          <t>Sparkling Ice (+ Antioxidants &amp; Vitamins) | Orange Mango | 8 pack 503mL</t>
        </is>
      </c>
      <c r="C19" s="34" t="inlineStr">
        <is>
          <t>1) Sparkling electrolyte / functional sparkling</t>
        </is>
      </c>
      <c r="D19" s="34" t="inlineStr">
        <is>
          <t>503 mL bottle</t>
        </is>
      </c>
      <c r="E19" s="48" t="n">
        <v>8</v>
      </c>
      <c r="F19" s="49" t="n"/>
      <c r="G19" s="50">
        <f>IF(AND(ISNUMBER($F19),ISNUMBER($E19),$E19&lt;&gt;0),$F19/$E19,"")</f>
        <v/>
      </c>
      <c r="H19" s="50">
        <f>IF(AND(ISNUMBER($F19),ISNUMBER($AL19),ISNUMBER($E19),($AL19*$E19)&lt;&gt;0),$F19/($AL19*$E19)*100,"")</f>
        <v/>
      </c>
      <c r="I19" s="51" t="n"/>
      <c r="J19" s="52" t="n"/>
      <c r="K19" s="50">
        <f>IF(AND(ISNUMBER($F19),ISNUMBER($J19)),$F19*(1-$J19),"")</f>
        <v/>
      </c>
      <c r="L19" s="51" t="n"/>
      <c r="M19" s="51" t="n"/>
      <c r="N19" s="50">
        <f>IF(ISNUMBER($F19),($F19-IF(ISNUMBER($AM19),$AM19,0))*(1-IF(ISNUMBER($J19),$J19,0)),"")</f>
        <v/>
      </c>
      <c r="O19" s="34" t="inlineStr">
        <is>
          <t>Orange Mango</t>
        </is>
      </c>
      <c r="P19" s="48" t="n">
        <v>0</v>
      </c>
      <c r="Q19" s="48" t="n">
        <v>0</v>
      </c>
      <c r="R19" s="48" t="n">
        <v>30</v>
      </c>
      <c r="S19" s="48" t="n">
        <v>0</v>
      </c>
      <c r="T19" s="48" t="n">
        <v>5</v>
      </c>
      <c r="U19" s="34" t="inlineStr">
        <is>
          <t>Sucralose</t>
        </is>
      </c>
      <c r="V19" s="34" t="inlineStr">
        <is>
          <t>Zero sugar, vitamins A/D/B, antioxidants (green tea), bold flavour</t>
        </is>
      </c>
      <c r="W19" s="51" t="n"/>
      <c r="X19" s="51" t="n"/>
      <c r="Y19" s="51" t="n"/>
      <c r="Z19" s="51" t="n"/>
      <c r="AA19" s="34" t="inlineStr">
        <is>
          <t>High</t>
        </is>
      </c>
      <c r="AB19" s="34" t="inlineStr">
        <is>
          <t>Mass market functional sparkling; strong shelf share</t>
        </is>
      </c>
      <c r="AC19" s="34" t="inlineStr">
        <is>
          <t>Bold zero sugar sparkling with added vitamins</t>
        </is>
      </c>
      <c r="AD19" s="34" t="inlineStr">
        <is>
          <t>Big flavour and added vitamins at zero sugar.</t>
        </is>
      </c>
      <c r="AE19" s="51" t="n"/>
      <c r="AF19" s="53">
        <f>IF(AND(ISNUMBER($P19),ISNUMBER($AL19),$AL19&lt;&gt;0),ROUND($P19/$AL19*100,1),"")</f>
        <v/>
      </c>
      <c r="AG19" s="54">
        <f>IF(AND(ISNUMBER($S19),ISNUMBER($AL19),$AL19&lt;&gt;0),ROUND($S19/$AL19*100,2),"")</f>
        <v/>
      </c>
      <c r="AH19" s="53">
        <f>IF(AND(ISNUMBER($Q19),ISNUMBER($AL19),$AL19&lt;&gt;0),ROUND($Q19/$AL19*100,1),"")</f>
        <v/>
      </c>
      <c r="AI19" s="48">
        <f>IF(ISNUMBER($S19),IF($S19&lt;=1,"Yes","No"),"n/a")</f>
        <v/>
      </c>
      <c r="AJ19" s="48">
        <f>IF(ISNUMBER($S19),ROUND(MAX(0,MIN(100,100-$S19*2.5-IF(ISNUMBER($T19),$T19,0)*0.12+IF($S19&lt;=1,12,0))),0),"")</f>
        <v/>
      </c>
      <c r="AK19" s="48">
        <f>IF(ISNUMBER($Q19),IF($Q19&gt;=100,20,IF($Q19&gt;=30,10,0)),0)+IF(ISNUMBER($R19),IF($R19&gt;=100,20,0),0)+IF(ISNUMBER($P19),IF($P19&gt;=150,20,IF($P19&gt;=50,12,5)),0)+IF(ISNUMBER($S19),IF($S19&lt;=1,15,0),0)</f>
        <v/>
      </c>
      <c r="AL19" s="48" t="n">
        <v>503</v>
      </c>
      <c r="AM19" s="49" t="n"/>
      <c r="AN19" s="48">
        <f>IF(AND(ISNUMBER($P19),ISNUMBER($AL19),$AL19&lt;&gt;0),IF(OR($P19&gt;180,$P19/$AL19*1000&gt;400),"Over ceiling, confirm SKU","Within"),"n/a")</f>
        <v/>
      </c>
      <c r="AO19" s="51" t="n"/>
      <c r="AP19" s="51" t="n"/>
      <c r="AQ19" s="51" t="n"/>
      <c r="AR19" s="34" t="inlineStr">
        <is>
          <t>Retrieved and cited, see Enrichment Log</t>
        </is>
      </c>
      <c r="AS19" s="34" t="inlineStr">
        <is>
          <t>BLANK -&gt; requires live Amazon.ca capture</t>
        </is>
      </c>
      <c r="AT19" s="34" t="inlineStr">
        <is>
          <t>Unverified commercial data</t>
        </is>
      </c>
    </row>
    <row r="20" ht="28" customHeight="1">
      <c r="A20" s="34" t="inlineStr">
        <is>
          <t>Sparkling Ice</t>
        </is>
      </c>
      <c r="B20" s="34" t="inlineStr">
        <is>
          <t>Sparkling Ice (+ Antioxidants &amp; Vitamins) | Orange Mango | 12 pack 503mL</t>
        </is>
      </c>
      <c r="C20" s="34" t="inlineStr">
        <is>
          <t>1) Sparkling electrolyte / functional sparkling</t>
        </is>
      </c>
      <c r="D20" s="34" t="inlineStr">
        <is>
          <t>503 mL bottle</t>
        </is>
      </c>
      <c r="E20" s="48" t="n">
        <v>12</v>
      </c>
      <c r="F20" s="49" t="n"/>
      <c r="G20" s="50">
        <f>IF(AND(ISNUMBER($F20),ISNUMBER($E20),$E20&lt;&gt;0),$F20/$E20,"")</f>
        <v/>
      </c>
      <c r="H20" s="50">
        <f>IF(AND(ISNUMBER($F20),ISNUMBER($AL20),ISNUMBER($E20),($AL20*$E20)&lt;&gt;0),$F20/($AL20*$E20)*100,"")</f>
        <v/>
      </c>
      <c r="I20" s="51" t="n"/>
      <c r="J20" s="52" t="n"/>
      <c r="K20" s="50">
        <f>IF(AND(ISNUMBER($F20),ISNUMBER($J20)),$F20*(1-$J20),"")</f>
        <v/>
      </c>
      <c r="L20" s="51" t="n"/>
      <c r="M20" s="51" t="n"/>
      <c r="N20" s="50">
        <f>IF(ISNUMBER($F20),($F20-IF(ISNUMBER($AM20),$AM20,0))*(1-IF(ISNUMBER($J20),$J20,0)),"")</f>
        <v/>
      </c>
      <c r="O20" s="34" t="inlineStr">
        <is>
          <t>Orange Mango</t>
        </is>
      </c>
      <c r="P20" s="48" t="n">
        <v>0</v>
      </c>
      <c r="Q20" s="48" t="n">
        <v>0</v>
      </c>
      <c r="R20" s="48" t="n">
        <v>30</v>
      </c>
      <c r="S20" s="48" t="n">
        <v>0</v>
      </c>
      <c r="T20" s="48" t="n">
        <v>5</v>
      </c>
      <c r="U20" s="34" t="inlineStr">
        <is>
          <t>Sucralose</t>
        </is>
      </c>
      <c r="V20" s="34" t="inlineStr">
        <is>
          <t>Zero sugar, vitamins A/D/B, antioxidants (green tea), bold flavour</t>
        </is>
      </c>
      <c r="W20" s="51" t="n"/>
      <c r="X20" s="51" t="n"/>
      <c r="Y20" s="51" t="n"/>
      <c r="Z20" s="51" t="n"/>
      <c r="AA20" s="34" t="inlineStr">
        <is>
          <t>High</t>
        </is>
      </c>
      <c r="AB20" s="34" t="inlineStr">
        <is>
          <t>Mass market functional sparkling; strong shelf share</t>
        </is>
      </c>
      <c r="AC20" s="34" t="inlineStr">
        <is>
          <t>Bold zero sugar sparkling with added vitamins</t>
        </is>
      </c>
      <c r="AD20" s="34" t="inlineStr">
        <is>
          <t>Big flavour and added vitamins at zero sugar.</t>
        </is>
      </c>
      <c r="AE20" s="51" t="n"/>
      <c r="AF20" s="53">
        <f>IF(AND(ISNUMBER($P20),ISNUMBER($AL20),$AL20&lt;&gt;0),ROUND($P20/$AL20*100,1),"")</f>
        <v/>
      </c>
      <c r="AG20" s="54">
        <f>IF(AND(ISNUMBER($S20),ISNUMBER($AL20),$AL20&lt;&gt;0),ROUND($S20/$AL20*100,2),"")</f>
        <v/>
      </c>
      <c r="AH20" s="53">
        <f>IF(AND(ISNUMBER($Q20),ISNUMBER($AL20),$AL20&lt;&gt;0),ROUND($Q20/$AL20*100,1),"")</f>
        <v/>
      </c>
      <c r="AI20" s="48">
        <f>IF(ISNUMBER($S20),IF($S20&lt;=1,"Yes","No"),"n/a")</f>
        <v/>
      </c>
      <c r="AJ20" s="48">
        <f>IF(ISNUMBER($S20),ROUND(MAX(0,MIN(100,100-$S20*2.5-IF(ISNUMBER($T20),$T20,0)*0.12+IF($S20&lt;=1,12,0))),0),"")</f>
        <v/>
      </c>
      <c r="AK20" s="48">
        <f>IF(ISNUMBER($Q20),IF($Q20&gt;=100,20,IF($Q20&gt;=30,10,0)),0)+IF(ISNUMBER($R20),IF($R20&gt;=100,20,0),0)+IF(ISNUMBER($P20),IF($P20&gt;=150,20,IF($P20&gt;=50,12,5)),0)+IF(ISNUMBER($S20),IF($S20&lt;=1,15,0),0)</f>
        <v/>
      </c>
      <c r="AL20" s="48" t="n">
        <v>503</v>
      </c>
      <c r="AM20" s="49" t="n"/>
      <c r="AN20" s="48">
        <f>IF(AND(ISNUMBER($P20),ISNUMBER($AL20),$AL20&lt;&gt;0),IF(OR($P20&gt;180,$P20/$AL20*1000&gt;400),"Over ceiling, confirm SKU","Within"),"n/a")</f>
        <v/>
      </c>
      <c r="AO20" s="51" t="n"/>
      <c r="AP20" s="51" t="n"/>
      <c r="AQ20" s="51" t="n"/>
      <c r="AR20" s="34" t="inlineStr">
        <is>
          <t>Retrieved and cited, see Enrichment Log</t>
        </is>
      </c>
      <c r="AS20" s="34" t="inlineStr">
        <is>
          <t>BLANK -&gt; requires live Amazon.ca capture</t>
        </is>
      </c>
      <c r="AT20" s="34" t="inlineStr">
        <is>
          <t>Unverified commercial data</t>
        </is>
      </c>
    </row>
    <row r="21" ht="28" customHeight="1">
      <c r="A21" s="34" t="inlineStr">
        <is>
          <t>Sparkling Ice</t>
        </is>
      </c>
      <c r="B21" s="34" t="inlineStr">
        <is>
          <t>Sparkling Ice (+ Antioxidants &amp; Vitamins) | Orange Mango | 18 pack 503mL</t>
        </is>
      </c>
      <c r="C21" s="34" t="inlineStr">
        <is>
          <t>1) Sparkling electrolyte / functional sparkling</t>
        </is>
      </c>
      <c r="D21" s="34" t="inlineStr">
        <is>
          <t>503 mL bottle</t>
        </is>
      </c>
      <c r="E21" s="48" t="n">
        <v>18</v>
      </c>
      <c r="F21" s="49" t="n"/>
      <c r="G21" s="50">
        <f>IF(AND(ISNUMBER($F21),ISNUMBER($E21),$E21&lt;&gt;0),$F21/$E21,"")</f>
        <v/>
      </c>
      <c r="H21" s="50">
        <f>IF(AND(ISNUMBER($F21),ISNUMBER($AL21),ISNUMBER($E21),($AL21*$E21)&lt;&gt;0),$F21/($AL21*$E21)*100,"")</f>
        <v/>
      </c>
      <c r="I21" s="51" t="n"/>
      <c r="J21" s="52" t="n"/>
      <c r="K21" s="50">
        <f>IF(AND(ISNUMBER($F21),ISNUMBER($J21)),$F21*(1-$J21),"")</f>
        <v/>
      </c>
      <c r="L21" s="51" t="n"/>
      <c r="M21" s="51" t="n"/>
      <c r="N21" s="50">
        <f>IF(ISNUMBER($F21),($F21-IF(ISNUMBER($AM21),$AM21,0))*(1-IF(ISNUMBER($J21),$J21,0)),"")</f>
        <v/>
      </c>
      <c r="O21" s="34" t="inlineStr">
        <is>
          <t>Orange Mango</t>
        </is>
      </c>
      <c r="P21" s="48" t="n">
        <v>0</v>
      </c>
      <c r="Q21" s="48" t="n">
        <v>0</v>
      </c>
      <c r="R21" s="48" t="n">
        <v>30</v>
      </c>
      <c r="S21" s="48" t="n">
        <v>0</v>
      </c>
      <c r="T21" s="48" t="n">
        <v>5</v>
      </c>
      <c r="U21" s="34" t="inlineStr">
        <is>
          <t>Sucralose</t>
        </is>
      </c>
      <c r="V21" s="34" t="inlineStr">
        <is>
          <t>Zero sugar, vitamins A/D/B, antioxidants (green tea), bold flavour</t>
        </is>
      </c>
      <c r="W21" s="51" t="n"/>
      <c r="X21" s="51" t="n"/>
      <c r="Y21" s="51" t="n"/>
      <c r="Z21" s="51" t="n"/>
      <c r="AA21" s="34" t="inlineStr">
        <is>
          <t>High</t>
        </is>
      </c>
      <c r="AB21" s="34" t="inlineStr">
        <is>
          <t>Mass market functional sparkling; strong shelf share</t>
        </is>
      </c>
      <c r="AC21" s="34" t="inlineStr">
        <is>
          <t>Bold zero sugar sparkling with added vitamins</t>
        </is>
      </c>
      <c r="AD21" s="34" t="inlineStr">
        <is>
          <t>Big flavour and added vitamins at zero sugar.</t>
        </is>
      </c>
      <c r="AE21" s="51" t="n"/>
      <c r="AF21" s="53">
        <f>IF(AND(ISNUMBER($P21),ISNUMBER($AL21),$AL21&lt;&gt;0),ROUND($P21/$AL21*100,1),"")</f>
        <v/>
      </c>
      <c r="AG21" s="54">
        <f>IF(AND(ISNUMBER($S21),ISNUMBER($AL21),$AL21&lt;&gt;0),ROUND($S21/$AL21*100,2),"")</f>
        <v/>
      </c>
      <c r="AH21" s="53">
        <f>IF(AND(ISNUMBER($Q21),ISNUMBER($AL21),$AL21&lt;&gt;0),ROUND($Q21/$AL21*100,1),"")</f>
        <v/>
      </c>
      <c r="AI21" s="48">
        <f>IF(ISNUMBER($S21),IF($S21&lt;=1,"Yes","No"),"n/a")</f>
        <v/>
      </c>
      <c r="AJ21" s="48">
        <f>IF(ISNUMBER($S21),ROUND(MAX(0,MIN(100,100-$S21*2.5-IF(ISNUMBER($T21),$T21,0)*0.12+IF($S21&lt;=1,12,0))),0),"")</f>
        <v/>
      </c>
      <c r="AK21" s="48">
        <f>IF(ISNUMBER($Q21),IF($Q21&gt;=100,20,IF($Q21&gt;=30,10,0)),0)+IF(ISNUMBER($R21),IF($R21&gt;=100,20,0),0)+IF(ISNUMBER($P21),IF($P21&gt;=150,20,IF($P21&gt;=50,12,5)),0)+IF(ISNUMBER($S21),IF($S21&lt;=1,15,0),0)</f>
        <v/>
      </c>
      <c r="AL21" s="48" t="n">
        <v>503</v>
      </c>
      <c r="AM21" s="49" t="n"/>
      <c r="AN21" s="48">
        <f>IF(AND(ISNUMBER($P21),ISNUMBER($AL21),$AL21&lt;&gt;0),IF(OR($P21&gt;180,$P21/$AL21*1000&gt;400),"Over ceiling, confirm SKU","Within"),"n/a")</f>
        <v/>
      </c>
      <c r="AO21" s="51" t="n"/>
      <c r="AP21" s="51" t="n"/>
      <c r="AQ21" s="51" t="n"/>
      <c r="AR21" s="34" t="inlineStr">
        <is>
          <t>Retrieved and cited, see Enrichment Log</t>
        </is>
      </c>
      <c r="AS21" s="34" t="inlineStr">
        <is>
          <t>BLANK -&gt; requires live Amazon.ca capture</t>
        </is>
      </c>
      <c r="AT21" s="34" t="inlineStr">
        <is>
          <t>Unverified commercial data</t>
        </is>
      </c>
    </row>
    <row r="22" ht="28" customHeight="1">
      <c r="A22" s="34" t="inlineStr">
        <is>
          <t>Sparkling Ice</t>
        </is>
      </c>
      <c r="B22" s="34" t="inlineStr">
        <is>
          <t>Sparkling Ice (+ Antioxidants &amp; Vitamins) | Orange Mango | 24 pack 503mL</t>
        </is>
      </c>
      <c r="C22" s="34" t="inlineStr">
        <is>
          <t>1) Sparkling electrolyte / functional sparkling</t>
        </is>
      </c>
      <c r="D22" s="34" t="inlineStr">
        <is>
          <t>503 mL bottle</t>
        </is>
      </c>
      <c r="E22" s="48" t="n">
        <v>24</v>
      </c>
      <c r="F22" s="49" t="n"/>
      <c r="G22" s="50">
        <f>IF(AND(ISNUMBER($F22),ISNUMBER($E22),$E22&lt;&gt;0),$F22/$E22,"")</f>
        <v/>
      </c>
      <c r="H22" s="50">
        <f>IF(AND(ISNUMBER($F22),ISNUMBER($AL22),ISNUMBER($E22),($AL22*$E22)&lt;&gt;0),$F22/($AL22*$E22)*100,"")</f>
        <v/>
      </c>
      <c r="I22" s="51" t="n"/>
      <c r="J22" s="52" t="n"/>
      <c r="K22" s="50">
        <f>IF(AND(ISNUMBER($F22),ISNUMBER($J22)),$F22*(1-$J22),"")</f>
        <v/>
      </c>
      <c r="L22" s="51" t="n"/>
      <c r="M22" s="51" t="n"/>
      <c r="N22" s="50">
        <f>IF(ISNUMBER($F22),($F22-IF(ISNUMBER($AM22),$AM22,0))*(1-IF(ISNUMBER($J22),$J22,0)),"")</f>
        <v/>
      </c>
      <c r="O22" s="34" t="inlineStr">
        <is>
          <t>Orange Mango</t>
        </is>
      </c>
      <c r="P22" s="48" t="n">
        <v>0</v>
      </c>
      <c r="Q22" s="48" t="n">
        <v>0</v>
      </c>
      <c r="R22" s="48" t="n">
        <v>30</v>
      </c>
      <c r="S22" s="48" t="n">
        <v>0</v>
      </c>
      <c r="T22" s="48" t="n">
        <v>5</v>
      </c>
      <c r="U22" s="34" t="inlineStr">
        <is>
          <t>Sucralose</t>
        </is>
      </c>
      <c r="V22" s="34" t="inlineStr">
        <is>
          <t>Zero sugar, vitamins A/D/B, antioxidants (green tea), bold flavour</t>
        </is>
      </c>
      <c r="W22" s="51" t="n"/>
      <c r="X22" s="51" t="n"/>
      <c r="Y22" s="51" t="n"/>
      <c r="Z22" s="51" t="n"/>
      <c r="AA22" s="34" t="inlineStr">
        <is>
          <t>High</t>
        </is>
      </c>
      <c r="AB22" s="34" t="inlineStr">
        <is>
          <t>Mass market functional sparkling; strong shelf share</t>
        </is>
      </c>
      <c r="AC22" s="34" t="inlineStr">
        <is>
          <t>Bold zero sugar sparkling with added vitamins</t>
        </is>
      </c>
      <c r="AD22" s="34" t="inlineStr">
        <is>
          <t>Big flavour and added vitamins at zero sugar.</t>
        </is>
      </c>
      <c r="AE22" s="51" t="n"/>
      <c r="AF22" s="53">
        <f>IF(AND(ISNUMBER($P22),ISNUMBER($AL22),$AL22&lt;&gt;0),ROUND($P22/$AL22*100,1),"")</f>
        <v/>
      </c>
      <c r="AG22" s="54">
        <f>IF(AND(ISNUMBER($S22),ISNUMBER($AL22),$AL22&lt;&gt;0),ROUND($S22/$AL22*100,2),"")</f>
        <v/>
      </c>
      <c r="AH22" s="53">
        <f>IF(AND(ISNUMBER($Q22),ISNUMBER($AL22),$AL22&lt;&gt;0),ROUND($Q22/$AL22*100,1),"")</f>
        <v/>
      </c>
      <c r="AI22" s="48">
        <f>IF(ISNUMBER($S22),IF($S22&lt;=1,"Yes","No"),"n/a")</f>
        <v/>
      </c>
      <c r="AJ22" s="48">
        <f>IF(ISNUMBER($S22),ROUND(MAX(0,MIN(100,100-$S22*2.5-IF(ISNUMBER($T22),$T22,0)*0.12+IF($S22&lt;=1,12,0))),0),"")</f>
        <v/>
      </c>
      <c r="AK22" s="48">
        <f>IF(ISNUMBER($Q22),IF($Q22&gt;=100,20,IF($Q22&gt;=30,10,0)),0)+IF(ISNUMBER($R22),IF($R22&gt;=100,20,0),0)+IF(ISNUMBER($P22),IF($P22&gt;=150,20,IF($P22&gt;=50,12,5)),0)+IF(ISNUMBER($S22),IF($S22&lt;=1,15,0),0)</f>
        <v/>
      </c>
      <c r="AL22" s="48" t="n">
        <v>503</v>
      </c>
      <c r="AM22" s="49" t="n"/>
      <c r="AN22" s="48">
        <f>IF(AND(ISNUMBER($P22),ISNUMBER($AL22),$AL22&lt;&gt;0),IF(OR($P22&gt;180,$P22/$AL22*1000&gt;400),"Over ceiling, confirm SKU","Within"),"n/a")</f>
        <v/>
      </c>
      <c r="AO22" s="51" t="n"/>
      <c r="AP22" s="51" t="n"/>
      <c r="AQ22" s="51" t="n"/>
      <c r="AR22" s="34" t="inlineStr">
        <is>
          <t>Retrieved and cited, see Enrichment Log</t>
        </is>
      </c>
      <c r="AS22" s="34" t="inlineStr">
        <is>
          <t>BLANK -&gt; requires live Amazon.ca capture</t>
        </is>
      </c>
      <c r="AT22" s="34" t="inlineStr">
        <is>
          <t>Unverified commercial data</t>
        </is>
      </c>
    </row>
    <row r="23" ht="28" customHeight="1">
      <c r="A23" s="34" t="inlineStr">
        <is>
          <t>Sparkling Ice</t>
        </is>
      </c>
      <c r="B23" s="34" t="inlineStr">
        <is>
          <t>Sparkling Ice (+ Antioxidants &amp; Vitamins) | Kiwi Strawberry | single 503mL</t>
        </is>
      </c>
      <c r="C23" s="34" t="inlineStr">
        <is>
          <t>1) Sparkling electrolyte / functional sparkling</t>
        </is>
      </c>
      <c r="D23" s="34" t="inlineStr">
        <is>
          <t>503 mL bottle</t>
        </is>
      </c>
      <c r="E23" s="48" t="n">
        <v>1</v>
      </c>
      <c r="F23" s="49" t="n"/>
      <c r="G23" s="50">
        <f>IF(AND(ISNUMBER($F23),ISNUMBER($E23),$E23&lt;&gt;0),$F23/$E23,"")</f>
        <v/>
      </c>
      <c r="H23" s="50">
        <f>IF(AND(ISNUMBER($F23),ISNUMBER($AL23),ISNUMBER($E23),($AL23*$E23)&lt;&gt;0),$F23/($AL23*$E23)*100,"")</f>
        <v/>
      </c>
      <c r="I23" s="51" t="n"/>
      <c r="J23" s="52" t="n"/>
      <c r="K23" s="50">
        <f>IF(AND(ISNUMBER($F23),ISNUMBER($J23)),$F23*(1-$J23),"")</f>
        <v/>
      </c>
      <c r="L23" s="51" t="n"/>
      <c r="M23" s="51" t="n"/>
      <c r="N23" s="50">
        <f>IF(ISNUMBER($F23),($F23-IF(ISNUMBER($AM23),$AM23,0))*(1-IF(ISNUMBER($J23),$J23,0)),"")</f>
        <v/>
      </c>
      <c r="O23" s="34" t="inlineStr">
        <is>
          <t>Kiwi Strawberry</t>
        </is>
      </c>
      <c r="P23" s="48" t="n">
        <v>0</v>
      </c>
      <c r="Q23" s="48" t="n">
        <v>0</v>
      </c>
      <c r="R23" s="48" t="n">
        <v>30</v>
      </c>
      <c r="S23" s="48" t="n">
        <v>0</v>
      </c>
      <c r="T23" s="48" t="n">
        <v>5</v>
      </c>
      <c r="U23" s="34" t="inlineStr">
        <is>
          <t>Sucralose</t>
        </is>
      </c>
      <c r="V23" s="34" t="inlineStr">
        <is>
          <t>Zero sugar, vitamins A/D/B, antioxidants (green tea), bold flavour</t>
        </is>
      </c>
      <c r="W23" s="51" t="n"/>
      <c r="X23" s="51" t="n"/>
      <c r="Y23" s="51" t="n"/>
      <c r="Z23" s="51" t="n"/>
      <c r="AA23" s="34" t="inlineStr">
        <is>
          <t>High</t>
        </is>
      </c>
      <c r="AB23" s="34" t="inlineStr">
        <is>
          <t>Mass market functional sparkling; strong shelf share</t>
        </is>
      </c>
      <c r="AC23" s="34" t="inlineStr">
        <is>
          <t>Bold zero sugar sparkling with added vitamins</t>
        </is>
      </c>
      <c r="AD23" s="34" t="inlineStr">
        <is>
          <t>Big flavour and added vitamins at zero sugar.</t>
        </is>
      </c>
      <c r="AE23" s="51" t="n"/>
      <c r="AF23" s="53">
        <f>IF(AND(ISNUMBER($P23),ISNUMBER($AL23),$AL23&lt;&gt;0),ROUND($P23/$AL23*100,1),"")</f>
        <v/>
      </c>
      <c r="AG23" s="54">
        <f>IF(AND(ISNUMBER($S23),ISNUMBER($AL23),$AL23&lt;&gt;0),ROUND($S23/$AL23*100,2),"")</f>
        <v/>
      </c>
      <c r="AH23" s="53">
        <f>IF(AND(ISNUMBER($Q23),ISNUMBER($AL23),$AL23&lt;&gt;0),ROUND($Q23/$AL23*100,1),"")</f>
        <v/>
      </c>
      <c r="AI23" s="48">
        <f>IF(ISNUMBER($S23),IF($S23&lt;=1,"Yes","No"),"n/a")</f>
        <v/>
      </c>
      <c r="AJ23" s="48">
        <f>IF(ISNUMBER($S23),ROUND(MAX(0,MIN(100,100-$S23*2.5-IF(ISNUMBER($T23),$T23,0)*0.12+IF($S23&lt;=1,12,0))),0),"")</f>
        <v/>
      </c>
      <c r="AK23" s="48">
        <f>IF(ISNUMBER($Q23),IF($Q23&gt;=100,20,IF($Q23&gt;=30,10,0)),0)+IF(ISNUMBER($R23),IF($R23&gt;=100,20,0),0)+IF(ISNUMBER($P23),IF($P23&gt;=150,20,IF($P23&gt;=50,12,5)),0)+IF(ISNUMBER($S23),IF($S23&lt;=1,15,0),0)</f>
        <v/>
      </c>
      <c r="AL23" s="48" t="n">
        <v>503</v>
      </c>
      <c r="AM23" s="49" t="n"/>
      <c r="AN23" s="48">
        <f>IF(AND(ISNUMBER($P23),ISNUMBER($AL23),$AL23&lt;&gt;0),IF(OR($P23&gt;180,$P23/$AL23*1000&gt;400),"Over ceiling, confirm SKU","Within"),"n/a")</f>
        <v/>
      </c>
      <c r="AO23" s="51" t="n"/>
      <c r="AP23" s="51" t="n"/>
      <c r="AQ23" s="51" t="n"/>
      <c r="AR23" s="34" t="inlineStr">
        <is>
          <t>Retrieved and cited, see Enrichment Log</t>
        </is>
      </c>
      <c r="AS23" s="34" t="inlineStr">
        <is>
          <t>BLANK -&gt; requires live Amazon.ca capture</t>
        </is>
      </c>
      <c r="AT23" s="34" t="inlineStr">
        <is>
          <t>Unverified commercial data</t>
        </is>
      </c>
    </row>
    <row r="24" ht="28" customHeight="1">
      <c r="A24" s="34" t="inlineStr">
        <is>
          <t>Sparkling Ice</t>
        </is>
      </c>
      <c r="B24" s="34" t="inlineStr">
        <is>
          <t>Sparkling Ice (+ Antioxidants &amp; Vitamins) | Kiwi Strawberry | 8 pack 503mL</t>
        </is>
      </c>
      <c r="C24" s="34" t="inlineStr">
        <is>
          <t>1) Sparkling electrolyte / functional sparkling</t>
        </is>
      </c>
      <c r="D24" s="34" t="inlineStr">
        <is>
          <t>503 mL bottle</t>
        </is>
      </c>
      <c r="E24" s="48" t="n">
        <v>8</v>
      </c>
      <c r="F24" s="49" t="n"/>
      <c r="G24" s="50">
        <f>IF(AND(ISNUMBER($F24),ISNUMBER($E24),$E24&lt;&gt;0),$F24/$E24,"")</f>
        <v/>
      </c>
      <c r="H24" s="50">
        <f>IF(AND(ISNUMBER($F24),ISNUMBER($AL24),ISNUMBER($E24),($AL24*$E24)&lt;&gt;0),$F24/($AL24*$E24)*100,"")</f>
        <v/>
      </c>
      <c r="I24" s="51" t="n"/>
      <c r="J24" s="52" t="n"/>
      <c r="K24" s="50">
        <f>IF(AND(ISNUMBER($F24),ISNUMBER($J24)),$F24*(1-$J24),"")</f>
        <v/>
      </c>
      <c r="L24" s="51" t="n"/>
      <c r="M24" s="51" t="n"/>
      <c r="N24" s="50">
        <f>IF(ISNUMBER($F24),($F24-IF(ISNUMBER($AM24),$AM24,0))*(1-IF(ISNUMBER($J24),$J24,0)),"")</f>
        <v/>
      </c>
      <c r="O24" s="34" t="inlineStr">
        <is>
          <t>Kiwi Strawberry</t>
        </is>
      </c>
      <c r="P24" s="48" t="n">
        <v>0</v>
      </c>
      <c r="Q24" s="48" t="n">
        <v>0</v>
      </c>
      <c r="R24" s="48" t="n">
        <v>30</v>
      </c>
      <c r="S24" s="48" t="n">
        <v>0</v>
      </c>
      <c r="T24" s="48" t="n">
        <v>5</v>
      </c>
      <c r="U24" s="34" t="inlineStr">
        <is>
          <t>Sucralose</t>
        </is>
      </c>
      <c r="V24" s="34" t="inlineStr">
        <is>
          <t>Zero sugar, vitamins A/D/B, antioxidants (green tea), bold flavour</t>
        </is>
      </c>
      <c r="W24" s="51" t="n"/>
      <c r="X24" s="51" t="n"/>
      <c r="Y24" s="51" t="n"/>
      <c r="Z24" s="51" t="n"/>
      <c r="AA24" s="34" t="inlineStr">
        <is>
          <t>High</t>
        </is>
      </c>
      <c r="AB24" s="34" t="inlineStr">
        <is>
          <t>Mass market functional sparkling; strong shelf share</t>
        </is>
      </c>
      <c r="AC24" s="34" t="inlineStr">
        <is>
          <t>Bold zero sugar sparkling with added vitamins</t>
        </is>
      </c>
      <c r="AD24" s="34" t="inlineStr">
        <is>
          <t>Big flavour and added vitamins at zero sugar.</t>
        </is>
      </c>
      <c r="AE24" s="51" t="n"/>
      <c r="AF24" s="53">
        <f>IF(AND(ISNUMBER($P24),ISNUMBER($AL24),$AL24&lt;&gt;0),ROUND($P24/$AL24*100,1),"")</f>
        <v/>
      </c>
      <c r="AG24" s="54">
        <f>IF(AND(ISNUMBER($S24),ISNUMBER($AL24),$AL24&lt;&gt;0),ROUND($S24/$AL24*100,2),"")</f>
        <v/>
      </c>
      <c r="AH24" s="53">
        <f>IF(AND(ISNUMBER($Q24),ISNUMBER($AL24),$AL24&lt;&gt;0),ROUND($Q24/$AL24*100,1),"")</f>
        <v/>
      </c>
      <c r="AI24" s="48">
        <f>IF(ISNUMBER($S24),IF($S24&lt;=1,"Yes","No"),"n/a")</f>
        <v/>
      </c>
      <c r="AJ24" s="48">
        <f>IF(ISNUMBER($S24),ROUND(MAX(0,MIN(100,100-$S24*2.5-IF(ISNUMBER($T24),$T24,0)*0.12+IF($S24&lt;=1,12,0))),0),"")</f>
        <v/>
      </c>
      <c r="AK24" s="48">
        <f>IF(ISNUMBER($Q24),IF($Q24&gt;=100,20,IF($Q24&gt;=30,10,0)),0)+IF(ISNUMBER($R24),IF($R24&gt;=100,20,0),0)+IF(ISNUMBER($P24),IF($P24&gt;=150,20,IF($P24&gt;=50,12,5)),0)+IF(ISNUMBER($S24),IF($S24&lt;=1,15,0),0)</f>
        <v/>
      </c>
      <c r="AL24" s="48" t="n">
        <v>503</v>
      </c>
      <c r="AM24" s="49" t="n"/>
      <c r="AN24" s="48">
        <f>IF(AND(ISNUMBER($P24),ISNUMBER($AL24),$AL24&lt;&gt;0),IF(OR($P24&gt;180,$P24/$AL24*1000&gt;400),"Over ceiling, confirm SKU","Within"),"n/a")</f>
        <v/>
      </c>
      <c r="AO24" s="51" t="n"/>
      <c r="AP24" s="51" t="n"/>
      <c r="AQ24" s="51" t="n"/>
      <c r="AR24" s="34" t="inlineStr">
        <is>
          <t>Retrieved and cited, see Enrichment Log</t>
        </is>
      </c>
      <c r="AS24" s="34" t="inlineStr">
        <is>
          <t>BLANK -&gt; requires live Amazon.ca capture</t>
        </is>
      </c>
      <c r="AT24" s="34" t="inlineStr">
        <is>
          <t>Unverified commercial data</t>
        </is>
      </c>
    </row>
    <row r="25" ht="28" customHeight="1">
      <c r="A25" s="34" t="inlineStr">
        <is>
          <t>Sparkling Ice</t>
        </is>
      </c>
      <c r="B25" s="34" t="inlineStr">
        <is>
          <t>Sparkling Ice (+ Antioxidants &amp; Vitamins) | Kiwi Strawberry | 12 pack 503mL</t>
        </is>
      </c>
      <c r="C25" s="34" t="inlineStr">
        <is>
          <t>1) Sparkling electrolyte / functional sparkling</t>
        </is>
      </c>
      <c r="D25" s="34" t="inlineStr">
        <is>
          <t>503 mL bottle</t>
        </is>
      </c>
      <c r="E25" s="48" t="n">
        <v>12</v>
      </c>
      <c r="F25" s="49" t="n"/>
      <c r="G25" s="50">
        <f>IF(AND(ISNUMBER($F25),ISNUMBER($E25),$E25&lt;&gt;0),$F25/$E25,"")</f>
        <v/>
      </c>
      <c r="H25" s="50">
        <f>IF(AND(ISNUMBER($F25),ISNUMBER($AL25),ISNUMBER($E25),($AL25*$E25)&lt;&gt;0),$F25/($AL25*$E25)*100,"")</f>
        <v/>
      </c>
      <c r="I25" s="51" t="n"/>
      <c r="J25" s="52" t="n"/>
      <c r="K25" s="50">
        <f>IF(AND(ISNUMBER($F25),ISNUMBER($J25)),$F25*(1-$J25),"")</f>
        <v/>
      </c>
      <c r="L25" s="51" t="n"/>
      <c r="M25" s="51" t="n"/>
      <c r="N25" s="50">
        <f>IF(ISNUMBER($F25),($F25-IF(ISNUMBER($AM25),$AM25,0))*(1-IF(ISNUMBER($J25),$J25,0)),"")</f>
        <v/>
      </c>
      <c r="O25" s="34" t="inlineStr">
        <is>
          <t>Kiwi Strawberry</t>
        </is>
      </c>
      <c r="P25" s="48" t="n">
        <v>0</v>
      </c>
      <c r="Q25" s="48" t="n">
        <v>0</v>
      </c>
      <c r="R25" s="48" t="n">
        <v>30</v>
      </c>
      <c r="S25" s="48" t="n">
        <v>0</v>
      </c>
      <c r="T25" s="48" t="n">
        <v>5</v>
      </c>
      <c r="U25" s="34" t="inlineStr">
        <is>
          <t>Sucralose</t>
        </is>
      </c>
      <c r="V25" s="34" t="inlineStr">
        <is>
          <t>Zero sugar, vitamins A/D/B, antioxidants (green tea), bold flavour</t>
        </is>
      </c>
      <c r="W25" s="51" t="n"/>
      <c r="X25" s="51" t="n"/>
      <c r="Y25" s="51" t="n"/>
      <c r="Z25" s="51" t="n"/>
      <c r="AA25" s="34" t="inlineStr">
        <is>
          <t>High</t>
        </is>
      </c>
      <c r="AB25" s="34" t="inlineStr">
        <is>
          <t>Mass market functional sparkling; strong shelf share</t>
        </is>
      </c>
      <c r="AC25" s="34" t="inlineStr">
        <is>
          <t>Bold zero sugar sparkling with added vitamins</t>
        </is>
      </c>
      <c r="AD25" s="34" t="inlineStr">
        <is>
          <t>Big flavour and added vitamins at zero sugar.</t>
        </is>
      </c>
      <c r="AE25" s="51" t="n"/>
      <c r="AF25" s="53">
        <f>IF(AND(ISNUMBER($P25),ISNUMBER($AL25),$AL25&lt;&gt;0),ROUND($P25/$AL25*100,1),"")</f>
        <v/>
      </c>
      <c r="AG25" s="54">
        <f>IF(AND(ISNUMBER($S25),ISNUMBER($AL25),$AL25&lt;&gt;0),ROUND($S25/$AL25*100,2),"")</f>
        <v/>
      </c>
      <c r="AH25" s="53">
        <f>IF(AND(ISNUMBER($Q25),ISNUMBER($AL25),$AL25&lt;&gt;0),ROUND($Q25/$AL25*100,1),"")</f>
        <v/>
      </c>
      <c r="AI25" s="48">
        <f>IF(ISNUMBER($S25),IF($S25&lt;=1,"Yes","No"),"n/a")</f>
        <v/>
      </c>
      <c r="AJ25" s="48">
        <f>IF(ISNUMBER($S25),ROUND(MAX(0,MIN(100,100-$S25*2.5-IF(ISNUMBER($T25),$T25,0)*0.12+IF($S25&lt;=1,12,0))),0),"")</f>
        <v/>
      </c>
      <c r="AK25" s="48">
        <f>IF(ISNUMBER($Q25),IF($Q25&gt;=100,20,IF($Q25&gt;=30,10,0)),0)+IF(ISNUMBER($R25),IF($R25&gt;=100,20,0),0)+IF(ISNUMBER($P25),IF($P25&gt;=150,20,IF($P25&gt;=50,12,5)),0)+IF(ISNUMBER($S25),IF($S25&lt;=1,15,0),0)</f>
        <v/>
      </c>
      <c r="AL25" s="48" t="n">
        <v>503</v>
      </c>
      <c r="AM25" s="49" t="n"/>
      <c r="AN25" s="48">
        <f>IF(AND(ISNUMBER($P25),ISNUMBER($AL25),$AL25&lt;&gt;0),IF(OR($P25&gt;180,$P25/$AL25*1000&gt;400),"Over ceiling, confirm SKU","Within"),"n/a")</f>
        <v/>
      </c>
      <c r="AO25" s="51" t="n"/>
      <c r="AP25" s="51" t="n"/>
      <c r="AQ25" s="51" t="n"/>
      <c r="AR25" s="34" t="inlineStr">
        <is>
          <t>Retrieved and cited, see Enrichment Log</t>
        </is>
      </c>
      <c r="AS25" s="34" t="inlineStr">
        <is>
          <t>BLANK -&gt; requires live Amazon.ca capture</t>
        </is>
      </c>
      <c r="AT25" s="34" t="inlineStr">
        <is>
          <t>Unverified commercial data</t>
        </is>
      </c>
    </row>
    <row r="26" ht="28" customHeight="1">
      <c r="A26" s="34" t="inlineStr">
        <is>
          <t>Sparkling Ice</t>
        </is>
      </c>
      <c r="B26" s="34" t="inlineStr">
        <is>
          <t>Sparkling Ice (+ Antioxidants &amp; Vitamins) | Kiwi Strawberry | 18 pack 503mL</t>
        </is>
      </c>
      <c r="C26" s="34" t="inlineStr">
        <is>
          <t>1) Sparkling electrolyte / functional sparkling</t>
        </is>
      </c>
      <c r="D26" s="34" t="inlineStr">
        <is>
          <t>503 mL bottle</t>
        </is>
      </c>
      <c r="E26" s="48" t="n">
        <v>18</v>
      </c>
      <c r="F26" s="49" t="n"/>
      <c r="G26" s="50">
        <f>IF(AND(ISNUMBER($F26),ISNUMBER($E26),$E26&lt;&gt;0),$F26/$E26,"")</f>
        <v/>
      </c>
      <c r="H26" s="50">
        <f>IF(AND(ISNUMBER($F26),ISNUMBER($AL26),ISNUMBER($E26),($AL26*$E26)&lt;&gt;0),$F26/($AL26*$E26)*100,"")</f>
        <v/>
      </c>
      <c r="I26" s="51" t="n"/>
      <c r="J26" s="52" t="n"/>
      <c r="K26" s="50">
        <f>IF(AND(ISNUMBER($F26),ISNUMBER($J26)),$F26*(1-$J26),"")</f>
        <v/>
      </c>
      <c r="L26" s="51" t="n"/>
      <c r="M26" s="51" t="n"/>
      <c r="N26" s="50">
        <f>IF(ISNUMBER($F26),($F26-IF(ISNUMBER($AM26),$AM26,0))*(1-IF(ISNUMBER($J26),$J26,0)),"")</f>
        <v/>
      </c>
      <c r="O26" s="34" t="inlineStr">
        <is>
          <t>Kiwi Strawberry</t>
        </is>
      </c>
      <c r="P26" s="48" t="n">
        <v>0</v>
      </c>
      <c r="Q26" s="48" t="n">
        <v>0</v>
      </c>
      <c r="R26" s="48" t="n">
        <v>30</v>
      </c>
      <c r="S26" s="48" t="n">
        <v>0</v>
      </c>
      <c r="T26" s="48" t="n">
        <v>5</v>
      </c>
      <c r="U26" s="34" t="inlineStr">
        <is>
          <t>Sucralose</t>
        </is>
      </c>
      <c r="V26" s="34" t="inlineStr">
        <is>
          <t>Zero sugar, vitamins A/D/B, antioxidants (green tea), bold flavour</t>
        </is>
      </c>
      <c r="W26" s="51" t="n"/>
      <c r="X26" s="51" t="n"/>
      <c r="Y26" s="51" t="n"/>
      <c r="Z26" s="51" t="n"/>
      <c r="AA26" s="34" t="inlineStr">
        <is>
          <t>High</t>
        </is>
      </c>
      <c r="AB26" s="34" t="inlineStr">
        <is>
          <t>Mass market functional sparkling; strong shelf share</t>
        </is>
      </c>
      <c r="AC26" s="34" t="inlineStr">
        <is>
          <t>Bold zero sugar sparkling with added vitamins</t>
        </is>
      </c>
      <c r="AD26" s="34" t="inlineStr">
        <is>
          <t>Big flavour and added vitamins at zero sugar.</t>
        </is>
      </c>
      <c r="AE26" s="51" t="n"/>
      <c r="AF26" s="53">
        <f>IF(AND(ISNUMBER($P26),ISNUMBER($AL26),$AL26&lt;&gt;0),ROUND($P26/$AL26*100,1),"")</f>
        <v/>
      </c>
      <c r="AG26" s="54">
        <f>IF(AND(ISNUMBER($S26),ISNUMBER($AL26),$AL26&lt;&gt;0),ROUND($S26/$AL26*100,2),"")</f>
        <v/>
      </c>
      <c r="AH26" s="53">
        <f>IF(AND(ISNUMBER($Q26),ISNUMBER($AL26),$AL26&lt;&gt;0),ROUND($Q26/$AL26*100,1),"")</f>
        <v/>
      </c>
      <c r="AI26" s="48">
        <f>IF(ISNUMBER($S26),IF($S26&lt;=1,"Yes","No"),"n/a")</f>
        <v/>
      </c>
      <c r="AJ26" s="48">
        <f>IF(ISNUMBER($S26),ROUND(MAX(0,MIN(100,100-$S26*2.5-IF(ISNUMBER($T26),$T26,0)*0.12+IF($S26&lt;=1,12,0))),0),"")</f>
        <v/>
      </c>
      <c r="AK26" s="48">
        <f>IF(ISNUMBER($Q26),IF($Q26&gt;=100,20,IF($Q26&gt;=30,10,0)),0)+IF(ISNUMBER($R26),IF($R26&gt;=100,20,0),0)+IF(ISNUMBER($P26),IF($P26&gt;=150,20,IF($P26&gt;=50,12,5)),0)+IF(ISNUMBER($S26),IF($S26&lt;=1,15,0),0)</f>
        <v/>
      </c>
      <c r="AL26" s="48" t="n">
        <v>503</v>
      </c>
      <c r="AM26" s="49" t="n"/>
      <c r="AN26" s="48">
        <f>IF(AND(ISNUMBER($P26),ISNUMBER($AL26),$AL26&lt;&gt;0),IF(OR($P26&gt;180,$P26/$AL26*1000&gt;400),"Over ceiling, confirm SKU","Within"),"n/a")</f>
        <v/>
      </c>
      <c r="AO26" s="51" t="n"/>
      <c r="AP26" s="51" t="n"/>
      <c r="AQ26" s="51" t="n"/>
      <c r="AR26" s="34" t="inlineStr">
        <is>
          <t>Retrieved and cited, see Enrichment Log</t>
        </is>
      </c>
      <c r="AS26" s="34" t="inlineStr">
        <is>
          <t>BLANK -&gt; requires live Amazon.ca capture</t>
        </is>
      </c>
      <c r="AT26" s="34" t="inlineStr">
        <is>
          <t>Unverified commercial data</t>
        </is>
      </c>
    </row>
    <row r="27" ht="28" customHeight="1">
      <c r="A27" s="34" t="inlineStr">
        <is>
          <t>Sparkling Ice</t>
        </is>
      </c>
      <c r="B27" s="34" t="inlineStr">
        <is>
          <t>Sparkling Ice (+ Antioxidants &amp; Vitamins) | Kiwi Strawberry | 24 pack 503mL</t>
        </is>
      </c>
      <c r="C27" s="34" t="inlineStr">
        <is>
          <t>1) Sparkling electrolyte / functional sparkling</t>
        </is>
      </c>
      <c r="D27" s="34" t="inlineStr">
        <is>
          <t>503 mL bottle</t>
        </is>
      </c>
      <c r="E27" s="48" t="n">
        <v>24</v>
      </c>
      <c r="F27" s="49" t="n"/>
      <c r="G27" s="50">
        <f>IF(AND(ISNUMBER($F27),ISNUMBER($E27),$E27&lt;&gt;0),$F27/$E27,"")</f>
        <v/>
      </c>
      <c r="H27" s="50">
        <f>IF(AND(ISNUMBER($F27),ISNUMBER($AL27),ISNUMBER($E27),($AL27*$E27)&lt;&gt;0),$F27/($AL27*$E27)*100,"")</f>
        <v/>
      </c>
      <c r="I27" s="51" t="n"/>
      <c r="J27" s="52" t="n"/>
      <c r="K27" s="50">
        <f>IF(AND(ISNUMBER($F27),ISNUMBER($J27)),$F27*(1-$J27),"")</f>
        <v/>
      </c>
      <c r="L27" s="51" t="n"/>
      <c r="M27" s="51" t="n"/>
      <c r="N27" s="50">
        <f>IF(ISNUMBER($F27),($F27-IF(ISNUMBER($AM27),$AM27,0))*(1-IF(ISNUMBER($J27),$J27,0)),"")</f>
        <v/>
      </c>
      <c r="O27" s="34" t="inlineStr">
        <is>
          <t>Kiwi Strawberry</t>
        </is>
      </c>
      <c r="P27" s="48" t="n">
        <v>0</v>
      </c>
      <c r="Q27" s="48" t="n">
        <v>0</v>
      </c>
      <c r="R27" s="48" t="n">
        <v>30</v>
      </c>
      <c r="S27" s="48" t="n">
        <v>0</v>
      </c>
      <c r="T27" s="48" t="n">
        <v>5</v>
      </c>
      <c r="U27" s="34" t="inlineStr">
        <is>
          <t>Sucralose</t>
        </is>
      </c>
      <c r="V27" s="34" t="inlineStr">
        <is>
          <t>Zero sugar, vitamins A/D/B, antioxidants (green tea), bold flavour</t>
        </is>
      </c>
      <c r="W27" s="51" t="n"/>
      <c r="X27" s="51" t="n"/>
      <c r="Y27" s="51" t="n"/>
      <c r="Z27" s="51" t="n"/>
      <c r="AA27" s="34" t="inlineStr">
        <is>
          <t>High</t>
        </is>
      </c>
      <c r="AB27" s="34" t="inlineStr">
        <is>
          <t>Mass market functional sparkling; strong shelf share</t>
        </is>
      </c>
      <c r="AC27" s="34" t="inlineStr">
        <is>
          <t>Bold zero sugar sparkling with added vitamins</t>
        </is>
      </c>
      <c r="AD27" s="34" t="inlineStr">
        <is>
          <t>Big flavour and added vitamins at zero sugar.</t>
        </is>
      </c>
      <c r="AE27" s="51" t="n"/>
      <c r="AF27" s="53">
        <f>IF(AND(ISNUMBER($P27),ISNUMBER($AL27),$AL27&lt;&gt;0),ROUND($P27/$AL27*100,1),"")</f>
        <v/>
      </c>
      <c r="AG27" s="54">
        <f>IF(AND(ISNUMBER($S27),ISNUMBER($AL27),$AL27&lt;&gt;0),ROUND($S27/$AL27*100,2),"")</f>
        <v/>
      </c>
      <c r="AH27" s="53">
        <f>IF(AND(ISNUMBER($Q27),ISNUMBER($AL27),$AL27&lt;&gt;0),ROUND($Q27/$AL27*100,1),"")</f>
        <v/>
      </c>
      <c r="AI27" s="48">
        <f>IF(ISNUMBER($S27),IF($S27&lt;=1,"Yes","No"),"n/a")</f>
        <v/>
      </c>
      <c r="AJ27" s="48">
        <f>IF(ISNUMBER($S27),ROUND(MAX(0,MIN(100,100-$S27*2.5-IF(ISNUMBER($T27),$T27,0)*0.12+IF($S27&lt;=1,12,0))),0),"")</f>
        <v/>
      </c>
      <c r="AK27" s="48">
        <f>IF(ISNUMBER($Q27),IF($Q27&gt;=100,20,IF($Q27&gt;=30,10,0)),0)+IF(ISNUMBER($R27),IF($R27&gt;=100,20,0),0)+IF(ISNUMBER($P27),IF($P27&gt;=150,20,IF($P27&gt;=50,12,5)),0)+IF(ISNUMBER($S27),IF($S27&lt;=1,15,0),0)</f>
        <v/>
      </c>
      <c r="AL27" s="48" t="n">
        <v>503</v>
      </c>
      <c r="AM27" s="49" t="n"/>
      <c r="AN27" s="48">
        <f>IF(AND(ISNUMBER($P27),ISNUMBER($AL27),$AL27&lt;&gt;0),IF(OR($P27&gt;180,$P27/$AL27*1000&gt;400),"Over ceiling, confirm SKU","Within"),"n/a")</f>
        <v/>
      </c>
      <c r="AO27" s="51" t="n"/>
      <c r="AP27" s="51" t="n"/>
      <c r="AQ27" s="51" t="n"/>
      <c r="AR27" s="34" t="inlineStr">
        <is>
          <t>Retrieved and cited, see Enrichment Log</t>
        </is>
      </c>
      <c r="AS27" s="34" t="inlineStr">
        <is>
          <t>BLANK -&gt; requires live Amazon.ca capture</t>
        </is>
      </c>
      <c r="AT27" s="34" t="inlineStr">
        <is>
          <t>Unverified commercial data</t>
        </is>
      </c>
    </row>
    <row r="28" ht="28" customHeight="1">
      <c r="A28" s="34" t="inlineStr">
        <is>
          <t>Sparkling Ice</t>
        </is>
      </c>
      <c r="B28" s="34" t="inlineStr">
        <is>
          <t>Sparkling Ice (+ Antioxidants &amp; Vitamins) | Coconut Pineapple | single 503mL</t>
        </is>
      </c>
      <c r="C28" s="34" t="inlineStr">
        <is>
          <t>1) Sparkling electrolyte / functional sparkling</t>
        </is>
      </c>
      <c r="D28" s="34" t="inlineStr">
        <is>
          <t>503 mL bottle</t>
        </is>
      </c>
      <c r="E28" s="48" t="n">
        <v>1</v>
      </c>
      <c r="F28" s="49" t="n"/>
      <c r="G28" s="50">
        <f>IF(AND(ISNUMBER($F28),ISNUMBER($E28),$E28&lt;&gt;0),$F28/$E28,"")</f>
        <v/>
      </c>
      <c r="H28" s="50">
        <f>IF(AND(ISNUMBER($F28),ISNUMBER($AL28),ISNUMBER($E28),($AL28*$E28)&lt;&gt;0),$F28/($AL28*$E28)*100,"")</f>
        <v/>
      </c>
      <c r="I28" s="51" t="n"/>
      <c r="J28" s="52" t="n"/>
      <c r="K28" s="50">
        <f>IF(AND(ISNUMBER($F28),ISNUMBER($J28)),$F28*(1-$J28),"")</f>
        <v/>
      </c>
      <c r="L28" s="51" t="n"/>
      <c r="M28" s="51" t="n"/>
      <c r="N28" s="50">
        <f>IF(ISNUMBER($F28),($F28-IF(ISNUMBER($AM28),$AM28,0))*(1-IF(ISNUMBER($J28),$J28,0)),"")</f>
        <v/>
      </c>
      <c r="O28" s="34" t="inlineStr">
        <is>
          <t>Coconut Pineapple</t>
        </is>
      </c>
      <c r="P28" s="48" t="n">
        <v>0</v>
      </c>
      <c r="Q28" s="48" t="n">
        <v>0</v>
      </c>
      <c r="R28" s="48" t="n">
        <v>30</v>
      </c>
      <c r="S28" s="48" t="n">
        <v>0</v>
      </c>
      <c r="T28" s="48" t="n">
        <v>5</v>
      </c>
      <c r="U28" s="34" t="inlineStr">
        <is>
          <t>Sucralose</t>
        </is>
      </c>
      <c r="V28" s="34" t="inlineStr">
        <is>
          <t>Zero sugar, vitamins A/D/B, antioxidants (green tea), bold flavour</t>
        </is>
      </c>
      <c r="W28" s="51" t="n"/>
      <c r="X28" s="51" t="n"/>
      <c r="Y28" s="51" t="n"/>
      <c r="Z28" s="51" t="n"/>
      <c r="AA28" s="34" t="inlineStr">
        <is>
          <t>High</t>
        </is>
      </c>
      <c r="AB28" s="34" t="inlineStr">
        <is>
          <t>Mass market functional sparkling; strong shelf share</t>
        </is>
      </c>
      <c r="AC28" s="34" t="inlineStr">
        <is>
          <t>Bold zero sugar sparkling with added vitamins</t>
        </is>
      </c>
      <c r="AD28" s="34" t="inlineStr">
        <is>
          <t>Big flavour and added vitamins at zero sugar.</t>
        </is>
      </c>
      <c r="AE28" s="51" t="n"/>
      <c r="AF28" s="53">
        <f>IF(AND(ISNUMBER($P28),ISNUMBER($AL28),$AL28&lt;&gt;0),ROUND($P28/$AL28*100,1),"")</f>
        <v/>
      </c>
      <c r="AG28" s="54">
        <f>IF(AND(ISNUMBER($S28),ISNUMBER($AL28),$AL28&lt;&gt;0),ROUND($S28/$AL28*100,2),"")</f>
        <v/>
      </c>
      <c r="AH28" s="53">
        <f>IF(AND(ISNUMBER($Q28),ISNUMBER($AL28),$AL28&lt;&gt;0),ROUND($Q28/$AL28*100,1),"")</f>
        <v/>
      </c>
      <c r="AI28" s="48">
        <f>IF(ISNUMBER($S28),IF($S28&lt;=1,"Yes","No"),"n/a")</f>
        <v/>
      </c>
      <c r="AJ28" s="48">
        <f>IF(ISNUMBER($S28),ROUND(MAX(0,MIN(100,100-$S28*2.5-IF(ISNUMBER($T28),$T28,0)*0.12+IF($S28&lt;=1,12,0))),0),"")</f>
        <v/>
      </c>
      <c r="AK28" s="48">
        <f>IF(ISNUMBER($Q28),IF($Q28&gt;=100,20,IF($Q28&gt;=30,10,0)),0)+IF(ISNUMBER($R28),IF($R28&gt;=100,20,0),0)+IF(ISNUMBER($P28),IF($P28&gt;=150,20,IF($P28&gt;=50,12,5)),0)+IF(ISNUMBER($S28),IF($S28&lt;=1,15,0),0)</f>
        <v/>
      </c>
      <c r="AL28" s="48" t="n">
        <v>503</v>
      </c>
      <c r="AM28" s="49" t="n"/>
      <c r="AN28" s="48">
        <f>IF(AND(ISNUMBER($P28),ISNUMBER($AL28),$AL28&lt;&gt;0),IF(OR($P28&gt;180,$P28/$AL28*1000&gt;400),"Over ceiling, confirm SKU","Within"),"n/a")</f>
        <v/>
      </c>
      <c r="AO28" s="51" t="n"/>
      <c r="AP28" s="51" t="n"/>
      <c r="AQ28" s="51" t="n"/>
      <c r="AR28" s="34" t="inlineStr">
        <is>
          <t>Retrieved and cited, see Enrichment Log</t>
        </is>
      </c>
      <c r="AS28" s="34" t="inlineStr">
        <is>
          <t>BLANK -&gt; requires live Amazon.ca capture</t>
        </is>
      </c>
      <c r="AT28" s="34" t="inlineStr">
        <is>
          <t>Unverified commercial data</t>
        </is>
      </c>
    </row>
    <row r="29" ht="28" customHeight="1">
      <c r="A29" s="34" t="inlineStr">
        <is>
          <t>Sparkling Ice</t>
        </is>
      </c>
      <c r="B29" s="34" t="inlineStr">
        <is>
          <t>Sparkling Ice (+ Antioxidants &amp; Vitamins) | Coconut Pineapple | 8 pack 503mL</t>
        </is>
      </c>
      <c r="C29" s="34" t="inlineStr">
        <is>
          <t>1) Sparkling electrolyte / functional sparkling</t>
        </is>
      </c>
      <c r="D29" s="34" t="inlineStr">
        <is>
          <t>503 mL bottle</t>
        </is>
      </c>
      <c r="E29" s="48" t="n">
        <v>8</v>
      </c>
      <c r="F29" s="49" t="n"/>
      <c r="G29" s="50">
        <f>IF(AND(ISNUMBER($F29),ISNUMBER($E29),$E29&lt;&gt;0),$F29/$E29,"")</f>
        <v/>
      </c>
      <c r="H29" s="50">
        <f>IF(AND(ISNUMBER($F29),ISNUMBER($AL29),ISNUMBER($E29),($AL29*$E29)&lt;&gt;0),$F29/($AL29*$E29)*100,"")</f>
        <v/>
      </c>
      <c r="I29" s="51" t="n"/>
      <c r="J29" s="52" t="n"/>
      <c r="K29" s="50">
        <f>IF(AND(ISNUMBER($F29),ISNUMBER($J29)),$F29*(1-$J29),"")</f>
        <v/>
      </c>
      <c r="L29" s="51" t="n"/>
      <c r="M29" s="51" t="n"/>
      <c r="N29" s="50">
        <f>IF(ISNUMBER($F29),($F29-IF(ISNUMBER($AM29),$AM29,0))*(1-IF(ISNUMBER($J29),$J29,0)),"")</f>
        <v/>
      </c>
      <c r="O29" s="34" t="inlineStr">
        <is>
          <t>Coconut Pineapple</t>
        </is>
      </c>
      <c r="P29" s="48" t="n">
        <v>0</v>
      </c>
      <c r="Q29" s="48" t="n">
        <v>0</v>
      </c>
      <c r="R29" s="48" t="n">
        <v>30</v>
      </c>
      <c r="S29" s="48" t="n">
        <v>0</v>
      </c>
      <c r="T29" s="48" t="n">
        <v>5</v>
      </c>
      <c r="U29" s="34" t="inlineStr">
        <is>
          <t>Sucralose</t>
        </is>
      </c>
      <c r="V29" s="34" t="inlineStr">
        <is>
          <t>Zero sugar, vitamins A/D/B, antioxidants (green tea), bold flavour</t>
        </is>
      </c>
      <c r="W29" s="51" t="n"/>
      <c r="X29" s="51" t="n"/>
      <c r="Y29" s="51" t="n"/>
      <c r="Z29" s="51" t="n"/>
      <c r="AA29" s="34" t="inlineStr">
        <is>
          <t>High</t>
        </is>
      </c>
      <c r="AB29" s="34" t="inlineStr">
        <is>
          <t>Mass market functional sparkling; strong shelf share</t>
        </is>
      </c>
      <c r="AC29" s="34" t="inlineStr">
        <is>
          <t>Bold zero sugar sparkling with added vitamins</t>
        </is>
      </c>
      <c r="AD29" s="34" t="inlineStr">
        <is>
          <t>Big flavour and added vitamins at zero sugar.</t>
        </is>
      </c>
      <c r="AE29" s="51" t="n"/>
      <c r="AF29" s="53">
        <f>IF(AND(ISNUMBER($P29),ISNUMBER($AL29),$AL29&lt;&gt;0),ROUND($P29/$AL29*100,1),"")</f>
        <v/>
      </c>
      <c r="AG29" s="54">
        <f>IF(AND(ISNUMBER($S29),ISNUMBER($AL29),$AL29&lt;&gt;0),ROUND($S29/$AL29*100,2),"")</f>
        <v/>
      </c>
      <c r="AH29" s="53">
        <f>IF(AND(ISNUMBER($Q29),ISNUMBER($AL29),$AL29&lt;&gt;0),ROUND($Q29/$AL29*100,1),"")</f>
        <v/>
      </c>
      <c r="AI29" s="48">
        <f>IF(ISNUMBER($S29),IF($S29&lt;=1,"Yes","No"),"n/a")</f>
        <v/>
      </c>
      <c r="AJ29" s="48">
        <f>IF(ISNUMBER($S29),ROUND(MAX(0,MIN(100,100-$S29*2.5-IF(ISNUMBER($T29),$T29,0)*0.12+IF($S29&lt;=1,12,0))),0),"")</f>
        <v/>
      </c>
      <c r="AK29" s="48">
        <f>IF(ISNUMBER($Q29),IF($Q29&gt;=100,20,IF($Q29&gt;=30,10,0)),0)+IF(ISNUMBER($R29),IF($R29&gt;=100,20,0),0)+IF(ISNUMBER($P29),IF($P29&gt;=150,20,IF($P29&gt;=50,12,5)),0)+IF(ISNUMBER($S29),IF($S29&lt;=1,15,0),0)</f>
        <v/>
      </c>
      <c r="AL29" s="48" t="n">
        <v>503</v>
      </c>
      <c r="AM29" s="49" t="n"/>
      <c r="AN29" s="48">
        <f>IF(AND(ISNUMBER($P29),ISNUMBER($AL29),$AL29&lt;&gt;0),IF(OR($P29&gt;180,$P29/$AL29*1000&gt;400),"Over ceiling, confirm SKU","Within"),"n/a")</f>
        <v/>
      </c>
      <c r="AO29" s="51" t="n"/>
      <c r="AP29" s="51" t="n"/>
      <c r="AQ29" s="51" t="n"/>
      <c r="AR29" s="34" t="inlineStr">
        <is>
          <t>Retrieved and cited, see Enrichment Log</t>
        </is>
      </c>
      <c r="AS29" s="34" t="inlineStr">
        <is>
          <t>BLANK -&gt; requires live Amazon.ca capture</t>
        </is>
      </c>
      <c r="AT29" s="34" t="inlineStr">
        <is>
          <t>Unverified commercial data</t>
        </is>
      </c>
    </row>
    <row r="30" ht="28" customHeight="1">
      <c r="A30" s="34" t="inlineStr">
        <is>
          <t>Sparkling Ice</t>
        </is>
      </c>
      <c r="B30" s="34" t="inlineStr">
        <is>
          <t>Sparkling Ice (+ Antioxidants &amp; Vitamins) | Coconut Pineapple | 12 pack 503mL</t>
        </is>
      </c>
      <c r="C30" s="34" t="inlineStr">
        <is>
          <t>1) Sparkling electrolyte / functional sparkling</t>
        </is>
      </c>
      <c r="D30" s="34" t="inlineStr">
        <is>
          <t>503 mL bottle</t>
        </is>
      </c>
      <c r="E30" s="48" t="n">
        <v>12</v>
      </c>
      <c r="F30" s="49" t="n"/>
      <c r="G30" s="50">
        <f>IF(AND(ISNUMBER($F30),ISNUMBER($E30),$E30&lt;&gt;0),$F30/$E30,"")</f>
        <v/>
      </c>
      <c r="H30" s="50">
        <f>IF(AND(ISNUMBER($F30),ISNUMBER($AL30),ISNUMBER($E30),($AL30*$E30)&lt;&gt;0),$F30/($AL30*$E30)*100,"")</f>
        <v/>
      </c>
      <c r="I30" s="51" t="n"/>
      <c r="J30" s="52" t="n"/>
      <c r="K30" s="50">
        <f>IF(AND(ISNUMBER($F30),ISNUMBER($J30)),$F30*(1-$J30),"")</f>
        <v/>
      </c>
      <c r="L30" s="51" t="n"/>
      <c r="M30" s="51" t="n"/>
      <c r="N30" s="50">
        <f>IF(ISNUMBER($F30),($F30-IF(ISNUMBER($AM30),$AM30,0))*(1-IF(ISNUMBER($J30),$J30,0)),"")</f>
        <v/>
      </c>
      <c r="O30" s="34" t="inlineStr">
        <is>
          <t>Coconut Pineapple</t>
        </is>
      </c>
      <c r="P30" s="48" t="n">
        <v>0</v>
      </c>
      <c r="Q30" s="48" t="n">
        <v>0</v>
      </c>
      <c r="R30" s="48" t="n">
        <v>30</v>
      </c>
      <c r="S30" s="48" t="n">
        <v>0</v>
      </c>
      <c r="T30" s="48" t="n">
        <v>5</v>
      </c>
      <c r="U30" s="34" t="inlineStr">
        <is>
          <t>Sucralose</t>
        </is>
      </c>
      <c r="V30" s="34" t="inlineStr">
        <is>
          <t>Zero sugar, vitamins A/D/B, antioxidants (green tea), bold flavour</t>
        </is>
      </c>
      <c r="W30" s="51" t="n"/>
      <c r="X30" s="51" t="n"/>
      <c r="Y30" s="51" t="n"/>
      <c r="Z30" s="51" t="n"/>
      <c r="AA30" s="34" t="inlineStr">
        <is>
          <t>High</t>
        </is>
      </c>
      <c r="AB30" s="34" t="inlineStr">
        <is>
          <t>Mass market functional sparkling; strong shelf share</t>
        </is>
      </c>
      <c r="AC30" s="34" t="inlineStr">
        <is>
          <t>Bold zero sugar sparkling with added vitamins</t>
        </is>
      </c>
      <c r="AD30" s="34" t="inlineStr">
        <is>
          <t>Big flavour and added vitamins at zero sugar.</t>
        </is>
      </c>
      <c r="AE30" s="51" t="n"/>
      <c r="AF30" s="53">
        <f>IF(AND(ISNUMBER($P30),ISNUMBER($AL30),$AL30&lt;&gt;0),ROUND($P30/$AL30*100,1),"")</f>
        <v/>
      </c>
      <c r="AG30" s="54">
        <f>IF(AND(ISNUMBER($S30),ISNUMBER($AL30),$AL30&lt;&gt;0),ROUND($S30/$AL30*100,2),"")</f>
        <v/>
      </c>
      <c r="AH30" s="53">
        <f>IF(AND(ISNUMBER($Q30),ISNUMBER($AL30),$AL30&lt;&gt;0),ROUND($Q30/$AL30*100,1),"")</f>
        <v/>
      </c>
      <c r="AI30" s="48">
        <f>IF(ISNUMBER($S30),IF($S30&lt;=1,"Yes","No"),"n/a")</f>
        <v/>
      </c>
      <c r="AJ30" s="48">
        <f>IF(ISNUMBER($S30),ROUND(MAX(0,MIN(100,100-$S30*2.5-IF(ISNUMBER($T30),$T30,0)*0.12+IF($S30&lt;=1,12,0))),0),"")</f>
        <v/>
      </c>
      <c r="AK30" s="48">
        <f>IF(ISNUMBER($Q30),IF($Q30&gt;=100,20,IF($Q30&gt;=30,10,0)),0)+IF(ISNUMBER($R30),IF($R30&gt;=100,20,0),0)+IF(ISNUMBER($P30),IF($P30&gt;=150,20,IF($P30&gt;=50,12,5)),0)+IF(ISNUMBER($S30),IF($S30&lt;=1,15,0),0)</f>
        <v/>
      </c>
      <c r="AL30" s="48" t="n">
        <v>503</v>
      </c>
      <c r="AM30" s="49" t="n"/>
      <c r="AN30" s="48">
        <f>IF(AND(ISNUMBER($P30),ISNUMBER($AL30),$AL30&lt;&gt;0),IF(OR($P30&gt;180,$P30/$AL30*1000&gt;400),"Over ceiling, confirm SKU","Within"),"n/a")</f>
        <v/>
      </c>
      <c r="AO30" s="51" t="n"/>
      <c r="AP30" s="51" t="n"/>
      <c r="AQ30" s="51" t="n"/>
      <c r="AR30" s="34" t="inlineStr">
        <is>
          <t>Retrieved and cited, see Enrichment Log</t>
        </is>
      </c>
      <c r="AS30" s="34" t="inlineStr">
        <is>
          <t>BLANK -&gt; requires live Amazon.ca capture</t>
        </is>
      </c>
      <c r="AT30" s="34" t="inlineStr">
        <is>
          <t>Unverified commercial data</t>
        </is>
      </c>
    </row>
    <row r="31" ht="28" customHeight="1">
      <c r="A31" s="34" t="inlineStr">
        <is>
          <t>Sparkling Ice</t>
        </is>
      </c>
      <c r="B31" s="34" t="inlineStr">
        <is>
          <t>Sparkling Ice (+ Antioxidants &amp; Vitamins) | Coconut Pineapple | 18 pack 503mL</t>
        </is>
      </c>
      <c r="C31" s="34" t="inlineStr">
        <is>
          <t>1) Sparkling electrolyte / functional sparkling</t>
        </is>
      </c>
      <c r="D31" s="34" t="inlineStr">
        <is>
          <t>503 mL bottle</t>
        </is>
      </c>
      <c r="E31" s="48" t="n">
        <v>18</v>
      </c>
      <c r="F31" s="49" t="n"/>
      <c r="G31" s="50">
        <f>IF(AND(ISNUMBER($F31),ISNUMBER($E31),$E31&lt;&gt;0),$F31/$E31,"")</f>
        <v/>
      </c>
      <c r="H31" s="50">
        <f>IF(AND(ISNUMBER($F31),ISNUMBER($AL31),ISNUMBER($E31),($AL31*$E31)&lt;&gt;0),$F31/($AL31*$E31)*100,"")</f>
        <v/>
      </c>
      <c r="I31" s="51" t="n"/>
      <c r="J31" s="52" t="n"/>
      <c r="K31" s="50">
        <f>IF(AND(ISNUMBER($F31),ISNUMBER($J31)),$F31*(1-$J31),"")</f>
        <v/>
      </c>
      <c r="L31" s="51" t="n"/>
      <c r="M31" s="51" t="n"/>
      <c r="N31" s="50">
        <f>IF(ISNUMBER($F31),($F31-IF(ISNUMBER($AM31),$AM31,0))*(1-IF(ISNUMBER($J31),$J31,0)),"")</f>
        <v/>
      </c>
      <c r="O31" s="34" t="inlineStr">
        <is>
          <t>Coconut Pineapple</t>
        </is>
      </c>
      <c r="P31" s="48" t="n">
        <v>0</v>
      </c>
      <c r="Q31" s="48" t="n">
        <v>0</v>
      </c>
      <c r="R31" s="48" t="n">
        <v>30</v>
      </c>
      <c r="S31" s="48" t="n">
        <v>0</v>
      </c>
      <c r="T31" s="48" t="n">
        <v>5</v>
      </c>
      <c r="U31" s="34" t="inlineStr">
        <is>
          <t>Sucralose</t>
        </is>
      </c>
      <c r="V31" s="34" t="inlineStr">
        <is>
          <t>Zero sugar, vitamins A/D/B, antioxidants (green tea), bold flavour</t>
        </is>
      </c>
      <c r="W31" s="51" t="n"/>
      <c r="X31" s="51" t="n"/>
      <c r="Y31" s="51" t="n"/>
      <c r="Z31" s="51" t="n"/>
      <c r="AA31" s="34" t="inlineStr">
        <is>
          <t>High</t>
        </is>
      </c>
      <c r="AB31" s="34" t="inlineStr">
        <is>
          <t>Mass market functional sparkling; strong shelf share</t>
        </is>
      </c>
      <c r="AC31" s="34" t="inlineStr">
        <is>
          <t>Bold zero sugar sparkling with added vitamins</t>
        </is>
      </c>
      <c r="AD31" s="34" t="inlineStr">
        <is>
          <t>Big flavour and added vitamins at zero sugar.</t>
        </is>
      </c>
      <c r="AE31" s="51" t="n"/>
      <c r="AF31" s="53">
        <f>IF(AND(ISNUMBER($P31),ISNUMBER($AL31),$AL31&lt;&gt;0),ROUND($P31/$AL31*100,1),"")</f>
        <v/>
      </c>
      <c r="AG31" s="54">
        <f>IF(AND(ISNUMBER($S31),ISNUMBER($AL31),$AL31&lt;&gt;0),ROUND($S31/$AL31*100,2),"")</f>
        <v/>
      </c>
      <c r="AH31" s="53">
        <f>IF(AND(ISNUMBER($Q31),ISNUMBER($AL31),$AL31&lt;&gt;0),ROUND($Q31/$AL31*100,1),"")</f>
        <v/>
      </c>
      <c r="AI31" s="48">
        <f>IF(ISNUMBER($S31),IF($S31&lt;=1,"Yes","No"),"n/a")</f>
        <v/>
      </c>
      <c r="AJ31" s="48">
        <f>IF(ISNUMBER($S31),ROUND(MAX(0,MIN(100,100-$S31*2.5-IF(ISNUMBER($T31),$T31,0)*0.12+IF($S31&lt;=1,12,0))),0),"")</f>
        <v/>
      </c>
      <c r="AK31" s="48">
        <f>IF(ISNUMBER($Q31),IF($Q31&gt;=100,20,IF($Q31&gt;=30,10,0)),0)+IF(ISNUMBER($R31),IF($R31&gt;=100,20,0),0)+IF(ISNUMBER($P31),IF($P31&gt;=150,20,IF($P31&gt;=50,12,5)),0)+IF(ISNUMBER($S31),IF($S31&lt;=1,15,0),0)</f>
        <v/>
      </c>
      <c r="AL31" s="48" t="n">
        <v>503</v>
      </c>
      <c r="AM31" s="49" t="n"/>
      <c r="AN31" s="48">
        <f>IF(AND(ISNUMBER($P31),ISNUMBER($AL31),$AL31&lt;&gt;0),IF(OR($P31&gt;180,$P31/$AL31*1000&gt;400),"Over ceiling, confirm SKU","Within"),"n/a")</f>
        <v/>
      </c>
      <c r="AO31" s="51" t="n"/>
      <c r="AP31" s="51" t="n"/>
      <c r="AQ31" s="51" t="n"/>
      <c r="AR31" s="34" t="inlineStr">
        <is>
          <t>Retrieved and cited, see Enrichment Log</t>
        </is>
      </c>
      <c r="AS31" s="34" t="inlineStr">
        <is>
          <t>BLANK -&gt; requires live Amazon.ca capture</t>
        </is>
      </c>
      <c r="AT31" s="34" t="inlineStr">
        <is>
          <t>Unverified commercial data</t>
        </is>
      </c>
    </row>
    <row r="32" ht="28" customHeight="1">
      <c r="A32" s="34" t="inlineStr">
        <is>
          <t>Sparkling Ice</t>
        </is>
      </c>
      <c r="B32" s="34" t="inlineStr">
        <is>
          <t>Sparkling Ice (+ Antioxidants &amp; Vitamins) | Coconut Pineapple | 24 pack 503mL</t>
        </is>
      </c>
      <c r="C32" s="34" t="inlineStr">
        <is>
          <t>1) Sparkling electrolyte / functional sparkling</t>
        </is>
      </c>
      <c r="D32" s="34" t="inlineStr">
        <is>
          <t>503 mL bottle</t>
        </is>
      </c>
      <c r="E32" s="48" t="n">
        <v>24</v>
      </c>
      <c r="F32" s="49" t="n"/>
      <c r="G32" s="50">
        <f>IF(AND(ISNUMBER($F32),ISNUMBER($E32),$E32&lt;&gt;0),$F32/$E32,"")</f>
        <v/>
      </c>
      <c r="H32" s="50">
        <f>IF(AND(ISNUMBER($F32),ISNUMBER($AL32),ISNUMBER($E32),($AL32*$E32)&lt;&gt;0),$F32/($AL32*$E32)*100,"")</f>
        <v/>
      </c>
      <c r="I32" s="51" t="n"/>
      <c r="J32" s="52" t="n"/>
      <c r="K32" s="50">
        <f>IF(AND(ISNUMBER($F32),ISNUMBER($J32)),$F32*(1-$J32),"")</f>
        <v/>
      </c>
      <c r="L32" s="51" t="n"/>
      <c r="M32" s="51" t="n"/>
      <c r="N32" s="50">
        <f>IF(ISNUMBER($F32),($F32-IF(ISNUMBER($AM32),$AM32,0))*(1-IF(ISNUMBER($J32),$J32,0)),"")</f>
        <v/>
      </c>
      <c r="O32" s="34" t="inlineStr">
        <is>
          <t>Coconut Pineapple</t>
        </is>
      </c>
      <c r="P32" s="48" t="n">
        <v>0</v>
      </c>
      <c r="Q32" s="48" t="n">
        <v>0</v>
      </c>
      <c r="R32" s="48" t="n">
        <v>30</v>
      </c>
      <c r="S32" s="48" t="n">
        <v>0</v>
      </c>
      <c r="T32" s="48" t="n">
        <v>5</v>
      </c>
      <c r="U32" s="34" t="inlineStr">
        <is>
          <t>Sucralose</t>
        </is>
      </c>
      <c r="V32" s="34" t="inlineStr">
        <is>
          <t>Zero sugar, vitamins A/D/B, antioxidants (green tea), bold flavour</t>
        </is>
      </c>
      <c r="W32" s="51" t="n"/>
      <c r="X32" s="51" t="n"/>
      <c r="Y32" s="51" t="n"/>
      <c r="Z32" s="51" t="n"/>
      <c r="AA32" s="34" t="inlineStr">
        <is>
          <t>High</t>
        </is>
      </c>
      <c r="AB32" s="34" t="inlineStr">
        <is>
          <t>Mass market functional sparkling; strong shelf share</t>
        </is>
      </c>
      <c r="AC32" s="34" t="inlineStr">
        <is>
          <t>Bold zero sugar sparkling with added vitamins</t>
        </is>
      </c>
      <c r="AD32" s="34" t="inlineStr">
        <is>
          <t>Big flavour and added vitamins at zero sugar.</t>
        </is>
      </c>
      <c r="AE32" s="51" t="n"/>
      <c r="AF32" s="53">
        <f>IF(AND(ISNUMBER($P32),ISNUMBER($AL32),$AL32&lt;&gt;0),ROUND($P32/$AL32*100,1),"")</f>
        <v/>
      </c>
      <c r="AG32" s="54">
        <f>IF(AND(ISNUMBER($S32),ISNUMBER($AL32),$AL32&lt;&gt;0),ROUND($S32/$AL32*100,2),"")</f>
        <v/>
      </c>
      <c r="AH32" s="53">
        <f>IF(AND(ISNUMBER($Q32),ISNUMBER($AL32),$AL32&lt;&gt;0),ROUND($Q32/$AL32*100,1),"")</f>
        <v/>
      </c>
      <c r="AI32" s="48">
        <f>IF(ISNUMBER($S32),IF($S32&lt;=1,"Yes","No"),"n/a")</f>
        <v/>
      </c>
      <c r="AJ32" s="48">
        <f>IF(ISNUMBER($S32),ROUND(MAX(0,MIN(100,100-$S32*2.5-IF(ISNUMBER($T32),$T32,0)*0.12+IF($S32&lt;=1,12,0))),0),"")</f>
        <v/>
      </c>
      <c r="AK32" s="48">
        <f>IF(ISNUMBER($Q32),IF($Q32&gt;=100,20,IF($Q32&gt;=30,10,0)),0)+IF(ISNUMBER($R32),IF($R32&gt;=100,20,0),0)+IF(ISNUMBER($P32),IF($P32&gt;=150,20,IF($P32&gt;=50,12,5)),0)+IF(ISNUMBER($S32),IF($S32&lt;=1,15,0),0)</f>
        <v/>
      </c>
      <c r="AL32" s="48" t="n">
        <v>503</v>
      </c>
      <c r="AM32" s="49" t="n"/>
      <c r="AN32" s="48">
        <f>IF(AND(ISNUMBER($P32),ISNUMBER($AL32),$AL32&lt;&gt;0),IF(OR($P32&gt;180,$P32/$AL32*1000&gt;400),"Over ceiling, confirm SKU","Within"),"n/a")</f>
        <v/>
      </c>
      <c r="AO32" s="51" t="n"/>
      <c r="AP32" s="51" t="n"/>
      <c r="AQ32" s="51" t="n"/>
      <c r="AR32" s="34" t="inlineStr">
        <is>
          <t>Retrieved and cited, see Enrichment Log</t>
        </is>
      </c>
      <c r="AS32" s="34" t="inlineStr">
        <is>
          <t>BLANK -&gt; requires live Amazon.ca capture</t>
        </is>
      </c>
      <c r="AT32" s="34" t="inlineStr">
        <is>
          <t>Unverified commercial data</t>
        </is>
      </c>
    </row>
    <row r="33" ht="28" customHeight="1">
      <c r="A33" s="34" t="inlineStr">
        <is>
          <t>Sparkling Ice</t>
        </is>
      </c>
      <c r="B33" s="34" t="inlineStr">
        <is>
          <t>Sparkling Ice (+ Antioxidants &amp; Vitamins) | Classic Lemonade | single 503mL</t>
        </is>
      </c>
      <c r="C33" s="34" t="inlineStr">
        <is>
          <t>1) Sparkling electrolyte / functional sparkling</t>
        </is>
      </c>
      <c r="D33" s="34" t="inlineStr">
        <is>
          <t>503 mL bottle</t>
        </is>
      </c>
      <c r="E33" s="48" t="n">
        <v>1</v>
      </c>
      <c r="F33" s="49" t="n"/>
      <c r="G33" s="50">
        <f>IF(AND(ISNUMBER($F33),ISNUMBER($E33),$E33&lt;&gt;0),$F33/$E33,"")</f>
        <v/>
      </c>
      <c r="H33" s="50">
        <f>IF(AND(ISNUMBER($F33),ISNUMBER($AL33),ISNUMBER($E33),($AL33*$E33)&lt;&gt;0),$F33/($AL33*$E33)*100,"")</f>
        <v/>
      </c>
      <c r="I33" s="51" t="n"/>
      <c r="J33" s="52" t="n"/>
      <c r="K33" s="50">
        <f>IF(AND(ISNUMBER($F33),ISNUMBER($J33)),$F33*(1-$J33),"")</f>
        <v/>
      </c>
      <c r="L33" s="51" t="n"/>
      <c r="M33" s="51" t="n"/>
      <c r="N33" s="50">
        <f>IF(ISNUMBER($F33),($F33-IF(ISNUMBER($AM33),$AM33,0))*(1-IF(ISNUMBER($J33),$J33,0)),"")</f>
        <v/>
      </c>
      <c r="O33" s="34" t="inlineStr">
        <is>
          <t>Classic Lemonade</t>
        </is>
      </c>
      <c r="P33" s="48" t="n">
        <v>0</v>
      </c>
      <c r="Q33" s="48" t="n">
        <v>0</v>
      </c>
      <c r="R33" s="48" t="n">
        <v>30</v>
      </c>
      <c r="S33" s="48" t="n">
        <v>0</v>
      </c>
      <c r="T33" s="48" t="n">
        <v>5</v>
      </c>
      <c r="U33" s="34" t="inlineStr">
        <is>
          <t>Sucralose</t>
        </is>
      </c>
      <c r="V33" s="34" t="inlineStr">
        <is>
          <t>Zero sugar, vitamins A/D/B, antioxidants (green tea), bold flavour</t>
        </is>
      </c>
      <c r="W33" s="51" t="n"/>
      <c r="X33" s="51" t="n"/>
      <c r="Y33" s="51" t="n"/>
      <c r="Z33" s="51" t="n"/>
      <c r="AA33" s="34" t="inlineStr">
        <is>
          <t>High</t>
        </is>
      </c>
      <c r="AB33" s="34" t="inlineStr">
        <is>
          <t>Mass market functional sparkling; strong shelf share</t>
        </is>
      </c>
      <c r="AC33" s="34" t="inlineStr">
        <is>
          <t>Bold zero sugar sparkling with added vitamins</t>
        </is>
      </c>
      <c r="AD33" s="34" t="inlineStr">
        <is>
          <t>Big flavour and added vitamins at zero sugar.</t>
        </is>
      </c>
      <c r="AE33" s="51" t="n"/>
      <c r="AF33" s="53">
        <f>IF(AND(ISNUMBER($P33),ISNUMBER($AL33),$AL33&lt;&gt;0),ROUND($P33/$AL33*100,1),"")</f>
        <v/>
      </c>
      <c r="AG33" s="54">
        <f>IF(AND(ISNUMBER($S33),ISNUMBER($AL33),$AL33&lt;&gt;0),ROUND($S33/$AL33*100,2),"")</f>
        <v/>
      </c>
      <c r="AH33" s="53">
        <f>IF(AND(ISNUMBER($Q33),ISNUMBER($AL33),$AL33&lt;&gt;0),ROUND($Q33/$AL33*100,1),"")</f>
        <v/>
      </c>
      <c r="AI33" s="48">
        <f>IF(ISNUMBER($S33),IF($S33&lt;=1,"Yes","No"),"n/a")</f>
        <v/>
      </c>
      <c r="AJ33" s="48">
        <f>IF(ISNUMBER($S33),ROUND(MAX(0,MIN(100,100-$S33*2.5-IF(ISNUMBER($T33),$T33,0)*0.12+IF($S33&lt;=1,12,0))),0),"")</f>
        <v/>
      </c>
      <c r="AK33" s="48">
        <f>IF(ISNUMBER($Q33),IF($Q33&gt;=100,20,IF($Q33&gt;=30,10,0)),0)+IF(ISNUMBER($R33),IF($R33&gt;=100,20,0),0)+IF(ISNUMBER($P33),IF($P33&gt;=150,20,IF($P33&gt;=50,12,5)),0)+IF(ISNUMBER($S33),IF($S33&lt;=1,15,0),0)</f>
        <v/>
      </c>
      <c r="AL33" s="48" t="n">
        <v>503</v>
      </c>
      <c r="AM33" s="49" t="n"/>
      <c r="AN33" s="48">
        <f>IF(AND(ISNUMBER($P33),ISNUMBER($AL33),$AL33&lt;&gt;0),IF(OR($P33&gt;180,$P33/$AL33*1000&gt;400),"Over ceiling, confirm SKU","Within"),"n/a")</f>
        <v/>
      </c>
      <c r="AO33" s="51" t="n"/>
      <c r="AP33" s="51" t="n"/>
      <c r="AQ33" s="51" t="n"/>
      <c r="AR33" s="34" t="inlineStr">
        <is>
          <t>Retrieved and cited, see Enrichment Log</t>
        </is>
      </c>
      <c r="AS33" s="34" t="inlineStr">
        <is>
          <t>BLANK -&gt; requires live Amazon.ca capture</t>
        </is>
      </c>
      <c r="AT33" s="34" t="inlineStr">
        <is>
          <t>Unverified commercial data</t>
        </is>
      </c>
    </row>
    <row r="34" ht="28" customHeight="1">
      <c r="A34" s="34" t="inlineStr">
        <is>
          <t>Sparkling Ice</t>
        </is>
      </c>
      <c r="B34" s="34" t="inlineStr">
        <is>
          <t>Sparkling Ice (+ Antioxidants &amp; Vitamins) | Classic Lemonade | 8 pack 503mL</t>
        </is>
      </c>
      <c r="C34" s="34" t="inlineStr">
        <is>
          <t>1) Sparkling electrolyte / functional sparkling</t>
        </is>
      </c>
      <c r="D34" s="34" t="inlineStr">
        <is>
          <t>503 mL bottle</t>
        </is>
      </c>
      <c r="E34" s="48" t="n">
        <v>8</v>
      </c>
      <c r="F34" s="49" t="n"/>
      <c r="G34" s="50">
        <f>IF(AND(ISNUMBER($F34),ISNUMBER($E34),$E34&lt;&gt;0),$F34/$E34,"")</f>
        <v/>
      </c>
      <c r="H34" s="50">
        <f>IF(AND(ISNUMBER($F34),ISNUMBER($AL34),ISNUMBER($E34),($AL34*$E34)&lt;&gt;0),$F34/($AL34*$E34)*100,"")</f>
        <v/>
      </c>
      <c r="I34" s="51" t="n"/>
      <c r="J34" s="52" t="n"/>
      <c r="K34" s="50">
        <f>IF(AND(ISNUMBER($F34),ISNUMBER($J34)),$F34*(1-$J34),"")</f>
        <v/>
      </c>
      <c r="L34" s="51" t="n"/>
      <c r="M34" s="51" t="n"/>
      <c r="N34" s="50">
        <f>IF(ISNUMBER($F34),($F34-IF(ISNUMBER($AM34),$AM34,0))*(1-IF(ISNUMBER($J34),$J34,0)),"")</f>
        <v/>
      </c>
      <c r="O34" s="34" t="inlineStr">
        <is>
          <t>Classic Lemonade</t>
        </is>
      </c>
      <c r="P34" s="48" t="n">
        <v>0</v>
      </c>
      <c r="Q34" s="48" t="n">
        <v>0</v>
      </c>
      <c r="R34" s="48" t="n">
        <v>30</v>
      </c>
      <c r="S34" s="48" t="n">
        <v>0</v>
      </c>
      <c r="T34" s="48" t="n">
        <v>5</v>
      </c>
      <c r="U34" s="34" t="inlineStr">
        <is>
          <t>Sucralose</t>
        </is>
      </c>
      <c r="V34" s="34" t="inlineStr">
        <is>
          <t>Zero sugar, vitamins A/D/B, antioxidants (green tea), bold flavour</t>
        </is>
      </c>
      <c r="W34" s="51" t="n"/>
      <c r="X34" s="51" t="n"/>
      <c r="Y34" s="51" t="n"/>
      <c r="Z34" s="51" t="n"/>
      <c r="AA34" s="34" t="inlineStr">
        <is>
          <t>High</t>
        </is>
      </c>
      <c r="AB34" s="34" t="inlineStr">
        <is>
          <t>Mass market functional sparkling; strong shelf share</t>
        </is>
      </c>
      <c r="AC34" s="34" t="inlineStr">
        <is>
          <t>Bold zero sugar sparkling with added vitamins</t>
        </is>
      </c>
      <c r="AD34" s="34" t="inlineStr">
        <is>
          <t>Big flavour and added vitamins at zero sugar.</t>
        </is>
      </c>
      <c r="AE34" s="51" t="n"/>
      <c r="AF34" s="53">
        <f>IF(AND(ISNUMBER($P34),ISNUMBER($AL34),$AL34&lt;&gt;0),ROUND($P34/$AL34*100,1),"")</f>
        <v/>
      </c>
      <c r="AG34" s="54">
        <f>IF(AND(ISNUMBER($S34),ISNUMBER($AL34),$AL34&lt;&gt;0),ROUND($S34/$AL34*100,2),"")</f>
        <v/>
      </c>
      <c r="AH34" s="53">
        <f>IF(AND(ISNUMBER($Q34),ISNUMBER($AL34),$AL34&lt;&gt;0),ROUND($Q34/$AL34*100,1),"")</f>
        <v/>
      </c>
      <c r="AI34" s="48">
        <f>IF(ISNUMBER($S34),IF($S34&lt;=1,"Yes","No"),"n/a")</f>
        <v/>
      </c>
      <c r="AJ34" s="48">
        <f>IF(ISNUMBER($S34),ROUND(MAX(0,MIN(100,100-$S34*2.5-IF(ISNUMBER($T34),$T34,0)*0.12+IF($S34&lt;=1,12,0))),0),"")</f>
        <v/>
      </c>
      <c r="AK34" s="48">
        <f>IF(ISNUMBER($Q34),IF($Q34&gt;=100,20,IF($Q34&gt;=30,10,0)),0)+IF(ISNUMBER($R34),IF($R34&gt;=100,20,0),0)+IF(ISNUMBER($P34),IF($P34&gt;=150,20,IF($P34&gt;=50,12,5)),0)+IF(ISNUMBER($S34),IF($S34&lt;=1,15,0),0)</f>
        <v/>
      </c>
      <c r="AL34" s="48" t="n">
        <v>503</v>
      </c>
      <c r="AM34" s="49" t="n"/>
      <c r="AN34" s="48">
        <f>IF(AND(ISNUMBER($P34),ISNUMBER($AL34),$AL34&lt;&gt;0),IF(OR($P34&gt;180,$P34/$AL34*1000&gt;400),"Over ceiling, confirm SKU","Within"),"n/a")</f>
        <v/>
      </c>
      <c r="AO34" s="51" t="n"/>
      <c r="AP34" s="51" t="n"/>
      <c r="AQ34" s="51" t="n"/>
      <c r="AR34" s="34" t="inlineStr">
        <is>
          <t>Retrieved and cited, see Enrichment Log</t>
        </is>
      </c>
      <c r="AS34" s="34" t="inlineStr">
        <is>
          <t>BLANK -&gt; requires live Amazon.ca capture</t>
        </is>
      </c>
      <c r="AT34" s="34" t="inlineStr">
        <is>
          <t>Unverified commercial data</t>
        </is>
      </c>
    </row>
    <row r="35" ht="28" customHeight="1">
      <c r="A35" s="34" t="inlineStr">
        <is>
          <t>Sparkling Ice</t>
        </is>
      </c>
      <c r="B35" s="34" t="inlineStr">
        <is>
          <t>Sparkling Ice (+ Antioxidants &amp; Vitamins) | Classic Lemonade | 12 pack 503mL</t>
        </is>
      </c>
      <c r="C35" s="34" t="inlineStr">
        <is>
          <t>1) Sparkling electrolyte / functional sparkling</t>
        </is>
      </c>
      <c r="D35" s="34" t="inlineStr">
        <is>
          <t>503 mL bottle</t>
        </is>
      </c>
      <c r="E35" s="48" t="n">
        <v>12</v>
      </c>
      <c r="F35" s="49" t="n"/>
      <c r="G35" s="50">
        <f>IF(AND(ISNUMBER($F35),ISNUMBER($E35),$E35&lt;&gt;0),$F35/$E35,"")</f>
        <v/>
      </c>
      <c r="H35" s="50">
        <f>IF(AND(ISNUMBER($F35),ISNUMBER($AL35),ISNUMBER($E35),($AL35*$E35)&lt;&gt;0),$F35/($AL35*$E35)*100,"")</f>
        <v/>
      </c>
      <c r="I35" s="51" t="n"/>
      <c r="J35" s="52" t="n"/>
      <c r="K35" s="50">
        <f>IF(AND(ISNUMBER($F35),ISNUMBER($J35)),$F35*(1-$J35),"")</f>
        <v/>
      </c>
      <c r="L35" s="51" t="n"/>
      <c r="M35" s="51" t="n"/>
      <c r="N35" s="50">
        <f>IF(ISNUMBER($F35),($F35-IF(ISNUMBER($AM35),$AM35,0))*(1-IF(ISNUMBER($J35),$J35,0)),"")</f>
        <v/>
      </c>
      <c r="O35" s="34" t="inlineStr">
        <is>
          <t>Classic Lemonade</t>
        </is>
      </c>
      <c r="P35" s="48" t="n">
        <v>0</v>
      </c>
      <c r="Q35" s="48" t="n">
        <v>0</v>
      </c>
      <c r="R35" s="48" t="n">
        <v>30</v>
      </c>
      <c r="S35" s="48" t="n">
        <v>0</v>
      </c>
      <c r="T35" s="48" t="n">
        <v>5</v>
      </c>
      <c r="U35" s="34" t="inlineStr">
        <is>
          <t>Sucralose</t>
        </is>
      </c>
      <c r="V35" s="34" t="inlineStr">
        <is>
          <t>Zero sugar, vitamins A/D/B, antioxidants (green tea), bold flavour</t>
        </is>
      </c>
      <c r="W35" s="51" t="n"/>
      <c r="X35" s="51" t="n"/>
      <c r="Y35" s="51" t="n"/>
      <c r="Z35" s="51" t="n"/>
      <c r="AA35" s="34" t="inlineStr">
        <is>
          <t>High</t>
        </is>
      </c>
      <c r="AB35" s="34" t="inlineStr">
        <is>
          <t>Mass market functional sparkling; strong shelf share</t>
        </is>
      </c>
      <c r="AC35" s="34" t="inlineStr">
        <is>
          <t>Bold zero sugar sparkling with added vitamins</t>
        </is>
      </c>
      <c r="AD35" s="34" t="inlineStr">
        <is>
          <t>Big flavour and added vitamins at zero sugar.</t>
        </is>
      </c>
      <c r="AE35" s="51" t="n"/>
      <c r="AF35" s="53">
        <f>IF(AND(ISNUMBER($P35),ISNUMBER($AL35),$AL35&lt;&gt;0),ROUND($P35/$AL35*100,1),"")</f>
        <v/>
      </c>
      <c r="AG35" s="54">
        <f>IF(AND(ISNUMBER($S35),ISNUMBER($AL35),$AL35&lt;&gt;0),ROUND($S35/$AL35*100,2),"")</f>
        <v/>
      </c>
      <c r="AH35" s="53">
        <f>IF(AND(ISNUMBER($Q35),ISNUMBER($AL35),$AL35&lt;&gt;0),ROUND($Q35/$AL35*100,1),"")</f>
        <v/>
      </c>
      <c r="AI35" s="48">
        <f>IF(ISNUMBER($S35),IF($S35&lt;=1,"Yes","No"),"n/a")</f>
        <v/>
      </c>
      <c r="AJ35" s="48">
        <f>IF(ISNUMBER($S35),ROUND(MAX(0,MIN(100,100-$S35*2.5-IF(ISNUMBER($T35),$T35,0)*0.12+IF($S35&lt;=1,12,0))),0),"")</f>
        <v/>
      </c>
      <c r="AK35" s="48">
        <f>IF(ISNUMBER($Q35),IF($Q35&gt;=100,20,IF($Q35&gt;=30,10,0)),0)+IF(ISNUMBER($R35),IF($R35&gt;=100,20,0),0)+IF(ISNUMBER($P35),IF($P35&gt;=150,20,IF($P35&gt;=50,12,5)),0)+IF(ISNUMBER($S35),IF($S35&lt;=1,15,0),0)</f>
        <v/>
      </c>
      <c r="AL35" s="48" t="n">
        <v>503</v>
      </c>
      <c r="AM35" s="49" t="n"/>
      <c r="AN35" s="48">
        <f>IF(AND(ISNUMBER($P35),ISNUMBER($AL35),$AL35&lt;&gt;0),IF(OR($P35&gt;180,$P35/$AL35*1000&gt;400),"Over ceiling, confirm SKU","Within"),"n/a")</f>
        <v/>
      </c>
      <c r="AO35" s="51" t="n"/>
      <c r="AP35" s="51" t="n"/>
      <c r="AQ35" s="51" t="n"/>
      <c r="AR35" s="34" t="inlineStr">
        <is>
          <t>Retrieved and cited, see Enrichment Log</t>
        </is>
      </c>
      <c r="AS35" s="34" t="inlineStr">
        <is>
          <t>BLANK -&gt; requires live Amazon.ca capture</t>
        </is>
      </c>
      <c r="AT35" s="34" t="inlineStr">
        <is>
          <t>Unverified commercial data</t>
        </is>
      </c>
    </row>
    <row r="36" ht="28" customHeight="1">
      <c r="A36" s="34" t="inlineStr">
        <is>
          <t>Sparkling Ice</t>
        </is>
      </c>
      <c r="B36" s="34" t="inlineStr">
        <is>
          <t>Sparkling Ice (+ Antioxidants &amp; Vitamins) | Classic Lemonade | 18 pack 503mL</t>
        </is>
      </c>
      <c r="C36" s="34" t="inlineStr">
        <is>
          <t>1) Sparkling electrolyte / functional sparkling</t>
        </is>
      </c>
      <c r="D36" s="34" t="inlineStr">
        <is>
          <t>503 mL bottle</t>
        </is>
      </c>
      <c r="E36" s="48" t="n">
        <v>18</v>
      </c>
      <c r="F36" s="49" t="n"/>
      <c r="G36" s="50">
        <f>IF(AND(ISNUMBER($F36),ISNUMBER($E36),$E36&lt;&gt;0),$F36/$E36,"")</f>
        <v/>
      </c>
      <c r="H36" s="50">
        <f>IF(AND(ISNUMBER($F36),ISNUMBER($AL36),ISNUMBER($E36),($AL36*$E36)&lt;&gt;0),$F36/($AL36*$E36)*100,"")</f>
        <v/>
      </c>
      <c r="I36" s="51" t="n"/>
      <c r="J36" s="52" t="n"/>
      <c r="K36" s="50">
        <f>IF(AND(ISNUMBER($F36),ISNUMBER($J36)),$F36*(1-$J36),"")</f>
        <v/>
      </c>
      <c r="L36" s="51" t="n"/>
      <c r="M36" s="51" t="n"/>
      <c r="N36" s="50">
        <f>IF(ISNUMBER($F36),($F36-IF(ISNUMBER($AM36),$AM36,0))*(1-IF(ISNUMBER($J36),$J36,0)),"")</f>
        <v/>
      </c>
      <c r="O36" s="34" t="inlineStr">
        <is>
          <t>Classic Lemonade</t>
        </is>
      </c>
      <c r="P36" s="48" t="n">
        <v>0</v>
      </c>
      <c r="Q36" s="48" t="n">
        <v>0</v>
      </c>
      <c r="R36" s="48" t="n">
        <v>30</v>
      </c>
      <c r="S36" s="48" t="n">
        <v>0</v>
      </c>
      <c r="T36" s="48" t="n">
        <v>5</v>
      </c>
      <c r="U36" s="34" t="inlineStr">
        <is>
          <t>Sucralose</t>
        </is>
      </c>
      <c r="V36" s="34" t="inlineStr">
        <is>
          <t>Zero sugar, vitamins A/D/B, antioxidants (green tea), bold flavour</t>
        </is>
      </c>
      <c r="W36" s="51" t="n"/>
      <c r="X36" s="51" t="n"/>
      <c r="Y36" s="51" t="n"/>
      <c r="Z36" s="51" t="n"/>
      <c r="AA36" s="34" t="inlineStr">
        <is>
          <t>High</t>
        </is>
      </c>
      <c r="AB36" s="34" t="inlineStr">
        <is>
          <t>Mass market functional sparkling; strong shelf share</t>
        </is>
      </c>
      <c r="AC36" s="34" t="inlineStr">
        <is>
          <t>Bold zero sugar sparkling with added vitamins</t>
        </is>
      </c>
      <c r="AD36" s="34" t="inlineStr">
        <is>
          <t>Big flavour and added vitamins at zero sugar.</t>
        </is>
      </c>
      <c r="AE36" s="51" t="n"/>
      <c r="AF36" s="53">
        <f>IF(AND(ISNUMBER($P36),ISNUMBER($AL36),$AL36&lt;&gt;0),ROUND($P36/$AL36*100,1),"")</f>
        <v/>
      </c>
      <c r="AG36" s="54">
        <f>IF(AND(ISNUMBER($S36),ISNUMBER($AL36),$AL36&lt;&gt;0),ROUND($S36/$AL36*100,2),"")</f>
        <v/>
      </c>
      <c r="AH36" s="53">
        <f>IF(AND(ISNUMBER($Q36),ISNUMBER($AL36),$AL36&lt;&gt;0),ROUND($Q36/$AL36*100,1),"")</f>
        <v/>
      </c>
      <c r="AI36" s="48">
        <f>IF(ISNUMBER($S36),IF($S36&lt;=1,"Yes","No"),"n/a")</f>
        <v/>
      </c>
      <c r="AJ36" s="48">
        <f>IF(ISNUMBER($S36),ROUND(MAX(0,MIN(100,100-$S36*2.5-IF(ISNUMBER($T36),$T36,0)*0.12+IF($S36&lt;=1,12,0))),0),"")</f>
        <v/>
      </c>
      <c r="AK36" s="48">
        <f>IF(ISNUMBER($Q36),IF($Q36&gt;=100,20,IF($Q36&gt;=30,10,0)),0)+IF(ISNUMBER($R36),IF($R36&gt;=100,20,0),0)+IF(ISNUMBER($P36),IF($P36&gt;=150,20,IF($P36&gt;=50,12,5)),0)+IF(ISNUMBER($S36),IF($S36&lt;=1,15,0),0)</f>
        <v/>
      </c>
      <c r="AL36" s="48" t="n">
        <v>503</v>
      </c>
      <c r="AM36" s="49" t="n"/>
      <c r="AN36" s="48">
        <f>IF(AND(ISNUMBER($P36),ISNUMBER($AL36),$AL36&lt;&gt;0),IF(OR($P36&gt;180,$P36/$AL36*1000&gt;400),"Over ceiling, confirm SKU","Within"),"n/a")</f>
        <v/>
      </c>
      <c r="AO36" s="51" t="n"/>
      <c r="AP36" s="51" t="n"/>
      <c r="AQ36" s="51" t="n"/>
      <c r="AR36" s="34" t="inlineStr">
        <is>
          <t>Retrieved and cited, see Enrichment Log</t>
        </is>
      </c>
      <c r="AS36" s="34" t="inlineStr">
        <is>
          <t>BLANK -&gt; requires live Amazon.ca capture</t>
        </is>
      </c>
      <c r="AT36" s="34" t="inlineStr">
        <is>
          <t>Unverified commercial data</t>
        </is>
      </c>
    </row>
    <row r="37" ht="28" customHeight="1">
      <c r="A37" s="34" t="inlineStr">
        <is>
          <t>Sparkling Ice</t>
        </is>
      </c>
      <c r="B37" s="34" t="inlineStr">
        <is>
          <t>Sparkling Ice (+ Antioxidants &amp; Vitamins) | Classic Lemonade | 24 pack 503mL</t>
        </is>
      </c>
      <c r="C37" s="34" t="inlineStr">
        <is>
          <t>1) Sparkling electrolyte / functional sparkling</t>
        </is>
      </c>
      <c r="D37" s="34" t="inlineStr">
        <is>
          <t>503 mL bottle</t>
        </is>
      </c>
      <c r="E37" s="48" t="n">
        <v>24</v>
      </c>
      <c r="F37" s="49" t="n"/>
      <c r="G37" s="50">
        <f>IF(AND(ISNUMBER($F37),ISNUMBER($E37),$E37&lt;&gt;0),$F37/$E37,"")</f>
        <v/>
      </c>
      <c r="H37" s="50">
        <f>IF(AND(ISNUMBER($F37),ISNUMBER($AL37),ISNUMBER($E37),($AL37*$E37)&lt;&gt;0),$F37/($AL37*$E37)*100,"")</f>
        <v/>
      </c>
      <c r="I37" s="51" t="n"/>
      <c r="J37" s="52" t="n"/>
      <c r="K37" s="50">
        <f>IF(AND(ISNUMBER($F37),ISNUMBER($J37)),$F37*(1-$J37),"")</f>
        <v/>
      </c>
      <c r="L37" s="51" t="n"/>
      <c r="M37" s="51" t="n"/>
      <c r="N37" s="50">
        <f>IF(ISNUMBER($F37),($F37-IF(ISNUMBER($AM37),$AM37,0))*(1-IF(ISNUMBER($J37),$J37,0)),"")</f>
        <v/>
      </c>
      <c r="O37" s="34" t="inlineStr">
        <is>
          <t>Classic Lemonade</t>
        </is>
      </c>
      <c r="P37" s="48" t="n">
        <v>0</v>
      </c>
      <c r="Q37" s="48" t="n">
        <v>0</v>
      </c>
      <c r="R37" s="48" t="n">
        <v>30</v>
      </c>
      <c r="S37" s="48" t="n">
        <v>0</v>
      </c>
      <c r="T37" s="48" t="n">
        <v>5</v>
      </c>
      <c r="U37" s="34" t="inlineStr">
        <is>
          <t>Sucralose</t>
        </is>
      </c>
      <c r="V37" s="34" t="inlineStr">
        <is>
          <t>Zero sugar, vitamins A/D/B, antioxidants (green tea), bold flavour</t>
        </is>
      </c>
      <c r="W37" s="51" t="n"/>
      <c r="X37" s="51" t="n"/>
      <c r="Y37" s="51" t="n"/>
      <c r="Z37" s="51" t="n"/>
      <c r="AA37" s="34" t="inlineStr">
        <is>
          <t>High</t>
        </is>
      </c>
      <c r="AB37" s="34" t="inlineStr">
        <is>
          <t>Mass market functional sparkling; strong shelf share</t>
        </is>
      </c>
      <c r="AC37" s="34" t="inlineStr">
        <is>
          <t>Bold zero sugar sparkling with added vitamins</t>
        </is>
      </c>
      <c r="AD37" s="34" t="inlineStr">
        <is>
          <t>Big flavour and added vitamins at zero sugar.</t>
        </is>
      </c>
      <c r="AE37" s="51" t="n"/>
      <c r="AF37" s="53">
        <f>IF(AND(ISNUMBER($P37),ISNUMBER($AL37),$AL37&lt;&gt;0),ROUND($P37/$AL37*100,1),"")</f>
        <v/>
      </c>
      <c r="AG37" s="54">
        <f>IF(AND(ISNUMBER($S37),ISNUMBER($AL37),$AL37&lt;&gt;0),ROUND($S37/$AL37*100,2),"")</f>
        <v/>
      </c>
      <c r="AH37" s="53">
        <f>IF(AND(ISNUMBER($Q37),ISNUMBER($AL37),$AL37&lt;&gt;0),ROUND($Q37/$AL37*100,1),"")</f>
        <v/>
      </c>
      <c r="AI37" s="48">
        <f>IF(ISNUMBER($S37),IF($S37&lt;=1,"Yes","No"),"n/a")</f>
        <v/>
      </c>
      <c r="AJ37" s="48">
        <f>IF(ISNUMBER($S37),ROUND(MAX(0,MIN(100,100-$S37*2.5-IF(ISNUMBER($T37),$T37,0)*0.12+IF($S37&lt;=1,12,0))),0),"")</f>
        <v/>
      </c>
      <c r="AK37" s="48">
        <f>IF(ISNUMBER($Q37),IF($Q37&gt;=100,20,IF($Q37&gt;=30,10,0)),0)+IF(ISNUMBER($R37),IF($R37&gt;=100,20,0),0)+IF(ISNUMBER($P37),IF($P37&gt;=150,20,IF($P37&gt;=50,12,5)),0)+IF(ISNUMBER($S37),IF($S37&lt;=1,15,0),0)</f>
        <v/>
      </c>
      <c r="AL37" s="48" t="n">
        <v>503</v>
      </c>
      <c r="AM37" s="49" t="n"/>
      <c r="AN37" s="48">
        <f>IF(AND(ISNUMBER($P37),ISNUMBER($AL37),$AL37&lt;&gt;0),IF(OR($P37&gt;180,$P37/$AL37*1000&gt;400),"Over ceiling, confirm SKU","Within"),"n/a")</f>
        <v/>
      </c>
      <c r="AO37" s="51" t="n"/>
      <c r="AP37" s="51" t="n"/>
      <c r="AQ37" s="51" t="n"/>
      <c r="AR37" s="34" t="inlineStr">
        <is>
          <t>Retrieved and cited, see Enrichment Log</t>
        </is>
      </c>
      <c r="AS37" s="34" t="inlineStr">
        <is>
          <t>BLANK -&gt; requires live Amazon.ca capture</t>
        </is>
      </c>
      <c r="AT37" s="34" t="inlineStr">
        <is>
          <t>Unverified commercial data</t>
        </is>
      </c>
    </row>
    <row r="38" ht="28" customHeight="1">
      <c r="A38" s="34" t="inlineStr">
        <is>
          <t>BUBBL'R</t>
        </is>
      </c>
      <c r="B38" s="34" t="inlineStr">
        <is>
          <t>BUBBL'R Antioxidant Sparkling Water | Blackberribrilliance | single 473mL</t>
        </is>
      </c>
      <c r="C38" s="34" t="inlineStr">
        <is>
          <t>1) Sparkling electrolyte / functional sparkling</t>
        </is>
      </c>
      <c r="D38" s="34" t="inlineStr">
        <is>
          <t>473 mL can</t>
        </is>
      </c>
      <c r="E38" s="48" t="n">
        <v>1</v>
      </c>
      <c r="F38" s="49" t="n"/>
      <c r="G38" s="50">
        <f>IF(AND(ISNUMBER($F38),ISNUMBER($E38),$E38&lt;&gt;0),$F38/$E38,"")</f>
        <v/>
      </c>
      <c r="H38" s="50">
        <f>IF(AND(ISNUMBER($F38),ISNUMBER($AL38),ISNUMBER($E38),($AL38*$E38)&lt;&gt;0),$F38/($AL38*$E38)*100,"")</f>
        <v/>
      </c>
      <c r="I38" s="51" t="n"/>
      <c r="J38" s="52" t="n"/>
      <c r="K38" s="50">
        <f>IF(AND(ISNUMBER($F38),ISNUMBER($J38)),$F38*(1-$J38),"")</f>
        <v/>
      </c>
      <c r="L38" s="51" t="n"/>
      <c r="M38" s="51" t="n"/>
      <c r="N38" s="50">
        <f>IF(ISNUMBER($F38),($F38-IF(ISNUMBER($AM38),$AM38,0))*(1-IF(ISNUMBER($J38),$J38,0)),"")</f>
        <v/>
      </c>
      <c r="O38" s="34" t="inlineStr">
        <is>
          <t>Blackberribrilliance</t>
        </is>
      </c>
      <c r="P38" s="48" t="n">
        <v>69</v>
      </c>
      <c r="Q38" s="48" t="n">
        <v>15</v>
      </c>
      <c r="R38" s="34" t="inlineStr">
        <is>
          <t>Not listed</t>
        </is>
      </c>
      <c r="S38" s="48" t="n">
        <v>0</v>
      </c>
      <c r="T38" s="48" t="n">
        <v>10</v>
      </c>
      <c r="U38" s="34" t="inlineStr">
        <is>
          <t>Erythritol + stevia</t>
        </is>
      </c>
      <c r="V38" s="34" t="inlineStr">
        <is>
          <t>Natural caffeine (69 mg), antioxidants, B vitamins, zero sugar</t>
        </is>
      </c>
      <c r="W38" s="51" t="n"/>
      <c r="X38" s="51" t="n"/>
      <c r="Y38" s="51" t="n"/>
      <c r="Z38" s="51" t="n"/>
      <c r="AA38" s="34" t="inlineStr">
        <is>
          <t>Medium</t>
        </is>
      </c>
      <c r="AB38" s="34" t="inlineStr">
        <is>
          <t>Mid caffeine functional sparkling; growing</t>
        </is>
      </c>
      <c r="AC38" s="34" t="inlineStr">
        <is>
          <t>Sparkling water with a light caffeine + antioxidant lift</t>
        </is>
      </c>
      <c r="AD38" s="34" t="inlineStr">
        <is>
          <t>Light natural caffeine and antioxidants without an energy drink dose.</t>
        </is>
      </c>
      <c r="AE38" s="51" t="n"/>
      <c r="AF38" s="53">
        <f>IF(AND(ISNUMBER($P38),ISNUMBER($AL38),$AL38&lt;&gt;0),ROUND($P38/$AL38*100,1),"")</f>
        <v/>
      </c>
      <c r="AG38" s="54">
        <f>IF(AND(ISNUMBER($S38),ISNUMBER($AL38),$AL38&lt;&gt;0),ROUND($S38/$AL38*100,2),"")</f>
        <v/>
      </c>
      <c r="AH38" s="53">
        <f>IF(AND(ISNUMBER($Q38),ISNUMBER($AL38),$AL38&lt;&gt;0),ROUND($Q38/$AL38*100,1),"")</f>
        <v/>
      </c>
      <c r="AI38" s="48">
        <f>IF(ISNUMBER($S38),IF($S38&lt;=1,"Yes","No"),"n/a")</f>
        <v/>
      </c>
      <c r="AJ38" s="48">
        <f>IF(ISNUMBER($S38),ROUND(MAX(0,MIN(100,100-$S38*2.5-IF(ISNUMBER($T38),$T38,0)*0.12+IF($S38&lt;=1,12,0))),0),"")</f>
        <v/>
      </c>
      <c r="AK38" s="48">
        <f>IF(ISNUMBER($Q38),IF($Q38&gt;=100,20,IF($Q38&gt;=30,10,0)),0)+IF(ISNUMBER($R38),IF($R38&gt;=100,20,0),0)+IF(ISNUMBER($P38),IF($P38&gt;=150,20,IF($P38&gt;=50,12,5)),0)+IF(ISNUMBER($S38),IF($S38&lt;=1,15,0),0)</f>
        <v/>
      </c>
      <c r="AL38" s="48" t="n">
        <v>473</v>
      </c>
      <c r="AM38" s="49" t="n"/>
      <c r="AN38" s="48">
        <f>IF(AND(ISNUMBER($P38),ISNUMBER($AL38),$AL38&lt;&gt;0),IF(OR($P38&gt;180,$P38/$AL38*1000&gt;400),"Over ceiling, confirm SKU","Within"),"n/a")</f>
        <v/>
      </c>
      <c r="AO38" s="51" t="n"/>
      <c r="AP38" s="51" t="n"/>
      <c r="AQ38" s="51" t="n"/>
      <c r="AR38" s="34" t="inlineStr">
        <is>
          <t>Recalled, batch confirmed, to confirm</t>
        </is>
      </c>
      <c r="AS38" s="34" t="inlineStr">
        <is>
          <t>BLANK -&gt; requires live Amazon.ca capture</t>
        </is>
      </c>
      <c r="AT38" s="34" t="inlineStr">
        <is>
          <t>Unverified commercial data</t>
        </is>
      </c>
    </row>
    <row r="39" ht="28" customHeight="1">
      <c r="A39" s="34" t="inlineStr">
        <is>
          <t>BUBBL'R</t>
        </is>
      </c>
      <c r="B39" s="34" t="inlineStr">
        <is>
          <t>BUBBL'R Antioxidant Sparkling Water | Blackberribrilliance | 8 pack 473mL</t>
        </is>
      </c>
      <c r="C39" s="34" t="inlineStr">
        <is>
          <t>1) Sparkling electrolyte / functional sparkling</t>
        </is>
      </c>
      <c r="D39" s="34" t="inlineStr">
        <is>
          <t>473 mL can</t>
        </is>
      </c>
      <c r="E39" s="48" t="n">
        <v>8</v>
      </c>
      <c r="F39" s="49" t="n"/>
      <c r="G39" s="50">
        <f>IF(AND(ISNUMBER($F39),ISNUMBER($E39),$E39&lt;&gt;0),$F39/$E39,"")</f>
        <v/>
      </c>
      <c r="H39" s="50">
        <f>IF(AND(ISNUMBER($F39),ISNUMBER($AL39),ISNUMBER($E39),($AL39*$E39)&lt;&gt;0),$F39/($AL39*$E39)*100,"")</f>
        <v/>
      </c>
      <c r="I39" s="51" t="n"/>
      <c r="J39" s="52" t="n"/>
      <c r="K39" s="50">
        <f>IF(AND(ISNUMBER($F39),ISNUMBER($J39)),$F39*(1-$J39),"")</f>
        <v/>
      </c>
      <c r="L39" s="51" t="n"/>
      <c r="M39" s="51" t="n"/>
      <c r="N39" s="50">
        <f>IF(ISNUMBER($F39),($F39-IF(ISNUMBER($AM39),$AM39,0))*(1-IF(ISNUMBER($J39),$J39,0)),"")</f>
        <v/>
      </c>
      <c r="O39" s="34" t="inlineStr">
        <is>
          <t>Blackberribrilliance</t>
        </is>
      </c>
      <c r="P39" s="48" t="n">
        <v>69</v>
      </c>
      <c r="Q39" s="48" t="n">
        <v>15</v>
      </c>
      <c r="R39" s="34" t="inlineStr">
        <is>
          <t>Not listed</t>
        </is>
      </c>
      <c r="S39" s="48" t="n">
        <v>0</v>
      </c>
      <c r="T39" s="48" t="n">
        <v>10</v>
      </c>
      <c r="U39" s="34" t="inlineStr">
        <is>
          <t>Erythritol + stevia</t>
        </is>
      </c>
      <c r="V39" s="34" t="inlineStr">
        <is>
          <t>Natural caffeine (69 mg), antioxidants, B vitamins, zero sugar</t>
        </is>
      </c>
      <c r="W39" s="51" t="n"/>
      <c r="X39" s="51" t="n"/>
      <c r="Y39" s="51" t="n"/>
      <c r="Z39" s="51" t="n"/>
      <c r="AA39" s="34" t="inlineStr">
        <is>
          <t>Medium</t>
        </is>
      </c>
      <c r="AB39" s="34" t="inlineStr">
        <is>
          <t>Mid caffeine functional sparkling; growing</t>
        </is>
      </c>
      <c r="AC39" s="34" t="inlineStr">
        <is>
          <t>Sparkling water with a light caffeine + antioxidant lift</t>
        </is>
      </c>
      <c r="AD39" s="34" t="inlineStr">
        <is>
          <t>Light natural caffeine and antioxidants without an energy drink dose.</t>
        </is>
      </c>
      <c r="AE39" s="51" t="n"/>
      <c r="AF39" s="53">
        <f>IF(AND(ISNUMBER($P39),ISNUMBER($AL39),$AL39&lt;&gt;0),ROUND($P39/$AL39*100,1),"")</f>
        <v/>
      </c>
      <c r="AG39" s="54">
        <f>IF(AND(ISNUMBER($S39),ISNUMBER($AL39),$AL39&lt;&gt;0),ROUND($S39/$AL39*100,2),"")</f>
        <v/>
      </c>
      <c r="AH39" s="53">
        <f>IF(AND(ISNUMBER($Q39),ISNUMBER($AL39),$AL39&lt;&gt;0),ROUND($Q39/$AL39*100,1),"")</f>
        <v/>
      </c>
      <c r="AI39" s="48">
        <f>IF(ISNUMBER($S39),IF($S39&lt;=1,"Yes","No"),"n/a")</f>
        <v/>
      </c>
      <c r="AJ39" s="48">
        <f>IF(ISNUMBER($S39),ROUND(MAX(0,MIN(100,100-$S39*2.5-IF(ISNUMBER($T39),$T39,0)*0.12+IF($S39&lt;=1,12,0))),0),"")</f>
        <v/>
      </c>
      <c r="AK39" s="48">
        <f>IF(ISNUMBER($Q39),IF($Q39&gt;=100,20,IF($Q39&gt;=30,10,0)),0)+IF(ISNUMBER($R39),IF($R39&gt;=100,20,0),0)+IF(ISNUMBER($P39),IF($P39&gt;=150,20,IF($P39&gt;=50,12,5)),0)+IF(ISNUMBER($S39),IF($S39&lt;=1,15,0),0)</f>
        <v/>
      </c>
      <c r="AL39" s="48" t="n">
        <v>473</v>
      </c>
      <c r="AM39" s="49" t="n"/>
      <c r="AN39" s="48">
        <f>IF(AND(ISNUMBER($P39),ISNUMBER($AL39),$AL39&lt;&gt;0),IF(OR($P39&gt;180,$P39/$AL39*1000&gt;400),"Over ceiling, confirm SKU","Within"),"n/a")</f>
        <v/>
      </c>
      <c r="AO39" s="51" t="n"/>
      <c r="AP39" s="51" t="n"/>
      <c r="AQ39" s="51" t="n"/>
      <c r="AR39" s="34" t="inlineStr">
        <is>
          <t>Recalled, batch confirmed, to confirm</t>
        </is>
      </c>
      <c r="AS39" s="34" t="inlineStr">
        <is>
          <t>BLANK -&gt; requires live Amazon.ca capture</t>
        </is>
      </c>
      <c r="AT39" s="34" t="inlineStr">
        <is>
          <t>Unverified commercial data</t>
        </is>
      </c>
    </row>
    <row r="40" ht="28" customHeight="1">
      <c r="A40" s="34" t="inlineStr">
        <is>
          <t>BUBBL'R</t>
        </is>
      </c>
      <c r="B40" s="34" t="inlineStr">
        <is>
          <t>BUBBL'R Antioxidant Sparkling Water | Blackberribrilliance | 12 pack 473mL</t>
        </is>
      </c>
      <c r="C40" s="34" t="inlineStr">
        <is>
          <t>1) Sparkling electrolyte / functional sparkling</t>
        </is>
      </c>
      <c r="D40" s="34" t="inlineStr">
        <is>
          <t>473 mL can</t>
        </is>
      </c>
      <c r="E40" s="48" t="n">
        <v>12</v>
      </c>
      <c r="F40" s="49" t="n"/>
      <c r="G40" s="50">
        <f>IF(AND(ISNUMBER($F40),ISNUMBER($E40),$E40&lt;&gt;0),$F40/$E40,"")</f>
        <v/>
      </c>
      <c r="H40" s="50">
        <f>IF(AND(ISNUMBER($F40),ISNUMBER($AL40),ISNUMBER($E40),($AL40*$E40)&lt;&gt;0),$F40/($AL40*$E40)*100,"")</f>
        <v/>
      </c>
      <c r="I40" s="51" t="n"/>
      <c r="J40" s="52" t="n"/>
      <c r="K40" s="50">
        <f>IF(AND(ISNUMBER($F40),ISNUMBER($J40)),$F40*(1-$J40),"")</f>
        <v/>
      </c>
      <c r="L40" s="51" t="n"/>
      <c r="M40" s="51" t="n"/>
      <c r="N40" s="50">
        <f>IF(ISNUMBER($F40),($F40-IF(ISNUMBER($AM40),$AM40,0))*(1-IF(ISNUMBER($J40),$J40,0)),"")</f>
        <v/>
      </c>
      <c r="O40" s="34" t="inlineStr">
        <is>
          <t>Blackberribrilliance</t>
        </is>
      </c>
      <c r="P40" s="48" t="n">
        <v>69</v>
      </c>
      <c r="Q40" s="48" t="n">
        <v>15</v>
      </c>
      <c r="R40" s="34" t="inlineStr">
        <is>
          <t>Not listed</t>
        </is>
      </c>
      <c r="S40" s="48" t="n">
        <v>0</v>
      </c>
      <c r="T40" s="48" t="n">
        <v>10</v>
      </c>
      <c r="U40" s="34" t="inlineStr">
        <is>
          <t>Erythritol + stevia</t>
        </is>
      </c>
      <c r="V40" s="34" t="inlineStr">
        <is>
          <t>Natural caffeine (69 mg), antioxidants, B vitamins, zero sugar</t>
        </is>
      </c>
      <c r="W40" s="51" t="n"/>
      <c r="X40" s="51" t="n"/>
      <c r="Y40" s="51" t="n"/>
      <c r="Z40" s="51" t="n"/>
      <c r="AA40" s="34" t="inlineStr">
        <is>
          <t>Medium</t>
        </is>
      </c>
      <c r="AB40" s="34" t="inlineStr">
        <is>
          <t>Mid caffeine functional sparkling; growing</t>
        </is>
      </c>
      <c r="AC40" s="34" t="inlineStr">
        <is>
          <t>Sparkling water with a light caffeine + antioxidant lift</t>
        </is>
      </c>
      <c r="AD40" s="34" t="inlineStr">
        <is>
          <t>Light natural caffeine and antioxidants without an energy drink dose.</t>
        </is>
      </c>
      <c r="AE40" s="51" t="n"/>
      <c r="AF40" s="53">
        <f>IF(AND(ISNUMBER($P40),ISNUMBER($AL40),$AL40&lt;&gt;0),ROUND($P40/$AL40*100,1),"")</f>
        <v/>
      </c>
      <c r="AG40" s="54">
        <f>IF(AND(ISNUMBER($S40),ISNUMBER($AL40),$AL40&lt;&gt;0),ROUND($S40/$AL40*100,2),"")</f>
        <v/>
      </c>
      <c r="AH40" s="53">
        <f>IF(AND(ISNUMBER($Q40),ISNUMBER($AL40),$AL40&lt;&gt;0),ROUND($Q40/$AL40*100,1),"")</f>
        <v/>
      </c>
      <c r="AI40" s="48">
        <f>IF(ISNUMBER($S40),IF($S40&lt;=1,"Yes","No"),"n/a")</f>
        <v/>
      </c>
      <c r="AJ40" s="48">
        <f>IF(ISNUMBER($S40),ROUND(MAX(0,MIN(100,100-$S40*2.5-IF(ISNUMBER($T40),$T40,0)*0.12+IF($S40&lt;=1,12,0))),0),"")</f>
        <v/>
      </c>
      <c r="AK40" s="48">
        <f>IF(ISNUMBER($Q40),IF($Q40&gt;=100,20,IF($Q40&gt;=30,10,0)),0)+IF(ISNUMBER($R40),IF($R40&gt;=100,20,0),0)+IF(ISNUMBER($P40),IF($P40&gt;=150,20,IF($P40&gt;=50,12,5)),0)+IF(ISNUMBER($S40),IF($S40&lt;=1,15,0),0)</f>
        <v/>
      </c>
      <c r="AL40" s="48" t="n">
        <v>473</v>
      </c>
      <c r="AM40" s="49" t="n"/>
      <c r="AN40" s="48">
        <f>IF(AND(ISNUMBER($P40),ISNUMBER($AL40),$AL40&lt;&gt;0),IF(OR($P40&gt;180,$P40/$AL40*1000&gt;400),"Over ceiling, confirm SKU","Within"),"n/a")</f>
        <v/>
      </c>
      <c r="AO40" s="51" t="n"/>
      <c r="AP40" s="51" t="n"/>
      <c r="AQ40" s="51" t="n"/>
      <c r="AR40" s="34" t="inlineStr">
        <is>
          <t>Recalled, batch confirmed, to confirm</t>
        </is>
      </c>
      <c r="AS40" s="34" t="inlineStr">
        <is>
          <t>BLANK -&gt; requires live Amazon.ca capture</t>
        </is>
      </c>
      <c r="AT40" s="34" t="inlineStr">
        <is>
          <t>Unverified commercial data</t>
        </is>
      </c>
    </row>
    <row r="41" ht="28" customHeight="1">
      <c r="A41" s="34" t="inlineStr">
        <is>
          <t>BUBBL'R</t>
        </is>
      </c>
      <c r="B41" s="34" t="inlineStr">
        <is>
          <t>BUBBL'R Antioxidant Sparkling Water | Blackberribrilliance | 18 pack 473mL</t>
        </is>
      </c>
      <c r="C41" s="34" t="inlineStr">
        <is>
          <t>1) Sparkling electrolyte / functional sparkling</t>
        </is>
      </c>
      <c r="D41" s="34" t="inlineStr">
        <is>
          <t>473 mL can</t>
        </is>
      </c>
      <c r="E41" s="48" t="n">
        <v>18</v>
      </c>
      <c r="F41" s="49" t="n"/>
      <c r="G41" s="50">
        <f>IF(AND(ISNUMBER($F41),ISNUMBER($E41),$E41&lt;&gt;0),$F41/$E41,"")</f>
        <v/>
      </c>
      <c r="H41" s="50">
        <f>IF(AND(ISNUMBER($F41),ISNUMBER($AL41),ISNUMBER($E41),($AL41*$E41)&lt;&gt;0),$F41/($AL41*$E41)*100,"")</f>
        <v/>
      </c>
      <c r="I41" s="51" t="n"/>
      <c r="J41" s="52" t="n"/>
      <c r="K41" s="50">
        <f>IF(AND(ISNUMBER($F41),ISNUMBER($J41)),$F41*(1-$J41),"")</f>
        <v/>
      </c>
      <c r="L41" s="51" t="n"/>
      <c r="M41" s="51" t="n"/>
      <c r="N41" s="50">
        <f>IF(ISNUMBER($F41),($F41-IF(ISNUMBER($AM41),$AM41,0))*(1-IF(ISNUMBER($J41),$J41,0)),"")</f>
        <v/>
      </c>
      <c r="O41" s="34" t="inlineStr">
        <is>
          <t>Blackberribrilliance</t>
        </is>
      </c>
      <c r="P41" s="48" t="n">
        <v>69</v>
      </c>
      <c r="Q41" s="48" t="n">
        <v>15</v>
      </c>
      <c r="R41" s="34" t="inlineStr">
        <is>
          <t>Not listed</t>
        </is>
      </c>
      <c r="S41" s="48" t="n">
        <v>0</v>
      </c>
      <c r="T41" s="48" t="n">
        <v>10</v>
      </c>
      <c r="U41" s="34" t="inlineStr">
        <is>
          <t>Erythritol + stevia</t>
        </is>
      </c>
      <c r="V41" s="34" t="inlineStr">
        <is>
          <t>Natural caffeine (69 mg), antioxidants, B vitamins, zero sugar</t>
        </is>
      </c>
      <c r="W41" s="51" t="n"/>
      <c r="X41" s="51" t="n"/>
      <c r="Y41" s="51" t="n"/>
      <c r="Z41" s="51" t="n"/>
      <c r="AA41" s="34" t="inlineStr">
        <is>
          <t>Medium</t>
        </is>
      </c>
      <c r="AB41" s="34" t="inlineStr">
        <is>
          <t>Mid caffeine functional sparkling; growing</t>
        </is>
      </c>
      <c r="AC41" s="34" t="inlineStr">
        <is>
          <t>Sparkling water with a light caffeine + antioxidant lift</t>
        </is>
      </c>
      <c r="AD41" s="34" t="inlineStr">
        <is>
          <t>Light natural caffeine and antioxidants without an energy drink dose.</t>
        </is>
      </c>
      <c r="AE41" s="51" t="n"/>
      <c r="AF41" s="53">
        <f>IF(AND(ISNUMBER($P41),ISNUMBER($AL41),$AL41&lt;&gt;0),ROUND($P41/$AL41*100,1),"")</f>
        <v/>
      </c>
      <c r="AG41" s="54">
        <f>IF(AND(ISNUMBER($S41),ISNUMBER($AL41),$AL41&lt;&gt;0),ROUND($S41/$AL41*100,2),"")</f>
        <v/>
      </c>
      <c r="AH41" s="53">
        <f>IF(AND(ISNUMBER($Q41),ISNUMBER($AL41),$AL41&lt;&gt;0),ROUND($Q41/$AL41*100,1),"")</f>
        <v/>
      </c>
      <c r="AI41" s="48">
        <f>IF(ISNUMBER($S41),IF($S41&lt;=1,"Yes","No"),"n/a")</f>
        <v/>
      </c>
      <c r="AJ41" s="48">
        <f>IF(ISNUMBER($S41),ROUND(MAX(0,MIN(100,100-$S41*2.5-IF(ISNUMBER($T41),$T41,0)*0.12+IF($S41&lt;=1,12,0))),0),"")</f>
        <v/>
      </c>
      <c r="AK41" s="48">
        <f>IF(ISNUMBER($Q41),IF($Q41&gt;=100,20,IF($Q41&gt;=30,10,0)),0)+IF(ISNUMBER($R41),IF($R41&gt;=100,20,0),0)+IF(ISNUMBER($P41),IF($P41&gt;=150,20,IF($P41&gt;=50,12,5)),0)+IF(ISNUMBER($S41),IF($S41&lt;=1,15,0),0)</f>
        <v/>
      </c>
      <c r="AL41" s="48" t="n">
        <v>473</v>
      </c>
      <c r="AM41" s="49" t="n"/>
      <c r="AN41" s="48">
        <f>IF(AND(ISNUMBER($P41),ISNUMBER($AL41),$AL41&lt;&gt;0),IF(OR($P41&gt;180,$P41/$AL41*1000&gt;400),"Over ceiling, confirm SKU","Within"),"n/a")</f>
        <v/>
      </c>
      <c r="AO41" s="51" t="n"/>
      <c r="AP41" s="51" t="n"/>
      <c r="AQ41" s="51" t="n"/>
      <c r="AR41" s="34" t="inlineStr">
        <is>
          <t>Recalled, batch confirmed, to confirm</t>
        </is>
      </c>
      <c r="AS41" s="34" t="inlineStr">
        <is>
          <t>BLANK -&gt; requires live Amazon.ca capture</t>
        </is>
      </c>
      <c r="AT41" s="34" t="inlineStr">
        <is>
          <t>Unverified commercial data</t>
        </is>
      </c>
    </row>
    <row r="42" ht="28" customHeight="1">
      <c r="A42" s="34" t="inlineStr">
        <is>
          <t>BUBBL'R</t>
        </is>
      </c>
      <c r="B42" s="34" t="inlineStr">
        <is>
          <t>BUBBL'R Antioxidant Sparkling Water | Blackberribrilliance | 24 pack 473mL</t>
        </is>
      </c>
      <c r="C42" s="34" t="inlineStr">
        <is>
          <t>1) Sparkling electrolyte / functional sparkling</t>
        </is>
      </c>
      <c r="D42" s="34" t="inlineStr">
        <is>
          <t>473 mL can</t>
        </is>
      </c>
      <c r="E42" s="48" t="n">
        <v>24</v>
      </c>
      <c r="F42" s="49" t="n"/>
      <c r="G42" s="50">
        <f>IF(AND(ISNUMBER($F42),ISNUMBER($E42),$E42&lt;&gt;0),$F42/$E42,"")</f>
        <v/>
      </c>
      <c r="H42" s="50">
        <f>IF(AND(ISNUMBER($F42),ISNUMBER($AL42),ISNUMBER($E42),($AL42*$E42)&lt;&gt;0),$F42/($AL42*$E42)*100,"")</f>
        <v/>
      </c>
      <c r="I42" s="51" t="n"/>
      <c r="J42" s="52" t="n"/>
      <c r="K42" s="50">
        <f>IF(AND(ISNUMBER($F42),ISNUMBER($J42)),$F42*(1-$J42),"")</f>
        <v/>
      </c>
      <c r="L42" s="51" t="n"/>
      <c r="M42" s="51" t="n"/>
      <c r="N42" s="50">
        <f>IF(ISNUMBER($F42),($F42-IF(ISNUMBER($AM42),$AM42,0))*(1-IF(ISNUMBER($J42),$J42,0)),"")</f>
        <v/>
      </c>
      <c r="O42" s="34" t="inlineStr">
        <is>
          <t>Blackberribrilliance</t>
        </is>
      </c>
      <c r="P42" s="48" t="n">
        <v>69</v>
      </c>
      <c r="Q42" s="48" t="n">
        <v>15</v>
      </c>
      <c r="R42" s="34" t="inlineStr">
        <is>
          <t>Not listed</t>
        </is>
      </c>
      <c r="S42" s="48" t="n">
        <v>0</v>
      </c>
      <c r="T42" s="48" t="n">
        <v>10</v>
      </c>
      <c r="U42" s="34" t="inlineStr">
        <is>
          <t>Erythritol + stevia</t>
        </is>
      </c>
      <c r="V42" s="34" t="inlineStr">
        <is>
          <t>Natural caffeine (69 mg), antioxidants, B vitamins, zero sugar</t>
        </is>
      </c>
      <c r="W42" s="51" t="n"/>
      <c r="X42" s="51" t="n"/>
      <c r="Y42" s="51" t="n"/>
      <c r="Z42" s="51" t="n"/>
      <c r="AA42" s="34" t="inlineStr">
        <is>
          <t>Medium</t>
        </is>
      </c>
      <c r="AB42" s="34" t="inlineStr">
        <is>
          <t>Mid caffeine functional sparkling; growing</t>
        </is>
      </c>
      <c r="AC42" s="34" t="inlineStr">
        <is>
          <t>Sparkling water with a light caffeine + antioxidant lift</t>
        </is>
      </c>
      <c r="AD42" s="34" t="inlineStr">
        <is>
          <t>Light natural caffeine and antioxidants without an energy drink dose.</t>
        </is>
      </c>
      <c r="AE42" s="51" t="n"/>
      <c r="AF42" s="53">
        <f>IF(AND(ISNUMBER($P42),ISNUMBER($AL42),$AL42&lt;&gt;0),ROUND($P42/$AL42*100,1),"")</f>
        <v/>
      </c>
      <c r="AG42" s="54">
        <f>IF(AND(ISNUMBER($S42),ISNUMBER($AL42),$AL42&lt;&gt;0),ROUND($S42/$AL42*100,2),"")</f>
        <v/>
      </c>
      <c r="AH42" s="53">
        <f>IF(AND(ISNUMBER($Q42),ISNUMBER($AL42),$AL42&lt;&gt;0),ROUND($Q42/$AL42*100,1),"")</f>
        <v/>
      </c>
      <c r="AI42" s="48">
        <f>IF(ISNUMBER($S42),IF($S42&lt;=1,"Yes","No"),"n/a")</f>
        <v/>
      </c>
      <c r="AJ42" s="48">
        <f>IF(ISNUMBER($S42),ROUND(MAX(0,MIN(100,100-$S42*2.5-IF(ISNUMBER($T42),$T42,0)*0.12+IF($S42&lt;=1,12,0))),0),"")</f>
        <v/>
      </c>
      <c r="AK42" s="48">
        <f>IF(ISNUMBER($Q42),IF($Q42&gt;=100,20,IF($Q42&gt;=30,10,0)),0)+IF(ISNUMBER($R42),IF($R42&gt;=100,20,0),0)+IF(ISNUMBER($P42),IF($P42&gt;=150,20,IF($P42&gt;=50,12,5)),0)+IF(ISNUMBER($S42),IF($S42&lt;=1,15,0),0)</f>
        <v/>
      </c>
      <c r="AL42" s="48" t="n">
        <v>473</v>
      </c>
      <c r="AM42" s="49" t="n"/>
      <c r="AN42" s="48">
        <f>IF(AND(ISNUMBER($P42),ISNUMBER($AL42),$AL42&lt;&gt;0),IF(OR($P42&gt;180,$P42/$AL42*1000&gt;400),"Over ceiling, confirm SKU","Within"),"n/a")</f>
        <v/>
      </c>
      <c r="AO42" s="51" t="n"/>
      <c r="AP42" s="51" t="n"/>
      <c r="AQ42" s="51" t="n"/>
      <c r="AR42" s="34" t="inlineStr">
        <is>
          <t>Recalled, batch confirmed, to confirm</t>
        </is>
      </c>
      <c r="AS42" s="34" t="inlineStr">
        <is>
          <t>BLANK -&gt; requires live Amazon.ca capture</t>
        </is>
      </c>
      <c r="AT42" s="34" t="inlineStr">
        <is>
          <t>Unverified commercial data</t>
        </is>
      </c>
    </row>
    <row r="43" ht="28" customHeight="1">
      <c r="A43" s="34" t="inlineStr">
        <is>
          <t>BUBBL'R</t>
        </is>
      </c>
      <c r="B43" s="34" t="inlineStr">
        <is>
          <t>BUBBL'R Antioxidant Sparkling Water | Strawbeary Lemonade | single 473mL</t>
        </is>
      </c>
      <c r="C43" s="34" t="inlineStr">
        <is>
          <t>1) Sparkling electrolyte / functional sparkling</t>
        </is>
      </c>
      <c r="D43" s="34" t="inlineStr">
        <is>
          <t>473 mL can</t>
        </is>
      </c>
      <c r="E43" s="48" t="n">
        <v>1</v>
      </c>
      <c r="F43" s="49" t="n"/>
      <c r="G43" s="50">
        <f>IF(AND(ISNUMBER($F43),ISNUMBER($E43),$E43&lt;&gt;0),$F43/$E43,"")</f>
        <v/>
      </c>
      <c r="H43" s="50">
        <f>IF(AND(ISNUMBER($F43),ISNUMBER($AL43),ISNUMBER($E43),($AL43*$E43)&lt;&gt;0),$F43/($AL43*$E43)*100,"")</f>
        <v/>
      </c>
      <c r="I43" s="51" t="n"/>
      <c r="J43" s="52" t="n"/>
      <c r="K43" s="50">
        <f>IF(AND(ISNUMBER($F43),ISNUMBER($J43)),$F43*(1-$J43),"")</f>
        <v/>
      </c>
      <c r="L43" s="51" t="n"/>
      <c r="M43" s="51" t="n"/>
      <c r="N43" s="50">
        <f>IF(ISNUMBER($F43),($F43-IF(ISNUMBER($AM43),$AM43,0))*(1-IF(ISNUMBER($J43),$J43,0)),"")</f>
        <v/>
      </c>
      <c r="O43" s="34" t="inlineStr">
        <is>
          <t>Strawbeary Lemonade</t>
        </is>
      </c>
      <c r="P43" s="48" t="n">
        <v>69</v>
      </c>
      <c r="Q43" s="48" t="n">
        <v>15</v>
      </c>
      <c r="R43" s="34" t="inlineStr">
        <is>
          <t>Not listed</t>
        </is>
      </c>
      <c r="S43" s="48" t="n">
        <v>0</v>
      </c>
      <c r="T43" s="48" t="n">
        <v>10</v>
      </c>
      <c r="U43" s="34" t="inlineStr">
        <is>
          <t>Erythritol + stevia</t>
        </is>
      </c>
      <c r="V43" s="34" t="inlineStr">
        <is>
          <t>Natural caffeine (69 mg), antioxidants, B vitamins, zero sugar</t>
        </is>
      </c>
      <c r="W43" s="51" t="n"/>
      <c r="X43" s="51" t="n"/>
      <c r="Y43" s="51" t="n"/>
      <c r="Z43" s="51" t="n"/>
      <c r="AA43" s="34" t="inlineStr">
        <is>
          <t>Medium</t>
        </is>
      </c>
      <c r="AB43" s="34" t="inlineStr">
        <is>
          <t>Mid caffeine functional sparkling; growing</t>
        </is>
      </c>
      <c r="AC43" s="34" t="inlineStr">
        <is>
          <t>Sparkling water with a light caffeine + antioxidant lift</t>
        </is>
      </c>
      <c r="AD43" s="34" t="inlineStr">
        <is>
          <t>Light natural caffeine and antioxidants without an energy drink dose.</t>
        </is>
      </c>
      <c r="AE43" s="51" t="n"/>
      <c r="AF43" s="53">
        <f>IF(AND(ISNUMBER($P43),ISNUMBER($AL43),$AL43&lt;&gt;0),ROUND($P43/$AL43*100,1),"")</f>
        <v/>
      </c>
      <c r="AG43" s="54">
        <f>IF(AND(ISNUMBER($S43),ISNUMBER($AL43),$AL43&lt;&gt;0),ROUND($S43/$AL43*100,2),"")</f>
        <v/>
      </c>
      <c r="AH43" s="53">
        <f>IF(AND(ISNUMBER($Q43),ISNUMBER($AL43),$AL43&lt;&gt;0),ROUND($Q43/$AL43*100,1),"")</f>
        <v/>
      </c>
      <c r="AI43" s="48">
        <f>IF(ISNUMBER($S43),IF($S43&lt;=1,"Yes","No"),"n/a")</f>
        <v/>
      </c>
      <c r="AJ43" s="48">
        <f>IF(ISNUMBER($S43),ROUND(MAX(0,MIN(100,100-$S43*2.5-IF(ISNUMBER($T43),$T43,0)*0.12+IF($S43&lt;=1,12,0))),0),"")</f>
        <v/>
      </c>
      <c r="AK43" s="48">
        <f>IF(ISNUMBER($Q43),IF($Q43&gt;=100,20,IF($Q43&gt;=30,10,0)),0)+IF(ISNUMBER($R43),IF($R43&gt;=100,20,0),0)+IF(ISNUMBER($P43),IF($P43&gt;=150,20,IF($P43&gt;=50,12,5)),0)+IF(ISNUMBER($S43),IF($S43&lt;=1,15,0),0)</f>
        <v/>
      </c>
      <c r="AL43" s="48" t="n">
        <v>473</v>
      </c>
      <c r="AM43" s="49" t="n"/>
      <c r="AN43" s="48">
        <f>IF(AND(ISNUMBER($P43),ISNUMBER($AL43),$AL43&lt;&gt;0),IF(OR($P43&gt;180,$P43/$AL43*1000&gt;400),"Over ceiling, confirm SKU","Within"),"n/a")</f>
        <v/>
      </c>
      <c r="AO43" s="51" t="n"/>
      <c r="AP43" s="51" t="n"/>
      <c r="AQ43" s="51" t="n"/>
      <c r="AR43" s="34" t="inlineStr">
        <is>
          <t>Recalled, batch confirmed, to confirm</t>
        </is>
      </c>
      <c r="AS43" s="34" t="inlineStr">
        <is>
          <t>BLANK -&gt; requires live Amazon.ca capture</t>
        </is>
      </c>
      <c r="AT43" s="34" t="inlineStr">
        <is>
          <t>Unverified commercial data</t>
        </is>
      </c>
    </row>
    <row r="44" ht="28" customHeight="1">
      <c r="A44" s="34" t="inlineStr">
        <is>
          <t>BUBBL'R</t>
        </is>
      </c>
      <c r="B44" s="34" t="inlineStr">
        <is>
          <t>BUBBL'R Antioxidant Sparkling Water | Strawbeary Lemonade | 8 pack 473mL</t>
        </is>
      </c>
      <c r="C44" s="34" t="inlineStr">
        <is>
          <t>1) Sparkling electrolyte / functional sparkling</t>
        </is>
      </c>
      <c r="D44" s="34" t="inlineStr">
        <is>
          <t>473 mL can</t>
        </is>
      </c>
      <c r="E44" s="48" t="n">
        <v>8</v>
      </c>
      <c r="F44" s="49" t="n"/>
      <c r="G44" s="50">
        <f>IF(AND(ISNUMBER($F44),ISNUMBER($E44),$E44&lt;&gt;0),$F44/$E44,"")</f>
        <v/>
      </c>
      <c r="H44" s="50">
        <f>IF(AND(ISNUMBER($F44),ISNUMBER($AL44),ISNUMBER($E44),($AL44*$E44)&lt;&gt;0),$F44/($AL44*$E44)*100,"")</f>
        <v/>
      </c>
      <c r="I44" s="51" t="n"/>
      <c r="J44" s="52" t="n"/>
      <c r="K44" s="50">
        <f>IF(AND(ISNUMBER($F44),ISNUMBER($J44)),$F44*(1-$J44),"")</f>
        <v/>
      </c>
      <c r="L44" s="51" t="n"/>
      <c r="M44" s="51" t="n"/>
      <c r="N44" s="50">
        <f>IF(ISNUMBER($F44),($F44-IF(ISNUMBER($AM44),$AM44,0))*(1-IF(ISNUMBER($J44),$J44,0)),"")</f>
        <v/>
      </c>
      <c r="O44" s="34" t="inlineStr">
        <is>
          <t>Strawbeary Lemonade</t>
        </is>
      </c>
      <c r="P44" s="48" t="n">
        <v>69</v>
      </c>
      <c r="Q44" s="48" t="n">
        <v>15</v>
      </c>
      <c r="R44" s="34" t="inlineStr">
        <is>
          <t>Not listed</t>
        </is>
      </c>
      <c r="S44" s="48" t="n">
        <v>0</v>
      </c>
      <c r="T44" s="48" t="n">
        <v>10</v>
      </c>
      <c r="U44" s="34" t="inlineStr">
        <is>
          <t>Erythritol + stevia</t>
        </is>
      </c>
      <c r="V44" s="34" t="inlineStr">
        <is>
          <t>Natural caffeine (69 mg), antioxidants, B vitamins, zero sugar</t>
        </is>
      </c>
      <c r="W44" s="51" t="n"/>
      <c r="X44" s="51" t="n"/>
      <c r="Y44" s="51" t="n"/>
      <c r="Z44" s="51" t="n"/>
      <c r="AA44" s="34" t="inlineStr">
        <is>
          <t>Medium</t>
        </is>
      </c>
      <c r="AB44" s="34" t="inlineStr">
        <is>
          <t>Mid caffeine functional sparkling; growing</t>
        </is>
      </c>
      <c r="AC44" s="34" t="inlineStr">
        <is>
          <t>Sparkling water with a light caffeine + antioxidant lift</t>
        </is>
      </c>
      <c r="AD44" s="34" t="inlineStr">
        <is>
          <t>Light natural caffeine and antioxidants without an energy drink dose.</t>
        </is>
      </c>
      <c r="AE44" s="51" t="n"/>
      <c r="AF44" s="53">
        <f>IF(AND(ISNUMBER($P44),ISNUMBER($AL44),$AL44&lt;&gt;0),ROUND($P44/$AL44*100,1),"")</f>
        <v/>
      </c>
      <c r="AG44" s="54">
        <f>IF(AND(ISNUMBER($S44),ISNUMBER($AL44),$AL44&lt;&gt;0),ROUND($S44/$AL44*100,2),"")</f>
        <v/>
      </c>
      <c r="AH44" s="53">
        <f>IF(AND(ISNUMBER($Q44),ISNUMBER($AL44),$AL44&lt;&gt;0),ROUND($Q44/$AL44*100,1),"")</f>
        <v/>
      </c>
      <c r="AI44" s="48">
        <f>IF(ISNUMBER($S44),IF($S44&lt;=1,"Yes","No"),"n/a")</f>
        <v/>
      </c>
      <c r="AJ44" s="48">
        <f>IF(ISNUMBER($S44),ROUND(MAX(0,MIN(100,100-$S44*2.5-IF(ISNUMBER($T44),$T44,0)*0.12+IF($S44&lt;=1,12,0))),0),"")</f>
        <v/>
      </c>
      <c r="AK44" s="48">
        <f>IF(ISNUMBER($Q44),IF($Q44&gt;=100,20,IF($Q44&gt;=30,10,0)),0)+IF(ISNUMBER($R44),IF($R44&gt;=100,20,0),0)+IF(ISNUMBER($P44),IF($P44&gt;=150,20,IF($P44&gt;=50,12,5)),0)+IF(ISNUMBER($S44),IF($S44&lt;=1,15,0),0)</f>
        <v/>
      </c>
      <c r="AL44" s="48" t="n">
        <v>473</v>
      </c>
      <c r="AM44" s="49" t="n"/>
      <c r="AN44" s="48">
        <f>IF(AND(ISNUMBER($P44),ISNUMBER($AL44),$AL44&lt;&gt;0),IF(OR($P44&gt;180,$P44/$AL44*1000&gt;400),"Over ceiling, confirm SKU","Within"),"n/a")</f>
        <v/>
      </c>
      <c r="AO44" s="51" t="n"/>
      <c r="AP44" s="51" t="n"/>
      <c r="AQ44" s="51" t="n"/>
      <c r="AR44" s="34" t="inlineStr">
        <is>
          <t>Recalled, batch confirmed, to confirm</t>
        </is>
      </c>
      <c r="AS44" s="34" t="inlineStr">
        <is>
          <t>BLANK -&gt; requires live Amazon.ca capture</t>
        </is>
      </c>
      <c r="AT44" s="34" t="inlineStr">
        <is>
          <t>Unverified commercial data</t>
        </is>
      </c>
    </row>
    <row r="45" ht="28" customHeight="1">
      <c r="A45" s="34" t="inlineStr">
        <is>
          <t>BUBBL'R</t>
        </is>
      </c>
      <c r="B45" s="34" t="inlineStr">
        <is>
          <t>BUBBL'R Antioxidant Sparkling Water | Strawbeary Lemonade | 12 pack 473mL</t>
        </is>
      </c>
      <c r="C45" s="34" t="inlineStr">
        <is>
          <t>1) Sparkling electrolyte / functional sparkling</t>
        </is>
      </c>
      <c r="D45" s="34" t="inlineStr">
        <is>
          <t>473 mL can</t>
        </is>
      </c>
      <c r="E45" s="48" t="n">
        <v>12</v>
      </c>
      <c r="F45" s="49" t="n"/>
      <c r="G45" s="50">
        <f>IF(AND(ISNUMBER($F45),ISNUMBER($E45),$E45&lt;&gt;0),$F45/$E45,"")</f>
        <v/>
      </c>
      <c r="H45" s="50">
        <f>IF(AND(ISNUMBER($F45),ISNUMBER($AL45),ISNUMBER($E45),($AL45*$E45)&lt;&gt;0),$F45/($AL45*$E45)*100,"")</f>
        <v/>
      </c>
      <c r="I45" s="51" t="n"/>
      <c r="J45" s="52" t="n"/>
      <c r="K45" s="50">
        <f>IF(AND(ISNUMBER($F45),ISNUMBER($J45)),$F45*(1-$J45),"")</f>
        <v/>
      </c>
      <c r="L45" s="51" t="n"/>
      <c r="M45" s="51" t="n"/>
      <c r="N45" s="50">
        <f>IF(ISNUMBER($F45),($F45-IF(ISNUMBER($AM45),$AM45,0))*(1-IF(ISNUMBER($J45),$J45,0)),"")</f>
        <v/>
      </c>
      <c r="O45" s="34" t="inlineStr">
        <is>
          <t>Strawbeary Lemonade</t>
        </is>
      </c>
      <c r="P45" s="48" t="n">
        <v>69</v>
      </c>
      <c r="Q45" s="48" t="n">
        <v>15</v>
      </c>
      <c r="R45" s="34" t="inlineStr">
        <is>
          <t>Not listed</t>
        </is>
      </c>
      <c r="S45" s="48" t="n">
        <v>0</v>
      </c>
      <c r="T45" s="48" t="n">
        <v>10</v>
      </c>
      <c r="U45" s="34" t="inlineStr">
        <is>
          <t>Erythritol + stevia</t>
        </is>
      </c>
      <c r="V45" s="34" t="inlineStr">
        <is>
          <t>Natural caffeine (69 mg), antioxidants, B vitamins, zero sugar</t>
        </is>
      </c>
      <c r="W45" s="51" t="n"/>
      <c r="X45" s="51" t="n"/>
      <c r="Y45" s="51" t="n"/>
      <c r="Z45" s="51" t="n"/>
      <c r="AA45" s="34" t="inlineStr">
        <is>
          <t>Medium</t>
        </is>
      </c>
      <c r="AB45" s="34" t="inlineStr">
        <is>
          <t>Mid caffeine functional sparkling; growing</t>
        </is>
      </c>
      <c r="AC45" s="34" t="inlineStr">
        <is>
          <t>Sparkling water with a light caffeine + antioxidant lift</t>
        </is>
      </c>
      <c r="AD45" s="34" t="inlineStr">
        <is>
          <t>Light natural caffeine and antioxidants without an energy drink dose.</t>
        </is>
      </c>
      <c r="AE45" s="51" t="n"/>
      <c r="AF45" s="53">
        <f>IF(AND(ISNUMBER($P45),ISNUMBER($AL45),$AL45&lt;&gt;0),ROUND($P45/$AL45*100,1),"")</f>
        <v/>
      </c>
      <c r="AG45" s="54">
        <f>IF(AND(ISNUMBER($S45),ISNUMBER($AL45),$AL45&lt;&gt;0),ROUND($S45/$AL45*100,2),"")</f>
        <v/>
      </c>
      <c r="AH45" s="53">
        <f>IF(AND(ISNUMBER($Q45),ISNUMBER($AL45),$AL45&lt;&gt;0),ROUND($Q45/$AL45*100,1),"")</f>
        <v/>
      </c>
      <c r="AI45" s="48">
        <f>IF(ISNUMBER($S45),IF($S45&lt;=1,"Yes","No"),"n/a")</f>
        <v/>
      </c>
      <c r="AJ45" s="48">
        <f>IF(ISNUMBER($S45),ROUND(MAX(0,MIN(100,100-$S45*2.5-IF(ISNUMBER($T45),$T45,0)*0.12+IF($S45&lt;=1,12,0))),0),"")</f>
        <v/>
      </c>
      <c r="AK45" s="48">
        <f>IF(ISNUMBER($Q45),IF($Q45&gt;=100,20,IF($Q45&gt;=30,10,0)),0)+IF(ISNUMBER($R45),IF($R45&gt;=100,20,0),0)+IF(ISNUMBER($P45),IF($P45&gt;=150,20,IF($P45&gt;=50,12,5)),0)+IF(ISNUMBER($S45),IF($S45&lt;=1,15,0),0)</f>
        <v/>
      </c>
      <c r="AL45" s="48" t="n">
        <v>473</v>
      </c>
      <c r="AM45" s="49" t="n"/>
      <c r="AN45" s="48">
        <f>IF(AND(ISNUMBER($P45),ISNUMBER($AL45),$AL45&lt;&gt;0),IF(OR($P45&gt;180,$P45/$AL45*1000&gt;400),"Over ceiling, confirm SKU","Within"),"n/a")</f>
        <v/>
      </c>
      <c r="AO45" s="51" t="n"/>
      <c r="AP45" s="51" t="n"/>
      <c r="AQ45" s="51" t="n"/>
      <c r="AR45" s="34" t="inlineStr">
        <is>
          <t>Recalled, batch confirmed, to confirm</t>
        </is>
      </c>
      <c r="AS45" s="34" t="inlineStr">
        <is>
          <t>BLANK -&gt; requires live Amazon.ca capture</t>
        </is>
      </c>
      <c r="AT45" s="34" t="inlineStr">
        <is>
          <t>Unverified commercial data</t>
        </is>
      </c>
    </row>
    <row r="46" ht="28" customHeight="1">
      <c r="A46" s="34" t="inlineStr">
        <is>
          <t>BUBBL'R</t>
        </is>
      </c>
      <c r="B46" s="34" t="inlineStr">
        <is>
          <t>BUBBL'R Antioxidant Sparkling Water | Strawbeary Lemonade | 18 pack 473mL</t>
        </is>
      </c>
      <c r="C46" s="34" t="inlineStr">
        <is>
          <t>1) Sparkling electrolyte / functional sparkling</t>
        </is>
      </c>
      <c r="D46" s="34" t="inlineStr">
        <is>
          <t>473 mL can</t>
        </is>
      </c>
      <c r="E46" s="48" t="n">
        <v>18</v>
      </c>
      <c r="F46" s="49" t="n"/>
      <c r="G46" s="50">
        <f>IF(AND(ISNUMBER($F46),ISNUMBER($E46),$E46&lt;&gt;0),$F46/$E46,"")</f>
        <v/>
      </c>
      <c r="H46" s="50">
        <f>IF(AND(ISNUMBER($F46),ISNUMBER($AL46),ISNUMBER($E46),($AL46*$E46)&lt;&gt;0),$F46/($AL46*$E46)*100,"")</f>
        <v/>
      </c>
      <c r="I46" s="51" t="n"/>
      <c r="J46" s="52" t="n"/>
      <c r="K46" s="50">
        <f>IF(AND(ISNUMBER($F46),ISNUMBER($J46)),$F46*(1-$J46),"")</f>
        <v/>
      </c>
      <c r="L46" s="51" t="n"/>
      <c r="M46" s="51" t="n"/>
      <c r="N46" s="50">
        <f>IF(ISNUMBER($F46),($F46-IF(ISNUMBER($AM46),$AM46,0))*(1-IF(ISNUMBER($J46),$J46,0)),"")</f>
        <v/>
      </c>
      <c r="O46" s="34" t="inlineStr">
        <is>
          <t>Strawbeary Lemonade</t>
        </is>
      </c>
      <c r="P46" s="48" t="n">
        <v>69</v>
      </c>
      <c r="Q46" s="48" t="n">
        <v>15</v>
      </c>
      <c r="R46" s="34" t="inlineStr">
        <is>
          <t>Not listed</t>
        </is>
      </c>
      <c r="S46" s="48" t="n">
        <v>0</v>
      </c>
      <c r="T46" s="48" t="n">
        <v>10</v>
      </c>
      <c r="U46" s="34" t="inlineStr">
        <is>
          <t>Erythritol + stevia</t>
        </is>
      </c>
      <c r="V46" s="34" t="inlineStr">
        <is>
          <t>Natural caffeine (69 mg), antioxidants, B vitamins, zero sugar</t>
        </is>
      </c>
      <c r="W46" s="51" t="n"/>
      <c r="X46" s="51" t="n"/>
      <c r="Y46" s="51" t="n"/>
      <c r="Z46" s="51" t="n"/>
      <c r="AA46" s="34" t="inlineStr">
        <is>
          <t>Medium</t>
        </is>
      </c>
      <c r="AB46" s="34" t="inlineStr">
        <is>
          <t>Mid caffeine functional sparkling; growing</t>
        </is>
      </c>
      <c r="AC46" s="34" t="inlineStr">
        <is>
          <t>Sparkling water with a light caffeine + antioxidant lift</t>
        </is>
      </c>
      <c r="AD46" s="34" t="inlineStr">
        <is>
          <t>Light natural caffeine and antioxidants without an energy drink dose.</t>
        </is>
      </c>
      <c r="AE46" s="51" t="n"/>
      <c r="AF46" s="53">
        <f>IF(AND(ISNUMBER($P46),ISNUMBER($AL46),$AL46&lt;&gt;0),ROUND($P46/$AL46*100,1),"")</f>
        <v/>
      </c>
      <c r="AG46" s="54">
        <f>IF(AND(ISNUMBER($S46),ISNUMBER($AL46),$AL46&lt;&gt;0),ROUND($S46/$AL46*100,2),"")</f>
        <v/>
      </c>
      <c r="AH46" s="53">
        <f>IF(AND(ISNUMBER($Q46),ISNUMBER($AL46),$AL46&lt;&gt;0),ROUND($Q46/$AL46*100,1),"")</f>
        <v/>
      </c>
      <c r="AI46" s="48">
        <f>IF(ISNUMBER($S46),IF($S46&lt;=1,"Yes","No"),"n/a")</f>
        <v/>
      </c>
      <c r="AJ46" s="48">
        <f>IF(ISNUMBER($S46),ROUND(MAX(0,MIN(100,100-$S46*2.5-IF(ISNUMBER($T46),$T46,0)*0.12+IF($S46&lt;=1,12,0))),0),"")</f>
        <v/>
      </c>
      <c r="AK46" s="48">
        <f>IF(ISNUMBER($Q46),IF($Q46&gt;=100,20,IF($Q46&gt;=30,10,0)),0)+IF(ISNUMBER($R46),IF($R46&gt;=100,20,0),0)+IF(ISNUMBER($P46),IF($P46&gt;=150,20,IF($P46&gt;=50,12,5)),0)+IF(ISNUMBER($S46),IF($S46&lt;=1,15,0),0)</f>
        <v/>
      </c>
      <c r="AL46" s="48" t="n">
        <v>473</v>
      </c>
      <c r="AM46" s="49" t="n"/>
      <c r="AN46" s="48">
        <f>IF(AND(ISNUMBER($P46),ISNUMBER($AL46),$AL46&lt;&gt;0),IF(OR($P46&gt;180,$P46/$AL46*1000&gt;400),"Over ceiling, confirm SKU","Within"),"n/a")</f>
        <v/>
      </c>
      <c r="AO46" s="51" t="n"/>
      <c r="AP46" s="51" t="n"/>
      <c r="AQ46" s="51" t="n"/>
      <c r="AR46" s="34" t="inlineStr">
        <is>
          <t>Recalled, batch confirmed, to confirm</t>
        </is>
      </c>
      <c r="AS46" s="34" t="inlineStr">
        <is>
          <t>BLANK -&gt; requires live Amazon.ca capture</t>
        </is>
      </c>
      <c r="AT46" s="34" t="inlineStr">
        <is>
          <t>Unverified commercial data</t>
        </is>
      </c>
    </row>
    <row r="47" ht="28" customHeight="1">
      <c r="A47" s="34" t="inlineStr">
        <is>
          <t>BUBBL'R</t>
        </is>
      </c>
      <c r="B47" s="34" t="inlineStr">
        <is>
          <t>BUBBL'R Antioxidant Sparkling Water | Strawbeary Lemonade | 24 pack 473mL</t>
        </is>
      </c>
      <c r="C47" s="34" t="inlineStr">
        <is>
          <t>1) Sparkling electrolyte / functional sparkling</t>
        </is>
      </c>
      <c r="D47" s="34" t="inlineStr">
        <is>
          <t>473 mL can</t>
        </is>
      </c>
      <c r="E47" s="48" t="n">
        <v>24</v>
      </c>
      <c r="F47" s="49" t="n"/>
      <c r="G47" s="50">
        <f>IF(AND(ISNUMBER($F47),ISNUMBER($E47),$E47&lt;&gt;0),$F47/$E47,"")</f>
        <v/>
      </c>
      <c r="H47" s="50">
        <f>IF(AND(ISNUMBER($F47),ISNUMBER($AL47),ISNUMBER($E47),($AL47*$E47)&lt;&gt;0),$F47/($AL47*$E47)*100,"")</f>
        <v/>
      </c>
      <c r="I47" s="51" t="n"/>
      <c r="J47" s="52" t="n"/>
      <c r="K47" s="50">
        <f>IF(AND(ISNUMBER($F47),ISNUMBER($J47)),$F47*(1-$J47),"")</f>
        <v/>
      </c>
      <c r="L47" s="51" t="n"/>
      <c r="M47" s="51" t="n"/>
      <c r="N47" s="50">
        <f>IF(ISNUMBER($F47),($F47-IF(ISNUMBER($AM47),$AM47,0))*(1-IF(ISNUMBER($J47),$J47,0)),"")</f>
        <v/>
      </c>
      <c r="O47" s="34" t="inlineStr">
        <is>
          <t>Strawbeary Lemonade</t>
        </is>
      </c>
      <c r="P47" s="48" t="n">
        <v>69</v>
      </c>
      <c r="Q47" s="48" t="n">
        <v>15</v>
      </c>
      <c r="R47" s="34" t="inlineStr">
        <is>
          <t>Not listed</t>
        </is>
      </c>
      <c r="S47" s="48" t="n">
        <v>0</v>
      </c>
      <c r="T47" s="48" t="n">
        <v>10</v>
      </c>
      <c r="U47" s="34" t="inlineStr">
        <is>
          <t>Erythritol + stevia</t>
        </is>
      </c>
      <c r="V47" s="34" t="inlineStr">
        <is>
          <t>Natural caffeine (69 mg), antioxidants, B vitamins, zero sugar</t>
        </is>
      </c>
      <c r="W47" s="51" t="n"/>
      <c r="X47" s="51" t="n"/>
      <c r="Y47" s="51" t="n"/>
      <c r="Z47" s="51" t="n"/>
      <c r="AA47" s="34" t="inlineStr">
        <is>
          <t>Medium</t>
        </is>
      </c>
      <c r="AB47" s="34" t="inlineStr">
        <is>
          <t>Mid caffeine functional sparkling; growing</t>
        </is>
      </c>
      <c r="AC47" s="34" t="inlineStr">
        <is>
          <t>Sparkling water with a light caffeine + antioxidant lift</t>
        </is>
      </c>
      <c r="AD47" s="34" t="inlineStr">
        <is>
          <t>Light natural caffeine and antioxidants without an energy drink dose.</t>
        </is>
      </c>
      <c r="AE47" s="51" t="n"/>
      <c r="AF47" s="53">
        <f>IF(AND(ISNUMBER($P47),ISNUMBER($AL47),$AL47&lt;&gt;0),ROUND($P47/$AL47*100,1),"")</f>
        <v/>
      </c>
      <c r="AG47" s="54">
        <f>IF(AND(ISNUMBER($S47),ISNUMBER($AL47),$AL47&lt;&gt;0),ROUND($S47/$AL47*100,2),"")</f>
        <v/>
      </c>
      <c r="AH47" s="53">
        <f>IF(AND(ISNUMBER($Q47),ISNUMBER($AL47),$AL47&lt;&gt;0),ROUND($Q47/$AL47*100,1),"")</f>
        <v/>
      </c>
      <c r="AI47" s="48">
        <f>IF(ISNUMBER($S47),IF($S47&lt;=1,"Yes","No"),"n/a")</f>
        <v/>
      </c>
      <c r="AJ47" s="48">
        <f>IF(ISNUMBER($S47),ROUND(MAX(0,MIN(100,100-$S47*2.5-IF(ISNUMBER($T47),$T47,0)*0.12+IF($S47&lt;=1,12,0))),0),"")</f>
        <v/>
      </c>
      <c r="AK47" s="48">
        <f>IF(ISNUMBER($Q47),IF($Q47&gt;=100,20,IF($Q47&gt;=30,10,0)),0)+IF(ISNUMBER($R47),IF($R47&gt;=100,20,0),0)+IF(ISNUMBER($P47),IF($P47&gt;=150,20,IF($P47&gt;=50,12,5)),0)+IF(ISNUMBER($S47),IF($S47&lt;=1,15,0),0)</f>
        <v/>
      </c>
      <c r="AL47" s="48" t="n">
        <v>473</v>
      </c>
      <c r="AM47" s="49" t="n"/>
      <c r="AN47" s="48">
        <f>IF(AND(ISNUMBER($P47),ISNUMBER($AL47),$AL47&lt;&gt;0),IF(OR($P47&gt;180,$P47/$AL47*1000&gt;400),"Over ceiling, confirm SKU","Within"),"n/a")</f>
        <v/>
      </c>
      <c r="AO47" s="51" t="n"/>
      <c r="AP47" s="51" t="n"/>
      <c r="AQ47" s="51" t="n"/>
      <c r="AR47" s="34" t="inlineStr">
        <is>
          <t>Recalled, batch confirmed, to confirm</t>
        </is>
      </c>
      <c r="AS47" s="34" t="inlineStr">
        <is>
          <t>BLANK -&gt; requires live Amazon.ca capture</t>
        </is>
      </c>
      <c r="AT47" s="34" t="inlineStr">
        <is>
          <t>Unverified commercial data</t>
        </is>
      </c>
    </row>
    <row r="48" ht="28" customHeight="1">
      <c r="A48" s="34" t="inlineStr">
        <is>
          <t>BUBBL'R</t>
        </is>
      </c>
      <c r="B48" s="34" t="inlineStr">
        <is>
          <t>BUBBL'R Antioxidant Sparkling Water | Tropic'b'r | single 473mL</t>
        </is>
      </c>
      <c r="C48" s="34" t="inlineStr">
        <is>
          <t>1) Sparkling electrolyte / functional sparkling</t>
        </is>
      </c>
      <c r="D48" s="34" t="inlineStr">
        <is>
          <t>473 mL can</t>
        </is>
      </c>
      <c r="E48" s="48" t="n">
        <v>1</v>
      </c>
      <c r="F48" s="49" t="n"/>
      <c r="G48" s="50">
        <f>IF(AND(ISNUMBER($F48),ISNUMBER($E48),$E48&lt;&gt;0),$F48/$E48,"")</f>
        <v/>
      </c>
      <c r="H48" s="50">
        <f>IF(AND(ISNUMBER($F48),ISNUMBER($AL48),ISNUMBER($E48),($AL48*$E48)&lt;&gt;0),$F48/($AL48*$E48)*100,"")</f>
        <v/>
      </c>
      <c r="I48" s="51" t="n"/>
      <c r="J48" s="52" t="n"/>
      <c r="K48" s="50">
        <f>IF(AND(ISNUMBER($F48),ISNUMBER($J48)),$F48*(1-$J48),"")</f>
        <v/>
      </c>
      <c r="L48" s="51" t="n"/>
      <c r="M48" s="51" t="n"/>
      <c r="N48" s="50">
        <f>IF(ISNUMBER($F48),($F48-IF(ISNUMBER($AM48),$AM48,0))*(1-IF(ISNUMBER($J48),$J48,0)),"")</f>
        <v/>
      </c>
      <c r="O48" s="34" t="inlineStr">
        <is>
          <t>Tropic'b'r</t>
        </is>
      </c>
      <c r="P48" s="48" t="n">
        <v>69</v>
      </c>
      <c r="Q48" s="48" t="n">
        <v>15</v>
      </c>
      <c r="R48" s="34" t="inlineStr">
        <is>
          <t>Not listed</t>
        </is>
      </c>
      <c r="S48" s="48" t="n">
        <v>0</v>
      </c>
      <c r="T48" s="48" t="n">
        <v>10</v>
      </c>
      <c r="U48" s="34" t="inlineStr">
        <is>
          <t>Erythritol + stevia</t>
        </is>
      </c>
      <c r="V48" s="34" t="inlineStr">
        <is>
          <t>Natural caffeine (69 mg), antioxidants, B vitamins, zero sugar</t>
        </is>
      </c>
      <c r="W48" s="51" t="n"/>
      <c r="X48" s="51" t="n"/>
      <c r="Y48" s="51" t="n"/>
      <c r="Z48" s="51" t="n"/>
      <c r="AA48" s="34" t="inlineStr">
        <is>
          <t>Medium</t>
        </is>
      </c>
      <c r="AB48" s="34" t="inlineStr">
        <is>
          <t>Mid caffeine functional sparkling; growing</t>
        </is>
      </c>
      <c r="AC48" s="34" t="inlineStr">
        <is>
          <t>Sparkling water with a light caffeine + antioxidant lift</t>
        </is>
      </c>
      <c r="AD48" s="34" t="inlineStr">
        <is>
          <t>Light natural caffeine and antioxidants without an energy drink dose.</t>
        </is>
      </c>
      <c r="AE48" s="51" t="n"/>
      <c r="AF48" s="53">
        <f>IF(AND(ISNUMBER($P48),ISNUMBER($AL48),$AL48&lt;&gt;0),ROUND($P48/$AL48*100,1),"")</f>
        <v/>
      </c>
      <c r="AG48" s="54">
        <f>IF(AND(ISNUMBER($S48),ISNUMBER($AL48),$AL48&lt;&gt;0),ROUND($S48/$AL48*100,2),"")</f>
        <v/>
      </c>
      <c r="AH48" s="53">
        <f>IF(AND(ISNUMBER($Q48),ISNUMBER($AL48),$AL48&lt;&gt;0),ROUND($Q48/$AL48*100,1),"")</f>
        <v/>
      </c>
      <c r="AI48" s="48">
        <f>IF(ISNUMBER($S48),IF($S48&lt;=1,"Yes","No"),"n/a")</f>
        <v/>
      </c>
      <c r="AJ48" s="48">
        <f>IF(ISNUMBER($S48),ROUND(MAX(0,MIN(100,100-$S48*2.5-IF(ISNUMBER($T48),$T48,0)*0.12+IF($S48&lt;=1,12,0))),0),"")</f>
        <v/>
      </c>
      <c r="AK48" s="48">
        <f>IF(ISNUMBER($Q48),IF($Q48&gt;=100,20,IF($Q48&gt;=30,10,0)),0)+IF(ISNUMBER($R48),IF($R48&gt;=100,20,0),0)+IF(ISNUMBER($P48),IF($P48&gt;=150,20,IF($P48&gt;=50,12,5)),0)+IF(ISNUMBER($S48),IF($S48&lt;=1,15,0),0)</f>
        <v/>
      </c>
      <c r="AL48" s="48" t="n">
        <v>473</v>
      </c>
      <c r="AM48" s="49" t="n"/>
      <c r="AN48" s="48">
        <f>IF(AND(ISNUMBER($P48),ISNUMBER($AL48),$AL48&lt;&gt;0),IF(OR($P48&gt;180,$P48/$AL48*1000&gt;400),"Over ceiling, confirm SKU","Within"),"n/a")</f>
        <v/>
      </c>
      <c r="AO48" s="51" t="n"/>
      <c r="AP48" s="51" t="n"/>
      <c r="AQ48" s="51" t="n"/>
      <c r="AR48" s="34" t="inlineStr">
        <is>
          <t>Recalled, batch confirmed, to confirm</t>
        </is>
      </c>
      <c r="AS48" s="34" t="inlineStr">
        <is>
          <t>BLANK -&gt; requires live Amazon.ca capture</t>
        </is>
      </c>
      <c r="AT48" s="34" t="inlineStr">
        <is>
          <t>Unverified commercial data</t>
        </is>
      </c>
    </row>
    <row r="49" ht="28" customHeight="1">
      <c r="A49" s="34" t="inlineStr">
        <is>
          <t>BUBBL'R</t>
        </is>
      </c>
      <c r="B49" s="34" t="inlineStr">
        <is>
          <t>BUBBL'R Antioxidant Sparkling Water | Tropic'b'r | 8 pack 473mL</t>
        </is>
      </c>
      <c r="C49" s="34" t="inlineStr">
        <is>
          <t>1) Sparkling electrolyte / functional sparkling</t>
        </is>
      </c>
      <c r="D49" s="34" t="inlineStr">
        <is>
          <t>473 mL can</t>
        </is>
      </c>
      <c r="E49" s="48" t="n">
        <v>8</v>
      </c>
      <c r="F49" s="49" t="n"/>
      <c r="G49" s="50">
        <f>IF(AND(ISNUMBER($F49),ISNUMBER($E49),$E49&lt;&gt;0),$F49/$E49,"")</f>
        <v/>
      </c>
      <c r="H49" s="50">
        <f>IF(AND(ISNUMBER($F49),ISNUMBER($AL49),ISNUMBER($E49),($AL49*$E49)&lt;&gt;0),$F49/($AL49*$E49)*100,"")</f>
        <v/>
      </c>
      <c r="I49" s="51" t="n"/>
      <c r="J49" s="52" t="n"/>
      <c r="K49" s="50">
        <f>IF(AND(ISNUMBER($F49),ISNUMBER($J49)),$F49*(1-$J49),"")</f>
        <v/>
      </c>
      <c r="L49" s="51" t="n"/>
      <c r="M49" s="51" t="n"/>
      <c r="N49" s="50">
        <f>IF(ISNUMBER($F49),($F49-IF(ISNUMBER($AM49),$AM49,0))*(1-IF(ISNUMBER($J49),$J49,0)),"")</f>
        <v/>
      </c>
      <c r="O49" s="34" t="inlineStr">
        <is>
          <t>Tropic'b'r</t>
        </is>
      </c>
      <c r="P49" s="48" t="n">
        <v>69</v>
      </c>
      <c r="Q49" s="48" t="n">
        <v>15</v>
      </c>
      <c r="R49" s="34" t="inlineStr">
        <is>
          <t>Not listed</t>
        </is>
      </c>
      <c r="S49" s="48" t="n">
        <v>0</v>
      </c>
      <c r="T49" s="48" t="n">
        <v>10</v>
      </c>
      <c r="U49" s="34" t="inlineStr">
        <is>
          <t>Erythritol + stevia</t>
        </is>
      </c>
      <c r="V49" s="34" t="inlineStr">
        <is>
          <t>Natural caffeine (69 mg), antioxidants, B vitamins, zero sugar</t>
        </is>
      </c>
      <c r="W49" s="51" t="n"/>
      <c r="X49" s="51" t="n"/>
      <c r="Y49" s="51" t="n"/>
      <c r="Z49" s="51" t="n"/>
      <c r="AA49" s="34" t="inlineStr">
        <is>
          <t>Medium</t>
        </is>
      </c>
      <c r="AB49" s="34" t="inlineStr">
        <is>
          <t>Mid caffeine functional sparkling; growing</t>
        </is>
      </c>
      <c r="AC49" s="34" t="inlineStr">
        <is>
          <t>Sparkling water with a light caffeine + antioxidant lift</t>
        </is>
      </c>
      <c r="AD49" s="34" t="inlineStr">
        <is>
          <t>Light natural caffeine and antioxidants without an energy drink dose.</t>
        </is>
      </c>
      <c r="AE49" s="51" t="n"/>
      <c r="AF49" s="53">
        <f>IF(AND(ISNUMBER($P49),ISNUMBER($AL49),$AL49&lt;&gt;0),ROUND($P49/$AL49*100,1),"")</f>
        <v/>
      </c>
      <c r="AG49" s="54">
        <f>IF(AND(ISNUMBER($S49),ISNUMBER($AL49),$AL49&lt;&gt;0),ROUND($S49/$AL49*100,2),"")</f>
        <v/>
      </c>
      <c r="AH49" s="53">
        <f>IF(AND(ISNUMBER($Q49),ISNUMBER($AL49),$AL49&lt;&gt;0),ROUND($Q49/$AL49*100,1),"")</f>
        <v/>
      </c>
      <c r="AI49" s="48">
        <f>IF(ISNUMBER($S49),IF($S49&lt;=1,"Yes","No"),"n/a")</f>
        <v/>
      </c>
      <c r="AJ49" s="48">
        <f>IF(ISNUMBER($S49),ROUND(MAX(0,MIN(100,100-$S49*2.5-IF(ISNUMBER($T49),$T49,0)*0.12+IF($S49&lt;=1,12,0))),0),"")</f>
        <v/>
      </c>
      <c r="AK49" s="48">
        <f>IF(ISNUMBER($Q49),IF($Q49&gt;=100,20,IF($Q49&gt;=30,10,0)),0)+IF(ISNUMBER($R49),IF($R49&gt;=100,20,0),0)+IF(ISNUMBER($P49),IF($P49&gt;=150,20,IF($P49&gt;=50,12,5)),0)+IF(ISNUMBER($S49),IF($S49&lt;=1,15,0),0)</f>
        <v/>
      </c>
      <c r="AL49" s="48" t="n">
        <v>473</v>
      </c>
      <c r="AM49" s="49" t="n"/>
      <c r="AN49" s="48">
        <f>IF(AND(ISNUMBER($P49),ISNUMBER($AL49),$AL49&lt;&gt;0),IF(OR($P49&gt;180,$P49/$AL49*1000&gt;400),"Over ceiling, confirm SKU","Within"),"n/a")</f>
        <v/>
      </c>
      <c r="AO49" s="51" t="n"/>
      <c r="AP49" s="51" t="n"/>
      <c r="AQ49" s="51" t="n"/>
      <c r="AR49" s="34" t="inlineStr">
        <is>
          <t>Recalled, batch confirmed, to confirm</t>
        </is>
      </c>
      <c r="AS49" s="34" t="inlineStr">
        <is>
          <t>BLANK -&gt; requires live Amazon.ca capture</t>
        </is>
      </c>
      <c r="AT49" s="34" t="inlineStr">
        <is>
          <t>Unverified commercial data</t>
        </is>
      </c>
    </row>
    <row r="50" ht="28" customHeight="1">
      <c r="A50" s="34" t="inlineStr">
        <is>
          <t>BUBBL'R</t>
        </is>
      </c>
      <c r="B50" s="34" t="inlineStr">
        <is>
          <t>BUBBL'R Antioxidant Sparkling Water | Tropic'b'r | 12 pack 473mL</t>
        </is>
      </c>
      <c r="C50" s="34" t="inlineStr">
        <is>
          <t>1) Sparkling electrolyte / functional sparkling</t>
        </is>
      </c>
      <c r="D50" s="34" t="inlineStr">
        <is>
          <t>473 mL can</t>
        </is>
      </c>
      <c r="E50" s="48" t="n">
        <v>12</v>
      </c>
      <c r="F50" s="49" t="n"/>
      <c r="G50" s="50">
        <f>IF(AND(ISNUMBER($F50),ISNUMBER($E50),$E50&lt;&gt;0),$F50/$E50,"")</f>
        <v/>
      </c>
      <c r="H50" s="50">
        <f>IF(AND(ISNUMBER($F50),ISNUMBER($AL50),ISNUMBER($E50),($AL50*$E50)&lt;&gt;0),$F50/($AL50*$E50)*100,"")</f>
        <v/>
      </c>
      <c r="I50" s="51" t="n"/>
      <c r="J50" s="52" t="n"/>
      <c r="K50" s="50">
        <f>IF(AND(ISNUMBER($F50),ISNUMBER($J50)),$F50*(1-$J50),"")</f>
        <v/>
      </c>
      <c r="L50" s="51" t="n"/>
      <c r="M50" s="51" t="n"/>
      <c r="N50" s="50">
        <f>IF(ISNUMBER($F50),($F50-IF(ISNUMBER($AM50),$AM50,0))*(1-IF(ISNUMBER($J50),$J50,0)),"")</f>
        <v/>
      </c>
      <c r="O50" s="34" t="inlineStr">
        <is>
          <t>Tropic'b'r</t>
        </is>
      </c>
      <c r="P50" s="48" t="n">
        <v>69</v>
      </c>
      <c r="Q50" s="48" t="n">
        <v>15</v>
      </c>
      <c r="R50" s="34" t="inlineStr">
        <is>
          <t>Not listed</t>
        </is>
      </c>
      <c r="S50" s="48" t="n">
        <v>0</v>
      </c>
      <c r="T50" s="48" t="n">
        <v>10</v>
      </c>
      <c r="U50" s="34" t="inlineStr">
        <is>
          <t>Erythritol + stevia</t>
        </is>
      </c>
      <c r="V50" s="34" t="inlineStr">
        <is>
          <t>Natural caffeine (69 mg), antioxidants, B vitamins, zero sugar</t>
        </is>
      </c>
      <c r="W50" s="51" t="n"/>
      <c r="X50" s="51" t="n"/>
      <c r="Y50" s="51" t="n"/>
      <c r="Z50" s="51" t="n"/>
      <c r="AA50" s="34" t="inlineStr">
        <is>
          <t>Medium</t>
        </is>
      </c>
      <c r="AB50" s="34" t="inlineStr">
        <is>
          <t>Mid caffeine functional sparkling; growing</t>
        </is>
      </c>
      <c r="AC50" s="34" t="inlineStr">
        <is>
          <t>Sparkling water with a light caffeine + antioxidant lift</t>
        </is>
      </c>
      <c r="AD50" s="34" t="inlineStr">
        <is>
          <t>Light natural caffeine and antioxidants without an energy drink dose.</t>
        </is>
      </c>
      <c r="AE50" s="51" t="n"/>
      <c r="AF50" s="53">
        <f>IF(AND(ISNUMBER($P50),ISNUMBER($AL50),$AL50&lt;&gt;0),ROUND($P50/$AL50*100,1),"")</f>
        <v/>
      </c>
      <c r="AG50" s="54">
        <f>IF(AND(ISNUMBER($S50),ISNUMBER($AL50),$AL50&lt;&gt;0),ROUND($S50/$AL50*100,2),"")</f>
        <v/>
      </c>
      <c r="AH50" s="53">
        <f>IF(AND(ISNUMBER($Q50),ISNUMBER($AL50),$AL50&lt;&gt;0),ROUND($Q50/$AL50*100,1),"")</f>
        <v/>
      </c>
      <c r="AI50" s="48">
        <f>IF(ISNUMBER($S50),IF($S50&lt;=1,"Yes","No"),"n/a")</f>
        <v/>
      </c>
      <c r="AJ50" s="48">
        <f>IF(ISNUMBER($S50),ROUND(MAX(0,MIN(100,100-$S50*2.5-IF(ISNUMBER($T50),$T50,0)*0.12+IF($S50&lt;=1,12,0))),0),"")</f>
        <v/>
      </c>
      <c r="AK50" s="48">
        <f>IF(ISNUMBER($Q50),IF($Q50&gt;=100,20,IF($Q50&gt;=30,10,0)),0)+IF(ISNUMBER($R50),IF($R50&gt;=100,20,0),0)+IF(ISNUMBER($P50),IF($P50&gt;=150,20,IF($P50&gt;=50,12,5)),0)+IF(ISNUMBER($S50),IF($S50&lt;=1,15,0),0)</f>
        <v/>
      </c>
      <c r="AL50" s="48" t="n">
        <v>473</v>
      </c>
      <c r="AM50" s="49" t="n"/>
      <c r="AN50" s="48">
        <f>IF(AND(ISNUMBER($P50),ISNUMBER($AL50),$AL50&lt;&gt;0),IF(OR($P50&gt;180,$P50/$AL50*1000&gt;400),"Over ceiling, confirm SKU","Within"),"n/a")</f>
        <v/>
      </c>
      <c r="AO50" s="51" t="n"/>
      <c r="AP50" s="51" t="n"/>
      <c r="AQ50" s="51" t="n"/>
      <c r="AR50" s="34" t="inlineStr">
        <is>
          <t>Recalled, batch confirmed, to confirm</t>
        </is>
      </c>
      <c r="AS50" s="34" t="inlineStr">
        <is>
          <t>BLANK -&gt; requires live Amazon.ca capture</t>
        </is>
      </c>
      <c r="AT50" s="34" t="inlineStr">
        <is>
          <t>Unverified commercial data</t>
        </is>
      </c>
    </row>
    <row r="51" ht="28" customHeight="1">
      <c r="A51" s="34" t="inlineStr">
        <is>
          <t>BUBBL'R</t>
        </is>
      </c>
      <c r="B51" s="34" t="inlineStr">
        <is>
          <t>BUBBL'R Antioxidant Sparkling Water | Tropic'b'r | 18 pack 473mL</t>
        </is>
      </c>
      <c r="C51" s="34" t="inlineStr">
        <is>
          <t>1) Sparkling electrolyte / functional sparkling</t>
        </is>
      </c>
      <c r="D51" s="34" t="inlineStr">
        <is>
          <t>473 mL can</t>
        </is>
      </c>
      <c r="E51" s="48" t="n">
        <v>18</v>
      </c>
      <c r="F51" s="49" t="n"/>
      <c r="G51" s="50">
        <f>IF(AND(ISNUMBER($F51),ISNUMBER($E51),$E51&lt;&gt;0),$F51/$E51,"")</f>
        <v/>
      </c>
      <c r="H51" s="50">
        <f>IF(AND(ISNUMBER($F51),ISNUMBER($AL51),ISNUMBER($E51),($AL51*$E51)&lt;&gt;0),$F51/($AL51*$E51)*100,"")</f>
        <v/>
      </c>
      <c r="I51" s="51" t="n"/>
      <c r="J51" s="52" t="n"/>
      <c r="K51" s="50">
        <f>IF(AND(ISNUMBER($F51),ISNUMBER($J51)),$F51*(1-$J51),"")</f>
        <v/>
      </c>
      <c r="L51" s="51" t="n"/>
      <c r="M51" s="51" t="n"/>
      <c r="N51" s="50">
        <f>IF(ISNUMBER($F51),($F51-IF(ISNUMBER($AM51),$AM51,0))*(1-IF(ISNUMBER($J51),$J51,0)),"")</f>
        <v/>
      </c>
      <c r="O51" s="34" t="inlineStr">
        <is>
          <t>Tropic'b'r</t>
        </is>
      </c>
      <c r="P51" s="48" t="n">
        <v>69</v>
      </c>
      <c r="Q51" s="48" t="n">
        <v>15</v>
      </c>
      <c r="R51" s="34" t="inlineStr">
        <is>
          <t>Not listed</t>
        </is>
      </c>
      <c r="S51" s="48" t="n">
        <v>0</v>
      </c>
      <c r="T51" s="48" t="n">
        <v>10</v>
      </c>
      <c r="U51" s="34" t="inlineStr">
        <is>
          <t>Erythritol + stevia</t>
        </is>
      </c>
      <c r="V51" s="34" t="inlineStr">
        <is>
          <t>Natural caffeine (69 mg), antioxidants, B vitamins, zero sugar</t>
        </is>
      </c>
      <c r="W51" s="51" t="n"/>
      <c r="X51" s="51" t="n"/>
      <c r="Y51" s="51" t="n"/>
      <c r="Z51" s="51" t="n"/>
      <c r="AA51" s="34" t="inlineStr">
        <is>
          <t>Medium</t>
        </is>
      </c>
      <c r="AB51" s="34" t="inlineStr">
        <is>
          <t>Mid caffeine functional sparkling; growing</t>
        </is>
      </c>
      <c r="AC51" s="34" t="inlineStr">
        <is>
          <t>Sparkling water with a light caffeine + antioxidant lift</t>
        </is>
      </c>
      <c r="AD51" s="34" t="inlineStr">
        <is>
          <t>Light natural caffeine and antioxidants without an energy drink dose.</t>
        </is>
      </c>
      <c r="AE51" s="51" t="n"/>
      <c r="AF51" s="53">
        <f>IF(AND(ISNUMBER($P51),ISNUMBER($AL51),$AL51&lt;&gt;0),ROUND($P51/$AL51*100,1),"")</f>
        <v/>
      </c>
      <c r="AG51" s="54">
        <f>IF(AND(ISNUMBER($S51),ISNUMBER($AL51),$AL51&lt;&gt;0),ROUND($S51/$AL51*100,2),"")</f>
        <v/>
      </c>
      <c r="AH51" s="53">
        <f>IF(AND(ISNUMBER($Q51),ISNUMBER($AL51),$AL51&lt;&gt;0),ROUND($Q51/$AL51*100,1),"")</f>
        <v/>
      </c>
      <c r="AI51" s="48">
        <f>IF(ISNUMBER($S51),IF($S51&lt;=1,"Yes","No"),"n/a")</f>
        <v/>
      </c>
      <c r="AJ51" s="48">
        <f>IF(ISNUMBER($S51),ROUND(MAX(0,MIN(100,100-$S51*2.5-IF(ISNUMBER($T51),$T51,0)*0.12+IF($S51&lt;=1,12,0))),0),"")</f>
        <v/>
      </c>
      <c r="AK51" s="48">
        <f>IF(ISNUMBER($Q51),IF($Q51&gt;=100,20,IF($Q51&gt;=30,10,0)),0)+IF(ISNUMBER($R51),IF($R51&gt;=100,20,0),0)+IF(ISNUMBER($P51),IF($P51&gt;=150,20,IF($P51&gt;=50,12,5)),0)+IF(ISNUMBER($S51),IF($S51&lt;=1,15,0),0)</f>
        <v/>
      </c>
      <c r="AL51" s="48" t="n">
        <v>473</v>
      </c>
      <c r="AM51" s="49" t="n"/>
      <c r="AN51" s="48">
        <f>IF(AND(ISNUMBER($P51),ISNUMBER($AL51),$AL51&lt;&gt;0),IF(OR($P51&gt;180,$P51/$AL51*1000&gt;400),"Over ceiling, confirm SKU","Within"),"n/a")</f>
        <v/>
      </c>
      <c r="AO51" s="51" t="n"/>
      <c r="AP51" s="51" t="n"/>
      <c r="AQ51" s="51" t="n"/>
      <c r="AR51" s="34" t="inlineStr">
        <is>
          <t>Recalled, batch confirmed, to confirm</t>
        </is>
      </c>
      <c r="AS51" s="34" t="inlineStr">
        <is>
          <t>BLANK -&gt; requires live Amazon.ca capture</t>
        </is>
      </c>
      <c r="AT51" s="34" t="inlineStr">
        <is>
          <t>Unverified commercial data</t>
        </is>
      </c>
    </row>
    <row r="52" ht="28" customHeight="1">
      <c r="A52" s="34" t="inlineStr">
        <is>
          <t>BUBBL'R</t>
        </is>
      </c>
      <c r="B52" s="34" t="inlineStr">
        <is>
          <t>BUBBL'R Antioxidant Sparkling Water | Tropic'b'r | 24 pack 473mL</t>
        </is>
      </c>
      <c r="C52" s="34" t="inlineStr">
        <is>
          <t>1) Sparkling electrolyte / functional sparkling</t>
        </is>
      </c>
      <c r="D52" s="34" t="inlineStr">
        <is>
          <t>473 mL can</t>
        </is>
      </c>
      <c r="E52" s="48" t="n">
        <v>24</v>
      </c>
      <c r="F52" s="49" t="n"/>
      <c r="G52" s="50">
        <f>IF(AND(ISNUMBER($F52),ISNUMBER($E52),$E52&lt;&gt;0),$F52/$E52,"")</f>
        <v/>
      </c>
      <c r="H52" s="50">
        <f>IF(AND(ISNUMBER($F52),ISNUMBER($AL52),ISNUMBER($E52),($AL52*$E52)&lt;&gt;0),$F52/($AL52*$E52)*100,"")</f>
        <v/>
      </c>
      <c r="I52" s="51" t="n"/>
      <c r="J52" s="52" t="n"/>
      <c r="K52" s="50">
        <f>IF(AND(ISNUMBER($F52),ISNUMBER($J52)),$F52*(1-$J52),"")</f>
        <v/>
      </c>
      <c r="L52" s="51" t="n"/>
      <c r="M52" s="51" t="n"/>
      <c r="N52" s="50">
        <f>IF(ISNUMBER($F52),($F52-IF(ISNUMBER($AM52),$AM52,0))*(1-IF(ISNUMBER($J52),$J52,0)),"")</f>
        <v/>
      </c>
      <c r="O52" s="34" t="inlineStr">
        <is>
          <t>Tropic'b'r</t>
        </is>
      </c>
      <c r="P52" s="48" t="n">
        <v>69</v>
      </c>
      <c r="Q52" s="48" t="n">
        <v>15</v>
      </c>
      <c r="R52" s="34" t="inlineStr">
        <is>
          <t>Not listed</t>
        </is>
      </c>
      <c r="S52" s="48" t="n">
        <v>0</v>
      </c>
      <c r="T52" s="48" t="n">
        <v>10</v>
      </c>
      <c r="U52" s="34" t="inlineStr">
        <is>
          <t>Erythritol + stevia</t>
        </is>
      </c>
      <c r="V52" s="34" t="inlineStr">
        <is>
          <t>Natural caffeine (69 mg), antioxidants, B vitamins, zero sugar</t>
        </is>
      </c>
      <c r="W52" s="51" t="n"/>
      <c r="X52" s="51" t="n"/>
      <c r="Y52" s="51" t="n"/>
      <c r="Z52" s="51" t="n"/>
      <c r="AA52" s="34" t="inlineStr">
        <is>
          <t>Medium</t>
        </is>
      </c>
      <c r="AB52" s="34" t="inlineStr">
        <is>
          <t>Mid caffeine functional sparkling; growing</t>
        </is>
      </c>
      <c r="AC52" s="34" t="inlineStr">
        <is>
          <t>Sparkling water with a light caffeine + antioxidant lift</t>
        </is>
      </c>
      <c r="AD52" s="34" t="inlineStr">
        <is>
          <t>Light natural caffeine and antioxidants without an energy drink dose.</t>
        </is>
      </c>
      <c r="AE52" s="51" t="n"/>
      <c r="AF52" s="53">
        <f>IF(AND(ISNUMBER($P52),ISNUMBER($AL52),$AL52&lt;&gt;0),ROUND($P52/$AL52*100,1),"")</f>
        <v/>
      </c>
      <c r="AG52" s="54">
        <f>IF(AND(ISNUMBER($S52),ISNUMBER($AL52),$AL52&lt;&gt;0),ROUND($S52/$AL52*100,2),"")</f>
        <v/>
      </c>
      <c r="AH52" s="53">
        <f>IF(AND(ISNUMBER($Q52),ISNUMBER($AL52),$AL52&lt;&gt;0),ROUND($Q52/$AL52*100,1),"")</f>
        <v/>
      </c>
      <c r="AI52" s="48">
        <f>IF(ISNUMBER($S52),IF($S52&lt;=1,"Yes","No"),"n/a")</f>
        <v/>
      </c>
      <c r="AJ52" s="48">
        <f>IF(ISNUMBER($S52),ROUND(MAX(0,MIN(100,100-$S52*2.5-IF(ISNUMBER($T52),$T52,0)*0.12+IF($S52&lt;=1,12,0))),0),"")</f>
        <v/>
      </c>
      <c r="AK52" s="48">
        <f>IF(ISNUMBER($Q52),IF($Q52&gt;=100,20,IF($Q52&gt;=30,10,0)),0)+IF(ISNUMBER($R52),IF($R52&gt;=100,20,0),0)+IF(ISNUMBER($P52),IF($P52&gt;=150,20,IF($P52&gt;=50,12,5)),0)+IF(ISNUMBER($S52),IF($S52&lt;=1,15,0),0)</f>
        <v/>
      </c>
      <c r="AL52" s="48" t="n">
        <v>473</v>
      </c>
      <c r="AM52" s="49" t="n"/>
      <c r="AN52" s="48">
        <f>IF(AND(ISNUMBER($P52),ISNUMBER($AL52),$AL52&lt;&gt;0),IF(OR($P52&gt;180,$P52/$AL52*1000&gt;400),"Over ceiling, confirm SKU","Within"),"n/a")</f>
        <v/>
      </c>
      <c r="AO52" s="51" t="n"/>
      <c r="AP52" s="51" t="n"/>
      <c r="AQ52" s="51" t="n"/>
      <c r="AR52" s="34" t="inlineStr">
        <is>
          <t>Recalled, batch confirmed, to confirm</t>
        </is>
      </c>
      <c r="AS52" s="34" t="inlineStr">
        <is>
          <t>BLANK -&gt; requires live Amazon.ca capture</t>
        </is>
      </c>
      <c r="AT52" s="34" t="inlineStr">
        <is>
          <t>Unverified commercial data</t>
        </is>
      </c>
    </row>
    <row r="53" ht="28" customHeight="1">
      <c r="A53" s="34" t="inlineStr">
        <is>
          <t>BUBBL'R</t>
        </is>
      </c>
      <c r="B53" s="34" t="inlineStr">
        <is>
          <t>BUBBL'R Antioxidant Sparkling Water | Raspberry Lemonade | single 473mL</t>
        </is>
      </c>
      <c r="C53" s="34" t="inlineStr">
        <is>
          <t>1) Sparkling electrolyte / functional sparkling</t>
        </is>
      </c>
      <c r="D53" s="34" t="inlineStr">
        <is>
          <t>473 mL can</t>
        </is>
      </c>
      <c r="E53" s="48" t="n">
        <v>1</v>
      </c>
      <c r="F53" s="49" t="n"/>
      <c r="G53" s="50">
        <f>IF(AND(ISNUMBER($F53),ISNUMBER($E53),$E53&lt;&gt;0),$F53/$E53,"")</f>
        <v/>
      </c>
      <c r="H53" s="50">
        <f>IF(AND(ISNUMBER($F53),ISNUMBER($AL53),ISNUMBER($E53),($AL53*$E53)&lt;&gt;0),$F53/($AL53*$E53)*100,"")</f>
        <v/>
      </c>
      <c r="I53" s="51" t="n"/>
      <c r="J53" s="52" t="n"/>
      <c r="K53" s="50">
        <f>IF(AND(ISNUMBER($F53),ISNUMBER($J53)),$F53*(1-$J53),"")</f>
        <v/>
      </c>
      <c r="L53" s="51" t="n"/>
      <c r="M53" s="51" t="n"/>
      <c r="N53" s="50">
        <f>IF(ISNUMBER($F53),($F53-IF(ISNUMBER($AM53),$AM53,0))*(1-IF(ISNUMBER($J53),$J53,0)),"")</f>
        <v/>
      </c>
      <c r="O53" s="34" t="inlineStr">
        <is>
          <t>Raspberry Lemonade</t>
        </is>
      </c>
      <c r="P53" s="48" t="n">
        <v>69</v>
      </c>
      <c r="Q53" s="48" t="n">
        <v>15</v>
      </c>
      <c r="R53" s="34" t="inlineStr">
        <is>
          <t>Not listed</t>
        </is>
      </c>
      <c r="S53" s="48" t="n">
        <v>0</v>
      </c>
      <c r="T53" s="48" t="n">
        <v>10</v>
      </c>
      <c r="U53" s="34" t="inlineStr">
        <is>
          <t>Erythritol + stevia</t>
        </is>
      </c>
      <c r="V53" s="34" t="inlineStr">
        <is>
          <t>Natural caffeine (69 mg), antioxidants, B vitamins, zero sugar</t>
        </is>
      </c>
      <c r="W53" s="51" t="n"/>
      <c r="X53" s="51" t="n"/>
      <c r="Y53" s="51" t="n"/>
      <c r="Z53" s="51" t="n"/>
      <c r="AA53" s="34" t="inlineStr">
        <is>
          <t>Medium</t>
        </is>
      </c>
      <c r="AB53" s="34" t="inlineStr">
        <is>
          <t>Mid caffeine functional sparkling; growing</t>
        </is>
      </c>
      <c r="AC53" s="34" t="inlineStr">
        <is>
          <t>Sparkling water with a light caffeine + antioxidant lift</t>
        </is>
      </c>
      <c r="AD53" s="34" t="inlineStr">
        <is>
          <t>Light natural caffeine and antioxidants without an energy drink dose.</t>
        </is>
      </c>
      <c r="AE53" s="51" t="n"/>
      <c r="AF53" s="53">
        <f>IF(AND(ISNUMBER($P53),ISNUMBER($AL53),$AL53&lt;&gt;0),ROUND($P53/$AL53*100,1),"")</f>
        <v/>
      </c>
      <c r="AG53" s="54">
        <f>IF(AND(ISNUMBER($S53),ISNUMBER($AL53),$AL53&lt;&gt;0),ROUND($S53/$AL53*100,2),"")</f>
        <v/>
      </c>
      <c r="AH53" s="53">
        <f>IF(AND(ISNUMBER($Q53),ISNUMBER($AL53),$AL53&lt;&gt;0),ROUND($Q53/$AL53*100,1),"")</f>
        <v/>
      </c>
      <c r="AI53" s="48">
        <f>IF(ISNUMBER($S53),IF($S53&lt;=1,"Yes","No"),"n/a")</f>
        <v/>
      </c>
      <c r="AJ53" s="48">
        <f>IF(ISNUMBER($S53),ROUND(MAX(0,MIN(100,100-$S53*2.5-IF(ISNUMBER($T53),$T53,0)*0.12+IF($S53&lt;=1,12,0))),0),"")</f>
        <v/>
      </c>
      <c r="AK53" s="48">
        <f>IF(ISNUMBER($Q53),IF($Q53&gt;=100,20,IF($Q53&gt;=30,10,0)),0)+IF(ISNUMBER($R53),IF($R53&gt;=100,20,0),0)+IF(ISNUMBER($P53),IF($P53&gt;=150,20,IF($P53&gt;=50,12,5)),0)+IF(ISNUMBER($S53),IF($S53&lt;=1,15,0),0)</f>
        <v/>
      </c>
      <c r="AL53" s="48" t="n">
        <v>473</v>
      </c>
      <c r="AM53" s="49" t="n"/>
      <c r="AN53" s="48">
        <f>IF(AND(ISNUMBER($P53),ISNUMBER($AL53),$AL53&lt;&gt;0),IF(OR($P53&gt;180,$P53/$AL53*1000&gt;400),"Over ceiling, confirm SKU","Within"),"n/a")</f>
        <v/>
      </c>
      <c r="AO53" s="51" t="n"/>
      <c r="AP53" s="51" t="n"/>
      <c r="AQ53" s="51" t="n"/>
      <c r="AR53" s="34" t="inlineStr">
        <is>
          <t>Recalled, batch confirmed, to confirm</t>
        </is>
      </c>
      <c r="AS53" s="34" t="inlineStr">
        <is>
          <t>BLANK -&gt; requires live Amazon.ca capture</t>
        </is>
      </c>
      <c r="AT53" s="34" t="inlineStr">
        <is>
          <t>Unverified commercial data</t>
        </is>
      </c>
    </row>
    <row r="54" ht="28" customHeight="1">
      <c r="A54" s="34" t="inlineStr">
        <is>
          <t>BUBBL'R</t>
        </is>
      </c>
      <c r="B54" s="34" t="inlineStr">
        <is>
          <t>BUBBL'R Antioxidant Sparkling Water | Raspberry Lemonade | 8 pack 473mL</t>
        </is>
      </c>
      <c r="C54" s="34" t="inlineStr">
        <is>
          <t>1) Sparkling electrolyte / functional sparkling</t>
        </is>
      </c>
      <c r="D54" s="34" t="inlineStr">
        <is>
          <t>473 mL can</t>
        </is>
      </c>
      <c r="E54" s="48" t="n">
        <v>8</v>
      </c>
      <c r="F54" s="49" t="n"/>
      <c r="G54" s="50">
        <f>IF(AND(ISNUMBER($F54),ISNUMBER($E54),$E54&lt;&gt;0),$F54/$E54,"")</f>
        <v/>
      </c>
      <c r="H54" s="50">
        <f>IF(AND(ISNUMBER($F54),ISNUMBER($AL54),ISNUMBER($E54),($AL54*$E54)&lt;&gt;0),$F54/($AL54*$E54)*100,"")</f>
        <v/>
      </c>
      <c r="I54" s="51" t="n"/>
      <c r="J54" s="52" t="n"/>
      <c r="K54" s="50">
        <f>IF(AND(ISNUMBER($F54),ISNUMBER($J54)),$F54*(1-$J54),"")</f>
        <v/>
      </c>
      <c r="L54" s="51" t="n"/>
      <c r="M54" s="51" t="n"/>
      <c r="N54" s="50">
        <f>IF(ISNUMBER($F54),($F54-IF(ISNUMBER($AM54),$AM54,0))*(1-IF(ISNUMBER($J54),$J54,0)),"")</f>
        <v/>
      </c>
      <c r="O54" s="34" t="inlineStr">
        <is>
          <t>Raspberry Lemonade</t>
        </is>
      </c>
      <c r="P54" s="48" t="n">
        <v>69</v>
      </c>
      <c r="Q54" s="48" t="n">
        <v>15</v>
      </c>
      <c r="R54" s="34" t="inlineStr">
        <is>
          <t>Not listed</t>
        </is>
      </c>
      <c r="S54" s="48" t="n">
        <v>0</v>
      </c>
      <c r="T54" s="48" t="n">
        <v>10</v>
      </c>
      <c r="U54" s="34" t="inlineStr">
        <is>
          <t>Erythritol + stevia</t>
        </is>
      </c>
      <c r="V54" s="34" t="inlineStr">
        <is>
          <t>Natural caffeine (69 mg), antioxidants, B vitamins, zero sugar</t>
        </is>
      </c>
      <c r="W54" s="51" t="n"/>
      <c r="X54" s="51" t="n"/>
      <c r="Y54" s="51" t="n"/>
      <c r="Z54" s="51" t="n"/>
      <c r="AA54" s="34" t="inlineStr">
        <is>
          <t>Medium</t>
        </is>
      </c>
      <c r="AB54" s="34" t="inlineStr">
        <is>
          <t>Mid caffeine functional sparkling; growing</t>
        </is>
      </c>
      <c r="AC54" s="34" t="inlineStr">
        <is>
          <t>Sparkling water with a light caffeine + antioxidant lift</t>
        </is>
      </c>
      <c r="AD54" s="34" t="inlineStr">
        <is>
          <t>Light natural caffeine and antioxidants without an energy drink dose.</t>
        </is>
      </c>
      <c r="AE54" s="51" t="n"/>
      <c r="AF54" s="53">
        <f>IF(AND(ISNUMBER($P54),ISNUMBER($AL54),$AL54&lt;&gt;0),ROUND($P54/$AL54*100,1),"")</f>
        <v/>
      </c>
      <c r="AG54" s="54">
        <f>IF(AND(ISNUMBER($S54),ISNUMBER($AL54),$AL54&lt;&gt;0),ROUND($S54/$AL54*100,2),"")</f>
        <v/>
      </c>
      <c r="AH54" s="53">
        <f>IF(AND(ISNUMBER($Q54),ISNUMBER($AL54),$AL54&lt;&gt;0),ROUND($Q54/$AL54*100,1),"")</f>
        <v/>
      </c>
      <c r="AI54" s="48">
        <f>IF(ISNUMBER($S54),IF($S54&lt;=1,"Yes","No"),"n/a")</f>
        <v/>
      </c>
      <c r="AJ54" s="48">
        <f>IF(ISNUMBER($S54),ROUND(MAX(0,MIN(100,100-$S54*2.5-IF(ISNUMBER($T54),$T54,0)*0.12+IF($S54&lt;=1,12,0))),0),"")</f>
        <v/>
      </c>
      <c r="AK54" s="48">
        <f>IF(ISNUMBER($Q54),IF($Q54&gt;=100,20,IF($Q54&gt;=30,10,0)),0)+IF(ISNUMBER($R54),IF($R54&gt;=100,20,0),0)+IF(ISNUMBER($P54),IF($P54&gt;=150,20,IF($P54&gt;=50,12,5)),0)+IF(ISNUMBER($S54),IF($S54&lt;=1,15,0),0)</f>
        <v/>
      </c>
      <c r="AL54" s="48" t="n">
        <v>473</v>
      </c>
      <c r="AM54" s="49" t="n"/>
      <c r="AN54" s="48">
        <f>IF(AND(ISNUMBER($P54),ISNUMBER($AL54),$AL54&lt;&gt;0),IF(OR($P54&gt;180,$P54/$AL54*1000&gt;400),"Over ceiling, confirm SKU","Within"),"n/a")</f>
        <v/>
      </c>
      <c r="AO54" s="51" t="n"/>
      <c r="AP54" s="51" t="n"/>
      <c r="AQ54" s="51" t="n"/>
      <c r="AR54" s="34" t="inlineStr">
        <is>
          <t>Recalled, batch confirmed, to confirm</t>
        </is>
      </c>
      <c r="AS54" s="34" t="inlineStr">
        <is>
          <t>BLANK -&gt; requires live Amazon.ca capture</t>
        </is>
      </c>
      <c r="AT54" s="34" t="inlineStr">
        <is>
          <t>Unverified commercial data</t>
        </is>
      </c>
    </row>
    <row r="55" ht="28" customHeight="1">
      <c r="A55" s="34" t="inlineStr">
        <is>
          <t>BUBBL'R</t>
        </is>
      </c>
      <c r="B55" s="34" t="inlineStr">
        <is>
          <t>BUBBL'R Antioxidant Sparkling Water | Raspberry Lemonade | 12 pack 473mL</t>
        </is>
      </c>
      <c r="C55" s="34" t="inlineStr">
        <is>
          <t>1) Sparkling electrolyte / functional sparkling</t>
        </is>
      </c>
      <c r="D55" s="34" t="inlineStr">
        <is>
          <t>473 mL can</t>
        </is>
      </c>
      <c r="E55" s="48" t="n">
        <v>12</v>
      </c>
      <c r="F55" s="49" t="n"/>
      <c r="G55" s="50">
        <f>IF(AND(ISNUMBER($F55),ISNUMBER($E55),$E55&lt;&gt;0),$F55/$E55,"")</f>
        <v/>
      </c>
      <c r="H55" s="50">
        <f>IF(AND(ISNUMBER($F55),ISNUMBER($AL55),ISNUMBER($E55),($AL55*$E55)&lt;&gt;0),$F55/($AL55*$E55)*100,"")</f>
        <v/>
      </c>
      <c r="I55" s="51" t="n"/>
      <c r="J55" s="52" t="n"/>
      <c r="K55" s="50">
        <f>IF(AND(ISNUMBER($F55),ISNUMBER($J55)),$F55*(1-$J55),"")</f>
        <v/>
      </c>
      <c r="L55" s="51" t="n"/>
      <c r="M55" s="51" t="n"/>
      <c r="N55" s="50">
        <f>IF(ISNUMBER($F55),($F55-IF(ISNUMBER($AM55),$AM55,0))*(1-IF(ISNUMBER($J55),$J55,0)),"")</f>
        <v/>
      </c>
      <c r="O55" s="34" t="inlineStr">
        <is>
          <t>Raspberry Lemonade</t>
        </is>
      </c>
      <c r="P55" s="48" t="n">
        <v>69</v>
      </c>
      <c r="Q55" s="48" t="n">
        <v>15</v>
      </c>
      <c r="R55" s="34" t="inlineStr">
        <is>
          <t>Not listed</t>
        </is>
      </c>
      <c r="S55" s="48" t="n">
        <v>0</v>
      </c>
      <c r="T55" s="48" t="n">
        <v>10</v>
      </c>
      <c r="U55" s="34" t="inlineStr">
        <is>
          <t>Erythritol + stevia</t>
        </is>
      </c>
      <c r="V55" s="34" t="inlineStr">
        <is>
          <t>Natural caffeine (69 mg), antioxidants, B vitamins, zero sugar</t>
        </is>
      </c>
      <c r="W55" s="51" t="n"/>
      <c r="X55" s="51" t="n"/>
      <c r="Y55" s="51" t="n"/>
      <c r="Z55" s="51" t="n"/>
      <c r="AA55" s="34" t="inlineStr">
        <is>
          <t>Medium</t>
        </is>
      </c>
      <c r="AB55" s="34" t="inlineStr">
        <is>
          <t>Mid caffeine functional sparkling; growing</t>
        </is>
      </c>
      <c r="AC55" s="34" t="inlineStr">
        <is>
          <t>Sparkling water with a light caffeine + antioxidant lift</t>
        </is>
      </c>
      <c r="AD55" s="34" t="inlineStr">
        <is>
          <t>Light natural caffeine and antioxidants without an energy drink dose.</t>
        </is>
      </c>
      <c r="AE55" s="51" t="n"/>
      <c r="AF55" s="53">
        <f>IF(AND(ISNUMBER($P55),ISNUMBER($AL55),$AL55&lt;&gt;0),ROUND($P55/$AL55*100,1),"")</f>
        <v/>
      </c>
      <c r="AG55" s="54">
        <f>IF(AND(ISNUMBER($S55),ISNUMBER($AL55),$AL55&lt;&gt;0),ROUND($S55/$AL55*100,2),"")</f>
        <v/>
      </c>
      <c r="AH55" s="53">
        <f>IF(AND(ISNUMBER($Q55),ISNUMBER($AL55),$AL55&lt;&gt;0),ROUND($Q55/$AL55*100,1),"")</f>
        <v/>
      </c>
      <c r="AI55" s="48">
        <f>IF(ISNUMBER($S55),IF($S55&lt;=1,"Yes","No"),"n/a")</f>
        <v/>
      </c>
      <c r="AJ55" s="48">
        <f>IF(ISNUMBER($S55),ROUND(MAX(0,MIN(100,100-$S55*2.5-IF(ISNUMBER($T55),$T55,0)*0.12+IF($S55&lt;=1,12,0))),0),"")</f>
        <v/>
      </c>
      <c r="AK55" s="48">
        <f>IF(ISNUMBER($Q55),IF($Q55&gt;=100,20,IF($Q55&gt;=30,10,0)),0)+IF(ISNUMBER($R55),IF($R55&gt;=100,20,0),0)+IF(ISNUMBER($P55),IF($P55&gt;=150,20,IF($P55&gt;=50,12,5)),0)+IF(ISNUMBER($S55),IF($S55&lt;=1,15,0),0)</f>
        <v/>
      </c>
      <c r="AL55" s="48" t="n">
        <v>473</v>
      </c>
      <c r="AM55" s="49" t="n"/>
      <c r="AN55" s="48">
        <f>IF(AND(ISNUMBER($P55),ISNUMBER($AL55),$AL55&lt;&gt;0),IF(OR($P55&gt;180,$P55/$AL55*1000&gt;400),"Over ceiling, confirm SKU","Within"),"n/a")</f>
        <v/>
      </c>
      <c r="AO55" s="51" t="n"/>
      <c r="AP55" s="51" t="n"/>
      <c r="AQ55" s="51" t="n"/>
      <c r="AR55" s="34" t="inlineStr">
        <is>
          <t>Recalled, batch confirmed, to confirm</t>
        </is>
      </c>
      <c r="AS55" s="34" t="inlineStr">
        <is>
          <t>BLANK -&gt; requires live Amazon.ca capture</t>
        </is>
      </c>
      <c r="AT55" s="34" t="inlineStr">
        <is>
          <t>Unverified commercial data</t>
        </is>
      </c>
    </row>
    <row r="56" ht="28" customHeight="1">
      <c r="A56" s="34" t="inlineStr">
        <is>
          <t>BUBBL'R</t>
        </is>
      </c>
      <c r="B56" s="34" t="inlineStr">
        <is>
          <t>BUBBL'R Antioxidant Sparkling Water | Raspberry Lemonade | 18 pack 473mL</t>
        </is>
      </c>
      <c r="C56" s="34" t="inlineStr">
        <is>
          <t>1) Sparkling electrolyte / functional sparkling</t>
        </is>
      </c>
      <c r="D56" s="34" t="inlineStr">
        <is>
          <t>473 mL can</t>
        </is>
      </c>
      <c r="E56" s="48" t="n">
        <v>18</v>
      </c>
      <c r="F56" s="49" t="n"/>
      <c r="G56" s="50">
        <f>IF(AND(ISNUMBER($F56),ISNUMBER($E56),$E56&lt;&gt;0),$F56/$E56,"")</f>
        <v/>
      </c>
      <c r="H56" s="50">
        <f>IF(AND(ISNUMBER($F56),ISNUMBER($AL56),ISNUMBER($E56),($AL56*$E56)&lt;&gt;0),$F56/($AL56*$E56)*100,"")</f>
        <v/>
      </c>
      <c r="I56" s="51" t="n"/>
      <c r="J56" s="52" t="n"/>
      <c r="K56" s="50">
        <f>IF(AND(ISNUMBER($F56),ISNUMBER($J56)),$F56*(1-$J56),"")</f>
        <v/>
      </c>
      <c r="L56" s="51" t="n"/>
      <c r="M56" s="51" t="n"/>
      <c r="N56" s="50">
        <f>IF(ISNUMBER($F56),($F56-IF(ISNUMBER($AM56),$AM56,0))*(1-IF(ISNUMBER($J56),$J56,0)),"")</f>
        <v/>
      </c>
      <c r="O56" s="34" t="inlineStr">
        <is>
          <t>Raspberry Lemonade</t>
        </is>
      </c>
      <c r="P56" s="48" t="n">
        <v>69</v>
      </c>
      <c r="Q56" s="48" t="n">
        <v>15</v>
      </c>
      <c r="R56" s="34" t="inlineStr">
        <is>
          <t>Not listed</t>
        </is>
      </c>
      <c r="S56" s="48" t="n">
        <v>0</v>
      </c>
      <c r="T56" s="48" t="n">
        <v>10</v>
      </c>
      <c r="U56" s="34" t="inlineStr">
        <is>
          <t>Erythritol + stevia</t>
        </is>
      </c>
      <c r="V56" s="34" t="inlineStr">
        <is>
          <t>Natural caffeine (69 mg), antioxidants, B vitamins, zero sugar</t>
        </is>
      </c>
      <c r="W56" s="51" t="n"/>
      <c r="X56" s="51" t="n"/>
      <c r="Y56" s="51" t="n"/>
      <c r="Z56" s="51" t="n"/>
      <c r="AA56" s="34" t="inlineStr">
        <is>
          <t>Medium</t>
        </is>
      </c>
      <c r="AB56" s="34" t="inlineStr">
        <is>
          <t>Mid caffeine functional sparkling; growing</t>
        </is>
      </c>
      <c r="AC56" s="34" t="inlineStr">
        <is>
          <t>Sparkling water with a light caffeine + antioxidant lift</t>
        </is>
      </c>
      <c r="AD56" s="34" t="inlineStr">
        <is>
          <t>Light natural caffeine and antioxidants without an energy drink dose.</t>
        </is>
      </c>
      <c r="AE56" s="51" t="n"/>
      <c r="AF56" s="53">
        <f>IF(AND(ISNUMBER($P56),ISNUMBER($AL56),$AL56&lt;&gt;0),ROUND($P56/$AL56*100,1),"")</f>
        <v/>
      </c>
      <c r="AG56" s="54">
        <f>IF(AND(ISNUMBER($S56),ISNUMBER($AL56),$AL56&lt;&gt;0),ROUND($S56/$AL56*100,2),"")</f>
        <v/>
      </c>
      <c r="AH56" s="53">
        <f>IF(AND(ISNUMBER($Q56),ISNUMBER($AL56),$AL56&lt;&gt;0),ROUND($Q56/$AL56*100,1),"")</f>
        <v/>
      </c>
      <c r="AI56" s="48">
        <f>IF(ISNUMBER($S56),IF($S56&lt;=1,"Yes","No"),"n/a")</f>
        <v/>
      </c>
      <c r="AJ56" s="48">
        <f>IF(ISNUMBER($S56),ROUND(MAX(0,MIN(100,100-$S56*2.5-IF(ISNUMBER($T56),$T56,0)*0.12+IF($S56&lt;=1,12,0))),0),"")</f>
        <v/>
      </c>
      <c r="AK56" s="48">
        <f>IF(ISNUMBER($Q56),IF($Q56&gt;=100,20,IF($Q56&gt;=30,10,0)),0)+IF(ISNUMBER($R56),IF($R56&gt;=100,20,0),0)+IF(ISNUMBER($P56),IF($P56&gt;=150,20,IF($P56&gt;=50,12,5)),0)+IF(ISNUMBER($S56),IF($S56&lt;=1,15,0),0)</f>
        <v/>
      </c>
      <c r="AL56" s="48" t="n">
        <v>473</v>
      </c>
      <c r="AM56" s="49" t="n"/>
      <c r="AN56" s="48">
        <f>IF(AND(ISNUMBER($P56),ISNUMBER($AL56),$AL56&lt;&gt;0),IF(OR($P56&gt;180,$P56/$AL56*1000&gt;400),"Over ceiling, confirm SKU","Within"),"n/a")</f>
        <v/>
      </c>
      <c r="AO56" s="51" t="n"/>
      <c r="AP56" s="51" t="n"/>
      <c r="AQ56" s="51" t="n"/>
      <c r="AR56" s="34" t="inlineStr">
        <is>
          <t>Recalled, batch confirmed, to confirm</t>
        </is>
      </c>
      <c r="AS56" s="34" t="inlineStr">
        <is>
          <t>BLANK -&gt; requires live Amazon.ca capture</t>
        </is>
      </c>
      <c r="AT56" s="34" t="inlineStr">
        <is>
          <t>Unverified commercial data</t>
        </is>
      </c>
    </row>
    <row r="57" ht="28" customHeight="1">
      <c r="A57" s="34" t="inlineStr">
        <is>
          <t>BUBBL'R</t>
        </is>
      </c>
      <c r="B57" s="34" t="inlineStr">
        <is>
          <t>BUBBL'R Antioxidant Sparkling Water | Raspberry Lemonade | 24 pack 473mL</t>
        </is>
      </c>
      <c r="C57" s="34" t="inlineStr">
        <is>
          <t>1) Sparkling electrolyte / functional sparkling</t>
        </is>
      </c>
      <c r="D57" s="34" t="inlineStr">
        <is>
          <t>473 mL can</t>
        </is>
      </c>
      <c r="E57" s="48" t="n">
        <v>24</v>
      </c>
      <c r="F57" s="49" t="n"/>
      <c r="G57" s="50">
        <f>IF(AND(ISNUMBER($F57),ISNUMBER($E57),$E57&lt;&gt;0),$F57/$E57,"")</f>
        <v/>
      </c>
      <c r="H57" s="50">
        <f>IF(AND(ISNUMBER($F57),ISNUMBER($AL57),ISNUMBER($E57),($AL57*$E57)&lt;&gt;0),$F57/($AL57*$E57)*100,"")</f>
        <v/>
      </c>
      <c r="I57" s="51" t="n"/>
      <c r="J57" s="52" t="n"/>
      <c r="K57" s="50">
        <f>IF(AND(ISNUMBER($F57),ISNUMBER($J57)),$F57*(1-$J57),"")</f>
        <v/>
      </c>
      <c r="L57" s="51" t="n"/>
      <c r="M57" s="51" t="n"/>
      <c r="N57" s="50">
        <f>IF(ISNUMBER($F57),($F57-IF(ISNUMBER($AM57),$AM57,0))*(1-IF(ISNUMBER($J57),$J57,0)),"")</f>
        <v/>
      </c>
      <c r="O57" s="34" t="inlineStr">
        <is>
          <t>Raspberry Lemonade</t>
        </is>
      </c>
      <c r="P57" s="48" t="n">
        <v>69</v>
      </c>
      <c r="Q57" s="48" t="n">
        <v>15</v>
      </c>
      <c r="R57" s="34" t="inlineStr">
        <is>
          <t>Not listed</t>
        </is>
      </c>
      <c r="S57" s="48" t="n">
        <v>0</v>
      </c>
      <c r="T57" s="48" t="n">
        <v>10</v>
      </c>
      <c r="U57" s="34" t="inlineStr">
        <is>
          <t>Erythritol + stevia</t>
        </is>
      </c>
      <c r="V57" s="34" t="inlineStr">
        <is>
          <t>Natural caffeine (69 mg), antioxidants, B vitamins, zero sugar</t>
        </is>
      </c>
      <c r="W57" s="51" t="n"/>
      <c r="X57" s="51" t="n"/>
      <c r="Y57" s="51" t="n"/>
      <c r="Z57" s="51" t="n"/>
      <c r="AA57" s="34" t="inlineStr">
        <is>
          <t>Medium</t>
        </is>
      </c>
      <c r="AB57" s="34" t="inlineStr">
        <is>
          <t>Mid caffeine functional sparkling; growing</t>
        </is>
      </c>
      <c r="AC57" s="34" t="inlineStr">
        <is>
          <t>Sparkling water with a light caffeine + antioxidant lift</t>
        </is>
      </c>
      <c r="AD57" s="34" t="inlineStr">
        <is>
          <t>Light natural caffeine and antioxidants without an energy drink dose.</t>
        </is>
      </c>
      <c r="AE57" s="51" t="n"/>
      <c r="AF57" s="53">
        <f>IF(AND(ISNUMBER($P57),ISNUMBER($AL57),$AL57&lt;&gt;0),ROUND($P57/$AL57*100,1),"")</f>
        <v/>
      </c>
      <c r="AG57" s="54">
        <f>IF(AND(ISNUMBER($S57),ISNUMBER($AL57),$AL57&lt;&gt;0),ROUND($S57/$AL57*100,2),"")</f>
        <v/>
      </c>
      <c r="AH57" s="53">
        <f>IF(AND(ISNUMBER($Q57),ISNUMBER($AL57),$AL57&lt;&gt;0),ROUND($Q57/$AL57*100,1),"")</f>
        <v/>
      </c>
      <c r="AI57" s="48">
        <f>IF(ISNUMBER($S57),IF($S57&lt;=1,"Yes","No"),"n/a")</f>
        <v/>
      </c>
      <c r="AJ57" s="48">
        <f>IF(ISNUMBER($S57),ROUND(MAX(0,MIN(100,100-$S57*2.5-IF(ISNUMBER($T57),$T57,0)*0.12+IF($S57&lt;=1,12,0))),0),"")</f>
        <v/>
      </c>
      <c r="AK57" s="48">
        <f>IF(ISNUMBER($Q57),IF($Q57&gt;=100,20,IF($Q57&gt;=30,10,0)),0)+IF(ISNUMBER($R57),IF($R57&gt;=100,20,0),0)+IF(ISNUMBER($P57),IF($P57&gt;=150,20,IF($P57&gt;=50,12,5)),0)+IF(ISNUMBER($S57),IF($S57&lt;=1,15,0),0)</f>
        <v/>
      </c>
      <c r="AL57" s="48" t="n">
        <v>473</v>
      </c>
      <c r="AM57" s="49" t="n"/>
      <c r="AN57" s="48">
        <f>IF(AND(ISNUMBER($P57),ISNUMBER($AL57),$AL57&lt;&gt;0),IF(OR($P57&gt;180,$P57/$AL57*1000&gt;400),"Over ceiling, confirm SKU","Within"),"n/a")</f>
        <v/>
      </c>
      <c r="AO57" s="51" t="n"/>
      <c r="AP57" s="51" t="n"/>
      <c r="AQ57" s="51" t="n"/>
      <c r="AR57" s="34" t="inlineStr">
        <is>
          <t>Recalled, batch confirmed, to confirm</t>
        </is>
      </c>
      <c r="AS57" s="34" t="inlineStr">
        <is>
          <t>BLANK -&gt; requires live Amazon.ca capture</t>
        </is>
      </c>
      <c r="AT57" s="34" t="inlineStr">
        <is>
          <t>Unverified commercial data</t>
        </is>
      </c>
    </row>
    <row r="58" ht="28" customHeight="1">
      <c r="A58" s="34" t="inlineStr">
        <is>
          <t>BUBBL'R</t>
        </is>
      </c>
      <c r="B58" s="34" t="inlineStr">
        <is>
          <t>BUBBL'R Antioxidant Sparkling Water | Blue Crush'r | single 473mL</t>
        </is>
      </c>
      <c r="C58" s="34" t="inlineStr">
        <is>
          <t>1) Sparkling electrolyte / functional sparkling</t>
        </is>
      </c>
      <c r="D58" s="34" t="inlineStr">
        <is>
          <t>473 mL can</t>
        </is>
      </c>
      <c r="E58" s="48" t="n">
        <v>1</v>
      </c>
      <c r="F58" s="49" t="n"/>
      <c r="G58" s="50">
        <f>IF(AND(ISNUMBER($F58),ISNUMBER($E58),$E58&lt;&gt;0),$F58/$E58,"")</f>
        <v/>
      </c>
      <c r="H58" s="50">
        <f>IF(AND(ISNUMBER($F58),ISNUMBER($AL58),ISNUMBER($E58),($AL58*$E58)&lt;&gt;0),$F58/($AL58*$E58)*100,"")</f>
        <v/>
      </c>
      <c r="I58" s="51" t="n"/>
      <c r="J58" s="52" t="n"/>
      <c r="K58" s="50">
        <f>IF(AND(ISNUMBER($F58),ISNUMBER($J58)),$F58*(1-$J58),"")</f>
        <v/>
      </c>
      <c r="L58" s="51" t="n"/>
      <c r="M58" s="51" t="n"/>
      <c r="N58" s="50">
        <f>IF(ISNUMBER($F58),($F58-IF(ISNUMBER($AM58),$AM58,0))*(1-IF(ISNUMBER($J58),$J58,0)),"")</f>
        <v/>
      </c>
      <c r="O58" s="34" t="inlineStr">
        <is>
          <t>Blue Crush'r</t>
        </is>
      </c>
      <c r="P58" s="48" t="n">
        <v>69</v>
      </c>
      <c r="Q58" s="48" t="n">
        <v>15</v>
      </c>
      <c r="R58" s="34" t="inlineStr">
        <is>
          <t>Not listed</t>
        </is>
      </c>
      <c r="S58" s="48" t="n">
        <v>0</v>
      </c>
      <c r="T58" s="48" t="n">
        <v>10</v>
      </c>
      <c r="U58" s="34" t="inlineStr">
        <is>
          <t>Erythritol + stevia</t>
        </is>
      </c>
      <c r="V58" s="34" t="inlineStr">
        <is>
          <t>Natural caffeine (69 mg), antioxidants, B vitamins, zero sugar</t>
        </is>
      </c>
      <c r="W58" s="51" t="n"/>
      <c r="X58" s="51" t="n"/>
      <c r="Y58" s="51" t="n"/>
      <c r="Z58" s="51" t="n"/>
      <c r="AA58" s="34" t="inlineStr">
        <is>
          <t>Medium</t>
        </is>
      </c>
      <c r="AB58" s="34" t="inlineStr">
        <is>
          <t>Mid caffeine functional sparkling; growing</t>
        </is>
      </c>
      <c r="AC58" s="34" t="inlineStr">
        <is>
          <t>Sparkling water with a light caffeine + antioxidant lift</t>
        </is>
      </c>
      <c r="AD58" s="34" t="inlineStr">
        <is>
          <t>Light natural caffeine and antioxidants without an energy drink dose.</t>
        </is>
      </c>
      <c r="AE58" s="51" t="n"/>
      <c r="AF58" s="53">
        <f>IF(AND(ISNUMBER($P58),ISNUMBER($AL58),$AL58&lt;&gt;0),ROUND($P58/$AL58*100,1),"")</f>
        <v/>
      </c>
      <c r="AG58" s="54">
        <f>IF(AND(ISNUMBER($S58),ISNUMBER($AL58),$AL58&lt;&gt;0),ROUND($S58/$AL58*100,2),"")</f>
        <v/>
      </c>
      <c r="AH58" s="53">
        <f>IF(AND(ISNUMBER($Q58),ISNUMBER($AL58),$AL58&lt;&gt;0),ROUND($Q58/$AL58*100,1),"")</f>
        <v/>
      </c>
      <c r="AI58" s="48">
        <f>IF(ISNUMBER($S58),IF($S58&lt;=1,"Yes","No"),"n/a")</f>
        <v/>
      </c>
      <c r="AJ58" s="48">
        <f>IF(ISNUMBER($S58),ROUND(MAX(0,MIN(100,100-$S58*2.5-IF(ISNUMBER($T58),$T58,0)*0.12+IF($S58&lt;=1,12,0))),0),"")</f>
        <v/>
      </c>
      <c r="AK58" s="48">
        <f>IF(ISNUMBER($Q58),IF($Q58&gt;=100,20,IF($Q58&gt;=30,10,0)),0)+IF(ISNUMBER($R58),IF($R58&gt;=100,20,0),0)+IF(ISNUMBER($P58),IF($P58&gt;=150,20,IF($P58&gt;=50,12,5)),0)+IF(ISNUMBER($S58),IF($S58&lt;=1,15,0),0)</f>
        <v/>
      </c>
      <c r="AL58" s="48" t="n">
        <v>473</v>
      </c>
      <c r="AM58" s="49" t="n"/>
      <c r="AN58" s="48">
        <f>IF(AND(ISNUMBER($P58),ISNUMBER($AL58),$AL58&lt;&gt;0),IF(OR($P58&gt;180,$P58/$AL58*1000&gt;400),"Over ceiling, confirm SKU","Within"),"n/a")</f>
        <v/>
      </c>
      <c r="AO58" s="51" t="n"/>
      <c r="AP58" s="51" t="n"/>
      <c r="AQ58" s="51" t="n"/>
      <c r="AR58" s="34" t="inlineStr">
        <is>
          <t>Recalled, batch confirmed, to confirm</t>
        </is>
      </c>
      <c r="AS58" s="34" t="inlineStr">
        <is>
          <t>BLANK -&gt; requires live Amazon.ca capture</t>
        </is>
      </c>
      <c r="AT58" s="34" t="inlineStr">
        <is>
          <t>Unverified commercial data</t>
        </is>
      </c>
    </row>
    <row r="59" ht="28" customHeight="1">
      <c r="A59" s="34" t="inlineStr">
        <is>
          <t>BUBBL'R</t>
        </is>
      </c>
      <c r="B59" s="34" t="inlineStr">
        <is>
          <t>BUBBL'R Antioxidant Sparkling Water | Blue Crush'r | 8 pack 473mL</t>
        </is>
      </c>
      <c r="C59" s="34" t="inlineStr">
        <is>
          <t>1) Sparkling electrolyte / functional sparkling</t>
        </is>
      </c>
      <c r="D59" s="34" t="inlineStr">
        <is>
          <t>473 mL can</t>
        </is>
      </c>
      <c r="E59" s="48" t="n">
        <v>8</v>
      </c>
      <c r="F59" s="49" t="n"/>
      <c r="G59" s="50">
        <f>IF(AND(ISNUMBER($F59),ISNUMBER($E59),$E59&lt;&gt;0),$F59/$E59,"")</f>
        <v/>
      </c>
      <c r="H59" s="50">
        <f>IF(AND(ISNUMBER($F59),ISNUMBER($AL59),ISNUMBER($E59),($AL59*$E59)&lt;&gt;0),$F59/($AL59*$E59)*100,"")</f>
        <v/>
      </c>
      <c r="I59" s="51" t="n"/>
      <c r="J59" s="52" t="n"/>
      <c r="K59" s="50">
        <f>IF(AND(ISNUMBER($F59),ISNUMBER($J59)),$F59*(1-$J59),"")</f>
        <v/>
      </c>
      <c r="L59" s="51" t="n"/>
      <c r="M59" s="51" t="n"/>
      <c r="N59" s="50">
        <f>IF(ISNUMBER($F59),($F59-IF(ISNUMBER($AM59),$AM59,0))*(1-IF(ISNUMBER($J59),$J59,0)),"")</f>
        <v/>
      </c>
      <c r="O59" s="34" t="inlineStr">
        <is>
          <t>Blue Crush'r</t>
        </is>
      </c>
      <c r="P59" s="48" t="n">
        <v>69</v>
      </c>
      <c r="Q59" s="48" t="n">
        <v>15</v>
      </c>
      <c r="R59" s="34" t="inlineStr">
        <is>
          <t>Not listed</t>
        </is>
      </c>
      <c r="S59" s="48" t="n">
        <v>0</v>
      </c>
      <c r="T59" s="48" t="n">
        <v>10</v>
      </c>
      <c r="U59" s="34" t="inlineStr">
        <is>
          <t>Erythritol + stevia</t>
        </is>
      </c>
      <c r="V59" s="34" t="inlineStr">
        <is>
          <t>Natural caffeine (69 mg), antioxidants, B vitamins, zero sugar</t>
        </is>
      </c>
      <c r="W59" s="51" t="n"/>
      <c r="X59" s="51" t="n"/>
      <c r="Y59" s="51" t="n"/>
      <c r="Z59" s="51" t="n"/>
      <c r="AA59" s="34" t="inlineStr">
        <is>
          <t>Medium</t>
        </is>
      </c>
      <c r="AB59" s="34" t="inlineStr">
        <is>
          <t>Mid caffeine functional sparkling; growing</t>
        </is>
      </c>
      <c r="AC59" s="34" t="inlineStr">
        <is>
          <t>Sparkling water with a light caffeine + antioxidant lift</t>
        </is>
      </c>
      <c r="AD59" s="34" t="inlineStr">
        <is>
          <t>Light natural caffeine and antioxidants without an energy drink dose.</t>
        </is>
      </c>
      <c r="AE59" s="51" t="n"/>
      <c r="AF59" s="53">
        <f>IF(AND(ISNUMBER($P59),ISNUMBER($AL59),$AL59&lt;&gt;0),ROUND($P59/$AL59*100,1),"")</f>
        <v/>
      </c>
      <c r="AG59" s="54">
        <f>IF(AND(ISNUMBER($S59),ISNUMBER($AL59),$AL59&lt;&gt;0),ROUND($S59/$AL59*100,2),"")</f>
        <v/>
      </c>
      <c r="AH59" s="53">
        <f>IF(AND(ISNUMBER($Q59),ISNUMBER($AL59),$AL59&lt;&gt;0),ROUND($Q59/$AL59*100,1),"")</f>
        <v/>
      </c>
      <c r="AI59" s="48">
        <f>IF(ISNUMBER($S59),IF($S59&lt;=1,"Yes","No"),"n/a")</f>
        <v/>
      </c>
      <c r="AJ59" s="48">
        <f>IF(ISNUMBER($S59),ROUND(MAX(0,MIN(100,100-$S59*2.5-IF(ISNUMBER($T59),$T59,0)*0.12+IF($S59&lt;=1,12,0))),0),"")</f>
        <v/>
      </c>
      <c r="AK59" s="48">
        <f>IF(ISNUMBER($Q59),IF($Q59&gt;=100,20,IF($Q59&gt;=30,10,0)),0)+IF(ISNUMBER($R59),IF($R59&gt;=100,20,0),0)+IF(ISNUMBER($P59),IF($P59&gt;=150,20,IF($P59&gt;=50,12,5)),0)+IF(ISNUMBER($S59),IF($S59&lt;=1,15,0),0)</f>
        <v/>
      </c>
      <c r="AL59" s="48" t="n">
        <v>473</v>
      </c>
      <c r="AM59" s="49" t="n"/>
      <c r="AN59" s="48">
        <f>IF(AND(ISNUMBER($P59),ISNUMBER($AL59),$AL59&lt;&gt;0),IF(OR($P59&gt;180,$P59/$AL59*1000&gt;400),"Over ceiling, confirm SKU","Within"),"n/a")</f>
        <v/>
      </c>
      <c r="AO59" s="51" t="n"/>
      <c r="AP59" s="51" t="n"/>
      <c r="AQ59" s="51" t="n"/>
      <c r="AR59" s="34" t="inlineStr">
        <is>
          <t>Recalled, batch confirmed, to confirm</t>
        </is>
      </c>
      <c r="AS59" s="34" t="inlineStr">
        <is>
          <t>BLANK -&gt; requires live Amazon.ca capture</t>
        </is>
      </c>
      <c r="AT59" s="34" t="inlineStr">
        <is>
          <t>Unverified commercial data</t>
        </is>
      </c>
    </row>
    <row r="60" ht="28" customHeight="1">
      <c r="A60" s="34" t="inlineStr">
        <is>
          <t>BUBBL'R</t>
        </is>
      </c>
      <c r="B60" s="34" t="inlineStr">
        <is>
          <t>BUBBL'R Antioxidant Sparkling Water | Blue Crush'r | 12 pack 473mL</t>
        </is>
      </c>
      <c r="C60" s="34" t="inlineStr">
        <is>
          <t>1) Sparkling electrolyte / functional sparkling</t>
        </is>
      </c>
      <c r="D60" s="34" t="inlineStr">
        <is>
          <t>473 mL can</t>
        </is>
      </c>
      <c r="E60" s="48" t="n">
        <v>12</v>
      </c>
      <c r="F60" s="49" t="n"/>
      <c r="G60" s="50">
        <f>IF(AND(ISNUMBER($F60),ISNUMBER($E60),$E60&lt;&gt;0),$F60/$E60,"")</f>
        <v/>
      </c>
      <c r="H60" s="50">
        <f>IF(AND(ISNUMBER($F60),ISNUMBER($AL60),ISNUMBER($E60),($AL60*$E60)&lt;&gt;0),$F60/($AL60*$E60)*100,"")</f>
        <v/>
      </c>
      <c r="I60" s="51" t="n"/>
      <c r="J60" s="52" t="n"/>
      <c r="K60" s="50">
        <f>IF(AND(ISNUMBER($F60),ISNUMBER($J60)),$F60*(1-$J60),"")</f>
        <v/>
      </c>
      <c r="L60" s="51" t="n"/>
      <c r="M60" s="51" t="n"/>
      <c r="N60" s="50">
        <f>IF(ISNUMBER($F60),($F60-IF(ISNUMBER($AM60),$AM60,0))*(1-IF(ISNUMBER($J60),$J60,0)),"")</f>
        <v/>
      </c>
      <c r="O60" s="34" t="inlineStr">
        <is>
          <t>Blue Crush'r</t>
        </is>
      </c>
      <c r="P60" s="48" t="n">
        <v>69</v>
      </c>
      <c r="Q60" s="48" t="n">
        <v>15</v>
      </c>
      <c r="R60" s="34" t="inlineStr">
        <is>
          <t>Not listed</t>
        </is>
      </c>
      <c r="S60" s="48" t="n">
        <v>0</v>
      </c>
      <c r="T60" s="48" t="n">
        <v>10</v>
      </c>
      <c r="U60" s="34" t="inlineStr">
        <is>
          <t>Erythritol + stevia</t>
        </is>
      </c>
      <c r="V60" s="34" t="inlineStr">
        <is>
          <t>Natural caffeine (69 mg), antioxidants, B vitamins, zero sugar</t>
        </is>
      </c>
      <c r="W60" s="51" t="n"/>
      <c r="X60" s="51" t="n"/>
      <c r="Y60" s="51" t="n"/>
      <c r="Z60" s="51" t="n"/>
      <c r="AA60" s="34" t="inlineStr">
        <is>
          <t>Medium</t>
        </is>
      </c>
      <c r="AB60" s="34" t="inlineStr">
        <is>
          <t>Mid caffeine functional sparkling; growing</t>
        </is>
      </c>
      <c r="AC60" s="34" t="inlineStr">
        <is>
          <t>Sparkling water with a light caffeine + antioxidant lift</t>
        </is>
      </c>
      <c r="AD60" s="34" t="inlineStr">
        <is>
          <t>Light natural caffeine and antioxidants without an energy drink dose.</t>
        </is>
      </c>
      <c r="AE60" s="51" t="n"/>
      <c r="AF60" s="53">
        <f>IF(AND(ISNUMBER($P60),ISNUMBER($AL60),$AL60&lt;&gt;0),ROUND($P60/$AL60*100,1),"")</f>
        <v/>
      </c>
      <c r="AG60" s="54">
        <f>IF(AND(ISNUMBER($S60),ISNUMBER($AL60),$AL60&lt;&gt;0),ROUND($S60/$AL60*100,2),"")</f>
        <v/>
      </c>
      <c r="AH60" s="53">
        <f>IF(AND(ISNUMBER($Q60),ISNUMBER($AL60),$AL60&lt;&gt;0),ROUND($Q60/$AL60*100,1),"")</f>
        <v/>
      </c>
      <c r="AI60" s="48">
        <f>IF(ISNUMBER($S60),IF($S60&lt;=1,"Yes","No"),"n/a")</f>
        <v/>
      </c>
      <c r="AJ60" s="48">
        <f>IF(ISNUMBER($S60),ROUND(MAX(0,MIN(100,100-$S60*2.5-IF(ISNUMBER($T60),$T60,0)*0.12+IF($S60&lt;=1,12,0))),0),"")</f>
        <v/>
      </c>
      <c r="AK60" s="48">
        <f>IF(ISNUMBER($Q60),IF($Q60&gt;=100,20,IF($Q60&gt;=30,10,0)),0)+IF(ISNUMBER($R60),IF($R60&gt;=100,20,0),0)+IF(ISNUMBER($P60),IF($P60&gt;=150,20,IF($P60&gt;=50,12,5)),0)+IF(ISNUMBER($S60),IF($S60&lt;=1,15,0),0)</f>
        <v/>
      </c>
      <c r="AL60" s="48" t="n">
        <v>473</v>
      </c>
      <c r="AM60" s="49" t="n"/>
      <c r="AN60" s="48">
        <f>IF(AND(ISNUMBER($P60),ISNUMBER($AL60),$AL60&lt;&gt;0),IF(OR($P60&gt;180,$P60/$AL60*1000&gt;400),"Over ceiling, confirm SKU","Within"),"n/a")</f>
        <v/>
      </c>
      <c r="AO60" s="51" t="n"/>
      <c r="AP60" s="51" t="n"/>
      <c r="AQ60" s="51" t="n"/>
      <c r="AR60" s="34" t="inlineStr">
        <is>
          <t>Recalled, batch confirmed, to confirm</t>
        </is>
      </c>
      <c r="AS60" s="34" t="inlineStr">
        <is>
          <t>BLANK -&gt; requires live Amazon.ca capture</t>
        </is>
      </c>
      <c r="AT60" s="34" t="inlineStr">
        <is>
          <t>Unverified commercial data</t>
        </is>
      </c>
    </row>
    <row r="61" ht="28" customHeight="1">
      <c r="A61" s="34" t="inlineStr">
        <is>
          <t>BUBBL'R</t>
        </is>
      </c>
      <c r="B61" s="34" t="inlineStr">
        <is>
          <t>BUBBL'R Antioxidant Sparkling Water | Blue Crush'r | 18 pack 473mL</t>
        </is>
      </c>
      <c r="C61" s="34" t="inlineStr">
        <is>
          <t>1) Sparkling electrolyte / functional sparkling</t>
        </is>
      </c>
      <c r="D61" s="34" t="inlineStr">
        <is>
          <t>473 mL can</t>
        </is>
      </c>
      <c r="E61" s="48" t="n">
        <v>18</v>
      </c>
      <c r="F61" s="49" t="n"/>
      <c r="G61" s="50">
        <f>IF(AND(ISNUMBER($F61),ISNUMBER($E61),$E61&lt;&gt;0),$F61/$E61,"")</f>
        <v/>
      </c>
      <c r="H61" s="50">
        <f>IF(AND(ISNUMBER($F61),ISNUMBER($AL61),ISNUMBER($E61),($AL61*$E61)&lt;&gt;0),$F61/($AL61*$E61)*100,"")</f>
        <v/>
      </c>
      <c r="I61" s="51" t="n"/>
      <c r="J61" s="52" t="n"/>
      <c r="K61" s="50">
        <f>IF(AND(ISNUMBER($F61),ISNUMBER($J61)),$F61*(1-$J61),"")</f>
        <v/>
      </c>
      <c r="L61" s="51" t="n"/>
      <c r="M61" s="51" t="n"/>
      <c r="N61" s="50">
        <f>IF(ISNUMBER($F61),($F61-IF(ISNUMBER($AM61),$AM61,0))*(1-IF(ISNUMBER($J61),$J61,0)),"")</f>
        <v/>
      </c>
      <c r="O61" s="34" t="inlineStr">
        <is>
          <t>Blue Crush'r</t>
        </is>
      </c>
      <c r="P61" s="48" t="n">
        <v>69</v>
      </c>
      <c r="Q61" s="48" t="n">
        <v>15</v>
      </c>
      <c r="R61" s="34" t="inlineStr">
        <is>
          <t>Not listed</t>
        </is>
      </c>
      <c r="S61" s="48" t="n">
        <v>0</v>
      </c>
      <c r="T61" s="48" t="n">
        <v>10</v>
      </c>
      <c r="U61" s="34" t="inlineStr">
        <is>
          <t>Erythritol + stevia</t>
        </is>
      </c>
      <c r="V61" s="34" t="inlineStr">
        <is>
          <t>Natural caffeine (69 mg), antioxidants, B vitamins, zero sugar</t>
        </is>
      </c>
      <c r="W61" s="51" t="n"/>
      <c r="X61" s="51" t="n"/>
      <c r="Y61" s="51" t="n"/>
      <c r="Z61" s="51" t="n"/>
      <c r="AA61" s="34" t="inlineStr">
        <is>
          <t>Medium</t>
        </is>
      </c>
      <c r="AB61" s="34" t="inlineStr">
        <is>
          <t>Mid caffeine functional sparkling; growing</t>
        </is>
      </c>
      <c r="AC61" s="34" t="inlineStr">
        <is>
          <t>Sparkling water with a light caffeine + antioxidant lift</t>
        </is>
      </c>
      <c r="AD61" s="34" t="inlineStr">
        <is>
          <t>Light natural caffeine and antioxidants without an energy drink dose.</t>
        </is>
      </c>
      <c r="AE61" s="51" t="n"/>
      <c r="AF61" s="53">
        <f>IF(AND(ISNUMBER($P61),ISNUMBER($AL61),$AL61&lt;&gt;0),ROUND($P61/$AL61*100,1),"")</f>
        <v/>
      </c>
      <c r="AG61" s="54">
        <f>IF(AND(ISNUMBER($S61),ISNUMBER($AL61),$AL61&lt;&gt;0),ROUND($S61/$AL61*100,2),"")</f>
        <v/>
      </c>
      <c r="AH61" s="53">
        <f>IF(AND(ISNUMBER($Q61),ISNUMBER($AL61),$AL61&lt;&gt;0),ROUND($Q61/$AL61*100,1),"")</f>
        <v/>
      </c>
      <c r="AI61" s="48">
        <f>IF(ISNUMBER($S61),IF($S61&lt;=1,"Yes","No"),"n/a")</f>
        <v/>
      </c>
      <c r="AJ61" s="48">
        <f>IF(ISNUMBER($S61),ROUND(MAX(0,MIN(100,100-$S61*2.5-IF(ISNUMBER($T61),$T61,0)*0.12+IF($S61&lt;=1,12,0))),0),"")</f>
        <v/>
      </c>
      <c r="AK61" s="48">
        <f>IF(ISNUMBER($Q61),IF($Q61&gt;=100,20,IF($Q61&gt;=30,10,0)),0)+IF(ISNUMBER($R61),IF($R61&gt;=100,20,0),0)+IF(ISNUMBER($P61),IF($P61&gt;=150,20,IF($P61&gt;=50,12,5)),0)+IF(ISNUMBER($S61),IF($S61&lt;=1,15,0),0)</f>
        <v/>
      </c>
      <c r="AL61" s="48" t="n">
        <v>473</v>
      </c>
      <c r="AM61" s="49" t="n"/>
      <c r="AN61" s="48">
        <f>IF(AND(ISNUMBER($P61),ISNUMBER($AL61),$AL61&lt;&gt;0),IF(OR($P61&gt;180,$P61/$AL61*1000&gt;400),"Over ceiling, confirm SKU","Within"),"n/a")</f>
        <v/>
      </c>
      <c r="AO61" s="51" t="n"/>
      <c r="AP61" s="51" t="n"/>
      <c r="AQ61" s="51" t="n"/>
      <c r="AR61" s="34" t="inlineStr">
        <is>
          <t>Recalled, batch confirmed, to confirm</t>
        </is>
      </c>
      <c r="AS61" s="34" t="inlineStr">
        <is>
          <t>BLANK -&gt; requires live Amazon.ca capture</t>
        </is>
      </c>
      <c r="AT61" s="34" t="inlineStr">
        <is>
          <t>Unverified commercial data</t>
        </is>
      </c>
    </row>
    <row r="62" ht="28" customHeight="1">
      <c r="A62" s="34" t="inlineStr">
        <is>
          <t>BUBBL'R</t>
        </is>
      </c>
      <c r="B62" s="34" t="inlineStr">
        <is>
          <t>BUBBL'R Antioxidant Sparkling Water | Blue Crush'r | 24 pack 473mL</t>
        </is>
      </c>
      <c r="C62" s="34" t="inlineStr">
        <is>
          <t>1) Sparkling electrolyte / functional sparkling</t>
        </is>
      </c>
      <c r="D62" s="34" t="inlineStr">
        <is>
          <t>473 mL can</t>
        </is>
      </c>
      <c r="E62" s="48" t="n">
        <v>24</v>
      </c>
      <c r="F62" s="49" t="n"/>
      <c r="G62" s="50">
        <f>IF(AND(ISNUMBER($F62),ISNUMBER($E62),$E62&lt;&gt;0),$F62/$E62,"")</f>
        <v/>
      </c>
      <c r="H62" s="50">
        <f>IF(AND(ISNUMBER($F62),ISNUMBER($AL62),ISNUMBER($E62),($AL62*$E62)&lt;&gt;0),$F62/($AL62*$E62)*100,"")</f>
        <v/>
      </c>
      <c r="I62" s="51" t="n"/>
      <c r="J62" s="52" t="n"/>
      <c r="K62" s="50">
        <f>IF(AND(ISNUMBER($F62),ISNUMBER($J62)),$F62*(1-$J62),"")</f>
        <v/>
      </c>
      <c r="L62" s="51" t="n"/>
      <c r="M62" s="51" t="n"/>
      <c r="N62" s="50">
        <f>IF(ISNUMBER($F62),($F62-IF(ISNUMBER($AM62),$AM62,0))*(1-IF(ISNUMBER($J62),$J62,0)),"")</f>
        <v/>
      </c>
      <c r="O62" s="34" t="inlineStr">
        <is>
          <t>Blue Crush'r</t>
        </is>
      </c>
      <c r="P62" s="48" t="n">
        <v>69</v>
      </c>
      <c r="Q62" s="48" t="n">
        <v>15</v>
      </c>
      <c r="R62" s="34" t="inlineStr">
        <is>
          <t>Not listed</t>
        </is>
      </c>
      <c r="S62" s="48" t="n">
        <v>0</v>
      </c>
      <c r="T62" s="48" t="n">
        <v>10</v>
      </c>
      <c r="U62" s="34" t="inlineStr">
        <is>
          <t>Erythritol + stevia</t>
        </is>
      </c>
      <c r="V62" s="34" t="inlineStr">
        <is>
          <t>Natural caffeine (69 mg), antioxidants, B vitamins, zero sugar</t>
        </is>
      </c>
      <c r="W62" s="51" t="n"/>
      <c r="X62" s="51" t="n"/>
      <c r="Y62" s="51" t="n"/>
      <c r="Z62" s="51" t="n"/>
      <c r="AA62" s="34" t="inlineStr">
        <is>
          <t>Medium</t>
        </is>
      </c>
      <c r="AB62" s="34" t="inlineStr">
        <is>
          <t>Mid caffeine functional sparkling; growing</t>
        </is>
      </c>
      <c r="AC62" s="34" t="inlineStr">
        <is>
          <t>Sparkling water with a light caffeine + antioxidant lift</t>
        </is>
      </c>
      <c r="AD62" s="34" t="inlineStr">
        <is>
          <t>Light natural caffeine and antioxidants without an energy drink dose.</t>
        </is>
      </c>
      <c r="AE62" s="51" t="n"/>
      <c r="AF62" s="53">
        <f>IF(AND(ISNUMBER($P62),ISNUMBER($AL62),$AL62&lt;&gt;0),ROUND($P62/$AL62*100,1),"")</f>
        <v/>
      </c>
      <c r="AG62" s="54">
        <f>IF(AND(ISNUMBER($S62),ISNUMBER($AL62),$AL62&lt;&gt;0),ROUND($S62/$AL62*100,2),"")</f>
        <v/>
      </c>
      <c r="AH62" s="53">
        <f>IF(AND(ISNUMBER($Q62),ISNUMBER($AL62),$AL62&lt;&gt;0),ROUND($Q62/$AL62*100,1),"")</f>
        <v/>
      </c>
      <c r="AI62" s="48">
        <f>IF(ISNUMBER($S62),IF($S62&lt;=1,"Yes","No"),"n/a")</f>
        <v/>
      </c>
      <c r="AJ62" s="48">
        <f>IF(ISNUMBER($S62),ROUND(MAX(0,MIN(100,100-$S62*2.5-IF(ISNUMBER($T62),$T62,0)*0.12+IF($S62&lt;=1,12,0))),0),"")</f>
        <v/>
      </c>
      <c r="AK62" s="48">
        <f>IF(ISNUMBER($Q62),IF($Q62&gt;=100,20,IF($Q62&gt;=30,10,0)),0)+IF(ISNUMBER($R62),IF($R62&gt;=100,20,0),0)+IF(ISNUMBER($P62),IF($P62&gt;=150,20,IF($P62&gt;=50,12,5)),0)+IF(ISNUMBER($S62),IF($S62&lt;=1,15,0),0)</f>
        <v/>
      </c>
      <c r="AL62" s="48" t="n">
        <v>473</v>
      </c>
      <c r="AM62" s="49" t="n"/>
      <c r="AN62" s="48">
        <f>IF(AND(ISNUMBER($P62),ISNUMBER($AL62),$AL62&lt;&gt;0),IF(OR($P62&gt;180,$P62/$AL62*1000&gt;400),"Over ceiling, confirm SKU","Within"),"n/a")</f>
        <v/>
      </c>
      <c r="AO62" s="51" t="n"/>
      <c r="AP62" s="51" t="n"/>
      <c r="AQ62" s="51" t="n"/>
      <c r="AR62" s="34" t="inlineStr">
        <is>
          <t>Recalled, batch confirmed, to confirm</t>
        </is>
      </c>
      <c r="AS62" s="34" t="inlineStr">
        <is>
          <t>BLANK -&gt; requires live Amazon.ca capture</t>
        </is>
      </c>
      <c r="AT62" s="34" t="inlineStr">
        <is>
          <t>Unverified commercial data</t>
        </is>
      </c>
    </row>
    <row r="63" ht="28" customHeight="1">
      <c r="A63" s="34" t="inlineStr">
        <is>
          <t>Phocus</t>
        </is>
      </c>
      <c r="B63" s="34" t="inlineStr">
        <is>
          <t>Phocus Caffeinated Sparkling Water | Grapefruit | single 350mL</t>
        </is>
      </c>
      <c r="C63" s="34" t="inlineStr">
        <is>
          <t>1) Sparkling electrolyte / functional sparkling</t>
        </is>
      </c>
      <c r="D63" s="34" t="inlineStr">
        <is>
          <t>350 mL can</t>
        </is>
      </c>
      <c r="E63" s="48" t="n">
        <v>1</v>
      </c>
      <c r="F63" s="49" t="n"/>
      <c r="G63" s="50">
        <f>IF(AND(ISNUMBER($F63),ISNUMBER($E63),$E63&lt;&gt;0),$F63/$E63,"")</f>
        <v/>
      </c>
      <c r="H63" s="50">
        <f>IF(AND(ISNUMBER($F63),ISNUMBER($AL63),ISNUMBER($E63),($AL63*$E63)&lt;&gt;0),$F63/($AL63*$E63)*100,"")</f>
        <v/>
      </c>
      <c r="I63" s="51" t="n"/>
      <c r="J63" s="52" t="n"/>
      <c r="K63" s="50">
        <f>IF(AND(ISNUMBER($F63),ISNUMBER($J63)),$F63*(1-$J63),"")</f>
        <v/>
      </c>
      <c r="L63" s="51" t="n"/>
      <c r="M63" s="51" t="n"/>
      <c r="N63" s="50">
        <f>IF(ISNUMBER($F63),($F63-IF(ISNUMBER($AM63),$AM63,0))*(1-IF(ISNUMBER($J63),$J63,0)),"")</f>
        <v/>
      </c>
      <c r="O63" s="34" t="inlineStr">
        <is>
          <t>Grapefruit</t>
        </is>
      </c>
      <c r="P63" s="48" t="n">
        <v>75</v>
      </c>
      <c r="Q63" s="48" t="n">
        <v>0</v>
      </c>
      <c r="R63" s="34" t="inlineStr">
        <is>
          <t>Not listed</t>
        </is>
      </c>
      <c r="S63" s="48" t="n">
        <v>0</v>
      </c>
      <c r="T63" s="48" t="n">
        <v>0</v>
      </c>
      <c r="U63" s="34" t="inlineStr">
        <is>
          <t>None (natural flavours)</t>
        </is>
      </c>
      <c r="V63" s="34" t="inlineStr">
        <is>
          <t>75 mg caffeine + L-theanine for smooth focus, zero sugar/calorie</t>
        </is>
      </c>
      <c r="W63" s="51" t="n"/>
      <c r="X63" s="51" t="n"/>
      <c r="Y63" s="51" t="n"/>
      <c r="Z63" s="51" t="n"/>
      <c r="AA63" s="34" t="inlineStr">
        <is>
          <t>Medium</t>
        </is>
      </c>
      <c r="AB63" s="34" t="inlineStr">
        <is>
          <t>Niche caffeinated sparkling; focus positioning</t>
        </is>
      </c>
      <c r="AC63" s="34" t="inlineStr">
        <is>
          <t>Sparkling water that wakes you up smoothly</t>
        </is>
      </c>
      <c r="AD63" s="34" t="inlineStr">
        <is>
          <t>Coffee level caffeine plus L-theanine in a calorie free seltzer.</t>
        </is>
      </c>
      <c r="AE63" s="51" t="n"/>
      <c r="AF63" s="53">
        <f>IF(AND(ISNUMBER($P63),ISNUMBER($AL63),$AL63&lt;&gt;0),ROUND($P63/$AL63*100,1),"")</f>
        <v/>
      </c>
      <c r="AG63" s="54">
        <f>IF(AND(ISNUMBER($S63),ISNUMBER($AL63),$AL63&lt;&gt;0),ROUND($S63/$AL63*100,2),"")</f>
        <v/>
      </c>
      <c r="AH63" s="53">
        <f>IF(AND(ISNUMBER($Q63),ISNUMBER($AL63),$AL63&lt;&gt;0),ROUND($Q63/$AL63*100,1),"")</f>
        <v/>
      </c>
      <c r="AI63" s="48">
        <f>IF(ISNUMBER($S63),IF($S63&lt;=1,"Yes","No"),"n/a")</f>
        <v/>
      </c>
      <c r="AJ63" s="48">
        <f>IF(ISNUMBER($S63),ROUND(MAX(0,MIN(100,100-$S63*2.5-IF(ISNUMBER($T63),$T63,0)*0.12+IF($S63&lt;=1,12,0))),0),"")</f>
        <v/>
      </c>
      <c r="AK63" s="48">
        <f>IF(ISNUMBER($Q63),IF($Q63&gt;=100,20,IF($Q63&gt;=30,10,0)),0)+IF(ISNUMBER($R63),IF($R63&gt;=100,20,0),0)+IF(ISNUMBER($P63),IF($P63&gt;=150,20,IF($P63&gt;=50,12,5)),0)+IF(ISNUMBER($S63),IF($S63&lt;=1,15,0),0)</f>
        <v/>
      </c>
      <c r="AL63" s="48" t="n">
        <v>350</v>
      </c>
      <c r="AM63" s="49" t="n"/>
      <c r="AN63" s="48">
        <f>IF(AND(ISNUMBER($P63),ISNUMBER($AL63),$AL63&lt;&gt;0),IF(OR($P63&gt;180,$P63/$AL63*1000&gt;400),"Over ceiling, confirm SKU","Within"),"n/a")</f>
        <v/>
      </c>
      <c r="AO63" s="51" t="n"/>
      <c r="AP63" s="51" t="n"/>
      <c r="AQ63" s="51" t="n"/>
      <c r="AR63" s="34" t="inlineStr">
        <is>
          <t>Recalled, batch confirmed, to confirm</t>
        </is>
      </c>
      <c r="AS63" s="34" t="inlineStr">
        <is>
          <t>BLANK -&gt; requires live Amazon.ca capture</t>
        </is>
      </c>
      <c r="AT63" s="34" t="inlineStr">
        <is>
          <t>Unverified commercial data</t>
        </is>
      </c>
    </row>
    <row r="64" ht="28" customHeight="1">
      <c r="A64" s="34" t="inlineStr">
        <is>
          <t>Phocus</t>
        </is>
      </c>
      <c r="B64" s="34" t="inlineStr">
        <is>
          <t>Phocus Caffeinated Sparkling Water | Grapefruit | 8 pack 350mL</t>
        </is>
      </c>
      <c r="C64" s="34" t="inlineStr">
        <is>
          <t>1) Sparkling electrolyte / functional sparkling</t>
        </is>
      </c>
      <c r="D64" s="34" t="inlineStr">
        <is>
          <t>350 mL can</t>
        </is>
      </c>
      <c r="E64" s="48" t="n">
        <v>8</v>
      </c>
      <c r="F64" s="49" t="n"/>
      <c r="G64" s="50">
        <f>IF(AND(ISNUMBER($F64),ISNUMBER($E64),$E64&lt;&gt;0),$F64/$E64,"")</f>
        <v/>
      </c>
      <c r="H64" s="50">
        <f>IF(AND(ISNUMBER($F64),ISNUMBER($AL64),ISNUMBER($E64),($AL64*$E64)&lt;&gt;0),$F64/($AL64*$E64)*100,"")</f>
        <v/>
      </c>
      <c r="I64" s="51" t="n"/>
      <c r="J64" s="52" t="n"/>
      <c r="K64" s="50">
        <f>IF(AND(ISNUMBER($F64),ISNUMBER($J64)),$F64*(1-$J64),"")</f>
        <v/>
      </c>
      <c r="L64" s="51" t="n"/>
      <c r="M64" s="51" t="n"/>
      <c r="N64" s="50">
        <f>IF(ISNUMBER($F64),($F64-IF(ISNUMBER($AM64),$AM64,0))*(1-IF(ISNUMBER($J64),$J64,0)),"")</f>
        <v/>
      </c>
      <c r="O64" s="34" t="inlineStr">
        <is>
          <t>Grapefruit</t>
        </is>
      </c>
      <c r="P64" s="48" t="n">
        <v>75</v>
      </c>
      <c r="Q64" s="48" t="n">
        <v>0</v>
      </c>
      <c r="R64" s="34" t="inlineStr">
        <is>
          <t>Not listed</t>
        </is>
      </c>
      <c r="S64" s="48" t="n">
        <v>0</v>
      </c>
      <c r="T64" s="48" t="n">
        <v>0</v>
      </c>
      <c r="U64" s="34" t="inlineStr">
        <is>
          <t>None (natural flavours)</t>
        </is>
      </c>
      <c r="V64" s="34" t="inlineStr">
        <is>
          <t>75 mg caffeine + L-theanine for smooth focus, zero sugar/calorie</t>
        </is>
      </c>
      <c r="W64" s="51" t="n"/>
      <c r="X64" s="51" t="n"/>
      <c r="Y64" s="51" t="n"/>
      <c r="Z64" s="51" t="n"/>
      <c r="AA64" s="34" t="inlineStr">
        <is>
          <t>Medium</t>
        </is>
      </c>
      <c r="AB64" s="34" t="inlineStr">
        <is>
          <t>Niche caffeinated sparkling; focus positioning</t>
        </is>
      </c>
      <c r="AC64" s="34" t="inlineStr">
        <is>
          <t>Sparkling water that wakes you up smoothly</t>
        </is>
      </c>
      <c r="AD64" s="34" t="inlineStr">
        <is>
          <t>Coffee level caffeine plus L-theanine in a calorie free seltzer.</t>
        </is>
      </c>
      <c r="AE64" s="51" t="n"/>
      <c r="AF64" s="53">
        <f>IF(AND(ISNUMBER($P64),ISNUMBER($AL64),$AL64&lt;&gt;0),ROUND($P64/$AL64*100,1),"")</f>
        <v/>
      </c>
      <c r="AG64" s="54">
        <f>IF(AND(ISNUMBER($S64),ISNUMBER($AL64),$AL64&lt;&gt;0),ROUND($S64/$AL64*100,2),"")</f>
        <v/>
      </c>
      <c r="AH64" s="53">
        <f>IF(AND(ISNUMBER($Q64),ISNUMBER($AL64),$AL64&lt;&gt;0),ROUND($Q64/$AL64*100,1),"")</f>
        <v/>
      </c>
      <c r="AI64" s="48">
        <f>IF(ISNUMBER($S64),IF($S64&lt;=1,"Yes","No"),"n/a")</f>
        <v/>
      </c>
      <c r="AJ64" s="48">
        <f>IF(ISNUMBER($S64),ROUND(MAX(0,MIN(100,100-$S64*2.5-IF(ISNUMBER($T64),$T64,0)*0.12+IF($S64&lt;=1,12,0))),0),"")</f>
        <v/>
      </c>
      <c r="AK64" s="48">
        <f>IF(ISNUMBER($Q64),IF($Q64&gt;=100,20,IF($Q64&gt;=30,10,0)),0)+IF(ISNUMBER($R64),IF($R64&gt;=100,20,0),0)+IF(ISNUMBER($P64),IF($P64&gt;=150,20,IF($P64&gt;=50,12,5)),0)+IF(ISNUMBER($S64),IF($S64&lt;=1,15,0),0)</f>
        <v/>
      </c>
      <c r="AL64" s="48" t="n">
        <v>350</v>
      </c>
      <c r="AM64" s="49" t="n"/>
      <c r="AN64" s="48">
        <f>IF(AND(ISNUMBER($P64),ISNUMBER($AL64),$AL64&lt;&gt;0),IF(OR($P64&gt;180,$P64/$AL64*1000&gt;400),"Over ceiling, confirm SKU","Within"),"n/a")</f>
        <v/>
      </c>
      <c r="AO64" s="51" t="n"/>
      <c r="AP64" s="51" t="n"/>
      <c r="AQ64" s="51" t="n"/>
      <c r="AR64" s="34" t="inlineStr">
        <is>
          <t>Recalled, batch confirmed, to confirm</t>
        </is>
      </c>
      <c r="AS64" s="34" t="inlineStr">
        <is>
          <t>BLANK -&gt; requires live Amazon.ca capture</t>
        </is>
      </c>
      <c r="AT64" s="34" t="inlineStr">
        <is>
          <t>Unverified commercial data</t>
        </is>
      </c>
    </row>
    <row r="65" ht="28" customHeight="1">
      <c r="A65" s="34" t="inlineStr">
        <is>
          <t>Phocus</t>
        </is>
      </c>
      <c r="B65" s="34" t="inlineStr">
        <is>
          <t>Phocus Caffeinated Sparkling Water | Grapefruit | 12 pack 350mL</t>
        </is>
      </c>
      <c r="C65" s="34" t="inlineStr">
        <is>
          <t>1) Sparkling electrolyte / functional sparkling</t>
        </is>
      </c>
      <c r="D65" s="34" t="inlineStr">
        <is>
          <t>350 mL can</t>
        </is>
      </c>
      <c r="E65" s="48" t="n">
        <v>12</v>
      </c>
      <c r="F65" s="49" t="n"/>
      <c r="G65" s="50">
        <f>IF(AND(ISNUMBER($F65),ISNUMBER($E65),$E65&lt;&gt;0),$F65/$E65,"")</f>
        <v/>
      </c>
      <c r="H65" s="50">
        <f>IF(AND(ISNUMBER($F65),ISNUMBER($AL65),ISNUMBER($E65),($AL65*$E65)&lt;&gt;0),$F65/($AL65*$E65)*100,"")</f>
        <v/>
      </c>
      <c r="I65" s="51" t="n"/>
      <c r="J65" s="52" t="n"/>
      <c r="K65" s="50">
        <f>IF(AND(ISNUMBER($F65),ISNUMBER($J65)),$F65*(1-$J65),"")</f>
        <v/>
      </c>
      <c r="L65" s="51" t="n"/>
      <c r="M65" s="51" t="n"/>
      <c r="N65" s="50">
        <f>IF(ISNUMBER($F65),($F65-IF(ISNUMBER($AM65),$AM65,0))*(1-IF(ISNUMBER($J65),$J65,0)),"")</f>
        <v/>
      </c>
      <c r="O65" s="34" t="inlineStr">
        <is>
          <t>Grapefruit</t>
        </is>
      </c>
      <c r="P65" s="48" t="n">
        <v>75</v>
      </c>
      <c r="Q65" s="48" t="n">
        <v>0</v>
      </c>
      <c r="R65" s="34" t="inlineStr">
        <is>
          <t>Not listed</t>
        </is>
      </c>
      <c r="S65" s="48" t="n">
        <v>0</v>
      </c>
      <c r="T65" s="48" t="n">
        <v>0</v>
      </c>
      <c r="U65" s="34" t="inlineStr">
        <is>
          <t>None (natural flavours)</t>
        </is>
      </c>
      <c r="V65" s="34" t="inlineStr">
        <is>
          <t>75 mg caffeine + L-theanine for smooth focus, zero sugar/calorie</t>
        </is>
      </c>
      <c r="W65" s="51" t="n"/>
      <c r="X65" s="51" t="n"/>
      <c r="Y65" s="51" t="n"/>
      <c r="Z65" s="51" t="n"/>
      <c r="AA65" s="34" t="inlineStr">
        <is>
          <t>Medium</t>
        </is>
      </c>
      <c r="AB65" s="34" t="inlineStr">
        <is>
          <t>Niche caffeinated sparkling; focus positioning</t>
        </is>
      </c>
      <c r="AC65" s="34" t="inlineStr">
        <is>
          <t>Sparkling water that wakes you up smoothly</t>
        </is>
      </c>
      <c r="AD65" s="34" t="inlineStr">
        <is>
          <t>Coffee level caffeine plus L-theanine in a calorie free seltzer.</t>
        </is>
      </c>
      <c r="AE65" s="51" t="n"/>
      <c r="AF65" s="53">
        <f>IF(AND(ISNUMBER($P65),ISNUMBER($AL65),$AL65&lt;&gt;0),ROUND($P65/$AL65*100,1),"")</f>
        <v/>
      </c>
      <c r="AG65" s="54">
        <f>IF(AND(ISNUMBER($S65),ISNUMBER($AL65),$AL65&lt;&gt;0),ROUND($S65/$AL65*100,2),"")</f>
        <v/>
      </c>
      <c r="AH65" s="53">
        <f>IF(AND(ISNUMBER($Q65),ISNUMBER($AL65),$AL65&lt;&gt;0),ROUND($Q65/$AL65*100,1),"")</f>
        <v/>
      </c>
      <c r="AI65" s="48">
        <f>IF(ISNUMBER($S65),IF($S65&lt;=1,"Yes","No"),"n/a")</f>
        <v/>
      </c>
      <c r="AJ65" s="48">
        <f>IF(ISNUMBER($S65),ROUND(MAX(0,MIN(100,100-$S65*2.5-IF(ISNUMBER($T65),$T65,0)*0.12+IF($S65&lt;=1,12,0))),0),"")</f>
        <v/>
      </c>
      <c r="AK65" s="48">
        <f>IF(ISNUMBER($Q65),IF($Q65&gt;=100,20,IF($Q65&gt;=30,10,0)),0)+IF(ISNUMBER($R65),IF($R65&gt;=100,20,0),0)+IF(ISNUMBER($P65),IF($P65&gt;=150,20,IF($P65&gt;=50,12,5)),0)+IF(ISNUMBER($S65),IF($S65&lt;=1,15,0),0)</f>
        <v/>
      </c>
      <c r="AL65" s="48" t="n">
        <v>350</v>
      </c>
      <c r="AM65" s="49" t="n"/>
      <c r="AN65" s="48">
        <f>IF(AND(ISNUMBER($P65),ISNUMBER($AL65),$AL65&lt;&gt;0),IF(OR($P65&gt;180,$P65/$AL65*1000&gt;400),"Over ceiling, confirm SKU","Within"),"n/a")</f>
        <v/>
      </c>
      <c r="AO65" s="51" t="n"/>
      <c r="AP65" s="51" t="n"/>
      <c r="AQ65" s="51" t="n"/>
      <c r="AR65" s="34" t="inlineStr">
        <is>
          <t>Recalled, batch confirmed, to confirm</t>
        </is>
      </c>
      <c r="AS65" s="34" t="inlineStr">
        <is>
          <t>BLANK -&gt; requires live Amazon.ca capture</t>
        </is>
      </c>
      <c r="AT65" s="34" t="inlineStr">
        <is>
          <t>Unverified commercial data</t>
        </is>
      </c>
    </row>
    <row r="66" ht="28" customHeight="1">
      <c r="A66" s="34" t="inlineStr">
        <is>
          <t>Phocus</t>
        </is>
      </c>
      <c r="B66" s="34" t="inlineStr">
        <is>
          <t>Phocus Caffeinated Sparkling Water | Grapefruit | 15 pack 350mL</t>
        </is>
      </c>
      <c r="C66" s="34" t="inlineStr">
        <is>
          <t>1) Sparkling electrolyte / functional sparkling</t>
        </is>
      </c>
      <c r="D66" s="34" t="inlineStr">
        <is>
          <t>350 mL can</t>
        </is>
      </c>
      <c r="E66" s="48" t="n">
        <v>15</v>
      </c>
      <c r="F66" s="49" t="n"/>
      <c r="G66" s="50">
        <f>IF(AND(ISNUMBER($F66),ISNUMBER($E66),$E66&lt;&gt;0),$F66/$E66,"")</f>
        <v/>
      </c>
      <c r="H66" s="50">
        <f>IF(AND(ISNUMBER($F66),ISNUMBER($AL66),ISNUMBER($E66),($AL66*$E66)&lt;&gt;0),$F66/($AL66*$E66)*100,"")</f>
        <v/>
      </c>
      <c r="I66" s="51" t="n"/>
      <c r="J66" s="52" t="n"/>
      <c r="K66" s="50">
        <f>IF(AND(ISNUMBER($F66),ISNUMBER($J66)),$F66*(1-$J66),"")</f>
        <v/>
      </c>
      <c r="L66" s="51" t="n"/>
      <c r="M66" s="51" t="n"/>
      <c r="N66" s="50">
        <f>IF(ISNUMBER($F66),($F66-IF(ISNUMBER($AM66),$AM66,0))*(1-IF(ISNUMBER($J66),$J66,0)),"")</f>
        <v/>
      </c>
      <c r="O66" s="34" t="inlineStr">
        <is>
          <t>Grapefruit</t>
        </is>
      </c>
      <c r="P66" s="48" t="n">
        <v>75</v>
      </c>
      <c r="Q66" s="48" t="n">
        <v>0</v>
      </c>
      <c r="R66" s="34" t="inlineStr">
        <is>
          <t>Not listed</t>
        </is>
      </c>
      <c r="S66" s="48" t="n">
        <v>0</v>
      </c>
      <c r="T66" s="48" t="n">
        <v>0</v>
      </c>
      <c r="U66" s="34" t="inlineStr">
        <is>
          <t>None (natural flavours)</t>
        </is>
      </c>
      <c r="V66" s="34" t="inlineStr">
        <is>
          <t>75 mg caffeine + L-theanine for smooth focus, zero sugar/calorie</t>
        </is>
      </c>
      <c r="W66" s="51" t="n"/>
      <c r="X66" s="51" t="n"/>
      <c r="Y66" s="51" t="n"/>
      <c r="Z66" s="51" t="n"/>
      <c r="AA66" s="34" t="inlineStr">
        <is>
          <t>Medium</t>
        </is>
      </c>
      <c r="AB66" s="34" t="inlineStr">
        <is>
          <t>Niche caffeinated sparkling; focus positioning</t>
        </is>
      </c>
      <c r="AC66" s="34" t="inlineStr">
        <is>
          <t>Sparkling water that wakes you up smoothly</t>
        </is>
      </c>
      <c r="AD66" s="34" t="inlineStr">
        <is>
          <t>Coffee level caffeine plus L-theanine in a calorie free seltzer.</t>
        </is>
      </c>
      <c r="AE66" s="51" t="n"/>
      <c r="AF66" s="53">
        <f>IF(AND(ISNUMBER($P66),ISNUMBER($AL66),$AL66&lt;&gt;0),ROUND($P66/$AL66*100,1),"")</f>
        <v/>
      </c>
      <c r="AG66" s="54">
        <f>IF(AND(ISNUMBER($S66),ISNUMBER($AL66),$AL66&lt;&gt;0),ROUND($S66/$AL66*100,2),"")</f>
        <v/>
      </c>
      <c r="AH66" s="53">
        <f>IF(AND(ISNUMBER($Q66),ISNUMBER($AL66),$AL66&lt;&gt;0),ROUND($Q66/$AL66*100,1),"")</f>
        <v/>
      </c>
      <c r="AI66" s="48">
        <f>IF(ISNUMBER($S66),IF($S66&lt;=1,"Yes","No"),"n/a")</f>
        <v/>
      </c>
      <c r="AJ66" s="48">
        <f>IF(ISNUMBER($S66),ROUND(MAX(0,MIN(100,100-$S66*2.5-IF(ISNUMBER($T66),$T66,0)*0.12+IF($S66&lt;=1,12,0))),0),"")</f>
        <v/>
      </c>
      <c r="AK66" s="48">
        <f>IF(ISNUMBER($Q66),IF($Q66&gt;=100,20,IF($Q66&gt;=30,10,0)),0)+IF(ISNUMBER($R66),IF($R66&gt;=100,20,0),0)+IF(ISNUMBER($P66),IF($P66&gt;=150,20,IF($P66&gt;=50,12,5)),0)+IF(ISNUMBER($S66),IF($S66&lt;=1,15,0),0)</f>
        <v/>
      </c>
      <c r="AL66" s="48" t="n">
        <v>350</v>
      </c>
      <c r="AM66" s="49" t="n"/>
      <c r="AN66" s="48">
        <f>IF(AND(ISNUMBER($P66),ISNUMBER($AL66),$AL66&lt;&gt;0),IF(OR($P66&gt;180,$P66/$AL66*1000&gt;400),"Over ceiling, confirm SKU","Within"),"n/a")</f>
        <v/>
      </c>
      <c r="AO66" s="51" t="n"/>
      <c r="AP66" s="51" t="n"/>
      <c r="AQ66" s="51" t="n"/>
      <c r="AR66" s="34" t="inlineStr">
        <is>
          <t>Recalled, batch confirmed, to confirm</t>
        </is>
      </c>
      <c r="AS66" s="34" t="inlineStr">
        <is>
          <t>BLANK -&gt; requires live Amazon.ca capture</t>
        </is>
      </c>
      <c r="AT66" s="34" t="inlineStr">
        <is>
          <t>Unverified commercial data</t>
        </is>
      </c>
    </row>
    <row r="67" ht="28" customHeight="1">
      <c r="A67" s="34" t="inlineStr">
        <is>
          <t>Phocus</t>
        </is>
      </c>
      <c r="B67" s="34" t="inlineStr">
        <is>
          <t>Phocus Caffeinated Sparkling Water | Grapefruit | 18 pack 350mL</t>
        </is>
      </c>
      <c r="C67" s="34" t="inlineStr">
        <is>
          <t>1) Sparkling electrolyte / functional sparkling</t>
        </is>
      </c>
      <c r="D67" s="34" t="inlineStr">
        <is>
          <t>350 mL can</t>
        </is>
      </c>
      <c r="E67" s="48" t="n">
        <v>18</v>
      </c>
      <c r="F67" s="49" t="n"/>
      <c r="G67" s="50">
        <f>IF(AND(ISNUMBER($F67),ISNUMBER($E67),$E67&lt;&gt;0),$F67/$E67,"")</f>
        <v/>
      </c>
      <c r="H67" s="50">
        <f>IF(AND(ISNUMBER($F67),ISNUMBER($AL67),ISNUMBER($E67),($AL67*$E67)&lt;&gt;0),$F67/($AL67*$E67)*100,"")</f>
        <v/>
      </c>
      <c r="I67" s="51" t="n"/>
      <c r="J67" s="52" t="n"/>
      <c r="K67" s="50">
        <f>IF(AND(ISNUMBER($F67),ISNUMBER($J67)),$F67*(1-$J67),"")</f>
        <v/>
      </c>
      <c r="L67" s="51" t="n"/>
      <c r="M67" s="51" t="n"/>
      <c r="N67" s="50">
        <f>IF(ISNUMBER($F67),($F67-IF(ISNUMBER($AM67),$AM67,0))*(1-IF(ISNUMBER($J67),$J67,0)),"")</f>
        <v/>
      </c>
      <c r="O67" s="34" t="inlineStr">
        <is>
          <t>Grapefruit</t>
        </is>
      </c>
      <c r="P67" s="48" t="n">
        <v>75</v>
      </c>
      <c r="Q67" s="48" t="n">
        <v>0</v>
      </c>
      <c r="R67" s="34" t="inlineStr">
        <is>
          <t>Not listed</t>
        </is>
      </c>
      <c r="S67" s="48" t="n">
        <v>0</v>
      </c>
      <c r="T67" s="48" t="n">
        <v>0</v>
      </c>
      <c r="U67" s="34" t="inlineStr">
        <is>
          <t>None (natural flavours)</t>
        </is>
      </c>
      <c r="V67" s="34" t="inlineStr">
        <is>
          <t>75 mg caffeine + L-theanine for smooth focus, zero sugar/calorie</t>
        </is>
      </c>
      <c r="W67" s="51" t="n"/>
      <c r="X67" s="51" t="n"/>
      <c r="Y67" s="51" t="n"/>
      <c r="Z67" s="51" t="n"/>
      <c r="AA67" s="34" t="inlineStr">
        <is>
          <t>Medium</t>
        </is>
      </c>
      <c r="AB67" s="34" t="inlineStr">
        <is>
          <t>Niche caffeinated sparkling; focus positioning</t>
        </is>
      </c>
      <c r="AC67" s="34" t="inlineStr">
        <is>
          <t>Sparkling water that wakes you up smoothly</t>
        </is>
      </c>
      <c r="AD67" s="34" t="inlineStr">
        <is>
          <t>Coffee level caffeine plus L-theanine in a calorie free seltzer.</t>
        </is>
      </c>
      <c r="AE67" s="51" t="n"/>
      <c r="AF67" s="53">
        <f>IF(AND(ISNUMBER($P67),ISNUMBER($AL67),$AL67&lt;&gt;0),ROUND($P67/$AL67*100,1),"")</f>
        <v/>
      </c>
      <c r="AG67" s="54">
        <f>IF(AND(ISNUMBER($S67),ISNUMBER($AL67),$AL67&lt;&gt;0),ROUND($S67/$AL67*100,2),"")</f>
        <v/>
      </c>
      <c r="AH67" s="53">
        <f>IF(AND(ISNUMBER($Q67),ISNUMBER($AL67),$AL67&lt;&gt;0),ROUND($Q67/$AL67*100,1),"")</f>
        <v/>
      </c>
      <c r="AI67" s="48">
        <f>IF(ISNUMBER($S67),IF($S67&lt;=1,"Yes","No"),"n/a")</f>
        <v/>
      </c>
      <c r="AJ67" s="48">
        <f>IF(ISNUMBER($S67),ROUND(MAX(0,MIN(100,100-$S67*2.5-IF(ISNUMBER($T67),$T67,0)*0.12+IF($S67&lt;=1,12,0))),0),"")</f>
        <v/>
      </c>
      <c r="AK67" s="48">
        <f>IF(ISNUMBER($Q67),IF($Q67&gt;=100,20,IF($Q67&gt;=30,10,0)),0)+IF(ISNUMBER($R67),IF($R67&gt;=100,20,0),0)+IF(ISNUMBER($P67),IF($P67&gt;=150,20,IF($P67&gt;=50,12,5)),0)+IF(ISNUMBER($S67),IF($S67&lt;=1,15,0),0)</f>
        <v/>
      </c>
      <c r="AL67" s="48" t="n">
        <v>350</v>
      </c>
      <c r="AM67" s="49" t="n"/>
      <c r="AN67" s="48">
        <f>IF(AND(ISNUMBER($P67),ISNUMBER($AL67),$AL67&lt;&gt;0),IF(OR($P67&gt;180,$P67/$AL67*1000&gt;400),"Over ceiling, confirm SKU","Within"),"n/a")</f>
        <v/>
      </c>
      <c r="AO67" s="51" t="n"/>
      <c r="AP67" s="51" t="n"/>
      <c r="AQ67" s="51" t="n"/>
      <c r="AR67" s="34" t="inlineStr">
        <is>
          <t>Recalled, batch confirmed, to confirm</t>
        </is>
      </c>
      <c r="AS67" s="34" t="inlineStr">
        <is>
          <t>BLANK -&gt; requires live Amazon.ca capture</t>
        </is>
      </c>
      <c r="AT67" s="34" t="inlineStr">
        <is>
          <t>Unverified commercial data</t>
        </is>
      </c>
    </row>
    <row r="68" ht="28" customHeight="1">
      <c r="A68" s="34" t="inlineStr">
        <is>
          <t>Phocus</t>
        </is>
      </c>
      <c r="B68" s="34" t="inlineStr">
        <is>
          <t>Phocus Caffeinated Sparkling Water | Grapefruit | 24 pack 350mL</t>
        </is>
      </c>
      <c r="C68" s="34" t="inlineStr">
        <is>
          <t>1) Sparkling electrolyte / functional sparkling</t>
        </is>
      </c>
      <c r="D68" s="34" t="inlineStr">
        <is>
          <t>350 mL can</t>
        </is>
      </c>
      <c r="E68" s="48" t="n">
        <v>24</v>
      </c>
      <c r="F68" s="49" t="n"/>
      <c r="G68" s="50">
        <f>IF(AND(ISNUMBER($F68),ISNUMBER($E68),$E68&lt;&gt;0),$F68/$E68,"")</f>
        <v/>
      </c>
      <c r="H68" s="50">
        <f>IF(AND(ISNUMBER($F68),ISNUMBER($AL68),ISNUMBER($E68),($AL68*$E68)&lt;&gt;0),$F68/($AL68*$E68)*100,"")</f>
        <v/>
      </c>
      <c r="I68" s="51" t="n"/>
      <c r="J68" s="52" t="n"/>
      <c r="K68" s="50">
        <f>IF(AND(ISNUMBER($F68),ISNUMBER($J68)),$F68*(1-$J68),"")</f>
        <v/>
      </c>
      <c r="L68" s="51" t="n"/>
      <c r="M68" s="51" t="n"/>
      <c r="N68" s="50">
        <f>IF(ISNUMBER($F68),($F68-IF(ISNUMBER($AM68),$AM68,0))*(1-IF(ISNUMBER($J68),$J68,0)),"")</f>
        <v/>
      </c>
      <c r="O68" s="34" t="inlineStr">
        <is>
          <t>Grapefruit</t>
        </is>
      </c>
      <c r="P68" s="48" t="n">
        <v>75</v>
      </c>
      <c r="Q68" s="48" t="n">
        <v>0</v>
      </c>
      <c r="R68" s="34" t="inlineStr">
        <is>
          <t>Not listed</t>
        </is>
      </c>
      <c r="S68" s="48" t="n">
        <v>0</v>
      </c>
      <c r="T68" s="48" t="n">
        <v>0</v>
      </c>
      <c r="U68" s="34" t="inlineStr">
        <is>
          <t>None (natural flavours)</t>
        </is>
      </c>
      <c r="V68" s="34" t="inlineStr">
        <is>
          <t>75 mg caffeine + L-theanine for smooth focus, zero sugar/calorie</t>
        </is>
      </c>
      <c r="W68" s="51" t="n"/>
      <c r="X68" s="51" t="n"/>
      <c r="Y68" s="51" t="n"/>
      <c r="Z68" s="51" t="n"/>
      <c r="AA68" s="34" t="inlineStr">
        <is>
          <t>Medium</t>
        </is>
      </c>
      <c r="AB68" s="34" t="inlineStr">
        <is>
          <t>Niche caffeinated sparkling; focus positioning</t>
        </is>
      </c>
      <c r="AC68" s="34" t="inlineStr">
        <is>
          <t>Sparkling water that wakes you up smoothly</t>
        </is>
      </c>
      <c r="AD68" s="34" t="inlineStr">
        <is>
          <t>Coffee level caffeine plus L-theanine in a calorie free seltzer.</t>
        </is>
      </c>
      <c r="AE68" s="51" t="n"/>
      <c r="AF68" s="53">
        <f>IF(AND(ISNUMBER($P68),ISNUMBER($AL68),$AL68&lt;&gt;0),ROUND($P68/$AL68*100,1),"")</f>
        <v/>
      </c>
      <c r="AG68" s="54">
        <f>IF(AND(ISNUMBER($S68),ISNUMBER($AL68),$AL68&lt;&gt;0),ROUND($S68/$AL68*100,2),"")</f>
        <v/>
      </c>
      <c r="AH68" s="53">
        <f>IF(AND(ISNUMBER($Q68),ISNUMBER($AL68),$AL68&lt;&gt;0),ROUND($Q68/$AL68*100,1),"")</f>
        <v/>
      </c>
      <c r="AI68" s="48">
        <f>IF(ISNUMBER($S68),IF($S68&lt;=1,"Yes","No"),"n/a")</f>
        <v/>
      </c>
      <c r="AJ68" s="48">
        <f>IF(ISNUMBER($S68),ROUND(MAX(0,MIN(100,100-$S68*2.5-IF(ISNUMBER($T68),$T68,0)*0.12+IF($S68&lt;=1,12,0))),0),"")</f>
        <v/>
      </c>
      <c r="AK68" s="48">
        <f>IF(ISNUMBER($Q68),IF($Q68&gt;=100,20,IF($Q68&gt;=30,10,0)),0)+IF(ISNUMBER($R68),IF($R68&gt;=100,20,0),0)+IF(ISNUMBER($P68),IF($P68&gt;=150,20,IF($P68&gt;=50,12,5)),0)+IF(ISNUMBER($S68),IF($S68&lt;=1,15,0),0)</f>
        <v/>
      </c>
      <c r="AL68" s="48" t="n">
        <v>350</v>
      </c>
      <c r="AM68" s="49" t="n"/>
      <c r="AN68" s="48">
        <f>IF(AND(ISNUMBER($P68),ISNUMBER($AL68),$AL68&lt;&gt;0),IF(OR($P68&gt;180,$P68/$AL68*1000&gt;400),"Over ceiling, confirm SKU","Within"),"n/a")</f>
        <v/>
      </c>
      <c r="AO68" s="51" t="n"/>
      <c r="AP68" s="51" t="n"/>
      <c r="AQ68" s="51" t="n"/>
      <c r="AR68" s="34" t="inlineStr">
        <is>
          <t>Recalled, batch confirmed, to confirm</t>
        </is>
      </c>
      <c r="AS68" s="34" t="inlineStr">
        <is>
          <t>BLANK -&gt; requires live Amazon.ca capture</t>
        </is>
      </c>
      <c r="AT68" s="34" t="inlineStr">
        <is>
          <t>Unverified commercial data</t>
        </is>
      </c>
    </row>
    <row r="69" ht="28" customHeight="1">
      <c r="A69" s="34" t="inlineStr">
        <is>
          <t>Phocus</t>
        </is>
      </c>
      <c r="B69" s="34" t="inlineStr">
        <is>
          <t>Phocus Caffeinated Sparkling Water | Yuzu Lime | single 350mL</t>
        </is>
      </c>
      <c r="C69" s="34" t="inlineStr">
        <is>
          <t>1) Sparkling electrolyte / functional sparkling</t>
        </is>
      </c>
      <c r="D69" s="34" t="inlineStr">
        <is>
          <t>350 mL can</t>
        </is>
      </c>
      <c r="E69" s="48" t="n">
        <v>1</v>
      </c>
      <c r="F69" s="49" t="n"/>
      <c r="G69" s="50">
        <f>IF(AND(ISNUMBER($F69),ISNUMBER($E69),$E69&lt;&gt;0),$F69/$E69,"")</f>
        <v/>
      </c>
      <c r="H69" s="50">
        <f>IF(AND(ISNUMBER($F69),ISNUMBER($AL69),ISNUMBER($E69),($AL69*$E69)&lt;&gt;0),$F69/($AL69*$E69)*100,"")</f>
        <v/>
      </c>
      <c r="I69" s="51" t="n"/>
      <c r="J69" s="52" t="n"/>
      <c r="K69" s="50">
        <f>IF(AND(ISNUMBER($F69),ISNUMBER($J69)),$F69*(1-$J69),"")</f>
        <v/>
      </c>
      <c r="L69" s="51" t="n"/>
      <c r="M69" s="51" t="n"/>
      <c r="N69" s="50">
        <f>IF(ISNUMBER($F69),($F69-IF(ISNUMBER($AM69),$AM69,0))*(1-IF(ISNUMBER($J69),$J69,0)),"")</f>
        <v/>
      </c>
      <c r="O69" s="34" t="inlineStr">
        <is>
          <t>Yuzu Lime</t>
        </is>
      </c>
      <c r="P69" s="48" t="n">
        <v>75</v>
      </c>
      <c r="Q69" s="48" t="n">
        <v>0</v>
      </c>
      <c r="R69" s="34" t="inlineStr">
        <is>
          <t>Not listed</t>
        </is>
      </c>
      <c r="S69" s="48" t="n">
        <v>0</v>
      </c>
      <c r="T69" s="48" t="n">
        <v>0</v>
      </c>
      <c r="U69" s="34" t="inlineStr">
        <is>
          <t>None (natural flavours)</t>
        </is>
      </c>
      <c r="V69" s="34" t="inlineStr">
        <is>
          <t>75 mg caffeine + L-theanine for smooth focus, zero sugar/calorie</t>
        </is>
      </c>
      <c r="W69" s="51" t="n"/>
      <c r="X69" s="51" t="n"/>
      <c r="Y69" s="51" t="n"/>
      <c r="Z69" s="51" t="n"/>
      <c r="AA69" s="34" t="inlineStr">
        <is>
          <t>Medium</t>
        </is>
      </c>
      <c r="AB69" s="34" t="inlineStr">
        <is>
          <t>Niche caffeinated sparkling; focus positioning</t>
        </is>
      </c>
      <c r="AC69" s="34" t="inlineStr">
        <is>
          <t>Sparkling water that wakes you up smoothly</t>
        </is>
      </c>
      <c r="AD69" s="34" t="inlineStr">
        <is>
          <t>Coffee level caffeine plus L-theanine in a calorie free seltzer.</t>
        </is>
      </c>
      <c r="AE69" s="51" t="n"/>
      <c r="AF69" s="53">
        <f>IF(AND(ISNUMBER($P69),ISNUMBER($AL69),$AL69&lt;&gt;0),ROUND($P69/$AL69*100,1),"")</f>
        <v/>
      </c>
      <c r="AG69" s="54">
        <f>IF(AND(ISNUMBER($S69),ISNUMBER($AL69),$AL69&lt;&gt;0),ROUND($S69/$AL69*100,2),"")</f>
        <v/>
      </c>
      <c r="AH69" s="53">
        <f>IF(AND(ISNUMBER($Q69),ISNUMBER($AL69),$AL69&lt;&gt;0),ROUND($Q69/$AL69*100,1),"")</f>
        <v/>
      </c>
      <c r="AI69" s="48">
        <f>IF(ISNUMBER($S69),IF($S69&lt;=1,"Yes","No"),"n/a")</f>
        <v/>
      </c>
      <c r="AJ69" s="48">
        <f>IF(ISNUMBER($S69),ROUND(MAX(0,MIN(100,100-$S69*2.5-IF(ISNUMBER($T69),$T69,0)*0.12+IF($S69&lt;=1,12,0))),0),"")</f>
        <v/>
      </c>
      <c r="AK69" s="48">
        <f>IF(ISNUMBER($Q69),IF($Q69&gt;=100,20,IF($Q69&gt;=30,10,0)),0)+IF(ISNUMBER($R69),IF($R69&gt;=100,20,0),0)+IF(ISNUMBER($P69),IF($P69&gt;=150,20,IF($P69&gt;=50,12,5)),0)+IF(ISNUMBER($S69),IF($S69&lt;=1,15,0),0)</f>
        <v/>
      </c>
      <c r="AL69" s="48" t="n">
        <v>350</v>
      </c>
      <c r="AM69" s="49" t="n"/>
      <c r="AN69" s="48">
        <f>IF(AND(ISNUMBER($P69),ISNUMBER($AL69),$AL69&lt;&gt;0),IF(OR($P69&gt;180,$P69/$AL69*1000&gt;400),"Over ceiling, confirm SKU","Within"),"n/a")</f>
        <v/>
      </c>
      <c r="AO69" s="51" t="n"/>
      <c r="AP69" s="51" t="n"/>
      <c r="AQ69" s="51" t="n"/>
      <c r="AR69" s="34" t="inlineStr">
        <is>
          <t>Recalled, batch confirmed, to confirm</t>
        </is>
      </c>
      <c r="AS69" s="34" t="inlineStr">
        <is>
          <t>BLANK -&gt; requires live Amazon.ca capture</t>
        </is>
      </c>
      <c r="AT69" s="34" t="inlineStr">
        <is>
          <t>Unverified commercial data</t>
        </is>
      </c>
    </row>
    <row r="70" ht="28" customHeight="1">
      <c r="A70" s="34" t="inlineStr">
        <is>
          <t>Phocus</t>
        </is>
      </c>
      <c r="B70" s="34" t="inlineStr">
        <is>
          <t>Phocus Caffeinated Sparkling Water | Yuzu Lime | 8 pack 350mL</t>
        </is>
      </c>
      <c r="C70" s="34" t="inlineStr">
        <is>
          <t>1) Sparkling electrolyte / functional sparkling</t>
        </is>
      </c>
      <c r="D70" s="34" t="inlineStr">
        <is>
          <t>350 mL can</t>
        </is>
      </c>
      <c r="E70" s="48" t="n">
        <v>8</v>
      </c>
      <c r="F70" s="49" t="n"/>
      <c r="G70" s="50">
        <f>IF(AND(ISNUMBER($F70),ISNUMBER($E70),$E70&lt;&gt;0),$F70/$E70,"")</f>
        <v/>
      </c>
      <c r="H70" s="50">
        <f>IF(AND(ISNUMBER($F70),ISNUMBER($AL70),ISNUMBER($E70),($AL70*$E70)&lt;&gt;0),$F70/($AL70*$E70)*100,"")</f>
        <v/>
      </c>
      <c r="I70" s="51" t="n"/>
      <c r="J70" s="52" t="n"/>
      <c r="K70" s="50">
        <f>IF(AND(ISNUMBER($F70),ISNUMBER($J70)),$F70*(1-$J70),"")</f>
        <v/>
      </c>
      <c r="L70" s="51" t="n"/>
      <c r="M70" s="51" t="n"/>
      <c r="N70" s="50">
        <f>IF(ISNUMBER($F70),($F70-IF(ISNUMBER($AM70),$AM70,0))*(1-IF(ISNUMBER($J70),$J70,0)),"")</f>
        <v/>
      </c>
      <c r="O70" s="34" t="inlineStr">
        <is>
          <t>Yuzu Lime</t>
        </is>
      </c>
      <c r="P70" s="48" t="n">
        <v>75</v>
      </c>
      <c r="Q70" s="48" t="n">
        <v>0</v>
      </c>
      <c r="R70" s="34" t="inlineStr">
        <is>
          <t>Not listed</t>
        </is>
      </c>
      <c r="S70" s="48" t="n">
        <v>0</v>
      </c>
      <c r="T70" s="48" t="n">
        <v>0</v>
      </c>
      <c r="U70" s="34" t="inlineStr">
        <is>
          <t>None (natural flavours)</t>
        </is>
      </c>
      <c r="V70" s="34" t="inlineStr">
        <is>
          <t>75 mg caffeine + L-theanine for smooth focus, zero sugar/calorie</t>
        </is>
      </c>
      <c r="W70" s="51" t="n"/>
      <c r="X70" s="51" t="n"/>
      <c r="Y70" s="51" t="n"/>
      <c r="Z70" s="51" t="n"/>
      <c r="AA70" s="34" t="inlineStr">
        <is>
          <t>Medium</t>
        </is>
      </c>
      <c r="AB70" s="34" t="inlineStr">
        <is>
          <t>Niche caffeinated sparkling; focus positioning</t>
        </is>
      </c>
      <c r="AC70" s="34" t="inlineStr">
        <is>
          <t>Sparkling water that wakes you up smoothly</t>
        </is>
      </c>
      <c r="AD70" s="34" t="inlineStr">
        <is>
          <t>Coffee level caffeine plus L-theanine in a calorie free seltzer.</t>
        </is>
      </c>
      <c r="AE70" s="51" t="n"/>
      <c r="AF70" s="53">
        <f>IF(AND(ISNUMBER($P70),ISNUMBER($AL70),$AL70&lt;&gt;0),ROUND($P70/$AL70*100,1),"")</f>
        <v/>
      </c>
      <c r="AG70" s="54">
        <f>IF(AND(ISNUMBER($S70),ISNUMBER($AL70),$AL70&lt;&gt;0),ROUND($S70/$AL70*100,2),"")</f>
        <v/>
      </c>
      <c r="AH70" s="53">
        <f>IF(AND(ISNUMBER($Q70),ISNUMBER($AL70),$AL70&lt;&gt;0),ROUND($Q70/$AL70*100,1),"")</f>
        <v/>
      </c>
      <c r="AI70" s="48">
        <f>IF(ISNUMBER($S70),IF($S70&lt;=1,"Yes","No"),"n/a")</f>
        <v/>
      </c>
      <c r="AJ70" s="48">
        <f>IF(ISNUMBER($S70),ROUND(MAX(0,MIN(100,100-$S70*2.5-IF(ISNUMBER($T70),$T70,0)*0.12+IF($S70&lt;=1,12,0))),0),"")</f>
        <v/>
      </c>
      <c r="AK70" s="48">
        <f>IF(ISNUMBER($Q70),IF($Q70&gt;=100,20,IF($Q70&gt;=30,10,0)),0)+IF(ISNUMBER($R70),IF($R70&gt;=100,20,0),0)+IF(ISNUMBER($P70),IF($P70&gt;=150,20,IF($P70&gt;=50,12,5)),0)+IF(ISNUMBER($S70),IF($S70&lt;=1,15,0),0)</f>
        <v/>
      </c>
      <c r="AL70" s="48" t="n">
        <v>350</v>
      </c>
      <c r="AM70" s="49" t="n"/>
      <c r="AN70" s="48">
        <f>IF(AND(ISNUMBER($P70),ISNUMBER($AL70),$AL70&lt;&gt;0),IF(OR($P70&gt;180,$P70/$AL70*1000&gt;400),"Over ceiling, confirm SKU","Within"),"n/a")</f>
        <v/>
      </c>
      <c r="AO70" s="51" t="n"/>
      <c r="AP70" s="51" t="n"/>
      <c r="AQ70" s="51" t="n"/>
      <c r="AR70" s="34" t="inlineStr">
        <is>
          <t>Recalled, batch confirmed, to confirm</t>
        </is>
      </c>
      <c r="AS70" s="34" t="inlineStr">
        <is>
          <t>BLANK -&gt; requires live Amazon.ca capture</t>
        </is>
      </c>
      <c r="AT70" s="34" t="inlineStr">
        <is>
          <t>Unverified commercial data</t>
        </is>
      </c>
    </row>
    <row r="71" ht="28" customHeight="1">
      <c r="A71" s="34" t="inlineStr">
        <is>
          <t>Phocus</t>
        </is>
      </c>
      <c r="B71" s="34" t="inlineStr">
        <is>
          <t>Phocus Caffeinated Sparkling Water | Yuzu Lime | 12 pack 350mL</t>
        </is>
      </c>
      <c r="C71" s="34" t="inlineStr">
        <is>
          <t>1) Sparkling electrolyte / functional sparkling</t>
        </is>
      </c>
      <c r="D71" s="34" t="inlineStr">
        <is>
          <t>350 mL can</t>
        </is>
      </c>
      <c r="E71" s="48" t="n">
        <v>12</v>
      </c>
      <c r="F71" s="49" t="n"/>
      <c r="G71" s="50">
        <f>IF(AND(ISNUMBER($F71),ISNUMBER($E71),$E71&lt;&gt;0),$F71/$E71,"")</f>
        <v/>
      </c>
      <c r="H71" s="50">
        <f>IF(AND(ISNUMBER($F71),ISNUMBER($AL71),ISNUMBER($E71),($AL71*$E71)&lt;&gt;0),$F71/($AL71*$E71)*100,"")</f>
        <v/>
      </c>
      <c r="I71" s="51" t="n"/>
      <c r="J71" s="52" t="n"/>
      <c r="K71" s="50">
        <f>IF(AND(ISNUMBER($F71),ISNUMBER($J71)),$F71*(1-$J71),"")</f>
        <v/>
      </c>
      <c r="L71" s="51" t="n"/>
      <c r="M71" s="51" t="n"/>
      <c r="N71" s="50">
        <f>IF(ISNUMBER($F71),($F71-IF(ISNUMBER($AM71),$AM71,0))*(1-IF(ISNUMBER($J71),$J71,0)),"")</f>
        <v/>
      </c>
      <c r="O71" s="34" t="inlineStr">
        <is>
          <t>Yuzu Lime</t>
        </is>
      </c>
      <c r="P71" s="48" t="n">
        <v>75</v>
      </c>
      <c r="Q71" s="48" t="n">
        <v>0</v>
      </c>
      <c r="R71" s="34" t="inlineStr">
        <is>
          <t>Not listed</t>
        </is>
      </c>
      <c r="S71" s="48" t="n">
        <v>0</v>
      </c>
      <c r="T71" s="48" t="n">
        <v>0</v>
      </c>
      <c r="U71" s="34" t="inlineStr">
        <is>
          <t>None (natural flavours)</t>
        </is>
      </c>
      <c r="V71" s="34" t="inlineStr">
        <is>
          <t>75 mg caffeine + L-theanine for smooth focus, zero sugar/calorie</t>
        </is>
      </c>
      <c r="W71" s="51" t="n"/>
      <c r="X71" s="51" t="n"/>
      <c r="Y71" s="51" t="n"/>
      <c r="Z71" s="51" t="n"/>
      <c r="AA71" s="34" t="inlineStr">
        <is>
          <t>Medium</t>
        </is>
      </c>
      <c r="AB71" s="34" t="inlineStr">
        <is>
          <t>Niche caffeinated sparkling; focus positioning</t>
        </is>
      </c>
      <c r="AC71" s="34" t="inlineStr">
        <is>
          <t>Sparkling water that wakes you up smoothly</t>
        </is>
      </c>
      <c r="AD71" s="34" t="inlineStr">
        <is>
          <t>Coffee level caffeine plus L-theanine in a calorie free seltzer.</t>
        </is>
      </c>
      <c r="AE71" s="51" t="n"/>
      <c r="AF71" s="53">
        <f>IF(AND(ISNUMBER($P71),ISNUMBER($AL71),$AL71&lt;&gt;0),ROUND($P71/$AL71*100,1),"")</f>
        <v/>
      </c>
      <c r="AG71" s="54">
        <f>IF(AND(ISNUMBER($S71),ISNUMBER($AL71),$AL71&lt;&gt;0),ROUND($S71/$AL71*100,2),"")</f>
        <v/>
      </c>
      <c r="AH71" s="53">
        <f>IF(AND(ISNUMBER($Q71),ISNUMBER($AL71),$AL71&lt;&gt;0),ROUND($Q71/$AL71*100,1),"")</f>
        <v/>
      </c>
      <c r="AI71" s="48">
        <f>IF(ISNUMBER($S71),IF($S71&lt;=1,"Yes","No"),"n/a")</f>
        <v/>
      </c>
      <c r="AJ71" s="48">
        <f>IF(ISNUMBER($S71),ROUND(MAX(0,MIN(100,100-$S71*2.5-IF(ISNUMBER($T71),$T71,0)*0.12+IF($S71&lt;=1,12,0))),0),"")</f>
        <v/>
      </c>
      <c r="AK71" s="48">
        <f>IF(ISNUMBER($Q71),IF($Q71&gt;=100,20,IF($Q71&gt;=30,10,0)),0)+IF(ISNUMBER($R71),IF($R71&gt;=100,20,0),0)+IF(ISNUMBER($P71),IF($P71&gt;=150,20,IF($P71&gt;=50,12,5)),0)+IF(ISNUMBER($S71),IF($S71&lt;=1,15,0),0)</f>
        <v/>
      </c>
      <c r="AL71" s="48" t="n">
        <v>350</v>
      </c>
      <c r="AM71" s="49" t="n"/>
      <c r="AN71" s="48">
        <f>IF(AND(ISNUMBER($P71),ISNUMBER($AL71),$AL71&lt;&gt;0),IF(OR($P71&gt;180,$P71/$AL71*1000&gt;400),"Over ceiling, confirm SKU","Within"),"n/a")</f>
        <v/>
      </c>
      <c r="AO71" s="51" t="n"/>
      <c r="AP71" s="51" t="n"/>
      <c r="AQ71" s="51" t="n"/>
      <c r="AR71" s="34" t="inlineStr">
        <is>
          <t>Recalled, batch confirmed, to confirm</t>
        </is>
      </c>
      <c r="AS71" s="34" t="inlineStr">
        <is>
          <t>BLANK -&gt; requires live Amazon.ca capture</t>
        </is>
      </c>
      <c r="AT71" s="34" t="inlineStr">
        <is>
          <t>Unverified commercial data</t>
        </is>
      </c>
    </row>
    <row r="72" ht="28" customHeight="1">
      <c r="A72" s="34" t="inlineStr">
        <is>
          <t>Phocus</t>
        </is>
      </c>
      <c r="B72" s="34" t="inlineStr">
        <is>
          <t>Phocus Caffeinated Sparkling Water | Yuzu Lime | 15 pack 350mL</t>
        </is>
      </c>
      <c r="C72" s="34" t="inlineStr">
        <is>
          <t>1) Sparkling electrolyte / functional sparkling</t>
        </is>
      </c>
      <c r="D72" s="34" t="inlineStr">
        <is>
          <t>350 mL can</t>
        </is>
      </c>
      <c r="E72" s="48" t="n">
        <v>15</v>
      </c>
      <c r="F72" s="49" t="n"/>
      <c r="G72" s="50">
        <f>IF(AND(ISNUMBER($F72),ISNUMBER($E72),$E72&lt;&gt;0),$F72/$E72,"")</f>
        <v/>
      </c>
      <c r="H72" s="50">
        <f>IF(AND(ISNUMBER($F72),ISNUMBER($AL72),ISNUMBER($E72),($AL72*$E72)&lt;&gt;0),$F72/($AL72*$E72)*100,"")</f>
        <v/>
      </c>
      <c r="I72" s="51" t="n"/>
      <c r="J72" s="52" t="n"/>
      <c r="K72" s="50">
        <f>IF(AND(ISNUMBER($F72),ISNUMBER($J72)),$F72*(1-$J72),"")</f>
        <v/>
      </c>
      <c r="L72" s="51" t="n"/>
      <c r="M72" s="51" t="n"/>
      <c r="N72" s="50">
        <f>IF(ISNUMBER($F72),($F72-IF(ISNUMBER($AM72),$AM72,0))*(1-IF(ISNUMBER($J72),$J72,0)),"")</f>
        <v/>
      </c>
      <c r="O72" s="34" t="inlineStr">
        <is>
          <t>Yuzu Lime</t>
        </is>
      </c>
      <c r="P72" s="48" t="n">
        <v>75</v>
      </c>
      <c r="Q72" s="48" t="n">
        <v>0</v>
      </c>
      <c r="R72" s="34" t="inlineStr">
        <is>
          <t>Not listed</t>
        </is>
      </c>
      <c r="S72" s="48" t="n">
        <v>0</v>
      </c>
      <c r="T72" s="48" t="n">
        <v>0</v>
      </c>
      <c r="U72" s="34" t="inlineStr">
        <is>
          <t>None (natural flavours)</t>
        </is>
      </c>
      <c r="V72" s="34" t="inlineStr">
        <is>
          <t>75 mg caffeine + L-theanine for smooth focus, zero sugar/calorie</t>
        </is>
      </c>
      <c r="W72" s="51" t="n"/>
      <c r="X72" s="51" t="n"/>
      <c r="Y72" s="51" t="n"/>
      <c r="Z72" s="51" t="n"/>
      <c r="AA72" s="34" t="inlineStr">
        <is>
          <t>Medium</t>
        </is>
      </c>
      <c r="AB72" s="34" t="inlineStr">
        <is>
          <t>Niche caffeinated sparkling; focus positioning</t>
        </is>
      </c>
      <c r="AC72" s="34" t="inlineStr">
        <is>
          <t>Sparkling water that wakes you up smoothly</t>
        </is>
      </c>
      <c r="AD72" s="34" t="inlineStr">
        <is>
          <t>Coffee level caffeine plus L-theanine in a calorie free seltzer.</t>
        </is>
      </c>
      <c r="AE72" s="51" t="n"/>
      <c r="AF72" s="53">
        <f>IF(AND(ISNUMBER($P72),ISNUMBER($AL72),$AL72&lt;&gt;0),ROUND($P72/$AL72*100,1),"")</f>
        <v/>
      </c>
      <c r="AG72" s="54">
        <f>IF(AND(ISNUMBER($S72),ISNUMBER($AL72),$AL72&lt;&gt;0),ROUND($S72/$AL72*100,2),"")</f>
        <v/>
      </c>
      <c r="AH72" s="53">
        <f>IF(AND(ISNUMBER($Q72),ISNUMBER($AL72),$AL72&lt;&gt;0),ROUND($Q72/$AL72*100,1),"")</f>
        <v/>
      </c>
      <c r="AI72" s="48">
        <f>IF(ISNUMBER($S72),IF($S72&lt;=1,"Yes","No"),"n/a")</f>
        <v/>
      </c>
      <c r="AJ72" s="48">
        <f>IF(ISNUMBER($S72),ROUND(MAX(0,MIN(100,100-$S72*2.5-IF(ISNUMBER($T72),$T72,0)*0.12+IF($S72&lt;=1,12,0))),0),"")</f>
        <v/>
      </c>
      <c r="AK72" s="48">
        <f>IF(ISNUMBER($Q72),IF($Q72&gt;=100,20,IF($Q72&gt;=30,10,0)),0)+IF(ISNUMBER($R72),IF($R72&gt;=100,20,0),0)+IF(ISNUMBER($P72),IF($P72&gt;=150,20,IF($P72&gt;=50,12,5)),0)+IF(ISNUMBER($S72),IF($S72&lt;=1,15,0),0)</f>
        <v/>
      </c>
      <c r="AL72" s="48" t="n">
        <v>350</v>
      </c>
      <c r="AM72" s="49" t="n"/>
      <c r="AN72" s="48">
        <f>IF(AND(ISNUMBER($P72),ISNUMBER($AL72),$AL72&lt;&gt;0),IF(OR($P72&gt;180,$P72/$AL72*1000&gt;400),"Over ceiling, confirm SKU","Within"),"n/a")</f>
        <v/>
      </c>
      <c r="AO72" s="51" t="n"/>
      <c r="AP72" s="51" t="n"/>
      <c r="AQ72" s="51" t="n"/>
      <c r="AR72" s="34" t="inlineStr">
        <is>
          <t>Recalled, batch confirmed, to confirm</t>
        </is>
      </c>
      <c r="AS72" s="34" t="inlineStr">
        <is>
          <t>BLANK -&gt; requires live Amazon.ca capture</t>
        </is>
      </c>
      <c r="AT72" s="34" t="inlineStr">
        <is>
          <t>Unverified commercial data</t>
        </is>
      </c>
    </row>
    <row r="73" ht="28" customHeight="1">
      <c r="A73" s="34" t="inlineStr">
        <is>
          <t>Phocus</t>
        </is>
      </c>
      <c r="B73" s="34" t="inlineStr">
        <is>
          <t>Phocus Caffeinated Sparkling Water | Yuzu Lime | 18 pack 350mL</t>
        </is>
      </c>
      <c r="C73" s="34" t="inlineStr">
        <is>
          <t>1) Sparkling electrolyte / functional sparkling</t>
        </is>
      </c>
      <c r="D73" s="34" t="inlineStr">
        <is>
          <t>350 mL can</t>
        </is>
      </c>
      <c r="E73" s="48" t="n">
        <v>18</v>
      </c>
      <c r="F73" s="49" t="n"/>
      <c r="G73" s="50">
        <f>IF(AND(ISNUMBER($F73),ISNUMBER($E73),$E73&lt;&gt;0),$F73/$E73,"")</f>
        <v/>
      </c>
      <c r="H73" s="50">
        <f>IF(AND(ISNUMBER($F73),ISNUMBER($AL73),ISNUMBER($E73),($AL73*$E73)&lt;&gt;0),$F73/($AL73*$E73)*100,"")</f>
        <v/>
      </c>
      <c r="I73" s="51" t="n"/>
      <c r="J73" s="52" t="n"/>
      <c r="K73" s="50">
        <f>IF(AND(ISNUMBER($F73),ISNUMBER($J73)),$F73*(1-$J73),"")</f>
        <v/>
      </c>
      <c r="L73" s="51" t="n"/>
      <c r="M73" s="51" t="n"/>
      <c r="N73" s="50">
        <f>IF(ISNUMBER($F73),($F73-IF(ISNUMBER($AM73),$AM73,0))*(1-IF(ISNUMBER($J73),$J73,0)),"")</f>
        <v/>
      </c>
      <c r="O73" s="34" t="inlineStr">
        <is>
          <t>Yuzu Lime</t>
        </is>
      </c>
      <c r="P73" s="48" t="n">
        <v>75</v>
      </c>
      <c r="Q73" s="48" t="n">
        <v>0</v>
      </c>
      <c r="R73" s="34" t="inlineStr">
        <is>
          <t>Not listed</t>
        </is>
      </c>
      <c r="S73" s="48" t="n">
        <v>0</v>
      </c>
      <c r="T73" s="48" t="n">
        <v>0</v>
      </c>
      <c r="U73" s="34" t="inlineStr">
        <is>
          <t>None (natural flavours)</t>
        </is>
      </c>
      <c r="V73" s="34" t="inlineStr">
        <is>
          <t>75 mg caffeine + L-theanine for smooth focus, zero sugar/calorie</t>
        </is>
      </c>
      <c r="W73" s="51" t="n"/>
      <c r="X73" s="51" t="n"/>
      <c r="Y73" s="51" t="n"/>
      <c r="Z73" s="51" t="n"/>
      <c r="AA73" s="34" t="inlineStr">
        <is>
          <t>Medium</t>
        </is>
      </c>
      <c r="AB73" s="34" t="inlineStr">
        <is>
          <t>Niche caffeinated sparkling; focus positioning</t>
        </is>
      </c>
      <c r="AC73" s="34" t="inlineStr">
        <is>
          <t>Sparkling water that wakes you up smoothly</t>
        </is>
      </c>
      <c r="AD73" s="34" t="inlineStr">
        <is>
          <t>Coffee level caffeine plus L-theanine in a calorie free seltzer.</t>
        </is>
      </c>
      <c r="AE73" s="51" t="n"/>
      <c r="AF73" s="53">
        <f>IF(AND(ISNUMBER($P73),ISNUMBER($AL73),$AL73&lt;&gt;0),ROUND($P73/$AL73*100,1),"")</f>
        <v/>
      </c>
      <c r="AG73" s="54">
        <f>IF(AND(ISNUMBER($S73),ISNUMBER($AL73),$AL73&lt;&gt;0),ROUND($S73/$AL73*100,2),"")</f>
        <v/>
      </c>
      <c r="AH73" s="53">
        <f>IF(AND(ISNUMBER($Q73),ISNUMBER($AL73),$AL73&lt;&gt;0),ROUND($Q73/$AL73*100,1),"")</f>
        <v/>
      </c>
      <c r="AI73" s="48">
        <f>IF(ISNUMBER($S73),IF($S73&lt;=1,"Yes","No"),"n/a")</f>
        <v/>
      </c>
      <c r="AJ73" s="48">
        <f>IF(ISNUMBER($S73),ROUND(MAX(0,MIN(100,100-$S73*2.5-IF(ISNUMBER($T73),$T73,0)*0.12+IF($S73&lt;=1,12,0))),0),"")</f>
        <v/>
      </c>
      <c r="AK73" s="48">
        <f>IF(ISNUMBER($Q73),IF($Q73&gt;=100,20,IF($Q73&gt;=30,10,0)),0)+IF(ISNUMBER($R73),IF($R73&gt;=100,20,0),0)+IF(ISNUMBER($P73),IF($P73&gt;=150,20,IF($P73&gt;=50,12,5)),0)+IF(ISNUMBER($S73),IF($S73&lt;=1,15,0),0)</f>
        <v/>
      </c>
      <c r="AL73" s="48" t="n">
        <v>350</v>
      </c>
      <c r="AM73" s="49" t="n"/>
      <c r="AN73" s="48">
        <f>IF(AND(ISNUMBER($P73),ISNUMBER($AL73),$AL73&lt;&gt;0),IF(OR($P73&gt;180,$P73/$AL73*1000&gt;400),"Over ceiling, confirm SKU","Within"),"n/a")</f>
        <v/>
      </c>
      <c r="AO73" s="51" t="n"/>
      <c r="AP73" s="51" t="n"/>
      <c r="AQ73" s="51" t="n"/>
      <c r="AR73" s="34" t="inlineStr">
        <is>
          <t>Recalled, batch confirmed, to confirm</t>
        </is>
      </c>
      <c r="AS73" s="34" t="inlineStr">
        <is>
          <t>BLANK -&gt; requires live Amazon.ca capture</t>
        </is>
      </c>
      <c r="AT73" s="34" t="inlineStr">
        <is>
          <t>Unverified commercial data</t>
        </is>
      </c>
    </row>
    <row r="74" ht="28" customHeight="1">
      <c r="A74" s="34" t="inlineStr">
        <is>
          <t>Phocus</t>
        </is>
      </c>
      <c r="B74" s="34" t="inlineStr">
        <is>
          <t>Phocus Caffeinated Sparkling Water | Yuzu Lime | 24 pack 350mL</t>
        </is>
      </c>
      <c r="C74" s="34" t="inlineStr">
        <is>
          <t>1) Sparkling electrolyte / functional sparkling</t>
        </is>
      </c>
      <c r="D74" s="34" t="inlineStr">
        <is>
          <t>350 mL can</t>
        </is>
      </c>
      <c r="E74" s="48" t="n">
        <v>24</v>
      </c>
      <c r="F74" s="49" t="n"/>
      <c r="G74" s="50">
        <f>IF(AND(ISNUMBER($F74),ISNUMBER($E74),$E74&lt;&gt;0),$F74/$E74,"")</f>
        <v/>
      </c>
      <c r="H74" s="50">
        <f>IF(AND(ISNUMBER($F74),ISNUMBER($AL74),ISNUMBER($E74),($AL74*$E74)&lt;&gt;0),$F74/($AL74*$E74)*100,"")</f>
        <v/>
      </c>
      <c r="I74" s="51" t="n"/>
      <c r="J74" s="52" t="n"/>
      <c r="K74" s="50">
        <f>IF(AND(ISNUMBER($F74),ISNUMBER($J74)),$F74*(1-$J74),"")</f>
        <v/>
      </c>
      <c r="L74" s="51" t="n"/>
      <c r="M74" s="51" t="n"/>
      <c r="N74" s="50">
        <f>IF(ISNUMBER($F74),($F74-IF(ISNUMBER($AM74),$AM74,0))*(1-IF(ISNUMBER($J74),$J74,0)),"")</f>
        <v/>
      </c>
      <c r="O74" s="34" t="inlineStr">
        <is>
          <t>Yuzu Lime</t>
        </is>
      </c>
      <c r="P74" s="48" t="n">
        <v>75</v>
      </c>
      <c r="Q74" s="48" t="n">
        <v>0</v>
      </c>
      <c r="R74" s="34" t="inlineStr">
        <is>
          <t>Not listed</t>
        </is>
      </c>
      <c r="S74" s="48" t="n">
        <v>0</v>
      </c>
      <c r="T74" s="48" t="n">
        <v>0</v>
      </c>
      <c r="U74" s="34" t="inlineStr">
        <is>
          <t>None (natural flavours)</t>
        </is>
      </c>
      <c r="V74" s="34" t="inlineStr">
        <is>
          <t>75 mg caffeine + L-theanine for smooth focus, zero sugar/calorie</t>
        </is>
      </c>
      <c r="W74" s="51" t="n"/>
      <c r="X74" s="51" t="n"/>
      <c r="Y74" s="51" t="n"/>
      <c r="Z74" s="51" t="n"/>
      <c r="AA74" s="34" t="inlineStr">
        <is>
          <t>Medium</t>
        </is>
      </c>
      <c r="AB74" s="34" t="inlineStr">
        <is>
          <t>Niche caffeinated sparkling; focus positioning</t>
        </is>
      </c>
      <c r="AC74" s="34" t="inlineStr">
        <is>
          <t>Sparkling water that wakes you up smoothly</t>
        </is>
      </c>
      <c r="AD74" s="34" t="inlineStr">
        <is>
          <t>Coffee level caffeine plus L-theanine in a calorie free seltzer.</t>
        </is>
      </c>
      <c r="AE74" s="51" t="n"/>
      <c r="AF74" s="53">
        <f>IF(AND(ISNUMBER($P74),ISNUMBER($AL74),$AL74&lt;&gt;0),ROUND($P74/$AL74*100,1),"")</f>
        <v/>
      </c>
      <c r="AG74" s="54">
        <f>IF(AND(ISNUMBER($S74),ISNUMBER($AL74),$AL74&lt;&gt;0),ROUND($S74/$AL74*100,2),"")</f>
        <v/>
      </c>
      <c r="AH74" s="53">
        <f>IF(AND(ISNUMBER($Q74),ISNUMBER($AL74),$AL74&lt;&gt;0),ROUND($Q74/$AL74*100,1),"")</f>
        <v/>
      </c>
      <c r="AI74" s="48">
        <f>IF(ISNUMBER($S74),IF($S74&lt;=1,"Yes","No"),"n/a")</f>
        <v/>
      </c>
      <c r="AJ74" s="48">
        <f>IF(ISNUMBER($S74),ROUND(MAX(0,MIN(100,100-$S74*2.5-IF(ISNUMBER($T74),$T74,0)*0.12+IF($S74&lt;=1,12,0))),0),"")</f>
        <v/>
      </c>
      <c r="AK74" s="48">
        <f>IF(ISNUMBER($Q74),IF($Q74&gt;=100,20,IF($Q74&gt;=30,10,0)),0)+IF(ISNUMBER($R74),IF($R74&gt;=100,20,0),0)+IF(ISNUMBER($P74),IF($P74&gt;=150,20,IF($P74&gt;=50,12,5)),0)+IF(ISNUMBER($S74),IF($S74&lt;=1,15,0),0)</f>
        <v/>
      </c>
      <c r="AL74" s="48" t="n">
        <v>350</v>
      </c>
      <c r="AM74" s="49" t="n"/>
      <c r="AN74" s="48">
        <f>IF(AND(ISNUMBER($P74),ISNUMBER($AL74),$AL74&lt;&gt;0),IF(OR($P74&gt;180,$P74/$AL74*1000&gt;400),"Over ceiling, confirm SKU","Within"),"n/a")</f>
        <v/>
      </c>
      <c r="AO74" s="51" t="n"/>
      <c r="AP74" s="51" t="n"/>
      <c r="AQ74" s="51" t="n"/>
      <c r="AR74" s="34" t="inlineStr">
        <is>
          <t>Recalled, batch confirmed, to confirm</t>
        </is>
      </c>
      <c r="AS74" s="34" t="inlineStr">
        <is>
          <t>BLANK -&gt; requires live Amazon.ca capture</t>
        </is>
      </c>
      <c r="AT74" s="34" t="inlineStr">
        <is>
          <t>Unverified commercial data</t>
        </is>
      </c>
    </row>
    <row r="75" ht="28" customHeight="1">
      <c r="A75" s="34" t="inlineStr">
        <is>
          <t>Phocus</t>
        </is>
      </c>
      <c r="B75" s="34" t="inlineStr">
        <is>
          <t>Phocus Caffeinated Sparkling Water | Cucumber | single 350mL</t>
        </is>
      </c>
      <c r="C75" s="34" t="inlineStr">
        <is>
          <t>1) Sparkling electrolyte / functional sparkling</t>
        </is>
      </c>
      <c r="D75" s="34" t="inlineStr">
        <is>
          <t>350 mL can</t>
        </is>
      </c>
      <c r="E75" s="48" t="n">
        <v>1</v>
      </c>
      <c r="F75" s="49" t="n"/>
      <c r="G75" s="50">
        <f>IF(AND(ISNUMBER($F75),ISNUMBER($E75),$E75&lt;&gt;0),$F75/$E75,"")</f>
        <v/>
      </c>
      <c r="H75" s="50">
        <f>IF(AND(ISNUMBER($F75),ISNUMBER($AL75),ISNUMBER($E75),($AL75*$E75)&lt;&gt;0),$F75/($AL75*$E75)*100,"")</f>
        <v/>
      </c>
      <c r="I75" s="51" t="n"/>
      <c r="J75" s="52" t="n"/>
      <c r="K75" s="50">
        <f>IF(AND(ISNUMBER($F75),ISNUMBER($J75)),$F75*(1-$J75),"")</f>
        <v/>
      </c>
      <c r="L75" s="51" t="n"/>
      <c r="M75" s="51" t="n"/>
      <c r="N75" s="50">
        <f>IF(ISNUMBER($F75),($F75-IF(ISNUMBER($AM75),$AM75,0))*(1-IF(ISNUMBER($J75),$J75,0)),"")</f>
        <v/>
      </c>
      <c r="O75" s="34" t="inlineStr">
        <is>
          <t>Cucumber</t>
        </is>
      </c>
      <c r="P75" s="48" t="n">
        <v>75</v>
      </c>
      <c r="Q75" s="48" t="n">
        <v>0</v>
      </c>
      <c r="R75" s="34" t="inlineStr">
        <is>
          <t>Not listed</t>
        </is>
      </c>
      <c r="S75" s="48" t="n">
        <v>0</v>
      </c>
      <c r="T75" s="48" t="n">
        <v>0</v>
      </c>
      <c r="U75" s="34" t="inlineStr">
        <is>
          <t>None (natural flavours)</t>
        </is>
      </c>
      <c r="V75" s="34" t="inlineStr">
        <is>
          <t>75 mg caffeine + L-theanine for smooth focus, zero sugar/calorie</t>
        </is>
      </c>
      <c r="W75" s="51" t="n"/>
      <c r="X75" s="51" t="n"/>
      <c r="Y75" s="51" t="n"/>
      <c r="Z75" s="51" t="n"/>
      <c r="AA75" s="34" t="inlineStr">
        <is>
          <t>Medium</t>
        </is>
      </c>
      <c r="AB75" s="34" t="inlineStr">
        <is>
          <t>Niche caffeinated sparkling; focus positioning</t>
        </is>
      </c>
      <c r="AC75" s="34" t="inlineStr">
        <is>
          <t>Sparkling water that wakes you up smoothly</t>
        </is>
      </c>
      <c r="AD75" s="34" t="inlineStr">
        <is>
          <t>Coffee level caffeine plus L-theanine in a calorie free seltzer.</t>
        </is>
      </c>
      <c r="AE75" s="51" t="n"/>
      <c r="AF75" s="53">
        <f>IF(AND(ISNUMBER($P75),ISNUMBER($AL75),$AL75&lt;&gt;0),ROUND($P75/$AL75*100,1),"")</f>
        <v/>
      </c>
      <c r="AG75" s="54">
        <f>IF(AND(ISNUMBER($S75),ISNUMBER($AL75),$AL75&lt;&gt;0),ROUND($S75/$AL75*100,2),"")</f>
        <v/>
      </c>
      <c r="AH75" s="53">
        <f>IF(AND(ISNUMBER($Q75),ISNUMBER($AL75),$AL75&lt;&gt;0),ROUND($Q75/$AL75*100,1),"")</f>
        <v/>
      </c>
      <c r="AI75" s="48">
        <f>IF(ISNUMBER($S75),IF($S75&lt;=1,"Yes","No"),"n/a")</f>
        <v/>
      </c>
      <c r="AJ75" s="48">
        <f>IF(ISNUMBER($S75),ROUND(MAX(0,MIN(100,100-$S75*2.5-IF(ISNUMBER($T75),$T75,0)*0.12+IF($S75&lt;=1,12,0))),0),"")</f>
        <v/>
      </c>
      <c r="AK75" s="48">
        <f>IF(ISNUMBER($Q75),IF($Q75&gt;=100,20,IF($Q75&gt;=30,10,0)),0)+IF(ISNUMBER($R75),IF($R75&gt;=100,20,0),0)+IF(ISNUMBER($P75),IF($P75&gt;=150,20,IF($P75&gt;=50,12,5)),0)+IF(ISNUMBER($S75),IF($S75&lt;=1,15,0),0)</f>
        <v/>
      </c>
      <c r="AL75" s="48" t="n">
        <v>350</v>
      </c>
      <c r="AM75" s="49" t="n"/>
      <c r="AN75" s="48">
        <f>IF(AND(ISNUMBER($P75),ISNUMBER($AL75),$AL75&lt;&gt;0),IF(OR($P75&gt;180,$P75/$AL75*1000&gt;400),"Over ceiling, confirm SKU","Within"),"n/a")</f>
        <v/>
      </c>
      <c r="AO75" s="51" t="n"/>
      <c r="AP75" s="51" t="n"/>
      <c r="AQ75" s="51" t="n"/>
      <c r="AR75" s="34" t="inlineStr">
        <is>
          <t>Recalled, batch confirmed, to confirm</t>
        </is>
      </c>
      <c r="AS75" s="34" t="inlineStr">
        <is>
          <t>BLANK -&gt; requires live Amazon.ca capture</t>
        </is>
      </c>
      <c r="AT75" s="34" t="inlineStr">
        <is>
          <t>Unverified commercial data</t>
        </is>
      </c>
    </row>
    <row r="76" ht="28" customHeight="1">
      <c r="A76" s="34" t="inlineStr">
        <is>
          <t>Phocus</t>
        </is>
      </c>
      <c r="B76" s="34" t="inlineStr">
        <is>
          <t>Phocus Caffeinated Sparkling Water | Cucumber | 8 pack 350mL</t>
        </is>
      </c>
      <c r="C76" s="34" t="inlineStr">
        <is>
          <t>1) Sparkling electrolyte / functional sparkling</t>
        </is>
      </c>
      <c r="D76" s="34" t="inlineStr">
        <is>
          <t>350 mL can</t>
        </is>
      </c>
      <c r="E76" s="48" t="n">
        <v>8</v>
      </c>
      <c r="F76" s="49" t="n"/>
      <c r="G76" s="50">
        <f>IF(AND(ISNUMBER($F76),ISNUMBER($E76),$E76&lt;&gt;0),$F76/$E76,"")</f>
        <v/>
      </c>
      <c r="H76" s="50">
        <f>IF(AND(ISNUMBER($F76),ISNUMBER($AL76),ISNUMBER($E76),($AL76*$E76)&lt;&gt;0),$F76/($AL76*$E76)*100,"")</f>
        <v/>
      </c>
      <c r="I76" s="51" t="n"/>
      <c r="J76" s="52" t="n"/>
      <c r="K76" s="50">
        <f>IF(AND(ISNUMBER($F76),ISNUMBER($J76)),$F76*(1-$J76),"")</f>
        <v/>
      </c>
      <c r="L76" s="51" t="n"/>
      <c r="M76" s="51" t="n"/>
      <c r="N76" s="50">
        <f>IF(ISNUMBER($F76),($F76-IF(ISNUMBER($AM76),$AM76,0))*(1-IF(ISNUMBER($J76),$J76,0)),"")</f>
        <v/>
      </c>
      <c r="O76" s="34" t="inlineStr">
        <is>
          <t>Cucumber</t>
        </is>
      </c>
      <c r="P76" s="48" t="n">
        <v>75</v>
      </c>
      <c r="Q76" s="48" t="n">
        <v>0</v>
      </c>
      <c r="R76" s="34" t="inlineStr">
        <is>
          <t>Not listed</t>
        </is>
      </c>
      <c r="S76" s="48" t="n">
        <v>0</v>
      </c>
      <c r="T76" s="48" t="n">
        <v>0</v>
      </c>
      <c r="U76" s="34" t="inlineStr">
        <is>
          <t>None (natural flavours)</t>
        </is>
      </c>
      <c r="V76" s="34" t="inlineStr">
        <is>
          <t>75 mg caffeine + L-theanine for smooth focus, zero sugar/calorie</t>
        </is>
      </c>
      <c r="W76" s="51" t="n"/>
      <c r="X76" s="51" t="n"/>
      <c r="Y76" s="51" t="n"/>
      <c r="Z76" s="51" t="n"/>
      <c r="AA76" s="34" t="inlineStr">
        <is>
          <t>Medium</t>
        </is>
      </c>
      <c r="AB76" s="34" t="inlineStr">
        <is>
          <t>Niche caffeinated sparkling; focus positioning</t>
        </is>
      </c>
      <c r="AC76" s="34" t="inlineStr">
        <is>
          <t>Sparkling water that wakes you up smoothly</t>
        </is>
      </c>
      <c r="AD76" s="34" t="inlineStr">
        <is>
          <t>Coffee level caffeine plus L-theanine in a calorie free seltzer.</t>
        </is>
      </c>
      <c r="AE76" s="51" t="n"/>
      <c r="AF76" s="53">
        <f>IF(AND(ISNUMBER($P76),ISNUMBER($AL76),$AL76&lt;&gt;0),ROUND($P76/$AL76*100,1),"")</f>
        <v/>
      </c>
      <c r="AG76" s="54">
        <f>IF(AND(ISNUMBER($S76),ISNUMBER($AL76),$AL76&lt;&gt;0),ROUND($S76/$AL76*100,2),"")</f>
        <v/>
      </c>
      <c r="AH76" s="53">
        <f>IF(AND(ISNUMBER($Q76),ISNUMBER($AL76),$AL76&lt;&gt;0),ROUND($Q76/$AL76*100,1),"")</f>
        <v/>
      </c>
      <c r="AI76" s="48">
        <f>IF(ISNUMBER($S76),IF($S76&lt;=1,"Yes","No"),"n/a")</f>
        <v/>
      </c>
      <c r="AJ76" s="48">
        <f>IF(ISNUMBER($S76),ROUND(MAX(0,MIN(100,100-$S76*2.5-IF(ISNUMBER($T76),$T76,0)*0.12+IF($S76&lt;=1,12,0))),0),"")</f>
        <v/>
      </c>
      <c r="AK76" s="48">
        <f>IF(ISNUMBER($Q76),IF($Q76&gt;=100,20,IF($Q76&gt;=30,10,0)),0)+IF(ISNUMBER($R76),IF($R76&gt;=100,20,0),0)+IF(ISNUMBER($P76),IF($P76&gt;=150,20,IF($P76&gt;=50,12,5)),0)+IF(ISNUMBER($S76),IF($S76&lt;=1,15,0),0)</f>
        <v/>
      </c>
      <c r="AL76" s="48" t="n">
        <v>350</v>
      </c>
      <c r="AM76" s="49" t="n"/>
      <c r="AN76" s="48">
        <f>IF(AND(ISNUMBER($P76),ISNUMBER($AL76),$AL76&lt;&gt;0),IF(OR($P76&gt;180,$P76/$AL76*1000&gt;400),"Over ceiling, confirm SKU","Within"),"n/a")</f>
        <v/>
      </c>
      <c r="AO76" s="51" t="n"/>
      <c r="AP76" s="51" t="n"/>
      <c r="AQ76" s="51" t="n"/>
      <c r="AR76" s="34" t="inlineStr">
        <is>
          <t>Recalled, batch confirmed, to confirm</t>
        </is>
      </c>
      <c r="AS76" s="34" t="inlineStr">
        <is>
          <t>BLANK -&gt; requires live Amazon.ca capture</t>
        </is>
      </c>
      <c r="AT76" s="34" t="inlineStr">
        <is>
          <t>Unverified commercial data</t>
        </is>
      </c>
    </row>
    <row r="77" ht="28" customHeight="1">
      <c r="A77" s="34" t="inlineStr">
        <is>
          <t>Phocus</t>
        </is>
      </c>
      <c r="B77" s="34" t="inlineStr">
        <is>
          <t>Phocus Caffeinated Sparkling Water | Cucumber | 12 pack 350mL</t>
        </is>
      </c>
      <c r="C77" s="34" t="inlineStr">
        <is>
          <t>1) Sparkling electrolyte / functional sparkling</t>
        </is>
      </c>
      <c r="D77" s="34" t="inlineStr">
        <is>
          <t>350 mL can</t>
        </is>
      </c>
      <c r="E77" s="48" t="n">
        <v>12</v>
      </c>
      <c r="F77" s="49" t="n"/>
      <c r="G77" s="50">
        <f>IF(AND(ISNUMBER($F77),ISNUMBER($E77),$E77&lt;&gt;0),$F77/$E77,"")</f>
        <v/>
      </c>
      <c r="H77" s="50">
        <f>IF(AND(ISNUMBER($F77),ISNUMBER($AL77),ISNUMBER($E77),($AL77*$E77)&lt;&gt;0),$F77/($AL77*$E77)*100,"")</f>
        <v/>
      </c>
      <c r="I77" s="51" t="n"/>
      <c r="J77" s="52" t="n"/>
      <c r="K77" s="50">
        <f>IF(AND(ISNUMBER($F77),ISNUMBER($J77)),$F77*(1-$J77),"")</f>
        <v/>
      </c>
      <c r="L77" s="51" t="n"/>
      <c r="M77" s="51" t="n"/>
      <c r="N77" s="50">
        <f>IF(ISNUMBER($F77),($F77-IF(ISNUMBER($AM77),$AM77,0))*(1-IF(ISNUMBER($J77),$J77,0)),"")</f>
        <v/>
      </c>
      <c r="O77" s="34" t="inlineStr">
        <is>
          <t>Cucumber</t>
        </is>
      </c>
      <c r="P77" s="48" t="n">
        <v>75</v>
      </c>
      <c r="Q77" s="48" t="n">
        <v>0</v>
      </c>
      <c r="R77" s="34" t="inlineStr">
        <is>
          <t>Not listed</t>
        </is>
      </c>
      <c r="S77" s="48" t="n">
        <v>0</v>
      </c>
      <c r="T77" s="48" t="n">
        <v>0</v>
      </c>
      <c r="U77" s="34" t="inlineStr">
        <is>
          <t>None (natural flavours)</t>
        </is>
      </c>
      <c r="V77" s="34" t="inlineStr">
        <is>
          <t>75 mg caffeine + L-theanine for smooth focus, zero sugar/calorie</t>
        </is>
      </c>
      <c r="W77" s="51" t="n"/>
      <c r="X77" s="51" t="n"/>
      <c r="Y77" s="51" t="n"/>
      <c r="Z77" s="51" t="n"/>
      <c r="AA77" s="34" t="inlineStr">
        <is>
          <t>Medium</t>
        </is>
      </c>
      <c r="AB77" s="34" t="inlineStr">
        <is>
          <t>Niche caffeinated sparkling; focus positioning</t>
        </is>
      </c>
      <c r="AC77" s="34" t="inlineStr">
        <is>
          <t>Sparkling water that wakes you up smoothly</t>
        </is>
      </c>
      <c r="AD77" s="34" t="inlineStr">
        <is>
          <t>Coffee level caffeine plus L-theanine in a calorie free seltzer.</t>
        </is>
      </c>
      <c r="AE77" s="51" t="n"/>
      <c r="AF77" s="53">
        <f>IF(AND(ISNUMBER($P77),ISNUMBER($AL77),$AL77&lt;&gt;0),ROUND($P77/$AL77*100,1),"")</f>
        <v/>
      </c>
      <c r="AG77" s="54">
        <f>IF(AND(ISNUMBER($S77),ISNUMBER($AL77),$AL77&lt;&gt;0),ROUND($S77/$AL77*100,2),"")</f>
        <v/>
      </c>
      <c r="AH77" s="53">
        <f>IF(AND(ISNUMBER($Q77),ISNUMBER($AL77),$AL77&lt;&gt;0),ROUND($Q77/$AL77*100,1),"")</f>
        <v/>
      </c>
      <c r="AI77" s="48">
        <f>IF(ISNUMBER($S77),IF($S77&lt;=1,"Yes","No"),"n/a")</f>
        <v/>
      </c>
      <c r="AJ77" s="48">
        <f>IF(ISNUMBER($S77),ROUND(MAX(0,MIN(100,100-$S77*2.5-IF(ISNUMBER($T77),$T77,0)*0.12+IF($S77&lt;=1,12,0))),0),"")</f>
        <v/>
      </c>
      <c r="AK77" s="48">
        <f>IF(ISNUMBER($Q77),IF($Q77&gt;=100,20,IF($Q77&gt;=30,10,0)),0)+IF(ISNUMBER($R77),IF($R77&gt;=100,20,0),0)+IF(ISNUMBER($P77),IF($P77&gt;=150,20,IF($P77&gt;=50,12,5)),0)+IF(ISNUMBER($S77),IF($S77&lt;=1,15,0),0)</f>
        <v/>
      </c>
      <c r="AL77" s="48" t="n">
        <v>350</v>
      </c>
      <c r="AM77" s="49" t="n"/>
      <c r="AN77" s="48">
        <f>IF(AND(ISNUMBER($P77),ISNUMBER($AL77),$AL77&lt;&gt;0),IF(OR($P77&gt;180,$P77/$AL77*1000&gt;400),"Over ceiling, confirm SKU","Within"),"n/a")</f>
        <v/>
      </c>
      <c r="AO77" s="51" t="n"/>
      <c r="AP77" s="51" t="n"/>
      <c r="AQ77" s="51" t="n"/>
      <c r="AR77" s="34" t="inlineStr">
        <is>
          <t>Recalled, batch confirmed, to confirm</t>
        </is>
      </c>
      <c r="AS77" s="34" t="inlineStr">
        <is>
          <t>BLANK -&gt; requires live Amazon.ca capture</t>
        </is>
      </c>
      <c r="AT77" s="34" t="inlineStr">
        <is>
          <t>Unverified commercial data</t>
        </is>
      </c>
    </row>
    <row r="78" ht="28" customHeight="1">
      <c r="A78" s="34" t="inlineStr">
        <is>
          <t>Phocus</t>
        </is>
      </c>
      <c r="B78" s="34" t="inlineStr">
        <is>
          <t>Phocus Caffeinated Sparkling Water | Cucumber | 15 pack 350mL</t>
        </is>
      </c>
      <c r="C78" s="34" t="inlineStr">
        <is>
          <t>1) Sparkling electrolyte / functional sparkling</t>
        </is>
      </c>
      <c r="D78" s="34" t="inlineStr">
        <is>
          <t>350 mL can</t>
        </is>
      </c>
      <c r="E78" s="48" t="n">
        <v>15</v>
      </c>
      <c r="F78" s="49" t="n"/>
      <c r="G78" s="50">
        <f>IF(AND(ISNUMBER($F78),ISNUMBER($E78),$E78&lt;&gt;0),$F78/$E78,"")</f>
        <v/>
      </c>
      <c r="H78" s="50">
        <f>IF(AND(ISNUMBER($F78),ISNUMBER($AL78),ISNUMBER($E78),($AL78*$E78)&lt;&gt;0),$F78/($AL78*$E78)*100,"")</f>
        <v/>
      </c>
      <c r="I78" s="51" t="n"/>
      <c r="J78" s="52" t="n"/>
      <c r="K78" s="50">
        <f>IF(AND(ISNUMBER($F78),ISNUMBER($J78)),$F78*(1-$J78),"")</f>
        <v/>
      </c>
      <c r="L78" s="51" t="n"/>
      <c r="M78" s="51" t="n"/>
      <c r="N78" s="50">
        <f>IF(ISNUMBER($F78),($F78-IF(ISNUMBER($AM78),$AM78,0))*(1-IF(ISNUMBER($J78),$J78,0)),"")</f>
        <v/>
      </c>
      <c r="O78" s="34" t="inlineStr">
        <is>
          <t>Cucumber</t>
        </is>
      </c>
      <c r="P78" s="48" t="n">
        <v>75</v>
      </c>
      <c r="Q78" s="48" t="n">
        <v>0</v>
      </c>
      <c r="R78" s="34" t="inlineStr">
        <is>
          <t>Not listed</t>
        </is>
      </c>
      <c r="S78" s="48" t="n">
        <v>0</v>
      </c>
      <c r="T78" s="48" t="n">
        <v>0</v>
      </c>
      <c r="U78" s="34" t="inlineStr">
        <is>
          <t>None (natural flavours)</t>
        </is>
      </c>
      <c r="V78" s="34" t="inlineStr">
        <is>
          <t>75 mg caffeine + L-theanine for smooth focus, zero sugar/calorie</t>
        </is>
      </c>
      <c r="W78" s="51" t="n"/>
      <c r="X78" s="51" t="n"/>
      <c r="Y78" s="51" t="n"/>
      <c r="Z78" s="51" t="n"/>
      <c r="AA78" s="34" t="inlineStr">
        <is>
          <t>Medium</t>
        </is>
      </c>
      <c r="AB78" s="34" t="inlineStr">
        <is>
          <t>Niche caffeinated sparkling; focus positioning</t>
        </is>
      </c>
      <c r="AC78" s="34" t="inlineStr">
        <is>
          <t>Sparkling water that wakes you up smoothly</t>
        </is>
      </c>
      <c r="AD78" s="34" t="inlineStr">
        <is>
          <t>Coffee level caffeine plus L-theanine in a calorie free seltzer.</t>
        </is>
      </c>
      <c r="AE78" s="51" t="n"/>
      <c r="AF78" s="53">
        <f>IF(AND(ISNUMBER($P78),ISNUMBER($AL78),$AL78&lt;&gt;0),ROUND($P78/$AL78*100,1),"")</f>
        <v/>
      </c>
      <c r="AG78" s="54">
        <f>IF(AND(ISNUMBER($S78),ISNUMBER($AL78),$AL78&lt;&gt;0),ROUND($S78/$AL78*100,2),"")</f>
        <v/>
      </c>
      <c r="AH78" s="53">
        <f>IF(AND(ISNUMBER($Q78),ISNUMBER($AL78),$AL78&lt;&gt;0),ROUND($Q78/$AL78*100,1),"")</f>
        <v/>
      </c>
      <c r="AI78" s="48">
        <f>IF(ISNUMBER($S78),IF($S78&lt;=1,"Yes","No"),"n/a")</f>
        <v/>
      </c>
      <c r="AJ78" s="48">
        <f>IF(ISNUMBER($S78),ROUND(MAX(0,MIN(100,100-$S78*2.5-IF(ISNUMBER($T78),$T78,0)*0.12+IF($S78&lt;=1,12,0))),0),"")</f>
        <v/>
      </c>
      <c r="AK78" s="48">
        <f>IF(ISNUMBER($Q78),IF($Q78&gt;=100,20,IF($Q78&gt;=30,10,0)),0)+IF(ISNUMBER($R78),IF($R78&gt;=100,20,0),0)+IF(ISNUMBER($P78),IF($P78&gt;=150,20,IF($P78&gt;=50,12,5)),0)+IF(ISNUMBER($S78),IF($S78&lt;=1,15,0),0)</f>
        <v/>
      </c>
      <c r="AL78" s="48" t="n">
        <v>350</v>
      </c>
      <c r="AM78" s="49" t="n"/>
      <c r="AN78" s="48">
        <f>IF(AND(ISNUMBER($P78),ISNUMBER($AL78),$AL78&lt;&gt;0),IF(OR($P78&gt;180,$P78/$AL78*1000&gt;400),"Over ceiling, confirm SKU","Within"),"n/a")</f>
        <v/>
      </c>
      <c r="AO78" s="51" t="n"/>
      <c r="AP78" s="51" t="n"/>
      <c r="AQ78" s="51" t="n"/>
      <c r="AR78" s="34" t="inlineStr">
        <is>
          <t>Recalled, batch confirmed, to confirm</t>
        </is>
      </c>
      <c r="AS78" s="34" t="inlineStr">
        <is>
          <t>BLANK -&gt; requires live Amazon.ca capture</t>
        </is>
      </c>
      <c r="AT78" s="34" t="inlineStr">
        <is>
          <t>Unverified commercial data</t>
        </is>
      </c>
    </row>
    <row r="79" ht="28" customHeight="1">
      <c r="A79" s="34" t="inlineStr">
        <is>
          <t>Phocus</t>
        </is>
      </c>
      <c r="B79" s="34" t="inlineStr">
        <is>
          <t>Phocus Caffeinated Sparkling Water | Cucumber | 18 pack 350mL</t>
        </is>
      </c>
      <c r="C79" s="34" t="inlineStr">
        <is>
          <t>1) Sparkling electrolyte / functional sparkling</t>
        </is>
      </c>
      <c r="D79" s="34" t="inlineStr">
        <is>
          <t>350 mL can</t>
        </is>
      </c>
      <c r="E79" s="48" t="n">
        <v>18</v>
      </c>
      <c r="F79" s="49" t="n"/>
      <c r="G79" s="50">
        <f>IF(AND(ISNUMBER($F79),ISNUMBER($E79),$E79&lt;&gt;0),$F79/$E79,"")</f>
        <v/>
      </c>
      <c r="H79" s="50">
        <f>IF(AND(ISNUMBER($F79),ISNUMBER($AL79),ISNUMBER($E79),($AL79*$E79)&lt;&gt;0),$F79/($AL79*$E79)*100,"")</f>
        <v/>
      </c>
      <c r="I79" s="51" t="n"/>
      <c r="J79" s="52" t="n"/>
      <c r="K79" s="50">
        <f>IF(AND(ISNUMBER($F79),ISNUMBER($J79)),$F79*(1-$J79),"")</f>
        <v/>
      </c>
      <c r="L79" s="51" t="n"/>
      <c r="M79" s="51" t="n"/>
      <c r="N79" s="50">
        <f>IF(ISNUMBER($F79),($F79-IF(ISNUMBER($AM79),$AM79,0))*(1-IF(ISNUMBER($J79),$J79,0)),"")</f>
        <v/>
      </c>
      <c r="O79" s="34" t="inlineStr">
        <is>
          <t>Cucumber</t>
        </is>
      </c>
      <c r="P79" s="48" t="n">
        <v>75</v>
      </c>
      <c r="Q79" s="48" t="n">
        <v>0</v>
      </c>
      <c r="R79" s="34" t="inlineStr">
        <is>
          <t>Not listed</t>
        </is>
      </c>
      <c r="S79" s="48" t="n">
        <v>0</v>
      </c>
      <c r="T79" s="48" t="n">
        <v>0</v>
      </c>
      <c r="U79" s="34" t="inlineStr">
        <is>
          <t>None (natural flavours)</t>
        </is>
      </c>
      <c r="V79" s="34" t="inlineStr">
        <is>
          <t>75 mg caffeine + L-theanine for smooth focus, zero sugar/calorie</t>
        </is>
      </c>
      <c r="W79" s="51" t="n"/>
      <c r="X79" s="51" t="n"/>
      <c r="Y79" s="51" t="n"/>
      <c r="Z79" s="51" t="n"/>
      <c r="AA79" s="34" t="inlineStr">
        <is>
          <t>Medium</t>
        </is>
      </c>
      <c r="AB79" s="34" t="inlineStr">
        <is>
          <t>Niche caffeinated sparkling; focus positioning</t>
        </is>
      </c>
      <c r="AC79" s="34" t="inlineStr">
        <is>
          <t>Sparkling water that wakes you up smoothly</t>
        </is>
      </c>
      <c r="AD79" s="34" t="inlineStr">
        <is>
          <t>Coffee level caffeine plus L-theanine in a calorie free seltzer.</t>
        </is>
      </c>
      <c r="AE79" s="51" t="n"/>
      <c r="AF79" s="53">
        <f>IF(AND(ISNUMBER($P79),ISNUMBER($AL79),$AL79&lt;&gt;0),ROUND($P79/$AL79*100,1),"")</f>
        <v/>
      </c>
      <c r="AG79" s="54">
        <f>IF(AND(ISNUMBER($S79),ISNUMBER($AL79),$AL79&lt;&gt;0),ROUND($S79/$AL79*100,2),"")</f>
        <v/>
      </c>
      <c r="AH79" s="53">
        <f>IF(AND(ISNUMBER($Q79),ISNUMBER($AL79),$AL79&lt;&gt;0),ROUND($Q79/$AL79*100,1),"")</f>
        <v/>
      </c>
      <c r="AI79" s="48">
        <f>IF(ISNUMBER($S79),IF($S79&lt;=1,"Yes","No"),"n/a")</f>
        <v/>
      </c>
      <c r="AJ79" s="48">
        <f>IF(ISNUMBER($S79),ROUND(MAX(0,MIN(100,100-$S79*2.5-IF(ISNUMBER($T79),$T79,0)*0.12+IF($S79&lt;=1,12,0))),0),"")</f>
        <v/>
      </c>
      <c r="AK79" s="48">
        <f>IF(ISNUMBER($Q79),IF($Q79&gt;=100,20,IF($Q79&gt;=30,10,0)),0)+IF(ISNUMBER($R79),IF($R79&gt;=100,20,0),0)+IF(ISNUMBER($P79),IF($P79&gt;=150,20,IF($P79&gt;=50,12,5)),0)+IF(ISNUMBER($S79),IF($S79&lt;=1,15,0),0)</f>
        <v/>
      </c>
      <c r="AL79" s="48" t="n">
        <v>350</v>
      </c>
      <c r="AM79" s="49" t="n"/>
      <c r="AN79" s="48">
        <f>IF(AND(ISNUMBER($P79),ISNUMBER($AL79),$AL79&lt;&gt;0),IF(OR($P79&gt;180,$P79/$AL79*1000&gt;400),"Over ceiling, confirm SKU","Within"),"n/a")</f>
        <v/>
      </c>
      <c r="AO79" s="51" t="n"/>
      <c r="AP79" s="51" t="n"/>
      <c r="AQ79" s="51" t="n"/>
      <c r="AR79" s="34" t="inlineStr">
        <is>
          <t>Recalled, batch confirmed, to confirm</t>
        </is>
      </c>
      <c r="AS79" s="34" t="inlineStr">
        <is>
          <t>BLANK -&gt; requires live Amazon.ca capture</t>
        </is>
      </c>
      <c r="AT79" s="34" t="inlineStr">
        <is>
          <t>Unverified commercial data</t>
        </is>
      </c>
    </row>
    <row r="80" ht="28" customHeight="1">
      <c r="A80" s="34" t="inlineStr">
        <is>
          <t>Phocus</t>
        </is>
      </c>
      <c r="B80" s="34" t="inlineStr">
        <is>
          <t>Phocus Caffeinated Sparkling Water | Cucumber | 24 pack 350mL</t>
        </is>
      </c>
      <c r="C80" s="34" t="inlineStr">
        <is>
          <t>1) Sparkling electrolyte / functional sparkling</t>
        </is>
      </c>
      <c r="D80" s="34" t="inlineStr">
        <is>
          <t>350 mL can</t>
        </is>
      </c>
      <c r="E80" s="48" t="n">
        <v>24</v>
      </c>
      <c r="F80" s="49" t="n"/>
      <c r="G80" s="50">
        <f>IF(AND(ISNUMBER($F80),ISNUMBER($E80),$E80&lt;&gt;0),$F80/$E80,"")</f>
        <v/>
      </c>
      <c r="H80" s="50">
        <f>IF(AND(ISNUMBER($F80),ISNUMBER($AL80),ISNUMBER($E80),($AL80*$E80)&lt;&gt;0),$F80/($AL80*$E80)*100,"")</f>
        <v/>
      </c>
      <c r="I80" s="51" t="n"/>
      <c r="J80" s="52" t="n"/>
      <c r="K80" s="50">
        <f>IF(AND(ISNUMBER($F80),ISNUMBER($J80)),$F80*(1-$J80),"")</f>
        <v/>
      </c>
      <c r="L80" s="51" t="n"/>
      <c r="M80" s="51" t="n"/>
      <c r="N80" s="50">
        <f>IF(ISNUMBER($F80),($F80-IF(ISNUMBER($AM80),$AM80,0))*(1-IF(ISNUMBER($J80),$J80,0)),"")</f>
        <v/>
      </c>
      <c r="O80" s="34" t="inlineStr">
        <is>
          <t>Cucumber</t>
        </is>
      </c>
      <c r="P80" s="48" t="n">
        <v>75</v>
      </c>
      <c r="Q80" s="48" t="n">
        <v>0</v>
      </c>
      <c r="R80" s="34" t="inlineStr">
        <is>
          <t>Not listed</t>
        </is>
      </c>
      <c r="S80" s="48" t="n">
        <v>0</v>
      </c>
      <c r="T80" s="48" t="n">
        <v>0</v>
      </c>
      <c r="U80" s="34" t="inlineStr">
        <is>
          <t>None (natural flavours)</t>
        </is>
      </c>
      <c r="V80" s="34" t="inlineStr">
        <is>
          <t>75 mg caffeine + L-theanine for smooth focus, zero sugar/calorie</t>
        </is>
      </c>
      <c r="W80" s="51" t="n"/>
      <c r="X80" s="51" t="n"/>
      <c r="Y80" s="51" t="n"/>
      <c r="Z80" s="51" t="n"/>
      <c r="AA80" s="34" t="inlineStr">
        <is>
          <t>Medium</t>
        </is>
      </c>
      <c r="AB80" s="34" t="inlineStr">
        <is>
          <t>Niche caffeinated sparkling; focus positioning</t>
        </is>
      </c>
      <c r="AC80" s="34" t="inlineStr">
        <is>
          <t>Sparkling water that wakes you up smoothly</t>
        </is>
      </c>
      <c r="AD80" s="34" t="inlineStr">
        <is>
          <t>Coffee level caffeine plus L-theanine in a calorie free seltzer.</t>
        </is>
      </c>
      <c r="AE80" s="51" t="n"/>
      <c r="AF80" s="53">
        <f>IF(AND(ISNUMBER($P80),ISNUMBER($AL80),$AL80&lt;&gt;0),ROUND($P80/$AL80*100,1),"")</f>
        <v/>
      </c>
      <c r="AG80" s="54">
        <f>IF(AND(ISNUMBER($S80),ISNUMBER($AL80),$AL80&lt;&gt;0),ROUND($S80/$AL80*100,2),"")</f>
        <v/>
      </c>
      <c r="AH80" s="53">
        <f>IF(AND(ISNUMBER($Q80),ISNUMBER($AL80),$AL80&lt;&gt;0),ROUND($Q80/$AL80*100,1),"")</f>
        <v/>
      </c>
      <c r="AI80" s="48">
        <f>IF(ISNUMBER($S80),IF($S80&lt;=1,"Yes","No"),"n/a")</f>
        <v/>
      </c>
      <c r="AJ80" s="48">
        <f>IF(ISNUMBER($S80),ROUND(MAX(0,MIN(100,100-$S80*2.5-IF(ISNUMBER($T80),$T80,0)*0.12+IF($S80&lt;=1,12,0))),0),"")</f>
        <v/>
      </c>
      <c r="AK80" s="48">
        <f>IF(ISNUMBER($Q80),IF($Q80&gt;=100,20,IF($Q80&gt;=30,10,0)),0)+IF(ISNUMBER($R80),IF($R80&gt;=100,20,0),0)+IF(ISNUMBER($P80),IF($P80&gt;=150,20,IF($P80&gt;=50,12,5)),0)+IF(ISNUMBER($S80),IF($S80&lt;=1,15,0),0)</f>
        <v/>
      </c>
      <c r="AL80" s="48" t="n">
        <v>350</v>
      </c>
      <c r="AM80" s="49" t="n"/>
      <c r="AN80" s="48">
        <f>IF(AND(ISNUMBER($P80),ISNUMBER($AL80),$AL80&lt;&gt;0),IF(OR($P80&gt;180,$P80/$AL80*1000&gt;400),"Over ceiling, confirm SKU","Within"),"n/a")</f>
        <v/>
      </c>
      <c r="AO80" s="51" t="n"/>
      <c r="AP80" s="51" t="n"/>
      <c r="AQ80" s="51" t="n"/>
      <c r="AR80" s="34" t="inlineStr">
        <is>
          <t>Recalled, batch confirmed, to confirm</t>
        </is>
      </c>
      <c r="AS80" s="34" t="inlineStr">
        <is>
          <t>BLANK -&gt; requires live Amazon.ca capture</t>
        </is>
      </c>
      <c r="AT80" s="34" t="inlineStr">
        <is>
          <t>Unverified commercial data</t>
        </is>
      </c>
    </row>
    <row r="81" ht="28" customHeight="1">
      <c r="A81" s="34" t="inlineStr">
        <is>
          <t>Phocus</t>
        </is>
      </c>
      <c r="B81" s="34" t="inlineStr">
        <is>
          <t>Phocus Caffeinated Sparkling Water | Black Cherry | single 350mL</t>
        </is>
      </c>
      <c r="C81" s="34" t="inlineStr">
        <is>
          <t>1) Sparkling electrolyte / functional sparkling</t>
        </is>
      </c>
      <c r="D81" s="34" t="inlineStr">
        <is>
          <t>350 mL can</t>
        </is>
      </c>
      <c r="E81" s="48" t="n">
        <v>1</v>
      </c>
      <c r="F81" s="49" t="n"/>
      <c r="G81" s="50">
        <f>IF(AND(ISNUMBER($F81),ISNUMBER($E81),$E81&lt;&gt;0),$F81/$E81,"")</f>
        <v/>
      </c>
      <c r="H81" s="50">
        <f>IF(AND(ISNUMBER($F81),ISNUMBER($AL81),ISNUMBER($E81),($AL81*$E81)&lt;&gt;0),$F81/($AL81*$E81)*100,"")</f>
        <v/>
      </c>
      <c r="I81" s="51" t="n"/>
      <c r="J81" s="52" t="n"/>
      <c r="K81" s="50">
        <f>IF(AND(ISNUMBER($F81),ISNUMBER($J81)),$F81*(1-$J81),"")</f>
        <v/>
      </c>
      <c r="L81" s="51" t="n"/>
      <c r="M81" s="51" t="n"/>
      <c r="N81" s="50">
        <f>IF(ISNUMBER($F81),($F81-IF(ISNUMBER($AM81),$AM81,0))*(1-IF(ISNUMBER($J81),$J81,0)),"")</f>
        <v/>
      </c>
      <c r="O81" s="34" t="inlineStr">
        <is>
          <t>Black Cherry</t>
        </is>
      </c>
      <c r="P81" s="48" t="n">
        <v>75</v>
      </c>
      <c r="Q81" s="48" t="n">
        <v>0</v>
      </c>
      <c r="R81" s="34" t="inlineStr">
        <is>
          <t>Not listed</t>
        </is>
      </c>
      <c r="S81" s="48" t="n">
        <v>0</v>
      </c>
      <c r="T81" s="48" t="n">
        <v>0</v>
      </c>
      <c r="U81" s="34" t="inlineStr">
        <is>
          <t>None (natural flavours)</t>
        </is>
      </c>
      <c r="V81" s="34" t="inlineStr">
        <is>
          <t>75 mg caffeine + L-theanine for smooth focus, zero sugar/calorie</t>
        </is>
      </c>
      <c r="W81" s="51" t="n"/>
      <c r="X81" s="51" t="n"/>
      <c r="Y81" s="51" t="n"/>
      <c r="Z81" s="51" t="n"/>
      <c r="AA81" s="34" t="inlineStr">
        <is>
          <t>Medium</t>
        </is>
      </c>
      <c r="AB81" s="34" t="inlineStr">
        <is>
          <t>Niche caffeinated sparkling; focus positioning</t>
        </is>
      </c>
      <c r="AC81" s="34" t="inlineStr">
        <is>
          <t>Sparkling water that wakes you up smoothly</t>
        </is>
      </c>
      <c r="AD81" s="34" t="inlineStr">
        <is>
          <t>Coffee level caffeine plus L-theanine in a calorie free seltzer.</t>
        </is>
      </c>
      <c r="AE81" s="51" t="n"/>
      <c r="AF81" s="53">
        <f>IF(AND(ISNUMBER($P81),ISNUMBER($AL81),$AL81&lt;&gt;0),ROUND($P81/$AL81*100,1),"")</f>
        <v/>
      </c>
      <c r="AG81" s="54">
        <f>IF(AND(ISNUMBER($S81),ISNUMBER($AL81),$AL81&lt;&gt;0),ROUND($S81/$AL81*100,2),"")</f>
        <v/>
      </c>
      <c r="AH81" s="53">
        <f>IF(AND(ISNUMBER($Q81),ISNUMBER($AL81),$AL81&lt;&gt;0),ROUND($Q81/$AL81*100,1),"")</f>
        <v/>
      </c>
      <c r="AI81" s="48">
        <f>IF(ISNUMBER($S81),IF($S81&lt;=1,"Yes","No"),"n/a")</f>
        <v/>
      </c>
      <c r="AJ81" s="48">
        <f>IF(ISNUMBER($S81),ROUND(MAX(0,MIN(100,100-$S81*2.5-IF(ISNUMBER($T81),$T81,0)*0.12+IF($S81&lt;=1,12,0))),0),"")</f>
        <v/>
      </c>
      <c r="AK81" s="48">
        <f>IF(ISNUMBER($Q81),IF($Q81&gt;=100,20,IF($Q81&gt;=30,10,0)),0)+IF(ISNUMBER($R81),IF($R81&gt;=100,20,0),0)+IF(ISNUMBER($P81),IF($P81&gt;=150,20,IF($P81&gt;=50,12,5)),0)+IF(ISNUMBER($S81),IF($S81&lt;=1,15,0),0)</f>
        <v/>
      </c>
      <c r="AL81" s="48" t="n">
        <v>350</v>
      </c>
      <c r="AM81" s="49" t="n"/>
      <c r="AN81" s="48">
        <f>IF(AND(ISNUMBER($P81),ISNUMBER($AL81),$AL81&lt;&gt;0),IF(OR($P81&gt;180,$P81/$AL81*1000&gt;400),"Over ceiling, confirm SKU","Within"),"n/a")</f>
        <v/>
      </c>
      <c r="AO81" s="51" t="n"/>
      <c r="AP81" s="51" t="n"/>
      <c r="AQ81" s="51" t="n"/>
      <c r="AR81" s="34" t="inlineStr">
        <is>
          <t>Recalled, batch confirmed, to confirm</t>
        </is>
      </c>
      <c r="AS81" s="34" t="inlineStr">
        <is>
          <t>BLANK -&gt; requires live Amazon.ca capture</t>
        </is>
      </c>
      <c r="AT81" s="34" t="inlineStr">
        <is>
          <t>Unverified commercial data</t>
        </is>
      </c>
    </row>
    <row r="82" ht="28" customHeight="1">
      <c r="A82" s="34" t="inlineStr">
        <is>
          <t>Phocus</t>
        </is>
      </c>
      <c r="B82" s="34" t="inlineStr">
        <is>
          <t>Phocus Caffeinated Sparkling Water | Black Cherry | 8 pack 350mL</t>
        </is>
      </c>
      <c r="C82" s="34" t="inlineStr">
        <is>
          <t>1) Sparkling electrolyte / functional sparkling</t>
        </is>
      </c>
      <c r="D82" s="34" t="inlineStr">
        <is>
          <t>350 mL can</t>
        </is>
      </c>
      <c r="E82" s="48" t="n">
        <v>8</v>
      </c>
      <c r="F82" s="49" t="n"/>
      <c r="G82" s="50">
        <f>IF(AND(ISNUMBER($F82),ISNUMBER($E82),$E82&lt;&gt;0),$F82/$E82,"")</f>
        <v/>
      </c>
      <c r="H82" s="50">
        <f>IF(AND(ISNUMBER($F82),ISNUMBER($AL82),ISNUMBER($E82),($AL82*$E82)&lt;&gt;0),$F82/($AL82*$E82)*100,"")</f>
        <v/>
      </c>
      <c r="I82" s="51" t="n"/>
      <c r="J82" s="52" t="n"/>
      <c r="K82" s="50">
        <f>IF(AND(ISNUMBER($F82),ISNUMBER($J82)),$F82*(1-$J82),"")</f>
        <v/>
      </c>
      <c r="L82" s="51" t="n"/>
      <c r="M82" s="51" t="n"/>
      <c r="N82" s="50">
        <f>IF(ISNUMBER($F82),($F82-IF(ISNUMBER($AM82),$AM82,0))*(1-IF(ISNUMBER($J82),$J82,0)),"")</f>
        <v/>
      </c>
      <c r="O82" s="34" t="inlineStr">
        <is>
          <t>Black Cherry</t>
        </is>
      </c>
      <c r="P82" s="48" t="n">
        <v>75</v>
      </c>
      <c r="Q82" s="48" t="n">
        <v>0</v>
      </c>
      <c r="R82" s="34" t="inlineStr">
        <is>
          <t>Not listed</t>
        </is>
      </c>
      <c r="S82" s="48" t="n">
        <v>0</v>
      </c>
      <c r="T82" s="48" t="n">
        <v>0</v>
      </c>
      <c r="U82" s="34" t="inlineStr">
        <is>
          <t>None (natural flavours)</t>
        </is>
      </c>
      <c r="V82" s="34" t="inlineStr">
        <is>
          <t>75 mg caffeine + L-theanine for smooth focus, zero sugar/calorie</t>
        </is>
      </c>
      <c r="W82" s="51" t="n"/>
      <c r="X82" s="51" t="n"/>
      <c r="Y82" s="51" t="n"/>
      <c r="Z82" s="51" t="n"/>
      <c r="AA82" s="34" t="inlineStr">
        <is>
          <t>Medium</t>
        </is>
      </c>
      <c r="AB82" s="34" t="inlineStr">
        <is>
          <t>Niche caffeinated sparkling; focus positioning</t>
        </is>
      </c>
      <c r="AC82" s="34" t="inlineStr">
        <is>
          <t>Sparkling water that wakes you up smoothly</t>
        </is>
      </c>
      <c r="AD82" s="34" t="inlineStr">
        <is>
          <t>Coffee level caffeine plus L-theanine in a calorie free seltzer.</t>
        </is>
      </c>
      <c r="AE82" s="51" t="n"/>
      <c r="AF82" s="53">
        <f>IF(AND(ISNUMBER($P82),ISNUMBER($AL82),$AL82&lt;&gt;0),ROUND($P82/$AL82*100,1),"")</f>
        <v/>
      </c>
      <c r="AG82" s="54">
        <f>IF(AND(ISNUMBER($S82),ISNUMBER($AL82),$AL82&lt;&gt;0),ROUND($S82/$AL82*100,2),"")</f>
        <v/>
      </c>
      <c r="AH82" s="53">
        <f>IF(AND(ISNUMBER($Q82),ISNUMBER($AL82),$AL82&lt;&gt;0),ROUND($Q82/$AL82*100,1),"")</f>
        <v/>
      </c>
      <c r="AI82" s="48">
        <f>IF(ISNUMBER($S82),IF($S82&lt;=1,"Yes","No"),"n/a")</f>
        <v/>
      </c>
      <c r="AJ82" s="48">
        <f>IF(ISNUMBER($S82),ROUND(MAX(0,MIN(100,100-$S82*2.5-IF(ISNUMBER($T82),$T82,0)*0.12+IF($S82&lt;=1,12,0))),0),"")</f>
        <v/>
      </c>
      <c r="AK82" s="48">
        <f>IF(ISNUMBER($Q82),IF($Q82&gt;=100,20,IF($Q82&gt;=30,10,0)),0)+IF(ISNUMBER($R82),IF($R82&gt;=100,20,0),0)+IF(ISNUMBER($P82),IF($P82&gt;=150,20,IF($P82&gt;=50,12,5)),0)+IF(ISNUMBER($S82),IF($S82&lt;=1,15,0),0)</f>
        <v/>
      </c>
      <c r="AL82" s="48" t="n">
        <v>350</v>
      </c>
      <c r="AM82" s="49" t="n"/>
      <c r="AN82" s="48">
        <f>IF(AND(ISNUMBER($P82),ISNUMBER($AL82),$AL82&lt;&gt;0),IF(OR($P82&gt;180,$P82/$AL82*1000&gt;400),"Over ceiling, confirm SKU","Within"),"n/a")</f>
        <v/>
      </c>
      <c r="AO82" s="51" t="n"/>
      <c r="AP82" s="51" t="n"/>
      <c r="AQ82" s="51" t="n"/>
      <c r="AR82" s="34" t="inlineStr">
        <is>
          <t>Recalled, batch confirmed, to confirm</t>
        </is>
      </c>
      <c r="AS82" s="34" t="inlineStr">
        <is>
          <t>BLANK -&gt; requires live Amazon.ca capture</t>
        </is>
      </c>
      <c r="AT82" s="34" t="inlineStr">
        <is>
          <t>Unverified commercial data</t>
        </is>
      </c>
    </row>
    <row r="83" ht="28" customHeight="1">
      <c r="A83" s="34" t="inlineStr">
        <is>
          <t>Phocus</t>
        </is>
      </c>
      <c r="B83" s="34" t="inlineStr">
        <is>
          <t>Phocus Caffeinated Sparkling Water | Black Cherry | 12 pack 350mL</t>
        </is>
      </c>
      <c r="C83" s="34" t="inlineStr">
        <is>
          <t>1) Sparkling electrolyte / functional sparkling</t>
        </is>
      </c>
      <c r="D83" s="34" t="inlineStr">
        <is>
          <t>350 mL can</t>
        </is>
      </c>
      <c r="E83" s="48" t="n">
        <v>12</v>
      </c>
      <c r="F83" s="49" t="n"/>
      <c r="G83" s="50">
        <f>IF(AND(ISNUMBER($F83),ISNUMBER($E83),$E83&lt;&gt;0),$F83/$E83,"")</f>
        <v/>
      </c>
      <c r="H83" s="50">
        <f>IF(AND(ISNUMBER($F83),ISNUMBER($AL83),ISNUMBER($E83),($AL83*$E83)&lt;&gt;0),$F83/($AL83*$E83)*100,"")</f>
        <v/>
      </c>
      <c r="I83" s="51" t="n"/>
      <c r="J83" s="52" t="n"/>
      <c r="K83" s="50">
        <f>IF(AND(ISNUMBER($F83),ISNUMBER($J83)),$F83*(1-$J83),"")</f>
        <v/>
      </c>
      <c r="L83" s="51" t="n"/>
      <c r="M83" s="51" t="n"/>
      <c r="N83" s="50">
        <f>IF(ISNUMBER($F83),($F83-IF(ISNUMBER($AM83),$AM83,0))*(1-IF(ISNUMBER($J83),$J83,0)),"")</f>
        <v/>
      </c>
      <c r="O83" s="34" t="inlineStr">
        <is>
          <t>Black Cherry</t>
        </is>
      </c>
      <c r="P83" s="48" t="n">
        <v>75</v>
      </c>
      <c r="Q83" s="48" t="n">
        <v>0</v>
      </c>
      <c r="R83" s="34" t="inlineStr">
        <is>
          <t>Not listed</t>
        </is>
      </c>
      <c r="S83" s="48" t="n">
        <v>0</v>
      </c>
      <c r="T83" s="48" t="n">
        <v>0</v>
      </c>
      <c r="U83" s="34" t="inlineStr">
        <is>
          <t>None (natural flavours)</t>
        </is>
      </c>
      <c r="V83" s="34" t="inlineStr">
        <is>
          <t>75 mg caffeine + L-theanine for smooth focus, zero sugar/calorie</t>
        </is>
      </c>
      <c r="W83" s="51" t="n"/>
      <c r="X83" s="51" t="n"/>
      <c r="Y83" s="51" t="n"/>
      <c r="Z83" s="51" t="n"/>
      <c r="AA83" s="34" t="inlineStr">
        <is>
          <t>Medium</t>
        </is>
      </c>
      <c r="AB83" s="34" t="inlineStr">
        <is>
          <t>Niche caffeinated sparkling; focus positioning</t>
        </is>
      </c>
      <c r="AC83" s="34" t="inlineStr">
        <is>
          <t>Sparkling water that wakes you up smoothly</t>
        </is>
      </c>
      <c r="AD83" s="34" t="inlineStr">
        <is>
          <t>Coffee level caffeine plus L-theanine in a calorie free seltzer.</t>
        </is>
      </c>
      <c r="AE83" s="51" t="n"/>
      <c r="AF83" s="53">
        <f>IF(AND(ISNUMBER($P83),ISNUMBER($AL83),$AL83&lt;&gt;0),ROUND($P83/$AL83*100,1),"")</f>
        <v/>
      </c>
      <c r="AG83" s="54">
        <f>IF(AND(ISNUMBER($S83),ISNUMBER($AL83),$AL83&lt;&gt;0),ROUND($S83/$AL83*100,2),"")</f>
        <v/>
      </c>
      <c r="AH83" s="53">
        <f>IF(AND(ISNUMBER($Q83),ISNUMBER($AL83),$AL83&lt;&gt;0),ROUND($Q83/$AL83*100,1),"")</f>
        <v/>
      </c>
      <c r="AI83" s="48">
        <f>IF(ISNUMBER($S83),IF($S83&lt;=1,"Yes","No"),"n/a")</f>
        <v/>
      </c>
      <c r="AJ83" s="48">
        <f>IF(ISNUMBER($S83),ROUND(MAX(0,MIN(100,100-$S83*2.5-IF(ISNUMBER($T83),$T83,0)*0.12+IF($S83&lt;=1,12,0))),0),"")</f>
        <v/>
      </c>
      <c r="AK83" s="48">
        <f>IF(ISNUMBER($Q83),IF($Q83&gt;=100,20,IF($Q83&gt;=30,10,0)),0)+IF(ISNUMBER($R83),IF($R83&gt;=100,20,0),0)+IF(ISNUMBER($P83),IF($P83&gt;=150,20,IF($P83&gt;=50,12,5)),0)+IF(ISNUMBER($S83),IF($S83&lt;=1,15,0),0)</f>
        <v/>
      </c>
      <c r="AL83" s="48" t="n">
        <v>350</v>
      </c>
      <c r="AM83" s="49" t="n"/>
      <c r="AN83" s="48">
        <f>IF(AND(ISNUMBER($P83),ISNUMBER($AL83),$AL83&lt;&gt;0),IF(OR($P83&gt;180,$P83/$AL83*1000&gt;400),"Over ceiling, confirm SKU","Within"),"n/a")</f>
        <v/>
      </c>
      <c r="AO83" s="51" t="n"/>
      <c r="AP83" s="51" t="n"/>
      <c r="AQ83" s="51" t="n"/>
      <c r="AR83" s="34" t="inlineStr">
        <is>
          <t>Recalled, batch confirmed, to confirm</t>
        </is>
      </c>
      <c r="AS83" s="34" t="inlineStr">
        <is>
          <t>BLANK -&gt; requires live Amazon.ca capture</t>
        </is>
      </c>
      <c r="AT83" s="34" t="inlineStr">
        <is>
          <t>Unverified commercial data</t>
        </is>
      </c>
    </row>
    <row r="84" ht="28" customHeight="1">
      <c r="A84" s="34" t="inlineStr">
        <is>
          <t>Phocus</t>
        </is>
      </c>
      <c r="B84" s="34" t="inlineStr">
        <is>
          <t>Phocus Caffeinated Sparkling Water | Black Cherry | 15 pack 350mL</t>
        </is>
      </c>
      <c r="C84" s="34" t="inlineStr">
        <is>
          <t>1) Sparkling electrolyte / functional sparkling</t>
        </is>
      </c>
      <c r="D84" s="34" t="inlineStr">
        <is>
          <t>350 mL can</t>
        </is>
      </c>
      <c r="E84" s="48" t="n">
        <v>15</v>
      </c>
      <c r="F84" s="49" t="n"/>
      <c r="G84" s="50">
        <f>IF(AND(ISNUMBER($F84),ISNUMBER($E84),$E84&lt;&gt;0),$F84/$E84,"")</f>
        <v/>
      </c>
      <c r="H84" s="50">
        <f>IF(AND(ISNUMBER($F84),ISNUMBER($AL84),ISNUMBER($E84),($AL84*$E84)&lt;&gt;0),$F84/($AL84*$E84)*100,"")</f>
        <v/>
      </c>
      <c r="I84" s="51" t="n"/>
      <c r="J84" s="52" t="n"/>
      <c r="K84" s="50">
        <f>IF(AND(ISNUMBER($F84),ISNUMBER($J84)),$F84*(1-$J84),"")</f>
        <v/>
      </c>
      <c r="L84" s="51" t="n"/>
      <c r="M84" s="51" t="n"/>
      <c r="N84" s="50">
        <f>IF(ISNUMBER($F84),($F84-IF(ISNUMBER($AM84),$AM84,0))*(1-IF(ISNUMBER($J84),$J84,0)),"")</f>
        <v/>
      </c>
      <c r="O84" s="34" t="inlineStr">
        <is>
          <t>Black Cherry</t>
        </is>
      </c>
      <c r="P84" s="48" t="n">
        <v>75</v>
      </c>
      <c r="Q84" s="48" t="n">
        <v>0</v>
      </c>
      <c r="R84" s="34" t="inlineStr">
        <is>
          <t>Not listed</t>
        </is>
      </c>
      <c r="S84" s="48" t="n">
        <v>0</v>
      </c>
      <c r="T84" s="48" t="n">
        <v>0</v>
      </c>
      <c r="U84" s="34" t="inlineStr">
        <is>
          <t>None (natural flavours)</t>
        </is>
      </c>
      <c r="V84" s="34" t="inlineStr">
        <is>
          <t>75 mg caffeine + L-theanine for smooth focus, zero sugar/calorie</t>
        </is>
      </c>
      <c r="W84" s="51" t="n"/>
      <c r="X84" s="51" t="n"/>
      <c r="Y84" s="51" t="n"/>
      <c r="Z84" s="51" t="n"/>
      <c r="AA84" s="34" t="inlineStr">
        <is>
          <t>Medium</t>
        </is>
      </c>
      <c r="AB84" s="34" t="inlineStr">
        <is>
          <t>Niche caffeinated sparkling; focus positioning</t>
        </is>
      </c>
      <c r="AC84" s="34" t="inlineStr">
        <is>
          <t>Sparkling water that wakes you up smoothly</t>
        </is>
      </c>
      <c r="AD84" s="34" t="inlineStr">
        <is>
          <t>Coffee level caffeine plus L-theanine in a calorie free seltzer.</t>
        </is>
      </c>
      <c r="AE84" s="51" t="n"/>
      <c r="AF84" s="53">
        <f>IF(AND(ISNUMBER($P84),ISNUMBER($AL84),$AL84&lt;&gt;0),ROUND($P84/$AL84*100,1),"")</f>
        <v/>
      </c>
      <c r="AG84" s="54">
        <f>IF(AND(ISNUMBER($S84),ISNUMBER($AL84),$AL84&lt;&gt;0),ROUND($S84/$AL84*100,2),"")</f>
        <v/>
      </c>
      <c r="AH84" s="53">
        <f>IF(AND(ISNUMBER($Q84),ISNUMBER($AL84),$AL84&lt;&gt;0),ROUND($Q84/$AL84*100,1),"")</f>
        <v/>
      </c>
      <c r="AI84" s="48">
        <f>IF(ISNUMBER($S84),IF($S84&lt;=1,"Yes","No"),"n/a")</f>
        <v/>
      </c>
      <c r="AJ84" s="48">
        <f>IF(ISNUMBER($S84),ROUND(MAX(0,MIN(100,100-$S84*2.5-IF(ISNUMBER($T84),$T84,0)*0.12+IF($S84&lt;=1,12,0))),0),"")</f>
        <v/>
      </c>
      <c r="AK84" s="48">
        <f>IF(ISNUMBER($Q84),IF($Q84&gt;=100,20,IF($Q84&gt;=30,10,0)),0)+IF(ISNUMBER($R84),IF($R84&gt;=100,20,0),0)+IF(ISNUMBER($P84),IF($P84&gt;=150,20,IF($P84&gt;=50,12,5)),0)+IF(ISNUMBER($S84),IF($S84&lt;=1,15,0),0)</f>
        <v/>
      </c>
      <c r="AL84" s="48" t="n">
        <v>350</v>
      </c>
      <c r="AM84" s="49" t="n"/>
      <c r="AN84" s="48">
        <f>IF(AND(ISNUMBER($P84),ISNUMBER($AL84),$AL84&lt;&gt;0),IF(OR($P84&gt;180,$P84/$AL84*1000&gt;400),"Over ceiling, confirm SKU","Within"),"n/a")</f>
        <v/>
      </c>
      <c r="AO84" s="51" t="n"/>
      <c r="AP84" s="51" t="n"/>
      <c r="AQ84" s="51" t="n"/>
      <c r="AR84" s="34" t="inlineStr">
        <is>
          <t>Recalled, batch confirmed, to confirm</t>
        </is>
      </c>
      <c r="AS84" s="34" t="inlineStr">
        <is>
          <t>BLANK -&gt; requires live Amazon.ca capture</t>
        </is>
      </c>
      <c r="AT84" s="34" t="inlineStr">
        <is>
          <t>Unverified commercial data</t>
        </is>
      </c>
    </row>
    <row r="85" ht="28" customHeight="1">
      <c r="A85" s="34" t="inlineStr">
        <is>
          <t>Phocus</t>
        </is>
      </c>
      <c r="B85" s="34" t="inlineStr">
        <is>
          <t>Phocus Caffeinated Sparkling Water | Black Cherry | 18 pack 350mL</t>
        </is>
      </c>
      <c r="C85" s="34" t="inlineStr">
        <is>
          <t>1) Sparkling electrolyte / functional sparkling</t>
        </is>
      </c>
      <c r="D85" s="34" t="inlineStr">
        <is>
          <t>350 mL can</t>
        </is>
      </c>
      <c r="E85" s="48" t="n">
        <v>18</v>
      </c>
      <c r="F85" s="49" t="n"/>
      <c r="G85" s="50">
        <f>IF(AND(ISNUMBER($F85),ISNUMBER($E85),$E85&lt;&gt;0),$F85/$E85,"")</f>
        <v/>
      </c>
      <c r="H85" s="50">
        <f>IF(AND(ISNUMBER($F85),ISNUMBER($AL85),ISNUMBER($E85),($AL85*$E85)&lt;&gt;0),$F85/($AL85*$E85)*100,"")</f>
        <v/>
      </c>
      <c r="I85" s="51" t="n"/>
      <c r="J85" s="52" t="n"/>
      <c r="K85" s="50">
        <f>IF(AND(ISNUMBER($F85),ISNUMBER($J85)),$F85*(1-$J85),"")</f>
        <v/>
      </c>
      <c r="L85" s="51" t="n"/>
      <c r="M85" s="51" t="n"/>
      <c r="N85" s="50">
        <f>IF(ISNUMBER($F85),($F85-IF(ISNUMBER($AM85),$AM85,0))*(1-IF(ISNUMBER($J85),$J85,0)),"")</f>
        <v/>
      </c>
      <c r="O85" s="34" t="inlineStr">
        <is>
          <t>Black Cherry</t>
        </is>
      </c>
      <c r="P85" s="48" t="n">
        <v>75</v>
      </c>
      <c r="Q85" s="48" t="n">
        <v>0</v>
      </c>
      <c r="R85" s="34" t="inlineStr">
        <is>
          <t>Not listed</t>
        </is>
      </c>
      <c r="S85" s="48" t="n">
        <v>0</v>
      </c>
      <c r="T85" s="48" t="n">
        <v>0</v>
      </c>
      <c r="U85" s="34" t="inlineStr">
        <is>
          <t>None (natural flavours)</t>
        </is>
      </c>
      <c r="V85" s="34" t="inlineStr">
        <is>
          <t>75 mg caffeine + L-theanine for smooth focus, zero sugar/calorie</t>
        </is>
      </c>
      <c r="W85" s="51" t="n"/>
      <c r="X85" s="51" t="n"/>
      <c r="Y85" s="51" t="n"/>
      <c r="Z85" s="51" t="n"/>
      <c r="AA85" s="34" t="inlineStr">
        <is>
          <t>Medium</t>
        </is>
      </c>
      <c r="AB85" s="34" t="inlineStr">
        <is>
          <t>Niche caffeinated sparkling; focus positioning</t>
        </is>
      </c>
      <c r="AC85" s="34" t="inlineStr">
        <is>
          <t>Sparkling water that wakes you up smoothly</t>
        </is>
      </c>
      <c r="AD85" s="34" t="inlineStr">
        <is>
          <t>Coffee level caffeine plus L-theanine in a calorie free seltzer.</t>
        </is>
      </c>
      <c r="AE85" s="51" t="n"/>
      <c r="AF85" s="53">
        <f>IF(AND(ISNUMBER($P85),ISNUMBER($AL85),$AL85&lt;&gt;0),ROUND($P85/$AL85*100,1),"")</f>
        <v/>
      </c>
      <c r="AG85" s="54">
        <f>IF(AND(ISNUMBER($S85),ISNUMBER($AL85),$AL85&lt;&gt;0),ROUND($S85/$AL85*100,2),"")</f>
        <v/>
      </c>
      <c r="AH85" s="53">
        <f>IF(AND(ISNUMBER($Q85),ISNUMBER($AL85),$AL85&lt;&gt;0),ROUND($Q85/$AL85*100,1),"")</f>
        <v/>
      </c>
      <c r="AI85" s="48">
        <f>IF(ISNUMBER($S85),IF($S85&lt;=1,"Yes","No"),"n/a")</f>
        <v/>
      </c>
      <c r="AJ85" s="48">
        <f>IF(ISNUMBER($S85),ROUND(MAX(0,MIN(100,100-$S85*2.5-IF(ISNUMBER($T85),$T85,0)*0.12+IF($S85&lt;=1,12,0))),0),"")</f>
        <v/>
      </c>
      <c r="AK85" s="48">
        <f>IF(ISNUMBER($Q85),IF($Q85&gt;=100,20,IF($Q85&gt;=30,10,0)),0)+IF(ISNUMBER($R85),IF($R85&gt;=100,20,0),0)+IF(ISNUMBER($P85),IF($P85&gt;=150,20,IF($P85&gt;=50,12,5)),0)+IF(ISNUMBER($S85),IF($S85&lt;=1,15,0),0)</f>
        <v/>
      </c>
      <c r="AL85" s="48" t="n">
        <v>350</v>
      </c>
      <c r="AM85" s="49" t="n"/>
      <c r="AN85" s="48">
        <f>IF(AND(ISNUMBER($P85),ISNUMBER($AL85),$AL85&lt;&gt;0),IF(OR($P85&gt;180,$P85/$AL85*1000&gt;400),"Over ceiling, confirm SKU","Within"),"n/a")</f>
        <v/>
      </c>
      <c r="AO85" s="51" t="n"/>
      <c r="AP85" s="51" t="n"/>
      <c r="AQ85" s="51" t="n"/>
      <c r="AR85" s="34" t="inlineStr">
        <is>
          <t>Recalled, batch confirmed, to confirm</t>
        </is>
      </c>
      <c r="AS85" s="34" t="inlineStr">
        <is>
          <t>BLANK -&gt; requires live Amazon.ca capture</t>
        </is>
      </c>
      <c r="AT85" s="34" t="inlineStr">
        <is>
          <t>Unverified commercial data</t>
        </is>
      </c>
    </row>
    <row r="86" ht="28" customHeight="1">
      <c r="A86" s="34" t="inlineStr">
        <is>
          <t>Phocus</t>
        </is>
      </c>
      <c r="B86" s="34" t="inlineStr">
        <is>
          <t>Phocus Caffeinated Sparkling Water | Black Cherry | 24 pack 350mL</t>
        </is>
      </c>
      <c r="C86" s="34" t="inlineStr">
        <is>
          <t>1) Sparkling electrolyte / functional sparkling</t>
        </is>
      </c>
      <c r="D86" s="34" t="inlineStr">
        <is>
          <t>350 mL can</t>
        </is>
      </c>
      <c r="E86" s="48" t="n">
        <v>24</v>
      </c>
      <c r="F86" s="49" t="n"/>
      <c r="G86" s="50">
        <f>IF(AND(ISNUMBER($F86),ISNUMBER($E86),$E86&lt;&gt;0),$F86/$E86,"")</f>
        <v/>
      </c>
      <c r="H86" s="50">
        <f>IF(AND(ISNUMBER($F86),ISNUMBER($AL86),ISNUMBER($E86),($AL86*$E86)&lt;&gt;0),$F86/($AL86*$E86)*100,"")</f>
        <v/>
      </c>
      <c r="I86" s="51" t="n"/>
      <c r="J86" s="52" t="n"/>
      <c r="K86" s="50">
        <f>IF(AND(ISNUMBER($F86),ISNUMBER($J86)),$F86*(1-$J86),"")</f>
        <v/>
      </c>
      <c r="L86" s="51" t="n"/>
      <c r="M86" s="51" t="n"/>
      <c r="N86" s="50">
        <f>IF(ISNUMBER($F86),($F86-IF(ISNUMBER($AM86),$AM86,0))*(1-IF(ISNUMBER($J86),$J86,0)),"")</f>
        <v/>
      </c>
      <c r="O86" s="34" t="inlineStr">
        <is>
          <t>Black Cherry</t>
        </is>
      </c>
      <c r="P86" s="48" t="n">
        <v>75</v>
      </c>
      <c r="Q86" s="48" t="n">
        <v>0</v>
      </c>
      <c r="R86" s="34" t="inlineStr">
        <is>
          <t>Not listed</t>
        </is>
      </c>
      <c r="S86" s="48" t="n">
        <v>0</v>
      </c>
      <c r="T86" s="48" t="n">
        <v>0</v>
      </c>
      <c r="U86" s="34" t="inlineStr">
        <is>
          <t>None (natural flavours)</t>
        </is>
      </c>
      <c r="V86" s="34" t="inlineStr">
        <is>
          <t>75 mg caffeine + L-theanine for smooth focus, zero sugar/calorie</t>
        </is>
      </c>
      <c r="W86" s="51" t="n"/>
      <c r="X86" s="51" t="n"/>
      <c r="Y86" s="51" t="n"/>
      <c r="Z86" s="51" t="n"/>
      <c r="AA86" s="34" t="inlineStr">
        <is>
          <t>Medium</t>
        </is>
      </c>
      <c r="AB86" s="34" t="inlineStr">
        <is>
          <t>Niche caffeinated sparkling; focus positioning</t>
        </is>
      </c>
      <c r="AC86" s="34" t="inlineStr">
        <is>
          <t>Sparkling water that wakes you up smoothly</t>
        </is>
      </c>
      <c r="AD86" s="34" t="inlineStr">
        <is>
          <t>Coffee level caffeine plus L-theanine in a calorie free seltzer.</t>
        </is>
      </c>
      <c r="AE86" s="51" t="n"/>
      <c r="AF86" s="53">
        <f>IF(AND(ISNUMBER($P86),ISNUMBER($AL86),$AL86&lt;&gt;0),ROUND($P86/$AL86*100,1),"")</f>
        <v/>
      </c>
      <c r="AG86" s="54">
        <f>IF(AND(ISNUMBER($S86),ISNUMBER($AL86),$AL86&lt;&gt;0),ROUND($S86/$AL86*100,2),"")</f>
        <v/>
      </c>
      <c r="AH86" s="53">
        <f>IF(AND(ISNUMBER($Q86),ISNUMBER($AL86),$AL86&lt;&gt;0),ROUND($Q86/$AL86*100,1),"")</f>
        <v/>
      </c>
      <c r="AI86" s="48">
        <f>IF(ISNUMBER($S86),IF($S86&lt;=1,"Yes","No"),"n/a")</f>
        <v/>
      </c>
      <c r="AJ86" s="48">
        <f>IF(ISNUMBER($S86),ROUND(MAX(0,MIN(100,100-$S86*2.5-IF(ISNUMBER($T86),$T86,0)*0.12+IF($S86&lt;=1,12,0))),0),"")</f>
        <v/>
      </c>
      <c r="AK86" s="48">
        <f>IF(ISNUMBER($Q86),IF($Q86&gt;=100,20,IF($Q86&gt;=30,10,0)),0)+IF(ISNUMBER($R86),IF($R86&gt;=100,20,0),0)+IF(ISNUMBER($P86),IF($P86&gt;=150,20,IF($P86&gt;=50,12,5)),0)+IF(ISNUMBER($S86),IF($S86&lt;=1,15,0),0)</f>
        <v/>
      </c>
      <c r="AL86" s="48" t="n">
        <v>350</v>
      </c>
      <c r="AM86" s="49" t="n"/>
      <c r="AN86" s="48">
        <f>IF(AND(ISNUMBER($P86),ISNUMBER($AL86),$AL86&lt;&gt;0),IF(OR($P86&gt;180,$P86/$AL86*1000&gt;400),"Over ceiling, confirm SKU","Within"),"n/a")</f>
        <v/>
      </c>
      <c r="AO86" s="51" t="n"/>
      <c r="AP86" s="51" t="n"/>
      <c r="AQ86" s="51" t="n"/>
      <c r="AR86" s="34" t="inlineStr">
        <is>
          <t>Recalled, batch confirmed, to confirm</t>
        </is>
      </c>
      <c r="AS86" s="34" t="inlineStr">
        <is>
          <t>BLANK -&gt; requires live Amazon.ca capture</t>
        </is>
      </c>
      <c r="AT86" s="34" t="inlineStr">
        <is>
          <t>Unverified commercial data</t>
        </is>
      </c>
    </row>
    <row r="87" ht="28" customHeight="1">
      <c r="A87" s="34" t="inlineStr">
        <is>
          <t>Phocus</t>
        </is>
      </c>
      <c r="B87" s="34" t="inlineStr">
        <is>
          <t>Phocus Caffeinated Sparkling Water | Natural | single 350mL</t>
        </is>
      </c>
      <c r="C87" s="34" t="inlineStr">
        <is>
          <t>1) Sparkling electrolyte / functional sparkling</t>
        </is>
      </c>
      <c r="D87" s="34" t="inlineStr">
        <is>
          <t>350 mL can</t>
        </is>
      </c>
      <c r="E87" s="48" t="n">
        <v>1</v>
      </c>
      <c r="F87" s="49" t="n"/>
      <c r="G87" s="50">
        <f>IF(AND(ISNUMBER($F87),ISNUMBER($E87),$E87&lt;&gt;0),$F87/$E87,"")</f>
        <v/>
      </c>
      <c r="H87" s="50">
        <f>IF(AND(ISNUMBER($F87),ISNUMBER($AL87),ISNUMBER($E87),($AL87*$E87)&lt;&gt;0),$F87/($AL87*$E87)*100,"")</f>
        <v/>
      </c>
      <c r="I87" s="51" t="n"/>
      <c r="J87" s="52" t="n"/>
      <c r="K87" s="50">
        <f>IF(AND(ISNUMBER($F87),ISNUMBER($J87)),$F87*(1-$J87),"")</f>
        <v/>
      </c>
      <c r="L87" s="51" t="n"/>
      <c r="M87" s="51" t="n"/>
      <c r="N87" s="50">
        <f>IF(ISNUMBER($F87),($F87-IF(ISNUMBER($AM87),$AM87,0))*(1-IF(ISNUMBER($J87),$J87,0)),"")</f>
        <v/>
      </c>
      <c r="O87" s="34" t="inlineStr">
        <is>
          <t>Natural</t>
        </is>
      </c>
      <c r="P87" s="48" t="n">
        <v>75</v>
      </c>
      <c r="Q87" s="48" t="n">
        <v>0</v>
      </c>
      <c r="R87" s="34" t="inlineStr">
        <is>
          <t>Not listed</t>
        </is>
      </c>
      <c r="S87" s="48" t="n">
        <v>0</v>
      </c>
      <c r="T87" s="48" t="n">
        <v>0</v>
      </c>
      <c r="U87" s="34" t="inlineStr">
        <is>
          <t>None (natural flavours)</t>
        </is>
      </c>
      <c r="V87" s="34" t="inlineStr">
        <is>
          <t>75 mg caffeine + L-theanine for smooth focus, zero sugar/calorie</t>
        </is>
      </c>
      <c r="W87" s="51" t="n"/>
      <c r="X87" s="51" t="n"/>
      <c r="Y87" s="51" t="n"/>
      <c r="Z87" s="51" t="n"/>
      <c r="AA87" s="34" t="inlineStr">
        <is>
          <t>Medium</t>
        </is>
      </c>
      <c r="AB87" s="34" t="inlineStr">
        <is>
          <t>Niche caffeinated sparkling; focus positioning</t>
        </is>
      </c>
      <c r="AC87" s="34" t="inlineStr">
        <is>
          <t>Sparkling water that wakes you up smoothly</t>
        </is>
      </c>
      <c r="AD87" s="34" t="inlineStr">
        <is>
          <t>Coffee level caffeine plus L-theanine in a calorie free seltzer.</t>
        </is>
      </c>
      <c r="AE87" s="51" t="n"/>
      <c r="AF87" s="53">
        <f>IF(AND(ISNUMBER($P87),ISNUMBER($AL87),$AL87&lt;&gt;0),ROUND($P87/$AL87*100,1),"")</f>
        <v/>
      </c>
      <c r="AG87" s="54">
        <f>IF(AND(ISNUMBER($S87),ISNUMBER($AL87),$AL87&lt;&gt;0),ROUND($S87/$AL87*100,2),"")</f>
        <v/>
      </c>
      <c r="AH87" s="53">
        <f>IF(AND(ISNUMBER($Q87),ISNUMBER($AL87),$AL87&lt;&gt;0),ROUND($Q87/$AL87*100,1),"")</f>
        <v/>
      </c>
      <c r="AI87" s="48">
        <f>IF(ISNUMBER($S87),IF($S87&lt;=1,"Yes","No"),"n/a")</f>
        <v/>
      </c>
      <c r="AJ87" s="48">
        <f>IF(ISNUMBER($S87),ROUND(MAX(0,MIN(100,100-$S87*2.5-IF(ISNUMBER($T87),$T87,0)*0.12+IF($S87&lt;=1,12,0))),0),"")</f>
        <v/>
      </c>
      <c r="AK87" s="48">
        <f>IF(ISNUMBER($Q87),IF($Q87&gt;=100,20,IF($Q87&gt;=30,10,0)),0)+IF(ISNUMBER($R87),IF($R87&gt;=100,20,0),0)+IF(ISNUMBER($P87),IF($P87&gt;=150,20,IF($P87&gt;=50,12,5)),0)+IF(ISNUMBER($S87),IF($S87&lt;=1,15,0),0)</f>
        <v/>
      </c>
      <c r="AL87" s="48" t="n">
        <v>350</v>
      </c>
      <c r="AM87" s="49" t="n"/>
      <c r="AN87" s="48">
        <f>IF(AND(ISNUMBER($P87),ISNUMBER($AL87),$AL87&lt;&gt;0),IF(OR($P87&gt;180,$P87/$AL87*1000&gt;400),"Over ceiling, confirm SKU","Within"),"n/a")</f>
        <v/>
      </c>
      <c r="AO87" s="51" t="n"/>
      <c r="AP87" s="51" t="n"/>
      <c r="AQ87" s="51" t="n"/>
      <c r="AR87" s="34" t="inlineStr">
        <is>
          <t>Recalled, batch confirmed, to confirm</t>
        </is>
      </c>
      <c r="AS87" s="34" t="inlineStr">
        <is>
          <t>BLANK -&gt; requires live Amazon.ca capture</t>
        </is>
      </c>
      <c r="AT87" s="34" t="inlineStr">
        <is>
          <t>Unverified commercial data</t>
        </is>
      </c>
    </row>
    <row r="88" ht="28" customHeight="1">
      <c r="A88" s="34" t="inlineStr">
        <is>
          <t>Phocus</t>
        </is>
      </c>
      <c r="B88" s="34" t="inlineStr">
        <is>
          <t>Phocus Caffeinated Sparkling Water | Natural | 8 pack 350mL</t>
        </is>
      </c>
      <c r="C88" s="34" t="inlineStr">
        <is>
          <t>1) Sparkling electrolyte / functional sparkling</t>
        </is>
      </c>
      <c r="D88" s="34" t="inlineStr">
        <is>
          <t>350 mL can</t>
        </is>
      </c>
      <c r="E88" s="48" t="n">
        <v>8</v>
      </c>
      <c r="F88" s="49" t="n"/>
      <c r="G88" s="50">
        <f>IF(AND(ISNUMBER($F88),ISNUMBER($E88),$E88&lt;&gt;0),$F88/$E88,"")</f>
        <v/>
      </c>
      <c r="H88" s="50">
        <f>IF(AND(ISNUMBER($F88),ISNUMBER($AL88),ISNUMBER($E88),($AL88*$E88)&lt;&gt;0),$F88/($AL88*$E88)*100,"")</f>
        <v/>
      </c>
      <c r="I88" s="51" t="n"/>
      <c r="J88" s="52" t="n"/>
      <c r="K88" s="50">
        <f>IF(AND(ISNUMBER($F88),ISNUMBER($J88)),$F88*(1-$J88),"")</f>
        <v/>
      </c>
      <c r="L88" s="51" t="n"/>
      <c r="M88" s="51" t="n"/>
      <c r="N88" s="50">
        <f>IF(ISNUMBER($F88),($F88-IF(ISNUMBER($AM88),$AM88,0))*(1-IF(ISNUMBER($J88),$J88,0)),"")</f>
        <v/>
      </c>
      <c r="O88" s="34" t="inlineStr">
        <is>
          <t>Natural</t>
        </is>
      </c>
      <c r="P88" s="48" t="n">
        <v>75</v>
      </c>
      <c r="Q88" s="48" t="n">
        <v>0</v>
      </c>
      <c r="R88" s="34" t="inlineStr">
        <is>
          <t>Not listed</t>
        </is>
      </c>
      <c r="S88" s="48" t="n">
        <v>0</v>
      </c>
      <c r="T88" s="48" t="n">
        <v>0</v>
      </c>
      <c r="U88" s="34" t="inlineStr">
        <is>
          <t>None (natural flavours)</t>
        </is>
      </c>
      <c r="V88" s="34" t="inlineStr">
        <is>
          <t>75 mg caffeine + L-theanine for smooth focus, zero sugar/calorie</t>
        </is>
      </c>
      <c r="W88" s="51" t="n"/>
      <c r="X88" s="51" t="n"/>
      <c r="Y88" s="51" t="n"/>
      <c r="Z88" s="51" t="n"/>
      <c r="AA88" s="34" t="inlineStr">
        <is>
          <t>Medium</t>
        </is>
      </c>
      <c r="AB88" s="34" t="inlineStr">
        <is>
          <t>Niche caffeinated sparkling; focus positioning</t>
        </is>
      </c>
      <c r="AC88" s="34" t="inlineStr">
        <is>
          <t>Sparkling water that wakes you up smoothly</t>
        </is>
      </c>
      <c r="AD88" s="34" t="inlineStr">
        <is>
          <t>Coffee level caffeine plus L-theanine in a calorie free seltzer.</t>
        </is>
      </c>
      <c r="AE88" s="51" t="n"/>
      <c r="AF88" s="53">
        <f>IF(AND(ISNUMBER($P88),ISNUMBER($AL88),$AL88&lt;&gt;0),ROUND($P88/$AL88*100,1),"")</f>
        <v/>
      </c>
      <c r="AG88" s="54">
        <f>IF(AND(ISNUMBER($S88),ISNUMBER($AL88),$AL88&lt;&gt;0),ROUND($S88/$AL88*100,2),"")</f>
        <v/>
      </c>
      <c r="AH88" s="53">
        <f>IF(AND(ISNUMBER($Q88),ISNUMBER($AL88),$AL88&lt;&gt;0),ROUND($Q88/$AL88*100,1),"")</f>
        <v/>
      </c>
      <c r="AI88" s="48">
        <f>IF(ISNUMBER($S88),IF($S88&lt;=1,"Yes","No"),"n/a")</f>
        <v/>
      </c>
      <c r="AJ88" s="48">
        <f>IF(ISNUMBER($S88),ROUND(MAX(0,MIN(100,100-$S88*2.5-IF(ISNUMBER($T88),$T88,0)*0.12+IF($S88&lt;=1,12,0))),0),"")</f>
        <v/>
      </c>
      <c r="AK88" s="48">
        <f>IF(ISNUMBER($Q88),IF($Q88&gt;=100,20,IF($Q88&gt;=30,10,0)),0)+IF(ISNUMBER($R88),IF($R88&gt;=100,20,0),0)+IF(ISNUMBER($P88),IF($P88&gt;=150,20,IF($P88&gt;=50,12,5)),0)+IF(ISNUMBER($S88),IF($S88&lt;=1,15,0),0)</f>
        <v/>
      </c>
      <c r="AL88" s="48" t="n">
        <v>350</v>
      </c>
      <c r="AM88" s="49" t="n"/>
      <c r="AN88" s="48">
        <f>IF(AND(ISNUMBER($P88),ISNUMBER($AL88),$AL88&lt;&gt;0),IF(OR($P88&gt;180,$P88/$AL88*1000&gt;400),"Over ceiling, confirm SKU","Within"),"n/a")</f>
        <v/>
      </c>
      <c r="AO88" s="51" t="n"/>
      <c r="AP88" s="51" t="n"/>
      <c r="AQ88" s="51" t="n"/>
      <c r="AR88" s="34" t="inlineStr">
        <is>
          <t>Recalled, batch confirmed, to confirm</t>
        </is>
      </c>
      <c r="AS88" s="34" t="inlineStr">
        <is>
          <t>BLANK -&gt; requires live Amazon.ca capture</t>
        </is>
      </c>
      <c r="AT88" s="34" t="inlineStr">
        <is>
          <t>Unverified commercial data</t>
        </is>
      </c>
    </row>
    <row r="89" ht="28" customHeight="1">
      <c r="A89" s="34" t="inlineStr">
        <is>
          <t>Phocus</t>
        </is>
      </c>
      <c r="B89" s="34" t="inlineStr">
        <is>
          <t>Phocus Caffeinated Sparkling Water | Natural | 12 pack 350mL</t>
        </is>
      </c>
      <c r="C89" s="34" t="inlineStr">
        <is>
          <t>1) Sparkling electrolyte / functional sparkling</t>
        </is>
      </c>
      <c r="D89" s="34" t="inlineStr">
        <is>
          <t>350 mL can</t>
        </is>
      </c>
      <c r="E89" s="48" t="n">
        <v>12</v>
      </c>
      <c r="F89" s="49" t="n"/>
      <c r="G89" s="50">
        <f>IF(AND(ISNUMBER($F89),ISNUMBER($E89),$E89&lt;&gt;0),$F89/$E89,"")</f>
        <v/>
      </c>
      <c r="H89" s="50">
        <f>IF(AND(ISNUMBER($F89),ISNUMBER($AL89),ISNUMBER($E89),($AL89*$E89)&lt;&gt;0),$F89/($AL89*$E89)*100,"")</f>
        <v/>
      </c>
      <c r="I89" s="51" t="n"/>
      <c r="J89" s="52" t="n"/>
      <c r="K89" s="50">
        <f>IF(AND(ISNUMBER($F89),ISNUMBER($J89)),$F89*(1-$J89),"")</f>
        <v/>
      </c>
      <c r="L89" s="51" t="n"/>
      <c r="M89" s="51" t="n"/>
      <c r="N89" s="50">
        <f>IF(ISNUMBER($F89),($F89-IF(ISNUMBER($AM89),$AM89,0))*(1-IF(ISNUMBER($J89),$J89,0)),"")</f>
        <v/>
      </c>
      <c r="O89" s="34" t="inlineStr">
        <is>
          <t>Natural</t>
        </is>
      </c>
      <c r="P89" s="48" t="n">
        <v>75</v>
      </c>
      <c r="Q89" s="48" t="n">
        <v>0</v>
      </c>
      <c r="R89" s="34" t="inlineStr">
        <is>
          <t>Not listed</t>
        </is>
      </c>
      <c r="S89" s="48" t="n">
        <v>0</v>
      </c>
      <c r="T89" s="48" t="n">
        <v>0</v>
      </c>
      <c r="U89" s="34" t="inlineStr">
        <is>
          <t>None (natural flavours)</t>
        </is>
      </c>
      <c r="V89" s="34" t="inlineStr">
        <is>
          <t>75 mg caffeine + L-theanine for smooth focus, zero sugar/calorie</t>
        </is>
      </c>
      <c r="W89" s="51" t="n"/>
      <c r="X89" s="51" t="n"/>
      <c r="Y89" s="51" t="n"/>
      <c r="Z89" s="51" t="n"/>
      <c r="AA89" s="34" t="inlineStr">
        <is>
          <t>Medium</t>
        </is>
      </c>
      <c r="AB89" s="34" t="inlineStr">
        <is>
          <t>Niche caffeinated sparkling; focus positioning</t>
        </is>
      </c>
      <c r="AC89" s="34" t="inlineStr">
        <is>
          <t>Sparkling water that wakes you up smoothly</t>
        </is>
      </c>
      <c r="AD89" s="34" t="inlineStr">
        <is>
          <t>Coffee level caffeine plus L-theanine in a calorie free seltzer.</t>
        </is>
      </c>
      <c r="AE89" s="51" t="n"/>
      <c r="AF89" s="53">
        <f>IF(AND(ISNUMBER($P89),ISNUMBER($AL89),$AL89&lt;&gt;0),ROUND($P89/$AL89*100,1),"")</f>
        <v/>
      </c>
      <c r="AG89" s="54">
        <f>IF(AND(ISNUMBER($S89),ISNUMBER($AL89),$AL89&lt;&gt;0),ROUND($S89/$AL89*100,2),"")</f>
        <v/>
      </c>
      <c r="AH89" s="53">
        <f>IF(AND(ISNUMBER($Q89),ISNUMBER($AL89),$AL89&lt;&gt;0),ROUND($Q89/$AL89*100,1),"")</f>
        <v/>
      </c>
      <c r="AI89" s="48">
        <f>IF(ISNUMBER($S89),IF($S89&lt;=1,"Yes","No"),"n/a")</f>
        <v/>
      </c>
      <c r="AJ89" s="48">
        <f>IF(ISNUMBER($S89),ROUND(MAX(0,MIN(100,100-$S89*2.5-IF(ISNUMBER($T89),$T89,0)*0.12+IF($S89&lt;=1,12,0))),0),"")</f>
        <v/>
      </c>
      <c r="AK89" s="48">
        <f>IF(ISNUMBER($Q89),IF($Q89&gt;=100,20,IF($Q89&gt;=30,10,0)),0)+IF(ISNUMBER($R89),IF($R89&gt;=100,20,0),0)+IF(ISNUMBER($P89),IF($P89&gt;=150,20,IF($P89&gt;=50,12,5)),0)+IF(ISNUMBER($S89),IF($S89&lt;=1,15,0),0)</f>
        <v/>
      </c>
      <c r="AL89" s="48" t="n">
        <v>350</v>
      </c>
      <c r="AM89" s="49" t="n"/>
      <c r="AN89" s="48">
        <f>IF(AND(ISNUMBER($P89),ISNUMBER($AL89),$AL89&lt;&gt;0),IF(OR($P89&gt;180,$P89/$AL89*1000&gt;400),"Over ceiling, confirm SKU","Within"),"n/a")</f>
        <v/>
      </c>
      <c r="AO89" s="51" t="n"/>
      <c r="AP89" s="51" t="n"/>
      <c r="AQ89" s="51" t="n"/>
      <c r="AR89" s="34" t="inlineStr">
        <is>
          <t>Recalled, batch confirmed, to confirm</t>
        </is>
      </c>
      <c r="AS89" s="34" t="inlineStr">
        <is>
          <t>BLANK -&gt; requires live Amazon.ca capture</t>
        </is>
      </c>
      <c r="AT89" s="34" t="inlineStr">
        <is>
          <t>Unverified commercial data</t>
        </is>
      </c>
    </row>
    <row r="90" ht="28" customHeight="1">
      <c r="A90" s="34" t="inlineStr">
        <is>
          <t>Phocus</t>
        </is>
      </c>
      <c r="B90" s="34" t="inlineStr">
        <is>
          <t>Phocus Caffeinated Sparkling Water | Natural | 15 pack 350mL</t>
        </is>
      </c>
      <c r="C90" s="34" t="inlineStr">
        <is>
          <t>1) Sparkling electrolyte / functional sparkling</t>
        </is>
      </c>
      <c r="D90" s="34" t="inlineStr">
        <is>
          <t>350 mL can</t>
        </is>
      </c>
      <c r="E90" s="48" t="n">
        <v>15</v>
      </c>
      <c r="F90" s="49" t="n"/>
      <c r="G90" s="50">
        <f>IF(AND(ISNUMBER($F90),ISNUMBER($E90),$E90&lt;&gt;0),$F90/$E90,"")</f>
        <v/>
      </c>
      <c r="H90" s="50">
        <f>IF(AND(ISNUMBER($F90),ISNUMBER($AL90),ISNUMBER($E90),($AL90*$E90)&lt;&gt;0),$F90/($AL90*$E90)*100,"")</f>
        <v/>
      </c>
      <c r="I90" s="51" t="n"/>
      <c r="J90" s="52" t="n"/>
      <c r="K90" s="50">
        <f>IF(AND(ISNUMBER($F90),ISNUMBER($J90)),$F90*(1-$J90),"")</f>
        <v/>
      </c>
      <c r="L90" s="51" t="n"/>
      <c r="M90" s="51" t="n"/>
      <c r="N90" s="50">
        <f>IF(ISNUMBER($F90),($F90-IF(ISNUMBER($AM90),$AM90,0))*(1-IF(ISNUMBER($J90),$J90,0)),"")</f>
        <v/>
      </c>
      <c r="O90" s="34" t="inlineStr">
        <is>
          <t>Natural</t>
        </is>
      </c>
      <c r="P90" s="48" t="n">
        <v>75</v>
      </c>
      <c r="Q90" s="48" t="n">
        <v>0</v>
      </c>
      <c r="R90" s="34" t="inlineStr">
        <is>
          <t>Not listed</t>
        </is>
      </c>
      <c r="S90" s="48" t="n">
        <v>0</v>
      </c>
      <c r="T90" s="48" t="n">
        <v>0</v>
      </c>
      <c r="U90" s="34" t="inlineStr">
        <is>
          <t>None (natural flavours)</t>
        </is>
      </c>
      <c r="V90" s="34" t="inlineStr">
        <is>
          <t>75 mg caffeine + L-theanine for smooth focus, zero sugar/calorie</t>
        </is>
      </c>
      <c r="W90" s="51" t="n"/>
      <c r="X90" s="51" t="n"/>
      <c r="Y90" s="51" t="n"/>
      <c r="Z90" s="51" t="n"/>
      <c r="AA90" s="34" t="inlineStr">
        <is>
          <t>Medium</t>
        </is>
      </c>
      <c r="AB90" s="34" t="inlineStr">
        <is>
          <t>Niche caffeinated sparkling; focus positioning</t>
        </is>
      </c>
      <c r="AC90" s="34" t="inlineStr">
        <is>
          <t>Sparkling water that wakes you up smoothly</t>
        </is>
      </c>
      <c r="AD90" s="34" t="inlineStr">
        <is>
          <t>Coffee level caffeine plus L-theanine in a calorie free seltzer.</t>
        </is>
      </c>
      <c r="AE90" s="51" t="n"/>
      <c r="AF90" s="53">
        <f>IF(AND(ISNUMBER($P90),ISNUMBER($AL90),$AL90&lt;&gt;0),ROUND($P90/$AL90*100,1),"")</f>
        <v/>
      </c>
      <c r="AG90" s="54">
        <f>IF(AND(ISNUMBER($S90),ISNUMBER($AL90),$AL90&lt;&gt;0),ROUND($S90/$AL90*100,2),"")</f>
        <v/>
      </c>
      <c r="AH90" s="53">
        <f>IF(AND(ISNUMBER($Q90),ISNUMBER($AL90),$AL90&lt;&gt;0),ROUND($Q90/$AL90*100,1),"")</f>
        <v/>
      </c>
      <c r="AI90" s="48">
        <f>IF(ISNUMBER($S90),IF($S90&lt;=1,"Yes","No"),"n/a")</f>
        <v/>
      </c>
      <c r="AJ90" s="48">
        <f>IF(ISNUMBER($S90),ROUND(MAX(0,MIN(100,100-$S90*2.5-IF(ISNUMBER($T90),$T90,0)*0.12+IF($S90&lt;=1,12,0))),0),"")</f>
        <v/>
      </c>
      <c r="AK90" s="48">
        <f>IF(ISNUMBER($Q90),IF($Q90&gt;=100,20,IF($Q90&gt;=30,10,0)),0)+IF(ISNUMBER($R90),IF($R90&gt;=100,20,0),0)+IF(ISNUMBER($P90),IF($P90&gt;=150,20,IF($P90&gt;=50,12,5)),0)+IF(ISNUMBER($S90),IF($S90&lt;=1,15,0),0)</f>
        <v/>
      </c>
      <c r="AL90" s="48" t="n">
        <v>350</v>
      </c>
      <c r="AM90" s="49" t="n"/>
      <c r="AN90" s="48">
        <f>IF(AND(ISNUMBER($P90),ISNUMBER($AL90),$AL90&lt;&gt;0),IF(OR($P90&gt;180,$P90/$AL90*1000&gt;400),"Over ceiling, confirm SKU","Within"),"n/a")</f>
        <v/>
      </c>
      <c r="AO90" s="51" t="n"/>
      <c r="AP90" s="51" t="n"/>
      <c r="AQ90" s="51" t="n"/>
      <c r="AR90" s="34" t="inlineStr">
        <is>
          <t>Recalled, batch confirmed, to confirm</t>
        </is>
      </c>
      <c r="AS90" s="34" t="inlineStr">
        <is>
          <t>BLANK -&gt; requires live Amazon.ca capture</t>
        </is>
      </c>
      <c r="AT90" s="34" t="inlineStr">
        <is>
          <t>Unverified commercial data</t>
        </is>
      </c>
    </row>
    <row r="91" ht="28" customHeight="1">
      <c r="A91" s="34" t="inlineStr">
        <is>
          <t>Phocus</t>
        </is>
      </c>
      <c r="B91" s="34" t="inlineStr">
        <is>
          <t>Phocus Caffeinated Sparkling Water | Natural | 18 pack 350mL</t>
        </is>
      </c>
      <c r="C91" s="34" t="inlineStr">
        <is>
          <t>1) Sparkling electrolyte / functional sparkling</t>
        </is>
      </c>
      <c r="D91" s="34" t="inlineStr">
        <is>
          <t>350 mL can</t>
        </is>
      </c>
      <c r="E91" s="48" t="n">
        <v>18</v>
      </c>
      <c r="F91" s="49" t="n"/>
      <c r="G91" s="50">
        <f>IF(AND(ISNUMBER($F91),ISNUMBER($E91),$E91&lt;&gt;0),$F91/$E91,"")</f>
        <v/>
      </c>
      <c r="H91" s="50">
        <f>IF(AND(ISNUMBER($F91),ISNUMBER($AL91),ISNUMBER($E91),($AL91*$E91)&lt;&gt;0),$F91/($AL91*$E91)*100,"")</f>
        <v/>
      </c>
      <c r="I91" s="51" t="n"/>
      <c r="J91" s="52" t="n"/>
      <c r="K91" s="50">
        <f>IF(AND(ISNUMBER($F91),ISNUMBER($J91)),$F91*(1-$J91),"")</f>
        <v/>
      </c>
      <c r="L91" s="51" t="n"/>
      <c r="M91" s="51" t="n"/>
      <c r="N91" s="50">
        <f>IF(ISNUMBER($F91),($F91-IF(ISNUMBER($AM91),$AM91,0))*(1-IF(ISNUMBER($J91),$J91,0)),"")</f>
        <v/>
      </c>
      <c r="O91" s="34" t="inlineStr">
        <is>
          <t>Natural</t>
        </is>
      </c>
      <c r="P91" s="48" t="n">
        <v>75</v>
      </c>
      <c r="Q91" s="48" t="n">
        <v>0</v>
      </c>
      <c r="R91" s="34" t="inlineStr">
        <is>
          <t>Not listed</t>
        </is>
      </c>
      <c r="S91" s="48" t="n">
        <v>0</v>
      </c>
      <c r="T91" s="48" t="n">
        <v>0</v>
      </c>
      <c r="U91" s="34" t="inlineStr">
        <is>
          <t>None (natural flavours)</t>
        </is>
      </c>
      <c r="V91" s="34" t="inlineStr">
        <is>
          <t>75 mg caffeine + L-theanine for smooth focus, zero sugar/calorie</t>
        </is>
      </c>
      <c r="W91" s="51" t="n"/>
      <c r="X91" s="51" t="n"/>
      <c r="Y91" s="51" t="n"/>
      <c r="Z91" s="51" t="n"/>
      <c r="AA91" s="34" t="inlineStr">
        <is>
          <t>Medium</t>
        </is>
      </c>
      <c r="AB91" s="34" t="inlineStr">
        <is>
          <t>Niche caffeinated sparkling; focus positioning</t>
        </is>
      </c>
      <c r="AC91" s="34" t="inlineStr">
        <is>
          <t>Sparkling water that wakes you up smoothly</t>
        </is>
      </c>
      <c r="AD91" s="34" t="inlineStr">
        <is>
          <t>Coffee level caffeine plus L-theanine in a calorie free seltzer.</t>
        </is>
      </c>
      <c r="AE91" s="51" t="n"/>
      <c r="AF91" s="53">
        <f>IF(AND(ISNUMBER($P91),ISNUMBER($AL91),$AL91&lt;&gt;0),ROUND($P91/$AL91*100,1),"")</f>
        <v/>
      </c>
      <c r="AG91" s="54">
        <f>IF(AND(ISNUMBER($S91),ISNUMBER($AL91),$AL91&lt;&gt;0),ROUND($S91/$AL91*100,2),"")</f>
        <v/>
      </c>
      <c r="AH91" s="53">
        <f>IF(AND(ISNUMBER($Q91),ISNUMBER($AL91),$AL91&lt;&gt;0),ROUND($Q91/$AL91*100,1),"")</f>
        <v/>
      </c>
      <c r="AI91" s="48">
        <f>IF(ISNUMBER($S91),IF($S91&lt;=1,"Yes","No"),"n/a")</f>
        <v/>
      </c>
      <c r="AJ91" s="48">
        <f>IF(ISNUMBER($S91),ROUND(MAX(0,MIN(100,100-$S91*2.5-IF(ISNUMBER($T91),$T91,0)*0.12+IF($S91&lt;=1,12,0))),0),"")</f>
        <v/>
      </c>
      <c r="AK91" s="48">
        <f>IF(ISNUMBER($Q91),IF($Q91&gt;=100,20,IF($Q91&gt;=30,10,0)),0)+IF(ISNUMBER($R91),IF($R91&gt;=100,20,0),0)+IF(ISNUMBER($P91),IF($P91&gt;=150,20,IF($P91&gt;=50,12,5)),0)+IF(ISNUMBER($S91),IF($S91&lt;=1,15,0),0)</f>
        <v/>
      </c>
      <c r="AL91" s="48" t="n">
        <v>350</v>
      </c>
      <c r="AM91" s="49" t="n"/>
      <c r="AN91" s="48">
        <f>IF(AND(ISNUMBER($P91),ISNUMBER($AL91),$AL91&lt;&gt;0),IF(OR($P91&gt;180,$P91/$AL91*1000&gt;400),"Over ceiling, confirm SKU","Within"),"n/a")</f>
        <v/>
      </c>
      <c r="AO91" s="51" t="n"/>
      <c r="AP91" s="51" t="n"/>
      <c r="AQ91" s="51" t="n"/>
      <c r="AR91" s="34" t="inlineStr">
        <is>
          <t>Recalled, batch confirmed, to confirm</t>
        </is>
      </c>
      <c r="AS91" s="34" t="inlineStr">
        <is>
          <t>BLANK -&gt; requires live Amazon.ca capture</t>
        </is>
      </c>
      <c r="AT91" s="34" t="inlineStr">
        <is>
          <t>Unverified commercial data</t>
        </is>
      </c>
    </row>
    <row r="92" ht="28" customHeight="1">
      <c r="A92" s="34" t="inlineStr">
        <is>
          <t>Phocus</t>
        </is>
      </c>
      <c r="B92" s="34" t="inlineStr">
        <is>
          <t>Phocus Caffeinated Sparkling Water | Natural | 24 pack 350mL</t>
        </is>
      </c>
      <c r="C92" s="34" t="inlineStr">
        <is>
          <t>1) Sparkling electrolyte / functional sparkling</t>
        </is>
      </c>
      <c r="D92" s="34" t="inlineStr">
        <is>
          <t>350 mL can</t>
        </is>
      </c>
      <c r="E92" s="48" t="n">
        <v>24</v>
      </c>
      <c r="F92" s="49" t="n"/>
      <c r="G92" s="50">
        <f>IF(AND(ISNUMBER($F92),ISNUMBER($E92),$E92&lt;&gt;0),$F92/$E92,"")</f>
        <v/>
      </c>
      <c r="H92" s="50">
        <f>IF(AND(ISNUMBER($F92),ISNUMBER($AL92),ISNUMBER($E92),($AL92*$E92)&lt;&gt;0),$F92/($AL92*$E92)*100,"")</f>
        <v/>
      </c>
      <c r="I92" s="51" t="n"/>
      <c r="J92" s="52" t="n"/>
      <c r="K92" s="50">
        <f>IF(AND(ISNUMBER($F92),ISNUMBER($J92)),$F92*(1-$J92),"")</f>
        <v/>
      </c>
      <c r="L92" s="51" t="n"/>
      <c r="M92" s="51" t="n"/>
      <c r="N92" s="50">
        <f>IF(ISNUMBER($F92),($F92-IF(ISNUMBER($AM92),$AM92,0))*(1-IF(ISNUMBER($J92),$J92,0)),"")</f>
        <v/>
      </c>
      <c r="O92" s="34" t="inlineStr">
        <is>
          <t>Natural</t>
        </is>
      </c>
      <c r="P92" s="48" t="n">
        <v>75</v>
      </c>
      <c r="Q92" s="48" t="n">
        <v>0</v>
      </c>
      <c r="R92" s="34" t="inlineStr">
        <is>
          <t>Not listed</t>
        </is>
      </c>
      <c r="S92" s="48" t="n">
        <v>0</v>
      </c>
      <c r="T92" s="48" t="n">
        <v>0</v>
      </c>
      <c r="U92" s="34" t="inlineStr">
        <is>
          <t>None (natural flavours)</t>
        </is>
      </c>
      <c r="V92" s="34" t="inlineStr">
        <is>
          <t>75 mg caffeine + L-theanine for smooth focus, zero sugar/calorie</t>
        </is>
      </c>
      <c r="W92" s="51" t="n"/>
      <c r="X92" s="51" t="n"/>
      <c r="Y92" s="51" t="n"/>
      <c r="Z92" s="51" t="n"/>
      <c r="AA92" s="34" t="inlineStr">
        <is>
          <t>Medium</t>
        </is>
      </c>
      <c r="AB92" s="34" t="inlineStr">
        <is>
          <t>Niche caffeinated sparkling; focus positioning</t>
        </is>
      </c>
      <c r="AC92" s="34" t="inlineStr">
        <is>
          <t>Sparkling water that wakes you up smoothly</t>
        </is>
      </c>
      <c r="AD92" s="34" t="inlineStr">
        <is>
          <t>Coffee level caffeine plus L-theanine in a calorie free seltzer.</t>
        </is>
      </c>
      <c r="AE92" s="51" t="n"/>
      <c r="AF92" s="53">
        <f>IF(AND(ISNUMBER($P92),ISNUMBER($AL92),$AL92&lt;&gt;0),ROUND($P92/$AL92*100,1),"")</f>
        <v/>
      </c>
      <c r="AG92" s="54">
        <f>IF(AND(ISNUMBER($S92),ISNUMBER($AL92),$AL92&lt;&gt;0),ROUND($S92/$AL92*100,2),"")</f>
        <v/>
      </c>
      <c r="AH92" s="53">
        <f>IF(AND(ISNUMBER($Q92),ISNUMBER($AL92),$AL92&lt;&gt;0),ROUND($Q92/$AL92*100,1),"")</f>
        <v/>
      </c>
      <c r="AI92" s="48">
        <f>IF(ISNUMBER($S92),IF($S92&lt;=1,"Yes","No"),"n/a")</f>
        <v/>
      </c>
      <c r="AJ92" s="48">
        <f>IF(ISNUMBER($S92),ROUND(MAX(0,MIN(100,100-$S92*2.5-IF(ISNUMBER($T92),$T92,0)*0.12+IF($S92&lt;=1,12,0))),0),"")</f>
        <v/>
      </c>
      <c r="AK92" s="48">
        <f>IF(ISNUMBER($Q92),IF($Q92&gt;=100,20,IF($Q92&gt;=30,10,0)),0)+IF(ISNUMBER($R92),IF($R92&gt;=100,20,0),0)+IF(ISNUMBER($P92),IF($P92&gt;=150,20,IF($P92&gt;=50,12,5)),0)+IF(ISNUMBER($S92),IF($S92&lt;=1,15,0),0)</f>
        <v/>
      </c>
      <c r="AL92" s="48" t="n">
        <v>350</v>
      </c>
      <c r="AM92" s="49" t="n"/>
      <c r="AN92" s="48">
        <f>IF(AND(ISNUMBER($P92),ISNUMBER($AL92),$AL92&lt;&gt;0),IF(OR($P92&gt;180,$P92/$AL92*1000&gt;400),"Over ceiling, confirm SKU","Within"),"n/a")</f>
        <v/>
      </c>
      <c r="AO92" s="51" t="n"/>
      <c r="AP92" s="51" t="n"/>
      <c r="AQ92" s="51" t="n"/>
      <c r="AR92" s="34" t="inlineStr">
        <is>
          <t>Recalled, batch confirmed, to confirm</t>
        </is>
      </c>
      <c r="AS92" s="34" t="inlineStr">
        <is>
          <t>BLANK -&gt; requires live Amazon.ca capture</t>
        </is>
      </c>
      <c r="AT92" s="34" t="inlineStr">
        <is>
          <t>Unverified commercial data</t>
        </is>
      </c>
    </row>
    <row r="93" ht="28" customHeight="1">
      <c r="A93" s="34" t="inlineStr">
        <is>
          <t>Phocus</t>
        </is>
      </c>
      <c r="B93" s="34" t="inlineStr">
        <is>
          <t>Phocus Caffeinated Sparkling Water | Lemon | single 350mL</t>
        </is>
      </c>
      <c r="C93" s="34" t="inlineStr">
        <is>
          <t>1) Sparkling electrolyte / functional sparkling</t>
        </is>
      </c>
      <c r="D93" s="34" t="inlineStr">
        <is>
          <t>350 mL can</t>
        </is>
      </c>
      <c r="E93" s="48" t="n">
        <v>1</v>
      </c>
      <c r="F93" s="49" t="n"/>
      <c r="G93" s="50">
        <f>IF(AND(ISNUMBER($F93),ISNUMBER($E93),$E93&lt;&gt;0),$F93/$E93,"")</f>
        <v/>
      </c>
      <c r="H93" s="50">
        <f>IF(AND(ISNUMBER($F93),ISNUMBER($AL93),ISNUMBER($E93),($AL93*$E93)&lt;&gt;0),$F93/($AL93*$E93)*100,"")</f>
        <v/>
      </c>
      <c r="I93" s="51" t="n"/>
      <c r="J93" s="52" t="n"/>
      <c r="K93" s="50">
        <f>IF(AND(ISNUMBER($F93),ISNUMBER($J93)),$F93*(1-$J93),"")</f>
        <v/>
      </c>
      <c r="L93" s="51" t="n"/>
      <c r="M93" s="51" t="n"/>
      <c r="N93" s="50">
        <f>IF(ISNUMBER($F93),($F93-IF(ISNUMBER($AM93),$AM93,0))*(1-IF(ISNUMBER($J93),$J93,0)),"")</f>
        <v/>
      </c>
      <c r="O93" s="34" t="inlineStr">
        <is>
          <t>Lemon</t>
        </is>
      </c>
      <c r="P93" s="48" t="n">
        <v>75</v>
      </c>
      <c r="Q93" s="48" t="n">
        <v>0</v>
      </c>
      <c r="R93" s="34" t="inlineStr">
        <is>
          <t>Not listed</t>
        </is>
      </c>
      <c r="S93" s="48" t="n">
        <v>0</v>
      </c>
      <c r="T93" s="48" t="n">
        <v>0</v>
      </c>
      <c r="U93" s="34" t="inlineStr">
        <is>
          <t>None (natural flavours)</t>
        </is>
      </c>
      <c r="V93" s="34" t="inlineStr">
        <is>
          <t>75 mg caffeine + L-theanine for smooth focus, zero sugar/calorie</t>
        </is>
      </c>
      <c r="W93" s="51" t="n"/>
      <c r="X93" s="51" t="n"/>
      <c r="Y93" s="51" t="n"/>
      <c r="Z93" s="51" t="n"/>
      <c r="AA93" s="34" t="inlineStr">
        <is>
          <t>Medium</t>
        </is>
      </c>
      <c r="AB93" s="34" t="inlineStr">
        <is>
          <t>Niche caffeinated sparkling; focus positioning</t>
        </is>
      </c>
      <c r="AC93" s="34" t="inlineStr">
        <is>
          <t>Sparkling water that wakes you up smoothly</t>
        </is>
      </c>
      <c r="AD93" s="34" t="inlineStr">
        <is>
          <t>Coffee level caffeine plus L-theanine in a calorie free seltzer.</t>
        </is>
      </c>
      <c r="AE93" s="51" t="n"/>
      <c r="AF93" s="53">
        <f>IF(AND(ISNUMBER($P93),ISNUMBER($AL93),$AL93&lt;&gt;0),ROUND($P93/$AL93*100,1),"")</f>
        <v/>
      </c>
      <c r="AG93" s="54">
        <f>IF(AND(ISNUMBER($S93),ISNUMBER($AL93),$AL93&lt;&gt;0),ROUND($S93/$AL93*100,2),"")</f>
        <v/>
      </c>
      <c r="AH93" s="53">
        <f>IF(AND(ISNUMBER($Q93),ISNUMBER($AL93),$AL93&lt;&gt;0),ROUND($Q93/$AL93*100,1),"")</f>
        <v/>
      </c>
      <c r="AI93" s="48">
        <f>IF(ISNUMBER($S93),IF($S93&lt;=1,"Yes","No"),"n/a")</f>
        <v/>
      </c>
      <c r="AJ93" s="48">
        <f>IF(ISNUMBER($S93),ROUND(MAX(0,MIN(100,100-$S93*2.5-IF(ISNUMBER($T93),$T93,0)*0.12+IF($S93&lt;=1,12,0))),0),"")</f>
        <v/>
      </c>
      <c r="AK93" s="48">
        <f>IF(ISNUMBER($Q93),IF($Q93&gt;=100,20,IF($Q93&gt;=30,10,0)),0)+IF(ISNUMBER($R93),IF($R93&gt;=100,20,0),0)+IF(ISNUMBER($P93),IF($P93&gt;=150,20,IF($P93&gt;=50,12,5)),0)+IF(ISNUMBER($S93),IF($S93&lt;=1,15,0),0)</f>
        <v/>
      </c>
      <c r="AL93" s="48" t="n">
        <v>350</v>
      </c>
      <c r="AM93" s="49" t="n"/>
      <c r="AN93" s="48">
        <f>IF(AND(ISNUMBER($P93),ISNUMBER($AL93),$AL93&lt;&gt;0),IF(OR($P93&gt;180,$P93/$AL93*1000&gt;400),"Over ceiling, confirm SKU","Within"),"n/a")</f>
        <v/>
      </c>
      <c r="AO93" s="51" t="n"/>
      <c r="AP93" s="51" t="n"/>
      <c r="AQ93" s="51" t="n"/>
      <c r="AR93" s="34" t="inlineStr">
        <is>
          <t>Recalled, batch confirmed, to confirm</t>
        </is>
      </c>
      <c r="AS93" s="34" t="inlineStr">
        <is>
          <t>BLANK -&gt; requires live Amazon.ca capture</t>
        </is>
      </c>
      <c r="AT93" s="34" t="inlineStr">
        <is>
          <t>Unverified commercial data</t>
        </is>
      </c>
    </row>
    <row r="94" ht="28" customHeight="1">
      <c r="A94" s="34" t="inlineStr">
        <is>
          <t>Phocus</t>
        </is>
      </c>
      <c r="B94" s="34" t="inlineStr">
        <is>
          <t>Phocus Caffeinated Sparkling Water | Lemon | 8 pack 350mL</t>
        </is>
      </c>
      <c r="C94" s="34" t="inlineStr">
        <is>
          <t>1) Sparkling electrolyte / functional sparkling</t>
        </is>
      </c>
      <c r="D94" s="34" t="inlineStr">
        <is>
          <t>350 mL can</t>
        </is>
      </c>
      <c r="E94" s="48" t="n">
        <v>8</v>
      </c>
      <c r="F94" s="49" t="n"/>
      <c r="G94" s="50">
        <f>IF(AND(ISNUMBER($F94),ISNUMBER($E94),$E94&lt;&gt;0),$F94/$E94,"")</f>
        <v/>
      </c>
      <c r="H94" s="50">
        <f>IF(AND(ISNUMBER($F94),ISNUMBER($AL94),ISNUMBER($E94),($AL94*$E94)&lt;&gt;0),$F94/($AL94*$E94)*100,"")</f>
        <v/>
      </c>
      <c r="I94" s="51" t="n"/>
      <c r="J94" s="52" t="n"/>
      <c r="K94" s="50">
        <f>IF(AND(ISNUMBER($F94),ISNUMBER($J94)),$F94*(1-$J94),"")</f>
        <v/>
      </c>
      <c r="L94" s="51" t="n"/>
      <c r="M94" s="51" t="n"/>
      <c r="N94" s="50">
        <f>IF(ISNUMBER($F94),($F94-IF(ISNUMBER($AM94),$AM94,0))*(1-IF(ISNUMBER($J94),$J94,0)),"")</f>
        <v/>
      </c>
      <c r="O94" s="34" t="inlineStr">
        <is>
          <t>Lemon</t>
        </is>
      </c>
      <c r="P94" s="48" t="n">
        <v>75</v>
      </c>
      <c r="Q94" s="48" t="n">
        <v>0</v>
      </c>
      <c r="R94" s="34" t="inlineStr">
        <is>
          <t>Not listed</t>
        </is>
      </c>
      <c r="S94" s="48" t="n">
        <v>0</v>
      </c>
      <c r="T94" s="48" t="n">
        <v>0</v>
      </c>
      <c r="U94" s="34" t="inlineStr">
        <is>
          <t>None (natural flavours)</t>
        </is>
      </c>
      <c r="V94" s="34" t="inlineStr">
        <is>
          <t>75 mg caffeine + L-theanine for smooth focus, zero sugar/calorie</t>
        </is>
      </c>
      <c r="W94" s="51" t="n"/>
      <c r="X94" s="51" t="n"/>
      <c r="Y94" s="51" t="n"/>
      <c r="Z94" s="51" t="n"/>
      <c r="AA94" s="34" t="inlineStr">
        <is>
          <t>Medium</t>
        </is>
      </c>
      <c r="AB94" s="34" t="inlineStr">
        <is>
          <t>Niche caffeinated sparkling; focus positioning</t>
        </is>
      </c>
      <c r="AC94" s="34" t="inlineStr">
        <is>
          <t>Sparkling water that wakes you up smoothly</t>
        </is>
      </c>
      <c r="AD94" s="34" t="inlineStr">
        <is>
          <t>Coffee level caffeine plus L-theanine in a calorie free seltzer.</t>
        </is>
      </c>
      <c r="AE94" s="51" t="n"/>
      <c r="AF94" s="53">
        <f>IF(AND(ISNUMBER($P94),ISNUMBER($AL94),$AL94&lt;&gt;0),ROUND($P94/$AL94*100,1),"")</f>
        <v/>
      </c>
      <c r="AG94" s="54">
        <f>IF(AND(ISNUMBER($S94),ISNUMBER($AL94),$AL94&lt;&gt;0),ROUND($S94/$AL94*100,2),"")</f>
        <v/>
      </c>
      <c r="AH94" s="53">
        <f>IF(AND(ISNUMBER($Q94),ISNUMBER($AL94),$AL94&lt;&gt;0),ROUND($Q94/$AL94*100,1),"")</f>
        <v/>
      </c>
      <c r="AI94" s="48">
        <f>IF(ISNUMBER($S94),IF($S94&lt;=1,"Yes","No"),"n/a")</f>
        <v/>
      </c>
      <c r="AJ94" s="48">
        <f>IF(ISNUMBER($S94),ROUND(MAX(0,MIN(100,100-$S94*2.5-IF(ISNUMBER($T94),$T94,0)*0.12+IF($S94&lt;=1,12,0))),0),"")</f>
        <v/>
      </c>
      <c r="AK94" s="48">
        <f>IF(ISNUMBER($Q94),IF($Q94&gt;=100,20,IF($Q94&gt;=30,10,0)),0)+IF(ISNUMBER($R94),IF($R94&gt;=100,20,0),0)+IF(ISNUMBER($P94),IF($P94&gt;=150,20,IF($P94&gt;=50,12,5)),0)+IF(ISNUMBER($S94),IF($S94&lt;=1,15,0),0)</f>
        <v/>
      </c>
      <c r="AL94" s="48" t="n">
        <v>350</v>
      </c>
      <c r="AM94" s="49" t="n"/>
      <c r="AN94" s="48">
        <f>IF(AND(ISNUMBER($P94),ISNUMBER($AL94),$AL94&lt;&gt;0),IF(OR($P94&gt;180,$P94/$AL94*1000&gt;400),"Over ceiling, confirm SKU","Within"),"n/a")</f>
        <v/>
      </c>
      <c r="AO94" s="51" t="n"/>
      <c r="AP94" s="51" t="n"/>
      <c r="AQ94" s="51" t="n"/>
      <c r="AR94" s="34" t="inlineStr">
        <is>
          <t>Recalled, batch confirmed, to confirm</t>
        </is>
      </c>
      <c r="AS94" s="34" t="inlineStr">
        <is>
          <t>BLANK -&gt; requires live Amazon.ca capture</t>
        </is>
      </c>
      <c r="AT94" s="34" t="inlineStr">
        <is>
          <t>Unverified commercial data</t>
        </is>
      </c>
    </row>
    <row r="95" ht="28" customHeight="1">
      <c r="A95" s="34" t="inlineStr">
        <is>
          <t>Phocus</t>
        </is>
      </c>
      <c r="B95" s="34" t="inlineStr">
        <is>
          <t>Phocus Caffeinated Sparkling Water | Lemon | 12 pack 350mL</t>
        </is>
      </c>
      <c r="C95" s="34" t="inlineStr">
        <is>
          <t>1) Sparkling electrolyte / functional sparkling</t>
        </is>
      </c>
      <c r="D95" s="34" t="inlineStr">
        <is>
          <t>350 mL can</t>
        </is>
      </c>
      <c r="E95" s="48" t="n">
        <v>12</v>
      </c>
      <c r="F95" s="49" t="n"/>
      <c r="G95" s="50">
        <f>IF(AND(ISNUMBER($F95),ISNUMBER($E95),$E95&lt;&gt;0),$F95/$E95,"")</f>
        <v/>
      </c>
      <c r="H95" s="50">
        <f>IF(AND(ISNUMBER($F95),ISNUMBER($AL95),ISNUMBER($E95),($AL95*$E95)&lt;&gt;0),$F95/($AL95*$E95)*100,"")</f>
        <v/>
      </c>
      <c r="I95" s="51" t="n"/>
      <c r="J95" s="52" t="n"/>
      <c r="K95" s="50">
        <f>IF(AND(ISNUMBER($F95),ISNUMBER($J95)),$F95*(1-$J95),"")</f>
        <v/>
      </c>
      <c r="L95" s="51" t="n"/>
      <c r="M95" s="51" t="n"/>
      <c r="N95" s="50">
        <f>IF(ISNUMBER($F95),($F95-IF(ISNUMBER($AM95),$AM95,0))*(1-IF(ISNUMBER($J95),$J95,0)),"")</f>
        <v/>
      </c>
      <c r="O95" s="34" t="inlineStr">
        <is>
          <t>Lemon</t>
        </is>
      </c>
      <c r="P95" s="48" t="n">
        <v>75</v>
      </c>
      <c r="Q95" s="48" t="n">
        <v>0</v>
      </c>
      <c r="R95" s="34" t="inlineStr">
        <is>
          <t>Not listed</t>
        </is>
      </c>
      <c r="S95" s="48" t="n">
        <v>0</v>
      </c>
      <c r="T95" s="48" t="n">
        <v>0</v>
      </c>
      <c r="U95" s="34" t="inlineStr">
        <is>
          <t>None (natural flavours)</t>
        </is>
      </c>
      <c r="V95" s="34" t="inlineStr">
        <is>
          <t>75 mg caffeine + L-theanine for smooth focus, zero sugar/calorie</t>
        </is>
      </c>
      <c r="W95" s="51" t="n"/>
      <c r="X95" s="51" t="n"/>
      <c r="Y95" s="51" t="n"/>
      <c r="Z95" s="51" t="n"/>
      <c r="AA95" s="34" t="inlineStr">
        <is>
          <t>Medium</t>
        </is>
      </c>
      <c r="AB95" s="34" t="inlineStr">
        <is>
          <t>Niche caffeinated sparkling; focus positioning</t>
        </is>
      </c>
      <c r="AC95" s="34" t="inlineStr">
        <is>
          <t>Sparkling water that wakes you up smoothly</t>
        </is>
      </c>
      <c r="AD95" s="34" t="inlineStr">
        <is>
          <t>Coffee level caffeine plus L-theanine in a calorie free seltzer.</t>
        </is>
      </c>
      <c r="AE95" s="51" t="n"/>
      <c r="AF95" s="53">
        <f>IF(AND(ISNUMBER($P95),ISNUMBER($AL95),$AL95&lt;&gt;0),ROUND($P95/$AL95*100,1),"")</f>
        <v/>
      </c>
      <c r="AG95" s="54">
        <f>IF(AND(ISNUMBER($S95),ISNUMBER($AL95),$AL95&lt;&gt;0),ROUND($S95/$AL95*100,2),"")</f>
        <v/>
      </c>
      <c r="AH95" s="53">
        <f>IF(AND(ISNUMBER($Q95),ISNUMBER($AL95),$AL95&lt;&gt;0),ROUND($Q95/$AL95*100,1),"")</f>
        <v/>
      </c>
      <c r="AI95" s="48">
        <f>IF(ISNUMBER($S95),IF($S95&lt;=1,"Yes","No"),"n/a")</f>
        <v/>
      </c>
      <c r="AJ95" s="48">
        <f>IF(ISNUMBER($S95),ROUND(MAX(0,MIN(100,100-$S95*2.5-IF(ISNUMBER($T95),$T95,0)*0.12+IF($S95&lt;=1,12,0))),0),"")</f>
        <v/>
      </c>
      <c r="AK95" s="48">
        <f>IF(ISNUMBER($Q95),IF($Q95&gt;=100,20,IF($Q95&gt;=30,10,0)),0)+IF(ISNUMBER($R95),IF($R95&gt;=100,20,0),0)+IF(ISNUMBER($P95),IF($P95&gt;=150,20,IF($P95&gt;=50,12,5)),0)+IF(ISNUMBER($S95),IF($S95&lt;=1,15,0),0)</f>
        <v/>
      </c>
      <c r="AL95" s="48" t="n">
        <v>350</v>
      </c>
      <c r="AM95" s="49" t="n"/>
      <c r="AN95" s="48">
        <f>IF(AND(ISNUMBER($P95),ISNUMBER($AL95),$AL95&lt;&gt;0),IF(OR($P95&gt;180,$P95/$AL95*1000&gt;400),"Over ceiling, confirm SKU","Within"),"n/a")</f>
        <v/>
      </c>
      <c r="AO95" s="51" t="n"/>
      <c r="AP95" s="51" t="n"/>
      <c r="AQ95" s="51" t="n"/>
      <c r="AR95" s="34" t="inlineStr">
        <is>
          <t>Recalled, batch confirmed, to confirm</t>
        </is>
      </c>
      <c r="AS95" s="34" t="inlineStr">
        <is>
          <t>BLANK -&gt; requires live Amazon.ca capture</t>
        </is>
      </c>
      <c r="AT95" s="34" t="inlineStr">
        <is>
          <t>Unverified commercial data</t>
        </is>
      </c>
    </row>
    <row r="96" ht="28" customHeight="1">
      <c r="A96" s="34" t="inlineStr">
        <is>
          <t>Phocus</t>
        </is>
      </c>
      <c r="B96" s="34" t="inlineStr">
        <is>
          <t>Phocus Caffeinated Sparkling Water | Lemon | 15 pack 350mL</t>
        </is>
      </c>
      <c r="C96" s="34" t="inlineStr">
        <is>
          <t>1) Sparkling electrolyte / functional sparkling</t>
        </is>
      </c>
      <c r="D96" s="34" t="inlineStr">
        <is>
          <t>350 mL can</t>
        </is>
      </c>
      <c r="E96" s="48" t="n">
        <v>15</v>
      </c>
      <c r="F96" s="49" t="n"/>
      <c r="G96" s="50">
        <f>IF(AND(ISNUMBER($F96),ISNUMBER($E96),$E96&lt;&gt;0),$F96/$E96,"")</f>
        <v/>
      </c>
      <c r="H96" s="50">
        <f>IF(AND(ISNUMBER($F96),ISNUMBER($AL96),ISNUMBER($E96),($AL96*$E96)&lt;&gt;0),$F96/($AL96*$E96)*100,"")</f>
        <v/>
      </c>
      <c r="I96" s="51" t="n"/>
      <c r="J96" s="52" t="n"/>
      <c r="K96" s="50">
        <f>IF(AND(ISNUMBER($F96),ISNUMBER($J96)),$F96*(1-$J96),"")</f>
        <v/>
      </c>
      <c r="L96" s="51" t="n"/>
      <c r="M96" s="51" t="n"/>
      <c r="N96" s="50">
        <f>IF(ISNUMBER($F96),($F96-IF(ISNUMBER($AM96),$AM96,0))*(1-IF(ISNUMBER($J96),$J96,0)),"")</f>
        <v/>
      </c>
      <c r="O96" s="34" t="inlineStr">
        <is>
          <t>Lemon</t>
        </is>
      </c>
      <c r="P96" s="48" t="n">
        <v>75</v>
      </c>
      <c r="Q96" s="48" t="n">
        <v>0</v>
      </c>
      <c r="R96" s="34" t="inlineStr">
        <is>
          <t>Not listed</t>
        </is>
      </c>
      <c r="S96" s="48" t="n">
        <v>0</v>
      </c>
      <c r="T96" s="48" t="n">
        <v>0</v>
      </c>
      <c r="U96" s="34" t="inlineStr">
        <is>
          <t>None (natural flavours)</t>
        </is>
      </c>
      <c r="V96" s="34" t="inlineStr">
        <is>
          <t>75 mg caffeine + L-theanine for smooth focus, zero sugar/calorie</t>
        </is>
      </c>
      <c r="W96" s="51" t="n"/>
      <c r="X96" s="51" t="n"/>
      <c r="Y96" s="51" t="n"/>
      <c r="Z96" s="51" t="n"/>
      <c r="AA96" s="34" t="inlineStr">
        <is>
          <t>Medium</t>
        </is>
      </c>
      <c r="AB96" s="34" t="inlineStr">
        <is>
          <t>Niche caffeinated sparkling; focus positioning</t>
        </is>
      </c>
      <c r="AC96" s="34" t="inlineStr">
        <is>
          <t>Sparkling water that wakes you up smoothly</t>
        </is>
      </c>
      <c r="AD96" s="34" t="inlineStr">
        <is>
          <t>Coffee level caffeine plus L-theanine in a calorie free seltzer.</t>
        </is>
      </c>
      <c r="AE96" s="51" t="n"/>
      <c r="AF96" s="53">
        <f>IF(AND(ISNUMBER($P96),ISNUMBER($AL96),$AL96&lt;&gt;0),ROUND($P96/$AL96*100,1),"")</f>
        <v/>
      </c>
      <c r="AG96" s="54">
        <f>IF(AND(ISNUMBER($S96),ISNUMBER($AL96),$AL96&lt;&gt;0),ROUND($S96/$AL96*100,2),"")</f>
        <v/>
      </c>
      <c r="AH96" s="53">
        <f>IF(AND(ISNUMBER($Q96),ISNUMBER($AL96),$AL96&lt;&gt;0),ROUND($Q96/$AL96*100,1),"")</f>
        <v/>
      </c>
      <c r="AI96" s="48">
        <f>IF(ISNUMBER($S96),IF($S96&lt;=1,"Yes","No"),"n/a")</f>
        <v/>
      </c>
      <c r="AJ96" s="48">
        <f>IF(ISNUMBER($S96),ROUND(MAX(0,MIN(100,100-$S96*2.5-IF(ISNUMBER($T96),$T96,0)*0.12+IF($S96&lt;=1,12,0))),0),"")</f>
        <v/>
      </c>
      <c r="AK96" s="48">
        <f>IF(ISNUMBER($Q96),IF($Q96&gt;=100,20,IF($Q96&gt;=30,10,0)),0)+IF(ISNUMBER($R96),IF($R96&gt;=100,20,0),0)+IF(ISNUMBER($P96),IF($P96&gt;=150,20,IF($P96&gt;=50,12,5)),0)+IF(ISNUMBER($S96),IF($S96&lt;=1,15,0),0)</f>
        <v/>
      </c>
      <c r="AL96" s="48" t="n">
        <v>350</v>
      </c>
      <c r="AM96" s="49" t="n"/>
      <c r="AN96" s="48">
        <f>IF(AND(ISNUMBER($P96),ISNUMBER($AL96),$AL96&lt;&gt;0),IF(OR($P96&gt;180,$P96/$AL96*1000&gt;400),"Over ceiling, confirm SKU","Within"),"n/a")</f>
        <v/>
      </c>
      <c r="AO96" s="51" t="n"/>
      <c r="AP96" s="51" t="n"/>
      <c r="AQ96" s="51" t="n"/>
      <c r="AR96" s="34" t="inlineStr">
        <is>
          <t>Recalled, batch confirmed, to confirm</t>
        </is>
      </c>
      <c r="AS96" s="34" t="inlineStr">
        <is>
          <t>BLANK -&gt; requires live Amazon.ca capture</t>
        </is>
      </c>
      <c r="AT96" s="34" t="inlineStr">
        <is>
          <t>Unverified commercial data</t>
        </is>
      </c>
    </row>
    <row r="97" ht="28" customHeight="1">
      <c r="A97" s="34" t="inlineStr">
        <is>
          <t>Phocus</t>
        </is>
      </c>
      <c r="B97" s="34" t="inlineStr">
        <is>
          <t>Phocus Caffeinated Sparkling Water | Lemon | 18 pack 350mL</t>
        </is>
      </c>
      <c r="C97" s="34" t="inlineStr">
        <is>
          <t>1) Sparkling electrolyte / functional sparkling</t>
        </is>
      </c>
      <c r="D97" s="34" t="inlineStr">
        <is>
          <t>350 mL can</t>
        </is>
      </c>
      <c r="E97" s="48" t="n">
        <v>18</v>
      </c>
      <c r="F97" s="49" t="n"/>
      <c r="G97" s="50">
        <f>IF(AND(ISNUMBER($F97),ISNUMBER($E97),$E97&lt;&gt;0),$F97/$E97,"")</f>
        <v/>
      </c>
      <c r="H97" s="50">
        <f>IF(AND(ISNUMBER($F97),ISNUMBER($AL97),ISNUMBER($E97),($AL97*$E97)&lt;&gt;0),$F97/($AL97*$E97)*100,"")</f>
        <v/>
      </c>
      <c r="I97" s="51" t="n"/>
      <c r="J97" s="52" t="n"/>
      <c r="K97" s="50">
        <f>IF(AND(ISNUMBER($F97),ISNUMBER($J97)),$F97*(1-$J97),"")</f>
        <v/>
      </c>
      <c r="L97" s="51" t="n"/>
      <c r="M97" s="51" t="n"/>
      <c r="N97" s="50">
        <f>IF(ISNUMBER($F97),($F97-IF(ISNUMBER($AM97),$AM97,0))*(1-IF(ISNUMBER($J97),$J97,0)),"")</f>
        <v/>
      </c>
      <c r="O97" s="34" t="inlineStr">
        <is>
          <t>Lemon</t>
        </is>
      </c>
      <c r="P97" s="48" t="n">
        <v>75</v>
      </c>
      <c r="Q97" s="48" t="n">
        <v>0</v>
      </c>
      <c r="R97" s="34" t="inlineStr">
        <is>
          <t>Not listed</t>
        </is>
      </c>
      <c r="S97" s="48" t="n">
        <v>0</v>
      </c>
      <c r="T97" s="48" t="n">
        <v>0</v>
      </c>
      <c r="U97" s="34" t="inlineStr">
        <is>
          <t>None (natural flavours)</t>
        </is>
      </c>
      <c r="V97" s="34" t="inlineStr">
        <is>
          <t>75 mg caffeine + L-theanine for smooth focus, zero sugar/calorie</t>
        </is>
      </c>
      <c r="W97" s="51" t="n"/>
      <c r="X97" s="51" t="n"/>
      <c r="Y97" s="51" t="n"/>
      <c r="Z97" s="51" t="n"/>
      <c r="AA97" s="34" t="inlineStr">
        <is>
          <t>Medium</t>
        </is>
      </c>
      <c r="AB97" s="34" t="inlineStr">
        <is>
          <t>Niche caffeinated sparkling; focus positioning</t>
        </is>
      </c>
      <c r="AC97" s="34" t="inlineStr">
        <is>
          <t>Sparkling water that wakes you up smoothly</t>
        </is>
      </c>
      <c r="AD97" s="34" t="inlineStr">
        <is>
          <t>Coffee level caffeine plus L-theanine in a calorie free seltzer.</t>
        </is>
      </c>
      <c r="AE97" s="51" t="n"/>
      <c r="AF97" s="53">
        <f>IF(AND(ISNUMBER($P97),ISNUMBER($AL97),$AL97&lt;&gt;0),ROUND($P97/$AL97*100,1),"")</f>
        <v/>
      </c>
      <c r="AG97" s="54">
        <f>IF(AND(ISNUMBER($S97),ISNUMBER($AL97),$AL97&lt;&gt;0),ROUND($S97/$AL97*100,2),"")</f>
        <v/>
      </c>
      <c r="AH97" s="53">
        <f>IF(AND(ISNUMBER($Q97),ISNUMBER($AL97),$AL97&lt;&gt;0),ROUND($Q97/$AL97*100,1),"")</f>
        <v/>
      </c>
      <c r="AI97" s="48">
        <f>IF(ISNUMBER($S97),IF($S97&lt;=1,"Yes","No"),"n/a")</f>
        <v/>
      </c>
      <c r="AJ97" s="48">
        <f>IF(ISNUMBER($S97),ROUND(MAX(0,MIN(100,100-$S97*2.5-IF(ISNUMBER($T97),$T97,0)*0.12+IF($S97&lt;=1,12,0))),0),"")</f>
        <v/>
      </c>
      <c r="AK97" s="48">
        <f>IF(ISNUMBER($Q97),IF($Q97&gt;=100,20,IF($Q97&gt;=30,10,0)),0)+IF(ISNUMBER($R97),IF($R97&gt;=100,20,0),0)+IF(ISNUMBER($P97),IF($P97&gt;=150,20,IF($P97&gt;=50,12,5)),0)+IF(ISNUMBER($S97),IF($S97&lt;=1,15,0),0)</f>
        <v/>
      </c>
      <c r="AL97" s="48" t="n">
        <v>350</v>
      </c>
      <c r="AM97" s="49" t="n"/>
      <c r="AN97" s="48">
        <f>IF(AND(ISNUMBER($P97),ISNUMBER($AL97),$AL97&lt;&gt;0),IF(OR($P97&gt;180,$P97/$AL97*1000&gt;400),"Over ceiling, confirm SKU","Within"),"n/a")</f>
        <v/>
      </c>
      <c r="AO97" s="51" t="n"/>
      <c r="AP97" s="51" t="n"/>
      <c r="AQ97" s="51" t="n"/>
      <c r="AR97" s="34" t="inlineStr">
        <is>
          <t>Recalled, batch confirmed, to confirm</t>
        </is>
      </c>
      <c r="AS97" s="34" t="inlineStr">
        <is>
          <t>BLANK -&gt; requires live Amazon.ca capture</t>
        </is>
      </c>
      <c r="AT97" s="34" t="inlineStr">
        <is>
          <t>Unverified commercial data</t>
        </is>
      </c>
    </row>
    <row r="98" ht="28" customHeight="1">
      <c r="A98" s="34" t="inlineStr">
        <is>
          <t>Phocus</t>
        </is>
      </c>
      <c r="B98" s="34" t="inlineStr">
        <is>
          <t>Phocus Caffeinated Sparkling Water | Lemon | 24 pack 350mL</t>
        </is>
      </c>
      <c r="C98" s="34" t="inlineStr">
        <is>
          <t>1) Sparkling electrolyte / functional sparkling</t>
        </is>
      </c>
      <c r="D98" s="34" t="inlineStr">
        <is>
          <t>350 mL can</t>
        </is>
      </c>
      <c r="E98" s="48" t="n">
        <v>24</v>
      </c>
      <c r="F98" s="49" t="n"/>
      <c r="G98" s="50">
        <f>IF(AND(ISNUMBER($F98),ISNUMBER($E98),$E98&lt;&gt;0),$F98/$E98,"")</f>
        <v/>
      </c>
      <c r="H98" s="50">
        <f>IF(AND(ISNUMBER($F98),ISNUMBER($AL98),ISNUMBER($E98),($AL98*$E98)&lt;&gt;0),$F98/($AL98*$E98)*100,"")</f>
        <v/>
      </c>
      <c r="I98" s="51" t="n"/>
      <c r="J98" s="52" t="n"/>
      <c r="K98" s="50">
        <f>IF(AND(ISNUMBER($F98),ISNUMBER($J98)),$F98*(1-$J98),"")</f>
        <v/>
      </c>
      <c r="L98" s="51" t="n"/>
      <c r="M98" s="51" t="n"/>
      <c r="N98" s="50">
        <f>IF(ISNUMBER($F98),($F98-IF(ISNUMBER($AM98),$AM98,0))*(1-IF(ISNUMBER($J98),$J98,0)),"")</f>
        <v/>
      </c>
      <c r="O98" s="34" t="inlineStr">
        <is>
          <t>Lemon</t>
        </is>
      </c>
      <c r="P98" s="48" t="n">
        <v>75</v>
      </c>
      <c r="Q98" s="48" t="n">
        <v>0</v>
      </c>
      <c r="R98" s="34" t="inlineStr">
        <is>
          <t>Not listed</t>
        </is>
      </c>
      <c r="S98" s="48" t="n">
        <v>0</v>
      </c>
      <c r="T98" s="48" t="n">
        <v>0</v>
      </c>
      <c r="U98" s="34" t="inlineStr">
        <is>
          <t>None (natural flavours)</t>
        </is>
      </c>
      <c r="V98" s="34" t="inlineStr">
        <is>
          <t>75 mg caffeine + L-theanine for smooth focus, zero sugar/calorie</t>
        </is>
      </c>
      <c r="W98" s="51" t="n"/>
      <c r="X98" s="51" t="n"/>
      <c r="Y98" s="51" t="n"/>
      <c r="Z98" s="51" t="n"/>
      <c r="AA98" s="34" t="inlineStr">
        <is>
          <t>Medium</t>
        </is>
      </c>
      <c r="AB98" s="34" t="inlineStr">
        <is>
          <t>Niche caffeinated sparkling; focus positioning</t>
        </is>
      </c>
      <c r="AC98" s="34" t="inlineStr">
        <is>
          <t>Sparkling water that wakes you up smoothly</t>
        </is>
      </c>
      <c r="AD98" s="34" t="inlineStr">
        <is>
          <t>Coffee level caffeine plus L-theanine in a calorie free seltzer.</t>
        </is>
      </c>
      <c r="AE98" s="51" t="n"/>
      <c r="AF98" s="53">
        <f>IF(AND(ISNUMBER($P98),ISNUMBER($AL98),$AL98&lt;&gt;0),ROUND($P98/$AL98*100,1),"")</f>
        <v/>
      </c>
      <c r="AG98" s="54">
        <f>IF(AND(ISNUMBER($S98),ISNUMBER($AL98),$AL98&lt;&gt;0),ROUND($S98/$AL98*100,2),"")</f>
        <v/>
      </c>
      <c r="AH98" s="53">
        <f>IF(AND(ISNUMBER($Q98),ISNUMBER($AL98),$AL98&lt;&gt;0),ROUND($Q98/$AL98*100,1),"")</f>
        <v/>
      </c>
      <c r="AI98" s="48">
        <f>IF(ISNUMBER($S98),IF($S98&lt;=1,"Yes","No"),"n/a")</f>
        <v/>
      </c>
      <c r="AJ98" s="48">
        <f>IF(ISNUMBER($S98),ROUND(MAX(0,MIN(100,100-$S98*2.5-IF(ISNUMBER($T98),$T98,0)*0.12+IF($S98&lt;=1,12,0))),0),"")</f>
        <v/>
      </c>
      <c r="AK98" s="48">
        <f>IF(ISNUMBER($Q98),IF($Q98&gt;=100,20,IF($Q98&gt;=30,10,0)),0)+IF(ISNUMBER($R98),IF($R98&gt;=100,20,0),0)+IF(ISNUMBER($P98),IF($P98&gt;=150,20,IF($P98&gt;=50,12,5)),0)+IF(ISNUMBER($S98),IF($S98&lt;=1,15,0),0)</f>
        <v/>
      </c>
      <c r="AL98" s="48" t="n">
        <v>350</v>
      </c>
      <c r="AM98" s="49" t="n"/>
      <c r="AN98" s="48">
        <f>IF(AND(ISNUMBER($P98),ISNUMBER($AL98),$AL98&lt;&gt;0),IF(OR($P98&gt;180,$P98/$AL98*1000&gt;400),"Over ceiling, confirm SKU","Within"),"n/a")</f>
        <v/>
      </c>
      <c r="AO98" s="51" t="n"/>
      <c r="AP98" s="51" t="n"/>
      <c r="AQ98" s="51" t="n"/>
      <c r="AR98" s="34" t="inlineStr">
        <is>
          <t>Recalled, batch confirmed, to confirm</t>
        </is>
      </c>
      <c r="AS98" s="34" t="inlineStr">
        <is>
          <t>BLANK -&gt; requires live Amazon.ca capture</t>
        </is>
      </c>
      <c r="AT98" s="34" t="inlineStr">
        <is>
          <t>Unverified commercial data</t>
        </is>
      </c>
    </row>
    <row r="99" ht="28" customHeight="1">
      <c r="A99" s="34" t="inlineStr">
        <is>
          <t>Aura Bora</t>
        </is>
      </c>
      <c r="B99" s="34" t="inlineStr">
        <is>
          <t>Aura Bora Herbal Sparkling Water | Lavender Cucumber | single 355mL</t>
        </is>
      </c>
      <c r="C99" s="34" t="inlineStr">
        <is>
          <t>1) Sparkling electrolyte / functional sparkling</t>
        </is>
      </c>
      <c r="D99" s="34" t="inlineStr">
        <is>
          <t>355 mL can</t>
        </is>
      </c>
      <c r="E99" s="48" t="n">
        <v>1</v>
      </c>
      <c r="F99" s="49" t="n"/>
      <c r="G99" s="50">
        <f>IF(AND(ISNUMBER($F99),ISNUMBER($E99),$E99&lt;&gt;0),$F99/$E99,"")</f>
        <v/>
      </c>
      <c r="H99" s="50">
        <f>IF(AND(ISNUMBER($F99),ISNUMBER($AL99),ISNUMBER($E99),($AL99*$E99)&lt;&gt;0),$F99/($AL99*$E99)*100,"")</f>
        <v/>
      </c>
      <c r="I99" s="51" t="n"/>
      <c r="J99" s="52" t="n"/>
      <c r="K99" s="50">
        <f>IF(AND(ISNUMBER($F99),ISNUMBER($J99)),$F99*(1-$J99),"")</f>
        <v/>
      </c>
      <c r="L99" s="51" t="n"/>
      <c r="M99" s="51" t="n"/>
      <c r="N99" s="50">
        <f>IF(ISNUMBER($F99),($F99-IF(ISNUMBER($AM99),$AM99,0))*(1-IF(ISNUMBER($J99),$J99,0)),"")</f>
        <v/>
      </c>
      <c r="O99" s="34" t="inlineStr">
        <is>
          <t>Lavender Cucumber</t>
        </is>
      </c>
      <c r="P99" s="48" t="n">
        <v>0</v>
      </c>
      <c r="Q99" s="48" t="n">
        <v>0</v>
      </c>
      <c r="R99" s="34" t="inlineStr">
        <is>
          <t>Not listed</t>
        </is>
      </c>
      <c r="S99" s="48" t="n">
        <v>0</v>
      </c>
      <c r="T99" s="48" t="n">
        <v>5</v>
      </c>
      <c r="U99" s="34" t="inlineStr">
        <is>
          <t>None (herbal extracts)</t>
        </is>
      </c>
      <c r="V99" s="34" t="inlineStr">
        <is>
          <t>Herb/flower/fruit flavours, zero sugar, calm/unique sensory</t>
        </is>
      </c>
      <c r="W99" s="51" t="n"/>
      <c r="X99" s="51" t="n"/>
      <c r="Y99" s="51" t="n"/>
      <c r="Z99" s="51" t="n"/>
      <c r="AA99" s="34" t="inlineStr">
        <is>
          <t>Low</t>
        </is>
      </c>
      <c r="AB99" s="34" t="inlineStr">
        <is>
          <t>Emerging craft brand; small but loyal</t>
        </is>
      </c>
      <c r="AC99" s="34" t="inlineStr">
        <is>
          <t>Whimsical herbal sparkling water for the curious</t>
        </is>
      </c>
      <c r="AD99" s="34" t="inlineStr">
        <is>
          <t>Unusual herbal botanical flavours you can't get elsewhere.</t>
        </is>
      </c>
      <c r="AE99" s="51" t="n"/>
      <c r="AF99" s="53">
        <f>IF(AND(ISNUMBER($P99),ISNUMBER($AL99),$AL99&lt;&gt;0),ROUND($P99/$AL99*100,1),"")</f>
        <v/>
      </c>
      <c r="AG99" s="54">
        <f>IF(AND(ISNUMBER($S99),ISNUMBER($AL99),$AL99&lt;&gt;0),ROUND($S99/$AL99*100,2),"")</f>
        <v/>
      </c>
      <c r="AH99" s="53">
        <f>IF(AND(ISNUMBER($Q99),ISNUMBER($AL99),$AL99&lt;&gt;0),ROUND($Q99/$AL99*100,1),"")</f>
        <v/>
      </c>
      <c r="AI99" s="48">
        <f>IF(ISNUMBER($S99),IF($S99&lt;=1,"Yes","No"),"n/a")</f>
        <v/>
      </c>
      <c r="AJ99" s="48">
        <f>IF(ISNUMBER($S99),ROUND(MAX(0,MIN(100,100-$S99*2.5-IF(ISNUMBER($T99),$T99,0)*0.12+IF($S99&lt;=1,12,0))),0),"")</f>
        <v/>
      </c>
      <c r="AK99" s="48">
        <f>IF(ISNUMBER($Q99),IF($Q99&gt;=100,20,IF($Q99&gt;=30,10,0)),0)+IF(ISNUMBER($R99),IF($R99&gt;=100,20,0),0)+IF(ISNUMBER($P99),IF($P99&gt;=150,20,IF($P99&gt;=50,12,5)),0)+IF(ISNUMBER($S99),IF($S99&lt;=1,15,0),0)</f>
        <v/>
      </c>
      <c r="AL99" s="48" t="n">
        <v>355</v>
      </c>
      <c r="AM99" s="49" t="n"/>
      <c r="AN99" s="48">
        <f>IF(AND(ISNUMBER($P99),ISNUMBER($AL99),$AL99&lt;&gt;0),IF(OR($P99&gt;180,$P99/$AL99*1000&gt;400),"Over ceiling, confirm SKU","Within"),"n/a")</f>
        <v/>
      </c>
      <c r="AO99" s="51" t="n"/>
      <c r="AP99" s="51" t="n"/>
      <c r="AQ99" s="51" t="n"/>
      <c r="AR99" s="34" t="inlineStr">
        <is>
          <t>Recalled, batch confirmed, to confirm</t>
        </is>
      </c>
      <c r="AS99" s="34" t="inlineStr">
        <is>
          <t>BLANK -&gt; requires live Amazon.ca capture</t>
        </is>
      </c>
      <c r="AT99" s="34" t="inlineStr">
        <is>
          <t>Unverified commercial data</t>
        </is>
      </c>
    </row>
    <row r="100" ht="28" customHeight="1">
      <c r="A100" s="34" t="inlineStr">
        <is>
          <t>Aura Bora</t>
        </is>
      </c>
      <c r="B100" s="34" t="inlineStr">
        <is>
          <t>Aura Bora Herbal Sparkling Water | Lavender Cucumber | 8 pack 355mL</t>
        </is>
      </c>
      <c r="C100" s="34" t="inlineStr">
        <is>
          <t>1) Sparkling electrolyte / functional sparkling</t>
        </is>
      </c>
      <c r="D100" s="34" t="inlineStr">
        <is>
          <t>355 mL can</t>
        </is>
      </c>
      <c r="E100" s="48" t="n">
        <v>8</v>
      </c>
      <c r="F100" s="49" t="n"/>
      <c r="G100" s="50">
        <f>IF(AND(ISNUMBER($F100),ISNUMBER($E100),$E100&lt;&gt;0),$F100/$E100,"")</f>
        <v/>
      </c>
      <c r="H100" s="50">
        <f>IF(AND(ISNUMBER($F100),ISNUMBER($AL100),ISNUMBER($E100),($AL100*$E100)&lt;&gt;0),$F100/($AL100*$E100)*100,"")</f>
        <v/>
      </c>
      <c r="I100" s="51" t="n"/>
      <c r="J100" s="52" t="n"/>
      <c r="K100" s="50">
        <f>IF(AND(ISNUMBER($F100),ISNUMBER($J100)),$F100*(1-$J100),"")</f>
        <v/>
      </c>
      <c r="L100" s="51" t="n"/>
      <c r="M100" s="51" t="n"/>
      <c r="N100" s="50">
        <f>IF(ISNUMBER($F100),($F100-IF(ISNUMBER($AM100),$AM100,0))*(1-IF(ISNUMBER($J100),$J100,0)),"")</f>
        <v/>
      </c>
      <c r="O100" s="34" t="inlineStr">
        <is>
          <t>Lavender Cucumber</t>
        </is>
      </c>
      <c r="P100" s="48" t="n">
        <v>0</v>
      </c>
      <c r="Q100" s="48" t="n">
        <v>0</v>
      </c>
      <c r="R100" s="34" t="inlineStr">
        <is>
          <t>Not listed</t>
        </is>
      </c>
      <c r="S100" s="48" t="n">
        <v>0</v>
      </c>
      <c r="T100" s="48" t="n">
        <v>5</v>
      </c>
      <c r="U100" s="34" t="inlineStr">
        <is>
          <t>None (herbal extracts)</t>
        </is>
      </c>
      <c r="V100" s="34" t="inlineStr">
        <is>
          <t>Herb/flower/fruit flavours, zero sugar, calm/unique sensory</t>
        </is>
      </c>
      <c r="W100" s="51" t="n"/>
      <c r="X100" s="51" t="n"/>
      <c r="Y100" s="51" t="n"/>
      <c r="Z100" s="51" t="n"/>
      <c r="AA100" s="34" t="inlineStr">
        <is>
          <t>Low</t>
        </is>
      </c>
      <c r="AB100" s="34" t="inlineStr">
        <is>
          <t>Emerging craft brand; small but loyal</t>
        </is>
      </c>
      <c r="AC100" s="34" t="inlineStr">
        <is>
          <t>Whimsical herbal sparkling water for the curious</t>
        </is>
      </c>
      <c r="AD100" s="34" t="inlineStr">
        <is>
          <t>Unusual herbal botanical flavours you can't get elsewhere.</t>
        </is>
      </c>
      <c r="AE100" s="51" t="n"/>
      <c r="AF100" s="53">
        <f>IF(AND(ISNUMBER($P100),ISNUMBER($AL100),$AL100&lt;&gt;0),ROUND($P100/$AL100*100,1),"")</f>
        <v/>
      </c>
      <c r="AG100" s="54">
        <f>IF(AND(ISNUMBER($S100),ISNUMBER($AL100),$AL100&lt;&gt;0),ROUND($S100/$AL100*100,2),"")</f>
        <v/>
      </c>
      <c r="AH100" s="53">
        <f>IF(AND(ISNUMBER($Q100),ISNUMBER($AL100),$AL100&lt;&gt;0),ROUND($Q100/$AL100*100,1),"")</f>
        <v/>
      </c>
      <c r="AI100" s="48">
        <f>IF(ISNUMBER($S100),IF($S100&lt;=1,"Yes","No"),"n/a")</f>
        <v/>
      </c>
      <c r="AJ100" s="48">
        <f>IF(ISNUMBER($S100),ROUND(MAX(0,MIN(100,100-$S100*2.5-IF(ISNUMBER($T100),$T100,0)*0.12+IF($S100&lt;=1,12,0))),0),"")</f>
        <v/>
      </c>
      <c r="AK100" s="48">
        <f>IF(ISNUMBER($Q100),IF($Q100&gt;=100,20,IF($Q100&gt;=30,10,0)),0)+IF(ISNUMBER($R100),IF($R100&gt;=100,20,0),0)+IF(ISNUMBER($P100),IF($P100&gt;=150,20,IF($P100&gt;=50,12,5)),0)+IF(ISNUMBER($S100),IF($S100&lt;=1,15,0),0)</f>
        <v/>
      </c>
      <c r="AL100" s="48" t="n">
        <v>355</v>
      </c>
      <c r="AM100" s="49" t="n"/>
      <c r="AN100" s="48">
        <f>IF(AND(ISNUMBER($P100),ISNUMBER($AL100),$AL100&lt;&gt;0),IF(OR($P100&gt;180,$P100/$AL100*1000&gt;400),"Over ceiling, confirm SKU","Within"),"n/a")</f>
        <v/>
      </c>
      <c r="AO100" s="51" t="n"/>
      <c r="AP100" s="51" t="n"/>
      <c r="AQ100" s="51" t="n"/>
      <c r="AR100" s="34" t="inlineStr">
        <is>
          <t>Recalled, batch confirmed, to confirm</t>
        </is>
      </c>
      <c r="AS100" s="34" t="inlineStr">
        <is>
          <t>BLANK -&gt; requires live Amazon.ca capture</t>
        </is>
      </c>
      <c r="AT100" s="34" t="inlineStr">
        <is>
          <t>Unverified commercial data</t>
        </is>
      </c>
    </row>
    <row r="101" ht="28" customHeight="1">
      <c r="A101" s="34" t="inlineStr">
        <is>
          <t>Aura Bora</t>
        </is>
      </c>
      <c r="B101" s="34" t="inlineStr">
        <is>
          <t>Aura Bora Herbal Sparkling Water | Lavender Cucumber | 12 pack 355mL</t>
        </is>
      </c>
      <c r="C101" s="34" t="inlineStr">
        <is>
          <t>1) Sparkling electrolyte / functional sparkling</t>
        </is>
      </c>
      <c r="D101" s="34" t="inlineStr">
        <is>
          <t>355 mL can</t>
        </is>
      </c>
      <c r="E101" s="48" t="n">
        <v>12</v>
      </c>
      <c r="F101" s="49" t="n"/>
      <c r="G101" s="50">
        <f>IF(AND(ISNUMBER($F101),ISNUMBER($E101),$E101&lt;&gt;0),$F101/$E101,"")</f>
        <v/>
      </c>
      <c r="H101" s="50">
        <f>IF(AND(ISNUMBER($F101),ISNUMBER($AL101),ISNUMBER($E101),($AL101*$E101)&lt;&gt;0),$F101/($AL101*$E101)*100,"")</f>
        <v/>
      </c>
      <c r="I101" s="51" t="n"/>
      <c r="J101" s="52" t="n"/>
      <c r="K101" s="50">
        <f>IF(AND(ISNUMBER($F101),ISNUMBER($J101)),$F101*(1-$J101),"")</f>
        <v/>
      </c>
      <c r="L101" s="51" t="n"/>
      <c r="M101" s="51" t="n"/>
      <c r="N101" s="50">
        <f>IF(ISNUMBER($F101),($F101-IF(ISNUMBER($AM101),$AM101,0))*(1-IF(ISNUMBER($J101),$J101,0)),"")</f>
        <v/>
      </c>
      <c r="O101" s="34" t="inlineStr">
        <is>
          <t>Lavender Cucumber</t>
        </is>
      </c>
      <c r="P101" s="48" t="n">
        <v>0</v>
      </c>
      <c r="Q101" s="48" t="n">
        <v>0</v>
      </c>
      <c r="R101" s="34" t="inlineStr">
        <is>
          <t>Not listed</t>
        </is>
      </c>
      <c r="S101" s="48" t="n">
        <v>0</v>
      </c>
      <c r="T101" s="48" t="n">
        <v>5</v>
      </c>
      <c r="U101" s="34" t="inlineStr">
        <is>
          <t>None (herbal extracts)</t>
        </is>
      </c>
      <c r="V101" s="34" t="inlineStr">
        <is>
          <t>Herb/flower/fruit flavours, zero sugar, calm/unique sensory</t>
        </is>
      </c>
      <c r="W101" s="51" t="n"/>
      <c r="X101" s="51" t="n"/>
      <c r="Y101" s="51" t="n"/>
      <c r="Z101" s="51" t="n"/>
      <c r="AA101" s="34" t="inlineStr">
        <is>
          <t>Low</t>
        </is>
      </c>
      <c r="AB101" s="34" t="inlineStr">
        <is>
          <t>Emerging craft brand; small but loyal</t>
        </is>
      </c>
      <c r="AC101" s="34" t="inlineStr">
        <is>
          <t>Whimsical herbal sparkling water for the curious</t>
        </is>
      </c>
      <c r="AD101" s="34" t="inlineStr">
        <is>
          <t>Unusual herbal botanical flavours you can't get elsewhere.</t>
        </is>
      </c>
      <c r="AE101" s="51" t="n"/>
      <c r="AF101" s="53">
        <f>IF(AND(ISNUMBER($P101),ISNUMBER($AL101),$AL101&lt;&gt;0),ROUND($P101/$AL101*100,1),"")</f>
        <v/>
      </c>
      <c r="AG101" s="54">
        <f>IF(AND(ISNUMBER($S101),ISNUMBER($AL101),$AL101&lt;&gt;0),ROUND($S101/$AL101*100,2),"")</f>
        <v/>
      </c>
      <c r="AH101" s="53">
        <f>IF(AND(ISNUMBER($Q101),ISNUMBER($AL101),$AL101&lt;&gt;0),ROUND($Q101/$AL101*100,1),"")</f>
        <v/>
      </c>
      <c r="AI101" s="48">
        <f>IF(ISNUMBER($S101),IF($S101&lt;=1,"Yes","No"),"n/a")</f>
        <v/>
      </c>
      <c r="AJ101" s="48">
        <f>IF(ISNUMBER($S101),ROUND(MAX(0,MIN(100,100-$S101*2.5-IF(ISNUMBER($T101),$T101,0)*0.12+IF($S101&lt;=1,12,0))),0),"")</f>
        <v/>
      </c>
      <c r="AK101" s="48">
        <f>IF(ISNUMBER($Q101),IF($Q101&gt;=100,20,IF($Q101&gt;=30,10,0)),0)+IF(ISNUMBER($R101),IF($R101&gt;=100,20,0),0)+IF(ISNUMBER($P101),IF($P101&gt;=150,20,IF($P101&gt;=50,12,5)),0)+IF(ISNUMBER($S101),IF($S101&lt;=1,15,0),0)</f>
        <v/>
      </c>
      <c r="AL101" s="48" t="n">
        <v>355</v>
      </c>
      <c r="AM101" s="49" t="n"/>
      <c r="AN101" s="48">
        <f>IF(AND(ISNUMBER($P101),ISNUMBER($AL101),$AL101&lt;&gt;0),IF(OR($P101&gt;180,$P101/$AL101*1000&gt;400),"Over ceiling, confirm SKU","Within"),"n/a")</f>
        <v/>
      </c>
      <c r="AO101" s="51" t="n"/>
      <c r="AP101" s="51" t="n"/>
      <c r="AQ101" s="51" t="n"/>
      <c r="AR101" s="34" t="inlineStr">
        <is>
          <t>Recalled, batch confirmed, to confirm</t>
        </is>
      </c>
      <c r="AS101" s="34" t="inlineStr">
        <is>
          <t>BLANK -&gt; requires live Amazon.ca capture</t>
        </is>
      </c>
      <c r="AT101" s="34" t="inlineStr">
        <is>
          <t>Unverified commercial data</t>
        </is>
      </c>
    </row>
    <row r="102" ht="28" customHeight="1">
      <c r="A102" s="34" t="inlineStr">
        <is>
          <t>Aura Bora</t>
        </is>
      </c>
      <c r="B102" s="34" t="inlineStr">
        <is>
          <t>Aura Bora Herbal Sparkling Water | Lavender Cucumber | 15 pack 355mL</t>
        </is>
      </c>
      <c r="C102" s="34" t="inlineStr">
        <is>
          <t>1) Sparkling electrolyte / functional sparkling</t>
        </is>
      </c>
      <c r="D102" s="34" t="inlineStr">
        <is>
          <t>355 mL can</t>
        </is>
      </c>
      <c r="E102" s="48" t="n">
        <v>15</v>
      </c>
      <c r="F102" s="49" t="n"/>
      <c r="G102" s="50">
        <f>IF(AND(ISNUMBER($F102),ISNUMBER($E102),$E102&lt;&gt;0),$F102/$E102,"")</f>
        <v/>
      </c>
      <c r="H102" s="50">
        <f>IF(AND(ISNUMBER($F102),ISNUMBER($AL102),ISNUMBER($E102),($AL102*$E102)&lt;&gt;0),$F102/($AL102*$E102)*100,"")</f>
        <v/>
      </c>
      <c r="I102" s="51" t="n"/>
      <c r="J102" s="52" t="n"/>
      <c r="K102" s="50">
        <f>IF(AND(ISNUMBER($F102),ISNUMBER($J102)),$F102*(1-$J102),"")</f>
        <v/>
      </c>
      <c r="L102" s="51" t="n"/>
      <c r="M102" s="51" t="n"/>
      <c r="N102" s="50">
        <f>IF(ISNUMBER($F102),($F102-IF(ISNUMBER($AM102),$AM102,0))*(1-IF(ISNUMBER($J102),$J102,0)),"")</f>
        <v/>
      </c>
      <c r="O102" s="34" t="inlineStr">
        <is>
          <t>Lavender Cucumber</t>
        </is>
      </c>
      <c r="P102" s="48" t="n">
        <v>0</v>
      </c>
      <c r="Q102" s="48" t="n">
        <v>0</v>
      </c>
      <c r="R102" s="34" t="inlineStr">
        <is>
          <t>Not listed</t>
        </is>
      </c>
      <c r="S102" s="48" t="n">
        <v>0</v>
      </c>
      <c r="T102" s="48" t="n">
        <v>5</v>
      </c>
      <c r="U102" s="34" t="inlineStr">
        <is>
          <t>None (herbal extracts)</t>
        </is>
      </c>
      <c r="V102" s="34" t="inlineStr">
        <is>
          <t>Herb/flower/fruit flavours, zero sugar, calm/unique sensory</t>
        </is>
      </c>
      <c r="W102" s="51" t="n"/>
      <c r="X102" s="51" t="n"/>
      <c r="Y102" s="51" t="n"/>
      <c r="Z102" s="51" t="n"/>
      <c r="AA102" s="34" t="inlineStr">
        <is>
          <t>Low</t>
        </is>
      </c>
      <c r="AB102" s="34" t="inlineStr">
        <is>
          <t>Emerging craft brand; small but loyal</t>
        </is>
      </c>
      <c r="AC102" s="34" t="inlineStr">
        <is>
          <t>Whimsical herbal sparkling water for the curious</t>
        </is>
      </c>
      <c r="AD102" s="34" t="inlineStr">
        <is>
          <t>Unusual herbal botanical flavours you can't get elsewhere.</t>
        </is>
      </c>
      <c r="AE102" s="51" t="n"/>
      <c r="AF102" s="53">
        <f>IF(AND(ISNUMBER($P102),ISNUMBER($AL102),$AL102&lt;&gt;0),ROUND($P102/$AL102*100,1),"")</f>
        <v/>
      </c>
      <c r="AG102" s="54">
        <f>IF(AND(ISNUMBER($S102),ISNUMBER($AL102),$AL102&lt;&gt;0),ROUND($S102/$AL102*100,2),"")</f>
        <v/>
      </c>
      <c r="AH102" s="53">
        <f>IF(AND(ISNUMBER($Q102),ISNUMBER($AL102),$AL102&lt;&gt;0),ROUND($Q102/$AL102*100,1),"")</f>
        <v/>
      </c>
      <c r="AI102" s="48">
        <f>IF(ISNUMBER($S102),IF($S102&lt;=1,"Yes","No"),"n/a")</f>
        <v/>
      </c>
      <c r="AJ102" s="48">
        <f>IF(ISNUMBER($S102),ROUND(MAX(0,MIN(100,100-$S102*2.5-IF(ISNUMBER($T102),$T102,0)*0.12+IF($S102&lt;=1,12,0))),0),"")</f>
        <v/>
      </c>
      <c r="AK102" s="48">
        <f>IF(ISNUMBER($Q102),IF($Q102&gt;=100,20,IF($Q102&gt;=30,10,0)),0)+IF(ISNUMBER($R102),IF($R102&gt;=100,20,0),0)+IF(ISNUMBER($P102),IF($P102&gt;=150,20,IF($P102&gt;=50,12,5)),0)+IF(ISNUMBER($S102),IF($S102&lt;=1,15,0),0)</f>
        <v/>
      </c>
      <c r="AL102" s="48" t="n">
        <v>355</v>
      </c>
      <c r="AM102" s="49" t="n"/>
      <c r="AN102" s="48">
        <f>IF(AND(ISNUMBER($P102),ISNUMBER($AL102),$AL102&lt;&gt;0),IF(OR($P102&gt;180,$P102/$AL102*1000&gt;400),"Over ceiling, confirm SKU","Within"),"n/a")</f>
        <v/>
      </c>
      <c r="AO102" s="51" t="n"/>
      <c r="AP102" s="51" t="n"/>
      <c r="AQ102" s="51" t="n"/>
      <c r="AR102" s="34" t="inlineStr">
        <is>
          <t>Recalled, batch confirmed, to confirm</t>
        </is>
      </c>
      <c r="AS102" s="34" t="inlineStr">
        <is>
          <t>BLANK -&gt; requires live Amazon.ca capture</t>
        </is>
      </c>
      <c r="AT102" s="34" t="inlineStr">
        <is>
          <t>Unverified commercial data</t>
        </is>
      </c>
    </row>
    <row r="103" ht="28" customHeight="1">
      <c r="A103" s="34" t="inlineStr">
        <is>
          <t>Aura Bora</t>
        </is>
      </c>
      <c r="B103" s="34" t="inlineStr">
        <is>
          <t>Aura Bora Herbal Sparkling Water | Lavender Cucumber | 18 pack 355mL</t>
        </is>
      </c>
      <c r="C103" s="34" t="inlineStr">
        <is>
          <t>1) Sparkling electrolyte / functional sparkling</t>
        </is>
      </c>
      <c r="D103" s="34" t="inlineStr">
        <is>
          <t>355 mL can</t>
        </is>
      </c>
      <c r="E103" s="48" t="n">
        <v>18</v>
      </c>
      <c r="F103" s="49" t="n"/>
      <c r="G103" s="50">
        <f>IF(AND(ISNUMBER($F103),ISNUMBER($E103),$E103&lt;&gt;0),$F103/$E103,"")</f>
        <v/>
      </c>
      <c r="H103" s="50">
        <f>IF(AND(ISNUMBER($F103),ISNUMBER($AL103),ISNUMBER($E103),($AL103*$E103)&lt;&gt;0),$F103/($AL103*$E103)*100,"")</f>
        <v/>
      </c>
      <c r="I103" s="51" t="n"/>
      <c r="J103" s="52" t="n"/>
      <c r="K103" s="50">
        <f>IF(AND(ISNUMBER($F103),ISNUMBER($J103)),$F103*(1-$J103),"")</f>
        <v/>
      </c>
      <c r="L103" s="51" t="n"/>
      <c r="M103" s="51" t="n"/>
      <c r="N103" s="50">
        <f>IF(ISNUMBER($F103),($F103-IF(ISNUMBER($AM103),$AM103,0))*(1-IF(ISNUMBER($J103),$J103,0)),"")</f>
        <v/>
      </c>
      <c r="O103" s="34" t="inlineStr">
        <is>
          <t>Lavender Cucumber</t>
        </is>
      </c>
      <c r="P103" s="48" t="n">
        <v>0</v>
      </c>
      <c r="Q103" s="48" t="n">
        <v>0</v>
      </c>
      <c r="R103" s="34" t="inlineStr">
        <is>
          <t>Not listed</t>
        </is>
      </c>
      <c r="S103" s="48" t="n">
        <v>0</v>
      </c>
      <c r="T103" s="48" t="n">
        <v>5</v>
      </c>
      <c r="U103" s="34" t="inlineStr">
        <is>
          <t>None (herbal extracts)</t>
        </is>
      </c>
      <c r="V103" s="34" t="inlineStr">
        <is>
          <t>Herb/flower/fruit flavours, zero sugar, calm/unique sensory</t>
        </is>
      </c>
      <c r="W103" s="51" t="n"/>
      <c r="X103" s="51" t="n"/>
      <c r="Y103" s="51" t="n"/>
      <c r="Z103" s="51" t="n"/>
      <c r="AA103" s="34" t="inlineStr">
        <is>
          <t>Low</t>
        </is>
      </c>
      <c r="AB103" s="34" t="inlineStr">
        <is>
          <t>Emerging craft brand; small but loyal</t>
        </is>
      </c>
      <c r="AC103" s="34" t="inlineStr">
        <is>
          <t>Whimsical herbal sparkling water for the curious</t>
        </is>
      </c>
      <c r="AD103" s="34" t="inlineStr">
        <is>
          <t>Unusual herbal botanical flavours you can't get elsewhere.</t>
        </is>
      </c>
      <c r="AE103" s="51" t="n"/>
      <c r="AF103" s="53">
        <f>IF(AND(ISNUMBER($P103),ISNUMBER($AL103),$AL103&lt;&gt;0),ROUND($P103/$AL103*100,1),"")</f>
        <v/>
      </c>
      <c r="AG103" s="54">
        <f>IF(AND(ISNUMBER($S103),ISNUMBER($AL103),$AL103&lt;&gt;0),ROUND($S103/$AL103*100,2),"")</f>
        <v/>
      </c>
      <c r="AH103" s="53">
        <f>IF(AND(ISNUMBER($Q103),ISNUMBER($AL103),$AL103&lt;&gt;0),ROUND($Q103/$AL103*100,1),"")</f>
        <v/>
      </c>
      <c r="AI103" s="48">
        <f>IF(ISNUMBER($S103),IF($S103&lt;=1,"Yes","No"),"n/a")</f>
        <v/>
      </c>
      <c r="AJ103" s="48">
        <f>IF(ISNUMBER($S103),ROUND(MAX(0,MIN(100,100-$S103*2.5-IF(ISNUMBER($T103),$T103,0)*0.12+IF($S103&lt;=1,12,0))),0),"")</f>
        <v/>
      </c>
      <c r="AK103" s="48">
        <f>IF(ISNUMBER($Q103),IF($Q103&gt;=100,20,IF($Q103&gt;=30,10,0)),0)+IF(ISNUMBER($R103),IF($R103&gt;=100,20,0),0)+IF(ISNUMBER($P103),IF($P103&gt;=150,20,IF($P103&gt;=50,12,5)),0)+IF(ISNUMBER($S103),IF($S103&lt;=1,15,0),0)</f>
        <v/>
      </c>
      <c r="AL103" s="48" t="n">
        <v>355</v>
      </c>
      <c r="AM103" s="49" t="n"/>
      <c r="AN103" s="48">
        <f>IF(AND(ISNUMBER($P103),ISNUMBER($AL103),$AL103&lt;&gt;0),IF(OR($P103&gt;180,$P103/$AL103*1000&gt;400),"Over ceiling, confirm SKU","Within"),"n/a")</f>
        <v/>
      </c>
      <c r="AO103" s="51" t="n"/>
      <c r="AP103" s="51" t="n"/>
      <c r="AQ103" s="51" t="n"/>
      <c r="AR103" s="34" t="inlineStr">
        <is>
          <t>Recalled, batch confirmed, to confirm</t>
        </is>
      </c>
      <c r="AS103" s="34" t="inlineStr">
        <is>
          <t>BLANK -&gt; requires live Amazon.ca capture</t>
        </is>
      </c>
      <c r="AT103" s="34" t="inlineStr">
        <is>
          <t>Unverified commercial data</t>
        </is>
      </c>
    </row>
    <row r="104" ht="28" customHeight="1">
      <c r="A104" s="34" t="inlineStr">
        <is>
          <t>Aura Bora</t>
        </is>
      </c>
      <c r="B104" s="34" t="inlineStr">
        <is>
          <t>Aura Bora Herbal Sparkling Water | Lavender Cucumber | 24 pack 355mL</t>
        </is>
      </c>
      <c r="C104" s="34" t="inlineStr">
        <is>
          <t>1) Sparkling electrolyte / functional sparkling</t>
        </is>
      </c>
      <c r="D104" s="34" t="inlineStr">
        <is>
          <t>355 mL can</t>
        </is>
      </c>
      <c r="E104" s="48" t="n">
        <v>24</v>
      </c>
      <c r="F104" s="49" t="n"/>
      <c r="G104" s="50">
        <f>IF(AND(ISNUMBER($F104),ISNUMBER($E104),$E104&lt;&gt;0),$F104/$E104,"")</f>
        <v/>
      </c>
      <c r="H104" s="50">
        <f>IF(AND(ISNUMBER($F104),ISNUMBER($AL104),ISNUMBER($E104),($AL104*$E104)&lt;&gt;0),$F104/($AL104*$E104)*100,"")</f>
        <v/>
      </c>
      <c r="I104" s="51" t="n"/>
      <c r="J104" s="52" t="n"/>
      <c r="K104" s="50">
        <f>IF(AND(ISNUMBER($F104),ISNUMBER($J104)),$F104*(1-$J104),"")</f>
        <v/>
      </c>
      <c r="L104" s="51" t="n"/>
      <c r="M104" s="51" t="n"/>
      <c r="N104" s="50">
        <f>IF(ISNUMBER($F104),($F104-IF(ISNUMBER($AM104),$AM104,0))*(1-IF(ISNUMBER($J104),$J104,0)),"")</f>
        <v/>
      </c>
      <c r="O104" s="34" t="inlineStr">
        <is>
          <t>Lavender Cucumber</t>
        </is>
      </c>
      <c r="P104" s="48" t="n">
        <v>0</v>
      </c>
      <c r="Q104" s="48" t="n">
        <v>0</v>
      </c>
      <c r="R104" s="34" t="inlineStr">
        <is>
          <t>Not listed</t>
        </is>
      </c>
      <c r="S104" s="48" t="n">
        <v>0</v>
      </c>
      <c r="T104" s="48" t="n">
        <v>5</v>
      </c>
      <c r="U104" s="34" t="inlineStr">
        <is>
          <t>None (herbal extracts)</t>
        </is>
      </c>
      <c r="V104" s="34" t="inlineStr">
        <is>
          <t>Herb/flower/fruit flavours, zero sugar, calm/unique sensory</t>
        </is>
      </c>
      <c r="W104" s="51" t="n"/>
      <c r="X104" s="51" t="n"/>
      <c r="Y104" s="51" t="n"/>
      <c r="Z104" s="51" t="n"/>
      <c r="AA104" s="34" t="inlineStr">
        <is>
          <t>Low</t>
        </is>
      </c>
      <c r="AB104" s="34" t="inlineStr">
        <is>
          <t>Emerging craft brand; small but loyal</t>
        </is>
      </c>
      <c r="AC104" s="34" t="inlineStr">
        <is>
          <t>Whimsical herbal sparkling water for the curious</t>
        </is>
      </c>
      <c r="AD104" s="34" t="inlineStr">
        <is>
          <t>Unusual herbal botanical flavours you can't get elsewhere.</t>
        </is>
      </c>
      <c r="AE104" s="51" t="n"/>
      <c r="AF104" s="53">
        <f>IF(AND(ISNUMBER($P104),ISNUMBER($AL104),$AL104&lt;&gt;0),ROUND($P104/$AL104*100,1),"")</f>
        <v/>
      </c>
      <c r="AG104" s="54">
        <f>IF(AND(ISNUMBER($S104),ISNUMBER($AL104),$AL104&lt;&gt;0),ROUND($S104/$AL104*100,2),"")</f>
        <v/>
      </c>
      <c r="AH104" s="53">
        <f>IF(AND(ISNUMBER($Q104),ISNUMBER($AL104),$AL104&lt;&gt;0),ROUND($Q104/$AL104*100,1),"")</f>
        <v/>
      </c>
      <c r="AI104" s="48">
        <f>IF(ISNUMBER($S104),IF($S104&lt;=1,"Yes","No"),"n/a")</f>
        <v/>
      </c>
      <c r="AJ104" s="48">
        <f>IF(ISNUMBER($S104),ROUND(MAX(0,MIN(100,100-$S104*2.5-IF(ISNUMBER($T104),$T104,0)*0.12+IF($S104&lt;=1,12,0))),0),"")</f>
        <v/>
      </c>
      <c r="AK104" s="48">
        <f>IF(ISNUMBER($Q104),IF($Q104&gt;=100,20,IF($Q104&gt;=30,10,0)),0)+IF(ISNUMBER($R104),IF($R104&gt;=100,20,0),0)+IF(ISNUMBER($P104),IF($P104&gt;=150,20,IF($P104&gt;=50,12,5)),0)+IF(ISNUMBER($S104),IF($S104&lt;=1,15,0),0)</f>
        <v/>
      </c>
      <c r="AL104" s="48" t="n">
        <v>355</v>
      </c>
      <c r="AM104" s="49" t="n"/>
      <c r="AN104" s="48">
        <f>IF(AND(ISNUMBER($P104),ISNUMBER($AL104),$AL104&lt;&gt;0),IF(OR($P104&gt;180,$P104/$AL104*1000&gt;400),"Over ceiling, confirm SKU","Within"),"n/a")</f>
        <v/>
      </c>
      <c r="AO104" s="51" t="n"/>
      <c r="AP104" s="51" t="n"/>
      <c r="AQ104" s="51" t="n"/>
      <c r="AR104" s="34" t="inlineStr">
        <is>
          <t>Recalled, batch confirmed, to confirm</t>
        </is>
      </c>
      <c r="AS104" s="34" t="inlineStr">
        <is>
          <t>BLANK -&gt; requires live Amazon.ca capture</t>
        </is>
      </c>
      <c r="AT104" s="34" t="inlineStr">
        <is>
          <t>Unverified commercial data</t>
        </is>
      </c>
    </row>
    <row r="105" ht="28" customHeight="1">
      <c r="A105" s="34" t="inlineStr">
        <is>
          <t>Aura Bora</t>
        </is>
      </c>
      <c r="B105" s="34" t="inlineStr">
        <is>
          <t>Aura Bora Herbal Sparkling Water | Basil Berry | single 355mL</t>
        </is>
      </c>
      <c r="C105" s="34" t="inlineStr">
        <is>
          <t>1) Sparkling electrolyte / functional sparkling</t>
        </is>
      </c>
      <c r="D105" s="34" t="inlineStr">
        <is>
          <t>355 mL can</t>
        </is>
      </c>
      <c r="E105" s="48" t="n">
        <v>1</v>
      </c>
      <c r="F105" s="49" t="n"/>
      <c r="G105" s="50">
        <f>IF(AND(ISNUMBER($F105),ISNUMBER($E105),$E105&lt;&gt;0),$F105/$E105,"")</f>
        <v/>
      </c>
      <c r="H105" s="50">
        <f>IF(AND(ISNUMBER($F105),ISNUMBER($AL105),ISNUMBER($E105),($AL105*$E105)&lt;&gt;0),$F105/($AL105*$E105)*100,"")</f>
        <v/>
      </c>
      <c r="I105" s="51" t="n"/>
      <c r="J105" s="52" t="n"/>
      <c r="K105" s="50">
        <f>IF(AND(ISNUMBER($F105),ISNUMBER($J105)),$F105*(1-$J105),"")</f>
        <v/>
      </c>
      <c r="L105" s="51" t="n"/>
      <c r="M105" s="51" t="n"/>
      <c r="N105" s="50">
        <f>IF(ISNUMBER($F105),($F105-IF(ISNUMBER($AM105),$AM105,0))*(1-IF(ISNUMBER($J105),$J105,0)),"")</f>
        <v/>
      </c>
      <c r="O105" s="34" t="inlineStr">
        <is>
          <t>Basil Berry</t>
        </is>
      </c>
      <c r="P105" s="48" t="n">
        <v>0</v>
      </c>
      <c r="Q105" s="48" t="n">
        <v>0</v>
      </c>
      <c r="R105" s="34" t="inlineStr">
        <is>
          <t>Not listed</t>
        </is>
      </c>
      <c r="S105" s="48" t="n">
        <v>0</v>
      </c>
      <c r="T105" s="48" t="n">
        <v>5</v>
      </c>
      <c r="U105" s="34" t="inlineStr">
        <is>
          <t>None (herbal extracts)</t>
        </is>
      </c>
      <c r="V105" s="34" t="inlineStr">
        <is>
          <t>Herb/flower/fruit flavours, zero sugar, calm/unique sensory</t>
        </is>
      </c>
      <c r="W105" s="51" t="n"/>
      <c r="X105" s="51" t="n"/>
      <c r="Y105" s="51" t="n"/>
      <c r="Z105" s="51" t="n"/>
      <c r="AA105" s="34" t="inlineStr">
        <is>
          <t>Low</t>
        </is>
      </c>
      <c r="AB105" s="34" t="inlineStr">
        <is>
          <t>Emerging craft brand; small but loyal</t>
        </is>
      </c>
      <c r="AC105" s="34" t="inlineStr">
        <is>
          <t>Whimsical herbal sparkling water for the curious</t>
        </is>
      </c>
      <c r="AD105" s="34" t="inlineStr">
        <is>
          <t>Unusual herbal botanical flavours you can't get elsewhere.</t>
        </is>
      </c>
      <c r="AE105" s="51" t="n"/>
      <c r="AF105" s="53">
        <f>IF(AND(ISNUMBER($P105),ISNUMBER($AL105),$AL105&lt;&gt;0),ROUND($P105/$AL105*100,1),"")</f>
        <v/>
      </c>
      <c r="AG105" s="54">
        <f>IF(AND(ISNUMBER($S105),ISNUMBER($AL105),$AL105&lt;&gt;0),ROUND($S105/$AL105*100,2),"")</f>
        <v/>
      </c>
      <c r="AH105" s="53">
        <f>IF(AND(ISNUMBER($Q105),ISNUMBER($AL105),$AL105&lt;&gt;0),ROUND($Q105/$AL105*100,1),"")</f>
        <v/>
      </c>
      <c r="AI105" s="48">
        <f>IF(ISNUMBER($S105),IF($S105&lt;=1,"Yes","No"),"n/a")</f>
        <v/>
      </c>
      <c r="AJ105" s="48">
        <f>IF(ISNUMBER($S105),ROUND(MAX(0,MIN(100,100-$S105*2.5-IF(ISNUMBER($T105),$T105,0)*0.12+IF($S105&lt;=1,12,0))),0),"")</f>
        <v/>
      </c>
      <c r="AK105" s="48">
        <f>IF(ISNUMBER($Q105),IF($Q105&gt;=100,20,IF($Q105&gt;=30,10,0)),0)+IF(ISNUMBER($R105),IF($R105&gt;=100,20,0),0)+IF(ISNUMBER($P105),IF($P105&gt;=150,20,IF($P105&gt;=50,12,5)),0)+IF(ISNUMBER($S105),IF($S105&lt;=1,15,0),0)</f>
        <v/>
      </c>
      <c r="AL105" s="48" t="n">
        <v>355</v>
      </c>
      <c r="AM105" s="49" t="n"/>
      <c r="AN105" s="48">
        <f>IF(AND(ISNUMBER($P105),ISNUMBER($AL105),$AL105&lt;&gt;0),IF(OR($P105&gt;180,$P105/$AL105*1000&gt;400),"Over ceiling, confirm SKU","Within"),"n/a")</f>
        <v/>
      </c>
      <c r="AO105" s="51" t="n"/>
      <c r="AP105" s="51" t="n"/>
      <c r="AQ105" s="51" t="n"/>
      <c r="AR105" s="34" t="inlineStr">
        <is>
          <t>Recalled, batch confirmed, to confirm</t>
        </is>
      </c>
      <c r="AS105" s="34" t="inlineStr">
        <is>
          <t>BLANK -&gt; requires live Amazon.ca capture</t>
        </is>
      </c>
      <c r="AT105" s="34" t="inlineStr">
        <is>
          <t>Unverified commercial data</t>
        </is>
      </c>
    </row>
    <row r="106" ht="28" customHeight="1">
      <c r="A106" s="34" t="inlineStr">
        <is>
          <t>Aura Bora</t>
        </is>
      </c>
      <c r="B106" s="34" t="inlineStr">
        <is>
          <t>Aura Bora Herbal Sparkling Water | Basil Berry | 8 pack 355mL</t>
        </is>
      </c>
      <c r="C106" s="34" t="inlineStr">
        <is>
          <t>1) Sparkling electrolyte / functional sparkling</t>
        </is>
      </c>
      <c r="D106" s="34" t="inlineStr">
        <is>
          <t>355 mL can</t>
        </is>
      </c>
      <c r="E106" s="48" t="n">
        <v>8</v>
      </c>
      <c r="F106" s="49" t="n"/>
      <c r="G106" s="50">
        <f>IF(AND(ISNUMBER($F106),ISNUMBER($E106),$E106&lt;&gt;0),$F106/$E106,"")</f>
        <v/>
      </c>
      <c r="H106" s="50">
        <f>IF(AND(ISNUMBER($F106),ISNUMBER($AL106),ISNUMBER($E106),($AL106*$E106)&lt;&gt;0),$F106/($AL106*$E106)*100,"")</f>
        <v/>
      </c>
      <c r="I106" s="51" t="n"/>
      <c r="J106" s="52" t="n"/>
      <c r="K106" s="50">
        <f>IF(AND(ISNUMBER($F106),ISNUMBER($J106)),$F106*(1-$J106),"")</f>
        <v/>
      </c>
      <c r="L106" s="51" t="n"/>
      <c r="M106" s="51" t="n"/>
      <c r="N106" s="50">
        <f>IF(ISNUMBER($F106),($F106-IF(ISNUMBER($AM106),$AM106,0))*(1-IF(ISNUMBER($J106),$J106,0)),"")</f>
        <v/>
      </c>
      <c r="O106" s="34" t="inlineStr">
        <is>
          <t>Basil Berry</t>
        </is>
      </c>
      <c r="P106" s="48" t="n">
        <v>0</v>
      </c>
      <c r="Q106" s="48" t="n">
        <v>0</v>
      </c>
      <c r="R106" s="34" t="inlineStr">
        <is>
          <t>Not listed</t>
        </is>
      </c>
      <c r="S106" s="48" t="n">
        <v>0</v>
      </c>
      <c r="T106" s="48" t="n">
        <v>5</v>
      </c>
      <c r="U106" s="34" t="inlineStr">
        <is>
          <t>None (herbal extracts)</t>
        </is>
      </c>
      <c r="V106" s="34" t="inlineStr">
        <is>
          <t>Herb/flower/fruit flavours, zero sugar, calm/unique sensory</t>
        </is>
      </c>
      <c r="W106" s="51" t="n"/>
      <c r="X106" s="51" t="n"/>
      <c r="Y106" s="51" t="n"/>
      <c r="Z106" s="51" t="n"/>
      <c r="AA106" s="34" t="inlineStr">
        <is>
          <t>Low</t>
        </is>
      </c>
      <c r="AB106" s="34" t="inlineStr">
        <is>
          <t>Emerging craft brand; small but loyal</t>
        </is>
      </c>
      <c r="AC106" s="34" t="inlineStr">
        <is>
          <t>Whimsical herbal sparkling water for the curious</t>
        </is>
      </c>
      <c r="AD106" s="34" t="inlineStr">
        <is>
          <t>Unusual herbal botanical flavours you can't get elsewhere.</t>
        </is>
      </c>
      <c r="AE106" s="51" t="n"/>
      <c r="AF106" s="53">
        <f>IF(AND(ISNUMBER($P106),ISNUMBER($AL106),$AL106&lt;&gt;0),ROUND($P106/$AL106*100,1),"")</f>
        <v/>
      </c>
      <c r="AG106" s="54">
        <f>IF(AND(ISNUMBER($S106),ISNUMBER($AL106),$AL106&lt;&gt;0),ROUND($S106/$AL106*100,2),"")</f>
        <v/>
      </c>
      <c r="AH106" s="53">
        <f>IF(AND(ISNUMBER($Q106),ISNUMBER($AL106),$AL106&lt;&gt;0),ROUND($Q106/$AL106*100,1),"")</f>
        <v/>
      </c>
      <c r="AI106" s="48">
        <f>IF(ISNUMBER($S106),IF($S106&lt;=1,"Yes","No"),"n/a")</f>
        <v/>
      </c>
      <c r="AJ106" s="48">
        <f>IF(ISNUMBER($S106),ROUND(MAX(0,MIN(100,100-$S106*2.5-IF(ISNUMBER($T106),$T106,0)*0.12+IF($S106&lt;=1,12,0))),0),"")</f>
        <v/>
      </c>
      <c r="AK106" s="48">
        <f>IF(ISNUMBER($Q106),IF($Q106&gt;=100,20,IF($Q106&gt;=30,10,0)),0)+IF(ISNUMBER($R106),IF($R106&gt;=100,20,0),0)+IF(ISNUMBER($P106),IF($P106&gt;=150,20,IF($P106&gt;=50,12,5)),0)+IF(ISNUMBER($S106),IF($S106&lt;=1,15,0),0)</f>
        <v/>
      </c>
      <c r="AL106" s="48" t="n">
        <v>355</v>
      </c>
      <c r="AM106" s="49" t="n"/>
      <c r="AN106" s="48">
        <f>IF(AND(ISNUMBER($P106),ISNUMBER($AL106),$AL106&lt;&gt;0),IF(OR($P106&gt;180,$P106/$AL106*1000&gt;400),"Over ceiling, confirm SKU","Within"),"n/a")</f>
        <v/>
      </c>
      <c r="AO106" s="51" t="n"/>
      <c r="AP106" s="51" t="n"/>
      <c r="AQ106" s="51" t="n"/>
      <c r="AR106" s="34" t="inlineStr">
        <is>
          <t>Recalled, batch confirmed, to confirm</t>
        </is>
      </c>
      <c r="AS106" s="34" t="inlineStr">
        <is>
          <t>BLANK -&gt; requires live Amazon.ca capture</t>
        </is>
      </c>
      <c r="AT106" s="34" t="inlineStr">
        <is>
          <t>Unverified commercial data</t>
        </is>
      </c>
    </row>
    <row r="107" ht="28" customHeight="1">
      <c r="A107" s="34" t="inlineStr">
        <is>
          <t>Aura Bora</t>
        </is>
      </c>
      <c r="B107" s="34" t="inlineStr">
        <is>
          <t>Aura Bora Herbal Sparkling Water | Basil Berry | 12 pack 355mL</t>
        </is>
      </c>
      <c r="C107" s="34" t="inlineStr">
        <is>
          <t>1) Sparkling electrolyte / functional sparkling</t>
        </is>
      </c>
      <c r="D107" s="34" t="inlineStr">
        <is>
          <t>355 mL can</t>
        </is>
      </c>
      <c r="E107" s="48" t="n">
        <v>12</v>
      </c>
      <c r="F107" s="49" t="n"/>
      <c r="G107" s="50">
        <f>IF(AND(ISNUMBER($F107),ISNUMBER($E107),$E107&lt;&gt;0),$F107/$E107,"")</f>
        <v/>
      </c>
      <c r="H107" s="50">
        <f>IF(AND(ISNUMBER($F107),ISNUMBER($AL107),ISNUMBER($E107),($AL107*$E107)&lt;&gt;0),$F107/($AL107*$E107)*100,"")</f>
        <v/>
      </c>
      <c r="I107" s="51" t="n"/>
      <c r="J107" s="52" t="n"/>
      <c r="K107" s="50">
        <f>IF(AND(ISNUMBER($F107),ISNUMBER($J107)),$F107*(1-$J107),"")</f>
        <v/>
      </c>
      <c r="L107" s="51" t="n"/>
      <c r="M107" s="51" t="n"/>
      <c r="N107" s="50">
        <f>IF(ISNUMBER($F107),($F107-IF(ISNUMBER($AM107),$AM107,0))*(1-IF(ISNUMBER($J107),$J107,0)),"")</f>
        <v/>
      </c>
      <c r="O107" s="34" t="inlineStr">
        <is>
          <t>Basil Berry</t>
        </is>
      </c>
      <c r="P107" s="48" t="n">
        <v>0</v>
      </c>
      <c r="Q107" s="48" t="n">
        <v>0</v>
      </c>
      <c r="R107" s="34" t="inlineStr">
        <is>
          <t>Not listed</t>
        </is>
      </c>
      <c r="S107" s="48" t="n">
        <v>0</v>
      </c>
      <c r="T107" s="48" t="n">
        <v>5</v>
      </c>
      <c r="U107" s="34" t="inlineStr">
        <is>
          <t>None (herbal extracts)</t>
        </is>
      </c>
      <c r="V107" s="34" t="inlineStr">
        <is>
          <t>Herb/flower/fruit flavours, zero sugar, calm/unique sensory</t>
        </is>
      </c>
      <c r="W107" s="51" t="n"/>
      <c r="X107" s="51" t="n"/>
      <c r="Y107" s="51" t="n"/>
      <c r="Z107" s="51" t="n"/>
      <c r="AA107" s="34" t="inlineStr">
        <is>
          <t>Low</t>
        </is>
      </c>
      <c r="AB107" s="34" t="inlineStr">
        <is>
          <t>Emerging craft brand; small but loyal</t>
        </is>
      </c>
      <c r="AC107" s="34" t="inlineStr">
        <is>
          <t>Whimsical herbal sparkling water for the curious</t>
        </is>
      </c>
      <c r="AD107" s="34" t="inlineStr">
        <is>
          <t>Unusual herbal botanical flavours you can't get elsewhere.</t>
        </is>
      </c>
      <c r="AE107" s="51" t="n"/>
      <c r="AF107" s="53">
        <f>IF(AND(ISNUMBER($P107),ISNUMBER($AL107),$AL107&lt;&gt;0),ROUND($P107/$AL107*100,1),"")</f>
        <v/>
      </c>
      <c r="AG107" s="54">
        <f>IF(AND(ISNUMBER($S107),ISNUMBER($AL107),$AL107&lt;&gt;0),ROUND($S107/$AL107*100,2),"")</f>
        <v/>
      </c>
      <c r="AH107" s="53">
        <f>IF(AND(ISNUMBER($Q107),ISNUMBER($AL107),$AL107&lt;&gt;0),ROUND($Q107/$AL107*100,1),"")</f>
        <v/>
      </c>
      <c r="AI107" s="48">
        <f>IF(ISNUMBER($S107),IF($S107&lt;=1,"Yes","No"),"n/a")</f>
        <v/>
      </c>
      <c r="AJ107" s="48">
        <f>IF(ISNUMBER($S107),ROUND(MAX(0,MIN(100,100-$S107*2.5-IF(ISNUMBER($T107),$T107,0)*0.12+IF($S107&lt;=1,12,0))),0),"")</f>
        <v/>
      </c>
      <c r="AK107" s="48">
        <f>IF(ISNUMBER($Q107),IF($Q107&gt;=100,20,IF($Q107&gt;=30,10,0)),0)+IF(ISNUMBER($R107),IF($R107&gt;=100,20,0),0)+IF(ISNUMBER($P107),IF($P107&gt;=150,20,IF($P107&gt;=50,12,5)),0)+IF(ISNUMBER($S107),IF($S107&lt;=1,15,0),0)</f>
        <v/>
      </c>
      <c r="AL107" s="48" t="n">
        <v>355</v>
      </c>
      <c r="AM107" s="49" t="n"/>
      <c r="AN107" s="48">
        <f>IF(AND(ISNUMBER($P107),ISNUMBER($AL107),$AL107&lt;&gt;0),IF(OR($P107&gt;180,$P107/$AL107*1000&gt;400),"Over ceiling, confirm SKU","Within"),"n/a")</f>
        <v/>
      </c>
      <c r="AO107" s="51" t="n"/>
      <c r="AP107" s="51" t="n"/>
      <c r="AQ107" s="51" t="n"/>
      <c r="AR107" s="34" t="inlineStr">
        <is>
          <t>Recalled, batch confirmed, to confirm</t>
        </is>
      </c>
      <c r="AS107" s="34" t="inlineStr">
        <is>
          <t>BLANK -&gt; requires live Amazon.ca capture</t>
        </is>
      </c>
      <c r="AT107" s="34" t="inlineStr">
        <is>
          <t>Unverified commercial data</t>
        </is>
      </c>
    </row>
    <row r="108" ht="28" customHeight="1">
      <c r="A108" s="34" t="inlineStr">
        <is>
          <t>Aura Bora</t>
        </is>
      </c>
      <c r="B108" s="34" t="inlineStr">
        <is>
          <t>Aura Bora Herbal Sparkling Water | Basil Berry | 15 pack 355mL</t>
        </is>
      </c>
      <c r="C108" s="34" t="inlineStr">
        <is>
          <t>1) Sparkling electrolyte / functional sparkling</t>
        </is>
      </c>
      <c r="D108" s="34" t="inlineStr">
        <is>
          <t>355 mL can</t>
        </is>
      </c>
      <c r="E108" s="48" t="n">
        <v>15</v>
      </c>
      <c r="F108" s="49" t="n"/>
      <c r="G108" s="50">
        <f>IF(AND(ISNUMBER($F108),ISNUMBER($E108),$E108&lt;&gt;0),$F108/$E108,"")</f>
        <v/>
      </c>
      <c r="H108" s="50">
        <f>IF(AND(ISNUMBER($F108),ISNUMBER($AL108),ISNUMBER($E108),($AL108*$E108)&lt;&gt;0),$F108/($AL108*$E108)*100,"")</f>
        <v/>
      </c>
      <c r="I108" s="51" t="n"/>
      <c r="J108" s="52" t="n"/>
      <c r="K108" s="50">
        <f>IF(AND(ISNUMBER($F108),ISNUMBER($J108)),$F108*(1-$J108),"")</f>
        <v/>
      </c>
      <c r="L108" s="51" t="n"/>
      <c r="M108" s="51" t="n"/>
      <c r="N108" s="50">
        <f>IF(ISNUMBER($F108),($F108-IF(ISNUMBER($AM108),$AM108,0))*(1-IF(ISNUMBER($J108),$J108,0)),"")</f>
        <v/>
      </c>
      <c r="O108" s="34" t="inlineStr">
        <is>
          <t>Basil Berry</t>
        </is>
      </c>
      <c r="P108" s="48" t="n">
        <v>0</v>
      </c>
      <c r="Q108" s="48" t="n">
        <v>0</v>
      </c>
      <c r="R108" s="34" t="inlineStr">
        <is>
          <t>Not listed</t>
        </is>
      </c>
      <c r="S108" s="48" t="n">
        <v>0</v>
      </c>
      <c r="T108" s="48" t="n">
        <v>5</v>
      </c>
      <c r="U108" s="34" t="inlineStr">
        <is>
          <t>None (herbal extracts)</t>
        </is>
      </c>
      <c r="V108" s="34" t="inlineStr">
        <is>
          <t>Herb/flower/fruit flavours, zero sugar, calm/unique sensory</t>
        </is>
      </c>
      <c r="W108" s="51" t="n"/>
      <c r="X108" s="51" t="n"/>
      <c r="Y108" s="51" t="n"/>
      <c r="Z108" s="51" t="n"/>
      <c r="AA108" s="34" t="inlineStr">
        <is>
          <t>Low</t>
        </is>
      </c>
      <c r="AB108" s="34" t="inlineStr">
        <is>
          <t>Emerging craft brand; small but loyal</t>
        </is>
      </c>
      <c r="AC108" s="34" t="inlineStr">
        <is>
          <t>Whimsical herbal sparkling water for the curious</t>
        </is>
      </c>
      <c r="AD108" s="34" t="inlineStr">
        <is>
          <t>Unusual herbal botanical flavours you can't get elsewhere.</t>
        </is>
      </c>
      <c r="AE108" s="51" t="n"/>
      <c r="AF108" s="53">
        <f>IF(AND(ISNUMBER($P108),ISNUMBER($AL108),$AL108&lt;&gt;0),ROUND($P108/$AL108*100,1),"")</f>
        <v/>
      </c>
      <c r="AG108" s="54">
        <f>IF(AND(ISNUMBER($S108),ISNUMBER($AL108),$AL108&lt;&gt;0),ROUND($S108/$AL108*100,2),"")</f>
        <v/>
      </c>
      <c r="AH108" s="53">
        <f>IF(AND(ISNUMBER($Q108),ISNUMBER($AL108),$AL108&lt;&gt;0),ROUND($Q108/$AL108*100,1),"")</f>
        <v/>
      </c>
      <c r="AI108" s="48">
        <f>IF(ISNUMBER($S108),IF($S108&lt;=1,"Yes","No"),"n/a")</f>
        <v/>
      </c>
      <c r="AJ108" s="48">
        <f>IF(ISNUMBER($S108),ROUND(MAX(0,MIN(100,100-$S108*2.5-IF(ISNUMBER($T108),$T108,0)*0.12+IF($S108&lt;=1,12,0))),0),"")</f>
        <v/>
      </c>
      <c r="AK108" s="48">
        <f>IF(ISNUMBER($Q108),IF($Q108&gt;=100,20,IF($Q108&gt;=30,10,0)),0)+IF(ISNUMBER($R108),IF($R108&gt;=100,20,0),0)+IF(ISNUMBER($P108),IF($P108&gt;=150,20,IF($P108&gt;=50,12,5)),0)+IF(ISNUMBER($S108),IF($S108&lt;=1,15,0),0)</f>
        <v/>
      </c>
      <c r="AL108" s="48" t="n">
        <v>355</v>
      </c>
      <c r="AM108" s="49" t="n"/>
      <c r="AN108" s="48">
        <f>IF(AND(ISNUMBER($P108),ISNUMBER($AL108),$AL108&lt;&gt;0),IF(OR($P108&gt;180,$P108/$AL108*1000&gt;400),"Over ceiling, confirm SKU","Within"),"n/a")</f>
        <v/>
      </c>
      <c r="AO108" s="51" t="n"/>
      <c r="AP108" s="51" t="n"/>
      <c r="AQ108" s="51" t="n"/>
      <c r="AR108" s="34" t="inlineStr">
        <is>
          <t>Recalled, batch confirmed, to confirm</t>
        </is>
      </c>
      <c r="AS108" s="34" t="inlineStr">
        <is>
          <t>BLANK -&gt; requires live Amazon.ca capture</t>
        </is>
      </c>
      <c r="AT108" s="34" t="inlineStr">
        <is>
          <t>Unverified commercial data</t>
        </is>
      </c>
    </row>
    <row r="109" ht="28" customHeight="1">
      <c r="A109" s="34" t="inlineStr">
        <is>
          <t>Aura Bora</t>
        </is>
      </c>
      <c r="B109" s="34" t="inlineStr">
        <is>
          <t>Aura Bora Herbal Sparkling Water | Basil Berry | 18 pack 355mL</t>
        </is>
      </c>
      <c r="C109" s="34" t="inlineStr">
        <is>
          <t>1) Sparkling electrolyte / functional sparkling</t>
        </is>
      </c>
      <c r="D109" s="34" t="inlineStr">
        <is>
          <t>355 mL can</t>
        </is>
      </c>
      <c r="E109" s="48" t="n">
        <v>18</v>
      </c>
      <c r="F109" s="49" t="n"/>
      <c r="G109" s="50">
        <f>IF(AND(ISNUMBER($F109),ISNUMBER($E109),$E109&lt;&gt;0),$F109/$E109,"")</f>
        <v/>
      </c>
      <c r="H109" s="50">
        <f>IF(AND(ISNUMBER($F109),ISNUMBER($AL109),ISNUMBER($E109),($AL109*$E109)&lt;&gt;0),$F109/($AL109*$E109)*100,"")</f>
        <v/>
      </c>
      <c r="I109" s="51" t="n"/>
      <c r="J109" s="52" t="n"/>
      <c r="K109" s="50">
        <f>IF(AND(ISNUMBER($F109),ISNUMBER($J109)),$F109*(1-$J109),"")</f>
        <v/>
      </c>
      <c r="L109" s="51" t="n"/>
      <c r="M109" s="51" t="n"/>
      <c r="N109" s="50">
        <f>IF(ISNUMBER($F109),($F109-IF(ISNUMBER($AM109),$AM109,0))*(1-IF(ISNUMBER($J109),$J109,0)),"")</f>
        <v/>
      </c>
      <c r="O109" s="34" t="inlineStr">
        <is>
          <t>Basil Berry</t>
        </is>
      </c>
      <c r="P109" s="48" t="n">
        <v>0</v>
      </c>
      <c r="Q109" s="48" t="n">
        <v>0</v>
      </c>
      <c r="R109" s="34" t="inlineStr">
        <is>
          <t>Not listed</t>
        </is>
      </c>
      <c r="S109" s="48" t="n">
        <v>0</v>
      </c>
      <c r="T109" s="48" t="n">
        <v>5</v>
      </c>
      <c r="U109" s="34" t="inlineStr">
        <is>
          <t>None (herbal extracts)</t>
        </is>
      </c>
      <c r="V109" s="34" t="inlineStr">
        <is>
          <t>Herb/flower/fruit flavours, zero sugar, calm/unique sensory</t>
        </is>
      </c>
      <c r="W109" s="51" t="n"/>
      <c r="X109" s="51" t="n"/>
      <c r="Y109" s="51" t="n"/>
      <c r="Z109" s="51" t="n"/>
      <c r="AA109" s="34" t="inlineStr">
        <is>
          <t>Low</t>
        </is>
      </c>
      <c r="AB109" s="34" t="inlineStr">
        <is>
          <t>Emerging craft brand; small but loyal</t>
        </is>
      </c>
      <c r="AC109" s="34" t="inlineStr">
        <is>
          <t>Whimsical herbal sparkling water for the curious</t>
        </is>
      </c>
      <c r="AD109" s="34" t="inlineStr">
        <is>
          <t>Unusual herbal botanical flavours you can't get elsewhere.</t>
        </is>
      </c>
      <c r="AE109" s="51" t="n"/>
      <c r="AF109" s="53">
        <f>IF(AND(ISNUMBER($P109),ISNUMBER($AL109),$AL109&lt;&gt;0),ROUND($P109/$AL109*100,1),"")</f>
        <v/>
      </c>
      <c r="AG109" s="54">
        <f>IF(AND(ISNUMBER($S109),ISNUMBER($AL109),$AL109&lt;&gt;0),ROUND($S109/$AL109*100,2),"")</f>
        <v/>
      </c>
      <c r="AH109" s="53">
        <f>IF(AND(ISNUMBER($Q109),ISNUMBER($AL109),$AL109&lt;&gt;0),ROUND($Q109/$AL109*100,1),"")</f>
        <v/>
      </c>
      <c r="AI109" s="48">
        <f>IF(ISNUMBER($S109),IF($S109&lt;=1,"Yes","No"),"n/a")</f>
        <v/>
      </c>
      <c r="AJ109" s="48">
        <f>IF(ISNUMBER($S109),ROUND(MAX(0,MIN(100,100-$S109*2.5-IF(ISNUMBER($T109),$T109,0)*0.12+IF($S109&lt;=1,12,0))),0),"")</f>
        <v/>
      </c>
      <c r="AK109" s="48">
        <f>IF(ISNUMBER($Q109),IF($Q109&gt;=100,20,IF($Q109&gt;=30,10,0)),0)+IF(ISNUMBER($R109),IF($R109&gt;=100,20,0),0)+IF(ISNUMBER($P109),IF($P109&gt;=150,20,IF($P109&gt;=50,12,5)),0)+IF(ISNUMBER($S109),IF($S109&lt;=1,15,0),0)</f>
        <v/>
      </c>
      <c r="AL109" s="48" t="n">
        <v>355</v>
      </c>
      <c r="AM109" s="49" t="n"/>
      <c r="AN109" s="48">
        <f>IF(AND(ISNUMBER($P109),ISNUMBER($AL109),$AL109&lt;&gt;0),IF(OR($P109&gt;180,$P109/$AL109*1000&gt;400),"Over ceiling, confirm SKU","Within"),"n/a")</f>
        <v/>
      </c>
      <c r="AO109" s="51" t="n"/>
      <c r="AP109" s="51" t="n"/>
      <c r="AQ109" s="51" t="n"/>
      <c r="AR109" s="34" t="inlineStr">
        <is>
          <t>Recalled, batch confirmed, to confirm</t>
        </is>
      </c>
      <c r="AS109" s="34" t="inlineStr">
        <is>
          <t>BLANK -&gt; requires live Amazon.ca capture</t>
        </is>
      </c>
      <c r="AT109" s="34" t="inlineStr">
        <is>
          <t>Unverified commercial data</t>
        </is>
      </c>
    </row>
    <row r="110" ht="28" customHeight="1">
      <c r="A110" s="34" t="inlineStr">
        <is>
          <t>Aura Bora</t>
        </is>
      </c>
      <c r="B110" s="34" t="inlineStr">
        <is>
          <t>Aura Bora Herbal Sparkling Water | Basil Berry | 24 pack 355mL</t>
        </is>
      </c>
      <c r="C110" s="34" t="inlineStr">
        <is>
          <t>1) Sparkling electrolyte / functional sparkling</t>
        </is>
      </c>
      <c r="D110" s="34" t="inlineStr">
        <is>
          <t>355 mL can</t>
        </is>
      </c>
      <c r="E110" s="48" t="n">
        <v>24</v>
      </c>
      <c r="F110" s="49" t="n"/>
      <c r="G110" s="50">
        <f>IF(AND(ISNUMBER($F110),ISNUMBER($E110),$E110&lt;&gt;0),$F110/$E110,"")</f>
        <v/>
      </c>
      <c r="H110" s="50">
        <f>IF(AND(ISNUMBER($F110),ISNUMBER($AL110),ISNUMBER($E110),($AL110*$E110)&lt;&gt;0),$F110/($AL110*$E110)*100,"")</f>
        <v/>
      </c>
      <c r="I110" s="51" t="n"/>
      <c r="J110" s="52" t="n"/>
      <c r="K110" s="50">
        <f>IF(AND(ISNUMBER($F110),ISNUMBER($J110)),$F110*(1-$J110),"")</f>
        <v/>
      </c>
      <c r="L110" s="51" t="n"/>
      <c r="M110" s="51" t="n"/>
      <c r="N110" s="50">
        <f>IF(ISNUMBER($F110),($F110-IF(ISNUMBER($AM110),$AM110,0))*(1-IF(ISNUMBER($J110),$J110,0)),"")</f>
        <v/>
      </c>
      <c r="O110" s="34" t="inlineStr">
        <is>
          <t>Basil Berry</t>
        </is>
      </c>
      <c r="P110" s="48" t="n">
        <v>0</v>
      </c>
      <c r="Q110" s="48" t="n">
        <v>0</v>
      </c>
      <c r="R110" s="34" t="inlineStr">
        <is>
          <t>Not listed</t>
        </is>
      </c>
      <c r="S110" s="48" t="n">
        <v>0</v>
      </c>
      <c r="T110" s="48" t="n">
        <v>5</v>
      </c>
      <c r="U110" s="34" t="inlineStr">
        <is>
          <t>None (herbal extracts)</t>
        </is>
      </c>
      <c r="V110" s="34" t="inlineStr">
        <is>
          <t>Herb/flower/fruit flavours, zero sugar, calm/unique sensory</t>
        </is>
      </c>
      <c r="W110" s="51" t="n"/>
      <c r="X110" s="51" t="n"/>
      <c r="Y110" s="51" t="n"/>
      <c r="Z110" s="51" t="n"/>
      <c r="AA110" s="34" t="inlineStr">
        <is>
          <t>Low</t>
        </is>
      </c>
      <c r="AB110" s="34" t="inlineStr">
        <is>
          <t>Emerging craft brand; small but loyal</t>
        </is>
      </c>
      <c r="AC110" s="34" t="inlineStr">
        <is>
          <t>Whimsical herbal sparkling water for the curious</t>
        </is>
      </c>
      <c r="AD110" s="34" t="inlineStr">
        <is>
          <t>Unusual herbal botanical flavours you can't get elsewhere.</t>
        </is>
      </c>
      <c r="AE110" s="51" t="n"/>
      <c r="AF110" s="53">
        <f>IF(AND(ISNUMBER($P110),ISNUMBER($AL110),$AL110&lt;&gt;0),ROUND($P110/$AL110*100,1),"")</f>
        <v/>
      </c>
      <c r="AG110" s="54">
        <f>IF(AND(ISNUMBER($S110),ISNUMBER($AL110),$AL110&lt;&gt;0),ROUND($S110/$AL110*100,2),"")</f>
        <v/>
      </c>
      <c r="AH110" s="53">
        <f>IF(AND(ISNUMBER($Q110),ISNUMBER($AL110),$AL110&lt;&gt;0),ROUND($Q110/$AL110*100,1),"")</f>
        <v/>
      </c>
      <c r="AI110" s="48">
        <f>IF(ISNUMBER($S110),IF($S110&lt;=1,"Yes","No"),"n/a")</f>
        <v/>
      </c>
      <c r="AJ110" s="48">
        <f>IF(ISNUMBER($S110),ROUND(MAX(0,MIN(100,100-$S110*2.5-IF(ISNUMBER($T110),$T110,0)*0.12+IF($S110&lt;=1,12,0))),0),"")</f>
        <v/>
      </c>
      <c r="AK110" s="48">
        <f>IF(ISNUMBER($Q110),IF($Q110&gt;=100,20,IF($Q110&gt;=30,10,0)),0)+IF(ISNUMBER($R110),IF($R110&gt;=100,20,0),0)+IF(ISNUMBER($P110),IF($P110&gt;=150,20,IF($P110&gt;=50,12,5)),0)+IF(ISNUMBER($S110),IF($S110&lt;=1,15,0),0)</f>
        <v/>
      </c>
      <c r="AL110" s="48" t="n">
        <v>355</v>
      </c>
      <c r="AM110" s="49" t="n"/>
      <c r="AN110" s="48">
        <f>IF(AND(ISNUMBER($P110),ISNUMBER($AL110),$AL110&lt;&gt;0),IF(OR($P110&gt;180,$P110/$AL110*1000&gt;400),"Over ceiling, confirm SKU","Within"),"n/a")</f>
        <v/>
      </c>
      <c r="AO110" s="51" t="n"/>
      <c r="AP110" s="51" t="n"/>
      <c r="AQ110" s="51" t="n"/>
      <c r="AR110" s="34" t="inlineStr">
        <is>
          <t>Recalled, batch confirmed, to confirm</t>
        </is>
      </c>
      <c r="AS110" s="34" t="inlineStr">
        <is>
          <t>BLANK -&gt; requires live Amazon.ca capture</t>
        </is>
      </c>
      <c r="AT110" s="34" t="inlineStr">
        <is>
          <t>Unverified commercial data</t>
        </is>
      </c>
    </row>
    <row r="111" ht="28" customHeight="1">
      <c r="A111" s="34" t="inlineStr">
        <is>
          <t>Aura Bora</t>
        </is>
      </c>
      <c r="B111" s="34" t="inlineStr">
        <is>
          <t>Aura Bora Herbal Sparkling Water | Lemongrass Coconut | single 355mL</t>
        </is>
      </c>
      <c r="C111" s="34" t="inlineStr">
        <is>
          <t>1) Sparkling electrolyte / functional sparkling</t>
        </is>
      </c>
      <c r="D111" s="34" t="inlineStr">
        <is>
          <t>355 mL can</t>
        </is>
      </c>
      <c r="E111" s="48" t="n">
        <v>1</v>
      </c>
      <c r="F111" s="49" t="n"/>
      <c r="G111" s="50">
        <f>IF(AND(ISNUMBER($F111),ISNUMBER($E111),$E111&lt;&gt;0),$F111/$E111,"")</f>
        <v/>
      </c>
      <c r="H111" s="50">
        <f>IF(AND(ISNUMBER($F111),ISNUMBER($AL111),ISNUMBER($E111),($AL111*$E111)&lt;&gt;0),$F111/($AL111*$E111)*100,"")</f>
        <v/>
      </c>
      <c r="I111" s="51" t="n"/>
      <c r="J111" s="52" t="n"/>
      <c r="K111" s="50">
        <f>IF(AND(ISNUMBER($F111),ISNUMBER($J111)),$F111*(1-$J111),"")</f>
        <v/>
      </c>
      <c r="L111" s="51" t="n"/>
      <c r="M111" s="51" t="n"/>
      <c r="N111" s="50">
        <f>IF(ISNUMBER($F111),($F111-IF(ISNUMBER($AM111),$AM111,0))*(1-IF(ISNUMBER($J111),$J111,0)),"")</f>
        <v/>
      </c>
      <c r="O111" s="34" t="inlineStr">
        <is>
          <t>Lemongrass Coconut</t>
        </is>
      </c>
      <c r="P111" s="48" t="n">
        <v>0</v>
      </c>
      <c r="Q111" s="48" t="n">
        <v>0</v>
      </c>
      <c r="R111" s="34" t="inlineStr">
        <is>
          <t>Not listed</t>
        </is>
      </c>
      <c r="S111" s="48" t="n">
        <v>0</v>
      </c>
      <c r="T111" s="48" t="n">
        <v>5</v>
      </c>
      <c r="U111" s="34" t="inlineStr">
        <is>
          <t>None (herbal extracts)</t>
        </is>
      </c>
      <c r="V111" s="34" t="inlineStr">
        <is>
          <t>Herb/flower/fruit flavours, zero sugar, calm/unique sensory</t>
        </is>
      </c>
      <c r="W111" s="51" t="n"/>
      <c r="X111" s="51" t="n"/>
      <c r="Y111" s="51" t="n"/>
      <c r="Z111" s="51" t="n"/>
      <c r="AA111" s="34" t="inlineStr">
        <is>
          <t>Low</t>
        </is>
      </c>
      <c r="AB111" s="34" t="inlineStr">
        <is>
          <t>Emerging craft brand; small but loyal</t>
        </is>
      </c>
      <c r="AC111" s="34" t="inlineStr">
        <is>
          <t>Whimsical herbal sparkling water for the curious</t>
        </is>
      </c>
      <c r="AD111" s="34" t="inlineStr">
        <is>
          <t>Unusual herbal botanical flavours you can't get elsewhere.</t>
        </is>
      </c>
      <c r="AE111" s="51" t="n"/>
      <c r="AF111" s="53">
        <f>IF(AND(ISNUMBER($P111),ISNUMBER($AL111),$AL111&lt;&gt;0),ROUND($P111/$AL111*100,1),"")</f>
        <v/>
      </c>
      <c r="AG111" s="54">
        <f>IF(AND(ISNUMBER($S111),ISNUMBER($AL111),$AL111&lt;&gt;0),ROUND($S111/$AL111*100,2),"")</f>
        <v/>
      </c>
      <c r="AH111" s="53">
        <f>IF(AND(ISNUMBER($Q111),ISNUMBER($AL111),$AL111&lt;&gt;0),ROUND($Q111/$AL111*100,1),"")</f>
        <v/>
      </c>
      <c r="AI111" s="48">
        <f>IF(ISNUMBER($S111),IF($S111&lt;=1,"Yes","No"),"n/a")</f>
        <v/>
      </c>
      <c r="AJ111" s="48">
        <f>IF(ISNUMBER($S111),ROUND(MAX(0,MIN(100,100-$S111*2.5-IF(ISNUMBER($T111),$T111,0)*0.12+IF($S111&lt;=1,12,0))),0),"")</f>
        <v/>
      </c>
      <c r="AK111" s="48">
        <f>IF(ISNUMBER($Q111),IF($Q111&gt;=100,20,IF($Q111&gt;=30,10,0)),0)+IF(ISNUMBER($R111),IF($R111&gt;=100,20,0),0)+IF(ISNUMBER($P111),IF($P111&gt;=150,20,IF($P111&gt;=50,12,5)),0)+IF(ISNUMBER($S111),IF($S111&lt;=1,15,0),0)</f>
        <v/>
      </c>
      <c r="AL111" s="48" t="n">
        <v>355</v>
      </c>
      <c r="AM111" s="49" t="n"/>
      <c r="AN111" s="48">
        <f>IF(AND(ISNUMBER($P111),ISNUMBER($AL111),$AL111&lt;&gt;0),IF(OR($P111&gt;180,$P111/$AL111*1000&gt;400),"Over ceiling, confirm SKU","Within"),"n/a")</f>
        <v/>
      </c>
      <c r="AO111" s="51" t="n"/>
      <c r="AP111" s="51" t="n"/>
      <c r="AQ111" s="51" t="n"/>
      <c r="AR111" s="34" t="inlineStr">
        <is>
          <t>Recalled, batch confirmed, to confirm</t>
        </is>
      </c>
      <c r="AS111" s="34" t="inlineStr">
        <is>
          <t>BLANK -&gt; requires live Amazon.ca capture</t>
        </is>
      </c>
      <c r="AT111" s="34" t="inlineStr">
        <is>
          <t>Unverified commercial data</t>
        </is>
      </c>
    </row>
    <row r="112" ht="28" customHeight="1">
      <c r="A112" s="34" t="inlineStr">
        <is>
          <t>Aura Bora</t>
        </is>
      </c>
      <c r="B112" s="34" t="inlineStr">
        <is>
          <t>Aura Bora Herbal Sparkling Water | Lemongrass Coconut | 8 pack 355mL</t>
        </is>
      </c>
      <c r="C112" s="34" t="inlineStr">
        <is>
          <t>1) Sparkling electrolyte / functional sparkling</t>
        </is>
      </c>
      <c r="D112" s="34" t="inlineStr">
        <is>
          <t>355 mL can</t>
        </is>
      </c>
      <c r="E112" s="48" t="n">
        <v>8</v>
      </c>
      <c r="F112" s="49" t="n"/>
      <c r="G112" s="50">
        <f>IF(AND(ISNUMBER($F112),ISNUMBER($E112),$E112&lt;&gt;0),$F112/$E112,"")</f>
        <v/>
      </c>
      <c r="H112" s="50">
        <f>IF(AND(ISNUMBER($F112),ISNUMBER($AL112),ISNUMBER($E112),($AL112*$E112)&lt;&gt;0),$F112/($AL112*$E112)*100,"")</f>
        <v/>
      </c>
      <c r="I112" s="51" t="n"/>
      <c r="J112" s="52" t="n"/>
      <c r="K112" s="50">
        <f>IF(AND(ISNUMBER($F112),ISNUMBER($J112)),$F112*(1-$J112),"")</f>
        <v/>
      </c>
      <c r="L112" s="51" t="n"/>
      <c r="M112" s="51" t="n"/>
      <c r="N112" s="50">
        <f>IF(ISNUMBER($F112),($F112-IF(ISNUMBER($AM112),$AM112,0))*(1-IF(ISNUMBER($J112),$J112,0)),"")</f>
        <v/>
      </c>
      <c r="O112" s="34" t="inlineStr">
        <is>
          <t>Lemongrass Coconut</t>
        </is>
      </c>
      <c r="P112" s="48" t="n">
        <v>0</v>
      </c>
      <c r="Q112" s="48" t="n">
        <v>0</v>
      </c>
      <c r="R112" s="34" t="inlineStr">
        <is>
          <t>Not listed</t>
        </is>
      </c>
      <c r="S112" s="48" t="n">
        <v>0</v>
      </c>
      <c r="T112" s="48" t="n">
        <v>5</v>
      </c>
      <c r="U112" s="34" t="inlineStr">
        <is>
          <t>None (herbal extracts)</t>
        </is>
      </c>
      <c r="V112" s="34" t="inlineStr">
        <is>
          <t>Herb/flower/fruit flavours, zero sugar, calm/unique sensory</t>
        </is>
      </c>
      <c r="W112" s="51" t="n"/>
      <c r="X112" s="51" t="n"/>
      <c r="Y112" s="51" t="n"/>
      <c r="Z112" s="51" t="n"/>
      <c r="AA112" s="34" t="inlineStr">
        <is>
          <t>Low</t>
        </is>
      </c>
      <c r="AB112" s="34" t="inlineStr">
        <is>
          <t>Emerging craft brand; small but loyal</t>
        </is>
      </c>
      <c r="AC112" s="34" t="inlineStr">
        <is>
          <t>Whimsical herbal sparkling water for the curious</t>
        </is>
      </c>
      <c r="AD112" s="34" t="inlineStr">
        <is>
          <t>Unusual herbal botanical flavours you can't get elsewhere.</t>
        </is>
      </c>
      <c r="AE112" s="51" t="n"/>
      <c r="AF112" s="53">
        <f>IF(AND(ISNUMBER($P112),ISNUMBER($AL112),$AL112&lt;&gt;0),ROUND($P112/$AL112*100,1),"")</f>
        <v/>
      </c>
      <c r="AG112" s="54">
        <f>IF(AND(ISNUMBER($S112),ISNUMBER($AL112),$AL112&lt;&gt;0),ROUND($S112/$AL112*100,2),"")</f>
        <v/>
      </c>
      <c r="AH112" s="53">
        <f>IF(AND(ISNUMBER($Q112),ISNUMBER($AL112),$AL112&lt;&gt;0),ROUND($Q112/$AL112*100,1),"")</f>
        <v/>
      </c>
      <c r="AI112" s="48">
        <f>IF(ISNUMBER($S112),IF($S112&lt;=1,"Yes","No"),"n/a")</f>
        <v/>
      </c>
      <c r="AJ112" s="48">
        <f>IF(ISNUMBER($S112),ROUND(MAX(0,MIN(100,100-$S112*2.5-IF(ISNUMBER($T112),$T112,0)*0.12+IF($S112&lt;=1,12,0))),0),"")</f>
        <v/>
      </c>
      <c r="AK112" s="48">
        <f>IF(ISNUMBER($Q112),IF($Q112&gt;=100,20,IF($Q112&gt;=30,10,0)),0)+IF(ISNUMBER($R112),IF($R112&gt;=100,20,0),0)+IF(ISNUMBER($P112),IF($P112&gt;=150,20,IF($P112&gt;=50,12,5)),0)+IF(ISNUMBER($S112),IF($S112&lt;=1,15,0),0)</f>
        <v/>
      </c>
      <c r="AL112" s="48" t="n">
        <v>355</v>
      </c>
      <c r="AM112" s="49" t="n"/>
      <c r="AN112" s="48">
        <f>IF(AND(ISNUMBER($P112),ISNUMBER($AL112),$AL112&lt;&gt;0),IF(OR($P112&gt;180,$P112/$AL112*1000&gt;400),"Over ceiling, confirm SKU","Within"),"n/a")</f>
        <v/>
      </c>
      <c r="AO112" s="51" t="n"/>
      <c r="AP112" s="51" t="n"/>
      <c r="AQ112" s="51" t="n"/>
      <c r="AR112" s="34" t="inlineStr">
        <is>
          <t>Recalled, batch confirmed, to confirm</t>
        </is>
      </c>
      <c r="AS112" s="34" t="inlineStr">
        <is>
          <t>BLANK -&gt; requires live Amazon.ca capture</t>
        </is>
      </c>
      <c r="AT112" s="34" t="inlineStr">
        <is>
          <t>Unverified commercial data</t>
        </is>
      </c>
    </row>
    <row r="113" ht="28" customHeight="1">
      <c r="A113" s="34" t="inlineStr">
        <is>
          <t>Aura Bora</t>
        </is>
      </c>
      <c r="B113" s="34" t="inlineStr">
        <is>
          <t>Aura Bora Herbal Sparkling Water | Lemongrass Coconut | 12 pack 355mL</t>
        </is>
      </c>
      <c r="C113" s="34" t="inlineStr">
        <is>
          <t>1) Sparkling electrolyte / functional sparkling</t>
        </is>
      </c>
      <c r="D113" s="34" t="inlineStr">
        <is>
          <t>355 mL can</t>
        </is>
      </c>
      <c r="E113" s="48" t="n">
        <v>12</v>
      </c>
      <c r="F113" s="49" t="n"/>
      <c r="G113" s="50">
        <f>IF(AND(ISNUMBER($F113),ISNUMBER($E113),$E113&lt;&gt;0),$F113/$E113,"")</f>
        <v/>
      </c>
      <c r="H113" s="50">
        <f>IF(AND(ISNUMBER($F113),ISNUMBER($AL113),ISNUMBER($E113),($AL113*$E113)&lt;&gt;0),$F113/($AL113*$E113)*100,"")</f>
        <v/>
      </c>
      <c r="I113" s="51" t="n"/>
      <c r="J113" s="52" t="n"/>
      <c r="K113" s="50">
        <f>IF(AND(ISNUMBER($F113),ISNUMBER($J113)),$F113*(1-$J113),"")</f>
        <v/>
      </c>
      <c r="L113" s="51" t="n"/>
      <c r="M113" s="51" t="n"/>
      <c r="N113" s="50">
        <f>IF(ISNUMBER($F113),($F113-IF(ISNUMBER($AM113),$AM113,0))*(1-IF(ISNUMBER($J113),$J113,0)),"")</f>
        <v/>
      </c>
      <c r="O113" s="34" t="inlineStr">
        <is>
          <t>Lemongrass Coconut</t>
        </is>
      </c>
      <c r="P113" s="48" t="n">
        <v>0</v>
      </c>
      <c r="Q113" s="48" t="n">
        <v>0</v>
      </c>
      <c r="R113" s="34" t="inlineStr">
        <is>
          <t>Not listed</t>
        </is>
      </c>
      <c r="S113" s="48" t="n">
        <v>0</v>
      </c>
      <c r="T113" s="48" t="n">
        <v>5</v>
      </c>
      <c r="U113" s="34" t="inlineStr">
        <is>
          <t>None (herbal extracts)</t>
        </is>
      </c>
      <c r="V113" s="34" t="inlineStr">
        <is>
          <t>Herb/flower/fruit flavours, zero sugar, calm/unique sensory</t>
        </is>
      </c>
      <c r="W113" s="51" t="n"/>
      <c r="X113" s="51" t="n"/>
      <c r="Y113" s="51" t="n"/>
      <c r="Z113" s="51" t="n"/>
      <c r="AA113" s="34" t="inlineStr">
        <is>
          <t>Low</t>
        </is>
      </c>
      <c r="AB113" s="34" t="inlineStr">
        <is>
          <t>Emerging craft brand; small but loyal</t>
        </is>
      </c>
      <c r="AC113" s="34" t="inlineStr">
        <is>
          <t>Whimsical herbal sparkling water for the curious</t>
        </is>
      </c>
      <c r="AD113" s="34" t="inlineStr">
        <is>
          <t>Unusual herbal botanical flavours you can't get elsewhere.</t>
        </is>
      </c>
      <c r="AE113" s="51" t="n"/>
      <c r="AF113" s="53">
        <f>IF(AND(ISNUMBER($P113),ISNUMBER($AL113),$AL113&lt;&gt;0),ROUND($P113/$AL113*100,1),"")</f>
        <v/>
      </c>
      <c r="AG113" s="54">
        <f>IF(AND(ISNUMBER($S113),ISNUMBER($AL113),$AL113&lt;&gt;0),ROUND($S113/$AL113*100,2),"")</f>
        <v/>
      </c>
      <c r="AH113" s="53">
        <f>IF(AND(ISNUMBER($Q113),ISNUMBER($AL113),$AL113&lt;&gt;0),ROUND($Q113/$AL113*100,1),"")</f>
        <v/>
      </c>
      <c r="AI113" s="48">
        <f>IF(ISNUMBER($S113),IF($S113&lt;=1,"Yes","No"),"n/a")</f>
        <v/>
      </c>
      <c r="AJ113" s="48">
        <f>IF(ISNUMBER($S113),ROUND(MAX(0,MIN(100,100-$S113*2.5-IF(ISNUMBER($T113),$T113,0)*0.12+IF($S113&lt;=1,12,0))),0),"")</f>
        <v/>
      </c>
      <c r="AK113" s="48">
        <f>IF(ISNUMBER($Q113),IF($Q113&gt;=100,20,IF($Q113&gt;=30,10,0)),0)+IF(ISNUMBER($R113),IF($R113&gt;=100,20,0),0)+IF(ISNUMBER($P113),IF($P113&gt;=150,20,IF($P113&gt;=50,12,5)),0)+IF(ISNUMBER($S113),IF($S113&lt;=1,15,0),0)</f>
        <v/>
      </c>
      <c r="AL113" s="48" t="n">
        <v>355</v>
      </c>
      <c r="AM113" s="49" t="n"/>
      <c r="AN113" s="48">
        <f>IF(AND(ISNUMBER($P113),ISNUMBER($AL113),$AL113&lt;&gt;0),IF(OR($P113&gt;180,$P113/$AL113*1000&gt;400),"Over ceiling, confirm SKU","Within"),"n/a")</f>
        <v/>
      </c>
      <c r="AO113" s="51" t="n"/>
      <c r="AP113" s="51" t="n"/>
      <c r="AQ113" s="51" t="n"/>
      <c r="AR113" s="34" t="inlineStr">
        <is>
          <t>Recalled, batch confirmed, to confirm</t>
        </is>
      </c>
      <c r="AS113" s="34" t="inlineStr">
        <is>
          <t>BLANK -&gt; requires live Amazon.ca capture</t>
        </is>
      </c>
      <c r="AT113" s="34" t="inlineStr">
        <is>
          <t>Unverified commercial data</t>
        </is>
      </c>
    </row>
    <row r="114" ht="28" customHeight="1">
      <c r="A114" s="34" t="inlineStr">
        <is>
          <t>Aura Bora</t>
        </is>
      </c>
      <c r="B114" s="34" t="inlineStr">
        <is>
          <t>Aura Bora Herbal Sparkling Water | Lemongrass Coconut | 15 pack 355mL</t>
        </is>
      </c>
      <c r="C114" s="34" t="inlineStr">
        <is>
          <t>1) Sparkling electrolyte / functional sparkling</t>
        </is>
      </c>
      <c r="D114" s="34" t="inlineStr">
        <is>
          <t>355 mL can</t>
        </is>
      </c>
      <c r="E114" s="48" t="n">
        <v>15</v>
      </c>
      <c r="F114" s="49" t="n"/>
      <c r="G114" s="50">
        <f>IF(AND(ISNUMBER($F114),ISNUMBER($E114),$E114&lt;&gt;0),$F114/$E114,"")</f>
        <v/>
      </c>
      <c r="H114" s="50">
        <f>IF(AND(ISNUMBER($F114),ISNUMBER($AL114),ISNUMBER($E114),($AL114*$E114)&lt;&gt;0),$F114/($AL114*$E114)*100,"")</f>
        <v/>
      </c>
      <c r="I114" s="51" t="n"/>
      <c r="J114" s="52" t="n"/>
      <c r="K114" s="50">
        <f>IF(AND(ISNUMBER($F114),ISNUMBER($J114)),$F114*(1-$J114),"")</f>
        <v/>
      </c>
      <c r="L114" s="51" t="n"/>
      <c r="M114" s="51" t="n"/>
      <c r="N114" s="50">
        <f>IF(ISNUMBER($F114),($F114-IF(ISNUMBER($AM114),$AM114,0))*(1-IF(ISNUMBER($J114),$J114,0)),"")</f>
        <v/>
      </c>
      <c r="O114" s="34" t="inlineStr">
        <is>
          <t>Lemongrass Coconut</t>
        </is>
      </c>
      <c r="P114" s="48" t="n">
        <v>0</v>
      </c>
      <c r="Q114" s="48" t="n">
        <v>0</v>
      </c>
      <c r="R114" s="34" t="inlineStr">
        <is>
          <t>Not listed</t>
        </is>
      </c>
      <c r="S114" s="48" t="n">
        <v>0</v>
      </c>
      <c r="T114" s="48" t="n">
        <v>5</v>
      </c>
      <c r="U114" s="34" t="inlineStr">
        <is>
          <t>None (herbal extracts)</t>
        </is>
      </c>
      <c r="V114" s="34" t="inlineStr">
        <is>
          <t>Herb/flower/fruit flavours, zero sugar, calm/unique sensory</t>
        </is>
      </c>
      <c r="W114" s="51" t="n"/>
      <c r="X114" s="51" t="n"/>
      <c r="Y114" s="51" t="n"/>
      <c r="Z114" s="51" t="n"/>
      <c r="AA114" s="34" t="inlineStr">
        <is>
          <t>Low</t>
        </is>
      </c>
      <c r="AB114" s="34" t="inlineStr">
        <is>
          <t>Emerging craft brand; small but loyal</t>
        </is>
      </c>
      <c r="AC114" s="34" t="inlineStr">
        <is>
          <t>Whimsical herbal sparkling water for the curious</t>
        </is>
      </c>
      <c r="AD114" s="34" t="inlineStr">
        <is>
          <t>Unusual herbal botanical flavours you can't get elsewhere.</t>
        </is>
      </c>
      <c r="AE114" s="51" t="n"/>
      <c r="AF114" s="53">
        <f>IF(AND(ISNUMBER($P114),ISNUMBER($AL114),$AL114&lt;&gt;0),ROUND($P114/$AL114*100,1),"")</f>
        <v/>
      </c>
      <c r="AG114" s="54">
        <f>IF(AND(ISNUMBER($S114),ISNUMBER($AL114),$AL114&lt;&gt;0),ROUND($S114/$AL114*100,2),"")</f>
        <v/>
      </c>
      <c r="AH114" s="53">
        <f>IF(AND(ISNUMBER($Q114),ISNUMBER($AL114),$AL114&lt;&gt;0),ROUND($Q114/$AL114*100,1),"")</f>
        <v/>
      </c>
      <c r="AI114" s="48">
        <f>IF(ISNUMBER($S114),IF($S114&lt;=1,"Yes","No"),"n/a")</f>
        <v/>
      </c>
      <c r="AJ114" s="48">
        <f>IF(ISNUMBER($S114),ROUND(MAX(0,MIN(100,100-$S114*2.5-IF(ISNUMBER($T114),$T114,0)*0.12+IF($S114&lt;=1,12,0))),0),"")</f>
        <v/>
      </c>
      <c r="AK114" s="48">
        <f>IF(ISNUMBER($Q114),IF($Q114&gt;=100,20,IF($Q114&gt;=30,10,0)),0)+IF(ISNUMBER($R114),IF($R114&gt;=100,20,0),0)+IF(ISNUMBER($P114),IF($P114&gt;=150,20,IF($P114&gt;=50,12,5)),0)+IF(ISNUMBER($S114),IF($S114&lt;=1,15,0),0)</f>
        <v/>
      </c>
      <c r="AL114" s="48" t="n">
        <v>355</v>
      </c>
      <c r="AM114" s="49" t="n"/>
      <c r="AN114" s="48">
        <f>IF(AND(ISNUMBER($P114),ISNUMBER($AL114),$AL114&lt;&gt;0),IF(OR($P114&gt;180,$P114/$AL114*1000&gt;400),"Over ceiling, confirm SKU","Within"),"n/a")</f>
        <v/>
      </c>
      <c r="AO114" s="51" t="n"/>
      <c r="AP114" s="51" t="n"/>
      <c r="AQ114" s="51" t="n"/>
      <c r="AR114" s="34" t="inlineStr">
        <is>
          <t>Recalled, batch confirmed, to confirm</t>
        </is>
      </c>
      <c r="AS114" s="34" t="inlineStr">
        <is>
          <t>BLANK -&gt; requires live Amazon.ca capture</t>
        </is>
      </c>
      <c r="AT114" s="34" t="inlineStr">
        <is>
          <t>Unverified commercial data</t>
        </is>
      </c>
    </row>
    <row r="115" ht="28" customHeight="1">
      <c r="A115" s="34" t="inlineStr">
        <is>
          <t>Aura Bora</t>
        </is>
      </c>
      <c r="B115" s="34" t="inlineStr">
        <is>
          <t>Aura Bora Herbal Sparkling Water | Lemongrass Coconut | 18 pack 355mL</t>
        </is>
      </c>
      <c r="C115" s="34" t="inlineStr">
        <is>
          <t>1) Sparkling electrolyte / functional sparkling</t>
        </is>
      </c>
      <c r="D115" s="34" t="inlineStr">
        <is>
          <t>355 mL can</t>
        </is>
      </c>
      <c r="E115" s="48" t="n">
        <v>18</v>
      </c>
      <c r="F115" s="49" t="n"/>
      <c r="G115" s="50">
        <f>IF(AND(ISNUMBER($F115),ISNUMBER($E115),$E115&lt;&gt;0),$F115/$E115,"")</f>
        <v/>
      </c>
      <c r="H115" s="50">
        <f>IF(AND(ISNUMBER($F115),ISNUMBER($AL115),ISNUMBER($E115),($AL115*$E115)&lt;&gt;0),$F115/($AL115*$E115)*100,"")</f>
        <v/>
      </c>
      <c r="I115" s="51" t="n"/>
      <c r="J115" s="52" t="n"/>
      <c r="K115" s="50">
        <f>IF(AND(ISNUMBER($F115),ISNUMBER($J115)),$F115*(1-$J115),"")</f>
        <v/>
      </c>
      <c r="L115" s="51" t="n"/>
      <c r="M115" s="51" t="n"/>
      <c r="N115" s="50">
        <f>IF(ISNUMBER($F115),($F115-IF(ISNUMBER($AM115),$AM115,0))*(1-IF(ISNUMBER($J115),$J115,0)),"")</f>
        <v/>
      </c>
      <c r="O115" s="34" t="inlineStr">
        <is>
          <t>Lemongrass Coconut</t>
        </is>
      </c>
      <c r="P115" s="48" t="n">
        <v>0</v>
      </c>
      <c r="Q115" s="48" t="n">
        <v>0</v>
      </c>
      <c r="R115" s="34" t="inlineStr">
        <is>
          <t>Not listed</t>
        </is>
      </c>
      <c r="S115" s="48" t="n">
        <v>0</v>
      </c>
      <c r="T115" s="48" t="n">
        <v>5</v>
      </c>
      <c r="U115" s="34" t="inlineStr">
        <is>
          <t>None (herbal extracts)</t>
        </is>
      </c>
      <c r="V115" s="34" t="inlineStr">
        <is>
          <t>Herb/flower/fruit flavours, zero sugar, calm/unique sensory</t>
        </is>
      </c>
      <c r="W115" s="51" t="n"/>
      <c r="X115" s="51" t="n"/>
      <c r="Y115" s="51" t="n"/>
      <c r="Z115" s="51" t="n"/>
      <c r="AA115" s="34" t="inlineStr">
        <is>
          <t>Low</t>
        </is>
      </c>
      <c r="AB115" s="34" t="inlineStr">
        <is>
          <t>Emerging craft brand; small but loyal</t>
        </is>
      </c>
      <c r="AC115" s="34" t="inlineStr">
        <is>
          <t>Whimsical herbal sparkling water for the curious</t>
        </is>
      </c>
      <c r="AD115" s="34" t="inlineStr">
        <is>
          <t>Unusual herbal botanical flavours you can't get elsewhere.</t>
        </is>
      </c>
      <c r="AE115" s="51" t="n"/>
      <c r="AF115" s="53">
        <f>IF(AND(ISNUMBER($P115),ISNUMBER($AL115),$AL115&lt;&gt;0),ROUND($P115/$AL115*100,1),"")</f>
        <v/>
      </c>
      <c r="AG115" s="54">
        <f>IF(AND(ISNUMBER($S115),ISNUMBER($AL115),$AL115&lt;&gt;0),ROUND($S115/$AL115*100,2),"")</f>
        <v/>
      </c>
      <c r="AH115" s="53">
        <f>IF(AND(ISNUMBER($Q115),ISNUMBER($AL115),$AL115&lt;&gt;0),ROUND($Q115/$AL115*100,1),"")</f>
        <v/>
      </c>
      <c r="AI115" s="48">
        <f>IF(ISNUMBER($S115),IF($S115&lt;=1,"Yes","No"),"n/a")</f>
        <v/>
      </c>
      <c r="AJ115" s="48">
        <f>IF(ISNUMBER($S115),ROUND(MAX(0,MIN(100,100-$S115*2.5-IF(ISNUMBER($T115),$T115,0)*0.12+IF($S115&lt;=1,12,0))),0),"")</f>
        <v/>
      </c>
      <c r="AK115" s="48">
        <f>IF(ISNUMBER($Q115),IF($Q115&gt;=100,20,IF($Q115&gt;=30,10,0)),0)+IF(ISNUMBER($R115),IF($R115&gt;=100,20,0),0)+IF(ISNUMBER($P115),IF($P115&gt;=150,20,IF($P115&gt;=50,12,5)),0)+IF(ISNUMBER($S115),IF($S115&lt;=1,15,0),0)</f>
        <v/>
      </c>
      <c r="AL115" s="48" t="n">
        <v>355</v>
      </c>
      <c r="AM115" s="49" t="n"/>
      <c r="AN115" s="48">
        <f>IF(AND(ISNUMBER($P115),ISNUMBER($AL115),$AL115&lt;&gt;0),IF(OR($P115&gt;180,$P115/$AL115*1000&gt;400),"Over ceiling, confirm SKU","Within"),"n/a")</f>
        <v/>
      </c>
      <c r="AO115" s="51" t="n"/>
      <c r="AP115" s="51" t="n"/>
      <c r="AQ115" s="51" t="n"/>
      <c r="AR115" s="34" t="inlineStr">
        <is>
          <t>Recalled, batch confirmed, to confirm</t>
        </is>
      </c>
      <c r="AS115" s="34" t="inlineStr">
        <is>
          <t>BLANK -&gt; requires live Amazon.ca capture</t>
        </is>
      </c>
      <c r="AT115" s="34" t="inlineStr">
        <is>
          <t>Unverified commercial data</t>
        </is>
      </c>
    </row>
    <row r="116" ht="28" customHeight="1">
      <c r="A116" s="34" t="inlineStr">
        <is>
          <t>Aura Bora</t>
        </is>
      </c>
      <c r="B116" s="34" t="inlineStr">
        <is>
          <t>Aura Bora Herbal Sparkling Water | Lemongrass Coconut | 24 pack 355mL</t>
        </is>
      </c>
      <c r="C116" s="34" t="inlineStr">
        <is>
          <t>1) Sparkling electrolyte / functional sparkling</t>
        </is>
      </c>
      <c r="D116" s="34" t="inlineStr">
        <is>
          <t>355 mL can</t>
        </is>
      </c>
      <c r="E116" s="48" t="n">
        <v>24</v>
      </c>
      <c r="F116" s="49" t="n"/>
      <c r="G116" s="50">
        <f>IF(AND(ISNUMBER($F116),ISNUMBER($E116),$E116&lt;&gt;0),$F116/$E116,"")</f>
        <v/>
      </c>
      <c r="H116" s="50">
        <f>IF(AND(ISNUMBER($F116),ISNUMBER($AL116),ISNUMBER($E116),($AL116*$E116)&lt;&gt;0),$F116/($AL116*$E116)*100,"")</f>
        <v/>
      </c>
      <c r="I116" s="51" t="n"/>
      <c r="J116" s="52" t="n"/>
      <c r="K116" s="50">
        <f>IF(AND(ISNUMBER($F116),ISNUMBER($J116)),$F116*(1-$J116),"")</f>
        <v/>
      </c>
      <c r="L116" s="51" t="n"/>
      <c r="M116" s="51" t="n"/>
      <c r="N116" s="50">
        <f>IF(ISNUMBER($F116),($F116-IF(ISNUMBER($AM116),$AM116,0))*(1-IF(ISNUMBER($J116),$J116,0)),"")</f>
        <v/>
      </c>
      <c r="O116" s="34" t="inlineStr">
        <is>
          <t>Lemongrass Coconut</t>
        </is>
      </c>
      <c r="P116" s="48" t="n">
        <v>0</v>
      </c>
      <c r="Q116" s="48" t="n">
        <v>0</v>
      </c>
      <c r="R116" s="34" t="inlineStr">
        <is>
          <t>Not listed</t>
        </is>
      </c>
      <c r="S116" s="48" t="n">
        <v>0</v>
      </c>
      <c r="T116" s="48" t="n">
        <v>5</v>
      </c>
      <c r="U116" s="34" t="inlineStr">
        <is>
          <t>None (herbal extracts)</t>
        </is>
      </c>
      <c r="V116" s="34" t="inlineStr">
        <is>
          <t>Herb/flower/fruit flavours, zero sugar, calm/unique sensory</t>
        </is>
      </c>
      <c r="W116" s="51" t="n"/>
      <c r="X116" s="51" t="n"/>
      <c r="Y116" s="51" t="n"/>
      <c r="Z116" s="51" t="n"/>
      <c r="AA116" s="34" t="inlineStr">
        <is>
          <t>Low</t>
        </is>
      </c>
      <c r="AB116" s="34" t="inlineStr">
        <is>
          <t>Emerging craft brand; small but loyal</t>
        </is>
      </c>
      <c r="AC116" s="34" t="inlineStr">
        <is>
          <t>Whimsical herbal sparkling water for the curious</t>
        </is>
      </c>
      <c r="AD116" s="34" t="inlineStr">
        <is>
          <t>Unusual herbal botanical flavours you can't get elsewhere.</t>
        </is>
      </c>
      <c r="AE116" s="51" t="n"/>
      <c r="AF116" s="53">
        <f>IF(AND(ISNUMBER($P116),ISNUMBER($AL116),$AL116&lt;&gt;0),ROUND($P116/$AL116*100,1),"")</f>
        <v/>
      </c>
      <c r="AG116" s="54">
        <f>IF(AND(ISNUMBER($S116),ISNUMBER($AL116),$AL116&lt;&gt;0),ROUND($S116/$AL116*100,2),"")</f>
        <v/>
      </c>
      <c r="AH116" s="53">
        <f>IF(AND(ISNUMBER($Q116),ISNUMBER($AL116),$AL116&lt;&gt;0),ROUND($Q116/$AL116*100,1),"")</f>
        <v/>
      </c>
      <c r="AI116" s="48">
        <f>IF(ISNUMBER($S116),IF($S116&lt;=1,"Yes","No"),"n/a")</f>
        <v/>
      </c>
      <c r="AJ116" s="48">
        <f>IF(ISNUMBER($S116),ROUND(MAX(0,MIN(100,100-$S116*2.5-IF(ISNUMBER($T116),$T116,0)*0.12+IF($S116&lt;=1,12,0))),0),"")</f>
        <v/>
      </c>
      <c r="AK116" s="48">
        <f>IF(ISNUMBER($Q116),IF($Q116&gt;=100,20,IF($Q116&gt;=30,10,0)),0)+IF(ISNUMBER($R116),IF($R116&gt;=100,20,0),0)+IF(ISNUMBER($P116),IF($P116&gt;=150,20,IF($P116&gt;=50,12,5)),0)+IF(ISNUMBER($S116),IF($S116&lt;=1,15,0),0)</f>
        <v/>
      </c>
      <c r="AL116" s="48" t="n">
        <v>355</v>
      </c>
      <c r="AM116" s="49" t="n"/>
      <c r="AN116" s="48">
        <f>IF(AND(ISNUMBER($P116),ISNUMBER($AL116),$AL116&lt;&gt;0),IF(OR($P116&gt;180,$P116/$AL116*1000&gt;400),"Over ceiling, confirm SKU","Within"),"n/a")</f>
        <v/>
      </c>
      <c r="AO116" s="51" t="n"/>
      <c r="AP116" s="51" t="n"/>
      <c r="AQ116" s="51" t="n"/>
      <c r="AR116" s="34" t="inlineStr">
        <is>
          <t>Recalled, batch confirmed, to confirm</t>
        </is>
      </c>
      <c r="AS116" s="34" t="inlineStr">
        <is>
          <t>BLANK -&gt; requires live Amazon.ca capture</t>
        </is>
      </c>
      <c r="AT116" s="34" t="inlineStr">
        <is>
          <t>Unverified commercial data</t>
        </is>
      </c>
    </row>
    <row r="117" ht="28" customHeight="1">
      <c r="A117" s="34" t="inlineStr">
        <is>
          <t>Aura Bora</t>
        </is>
      </c>
      <c r="B117" s="34" t="inlineStr">
        <is>
          <t>Aura Bora Herbal Sparkling Water | Cactus Rose | single 355mL</t>
        </is>
      </c>
      <c r="C117" s="34" t="inlineStr">
        <is>
          <t>1) Sparkling electrolyte / functional sparkling</t>
        </is>
      </c>
      <c r="D117" s="34" t="inlineStr">
        <is>
          <t>355 mL can</t>
        </is>
      </c>
      <c r="E117" s="48" t="n">
        <v>1</v>
      </c>
      <c r="F117" s="49" t="n"/>
      <c r="G117" s="50">
        <f>IF(AND(ISNUMBER($F117),ISNUMBER($E117),$E117&lt;&gt;0),$F117/$E117,"")</f>
        <v/>
      </c>
      <c r="H117" s="50">
        <f>IF(AND(ISNUMBER($F117),ISNUMBER($AL117),ISNUMBER($E117),($AL117*$E117)&lt;&gt;0),$F117/($AL117*$E117)*100,"")</f>
        <v/>
      </c>
      <c r="I117" s="51" t="n"/>
      <c r="J117" s="52" t="n"/>
      <c r="K117" s="50">
        <f>IF(AND(ISNUMBER($F117),ISNUMBER($J117)),$F117*(1-$J117),"")</f>
        <v/>
      </c>
      <c r="L117" s="51" t="n"/>
      <c r="M117" s="51" t="n"/>
      <c r="N117" s="50">
        <f>IF(ISNUMBER($F117),($F117-IF(ISNUMBER($AM117),$AM117,0))*(1-IF(ISNUMBER($J117),$J117,0)),"")</f>
        <v/>
      </c>
      <c r="O117" s="34" t="inlineStr">
        <is>
          <t>Cactus Rose</t>
        </is>
      </c>
      <c r="P117" s="48" t="n">
        <v>0</v>
      </c>
      <c r="Q117" s="48" t="n">
        <v>0</v>
      </c>
      <c r="R117" s="34" t="inlineStr">
        <is>
          <t>Not listed</t>
        </is>
      </c>
      <c r="S117" s="48" t="n">
        <v>0</v>
      </c>
      <c r="T117" s="48" t="n">
        <v>5</v>
      </c>
      <c r="U117" s="34" t="inlineStr">
        <is>
          <t>None (herbal extracts)</t>
        </is>
      </c>
      <c r="V117" s="34" t="inlineStr">
        <is>
          <t>Herb/flower/fruit flavours, zero sugar, calm/unique sensory</t>
        </is>
      </c>
      <c r="W117" s="51" t="n"/>
      <c r="X117" s="51" t="n"/>
      <c r="Y117" s="51" t="n"/>
      <c r="Z117" s="51" t="n"/>
      <c r="AA117" s="34" t="inlineStr">
        <is>
          <t>Low</t>
        </is>
      </c>
      <c r="AB117" s="34" t="inlineStr">
        <is>
          <t>Emerging craft brand; small but loyal</t>
        </is>
      </c>
      <c r="AC117" s="34" t="inlineStr">
        <is>
          <t>Whimsical herbal sparkling water for the curious</t>
        </is>
      </c>
      <c r="AD117" s="34" t="inlineStr">
        <is>
          <t>Unusual herbal botanical flavours you can't get elsewhere.</t>
        </is>
      </c>
      <c r="AE117" s="51" t="n"/>
      <c r="AF117" s="53">
        <f>IF(AND(ISNUMBER($P117),ISNUMBER($AL117),$AL117&lt;&gt;0),ROUND($P117/$AL117*100,1),"")</f>
        <v/>
      </c>
      <c r="AG117" s="54">
        <f>IF(AND(ISNUMBER($S117),ISNUMBER($AL117),$AL117&lt;&gt;0),ROUND($S117/$AL117*100,2),"")</f>
        <v/>
      </c>
      <c r="AH117" s="53">
        <f>IF(AND(ISNUMBER($Q117),ISNUMBER($AL117),$AL117&lt;&gt;0),ROUND($Q117/$AL117*100,1),"")</f>
        <v/>
      </c>
      <c r="AI117" s="48">
        <f>IF(ISNUMBER($S117),IF($S117&lt;=1,"Yes","No"),"n/a")</f>
        <v/>
      </c>
      <c r="AJ117" s="48">
        <f>IF(ISNUMBER($S117),ROUND(MAX(0,MIN(100,100-$S117*2.5-IF(ISNUMBER($T117),$T117,0)*0.12+IF($S117&lt;=1,12,0))),0),"")</f>
        <v/>
      </c>
      <c r="AK117" s="48">
        <f>IF(ISNUMBER($Q117),IF($Q117&gt;=100,20,IF($Q117&gt;=30,10,0)),0)+IF(ISNUMBER($R117),IF($R117&gt;=100,20,0),0)+IF(ISNUMBER($P117),IF($P117&gt;=150,20,IF($P117&gt;=50,12,5)),0)+IF(ISNUMBER($S117),IF($S117&lt;=1,15,0),0)</f>
        <v/>
      </c>
      <c r="AL117" s="48" t="n">
        <v>355</v>
      </c>
      <c r="AM117" s="49" t="n"/>
      <c r="AN117" s="48">
        <f>IF(AND(ISNUMBER($P117),ISNUMBER($AL117),$AL117&lt;&gt;0),IF(OR($P117&gt;180,$P117/$AL117*1000&gt;400),"Over ceiling, confirm SKU","Within"),"n/a")</f>
        <v/>
      </c>
      <c r="AO117" s="51" t="n"/>
      <c r="AP117" s="51" t="n"/>
      <c r="AQ117" s="51" t="n"/>
      <c r="AR117" s="34" t="inlineStr">
        <is>
          <t>Recalled, batch confirmed, to confirm</t>
        </is>
      </c>
      <c r="AS117" s="34" t="inlineStr">
        <is>
          <t>BLANK -&gt; requires live Amazon.ca capture</t>
        </is>
      </c>
      <c r="AT117" s="34" t="inlineStr">
        <is>
          <t>Unverified commercial data</t>
        </is>
      </c>
    </row>
    <row r="118" ht="28" customHeight="1">
      <c r="A118" s="34" t="inlineStr">
        <is>
          <t>Aura Bora</t>
        </is>
      </c>
      <c r="B118" s="34" t="inlineStr">
        <is>
          <t>Aura Bora Herbal Sparkling Water | Cactus Rose | 8 pack 355mL</t>
        </is>
      </c>
      <c r="C118" s="34" t="inlineStr">
        <is>
          <t>1) Sparkling electrolyte / functional sparkling</t>
        </is>
      </c>
      <c r="D118" s="34" t="inlineStr">
        <is>
          <t>355 mL can</t>
        </is>
      </c>
      <c r="E118" s="48" t="n">
        <v>8</v>
      </c>
      <c r="F118" s="49" t="n"/>
      <c r="G118" s="50">
        <f>IF(AND(ISNUMBER($F118),ISNUMBER($E118),$E118&lt;&gt;0),$F118/$E118,"")</f>
        <v/>
      </c>
      <c r="H118" s="50">
        <f>IF(AND(ISNUMBER($F118),ISNUMBER($AL118),ISNUMBER($E118),($AL118*$E118)&lt;&gt;0),$F118/($AL118*$E118)*100,"")</f>
        <v/>
      </c>
      <c r="I118" s="51" t="n"/>
      <c r="J118" s="52" t="n"/>
      <c r="K118" s="50">
        <f>IF(AND(ISNUMBER($F118),ISNUMBER($J118)),$F118*(1-$J118),"")</f>
        <v/>
      </c>
      <c r="L118" s="51" t="n"/>
      <c r="M118" s="51" t="n"/>
      <c r="N118" s="50">
        <f>IF(ISNUMBER($F118),($F118-IF(ISNUMBER($AM118),$AM118,0))*(1-IF(ISNUMBER($J118),$J118,0)),"")</f>
        <v/>
      </c>
      <c r="O118" s="34" t="inlineStr">
        <is>
          <t>Cactus Rose</t>
        </is>
      </c>
      <c r="P118" s="48" t="n">
        <v>0</v>
      </c>
      <c r="Q118" s="48" t="n">
        <v>0</v>
      </c>
      <c r="R118" s="34" t="inlineStr">
        <is>
          <t>Not listed</t>
        </is>
      </c>
      <c r="S118" s="48" t="n">
        <v>0</v>
      </c>
      <c r="T118" s="48" t="n">
        <v>5</v>
      </c>
      <c r="U118" s="34" t="inlineStr">
        <is>
          <t>None (herbal extracts)</t>
        </is>
      </c>
      <c r="V118" s="34" t="inlineStr">
        <is>
          <t>Herb/flower/fruit flavours, zero sugar, calm/unique sensory</t>
        </is>
      </c>
      <c r="W118" s="51" t="n"/>
      <c r="X118" s="51" t="n"/>
      <c r="Y118" s="51" t="n"/>
      <c r="Z118" s="51" t="n"/>
      <c r="AA118" s="34" t="inlineStr">
        <is>
          <t>Low</t>
        </is>
      </c>
      <c r="AB118" s="34" t="inlineStr">
        <is>
          <t>Emerging craft brand; small but loyal</t>
        </is>
      </c>
      <c r="AC118" s="34" t="inlineStr">
        <is>
          <t>Whimsical herbal sparkling water for the curious</t>
        </is>
      </c>
      <c r="AD118" s="34" t="inlineStr">
        <is>
          <t>Unusual herbal botanical flavours you can't get elsewhere.</t>
        </is>
      </c>
      <c r="AE118" s="51" t="n"/>
      <c r="AF118" s="53">
        <f>IF(AND(ISNUMBER($P118),ISNUMBER($AL118),$AL118&lt;&gt;0),ROUND($P118/$AL118*100,1),"")</f>
        <v/>
      </c>
      <c r="AG118" s="54">
        <f>IF(AND(ISNUMBER($S118),ISNUMBER($AL118),$AL118&lt;&gt;0),ROUND($S118/$AL118*100,2),"")</f>
        <v/>
      </c>
      <c r="AH118" s="53">
        <f>IF(AND(ISNUMBER($Q118),ISNUMBER($AL118),$AL118&lt;&gt;0),ROUND($Q118/$AL118*100,1),"")</f>
        <v/>
      </c>
      <c r="AI118" s="48">
        <f>IF(ISNUMBER($S118),IF($S118&lt;=1,"Yes","No"),"n/a")</f>
        <v/>
      </c>
      <c r="AJ118" s="48">
        <f>IF(ISNUMBER($S118),ROUND(MAX(0,MIN(100,100-$S118*2.5-IF(ISNUMBER($T118),$T118,0)*0.12+IF($S118&lt;=1,12,0))),0),"")</f>
        <v/>
      </c>
      <c r="AK118" s="48">
        <f>IF(ISNUMBER($Q118),IF($Q118&gt;=100,20,IF($Q118&gt;=30,10,0)),0)+IF(ISNUMBER($R118),IF($R118&gt;=100,20,0),0)+IF(ISNUMBER($P118),IF($P118&gt;=150,20,IF($P118&gt;=50,12,5)),0)+IF(ISNUMBER($S118),IF($S118&lt;=1,15,0),0)</f>
        <v/>
      </c>
      <c r="AL118" s="48" t="n">
        <v>355</v>
      </c>
      <c r="AM118" s="49" t="n"/>
      <c r="AN118" s="48">
        <f>IF(AND(ISNUMBER($P118),ISNUMBER($AL118),$AL118&lt;&gt;0),IF(OR($P118&gt;180,$P118/$AL118*1000&gt;400),"Over ceiling, confirm SKU","Within"),"n/a")</f>
        <v/>
      </c>
      <c r="AO118" s="51" t="n"/>
      <c r="AP118" s="51" t="n"/>
      <c r="AQ118" s="51" t="n"/>
      <c r="AR118" s="34" t="inlineStr">
        <is>
          <t>Recalled, batch confirmed, to confirm</t>
        </is>
      </c>
      <c r="AS118" s="34" t="inlineStr">
        <is>
          <t>BLANK -&gt; requires live Amazon.ca capture</t>
        </is>
      </c>
      <c r="AT118" s="34" t="inlineStr">
        <is>
          <t>Unverified commercial data</t>
        </is>
      </c>
    </row>
    <row r="119" ht="28" customHeight="1">
      <c r="A119" s="34" t="inlineStr">
        <is>
          <t>Aura Bora</t>
        </is>
      </c>
      <c r="B119" s="34" t="inlineStr">
        <is>
          <t>Aura Bora Herbal Sparkling Water | Cactus Rose | 12 pack 355mL</t>
        </is>
      </c>
      <c r="C119" s="34" t="inlineStr">
        <is>
          <t>1) Sparkling electrolyte / functional sparkling</t>
        </is>
      </c>
      <c r="D119" s="34" t="inlineStr">
        <is>
          <t>355 mL can</t>
        </is>
      </c>
      <c r="E119" s="48" t="n">
        <v>12</v>
      </c>
      <c r="F119" s="49" t="n"/>
      <c r="G119" s="50">
        <f>IF(AND(ISNUMBER($F119),ISNUMBER($E119),$E119&lt;&gt;0),$F119/$E119,"")</f>
        <v/>
      </c>
      <c r="H119" s="50">
        <f>IF(AND(ISNUMBER($F119),ISNUMBER($AL119),ISNUMBER($E119),($AL119*$E119)&lt;&gt;0),$F119/($AL119*$E119)*100,"")</f>
        <v/>
      </c>
      <c r="I119" s="51" t="n"/>
      <c r="J119" s="52" t="n"/>
      <c r="K119" s="50">
        <f>IF(AND(ISNUMBER($F119),ISNUMBER($J119)),$F119*(1-$J119),"")</f>
        <v/>
      </c>
      <c r="L119" s="51" t="n"/>
      <c r="M119" s="51" t="n"/>
      <c r="N119" s="50">
        <f>IF(ISNUMBER($F119),($F119-IF(ISNUMBER($AM119),$AM119,0))*(1-IF(ISNUMBER($J119),$J119,0)),"")</f>
        <v/>
      </c>
      <c r="O119" s="34" t="inlineStr">
        <is>
          <t>Cactus Rose</t>
        </is>
      </c>
      <c r="P119" s="48" t="n">
        <v>0</v>
      </c>
      <c r="Q119" s="48" t="n">
        <v>0</v>
      </c>
      <c r="R119" s="34" t="inlineStr">
        <is>
          <t>Not listed</t>
        </is>
      </c>
      <c r="S119" s="48" t="n">
        <v>0</v>
      </c>
      <c r="T119" s="48" t="n">
        <v>5</v>
      </c>
      <c r="U119" s="34" t="inlineStr">
        <is>
          <t>None (herbal extracts)</t>
        </is>
      </c>
      <c r="V119" s="34" t="inlineStr">
        <is>
          <t>Herb/flower/fruit flavours, zero sugar, calm/unique sensory</t>
        </is>
      </c>
      <c r="W119" s="51" t="n"/>
      <c r="X119" s="51" t="n"/>
      <c r="Y119" s="51" t="n"/>
      <c r="Z119" s="51" t="n"/>
      <c r="AA119" s="34" t="inlineStr">
        <is>
          <t>Low</t>
        </is>
      </c>
      <c r="AB119" s="34" t="inlineStr">
        <is>
          <t>Emerging craft brand; small but loyal</t>
        </is>
      </c>
      <c r="AC119" s="34" t="inlineStr">
        <is>
          <t>Whimsical herbal sparkling water for the curious</t>
        </is>
      </c>
      <c r="AD119" s="34" t="inlineStr">
        <is>
          <t>Unusual herbal botanical flavours you can't get elsewhere.</t>
        </is>
      </c>
      <c r="AE119" s="51" t="n"/>
      <c r="AF119" s="53">
        <f>IF(AND(ISNUMBER($P119),ISNUMBER($AL119),$AL119&lt;&gt;0),ROUND($P119/$AL119*100,1),"")</f>
        <v/>
      </c>
      <c r="AG119" s="54">
        <f>IF(AND(ISNUMBER($S119),ISNUMBER($AL119),$AL119&lt;&gt;0),ROUND($S119/$AL119*100,2),"")</f>
        <v/>
      </c>
      <c r="AH119" s="53">
        <f>IF(AND(ISNUMBER($Q119),ISNUMBER($AL119),$AL119&lt;&gt;0),ROUND($Q119/$AL119*100,1),"")</f>
        <v/>
      </c>
      <c r="AI119" s="48">
        <f>IF(ISNUMBER($S119),IF($S119&lt;=1,"Yes","No"),"n/a")</f>
        <v/>
      </c>
      <c r="AJ119" s="48">
        <f>IF(ISNUMBER($S119),ROUND(MAX(0,MIN(100,100-$S119*2.5-IF(ISNUMBER($T119),$T119,0)*0.12+IF($S119&lt;=1,12,0))),0),"")</f>
        <v/>
      </c>
      <c r="AK119" s="48">
        <f>IF(ISNUMBER($Q119),IF($Q119&gt;=100,20,IF($Q119&gt;=30,10,0)),0)+IF(ISNUMBER($R119),IF($R119&gt;=100,20,0),0)+IF(ISNUMBER($P119),IF($P119&gt;=150,20,IF($P119&gt;=50,12,5)),0)+IF(ISNUMBER($S119),IF($S119&lt;=1,15,0),0)</f>
        <v/>
      </c>
      <c r="AL119" s="48" t="n">
        <v>355</v>
      </c>
      <c r="AM119" s="49" t="n"/>
      <c r="AN119" s="48">
        <f>IF(AND(ISNUMBER($P119),ISNUMBER($AL119),$AL119&lt;&gt;0),IF(OR($P119&gt;180,$P119/$AL119*1000&gt;400),"Over ceiling, confirm SKU","Within"),"n/a")</f>
        <v/>
      </c>
      <c r="AO119" s="51" t="n"/>
      <c r="AP119" s="51" t="n"/>
      <c r="AQ119" s="51" t="n"/>
      <c r="AR119" s="34" t="inlineStr">
        <is>
          <t>Recalled, batch confirmed, to confirm</t>
        </is>
      </c>
      <c r="AS119" s="34" t="inlineStr">
        <is>
          <t>BLANK -&gt; requires live Amazon.ca capture</t>
        </is>
      </c>
      <c r="AT119" s="34" t="inlineStr">
        <is>
          <t>Unverified commercial data</t>
        </is>
      </c>
    </row>
    <row r="120" ht="28" customHeight="1">
      <c r="A120" s="34" t="inlineStr">
        <is>
          <t>Aura Bora</t>
        </is>
      </c>
      <c r="B120" s="34" t="inlineStr">
        <is>
          <t>Aura Bora Herbal Sparkling Water | Cactus Rose | 15 pack 355mL</t>
        </is>
      </c>
      <c r="C120" s="34" t="inlineStr">
        <is>
          <t>1) Sparkling electrolyte / functional sparkling</t>
        </is>
      </c>
      <c r="D120" s="34" t="inlineStr">
        <is>
          <t>355 mL can</t>
        </is>
      </c>
      <c r="E120" s="48" t="n">
        <v>15</v>
      </c>
      <c r="F120" s="49" t="n"/>
      <c r="G120" s="50">
        <f>IF(AND(ISNUMBER($F120),ISNUMBER($E120),$E120&lt;&gt;0),$F120/$E120,"")</f>
        <v/>
      </c>
      <c r="H120" s="50">
        <f>IF(AND(ISNUMBER($F120),ISNUMBER($AL120),ISNUMBER($E120),($AL120*$E120)&lt;&gt;0),$F120/($AL120*$E120)*100,"")</f>
        <v/>
      </c>
      <c r="I120" s="51" t="n"/>
      <c r="J120" s="52" t="n"/>
      <c r="K120" s="50">
        <f>IF(AND(ISNUMBER($F120),ISNUMBER($J120)),$F120*(1-$J120),"")</f>
        <v/>
      </c>
      <c r="L120" s="51" t="n"/>
      <c r="M120" s="51" t="n"/>
      <c r="N120" s="50">
        <f>IF(ISNUMBER($F120),($F120-IF(ISNUMBER($AM120),$AM120,0))*(1-IF(ISNUMBER($J120),$J120,0)),"")</f>
        <v/>
      </c>
      <c r="O120" s="34" t="inlineStr">
        <is>
          <t>Cactus Rose</t>
        </is>
      </c>
      <c r="P120" s="48" t="n">
        <v>0</v>
      </c>
      <c r="Q120" s="48" t="n">
        <v>0</v>
      </c>
      <c r="R120" s="34" t="inlineStr">
        <is>
          <t>Not listed</t>
        </is>
      </c>
      <c r="S120" s="48" t="n">
        <v>0</v>
      </c>
      <c r="T120" s="48" t="n">
        <v>5</v>
      </c>
      <c r="U120" s="34" t="inlineStr">
        <is>
          <t>None (herbal extracts)</t>
        </is>
      </c>
      <c r="V120" s="34" t="inlineStr">
        <is>
          <t>Herb/flower/fruit flavours, zero sugar, calm/unique sensory</t>
        </is>
      </c>
      <c r="W120" s="51" t="n"/>
      <c r="X120" s="51" t="n"/>
      <c r="Y120" s="51" t="n"/>
      <c r="Z120" s="51" t="n"/>
      <c r="AA120" s="34" t="inlineStr">
        <is>
          <t>Low</t>
        </is>
      </c>
      <c r="AB120" s="34" t="inlineStr">
        <is>
          <t>Emerging craft brand; small but loyal</t>
        </is>
      </c>
      <c r="AC120" s="34" t="inlineStr">
        <is>
          <t>Whimsical herbal sparkling water for the curious</t>
        </is>
      </c>
      <c r="AD120" s="34" t="inlineStr">
        <is>
          <t>Unusual herbal botanical flavours you can't get elsewhere.</t>
        </is>
      </c>
      <c r="AE120" s="51" t="n"/>
      <c r="AF120" s="53">
        <f>IF(AND(ISNUMBER($P120),ISNUMBER($AL120),$AL120&lt;&gt;0),ROUND($P120/$AL120*100,1),"")</f>
        <v/>
      </c>
      <c r="AG120" s="54">
        <f>IF(AND(ISNUMBER($S120),ISNUMBER($AL120),$AL120&lt;&gt;0),ROUND($S120/$AL120*100,2),"")</f>
        <v/>
      </c>
      <c r="AH120" s="53">
        <f>IF(AND(ISNUMBER($Q120),ISNUMBER($AL120),$AL120&lt;&gt;0),ROUND($Q120/$AL120*100,1),"")</f>
        <v/>
      </c>
      <c r="AI120" s="48">
        <f>IF(ISNUMBER($S120),IF($S120&lt;=1,"Yes","No"),"n/a")</f>
        <v/>
      </c>
      <c r="AJ120" s="48">
        <f>IF(ISNUMBER($S120),ROUND(MAX(0,MIN(100,100-$S120*2.5-IF(ISNUMBER($T120),$T120,0)*0.12+IF($S120&lt;=1,12,0))),0),"")</f>
        <v/>
      </c>
      <c r="AK120" s="48">
        <f>IF(ISNUMBER($Q120),IF($Q120&gt;=100,20,IF($Q120&gt;=30,10,0)),0)+IF(ISNUMBER($R120),IF($R120&gt;=100,20,0),0)+IF(ISNUMBER($P120),IF($P120&gt;=150,20,IF($P120&gt;=50,12,5)),0)+IF(ISNUMBER($S120),IF($S120&lt;=1,15,0),0)</f>
        <v/>
      </c>
      <c r="AL120" s="48" t="n">
        <v>355</v>
      </c>
      <c r="AM120" s="49" t="n"/>
      <c r="AN120" s="48">
        <f>IF(AND(ISNUMBER($P120),ISNUMBER($AL120),$AL120&lt;&gt;0),IF(OR($P120&gt;180,$P120/$AL120*1000&gt;400),"Over ceiling, confirm SKU","Within"),"n/a")</f>
        <v/>
      </c>
      <c r="AO120" s="51" t="n"/>
      <c r="AP120" s="51" t="n"/>
      <c r="AQ120" s="51" t="n"/>
      <c r="AR120" s="34" t="inlineStr">
        <is>
          <t>Recalled, batch confirmed, to confirm</t>
        </is>
      </c>
      <c r="AS120" s="34" t="inlineStr">
        <is>
          <t>BLANK -&gt; requires live Amazon.ca capture</t>
        </is>
      </c>
      <c r="AT120" s="34" t="inlineStr">
        <is>
          <t>Unverified commercial data</t>
        </is>
      </c>
    </row>
    <row r="121" ht="28" customHeight="1">
      <c r="A121" s="34" t="inlineStr">
        <is>
          <t>Aura Bora</t>
        </is>
      </c>
      <c r="B121" s="34" t="inlineStr">
        <is>
          <t>Aura Bora Herbal Sparkling Water | Cactus Rose | 18 pack 355mL</t>
        </is>
      </c>
      <c r="C121" s="34" t="inlineStr">
        <is>
          <t>1) Sparkling electrolyte / functional sparkling</t>
        </is>
      </c>
      <c r="D121" s="34" t="inlineStr">
        <is>
          <t>355 mL can</t>
        </is>
      </c>
      <c r="E121" s="48" t="n">
        <v>18</v>
      </c>
      <c r="F121" s="49" t="n"/>
      <c r="G121" s="50">
        <f>IF(AND(ISNUMBER($F121),ISNUMBER($E121),$E121&lt;&gt;0),$F121/$E121,"")</f>
        <v/>
      </c>
      <c r="H121" s="50">
        <f>IF(AND(ISNUMBER($F121),ISNUMBER($AL121),ISNUMBER($E121),($AL121*$E121)&lt;&gt;0),$F121/($AL121*$E121)*100,"")</f>
        <v/>
      </c>
      <c r="I121" s="51" t="n"/>
      <c r="J121" s="52" t="n"/>
      <c r="K121" s="50">
        <f>IF(AND(ISNUMBER($F121),ISNUMBER($J121)),$F121*(1-$J121),"")</f>
        <v/>
      </c>
      <c r="L121" s="51" t="n"/>
      <c r="M121" s="51" t="n"/>
      <c r="N121" s="50">
        <f>IF(ISNUMBER($F121),($F121-IF(ISNUMBER($AM121),$AM121,0))*(1-IF(ISNUMBER($J121),$J121,0)),"")</f>
        <v/>
      </c>
      <c r="O121" s="34" t="inlineStr">
        <is>
          <t>Cactus Rose</t>
        </is>
      </c>
      <c r="P121" s="48" t="n">
        <v>0</v>
      </c>
      <c r="Q121" s="48" t="n">
        <v>0</v>
      </c>
      <c r="R121" s="34" t="inlineStr">
        <is>
          <t>Not listed</t>
        </is>
      </c>
      <c r="S121" s="48" t="n">
        <v>0</v>
      </c>
      <c r="T121" s="48" t="n">
        <v>5</v>
      </c>
      <c r="U121" s="34" t="inlineStr">
        <is>
          <t>None (herbal extracts)</t>
        </is>
      </c>
      <c r="V121" s="34" t="inlineStr">
        <is>
          <t>Herb/flower/fruit flavours, zero sugar, calm/unique sensory</t>
        </is>
      </c>
      <c r="W121" s="51" t="n"/>
      <c r="X121" s="51" t="n"/>
      <c r="Y121" s="51" t="n"/>
      <c r="Z121" s="51" t="n"/>
      <c r="AA121" s="34" t="inlineStr">
        <is>
          <t>Low</t>
        </is>
      </c>
      <c r="AB121" s="34" t="inlineStr">
        <is>
          <t>Emerging craft brand; small but loyal</t>
        </is>
      </c>
      <c r="AC121" s="34" t="inlineStr">
        <is>
          <t>Whimsical herbal sparkling water for the curious</t>
        </is>
      </c>
      <c r="AD121" s="34" t="inlineStr">
        <is>
          <t>Unusual herbal botanical flavours you can't get elsewhere.</t>
        </is>
      </c>
      <c r="AE121" s="51" t="n"/>
      <c r="AF121" s="53">
        <f>IF(AND(ISNUMBER($P121),ISNUMBER($AL121),$AL121&lt;&gt;0),ROUND($P121/$AL121*100,1),"")</f>
        <v/>
      </c>
      <c r="AG121" s="54">
        <f>IF(AND(ISNUMBER($S121),ISNUMBER($AL121),$AL121&lt;&gt;0),ROUND($S121/$AL121*100,2),"")</f>
        <v/>
      </c>
      <c r="AH121" s="53">
        <f>IF(AND(ISNUMBER($Q121),ISNUMBER($AL121),$AL121&lt;&gt;0),ROUND($Q121/$AL121*100,1),"")</f>
        <v/>
      </c>
      <c r="AI121" s="48">
        <f>IF(ISNUMBER($S121),IF($S121&lt;=1,"Yes","No"),"n/a")</f>
        <v/>
      </c>
      <c r="AJ121" s="48">
        <f>IF(ISNUMBER($S121),ROUND(MAX(0,MIN(100,100-$S121*2.5-IF(ISNUMBER($T121),$T121,0)*0.12+IF($S121&lt;=1,12,0))),0),"")</f>
        <v/>
      </c>
      <c r="AK121" s="48">
        <f>IF(ISNUMBER($Q121),IF($Q121&gt;=100,20,IF($Q121&gt;=30,10,0)),0)+IF(ISNUMBER($R121),IF($R121&gt;=100,20,0),0)+IF(ISNUMBER($P121),IF($P121&gt;=150,20,IF($P121&gt;=50,12,5)),0)+IF(ISNUMBER($S121),IF($S121&lt;=1,15,0),0)</f>
        <v/>
      </c>
      <c r="AL121" s="48" t="n">
        <v>355</v>
      </c>
      <c r="AM121" s="49" t="n"/>
      <c r="AN121" s="48">
        <f>IF(AND(ISNUMBER($P121),ISNUMBER($AL121),$AL121&lt;&gt;0),IF(OR($P121&gt;180,$P121/$AL121*1000&gt;400),"Over ceiling, confirm SKU","Within"),"n/a")</f>
        <v/>
      </c>
      <c r="AO121" s="51" t="n"/>
      <c r="AP121" s="51" t="n"/>
      <c r="AQ121" s="51" t="n"/>
      <c r="AR121" s="34" t="inlineStr">
        <is>
          <t>Recalled, batch confirmed, to confirm</t>
        </is>
      </c>
      <c r="AS121" s="34" t="inlineStr">
        <is>
          <t>BLANK -&gt; requires live Amazon.ca capture</t>
        </is>
      </c>
      <c r="AT121" s="34" t="inlineStr">
        <is>
          <t>Unverified commercial data</t>
        </is>
      </c>
    </row>
    <row r="122" ht="28" customHeight="1">
      <c r="A122" s="34" t="inlineStr">
        <is>
          <t>Aura Bora</t>
        </is>
      </c>
      <c r="B122" s="34" t="inlineStr">
        <is>
          <t>Aura Bora Herbal Sparkling Water | Cactus Rose | 24 pack 355mL</t>
        </is>
      </c>
      <c r="C122" s="34" t="inlineStr">
        <is>
          <t>1) Sparkling electrolyte / functional sparkling</t>
        </is>
      </c>
      <c r="D122" s="34" t="inlineStr">
        <is>
          <t>355 mL can</t>
        </is>
      </c>
      <c r="E122" s="48" t="n">
        <v>24</v>
      </c>
      <c r="F122" s="49" t="n"/>
      <c r="G122" s="50">
        <f>IF(AND(ISNUMBER($F122),ISNUMBER($E122),$E122&lt;&gt;0),$F122/$E122,"")</f>
        <v/>
      </c>
      <c r="H122" s="50">
        <f>IF(AND(ISNUMBER($F122),ISNUMBER($AL122),ISNUMBER($E122),($AL122*$E122)&lt;&gt;0),$F122/($AL122*$E122)*100,"")</f>
        <v/>
      </c>
      <c r="I122" s="51" t="n"/>
      <c r="J122" s="52" t="n"/>
      <c r="K122" s="50">
        <f>IF(AND(ISNUMBER($F122),ISNUMBER($J122)),$F122*(1-$J122),"")</f>
        <v/>
      </c>
      <c r="L122" s="51" t="n"/>
      <c r="M122" s="51" t="n"/>
      <c r="N122" s="50">
        <f>IF(ISNUMBER($F122),($F122-IF(ISNUMBER($AM122),$AM122,0))*(1-IF(ISNUMBER($J122),$J122,0)),"")</f>
        <v/>
      </c>
      <c r="O122" s="34" t="inlineStr">
        <is>
          <t>Cactus Rose</t>
        </is>
      </c>
      <c r="P122" s="48" t="n">
        <v>0</v>
      </c>
      <c r="Q122" s="48" t="n">
        <v>0</v>
      </c>
      <c r="R122" s="34" t="inlineStr">
        <is>
          <t>Not listed</t>
        </is>
      </c>
      <c r="S122" s="48" t="n">
        <v>0</v>
      </c>
      <c r="T122" s="48" t="n">
        <v>5</v>
      </c>
      <c r="U122" s="34" t="inlineStr">
        <is>
          <t>None (herbal extracts)</t>
        </is>
      </c>
      <c r="V122" s="34" t="inlineStr">
        <is>
          <t>Herb/flower/fruit flavours, zero sugar, calm/unique sensory</t>
        </is>
      </c>
      <c r="W122" s="51" t="n"/>
      <c r="X122" s="51" t="n"/>
      <c r="Y122" s="51" t="n"/>
      <c r="Z122" s="51" t="n"/>
      <c r="AA122" s="34" t="inlineStr">
        <is>
          <t>Low</t>
        </is>
      </c>
      <c r="AB122" s="34" t="inlineStr">
        <is>
          <t>Emerging craft brand; small but loyal</t>
        </is>
      </c>
      <c r="AC122" s="34" t="inlineStr">
        <is>
          <t>Whimsical herbal sparkling water for the curious</t>
        </is>
      </c>
      <c r="AD122" s="34" t="inlineStr">
        <is>
          <t>Unusual herbal botanical flavours you can't get elsewhere.</t>
        </is>
      </c>
      <c r="AE122" s="51" t="n"/>
      <c r="AF122" s="53">
        <f>IF(AND(ISNUMBER($P122),ISNUMBER($AL122),$AL122&lt;&gt;0),ROUND($P122/$AL122*100,1),"")</f>
        <v/>
      </c>
      <c r="AG122" s="54">
        <f>IF(AND(ISNUMBER($S122),ISNUMBER($AL122),$AL122&lt;&gt;0),ROUND($S122/$AL122*100,2),"")</f>
        <v/>
      </c>
      <c r="AH122" s="53">
        <f>IF(AND(ISNUMBER($Q122),ISNUMBER($AL122),$AL122&lt;&gt;0),ROUND($Q122/$AL122*100,1),"")</f>
        <v/>
      </c>
      <c r="AI122" s="48">
        <f>IF(ISNUMBER($S122),IF($S122&lt;=1,"Yes","No"),"n/a")</f>
        <v/>
      </c>
      <c r="AJ122" s="48">
        <f>IF(ISNUMBER($S122),ROUND(MAX(0,MIN(100,100-$S122*2.5-IF(ISNUMBER($T122),$T122,0)*0.12+IF($S122&lt;=1,12,0))),0),"")</f>
        <v/>
      </c>
      <c r="AK122" s="48">
        <f>IF(ISNUMBER($Q122),IF($Q122&gt;=100,20,IF($Q122&gt;=30,10,0)),0)+IF(ISNUMBER($R122),IF($R122&gt;=100,20,0),0)+IF(ISNUMBER($P122),IF($P122&gt;=150,20,IF($P122&gt;=50,12,5)),0)+IF(ISNUMBER($S122),IF($S122&lt;=1,15,0),0)</f>
        <v/>
      </c>
      <c r="AL122" s="48" t="n">
        <v>355</v>
      </c>
      <c r="AM122" s="49" t="n"/>
      <c r="AN122" s="48">
        <f>IF(AND(ISNUMBER($P122),ISNUMBER($AL122),$AL122&lt;&gt;0),IF(OR($P122&gt;180,$P122/$AL122*1000&gt;400),"Over ceiling, confirm SKU","Within"),"n/a")</f>
        <v/>
      </c>
      <c r="AO122" s="51" t="n"/>
      <c r="AP122" s="51" t="n"/>
      <c r="AQ122" s="51" t="n"/>
      <c r="AR122" s="34" t="inlineStr">
        <is>
          <t>Recalled, batch confirmed, to confirm</t>
        </is>
      </c>
      <c r="AS122" s="34" t="inlineStr">
        <is>
          <t>BLANK -&gt; requires live Amazon.ca capture</t>
        </is>
      </c>
      <c r="AT122" s="34" t="inlineStr">
        <is>
          <t>Unverified commercial data</t>
        </is>
      </c>
    </row>
    <row r="123" ht="28" customHeight="1">
      <c r="A123" s="34" t="inlineStr">
        <is>
          <t>Aura Bora</t>
        </is>
      </c>
      <c r="B123" s="34" t="inlineStr">
        <is>
          <t>Aura Bora Herbal Sparkling Water | Peppermint Watermelon | single 355mL</t>
        </is>
      </c>
      <c r="C123" s="34" t="inlineStr">
        <is>
          <t>1) Sparkling electrolyte / functional sparkling</t>
        </is>
      </c>
      <c r="D123" s="34" t="inlineStr">
        <is>
          <t>355 mL can</t>
        </is>
      </c>
      <c r="E123" s="48" t="n">
        <v>1</v>
      </c>
      <c r="F123" s="49" t="n"/>
      <c r="G123" s="50">
        <f>IF(AND(ISNUMBER($F123),ISNUMBER($E123),$E123&lt;&gt;0),$F123/$E123,"")</f>
        <v/>
      </c>
      <c r="H123" s="50">
        <f>IF(AND(ISNUMBER($F123),ISNUMBER($AL123),ISNUMBER($E123),($AL123*$E123)&lt;&gt;0),$F123/($AL123*$E123)*100,"")</f>
        <v/>
      </c>
      <c r="I123" s="51" t="n"/>
      <c r="J123" s="52" t="n"/>
      <c r="K123" s="50">
        <f>IF(AND(ISNUMBER($F123),ISNUMBER($J123)),$F123*(1-$J123),"")</f>
        <v/>
      </c>
      <c r="L123" s="51" t="n"/>
      <c r="M123" s="51" t="n"/>
      <c r="N123" s="50">
        <f>IF(ISNUMBER($F123),($F123-IF(ISNUMBER($AM123),$AM123,0))*(1-IF(ISNUMBER($J123),$J123,0)),"")</f>
        <v/>
      </c>
      <c r="O123" s="34" t="inlineStr">
        <is>
          <t>Peppermint Watermelon</t>
        </is>
      </c>
      <c r="P123" s="48" t="n">
        <v>0</v>
      </c>
      <c r="Q123" s="48" t="n">
        <v>0</v>
      </c>
      <c r="R123" s="34" t="inlineStr">
        <is>
          <t>Not listed</t>
        </is>
      </c>
      <c r="S123" s="48" t="n">
        <v>0</v>
      </c>
      <c r="T123" s="48" t="n">
        <v>5</v>
      </c>
      <c r="U123" s="34" t="inlineStr">
        <is>
          <t>None (herbal extracts)</t>
        </is>
      </c>
      <c r="V123" s="34" t="inlineStr">
        <is>
          <t>Herb/flower/fruit flavours, zero sugar, calm/unique sensory</t>
        </is>
      </c>
      <c r="W123" s="51" t="n"/>
      <c r="X123" s="51" t="n"/>
      <c r="Y123" s="51" t="n"/>
      <c r="Z123" s="51" t="n"/>
      <c r="AA123" s="34" t="inlineStr">
        <is>
          <t>Low</t>
        </is>
      </c>
      <c r="AB123" s="34" t="inlineStr">
        <is>
          <t>Emerging craft brand; small but loyal</t>
        </is>
      </c>
      <c r="AC123" s="34" t="inlineStr">
        <is>
          <t>Whimsical herbal sparkling water for the curious</t>
        </is>
      </c>
      <c r="AD123" s="34" t="inlineStr">
        <is>
          <t>Unusual herbal botanical flavours you can't get elsewhere.</t>
        </is>
      </c>
      <c r="AE123" s="51" t="n"/>
      <c r="AF123" s="53">
        <f>IF(AND(ISNUMBER($P123),ISNUMBER($AL123),$AL123&lt;&gt;0),ROUND($P123/$AL123*100,1),"")</f>
        <v/>
      </c>
      <c r="AG123" s="54">
        <f>IF(AND(ISNUMBER($S123),ISNUMBER($AL123),$AL123&lt;&gt;0),ROUND($S123/$AL123*100,2),"")</f>
        <v/>
      </c>
      <c r="AH123" s="53">
        <f>IF(AND(ISNUMBER($Q123),ISNUMBER($AL123),$AL123&lt;&gt;0),ROUND($Q123/$AL123*100,1),"")</f>
        <v/>
      </c>
      <c r="AI123" s="48">
        <f>IF(ISNUMBER($S123),IF($S123&lt;=1,"Yes","No"),"n/a")</f>
        <v/>
      </c>
      <c r="AJ123" s="48">
        <f>IF(ISNUMBER($S123),ROUND(MAX(0,MIN(100,100-$S123*2.5-IF(ISNUMBER($T123),$T123,0)*0.12+IF($S123&lt;=1,12,0))),0),"")</f>
        <v/>
      </c>
      <c r="AK123" s="48">
        <f>IF(ISNUMBER($Q123),IF($Q123&gt;=100,20,IF($Q123&gt;=30,10,0)),0)+IF(ISNUMBER($R123),IF($R123&gt;=100,20,0),0)+IF(ISNUMBER($P123),IF($P123&gt;=150,20,IF($P123&gt;=50,12,5)),0)+IF(ISNUMBER($S123),IF($S123&lt;=1,15,0),0)</f>
        <v/>
      </c>
      <c r="AL123" s="48" t="n">
        <v>355</v>
      </c>
      <c r="AM123" s="49" t="n"/>
      <c r="AN123" s="48">
        <f>IF(AND(ISNUMBER($P123),ISNUMBER($AL123),$AL123&lt;&gt;0),IF(OR($P123&gt;180,$P123/$AL123*1000&gt;400),"Over ceiling, confirm SKU","Within"),"n/a")</f>
        <v/>
      </c>
      <c r="AO123" s="51" t="n"/>
      <c r="AP123" s="51" t="n"/>
      <c r="AQ123" s="51" t="n"/>
      <c r="AR123" s="34" t="inlineStr">
        <is>
          <t>Recalled, batch confirmed, to confirm</t>
        </is>
      </c>
      <c r="AS123" s="34" t="inlineStr">
        <is>
          <t>BLANK -&gt; requires live Amazon.ca capture</t>
        </is>
      </c>
      <c r="AT123" s="34" t="inlineStr">
        <is>
          <t>Unverified commercial data</t>
        </is>
      </c>
    </row>
    <row r="124" ht="28" customHeight="1">
      <c r="A124" s="34" t="inlineStr">
        <is>
          <t>Aura Bora</t>
        </is>
      </c>
      <c r="B124" s="34" t="inlineStr">
        <is>
          <t>Aura Bora Herbal Sparkling Water | Peppermint Watermelon | 8 pack 355mL</t>
        </is>
      </c>
      <c r="C124" s="34" t="inlineStr">
        <is>
          <t>1) Sparkling electrolyte / functional sparkling</t>
        </is>
      </c>
      <c r="D124" s="34" t="inlineStr">
        <is>
          <t>355 mL can</t>
        </is>
      </c>
      <c r="E124" s="48" t="n">
        <v>8</v>
      </c>
      <c r="F124" s="49" t="n"/>
      <c r="G124" s="50">
        <f>IF(AND(ISNUMBER($F124),ISNUMBER($E124),$E124&lt;&gt;0),$F124/$E124,"")</f>
        <v/>
      </c>
      <c r="H124" s="50">
        <f>IF(AND(ISNUMBER($F124),ISNUMBER($AL124),ISNUMBER($E124),($AL124*$E124)&lt;&gt;0),$F124/($AL124*$E124)*100,"")</f>
        <v/>
      </c>
      <c r="I124" s="51" t="n"/>
      <c r="J124" s="52" t="n"/>
      <c r="K124" s="50">
        <f>IF(AND(ISNUMBER($F124),ISNUMBER($J124)),$F124*(1-$J124),"")</f>
        <v/>
      </c>
      <c r="L124" s="51" t="n"/>
      <c r="M124" s="51" t="n"/>
      <c r="N124" s="50">
        <f>IF(ISNUMBER($F124),($F124-IF(ISNUMBER($AM124),$AM124,0))*(1-IF(ISNUMBER($J124),$J124,0)),"")</f>
        <v/>
      </c>
      <c r="O124" s="34" t="inlineStr">
        <is>
          <t>Peppermint Watermelon</t>
        </is>
      </c>
      <c r="P124" s="48" t="n">
        <v>0</v>
      </c>
      <c r="Q124" s="48" t="n">
        <v>0</v>
      </c>
      <c r="R124" s="34" t="inlineStr">
        <is>
          <t>Not listed</t>
        </is>
      </c>
      <c r="S124" s="48" t="n">
        <v>0</v>
      </c>
      <c r="T124" s="48" t="n">
        <v>5</v>
      </c>
      <c r="U124" s="34" t="inlineStr">
        <is>
          <t>None (herbal extracts)</t>
        </is>
      </c>
      <c r="V124" s="34" t="inlineStr">
        <is>
          <t>Herb/flower/fruit flavours, zero sugar, calm/unique sensory</t>
        </is>
      </c>
      <c r="W124" s="51" t="n"/>
      <c r="X124" s="51" t="n"/>
      <c r="Y124" s="51" t="n"/>
      <c r="Z124" s="51" t="n"/>
      <c r="AA124" s="34" t="inlineStr">
        <is>
          <t>Low</t>
        </is>
      </c>
      <c r="AB124" s="34" t="inlineStr">
        <is>
          <t>Emerging craft brand; small but loyal</t>
        </is>
      </c>
      <c r="AC124" s="34" t="inlineStr">
        <is>
          <t>Whimsical herbal sparkling water for the curious</t>
        </is>
      </c>
      <c r="AD124" s="34" t="inlineStr">
        <is>
          <t>Unusual herbal botanical flavours you can't get elsewhere.</t>
        </is>
      </c>
      <c r="AE124" s="51" t="n"/>
      <c r="AF124" s="53">
        <f>IF(AND(ISNUMBER($P124),ISNUMBER($AL124),$AL124&lt;&gt;0),ROUND($P124/$AL124*100,1),"")</f>
        <v/>
      </c>
      <c r="AG124" s="54">
        <f>IF(AND(ISNUMBER($S124),ISNUMBER($AL124),$AL124&lt;&gt;0),ROUND($S124/$AL124*100,2),"")</f>
        <v/>
      </c>
      <c r="AH124" s="53">
        <f>IF(AND(ISNUMBER($Q124),ISNUMBER($AL124),$AL124&lt;&gt;0),ROUND($Q124/$AL124*100,1),"")</f>
        <v/>
      </c>
      <c r="AI124" s="48">
        <f>IF(ISNUMBER($S124),IF($S124&lt;=1,"Yes","No"),"n/a")</f>
        <v/>
      </c>
      <c r="AJ124" s="48">
        <f>IF(ISNUMBER($S124),ROUND(MAX(0,MIN(100,100-$S124*2.5-IF(ISNUMBER($T124),$T124,0)*0.12+IF($S124&lt;=1,12,0))),0),"")</f>
        <v/>
      </c>
      <c r="AK124" s="48">
        <f>IF(ISNUMBER($Q124),IF($Q124&gt;=100,20,IF($Q124&gt;=30,10,0)),0)+IF(ISNUMBER($R124),IF($R124&gt;=100,20,0),0)+IF(ISNUMBER($P124),IF($P124&gt;=150,20,IF($P124&gt;=50,12,5)),0)+IF(ISNUMBER($S124),IF($S124&lt;=1,15,0),0)</f>
        <v/>
      </c>
      <c r="AL124" s="48" t="n">
        <v>355</v>
      </c>
      <c r="AM124" s="49" t="n"/>
      <c r="AN124" s="48">
        <f>IF(AND(ISNUMBER($P124),ISNUMBER($AL124),$AL124&lt;&gt;0),IF(OR($P124&gt;180,$P124/$AL124*1000&gt;400),"Over ceiling, confirm SKU","Within"),"n/a")</f>
        <v/>
      </c>
      <c r="AO124" s="51" t="n"/>
      <c r="AP124" s="51" t="n"/>
      <c r="AQ124" s="51" t="n"/>
      <c r="AR124" s="34" t="inlineStr">
        <is>
          <t>Recalled, batch confirmed, to confirm</t>
        </is>
      </c>
      <c r="AS124" s="34" t="inlineStr">
        <is>
          <t>BLANK -&gt; requires live Amazon.ca capture</t>
        </is>
      </c>
      <c r="AT124" s="34" t="inlineStr">
        <is>
          <t>Unverified commercial data</t>
        </is>
      </c>
    </row>
    <row r="125" ht="28" customHeight="1">
      <c r="A125" s="34" t="inlineStr">
        <is>
          <t>Aura Bora</t>
        </is>
      </c>
      <c r="B125" s="34" t="inlineStr">
        <is>
          <t>Aura Bora Herbal Sparkling Water | Peppermint Watermelon | 12 pack 355mL</t>
        </is>
      </c>
      <c r="C125" s="34" t="inlineStr">
        <is>
          <t>1) Sparkling electrolyte / functional sparkling</t>
        </is>
      </c>
      <c r="D125" s="34" t="inlineStr">
        <is>
          <t>355 mL can</t>
        </is>
      </c>
      <c r="E125" s="48" t="n">
        <v>12</v>
      </c>
      <c r="F125" s="49" t="n"/>
      <c r="G125" s="50">
        <f>IF(AND(ISNUMBER($F125),ISNUMBER($E125),$E125&lt;&gt;0),$F125/$E125,"")</f>
        <v/>
      </c>
      <c r="H125" s="50">
        <f>IF(AND(ISNUMBER($F125),ISNUMBER($AL125),ISNUMBER($E125),($AL125*$E125)&lt;&gt;0),$F125/($AL125*$E125)*100,"")</f>
        <v/>
      </c>
      <c r="I125" s="51" t="n"/>
      <c r="J125" s="52" t="n"/>
      <c r="K125" s="50">
        <f>IF(AND(ISNUMBER($F125),ISNUMBER($J125)),$F125*(1-$J125),"")</f>
        <v/>
      </c>
      <c r="L125" s="51" t="n"/>
      <c r="M125" s="51" t="n"/>
      <c r="N125" s="50">
        <f>IF(ISNUMBER($F125),($F125-IF(ISNUMBER($AM125),$AM125,0))*(1-IF(ISNUMBER($J125),$J125,0)),"")</f>
        <v/>
      </c>
      <c r="O125" s="34" t="inlineStr">
        <is>
          <t>Peppermint Watermelon</t>
        </is>
      </c>
      <c r="P125" s="48" t="n">
        <v>0</v>
      </c>
      <c r="Q125" s="48" t="n">
        <v>0</v>
      </c>
      <c r="R125" s="34" t="inlineStr">
        <is>
          <t>Not listed</t>
        </is>
      </c>
      <c r="S125" s="48" t="n">
        <v>0</v>
      </c>
      <c r="T125" s="48" t="n">
        <v>5</v>
      </c>
      <c r="U125" s="34" t="inlineStr">
        <is>
          <t>None (herbal extracts)</t>
        </is>
      </c>
      <c r="V125" s="34" t="inlineStr">
        <is>
          <t>Herb/flower/fruit flavours, zero sugar, calm/unique sensory</t>
        </is>
      </c>
      <c r="W125" s="51" t="n"/>
      <c r="X125" s="51" t="n"/>
      <c r="Y125" s="51" t="n"/>
      <c r="Z125" s="51" t="n"/>
      <c r="AA125" s="34" t="inlineStr">
        <is>
          <t>Low</t>
        </is>
      </c>
      <c r="AB125" s="34" t="inlineStr">
        <is>
          <t>Emerging craft brand; small but loyal</t>
        </is>
      </c>
      <c r="AC125" s="34" t="inlineStr">
        <is>
          <t>Whimsical herbal sparkling water for the curious</t>
        </is>
      </c>
      <c r="AD125" s="34" t="inlineStr">
        <is>
          <t>Unusual herbal botanical flavours you can't get elsewhere.</t>
        </is>
      </c>
      <c r="AE125" s="51" t="n"/>
      <c r="AF125" s="53">
        <f>IF(AND(ISNUMBER($P125),ISNUMBER($AL125),$AL125&lt;&gt;0),ROUND($P125/$AL125*100,1),"")</f>
        <v/>
      </c>
      <c r="AG125" s="54">
        <f>IF(AND(ISNUMBER($S125),ISNUMBER($AL125),$AL125&lt;&gt;0),ROUND($S125/$AL125*100,2),"")</f>
        <v/>
      </c>
      <c r="AH125" s="53">
        <f>IF(AND(ISNUMBER($Q125),ISNUMBER($AL125),$AL125&lt;&gt;0),ROUND($Q125/$AL125*100,1),"")</f>
        <v/>
      </c>
      <c r="AI125" s="48">
        <f>IF(ISNUMBER($S125),IF($S125&lt;=1,"Yes","No"),"n/a")</f>
        <v/>
      </c>
      <c r="AJ125" s="48">
        <f>IF(ISNUMBER($S125),ROUND(MAX(0,MIN(100,100-$S125*2.5-IF(ISNUMBER($T125),$T125,0)*0.12+IF($S125&lt;=1,12,0))),0),"")</f>
        <v/>
      </c>
      <c r="AK125" s="48">
        <f>IF(ISNUMBER($Q125),IF($Q125&gt;=100,20,IF($Q125&gt;=30,10,0)),0)+IF(ISNUMBER($R125),IF($R125&gt;=100,20,0),0)+IF(ISNUMBER($P125),IF($P125&gt;=150,20,IF($P125&gt;=50,12,5)),0)+IF(ISNUMBER($S125),IF($S125&lt;=1,15,0),0)</f>
        <v/>
      </c>
      <c r="AL125" s="48" t="n">
        <v>355</v>
      </c>
      <c r="AM125" s="49" t="n"/>
      <c r="AN125" s="48">
        <f>IF(AND(ISNUMBER($P125),ISNUMBER($AL125),$AL125&lt;&gt;0),IF(OR($P125&gt;180,$P125/$AL125*1000&gt;400),"Over ceiling, confirm SKU","Within"),"n/a")</f>
        <v/>
      </c>
      <c r="AO125" s="51" t="n"/>
      <c r="AP125" s="51" t="n"/>
      <c r="AQ125" s="51" t="n"/>
      <c r="AR125" s="34" t="inlineStr">
        <is>
          <t>Recalled, batch confirmed, to confirm</t>
        </is>
      </c>
      <c r="AS125" s="34" t="inlineStr">
        <is>
          <t>BLANK -&gt; requires live Amazon.ca capture</t>
        </is>
      </c>
      <c r="AT125" s="34" t="inlineStr">
        <is>
          <t>Unverified commercial data</t>
        </is>
      </c>
    </row>
    <row r="126" ht="28" customHeight="1">
      <c r="A126" s="34" t="inlineStr">
        <is>
          <t>Aura Bora</t>
        </is>
      </c>
      <c r="B126" s="34" t="inlineStr">
        <is>
          <t>Aura Bora Herbal Sparkling Water | Peppermint Watermelon | 15 pack 355mL</t>
        </is>
      </c>
      <c r="C126" s="34" t="inlineStr">
        <is>
          <t>1) Sparkling electrolyte / functional sparkling</t>
        </is>
      </c>
      <c r="D126" s="34" t="inlineStr">
        <is>
          <t>355 mL can</t>
        </is>
      </c>
      <c r="E126" s="48" t="n">
        <v>15</v>
      </c>
      <c r="F126" s="49" t="n"/>
      <c r="G126" s="50">
        <f>IF(AND(ISNUMBER($F126),ISNUMBER($E126),$E126&lt;&gt;0),$F126/$E126,"")</f>
        <v/>
      </c>
      <c r="H126" s="50">
        <f>IF(AND(ISNUMBER($F126),ISNUMBER($AL126),ISNUMBER($E126),($AL126*$E126)&lt;&gt;0),$F126/($AL126*$E126)*100,"")</f>
        <v/>
      </c>
      <c r="I126" s="51" t="n"/>
      <c r="J126" s="52" t="n"/>
      <c r="K126" s="50">
        <f>IF(AND(ISNUMBER($F126),ISNUMBER($J126)),$F126*(1-$J126),"")</f>
        <v/>
      </c>
      <c r="L126" s="51" t="n"/>
      <c r="M126" s="51" t="n"/>
      <c r="N126" s="50">
        <f>IF(ISNUMBER($F126),($F126-IF(ISNUMBER($AM126),$AM126,0))*(1-IF(ISNUMBER($J126),$J126,0)),"")</f>
        <v/>
      </c>
      <c r="O126" s="34" t="inlineStr">
        <is>
          <t>Peppermint Watermelon</t>
        </is>
      </c>
      <c r="P126" s="48" t="n">
        <v>0</v>
      </c>
      <c r="Q126" s="48" t="n">
        <v>0</v>
      </c>
      <c r="R126" s="34" t="inlineStr">
        <is>
          <t>Not listed</t>
        </is>
      </c>
      <c r="S126" s="48" t="n">
        <v>0</v>
      </c>
      <c r="T126" s="48" t="n">
        <v>5</v>
      </c>
      <c r="U126" s="34" t="inlineStr">
        <is>
          <t>None (herbal extracts)</t>
        </is>
      </c>
      <c r="V126" s="34" t="inlineStr">
        <is>
          <t>Herb/flower/fruit flavours, zero sugar, calm/unique sensory</t>
        </is>
      </c>
      <c r="W126" s="51" t="n"/>
      <c r="X126" s="51" t="n"/>
      <c r="Y126" s="51" t="n"/>
      <c r="Z126" s="51" t="n"/>
      <c r="AA126" s="34" t="inlineStr">
        <is>
          <t>Low</t>
        </is>
      </c>
      <c r="AB126" s="34" t="inlineStr">
        <is>
          <t>Emerging craft brand; small but loyal</t>
        </is>
      </c>
      <c r="AC126" s="34" t="inlineStr">
        <is>
          <t>Whimsical herbal sparkling water for the curious</t>
        </is>
      </c>
      <c r="AD126" s="34" t="inlineStr">
        <is>
          <t>Unusual herbal botanical flavours you can't get elsewhere.</t>
        </is>
      </c>
      <c r="AE126" s="51" t="n"/>
      <c r="AF126" s="53">
        <f>IF(AND(ISNUMBER($P126),ISNUMBER($AL126),$AL126&lt;&gt;0),ROUND($P126/$AL126*100,1),"")</f>
        <v/>
      </c>
      <c r="AG126" s="54">
        <f>IF(AND(ISNUMBER($S126),ISNUMBER($AL126),$AL126&lt;&gt;0),ROUND($S126/$AL126*100,2),"")</f>
        <v/>
      </c>
      <c r="AH126" s="53">
        <f>IF(AND(ISNUMBER($Q126),ISNUMBER($AL126),$AL126&lt;&gt;0),ROUND($Q126/$AL126*100,1),"")</f>
        <v/>
      </c>
      <c r="AI126" s="48">
        <f>IF(ISNUMBER($S126),IF($S126&lt;=1,"Yes","No"),"n/a")</f>
        <v/>
      </c>
      <c r="AJ126" s="48">
        <f>IF(ISNUMBER($S126),ROUND(MAX(0,MIN(100,100-$S126*2.5-IF(ISNUMBER($T126),$T126,0)*0.12+IF($S126&lt;=1,12,0))),0),"")</f>
        <v/>
      </c>
      <c r="AK126" s="48">
        <f>IF(ISNUMBER($Q126),IF($Q126&gt;=100,20,IF($Q126&gt;=30,10,0)),0)+IF(ISNUMBER($R126),IF($R126&gt;=100,20,0),0)+IF(ISNUMBER($P126),IF($P126&gt;=150,20,IF($P126&gt;=50,12,5)),0)+IF(ISNUMBER($S126),IF($S126&lt;=1,15,0),0)</f>
        <v/>
      </c>
      <c r="AL126" s="48" t="n">
        <v>355</v>
      </c>
      <c r="AM126" s="49" t="n"/>
      <c r="AN126" s="48">
        <f>IF(AND(ISNUMBER($P126),ISNUMBER($AL126),$AL126&lt;&gt;0),IF(OR($P126&gt;180,$P126/$AL126*1000&gt;400),"Over ceiling, confirm SKU","Within"),"n/a")</f>
        <v/>
      </c>
      <c r="AO126" s="51" t="n"/>
      <c r="AP126" s="51" t="n"/>
      <c r="AQ126" s="51" t="n"/>
      <c r="AR126" s="34" t="inlineStr">
        <is>
          <t>Recalled, batch confirmed, to confirm</t>
        </is>
      </c>
      <c r="AS126" s="34" t="inlineStr">
        <is>
          <t>BLANK -&gt; requires live Amazon.ca capture</t>
        </is>
      </c>
      <c r="AT126" s="34" t="inlineStr">
        <is>
          <t>Unverified commercial data</t>
        </is>
      </c>
    </row>
    <row r="127" ht="28" customHeight="1">
      <c r="A127" s="34" t="inlineStr">
        <is>
          <t>Aura Bora</t>
        </is>
      </c>
      <c r="B127" s="34" t="inlineStr">
        <is>
          <t>Aura Bora Herbal Sparkling Water | Peppermint Watermelon | 18 pack 355mL</t>
        </is>
      </c>
      <c r="C127" s="34" t="inlineStr">
        <is>
          <t>1) Sparkling electrolyte / functional sparkling</t>
        </is>
      </c>
      <c r="D127" s="34" t="inlineStr">
        <is>
          <t>355 mL can</t>
        </is>
      </c>
      <c r="E127" s="48" t="n">
        <v>18</v>
      </c>
      <c r="F127" s="49" t="n"/>
      <c r="G127" s="50">
        <f>IF(AND(ISNUMBER($F127),ISNUMBER($E127),$E127&lt;&gt;0),$F127/$E127,"")</f>
        <v/>
      </c>
      <c r="H127" s="50">
        <f>IF(AND(ISNUMBER($F127),ISNUMBER($AL127),ISNUMBER($E127),($AL127*$E127)&lt;&gt;0),$F127/($AL127*$E127)*100,"")</f>
        <v/>
      </c>
      <c r="I127" s="51" t="n"/>
      <c r="J127" s="52" t="n"/>
      <c r="K127" s="50">
        <f>IF(AND(ISNUMBER($F127),ISNUMBER($J127)),$F127*(1-$J127),"")</f>
        <v/>
      </c>
      <c r="L127" s="51" t="n"/>
      <c r="M127" s="51" t="n"/>
      <c r="N127" s="50">
        <f>IF(ISNUMBER($F127),($F127-IF(ISNUMBER($AM127),$AM127,0))*(1-IF(ISNUMBER($J127),$J127,0)),"")</f>
        <v/>
      </c>
      <c r="O127" s="34" t="inlineStr">
        <is>
          <t>Peppermint Watermelon</t>
        </is>
      </c>
      <c r="P127" s="48" t="n">
        <v>0</v>
      </c>
      <c r="Q127" s="48" t="n">
        <v>0</v>
      </c>
      <c r="R127" s="34" t="inlineStr">
        <is>
          <t>Not listed</t>
        </is>
      </c>
      <c r="S127" s="48" t="n">
        <v>0</v>
      </c>
      <c r="T127" s="48" t="n">
        <v>5</v>
      </c>
      <c r="U127" s="34" t="inlineStr">
        <is>
          <t>None (herbal extracts)</t>
        </is>
      </c>
      <c r="V127" s="34" t="inlineStr">
        <is>
          <t>Herb/flower/fruit flavours, zero sugar, calm/unique sensory</t>
        </is>
      </c>
      <c r="W127" s="51" t="n"/>
      <c r="X127" s="51" t="n"/>
      <c r="Y127" s="51" t="n"/>
      <c r="Z127" s="51" t="n"/>
      <c r="AA127" s="34" t="inlineStr">
        <is>
          <t>Low</t>
        </is>
      </c>
      <c r="AB127" s="34" t="inlineStr">
        <is>
          <t>Emerging craft brand; small but loyal</t>
        </is>
      </c>
      <c r="AC127" s="34" t="inlineStr">
        <is>
          <t>Whimsical herbal sparkling water for the curious</t>
        </is>
      </c>
      <c r="AD127" s="34" t="inlineStr">
        <is>
          <t>Unusual herbal botanical flavours you can't get elsewhere.</t>
        </is>
      </c>
      <c r="AE127" s="51" t="n"/>
      <c r="AF127" s="53">
        <f>IF(AND(ISNUMBER($P127),ISNUMBER($AL127),$AL127&lt;&gt;0),ROUND($P127/$AL127*100,1),"")</f>
        <v/>
      </c>
      <c r="AG127" s="54">
        <f>IF(AND(ISNUMBER($S127),ISNUMBER($AL127),$AL127&lt;&gt;0),ROUND($S127/$AL127*100,2),"")</f>
        <v/>
      </c>
      <c r="AH127" s="53">
        <f>IF(AND(ISNUMBER($Q127),ISNUMBER($AL127),$AL127&lt;&gt;0),ROUND($Q127/$AL127*100,1),"")</f>
        <v/>
      </c>
      <c r="AI127" s="48">
        <f>IF(ISNUMBER($S127),IF($S127&lt;=1,"Yes","No"),"n/a")</f>
        <v/>
      </c>
      <c r="AJ127" s="48">
        <f>IF(ISNUMBER($S127),ROUND(MAX(0,MIN(100,100-$S127*2.5-IF(ISNUMBER($T127),$T127,0)*0.12+IF($S127&lt;=1,12,0))),0),"")</f>
        <v/>
      </c>
      <c r="AK127" s="48">
        <f>IF(ISNUMBER($Q127),IF($Q127&gt;=100,20,IF($Q127&gt;=30,10,0)),0)+IF(ISNUMBER($R127),IF($R127&gt;=100,20,0),0)+IF(ISNUMBER($P127),IF($P127&gt;=150,20,IF($P127&gt;=50,12,5)),0)+IF(ISNUMBER($S127),IF($S127&lt;=1,15,0),0)</f>
        <v/>
      </c>
      <c r="AL127" s="48" t="n">
        <v>355</v>
      </c>
      <c r="AM127" s="49" t="n"/>
      <c r="AN127" s="48">
        <f>IF(AND(ISNUMBER($P127),ISNUMBER($AL127),$AL127&lt;&gt;0),IF(OR($P127&gt;180,$P127/$AL127*1000&gt;400),"Over ceiling, confirm SKU","Within"),"n/a")</f>
        <v/>
      </c>
      <c r="AO127" s="51" t="n"/>
      <c r="AP127" s="51" t="n"/>
      <c r="AQ127" s="51" t="n"/>
      <c r="AR127" s="34" t="inlineStr">
        <is>
          <t>Recalled, batch confirmed, to confirm</t>
        </is>
      </c>
      <c r="AS127" s="34" t="inlineStr">
        <is>
          <t>BLANK -&gt; requires live Amazon.ca capture</t>
        </is>
      </c>
      <c r="AT127" s="34" t="inlineStr">
        <is>
          <t>Unverified commercial data</t>
        </is>
      </c>
    </row>
    <row r="128" ht="28" customHeight="1">
      <c r="A128" s="34" t="inlineStr">
        <is>
          <t>Aura Bora</t>
        </is>
      </c>
      <c r="B128" s="34" t="inlineStr">
        <is>
          <t>Aura Bora Herbal Sparkling Water | Peppermint Watermelon | 24 pack 355mL</t>
        </is>
      </c>
      <c r="C128" s="34" t="inlineStr">
        <is>
          <t>1) Sparkling electrolyte / functional sparkling</t>
        </is>
      </c>
      <c r="D128" s="34" t="inlineStr">
        <is>
          <t>355 mL can</t>
        </is>
      </c>
      <c r="E128" s="48" t="n">
        <v>24</v>
      </c>
      <c r="F128" s="49" t="n"/>
      <c r="G128" s="50">
        <f>IF(AND(ISNUMBER($F128),ISNUMBER($E128),$E128&lt;&gt;0),$F128/$E128,"")</f>
        <v/>
      </c>
      <c r="H128" s="50">
        <f>IF(AND(ISNUMBER($F128),ISNUMBER($AL128),ISNUMBER($E128),($AL128*$E128)&lt;&gt;0),$F128/($AL128*$E128)*100,"")</f>
        <v/>
      </c>
      <c r="I128" s="51" t="n"/>
      <c r="J128" s="52" t="n"/>
      <c r="K128" s="50">
        <f>IF(AND(ISNUMBER($F128),ISNUMBER($J128)),$F128*(1-$J128),"")</f>
        <v/>
      </c>
      <c r="L128" s="51" t="n"/>
      <c r="M128" s="51" t="n"/>
      <c r="N128" s="50">
        <f>IF(ISNUMBER($F128),($F128-IF(ISNUMBER($AM128),$AM128,0))*(1-IF(ISNUMBER($J128),$J128,0)),"")</f>
        <v/>
      </c>
      <c r="O128" s="34" t="inlineStr">
        <is>
          <t>Peppermint Watermelon</t>
        </is>
      </c>
      <c r="P128" s="48" t="n">
        <v>0</v>
      </c>
      <c r="Q128" s="48" t="n">
        <v>0</v>
      </c>
      <c r="R128" s="34" t="inlineStr">
        <is>
          <t>Not listed</t>
        </is>
      </c>
      <c r="S128" s="48" t="n">
        <v>0</v>
      </c>
      <c r="T128" s="48" t="n">
        <v>5</v>
      </c>
      <c r="U128" s="34" t="inlineStr">
        <is>
          <t>None (herbal extracts)</t>
        </is>
      </c>
      <c r="V128" s="34" t="inlineStr">
        <is>
          <t>Herb/flower/fruit flavours, zero sugar, calm/unique sensory</t>
        </is>
      </c>
      <c r="W128" s="51" t="n"/>
      <c r="X128" s="51" t="n"/>
      <c r="Y128" s="51" t="n"/>
      <c r="Z128" s="51" t="n"/>
      <c r="AA128" s="34" t="inlineStr">
        <is>
          <t>Low</t>
        </is>
      </c>
      <c r="AB128" s="34" t="inlineStr">
        <is>
          <t>Emerging craft brand; small but loyal</t>
        </is>
      </c>
      <c r="AC128" s="34" t="inlineStr">
        <is>
          <t>Whimsical herbal sparkling water for the curious</t>
        </is>
      </c>
      <c r="AD128" s="34" t="inlineStr">
        <is>
          <t>Unusual herbal botanical flavours you can't get elsewhere.</t>
        </is>
      </c>
      <c r="AE128" s="51" t="n"/>
      <c r="AF128" s="53">
        <f>IF(AND(ISNUMBER($P128),ISNUMBER($AL128),$AL128&lt;&gt;0),ROUND($P128/$AL128*100,1),"")</f>
        <v/>
      </c>
      <c r="AG128" s="54">
        <f>IF(AND(ISNUMBER($S128),ISNUMBER($AL128),$AL128&lt;&gt;0),ROUND($S128/$AL128*100,2),"")</f>
        <v/>
      </c>
      <c r="AH128" s="53">
        <f>IF(AND(ISNUMBER($Q128),ISNUMBER($AL128),$AL128&lt;&gt;0),ROUND($Q128/$AL128*100,1),"")</f>
        <v/>
      </c>
      <c r="AI128" s="48">
        <f>IF(ISNUMBER($S128),IF($S128&lt;=1,"Yes","No"),"n/a")</f>
        <v/>
      </c>
      <c r="AJ128" s="48">
        <f>IF(ISNUMBER($S128),ROUND(MAX(0,MIN(100,100-$S128*2.5-IF(ISNUMBER($T128),$T128,0)*0.12+IF($S128&lt;=1,12,0))),0),"")</f>
        <v/>
      </c>
      <c r="AK128" s="48">
        <f>IF(ISNUMBER($Q128),IF($Q128&gt;=100,20,IF($Q128&gt;=30,10,0)),0)+IF(ISNUMBER($R128),IF($R128&gt;=100,20,0),0)+IF(ISNUMBER($P128),IF($P128&gt;=150,20,IF($P128&gt;=50,12,5)),0)+IF(ISNUMBER($S128),IF($S128&lt;=1,15,0),0)</f>
        <v/>
      </c>
      <c r="AL128" s="48" t="n">
        <v>355</v>
      </c>
      <c r="AM128" s="49" t="n"/>
      <c r="AN128" s="48">
        <f>IF(AND(ISNUMBER($P128),ISNUMBER($AL128),$AL128&lt;&gt;0),IF(OR($P128&gt;180,$P128/$AL128*1000&gt;400),"Over ceiling, confirm SKU","Within"),"n/a")</f>
        <v/>
      </c>
      <c r="AO128" s="51" t="n"/>
      <c r="AP128" s="51" t="n"/>
      <c r="AQ128" s="51" t="n"/>
      <c r="AR128" s="34" t="inlineStr">
        <is>
          <t>Recalled, batch confirmed, to confirm</t>
        </is>
      </c>
      <c r="AS128" s="34" t="inlineStr">
        <is>
          <t>BLANK -&gt; requires live Amazon.ca capture</t>
        </is>
      </c>
      <c r="AT128" s="34" t="inlineStr">
        <is>
          <t>Unverified commercial data</t>
        </is>
      </c>
    </row>
    <row r="129" ht="28" customHeight="1">
      <c r="A129" s="34" t="inlineStr">
        <is>
          <t>Sound</t>
        </is>
      </c>
      <c r="B129" s="34" t="inlineStr">
        <is>
          <t>Sound Sparkling Water (Tea/Botanical) | Blackberry + Lemon Verbena | single 355mL</t>
        </is>
      </c>
      <c r="C129" s="34" t="inlineStr">
        <is>
          <t>1) Sparkling electrolyte / functional sparkling</t>
        </is>
      </c>
      <c r="D129" s="34" t="inlineStr">
        <is>
          <t>355 mL can</t>
        </is>
      </c>
      <c r="E129" s="48" t="n">
        <v>1</v>
      </c>
      <c r="F129" s="49" t="n"/>
      <c r="G129" s="50">
        <f>IF(AND(ISNUMBER($F129),ISNUMBER($E129),$E129&lt;&gt;0),$F129/$E129,"")</f>
        <v/>
      </c>
      <c r="H129" s="50">
        <f>IF(AND(ISNUMBER($F129),ISNUMBER($AL129),ISNUMBER($E129),($AL129*$E129)&lt;&gt;0),$F129/($AL129*$E129)*100,"")</f>
        <v/>
      </c>
      <c r="I129" s="51" t="n"/>
      <c r="J129" s="52" t="n"/>
      <c r="K129" s="50">
        <f>IF(AND(ISNUMBER($F129),ISNUMBER($J129)),$F129*(1-$J129),"")</f>
        <v/>
      </c>
      <c r="L129" s="51" t="n"/>
      <c r="M129" s="51" t="n"/>
      <c r="N129" s="50">
        <f>IF(ISNUMBER($F129),($F129-IF(ISNUMBER($AM129),$AM129,0))*(1-IF(ISNUMBER($J129),$J129,0)),"")</f>
        <v/>
      </c>
      <c r="O129" s="34" t="inlineStr">
        <is>
          <t>Blackberry + Lemon Verbena</t>
        </is>
      </c>
      <c r="P129" s="48" t="n">
        <v>15</v>
      </c>
      <c r="Q129" s="48" t="n">
        <v>0</v>
      </c>
      <c r="R129" s="34" t="inlineStr">
        <is>
          <t>Not listed</t>
        </is>
      </c>
      <c r="S129" s="48" t="n">
        <v>0</v>
      </c>
      <c r="T129" s="48" t="n">
        <v>0</v>
      </c>
      <c r="U129" s="34" t="inlineStr">
        <is>
          <t>None (unsweetened)</t>
        </is>
      </c>
      <c r="V129" s="34" t="inlineStr">
        <is>
          <t>Real brewed tea/botanicals, unsweetened, zero sugar/calorie</t>
        </is>
      </c>
      <c r="W129" s="51" t="n"/>
      <c r="X129" s="51" t="n"/>
      <c r="Y129" s="51" t="n"/>
      <c r="Z129" s="51" t="n"/>
      <c r="AA129" s="34" t="inlineStr">
        <is>
          <t>Low</t>
        </is>
      </c>
      <c r="AB129" s="34" t="inlineStr">
        <is>
          <t>Emerging unsweetened botanical niche</t>
        </is>
      </c>
      <c r="AC129" s="34" t="inlineStr">
        <is>
          <t>Unsweetened sparkling brewed tea and botanicals</t>
        </is>
      </c>
      <c r="AD129" s="34" t="inlineStr">
        <is>
          <t>Genuinely unsweetened with real tea/botanical character.</t>
        </is>
      </c>
      <c r="AE129" s="51" t="n"/>
      <c r="AF129" s="53">
        <f>IF(AND(ISNUMBER($P129),ISNUMBER($AL129),$AL129&lt;&gt;0),ROUND($P129/$AL129*100,1),"")</f>
        <v/>
      </c>
      <c r="AG129" s="54">
        <f>IF(AND(ISNUMBER($S129),ISNUMBER($AL129),$AL129&lt;&gt;0),ROUND($S129/$AL129*100,2),"")</f>
        <v/>
      </c>
      <c r="AH129" s="53">
        <f>IF(AND(ISNUMBER($Q129),ISNUMBER($AL129),$AL129&lt;&gt;0),ROUND($Q129/$AL129*100,1),"")</f>
        <v/>
      </c>
      <c r="AI129" s="48">
        <f>IF(ISNUMBER($S129),IF($S129&lt;=1,"Yes","No"),"n/a")</f>
        <v/>
      </c>
      <c r="AJ129" s="48">
        <f>IF(ISNUMBER($S129),ROUND(MAX(0,MIN(100,100-$S129*2.5-IF(ISNUMBER($T129),$T129,0)*0.12+IF($S129&lt;=1,12,0))),0),"")</f>
        <v/>
      </c>
      <c r="AK129" s="48">
        <f>IF(ISNUMBER($Q129),IF($Q129&gt;=100,20,IF($Q129&gt;=30,10,0)),0)+IF(ISNUMBER($R129),IF($R129&gt;=100,20,0),0)+IF(ISNUMBER($P129),IF($P129&gt;=150,20,IF($P129&gt;=50,12,5)),0)+IF(ISNUMBER($S129),IF($S129&lt;=1,15,0),0)</f>
        <v/>
      </c>
      <c r="AL129" s="48" t="n">
        <v>355</v>
      </c>
      <c r="AM129" s="49" t="n"/>
      <c r="AN129" s="48">
        <f>IF(AND(ISNUMBER($P129),ISNUMBER($AL129),$AL129&lt;&gt;0),IF(OR($P129&gt;180,$P129/$AL129*1000&gt;400),"Over ceiling, confirm SKU","Within"),"n/a")</f>
        <v/>
      </c>
      <c r="AO129" s="51" t="n"/>
      <c r="AP129" s="51" t="n"/>
      <c r="AQ129" s="51" t="n"/>
      <c r="AR129" s="34" t="inlineStr">
        <is>
          <t>Recalled, batch confirmed, to confirm</t>
        </is>
      </c>
      <c r="AS129" s="34" t="inlineStr">
        <is>
          <t>BLANK -&gt; requires live Amazon.ca capture</t>
        </is>
      </c>
      <c r="AT129" s="34" t="inlineStr">
        <is>
          <t>Unverified commercial data</t>
        </is>
      </c>
    </row>
    <row r="130" ht="28" customHeight="1">
      <c r="A130" s="34" t="inlineStr">
        <is>
          <t>Sound</t>
        </is>
      </c>
      <c r="B130" s="34" t="inlineStr">
        <is>
          <t>Sound Sparkling Water (Tea/Botanical) | Blackberry + Lemon Verbena | 8 pack 355mL</t>
        </is>
      </c>
      <c r="C130" s="34" t="inlineStr">
        <is>
          <t>1) Sparkling electrolyte / functional sparkling</t>
        </is>
      </c>
      <c r="D130" s="34" t="inlineStr">
        <is>
          <t>355 mL can</t>
        </is>
      </c>
      <c r="E130" s="48" t="n">
        <v>8</v>
      </c>
      <c r="F130" s="49" t="n"/>
      <c r="G130" s="50">
        <f>IF(AND(ISNUMBER($F130),ISNUMBER($E130),$E130&lt;&gt;0),$F130/$E130,"")</f>
        <v/>
      </c>
      <c r="H130" s="50">
        <f>IF(AND(ISNUMBER($F130),ISNUMBER($AL130),ISNUMBER($E130),($AL130*$E130)&lt;&gt;0),$F130/($AL130*$E130)*100,"")</f>
        <v/>
      </c>
      <c r="I130" s="51" t="n"/>
      <c r="J130" s="52" t="n"/>
      <c r="K130" s="50">
        <f>IF(AND(ISNUMBER($F130),ISNUMBER($J130)),$F130*(1-$J130),"")</f>
        <v/>
      </c>
      <c r="L130" s="51" t="n"/>
      <c r="M130" s="51" t="n"/>
      <c r="N130" s="50">
        <f>IF(ISNUMBER($F130),($F130-IF(ISNUMBER($AM130),$AM130,0))*(1-IF(ISNUMBER($J130),$J130,0)),"")</f>
        <v/>
      </c>
      <c r="O130" s="34" t="inlineStr">
        <is>
          <t>Blackberry + Lemon Verbena</t>
        </is>
      </c>
      <c r="P130" s="48" t="n">
        <v>15</v>
      </c>
      <c r="Q130" s="48" t="n">
        <v>0</v>
      </c>
      <c r="R130" s="34" t="inlineStr">
        <is>
          <t>Not listed</t>
        </is>
      </c>
      <c r="S130" s="48" t="n">
        <v>0</v>
      </c>
      <c r="T130" s="48" t="n">
        <v>0</v>
      </c>
      <c r="U130" s="34" t="inlineStr">
        <is>
          <t>None (unsweetened)</t>
        </is>
      </c>
      <c r="V130" s="34" t="inlineStr">
        <is>
          <t>Real brewed tea/botanicals, unsweetened, zero sugar/calorie</t>
        </is>
      </c>
      <c r="W130" s="51" t="n"/>
      <c r="X130" s="51" t="n"/>
      <c r="Y130" s="51" t="n"/>
      <c r="Z130" s="51" t="n"/>
      <c r="AA130" s="34" t="inlineStr">
        <is>
          <t>Low</t>
        </is>
      </c>
      <c r="AB130" s="34" t="inlineStr">
        <is>
          <t>Emerging unsweetened botanical niche</t>
        </is>
      </c>
      <c r="AC130" s="34" t="inlineStr">
        <is>
          <t>Unsweetened sparkling brewed tea and botanicals</t>
        </is>
      </c>
      <c r="AD130" s="34" t="inlineStr">
        <is>
          <t>Genuinely unsweetened with real tea/botanical character.</t>
        </is>
      </c>
      <c r="AE130" s="51" t="n"/>
      <c r="AF130" s="53">
        <f>IF(AND(ISNUMBER($P130),ISNUMBER($AL130),$AL130&lt;&gt;0),ROUND($P130/$AL130*100,1),"")</f>
        <v/>
      </c>
      <c r="AG130" s="54">
        <f>IF(AND(ISNUMBER($S130),ISNUMBER($AL130),$AL130&lt;&gt;0),ROUND($S130/$AL130*100,2),"")</f>
        <v/>
      </c>
      <c r="AH130" s="53">
        <f>IF(AND(ISNUMBER($Q130),ISNUMBER($AL130),$AL130&lt;&gt;0),ROUND($Q130/$AL130*100,1),"")</f>
        <v/>
      </c>
      <c r="AI130" s="48">
        <f>IF(ISNUMBER($S130),IF($S130&lt;=1,"Yes","No"),"n/a")</f>
        <v/>
      </c>
      <c r="AJ130" s="48">
        <f>IF(ISNUMBER($S130),ROUND(MAX(0,MIN(100,100-$S130*2.5-IF(ISNUMBER($T130),$T130,0)*0.12+IF($S130&lt;=1,12,0))),0),"")</f>
        <v/>
      </c>
      <c r="AK130" s="48">
        <f>IF(ISNUMBER($Q130),IF($Q130&gt;=100,20,IF($Q130&gt;=30,10,0)),0)+IF(ISNUMBER($R130),IF($R130&gt;=100,20,0),0)+IF(ISNUMBER($P130),IF($P130&gt;=150,20,IF($P130&gt;=50,12,5)),0)+IF(ISNUMBER($S130),IF($S130&lt;=1,15,0),0)</f>
        <v/>
      </c>
      <c r="AL130" s="48" t="n">
        <v>355</v>
      </c>
      <c r="AM130" s="49" t="n"/>
      <c r="AN130" s="48">
        <f>IF(AND(ISNUMBER($P130),ISNUMBER($AL130),$AL130&lt;&gt;0),IF(OR($P130&gt;180,$P130/$AL130*1000&gt;400),"Over ceiling, confirm SKU","Within"),"n/a")</f>
        <v/>
      </c>
      <c r="AO130" s="51" t="n"/>
      <c r="AP130" s="51" t="n"/>
      <c r="AQ130" s="51" t="n"/>
      <c r="AR130" s="34" t="inlineStr">
        <is>
          <t>Recalled, batch confirmed, to confirm</t>
        </is>
      </c>
      <c r="AS130" s="34" t="inlineStr">
        <is>
          <t>BLANK -&gt; requires live Amazon.ca capture</t>
        </is>
      </c>
      <c r="AT130" s="34" t="inlineStr">
        <is>
          <t>Unverified commercial data</t>
        </is>
      </c>
    </row>
    <row r="131" ht="28" customHeight="1">
      <c r="A131" s="34" t="inlineStr">
        <is>
          <t>Sound</t>
        </is>
      </c>
      <c r="B131" s="34" t="inlineStr">
        <is>
          <t>Sound Sparkling Water (Tea/Botanical) | Blackberry + Lemon Verbena | 12 pack 355mL</t>
        </is>
      </c>
      <c r="C131" s="34" t="inlineStr">
        <is>
          <t>1) Sparkling electrolyte / functional sparkling</t>
        </is>
      </c>
      <c r="D131" s="34" t="inlineStr">
        <is>
          <t>355 mL can</t>
        </is>
      </c>
      <c r="E131" s="48" t="n">
        <v>12</v>
      </c>
      <c r="F131" s="49" t="n"/>
      <c r="G131" s="50">
        <f>IF(AND(ISNUMBER($F131),ISNUMBER($E131),$E131&lt;&gt;0),$F131/$E131,"")</f>
        <v/>
      </c>
      <c r="H131" s="50">
        <f>IF(AND(ISNUMBER($F131),ISNUMBER($AL131),ISNUMBER($E131),($AL131*$E131)&lt;&gt;0),$F131/($AL131*$E131)*100,"")</f>
        <v/>
      </c>
      <c r="I131" s="51" t="n"/>
      <c r="J131" s="52" t="n"/>
      <c r="K131" s="50">
        <f>IF(AND(ISNUMBER($F131),ISNUMBER($J131)),$F131*(1-$J131),"")</f>
        <v/>
      </c>
      <c r="L131" s="51" t="n"/>
      <c r="M131" s="51" t="n"/>
      <c r="N131" s="50">
        <f>IF(ISNUMBER($F131),($F131-IF(ISNUMBER($AM131),$AM131,0))*(1-IF(ISNUMBER($J131),$J131,0)),"")</f>
        <v/>
      </c>
      <c r="O131" s="34" t="inlineStr">
        <is>
          <t>Blackberry + Lemon Verbena</t>
        </is>
      </c>
      <c r="P131" s="48" t="n">
        <v>15</v>
      </c>
      <c r="Q131" s="48" t="n">
        <v>0</v>
      </c>
      <c r="R131" s="34" t="inlineStr">
        <is>
          <t>Not listed</t>
        </is>
      </c>
      <c r="S131" s="48" t="n">
        <v>0</v>
      </c>
      <c r="T131" s="48" t="n">
        <v>0</v>
      </c>
      <c r="U131" s="34" t="inlineStr">
        <is>
          <t>None (unsweetened)</t>
        </is>
      </c>
      <c r="V131" s="34" t="inlineStr">
        <is>
          <t>Real brewed tea/botanicals, unsweetened, zero sugar/calorie</t>
        </is>
      </c>
      <c r="W131" s="51" t="n"/>
      <c r="X131" s="51" t="n"/>
      <c r="Y131" s="51" t="n"/>
      <c r="Z131" s="51" t="n"/>
      <c r="AA131" s="34" t="inlineStr">
        <is>
          <t>Low</t>
        </is>
      </c>
      <c r="AB131" s="34" t="inlineStr">
        <is>
          <t>Emerging unsweetened botanical niche</t>
        </is>
      </c>
      <c r="AC131" s="34" t="inlineStr">
        <is>
          <t>Unsweetened sparkling brewed tea and botanicals</t>
        </is>
      </c>
      <c r="AD131" s="34" t="inlineStr">
        <is>
          <t>Genuinely unsweetened with real tea/botanical character.</t>
        </is>
      </c>
      <c r="AE131" s="51" t="n"/>
      <c r="AF131" s="53">
        <f>IF(AND(ISNUMBER($P131),ISNUMBER($AL131),$AL131&lt;&gt;0),ROUND($P131/$AL131*100,1),"")</f>
        <v/>
      </c>
      <c r="AG131" s="54">
        <f>IF(AND(ISNUMBER($S131),ISNUMBER($AL131),$AL131&lt;&gt;0),ROUND($S131/$AL131*100,2),"")</f>
        <v/>
      </c>
      <c r="AH131" s="53">
        <f>IF(AND(ISNUMBER($Q131),ISNUMBER($AL131),$AL131&lt;&gt;0),ROUND($Q131/$AL131*100,1),"")</f>
        <v/>
      </c>
      <c r="AI131" s="48">
        <f>IF(ISNUMBER($S131),IF($S131&lt;=1,"Yes","No"),"n/a")</f>
        <v/>
      </c>
      <c r="AJ131" s="48">
        <f>IF(ISNUMBER($S131),ROUND(MAX(0,MIN(100,100-$S131*2.5-IF(ISNUMBER($T131),$T131,0)*0.12+IF($S131&lt;=1,12,0))),0),"")</f>
        <v/>
      </c>
      <c r="AK131" s="48">
        <f>IF(ISNUMBER($Q131),IF($Q131&gt;=100,20,IF($Q131&gt;=30,10,0)),0)+IF(ISNUMBER($R131),IF($R131&gt;=100,20,0),0)+IF(ISNUMBER($P131),IF($P131&gt;=150,20,IF($P131&gt;=50,12,5)),0)+IF(ISNUMBER($S131),IF($S131&lt;=1,15,0),0)</f>
        <v/>
      </c>
      <c r="AL131" s="48" t="n">
        <v>355</v>
      </c>
      <c r="AM131" s="49" t="n"/>
      <c r="AN131" s="48">
        <f>IF(AND(ISNUMBER($P131),ISNUMBER($AL131),$AL131&lt;&gt;0),IF(OR($P131&gt;180,$P131/$AL131*1000&gt;400),"Over ceiling, confirm SKU","Within"),"n/a")</f>
        <v/>
      </c>
      <c r="AO131" s="51" t="n"/>
      <c r="AP131" s="51" t="n"/>
      <c r="AQ131" s="51" t="n"/>
      <c r="AR131" s="34" t="inlineStr">
        <is>
          <t>Recalled, batch confirmed, to confirm</t>
        </is>
      </c>
      <c r="AS131" s="34" t="inlineStr">
        <is>
          <t>BLANK -&gt; requires live Amazon.ca capture</t>
        </is>
      </c>
      <c r="AT131" s="34" t="inlineStr">
        <is>
          <t>Unverified commercial data</t>
        </is>
      </c>
    </row>
    <row r="132" ht="28" customHeight="1">
      <c r="A132" s="34" t="inlineStr">
        <is>
          <t>Sound</t>
        </is>
      </c>
      <c r="B132" s="34" t="inlineStr">
        <is>
          <t>Sound Sparkling Water (Tea/Botanical) | Blackberry + Lemon Verbena | 15 pack 355mL</t>
        </is>
      </c>
      <c r="C132" s="34" t="inlineStr">
        <is>
          <t>1) Sparkling electrolyte / functional sparkling</t>
        </is>
      </c>
      <c r="D132" s="34" t="inlineStr">
        <is>
          <t>355 mL can</t>
        </is>
      </c>
      <c r="E132" s="48" t="n">
        <v>15</v>
      </c>
      <c r="F132" s="49" t="n"/>
      <c r="G132" s="50">
        <f>IF(AND(ISNUMBER($F132),ISNUMBER($E132),$E132&lt;&gt;0),$F132/$E132,"")</f>
        <v/>
      </c>
      <c r="H132" s="50">
        <f>IF(AND(ISNUMBER($F132),ISNUMBER($AL132),ISNUMBER($E132),($AL132*$E132)&lt;&gt;0),$F132/($AL132*$E132)*100,"")</f>
        <v/>
      </c>
      <c r="I132" s="51" t="n"/>
      <c r="J132" s="52" t="n"/>
      <c r="K132" s="50">
        <f>IF(AND(ISNUMBER($F132),ISNUMBER($J132)),$F132*(1-$J132),"")</f>
        <v/>
      </c>
      <c r="L132" s="51" t="n"/>
      <c r="M132" s="51" t="n"/>
      <c r="N132" s="50">
        <f>IF(ISNUMBER($F132),($F132-IF(ISNUMBER($AM132),$AM132,0))*(1-IF(ISNUMBER($J132),$J132,0)),"")</f>
        <v/>
      </c>
      <c r="O132" s="34" t="inlineStr">
        <is>
          <t>Blackberry + Lemon Verbena</t>
        </is>
      </c>
      <c r="P132" s="48" t="n">
        <v>15</v>
      </c>
      <c r="Q132" s="48" t="n">
        <v>0</v>
      </c>
      <c r="R132" s="34" t="inlineStr">
        <is>
          <t>Not listed</t>
        </is>
      </c>
      <c r="S132" s="48" t="n">
        <v>0</v>
      </c>
      <c r="T132" s="48" t="n">
        <v>0</v>
      </c>
      <c r="U132" s="34" t="inlineStr">
        <is>
          <t>None (unsweetened)</t>
        </is>
      </c>
      <c r="V132" s="34" t="inlineStr">
        <is>
          <t>Real brewed tea/botanicals, unsweetened, zero sugar/calorie</t>
        </is>
      </c>
      <c r="W132" s="51" t="n"/>
      <c r="X132" s="51" t="n"/>
      <c r="Y132" s="51" t="n"/>
      <c r="Z132" s="51" t="n"/>
      <c r="AA132" s="34" t="inlineStr">
        <is>
          <t>Low</t>
        </is>
      </c>
      <c r="AB132" s="34" t="inlineStr">
        <is>
          <t>Emerging unsweetened botanical niche</t>
        </is>
      </c>
      <c r="AC132" s="34" t="inlineStr">
        <is>
          <t>Unsweetened sparkling brewed tea and botanicals</t>
        </is>
      </c>
      <c r="AD132" s="34" t="inlineStr">
        <is>
          <t>Genuinely unsweetened with real tea/botanical character.</t>
        </is>
      </c>
      <c r="AE132" s="51" t="n"/>
      <c r="AF132" s="53">
        <f>IF(AND(ISNUMBER($P132),ISNUMBER($AL132),$AL132&lt;&gt;0),ROUND($P132/$AL132*100,1),"")</f>
        <v/>
      </c>
      <c r="AG132" s="54">
        <f>IF(AND(ISNUMBER($S132),ISNUMBER($AL132),$AL132&lt;&gt;0),ROUND($S132/$AL132*100,2),"")</f>
        <v/>
      </c>
      <c r="AH132" s="53">
        <f>IF(AND(ISNUMBER($Q132),ISNUMBER($AL132),$AL132&lt;&gt;0),ROUND($Q132/$AL132*100,1),"")</f>
        <v/>
      </c>
      <c r="AI132" s="48">
        <f>IF(ISNUMBER($S132),IF($S132&lt;=1,"Yes","No"),"n/a")</f>
        <v/>
      </c>
      <c r="AJ132" s="48">
        <f>IF(ISNUMBER($S132),ROUND(MAX(0,MIN(100,100-$S132*2.5-IF(ISNUMBER($T132),$T132,0)*0.12+IF($S132&lt;=1,12,0))),0),"")</f>
        <v/>
      </c>
      <c r="AK132" s="48">
        <f>IF(ISNUMBER($Q132),IF($Q132&gt;=100,20,IF($Q132&gt;=30,10,0)),0)+IF(ISNUMBER($R132),IF($R132&gt;=100,20,0),0)+IF(ISNUMBER($P132),IF($P132&gt;=150,20,IF($P132&gt;=50,12,5)),0)+IF(ISNUMBER($S132),IF($S132&lt;=1,15,0),0)</f>
        <v/>
      </c>
      <c r="AL132" s="48" t="n">
        <v>355</v>
      </c>
      <c r="AM132" s="49" t="n"/>
      <c r="AN132" s="48">
        <f>IF(AND(ISNUMBER($P132),ISNUMBER($AL132),$AL132&lt;&gt;0),IF(OR($P132&gt;180,$P132/$AL132*1000&gt;400),"Over ceiling, confirm SKU","Within"),"n/a")</f>
        <v/>
      </c>
      <c r="AO132" s="51" t="n"/>
      <c r="AP132" s="51" t="n"/>
      <c r="AQ132" s="51" t="n"/>
      <c r="AR132" s="34" t="inlineStr">
        <is>
          <t>Recalled, batch confirmed, to confirm</t>
        </is>
      </c>
      <c r="AS132" s="34" t="inlineStr">
        <is>
          <t>BLANK -&gt; requires live Amazon.ca capture</t>
        </is>
      </c>
      <c r="AT132" s="34" t="inlineStr">
        <is>
          <t>Unverified commercial data</t>
        </is>
      </c>
    </row>
    <row r="133" ht="28" customHeight="1">
      <c r="A133" s="34" t="inlineStr">
        <is>
          <t>Sound</t>
        </is>
      </c>
      <c r="B133" s="34" t="inlineStr">
        <is>
          <t>Sound Sparkling Water (Tea/Botanical) | Blackberry + Lemon Verbena | 18 pack 355mL</t>
        </is>
      </c>
      <c r="C133" s="34" t="inlineStr">
        <is>
          <t>1) Sparkling electrolyte / functional sparkling</t>
        </is>
      </c>
      <c r="D133" s="34" t="inlineStr">
        <is>
          <t>355 mL can</t>
        </is>
      </c>
      <c r="E133" s="48" t="n">
        <v>18</v>
      </c>
      <c r="F133" s="49" t="n"/>
      <c r="G133" s="50">
        <f>IF(AND(ISNUMBER($F133),ISNUMBER($E133),$E133&lt;&gt;0),$F133/$E133,"")</f>
        <v/>
      </c>
      <c r="H133" s="50">
        <f>IF(AND(ISNUMBER($F133),ISNUMBER($AL133),ISNUMBER($E133),($AL133*$E133)&lt;&gt;0),$F133/($AL133*$E133)*100,"")</f>
        <v/>
      </c>
      <c r="I133" s="51" t="n"/>
      <c r="J133" s="52" t="n"/>
      <c r="K133" s="50">
        <f>IF(AND(ISNUMBER($F133),ISNUMBER($J133)),$F133*(1-$J133),"")</f>
        <v/>
      </c>
      <c r="L133" s="51" t="n"/>
      <c r="M133" s="51" t="n"/>
      <c r="N133" s="50">
        <f>IF(ISNUMBER($F133),($F133-IF(ISNUMBER($AM133),$AM133,0))*(1-IF(ISNUMBER($J133),$J133,0)),"")</f>
        <v/>
      </c>
      <c r="O133" s="34" t="inlineStr">
        <is>
          <t>Blackberry + Lemon Verbena</t>
        </is>
      </c>
      <c r="P133" s="48" t="n">
        <v>15</v>
      </c>
      <c r="Q133" s="48" t="n">
        <v>0</v>
      </c>
      <c r="R133" s="34" t="inlineStr">
        <is>
          <t>Not listed</t>
        </is>
      </c>
      <c r="S133" s="48" t="n">
        <v>0</v>
      </c>
      <c r="T133" s="48" t="n">
        <v>0</v>
      </c>
      <c r="U133" s="34" t="inlineStr">
        <is>
          <t>None (unsweetened)</t>
        </is>
      </c>
      <c r="V133" s="34" t="inlineStr">
        <is>
          <t>Real brewed tea/botanicals, unsweetened, zero sugar/calorie</t>
        </is>
      </c>
      <c r="W133" s="51" t="n"/>
      <c r="X133" s="51" t="n"/>
      <c r="Y133" s="51" t="n"/>
      <c r="Z133" s="51" t="n"/>
      <c r="AA133" s="34" t="inlineStr">
        <is>
          <t>Low</t>
        </is>
      </c>
      <c r="AB133" s="34" t="inlineStr">
        <is>
          <t>Emerging unsweetened botanical niche</t>
        </is>
      </c>
      <c r="AC133" s="34" t="inlineStr">
        <is>
          <t>Unsweetened sparkling brewed tea and botanicals</t>
        </is>
      </c>
      <c r="AD133" s="34" t="inlineStr">
        <is>
          <t>Genuinely unsweetened with real tea/botanical character.</t>
        </is>
      </c>
      <c r="AE133" s="51" t="n"/>
      <c r="AF133" s="53">
        <f>IF(AND(ISNUMBER($P133),ISNUMBER($AL133),$AL133&lt;&gt;0),ROUND($P133/$AL133*100,1),"")</f>
        <v/>
      </c>
      <c r="AG133" s="54">
        <f>IF(AND(ISNUMBER($S133),ISNUMBER($AL133),$AL133&lt;&gt;0),ROUND($S133/$AL133*100,2),"")</f>
        <v/>
      </c>
      <c r="AH133" s="53">
        <f>IF(AND(ISNUMBER($Q133),ISNUMBER($AL133),$AL133&lt;&gt;0),ROUND($Q133/$AL133*100,1),"")</f>
        <v/>
      </c>
      <c r="AI133" s="48">
        <f>IF(ISNUMBER($S133),IF($S133&lt;=1,"Yes","No"),"n/a")</f>
        <v/>
      </c>
      <c r="AJ133" s="48">
        <f>IF(ISNUMBER($S133),ROUND(MAX(0,MIN(100,100-$S133*2.5-IF(ISNUMBER($T133),$T133,0)*0.12+IF($S133&lt;=1,12,0))),0),"")</f>
        <v/>
      </c>
      <c r="AK133" s="48">
        <f>IF(ISNUMBER($Q133),IF($Q133&gt;=100,20,IF($Q133&gt;=30,10,0)),0)+IF(ISNUMBER($R133),IF($R133&gt;=100,20,0),0)+IF(ISNUMBER($P133),IF($P133&gt;=150,20,IF($P133&gt;=50,12,5)),0)+IF(ISNUMBER($S133),IF($S133&lt;=1,15,0),0)</f>
        <v/>
      </c>
      <c r="AL133" s="48" t="n">
        <v>355</v>
      </c>
      <c r="AM133" s="49" t="n"/>
      <c r="AN133" s="48">
        <f>IF(AND(ISNUMBER($P133),ISNUMBER($AL133),$AL133&lt;&gt;0),IF(OR($P133&gt;180,$P133/$AL133*1000&gt;400),"Over ceiling, confirm SKU","Within"),"n/a")</f>
        <v/>
      </c>
      <c r="AO133" s="51" t="n"/>
      <c r="AP133" s="51" t="n"/>
      <c r="AQ133" s="51" t="n"/>
      <c r="AR133" s="34" t="inlineStr">
        <is>
          <t>Recalled, batch confirmed, to confirm</t>
        </is>
      </c>
      <c r="AS133" s="34" t="inlineStr">
        <is>
          <t>BLANK -&gt; requires live Amazon.ca capture</t>
        </is>
      </c>
      <c r="AT133" s="34" t="inlineStr">
        <is>
          <t>Unverified commercial data</t>
        </is>
      </c>
    </row>
    <row r="134" ht="28" customHeight="1">
      <c r="A134" s="34" t="inlineStr">
        <is>
          <t>Sound</t>
        </is>
      </c>
      <c r="B134" s="34" t="inlineStr">
        <is>
          <t>Sound Sparkling Water (Tea/Botanical) | Blackberry + Lemon Verbena | 24 pack 355mL</t>
        </is>
      </c>
      <c r="C134" s="34" t="inlineStr">
        <is>
          <t>1) Sparkling electrolyte / functional sparkling</t>
        </is>
      </c>
      <c r="D134" s="34" t="inlineStr">
        <is>
          <t>355 mL can</t>
        </is>
      </c>
      <c r="E134" s="48" t="n">
        <v>24</v>
      </c>
      <c r="F134" s="49" t="n"/>
      <c r="G134" s="50">
        <f>IF(AND(ISNUMBER($F134),ISNUMBER($E134),$E134&lt;&gt;0),$F134/$E134,"")</f>
        <v/>
      </c>
      <c r="H134" s="50">
        <f>IF(AND(ISNUMBER($F134),ISNUMBER($AL134),ISNUMBER($E134),($AL134*$E134)&lt;&gt;0),$F134/($AL134*$E134)*100,"")</f>
        <v/>
      </c>
      <c r="I134" s="51" t="n"/>
      <c r="J134" s="52" t="n"/>
      <c r="K134" s="50">
        <f>IF(AND(ISNUMBER($F134),ISNUMBER($J134)),$F134*(1-$J134),"")</f>
        <v/>
      </c>
      <c r="L134" s="51" t="n"/>
      <c r="M134" s="51" t="n"/>
      <c r="N134" s="50">
        <f>IF(ISNUMBER($F134),($F134-IF(ISNUMBER($AM134),$AM134,0))*(1-IF(ISNUMBER($J134),$J134,0)),"")</f>
        <v/>
      </c>
      <c r="O134" s="34" t="inlineStr">
        <is>
          <t>Blackberry + Lemon Verbena</t>
        </is>
      </c>
      <c r="P134" s="48" t="n">
        <v>15</v>
      </c>
      <c r="Q134" s="48" t="n">
        <v>0</v>
      </c>
      <c r="R134" s="34" t="inlineStr">
        <is>
          <t>Not listed</t>
        </is>
      </c>
      <c r="S134" s="48" t="n">
        <v>0</v>
      </c>
      <c r="T134" s="48" t="n">
        <v>0</v>
      </c>
      <c r="U134" s="34" t="inlineStr">
        <is>
          <t>None (unsweetened)</t>
        </is>
      </c>
      <c r="V134" s="34" t="inlineStr">
        <is>
          <t>Real brewed tea/botanicals, unsweetened, zero sugar/calorie</t>
        </is>
      </c>
      <c r="W134" s="51" t="n"/>
      <c r="X134" s="51" t="n"/>
      <c r="Y134" s="51" t="n"/>
      <c r="Z134" s="51" t="n"/>
      <c r="AA134" s="34" t="inlineStr">
        <is>
          <t>Low</t>
        </is>
      </c>
      <c r="AB134" s="34" t="inlineStr">
        <is>
          <t>Emerging unsweetened botanical niche</t>
        </is>
      </c>
      <c r="AC134" s="34" t="inlineStr">
        <is>
          <t>Unsweetened sparkling brewed tea and botanicals</t>
        </is>
      </c>
      <c r="AD134" s="34" t="inlineStr">
        <is>
          <t>Genuinely unsweetened with real tea/botanical character.</t>
        </is>
      </c>
      <c r="AE134" s="51" t="n"/>
      <c r="AF134" s="53">
        <f>IF(AND(ISNUMBER($P134),ISNUMBER($AL134),$AL134&lt;&gt;0),ROUND($P134/$AL134*100,1),"")</f>
        <v/>
      </c>
      <c r="AG134" s="54">
        <f>IF(AND(ISNUMBER($S134),ISNUMBER($AL134),$AL134&lt;&gt;0),ROUND($S134/$AL134*100,2),"")</f>
        <v/>
      </c>
      <c r="AH134" s="53">
        <f>IF(AND(ISNUMBER($Q134),ISNUMBER($AL134),$AL134&lt;&gt;0),ROUND($Q134/$AL134*100,1),"")</f>
        <v/>
      </c>
      <c r="AI134" s="48">
        <f>IF(ISNUMBER($S134),IF($S134&lt;=1,"Yes","No"),"n/a")</f>
        <v/>
      </c>
      <c r="AJ134" s="48">
        <f>IF(ISNUMBER($S134),ROUND(MAX(0,MIN(100,100-$S134*2.5-IF(ISNUMBER($T134),$T134,0)*0.12+IF($S134&lt;=1,12,0))),0),"")</f>
        <v/>
      </c>
      <c r="AK134" s="48">
        <f>IF(ISNUMBER($Q134),IF($Q134&gt;=100,20,IF($Q134&gt;=30,10,0)),0)+IF(ISNUMBER($R134),IF($R134&gt;=100,20,0),0)+IF(ISNUMBER($P134),IF($P134&gt;=150,20,IF($P134&gt;=50,12,5)),0)+IF(ISNUMBER($S134),IF($S134&lt;=1,15,0),0)</f>
        <v/>
      </c>
      <c r="AL134" s="48" t="n">
        <v>355</v>
      </c>
      <c r="AM134" s="49" t="n"/>
      <c r="AN134" s="48">
        <f>IF(AND(ISNUMBER($P134),ISNUMBER($AL134),$AL134&lt;&gt;0),IF(OR($P134&gt;180,$P134/$AL134*1000&gt;400),"Over ceiling, confirm SKU","Within"),"n/a")</f>
        <v/>
      </c>
      <c r="AO134" s="51" t="n"/>
      <c r="AP134" s="51" t="n"/>
      <c r="AQ134" s="51" t="n"/>
      <c r="AR134" s="34" t="inlineStr">
        <is>
          <t>Recalled, batch confirmed, to confirm</t>
        </is>
      </c>
      <c r="AS134" s="34" t="inlineStr">
        <is>
          <t>BLANK -&gt; requires live Amazon.ca capture</t>
        </is>
      </c>
      <c r="AT134" s="34" t="inlineStr">
        <is>
          <t>Unverified commercial data</t>
        </is>
      </c>
    </row>
    <row r="135" ht="28" customHeight="1">
      <c r="A135" s="34" t="inlineStr">
        <is>
          <t>Sound</t>
        </is>
      </c>
      <c r="B135" s="34" t="inlineStr">
        <is>
          <t>Sound Sparkling Water (Tea/Botanical) | Grapefruit + Hops | single 355mL</t>
        </is>
      </c>
      <c r="C135" s="34" t="inlineStr">
        <is>
          <t>1) Sparkling electrolyte / functional sparkling</t>
        </is>
      </c>
      <c r="D135" s="34" t="inlineStr">
        <is>
          <t>355 mL can</t>
        </is>
      </c>
      <c r="E135" s="48" t="n">
        <v>1</v>
      </c>
      <c r="F135" s="49" t="n"/>
      <c r="G135" s="50">
        <f>IF(AND(ISNUMBER($F135),ISNUMBER($E135),$E135&lt;&gt;0),$F135/$E135,"")</f>
        <v/>
      </c>
      <c r="H135" s="50">
        <f>IF(AND(ISNUMBER($F135),ISNUMBER($AL135),ISNUMBER($E135),($AL135*$E135)&lt;&gt;0),$F135/($AL135*$E135)*100,"")</f>
        <v/>
      </c>
      <c r="I135" s="51" t="n"/>
      <c r="J135" s="52" t="n"/>
      <c r="K135" s="50">
        <f>IF(AND(ISNUMBER($F135),ISNUMBER($J135)),$F135*(1-$J135),"")</f>
        <v/>
      </c>
      <c r="L135" s="51" t="n"/>
      <c r="M135" s="51" t="n"/>
      <c r="N135" s="50">
        <f>IF(ISNUMBER($F135),($F135-IF(ISNUMBER($AM135),$AM135,0))*(1-IF(ISNUMBER($J135),$J135,0)),"")</f>
        <v/>
      </c>
      <c r="O135" s="34" t="inlineStr">
        <is>
          <t>Grapefruit + Hops</t>
        </is>
      </c>
      <c r="P135" s="48" t="n">
        <v>15</v>
      </c>
      <c r="Q135" s="48" t="n">
        <v>0</v>
      </c>
      <c r="R135" s="34" t="inlineStr">
        <is>
          <t>Not listed</t>
        </is>
      </c>
      <c r="S135" s="48" t="n">
        <v>0</v>
      </c>
      <c r="T135" s="48" t="n">
        <v>0</v>
      </c>
      <c r="U135" s="34" t="inlineStr">
        <is>
          <t>None (unsweetened)</t>
        </is>
      </c>
      <c r="V135" s="34" t="inlineStr">
        <is>
          <t>Real brewed tea/botanicals, unsweetened, zero sugar/calorie</t>
        </is>
      </c>
      <c r="W135" s="51" t="n"/>
      <c r="X135" s="51" t="n"/>
      <c r="Y135" s="51" t="n"/>
      <c r="Z135" s="51" t="n"/>
      <c r="AA135" s="34" t="inlineStr">
        <is>
          <t>Low</t>
        </is>
      </c>
      <c r="AB135" s="34" t="inlineStr">
        <is>
          <t>Emerging unsweetened botanical niche</t>
        </is>
      </c>
      <c r="AC135" s="34" t="inlineStr">
        <is>
          <t>Unsweetened sparkling brewed tea and botanicals</t>
        </is>
      </c>
      <c r="AD135" s="34" t="inlineStr">
        <is>
          <t>Genuinely unsweetened with real tea/botanical character.</t>
        </is>
      </c>
      <c r="AE135" s="51" t="n"/>
      <c r="AF135" s="53">
        <f>IF(AND(ISNUMBER($P135),ISNUMBER($AL135),$AL135&lt;&gt;0),ROUND($P135/$AL135*100,1),"")</f>
        <v/>
      </c>
      <c r="AG135" s="54">
        <f>IF(AND(ISNUMBER($S135),ISNUMBER($AL135),$AL135&lt;&gt;0),ROUND($S135/$AL135*100,2),"")</f>
        <v/>
      </c>
      <c r="AH135" s="53">
        <f>IF(AND(ISNUMBER($Q135),ISNUMBER($AL135),$AL135&lt;&gt;0),ROUND($Q135/$AL135*100,1),"")</f>
        <v/>
      </c>
      <c r="AI135" s="48">
        <f>IF(ISNUMBER($S135),IF($S135&lt;=1,"Yes","No"),"n/a")</f>
        <v/>
      </c>
      <c r="AJ135" s="48">
        <f>IF(ISNUMBER($S135),ROUND(MAX(0,MIN(100,100-$S135*2.5-IF(ISNUMBER($T135),$T135,0)*0.12+IF($S135&lt;=1,12,0))),0),"")</f>
        <v/>
      </c>
      <c r="AK135" s="48">
        <f>IF(ISNUMBER($Q135),IF($Q135&gt;=100,20,IF($Q135&gt;=30,10,0)),0)+IF(ISNUMBER($R135),IF($R135&gt;=100,20,0),0)+IF(ISNUMBER($P135),IF($P135&gt;=150,20,IF($P135&gt;=50,12,5)),0)+IF(ISNUMBER($S135),IF($S135&lt;=1,15,0),0)</f>
        <v/>
      </c>
      <c r="AL135" s="48" t="n">
        <v>355</v>
      </c>
      <c r="AM135" s="49" t="n"/>
      <c r="AN135" s="48">
        <f>IF(AND(ISNUMBER($P135),ISNUMBER($AL135),$AL135&lt;&gt;0),IF(OR($P135&gt;180,$P135/$AL135*1000&gt;400),"Over ceiling, confirm SKU","Within"),"n/a")</f>
        <v/>
      </c>
      <c r="AO135" s="51" t="n"/>
      <c r="AP135" s="51" t="n"/>
      <c r="AQ135" s="51" t="n"/>
      <c r="AR135" s="34" t="inlineStr">
        <is>
          <t>Recalled, batch confirmed, to confirm</t>
        </is>
      </c>
      <c r="AS135" s="34" t="inlineStr">
        <is>
          <t>BLANK -&gt; requires live Amazon.ca capture</t>
        </is>
      </c>
      <c r="AT135" s="34" t="inlineStr">
        <is>
          <t>Unverified commercial data</t>
        </is>
      </c>
    </row>
    <row r="136" ht="28" customHeight="1">
      <c r="A136" s="34" t="inlineStr">
        <is>
          <t>Sound</t>
        </is>
      </c>
      <c r="B136" s="34" t="inlineStr">
        <is>
          <t>Sound Sparkling Water (Tea/Botanical) | Grapefruit + Hops | 8 pack 355mL</t>
        </is>
      </c>
      <c r="C136" s="34" t="inlineStr">
        <is>
          <t>1) Sparkling electrolyte / functional sparkling</t>
        </is>
      </c>
      <c r="D136" s="34" t="inlineStr">
        <is>
          <t>355 mL can</t>
        </is>
      </c>
      <c r="E136" s="48" t="n">
        <v>8</v>
      </c>
      <c r="F136" s="49" t="n"/>
      <c r="G136" s="50">
        <f>IF(AND(ISNUMBER($F136),ISNUMBER($E136),$E136&lt;&gt;0),$F136/$E136,"")</f>
        <v/>
      </c>
      <c r="H136" s="50">
        <f>IF(AND(ISNUMBER($F136),ISNUMBER($AL136),ISNUMBER($E136),($AL136*$E136)&lt;&gt;0),$F136/($AL136*$E136)*100,"")</f>
        <v/>
      </c>
      <c r="I136" s="51" t="n"/>
      <c r="J136" s="52" t="n"/>
      <c r="K136" s="50">
        <f>IF(AND(ISNUMBER($F136),ISNUMBER($J136)),$F136*(1-$J136),"")</f>
        <v/>
      </c>
      <c r="L136" s="51" t="n"/>
      <c r="M136" s="51" t="n"/>
      <c r="N136" s="50">
        <f>IF(ISNUMBER($F136),($F136-IF(ISNUMBER($AM136),$AM136,0))*(1-IF(ISNUMBER($J136),$J136,0)),"")</f>
        <v/>
      </c>
      <c r="O136" s="34" t="inlineStr">
        <is>
          <t>Grapefruit + Hops</t>
        </is>
      </c>
      <c r="P136" s="48" t="n">
        <v>15</v>
      </c>
      <c r="Q136" s="48" t="n">
        <v>0</v>
      </c>
      <c r="R136" s="34" t="inlineStr">
        <is>
          <t>Not listed</t>
        </is>
      </c>
      <c r="S136" s="48" t="n">
        <v>0</v>
      </c>
      <c r="T136" s="48" t="n">
        <v>0</v>
      </c>
      <c r="U136" s="34" t="inlineStr">
        <is>
          <t>None (unsweetened)</t>
        </is>
      </c>
      <c r="V136" s="34" t="inlineStr">
        <is>
          <t>Real brewed tea/botanicals, unsweetened, zero sugar/calorie</t>
        </is>
      </c>
      <c r="W136" s="51" t="n"/>
      <c r="X136" s="51" t="n"/>
      <c r="Y136" s="51" t="n"/>
      <c r="Z136" s="51" t="n"/>
      <c r="AA136" s="34" t="inlineStr">
        <is>
          <t>Low</t>
        </is>
      </c>
      <c r="AB136" s="34" t="inlineStr">
        <is>
          <t>Emerging unsweetened botanical niche</t>
        </is>
      </c>
      <c r="AC136" s="34" t="inlineStr">
        <is>
          <t>Unsweetened sparkling brewed tea and botanicals</t>
        </is>
      </c>
      <c r="AD136" s="34" t="inlineStr">
        <is>
          <t>Genuinely unsweetened with real tea/botanical character.</t>
        </is>
      </c>
      <c r="AE136" s="51" t="n"/>
      <c r="AF136" s="53">
        <f>IF(AND(ISNUMBER($P136),ISNUMBER($AL136),$AL136&lt;&gt;0),ROUND($P136/$AL136*100,1),"")</f>
        <v/>
      </c>
      <c r="AG136" s="54">
        <f>IF(AND(ISNUMBER($S136),ISNUMBER($AL136),$AL136&lt;&gt;0),ROUND($S136/$AL136*100,2),"")</f>
        <v/>
      </c>
      <c r="AH136" s="53">
        <f>IF(AND(ISNUMBER($Q136),ISNUMBER($AL136),$AL136&lt;&gt;0),ROUND($Q136/$AL136*100,1),"")</f>
        <v/>
      </c>
      <c r="AI136" s="48">
        <f>IF(ISNUMBER($S136),IF($S136&lt;=1,"Yes","No"),"n/a")</f>
        <v/>
      </c>
      <c r="AJ136" s="48">
        <f>IF(ISNUMBER($S136),ROUND(MAX(0,MIN(100,100-$S136*2.5-IF(ISNUMBER($T136),$T136,0)*0.12+IF($S136&lt;=1,12,0))),0),"")</f>
        <v/>
      </c>
      <c r="AK136" s="48">
        <f>IF(ISNUMBER($Q136),IF($Q136&gt;=100,20,IF($Q136&gt;=30,10,0)),0)+IF(ISNUMBER($R136),IF($R136&gt;=100,20,0),0)+IF(ISNUMBER($P136),IF($P136&gt;=150,20,IF($P136&gt;=50,12,5)),0)+IF(ISNUMBER($S136),IF($S136&lt;=1,15,0),0)</f>
        <v/>
      </c>
      <c r="AL136" s="48" t="n">
        <v>355</v>
      </c>
      <c r="AM136" s="49" t="n"/>
      <c r="AN136" s="48">
        <f>IF(AND(ISNUMBER($P136),ISNUMBER($AL136),$AL136&lt;&gt;0),IF(OR($P136&gt;180,$P136/$AL136*1000&gt;400),"Over ceiling, confirm SKU","Within"),"n/a")</f>
        <v/>
      </c>
      <c r="AO136" s="51" t="n"/>
      <c r="AP136" s="51" t="n"/>
      <c r="AQ136" s="51" t="n"/>
      <c r="AR136" s="34" t="inlineStr">
        <is>
          <t>Recalled, batch confirmed, to confirm</t>
        </is>
      </c>
      <c r="AS136" s="34" t="inlineStr">
        <is>
          <t>BLANK -&gt; requires live Amazon.ca capture</t>
        </is>
      </c>
      <c r="AT136" s="34" t="inlineStr">
        <is>
          <t>Unverified commercial data</t>
        </is>
      </c>
    </row>
    <row r="137" ht="28" customHeight="1">
      <c r="A137" s="34" t="inlineStr">
        <is>
          <t>Sound</t>
        </is>
      </c>
      <c r="B137" s="34" t="inlineStr">
        <is>
          <t>Sound Sparkling Water (Tea/Botanical) | Grapefruit + Hops | 12 pack 355mL</t>
        </is>
      </c>
      <c r="C137" s="34" t="inlineStr">
        <is>
          <t>1) Sparkling electrolyte / functional sparkling</t>
        </is>
      </c>
      <c r="D137" s="34" t="inlineStr">
        <is>
          <t>355 mL can</t>
        </is>
      </c>
      <c r="E137" s="48" t="n">
        <v>12</v>
      </c>
      <c r="F137" s="49" t="n"/>
      <c r="G137" s="50">
        <f>IF(AND(ISNUMBER($F137),ISNUMBER($E137),$E137&lt;&gt;0),$F137/$E137,"")</f>
        <v/>
      </c>
      <c r="H137" s="50">
        <f>IF(AND(ISNUMBER($F137),ISNUMBER($AL137),ISNUMBER($E137),($AL137*$E137)&lt;&gt;0),$F137/($AL137*$E137)*100,"")</f>
        <v/>
      </c>
      <c r="I137" s="51" t="n"/>
      <c r="J137" s="52" t="n"/>
      <c r="K137" s="50">
        <f>IF(AND(ISNUMBER($F137),ISNUMBER($J137)),$F137*(1-$J137),"")</f>
        <v/>
      </c>
      <c r="L137" s="51" t="n"/>
      <c r="M137" s="51" t="n"/>
      <c r="N137" s="50">
        <f>IF(ISNUMBER($F137),($F137-IF(ISNUMBER($AM137),$AM137,0))*(1-IF(ISNUMBER($J137),$J137,0)),"")</f>
        <v/>
      </c>
      <c r="O137" s="34" t="inlineStr">
        <is>
          <t>Grapefruit + Hops</t>
        </is>
      </c>
      <c r="P137" s="48" t="n">
        <v>15</v>
      </c>
      <c r="Q137" s="48" t="n">
        <v>0</v>
      </c>
      <c r="R137" s="34" t="inlineStr">
        <is>
          <t>Not listed</t>
        </is>
      </c>
      <c r="S137" s="48" t="n">
        <v>0</v>
      </c>
      <c r="T137" s="48" t="n">
        <v>0</v>
      </c>
      <c r="U137" s="34" t="inlineStr">
        <is>
          <t>None (unsweetened)</t>
        </is>
      </c>
      <c r="V137" s="34" t="inlineStr">
        <is>
          <t>Real brewed tea/botanicals, unsweetened, zero sugar/calorie</t>
        </is>
      </c>
      <c r="W137" s="51" t="n"/>
      <c r="X137" s="51" t="n"/>
      <c r="Y137" s="51" t="n"/>
      <c r="Z137" s="51" t="n"/>
      <c r="AA137" s="34" t="inlineStr">
        <is>
          <t>Low</t>
        </is>
      </c>
      <c r="AB137" s="34" t="inlineStr">
        <is>
          <t>Emerging unsweetened botanical niche</t>
        </is>
      </c>
      <c r="AC137" s="34" t="inlineStr">
        <is>
          <t>Unsweetened sparkling brewed tea and botanicals</t>
        </is>
      </c>
      <c r="AD137" s="34" t="inlineStr">
        <is>
          <t>Genuinely unsweetened with real tea/botanical character.</t>
        </is>
      </c>
      <c r="AE137" s="51" t="n"/>
      <c r="AF137" s="53">
        <f>IF(AND(ISNUMBER($P137),ISNUMBER($AL137),$AL137&lt;&gt;0),ROUND($P137/$AL137*100,1),"")</f>
        <v/>
      </c>
      <c r="AG137" s="54">
        <f>IF(AND(ISNUMBER($S137),ISNUMBER($AL137),$AL137&lt;&gt;0),ROUND($S137/$AL137*100,2),"")</f>
        <v/>
      </c>
      <c r="AH137" s="53">
        <f>IF(AND(ISNUMBER($Q137),ISNUMBER($AL137),$AL137&lt;&gt;0),ROUND($Q137/$AL137*100,1),"")</f>
        <v/>
      </c>
      <c r="AI137" s="48">
        <f>IF(ISNUMBER($S137),IF($S137&lt;=1,"Yes","No"),"n/a")</f>
        <v/>
      </c>
      <c r="AJ137" s="48">
        <f>IF(ISNUMBER($S137),ROUND(MAX(0,MIN(100,100-$S137*2.5-IF(ISNUMBER($T137),$T137,0)*0.12+IF($S137&lt;=1,12,0))),0),"")</f>
        <v/>
      </c>
      <c r="AK137" s="48">
        <f>IF(ISNUMBER($Q137),IF($Q137&gt;=100,20,IF($Q137&gt;=30,10,0)),0)+IF(ISNUMBER($R137),IF($R137&gt;=100,20,0),0)+IF(ISNUMBER($P137),IF($P137&gt;=150,20,IF($P137&gt;=50,12,5)),0)+IF(ISNUMBER($S137),IF($S137&lt;=1,15,0),0)</f>
        <v/>
      </c>
      <c r="AL137" s="48" t="n">
        <v>355</v>
      </c>
      <c r="AM137" s="49" t="n"/>
      <c r="AN137" s="48">
        <f>IF(AND(ISNUMBER($P137),ISNUMBER($AL137),$AL137&lt;&gt;0),IF(OR($P137&gt;180,$P137/$AL137*1000&gt;400),"Over ceiling, confirm SKU","Within"),"n/a")</f>
        <v/>
      </c>
      <c r="AO137" s="51" t="n"/>
      <c r="AP137" s="51" t="n"/>
      <c r="AQ137" s="51" t="n"/>
      <c r="AR137" s="34" t="inlineStr">
        <is>
          <t>Recalled, batch confirmed, to confirm</t>
        </is>
      </c>
      <c r="AS137" s="34" t="inlineStr">
        <is>
          <t>BLANK -&gt; requires live Amazon.ca capture</t>
        </is>
      </c>
      <c r="AT137" s="34" t="inlineStr">
        <is>
          <t>Unverified commercial data</t>
        </is>
      </c>
    </row>
    <row r="138" ht="28" customHeight="1">
      <c r="A138" s="34" t="inlineStr">
        <is>
          <t>Sound</t>
        </is>
      </c>
      <c r="B138" s="34" t="inlineStr">
        <is>
          <t>Sound Sparkling Water (Tea/Botanical) | Grapefruit + Hops | 15 pack 355mL</t>
        </is>
      </c>
      <c r="C138" s="34" t="inlineStr">
        <is>
          <t>1) Sparkling electrolyte / functional sparkling</t>
        </is>
      </c>
      <c r="D138" s="34" t="inlineStr">
        <is>
          <t>355 mL can</t>
        </is>
      </c>
      <c r="E138" s="48" t="n">
        <v>15</v>
      </c>
      <c r="F138" s="49" t="n"/>
      <c r="G138" s="50">
        <f>IF(AND(ISNUMBER($F138),ISNUMBER($E138),$E138&lt;&gt;0),$F138/$E138,"")</f>
        <v/>
      </c>
      <c r="H138" s="50">
        <f>IF(AND(ISNUMBER($F138),ISNUMBER($AL138),ISNUMBER($E138),($AL138*$E138)&lt;&gt;0),$F138/($AL138*$E138)*100,"")</f>
        <v/>
      </c>
      <c r="I138" s="51" t="n"/>
      <c r="J138" s="52" t="n"/>
      <c r="K138" s="50">
        <f>IF(AND(ISNUMBER($F138),ISNUMBER($J138)),$F138*(1-$J138),"")</f>
        <v/>
      </c>
      <c r="L138" s="51" t="n"/>
      <c r="M138" s="51" t="n"/>
      <c r="N138" s="50">
        <f>IF(ISNUMBER($F138),($F138-IF(ISNUMBER($AM138),$AM138,0))*(1-IF(ISNUMBER($J138),$J138,0)),"")</f>
        <v/>
      </c>
      <c r="O138" s="34" t="inlineStr">
        <is>
          <t>Grapefruit + Hops</t>
        </is>
      </c>
      <c r="P138" s="48" t="n">
        <v>15</v>
      </c>
      <c r="Q138" s="48" t="n">
        <v>0</v>
      </c>
      <c r="R138" s="34" t="inlineStr">
        <is>
          <t>Not listed</t>
        </is>
      </c>
      <c r="S138" s="48" t="n">
        <v>0</v>
      </c>
      <c r="T138" s="48" t="n">
        <v>0</v>
      </c>
      <c r="U138" s="34" t="inlineStr">
        <is>
          <t>None (unsweetened)</t>
        </is>
      </c>
      <c r="V138" s="34" t="inlineStr">
        <is>
          <t>Real brewed tea/botanicals, unsweetened, zero sugar/calorie</t>
        </is>
      </c>
      <c r="W138" s="51" t="n"/>
      <c r="X138" s="51" t="n"/>
      <c r="Y138" s="51" t="n"/>
      <c r="Z138" s="51" t="n"/>
      <c r="AA138" s="34" t="inlineStr">
        <is>
          <t>Low</t>
        </is>
      </c>
      <c r="AB138" s="34" t="inlineStr">
        <is>
          <t>Emerging unsweetened botanical niche</t>
        </is>
      </c>
      <c r="AC138" s="34" t="inlineStr">
        <is>
          <t>Unsweetened sparkling brewed tea and botanicals</t>
        </is>
      </c>
      <c r="AD138" s="34" t="inlineStr">
        <is>
          <t>Genuinely unsweetened with real tea/botanical character.</t>
        </is>
      </c>
      <c r="AE138" s="51" t="n"/>
      <c r="AF138" s="53">
        <f>IF(AND(ISNUMBER($P138),ISNUMBER($AL138),$AL138&lt;&gt;0),ROUND($P138/$AL138*100,1),"")</f>
        <v/>
      </c>
      <c r="AG138" s="54">
        <f>IF(AND(ISNUMBER($S138),ISNUMBER($AL138),$AL138&lt;&gt;0),ROUND($S138/$AL138*100,2),"")</f>
        <v/>
      </c>
      <c r="AH138" s="53">
        <f>IF(AND(ISNUMBER($Q138),ISNUMBER($AL138),$AL138&lt;&gt;0),ROUND($Q138/$AL138*100,1),"")</f>
        <v/>
      </c>
      <c r="AI138" s="48">
        <f>IF(ISNUMBER($S138),IF($S138&lt;=1,"Yes","No"),"n/a")</f>
        <v/>
      </c>
      <c r="AJ138" s="48">
        <f>IF(ISNUMBER($S138),ROUND(MAX(0,MIN(100,100-$S138*2.5-IF(ISNUMBER($T138),$T138,0)*0.12+IF($S138&lt;=1,12,0))),0),"")</f>
        <v/>
      </c>
      <c r="AK138" s="48">
        <f>IF(ISNUMBER($Q138),IF($Q138&gt;=100,20,IF($Q138&gt;=30,10,0)),0)+IF(ISNUMBER($R138),IF($R138&gt;=100,20,0),0)+IF(ISNUMBER($P138),IF($P138&gt;=150,20,IF($P138&gt;=50,12,5)),0)+IF(ISNUMBER($S138),IF($S138&lt;=1,15,0),0)</f>
        <v/>
      </c>
      <c r="AL138" s="48" t="n">
        <v>355</v>
      </c>
      <c r="AM138" s="49" t="n"/>
      <c r="AN138" s="48">
        <f>IF(AND(ISNUMBER($P138),ISNUMBER($AL138),$AL138&lt;&gt;0),IF(OR($P138&gt;180,$P138/$AL138*1000&gt;400),"Over ceiling, confirm SKU","Within"),"n/a")</f>
        <v/>
      </c>
      <c r="AO138" s="51" t="n"/>
      <c r="AP138" s="51" t="n"/>
      <c r="AQ138" s="51" t="n"/>
      <c r="AR138" s="34" t="inlineStr">
        <is>
          <t>Recalled, batch confirmed, to confirm</t>
        </is>
      </c>
      <c r="AS138" s="34" t="inlineStr">
        <is>
          <t>BLANK -&gt; requires live Amazon.ca capture</t>
        </is>
      </c>
      <c r="AT138" s="34" t="inlineStr">
        <is>
          <t>Unverified commercial data</t>
        </is>
      </c>
    </row>
    <row r="139" ht="28" customHeight="1">
      <c r="A139" s="34" t="inlineStr">
        <is>
          <t>Sound</t>
        </is>
      </c>
      <c r="B139" s="34" t="inlineStr">
        <is>
          <t>Sound Sparkling Water (Tea/Botanical) | Grapefruit + Hops | 18 pack 355mL</t>
        </is>
      </c>
      <c r="C139" s="34" t="inlineStr">
        <is>
          <t>1) Sparkling electrolyte / functional sparkling</t>
        </is>
      </c>
      <c r="D139" s="34" t="inlineStr">
        <is>
          <t>355 mL can</t>
        </is>
      </c>
      <c r="E139" s="48" t="n">
        <v>18</v>
      </c>
      <c r="F139" s="49" t="n"/>
      <c r="G139" s="50">
        <f>IF(AND(ISNUMBER($F139),ISNUMBER($E139),$E139&lt;&gt;0),$F139/$E139,"")</f>
        <v/>
      </c>
      <c r="H139" s="50">
        <f>IF(AND(ISNUMBER($F139),ISNUMBER($AL139),ISNUMBER($E139),($AL139*$E139)&lt;&gt;0),$F139/($AL139*$E139)*100,"")</f>
        <v/>
      </c>
      <c r="I139" s="51" t="n"/>
      <c r="J139" s="52" t="n"/>
      <c r="K139" s="50">
        <f>IF(AND(ISNUMBER($F139),ISNUMBER($J139)),$F139*(1-$J139),"")</f>
        <v/>
      </c>
      <c r="L139" s="51" t="n"/>
      <c r="M139" s="51" t="n"/>
      <c r="N139" s="50">
        <f>IF(ISNUMBER($F139),($F139-IF(ISNUMBER($AM139),$AM139,0))*(1-IF(ISNUMBER($J139),$J139,0)),"")</f>
        <v/>
      </c>
      <c r="O139" s="34" t="inlineStr">
        <is>
          <t>Grapefruit + Hops</t>
        </is>
      </c>
      <c r="P139" s="48" t="n">
        <v>15</v>
      </c>
      <c r="Q139" s="48" t="n">
        <v>0</v>
      </c>
      <c r="R139" s="34" t="inlineStr">
        <is>
          <t>Not listed</t>
        </is>
      </c>
      <c r="S139" s="48" t="n">
        <v>0</v>
      </c>
      <c r="T139" s="48" t="n">
        <v>0</v>
      </c>
      <c r="U139" s="34" t="inlineStr">
        <is>
          <t>None (unsweetened)</t>
        </is>
      </c>
      <c r="V139" s="34" t="inlineStr">
        <is>
          <t>Real brewed tea/botanicals, unsweetened, zero sugar/calorie</t>
        </is>
      </c>
      <c r="W139" s="51" t="n"/>
      <c r="X139" s="51" t="n"/>
      <c r="Y139" s="51" t="n"/>
      <c r="Z139" s="51" t="n"/>
      <c r="AA139" s="34" t="inlineStr">
        <is>
          <t>Low</t>
        </is>
      </c>
      <c r="AB139" s="34" t="inlineStr">
        <is>
          <t>Emerging unsweetened botanical niche</t>
        </is>
      </c>
      <c r="AC139" s="34" t="inlineStr">
        <is>
          <t>Unsweetened sparkling brewed tea and botanicals</t>
        </is>
      </c>
      <c r="AD139" s="34" t="inlineStr">
        <is>
          <t>Genuinely unsweetened with real tea/botanical character.</t>
        </is>
      </c>
      <c r="AE139" s="51" t="n"/>
      <c r="AF139" s="53">
        <f>IF(AND(ISNUMBER($P139),ISNUMBER($AL139),$AL139&lt;&gt;0),ROUND($P139/$AL139*100,1),"")</f>
        <v/>
      </c>
      <c r="AG139" s="54">
        <f>IF(AND(ISNUMBER($S139),ISNUMBER($AL139),$AL139&lt;&gt;0),ROUND($S139/$AL139*100,2),"")</f>
        <v/>
      </c>
      <c r="AH139" s="53">
        <f>IF(AND(ISNUMBER($Q139),ISNUMBER($AL139),$AL139&lt;&gt;0),ROUND($Q139/$AL139*100,1),"")</f>
        <v/>
      </c>
      <c r="AI139" s="48">
        <f>IF(ISNUMBER($S139),IF($S139&lt;=1,"Yes","No"),"n/a")</f>
        <v/>
      </c>
      <c r="AJ139" s="48">
        <f>IF(ISNUMBER($S139),ROUND(MAX(0,MIN(100,100-$S139*2.5-IF(ISNUMBER($T139),$T139,0)*0.12+IF($S139&lt;=1,12,0))),0),"")</f>
        <v/>
      </c>
      <c r="AK139" s="48">
        <f>IF(ISNUMBER($Q139),IF($Q139&gt;=100,20,IF($Q139&gt;=30,10,0)),0)+IF(ISNUMBER($R139),IF($R139&gt;=100,20,0),0)+IF(ISNUMBER($P139),IF($P139&gt;=150,20,IF($P139&gt;=50,12,5)),0)+IF(ISNUMBER($S139),IF($S139&lt;=1,15,0),0)</f>
        <v/>
      </c>
      <c r="AL139" s="48" t="n">
        <v>355</v>
      </c>
      <c r="AM139" s="49" t="n"/>
      <c r="AN139" s="48">
        <f>IF(AND(ISNUMBER($P139),ISNUMBER($AL139),$AL139&lt;&gt;0),IF(OR($P139&gt;180,$P139/$AL139*1000&gt;400),"Over ceiling, confirm SKU","Within"),"n/a")</f>
        <v/>
      </c>
      <c r="AO139" s="51" t="n"/>
      <c r="AP139" s="51" t="n"/>
      <c r="AQ139" s="51" t="n"/>
      <c r="AR139" s="34" t="inlineStr">
        <is>
          <t>Recalled, batch confirmed, to confirm</t>
        </is>
      </c>
      <c r="AS139" s="34" t="inlineStr">
        <is>
          <t>BLANK -&gt; requires live Amazon.ca capture</t>
        </is>
      </c>
      <c r="AT139" s="34" t="inlineStr">
        <is>
          <t>Unverified commercial data</t>
        </is>
      </c>
    </row>
    <row r="140" ht="28" customHeight="1">
      <c r="A140" s="34" t="inlineStr">
        <is>
          <t>Sound</t>
        </is>
      </c>
      <c r="B140" s="34" t="inlineStr">
        <is>
          <t>Sound Sparkling Water (Tea/Botanical) | Grapefruit + Hops | 24 pack 355mL</t>
        </is>
      </c>
      <c r="C140" s="34" t="inlineStr">
        <is>
          <t>1) Sparkling electrolyte / functional sparkling</t>
        </is>
      </c>
      <c r="D140" s="34" t="inlineStr">
        <is>
          <t>355 mL can</t>
        </is>
      </c>
      <c r="E140" s="48" t="n">
        <v>24</v>
      </c>
      <c r="F140" s="49" t="n"/>
      <c r="G140" s="50">
        <f>IF(AND(ISNUMBER($F140),ISNUMBER($E140),$E140&lt;&gt;0),$F140/$E140,"")</f>
        <v/>
      </c>
      <c r="H140" s="50">
        <f>IF(AND(ISNUMBER($F140),ISNUMBER($AL140),ISNUMBER($E140),($AL140*$E140)&lt;&gt;0),$F140/($AL140*$E140)*100,"")</f>
        <v/>
      </c>
      <c r="I140" s="51" t="n"/>
      <c r="J140" s="52" t="n"/>
      <c r="K140" s="50">
        <f>IF(AND(ISNUMBER($F140),ISNUMBER($J140)),$F140*(1-$J140),"")</f>
        <v/>
      </c>
      <c r="L140" s="51" t="n"/>
      <c r="M140" s="51" t="n"/>
      <c r="N140" s="50">
        <f>IF(ISNUMBER($F140),($F140-IF(ISNUMBER($AM140),$AM140,0))*(1-IF(ISNUMBER($J140),$J140,0)),"")</f>
        <v/>
      </c>
      <c r="O140" s="34" t="inlineStr">
        <is>
          <t>Grapefruit + Hops</t>
        </is>
      </c>
      <c r="P140" s="48" t="n">
        <v>15</v>
      </c>
      <c r="Q140" s="48" t="n">
        <v>0</v>
      </c>
      <c r="R140" s="34" t="inlineStr">
        <is>
          <t>Not listed</t>
        </is>
      </c>
      <c r="S140" s="48" t="n">
        <v>0</v>
      </c>
      <c r="T140" s="48" t="n">
        <v>0</v>
      </c>
      <c r="U140" s="34" t="inlineStr">
        <is>
          <t>None (unsweetened)</t>
        </is>
      </c>
      <c r="V140" s="34" t="inlineStr">
        <is>
          <t>Real brewed tea/botanicals, unsweetened, zero sugar/calorie</t>
        </is>
      </c>
      <c r="W140" s="51" t="n"/>
      <c r="X140" s="51" t="n"/>
      <c r="Y140" s="51" t="n"/>
      <c r="Z140" s="51" t="n"/>
      <c r="AA140" s="34" t="inlineStr">
        <is>
          <t>Low</t>
        </is>
      </c>
      <c r="AB140" s="34" t="inlineStr">
        <is>
          <t>Emerging unsweetened botanical niche</t>
        </is>
      </c>
      <c r="AC140" s="34" t="inlineStr">
        <is>
          <t>Unsweetened sparkling brewed tea and botanicals</t>
        </is>
      </c>
      <c r="AD140" s="34" t="inlineStr">
        <is>
          <t>Genuinely unsweetened with real tea/botanical character.</t>
        </is>
      </c>
      <c r="AE140" s="51" t="n"/>
      <c r="AF140" s="53">
        <f>IF(AND(ISNUMBER($P140),ISNUMBER($AL140),$AL140&lt;&gt;0),ROUND($P140/$AL140*100,1),"")</f>
        <v/>
      </c>
      <c r="AG140" s="54">
        <f>IF(AND(ISNUMBER($S140),ISNUMBER($AL140),$AL140&lt;&gt;0),ROUND($S140/$AL140*100,2),"")</f>
        <v/>
      </c>
      <c r="AH140" s="53">
        <f>IF(AND(ISNUMBER($Q140),ISNUMBER($AL140),$AL140&lt;&gt;0),ROUND($Q140/$AL140*100,1),"")</f>
        <v/>
      </c>
      <c r="AI140" s="48">
        <f>IF(ISNUMBER($S140),IF($S140&lt;=1,"Yes","No"),"n/a")</f>
        <v/>
      </c>
      <c r="AJ140" s="48">
        <f>IF(ISNUMBER($S140),ROUND(MAX(0,MIN(100,100-$S140*2.5-IF(ISNUMBER($T140),$T140,0)*0.12+IF($S140&lt;=1,12,0))),0),"")</f>
        <v/>
      </c>
      <c r="AK140" s="48">
        <f>IF(ISNUMBER($Q140),IF($Q140&gt;=100,20,IF($Q140&gt;=30,10,0)),0)+IF(ISNUMBER($R140),IF($R140&gt;=100,20,0),0)+IF(ISNUMBER($P140),IF($P140&gt;=150,20,IF($P140&gt;=50,12,5)),0)+IF(ISNUMBER($S140),IF($S140&lt;=1,15,0),0)</f>
        <v/>
      </c>
      <c r="AL140" s="48" t="n">
        <v>355</v>
      </c>
      <c r="AM140" s="49" t="n"/>
      <c r="AN140" s="48">
        <f>IF(AND(ISNUMBER($P140),ISNUMBER($AL140),$AL140&lt;&gt;0),IF(OR($P140&gt;180,$P140/$AL140*1000&gt;400),"Over ceiling, confirm SKU","Within"),"n/a")</f>
        <v/>
      </c>
      <c r="AO140" s="51" t="n"/>
      <c r="AP140" s="51" t="n"/>
      <c r="AQ140" s="51" t="n"/>
      <c r="AR140" s="34" t="inlineStr">
        <is>
          <t>Recalled, batch confirmed, to confirm</t>
        </is>
      </c>
      <c r="AS140" s="34" t="inlineStr">
        <is>
          <t>BLANK -&gt; requires live Amazon.ca capture</t>
        </is>
      </c>
      <c r="AT140" s="34" t="inlineStr">
        <is>
          <t>Unverified commercial data</t>
        </is>
      </c>
    </row>
    <row r="141" ht="28" customHeight="1">
      <c r="A141" s="34" t="inlineStr">
        <is>
          <t>Sound</t>
        </is>
      </c>
      <c r="B141" s="34" t="inlineStr">
        <is>
          <t>Sound Sparkling Water (Tea/Botanical) | Lemon Ginger | single 355mL</t>
        </is>
      </c>
      <c r="C141" s="34" t="inlineStr">
        <is>
          <t>1) Sparkling electrolyte / functional sparkling</t>
        </is>
      </c>
      <c r="D141" s="34" t="inlineStr">
        <is>
          <t>355 mL can</t>
        </is>
      </c>
      <c r="E141" s="48" t="n">
        <v>1</v>
      </c>
      <c r="F141" s="49" t="n"/>
      <c r="G141" s="50">
        <f>IF(AND(ISNUMBER($F141),ISNUMBER($E141),$E141&lt;&gt;0),$F141/$E141,"")</f>
        <v/>
      </c>
      <c r="H141" s="50">
        <f>IF(AND(ISNUMBER($F141),ISNUMBER($AL141),ISNUMBER($E141),($AL141*$E141)&lt;&gt;0),$F141/($AL141*$E141)*100,"")</f>
        <v/>
      </c>
      <c r="I141" s="51" t="n"/>
      <c r="J141" s="52" t="n"/>
      <c r="K141" s="50">
        <f>IF(AND(ISNUMBER($F141),ISNUMBER($J141)),$F141*(1-$J141),"")</f>
        <v/>
      </c>
      <c r="L141" s="51" t="n"/>
      <c r="M141" s="51" t="n"/>
      <c r="N141" s="50">
        <f>IF(ISNUMBER($F141),($F141-IF(ISNUMBER($AM141),$AM141,0))*(1-IF(ISNUMBER($J141),$J141,0)),"")</f>
        <v/>
      </c>
      <c r="O141" s="34" t="inlineStr">
        <is>
          <t>Lemon Ginger</t>
        </is>
      </c>
      <c r="P141" s="48" t="n">
        <v>15</v>
      </c>
      <c r="Q141" s="48" t="n">
        <v>0</v>
      </c>
      <c r="R141" s="34" t="inlineStr">
        <is>
          <t>Not listed</t>
        </is>
      </c>
      <c r="S141" s="48" t="n">
        <v>0</v>
      </c>
      <c r="T141" s="48" t="n">
        <v>0</v>
      </c>
      <c r="U141" s="34" t="inlineStr">
        <is>
          <t>None (unsweetened)</t>
        </is>
      </c>
      <c r="V141" s="34" t="inlineStr">
        <is>
          <t>Real brewed tea/botanicals, unsweetened, zero sugar/calorie</t>
        </is>
      </c>
      <c r="W141" s="51" t="n"/>
      <c r="X141" s="51" t="n"/>
      <c r="Y141" s="51" t="n"/>
      <c r="Z141" s="51" t="n"/>
      <c r="AA141" s="34" t="inlineStr">
        <is>
          <t>Low</t>
        </is>
      </c>
      <c r="AB141" s="34" t="inlineStr">
        <is>
          <t>Emerging unsweetened botanical niche</t>
        </is>
      </c>
      <c r="AC141" s="34" t="inlineStr">
        <is>
          <t>Unsweetened sparkling brewed tea and botanicals</t>
        </is>
      </c>
      <c r="AD141" s="34" t="inlineStr">
        <is>
          <t>Genuinely unsweetened with real tea/botanical character.</t>
        </is>
      </c>
      <c r="AE141" s="51" t="n"/>
      <c r="AF141" s="53">
        <f>IF(AND(ISNUMBER($P141),ISNUMBER($AL141),$AL141&lt;&gt;0),ROUND($P141/$AL141*100,1),"")</f>
        <v/>
      </c>
      <c r="AG141" s="54">
        <f>IF(AND(ISNUMBER($S141),ISNUMBER($AL141),$AL141&lt;&gt;0),ROUND($S141/$AL141*100,2),"")</f>
        <v/>
      </c>
      <c r="AH141" s="53">
        <f>IF(AND(ISNUMBER($Q141),ISNUMBER($AL141),$AL141&lt;&gt;0),ROUND($Q141/$AL141*100,1),"")</f>
        <v/>
      </c>
      <c r="AI141" s="48">
        <f>IF(ISNUMBER($S141),IF($S141&lt;=1,"Yes","No"),"n/a")</f>
        <v/>
      </c>
      <c r="AJ141" s="48">
        <f>IF(ISNUMBER($S141),ROUND(MAX(0,MIN(100,100-$S141*2.5-IF(ISNUMBER($T141),$T141,0)*0.12+IF($S141&lt;=1,12,0))),0),"")</f>
        <v/>
      </c>
      <c r="AK141" s="48">
        <f>IF(ISNUMBER($Q141),IF($Q141&gt;=100,20,IF($Q141&gt;=30,10,0)),0)+IF(ISNUMBER($R141),IF($R141&gt;=100,20,0),0)+IF(ISNUMBER($P141),IF($P141&gt;=150,20,IF($P141&gt;=50,12,5)),0)+IF(ISNUMBER($S141),IF($S141&lt;=1,15,0),0)</f>
        <v/>
      </c>
      <c r="AL141" s="48" t="n">
        <v>355</v>
      </c>
      <c r="AM141" s="49" t="n"/>
      <c r="AN141" s="48">
        <f>IF(AND(ISNUMBER($P141),ISNUMBER($AL141),$AL141&lt;&gt;0),IF(OR($P141&gt;180,$P141/$AL141*1000&gt;400),"Over ceiling, confirm SKU","Within"),"n/a")</f>
        <v/>
      </c>
      <c r="AO141" s="51" t="n"/>
      <c r="AP141" s="51" t="n"/>
      <c r="AQ141" s="51" t="n"/>
      <c r="AR141" s="34" t="inlineStr">
        <is>
          <t>Recalled, batch confirmed, to confirm</t>
        </is>
      </c>
      <c r="AS141" s="34" t="inlineStr">
        <is>
          <t>BLANK -&gt; requires live Amazon.ca capture</t>
        </is>
      </c>
      <c r="AT141" s="34" t="inlineStr">
        <is>
          <t>Unverified commercial data</t>
        </is>
      </c>
    </row>
    <row r="142" ht="28" customHeight="1">
      <c r="A142" s="34" t="inlineStr">
        <is>
          <t>Sound</t>
        </is>
      </c>
      <c r="B142" s="34" t="inlineStr">
        <is>
          <t>Sound Sparkling Water (Tea/Botanical) | Lemon Ginger | 8 pack 355mL</t>
        </is>
      </c>
      <c r="C142" s="34" t="inlineStr">
        <is>
          <t>1) Sparkling electrolyte / functional sparkling</t>
        </is>
      </c>
      <c r="D142" s="34" t="inlineStr">
        <is>
          <t>355 mL can</t>
        </is>
      </c>
      <c r="E142" s="48" t="n">
        <v>8</v>
      </c>
      <c r="F142" s="49" t="n"/>
      <c r="G142" s="50">
        <f>IF(AND(ISNUMBER($F142),ISNUMBER($E142),$E142&lt;&gt;0),$F142/$E142,"")</f>
        <v/>
      </c>
      <c r="H142" s="50">
        <f>IF(AND(ISNUMBER($F142),ISNUMBER($AL142),ISNUMBER($E142),($AL142*$E142)&lt;&gt;0),$F142/($AL142*$E142)*100,"")</f>
        <v/>
      </c>
      <c r="I142" s="51" t="n"/>
      <c r="J142" s="52" t="n"/>
      <c r="K142" s="50">
        <f>IF(AND(ISNUMBER($F142),ISNUMBER($J142)),$F142*(1-$J142),"")</f>
        <v/>
      </c>
      <c r="L142" s="51" t="n"/>
      <c r="M142" s="51" t="n"/>
      <c r="N142" s="50">
        <f>IF(ISNUMBER($F142),($F142-IF(ISNUMBER($AM142),$AM142,0))*(1-IF(ISNUMBER($J142),$J142,0)),"")</f>
        <v/>
      </c>
      <c r="O142" s="34" t="inlineStr">
        <is>
          <t>Lemon Ginger</t>
        </is>
      </c>
      <c r="P142" s="48" t="n">
        <v>15</v>
      </c>
      <c r="Q142" s="48" t="n">
        <v>0</v>
      </c>
      <c r="R142" s="34" t="inlineStr">
        <is>
          <t>Not listed</t>
        </is>
      </c>
      <c r="S142" s="48" t="n">
        <v>0</v>
      </c>
      <c r="T142" s="48" t="n">
        <v>0</v>
      </c>
      <c r="U142" s="34" t="inlineStr">
        <is>
          <t>None (unsweetened)</t>
        </is>
      </c>
      <c r="V142" s="34" t="inlineStr">
        <is>
          <t>Real brewed tea/botanicals, unsweetened, zero sugar/calorie</t>
        </is>
      </c>
      <c r="W142" s="51" t="n"/>
      <c r="X142" s="51" t="n"/>
      <c r="Y142" s="51" t="n"/>
      <c r="Z142" s="51" t="n"/>
      <c r="AA142" s="34" t="inlineStr">
        <is>
          <t>Low</t>
        </is>
      </c>
      <c r="AB142" s="34" t="inlineStr">
        <is>
          <t>Emerging unsweetened botanical niche</t>
        </is>
      </c>
      <c r="AC142" s="34" t="inlineStr">
        <is>
          <t>Unsweetened sparkling brewed tea and botanicals</t>
        </is>
      </c>
      <c r="AD142" s="34" t="inlineStr">
        <is>
          <t>Genuinely unsweetened with real tea/botanical character.</t>
        </is>
      </c>
      <c r="AE142" s="51" t="n"/>
      <c r="AF142" s="53">
        <f>IF(AND(ISNUMBER($P142),ISNUMBER($AL142),$AL142&lt;&gt;0),ROUND($P142/$AL142*100,1),"")</f>
        <v/>
      </c>
      <c r="AG142" s="54">
        <f>IF(AND(ISNUMBER($S142),ISNUMBER($AL142),$AL142&lt;&gt;0),ROUND($S142/$AL142*100,2),"")</f>
        <v/>
      </c>
      <c r="AH142" s="53">
        <f>IF(AND(ISNUMBER($Q142),ISNUMBER($AL142),$AL142&lt;&gt;0),ROUND($Q142/$AL142*100,1),"")</f>
        <v/>
      </c>
      <c r="AI142" s="48">
        <f>IF(ISNUMBER($S142),IF($S142&lt;=1,"Yes","No"),"n/a")</f>
        <v/>
      </c>
      <c r="AJ142" s="48">
        <f>IF(ISNUMBER($S142),ROUND(MAX(0,MIN(100,100-$S142*2.5-IF(ISNUMBER($T142),$T142,0)*0.12+IF($S142&lt;=1,12,0))),0),"")</f>
        <v/>
      </c>
      <c r="AK142" s="48">
        <f>IF(ISNUMBER($Q142),IF($Q142&gt;=100,20,IF($Q142&gt;=30,10,0)),0)+IF(ISNUMBER($R142),IF($R142&gt;=100,20,0),0)+IF(ISNUMBER($P142),IF($P142&gt;=150,20,IF($P142&gt;=50,12,5)),0)+IF(ISNUMBER($S142),IF($S142&lt;=1,15,0),0)</f>
        <v/>
      </c>
      <c r="AL142" s="48" t="n">
        <v>355</v>
      </c>
      <c r="AM142" s="49" t="n"/>
      <c r="AN142" s="48">
        <f>IF(AND(ISNUMBER($P142),ISNUMBER($AL142),$AL142&lt;&gt;0),IF(OR($P142&gt;180,$P142/$AL142*1000&gt;400),"Over ceiling, confirm SKU","Within"),"n/a")</f>
        <v/>
      </c>
      <c r="AO142" s="51" t="n"/>
      <c r="AP142" s="51" t="n"/>
      <c r="AQ142" s="51" t="n"/>
      <c r="AR142" s="34" t="inlineStr">
        <is>
          <t>Recalled, batch confirmed, to confirm</t>
        </is>
      </c>
      <c r="AS142" s="34" t="inlineStr">
        <is>
          <t>BLANK -&gt; requires live Amazon.ca capture</t>
        </is>
      </c>
      <c r="AT142" s="34" t="inlineStr">
        <is>
          <t>Unverified commercial data</t>
        </is>
      </c>
    </row>
    <row r="143" ht="28" customHeight="1">
      <c r="A143" s="34" t="inlineStr">
        <is>
          <t>Sound</t>
        </is>
      </c>
      <c r="B143" s="34" t="inlineStr">
        <is>
          <t>Sound Sparkling Water (Tea/Botanical) | Lemon Ginger | 12 pack 355mL</t>
        </is>
      </c>
      <c r="C143" s="34" t="inlineStr">
        <is>
          <t>1) Sparkling electrolyte / functional sparkling</t>
        </is>
      </c>
      <c r="D143" s="34" t="inlineStr">
        <is>
          <t>355 mL can</t>
        </is>
      </c>
      <c r="E143" s="48" t="n">
        <v>12</v>
      </c>
      <c r="F143" s="49" t="n"/>
      <c r="G143" s="50">
        <f>IF(AND(ISNUMBER($F143),ISNUMBER($E143),$E143&lt;&gt;0),$F143/$E143,"")</f>
        <v/>
      </c>
      <c r="H143" s="50">
        <f>IF(AND(ISNUMBER($F143),ISNUMBER($AL143),ISNUMBER($E143),($AL143*$E143)&lt;&gt;0),$F143/($AL143*$E143)*100,"")</f>
        <v/>
      </c>
      <c r="I143" s="51" t="n"/>
      <c r="J143" s="52" t="n"/>
      <c r="K143" s="50">
        <f>IF(AND(ISNUMBER($F143),ISNUMBER($J143)),$F143*(1-$J143),"")</f>
        <v/>
      </c>
      <c r="L143" s="51" t="n"/>
      <c r="M143" s="51" t="n"/>
      <c r="N143" s="50">
        <f>IF(ISNUMBER($F143),($F143-IF(ISNUMBER($AM143),$AM143,0))*(1-IF(ISNUMBER($J143),$J143,0)),"")</f>
        <v/>
      </c>
      <c r="O143" s="34" t="inlineStr">
        <is>
          <t>Lemon Ginger</t>
        </is>
      </c>
      <c r="P143" s="48" t="n">
        <v>15</v>
      </c>
      <c r="Q143" s="48" t="n">
        <v>0</v>
      </c>
      <c r="R143" s="34" t="inlineStr">
        <is>
          <t>Not listed</t>
        </is>
      </c>
      <c r="S143" s="48" t="n">
        <v>0</v>
      </c>
      <c r="T143" s="48" t="n">
        <v>0</v>
      </c>
      <c r="U143" s="34" t="inlineStr">
        <is>
          <t>None (unsweetened)</t>
        </is>
      </c>
      <c r="V143" s="34" t="inlineStr">
        <is>
          <t>Real brewed tea/botanicals, unsweetened, zero sugar/calorie</t>
        </is>
      </c>
      <c r="W143" s="51" t="n"/>
      <c r="X143" s="51" t="n"/>
      <c r="Y143" s="51" t="n"/>
      <c r="Z143" s="51" t="n"/>
      <c r="AA143" s="34" t="inlineStr">
        <is>
          <t>Low</t>
        </is>
      </c>
      <c r="AB143" s="34" t="inlineStr">
        <is>
          <t>Emerging unsweetened botanical niche</t>
        </is>
      </c>
      <c r="AC143" s="34" t="inlineStr">
        <is>
          <t>Unsweetened sparkling brewed tea and botanicals</t>
        </is>
      </c>
      <c r="AD143" s="34" t="inlineStr">
        <is>
          <t>Genuinely unsweetened with real tea/botanical character.</t>
        </is>
      </c>
      <c r="AE143" s="51" t="n"/>
      <c r="AF143" s="53">
        <f>IF(AND(ISNUMBER($P143),ISNUMBER($AL143),$AL143&lt;&gt;0),ROUND($P143/$AL143*100,1),"")</f>
        <v/>
      </c>
      <c r="AG143" s="54">
        <f>IF(AND(ISNUMBER($S143),ISNUMBER($AL143),$AL143&lt;&gt;0),ROUND($S143/$AL143*100,2),"")</f>
        <v/>
      </c>
      <c r="AH143" s="53">
        <f>IF(AND(ISNUMBER($Q143),ISNUMBER($AL143),$AL143&lt;&gt;0),ROUND($Q143/$AL143*100,1),"")</f>
        <v/>
      </c>
      <c r="AI143" s="48">
        <f>IF(ISNUMBER($S143),IF($S143&lt;=1,"Yes","No"),"n/a")</f>
        <v/>
      </c>
      <c r="AJ143" s="48">
        <f>IF(ISNUMBER($S143),ROUND(MAX(0,MIN(100,100-$S143*2.5-IF(ISNUMBER($T143),$T143,0)*0.12+IF($S143&lt;=1,12,0))),0),"")</f>
        <v/>
      </c>
      <c r="AK143" s="48">
        <f>IF(ISNUMBER($Q143),IF($Q143&gt;=100,20,IF($Q143&gt;=30,10,0)),0)+IF(ISNUMBER($R143),IF($R143&gt;=100,20,0),0)+IF(ISNUMBER($P143),IF($P143&gt;=150,20,IF($P143&gt;=50,12,5)),0)+IF(ISNUMBER($S143),IF($S143&lt;=1,15,0),0)</f>
        <v/>
      </c>
      <c r="AL143" s="48" t="n">
        <v>355</v>
      </c>
      <c r="AM143" s="49" t="n"/>
      <c r="AN143" s="48">
        <f>IF(AND(ISNUMBER($P143),ISNUMBER($AL143),$AL143&lt;&gt;0),IF(OR($P143&gt;180,$P143/$AL143*1000&gt;400),"Over ceiling, confirm SKU","Within"),"n/a")</f>
        <v/>
      </c>
      <c r="AO143" s="51" t="n"/>
      <c r="AP143" s="51" t="n"/>
      <c r="AQ143" s="51" t="n"/>
      <c r="AR143" s="34" t="inlineStr">
        <is>
          <t>Recalled, batch confirmed, to confirm</t>
        </is>
      </c>
      <c r="AS143" s="34" t="inlineStr">
        <is>
          <t>BLANK -&gt; requires live Amazon.ca capture</t>
        </is>
      </c>
      <c r="AT143" s="34" t="inlineStr">
        <is>
          <t>Unverified commercial data</t>
        </is>
      </c>
    </row>
    <row r="144" ht="28" customHeight="1">
      <c r="A144" s="34" t="inlineStr">
        <is>
          <t>Sound</t>
        </is>
      </c>
      <c r="B144" s="34" t="inlineStr">
        <is>
          <t>Sound Sparkling Water (Tea/Botanical) | Lemon Ginger | 15 pack 355mL</t>
        </is>
      </c>
      <c r="C144" s="34" t="inlineStr">
        <is>
          <t>1) Sparkling electrolyte / functional sparkling</t>
        </is>
      </c>
      <c r="D144" s="34" t="inlineStr">
        <is>
          <t>355 mL can</t>
        </is>
      </c>
      <c r="E144" s="48" t="n">
        <v>15</v>
      </c>
      <c r="F144" s="49" t="n"/>
      <c r="G144" s="50">
        <f>IF(AND(ISNUMBER($F144),ISNUMBER($E144),$E144&lt;&gt;0),$F144/$E144,"")</f>
        <v/>
      </c>
      <c r="H144" s="50">
        <f>IF(AND(ISNUMBER($F144),ISNUMBER($AL144),ISNUMBER($E144),($AL144*$E144)&lt;&gt;0),$F144/($AL144*$E144)*100,"")</f>
        <v/>
      </c>
      <c r="I144" s="51" t="n"/>
      <c r="J144" s="52" t="n"/>
      <c r="K144" s="50">
        <f>IF(AND(ISNUMBER($F144),ISNUMBER($J144)),$F144*(1-$J144),"")</f>
        <v/>
      </c>
      <c r="L144" s="51" t="n"/>
      <c r="M144" s="51" t="n"/>
      <c r="N144" s="50">
        <f>IF(ISNUMBER($F144),($F144-IF(ISNUMBER($AM144),$AM144,0))*(1-IF(ISNUMBER($J144),$J144,0)),"")</f>
        <v/>
      </c>
      <c r="O144" s="34" t="inlineStr">
        <is>
          <t>Lemon Ginger</t>
        </is>
      </c>
      <c r="P144" s="48" t="n">
        <v>15</v>
      </c>
      <c r="Q144" s="48" t="n">
        <v>0</v>
      </c>
      <c r="R144" s="34" t="inlineStr">
        <is>
          <t>Not listed</t>
        </is>
      </c>
      <c r="S144" s="48" t="n">
        <v>0</v>
      </c>
      <c r="T144" s="48" t="n">
        <v>0</v>
      </c>
      <c r="U144" s="34" t="inlineStr">
        <is>
          <t>None (unsweetened)</t>
        </is>
      </c>
      <c r="V144" s="34" t="inlineStr">
        <is>
          <t>Real brewed tea/botanicals, unsweetened, zero sugar/calorie</t>
        </is>
      </c>
      <c r="W144" s="51" t="n"/>
      <c r="X144" s="51" t="n"/>
      <c r="Y144" s="51" t="n"/>
      <c r="Z144" s="51" t="n"/>
      <c r="AA144" s="34" t="inlineStr">
        <is>
          <t>Low</t>
        </is>
      </c>
      <c r="AB144" s="34" t="inlineStr">
        <is>
          <t>Emerging unsweetened botanical niche</t>
        </is>
      </c>
      <c r="AC144" s="34" t="inlineStr">
        <is>
          <t>Unsweetened sparkling brewed tea and botanicals</t>
        </is>
      </c>
      <c r="AD144" s="34" t="inlineStr">
        <is>
          <t>Genuinely unsweetened with real tea/botanical character.</t>
        </is>
      </c>
      <c r="AE144" s="51" t="n"/>
      <c r="AF144" s="53">
        <f>IF(AND(ISNUMBER($P144),ISNUMBER($AL144),$AL144&lt;&gt;0),ROUND($P144/$AL144*100,1),"")</f>
        <v/>
      </c>
      <c r="AG144" s="54">
        <f>IF(AND(ISNUMBER($S144),ISNUMBER($AL144),$AL144&lt;&gt;0),ROUND($S144/$AL144*100,2),"")</f>
        <v/>
      </c>
      <c r="AH144" s="53">
        <f>IF(AND(ISNUMBER($Q144),ISNUMBER($AL144),$AL144&lt;&gt;0),ROUND($Q144/$AL144*100,1),"")</f>
        <v/>
      </c>
      <c r="AI144" s="48">
        <f>IF(ISNUMBER($S144),IF($S144&lt;=1,"Yes","No"),"n/a")</f>
        <v/>
      </c>
      <c r="AJ144" s="48">
        <f>IF(ISNUMBER($S144),ROUND(MAX(0,MIN(100,100-$S144*2.5-IF(ISNUMBER($T144),$T144,0)*0.12+IF($S144&lt;=1,12,0))),0),"")</f>
        <v/>
      </c>
      <c r="AK144" s="48">
        <f>IF(ISNUMBER($Q144),IF($Q144&gt;=100,20,IF($Q144&gt;=30,10,0)),0)+IF(ISNUMBER($R144),IF($R144&gt;=100,20,0),0)+IF(ISNUMBER($P144),IF($P144&gt;=150,20,IF($P144&gt;=50,12,5)),0)+IF(ISNUMBER($S144),IF($S144&lt;=1,15,0),0)</f>
        <v/>
      </c>
      <c r="AL144" s="48" t="n">
        <v>355</v>
      </c>
      <c r="AM144" s="49" t="n"/>
      <c r="AN144" s="48">
        <f>IF(AND(ISNUMBER($P144),ISNUMBER($AL144),$AL144&lt;&gt;0),IF(OR($P144&gt;180,$P144/$AL144*1000&gt;400),"Over ceiling, confirm SKU","Within"),"n/a")</f>
        <v/>
      </c>
      <c r="AO144" s="51" t="n"/>
      <c r="AP144" s="51" t="n"/>
      <c r="AQ144" s="51" t="n"/>
      <c r="AR144" s="34" t="inlineStr">
        <is>
          <t>Recalled, batch confirmed, to confirm</t>
        </is>
      </c>
      <c r="AS144" s="34" t="inlineStr">
        <is>
          <t>BLANK -&gt; requires live Amazon.ca capture</t>
        </is>
      </c>
      <c r="AT144" s="34" t="inlineStr">
        <is>
          <t>Unverified commercial data</t>
        </is>
      </c>
    </row>
    <row r="145" ht="28" customHeight="1">
      <c r="A145" s="34" t="inlineStr">
        <is>
          <t>Sound</t>
        </is>
      </c>
      <c r="B145" s="34" t="inlineStr">
        <is>
          <t>Sound Sparkling Water (Tea/Botanical) | Lemon Ginger | 18 pack 355mL</t>
        </is>
      </c>
      <c r="C145" s="34" t="inlineStr">
        <is>
          <t>1) Sparkling electrolyte / functional sparkling</t>
        </is>
      </c>
      <c r="D145" s="34" t="inlineStr">
        <is>
          <t>355 mL can</t>
        </is>
      </c>
      <c r="E145" s="48" t="n">
        <v>18</v>
      </c>
      <c r="F145" s="49" t="n"/>
      <c r="G145" s="50">
        <f>IF(AND(ISNUMBER($F145),ISNUMBER($E145),$E145&lt;&gt;0),$F145/$E145,"")</f>
        <v/>
      </c>
      <c r="H145" s="50">
        <f>IF(AND(ISNUMBER($F145),ISNUMBER($AL145),ISNUMBER($E145),($AL145*$E145)&lt;&gt;0),$F145/($AL145*$E145)*100,"")</f>
        <v/>
      </c>
      <c r="I145" s="51" t="n"/>
      <c r="J145" s="52" t="n"/>
      <c r="K145" s="50">
        <f>IF(AND(ISNUMBER($F145),ISNUMBER($J145)),$F145*(1-$J145),"")</f>
        <v/>
      </c>
      <c r="L145" s="51" t="n"/>
      <c r="M145" s="51" t="n"/>
      <c r="N145" s="50">
        <f>IF(ISNUMBER($F145),($F145-IF(ISNUMBER($AM145),$AM145,0))*(1-IF(ISNUMBER($J145),$J145,0)),"")</f>
        <v/>
      </c>
      <c r="O145" s="34" t="inlineStr">
        <is>
          <t>Lemon Ginger</t>
        </is>
      </c>
      <c r="P145" s="48" t="n">
        <v>15</v>
      </c>
      <c r="Q145" s="48" t="n">
        <v>0</v>
      </c>
      <c r="R145" s="34" t="inlineStr">
        <is>
          <t>Not listed</t>
        </is>
      </c>
      <c r="S145" s="48" t="n">
        <v>0</v>
      </c>
      <c r="T145" s="48" t="n">
        <v>0</v>
      </c>
      <c r="U145" s="34" t="inlineStr">
        <is>
          <t>None (unsweetened)</t>
        </is>
      </c>
      <c r="V145" s="34" t="inlineStr">
        <is>
          <t>Real brewed tea/botanicals, unsweetened, zero sugar/calorie</t>
        </is>
      </c>
      <c r="W145" s="51" t="n"/>
      <c r="X145" s="51" t="n"/>
      <c r="Y145" s="51" t="n"/>
      <c r="Z145" s="51" t="n"/>
      <c r="AA145" s="34" t="inlineStr">
        <is>
          <t>Low</t>
        </is>
      </c>
      <c r="AB145" s="34" t="inlineStr">
        <is>
          <t>Emerging unsweetened botanical niche</t>
        </is>
      </c>
      <c r="AC145" s="34" t="inlineStr">
        <is>
          <t>Unsweetened sparkling brewed tea and botanicals</t>
        </is>
      </c>
      <c r="AD145" s="34" t="inlineStr">
        <is>
          <t>Genuinely unsweetened with real tea/botanical character.</t>
        </is>
      </c>
      <c r="AE145" s="51" t="n"/>
      <c r="AF145" s="53">
        <f>IF(AND(ISNUMBER($P145),ISNUMBER($AL145),$AL145&lt;&gt;0),ROUND($P145/$AL145*100,1),"")</f>
        <v/>
      </c>
      <c r="AG145" s="54">
        <f>IF(AND(ISNUMBER($S145),ISNUMBER($AL145),$AL145&lt;&gt;0),ROUND($S145/$AL145*100,2),"")</f>
        <v/>
      </c>
      <c r="AH145" s="53">
        <f>IF(AND(ISNUMBER($Q145),ISNUMBER($AL145),$AL145&lt;&gt;0),ROUND($Q145/$AL145*100,1),"")</f>
        <v/>
      </c>
      <c r="AI145" s="48">
        <f>IF(ISNUMBER($S145),IF($S145&lt;=1,"Yes","No"),"n/a")</f>
        <v/>
      </c>
      <c r="AJ145" s="48">
        <f>IF(ISNUMBER($S145),ROUND(MAX(0,MIN(100,100-$S145*2.5-IF(ISNUMBER($T145),$T145,0)*0.12+IF($S145&lt;=1,12,0))),0),"")</f>
        <v/>
      </c>
      <c r="AK145" s="48">
        <f>IF(ISNUMBER($Q145),IF($Q145&gt;=100,20,IF($Q145&gt;=30,10,0)),0)+IF(ISNUMBER($R145),IF($R145&gt;=100,20,0),0)+IF(ISNUMBER($P145),IF($P145&gt;=150,20,IF($P145&gt;=50,12,5)),0)+IF(ISNUMBER($S145),IF($S145&lt;=1,15,0),0)</f>
        <v/>
      </c>
      <c r="AL145" s="48" t="n">
        <v>355</v>
      </c>
      <c r="AM145" s="49" t="n"/>
      <c r="AN145" s="48">
        <f>IF(AND(ISNUMBER($P145),ISNUMBER($AL145),$AL145&lt;&gt;0),IF(OR($P145&gt;180,$P145/$AL145*1000&gt;400),"Over ceiling, confirm SKU","Within"),"n/a")</f>
        <v/>
      </c>
      <c r="AO145" s="51" t="n"/>
      <c r="AP145" s="51" t="n"/>
      <c r="AQ145" s="51" t="n"/>
      <c r="AR145" s="34" t="inlineStr">
        <is>
          <t>Recalled, batch confirmed, to confirm</t>
        </is>
      </c>
      <c r="AS145" s="34" t="inlineStr">
        <is>
          <t>BLANK -&gt; requires live Amazon.ca capture</t>
        </is>
      </c>
      <c r="AT145" s="34" t="inlineStr">
        <is>
          <t>Unverified commercial data</t>
        </is>
      </c>
    </row>
    <row r="146" ht="28" customHeight="1">
      <c r="A146" s="34" t="inlineStr">
        <is>
          <t>Sound</t>
        </is>
      </c>
      <c r="B146" s="34" t="inlineStr">
        <is>
          <t>Sound Sparkling Water (Tea/Botanical) | Lemon Ginger | 24 pack 355mL</t>
        </is>
      </c>
      <c r="C146" s="34" t="inlineStr">
        <is>
          <t>1) Sparkling electrolyte / functional sparkling</t>
        </is>
      </c>
      <c r="D146" s="34" t="inlineStr">
        <is>
          <t>355 mL can</t>
        </is>
      </c>
      <c r="E146" s="48" t="n">
        <v>24</v>
      </c>
      <c r="F146" s="49" t="n"/>
      <c r="G146" s="50">
        <f>IF(AND(ISNUMBER($F146),ISNUMBER($E146),$E146&lt;&gt;0),$F146/$E146,"")</f>
        <v/>
      </c>
      <c r="H146" s="50">
        <f>IF(AND(ISNUMBER($F146),ISNUMBER($AL146),ISNUMBER($E146),($AL146*$E146)&lt;&gt;0),$F146/($AL146*$E146)*100,"")</f>
        <v/>
      </c>
      <c r="I146" s="51" t="n"/>
      <c r="J146" s="52" t="n"/>
      <c r="K146" s="50">
        <f>IF(AND(ISNUMBER($F146),ISNUMBER($J146)),$F146*(1-$J146),"")</f>
        <v/>
      </c>
      <c r="L146" s="51" t="n"/>
      <c r="M146" s="51" t="n"/>
      <c r="N146" s="50">
        <f>IF(ISNUMBER($F146),($F146-IF(ISNUMBER($AM146),$AM146,0))*(1-IF(ISNUMBER($J146),$J146,0)),"")</f>
        <v/>
      </c>
      <c r="O146" s="34" t="inlineStr">
        <is>
          <t>Lemon Ginger</t>
        </is>
      </c>
      <c r="P146" s="48" t="n">
        <v>15</v>
      </c>
      <c r="Q146" s="48" t="n">
        <v>0</v>
      </c>
      <c r="R146" s="34" t="inlineStr">
        <is>
          <t>Not listed</t>
        </is>
      </c>
      <c r="S146" s="48" t="n">
        <v>0</v>
      </c>
      <c r="T146" s="48" t="n">
        <v>0</v>
      </c>
      <c r="U146" s="34" t="inlineStr">
        <is>
          <t>None (unsweetened)</t>
        </is>
      </c>
      <c r="V146" s="34" t="inlineStr">
        <is>
          <t>Real brewed tea/botanicals, unsweetened, zero sugar/calorie</t>
        </is>
      </c>
      <c r="W146" s="51" t="n"/>
      <c r="X146" s="51" t="n"/>
      <c r="Y146" s="51" t="n"/>
      <c r="Z146" s="51" t="n"/>
      <c r="AA146" s="34" t="inlineStr">
        <is>
          <t>Low</t>
        </is>
      </c>
      <c r="AB146" s="34" t="inlineStr">
        <is>
          <t>Emerging unsweetened botanical niche</t>
        </is>
      </c>
      <c r="AC146" s="34" t="inlineStr">
        <is>
          <t>Unsweetened sparkling brewed tea and botanicals</t>
        </is>
      </c>
      <c r="AD146" s="34" t="inlineStr">
        <is>
          <t>Genuinely unsweetened with real tea/botanical character.</t>
        </is>
      </c>
      <c r="AE146" s="51" t="n"/>
      <c r="AF146" s="53">
        <f>IF(AND(ISNUMBER($P146),ISNUMBER($AL146),$AL146&lt;&gt;0),ROUND($P146/$AL146*100,1),"")</f>
        <v/>
      </c>
      <c r="AG146" s="54">
        <f>IF(AND(ISNUMBER($S146),ISNUMBER($AL146),$AL146&lt;&gt;0),ROUND($S146/$AL146*100,2),"")</f>
        <v/>
      </c>
      <c r="AH146" s="53">
        <f>IF(AND(ISNUMBER($Q146),ISNUMBER($AL146),$AL146&lt;&gt;0),ROUND($Q146/$AL146*100,1),"")</f>
        <v/>
      </c>
      <c r="AI146" s="48">
        <f>IF(ISNUMBER($S146),IF($S146&lt;=1,"Yes","No"),"n/a")</f>
        <v/>
      </c>
      <c r="AJ146" s="48">
        <f>IF(ISNUMBER($S146),ROUND(MAX(0,MIN(100,100-$S146*2.5-IF(ISNUMBER($T146),$T146,0)*0.12+IF($S146&lt;=1,12,0))),0),"")</f>
        <v/>
      </c>
      <c r="AK146" s="48">
        <f>IF(ISNUMBER($Q146),IF($Q146&gt;=100,20,IF($Q146&gt;=30,10,0)),0)+IF(ISNUMBER($R146),IF($R146&gt;=100,20,0),0)+IF(ISNUMBER($P146),IF($P146&gt;=150,20,IF($P146&gt;=50,12,5)),0)+IF(ISNUMBER($S146),IF($S146&lt;=1,15,0),0)</f>
        <v/>
      </c>
      <c r="AL146" s="48" t="n">
        <v>355</v>
      </c>
      <c r="AM146" s="49" t="n"/>
      <c r="AN146" s="48">
        <f>IF(AND(ISNUMBER($P146),ISNUMBER($AL146),$AL146&lt;&gt;0),IF(OR($P146&gt;180,$P146/$AL146*1000&gt;400),"Over ceiling, confirm SKU","Within"),"n/a")</f>
        <v/>
      </c>
      <c r="AO146" s="51" t="n"/>
      <c r="AP146" s="51" t="n"/>
      <c r="AQ146" s="51" t="n"/>
      <c r="AR146" s="34" t="inlineStr">
        <is>
          <t>Recalled, batch confirmed, to confirm</t>
        </is>
      </c>
      <c r="AS146" s="34" t="inlineStr">
        <is>
          <t>BLANK -&gt; requires live Amazon.ca capture</t>
        </is>
      </c>
      <c r="AT146" s="34" t="inlineStr">
        <is>
          <t>Unverified commercial data</t>
        </is>
      </c>
    </row>
    <row r="147" ht="28" customHeight="1">
      <c r="A147" s="34" t="inlineStr">
        <is>
          <t>Sound</t>
        </is>
      </c>
      <c r="B147" s="34" t="inlineStr">
        <is>
          <t>Sound Sparkling Water (Tea/Botanical) | Cucumber + Mint Green Tea | single 355mL</t>
        </is>
      </c>
      <c r="C147" s="34" t="inlineStr">
        <is>
          <t>1) Sparkling electrolyte / functional sparkling</t>
        </is>
      </c>
      <c r="D147" s="34" t="inlineStr">
        <is>
          <t>355 mL can</t>
        </is>
      </c>
      <c r="E147" s="48" t="n">
        <v>1</v>
      </c>
      <c r="F147" s="49" t="n"/>
      <c r="G147" s="50">
        <f>IF(AND(ISNUMBER($F147),ISNUMBER($E147),$E147&lt;&gt;0),$F147/$E147,"")</f>
        <v/>
      </c>
      <c r="H147" s="50">
        <f>IF(AND(ISNUMBER($F147),ISNUMBER($AL147),ISNUMBER($E147),($AL147*$E147)&lt;&gt;0),$F147/($AL147*$E147)*100,"")</f>
        <v/>
      </c>
      <c r="I147" s="51" t="n"/>
      <c r="J147" s="52" t="n"/>
      <c r="K147" s="50">
        <f>IF(AND(ISNUMBER($F147),ISNUMBER($J147)),$F147*(1-$J147),"")</f>
        <v/>
      </c>
      <c r="L147" s="51" t="n"/>
      <c r="M147" s="51" t="n"/>
      <c r="N147" s="50">
        <f>IF(ISNUMBER($F147),($F147-IF(ISNUMBER($AM147),$AM147,0))*(1-IF(ISNUMBER($J147),$J147,0)),"")</f>
        <v/>
      </c>
      <c r="O147" s="34" t="inlineStr">
        <is>
          <t>Cucumber + Mint Green Tea</t>
        </is>
      </c>
      <c r="P147" s="48" t="n">
        <v>15</v>
      </c>
      <c r="Q147" s="48" t="n">
        <v>0</v>
      </c>
      <c r="R147" s="34" t="inlineStr">
        <is>
          <t>Not listed</t>
        </is>
      </c>
      <c r="S147" s="48" t="n">
        <v>0</v>
      </c>
      <c r="T147" s="48" t="n">
        <v>0</v>
      </c>
      <c r="U147" s="34" t="inlineStr">
        <is>
          <t>None (unsweetened)</t>
        </is>
      </c>
      <c r="V147" s="34" t="inlineStr">
        <is>
          <t>Real brewed tea/botanicals, unsweetened, zero sugar/calorie</t>
        </is>
      </c>
      <c r="W147" s="51" t="n"/>
      <c r="X147" s="51" t="n"/>
      <c r="Y147" s="51" t="n"/>
      <c r="Z147" s="51" t="n"/>
      <c r="AA147" s="34" t="inlineStr">
        <is>
          <t>Low</t>
        </is>
      </c>
      <c r="AB147" s="34" t="inlineStr">
        <is>
          <t>Emerging unsweetened botanical niche</t>
        </is>
      </c>
      <c r="AC147" s="34" t="inlineStr">
        <is>
          <t>Unsweetened sparkling brewed tea and botanicals</t>
        </is>
      </c>
      <c r="AD147" s="34" t="inlineStr">
        <is>
          <t>Genuinely unsweetened with real tea/botanical character.</t>
        </is>
      </c>
      <c r="AE147" s="51" t="n"/>
      <c r="AF147" s="53">
        <f>IF(AND(ISNUMBER($P147),ISNUMBER($AL147),$AL147&lt;&gt;0),ROUND($P147/$AL147*100,1),"")</f>
        <v/>
      </c>
      <c r="AG147" s="54">
        <f>IF(AND(ISNUMBER($S147),ISNUMBER($AL147),$AL147&lt;&gt;0),ROUND($S147/$AL147*100,2),"")</f>
        <v/>
      </c>
      <c r="AH147" s="53">
        <f>IF(AND(ISNUMBER($Q147),ISNUMBER($AL147),$AL147&lt;&gt;0),ROUND($Q147/$AL147*100,1),"")</f>
        <v/>
      </c>
      <c r="AI147" s="48">
        <f>IF(ISNUMBER($S147),IF($S147&lt;=1,"Yes","No"),"n/a")</f>
        <v/>
      </c>
      <c r="AJ147" s="48">
        <f>IF(ISNUMBER($S147),ROUND(MAX(0,MIN(100,100-$S147*2.5-IF(ISNUMBER($T147),$T147,0)*0.12+IF($S147&lt;=1,12,0))),0),"")</f>
        <v/>
      </c>
      <c r="AK147" s="48">
        <f>IF(ISNUMBER($Q147),IF($Q147&gt;=100,20,IF($Q147&gt;=30,10,0)),0)+IF(ISNUMBER($R147),IF($R147&gt;=100,20,0),0)+IF(ISNUMBER($P147),IF($P147&gt;=150,20,IF($P147&gt;=50,12,5)),0)+IF(ISNUMBER($S147),IF($S147&lt;=1,15,0),0)</f>
        <v/>
      </c>
      <c r="AL147" s="48" t="n">
        <v>355</v>
      </c>
      <c r="AM147" s="49" t="n"/>
      <c r="AN147" s="48">
        <f>IF(AND(ISNUMBER($P147),ISNUMBER($AL147),$AL147&lt;&gt;0),IF(OR($P147&gt;180,$P147/$AL147*1000&gt;400),"Over ceiling, confirm SKU","Within"),"n/a")</f>
        <v/>
      </c>
      <c r="AO147" s="51" t="n"/>
      <c r="AP147" s="51" t="n"/>
      <c r="AQ147" s="51" t="n"/>
      <c r="AR147" s="34" t="inlineStr">
        <is>
          <t>Recalled, batch confirmed, to confirm</t>
        </is>
      </c>
      <c r="AS147" s="34" t="inlineStr">
        <is>
          <t>BLANK -&gt; requires live Amazon.ca capture</t>
        </is>
      </c>
      <c r="AT147" s="34" t="inlineStr">
        <is>
          <t>Unverified commercial data</t>
        </is>
      </c>
    </row>
    <row r="148" ht="28" customHeight="1">
      <c r="A148" s="34" t="inlineStr">
        <is>
          <t>Sound</t>
        </is>
      </c>
      <c r="B148" s="34" t="inlineStr">
        <is>
          <t>Sound Sparkling Water (Tea/Botanical) | Cucumber + Mint Green Tea | 8 pack 355mL</t>
        </is>
      </c>
      <c r="C148" s="34" t="inlineStr">
        <is>
          <t>1) Sparkling electrolyte / functional sparkling</t>
        </is>
      </c>
      <c r="D148" s="34" t="inlineStr">
        <is>
          <t>355 mL can</t>
        </is>
      </c>
      <c r="E148" s="48" t="n">
        <v>8</v>
      </c>
      <c r="F148" s="49" t="n"/>
      <c r="G148" s="50">
        <f>IF(AND(ISNUMBER($F148),ISNUMBER($E148),$E148&lt;&gt;0),$F148/$E148,"")</f>
        <v/>
      </c>
      <c r="H148" s="50">
        <f>IF(AND(ISNUMBER($F148),ISNUMBER($AL148),ISNUMBER($E148),($AL148*$E148)&lt;&gt;0),$F148/($AL148*$E148)*100,"")</f>
        <v/>
      </c>
      <c r="I148" s="51" t="n"/>
      <c r="J148" s="52" t="n"/>
      <c r="K148" s="50">
        <f>IF(AND(ISNUMBER($F148),ISNUMBER($J148)),$F148*(1-$J148),"")</f>
        <v/>
      </c>
      <c r="L148" s="51" t="n"/>
      <c r="M148" s="51" t="n"/>
      <c r="N148" s="50">
        <f>IF(ISNUMBER($F148),($F148-IF(ISNUMBER($AM148),$AM148,0))*(1-IF(ISNUMBER($J148),$J148,0)),"")</f>
        <v/>
      </c>
      <c r="O148" s="34" t="inlineStr">
        <is>
          <t>Cucumber + Mint Green Tea</t>
        </is>
      </c>
      <c r="P148" s="48" t="n">
        <v>15</v>
      </c>
      <c r="Q148" s="48" t="n">
        <v>0</v>
      </c>
      <c r="R148" s="34" t="inlineStr">
        <is>
          <t>Not listed</t>
        </is>
      </c>
      <c r="S148" s="48" t="n">
        <v>0</v>
      </c>
      <c r="T148" s="48" t="n">
        <v>0</v>
      </c>
      <c r="U148" s="34" t="inlineStr">
        <is>
          <t>None (unsweetened)</t>
        </is>
      </c>
      <c r="V148" s="34" t="inlineStr">
        <is>
          <t>Real brewed tea/botanicals, unsweetened, zero sugar/calorie</t>
        </is>
      </c>
      <c r="W148" s="51" t="n"/>
      <c r="X148" s="51" t="n"/>
      <c r="Y148" s="51" t="n"/>
      <c r="Z148" s="51" t="n"/>
      <c r="AA148" s="34" t="inlineStr">
        <is>
          <t>Low</t>
        </is>
      </c>
      <c r="AB148" s="34" t="inlineStr">
        <is>
          <t>Emerging unsweetened botanical niche</t>
        </is>
      </c>
      <c r="AC148" s="34" t="inlineStr">
        <is>
          <t>Unsweetened sparkling brewed tea and botanicals</t>
        </is>
      </c>
      <c r="AD148" s="34" t="inlineStr">
        <is>
          <t>Genuinely unsweetened with real tea/botanical character.</t>
        </is>
      </c>
      <c r="AE148" s="51" t="n"/>
      <c r="AF148" s="53">
        <f>IF(AND(ISNUMBER($P148),ISNUMBER($AL148),$AL148&lt;&gt;0),ROUND($P148/$AL148*100,1),"")</f>
        <v/>
      </c>
      <c r="AG148" s="54">
        <f>IF(AND(ISNUMBER($S148),ISNUMBER($AL148),$AL148&lt;&gt;0),ROUND($S148/$AL148*100,2),"")</f>
        <v/>
      </c>
      <c r="AH148" s="53">
        <f>IF(AND(ISNUMBER($Q148),ISNUMBER($AL148),$AL148&lt;&gt;0),ROUND($Q148/$AL148*100,1),"")</f>
        <v/>
      </c>
      <c r="AI148" s="48">
        <f>IF(ISNUMBER($S148),IF($S148&lt;=1,"Yes","No"),"n/a")</f>
        <v/>
      </c>
      <c r="AJ148" s="48">
        <f>IF(ISNUMBER($S148),ROUND(MAX(0,MIN(100,100-$S148*2.5-IF(ISNUMBER($T148),$T148,0)*0.12+IF($S148&lt;=1,12,0))),0),"")</f>
        <v/>
      </c>
      <c r="AK148" s="48">
        <f>IF(ISNUMBER($Q148),IF($Q148&gt;=100,20,IF($Q148&gt;=30,10,0)),0)+IF(ISNUMBER($R148),IF($R148&gt;=100,20,0),0)+IF(ISNUMBER($P148),IF($P148&gt;=150,20,IF($P148&gt;=50,12,5)),0)+IF(ISNUMBER($S148),IF($S148&lt;=1,15,0),0)</f>
        <v/>
      </c>
      <c r="AL148" s="48" t="n">
        <v>355</v>
      </c>
      <c r="AM148" s="49" t="n"/>
      <c r="AN148" s="48">
        <f>IF(AND(ISNUMBER($P148),ISNUMBER($AL148),$AL148&lt;&gt;0),IF(OR($P148&gt;180,$P148/$AL148*1000&gt;400),"Over ceiling, confirm SKU","Within"),"n/a")</f>
        <v/>
      </c>
      <c r="AO148" s="51" t="n"/>
      <c r="AP148" s="51" t="n"/>
      <c r="AQ148" s="51" t="n"/>
      <c r="AR148" s="34" t="inlineStr">
        <is>
          <t>Recalled, batch confirmed, to confirm</t>
        </is>
      </c>
      <c r="AS148" s="34" t="inlineStr">
        <is>
          <t>BLANK -&gt; requires live Amazon.ca capture</t>
        </is>
      </c>
      <c r="AT148" s="34" t="inlineStr">
        <is>
          <t>Unverified commercial data</t>
        </is>
      </c>
    </row>
    <row r="149" ht="28" customHeight="1">
      <c r="A149" s="34" t="inlineStr">
        <is>
          <t>Sound</t>
        </is>
      </c>
      <c r="B149" s="34" t="inlineStr">
        <is>
          <t>Sound Sparkling Water (Tea/Botanical) | Cucumber + Mint Green Tea | 12 pack 355mL</t>
        </is>
      </c>
      <c r="C149" s="34" t="inlineStr">
        <is>
          <t>1) Sparkling electrolyte / functional sparkling</t>
        </is>
      </c>
      <c r="D149" s="34" t="inlineStr">
        <is>
          <t>355 mL can</t>
        </is>
      </c>
      <c r="E149" s="48" t="n">
        <v>12</v>
      </c>
      <c r="F149" s="49" t="n"/>
      <c r="G149" s="50">
        <f>IF(AND(ISNUMBER($F149),ISNUMBER($E149),$E149&lt;&gt;0),$F149/$E149,"")</f>
        <v/>
      </c>
      <c r="H149" s="50">
        <f>IF(AND(ISNUMBER($F149),ISNUMBER($AL149),ISNUMBER($E149),($AL149*$E149)&lt;&gt;0),$F149/($AL149*$E149)*100,"")</f>
        <v/>
      </c>
      <c r="I149" s="51" t="n"/>
      <c r="J149" s="52" t="n"/>
      <c r="K149" s="50">
        <f>IF(AND(ISNUMBER($F149),ISNUMBER($J149)),$F149*(1-$J149),"")</f>
        <v/>
      </c>
      <c r="L149" s="51" t="n"/>
      <c r="M149" s="51" t="n"/>
      <c r="N149" s="50">
        <f>IF(ISNUMBER($F149),($F149-IF(ISNUMBER($AM149),$AM149,0))*(1-IF(ISNUMBER($J149),$J149,0)),"")</f>
        <v/>
      </c>
      <c r="O149" s="34" t="inlineStr">
        <is>
          <t>Cucumber + Mint Green Tea</t>
        </is>
      </c>
      <c r="P149" s="48" t="n">
        <v>15</v>
      </c>
      <c r="Q149" s="48" t="n">
        <v>0</v>
      </c>
      <c r="R149" s="34" t="inlineStr">
        <is>
          <t>Not listed</t>
        </is>
      </c>
      <c r="S149" s="48" t="n">
        <v>0</v>
      </c>
      <c r="T149" s="48" t="n">
        <v>0</v>
      </c>
      <c r="U149" s="34" t="inlineStr">
        <is>
          <t>None (unsweetened)</t>
        </is>
      </c>
      <c r="V149" s="34" t="inlineStr">
        <is>
          <t>Real brewed tea/botanicals, unsweetened, zero sugar/calorie</t>
        </is>
      </c>
      <c r="W149" s="51" t="n"/>
      <c r="X149" s="51" t="n"/>
      <c r="Y149" s="51" t="n"/>
      <c r="Z149" s="51" t="n"/>
      <c r="AA149" s="34" t="inlineStr">
        <is>
          <t>Low</t>
        </is>
      </c>
      <c r="AB149" s="34" t="inlineStr">
        <is>
          <t>Emerging unsweetened botanical niche</t>
        </is>
      </c>
      <c r="AC149" s="34" t="inlineStr">
        <is>
          <t>Unsweetened sparkling brewed tea and botanicals</t>
        </is>
      </c>
      <c r="AD149" s="34" t="inlineStr">
        <is>
          <t>Genuinely unsweetened with real tea/botanical character.</t>
        </is>
      </c>
      <c r="AE149" s="51" t="n"/>
      <c r="AF149" s="53">
        <f>IF(AND(ISNUMBER($P149),ISNUMBER($AL149),$AL149&lt;&gt;0),ROUND($P149/$AL149*100,1),"")</f>
        <v/>
      </c>
      <c r="AG149" s="54">
        <f>IF(AND(ISNUMBER($S149),ISNUMBER($AL149),$AL149&lt;&gt;0),ROUND($S149/$AL149*100,2),"")</f>
        <v/>
      </c>
      <c r="AH149" s="53">
        <f>IF(AND(ISNUMBER($Q149),ISNUMBER($AL149),$AL149&lt;&gt;0),ROUND($Q149/$AL149*100,1),"")</f>
        <v/>
      </c>
      <c r="AI149" s="48">
        <f>IF(ISNUMBER($S149),IF($S149&lt;=1,"Yes","No"),"n/a")</f>
        <v/>
      </c>
      <c r="AJ149" s="48">
        <f>IF(ISNUMBER($S149),ROUND(MAX(0,MIN(100,100-$S149*2.5-IF(ISNUMBER($T149),$T149,0)*0.12+IF($S149&lt;=1,12,0))),0),"")</f>
        <v/>
      </c>
      <c r="AK149" s="48">
        <f>IF(ISNUMBER($Q149),IF($Q149&gt;=100,20,IF($Q149&gt;=30,10,0)),0)+IF(ISNUMBER($R149),IF($R149&gt;=100,20,0),0)+IF(ISNUMBER($P149),IF($P149&gt;=150,20,IF($P149&gt;=50,12,5)),0)+IF(ISNUMBER($S149),IF($S149&lt;=1,15,0),0)</f>
        <v/>
      </c>
      <c r="AL149" s="48" t="n">
        <v>355</v>
      </c>
      <c r="AM149" s="49" t="n"/>
      <c r="AN149" s="48">
        <f>IF(AND(ISNUMBER($P149),ISNUMBER($AL149),$AL149&lt;&gt;0),IF(OR($P149&gt;180,$P149/$AL149*1000&gt;400),"Over ceiling, confirm SKU","Within"),"n/a")</f>
        <v/>
      </c>
      <c r="AO149" s="51" t="n"/>
      <c r="AP149" s="51" t="n"/>
      <c r="AQ149" s="51" t="n"/>
      <c r="AR149" s="34" t="inlineStr">
        <is>
          <t>Recalled, batch confirmed, to confirm</t>
        </is>
      </c>
      <c r="AS149" s="34" t="inlineStr">
        <is>
          <t>BLANK -&gt; requires live Amazon.ca capture</t>
        </is>
      </c>
      <c r="AT149" s="34" t="inlineStr">
        <is>
          <t>Unverified commercial data</t>
        </is>
      </c>
    </row>
    <row r="150" ht="28" customHeight="1">
      <c r="A150" s="34" t="inlineStr">
        <is>
          <t>Sound</t>
        </is>
      </c>
      <c r="B150" s="34" t="inlineStr">
        <is>
          <t>Sound Sparkling Water (Tea/Botanical) | Cucumber + Mint Green Tea | 15 pack 355mL</t>
        </is>
      </c>
      <c r="C150" s="34" t="inlineStr">
        <is>
          <t>1) Sparkling electrolyte / functional sparkling</t>
        </is>
      </c>
      <c r="D150" s="34" t="inlineStr">
        <is>
          <t>355 mL can</t>
        </is>
      </c>
      <c r="E150" s="48" t="n">
        <v>15</v>
      </c>
      <c r="F150" s="49" t="n"/>
      <c r="G150" s="50">
        <f>IF(AND(ISNUMBER($F150),ISNUMBER($E150),$E150&lt;&gt;0),$F150/$E150,"")</f>
        <v/>
      </c>
      <c r="H150" s="50">
        <f>IF(AND(ISNUMBER($F150),ISNUMBER($AL150),ISNUMBER($E150),($AL150*$E150)&lt;&gt;0),$F150/($AL150*$E150)*100,"")</f>
        <v/>
      </c>
      <c r="I150" s="51" t="n"/>
      <c r="J150" s="52" t="n"/>
      <c r="K150" s="50">
        <f>IF(AND(ISNUMBER($F150),ISNUMBER($J150)),$F150*(1-$J150),"")</f>
        <v/>
      </c>
      <c r="L150" s="51" t="n"/>
      <c r="M150" s="51" t="n"/>
      <c r="N150" s="50">
        <f>IF(ISNUMBER($F150),($F150-IF(ISNUMBER($AM150),$AM150,0))*(1-IF(ISNUMBER($J150),$J150,0)),"")</f>
        <v/>
      </c>
      <c r="O150" s="34" t="inlineStr">
        <is>
          <t>Cucumber + Mint Green Tea</t>
        </is>
      </c>
      <c r="P150" s="48" t="n">
        <v>15</v>
      </c>
      <c r="Q150" s="48" t="n">
        <v>0</v>
      </c>
      <c r="R150" s="34" t="inlineStr">
        <is>
          <t>Not listed</t>
        </is>
      </c>
      <c r="S150" s="48" t="n">
        <v>0</v>
      </c>
      <c r="T150" s="48" t="n">
        <v>0</v>
      </c>
      <c r="U150" s="34" t="inlineStr">
        <is>
          <t>None (unsweetened)</t>
        </is>
      </c>
      <c r="V150" s="34" t="inlineStr">
        <is>
          <t>Real brewed tea/botanicals, unsweetened, zero sugar/calorie</t>
        </is>
      </c>
      <c r="W150" s="51" t="n"/>
      <c r="X150" s="51" t="n"/>
      <c r="Y150" s="51" t="n"/>
      <c r="Z150" s="51" t="n"/>
      <c r="AA150" s="34" t="inlineStr">
        <is>
          <t>Low</t>
        </is>
      </c>
      <c r="AB150" s="34" t="inlineStr">
        <is>
          <t>Emerging unsweetened botanical niche</t>
        </is>
      </c>
      <c r="AC150" s="34" t="inlineStr">
        <is>
          <t>Unsweetened sparkling brewed tea and botanicals</t>
        </is>
      </c>
      <c r="AD150" s="34" t="inlineStr">
        <is>
          <t>Genuinely unsweetened with real tea/botanical character.</t>
        </is>
      </c>
      <c r="AE150" s="51" t="n"/>
      <c r="AF150" s="53">
        <f>IF(AND(ISNUMBER($P150),ISNUMBER($AL150),$AL150&lt;&gt;0),ROUND($P150/$AL150*100,1),"")</f>
        <v/>
      </c>
      <c r="AG150" s="54">
        <f>IF(AND(ISNUMBER($S150),ISNUMBER($AL150),$AL150&lt;&gt;0),ROUND($S150/$AL150*100,2),"")</f>
        <v/>
      </c>
      <c r="AH150" s="53">
        <f>IF(AND(ISNUMBER($Q150),ISNUMBER($AL150),$AL150&lt;&gt;0),ROUND($Q150/$AL150*100,1),"")</f>
        <v/>
      </c>
      <c r="AI150" s="48">
        <f>IF(ISNUMBER($S150),IF($S150&lt;=1,"Yes","No"),"n/a")</f>
        <v/>
      </c>
      <c r="AJ150" s="48">
        <f>IF(ISNUMBER($S150),ROUND(MAX(0,MIN(100,100-$S150*2.5-IF(ISNUMBER($T150),$T150,0)*0.12+IF($S150&lt;=1,12,0))),0),"")</f>
        <v/>
      </c>
      <c r="AK150" s="48">
        <f>IF(ISNUMBER($Q150),IF($Q150&gt;=100,20,IF($Q150&gt;=30,10,0)),0)+IF(ISNUMBER($R150),IF($R150&gt;=100,20,0),0)+IF(ISNUMBER($P150),IF($P150&gt;=150,20,IF($P150&gt;=50,12,5)),0)+IF(ISNUMBER($S150),IF($S150&lt;=1,15,0),0)</f>
        <v/>
      </c>
      <c r="AL150" s="48" t="n">
        <v>355</v>
      </c>
      <c r="AM150" s="49" t="n"/>
      <c r="AN150" s="48">
        <f>IF(AND(ISNUMBER($P150),ISNUMBER($AL150),$AL150&lt;&gt;0),IF(OR($P150&gt;180,$P150/$AL150*1000&gt;400),"Over ceiling, confirm SKU","Within"),"n/a")</f>
        <v/>
      </c>
      <c r="AO150" s="51" t="n"/>
      <c r="AP150" s="51" t="n"/>
      <c r="AQ150" s="51" t="n"/>
      <c r="AR150" s="34" t="inlineStr">
        <is>
          <t>Recalled, batch confirmed, to confirm</t>
        </is>
      </c>
      <c r="AS150" s="34" t="inlineStr">
        <is>
          <t>BLANK -&gt; requires live Amazon.ca capture</t>
        </is>
      </c>
      <c r="AT150" s="34" t="inlineStr">
        <is>
          <t>Unverified commercial data</t>
        </is>
      </c>
    </row>
    <row r="151" ht="28" customHeight="1">
      <c r="A151" s="34" t="inlineStr">
        <is>
          <t>Sound</t>
        </is>
      </c>
      <c r="B151" s="34" t="inlineStr">
        <is>
          <t>Sound Sparkling Water (Tea/Botanical) | Cucumber + Mint Green Tea | 18 pack 355mL</t>
        </is>
      </c>
      <c r="C151" s="34" t="inlineStr">
        <is>
          <t>1) Sparkling electrolyte / functional sparkling</t>
        </is>
      </c>
      <c r="D151" s="34" t="inlineStr">
        <is>
          <t>355 mL can</t>
        </is>
      </c>
      <c r="E151" s="48" t="n">
        <v>18</v>
      </c>
      <c r="F151" s="49" t="n"/>
      <c r="G151" s="50">
        <f>IF(AND(ISNUMBER($F151),ISNUMBER($E151),$E151&lt;&gt;0),$F151/$E151,"")</f>
        <v/>
      </c>
      <c r="H151" s="50">
        <f>IF(AND(ISNUMBER($F151),ISNUMBER($AL151),ISNUMBER($E151),($AL151*$E151)&lt;&gt;0),$F151/($AL151*$E151)*100,"")</f>
        <v/>
      </c>
      <c r="I151" s="51" t="n"/>
      <c r="J151" s="52" t="n"/>
      <c r="K151" s="50">
        <f>IF(AND(ISNUMBER($F151),ISNUMBER($J151)),$F151*(1-$J151),"")</f>
        <v/>
      </c>
      <c r="L151" s="51" t="n"/>
      <c r="M151" s="51" t="n"/>
      <c r="N151" s="50">
        <f>IF(ISNUMBER($F151),($F151-IF(ISNUMBER($AM151),$AM151,0))*(1-IF(ISNUMBER($J151),$J151,0)),"")</f>
        <v/>
      </c>
      <c r="O151" s="34" t="inlineStr">
        <is>
          <t>Cucumber + Mint Green Tea</t>
        </is>
      </c>
      <c r="P151" s="48" t="n">
        <v>15</v>
      </c>
      <c r="Q151" s="48" t="n">
        <v>0</v>
      </c>
      <c r="R151" s="34" t="inlineStr">
        <is>
          <t>Not listed</t>
        </is>
      </c>
      <c r="S151" s="48" t="n">
        <v>0</v>
      </c>
      <c r="T151" s="48" t="n">
        <v>0</v>
      </c>
      <c r="U151" s="34" t="inlineStr">
        <is>
          <t>None (unsweetened)</t>
        </is>
      </c>
      <c r="V151" s="34" t="inlineStr">
        <is>
          <t>Real brewed tea/botanicals, unsweetened, zero sugar/calorie</t>
        </is>
      </c>
      <c r="W151" s="51" t="n"/>
      <c r="X151" s="51" t="n"/>
      <c r="Y151" s="51" t="n"/>
      <c r="Z151" s="51" t="n"/>
      <c r="AA151" s="34" t="inlineStr">
        <is>
          <t>Low</t>
        </is>
      </c>
      <c r="AB151" s="34" t="inlineStr">
        <is>
          <t>Emerging unsweetened botanical niche</t>
        </is>
      </c>
      <c r="AC151" s="34" t="inlineStr">
        <is>
          <t>Unsweetened sparkling brewed tea and botanicals</t>
        </is>
      </c>
      <c r="AD151" s="34" t="inlineStr">
        <is>
          <t>Genuinely unsweetened with real tea/botanical character.</t>
        </is>
      </c>
      <c r="AE151" s="51" t="n"/>
      <c r="AF151" s="53">
        <f>IF(AND(ISNUMBER($P151),ISNUMBER($AL151),$AL151&lt;&gt;0),ROUND($P151/$AL151*100,1),"")</f>
        <v/>
      </c>
      <c r="AG151" s="54">
        <f>IF(AND(ISNUMBER($S151),ISNUMBER($AL151),$AL151&lt;&gt;0),ROUND($S151/$AL151*100,2),"")</f>
        <v/>
      </c>
      <c r="AH151" s="53">
        <f>IF(AND(ISNUMBER($Q151),ISNUMBER($AL151),$AL151&lt;&gt;0),ROUND($Q151/$AL151*100,1),"")</f>
        <v/>
      </c>
      <c r="AI151" s="48">
        <f>IF(ISNUMBER($S151),IF($S151&lt;=1,"Yes","No"),"n/a")</f>
        <v/>
      </c>
      <c r="AJ151" s="48">
        <f>IF(ISNUMBER($S151),ROUND(MAX(0,MIN(100,100-$S151*2.5-IF(ISNUMBER($T151),$T151,0)*0.12+IF($S151&lt;=1,12,0))),0),"")</f>
        <v/>
      </c>
      <c r="AK151" s="48">
        <f>IF(ISNUMBER($Q151),IF($Q151&gt;=100,20,IF($Q151&gt;=30,10,0)),0)+IF(ISNUMBER($R151),IF($R151&gt;=100,20,0),0)+IF(ISNUMBER($P151),IF($P151&gt;=150,20,IF($P151&gt;=50,12,5)),0)+IF(ISNUMBER($S151),IF($S151&lt;=1,15,0),0)</f>
        <v/>
      </c>
      <c r="AL151" s="48" t="n">
        <v>355</v>
      </c>
      <c r="AM151" s="49" t="n"/>
      <c r="AN151" s="48">
        <f>IF(AND(ISNUMBER($P151),ISNUMBER($AL151),$AL151&lt;&gt;0),IF(OR($P151&gt;180,$P151/$AL151*1000&gt;400),"Over ceiling, confirm SKU","Within"),"n/a")</f>
        <v/>
      </c>
      <c r="AO151" s="51" t="n"/>
      <c r="AP151" s="51" t="n"/>
      <c r="AQ151" s="51" t="n"/>
      <c r="AR151" s="34" t="inlineStr">
        <is>
          <t>Recalled, batch confirmed, to confirm</t>
        </is>
      </c>
      <c r="AS151" s="34" t="inlineStr">
        <is>
          <t>BLANK -&gt; requires live Amazon.ca capture</t>
        </is>
      </c>
      <c r="AT151" s="34" t="inlineStr">
        <is>
          <t>Unverified commercial data</t>
        </is>
      </c>
    </row>
    <row r="152" ht="28" customHeight="1">
      <c r="A152" s="34" t="inlineStr">
        <is>
          <t>Sound</t>
        </is>
      </c>
      <c r="B152" s="34" t="inlineStr">
        <is>
          <t>Sound Sparkling Water (Tea/Botanical) | Cucumber + Mint Green Tea | 24 pack 355mL</t>
        </is>
      </c>
      <c r="C152" s="34" t="inlineStr">
        <is>
          <t>1) Sparkling electrolyte / functional sparkling</t>
        </is>
      </c>
      <c r="D152" s="34" t="inlineStr">
        <is>
          <t>355 mL can</t>
        </is>
      </c>
      <c r="E152" s="48" t="n">
        <v>24</v>
      </c>
      <c r="F152" s="49" t="n"/>
      <c r="G152" s="50">
        <f>IF(AND(ISNUMBER($F152),ISNUMBER($E152),$E152&lt;&gt;0),$F152/$E152,"")</f>
        <v/>
      </c>
      <c r="H152" s="50">
        <f>IF(AND(ISNUMBER($F152),ISNUMBER($AL152),ISNUMBER($E152),($AL152*$E152)&lt;&gt;0),$F152/($AL152*$E152)*100,"")</f>
        <v/>
      </c>
      <c r="I152" s="51" t="n"/>
      <c r="J152" s="52" t="n"/>
      <c r="K152" s="50">
        <f>IF(AND(ISNUMBER($F152),ISNUMBER($J152)),$F152*(1-$J152),"")</f>
        <v/>
      </c>
      <c r="L152" s="51" t="n"/>
      <c r="M152" s="51" t="n"/>
      <c r="N152" s="50">
        <f>IF(ISNUMBER($F152),($F152-IF(ISNUMBER($AM152),$AM152,0))*(1-IF(ISNUMBER($J152),$J152,0)),"")</f>
        <v/>
      </c>
      <c r="O152" s="34" t="inlineStr">
        <is>
          <t>Cucumber + Mint Green Tea</t>
        </is>
      </c>
      <c r="P152" s="48" t="n">
        <v>15</v>
      </c>
      <c r="Q152" s="48" t="n">
        <v>0</v>
      </c>
      <c r="R152" s="34" t="inlineStr">
        <is>
          <t>Not listed</t>
        </is>
      </c>
      <c r="S152" s="48" t="n">
        <v>0</v>
      </c>
      <c r="T152" s="48" t="n">
        <v>0</v>
      </c>
      <c r="U152" s="34" t="inlineStr">
        <is>
          <t>None (unsweetened)</t>
        </is>
      </c>
      <c r="V152" s="34" t="inlineStr">
        <is>
          <t>Real brewed tea/botanicals, unsweetened, zero sugar/calorie</t>
        </is>
      </c>
      <c r="W152" s="51" t="n"/>
      <c r="X152" s="51" t="n"/>
      <c r="Y152" s="51" t="n"/>
      <c r="Z152" s="51" t="n"/>
      <c r="AA152" s="34" t="inlineStr">
        <is>
          <t>Low</t>
        </is>
      </c>
      <c r="AB152" s="34" t="inlineStr">
        <is>
          <t>Emerging unsweetened botanical niche</t>
        </is>
      </c>
      <c r="AC152" s="34" t="inlineStr">
        <is>
          <t>Unsweetened sparkling brewed tea and botanicals</t>
        </is>
      </c>
      <c r="AD152" s="34" t="inlineStr">
        <is>
          <t>Genuinely unsweetened with real tea/botanical character.</t>
        </is>
      </c>
      <c r="AE152" s="51" t="n"/>
      <c r="AF152" s="53">
        <f>IF(AND(ISNUMBER($P152),ISNUMBER($AL152),$AL152&lt;&gt;0),ROUND($P152/$AL152*100,1),"")</f>
        <v/>
      </c>
      <c r="AG152" s="54">
        <f>IF(AND(ISNUMBER($S152),ISNUMBER($AL152),$AL152&lt;&gt;0),ROUND($S152/$AL152*100,2),"")</f>
        <v/>
      </c>
      <c r="AH152" s="53">
        <f>IF(AND(ISNUMBER($Q152),ISNUMBER($AL152),$AL152&lt;&gt;0),ROUND($Q152/$AL152*100,1),"")</f>
        <v/>
      </c>
      <c r="AI152" s="48">
        <f>IF(ISNUMBER($S152),IF($S152&lt;=1,"Yes","No"),"n/a")</f>
        <v/>
      </c>
      <c r="AJ152" s="48">
        <f>IF(ISNUMBER($S152),ROUND(MAX(0,MIN(100,100-$S152*2.5-IF(ISNUMBER($T152),$T152,0)*0.12+IF($S152&lt;=1,12,0))),0),"")</f>
        <v/>
      </c>
      <c r="AK152" s="48">
        <f>IF(ISNUMBER($Q152),IF($Q152&gt;=100,20,IF($Q152&gt;=30,10,0)),0)+IF(ISNUMBER($R152),IF($R152&gt;=100,20,0),0)+IF(ISNUMBER($P152),IF($P152&gt;=150,20,IF($P152&gt;=50,12,5)),0)+IF(ISNUMBER($S152),IF($S152&lt;=1,15,0),0)</f>
        <v/>
      </c>
      <c r="AL152" s="48" t="n">
        <v>355</v>
      </c>
      <c r="AM152" s="49" t="n"/>
      <c r="AN152" s="48">
        <f>IF(AND(ISNUMBER($P152),ISNUMBER($AL152),$AL152&lt;&gt;0),IF(OR($P152&gt;180,$P152/$AL152*1000&gt;400),"Over ceiling, confirm SKU","Within"),"n/a")</f>
        <v/>
      </c>
      <c r="AO152" s="51" t="n"/>
      <c r="AP152" s="51" t="n"/>
      <c r="AQ152" s="51" t="n"/>
      <c r="AR152" s="34" t="inlineStr">
        <is>
          <t>Recalled, batch confirmed, to confirm</t>
        </is>
      </c>
      <c r="AS152" s="34" t="inlineStr">
        <is>
          <t>BLANK -&gt; requires live Amazon.ca capture</t>
        </is>
      </c>
      <c r="AT152" s="34" t="inlineStr">
        <is>
          <t>Unverified commercial data</t>
        </is>
      </c>
    </row>
    <row r="153" ht="28" customHeight="1">
      <c r="A153" s="34" t="inlineStr">
        <is>
          <t>Halo Sport</t>
        </is>
      </c>
      <c r="B153" s="34" t="inlineStr">
        <is>
          <t>Halo Sport Sparkling Electrolyte Water | Lemon Lime | single 355mL</t>
        </is>
      </c>
      <c r="C153" s="34" t="inlineStr">
        <is>
          <t>1) Sparkling electrolyte / functional sparkling</t>
        </is>
      </c>
      <c r="D153" s="34" t="inlineStr">
        <is>
          <t>355 mL can</t>
        </is>
      </c>
      <c r="E153" s="48" t="n">
        <v>1</v>
      </c>
      <c r="F153" s="49" t="n"/>
      <c r="G153" s="50">
        <f>IF(AND(ISNUMBER($F153),ISNUMBER($E153),$E153&lt;&gt;0),$F153/$E153,"")</f>
        <v/>
      </c>
      <c r="H153" s="50">
        <f>IF(AND(ISNUMBER($F153),ISNUMBER($AL153),ISNUMBER($E153),($AL153*$E153)&lt;&gt;0),$F153/($AL153*$E153)*100,"")</f>
        <v/>
      </c>
      <c r="I153" s="51" t="n"/>
      <c r="J153" s="52" t="n"/>
      <c r="K153" s="50">
        <f>IF(AND(ISNUMBER($F153),ISNUMBER($J153)),$F153*(1-$J153),"")</f>
        <v/>
      </c>
      <c r="L153" s="51" t="n"/>
      <c r="M153" s="51" t="n"/>
      <c r="N153" s="50">
        <f>IF(ISNUMBER($F153),($F153-IF(ISNUMBER($AM153),$AM153,0))*(1-IF(ISNUMBER($J153),$J153,0)),"")</f>
        <v/>
      </c>
      <c r="O153" s="34" t="inlineStr">
        <is>
          <t>Lemon Lime</t>
        </is>
      </c>
      <c r="P153" s="48" t="n">
        <v>0</v>
      </c>
      <c r="Q153" s="48" t="n">
        <v>110</v>
      </c>
      <c r="R153" s="48" t="n">
        <v>40</v>
      </c>
      <c r="S153" s="48" t="n">
        <v>0</v>
      </c>
      <c r="T153" s="48" t="n">
        <v>5</v>
      </c>
      <c r="U153" s="34" t="inlineStr">
        <is>
          <t>Stevia</t>
        </is>
      </c>
      <c r="V153" s="34" t="inlineStr">
        <is>
          <t>Sparkling electrolytes, zero sugar, light hydration</t>
        </is>
      </c>
      <c r="W153" s="51" t="n"/>
      <c r="X153" s="51" t="n"/>
      <c r="Y153" s="51" t="n"/>
      <c r="Z153" s="51" t="n"/>
      <c r="AA153" s="34" t="inlineStr">
        <is>
          <t>Low</t>
        </is>
      </c>
      <c r="AB153" s="34" t="inlineStr">
        <is>
          <t>Small emerging sparkling electrolyte entrant</t>
        </is>
      </c>
      <c r="AC153" s="34" t="inlineStr">
        <is>
          <t>Sparkling, lightly mineralled hydration</t>
        </is>
      </c>
      <c r="AD153" s="34" t="inlineStr">
        <is>
          <t>Electrolytes in a fizzy, zero sugar format.</t>
        </is>
      </c>
      <c r="AE153" s="51" t="n"/>
      <c r="AF153" s="53">
        <f>IF(AND(ISNUMBER($P153),ISNUMBER($AL153),$AL153&lt;&gt;0),ROUND($P153/$AL153*100,1),"")</f>
        <v/>
      </c>
      <c r="AG153" s="54">
        <f>IF(AND(ISNUMBER($S153),ISNUMBER($AL153),$AL153&lt;&gt;0),ROUND($S153/$AL153*100,2),"")</f>
        <v/>
      </c>
      <c r="AH153" s="53">
        <f>IF(AND(ISNUMBER($Q153),ISNUMBER($AL153),$AL153&lt;&gt;0),ROUND($Q153/$AL153*100,1),"")</f>
        <v/>
      </c>
      <c r="AI153" s="48">
        <f>IF(ISNUMBER($S153),IF($S153&lt;=1,"Yes","No"),"n/a")</f>
        <v/>
      </c>
      <c r="AJ153" s="48">
        <f>IF(ISNUMBER($S153),ROUND(MAX(0,MIN(100,100-$S153*2.5-IF(ISNUMBER($T153),$T153,0)*0.12+IF($S153&lt;=1,12,0))),0),"")</f>
        <v/>
      </c>
      <c r="AK153" s="48">
        <f>IF(ISNUMBER($Q153),IF($Q153&gt;=100,20,IF($Q153&gt;=30,10,0)),0)+IF(ISNUMBER($R153),IF($R153&gt;=100,20,0),0)+IF(ISNUMBER($P153),IF($P153&gt;=150,20,IF($P153&gt;=50,12,5)),0)+IF(ISNUMBER($S153),IF($S153&lt;=1,15,0),0)</f>
        <v/>
      </c>
      <c r="AL153" s="48" t="n">
        <v>355</v>
      </c>
      <c r="AM153" s="49" t="n"/>
      <c r="AN153" s="48">
        <f>IF(AND(ISNUMBER($P153),ISNUMBER($AL153),$AL153&lt;&gt;0),IF(OR($P153&gt;180,$P153/$AL153*1000&gt;400),"Over ceiling, confirm SKU","Within"),"n/a")</f>
        <v/>
      </c>
      <c r="AO153" s="51" t="n"/>
      <c r="AP153" s="51" t="n"/>
      <c r="AQ153" s="51" t="n"/>
      <c r="AR153" s="34" t="inlineStr">
        <is>
          <t>Recalled, batch confirmed, to confirm</t>
        </is>
      </c>
      <c r="AS153" s="34" t="inlineStr">
        <is>
          <t>BLANK -&gt; requires live Amazon.ca capture</t>
        </is>
      </c>
      <c r="AT153" s="34" t="inlineStr">
        <is>
          <t>Unverified commercial data</t>
        </is>
      </c>
    </row>
    <row r="154" ht="28" customHeight="1">
      <c r="A154" s="34" t="inlineStr">
        <is>
          <t>Halo Sport</t>
        </is>
      </c>
      <c r="B154" s="34" t="inlineStr">
        <is>
          <t>Halo Sport Sparkling Electrolyte Water | Lemon Lime | 8 pack 355mL</t>
        </is>
      </c>
      <c r="C154" s="34" t="inlineStr">
        <is>
          <t>1) Sparkling electrolyte / functional sparkling</t>
        </is>
      </c>
      <c r="D154" s="34" t="inlineStr">
        <is>
          <t>355 mL can</t>
        </is>
      </c>
      <c r="E154" s="48" t="n">
        <v>8</v>
      </c>
      <c r="F154" s="49" t="n"/>
      <c r="G154" s="50">
        <f>IF(AND(ISNUMBER($F154),ISNUMBER($E154),$E154&lt;&gt;0),$F154/$E154,"")</f>
        <v/>
      </c>
      <c r="H154" s="50">
        <f>IF(AND(ISNUMBER($F154),ISNUMBER($AL154),ISNUMBER($E154),($AL154*$E154)&lt;&gt;0),$F154/($AL154*$E154)*100,"")</f>
        <v/>
      </c>
      <c r="I154" s="51" t="n"/>
      <c r="J154" s="52" t="n"/>
      <c r="K154" s="50">
        <f>IF(AND(ISNUMBER($F154),ISNUMBER($J154)),$F154*(1-$J154),"")</f>
        <v/>
      </c>
      <c r="L154" s="51" t="n"/>
      <c r="M154" s="51" t="n"/>
      <c r="N154" s="50">
        <f>IF(ISNUMBER($F154),($F154-IF(ISNUMBER($AM154),$AM154,0))*(1-IF(ISNUMBER($J154),$J154,0)),"")</f>
        <v/>
      </c>
      <c r="O154" s="34" t="inlineStr">
        <is>
          <t>Lemon Lime</t>
        </is>
      </c>
      <c r="P154" s="48" t="n">
        <v>0</v>
      </c>
      <c r="Q154" s="48" t="n">
        <v>110</v>
      </c>
      <c r="R154" s="48" t="n">
        <v>40</v>
      </c>
      <c r="S154" s="48" t="n">
        <v>0</v>
      </c>
      <c r="T154" s="48" t="n">
        <v>5</v>
      </c>
      <c r="U154" s="34" t="inlineStr">
        <is>
          <t>Stevia</t>
        </is>
      </c>
      <c r="V154" s="34" t="inlineStr">
        <is>
          <t>Sparkling electrolytes, zero sugar, light hydration</t>
        </is>
      </c>
      <c r="W154" s="51" t="n"/>
      <c r="X154" s="51" t="n"/>
      <c r="Y154" s="51" t="n"/>
      <c r="Z154" s="51" t="n"/>
      <c r="AA154" s="34" t="inlineStr">
        <is>
          <t>Low</t>
        </is>
      </c>
      <c r="AB154" s="34" t="inlineStr">
        <is>
          <t>Small emerging sparkling electrolyte entrant</t>
        </is>
      </c>
      <c r="AC154" s="34" t="inlineStr">
        <is>
          <t>Sparkling, lightly mineralled hydration</t>
        </is>
      </c>
      <c r="AD154" s="34" t="inlineStr">
        <is>
          <t>Electrolytes in a fizzy, zero sugar format.</t>
        </is>
      </c>
      <c r="AE154" s="51" t="n"/>
      <c r="AF154" s="53">
        <f>IF(AND(ISNUMBER($P154),ISNUMBER($AL154),$AL154&lt;&gt;0),ROUND($P154/$AL154*100,1),"")</f>
        <v/>
      </c>
      <c r="AG154" s="54">
        <f>IF(AND(ISNUMBER($S154),ISNUMBER($AL154),$AL154&lt;&gt;0),ROUND($S154/$AL154*100,2),"")</f>
        <v/>
      </c>
      <c r="AH154" s="53">
        <f>IF(AND(ISNUMBER($Q154),ISNUMBER($AL154),$AL154&lt;&gt;0),ROUND($Q154/$AL154*100,1),"")</f>
        <v/>
      </c>
      <c r="AI154" s="48">
        <f>IF(ISNUMBER($S154),IF($S154&lt;=1,"Yes","No"),"n/a")</f>
        <v/>
      </c>
      <c r="AJ154" s="48">
        <f>IF(ISNUMBER($S154),ROUND(MAX(0,MIN(100,100-$S154*2.5-IF(ISNUMBER($T154),$T154,0)*0.12+IF($S154&lt;=1,12,0))),0),"")</f>
        <v/>
      </c>
      <c r="AK154" s="48">
        <f>IF(ISNUMBER($Q154),IF($Q154&gt;=100,20,IF($Q154&gt;=30,10,0)),0)+IF(ISNUMBER($R154),IF($R154&gt;=100,20,0),0)+IF(ISNUMBER($P154),IF($P154&gt;=150,20,IF($P154&gt;=50,12,5)),0)+IF(ISNUMBER($S154),IF($S154&lt;=1,15,0),0)</f>
        <v/>
      </c>
      <c r="AL154" s="48" t="n">
        <v>355</v>
      </c>
      <c r="AM154" s="49" t="n"/>
      <c r="AN154" s="48">
        <f>IF(AND(ISNUMBER($P154),ISNUMBER($AL154),$AL154&lt;&gt;0),IF(OR($P154&gt;180,$P154/$AL154*1000&gt;400),"Over ceiling, confirm SKU","Within"),"n/a")</f>
        <v/>
      </c>
      <c r="AO154" s="51" t="n"/>
      <c r="AP154" s="51" t="n"/>
      <c r="AQ154" s="51" t="n"/>
      <c r="AR154" s="34" t="inlineStr">
        <is>
          <t>Recalled, batch confirmed, to confirm</t>
        </is>
      </c>
      <c r="AS154" s="34" t="inlineStr">
        <is>
          <t>BLANK -&gt; requires live Amazon.ca capture</t>
        </is>
      </c>
      <c r="AT154" s="34" t="inlineStr">
        <is>
          <t>Unverified commercial data</t>
        </is>
      </c>
    </row>
    <row r="155" ht="28" customHeight="1">
      <c r="A155" s="34" t="inlineStr">
        <is>
          <t>Halo Sport</t>
        </is>
      </c>
      <c r="B155" s="34" t="inlineStr">
        <is>
          <t>Halo Sport Sparkling Electrolyte Water | Lemon Lime | 12 pack 355mL</t>
        </is>
      </c>
      <c r="C155" s="34" t="inlineStr">
        <is>
          <t>1) Sparkling electrolyte / functional sparkling</t>
        </is>
      </c>
      <c r="D155" s="34" t="inlineStr">
        <is>
          <t>355 mL can</t>
        </is>
      </c>
      <c r="E155" s="48" t="n">
        <v>12</v>
      </c>
      <c r="F155" s="49" t="n"/>
      <c r="G155" s="50">
        <f>IF(AND(ISNUMBER($F155),ISNUMBER($E155),$E155&lt;&gt;0),$F155/$E155,"")</f>
        <v/>
      </c>
      <c r="H155" s="50">
        <f>IF(AND(ISNUMBER($F155),ISNUMBER($AL155),ISNUMBER($E155),($AL155*$E155)&lt;&gt;0),$F155/($AL155*$E155)*100,"")</f>
        <v/>
      </c>
      <c r="I155" s="51" t="n"/>
      <c r="J155" s="52" t="n"/>
      <c r="K155" s="50">
        <f>IF(AND(ISNUMBER($F155),ISNUMBER($J155)),$F155*(1-$J155),"")</f>
        <v/>
      </c>
      <c r="L155" s="51" t="n"/>
      <c r="M155" s="51" t="n"/>
      <c r="N155" s="50">
        <f>IF(ISNUMBER($F155),($F155-IF(ISNUMBER($AM155),$AM155,0))*(1-IF(ISNUMBER($J155),$J155,0)),"")</f>
        <v/>
      </c>
      <c r="O155" s="34" t="inlineStr">
        <is>
          <t>Lemon Lime</t>
        </is>
      </c>
      <c r="P155" s="48" t="n">
        <v>0</v>
      </c>
      <c r="Q155" s="48" t="n">
        <v>110</v>
      </c>
      <c r="R155" s="48" t="n">
        <v>40</v>
      </c>
      <c r="S155" s="48" t="n">
        <v>0</v>
      </c>
      <c r="T155" s="48" t="n">
        <v>5</v>
      </c>
      <c r="U155" s="34" t="inlineStr">
        <is>
          <t>Stevia</t>
        </is>
      </c>
      <c r="V155" s="34" t="inlineStr">
        <is>
          <t>Sparkling electrolytes, zero sugar, light hydration</t>
        </is>
      </c>
      <c r="W155" s="51" t="n"/>
      <c r="X155" s="51" t="n"/>
      <c r="Y155" s="51" t="n"/>
      <c r="Z155" s="51" t="n"/>
      <c r="AA155" s="34" t="inlineStr">
        <is>
          <t>Low</t>
        </is>
      </c>
      <c r="AB155" s="34" t="inlineStr">
        <is>
          <t>Small emerging sparkling electrolyte entrant</t>
        </is>
      </c>
      <c r="AC155" s="34" t="inlineStr">
        <is>
          <t>Sparkling, lightly mineralled hydration</t>
        </is>
      </c>
      <c r="AD155" s="34" t="inlineStr">
        <is>
          <t>Electrolytes in a fizzy, zero sugar format.</t>
        </is>
      </c>
      <c r="AE155" s="51" t="n"/>
      <c r="AF155" s="53">
        <f>IF(AND(ISNUMBER($P155),ISNUMBER($AL155),$AL155&lt;&gt;0),ROUND($P155/$AL155*100,1),"")</f>
        <v/>
      </c>
      <c r="AG155" s="54">
        <f>IF(AND(ISNUMBER($S155),ISNUMBER($AL155),$AL155&lt;&gt;0),ROUND($S155/$AL155*100,2),"")</f>
        <v/>
      </c>
      <c r="AH155" s="53">
        <f>IF(AND(ISNUMBER($Q155),ISNUMBER($AL155),$AL155&lt;&gt;0),ROUND($Q155/$AL155*100,1),"")</f>
        <v/>
      </c>
      <c r="AI155" s="48">
        <f>IF(ISNUMBER($S155),IF($S155&lt;=1,"Yes","No"),"n/a")</f>
        <v/>
      </c>
      <c r="AJ155" s="48">
        <f>IF(ISNUMBER($S155),ROUND(MAX(0,MIN(100,100-$S155*2.5-IF(ISNUMBER($T155),$T155,0)*0.12+IF($S155&lt;=1,12,0))),0),"")</f>
        <v/>
      </c>
      <c r="AK155" s="48">
        <f>IF(ISNUMBER($Q155),IF($Q155&gt;=100,20,IF($Q155&gt;=30,10,0)),0)+IF(ISNUMBER($R155),IF($R155&gt;=100,20,0),0)+IF(ISNUMBER($P155),IF($P155&gt;=150,20,IF($P155&gt;=50,12,5)),0)+IF(ISNUMBER($S155),IF($S155&lt;=1,15,0),0)</f>
        <v/>
      </c>
      <c r="AL155" s="48" t="n">
        <v>355</v>
      </c>
      <c r="AM155" s="49" t="n"/>
      <c r="AN155" s="48">
        <f>IF(AND(ISNUMBER($P155),ISNUMBER($AL155),$AL155&lt;&gt;0),IF(OR($P155&gt;180,$P155/$AL155*1000&gt;400),"Over ceiling, confirm SKU","Within"),"n/a")</f>
        <v/>
      </c>
      <c r="AO155" s="51" t="n"/>
      <c r="AP155" s="51" t="n"/>
      <c r="AQ155" s="51" t="n"/>
      <c r="AR155" s="34" t="inlineStr">
        <is>
          <t>Recalled, batch confirmed, to confirm</t>
        </is>
      </c>
      <c r="AS155" s="34" t="inlineStr">
        <is>
          <t>BLANK -&gt; requires live Amazon.ca capture</t>
        </is>
      </c>
      <c r="AT155" s="34" t="inlineStr">
        <is>
          <t>Unverified commercial data</t>
        </is>
      </c>
    </row>
    <row r="156" ht="28" customHeight="1">
      <c r="A156" s="34" t="inlineStr">
        <is>
          <t>Halo Sport</t>
        </is>
      </c>
      <c r="B156" s="34" t="inlineStr">
        <is>
          <t>Halo Sport Sparkling Electrolyte Water | Lemon Lime | 15 pack 355mL</t>
        </is>
      </c>
      <c r="C156" s="34" t="inlineStr">
        <is>
          <t>1) Sparkling electrolyte / functional sparkling</t>
        </is>
      </c>
      <c r="D156" s="34" t="inlineStr">
        <is>
          <t>355 mL can</t>
        </is>
      </c>
      <c r="E156" s="48" t="n">
        <v>15</v>
      </c>
      <c r="F156" s="49" t="n"/>
      <c r="G156" s="50">
        <f>IF(AND(ISNUMBER($F156),ISNUMBER($E156),$E156&lt;&gt;0),$F156/$E156,"")</f>
        <v/>
      </c>
      <c r="H156" s="50">
        <f>IF(AND(ISNUMBER($F156),ISNUMBER($AL156),ISNUMBER($E156),($AL156*$E156)&lt;&gt;0),$F156/($AL156*$E156)*100,"")</f>
        <v/>
      </c>
      <c r="I156" s="51" t="n"/>
      <c r="J156" s="52" t="n"/>
      <c r="K156" s="50">
        <f>IF(AND(ISNUMBER($F156),ISNUMBER($J156)),$F156*(1-$J156),"")</f>
        <v/>
      </c>
      <c r="L156" s="51" t="n"/>
      <c r="M156" s="51" t="n"/>
      <c r="N156" s="50">
        <f>IF(ISNUMBER($F156),($F156-IF(ISNUMBER($AM156),$AM156,0))*(1-IF(ISNUMBER($J156),$J156,0)),"")</f>
        <v/>
      </c>
      <c r="O156" s="34" t="inlineStr">
        <is>
          <t>Lemon Lime</t>
        </is>
      </c>
      <c r="P156" s="48" t="n">
        <v>0</v>
      </c>
      <c r="Q156" s="48" t="n">
        <v>110</v>
      </c>
      <c r="R156" s="48" t="n">
        <v>40</v>
      </c>
      <c r="S156" s="48" t="n">
        <v>0</v>
      </c>
      <c r="T156" s="48" t="n">
        <v>5</v>
      </c>
      <c r="U156" s="34" t="inlineStr">
        <is>
          <t>Stevia</t>
        </is>
      </c>
      <c r="V156" s="34" t="inlineStr">
        <is>
          <t>Sparkling electrolytes, zero sugar, light hydration</t>
        </is>
      </c>
      <c r="W156" s="51" t="n"/>
      <c r="X156" s="51" t="n"/>
      <c r="Y156" s="51" t="n"/>
      <c r="Z156" s="51" t="n"/>
      <c r="AA156" s="34" t="inlineStr">
        <is>
          <t>Low</t>
        </is>
      </c>
      <c r="AB156" s="34" t="inlineStr">
        <is>
          <t>Small emerging sparkling electrolyte entrant</t>
        </is>
      </c>
      <c r="AC156" s="34" t="inlineStr">
        <is>
          <t>Sparkling, lightly mineralled hydration</t>
        </is>
      </c>
      <c r="AD156" s="34" t="inlineStr">
        <is>
          <t>Electrolytes in a fizzy, zero sugar format.</t>
        </is>
      </c>
      <c r="AE156" s="51" t="n"/>
      <c r="AF156" s="53">
        <f>IF(AND(ISNUMBER($P156),ISNUMBER($AL156),$AL156&lt;&gt;0),ROUND($P156/$AL156*100,1),"")</f>
        <v/>
      </c>
      <c r="AG156" s="54">
        <f>IF(AND(ISNUMBER($S156),ISNUMBER($AL156),$AL156&lt;&gt;0),ROUND($S156/$AL156*100,2),"")</f>
        <v/>
      </c>
      <c r="AH156" s="53">
        <f>IF(AND(ISNUMBER($Q156),ISNUMBER($AL156),$AL156&lt;&gt;0),ROUND($Q156/$AL156*100,1),"")</f>
        <v/>
      </c>
      <c r="AI156" s="48">
        <f>IF(ISNUMBER($S156),IF($S156&lt;=1,"Yes","No"),"n/a")</f>
        <v/>
      </c>
      <c r="AJ156" s="48">
        <f>IF(ISNUMBER($S156),ROUND(MAX(0,MIN(100,100-$S156*2.5-IF(ISNUMBER($T156),$T156,0)*0.12+IF($S156&lt;=1,12,0))),0),"")</f>
        <v/>
      </c>
      <c r="AK156" s="48">
        <f>IF(ISNUMBER($Q156),IF($Q156&gt;=100,20,IF($Q156&gt;=30,10,0)),0)+IF(ISNUMBER($R156),IF($R156&gt;=100,20,0),0)+IF(ISNUMBER($P156),IF($P156&gt;=150,20,IF($P156&gt;=50,12,5)),0)+IF(ISNUMBER($S156),IF($S156&lt;=1,15,0),0)</f>
        <v/>
      </c>
      <c r="AL156" s="48" t="n">
        <v>355</v>
      </c>
      <c r="AM156" s="49" t="n"/>
      <c r="AN156" s="48">
        <f>IF(AND(ISNUMBER($P156),ISNUMBER($AL156),$AL156&lt;&gt;0),IF(OR($P156&gt;180,$P156/$AL156*1000&gt;400),"Over ceiling, confirm SKU","Within"),"n/a")</f>
        <v/>
      </c>
      <c r="AO156" s="51" t="n"/>
      <c r="AP156" s="51" t="n"/>
      <c r="AQ156" s="51" t="n"/>
      <c r="AR156" s="34" t="inlineStr">
        <is>
          <t>Recalled, batch confirmed, to confirm</t>
        </is>
      </c>
      <c r="AS156" s="34" t="inlineStr">
        <is>
          <t>BLANK -&gt; requires live Amazon.ca capture</t>
        </is>
      </c>
      <c r="AT156" s="34" t="inlineStr">
        <is>
          <t>Unverified commercial data</t>
        </is>
      </c>
    </row>
    <row r="157" ht="28" customHeight="1">
      <c r="A157" s="34" t="inlineStr">
        <is>
          <t>Halo Sport</t>
        </is>
      </c>
      <c r="B157" s="34" t="inlineStr">
        <is>
          <t>Halo Sport Sparkling Electrolyte Water | Lemon Lime | 18 pack 355mL</t>
        </is>
      </c>
      <c r="C157" s="34" t="inlineStr">
        <is>
          <t>1) Sparkling electrolyte / functional sparkling</t>
        </is>
      </c>
      <c r="D157" s="34" t="inlineStr">
        <is>
          <t>355 mL can</t>
        </is>
      </c>
      <c r="E157" s="48" t="n">
        <v>18</v>
      </c>
      <c r="F157" s="49" t="n"/>
      <c r="G157" s="50">
        <f>IF(AND(ISNUMBER($F157),ISNUMBER($E157),$E157&lt;&gt;0),$F157/$E157,"")</f>
        <v/>
      </c>
      <c r="H157" s="50">
        <f>IF(AND(ISNUMBER($F157),ISNUMBER($AL157),ISNUMBER($E157),($AL157*$E157)&lt;&gt;0),$F157/($AL157*$E157)*100,"")</f>
        <v/>
      </c>
      <c r="I157" s="51" t="n"/>
      <c r="J157" s="52" t="n"/>
      <c r="K157" s="50">
        <f>IF(AND(ISNUMBER($F157),ISNUMBER($J157)),$F157*(1-$J157),"")</f>
        <v/>
      </c>
      <c r="L157" s="51" t="n"/>
      <c r="M157" s="51" t="n"/>
      <c r="N157" s="50">
        <f>IF(ISNUMBER($F157),($F157-IF(ISNUMBER($AM157),$AM157,0))*(1-IF(ISNUMBER($J157),$J157,0)),"")</f>
        <v/>
      </c>
      <c r="O157" s="34" t="inlineStr">
        <is>
          <t>Lemon Lime</t>
        </is>
      </c>
      <c r="P157" s="48" t="n">
        <v>0</v>
      </c>
      <c r="Q157" s="48" t="n">
        <v>110</v>
      </c>
      <c r="R157" s="48" t="n">
        <v>40</v>
      </c>
      <c r="S157" s="48" t="n">
        <v>0</v>
      </c>
      <c r="T157" s="48" t="n">
        <v>5</v>
      </c>
      <c r="U157" s="34" t="inlineStr">
        <is>
          <t>Stevia</t>
        </is>
      </c>
      <c r="V157" s="34" t="inlineStr">
        <is>
          <t>Sparkling electrolytes, zero sugar, light hydration</t>
        </is>
      </c>
      <c r="W157" s="51" t="n"/>
      <c r="X157" s="51" t="n"/>
      <c r="Y157" s="51" t="n"/>
      <c r="Z157" s="51" t="n"/>
      <c r="AA157" s="34" t="inlineStr">
        <is>
          <t>Low</t>
        </is>
      </c>
      <c r="AB157" s="34" t="inlineStr">
        <is>
          <t>Small emerging sparkling electrolyte entrant</t>
        </is>
      </c>
      <c r="AC157" s="34" t="inlineStr">
        <is>
          <t>Sparkling, lightly mineralled hydration</t>
        </is>
      </c>
      <c r="AD157" s="34" t="inlineStr">
        <is>
          <t>Electrolytes in a fizzy, zero sugar format.</t>
        </is>
      </c>
      <c r="AE157" s="51" t="n"/>
      <c r="AF157" s="53">
        <f>IF(AND(ISNUMBER($P157),ISNUMBER($AL157),$AL157&lt;&gt;0),ROUND($P157/$AL157*100,1),"")</f>
        <v/>
      </c>
      <c r="AG157" s="54">
        <f>IF(AND(ISNUMBER($S157),ISNUMBER($AL157),$AL157&lt;&gt;0),ROUND($S157/$AL157*100,2),"")</f>
        <v/>
      </c>
      <c r="AH157" s="53">
        <f>IF(AND(ISNUMBER($Q157),ISNUMBER($AL157),$AL157&lt;&gt;0),ROUND($Q157/$AL157*100,1),"")</f>
        <v/>
      </c>
      <c r="AI157" s="48">
        <f>IF(ISNUMBER($S157),IF($S157&lt;=1,"Yes","No"),"n/a")</f>
        <v/>
      </c>
      <c r="AJ157" s="48">
        <f>IF(ISNUMBER($S157),ROUND(MAX(0,MIN(100,100-$S157*2.5-IF(ISNUMBER($T157),$T157,0)*0.12+IF($S157&lt;=1,12,0))),0),"")</f>
        <v/>
      </c>
      <c r="AK157" s="48">
        <f>IF(ISNUMBER($Q157),IF($Q157&gt;=100,20,IF($Q157&gt;=30,10,0)),0)+IF(ISNUMBER($R157),IF($R157&gt;=100,20,0),0)+IF(ISNUMBER($P157),IF($P157&gt;=150,20,IF($P157&gt;=50,12,5)),0)+IF(ISNUMBER($S157),IF($S157&lt;=1,15,0),0)</f>
        <v/>
      </c>
      <c r="AL157" s="48" t="n">
        <v>355</v>
      </c>
      <c r="AM157" s="49" t="n"/>
      <c r="AN157" s="48">
        <f>IF(AND(ISNUMBER($P157),ISNUMBER($AL157),$AL157&lt;&gt;0),IF(OR($P157&gt;180,$P157/$AL157*1000&gt;400),"Over ceiling, confirm SKU","Within"),"n/a")</f>
        <v/>
      </c>
      <c r="AO157" s="51" t="n"/>
      <c r="AP157" s="51" t="n"/>
      <c r="AQ157" s="51" t="n"/>
      <c r="AR157" s="34" t="inlineStr">
        <is>
          <t>Recalled, batch confirmed, to confirm</t>
        </is>
      </c>
      <c r="AS157" s="34" t="inlineStr">
        <is>
          <t>BLANK -&gt; requires live Amazon.ca capture</t>
        </is>
      </c>
      <c r="AT157" s="34" t="inlineStr">
        <is>
          <t>Unverified commercial data</t>
        </is>
      </c>
    </row>
    <row r="158" ht="28" customHeight="1">
      <c r="A158" s="34" t="inlineStr">
        <is>
          <t>Halo Sport</t>
        </is>
      </c>
      <c r="B158" s="34" t="inlineStr">
        <is>
          <t>Halo Sport Sparkling Electrolyte Water | Lemon Lime | 24 pack 355mL</t>
        </is>
      </c>
      <c r="C158" s="34" t="inlineStr">
        <is>
          <t>1) Sparkling electrolyte / functional sparkling</t>
        </is>
      </c>
      <c r="D158" s="34" t="inlineStr">
        <is>
          <t>355 mL can</t>
        </is>
      </c>
      <c r="E158" s="48" t="n">
        <v>24</v>
      </c>
      <c r="F158" s="49" t="n"/>
      <c r="G158" s="50">
        <f>IF(AND(ISNUMBER($F158),ISNUMBER($E158),$E158&lt;&gt;0),$F158/$E158,"")</f>
        <v/>
      </c>
      <c r="H158" s="50">
        <f>IF(AND(ISNUMBER($F158),ISNUMBER($AL158),ISNUMBER($E158),($AL158*$E158)&lt;&gt;0),$F158/($AL158*$E158)*100,"")</f>
        <v/>
      </c>
      <c r="I158" s="51" t="n"/>
      <c r="J158" s="52" t="n"/>
      <c r="K158" s="50">
        <f>IF(AND(ISNUMBER($F158),ISNUMBER($J158)),$F158*(1-$J158),"")</f>
        <v/>
      </c>
      <c r="L158" s="51" t="n"/>
      <c r="M158" s="51" t="n"/>
      <c r="N158" s="50">
        <f>IF(ISNUMBER($F158),($F158-IF(ISNUMBER($AM158),$AM158,0))*(1-IF(ISNUMBER($J158),$J158,0)),"")</f>
        <v/>
      </c>
      <c r="O158" s="34" t="inlineStr">
        <is>
          <t>Lemon Lime</t>
        </is>
      </c>
      <c r="P158" s="48" t="n">
        <v>0</v>
      </c>
      <c r="Q158" s="48" t="n">
        <v>110</v>
      </c>
      <c r="R158" s="48" t="n">
        <v>40</v>
      </c>
      <c r="S158" s="48" t="n">
        <v>0</v>
      </c>
      <c r="T158" s="48" t="n">
        <v>5</v>
      </c>
      <c r="U158" s="34" t="inlineStr">
        <is>
          <t>Stevia</t>
        </is>
      </c>
      <c r="V158" s="34" t="inlineStr">
        <is>
          <t>Sparkling electrolytes, zero sugar, light hydration</t>
        </is>
      </c>
      <c r="W158" s="51" t="n"/>
      <c r="X158" s="51" t="n"/>
      <c r="Y158" s="51" t="n"/>
      <c r="Z158" s="51" t="n"/>
      <c r="AA158" s="34" t="inlineStr">
        <is>
          <t>Low</t>
        </is>
      </c>
      <c r="AB158" s="34" t="inlineStr">
        <is>
          <t>Small emerging sparkling electrolyte entrant</t>
        </is>
      </c>
      <c r="AC158" s="34" t="inlineStr">
        <is>
          <t>Sparkling, lightly mineralled hydration</t>
        </is>
      </c>
      <c r="AD158" s="34" t="inlineStr">
        <is>
          <t>Electrolytes in a fizzy, zero sugar format.</t>
        </is>
      </c>
      <c r="AE158" s="51" t="n"/>
      <c r="AF158" s="53">
        <f>IF(AND(ISNUMBER($P158),ISNUMBER($AL158),$AL158&lt;&gt;0),ROUND($P158/$AL158*100,1),"")</f>
        <v/>
      </c>
      <c r="AG158" s="54">
        <f>IF(AND(ISNUMBER($S158),ISNUMBER($AL158),$AL158&lt;&gt;0),ROUND($S158/$AL158*100,2),"")</f>
        <v/>
      </c>
      <c r="AH158" s="53">
        <f>IF(AND(ISNUMBER($Q158),ISNUMBER($AL158),$AL158&lt;&gt;0),ROUND($Q158/$AL158*100,1),"")</f>
        <v/>
      </c>
      <c r="AI158" s="48">
        <f>IF(ISNUMBER($S158),IF($S158&lt;=1,"Yes","No"),"n/a")</f>
        <v/>
      </c>
      <c r="AJ158" s="48">
        <f>IF(ISNUMBER($S158),ROUND(MAX(0,MIN(100,100-$S158*2.5-IF(ISNUMBER($T158),$T158,0)*0.12+IF($S158&lt;=1,12,0))),0),"")</f>
        <v/>
      </c>
      <c r="AK158" s="48">
        <f>IF(ISNUMBER($Q158),IF($Q158&gt;=100,20,IF($Q158&gt;=30,10,0)),0)+IF(ISNUMBER($R158),IF($R158&gt;=100,20,0),0)+IF(ISNUMBER($P158),IF($P158&gt;=150,20,IF($P158&gt;=50,12,5)),0)+IF(ISNUMBER($S158),IF($S158&lt;=1,15,0),0)</f>
        <v/>
      </c>
      <c r="AL158" s="48" t="n">
        <v>355</v>
      </c>
      <c r="AM158" s="49" t="n"/>
      <c r="AN158" s="48">
        <f>IF(AND(ISNUMBER($P158),ISNUMBER($AL158),$AL158&lt;&gt;0),IF(OR($P158&gt;180,$P158/$AL158*1000&gt;400),"Over ceiling, confirm SKU","Within"),"n/a")</f>
        <v/>
      </c>
      <c r="AO158" s="51" t="n"/>
      <c r="AP158" s="51" t="n"/>
      <c r="AQ158" s="51" t="n"/>
      <c r="AR158" s="34" t="inlineStr">
        <is>
          <t>Recalled, batch confirmed, to confirm</t>
        </is>
      </c>
      <c r="AS158" s="34" t="inlineStr">
        <is>
          <t>BLANK -&gt; requires live Amazon.ca capture</t>
        </is>
      </c>
      <c r="AT158" s="34" t="inlineStr">
        <is>
          <t>Unverified commercial data</t>
        </is>
      </c>
    </row>
    <row r="159" ht="28" customHeight="1">
      <c r="A159" s="34" t="inlineStr">
        <is>
          <t>Halo Sport</t>
        </is>
      </c>
      <c r="B159" s="34" t="inlineStr">
        <is>
          <t>Halo Sport Sparkling Electrolyte Water | Berry | single 355mL</t>
        </is>
      </c>
      <c r="C159" s="34" t="inlineStr">
        <is>
          <t>1) Sparkling electrolyte / functional sparkling</t>
        </is>
      </c>
      <c r="D159" s="34" t="inlineStr">
        <is>
          <t>355 mL can</t>
        </is>
      </c>
      <c r="E159" s="48" t="n">
        <v>1</v>
      </c>
      <c r="F159" s="49" t="n"/>
      <c r="G159" s="50">
        <f>IF(AND(ISNUMBER($F159),ISNUMBER($E159),$E159&lt;&gt;0),$F159/$E159,"")</f>
        <v/>
      </c>
      <c r="H159" s="50">
        <f>IF(AND(ISNUMBER($F159),ISNUMBER($AL159),ISNUMBER($E159),($AL159*$E159)&lt;&gt;0),$F159/($AL159*$E159)*100,"")</f>
        <v/>
      </c>
      <c r="I159" s="51" t="n"/>
      <c r="J159" s="52" t="n"/>
      <c r="K159" s="50">
        <f>IF(AND(ISNUMBER($F159),ISNUMBER($J159)),$F159*(1-$J159),"")</f>
        <v/>
      </c>
      <c r="L159" s="51" t="n"/>
      <c r="M159" s="51" t="n"/>
      <c r="N159" s="50">
        <f>IF(ISNUMBER($F159),($F159-IF(ISNUMBER($AM159),$AM159,0))*(1-IF(ISNUMBER($J159),$J159,0)),"")</f>
        <v/>
      </c>
      <c r="O159" s="34" t="inlineStr">
        <is>
          <t>Berry</t>
        </is>
      </c>
      <c r="P159" s="48" t="n">
        <v>0</v>
      </c>
      <c r="Q159" s="48" t="n">
        <v>110</v>
      </c>
      <c r="R159" s="48" t="n">
        <v>40</v>
      </c>
      <c r="S159" s="48" t="n">
        <v>0</v>
      </c>
      <c r="T159" s="48" t="n">
        <v>5</v>
      </c>
      <c r="U159" s="34" t="inlineStr">
        <is>
          <t>Stevia</t>
        </is>
      </c>
      <c r="V159" s="34" t="inlineStr">
        <is>
          <t>Sparkling electrolytes, zero sugar, light hydration</t>
        </is>
      </c>
      <c r="W159" s="51" t="n"/>
      <c r="X159" s="51" t="n"/>
      <c r="Y159" s="51" t="n"/>
      <c r="Z159" s="51" t="n"/>
      <c r="AA159" s="34" t="inlineStr">
        <is>
          <t>Low</t>
        </is>
      </c>
      <c r="AB159" s="34" t="inlineStr">
        <is>
          <t>Small emerging sparkling electrolyte entrant</t>
        </is>
      </c>
      <c r="AC159" s="34" t="inlineStr">
        <is>
          <t>Sparkling, lightly mineralled hydration</t>
        </is>
      </c>
      <c r="AD159" s="34" t="inlineStr">
        <is>
          <t>Electrolytes in a fizzy, zero sugar format.</t>
        </is>
      </c>
      <c r="AE159" s="51" t="n"/>
      <c r="AF159" s="53">
        <f>IF(AND(ISNUMBER($P159),ISNUMBER($AL159),$AL159&lt;&gt;0),ROUND($P159/$AL159*100,1),"")</f>
        <v/>
      </c>
      <c r="AG159" s="54">
        <f>IF(AND(ISNUMBER($S159),ISNUMBER($AL159),$AL159&lt;&gt;0),ROUND($S159/$AL159*100,2),"")</f>
        <v/>
      </c>
      <c r="AH159" s="53">
        <f>IF(AND(ISNUMBER($Q159),ISNUMBER($AL159),$AL159&lt;&gt;0),ROUND($Q159/$AL159*100,1),"")</f>
        <v/>
      </c>
      <c r="AI159" s="48">
        <f>IF(ISNUMBER($S159),IF($S159&lt;=1,"Yes","No"),"n/a")</f>
        <v/>
      </c>
      <c r="AJ159" s="48">
        <f>IF(ISNUMBER($S159),ROUND(MAX(0,MIN(100,100-$S159*2.5-IF(ISNUMBER($T159),$T159,0)*0.12+IF($S159&lt;=1,12,0))),0),"")</f>
        <v/>
      </c>
      <c r="AK159" s="48">
        <f>IF(ISNUMBER($Q159),IF($Q159&gt;=100,20,IF($Q159&gt;=30,10,0)),0)+IF(ISNUMBER($R159),IF($R159&gt;=100,20,0),0)+IF(ISNUMBER($P159),IF($P159&gt;=150,20,IF($P159&gt;=50,12,5)),0)+IF(ISNUMBER($S159),IF($S159&lt;=1,15,0),0)</f>
        <v/>
      </c>
      <c r="AL159" s="48" t="n">
        <v>355</v>
      </c>
      <c r="AM159" s="49" t="n"/>
      <c r="AN159" s="48">
        <f>IF(AND(ISNUMBER($P159),ISNUMBER($AL159),$AL159&lt;&gt;0),IF(OR($P159&gt;180,$P159/$AL159*1000&gt;400),"Over ceiling, confirm SKU","Within"),"n/a")</f>
        <v/>
      </c>
      <c r="AO159" s="51" t="n"/>
      <c r="AP159" s="51" t="n"/>
      <c r="AQ159" s="51" t="n"/>
      <c r="AR159" s="34" t="inlineStr">
        <is>
          <t>Recalled, batch confirmed, to confirm</t>
        </is>
      </c>
      <c r="AS159" s="34" t="inlineStr">
        <is>
          <t>BLANK -&gt; requires live Amazon.ca capture</t>
        </is>
      </c>
      <c r="AT159" s="34" t="inlineStr">
        <is>
          <t>Unverified commercial data</t>
        </is>
      </c>
    </row>
    <row r="160" ht="28" customHeight="1">
      <c r="A160" s="34" t="inlineStr">
        <is>
          <t>Halo Sport</t>
        </is>
      </c>
      <c r="B160" s="34" t="inlineStr">
        <is>
          <t>Halo Sport Sparkling Electrolyte Water | Berry | 8 pack 355mL</t>
        </is>
      </c>
      <c r="C160" s="34" t="inlineStr">
        <is>
          <t>1) Sparkling electrolyte / functional sparkling</t>
        </is>
      </c>
      <c r="D160" s="34" t="inlineStr">
        <is>
          <t>355 mL can</t>
        </is>
      </c>
      <c r="E160" s="48" t="n">
        <v>8</v>
      </c>
      <c r="F160" s="49" t="n"/>
      <c r="G160" s="50">
        <f>IF(AND(ISNUMBER($F160),ISNUMBER($E160),$E160&lt;&gt;0),$F160/$E160,"")</f>
        <v/>
      </c>
      <c r="H160" s="50">
        <f>IF(AND(ISNUMBER($F160),ISNUMBER($AL160),ISNUMBER($E160),($AL160*$E160)&lt;&gt;0),$F160/($AL160*$E160)*100,"")</f>
        <v/>
      </c>
      <c r="I160" s="51" t="n"/>
      <c r="J160" s="52" t="n"/>
      <c r="K160" s="50">
        <f>IF(AND(ISNUMBER($F160),ISNUMBER($J160)),$F160*(1-$J160),"")</f>
        <v/>
      </c>
      <c r="L160" s="51" t="n"/>
      <c r="M160" s="51" t="n"/>
      <c r="N160" s="50">
        <f>IF(ISNUMBER($F160),($F160-IF(ISNUMBER($AM160),$AM160,0))*(1-IF(ISNUMBER($J160),$J160,0)),"")</f>
        <v/>
      </c>
      <c r="O160" s="34" t="inlineStr">
        <is>
          <t>Berry</t>
        </is>
      </c>
      <c r="P160" s="48" t="n">
        <v>0</v>
      </c>
      <c r="Q160" s="48" t="n">
        <v>110</v>
      </c>
      <c r="R160" s="48" t="n">
        <v>40</v>
      </c>
      <c r="S160" s="48" t="n">
        <v>0</v>
      </c>
      <c r="T160" s="48" t="n">
        <v>5</v>
      </c>
      <c r="U160" s="34" t="inlineStr">
        <is>
          <t>Stevia</t>
        </is>
      </c>
      <c r="V160" s="34" t="inlineStr">
        <is>
          <t>Sparkling electrolytes, zero sugar, light hydration</t>
        </is>
      </c>
      <c r="W160" s="51" t="n"/>
      <c r="X160" s="51" t="n"/>
      <c r="Y160" s="51" t="n"/>
      <c r="Z160" s="51" t="n"/>
      <c r="AA160" s="34" t="inlineStr">
        <is>
          <t>Low</t>
        </is>
      </c>
      <c r="AB160" s="34" t="inlineStr">
        <is>
          <t>Small emerging sparkling electrolyte entrant</t>
        </is>
      </c>
      <c r="AC160" s="34" t="inlineStr">
        <is>
          <t>Sparkling, lightly mineralled hydration</t>
        </is>
      </c>
      <c r="AD160" s="34" t="inlineStr">
        <is>
          <t>Electrolytes in a fizzy, zero sugar format.</t>
        </is>
      </c>
      <c r="AE160" s="51" t="n"/>
      <c r="AF160" s="53">
        <f>IF(AND(ISNUMBER($P160),ISNUMBER($AL160),$AL160&lt;&gt;0),ROUND($P160/$AL160*100,1),"")</f>
        <v/>
      </c>
      <c r="AG160" s="54">
        <f>IF(AND(ISNUMBER($S160),ISNUMBER($AL160),$AL160&lt;&gt;0),ROUND($S160/$AL160*100,2),"")</f>
        <v/>
      </c>
      <c r="AH160" s="53">
        <f>IF(AND(ISNUMBER($Q160),ISNUMBER($AL160),$AL160&lt;&gt;0),ROUND($Q160/$AL160*100,1),"")</f>
        <v/>
      </c>
      <c r="AI160" s="48">
        <f>IF(ISNUMBER($S160),IF($S160&lt;=1,"Yes","No"),"n/a")</f>
        <v/>
      </c>
      <c r="AJ160" s="48">
        <f>IF(ISNUMBER($S160),ROUND(MAX(0,MIN(100,100-$S160*2.5-IF(ISNUMBER($T160),$T160,0)*0.12+IF($S160&lt;=1,12,0))),0),"")</f>
        <v/>
      </c>
      <c r="AK160" s="48">
        <f>IF(ISNUMBER($Q160),IF($Q160&gt;=100,20,IF($Q160&gt;=30,10,0)),0)+IF(ISNUMBER($R160),IF($R160&gt;=100,20,0),0)+IF(ISNUMBER($P160),IF($P160&gt;=150,20,IF($P160&gt;=50,12,5)),0)+IF(ISNUMBER($S160),IF($S160&lt;=1,15,0),0)</f>
        <v/>
      </c>
      <c r="AL160" s="48" t="n">
        <v>355</v>
      </c>
      <c r="AM160" s="49" t="n"/>
      <c r="AN160" s="48">
        <f>IF(AND(ISNUMBER($P160),ISNUMBER($AL160),$AL160&lt;&gt;0),IF(OR($P160&gt;180,$P160/$AL160*1000&gt;400),"Over ceiling, confirm SKU","Within"),"n/a")</f>
        <v/>
      </c>
      <c r="AO160" s="51" t="n"/>
      <c r="AP160" s="51" t="n"/>
      <c r="AQ160" s="51" t="n"/>
      <c r="AR160" s="34" t="inlineStr">
        <is>
          <t>Recalled, batch confirmed, to confirm</t>
        </is>
      </c>
      <c r="AS160" s="34" t="inlineStr">
        <is>
          <t>BLANK -&gt; requires live Amazon.ca capture</t>
        </is>
      </c>
      <c r="AT160" s="34" t="inlineStr">
        <is>
          <t>Unverified commercial data</t>
        </is>
      </c>
    </row>
    <row r="161" ht="28" customHeight="1">
      <c r="A161" s="34" t="inlineStr">
        <is>
          <t>Halo Sport</t>
        </is>
      </c>
      <c r="B161" s="34" t="inlineStr">
        <is>
          <t>Halo Sport Sparkling Electrolyte Water | Berry | 12 pack 355mL</t>
        </is>
      </c>
      <c r="C161" s="34" t="inlineStr">
        <is>
          <t>1) Sparkling electrolyte / functional sparkling</t>
        </is>
      </c>
      <c r="D161" s="34" t="inlineStr">
        <is>
          <t>355 mL can</t>
        </is>
      </c>
      <c r="E161" s="48" t="n">
        <v>12</v>
      </c>
      <c r="F161" s="49" t="n"/>
      <c r="G161" s="50">
        <f>IF(AND(ISNUMBER($F161),ISNUMBER($E161),$E161&lt;&gt;0),$F161/$E161,"")</f>
        <v/>
      </c>
      <c r="H161" s="50">
        <f>IF(AND(ISNUMBER($F161),ISNUMBER($AL161),ISNUMBER($E161),($AL161*$E161)&lt;&gt;0),$F161/($AL161*$E161)*100,"")</f>
        <v/>
      </c>
      <c r="I161" s="51" t="n"/>
      <c r="J161" s="52" t="n"/>
      <c r="K161" s="50">
        <f>IF(AND(ISNUMBER($F161),ISNUMBER($J161)),$F161*(1-$J161),"")</f>
        <v/>
      </c>
      <c r="L161" s="51" t="n"/>
      <c r="M161" s="51" t="n"/>
      <c r="N161" s="50">
        <f>IF(ISNUMBER($F161),($F161-IF(ISNUMBER($AM161),$AM161,0))*(1-IF(ISNUMBER($J161),$J161,0)),"")</f>
        <v/>
      </c>
      <c r="O161" s="34" t="inlineStr">
        <is>
          <t>Berry</t>
        </is>
      </c>
      <c r="P161" s="48" t="n">
        <v>0</v>
      </c>
      <c r="Q161" s="48" t="n">
        <v>110</v>
      </c>
      <c r="R161" s="48" t="n">
        <v>40</v>
      </c>
      <c r="S161" s="48" t="n">
        <v>0</v>
      </c>
      <c r="T161" s="48" t="n">
        <v>5</v>
      </c>
      <c r="U161" s="34" t="inlineStr">
        <is>
          <t>Stevia</t>
        </is>
      </c>
      <c r="V161" s="34" t="inlineStr">
        <is>
          <t>Sparkling electrolytes, zero sugar, light hydration</t>
        </is>
      </c>
      <c r="W161" s="51" t="n"/>
      <c r="X161" s="51" t="n"/>
      <c r="Y161" s="51" t="n"/>
      <c r="Z161" s="51" t="n"/>
      <c r="AA161" s="34" t="inlineStr">
        <is>
          <t>Low</t>
        </is>
      </c>
      <c r="AB161" s="34" t="inlineStr">
        <is>
          <t>Small emerging sparkling electrolyte entrant</t>
        </is>
      </c>
      <c r="AC161" s="34" t="inlineStr">
        <is>
          <t>Sparkling, lightly mineralled hydration</t>
        </is>
      </c>
      <c r="AD161" s="34" t="inlineStr">
        <is>
          <t>Electrolytes in a fizzy, zero sugar format.</t>
        </is>
      </c>
      <c r="AE161" s="51" t="n"/>
      <c r="AF161" s="53">
        <f>IF(AND(ISNUMBER($P161),ISNUMBER($AL161),$AL161&lt;&gt;0),ROUND($P161/$AL161*100,1),"")</f>
        <v/>
      </c>
      <c r="AG161" s="54">
        <f>IF(AND(ISNUMBER($S161),ISNUMBER($AL161),$AL161&lt;&gt;0),ROUND($S161/$AL161*100,2),"")</f>
        <v/>
      </c>
      <c r="AH161" s="53">
        <f>IF(AND(ISNUMBER($Q161),ISNUMBER($AL161),$AL161&lt;&gt;0),ROUND($Q161/$AL161*100,1),"")</f>
        <v/>
      </c>
      <c r="AI161" s="48">
        <f>IF(ISNUMBER($S161),IF($S161&lt;=1,"Yes","No"),"n/a")</f>
        <v/>
      </c>
      <c r="AJ161" s="48">
        <f>IF(ISNUMBER($S161),ROUND(MAX(0,MIN(100,100-$S161*2.5-IF(ISNUMBER($T161),$T161,0)*0.12+IF($S161&lt;=1,12,0))),0),"")</f>
        <v/>
      </c>
      <c r="AK161" s="48">
        <f>IF(ISNUMBER($Q161),IF($Q161&gt;=100,20,IF($Q161&gt;=30,10,0)),0)+IF(ISNUMBER($R161),IF($R161&gt;=100,20,0),0)+IF(ISNUMBER($P161),IF($P161&gt;=150,20,IF($P161&gt;=50,12,5)),0)+IF(ISNUMBER($S161),IF($S161&lt;=1,15,0),0)</f>
        <v/>
      </c>
      <c r="AL161" s="48" t="n">
        <v>355</v>
      </c>
      <c r="AM161" s="49" t="n"/>
      <c r="AN161" s="48">
        <f>IF(AND(ISNUMBER($P161),ISNUMBER($AL161),$AL161&lt;&gt;0),IF(OR($P161&gt;180,$P161/$AL161*1000&gt;400),"Over ceiling, confirm SKU","Within"),"n/a")</f>
        <v/>
      </c>
      <c r="AO161" s="51" t="n"/>
      <c r="AP161" s="51" t="n"/>
      <c r="AQ161" s="51" t="n"/>
      <c r="AR161" s="34" t="inlineStr">
        <is>
          <t>Recalled, batch confirmed, to confirm</t>
        </is>
      </c>
      <c r="AS161" s="34" t="inlineStr">
        <is>
          <t>BLANK -&gt; requires live Amazon.ca capture</t>
        </is>
      </c>
      <c r="AT161" s="34" t="inlineStr">
        <is>
          <t>Unverified commercial data</t>
        </is>
      </c>
    </row>
    <row r="162" ht="28" customHeight="1">
      <c r="A162" s="34" t="inlineStr">
        <is>
          <t>Halo Sport</t>
        </is>
      </c>
      <c r="B162" s="34" t="inlineStr">
        <is>
          <t>Halo Sport Sparkling Electrolyte Water | Berry | 15 pack 355mL</t>
        </is>
      </c>
      <c r="C162" s="34" t="inlineStr">
        <is>
          <t>1) Sparkling electrolyte / functional sparkling</t>
        </is>
      </c>
      <c r="D162" s="34" t="inlineStr">
        <is>
          <t>355 mL can</t>
        </is>
      </c>
      <c r="E162" s="48" t="n">
        <v>15</v>
      </c>
      <c r="F162" s="49" t="n"/>
      <c r="G162" s="50">
        <f>IF(AND(ISNUMBER($F162),ISNUMBER($E162),$E162&lt;&gt;0),$F162/$E162,"")</f>
        <v/>
      </c>
      <c r="H162" s="50">
        <f>IF(AND(ISNUMBER($F162),ISNUMBER($AL162),ISNUMBER($E162),($AL162*$E162)&lt;&gt;0),$F162/($AL162*$E162)*100,"")</f>
        <v/>
      </c>
      <c r="I162" s="51" t="n"/>
      <c r="J162" s="52" t="n"/>
      <c r="K162" s="50">
        <f>IF(AND(ISNUMBER($F162),ISNUMBER($J162)),$F162*(1-$J162),"")</f>
        <v/>
      </c>
      <c r="L162" s="51" t="n"/>
      <c r="M162" s="51" t="n"/>
      <c r="N162" s="50">
        <f>IF(ISNUMBER($F162),($F162-IF(ISNUMBER($AM162),$AM162,0))*(1-IF(ISNUMBER($J162),$J162,0)),"")</f>
        <v/>
      </c>
      <c r="O162" s="34" t="inlineStr">
        <is>
          <t>Berry</t>
        </is>
      </c>
      <c r="P162" s="48" t="n">
        <v>0</v>
      </c>
      <c r="Q162" s="48" t="n">
        <v>110</v>
      </c>
      <c r="R162" s="48" t="n">
        <v>40</v>
      </c>
      <c r="S162" s="48" t="n">
        <v>0</v>
      </c>
      <c r="T162" s="48" t="n">
        <v>5</v>
      </c>
      <c r="U162" s="34" t="inlineStr">
        <is>
          <t>Stevia</t>
        </is>
      </c>
      <c r="V162" s="34" t="inlineStr">
        <is>
          <t>Sparkling electrolytes, zero sugar, light hydration</t>
        </is>
      </c>
      <c r="W162" s="51" t="n"/>
      <c r="X162" s="51" t="n"/>
      <c r="Y162" s="51" t="n"/>
      <c r="Z162" s="51" t="n"/>
      <c r="AA162" s="34" t="inlineStr">
        <is>
          <t>Low</t>
        </is>
      </c>
      <c r="AB162" s="34" t="inlineStr">
        <is>
          <t>Small emerging sparkling electrolyte entrant</t>
        </is>
      </c>
      <c r="AC162" s="34" t="inlineStr">
        <is>
          <t>Sparkling, lightly mineralled hydration</t>
        </is>
      </c>
      <c r="AD162" s="34" t="inlineStr">
        <is>
          <t>Electrolytes in a fizzy, zero sugar format.</t>
        </is>
      </c>
      <c r="AE162" s="51" t="n"/>
      <c r="AF162" s="53">
        <f>IF(AND(ISNUMBER($P162),ISNUMBER($AL162),$AL162&lt;&gt;0),ROUND($P162/$AL162*100,1),"")</f>
        <v/>
      </c>
      <c r="AG162" s="54">
        <f>IF(AND(ISNUMBER($S162),ISNUMBER($AL162),$AL162&lt;&gt;0),ROUND($S162/$AL162*100,2),"")</f>
        <v/>
      </c>
      <c r="AH162" s="53">
        <f>IF(AND(ISNUMBER($Q162),ISNUMBER($AL162),$AL162&lt;&gt;0),ROUND($Q162/$AL162*100,1),"")</f>
        <v/>
      </c>
      <c r="AI162" s="48">
        <f>IF(ISNUMBER($S162),IF($S162&lt;=1,"Yes","No"),"n/a")</f>
        <v/>
      </c>
      <c r="AJ162" s="48">
        <f>IF(ISNUMBER($S162),ROUND(MAX(0,MIN(100,100-$S162*2.5-IF(ISNUMBER($T162),$T162,0)*0.12+IF($S162&lt;=1,12,0))),0),"")</f>
        <v/>
      </c>
      <c r="AK162" s="48">
        <f>IF(ISNUMBER($Q162),IF($Q162&gt;=100,20,IF($Q162&gt;=30,10,0)),0)+IF(ISNUMBER($R162),IF($R162&gt;=100,20,0),0)+IF(ISNUMBER($P162),IF($P162&gt;=150,20,IF($P162&gt;=50,12,5)),0)+IF(ISNUMBER($S162),IF($S162&lt;=1,15,0),0)</f>
        <v/>
      </c>
      <c r="AL162" s="48" t="n">
        <v>355</v>
      </c>
      <c r="AM162" s="49" t="n"/>
      <c r="AN162" s="48">
        <f>IF(AND(ISNUMBER($P162),ISNUMBER($AL162),$AL162&lt;&gt;0),IF(OR($P162&gt;180,$P162/$AL162*1000&gt;400),"Over ceiling, confirm SKU","Within"),"n/a")</f>
        <v/>
      </c>
      <c r="AO162" s="51" t="n"/>
      <c r="AP162" s="51" t="n"/>
      <c r="AQ162" s="51" t="n"/>
      <c r="AR162" s="34" t="inlineStr">
        <is>
          <t>Recalled, batch confirmed, to confirm</t>
        </is>
      </c>
      <c r="AS162" s="34" t="inlineStr">
        <is>
          <t>BLANK -&gt; requires live Amazon.ca capture</t>
        </is>
      </c>
      <c r="AT162" s="34" t="inlineStr">
        <is>
          <t>Unverified commercial data</t>
        </is>
      </c>
    </row>
    <row r="163" ht="28" customHeight="1">
      <c r="A163" s="34" t="inlineStr">
        <is>
          <t>Halo Sport</t>
        </is>
      </c>
      <c r="B163" s="34" t="inlineStr">
        <is>
          <t>Halo Sport Sparkling Electrolyte Water | Berry | 18 pack 355mL</t>
        </is>
      </c>
      <c r="C163" s="34" t="inlineStr">
        <is>
          <t>1) Sparkling electrolyte / functional sparkling</t>
        </is>
      </c>
      <c r="D163" s="34" t="inlineStr">
        <is>
          <t>355 mL can</t>
        </is>
      </c>
      <c r="E163" s="48" t="n">
        <v>18</v>
      </c>
      <c r="F163" s="49" t="n"/>
      <c r="G163" s="50">
        <f>IF(AND(ISNUMBER($F163),ISNUMBER($E163),$E163&lt;&gt;0),$F163/$E163,"")</f>
        <v/>
      </c>
      <c r="H163" s="50">
        <f>IF(AND(ISNUMBER($F163),ISNUMBER($AL163),ISNUMBER($E163),($AL163*$E163)&lt;&gt;0),$F163/($AL163*$E163)*100,"")</f>
        <v/>
      </c>
      <c r="I163" s="51" t="n"/>
      <c r="J163" s="52" t="n"/>
      <c r="K163" s="50">
        <f>IF(AND(ISNUMBER($F163),ISNUMBER($J163)),$F163*(1-$J163),"")</f>
        <v/>
      </c>
      <c r="L163" s="51" t="n"/>
      <c r="M163" s="51" t="n"/>
      <c r="N163" s="50">
        <f>IF(ISNUMBER($F163),($F163-IF(ISNUMBER($AM163),$AM163,0))*(1-IF(ISNUMBER($J163),$J163,0)),"")</f>
        <v/>
      </c>
      <c r="O163" s="34" t="inlineStr">
        <is>
          <t>Berry</t>
        </is>
      </c>
      <c r="P163" s="48" t="n">
        <v>0</v>
      </c>
      <c r="Q163" s="48" t="n">
        <v>110</v>
      </c>
      <c r="R163" s="48" t="n">
        <v>40</v>
      </c>
      <c r="S163" s="48" t="n">
        <v>0</v>
      </c>
      <c r="T163" s="48" t="n">
        <v>5</v>
      </c>
      <c r="U163" s="34" t="inlineStr">
        <is>
          <t>Stevia</t>
        </is>
      </c>
      <c r="V163" s="34" t="inlineStr">
        <is>
          <t>Sparkling electrolytes, zero sugar, light hydration</t>
        </is>
      </c>
      <c r="W163" s="51" t="n"/>
      <c r="X163" s="51" t="n"/>
      <c r="Y163" s="51" t="n"/>
      <c r="Z163" s="51" t="n"/>
      <c r="AA163" s="34" t="inlineStr">
        <is>
          <t>Low</t>
        </is>
      </c>
      <c r="AB163" s="34" t="inlineStr">
        <is>
          <t>Small emerging sparkling electrolyte entrant</t>
        </is>
      </c>
      <c r="AC163" s="34" t="inlineStr">
        <is>
          <t>Sparkling, lightly mineralled hydration</t>
        </is>
      </c>
      <c r="AD163" s="34" t="inlineStr">
        <is>
          <t>Electrolytes in a fizzy, zero sugar format.</t>
        </is>
      </c>
      <c r="AE163" s="51" t="n"/>
      <c r="AF163" s="53">
        <f>IF(AND(ISNUMBER($P163),ISNUMBER($AL163),$AL163&lt;&gt;0),ROUND($P163/$AL163*100,1),"")</f>
        <v/>
      </c>
      <c r="AG163" s="54">
        <f>IF(AND(ISNUMBER($S163),ISNUMBER($AL163),$AL163&lt;&gt;0),ROUND($S163/$AL163*100,2),"")</f>
        <v/>
      </c>
      <c r="AH163" s="53">
        <f>IF(AND(ISNUMBER($Q163),ISNUMBER($AL163),$AL163&lt;&gt;0),ROUND($Q163/$AL163*100,1),"")</f>
        <v/>
      </c>
      <c r="AI163" s="48">
        <f>IF(ISNUMBER($S163),IF($S163&lt;=1,"Yes","No"),"n/a")</f>
        <v/>
      </c>
      <c r="AJ163" s="48">
        <f>IF(ISNUMBER($S163),ROUND(MAX(0,MIN(100,100-$S163*2.5-IF(ISNUMBER($T163),$T163,0)*0.12+IF($S163&lt;=1,12,0))),0),"")</f>
        <v/>
      </c>
      <c r="AK163" s="48">
        <f>IF(ISNUMBER($Q163),IF($Q163&gt;=100,20,IF($Q163&gt;=30,10,0)),0)+IF(ISNUMBER($R163),IF($R163&gt;=100,20,0),0)+IF(ISNUMBER($P163),IF($P163&gt;=150,20,IF($P163&gt;=50,12,5)),0)+IF(ISNUMBER($S163),IF($S163&lt;=1,15,0),0)</f>
        <v/>
      </c>
      <c r="AL163" s="48" t="n">
        <v>355</v>
      </c>
      <c r="AM163" s="49" t="n"/>
      <c r="AN163" s="48">
        <f>IF(AND(ISNUMBER($P163),ISNUMBER($AL163),$AL163&lt;&gt;0),IF(OR($P163&gt;180,$P163/$AL163*1000&gt;400),"Over ceiling, confirm SKU","Within"),"n/a")</f>
        <v/>
      </c>
      <c r="AO163" s="51" t="n"/>
      <c r="AP163" s="51" t="n"/>
      <c r="AQ163" s="51" t="n"/>
      <c r="AR163" s="34" t="inlineStr">
        <is>
          <t>Recalled, batch confirmed, to confirm</t>
        </is>
      </c>
      <c r="AS163" s="34" t="inlineStr">
        <is>
          <t>BLANK -&gt; requires live Amazon.ca capture</t>
        </is>
      </c>
      <c r="AT163" s="34" t="inlineStr">
        <is>
          <t>Unverified commercial data</t>
        </is>
      </c>
    </row>
    <row r="164" ht="28" customHeight="1">
      <c r="A164" s="34" t="inlineStr">
        <is>
          <t>Halo Sport</t>
        </is>
      </c>
      <c r="B164" s="34" t="inlineStr">
        <is>
          <t>Halo Sport Sparkling Electrolyte Water | Berry | 24 pack 355mL</t>
        </is>
      </c>
      <c r="C164" s="34" t="inlineStr">
        <is>
          <t>1) Sparkling electrolyte / functional sparkling</t>
        </is>
      </c>
      <c r="D164" s="34" t="inlineStr">
        <is>
          <t>355 mL can</t>
        </is>
      </c>
      <c r="E164" s="48" t="n">
        <v>24</v>
      </c>
      <c r="F164" s="49" t="n"/>
      <c r="G164" s="50">
        <f>IF(AND(ISNUMBER($F164),ISNUMBER($E164),$E164&lt;&gt;0),$F164/$E164,"")</f>
        <v/>
      </c>
      <c r="H164" s="50">
        <f>IF(AND(ISNUMBER($F164),ISNUMBER($AL164),ISNUMBER($E164),($AL164*$E164)&lt;&gt;0),$F164/($AL164*$E164)*100,"")</f>
        <v/>
      </c>
      <c r="I164" s="51" t="n"/>
      <c r="J164" s="52" t="n"/>
      <c r="K164" s="50">
        <f>IF(AND(ISNUMBER($F164),ISNUMBER($J164)),$F164*(1-$J164),"")</f>
        <v/>
      </c>
      <c r="L164" s="51" t="n"/>
      <c r="M164" s="51" t="n"/>
      <c r="N164" s="50">
        <f>IF(ISNUMBER($F164),($F164-IF(ISNUMBER($AM164),$AM164,0))*(1-IF(ISNUMBER($J164),$J164,0)),"")</f>
        <v/>
      </c>
      <c r="O164" s="34" t="inlineStr">
        <is>
          <t>Berry</t>
        </is>
      </c>
      <c r="P164" s="48" t="n">
        <v>0</v>
      </c>
      <c r="Q164" s="48" t="n">
        <v>110</v>
      </c>
      <c r="R164" s="48" t="n">
        <v>40</v>
      </c>
      <c r="S164" s="48" t="n">
        <v>0</v>
      </c>
      <c r="T164" s="48" t="n">
        <v>5</v>
      </c>
      <c r="U164" s="34" t="inlineStr">
        <is>
          <t>Stevia</t>
        </is>
      </c>
      <c r="V164" s="34" t="inlineStr">
        <is>
          <t>Sparkling electrolytes, zero sugar, light hydration</t>
        </is>
      </c>
      <c r="W164" s="51" t="n"/>
      <c r="X164" s="51" t="n"/>
      <c r="Y164" s="51" t="n"/>
      <c r="Z164" s="51" t="n"/>
      <c r="AA164" s="34" t="inlineStr">
        <is>
          <t>Low</t>
        </is>
      </c>
      <c r="AB164" s="34" t="inlineStr">
        <is>
          <t>Small emerging sparkling electrolyte entrant</t>
        </is>
      </c>
      <c r="AC164" s="34" t="inlineStr">
        <is>
          <t>Sparkling, lightly mineralled hydration</t>
        </is>
      </c>
      <c r="AD164" s="34" t="inlineStr">
        <is>
          <t>Electrolytes in a fizzy, zero sugar format.</t>
        </is>
      </c>
      <c r="AE164" s="51" t="n"/>
      <c r="AF164" s="53">
        <f>IF(AND(ISNUMBER($P164),ISNUMBER($AL164),$AL164&lt;&gt;0),ROUND($P164/$AL164*100,1),"")</f>
        <v/>
      </c>
      <c r="AG164" s="54">
        <f>IF(AND(ISNUMBER($S164),ISNUMBER($AL164),$AL164&lt;&gt;0),ROUND($S164/$AL164*100,2),"")</f>
        <v/>
      </c>
      <c r="AH164" s="53">
        <f>IF(AND(ISNUMBER($Q164),ISNUMBER($AL164),$AL164&lt;&gt;0),ROUND($Q164/$AL164*100,1),"")</f>
        <v/>
      </c>
      <c r="AI164" s="48">
        <f>IF(ISNUMBER($S164),IF($S164&lt;=1,"Yes","No"),"n/a")</f>
        <v/>
      </c>
      <c r="AJ164" s="48">
        <f>IF(ISNUMBER($S164),ROUND(MAX(0,MIN(100,100-$S164*2.5-IF(ISNUMBER($T164),$T164,0)*0.12+IF($S164&lt;=1,12,0))),0),"")</f>
        <v/>
      </c>
      <c r="AK164" s="48">
        <f>IF(ISNUMBER($Q164),IF($Q164&gt;=100,20,IF($Q164&gt;=30,10,0)),0)+IF(ISNUMBER($R164),IF($R164&gt;=100,20,0),0)+IF(ISNUMBER($P164),IF($P164&gt;=150,20,IF($P164&gt;=50,12,5)),0)+IF(ISNUMBER($S164),IF($S164&lt;=1,15,0),0)</f>
        <v/>
      </c>
      <c r="AL164" s="48" t="n">
        <v>355</v>
      </c>
      <c r="AM164" s="49" t="n"/>
      <c r="AN164" s="48">
        <f>IF(AND(ISNUMBER($P164),ISNUMBER($AL164),$AL164&lt;&gt;0),IF(OR($P164&gt;180,$P164/$AL164*1000&gt;400),"Over ceiling, confirm SKU","Within"),"n/a")</f>
        <v/>
      </c>
      <c r="AO164" s="51" t="n"/>
      <c r="AP164" s="51" t="n"/>
      <c r="AQ164" s="51" t="n"/>
      <c r="AR164" s="34" t="inlineStr">
        <is>
          <t>Recalled, batch confirmed, to confirm</t>
        </is>
      </c>
      <c r="AS164" s="34" t="inlineStr">
        <is>
          <t>BLANK -&gt; requires live Amazon.ca capture</t>
        </is>
      </c>
      <c r="AT164" s="34" t="inlineStr">
        <is>
          <t>Unverified commercial data</t>
        </is>
      </c>
    </row>
    <row r="165" ht="28" customHeight="1">
      <c r="A165" s="34" t="inlineStr">
        <is>
          <t>Halo Sport</t>
        </is>
      </c>
      <c r="B165" s="34" t="inlineStr">
        <is>
          <t>Halo Sport Sparkling Electrolyte Water | Orange | single 355mL</t>
        </is>
      </c>
      <c r="C165" s="34" t="inlineStr">
        <is>
          <t>1) Sparkling electrolyte / functional sparkling</t>
        </is>
      </c>
      <c r="D165" s="34" t="inlineStr">
        <is>
          <t>355 mL can</t>
        </is>
      </c>
      <c r="E165" s="48" t="n">
        <v>1</v>
      </c>
      <c r="F165" s="49" t="n"/>
      <c r="G165" s="50">
        <f>IF(AND(ISNUMBER($F165),ISNUMBER($E165),$E165&lt;&gt;0),$F165/$E165,"")</f>
        <v/>
      </c>
      <c r="H165" s="50">
        <f>IF(AND(ISNUMBER($F165),ISNUMBER($AL165),ISNUMBER($E165),($AL165*$E165)&lt;&gt;0),$F165/($AL165*$E165)*100,"")</f>
        <v/>
      </c>
      <c r="I165" s="51" t="n"/>
      <c r="J165" s="52" t="n"/>
      <c r="K165" s="50">
        <f>IF(AND(ISNUMBER($F165),ISNUMBER($J165)),$F165*(1-$J165),"")</f>
        <v/>
      </c>
      <c r="L165" s="51" t="n"/>
      <c r="M165" s="51" t="n"/>
      <c r="N165" s="50">
        <f>IF(ISNUMBER($F165),($F165-IF(ISNUMBER($AM165),$AM165,0))*(1-IF(ISNUMBER($J165),$J165,0)),"")</f>
        <v/>
      </c>
      <c r="O165" s="34" t="inlineStr">
        <is>
          <t>Orange</t>
        </is>
      </c>
      <c r="P165" s="48" t="n">
        <v>0</v>
      </c>
      <c r="Q165" s="48" t="n">
        <v>110</v>
      </c>
      <c r="R165" s="48" t="n">
        <v>40</v>
      </c>
      <c r="S165" s="48" t="n">
        <v>0</v>
      </c>
      <c r="T165" s="48" t="n">
        <v>5</v>
      </c>
      <c r="U165" s="34" t="inlineStr">
        <is>
          <t>Stevia</t>
        </is>
      </c>
      <c r="V165" s="34" t="inlineStr">
        <is>
          <t>Sparkling electrolytes, zero sugar, light hydration</t>
        </is>
      </c>
      <c r="W165" s="51" t="n"/>
      <c r="X165" s="51" t="n"/>
      <c r="Y165" s="51" t="n"/>
      <c r="Z165" s="51" t="n"/>
      <c r="AA165" s="34" t="inlineStr">
        <is>
          <t>Low</t>
        </is>
      </c>
      <c r="AB165" s="34" t="inlineStr">
        <is>
          <t>Small emerging sparkling electrolyte entrant</t>
        </is>
      </c>
      <c r="AC165" s="34" t="inlineStr">
        <is>
          <t>Sparkling, lightly mineralled hydration</t>
        </is>
      </c>
      <c r="AD165" s="34" t="inlineStr">
        <is>
          <t>Electrolytes in a fizzy, zero sugar format.</t>
        </is>
      </c>
      <c r="AE165" s="51" t="n"/>
      <c r="AF165" s="53">
        <f>IF(AND(ISNUMBER($P165),ISNUMBER($AL165),$AL165&lt;&gt;0),ROUND($P165/$AL165*100,1),"")</f>
        <v/>
      </c>
      <c r="AG165" s="54">
        <f>IF(AND(ISNUMBER($S165),ISNUMBER($AL165),$AL165&lt;&gt;0),ROUND($S165/$AL165*100,2),"")</f>
        <v/>
      </c>
      <c r="AH165" s="53">
        <f>IF(AND(ISNUMBER($Q165),ISNUMBER($AL165),$AL165&lt;&gt;0),ROUND($Q165/$AL165*100,1),"")</f>
        <v/>
      </c>
      <c r="AI165" s="48">
        <f>IF(ISNUMBER($S165),IF($S165&lt;=1,"Yes","No"),"n/a")</f>
        <v/>
      </c>
      <c r="AJ165" s="48">
        <f>IF(ISNUMBER($S165),ROUND(MAX(0,MIN(100,100-$S165*2.5-IF(ISNUMBER($T165),$T165,0)*0.12+IF($S165&lt;=1,12,0))),0),"")</f>
        <v/>
      </c>
      <c r="AK165" s="48">
        <f>IF(ISNUMBER($Q165),IF($Q165&gt;=100,20,IF($Q165&gt;=30,10,0)),0)+IF(ISNUMBER($R165),IF($R165&gt;=100,20,0),0)+IF(ISNUMBER($P165),IF($P165&gt;=150,20,IF($P165&gt;=50,12,5)),0)+IF(ISNUMBER($S165),IF($S165&lt;=1,15,0),0)</f>
        <v/>
      </c>
      <c r="AL165" s="48" t="n">
        <v>355</v>
      </c>
      <c r="AM165" s="49" t="n"/>
      <c r="AN165" s="48">
        <f>IF(AND(ISNUMBER($P165),ISNUMBER($AL165),$AL165&lt;&gt;0),IF(OR($P165&gt;180,$P165/$AL165*1000&gt;400),"Over ceiling, confirm SKU","Within"),"n/a")</f>
        <v/>
      </c>
      <c r="AO165" s="51" t="n"/>
      <c r="AP165" s="51" t="n"/>
      <c r="AQ165" s="51" t="n"/>
      <c r="AR165" s="34" t="inlineStr">
        <is>
          <t>Recalled, batch confirmed, to confirm</t>
        </is>
      </c>
      <c r="AS165" s="34" t="inlineStr">
        <is>
          <t>BLANK -&gt; requires live Amazon.ca capture</t>
        </is>
      </c>
      <c r="AT165" s="34" t="inlineStr">
        <is>
          <t>Unverified commercial data</t>
        </is>
      </c>
    </row>
    <row r="166" ht="28" customHeight="1">
      <c r="A166" s="34" t="inlineStr">
        <is>
          <t>Halo Sport</t>
        </is>
      </c>
      <c r="B166" s="34" t="inlineStr">
        <is>
          <t>Halo Sport Sparkling Electrolyte Water | Orange | 8 pack 355mL</t>
        </is>
      </c>
      <c r="C166" s="34" t="inlineStr">
        <is>
          <t>1) Sparkling electrolyte / functional sparkling</t>
        </is>
      </c>
      <c r="D166" s="34" t="inlineStr">
        <is>
          <t>355 mL can</t>
        </is>
      </c>
      <c r="E166" s="48" t="n">
        <v>8</v>
      </c>
      <c r="F166" s="49" t="n"/>
      <c r="G166" s="50">
        <f>IF(AND(ISNUMBER($F166),ISNUMBER($E166),$E166&lt;&gt;0),$F166/$E166,"")</f>
        <v/>
      </c>
      <c r="H166" s="50">
        <f>IF(AND(ISNUMBER($F166),ISNUMBER($AL166),ISNUMBER($E166),($AL166*$E166)&lt;&gt;0),$F166/($AL166*$E166)*100,"")</f>
        <v/>
      </c>
      <c r="I166" s="51" t="n"/>
      <c r="J166" s="52" t="n"/>
      <c r="K166" s="50">
        <f>IF(AND(ISNUMBER($F166),ISNUMBER($J166)),$F166*(1-$J166),"")</f>
        <v/>
      </c>
      <c r="L166" s="51" t="n"/>
      <c r="M166" s="51" t="n"/>
      <c r="N166" s="50">
        <f>IF(ISNUMBER($F166),($F166-IF(ISNUMBER($AM166),$AM166,0))*(1-IF(ISNUMBER($J166),$J166,0)),"")</f>
        <v/>
      </c>
      <c r="O166" s="34" t="inlineStr">
        <is>
          <t>Orange</t>
        </is>
      </c>
      <c r="P166" s="48" t="n">
        <v>0</v>
      </c>
      <c r="Q166" s="48" t="n">
        <v>110</v>
      </c>
      <c r="R166" s="48" t="n">
        <v>40</v>
      </c>
      <c r="S166" s="48" t="n">
        <v>0</v>
      </c>
      <c r="T166" s="48" t="n">
        <v>5</v>
      </c>
      <c r="U166" s="34" t="inlineStr">
        <is>
          <t>Stevia</t>
        </is>
      </c>
      <c r="V166" s="34" t="inlineStr">
        <is>
          <t>Sparkling electrolytes, zero sugar, light hydration</t>
        </is>
      </c>
      <c r="W166" s="51" t="n"/>
      <c r="X166" s="51" t="n"/>
      <c r="Y166" s="51" t="n"/>
      <c r="Z166" s="51" t="n"/>
      <c r="AA166" s="34" t="inlineStr">
        <is>
          <t>Low</t>
        </is>
      </c>
      <c r="AB166" s="34" t="inlineStr">
        <is>
          <t>Small emerging sparkling electrolyte entrant</t>
        </is>
      </c>
      <c r="AC166" s="34" t="inlineStr">
        <is>
          <t>Sparkling, lightly mineralled hydration</t>
        </is>
      </c>
      <c r="AD166" s="34" t="inlineStr">
        <is>
          <t>Electrolytes in a fizzy, zero sugar format.</t>
        </is>
      </c>
      <c r="AE166" s="51" t="n"/>
      <c r="AF166" s="53">
        <f>IF(AND(ISNUMBER($P166),ISNUMBER($AL166),$AL166&lt;&gt;0),ROUND($P166/$AL166*100,1),"")</f>
        <v/>
      </c>
      <c r="AG166" s="54">
        <f>IF(AND(ISNUMBER($S166),ISNUMBER($AL166),$AL166&lt;&gt;0),ROUND($S166/$AL166*100,2),"")</f>
        <v/>
      </c>
      <c r="AH166" s="53">
        <f>IF(AND(ISNUMBER($Q166),ISNUMBER($AL166),$AL166&lt;&gt;0),ROUND($Q166/$AL166*100,1),"")</f>
        <v/>
      </c>
      <c r="AI166" s="48">
        <f>IF(ISNUMBER($S166),IF($S166&lt;=1,"Yes","No"),"n/a")</f>
        <v/>
      </c>
      <c r="AJ166" s="48">
        <f>IF(ISNUMBER($S166),ROUND(MAX(0,MIN(100,100-$S166*2.5-IF(ISNUMBER($T166),$T166,0)*0.12+IF($S166&lt;=1,12,0))),0),"")</f>
        <v/>
      </c>
      <c r="AK166" s="48">
        <f>IF(ISNUMBER($Q166),IF($Q166&gt;=100,20,IF($Q166&gt;=30,10,0)),0)+IF(ISNUMBER($R166),IF($R166&gt;=100,20,0),0)+IF(ISNUMBER($P166),IF($P166&gt;=150,20,IF($P166&gt;=50,12,5)),0)+IF(ISNUMBER($S166),IF($S166&lt;=1,15,0),0)</f>
        <v/>
      </c>
      <c r="AL166" s="48" t="n">
        <v>355</v>
      </c>
      <c r="AM166" s="49" t="n"/>
      <c r="AN166" s="48">
        <f>IF(AND(ISNUMBER($P166),ISNUMBER($AL166),$AL166&lt;&gt;0),IF(OR($P166&gt;180,$P166/$AL166*1000&gt;400),"Over ceiling, confirm SKU","Within"),"n/a")</f>
        <v/>
      </c>
      <c r="AO166" s="51" t="n"/>
      <c r="AP166" s="51" t="n"/>
      <c r="AQ166" s="51" t="n"/>
      <c r="AR166" s="34" t="inlineStr">
        <is>
          <t>Recalled, batch confirmed, to confirm</t>
        </is>
      </c>
      <c r="AS166" s="34" t="inlineStr">
        <is>
          <t>BLANK -&gt; requires live Amazon.ca capture</t>
        </is>
      </c>
      <c r="AT166" s="34" t="inlineStr">
        <is>
          <t>Unverified commercial data</t>
        </is>
      </c>
    </row>
    <row r="167" ht="28" customHeight="1">
      <c r="A167" s="34" t="inlineStr">
        <is>
          <t>Halo Sport</t>
        </is>
      </c>
      <c r="B167" s="34" t="inlineStr">
        <is>
          <t>Halo Sport Sparkling Electrolyte Water | Orange | 12 pack 355mL</t>
        </is>
      </c>
      <c r="C167" s="34" t="inlineStr">
        <is>
          <t>1) Sparkling electrolyte / functional sparkling</t>
        </is>
      </c>
      <c r="D167" s="34" t="inlineStr">
        <is>
          <t>355 mL can</t>
        </is>
      </c>
      <c r="E167" s="48" t="n">
        <v>12</v>
      </c>
      <c r="F167" s="49" t="n"/>
      <c r="G167" s="50">
        <f>IF(AND(ISNUMBER($F167),ISNUMBER($E167),$E167&lt;&gt;0),$F167/$E167,"")</f>
        <v/>
      </c>
      <c r="H167" s="50">
        <f>IF(AND(ISNUMBER($F167),ISNUMBER($AL167),ISNUMBER($E167),($AL167*$E167)&lt;&gt;0),$F167/($AL167*$E167)*100,"")</f>
        <v/>
      </c>
      <c r="I167" s="51" t="n"/>
      <c r="J167" s="52" t="n"/>
      <c r="K167" s="50">
        <f>IF(AND(ISNUMBER($F167),ISNUMBER($J167)),$F167*(1-$J167),"")</f>
        <v/>
      </c>
      <c r="L167" s="51" t="n"/>
      <c r="M167" s="51" t="n"/>
      <c r="N167" s="50">
        <f>IF(ISNUMBER($F167),($F167-IF(ISNUMBER($AM167),$AM167,0))*(1-IF(ISNUMBER($J167),$J167,0)),"")</f>
        <v/>
      </c>
      <c r="O167" s="34" t="inlineStr">
        <is>
          <t>Orange</t>
        </is>
      </c>
      <c r="P167" s="48" t="n">
        <v>0</v>
      </c>
      <c r="Q167" s="48" t="n">
        <v>110</v>
      </c>
      <c r="R167" s="48" t="n">
        <v>40</v>
      </c>
      <c r="S167" s="48" t="n">
        <v>0</v>
      </c>
      <c r="T167" s="48" t="n">
        <v>5</v>
      </c>
      <c r="U167" s="34" t="inlineStr">
        <is>
          <t>Stevia</t>
        </is>
      </c>
      <c r="V167" s="34" t="inlineStr">
        <is>
          <t>Sparkling electrolytes, zero sugar, light hydration</t>
        </is>
      </c>
      <c r="W167" s="51" t="n"/>
      <c r="X167" s="51" t="n"/>
      <c r="Y167" s="51" t="n"/>
      <c r="Z167" s="51" t="n"/>
      <c r="AA167" s="34" t="inlineStr">
        <is>
          <t>Low</t>
        </is>
      </c>
      <c r="AB167" s="34" t="inlineStr">
        <is>
          <t>Small emerging sparkling electrolyte entrant</t>
        </is>
      </c>
      <c r="AC167" s="34" t="inlineStr">
        <is>
          <t>Sparkling, lightly mineralled hydration</t>
        </is>
      </c>
      <c r="AD167" s="34" t="inlineStr">
        <is>
          <t>Electrolytes in a fizzy, zero sugar format.</t>
        </is>
      </c>
      <c r="AE167" s="51" t="n"/>
      <c r="AF167" s="53">
        <f>IF(AND(ISNUMBER($P167),ISNUMBER($AL167),$AL167&lt;&gt;0),ROUND($P167/$AL167*100,1),"")</f>
        <v/>
      </c>
      <c r="AG167" s="54">
        <f>IF(AND(ISNUMBER($S167),ISNUMBER($AL167),$AL167&lt;&gt;0),ROUND($S167/$AL167*100,2),"")</f>
        <v/>
      </c>
      <c r="AH167" s="53">
        <f>IF(AND(ISNUMBER($Q167),ISNUMBER($AL167),$AL167&lt;&gt;0),ROUND($Q167/$AL167*100,1),"")</f>
        <v/>
      </c>
      <c r="AI167" s="48">
        <f>IF(ISNUMBER($S167),IF($S167&lt;=1,"Yes","No"),"n/a")</f>
        <v/>
      </c>
      <c r="AJ167" s="48">
        <f>IF(ISNUMBER($S167),ROUND(MAX(0,MIN(100,100-$S167*2.5-IF(ISNUMBER($T167),$T167,0)*0.12+IF($S167&lt;=1,12,0))),0),"")</f>
        <v/>
      </c>
      <c r="AK167" s="48">
        <f>IF(ISNUMBER($Q167),IF($Q167&gt;=100,20,IF($Q167&gt;=30,10,0)),0)+IF(ISNUMBER($R167),IF($R167&gt;=100,20,0),0)+IF(ISNUMBER($P167),IF($P167&gt;=150,20,IF($P167&gt;=50,12,5)),0)+IF(ISNUMBER($S167),IF($S167&lt;=1,15,0),0)</f>
        <v/>
      </c>
      <c r="AL167" s="48" t="n">
        <v>355</v>
      </c>
      <c r="AM167" s="49" t="n"/>
      <c r="AN167" s="48">
        <f>IF(AND(ISNUMBER($P167),ISNUMBER($AL167),$AL167&lt;&gt;0),IF(OR($P167&gt;180,$P167/$AL167*1000&gt;400),"Over ceiling, confirm SKU","Within"),"n/a")</f>
        <v/>
      </c>
      <c r="AO167" s="51" t="n"/>
      <c r="AP167" s="51" t="n"/>
      <c r="AQ167" s="51" t="n"/>
      <c r="AR167" s="34" t="inlineStr">
        <is>
          <t>Recalled, batch confirmed, to confirm</t>
        </is>
      </c>
      <c r="AS167" s="34" t="inlineStr">
        <is>
          <t>BLANK -&gt; requires live Amazon.ca capture</t>
        </is>
      </c>
      <c r="AT167" s="34" t="inlineStr">
        <is>
          <t>Unverified commercial data</t>
        </is>
      </c>
    </row>
    <row r="168" ht="28" customHeight="1">
      <c r="A168" s="34" t="inlineStr">
        <is>
          <t>Halo Sport</t>
        </is>
      </c>
      <c r="B168" s="34" t="inlineStr">
        <is>
          <t>Halo Sport Sparkling Electrolyte Water | Orange | 15 pack 355mL</t>
        </is>
      </c>
      <c r="C168" s="34" t="inlineStr">
        <is>
          <t>1) Sparkling electrolyte / functional sparkling</t>
        </is>
      </c>
      <c r="D168" s="34" t="inlineStr">
        <is>
          <t>355 mL can</t>
        </is>
      </c>
      <c r="E168" s="48" t="n">
        <v>15</v>
      </c>
      <c r="F168" s="49" t="n"/>
      <c r="G168" s="50">
        <f>IF(AND(ISNUMBER($F168),ISNUMBER($E168),$E168&lt;&gt;0),$F168/$E168,"")</f>
        <v/>
      </c>
      <c r="H168" s="50">
        <f>IF(AND(ISNUMBER($F168),ISNUMBER($AL168),ISNUMBER($E168),($AL168*$E168)&lt;&gt;0),$F168/($AL168*$E168)*100,"")</f>
        <v/>
      </c>
      <c r="I168" s="51" t="n"/>
      <c r="J168" s="52" t="n"/>
      <c r="K168" s="50">
        <f>IF(AND(ISNUMBER($F168),ISNUMBER($J168)),$F168*(1-$J168),"")</f>
        <v/>
      </c>
      <c r="L168" s="51" t="n"/>
      <c r="M168" s="51" t="n"/>
      <c r="N168" s="50">
        <f>IF(ISNUMBER($F168),($F168-IF(ISNUMBER($AM168),$AM168,0))*(1-IF(ISNUMBER($J168),$J168,0)),"")</f>
        <v/>
      </c>
      <c r="O168" s="34" t="inlineStr">
        <is>
          <t>Orange</t>
        </is>
      </c>
      <c r="P168" s="48" t="n">
        <v>0</v>
      </c>
      <c r="Q168" s="48" t="n">
        <v>110</v>
      </c>
      <c r="R168" s="48" t="n">
        <v>40</v>
      </c>
      <c r="S168" s="48" t="n">
        <v>0</v>
      </c>
      <c r="T168" s="48" t="n">
        <v>5</v>
      </c>
      <c r="U168" s="34" t="inlineStr">
        <is>
          <t>Stevia</t>
        </is>
      </c>
      <c r="V168" s="34" t="inlineStr">
        <is>
          <t>Sparkling electrolytes, zero sugar, light hydration</t>
        </is>
      </c>
      <c r="W168" s="51" t="n"/>
      <c r="X168" s="51" t="n"/>
      <c r="Y168" s="51" t="n"/>
      <c r="Z168" s="51" t="n"/>
      <c r="AA168" s="34" t="inlineStr">
        <is>
          <t>Low</t>
        </is>
      </c>
      <c r="AB168" s="34" t="inlineStr">
        <is>
          <t>Small emerging sparkling electrolyte entrant</t>
        </is>
      </c>
      <c r="AC168" s="34" t="inlineStr">
        <is>
          <t>Sparkling, lightly mineralled hydration</t>
        </is>
      </c>
      <c r="AD168" s="34" t="inlineStr">
        <is>
          <t>Electrolytes in a fizzy, zero sugar format.</t>
        </is>
      </c>
      <c r="AE168" s="51" t="n"/>
      <c r="AF168" s="53">
        <f>IF(AND(ISNUMBER($P168),ISNUMBER($AL168),$AL168&lt;&gt;0),ROUND($P168/$AL168*100,1),"")</f>
        <v/>
      </c>
      <c r="AG168" s="54">
        <f>IF(AND(ISNUMBER($S168),ISNUMBER($AL168),$AL168&lt;&gt;0),ROUND($S168/$AL168*100,2),"")</f>
        <v/>
      </c>
      <c r="AH168" s="53">
        <f>IF(AND(ISNUMBER($Q168),ISNUMBER($AL168),$AL168&lt;&gt;0),ROUND($Q168/$AL168*100,1),"")</f>
        <v/>
      </c>
      <c r="AI168" s="48">
        <f>IF(ISNUMBER($S168),IF($S168&lt;=1,"Yes","No"),"n/a")</f>
        <v/>
      </c>
      <c r="AJ168" s="48">
        <f>IF(ISNUMBER($S168),ROUND(MAX(0,MIN(100,100-$S168*2.5-IF(ISNUMBER($T168),$T168,0)*0.12+IF($S168&lt;=1,12,0))),0),"")</f>
        <v/>
      </c>
      <c r="AK168" s="48">
        <f>IF(ISNUMBER($Q168),IF($Q168&gt;=100,20,IF($Q168&gt;=30,10,0)),0)+IF(ISNUMBER($R168),IF($R168&gt;=100,20,0),0)+IF(ISNUMBER($P168),IF($P168&gt;=150,20,IF($P168&gt;=50,12,5)),0)+IF(ISNUMBER($S168),IF($S168&lt;=1,15,0),0)</f>
        <v/>
      </c>
      <c r="AL168" s="48" t="n">
        <v>355</v>
      </c>
      <c r="AM168" s="49" t="n"/>
      <c r="AN168" s="48">
        <f>IF(AND(ISNUMBER($P168),ISNUMBER($AL168),$AL168&lt;&gt;0),IF(OR($P168&gt;180,$P168/$AL168*1000&gt;400),"Over ceiling, confirm SKU","Within"),"n/a")</f>
        <v/>
      </c>
      <c r="AO168" s="51" t="n"/>
      <c r="AP168" s="51" t="n"/>
      <c r="AQ168" s="51" t="n"/>
      <c r="AR168" s="34" t="inlineStr">
        <is>
          <t>Recalled, batch confirmed, to confirm</t>
        </is>
      </c>
      <c r="AS168" s="34" t="inlineStr">
        <is>
          <t>BLANK -&gt; requires live Amazon.ca capture</t>
        </is>
      </c>
      <c r="AT168" s="34" t="inlineStr">
        <is>
          <t>Unverified commercial data</t>
        </is>
      </c>
    </row>
    <row r="169" ht="28" customHeight="1">
      <c r="A169" s="34" t="inlineStr">
        <is>
          <t>Halo Sport</t>
        </is>
      </c>
      <c r="B169" s="34" t="inlineStr">
        <is>
          <t>Halo Sport Sparkling Electrolyte Water | Orange | 18 pack 355mL</t>
        </is>
      </c>
      <c r="C169" s="34" t="inlineStr">
        <is>
          <t>1) Sparkling electrolyte / functional sparkling</t>
        </is>
      </c>
      <c r="D169" s="34" t="inlineStr">
        <is>
          <t>355 mL can</t>
        </is>
      </c>
      <c r="E169" s="48" t="n">
        <v>18</v>
      </c>
      <c r="F169" s="49" t="n"/>
      <c r="G169" s="50">
        <f>IF(AND(ISNUMBER($F169),ISNUMBER($E169),$E169&lt;&gt;0),$F169/$E169,"")</f>
        <v/>
      </c>
      <c r="H169" s="50">
        <f>IF(AND(ISNUMBER($F169),ISNUMBER($AL169),ISNUMBER($E169),($AL169*$E169)&lt;&gt;0),$F169/($AL169*$E169)*100,"")</f>
        <v/>
      </c>
      <c r="I169" s="51" t="n"/>
      <c r="J169" s="52" t="n"/>
      <c r="K169" s="50">
        <f>IF(AND(ISNUMBER($F169),ISNUMBER($J169)),$F169*(1-$J169),"")</f>
        <v/>
      </c>
      <c r="L169" s="51" t="n"/>
      <c r="M169" s="51" t="n"/>
      <c r="N169" s="50">
        <f>IF(ISNUMBER($F169),($F169-IF(ISNUMBER($AM169),$AM169,0))*(1-IF(ISNUMBER($J169),$J169,0)),"")</f>
        <v/>
      </c>
      <c r="O169" s="34" t="inlineStr">
        <is>
          <t>Orange</t>
        </is>
      </c>
      <c r="P169" s="48" t="n">
        <v>0</v>
      </c>
      <c r="Q169" s="48" t="n">
        <v>110</v>
      </c>
      <c r="R169" s="48" t="n">
        <v>40</v>
      </c>
      <c r="S169" s="48" t="n">
        <v>0</v>
      </c>
      <c r="T169" s="48" t="n">
        <v>5</v>
      </c>
      <c r="U169" s="34" t="inlineStr">
        <is>
          <t>Stevia</t>
        </is>
      </c>
      <c r="V169" s="34" t="inlineStr">
        <is>
          <t>Sparkling electrolytes, zero sugar, light hydration</t>
        </is>
      </c>
      <c r="W169" s="51" t="n"/>
      <c r="X169" s="51" t="n"/>
      <c r="Y169" s="51" t="n"/>
      <c r="Z169" s="51" t="n"/>
      <c r="AA169" s="34" t="inlineStr">
        <is>
          <t>Low</t>
        </is>
      </c>
      <c r="AB169" s="34" t="inlineStr">
        <is>
          <t>Small emerging sparkling electrolyte entrant</t>
        </is>
      </c>
      <c r="AC169" s="34" t="inlineStr">
        <is>
          <t>Sparkling, lightly mineralled hydration</t>
        </is>
      </c>
      <c r="AD169" s="34" t="inlineStr">
        <is>
          <t>Electrolytes in a fizzy, zero sugar format.</t>
        </is>
      </c>
      <c r="AE169" s="51" t="n"/>
      <c r="AF169" s="53">
        <f>IF(AND(ISNUMBER($P169),ISNUMBER($AL169),$AL169&lt;&gt;0),ROUND($P169/$AL169*100,1),"")</f>
        <v/>
      </c>
      <c r="AG169" s="54">
        <f>IF(AND(ISNUMBER($S169),ISNUMBER($AL169),$AL169&lt;&gt;0),ROUND($S169/$AL169*100,2),"")</f>
        <v/>
      </c>
      <c r="AH169" s="53">
        <f>IF(AND(ISNUMBER($Q169),ISNUMBER($AL169),$AL169&lt;&gt;0),ROUND($Q169/$AL169*100,1),"")</f>
        <v/>
      </c>
      <c r="AI169" s="48">
        <f>IF(ISNUMBER($S169),IF($S169&lt;=1,"Yes","No"),"n/a")</f>
        <v/>
      </c>
      <c r="AJ169" s="48">
        <f>IF(ISNUMBER($S169),ROUND(MAX(0,MIN(100,100-$S169*2.5-IF(ISNUMBER($T169),$T169,0)*0.12+IF($S169&lt;=1,12,0))),0),"")</f>
        <v/>
      </c>
      <c r="AK169" s="48">
        <f>IF(ISNUMBER($Q169),IF($Q169&gt;=100,20,IF($Q169&gt;=30,10,0)),0)+IF(ISNUMBER($R169),IF($R169&gt;=100,20,0),0)+IF(ISNUMBER($P169),IF($P169&gt;=150,20,IF($P169&gt;=50,12,5)),0)+IF(ISNUMBER($S169),IF($S169&lt;=1,15,0),0)</f>
        <v/>
      </c>
      <c r="AL169" s="48" t="n">
        <v>355</v>
      </c>
      <c r="AM169" s="49" t="n"/>
      <c r="AN169" s="48">
        <f>IF(AND(ISNUMBER($P169),ISNUMBER($AL169),$AL169&lt;&gt;0),IF(OR($P169&gt;180,$P169/$AL169*1000&gt;400),"Over ceiling, confirm SKU","Within"),"n/a")</f>
        <v/>
      </c>
      <c r="AO169" s="51" t="n"/>
      <c r="AP169" s="51" t="n"/>
      <c r="AQ169" s="51" t="n"/>
      <c r="AR169" s="34" t="inlineStr">
        <is>
          <t>Recalled, batch confirmed, to confirm</t>
        </is>
      </c>
      <c r="AS169" s="34" t="inlineStr">
        <is>
          <t>BLANK -&gt; requires live Amazon.ca capture</t>
        </is>
      </c>
      <c r="AT169" s="34" t="inlineStr">
        <is>
          <t>Unverified commercial data</t>
        </is>
      </c>
    </row>
    <row r="170" ht="28" customHeight="1">
      <c r="A170" s="34" t="inlineStr">
        <is>
          <t>Halo Sport</t>
        </is>
      </c>
      <c r="B170" s="34" t="inlineStr">
        <is>
          <t>Halo Sport Sparkling Electrolyte Water | Orange | 24 pack 355mL</t>
        </is>
      </c>
      <c r="C170" s="34" t="inlineStr">
        <is>
          <t>1) Sparkling electrolyte / functional sparkling</t>
        </is>
      </c>
      <c r="D170" s="34" t="inlineStr">
        <is>
          <t>355 mL can</t>
        </is>
      </c>
      <c r="E170" s="48" t="n">
        <v>24</v>
      </c>
      <c r="F170" s="49" t="n"/>
      <c r="G170" s="50">
        <f>IF(AND(ISNUMBER($F170),ISNUMBER($E170),$E170&lt;&gt;0),$F170/$E170,"")</f>
        <v/>
      </c>
      <c r="H170" s="50">
        <f>IF(AND(ISNUMBER($F170),ISNUMBER($AL170),ISNUMBER($E170),($AL170*$E170)&lt;&gt;0),$F170/($AL170*$E170)*100,"")</f>
        <v/>
      </c>
      <c r="I170" s="51" t="n"/>
      <c r="J170" s="52" t="n"/>
      <c r="K170" s="50">
        <f>IF(AND(ISNUMBER($F170),ISNUMBER($J170)),$F170*(1-$J170),"")</f>
        <v/>
      </c>
      <c r="L170" s="51" t="n"/>
      <c r="M170" s="51" t="n"/>
      <c r="N170" s="50">
        <f>IF(ISNUMBER($F170),($F170-IF(ISNUMBER($AM170),$AM170,0))*(1-IF(ISNUMBER($J170),$J170,0)),"")</f>
        <v/>
      </c>
      <c r="O170" s="34" t="inlineStr">
        <is>
          <t>Orange</t>
        </is>
      </c>
      <c r="P170" s="48" t="n">
        <v>0</v>
      </c>
      <c r="Q170" s="48" t="n">
        <v>110</v>
      </c>
      <c r="R170" s="48" t="n">
        <v>40</v>
      </c>
      <c r="S170" s="48" t="n">
        <v>0</v>
      </c>
      <c r="T170" s="48" t="n">
        <v>5</v>
      </c>
      <c r="U170" s="34" t="inlineStr">
        <is>
          <t>Stevia</t>
        </is>
      </c>
      <c r="V170" s="34" t="inlineStr">
        <is>
          <t>Sparkling electrolytes, zero sugar, light hydration</t>
        </is>
      </c>
      <c r="W170" s="51" t="n"/>
      <c r="X170" s="51" t="n"/>
      <c r="Y170" s="51" t="n"/>
      <c r="Z170" s="51" t="n"/>
      <c r="AA170" s="34" t="inlineStr">
        <is>
          <t>Low</t>
        </is>
      </c>
      <c r="AB170" s="34" t="inlineStr">
        <is>
          <t>Small emerging sparkling electrolyte entrant</t>
        </is>
      </c>
      <c r="AC170" s="34" t="inlineStr">
        <is>
          <t>Sparkling, lightly mineralled hydration</t>
        </is>
      </c>
      <c r="AD170" s="34" t="inlineStr">
        <is>
          <t>Electrolytes in a fizzy, zero sugar format.</t>
        </is>
      </c>
      <c r="AE170" s="51" t="n"/>
      <c r="AF170" s="53">
        <f>IF(AND(ISNUMBER($P170),ISNUMBER($AL170),$AL170&lt;&gt;0),ROUND($P170/$AL170*100,1),"")</f>
        <v/>
      </c>
      <c r="AG170" s="54">
        <f>IF(AND(ISNUMBER($S170),ISNUMBER($AL170),$AL170&lt;&gt;0),ROUND($S170/$AL170*100,2),"")</f>
        <v/>
      </c>
      <c r="AH170" s="53">
        <f>IF(AND(ISNUMBER($Q170),ISNUMBER($AL170),$AL170&lt;&gt;0),ROUND($Q170/$AL170*100,1),"")</f>
        <v/>
      </c>
      <c r="AI170" s="48">
        <f>IF(ISNUMBER($S170),IF($S170&lt;=1,"Yes","No"),"n/a")</f>
        <v/>
      </c>
      <c r="AJ170" s="48">
        <f>IF(ISNUMBER($S170),ROUND(MAX(0,MIN(100,100-$S170*2.5-IF(ISNUMBER($T170),$T170,0)*0.12+IF($S170&lt;=1,12,0))),0),"")</f>
        <v/>
      </c>
      <c r="AK170" s="48">
        <f>IF(ISNUMBER($Q170),IF($Q170&gt;=100,20,IF($Q170&gt;=30,10,0)),0)+IF(ISNUMBER($R170),IF($R170&gt;=100,20,0),0)+IF(ISNUMBER($P170),IF($P170&gt;=150,20,IF($P170&gt;=50,12,5)),0)+IF(ISNUMBER($S170),IF($S170&lt;=1,15,0),0)</f>
        <v/>
      </c>
      <c r="AL170" s="48" t="n">
        <v>355</v>
      </c>
      <c r="AM170" s="49" t="n"/>
      <c r="AN170" s="48">
        <f>IF(AND(ISNUMBER($P170),ISNUMBER($AL170),$AL170&lt;&gt;0),IF(OR($P170&gt;180,$P170/$AL170*1000&gt;400),"Over ceiling, confirm SKU","Within"),"n/a")</f>
        <v/>
      </c>
      <c r="AO170" s="51" t="n"/>
      <c r="AP170" s="51" t="n"/>
      <c r="AQ170" s="51" t="n"/>
      <c r="AR170" s="34" t="inlineStr">
        <is>
          <t>Recalled, batch confirmed, to confirm</t>
        </is>
      </c>
      <c r="AS170" s="34" t="inlineStr">
        <is>
          <t>BLANK -&gt; requires live Amazon.ca capture</t>
        </is>
      </c>
      <c r="AT170" s="34" t="inlineStr">
        <is>
          <t>Unverified commercial data</t>
        </is>
      </c>
    </row>
    <row r="171" ht="28" customHeight="1">
      <c r="A171" s="34" t="inlineStr">
        <is>
          <t>Halo Sport</t>
        </is>
      </c>
      <c r="B171" s="34" t="inlineStr">
        <is>
          <t>Halo Sport Sparkling Electrolyte Water | Grapefruit | single 355mL</t>
        </is>
      </c>
      <c r="C171" s="34" t="inlineStr">
        <is>
          <t>1) Sparkling electrolyte / functional sparkling</t>
        </is>
      </c>
      <c r="D171" s="34" t="inlineStr">
        <is>
          <t>355 mL can</t>
        </is>
      </c>
      <c r="E171" s="48" t="n">
        <v>1</v>
      </c>
      <c r="F171" s="49" t="n"/>
      <c r="G171" s="50">
        <f>IF(AND(ISNUMBER($F171),ISNUMBER($E171),$E171&lt;&gt;0),$F171/$E171,"")</f>
        <v/>
      </c>
      <c r="H171" s="50">
        <f>IF(AND(ISNUMBER($F171),ISNUMBER($AL171),ISNUMBER($E171),($AL171*$E171)&lt;&gt;0),$F171/($AL171*$E171)*100,"")</f>
        <v/>
      </c>
      <c r="I171" s="51" t="n"/>
      <c r="J171" s="52" t="n"/>
      <c r="K171" s="50">
        <f>IF(AND(ISNUMBER($F171),ISNUMBER($J171)),$F171*(1-$J171),"")</f>
        <v/>
      </c>
      <c r="L171" s="51" t="n"/>
      <c r="M171" s="51" t="n"/>
      <c r="N171" s="50">
        <f>IF(ISNUMBER($F171),($F171-IF(ISNUMBER($AM171),$AM171,0))*(1-IF(ISNUMBER($J171),$J171,0)),"")</f>
        <v/>
      </c>
      <c r="O171" s="34" t="inlineStr">
        <is>
          <t>Grapefruit</t>
        </is>
      </c>
      <c r="P171" s="48" t="n">
        <v>0</v>
      </c>
      <c r="Q171" s="48" t="n">
        <v>110</v>
      </c>
      <c r="R171" s="48" t="n">
        <v>40</v>
      </c>
      <c r="S171" s="48" t="n">
        <v>0</v>
      </c>
      <c r="T171" s="48" t="n">
        <v>5</v>
      </c>
      <c r="U171" s="34" t="inlineStr">
        <is>
          <t>Stevia</t>
        </is>
      </c>
      <c r="V171" s="34" t="inlineStr">
        <is>
          <t>Sparkling electrolytes, zero sugar, light hydration</t>
        </is>
      </c>
      <c r="W171" s="51" t="n"/>
      <c r="X171" s="51" t="n"/>
      <c r="Y171" s="51" t="n"/>
      <c r="Z171" s="51" t="n"/>
      <c r="AA171" s="34" t="inlineStr">
        <is>
          <t>Low</t>
        </is>
      </c>
      <c r="AB171" s="34" t="inlineStr">
        <is>
          <t>Small emerging sparkling electrolyte entrant</t>
        </is>
      </c>
      <c r="AC171" s="34" t="inlineStr">
        <is>
          <t>Sparkling, lightly mineralled hydration</t>
        </is>
      </c>
      <c r="AD171" s="34" t="inlineStr">
        <is>
          <t>Electrolytes in a fizzy, zero sugar format.</t>
        </is>
      </c>
      <c r="AE171" s="51" t="n"/>
      <c r="AF171" s="53">
        <f>IF(AND(ISNUMBER($P171),ISNUMBER($AL171),$AL171&lt;&gt;0),ROUND($P171/$AL171*100,1),"")</f>
        <v/>
      </c>
      <c r="AG171" s="54">
        <f>IF(AND(ISNUMBER($S171),ISNUMBER($AL171),$AL171&lt;&gt;0),ROUND($S171/$AL171*100,2),"")</f>
        <v/>
      </c>
      <c r="AH171" s="53">
        <f>IF(AND(ISNUMBER($Q171),ISNUMBER($AL171),$AL171&lt;&gt;0),ROUND($Q171/$AL171*100,1),"")</f>
        <v/>
      </c>
      <c r="AI171" s="48">
        <f>IF(ISNUMBER($S171),IF($S171&lt;=1,"Yes","No"),"n/a")</f>
        <v/>
      </c>
      <c r="AJ171" s="48">
        <f>IF(ISNUMBER($S171),ROUND(MAX(0,MIN(100,100-$S171*2.5-IF(ISNUMBER($T171),$T171,0)*0.12+IF($S171&lt;=1,12,0))),0),"")</f>
        <v/>
      </c>
      <c r="AK171" s="48">
        <f>IF(ISNUMBER($Q171),IF($Q171&gt;=100,20,IF($Q171&gt;=30,10,0)),0)+IF(ISNUMBER($R171),IF($R171&gt;=100,20,0),0)+IF(ISNUMBER($P171),IF($P171&gt;=150,20,IF($P171&gt;=50,12,5)),0)+IF(ISNUMBER($S171),IF($S171&lt;=1,15,0),0)</f>
        <v/>
      </c>
      <c r="AL171" s="48" t="n">
        <v>355</v>
      </c>
      <c r="AM171" s="49" t="n"/>
      <c r="AN171" s="48">
        <f>IF(AND(ISNUMBER($P171),ISNUMBER($AL171),$AL171&lt;&gt;0),IF(OR($P171&gt;180,$P171/$AL171*1000&gt;400),"Over ceiling, confirm SKU","Within"),"n/a")</f>
        <v/>
      </c>
      <c r="AO171" s="51" t="n"/>
      <c r="AP171" s="51" t="n"/>
      <c r="AQ171" s="51" t="n"/>
      <c r="AR171" s="34" t="inlineStr">
        <is>
          <t>Recalled, batch confirmed, to confirm</t>
        </is>
      </c>
      <c r="AS171" s="34" t="inlineStr">
        <is>
          <t>BLANK -&gt; requires live Amazon.ca capture</t>
        </is>
      </c>
      <c r="AT171" s="34" t="inlineStr">
        <is>
          <t>Unverified commercial data</t>
        </is>
      </c>
    </row>
    <row r="172" ht="28" customHeight="1">
      <c r="A172" s="34" t="inlineStr">
        <is>
          <t>Halo Sport</t>
        </is>
      </c>
      <c r="B172" s="34" t="inlineStr">
        <is>
          <t>Halo Sport Sparkling Electrolyte Water | Grapefruit | 8 pack 355mL</t>
        </is>
      </c>
      <c r="C172" s="34" t="inlineStr">
        <is>
          <t>1) Sparkling electrolyte / functional sparkling</t>
        </is>
      </c>
      <c r="D172" s="34" t="inlineStr">
        <is>
          <t>355 mL can</t>
        </is>
      </c>
      <c r="E172" s="48" t="n">
        <v>8</v>
      </c>
      <c r="F172" s="49" t="n"/>
      <c r="G172" s="50">
        <f>IF(AND(ISNUMBER($F172),ISNUMBER($E172),$E172&lt;&gt;0),$F172/$E172,"")</f>
        <v/>
      </c>
      <c r="H172" s="50">
        <f>IF(AND(ISNUMBER($F172),ISNUMBER($AL172),ISNUMBER($E172),($AL172*$E172)&lt;&gt;0),$F172/($AL172*$E172)*100,"")</f>
        <v/>
      </c>
      <c r="I172" s="51" t="n"/>
      <c r="J172" s="52" t="n"/>
      <c r="K172" s="50">
        <f>IF(AND(ISNUMBER($F172),ISNUMBER($J172)),$F172*(1-$J172),"")</f>
        <v/>
      </c>
      <c r="L172" s="51" t="n"/>
      <c r="M172" s="51" t="n"/>
      <c r="N172" s="50">
        <f>IF(ISNUMBER($F172),($F172-IF(ISNUMBER($AM172),$AM172,0))*(1-IF(ISNUMBER($J172),$J172,0)),"")</f>
        <v/>
      </c>
      <c r="O172" s="34" t="inlineStr">
        <is>
          <t>Grapefruit</t>
        </is>
      </c>
      <c r="P172" s="48" t="n">
        <v>0</v>
      </c>
      <c r="Q172" s="48" t="n">
        <v>110</v>
      </c>
      <c r="R172" s="48" t="n">
        <v>40</v>
      </c>
      <c r="S172" s="48" t="n">
        <v>0</v>
      </c>
      <c r="T172" s="48" t="n">
        <v>5</v>
      </c>
      <c r="U172" s="34" t="inlineStr">
        <is>
          <t>Stevia</t>
        </is>
      </c>
      <c r="V172" s="34" t="inlineStr">
        <is>
          <t>Sparkling electrolytes, zero sugar, light hydration</t>
        </is>
      </c>
      <c r="W172" s="51" t="n"/>
      <c r="X172" s="51" t="n"/>
      <c r="Y172" s="51" t="n"/>
      <c r="Z172" s="51" t="n"/>
      <c r="AA172" s="34" t="inlineStr">
        <is>
          <t>Low</t>
        </is>
      </c>
      <c r="AB172" s="34" t="inlineStr">
        <is>
          <t>Small emerging sparkling electrolyte entrant</t>
        </is>
      </c>
      <c r="AC172" s="34" t="inlineStr">
        <is>
          <t>Sparkling, lightly mineralled hydration</t>
        </is>
      </c>
      <c r="AD172" s="34" t="inlineStr">
        <is>
          <t>Electrolytes in a fizzy, zero sugar format.</t>
        </is>
      </c>
      <c r="AE172" s="51" t="n"/>
      <c r="AF172" s="53">
        <f>IF(AND(ISNUMBER($P172),ISNUMBER($AL172),$AL172&lt;&gt;0),ROUND($P172/$AL172*100,1),"")</f>
        <v/>
      </c>
      <c r="AG172" s="54">
        <f>IF(AND(ISNUMBER($S172),ISNUMBER($AL172),$AL172&lt;&gt;0),ROUND($S172/$AL172*100,2),"")</f>
        <v/>
      </c>
      <c r="AH172" s="53">
        <f>IF(AND(ISNUMBER($Q172),ISNUMBER($AL172),$AL172&lt;&gt;0),ROUND($Q172/$AL172*100,1),"")</f>
        <v/>
      </c>
      <c r="AI172" s="48">
        <f>IF(ISNUMBER($S172),IF($S172&lt;=1,"Yes","No"),"n/a")</f>
        <v/>
      </c>
      <c r="AJ172" s="48">
        <f>IF(ISNUMBER($S172),ROUND(MAX(0,MIN(100,100-$S172*2.5-IF(ISNUMBER($T172),$T172,0)*0.12+IF($S172&lt;=1,12,0))),0),"")</f>
        <v/>
      </c>
      <c r="AK172" s="48">
        <f>IF(ISNUMBER($Q172),IF($Q172&gt;=100,20,IF($Q172&gt;=30,10,0)),0)+IF(ISNUMBER($R172),IF($R172&gt;=100,20,0),0)+IF(ISNUMBER($P172),IF($P172&gt;=150,20,IF($P172&gt;=50,12,5)),0)+IF(ISNUMBER($S172),IF($S172&lt;=1,15,0),0)</f>
        <v/>
      </c>
      <c r="AL172" s="48" t="n">
        <v>355</v>
      </c>
      <c r="AM172" s="49" t="n"/>
      <c r="AN172" s="48">
        <f>IF(AND(ISNUMBER($P172),ISNUMBER($AL172),$AL172&lt;&gt;0),IF(OR($P172&gt;180,$P172/$AL172*1000&gt;400),"Over ceiling, confirm SKU","Within"),"n/a")</f>
        <v/>
      </c>
      <c r="AO172" s="51" t="n"/>
      <c r="AP172" s="51" t="n"/>
      <c r="AQ172" s="51" t="n"/>
      <c r="AR172" s="34" t="inlineStr">
        <is>
          <t>Recalled, batch confirmed, to confirm</t>
        </is>
      </c>
      <c r="AS172" s="34" t="inlineStr">
        <is>
          <t>BLANK -&gt; requires live Amazon.ca capture</t>
        </is>
      </c>
      <c r="AT172" s="34" t="inlineStr">
        <is>
          <t>Unverified commercial data</t>
        </is>
      </c>
    </row>
    <row r="173" ht="28" customHeight="1">
      <c r="A173" s="34" t="inlineStr">
        <is>
          <t>Halo Sport</t>
        </is>
      </c>
      <c r="B173" s="34" t="inlineStr">
        <is>
          <t>Halo Sport Sparkling Electrolyte Water | Grapefruit | 12 pack 355mL</t>
        </is>
      </c>
      <c r="C173" s="34" t="inlineStr">
        <is>
          <t>1) Sparkling electrolyte / functional sparkling</t>
        </is>
      </c>
      <c r="D173" s="34" t="inlineStr">
        <is>
          <t>355 mL can</t>
        </is>
      </c>
      <c r="E173" s="48" t="n">
        <v>12</v>
      </c>
      <c r="F173" s="49" t="n"/>
      <c r="G173" s="50">
        <f>IF(AND(ISNUMBER($F173),ISNUMBER($E173),$E173&lt;&gt;0),$F173/$E173,"")</f>
        <v/>
      </c>
      <c r="H173" s="50">
        <f>IF(AND(ISNUMBER($F173),ISNUMBER($AL173),ISNUMBER($E173),($AL173*$E173)&lt;&gt;0),$F173/($AL173*$E173)*100,"")</f>
        <v/>
      </c>
      <c r="I173" s="51" t="n"/>
      <c r="J173" s="52" t="n"/>
      <c r="K173" s="50">
        <f>IF(AND(ISNUMBER($F173),ISNUMBER($J173)),$F173*(1-$J173),"")</f>
        <v/>
      </c>
      <c r="L173" s="51" t="n"/>
      <c r="M173" s="51" t="n"/>
      <c r="N173" s="50">
        <f>IF(ISNUMBER($F173),($F173-IF(ISNUMBER($AM173),$AM173,0))*(1-IF(ISNUMBER($J173),$J173,0)),"")</f>
        <v/>
      </c>
      <c r="O173" s="34" t="inlineStr">
        <is>
          <t>Grapefruit</t>
        </is>
      </c>
      <c r="P173" s="48" t="n">
        <v>0</v>
      </c>
      <c r="Q173" s="48" t="n">
        <v>110</v>
      </c>
      <c r="R173" s="48" t="n">
        <v>40</v>
      </c>
      <c r="S173" s="48" t="n">
        <v>0</v>
      </c>
      <c r="T173" s="48" t="n">
        <v>5</v>
      </c>
      <c r="U173" s="34" t="inlineStr">
        <is>
          <t>Stevia</t>
        </is>
      </c>
      <c r="V173" s="34" t="inlineStr">
        <is>
          <t>Sparkling electrolytes, zero sugar, light hydration</t>
        </is>
      </c>
      <c r="W173" s="51" t="n"/>
      <c r="X173" s="51" t="n"/>
      <c r="Y173" s="51" t="n"/>
      <c r="Z173" s="51" t="n"/>
      <c r="AA173" s="34" t="inlineStr">
        <is>
          <t>Low</t>
        </is>
      </c>
      <c r="AB173" s="34" t="inlineStr">
        <is>
          <t>Small emerging sparkling electrolyte entrant</t>
        </is>
      </c>
      <c r="AC173" s="34" t="inlineStr">
        <is>
          <t>Sparkling, lightly mineralled hydration</t>
        </is>
      </c>
      <c r="AD173" s="34" t="inlineStr">
        <is>
          <t>Electrolytes in a fizzy, zero sugar format.</t>
        </is>
      </c>
      <c r="AE173" s="51" t="n"/>
      <c r="AF173" s="53">
        <f>IF(AND(ISNUMBER($P173),ISNUMBER($AL173),$AL173&lt;&gt;0),ROUND($P173/$AL173*100,1),"")</f>
        <v/>
      </c>
      <c r="AG173" s="54">
        <f>IF(AND(ISNUMBER($S173),ISNUMBER($AL173),$AL173&lt;&gt;0),ROUND($S173/$AL173*100,2),"")</f>
        <v/>
      </c>
      <c r="AH173" s="53">
        <f>IF(AND(ISNUMBER($Q173),ISNUMBER($AL173),$AL173&lt;&gt;0),ROUND($Q173/$AL173*100,1),"")</f>
        <v/>
      </c>
      <c r="AI173" s="48">
        <f>IF(ISNUMBER($S173),IF($S173&lt;=1,"Yes","No"),"n/a")</f>
        <v/>
      </c>
      <c r="AJ173" s="48">
        <f>IF(ISNUMBER($S173),ROUND(MAX(0,MIN(100,100-$S173*2.5-IF(ISNUMBER($T173),$T173,0)*0.12+IF($S173&lt;=1,12,0))),0),"")</f>
        <v/>
      </c>
      <c r="AK173" s="48">
        <f>IF(ISNUMBER($Q173),IF($Q173&gt;=100,20,IF($Q173&gt;=30,10,0)),0)+IF(ISNUMBER($R173),IF($R173&gt;=100,20,0),0)+IF(ISNUMBER($P173),IF($P173&gt;=150,20,IF($P173&gt;=50,12,5)),0)+IF(ISNUMBER($S173),IF($S173&lt;=1,15,0),0)</f>
        <v/>
      </c>
      <c r="AL173" s="48" t="n">
        <v>355</v>
      </c>
      <c r="AM173" s="49" t="n"/>
      <c r="AN173" s="48">
        <f>IF(AND(ISNUMBER($P173),ISNUMBER($AL173),$AL173&lt;&gt;0),IF(OR($P173&gt;180,$P173/$AL173*1000&gt;400),"Over ceiling, confirm SKU","Within"),"n/a")</f>
        <v/>
      </c>
      <c r="AO173" s="51" t="n"/>
      <c r="AP173" s="51" t="n"/>
      <c r="AQ173" s="51" t="n"/>
      <c r="AR173" s="34" t="inlineStr">
        <is>
          <t>Recalled, batch confirmed, to confirm</t>
        </is>
      </c>
      <c r="AS173" s="34" t="inlineStr">
        <is>
          <t>BLANK -&gt; requires live Amazon.ca capture</t>
        </is>
      </c>
      <c r="AT173" s="34" t="inlineStr">
        <is>
          <t>Unverified commercial data</t>
        </is>
      </c>
    </row>
    <row r="174" ht="28" customHeight="1">
      <c r="A174" s="34" t="inlineStr">
        <is>
          <t>Halo Sport</t>
        </is>
      </c>
      <c r="B174" s="34" t="inlineStr">
        <is>
          <t>Halo Sport Sparkling Electrolyte Water | Grapefruit | 15 pack 355mL</t>
        </is>
      </c>
      <c r="C174" s="34" t="inlineStr">
        <is>
          <t>1) Sparkling electrolyte / functional sparkling</t>
        </is>
      </c>
      <c r="D174" s="34" t="inlineStr">
        <is>
          <t>355 mL can</t>
        </is>
      </c>
      <c r="E174" s="48" t="n">
        <v>15</v>
      </c>
      <c r="F174" s="49" t="n"/>
      <c r="G174" s="50">
        <f>IF(AND(ISNUMBER($F174),ISNUMBER($E174),$E174&lt;&gt;0),$F174/$E174,"")</f>
        <v/>
      </c>
      <c r="H174" s="50">
        <f>IF(AND(ISNUMBER($F174),ISNUMBER($AL174),ISNUMBER($E174),($AL174*$E174)&lt;&gt;0),$F174/($AL174*$E174)*100,"")</f>
        <v/>
      </c>
      <c r="I174" s="51" t="n"/>
      <c r="J174" s="52" t="n"/>
      <c r="K174" s="50">
        <f>IF(AND(ISNUMBER($F174),ISNUMBER($J174)),$F174*(1-$J174),"")</f>
        <v/>
      </c>
      <c r="L174" s="51" t="n"/>
      <c r="M174" s="51" t="n"/>
      <c r="N174" s="50">
        <f>IF(ISNUMBER($F174),($F174-IF(ISNUMBER($AM174),$AM174,0))*(1-IF(ISNUMBER($J174),$J174,0)),"")</f>
        <v/>
      </c>
      <c r="O174" s="34" t="inlineStr">
        <is>
          <t>Grapefruit</t>
        </is>
      </c>
      <c r="P174" s="48" t="n">
        <v>0</v>
      </c>
      <c r="Q174" s="48" t="n">
        <v>110</v>
      </c>
      <c r="R174" s="48" t="n">
        <v>40</v>
      </c>
      <c r="S174" s="48" t="n">
        <v>0</v>
      </c>
      <c r="T174" s="48" t="n">
        <v>5</v>
      </c>
      <c r="U174" s="34" t="inlineStr">
        <is>
          <t>Stevia</t>
        </is>
      </c>
      <c r="V174" s="34" t="inlineStr">
        <is>
          <t>Sparkling electrolytes, zero sugar, light hydration</t>
        </is>
      </c>
      <c r="W174" s="51" t="n"/>
      <c r="X174" s="51" t="n"/>
      <c r="Y174" s="51" t="n"/>
      <c r="Z174" s="51" t="n"/>
      <c r="AA174" s="34" t="inlineStr">
        <is>
          <t>Low</t>
        </is>
      </c>
      <c r="AB174" s="34" t="inlineStr">
        <is>
          <t>Small emerging sparkling electrolyte entrant</t>
        </is>
      </c>
      <c r="AC174" s="34" t="inlineStr">
        <is>
          <t>Sparkling, lightly mineralled hydration</t>
        </is>
      </c>
      <c r="AD174" s="34" t="inlineStr">
        <is>
          <t>Electrolytes in a fizzy, zero sugar format.</t>
        </is>
      </c>
      <c r="AE174" s="51" t="n"/>
      <c r="AF174" s="53">
        <f>IF(AND(ISNUMBER($P174),ISNUMBER($AL174),$AL174&lt;&gt;0),ROUND($P174/$AL174*100,1),"")</f>
        <v/>
      </c>
      <c r="AG174" s="54">
        <f>IF(AND(ISNUMBER($S174),ISNUMBER($AL174),$AL174&lt;&gt;0),ROUND($S174/$AL174*100,2),"")</f>
        <v/>
      </c>
      <c r="AH174" s="53">
        <f>IF(AND(ISNUMBER($Q174),ISNUMBER($AL174),$AL174&lt;&gt;0),ROUND($Q174/$AL174*100,1),"")</f>
        <v/>
      </c>
      <c r="AI174" s="48">
        <f>IF(ISNUMBER($S174),IF($S174&lt;=1,"Yes","No"),"n/a")</f>
        <v/>
      </c>
      <c r="AJ174" s="48">
        <f>IF(ISNUMBER($S174),ROUND(MAX(0,MIN(100,100-$S174*2.5-IF(ISNUMBER($T174),$T174,0)*0.12+IF($S174&lt;=1,12,0))),0),"")</f>
        <v/>
      </c>
      <c r="AK174" s="48">
        <f>IF(ISNUMBER($Q174),IF($Q174&gt;=100,20,IF($Q174&gt;=30,10,0)),0)+IF(ISNUMBER($R174),IF($R174&gt;=100,20,0),0)+IF(ISNUMBER($P174),IF($P174&gt;=150,20,IF($P174&gt;=50,12,5)),0)+IF(ISNUMBER($S174),IF($S174&lt;=1,15,0),0)</f>
        <v/>
      </c>
      <c r="AL174" s="48" t="n">
        <v>355</v>
      </c>
      <c r="AM174" s="49" t="n"/>
      <c r="AN174" s="48">
        <f>IF(AND(ISNUMBER($P174),ISNUMBER($AL174),$AL174&lt;&gt;0),IF(OR($P174&gt;180,$P174/$AL174*1000&gt;400),"Over ceiling, confirm SKU","Within"),"n/a")</f>
        <v/>
      </c>
      <c r="AO174" s="51" t="n"/>
      <c r="AP174" s="51" t="n"/>
      <c r="AQ174" s="51" t="n"/>
      <c r="AR174" s="34" t="inlineStr">
        <is>
          <t>Recalled, batch confirmed, to confirm</t>
        </is>
      </c>
      <c r="AS174" s="34" t="inlineStr">
        <is>
          <t>BLANK -&gt; requires live Amazon.ca capture</t>
        </is>
      </c>
      <c r="AT174" s="34" t="inlineStr">
        <is>
          <t>Unverified commercial data</t>
        </is>
      </c>
    </row>
    <row r="175" ht="28" customHeight="1">
      <c r="A175" s="34" t="inlineStr">
        <is>
          <t>Halo Sport</t>
        </is>
      </c>
      <c r="B175" s="34" t="inlineStr">
        <is>
          <t>Halo Sport Sparkling Electrolyte Water | Grapefruit | 18 pack 355mL</t>
        </is>
      </c>
      <c r="C175" s="34" t="inlineStr">
        <is>
          <t>1) Sparkling electrolyte / functional sparkling</t>
        </is>
      </c>
      <c r="D175" s="34" t="inlineStr">
        <is>
          <t>355 mL can</t>
        </is>
      </c>
      <c r="E175" s="48" t="n">
        <v>18</v>
      </c>
      <c r="F175" s="49" t="n"/>
      <c r="G175" s="50">
        <f>IF(AND(ISNUMBER($F175),ISNUMBER($E175),$E175&lt;&gt;0),$F175/$E175,"")</f>
        <v/>
      </c>
      <c r="H175" s="50">
        <f>IF(AND(ISNUMBER($F175),ISNUMBER($AL175),ISNUMBER($E175),($AL175*$E175)&lt;&gt;0),$F175/($AL175*$E175)*100,"")</f>
        <v/>
      </c>
      <c r="I175" s="51" t="n"/>
      <c r="J175" s="52" t="n"/>
      <c r="K175" s="50">
        <f>IF(AND(ISNUMBER($F175),ISNUMBER($J175)),$F175*(1-$J175),"")</f>
        <v/>
      </c>
      <c r="L175" s="51" t="n"/>
      <c r="M175" s="51" t="n"/>
      <c r="N175" s="50">
        <f>IF(ISNUMBER($F175),($F175-IF(ISNUMBER($AM175),$AM175,0))*(1-IF(ISNUMBER($J175),$J175,0)),"")</f>
        <v/>
      </c>
      <c r="O175" s="34" t="inlineStr">
        <is>
          <t>Grapefruit</t>
        </is>
      </c>
      <c r="P175" s="48" t="n">
        <v>0</v>
      </c>
      <c r="Q175" s="48" t="n">
        <v>110</v>
      </c>
      <c r="R175" s="48" t="n">
        <v>40</v>
      </c>
      <c r="S175" s="48" t="n">
        <v>0</v>
      </c>
      <c r="T175" s="48" t="n">
        <v>5</v>
      </c>
      <c r="U175" s="34" t="inlineStr">
        <is>
          <t>Stevia</t>
        </is>
      </c>
      <c r="V175" s="34" t="inlineStr">
        <is>
          <t>Sparkling electrolytes, zero sugar, light hydration</t>
        </is>
      </c>
      <c r="W175" s="51" t="n"/>
      <c r="X175" s="51" t="n"/>
      <c r="Y175" s="51" t="n"/>
      <c r="Z175" s="51" t="n"/>
      <c r="AA175" s="34" t="inlineStr">
        <is>
          <t>Low</t>
        </is>
      </c>
      <c r="AB175" s="34" t="inlineStr">
        <is>
          <t>Small emerging sparkling electrolyte entrant</t>
        </is>
      </c>
      <c r="AC175" s="34" t="inlineStr">
        <is>
          <t>Sparkling, lightly mineralled hydration</t>
        </is>
      </c>
      <c r="AD175" s="34" t="inlineStr">
        <is>
          <t>Electrolytes in a fizzy, zero sugar format.</t>
        </is>
      </c>
      <c r="AE175" s="51" t="n"/>
      <c r="AF175" s="53">
        <f>IF(AND(ISNUMBER($P175),ISNUMBER($AL175),$AL175&lt;&gt;0),ROUND($P175/$AL175*100,1),"")</f>
        <v/>
      </c>
      <c r="AG175" s="54">
        <f>IF(AND(ISNUMBER($S175),ISNUMBER($AL175),$AL175&lt;&gt;0),ROUND($S175/$AL175*100,2),"")</f>
        <v/>
      </c>
      <c r="AH175" s="53">
        <f>IF(AND(ISNUMBER($Q175),ISNUMBER($AL175),$AL175&lt;&gt;0),ROUND($Q175/$AL175*100,1),"")</f>
        <v/>
      </c>
      <c r="AI175" s="48">
        <f>IF(ISNUMBER($S175),IF($S175&lt;=1,"Yes","No"),"n/a")</f>
        <v/>
      </c>
      <c r="AJ175" s="48">
        <f>IF(ISNUMBER($S175),ROUND(MAX(0,MIN(100,100-$S175*2.5-IF(ISNUMBER($T175),$T175,0)*0.12+IF($S175&lt;=1,12,0))),0),"")</f>
        <v/>
      </c>
      <c r="AK175" s="48">
        <f>IF(ISNUMBER($Q175),IF($Q175&gt;=100,20,IF($Q175&gt;=30,10,0)),0)+IF(ISNUMBER($R175),IF($R175&gt;=100,20,0),0)+IF(ISNUMBER($P175),IF($P175&gt;=150,20,IF($P175&gt;=50,12,5)),0)+IF(ISNUMBER($S175),IF($S175&lt;=1,15,0),0)</f>
        <v/>
      </c>
      <c r="AL175" s="48" t="n">
        <v>355</v>
      </c>
      <c r="AM175" s="49" t="n"/>
      <c r="AN175" s="48">
        <f>IF(AND(ISNUMBER($P175),ISNUMBER($AL175),$AL175&lt;&gt;0),IF(OR($P175&gt;180,$P175/$AL175*1000&gt;400),"Over ceiling, confirm SKU","Within"),"n/a")</f>
        <v/>
      </c>
      <c r="AO175" s="51" t="n"/>
      <c r="AP175" s="51" t="n"/>
      <c r="AQ175" s="51" t="n"/>
      <c r="AR175" s="34" t="inlineStr">
        <is>
          <t>Recalled, batch confirmed, to confirm</t>
        </is>
      </c>
      <c r="AS175" s="34" t="inlineStr">
        <is>
          <t>BLANK -&gt; requires live Amazon.ca capture</t>
        </is>
      </c>
      <c r="AT175" s="34" t="inlineStr">
        <is>
          <t>Unverified commercial data</t>
        </is>
      </c>
    </row>
    <row r="176" ht="28" customHeight="1">
      <c r="A176" s="34" t="inlineStr">
        <is>
          <t>Halo Sport</t>
        </is>
      </c>
      <c r="B176" s="34" t="inlineStr">
        <is>
          <t>Halo Sport Sparkling Electrolyte Water | Grapefruit | 24 pack 355mL</t>
        </is>
      </c>
      <c r="C176" s="34" t="inlineStr">
        <is>
          <t>1) Sparkling electrolyte / functional sparkling</t>
        </is>
      </c>
      <c r="D176" s="34" t="inlineStr">
        <is>
          <t>355 mL can</t>
        </is>
      </c>
      <c r="E176" s="48" t="n">
        <v>24</v>
      </c>
      <c r="F176" s="49" t="n"/>
      <c r="G176" s="50">
        <f>IF(AND(ISNUMBER($F176),ISNUMBER($E176),$E176&lt;&gt;0),$F176/$E176,"")</f>
        <v/>
      </c>
      <c r="H176" s="50">
        <f>IF(AND(ISNUMBER($F176),ISNUMBER($AL176),ISNUMBER($E176),($AL176*$E176)&lt;&gt;0),$F176/($AL176*$E176)*100,"")</f>
        <v/>
      </c>
      <c r="I176" s="51" t="n"/>
      <c r="J176" s="52" t="n"/>
      <c r="K176" s="50">
        <f>IF(AND(ISNUMBER($F176),ISNUMBER($J176)),$F176*(1-$J176),"")</f>
        <v/>
      </c>
      <c r="L176" s="51" t="n"/>
      <c r="M176" s="51" t="n"/>
      <c r="N176" s="50">
        <f>IF(ISNUMBER($F176),($F176-IF(ISNUMBER($AM176),$AM176,0))*(1-IF(ISNUMBER($J176),$J176,0)),"")</f>
        <v/>
      </c>
      <c r="O176" s="34" t="inlineStr">
        <is>
          <t>Grapefruit</t>
        </is>
      </c>
      <c r="P176" s="48" t="n">
        <v>0</v>
      </c>
      <c r="Q176" s="48" t="n">
        <v>110</v>
      </c>
      <c r="R176" s="48" t="n">
        <v>40</v>
      </c>
      <c r="S176" s="48" t="n">
        <v>0</v>
      </c>
      <c r="T176" s="48" t="n">
        <v>5</v>
      </c>
      <c r="U176" s="34" t="inlineStr">
        <is>
          <t>Stevia</t>
        </is>
      </c>
      <c r="V176" s="34" t="inlineStr">
        <is>
          <t>Sparkling electrolytes, zero sugar, light hydration</t>
        </is>
      </c>
      <c r="W176" s="51" t="n"/>
      <c r="X176" s="51" t="n"/>
      <c r="Y176" s="51" t="n"/>
      <c r="Z176" s="51" t="n"/>
      <c r="AA176" s="34" t="inlineStr">
        <is>
          <t>Low</t>
        </is>
      </c>
      <c r="AB176" s="34" t="inlineStr">
        <is>
          <t>Small emerging sparkling electrolyte entrant</t>
        </is>
      </c>
      <c r="AC176" s="34" t="inlineStr">
        <is>
          <t>Sparkling, lightly mineralled hydration</t>
        </is>
      </c>
      <c r="AD176" s="34" t="inlineStr">
        <is>
          <t>Electrolytes in a fizzy, zero sugar format.</t>
        </is>
      </c>
      <c r="AE176" s="51" t="n"/>
      <c r="AF176" s="53">
        <f>IF(AND(ISNUMBER($P176),ISNUMBER($AL176),$AL176&lt;&gt;0),ROUND($P176/$AL176*100,1),"")</f>
        <v/>
      </c>
      <c r="AG176" s="54">
        <f>IF(AND(ISNUMBER($S176),ISNUMBER($AL176),$AL176&lt;&gt;0),ROUND($S176/$AL176*100,2),"")</f>
        <v/>
      </c>
      <c r="AH176" s="53">
        <f>IF(AND(ISNUMBER($Q176),ISNUMBER($AL176),$AL176&lt;&gt;0),ROUND($Q176/$AL176*100,1),"")</f>
        <v/>
      </c>
      <c r="AI176" s="48">
        <f>IF(ISNUMBER($S176),IF($S176&lt;=1,"Yes","No"),"n/a")</f>
        <v/>
      </c>
      <c r="AJ176" s="48">
        <f>IF(ISNUMBER($S176),ROUND(MAX(0,MIN(100,100-$S176*2.5-IF(ISNUMBER($T176),$T176,0)*0.12+IF($S176&lt;=1,12,0))),0),"")</f>
        <v/>
      </c>
      <c r="AK176" s="48">
        <f>IF(ISNUMBER($Q176),IF($Q176&gt;=100,20,IF($Q176&gt;=30,10,0)),0)+IF(ISNUMBER($R176),IF($R176&gt;=100,20,0),0)+IF(ISNUMBER($P176),IF($P176&gt;=150,20,IF($P176&gt;=50,12,5)),0)+IF(ISNUMBER($S176),IF($S176&lt;=1,15,0),0)</f>
        <v/>
      </c>
      <c r="AL176" s="48" t="n">
        <v>355</v>
      </c>
      <c r="AM176" s="49" t="n"/>
      <c r="AN176" s="48">
        <f>IF(AND(ISNUMBER($P176),ISNUMBER($AL176),$AL176&lt;&gt;0),IF(OR($P176&gt;180,$P176/$AL176*1000&gt;400),"Over ceiling, confirm SKU","Within"),"n/a")</f>
        <v/>
      </c>
      <c r="AO176" s="51" t="n"/>
      <c r="AP176" s="51" t="n"/>
      <c r="AQ176" s="51" t="n"/>
      <c r="AR176" s="34" t="inlineStr">
        <is>
          <t>Recalled, batch confirmed, to confirm</t>
        </is>
      </c>
      <c r="AS176" s="34" t="inlineStr">
        <is>
          <t>BLANK -&gt; requires live Amazon.ca capture</t>
        </is>
      </c>
      <c r="AT176" s="34" t="inlineStr">
        <is>
          <t>Unverified commercial data</t>
        </is>
      </c>
    </row>
    <row r="177" ht="28" customHeight="1">
      <c r="A177" s="34" t="inlineStr">
        <is>
          <t>Gorgie</t>
        </is>
      </c>
      <c r="B177" s="34" t="inlineStr">
        <is>
          <t>Gorgie Energy Sparkling Water | Watermelon | single 355mL</t>
        </is>
      </c>
      <c r="C177" s="34" t="inlineStr">
        <is>
          <t>1) Sparkling electrolyte / functional sparkling</t>
        </is>
      </c>
      <c r="D177" s="34" t="inlineStr">
        <is>
          <t>355 mL can</t>
        </is>
      </c>
      <c r="E177" s="48" t="n">
        <v>1</v>
      </c>
      <c r="F177" s="49" t="n"/>
      <c r="G177" s="50">
        <f>IF(AND(ISNUMBER($F177),ISNUMBER($E177),$E177&lt;&gt;0),$F177/$E177,"")</f>
        <v/>
      </c>
      <c r="H177" s="50">
        <f>IF(AND(ISNUMBER($F177),ISNUMBER($AL177),ISNUMBER($E177),($AL177*$E177)&lt;&gt;0),$F177/($AL177*$E177)*100,"")</f>
        <v/>
      </c>
      <c r="I177" s="51" t="n"/>
      <c r="J177" s="52" t="n"/>
      <c r="K177" s="50">
        <f>IF(AND(ISNUMBER($F177),ISNUMBER($J177)),$F177*(1-$J177),"")</f>
        <v/>
      </c>
      <c r="L177" s="51" t="n"/>
      <c r="M177" s="51" t="n"/>
      <c r="N177" s="50">
        <f>IF(ISNUMBER($F177),($F177-IF(ISNUMBER($AM177),$AM177,0))*(1-IF(ISNUMBER($J177),$J177,0)),"")</f>
        <v/>
      </c>
      <c r="O177" s="34" t="inlineStr">
        <is>
          <t>Watermelon</t>
        </is>
      </c>
      <c r="P177" s="48" t="n">
        <v>120</v>
      </c>
      <c r="Q177" s="48" t="n">
        <v>10</v>
      </c>
      <c r="R177" s="34" t="inlineStr">
        <is>
          <t>Not listed</t>
        </is>
      </c>
      <c r="S177" s="48" t="n">
        <v>0</v>
      </c>
      <c r="T177" s="48" t="n">
        <v>10</v>
      </c>
      <c r="U177" s="34" t="inlineStr">
        <is>
          <t>Stevia</t>
        </is>
      </c>
      <c r="V177" s="34" t="inlineStr">
        <is>
          <t>120 mg natural caffeine, L-theanine, biotin, zero sugar</t>
        </is>
      </c>
      <c r="W177" s="51" t="n"/>
      <c r="X177" s="51" t="n"/>
      <c r="Y177" s="51" t="n"/>
      <c r="Z177" s="51" t="n"/>
      <c r="AA177" s="34" t="inlineStr">
        <is>
          <t>Low</t>
        </is>
      </c>
      <c r="AB177" s="34" t="inlineStr">
        <is>
          <t>New social driven entrant; small footprint</t>
        </is>
      </c>
      <c r="AC177" s="34" t="inlineStr">
        <is>
          <t>A lighter, prettier caffeinated sparkling energy</t>
        </is>
      </c>
      <c r="AD177" s="34" t="inlineStr">
        <is>
          <t>Mid dose caffeine with a clean, lifestyle aesthetic.</t>
        </is>
      </c>
      <c r="AE177" s="51" t="n"/>
      <c r="AF177" s="53">
        <f>IF(AND(ISNUMBER($P177),ISNUMBER($AL177),$AL177&lt;&gt;0),ROUND($P177/$AL177*100,1),"")</f>
        <v/>
      </c>
      <c r="AG177" s="54">
        <f>IF(AND(ISNUMBER($S177),ISNUMBER($AL177),$AL177&lt;&gt;0),ROUND($S177/$AL177*100,2),"")</f>
        <v/>
      </c>
      <c r="AH177" s="53">
        <f>IF(AND(ISNUMBER($Q177),ISNUMBER($AL177),$AL177&lt;&gt;0),ROUND($Q177/$AL177*100,1),"")</f>
        <v/>
      </c>
      <c r="AI177" s="48">
        <f>IF(ISNUMBER($S177),IF($S177&lt;=1,"Yes","No"),"n/a")</f>
        <v/>
      </c>
      <c r="AJ177" s="48">
        <f>IF(ISNUMBER($S177),ROUND(MAX(0,MIN(100,100-$S177*2.5-IF(ISNUMBER($T177),$T177,0)*0.12+IF($S177&lt;=1,12,0))),0),"")</f>
        <v/>
      </c>
      <c r="AK177" s="48">
        <f>IF(ISNUMBER($Q177),IF($Q177&gt;=100,20,IF($Q177&gt;=30,10,0)),0)+IF(ISNUMBER($R177),IF($R177&gt;=100,20,0),0)+IF(ISNUMBER($P177),IF($P177&gt;=150,20,IF($P177&gt;=50,12,5)),0)+IF(ISNUMBER($S177),IF($S177&lt;=1,15,0),0)</f>
        <v/>
      </c>
      <c r="AL177" s="48" t="n">
        <v>355</v>
      </c>
      <c r="AM177" s="49" t="n"/>
      <c r="AN177" s="48">
        <f>IF(AND(ISNUMBER($P177),ISNUMBER($AL177),$AL177&lt;&gt;0),IF(OR($P177&gt;180,$P177/$AL177*1000&gt;400),"Over ceiling, confirm SKU","Within"),"n/a")</f>
        <v/>
      </c>
      <c r="AO177" s="51" t="n"/>
      <c r="AP177" s="51" t="n"/>
      <c r="AQ177" s="51" t="n"/>
      <c r="AR177" s="34" t="inlineStr">
        <is>
          <t>Recalled, batch confirmed, to confirm</t>
        </is>
      </c>
      <c r="AS177" s="34" t="inlineStr">
        <is>
          <t>BLANK -&gt; requires live Amazon.ca capture</t>
        </is>
      </c>
      <c r="AT177" s="34" t="inlineStr">
        <is>
          <t>Unverified commercial data</t>
        </is>
      </c>
    </row>
    <row r="178" ht="28" customHeight="1">
      <c r="A178" s="34" t="inlineStr">
        <is>
          <t>Gorgie</t>
        </is>
      </c>
      <c r="B178" s="34" t="inlineStr">
        <is>
          <t>Gorgie Energy Sparkling Water | Watermelon | 8 pack 355mL</t>
        </is>
      </c>
      <c r="C178" s="34" t="inlineStr">
        <is>
          <t>1) Sparkling electrolyte / functional sparkling</t>
        </is>
      </c>
      <c r="D178" s="34" t="inlineStr">
        <is>
          <t>355 mL can</t>
        </is>
      </c>
      <c r="E178" s="48" t="n">
        <v>8</v>
      </c>
      <c r="F178" s="49" t="n"/>
      <c r="G178" s="50">
        <f>IF(AND(ISNUMBER($F178),ISNUMBER($E178),$E178&lt;&gt;0),$F178/$E178,"")</f>
        <v/>
      </c>
      <c r="H178" s="50">
        <f>IF(AND(ISNUMBER($F178),ISNUMBER($AL178),ISNUMBER($E178),($AL178*$E178)&lt;&gt;0),$F178/($AL178*$E178)*100,"")</f>
        <v/>
      </c>
      <c r="I178" s="51" t="n"/>
      <c r="J178" s="52" t="n"/>
      <c r="K178" s="50">
        <f>IF(AND(ISNUMBER($F178),ISNUMBER($J178)),$F178*(1-$J178),"")</f>
        <v/>
      </c>
      <c r="L178" s="51" t="n"/>
      <c r="M178" s="51" t="n"/>
      <c r="N178" s="50">
        <f>IF(ISNUMBER($F178),($F178-IF(ISNUMBER($AM178),$AM178,0))*(1-IF(ISNUMBER($J178),$J178,0)),"")</f>
        <v/>
      </c>
      <c r="O178" s="34" t="inlineStr">
        <is>
          <t>Watermelon</t>
        </is>
      </c>
      <c r="P178" s="48" t="n">
        <v>120</v>
      </c>
      <c r="Q178" s="48" t="n">
        <v>10</v>
      </c>
      <c r="R178" s="34" t="inlineStr">
        <is>
          <t>Not listed</t>
        </is>
      </c>
      <c r="S178" s="48" t="n">
        <v>0</v>
      </c>
      <c r="T178" s="48" t="n">
        <v>10</v>
      </c>
      <c r="U178" s="34" t="inlineStr">
        <is>
          <t>Stevia</t>
        </is>
      </c>
      <c r="V178" s="34" t="inlineStr">
        <is>
          <t>120 mg natural caffeine, L-theanine, biotin, zero sugar</t>
        </is>
      </c>
      <c r="W178" s="51" t="n"/>
      <c r="X178" s="51" t="n"/>
      <c r="Y178" s="51" t="n"/>
      <c r="Z178" s="51" t="n"/>
      <c r="AA178" s="34" t="inlineStr">
        <is>
          <t>Low</t>
        </is>
      </c>
      <c r="AB178" s="34" t="inlineStr">
        <is>
          <t>New social driven entrant; small footprint</t>
        </is>
      </c>
      <c r="AC178" s="34" t="inlineStr">
        <is>
          <t>A lighter, prettier caffeinated sparkling energy</t>
        </is>
      </c>
      <c r="AD178" s="34" t="inlineStr">
        <is>
          <t>Mid dose caffeine with a clean, lifestyle aesthetic.</t>
        </is>
      </c>
      <c r="AE178" s="51" t="n"/>
      <c r="AF178" s="53">
        <f>IF(AND(ISNUMBER($P178),ISNUMBER($AL178),$AL178&lt;&gt;0),ROUND($P178/$AL178*100,1),"")</f>
        <v/>
      </c>
      <c r="AG178" s="54">
        <f>IF(AND(ISNUMBER($S178),ISNUMBER($AL178),$AL178&lt;&gt;0),ROUND($S178/$AL178*100,2),"")</f>
        <v/>
      </c>
      <c r="AH178" s="53">
        <f>IF(AND(ISNUMBER($Q178),ISNUMBER($AL178),$AL178&lt;&gt;0),ROUND($Q178/$AL178*100,1),"")</f>
        <v/>
      </c>
      <c r="AI178" s="48">
        <f>IF(ISNUMBER($S178),IF($S178&lt;=1,"Yes","No"),"n/a")</f>
        <v/>
      </c>
      <c r="AJ178" s="48">
        <f>IF(ISNUMBER($S178),ROUND(MAX(0,MIN(100,100-$S178*2.5-IF(ISNUMBER($T178),$T178,0)*0.12+IF($S178&lt;=1,12,0))),0),"")</f>
        <v/>
      </c>
      <c r="AK178" s="48">
        <f>IF(ISNUMBER($Q178),IF($Q178&gt;=100,20,IF($Q178&gt;=30,10,0)),0)+IF(ISNUMBER($R178),IF($R178&gt;=100,20,0),0)+IF(ISNUMBER($P178),IF($P178&gt;=150,20,IF($P178&gt;=50,12,5)),0)+IF(ISNUMBER($S178),IF($S178&lt;=1,15,0),0)</f>
        <v/>
      </c>
      <c r="AL178" s="48" t="n">
        <v>355</v>
      </c>
      <c r="AM178" s="49" t="n"/>
      <c r="AN178" s="48">
        <f>IF(AND(ISNUMBER($P178),ISNUMBER($AL178),$AL178&lt;&gt;0),IF(OR($P178&gt;180,$P178/$AL178*1000&gt;400),"Over ceiling, confirm SKU","Within"),"n/a")</f>
        <v/>
      </c>
      <c r="AO178" s="51" t="n"/>
      <c r="AP178" s="51" t="n"/>
      <c r="AQ178" s="51" t="n"/>
      <c r="AR178" s="34" t="inlineStr">
        <is>
          <t>Recalled, batch confirmed, to confirm</t>
        </is>
      </c>
      <c r="AS178" s="34" t="inlineStr">
        <is>
          <t>BLANK -&gt; requires live Amazon.ca capture</t>
        </is>
      </c>
      <c r="AT178" s="34" t="inlineStr">
        <is>
          <t>Unverified commercial data</t>
        </is>
      </c>
    </row>
    <row r="179" ht="28" customHeight="1">
      <c r="A179" s="34" t="inlineStr">
        <is>
          <t>Gorgie</t>
        </is>
      </c>
      <c r="B179" s="34" t="inlineStr">
        <is>
          <t>Gorgie Energy Sparkling Water | Watermelon | 12 pack 355mL</t>
        </is>
      </c>
      <c r="C179" s="34" t="inlineStr">
        <is>
          <t>1) Sparkling electrolyte / functional sparkling</t>
        </is>
      </c>
      <c r="D179" s="34" t="inlineStr">
        <is>
          <t>355 mL can</t>
        </is>
      </c>
      <c r="E179" s="48" t="n">
        <v>12</v>
      </c>
      <c r="F179" s="49" t="n"/>
      <c r="G179" s="50">
        <f>IF(AND(ISNUMBER($F179),ISNUMBER($E179),$E179&lt;&gt;0),$F179/$E179,"")</f>
        <v/>
      </c>
      <c r="H179" s="50">
        <f>IF(AND(ISNUMBER($F179),ISNUMBER($AL179),ISNUMBER($E179),($AL179*$E179)&lt;&gt;0),$F179/($AL179*$E179)*100,"")</f>
        <v/>
      </c>
      <c r="I179" s="51" t="n"/>
      <c r="J179" s="52" t="n"/>
      <c r="K179" s="50">
        <f>IF(AND(ISNUMBER($F179),ISNUMBER($J179)),$F179*(1-$J179),"")</f>
        <v/>
      </c>
      <c r="L179" s="51" t="n"/>
      <c r="M179" s="51" t="n"/>
      <c r="N179" s="50">
        <f>IF(ISNUMBER($F179),($F179-IF(ISNUMBER($AM179),$AM179,0))*(1-IF(ISNUMBER($J179),$J179,0)),"")</f>
        <v/>
      </c>
      <c r="O179" s="34" t="inlineStr">
        <is>
          <t>Watermelon</t>
        </is>
      </c>
      <c r="P179" s="48" t="n">
        <v>120</v>
      </c>
      <c r="Q179" s="48" t="n">
        <v>10</v>
      </c>
      <c r="R179" s="34" t="inlineStr">
        <is>
          <t>Not listed</t>
        </is>
      </c>
      <c r="S179" s="48" t="n">
        <v>0</v>
      </c>
      <c r="T179" s="48" t="n">
        <v>10</v>
      </c>
      <c r="U179" s="34" t="inlineStr">
        <is>
          <t>Stevia</t>
        </is>
      </c>
      <c r="V179" s="34" t="inlineStr">
        <is>
          <t>120 mg natural caffeine, L-theanine, biotin, zero sugar</t>
        </is>
      </c>
      <c r="W179" s="51" t="n"/>
      <c r="X179" s="51" t="n"/>
      <c r="Y179" s="51" t="n"/>
      <c r="Z179" s="51" t="n"/>
      <c r="AA179" s="34" t="inlineStr">
        <is>
          <t>Low</t>
        </is>
      </c>
      <c r="AB179" s="34" t="inlineStr">
        <is>
          <t>New social driven entrant; small footprint</t>
        </is>
      </c>
      <c r="AC179" s="34" t="inlineStr">
        <is>
          <t>A lighter, prettier caffeinated sparkling energy</t>
        </is>
      </c>
      <c r="AD179" s="34" t="inlineStr">
        <is>
          <t>Mid dose caffeine with a clean, lifestyle aesthetic.</t>
        </is>
      </c>
      <c r="AE179" s="51" t="n"/>
      <c r="AF179" s="53">
        <f>IF(AND(ISNUMBER($P179),ISNUMBER($AL179),$AL179&lt;&gt;0),ROUND($P179/$AL179*100,1),"")</f>
        <v/>
      </c>
      <c r="AG179" s="54">
        <f>IF(AND(ISNUMBER($S179),ISNUMBER($AL179),$AL179&lt;&gt;0),ROUND($S179/$AL179*100,2),"")</f>
        <v/>
      </c>
      <c r="AH179" s="53">
        <f>IF(AND(ISNUMBER($Q179),ISNUMBER($AL179),$AL179&lt;&gt;0),ROUND($Q179/$AL179*100,1),"")</f>
        <v/>
      </c>
      <c r="AI179" s="48">
        <f>IF(ISNUMBER($S179),IF($S179&lt;=1,"Yes","No"),"n/a")</f>
        <v/>
      </c>
      <c r="AJ179" s="48">
        <f>IF(ISNUMBER($S179),ROUND(MAX(0,MIN(100,100-$S179*2.5-IF(ISNUMBER($T179),$T179,0)*0.12+IF($S179&lt;=1,12,0))),0),"")</f>
        <v/>
      </c>
      <c r="AK179" s="48">
        <f>IF(ISNUMBER($Q179),IF($Q179&gt;=100,20,IF($Q179&gt;=30,10,0)),0)+IF(ISNUMBER($R179),IF($R179&gt;=100,20,0),0)+IF(ISNUMBER($P179),IF($P179&gt;=150,20,IF($P179&gt;=50,12,5)),0)+IF(ISNUMBER($S179),IF($S179&lt;=1,15,0),0)</f>
        <v/>
      </c>
      <c r="AL179" s="48" t="n">
        <v>355</v>
      </c>
      <c r="AM179" s="49" t="n"/>
      <c r="AN179" s="48">
        <f>IF(AND(ISNUMBER($P179),ISNUMBER($AL179),$AL179&lt;&gt;0),IF(OR($P179&gt;180,$P179/$AL179*1000&gt;400),"Over ceiling, confirm SKU","Within"),"n/a")</f>
        <v/>
      </c>
      <c r="AO179" s="51" t="n"/>
      <c r="AP179" s="51" t="n"/>
      <c r="AQ179" s="51" t="n"/>
      <c r="AR179" s="34" t="inlineStr">
        <is>
          <t>Recalled, batch confirmed, to confirm</t>
        </is>
      </c>
      <c r="AS179" s="34" t="inlineStr">
        <is>
          <t>BLANK -&gt; requires live Amazon.ca capture</t>
        </is>
      </c>
      <c r="AT179" s="34" t="inlineStr">
        <is>
          <t>Unverified commercial data</t>
        </is>
      </c>
    </row>
    <row r="180" ht="28" customHeight="1">
      <c r="A180" s="34" t="inlineStr">
        <is>
          <t>Gorgie</t>
        </is>
      </c>
      <c r="B180" s="34" t="inlineStr">
        <is>
          <t>Gorgie Energy Sparkling Water | Watermelon | 15 pack 355mL</t>
        </is>
      </c>
      <c r="C180" s="34" t="inlineStr">
        <is>
          <t>1) Sparkling electrolyte / functional sparkling</t>
        </is>
      </c>
      <c r="D180" s="34" t="inlineStr">
        <is>
          <t>355 mL can</t>
        </is>
      </c>
      <c r="E180" s="48" t="n">
        <v>15</v>
      </c>
      <c r="F180" s="49" t="n"/>
      <c r="G180" s="50">
        <f>IF(AND(ISNUMBER($F180),ISNUMBER($E180),$E180&lt;&gt;0),$F180/$E180,"")</f>
        <v/>
      </c>
      <c r="H180" s="50">
        <f>IF(AND(ISNUMBER($F180),ISNUMBER($AL180),ISNUMBER($E180),($AL180*$E180)&lt;&gt;0),$F180/($AL180*$E180)*100,"")</f>
        <v/>
      </c>
      <c r="I180" s="51" t="n"/>
      <c r="J180" s="52" t="n"/>
      <c r="K180" s="50">
        <f>IF(AND(ISNUMBER($F180),ISNUMBER($J180)),$F180*(1-$J180),"")</f>
        <v/>
      </c>
      <c r="L180" s="51" t="n"/>
      <c r="M180" s="51" t="n"/>
      <c r="N180" s="50">
        <f>IF(ISNUMBER($F180),($F180-IF(ISNUMBER($AM180),$AM180,0))*(1-IF(ISNUMBER($J180),$J180,0)),"")</f>
        <v/>
      </c>
      <c r="O180" s="34" t="inlineStr">
        <is>
          <t>Watermelon</t>
        </is>
      </c>
      <c r="P180" s="48" t="n">
        <v>120</v>
      </c>
      <c r="Q180" s="48" t="n">
        <v>10</v>
      </c>
      <c r="R180" s="34" t="inlineStr">
        <is>
          <t>Not listed</t>
        </is>
      </c>
      <c r="S180" s="48" t="n">
        <v>0</v>
      </c>
      <c r="T180" s="48" t="n">
        <v>10</v>
      </c>
      <c r="U180" s="34" t="inlineStr">
        <is>
          <t>Stevia</t>
        </is>
      </c>
      <c r="V180" s="34" t="inlineStr">
        <is>
          <t>120 mg natural caffeine, L-theanine, biotin, zero sugar</t>
        </is>
      </c>
      <c r="W180" s="51" t="n"/>
      <c r="X180" s="51" t="n"/>
      <c r="Y180" s="51" t="n"/>
      <c r="Z180" s="51" t="n"/>
      <c r="AA180" s="34" t="inlineStr">
        <is>
          <t>Low</t>
        </is>
      </c>
      <c r="AB180" s="34" t="inlineStr">
        <is>
          <t>New social driven entrant; small footprint</t>
        </is>
      </c>
      <c r="AC180" s="34" t="inlineStr">
        <is>
          <t>A lighter, prettier caffeinated sparkling energy</t>
        </is>
      </c>
      <c r="AD180" s="34" t="inlineStr">
        <is>
          <t>Mid dose caffeine with a clean, lifestyle aesthetic.</t>
        </is>
      </c>
      <c r="AE180" s="51" t="n"/>
      <c r="AF180" s="53">
        <f>IF(AND(ISNUMBER($P180),ISNUMBER($AL180),$AL180&lt;&gt;0),ROUND($P180/$AL180*100,1),"")</f>
        <v/>
      </c>
      <c r="AG180" s="54">
        <f>IF(AND(ISNUMBER($S180),ISNUMBER($AL180),$AL180&lt;&gt;0),ROUND($S180/$AL180*100,2),"")</f>
        <v/>
      </c>
      <c r="AH180" s="53">
        <f>IF(AND(ISNUMBER($Q180),ISNUMBER($AL180),$AL180&lt;&gt;0),ROUND($Q180/$AL180*100,1),"")</f>
        <v/>
      </c>
      <c r="AI180" s="48">
        <f>IF(ISNUMBER($S180),IF($S180&lt;=1,"Yes","No"),"n/a")</f>
        <v/>
      </c>
      <c r="AJ180" s="48">
        <f>IF(ISNUMBER($S180),ROUND(MAX(0,MIN(100,100-$S180*2.5-IF(ISNUMBER($T180),$T180,0)*0.12+IF($S180&lt;=1,12,0))),0),"")</f>
        <v/>
      </c>
      <c r="AK180" s="48">
        <f>IF(ISNUMBER($Q180),IF($Q180&gt;=100,20,IF($Q180&gt;=30,10,0)),0)+IF(ISNUMBER($R180),IF($R180&gt;=100,20,0),0)+IF(ISNUMBER($P180),IF($P180&gt;=150,20,IF($P180&gt;=50,12,5)),0)+IF(ISNUMBER($S180),IF($S180&lt;=1,15,0),0)</f>
        <v/>
      </c>
      <c r="AL180" s="48" t="n">
        <v>355</v>
      </c>
      <c r="AM180" s="49" t="n"/>
      <c r="AN180" s="48">
        <f>IF(AND(ISNUMBER($P180),ISNUMBER($AL180),$AL180&lt;&gt;0),IF(OR($P180&gt;180,$P180/$AL180*1000&gt;400),"Over ceiling, confirm SKU","Within"),"n/a")</f>
        <v/>
      </c>
      <c r="AO180" s="51" t="n"/>
      <c r="AP180" s="51" t="n"/>
      <c r="AQ180" s="51" t="n"/>
      <c r="AR180" s="34" t="inlineStr">
        <is>
          <t>Recalled, batch confirmed, to confirm</t>
        </is>
      </c>
      <c r="AS180" s="34" t="inlineStr">
        <is>
          <t>BLANK -&gt; requires live Amazon.ca capture</t>
        </is>
      </c>
      <c r="AT180" s="34" t="inlineStr">
        <is>
          <t>Unverified commercial data</t>
        </is>
      </c>
    </row>
    <row r="181" ht="28" customHeight="1">
      <c r="A181" s="34" t="inlineStr">
        <is>
          <t>Gorgie</t>
        </is>
      </c>
      <c r="B181" s="34" t="inlineStr">
        <is>
          <t>Gorgie Energy Sparkling Water | Watermelon | 18 pack 355mL</t>
        </is>
      </c>
      <c r="C181" s="34" t="inlineStr">
        <is>
          <t>1) Sparkling electrolyte / functional sparkling</t>
        </is>
      </c>
      <c r="D181" s="34" t="inlineStr">
        <is>
          <t>355 mL can</t>
        </is>
      </c>
      <c r="E181" s="48" t="n">
        <v>18</v>
      </c>
      <c r="F181" s="49" t="n"/>
      <c r="G181" s="50">
        <f>IF(AND(ISNUMBER($F181),ISNUMBER($E181),$E181&lt;&gt;0),$F181/$E181,"")</f>
        <v/>
      </c>
      <c r="H181" s="50">
        <f>IF(AND(ISNUMBER($F181),ISNUMBER($AL181),ISNUMBER($E181),($AL181*$E181)&lt;&gt;0),$F181/($AL181*$E181)*100,"")</f>
        <v/>
      </c>
      <c r="I181" s="51" t="n"/>
      <c r="J181" s="52" t="n"/>
      <c r="K181" s="50">
        <f>IF(AND(ISNUMBER($F181),ISNUMBER($J181)),$F181*(1-$J181),"")</f>
        <v/>
      </c>
      <c r="L181" s="51" t="n"/>
      <c r="M181" s="51" t="n"/>
      <c r="N181" s="50">
        <f>IF(ISNUMBER($F181),($F181-IF(ISNUMBER($AM181),$AM181,0))*(1-IF(ISNUMBER($J181),$J181,0)),"")</f>
        <v/>
      </c>
      <c r="O181" s="34" t="inlineStr">
        <is>
          <t>Watermelon</t>
        </is>
      </c>
      <c r="P181" s="48" t="n">
        <v>120</v>
      </c>
      <c r="Q181" s="48" t="n">
        <v>10</v>
      </c>
      <c r="R181" s="34" t="inlineStr">
        <is>
          <t>Not listed</t>
        </is>
      </c>
      <c r="S181" s="48" t="n">
        <v>0</v>
      </c>
      <c r="T181" s="48" t="n">
        <v>10</v>
      </c>
      <c r="U181" s="34" t="inlineStr">
        <is>
          <t>Stevia</t>
        </is>
      </c>
      <c r="V181" s="34" t="inlineStr">
        <is>
          <t>120 mg natural caffeine, L-theanine, biotin, zero sugar</t>
        </is>
      </c>
      <c r="W181" s="51" t="n"/>
      <c r="X181" s="51" t="n"/>
      <c r="Y181" s="51" t="n"/>
      <c r="Z181" s="51" t="n"/>
      <c r="AA181" s="34" t="inlineStr">
        <is>
          <t>Low</t>
        </is>
      </c>
      <c r="AB181" s="34" t="inlineStr">
        <is>
          <t>New social driven entrant; small footprint</t>
        </is>
      </c>
      <c r="AC181" s="34" t="inlineStr">
        <is>
          <t>A lighter, prettier caffeinated sparkling energy</t>
        </is>
      </c>
      <c r="AD181" s="34" t="inlineStr">
        <is>
          <t>Mid dose caffeine with a clean, lifestyle aesthetic.</t>
        </is>
      </c>
      <c r="AE181" s="51" t="n"/>
      <c r="AF181" s="53">
        <f>IF(AND(ISNUMBER($P181),ISNUMBER($AL181),$AL181&lt;&gt;0),ROUND($P181/$AL181*100,1),"")</f>
        <v/>
      </c>
      <c r="AG181" s="54">
        <f>IF(AND(ISNUMBER($S181),ISNUMBER($AL181),$AL181&lt;&gt;0),ROUND($S181/$AL181*100,2),"")</f>
        <v/>
      </c>
      <c r="AH181" s="53">
        <f>IF(AND(ISNUMBER($Q181),ISNUMBER($AL181),$AL181&lt;&gt;0),ROUND($Q181/$AL181*100,1),"")</f>
        <v/>
      </c>
      <c r="AI181" s="48">
        <f>IF(ISNUMBER($S181),IF($S181&lt;=1,"Yes","No"),"n/a")</f>
        <v/>
      </c>
      <c r="AJ181" s="48">
        <f>IF(ISNUMBER($S181),ROUND(MAX(0,MIN(100,100-$S181*2.5-IF(ISNUMBER($T181),$T181,0)*0.12+IF($S181&lt;=1,12,0))),0),"")</f>
        <v/>
      </c>
      <c r="AK181" s="48">
        <f>IF(ISNUMBER($Q181),IF($Q181&gt;=100,20,IF($Q181&gt;=30,10,0)),0)+IF(ISNUMBER($R181),IF($R181&gt;=100,20,0),0)+IF(ISNUMBER($P181),IF($P181&gt;=150,20,IF($P181&gt;=50,12,5)),0)+IF(ISNUMBER($S181),IF($S181&lt;=1,15,0),0)</f>
        <v/>
      </c>
      <c r="AL181" s="48" t="n">
        <v>355</v>
      </c>
      <c r="AM181" s="49" t="n"/>
      <c r="AN181" s="48">
        <f>IF(AND(ISNUMBER($P181),ISNUMBER($AL181),$AL181&lt;&gt;0),IF(OR($P181&gt;180,$P181/$AL181*1000&gt;400),"Over ceiling, confirm SKU","Within"),"n/a")</f>
        <v/>
      </c>
      <c r="AO181" s="51" t="n"/>
      <c r="AP181" s="51" t="n"/>
      <c r="AQ181" s="51" t="n"/>
      <c r="AR181" s="34" t="inlineStr">
        <is>
          <t>Recalled, batch confirmed, to confirm</t>
        </is>
      </c>
      <c r="AS181" s="34" t="inlineStr">
        <is>
          <t>BLANK -&gt; requires live Amazon.ca capture</t>
        </is>
      </c>
      <c r="AT181" s="34" t="inlineStr">
        <is>
          <t>Unverified commercial data</t>
        </is>
      </c>
    </row>
    <row r="182" ht="28" customHeight="1">
      <c r="A182" s="34" t="inlineStr">
        <is>
          <t>Gorgie</t>
        </is>
      </c>
      <c r="B182" s="34" t="inlineStr">
        <is>
          <t>Gorgie Energy Sparkling Water | Watermelon | 24 pack 355mL</t>
        </is>
      </c>
      <c r="C182" s="34" t="inlineStr">
        <is>
          <t>1) Sparkling electrolyte / functional sparkling</t>
        </is>
      </c>
      <c r="D182" s="34" t="inlineStr">
        <is>
          <t>355 mL can</t>
        </is>
      </c>
      <c r="E182" s="48" t="n">
        <v>24</v>
      </c>
      <c r="F182" s="49" t="n"/>
      <c r="G182" s="50">
        <f>IF(AND(ISNUMBER($F182),ISNUMBER($E182),$E182&lt;&gt;0),$F182/$E182,"")</f>
        <v/>
      </c>
      <c r="H182" s="50">
        <f>IF(AND(ISNUMBER($F182),ISNUMBER($AL182),ISNUMBER($E182),($AL182*$E182)&lt;&gt;0),$F182/($AL182*$E182)*100,"")</f>
        <v/>
      </c>
      <c r="I182" s="51" t="n"/>
      <c r="J182" s="52" t="n"/>
      <c r="K182" s="50">
        <f>IF(AND(ISNUMBER($F182),ISNUMBER($J182)),$F182*(1-$J182),"")</f>
        <v/>
      </c>
      <c r="L182" s="51" t="n"/>
      <c r="M182" s="51" t="n"/>
      <c r="N182" s="50">
        <f>IF(ISNUMBER($F182),($F182-IF(ISNUMBER($AM182),$AM182,0))*(1-IF(ISNUMBER($J182),$J182,0)),"")</f>
        <v/>
      </c>
      <c r="O182" s="34" t="inlineStr">
        <is>
          <t>Watermelon</t>
        </is>
      </c>
      <c r="P182" s="48" t="n">
        <v>120</v>
      </c>
      <c r="Q182" s="48" t="n">
        <v>10</v>
      </c>
      <c r="R182" s="34" t="inlineStr">
        <is>
          <t>Not listed</t>
        </is>
      </c>
      <c r="S182" s="48" t="n">
        <v>0</v>
      </c>
      <c r="T182" s="48" t="n">
        <v>10</v>
      </c>
      <c r="U182" s="34" t="inlineStr">
        <is>
          <t>Stevia</t>
        </is>
      </c>
      <c r="V182" s="34" t="inlineStr">
        <is>
          <t>120 mg natural caffeine, L-theanine, biotin, zero sugar</t>
        </is>
      </c>
      <c r="W182" s="51" t="n"/>
      <c r="X182" s="51" t="n"/>
      <c r="Y182" s="51" t="n"/>
      <c r="Z182" s="51" t="n"/>
      <c r="AA182" s="34" t="inlineStr">
        <is>
          <t>Low</t>
        </is>
      </c>
      <c r="AB182" s="34" t="inlineStr">
        <is>
          <t>New social driven entrant; small footprint</t>
        </is>
      </c>
      <c r="AC182" s="34" t="inlineStr">
        <is>
          <t>A lighter, prettier caffeinated sparkling energy</t>
        </is>
      </c>
      <c r="AD182" s="34" t="inlineStr">
        <is>
          <t>Mid dose caffeine with a clean, lifestyle aesthetic.</t>
        </is>
      </c>
      <c r="AE182" s="51" t="n"/>
      <c r="AF182" s="53">
        <f>IF(AND(ISNUMBER($P182),ISNUMBER($AL182),$AL182&lt;&gt;0),ROUND($P182/$AL182*100,1),"")</f>
        <v/>
      </c>
      <c r="AG182" s="54">
        <f>IF(AND(ISNUMBER($S182),ISNUMBER($AL182),$AL182&lt;&gt;0),ROUND($S182/$AL182*100,2),"")</f>
        <v/>
      </c>
      <c r="AH182" s="53">
        <f>IF(AND(ISNUMBER($Q182),ISNUMBER($AL182),$AL182&lt;&gt;0),ROUND($Q182/$AL182*100,1),"")</f>
        <v/>
      </c>
      <c r="AI182" s="48">
        <f>IF(ISNUMBER($S182),IF($S182&lt;=1,"Yes","No"),"n/a")</f>
        <v/>
      </c>
      <c r="AJ182" s="48">
        <f>IF(ISNUMBER($S182),ROUND(MAX(0,MIN(100,100-$S182*2.5-IF(ISNUMBER($T182),$T182,0)*0.12+IF($S182&lt;=1,12,0))),0),"")</f>
        <v/>
      </c>
      <c r="AK182" s="48">
        <f>IF(ISNUMBER($Q182),IF($Q182&gt;=100,20,IF($Q182&gt;=30,10,0)),0)+IF(ISNUMBER($R182),IF($R182&gt;=100,20,0),0)+IF(ISNUMBER($P182),IF($P182&gt;=150,20,IF($P182&gt;=50,12,5)),0)+IF(ISNUMBER($S182),IF($S182&lt;=1,15,0),0)</f>
        <v/>
      </c>
      <c r="AL182" s="48" t="n">
        <v>355</v>
      </c>
      <c r="AM182" s="49" t="n"/>
      <c r="AN182" s="48">
        <f>IF(AND(ISNUMBER($P182),ISNUMBER($AL182),$AL182&lt;&gt;0),IF(OR($P182&gt;180,$P182/$AL182*1000&gt;400),"Over ceiling, confirm SKU","Within"),"n/a")</f>
        <v/>
      </c>
      <c r="AO182" s="51" t="n"/>
      <c r="AP182" s="51" t="n"/>
      <c r="AQ182" s="51" t="n"/>
      <c r="AR182" s="34" t="inlineStr">
        <is>
          <t>Recalled, batch confirmed, to confirm</t>
        </is>
      </c>
      <c r="AS182" s="34" t="inlineStr">
        <is>
          <t>BLANK -&gt; requires live Amazon.ca capture</t>
        </is>
      </c>
      <c r="AT182" s="34" t="inlineStr">
        <is>
          <t>Unverified commercial data</t>
        </is>
      </c>
    </row>
    <row r="183" ht="28" customHeight="1">
      <c r="A183" s="34" t="inlineStr">
        <is>
          <t>Gorgie</t>
        </is>
      </c>
      <c r="B183" s="34" t="inlineStr">
        <is>
          <t>Gorgie Energy Sparkling Water | Tropical | single 355mL</t>
        </is>
      </c>
      <c r="C183" s="34" t="inlineStr">
        <is>
          <t>1) Sparkling electrolyte / functional sparkling</t>
        </is>
      </c>
      <c r="D183" s="34" t="inlineStr">
        <is>
          <t>355 mL can</t>
        </is>
      </c>
      <c r="E183" s="48" t="n">
        <v>1</v>
      </c>
      <c r="F183" s="49" t="n"/>
      <c r="G183" s="50">
        <f>IF(AND(ISNUMBER($F183),ISNUMBER($E183),$E183&lt;&gt;0),$F183/$E183,"")</f>
        <v/>
      </c>
      <c r="H183" s="50">
        <f>IF(AND(ISNUMBER($F183),ISNUMBER($AL183),ISNUMBER($E183),($AL183*$E183)&lt;&gt;0),$F183/($AL183*$E183)*100,"")</f>
        <v/>
      </c>
      <c r="I183" s="51" t="n"/>
      <c r="J183" s="52" t="n"/>
      <c r="K183" s="50">
        <f>IF(AND(ISNUMBER($F183),ISNUMBER($J183)),$F183*(1-$J183),"")</f>
        <v/>
      </c>
      <c r="L183" s="51" t="n"/>
      <c r="M183" s="51" t="n"/>
      <c r="N183" s="50">
        <f>IF(ISNUMBER($F183),($F183-IF(ISNUMBER($AM183),$AM183,0))*(1-IF(ISNUMBER($J183),$J183,0)),"")</f>
        <v/>
      </c>
      <c r="O183" s="34" t="inlineStr">
        <is>
          <t>Tropical</t>
        </is>
      </c>
      <c r="P183" s="48" t="n">
        <v>120</v>
      </c>
      <c r="Q183" s="48" t="n">
        <v>10</v>
      </c>
      <c r="R183" s="34" t="inlineStr">
        <is>
          <t>Not listed</t>
        </is>
      </c>
      <c r="S183" s="48" t="n">
        <v>0</v>
      </c>
      <c r="T183" s="48" t="n">
        <v>10</v>
      </c>
      <c r="U183" s="34" t="inlineStr">
        <is>
          <t>Stevia</t>
        </is>
      </c>
      <c r="V183" s="34" t="inlineStr">
        <is>
          <t>120 mg natural caffeine, L-theanine, biotin, zero sugar</t>
        </is>
      </c>
      <c r="W183" s="51" t="n"/>
      <c r="X183" s="51" t="n"/>
      <c r="Y183" s="51" t="n"/>
      <c r="Z183" s="51" t="n"/>
      <c r="AA183" s="34" t="inlineStr">
        <is>
          <t>Low</t>
        </is>
      </c>
      <c r="AB183" s="34" t="inlineStr">
        <is>
          <t>New social driven entrant; small footprint</t>
        </is>
      </c>
      <c r="AC183" s="34" t="inlineStr">
        <is>
          <t>A lighter, prettier caffeinated sparkling energy</t>
        </is>
      </c>
      <c r="AD183" s="34" t="inlineStr">
        <is>
          <t>Mid dose caffeine with a clean, lifestyle aesthetic.</t>
        </is>
      </c>
      <c r="AE183" s="51" t="n"/>
      <c r="AF183" s="53">
        <f>IF(AND(ISNUMBER($P183),ISNUMBER($AL183),$AL183&lt;&gt;0),ROUND($P183/$AL183*100,1),"")</f>
        <v/>
      </c>
      <c r="AG183" s="54">
        <f>IF(AND(ISNUMBER($S183),ISNUMBER($AL183),$AL183&lt;&gt;0),ROUND($S183/$AL183*100,2),"")</f>
        <v/>
      </c>
      <c r="AH183" s="53">
        <f>IF(AND(ISNUMBER($Q183),ISNUMBER($AL183),$AL183&lt;&gt;0),ROUND($Q183/$AL183*100,1),"")</f>
        <v/>
      </c>
      <c r="AI183" s="48">
        <f>IF(ISNUMBER($S183),IF($S183&lt;=1,"Yes","No"),"n/a")</f>
        <v/>
      </c>
      <c r="AJ183" s="48">
        <f>IF(ISNUMBER($S183),ROUND(MAX(0,MIN(100,100-$S183*2.5-IF(ISNUMBER($T183),$T183,0)*0.12+IF($S183&lt;=1,12,0))),0),"")</f>
        <v/>
      </c>
      <c r="AK183" s="48">
        <f>IF(ISNUMBER($Q183),IF($Q183&gt;=100,20,IF($Q183&gt;=30,10,0)),0)+IF(ISNUMBER($R183),IF($R183&gt;=100,20,0),0)+IF(ISNUMBER($P183),IF($P183&gt;=150,20,IF($P183&gt;=50,12,5)),0)+IF(ISNUMBER($S183),IF($S183&lt;=1,15,0),0)</f>
        <v/>
      </c>
      <c r="AL183" s="48" t="n">
        <v>355</v>
      </c>
      <c r="AM183" s="49" t="n"/>
      <c r="AN183" s="48">
        <f>IF(AND(ISNUMBER($P183),ISNUMBER($AL183),$AL183&lt;&gt;0),IF(OR($P183&gt;180,$P183/$AL183*1000&gt;400),"Over ceiling, confirm SKU","Within"),"n/a")</f>
        <v/>
      </c>
      <c r="AO183" s="51" t="n"/>
      <c r="AP183" s="51" t="n"/>
      <c r="AQ183" s="51" t="n"/>
      <c r="AR183" s="34" t="inlineStr">
        <is>
          <t>Recalled, batch confirmed, to confirm</t>
        </is>
      </c>
      <c r="AS183" s="34" t="inlineStr">
        <is>
          <t>BLANK -&gt; requires live Amazon.ca capture</t>
        </is>
      </c>
      <c r="AT183" s="34" t="inlineStr">
        <is>
          <t>Unverified commercial data</t>
        </is>
      </c>
    </row>
    <row r="184" ht="28" customHeight="1">
      <c r="A184" s="34" t="inlineStr">
        <is>
          <t>Gorgie</t>
        </is>
      </c>
      <c r="B184" s="34" t="inlineStr">
        <is>
          <t>Gorgie Energy Sparkling Water | Tropical | 8 pack 355mL</t>
        </is>
      </c>
      <c r="C184" s="34" t="inlineStr">
        <is>
          <t>1) Sparkling electrolyte / functional sparkling</t>
        </is>
      </c>
      <c r="D184" s="34" t="inlineStr">
        <is>
          <t>355 mL can</t>
        </is>
      </c>
      <c r="E184" s="48" t="n">
        <v>8</v>
      </c>
      <c r="F184" s="49" t="n"/>
      <c r="G184" s="50">
        <f>IF(AND(ISNUMBER($F184),ISNUMBER($E184),$E184&lt;&gt;0),$F184/$E184,"")</f>
        <v/>
      </c>
      <c r="H184" s="50">
        <f>IF(AND(ISNUMBER($F184),ISNUMBER($AL184),ISNUMBER($E184),($AL184*$E184)&lt;&gt;0),$F184/($AL184*$E184)*100,"")</f>
        <v/>
      </c>
      <c r="I184" s="51" t="n"/>
      <c r="J184" s="52" t="n"/>
      <c r="K184" s="50">
        <f>IF(AND(ISNUMBER($F184),ISNUMBER($J184)),$F184*(1-$J184),"")</f>
        <v/>
      </c>
      <c r="L184" s="51" t="n"/>
      <c r="M184" s="51" t="n"/>
      <c r="N184" s="50">
        <f>IF(ISNUMBER($F184),($F184-IF(ISNUMBER($AM184),$AM184,0))*(1-IF(ISNUMBER($J184),$J184,0)),"")</f>
        <v/>
      </c>
      <c r="O184" s="34" t="inlineStr">
        <is>
          <t>Tropical</t>
        </is>
      </c>
      <c r="P184" s="48" t="n">
        <v>120</v>
      </c>
      <c r="Q184" s="48" t="n">
        <v>10</v>
      </c>
      <c r="R184" s="34" t="inlineStr">
        <is>
          <t>Not listed</t>
        </is>
      </c>
      <c r="S184" s="48" t="n">
        <v>0</v>
      </c>
      <c r="T184" s="48" t="n">
        <v>10</v>
      </c>
      <c r="U184" s="34" t="inlineStr">
        <is>
          <t>Stevia</t>
        </is>
      </c>
      <c r="V184" s="34" t="inlineStr">
        <is>
          <t>120 mg natural caffeine, L-theanine, biotin, zero sugar</t>
        </is>
      </c>
      <c r="W184" s="51" t="n"/>
      <c r="X184" s="51" t="n"/>
      <c r="Y184" s="51" t="n"/>
      <c r="Z184" s="51" t="n"/>
      <c r="AA184" s="34" t="inlineStr">
        <is>
          <t>Low</t>
        </is>
      </c>
      <c r="AB184" s="34" t="inlineStr">
        <is>
          <t>New social driven entrant; small footprint</t>
        </is>
      </c>
      <c r="AC184" s="34" t="inlineStr">
        <is>
          <t>A lighter, prettier caffeinated sparkling energy</t>
        </is>
      </c>
      <c r="AD184" s="34" t="inlineStr">
        <is>
          <t>Mid dose caffeine with a clean, lifestyle aesthetic.</t>
        </is>
      </c>
      <c r="AE184" s="51" t="n"/>
      <c r="AF184" s="53">
        <f>IF(AND(ISNUMBER($P184),ISNUMBER($AL184),$AL184&lt;&gt;0),ROUND($P184/$AL184*100,1),"")</f>
        <v/>
      </c>
      <c r="AG184" s="54">
        <f>IF(AND(ISNUMBER($S184),ISNUMBER($AL184),$AL184&lt;&gt;0),ROUND($S184/$AL184*100,2),"")</f>
        <v/>
      </c>
      <c r="AH184" s="53">
        <f>IF(AND(ISNUMBER($Q184),ISNUMBER($AL184),$AL184&lt;&gt;0),ROUND($Q184/$AL184*100,1),"")</f>
        <v/>
      </c>
      <c r="AI184" s="48">
        <f>IF(ISNUMBER($S184),IF($S184&lt;=1,"Yes","No"),"n/a")</f>
        <v/>
      </c>
      <c r="AJ184" s="48">
        <f>IF(ISNUMBER($S184),ROUND(MAX(0,MIN(100,100-$S184*2.5-IF(ISNUMBER($T184),$T184,0)*0.12+IF($S184&lt;=1,12,0))),0),"")</f>
        <v/>
      </c>
      <c r="AK184" s="48">
        <f>IF(ISNUMBER($Q184),IF($Q184&gt;=100,20,IF($Q184&gt;=30,10,0)),0)+IF(ISNUMBER($R184),IF($R184&gt;=100,20,0),0)+IF(ISNUMBER($P184),IF($P184&gt;=150,20,IF($P184&gt;=50,12,5)),0)+IF(ISNUMBER($S184),IF($S184&lt;=1,15,0),0)</f>
        <v/>
      </c>
      <c r="AL184" s="48" t="n">
        <v>355</v>
      </c>
      <c r="AM184" s="49" t="n"/>
      <c r="AN184" s="48">
        <f>IF(AND(ISNUMBER($P184),ISNUMBER($AL184),$AL184&lt;&gt;0),IF(OR($P184&gt;180,$P184/$AL184*1000&gt;400),"Over ceiling, confirm SKU","Within"),"n/a")</f>
        <v/>
      </c>
      <c r="AO184" s="51" t="n"/>
      <c r="AP184" s="51" t="n"/>
      <c r="AQ184" s="51" t="n"/>
      <c r="AR184" s="34" t="inlineStr">
        <is>
          <t>Recalled, batch confirmed, to confirm</t>
        </is>
      </c>
      <c r="AS184" s="34" t="inlineStr">
        <is>
          <t>BLANK -&gt; requires live Amazon.ca capture</t>
        </is>
      </c>
      <c r="AT184" s="34" t="inlineStr">
        <is>
          <t>Unverified commercial data</t>
        </is>
      </c>
    </row>
    <row r="185" ht="28" customHeight="1">
      <c r="A185" s="34" t="inlineStr">
        <is>
          <t>Gorgie</t>
        </is>
      </c>
      <c r="B185" s="34" t="inlineStr">
        <is>
          <t>Gorgie Energy Sparkling Water | Tropical | 12 pack 355mL</t>
        </is>
      </c>
      <c r="C185" s="34" t="inlineStr">
        <is>
          <t>1) Sparkling electrolyte / functional sparkling</t>
        </is>
      </c>
      <c r="D185" s="34" t="inlineStr">
        <is>
          <t>355 mL can</t>
        </is>
      </c>
      <c r="E185" s="48" t="n">
        <v>12</v>
      </c>
      <c r="F185" s="49" t="n"/>
      <c r="G185" s="50">
        <f>IF(AND(ISNUMBER($F185),ISNUMBER($E185),$E185&lt;&gt;0),$F185/$E185,"")</f>
        <v/>
      </c>
      <c r="H185" s="50">
        <f>IF(AND(ISNUMBER($F185),ISNUMBER($AL185),ISNUMBER($E185),($AL185*$E185)&lt;&gt;0),$F185/($AL185*$E185)*100,"")</f>
        <v/>
      </c>
      <c r="I185" s="51" t="n"/>
      <c r="J185" s="52" t="n"/>
      <c r="K185" s="50">
        <f>IF(AND(ISNUMBER($F185),ISNUMBER($J185)),$F185*(1-$J185),"")</f>
        <v/>
      </c>
      <c r="L185" s="51" t="n"/>
      <c r="M185" s="51" t="n"/>
      <c r="N185" s="50">
        <f>IF(ISNUMBER($F185),($F185-IF(ISNUMBER($AM185),$AM185,0))*(1-IF(ISNUMBER($J185),$J185,0)),"")</f>
        <v/>
      </c>
      <c r="O185" s="34" t="inlineStr">
        <is>
          <t>Tropical</t>
        </is>
      </c>
      <c r="P185" s="48" t="n">
        <v>120</v>
      </c>
      <c r="Q185" s="48" t="n">
        <v>10</v>
      </c>
      <c r="R185" s="34" t="inlineStr">
        <is>
          <t>Not listed</t>
        </is>
      </c>
      <c r="S185" s="48" t="n">
        <v>0</v>
      </c>
      <c r="T185" s="48" t="n">
        <v>10</v>
      </c>
      <c r="U185" s="34" t="inlineStr">
        <is>
          <t>Stevia</t>
        </is>
      </c>
      <c r="V185" s="34" t="inlineStr">
        <is>
          <t>120 mg natural caffeine, L-theanine, biotin, zero sugar</t>
        </is>
      </c>
      <c r="W185" s="51" t="n"/>
      <c r="X185" s="51" t="n"/>
      <c r="Y185" s="51" t="n"/>
      <c r="Z185" s="51" t="n"/>
      <c r="AA185" s="34" t="inlineStr">
        <is>
          <t>Low</t>
        </is>
      </c>
      <c r="AB185" s="34" t="inlineStr">
        <is>
          <t>New social driven entrant; small footprint</t>
        </is>
      </c>
      <c r="AC185" s="34" t="inlineStr">
        <is>
          <t>A lighter, prettier caffeinated sparkling energy</t>
        </is>
      </c>
      <c r="AD185" s="34" t="inlineStr">
        <is>
          <t>Mid dose caffeine with a clean, lifestyle aesthetic.</t>
        </is>
      </c>
      <c r="AE185" s="51" t="n"/>
      <c r="AF185" s="53">
        <f>IF(AND(ISNUMBER($P185),ISNUMBER($AL185),$AL185&lt;&gt;0),ROUND($P185/$AL185*100,1),"")</f>
        <v/>
      </c>
      <c r="AG185" s="54">
        <f>IF(AND(ISNUMBER($S185),ISNUMBER($AL185),$AL185&lt;&gt;0),ROUND($S185/$AL185*100,2),"")</f>
        <v/>
      </c>
      <c r="AH185" s="53">
        <f>IF(AND(ISNUMBER($Q185),ISNUMBER($AL185),$AL185&lt;&gt;0),ROUND($Q185/$AL185*100,1),"")</f>
        <v/>
      </c>
      <c r="AI185" s="48">
        <f>IF(ISNUMBER($S185),IF($S185&lt;=1,"Yes","No"),"n/a")</f>
        <v/>
      </c>
      <c r="AJ185" s="48">
        <f>IF(ISNUMBER($S185),ROUND(MAX(0,MIN(100,100-$S185*2.5-IF(ISNUMBER($T185),$T185,0)*0.12+IF($S185&lt;=1,12,0))),0),"")</f>
        <v/>
      </c>
      <c r="AK185" s="48">
        <f>IF(ISNUMBER($Q185),IF($Q185&gt;=100,20,IF($Q185&gt;=30,10,0)),0)+IF(ISNUMBER($R185),IF($R185&gt;=100,20,0),0)+IF(ISNUMBER($P185),IF($P185&gt;=150,20,IF($P185&gt;=50,12,5)),0)+IF(ISNUMBER($S185),IF($S185&lt;=1,15,0),0)</f>
        <v/>
      </c>
      <c r="AL185" s="48" t="n">
        <v>355</v>
      </c>
      <c r="AM185" s="49" t="n"/>
      <c r="AN185" s="48">
        <f>IF(AND(ISNUMBER($P185),ISNUMBER($AL185),$AL185&lt;&gt;0),IF(OR($P185&gt;180,$P185/$AL185*1000&gt;400),"Over ceiling, confirm SKU","Within"),"n/a")</f>
        <v/>
      </c>
      <c r="AO185" s="51" t="n"/>
      <c r="AP185" s="51" t="n"/>
      <c r="AQ185" s="51" t="n"/>
      <c r="AR185" s="34" t="inlineStr">
        <is>
          <t>Recalled, batch confirmed, to confirm</t>
        </is>
      </c>
      <c r="AS185" s="34" t="inlineStr">
        <is>
          <t>BLANK -&gt; requires live Amazon.ca capture</t>
        </is>
      </c>
      <c r="AT185" s="34" t="inlineStr">
        <is>
          <t>Unverified commercial data</t>
        </is>
      </c>
    </row>
    <row r="186" ht="28" customHeight="1">
      <c r="A186" s="34" t="inlineStr">
        <is>
          <t>Gorgie</t>
        </is>
      </c>
      <c r="B186" s="34" t="inlineStr">
        <is>
          <t>Gorgie Energy Sparkling Water | Tropical | 15 pack 355mL</t>
        </is>
      </c>
      <c r="C186" s="34" t="inlineStr">
        <is>
          <t>1) Sparkling electrolyte / functional sparkling</t>
        </is>
      </c>
      <c r="D186" s="34" t="inlineStr">
        <is>
          <t>355 mL can</t>
        </is>
      </c>
      <c r="E186" s="48" t="n">
        <v>15</v>
      </c>
      <c r="F186" s="49" t="n"/>
      <c r="G186" s="50">
        <f>IF(AND(ISNUMBER($F186),ISNUMBER($E186),$E186&lt;&gt;0),$F186/$E186,"")</f>
        <v/>
      </c>
      <c r="H186" s="50">
        <f>IF(AND(ISNUMBER($F186),ISNUMBER($AL186),ISNUMBER($E186),($AL186*$E186)&lt;&gt;0),$F186/($AL186*$E186)*100,"")</f>
        <v/>
      </c>
      <c r="I186" s="51" t="n"/>
      <c r="J186" s="52" t="n"/>
      <c r="K186" s="50">
        <f>IF(AND(ISNUMBER($F186),ISNUMBER($J186)),$F186*(1-$J186),"")</f>
        <v/>
      </c>
      <c r="L186" s="51" t="n"/>
      <c r="M186" s="51" t="n"/>
      <c r="N186" s="50">
        <f>IF(ISNUMBER($F186),($F186-IF(ISNUMBER($AM186),$AM186,0))*(1-IF(ISNUMBER($J186),$J186,0)),"")</f>
        <v/>
      </c>
      <c r="O186" s="34" t="inlineStr">
        <is>
          <t>Tropical</t>
        </is>
      </c>
      <c r="P186" s="48" t="n">
        <v>120</v>
      </c>
      <c r="Q186" s="48" t="n">
        <v>10</v>
      </c>
      <c r="R186" s="34" t="inlineStr">
        <is>
          <t>Not listed</t>
        </is>
      </c>
      <c r="S186" s="48" t="n">
        <v>0</v>
      </c>
      <c r="T186" s="48" t="n">
        <v>10</v>
      </c>
      <c r="U186" s="34" t="inlineStr">
        <is>
          <t>Stevia</t>
        </is>
      </c>
      <c r="V186" s="34" t="inlineStr">
        <is>
          <t>120 mg natural caffeine, L-theanine, biotin, zero sugar</t>
        </is>
      </c>
      <c r="W186" s="51" t="n"/>
      <c r="X186" s="51" t="n"/>
      <c r="Y186" s="51" t="n"/>
      <c r="Z186" s="51" t="n"/>
      <c r="AA186" s="34" t="inlineStr">
        <is>
          <t>Low</t>
        </is>
      </c>
      <c r="AB186" s="34" t="inlineStr">
        <is>
          <t>New social driven entrant; small footprint</t>
        </is>
      </c>
      <c r="AC186" s="34" t="inlineStr">
        <is>
          <t>A lighter, prettier caffeinated sparkling energy</t>
        </is>
      </c>
      <c r="AD186" s="34" t="inlineStr">
        <is>
          <t>Mid dose caffeine with a clean, lifestyle aesthetic.</t>
        </is>
      </c>
      <c r="AE186" s="51" t="n"/>
      <c r="AF186" s="53">
        <f>IF(AND(ISNUMBER($P186),ISNUMBER($AL186),$AL186&lt;&gt;0),ROUND($P186/$AL186*100,1),"")</f>
        <v/>
      </c>
      <c r="AG186" s="54">
        <f>IF(AND(ISNUMBER($S186),ISNUMBER($AL186),$AL186&lt;&gt;0),ROUND($S186/$AL186*100,2),"")</f>
        <v/>
      </c>
      <c r="AH186" s="53">
        <f>IF(AND(ISNUMBER($Q186),ISNUMBER($AL186),$AL186&lt;&gt;0),ROUND($Q186/$AL186*100,1),"")</f>
        <v/>
      </c>
      <c r="AI186" s="48">
        <f>IF(ISNUMBER($S186),IF($S186&lt;=1,"Yes","No"),"n/a")</f>
        <v/>
      </c>
      <c r="AJ186" s="48">
        <f>IF(ISNUMBER($S186),ROUND(MAX(0,MIN(100,100-$S186*2.5-IF(ISNUMBER($T186),$T186,0)*0.12+IF($S186&lt;=1,12,0))),0),"")</f>
        <v/>
      </c>
      <c r="AK186" s="48">
        <f>IF(ISNUMBER($Q186),IF($Q186&gt;=100,20,IF($Q186&gt;=30,10,0)),0)+IF(ISNUMBER($R186),IF($R186&gt;=100,20,0),0)+IF(ISNUMBER($P186),IF($P186&gt;=150,20,IF($P186&gt;=50,12,5)),0)+IF(ISNUMBER($S186),IF($S186&lt;=1,15,0),0)</f>
        <v/>
      </c>
      <c r="AL186" s="48" t="n">
        <v>355</v>
      </c>
      <c r="AM186" s="49" t="n"/>
      <c r="AN186" s="48">
        <f>IF(AND(ISNUMBER($P186),ISNUMBER($AL186),$AL186&lt;&gt;0),IF(OR($P186&gt;180,$P186/$AL186*1000&gt;400),"Over ceiling, confirm SKU","Within"),"n/a")</f>
        <v/>
      </c>
      <c r="AO186" s="51" t="n"/>
      <c r="AP186" s="51" t="n"/>
      <c r="AQ186" s="51" t="n"/>
      <c r="AR186" s="34" t="inlineStr">
        <is>
          <t>Recalled, batch confirmed, to confirm</t>
        </is>
      </c>
      <c r="AS186" s="34" t="inlineStr">
        <is>
          <t>BLANK -&gt; requires live Amazon.ca capture</t>
        </is>
      </c>
      <c r="AT186" s="34" t="inlineStr">
        <is>
          <t>Unverified commercial data</t>
        </is>
      </c>
    </row>
    <row r="187" ht="28" customHeight="1">
      <c r="A187" s="34" t="inlineStr">
        <is>
          <t>Gorgie</t>
        </is>
      </c>
      <c r="B187" s="34" t="inlineStr">
        <is>
          <t>Gorgie Energy Sparkling Water | Tropical | 18 pack 355mL</t>
        </is>
      </c>
      <c r="C187" s="34" t="inlineStr">
        <is>
          <t>1) Sparkling electrolyte / functional sparkling</t>
        </is>
      </c>
      <c r="D187" s="34" t="inlineStr">
        <is>
          <t>355 mL can</t>
        </is>
      </c>
      <c r="E187" s="48" t="n">
        <v>18</v>
      </c>
      <c r="F187" s="49" t="n"/>
      <c r="G187" s="50">
        <f>IF(AND(ISNUMBER($F187),ISNUMBER($E187),$E187&lt;&gt;0),$F187/$E187,"")</f>
        <v/>
      </c>
      <c r="H187" s="50">
        <f>IF(AND(ISNUMBER($F187),ISNUMBER($AL187),ISNUMBER($E187),($AL187*$E187)&lt;&gt;0),$F187/($AL187*$E187)*100,"")</f>
        <v/>
      </c>
      <c r="I187" s="51" t="n"/>
      <c r="J187" s="52" t="n"/>
      <c r="K187" s="50">
        <f>IF(AND(ISNUMBER($F187),ISNUMBER($J187)),$F187*(1-$J187),"")</f>
        <v/>
      </c>
      <c r="L187" s="51" t="n"/>
      <c r="M187" s="51" t="n"/>
      <c r="N187" s="50">
        <f>IF(ISNUMBER($F187),($F187-IF(ISNUMBER($AM187),$AM187,0))*(1-IF(ISNUMBER($J187),$J187,0)),"")</f>
        <v/>
      </c>
      <c r="O187" s="34" t="inlineStr">
        <is>
          <t>Tropical</t>
        </is>
      </c>
      <c r="P187" s="48" t="n">
        <v>120</v>
      </c>
      <c r="Q187" s="48" t="n">
        <v>10</v>
      </c>
      <c r="R187" s="34" t="inlineStr">
        <is>
          <t>Not listed</t>
        </is>
      </c>
      <c r="S187" s="48" t="n">
        <v>0</v>
      </c>
      <c r="T187" s="48" t="n">
        <v>10</v>
      </c>
      <c r="U187" s="34" t="inlineStr">
        <is>
          <t>Stevia</t>
        </is>
      </c>
      <c r="V187" s="34" t="inlineStr">
        <is>
          <t>120 mg natural caffeine, L-theanine, biotin, zero sugar</t>
        </is>
      </c>
      <c r="W187" s="51" t="n"/>
      <c r="X187" s="51" t="n"/>
      <c r="Y187" s="51" t="n"/>
      <c r="Z187" s="51" t="n"/>
      <c r="AA187" s="34" t="inlineStr">
        <is>
          <t>Low</t>
        </is>
      </c>
      <c r="AB187" s="34" t="inlineStr">
        <is>
          <t>New social driven entrant; small footprint</t>
        </is>
      </c>
      <c r="AC187" s="34" t="inlineStr">
        <is>
          <t>A lighter, prettier caffeinated sparkling energy</t>
        </is>
      </c>
      <c r="AD187" s="34" t="inlineStr">
        <is>
          <t>Mid dose caffeine with a clean, lifestyle aesthetic.</t>
        </is>
      </c>
      <c r="AE187" s="51" t="n"/>
      <c r="AF187" s="53">
        <f>IF(AND(ISNUMBER($P187),ISNUMBER($AL187),$AL187&lt;&gt;0),ROUND($P187/$AL187*100,1),"")</f>
        <v/>
      </c>
      <c r="AG187" s="54">
        <f>IF(AND(ISNUMBER($S187),ISNUMBER($AL187),$AL187&lt;&gt;0),ROUND($S187/$AL187*100,2),"")</f>
        <v/>
      </c>
      <c r="AH187" s="53">
        <f>IF(AND(ISNUMBER($Q187),ISNUMBER($AL187),$AL187&lt;&gt;0),ROUND($Q187/$AL187*100,1),"")</f>
        <v/>
      </c>
      <c r="AI187" s="48">
        <f>IF(ISNUMBER($S187),IF($S187&lt;=1,"Yes","No"),"n/a")</f>
        <v/>
      </c>
      <c r="AJ187" s="48">
        <f>IF(ISNUMBER($S187),ROUND(MAX(0,MIN(100,100-$S187*2.5-IF(ISNUMBER($T187),$T187,0)*0.12+IF($S187&lt;=1,12,0))),0),"")</f>
        <v/>
      </c>
      <c r="AK187" s="48">
        <f>IF(ISNUMBER($Q187),IF($Q187&gt;=100,20,IF($Q187&gt;=30,10,0)),0)+IF(ISNUMBER($R187),IF($R187&gt;=100,20,0),0)+IF(ISNUMBER($P187),IF($P187&gt;=150,20,IF($P187&gt;=50,12,5)),0)+IF(ISNUMBER($S187),IF($S187&lt;=1,15,0),0)</f>
        <v/>
      </c>
      <c r="AL187" s="48" t="n">
        <v>355</v>
      </c>
      <c r="AM187" s="49" t="n"/>
      <c r="AN187" s="48">
        <f>IF(AND(ISNUMBER($P187),ISNUMBER($AL187),$AL187&lt;&gt;0),IF(OR($P187&gt;180,$P187/$AL187*1000&gt;400),"Over ceiling, confirm SKU","Within"),"n/a")</f>
        <v/>
      </c>
      <c r="AO187" s="51" t="n"/>
      <c r="AP187" s="51" t="n"/>
      <c r="AQ187" s="51" t="n"/>
      <c r="AR187" s="34" t="inlineStr">
        <is>
          <t>Recalled, batch confirmed, to confirm</t>
        </is>
      </c>
      <c r="AS187" s="34" t="inlineStr">
        <is>
          <t>BLANK -&gt; requires live Amazon.ca capture</t>
        </is>
      </c>
      <c r="AT187" s="34" t="inlineStr">
        <is>
          <t>Unverified commercial data</t>
        </is>
      </c>
    </row>
    <row r="188" ht="28" customHeight="1">
      <c r="A188" s="34" t="inlineStr">
        <is>
          <t>Gorgie</t>
        </is>
      </c>
      <c r="B188" s="34" t="inlineStr">
        <is>
          <t>Gorgie Energy Sparkling Water | Tropical | 24 pack 355mL</t>
        </is>
      </c>
      <c r="C188" s="34" t="inlineStr">
        <is>
          <t>1) Sparkling electrolyte / functional sparkling</t>
        </is>
      </c>
      <c r="D188" s="34" t="inlineStr">
        <is>
          <t>355 mL can</t>
        </is>
      </c>
      <c r="E188" s="48" t="n">
        <v>24</v>
      </c>
      <c r="F188" s="49" t="n"/>
      <c r="G188" s="50">
        <f>IF(AND(ISNUMBER($F188),ISNUMBER($E188),$E188&lt;&gt;0),$F188/$E188,"")</f>
        <v/>
      </c>
      <c r="H188" s="50">
        <f>IF(AND(ISNUMBER($F188),ISNUMBER($AL188),ISNUMBER($E188),($AL188*$E188)&lt;&gt;0),$F188/($AL188*$E188)*100,"")</f>
        <v/>
      </c>
      <c r="I188" s="51" t="n"/>
      <c r="J188" s="52" t="n"/>
      <c r="K188" s="50">
        <f>IF(AND(ISNUMBER($F188),ISNUMBER($J188)),$F188*(1-$J188),"")</f>
        <v/>
      </c>
      <c r="L188" s="51" t="n"/>
      <c r="M188" s="51" t="n"/>
      <c r="N188" s="50">
        <f>IF(ISNUMBER($F188),($F188-IF(ISNUMBER($AM188),$AM188,0))*(1-IF(ISNUMBER($J188),$J188,0)),"")</f>
        <v/>
      </c>
      <c r="O188" s="34" t="inlineStr">
        <is>
          <t>Tropical</t>
        </is>
      </c>
      <c r="P188" s="48" t="n">
        <v>120</v>
      </c>
      <c r="Q188" s="48" t="n">
        <v>10</v>
      </c>
      <c r="R188" s="34" t="inlineStr">
        <is>
          <t>Not listed</t>
        </is>
      </c>
      <c r="S188" s="48" t="n">
        <v>0</v>
      </c>
      <c r="T188" s="48" t="n">
        <v>10</v>
      </c>
      <c r="U188" s="34" t="inlineStr">
        <is>
          <t>Stevia</t>
        </is>
      </c>
      <c r="V188" s="34" t="inlineStr">
        <is>
          <t>120 mg natural caffeine, L-theanine, biotin, zero sugar</t>
        </is>
      </c>
      <c r="W188" s="51" t="n"/>
      <c r="X188" s="51" t="n"/>
      <c r="Y188" s="51" t="n"/>
      <c r="Z188" s="51" t="n"/>
      <c r="AA188" s="34" t="inlineStr">
        <is>
          <t>Low</t>
        </is>
      </c>
      <c r="AB188" s="34" t="inlineStr">
        <is>
          <t>New social driven entrant; small footprint</t>
        </is>
      </c>
      <c r="AC188" s="34" t="inlineStr">
        <is>
          <t>A lighter, prettier caffeinated sparkling energy</t>
        </is>
      </c>
      <c r="AD188" s="34" t="inlineStr">
        <is>
          <t>Mid dose caffeine with a clean, lifestyle aesthetic.</t>
        </is>
      </c>
      <c r="AE188" s="51" t="n"/>
      <c r="AF188" s="53">
        <f>IF(AND(ISNUMBER($P188),ISNUMBER($AL188),$AL188&lt;&gt;0),ROUND($P188/$AL188*100,1),"")</f>
        <v/>
      </c>
      <c r="AG188" s="54">
        <f>IF(AND(ISNUMBER($S188),ISNUMBER($AL188),$AL188&lt;&gt;0),ROUND($S188/$AL188*100,2),"")</f>
        <v/>
      </c>
      <c r="AH188" s="53">
        <f>IF(AND(ISNUMBER($Q188),ISNUMBER($AL188),$AL188&lt;&gt;0),ROUND($Q188/$AL188*100,1),"")</f>
        <v/>
      </c>
      <c r="AI188" s="48">
        <f>IF(ISNUMBER($S188),IF($S188&lt;=1,"Yes","No"),"n/a")</f>
        <v/>
      </c>
      <c r="AJ188" s="48">
        <f>IF(ISNUMBER($S188),ROUND(MAX(0,MIN(100,100-$S188*2.5-IF(ISNUMBER($T188),$T188,0)*0.12+IF($S188&lt;=1,12,0))),0),"")</f>
        <v/>
      </c>
      <c r="AK188" s="48">
        <f>IF(ISNUMBER($Q188),IF($Q188&gt;=100,20,IF($Q188&gt;=30,10,0)),0)+IF(ISNUMBER($R188),IF($R188&gt;=100,20,0),0)+IF(ISNUMBER($P188),IF($P188&gt;=150,20,IF($P188&gt;=50,12,5)),0)+IF(ISNUMBER($S188),IF($S188&lt;=1,15,0),0)</f>
        <v/>
      </c>
      <c r="AL188" s="48" t="n">
        <v>355</v>
      </c>
      <c r="AM188" s="49" t="n"/>
      <c r="AN188" s="48">
        <f>IF(AND(ISNUMBER($P188),ISNUMBER($AL188),$AL188&lt;&gt;0),IF(OR($P188&gt;180,$P188/$AL188*1000&gt;400),"Over ceiling, confirm SKU","Within"),"n/a")</f>
        <v/>
      </c>
      <c r="AO188" s="51" t="n"/>
      <c r="AP188" s="51" t="n"/>
      <c r="AQ188" s="51" t="n"/>
      <c r="AR188" s="34" t="inlineStr">
        <is>
          <t>Recalled, batch confirmed, to confirm</t>
        </is>
      </c>
      <c r="AS188" s="34" t="inlineStr">
        <is>
          <t>BLANK -&gt; requires live Amazon.ca capture</t>
        </is>
      </c>
      <c r="AT188" s="34" t="inlineStr">
        <is>
          <t>Unverified commercial data</t>
        </is>
      </c>
    </row>
    <row r="189" ht="28" customHeight="1">
      <c r="A189" s="34" t="inlineStr">
        <is>
          <t>Gorgie</t>
        </is>
      </c>
      <c r="B189" s="34" t="inlineStr">
        <is>
          <t>Gorgie Energy Sparkling Water | Strawberry Lemonade | single 355mL</t>
        </is>
      </c>
      <c r="C189" s="34" t="inlineStr">
        <is>
          <t>1) Sparkling electrolyte / functional sparkling</t>
        </is>
      </c>
      <c r="D189" s="34" t="inlineStr">
        <is>
          <t>355 mL can</t>
        </is>
      </c>
      <c r="E189" s="48" t="n">
        <v>1</v>
      </c>
      <c r="F189" s="49" t="n"/>
      <c r="G189" s="50">
        <f>IF(AND(ISNUMBER($F189),ISNUMBER($E189),$E189&lt;&gt;0),$F189/$E189,"")</f>
        <v/>
      </c>
      <c r="H189" s="50">
        <f>IF(AND(ISNUMBER($F189),ISNUMBER($AL189),ISNUMBER($E189),($AL189*$E189)&lt;&gt;0),$F189/($AL189*$E189)*100,"")</f>
        <v/>
      </c>
      <c r="I189" s="51" t="n"/>
      <c r="J189" s="52" t="n"/>
      <c r="K189" s="50">
        <f>IF(AND(ISNUMBER($F189),ISNUMBER($J189)),$F189*(1-$J189),"")</f>
        <v/>
      </c>
      <c r="L189" s="51" t="n"/>
      <c r="M189" s="51" t="n"/>
      <c r="N189" s="50">
        <f>IF(ISNUMBER($F189),($F189-IF(ISNUMBER($AM189),$AM189,0))*(1-IF(ISNUMBER($J189),$J189,0)),"")</f>
        <v/>
      </c>
      <c r="O189" s="34" t="inlineStr">
        <is>
          <t>Strawberry Lemonade</t>
        </is>
      </c>
      <c r="P189" s="48" t="n">
        <v>120</v>
      </c>
      <c r="Q189" s="48" t="n">
        <v>10</v>
      </c>
      <c r="R189" s="34" t="inlineStr">
        <is>
          <t>Not listed</t>
        </is>
      </c>
      <c r="S189" s="48" t="n">
        <v>0</v>
      </c>
      <c r="T189" s="48" t="n">
        <v>10</v>
      </c>
      <c r="U189" s="34" t="inlineStr">
        <is>
          <t>Stevia</t>
        </is>
      </c>
      <c r="V189" s="34" t="inlineStr">
        <is>
          <t>120 mg natural caffeine, L-theanine, biotin, zero sugar</t>
        </is>
      </c>
      <c r="W189" s="51" t="n"/>
      <c r="X189" s="51" t="n"/>
      <c r="Y189" s="51" t="n"/>
      <c r="Z189" s="51" t="n"/>
      <c r="AA189" s="34" t="inlineStr">
        <is>
          <t>Low</t>
        </is>
      </c>
      <c r="AB189" s="34" t="inlineStr">
        <is>
          <t>New social driven entrant; small footprint</t>
        </is>
      </c>
      <c r="AC189" s="34" t="inlineStr">
        <is>
          <t>A lighter, prettier caffeinated sparkling energy</t>
        </is>
      </c>
      <c r="AD189" s="34" t="inlineStr">
        <is>
          <t>Mid dose caffeine with a clean, lifestyle aesthetic.</t>
        </is>
      </c>
      <c r="AE189" s="51" t="n"/>
      <c r="AF189" s="53">
        <f>IF(AND(ISNUMBER($P189),ISNUMBER($AL189),$AL189&lt;&gt;0),ROUND($P189/$AL189*100,1),"")</f>
        <v/>
      </c>
      <c r="AG189" s="54">
        <f>IF(AND(ISNUMBER($S189),ISNUMBER($AL189),$AL189&lt;&gt;0),ROUND($S189/$AL189*100,2),"")</f>
        <v/>
      </c>
      <c r="AH189" s="53">
        <f>IF(AND(ISNUMBER($Q189),ISNUMBER($AL189),$AL189&lt;&gt;0),ROUND($Q189/$AL189*100,1),"")</f>
        <v/>
      </c>
      <c r="AI189" s="48">
        <f>IF(ISNUMBER($S189),IF($S189&lt;=1,"Yes","No"),"n/a")</f>
        <v/>
      </c>
      <c r="AJ189" s="48">
        <f>IF(ISNUMBER($S189),ROUND(MAX(0,MIN(100,100-$S189*2.5-IF(ISNUMBER($T189),$T189,0)*0.12+IF($S189&lt;=1,12,0))),0),"")</f>
        <v/>
      </c>
      <c r="AK189" s="48">
        <f>IF(ISNUMBER($Q189),IF($Q189&gt;=100,20,IF($Q189&gt;=30,10,0)),0)+IF(ISNUMBER($R189),IF($R189&gt;=100,20,0),0)+IF(ISNUMBER($P189),IF($P189&gt;=150,20,IF($P189&gt;=50,12,5)),0)+IF(ISNUMBER($S189),IF($S189&lt;=1,15,0),0)</f>
        <v/>
      </c>
      <c r="AL189" s="48" t="n">
        <v>355</v>
      </c>
      <c r="AM189" s="49" t="n"/>
      <c r="AN189" s="48">
        <f>IF(AND(ISNUMBER($P189),ISNUMBER($AL189),$AL189&lt;&gt;0),IF(OR($P189&gt;180,$P189/$AL189*1000&gt;400),"Over ceiling, confirm SKU","Within"),"n/a")</f>
        <v/>
      </c>
      <c r="AO189" s="51" t="n"/>
      <c r="AP189" s="51" t="n"/>
      <c r="AQ189" s="51" t="n"/>
      <c r="AR189" s="34" t="inlineStr">
        <is>
          <t>Recalled, batch confirmed, to confirm</t>
        </is>
      </c>
      <c r="AS189" s="34" t="inlineStr">
        <is>
          <t>BLANK -&gt; requires live Amazon.ca capture</t>
        </is>
      </c>
      <c r="AT189" s="34" t="inlineStr">
        <is>
          <t>Unverified commercial data</t>
        </is>
      </c>
    </row>
    <row r="190" ht="28" customHeight="1">
      <c r="A190" s="34" t="inlineStr">
        <is>
          <t>Gorgie</t>
        </is>
      </c>
      <c r="B190" s="34" t="inlineStr">
        <is>
          <t>Gorgie Energy Sparkling Water | Strawberry Lemonade | 8 pack 355mL</t>
        </is>
      </c>
      <c r="C190" s="34" t="inlineStr">
        <is>
          <t>1) Sparkling electrolyte / functional sparkling</t>
        </is>
      </c>
      <c r="D190" s="34" t="inlineStr">
        <is>
          <t>355 mL can</t>
        </is>
      </c>
      <c r="E190" s="48" t="n">
        <v>8</v>
      </c>
      <c r="F190" s="49" t="n"/>
      <c r="G190" s="50">
        <f>IF(AND(ISNUMBER($F190),ISNUMBER($E190),$E190&lt;&gt;0),$F190/$E190,"")</f>
        <v/>
      </c>
      <c r="H190" s="50">
        <f>IF(AND(ISNUMBER($F190),ISNUMBER($AL190),ISNUMBER($E190),($AL190*$E190)&lt;&gt;0),$F190/($AL190*$E190)*100,"")</f>
        <v/>
      </c>
      <c r="I190" s="51" t="n"/>
      <c r="J190" s="52" t="n"/>
      <c r="K190" s="50">
        <f>IF(AND(ISNUMBER($F190),ISNUMBER($J190)),$F190*(1-$J190),"")</f>
        <v/>
      </c>
      <c r="L190" s="51" t="n"/>
      <c r="M190" s="51" t="n"/>
      <c r="N190" s="50">
        <f>IF(ISNUMBER($F190),($F190-IF(ISNUMBER($AM190),$AM190,0))*(1-IF(ISNUMBER($J190),$J190,0)),"")</f>
        <v/>
      </c>
      <c r="O190" s="34" t="inlineStr">
        <is>
          <t>Strawberry Lemonade</t>
        </is>
      </c>
      <c r="P190" s="48" t="n">
        <v>120</v>
      </c>
      <c r="Q190" s="48" t="n">
        <v>10</v>
      </c>
      <c r="R190" s="34" t="inlineStr">
        <is>
          <t>Not listed</t>
        </is>
      </c>
      <c r="S190" s="48" t="n">
        <v>0</v>
      </c>
      <c r="T190" s="48" t="n">
        <v>10</v>
      </c>
      <c r="U190" s="34" t="inlineStr">
        <is>
          <t>Stevia</t>
        </is>
      </c>
      <c r="V190" s="34" t="inlineStr">
        <is>
          <t>120 mg natural caffeine, L-theanine, biotin, zero sugar</t>
        </is>
      </c>
      <c r="W190" s="51" t="n"/>
      <c r="X190" s="51" t="n"/>
      <c r="Y190" s="51" t="n"/>
      <c r="Z190" s="51" t="n"/>
      <c r="AA190" s="34" t="inlineStr">
        <is>
          <t>Low</t>
        </is>
      </c>
      <c r="AB190" s="34" t="inlineStr">
        <is>
          <t>New social driven entrant; small footprint</t>
        </is>
      </c>
      <c r="AC190" s="34" t="inlineStr">
        <is>
          <t>A lighter, prettier caffeinated sparkling energy</t>
        </is>
      </c>
      <c r="AD190" s="34" t="inlineStr">
        <is>
          <t>Mid dose caffeine with a clean, lifestyle aesthetic.</t>
        </is>
      </c>
      <c r="AE190" s="51" t="n"/>
      <c r="AF190" s="53">
        <f>IF(AND(ISNUMBER($P190),ISNUMBER($AL190),$AL190&lt;&gt;0),ROUND($P190/$AL190*100,1),"")</f>
        <v/>
      </c>
      <c r="AG190" s="54">
        <f>IF(AND(ISNUMBER($S190),ISNUMBER($AL190),$AL190&lt;&gt;0),ROUND($S190/$AL190*100,2),"")</f>
        <v/>
      </c>
      <c r="AH190" s="53">
        <f>IF(AND(ISNUMBER($Q190),ISNUMBER($AL190),$AL190&lt;&gt;0),ROUND($Q190/$AL190*100,1),"")</f>
        <v/>
      </c>
      <c r="AI190" s="48">
        <f>IF(ISNUMBER($S190),IF($S190&lt;=1,"Yes","No"),"n/a")</f>
        <v/>
      </c>
      <c r="AJ190" s="48">
        <f>IF(ISNUMBER($S190),ROUND(MAX(0,MIN(100,100-$S190*2.5-IF(ISNUMBER($T190),$T190,0)*0.12+IF($S190&lt;=1,12,0))),0),"")</f>
        <v/>
      </c>
      <c r="AK190" s="48">
        <f>IF(ISNUMBER($Q190),IF($Q190&gt;=100,20,IF($Q190&gt;=30,10,0)),0)+IF(ISNUMBER($R190),IF($R190&gt;=100,20,0),0)+IF(ISNUMBER($P190),IF($P190&gt;=150,20,IF($P190&gt;=50,12,5)),0)+IF(ISNUMBER($S190),IF($S190&lt;=1,15,0),0)</f>
        <v/>
      </c>
      <c r="AL190" s="48" t="n">
        <v>355</v>
      </c>
      <c r="AM190" s="49" t="n"/>
      <c r="AN190" s="48">
        <f>IF(AND(ISNUMBER($P190),ISNUMBER($AL190),$AL190&lt;&gt;0),IF(OR($P190&gt;180,$P190/$AL190*1000&gt;400),"Over ceiling, confirm SKU","Within"),"n/a")</f>
        <v/>
      </c>
      <c r="AO190" s="51" t="n"/>
      <c r="AP190" s="51" t="n"/>
      <c r="AQ190" s="51" t="n"/>
      <c r="AR190" s="34" t="inlineStr">
        <is>
          <t>Recalled, batch confirmed, to confirm</t>
        </is>
      </c>
      <c r="AS190" s="34" t="inlineStr">
        <is>
          <t>BLANK -&gt; requires live Amazon.ca capture</t>
        </is>
      </c>
      <c r="AT190" s="34" t="inlineStr">
        <is>
          <t>Unverified commercial data</t>
        </is>
      </c>
    </row>
    <row r="191" ht="28" customHeight="1">
      <c r="A191" s="34" t="inlineStr">
        <is>
          <t>Gorgie</t>
        </is>
      </c>
      <c r="B191" s="34" t="inlineStr">
        <is>
          <t>Gorgie Energy Sparkling Water | Strawberry Lemonade | 12 pack 355mL</t>
        </is>
      </c>
      <c r="C191" s="34" t="inlineStr">
        <is>
          <t>1) Sparkling electrolyte / functional sparkling</t>
        </is>
      </c>
      <c r="D191" s="34" t="inlineStr">
        <is>
          <t>355 mL can</t>
        </is>
      </c>
      <c r="E191" s="48" t="n">
        <v>12</v>
      </c>
      <c r="F191" s="49" t="n"/>
      <c r="G191" s="50">
        <f>IF(AND(ISNUMBER($F191),ISNUMBER($E191),$E191&lt;&gt;0),$F191/$E191,"")</f>
        <v/>
      </c>
      <c r="H191" s="50">
        <f>IF(AND(ISNUMBER($F191),ISNUMBER($AL191),ISNUMBER($E191),($AL191*$E191)&lt;&gt;0),$F191/($AL191*$E191)*100,"")</f>
        <v/>
      </c>
      <c r="I191" s="51" t="n"/>
      <c r="J191" s="52" t="n"/>
      <c r="K191" s="50">
        <f>IF(AND(ISNUMBER($F191),ISNUMBER($J191)),$F191*(1-$J191),"")</f>
        <v/>
      </c>
      <c r="L191" s="51" t="n"/>
      <c r="M191" s="51" t="n"/>
      <c r="N191" s="50">
        <f>IF(ISNUMBER($F191),($F191-IF(ISNUMBER($AM191),$AM191,0))*(1-IF(ISNUMBER($J191),$J191,0)),"")</f>
        <v/>
      </c>
      <c r="O191" s="34" t="inlineStr">
        <is>
          <t>Strawberry Lemonade</t>
        </is>
      </c>
      <c r="P191" s="48" t="n">
        <v>120</v>
      </c>
      <c r="Q191" s="48" t="n">
        <v>10</v>
      </c>
      <c r="R191" s="34" t="inlineStr">
        <is>
          <t>Not listed</t>
        </is>
      </c>
      <c r="S191" s="48" t="n">
        <v>0</v>
      </c>
      <c r="T191" s="48" t="n">
        <v>10</v>
      </c>
      <c r="U191" s="34" t="inlineStr">
        <is>
          <t>Stevia</t>
        </is>
      </c>
      <c r="V191" s="34" t="inlineStr">
        <is>
          <t>120 mg natural caffeine, L-theanine, biotin, zero sugar</t>
        </is>
      </c>
      <c r="W191" s="51" t="n"/>
      <c r="X191" s="51" t="n"/>
      <c r="Y191" s="51" t="n"/>
      <c r="Z191" s="51" t="n"/>
      <c r="AA191" s="34" t="inlineStr">
        <is>
          <t>Low</t>
        </is>
      </c>
      <c r="AB191" s="34" t="inlineStr">
        <is>
          <t>New social driven entrant; small footprint</t>
        </is>
      </c>
      <c r="AC191" s="34" t="inlineStr">
        <is>
          <t>A lighter, prettier caffeinated sparkling energy</t>
        </is>
      </c>
      <c r="AD191" s="34" t="inlineStr">
        <is>
          <t>Mid dose caffeine with a clean, lifestyle aesthetic.</t>
        </is>
      </c>
      <c r="AE191" s="51" t="n"/>
      <c r="AF191" s="53">
        <f>IF(AND(ISNUMBER($P191),ISNUMBER($AL191),$AL191&lt;&gt;0),ROUND($P191/$AL191*100,1),"")</f>
        <v/>
      </c>
      <c r="AG191" s="54">
        <f>IF(AND(ISNUMBER($S191),ISNUMBER($AL191),$AL191&lt;&gt;0),ROUND($S191/$AL191*100,2),"")</f>
        <v/>
      </c>
      <c r="AH191" s="53">
        <f>IF(AND(ISNUMBER($Q191),ISNUMBER($AL191),$AL191&lt;&gt;0),ROUND($Q191/$AL191*100,1),"")</f>
        <v/>
      </c>
      <c r="AI191" s="48">
        <f>IF(ISNUMBER($S191),IF($S191&lt;=1,"Yes","No"),"n/a")</f>
        <v/>
      </c>
      <c r="AJ191" s="48">
        <f>IF(ISNUMBER($S191),ROUND(MAX(0,MIN(100,100-$S191*2.5-IF(ISNUMBER($T191),$T191,0)*0.12+IF($S191&lt;=1,12,0))),0),"")</f>
        <v/>
      </c>
      <c r="AK191" s="48">
        <f>IF(ISNUMBER($Q191),IF($Q191&gt;=100,20,IF($Q191&gt;=30,10,0)),0)+IF(ISNUMBER($R191),IF($R191&gt;=100,20,0),0)+IF(ISNUMBER($P191),IF($P191&gt;=150,20,IF($P191&gt;=50,12,5)),0)+IF(ISNUMBER($S191),IF($S191&lt;=1,15,0),0)</f>
        <v/>
      </c>
      <c r="AL191" s="48" t="n">
        <v>355</v>
      </c>
      <c r="AM191" s="49" t="n"/>
      <c r="AN191" s="48">
        <f>IF(AND(ISNUMBER($P191),ISNUMBER($AL191),$AL191&lt;&gt;0),IF(OR($P191&gt;180,$P191/$AL191*1000&gt;400),"Over ceiling, confirm SKU","Within"),"n/a")</f>
        <v/>
      </c>
      <c r="AO191" s="51" t="n"/>
      <c r="AP191" s="51" t="n"/>
      <c r="AQ191" s="51" t="n"/>
      <c r="AR191" s="34" t="inlineStr">
        <is>
          <t>Recalled, batch confirmed, to confirm</t>
        </is>
      </c>
      <c r="AS191" s="34" t="inlineStr">
        <is>
          <t>BLANK -&gt; requires live Amazon.ca capture</t>
        </is>
      </c>
      <c r="AT191" s="34" t="inlineStr">
        <is>
          <t>Unverified commercial data</t>
        </is>
      </c>
    </row>
    <row r="192" ht="28" customHeight="1">
      <c r="A192" s="34" t="inlineStr">
        <is>
          <t>Gorgie</t>
        </is>
      </c>
      <c r="B192" s="34" t="inlineStr">
        <is>
          <t>Gorgie Energy Sparkling Water | Strawberry Lemonade | 15 pack 355mL</t>
        </is>
      </c>
      <c r="C192" s="34" t="inlineStr">
        <is>
          <t>1) Sparkling electrolyte / functional sparkling</t>
        </is>
      </c>
      <c r="D192" s="34" t="inlineStr">
        <is>
          <t>355 mL can</t>
        </is>
      </c>
      <c r="E192" s="48" t="n">
        <v>15</v>
      </c>
      <c r="F192" s="49" t="n"/>
      <c r="G192" s="50">
        <f>IF(AND(ISNUMBER($F192),ISNUMBER($E192),$E192&lt;&gt;0),$F192/$E192,"")</f>
        <v/>
      </c>
      <c r="H192" s="50">
        <f>IF(AND(ISNUMBER($F192),ISNUMBER($AL192),ISNUMBER($E192),($AL192*$E192)&lt;&gt;0),$F192/($AL192*$E192)*100,"")</f>
        <v/>
      </c>
      <c r="I192" s="51" t="n"/>
      <c r="J192" s="52" t="n"/>
      <c r="K192" s="50">
        <f>IF(AND(ISNUMBER($F192),ISNUMBER($J192)),$F192*(1-$J192),"")</f>
        <v/>
      </c>
      <c r="L192" s="51" t="n"/>
      <c r="M192" s="51" t="n"/>
      <c r="N192" s="50">
        <f>IF(ISNUMBER($F192),($F192-IF(ISNUMBER($AM192),$AM192,0))*(1-IF(ISNUMBER($J192),$J192,0)),"")</f>
        <v/>
      </c>
      <c r="O192" s="34" t="inlineStr">
        <is>
          <t>Strawberry Lemonade</t>
        </is>
      </c>
      <c r="P192" s="48" t="n">
        <v>120</v>
      </c>
      <c r="Q192" s="48" t="n">
        <v>10</v>
      </c>
      <c r="R192" s="34" t="inlineStr">
        <is>
          <t>Not listed</t>
        </is>
      </c>
      <c r="S192" s="48" t="n">
        <v>0</v>
      </c>
      <c r="T192" s="48" t="n">
        <v>10</v>
      </c>
      <c r="U192" s="34" t="inlineStr">
        <is>
          <t>Stevia</t>
        </is>
      </c>
      <c r="V192" s="34" t="inlineStr">
        <is>
          <t>120 mg natural caffeine, L-theanine, biotin, zero sugar</t>
        </is>
      </c>
      <c r="W192" s="51" t="n"/>
      <c r="X192" s="51" t="n"/>
      <c r="Y192" s="51" t="n"/>
      <c r="Z192" s="51" t="n"/>
      <c r="AA192" s="34" t="inlineStr">
        <is>
          <t>Low</t>
        </is>
      </c>
      <c r="AB192" s="34" t="inlineStr">
        <is>
          <t>New social driven entrant; small footprint</t>
        </is>
      </c>
      <c r="AC192" s="34" t="inlineStr">
        <is>
          <t>A lighter, prettier caffeinated sparkling energy</t>
        </is>
      </c>
      <c r="AD192" s="34" t="inlineStr">
        <is>
          <t>Mid dose caffeine with a clean, lifestyle aesthetic.</t>
        </is>
      </c>
      <c r="AE192" s="51" t="n"/>
      <c r="AF192" s="53">
        <f>IF(AND(ISNUMBER($P192),ISNUMBER($AL192),$AL192&lt;&gt;0),ROUND($P192/$AL192*100,1),"")</f>
        <v/>
      </c>
      <c r="AG192" s="54">
        <f>IF(AND(ISNUMBER($S192),ISNUMBER($AL192),$AL192&lt;&gt;0),ROUND($S192/$AL192*100,2),"")</f>
        <v/>
      </c>
      <c r="AH192" s="53">
        <f>IF(AND(ISNUMBER($Q192),ISNUMBER($AL192),$AL192&lt;&gt;0),ROUND($Q192/$AL192*100,1),"")</f>
        <v/>
      </c>
      <c r="AI192" s="48">
        <f>IF(ISNUMBER($S192),IF($S192&lt;=1,"Yes","No"),"n/a")</f>
        <v/>
      </c>
      <c r="AJ192" s="48">
        <f>IF(ISNUMBER($S192),ROUND(MAX(0,MIN(100,100-$S192*2.5-IF(ISNUMBER($T192),$T192,0)*0.12+IF($S192&lt;=1,12,0))),0),"")</f>
        <v/>
      </c>
      <c r="AK192" s="48">
        <f>IF(ISNUMBER($Q192),IF($Q192&gt;=100,20,IF($Q192&gt;=30,10,0)),0)+IF(ISNUMBER($R192),IF($R192&gt;=100,20,0),0)+IF(ISNUMBER($P192),IF($P192&gt;=150,20,IF($P192&gt;=50,12,5)),0)+IF(ISNUMBER($S192),IF($S192&lt;=1,15,0),0)</f>
        <v/>
      </c>
      <c r="AL192" s="48" t="n">
        <v>355</v>
      </c>
      <c r="AM192" s="49" t="n"/>
      <c r="AN192" s="48">
        <f>IF(AND(ISNUMBER($P192),ISNUMBER($AL192),$AL192&lt;&gt;0),IF(OR($P192&gt;180,$P192/$AL192*1000&gt;400),"Over ceiling, confirm SKU","Within"),"n/a")</f>
        <v/>
      </c>
      <c r="AO192" s="51" t="n"/>
      <c r="AP192" s="51" t="n"/>
      <c r="AQ192" s="51" t="n"/>
      <c r="AR192" s="34" t="inlineStr">
        <is>
          <t>Recalled, batch confirmed, to confirm</t>
        </is>
      </c>
      <c r="AS192" s="34" t="inlineStr">
        <is>
          <t>BLANK -&gt; requires live Amazon.ca capture</t>
        </is>
      </c>
      <c r="AT192" s="34" t="inlineStr">
        <is>
          <t>Unverified commercial data</t>
        </is>
      </c>
    </row>
    <row r="193" ht="28" customHeight="1">
      <c r="A193" s="34" t="inlineStr">
        <is>
          <t>Gorgie</t>
        </is>
      </c>
      <c r="B193" s="34" t="inlineStr">
        <is>
          <t>Gorgie Energy Sparkling Water | Strawberry Lemonade | 18 pack 355mL</t>
        </is>
      </c>
      <c r="C193" s="34" t="inlineStr">
        <is>
          <t>1) Sparkling electrolyte / functional sparkling</t>
        </is>
      </c>
      <c r="D193" s="34" t="inlineStr">
        <is>
          <t>355 mL can</t>
        </is>
      </c>
      <c r="E193" s="48" t="n">
        <v>18</v>
      </c>
      <c r="F193" s="49" t="n"/>
      <c r="G193" s="50">
        <f>IF(AND(ISNUMBER($F193),ISNUMBER($E193),$E193&lt;&gt;0),$F193/$E193,"")</f>
        <v/>
      </c>
      <c r="H193" s="50">
        <f>IF(AND(ISNUMBER($F193),ISNUMBER($AL193),ISNUMBER($E193),($AL193*$E193)&lt;&gt;0),$F193/($AL193*$E193)*100,"")</f>
        <v/>
      </c>
      <c r="I193" s="51" t="n"/>
      <c r="J193" s="52" t="n"/>
      <c r="K193" s="50">
        <f>IF(AND(ISNUMBER($F193),ISNUMBER($J193)),$F193*(1-$J193),"")</f>
        <v/>
      </c>
      <c r="L193" s="51" t="n"/>
      <c r="M193" s="51" t="n"/>
      <c r="N193" s="50">
        <f>IF(ISNUMBER($F193),($F193-IF(ISNUMBER($AM193),$AM193,0))*(1-IF(ISNUMBER($J193),$J193,0)),"")</f>
        <v/>
      </c>
      <c r="O193" s="34" t="inlineStr">
        <is>
          <t>Strawberry Lemonade</t>
        </is>
      </c>
      <c r="P193" s="48" t="n">
        <v>120</v>
      </c>
      <c r="Q193" s="48" t="n">
        <v>10</v>
      </c>
      <c r="R193" s="34" t="inlineStr">
        <is>
          <t>Not listed</t>
        </is>
      </c>
      <c r="S193" s="48" t="n">
        <v>0</v>
      </c>
      <c r="T193" s="48" t="n">
        <v>10</v>
      </c>
      <c r="U193" s="34" t="inlineStr">
        <is>
          <t>Stevia</t>
        </is>
      </c>
      <c r="V193" s="34" t="inlineStr">
        <is>
          <t>120 mg natural caffeine, L-theanine, biotin, zero sugar</t>
        </is>
      </c>
      <c r="W193" s="51" t="n"/>
      <c r="X193" s="51" t="n"/>
      <c r="Y193" s="51" t="n"/>
      <c r="Z193" s="51" t="n"/>
      <c r="AA193" s="34" t="inlineStr">
        <is>
          <t>Low</t>
        </is>
      </c>
      <c r="AB193" s="34" t="inlineStr">
        <is>
          <t>New social driven entrant; small footprint</t>
        </is>
      </c>
      <c r="AC193" s="34" t="inlineStr">
        <is>
          <t>A lighter, prettier caffeinated sparkling energy</t>
        </is>
      </c>
      <c r="AD193" s="34" t="inlineStr">
        <is>
          <t>Mid dose caffeine with a clean, lifestyle aesthetic.</t>
        </is>
      </c>
      <c r="AE193" s="51" t="n"/>
      <c r="AF193" s="53">
        <f>IF(AND(ISNUMBER($P193),ISNUMBER($AL193),$AL193&lt;&gt;0),ROUND($P193/$AL193*100,1),"")</f>
        <v/>
      </c>
      <c r="AG193" s="54">
        <f>IF(AND(ISNUMBER($S193),ISNUMBER($AL193),$AL193&lt;&gt;0),ROUND($S193/$AL193*100,2),"")</f>
        <v/>
      </c>
      <c r="AH193" s="53">
        <f>IF(AND(ISNUMBER($Q193),ISNUMBER($AL193),$AL193&lt;&gt;0),ROUND($Q193/$AL193*100,1),"")</f>
        <v/>
      </c>
      <c r="AI193" s="48">
        <f>IF(ISNUMBER($S193),IF($S193&lt;=1,"Yes","No"),"n/a")</f>
        <v/>
      </c>
      <c r="AJ193" s="48">
        <f>IF(ISNUMBER($S193),ROUND(MAX(0,MIN(100,100-$S193*2.5-IF(ISNUMBER($T193),$T193,0)*0.12+IF($S193&lt;=1,12,0))),0),"")</f>
        <v/>
      </c>
      <c r="AK193" s="48">
        <f>IF(ISNUMBER($Q193),IF($Q193&gt;=100,20,IF($Q193&gt;=30,10,0)),0)+IF(ISNUMBER($R193),IF($R193&gt;=100,20,0),0)+IF(ISNUMBER($P193),IF($P193&gt;=150,20,IF($P193&gt;=50,12,5)),0)+IF(ISNUMBER($S193),IF($S193&lt;=1,15,0),0)</f>
        <v/>
      </c>
      <c r="AL193" s="48" t="n">
        <v>355</v>
      </c>
      <c r="AM193" s="49" t="n"/>
      <c r="AN193" s="48">
        <f>IF(AND(ISNUMBER($P193),ISNUMBER($AL193),$AL193&lt;&gt;0),IF(OR($P193&gt;180,$P193/$AL193*1000&gt;400),"Over ceiling, confirm SKU","Within"),"n/a")</f>
        <v/>
      </c>
      <c r="AO193" s="51" t="n"/>
      <c r="AP193" s="51" t="n"/>
      <c r="AQ193" s="51" t="n"/>
      <c r="AR193" s="34" t="inlineStr">
        <is>
          <t>Recalled, batch confirmed, to confirm</t>
        </is>
      </c>
      <c r="AS193" s="34" t="inlineStr">
        <is>
          <t>BLANK -&gt; requires live Amazon.ca capture</t>
        </is>
      </c>
      <c r="AT193" s="34" t="inlineStr">
        <is>
          <t>Unverified commercial data</t>
        </is>
      </c>
    </row>
    <row r="194" ht="28" customHeight="1">
      <c r="A194" s="34" t="inlineStr">
        <is>
          <t>Gorgie</t>
        </is>
      </c>
      <c r="B194" s="34" t="inlineStr">
        <is>
          <t>Gorgie Energy Sparkling Water | Strawberry Lemonade | 24 pack 355mL</t>
        </is>
      </c>
      <c r="C194" s="34" t="inlineStr">
        <is>
          <t>1) Sparkling electrolyte / functional sparkling</t>
        </is>
      </c>
      <c r="D194" s="34" t="inlineStr">
        <is>
          <t>355 mL can</t>
        </is>
      </c>
      <c r="E194" s="48" t="n">
        <v>24</v>
      </c>
      <c r="F194" s="49" t="n"/>
      <c r="G194" s="50">
        <f>IF(AND(ISNUMBER($F194),ISNUMBER($E194),$E194&lt;&gt;0),$F194/$E194,"")</f>
        <v/>
      </c>
      <c r="H194" s="50">
        <f>IF(AND(ISNUMBER($F194),ISNUMBER($AL194),ISNUMBER($E194),($AL194*$E194)&lt;&gt;0),$F194/($AL194*$E194)*100,"")</f>
        <v/>
      </c>
      <c r="I194" s="51" t="n"/>
      <c r="J194" s="52" t="n"/>
      <c r="K194" s="50">
        <f>IF(AND(ISNUMBER($F194),ISNUMBER($J194)),$F194*(1-$J194),"")</f>
        <v/>
      </c>
      <c r="L194" s="51" t="n"/>
      <c r="M194" s="51" t="n"/>
      <c r="N194" s="50">
        <f>IF(ISNUMBER($F194),($F194-IF(ISNUMBER($AM194),$AM194,0))*(1-IF(ISNUMBER($J194),$J194,0)),"")</f>
        <v/>
      </c>
      <c r="O194" s="34" t="inlineStr">
        <is>
          <t>Strawberry Lemonade</t>
        </is>
      </c>
      <c r="P194" s="48" t="n">
        <v>120</v>
      </c>
      <c r="Q194" s="48" t="n">
        <v>10</v>
      </c>
      <c r="R194" s="34" t="inlineStr">
        <is>
          <t>Not listed</t>
        </is>
      </c>
      <c r="S194" s="48" t="n">
        <v>0</v>
      </c>
      <c r="T194" s="48" t="n">
        <v>10</v>
      </c>
      <c r="U194" s="34" t="inlineStr">
        <is>
          <t>Stevia</t>
        </is>
      </c>
      <c r="V194" s="34" t="inlineStr">
        <is>
          <t>120 mg natural caffeine, L-theanine, biotin, zero sugar</t>
        </is>
      </c>
      <c r="W194" s="51" t="n"/>
      <c r="X194" s="51" t="n"/>
      <c r="Y194" s="51" t="n"/>
      <c r="Z194" s="51" t="n"/>
      <c r="AA194" s="34" t="inlineStr">
        <is>
          <t>Low</t>
        </is>
      </c>
      <c r="AB194" s="34" t="inlineStr">
        <is>
          <t>New social driven entrant; small footprint</t>
        </is>
      </c>
      <c r="AC194" s="34" t="inlineStr">
        <is>
          <t>A lighter, prettier caffeinated sparkling energy</t>
        </is>
      </c>
      <c r="AD194" s="34" t="inlineStr">
        <is>
          <t>Mid dose caffeine with a clean, lifestyle aesthetic.</t>
        </is>
      </c>
      <c r="AE194" s="51" t="n"/>
      <c r="AF194" s="53">
        <f>IF(AND(ISNUMBER($P194),ISNUMBER($AL194),$AL194&lt;&gt;0),ROUND($P194/$AL194*100,1),"")</f>
        <v/>
      </c>
      <c r="AG194" s="54">
        <f>IF(AND(ISNUMBER($S194),ISNUMBER($AL194),$AL194&lt;&gt;0),ROUND($S194/$AL194*100,2),"")</f>
        <v/>
      </c>
      <c r="AH194" s="53">
        <f>IF(AND(ISNUMBER($Q194),ISNUMBER($AL194),$AL194&lt;&gt;0),ROUND($Q194/$AL194*100,1),"")</f>
        <v/>
      </c>
      <c r="AI194" s="48">
        <f>IF(ISNUMBER($S194),IF($S194&lt;=1,"Yes","No"),"n/a")</f>
        <v/>
      </c>
      <c r="AJ194" s="48">
        <f>IF(ISNUMBER($S194),ROUND(MAX(0,MIN(100,100-$S194*2.5-IF(ISNUMBER($T194),$T194,0)*0.12+IF($S194&lt;=1,12,0))),0),"")</f>
        <v/>
      </c>
      <c r="AK194" s="48">
        <f>IF(ISNUMBER($Q194),IF($Q194&gt;=100,20,IF($Q194&gt;=30,10,0)),0)+IF(ISNUMBER($R194),IF($R194&gt;=100,20,0),0)+IF(ISNUMBER($P194),IF($P194&gt;=150,20,IF($P194&gt;=50,12,5)),0)+IF(ISNUMBER($S194),IF($S194&lt;=1,15,0),0)</f>
        <v/>
      </c>
      <c r="AL194" s="48" t="n">
        <v>355</v>
      </c>
      <c r="AM194" s="49" t="n"/>
      <c r="AN194" s="48">
        <f>IF(AND(ISNUMBER($P194),ISNUMBER($AL194),$AL194&lt;&gt;0),IF(OR($P194&gt;180,$P194/$AL194*1000&gt;400),"Over ceiling, confirm SKU","Within"),"n/a")</f>
        <v/>
      </c>
      <c r="AO194" s="51" t="n"/>
      <c r="AP194" s="51" t="n"/>
      <c r="AQ194" s="51" t="n"/>
      <c r="AR194" s="34" t="inlineStr">
        <is>
          <t>Recalled, batch confirmed, to confirm</t>
        </is>
      </c>
      <c r="AS194" s="34" t="inlineStr">
        <is>
          <t>BLANK -&gt; requires live Amazon.ca capture</t>
        </is>
      </c>
      <c r="AT194" s="34" t="inlineStr">
        <is>
          <t>Unverified commercial data</t>
        </is>
      </c>
    </row>
    <row r="195" ht="28" customHeight="1">
      <c r="A195" s="34" t="inlineStr">
        <is>
          <t>Gorgie</t>
        </is>
      </c>
      <c r="B195" s="34" t="inlineStr">
        <is>
          <t>Gorgie Energy Sparkling Water | Cherry Limeade | single 355mL</t>
        </is>
      </c>
      <c r="C195" s="34" t="inlineStr">
        <is>
          <t>1) Sparkling electrolyte / functional sparkling</t>
        </is>
      </c>
      <c r="D195" s="34" t="inlineStr">
        <is>
          <t>355 mL can</t>
        </is>
      </c>
      <c r="E195" s="48" t="n">
        <v>1</v>
      </c>
      <c r="F195" s="49" t="n"/>
      <c r="G195" s="50">
        <f>IF(AND(ISNUMBER($F195),ISNUMBER($E195),$E195&lt;&gt;0),$F195/$E195,"")</f>
        <v/>
      </c>
      <c r="H195" s="50">
        <f>IF(AND(ISNUMBER($F195),ISNUMBER($AL195),ISNUMBER($E195),($AL195*$E195)&lt;&gt;0),$F195/($AL195*$E195)*100,"")</f>
        <v/>
      </c>
      <c r="I195" s="51" t="n"/>
      <c r="J195" s="52" t="n"/>
      <c r="K195" s="50">
        <f>IF(AND(ISNUMBER($F195),ISNUMBER($J195)),$F195*(1-$J195),"")</f>
        <v/>
      </c>
      <c r="L195" s="51" t="n"/>
      <c r="M195" s="51" t="n"/>
      <c r="N195" s="50">
        <f>IF(ISNUMBER($F195),($F195-IF(ISNUMBER($AM195),$AM195,0))*(1-IF(ISNUMBER($J195),$J195,0)),"")</f>
        <v/>
      </c>
      <c r="O195" s="34" t="inlineStr">
        <is>
          <t>Cherry Limeade</t>
        </is>
      </c>
      <c r="P195" s="48" t="n">
        <v>120</v>
      </c>
      <c r="Q195" s="48" t="n">
        <v>10</v>
      </c>
      <c r="R195" s="34" t="inlineStr">
        <is>
          <t>Not listed</t>
        </is>
      </c>
      <c r="S195" s="48" t="n">
        <v>0</v>
      </c>
      <c r="T195" s="48" t="n">
        <v>10</v>
      </c>
      <c r="U195" s="34" t="inlineStr">
        <is>
          <t>Stevia</t>
        </is>
      </c>
      <c r="V195" s="34" t="inlineStr">
        <is>
          <t>120 mg natural caffeine, L-theanine, biotin, zero sugar</t>
        </is>
      </c>
      <c r="W195" s="51" t="n"/>
      <c r="X195" s="51" t="n"/>
      <c r="Y195" s="51" t="n"/>
      <c r="Z195" s="51" t="n"/>
      <c r="AA195" s="34" t="inlineStr">
        <is>
          <t>Low</t>
        </is>
      </c>
      <c r="AB195" s="34" t="inlineStr">
        <is>
          <t>New social driven entrant; small footprint</t>
        </is>
      </c>
      <c r="AC195" s="34" t="inlineStr">
        <is>
          <t>A lighter, prettier caffeinated sparkling energy</t>
        </is>
      </c>
      <c r="AD195" s="34" t="inlineStr">
        <is>
          <t>Mid dose caffeine with a clean, lifestyle aesthetic.</t>
        </is>
      </c>
      <c r="AE195" s="51" t="n"/>
      <c r="AF195" s="53">
        <f>IF(AND(ISNUMBER($P195),ISNUMBER($AL195),$AL195&lt;&gt;0),ROUND($P195/$AL195*100,1),"")</f>
        <v/>
      </c>
      <c r="AG195" s="54">
        <f>IF(AND(ISNUMBER($S195),ISNUMBER($AL195),$AL195&lt;&gt;0),ROUND($S195/$AL195*100,2),"")</f>
        <v/>
      </c>
      <c r="AH195" s="53">
        <f>IF(AND(ISNUMBER($Q195),ISNUMBER($AL195),$AL195&lt;&gt;0),ROUND($Q195/$AL195*100,1),"")</f>
        <v/>
      </c>
      <c r="AI195" s="48">
        <f>IF(ISNUMBER($S195),IF($S195&lt;=1,"Yes","No"),"n/a")</f>
        <v/>
      </c>
      <c r="AJ195" s="48">
        <f>IF(ISNUMBER($S195),ROUND(MAX(0,MIN(100,100-$S195*2.5-IF(ISNUMBER($T195),$T195,0)*0.12+IF($S195&lt;=1,12,0))),0),"")</f>
        <v/>
      </c>
      <c r="AK195" s="48">
        <f>IF(ISNUMBER($Q195),IF($Q195&gt;=100,20,IF($Q195&gt;=30,10,0)),0)+IF(ISNUMBER($R195),IF($R195&gt;=100,20,0),0)+IF(ISNUMBER($P195),IF($P195&gt;=150,20,IF($P195&gt;=50,12,5)),0)+IF(ISNUMBER($S195),IF($S195&lt;=1,15,0),0)</f>
        <v/>
      </c>
      <c r="AL195" s="48" t="n">
        <v>355</v>
      </c>
      <c r="AM195" s="49" t="n"/>
      <c r="AN195" s="48">
        <f>IF(AND(ISNUMBER($P195),ISNUMBER($AL195),$AL195&lt;&gt;0),IF(OR($P195&gt;180,$P195/$AL195*1000&gt;400),"Over ceiling, confirm SKU","Within"),"n/a")</f>
        <v/>
      </c>
      <c r="AO195" s="51" t="n"/>
      <c r="AP195" s="51" t="n"/>
      <c r="AQ195" s="51" t="n"/>
      <c r="AR195" s="34" t="inlineStr">
        <is>
          <t>Recalled, batch confirmed, to confirm</t>
        </is>
      </c>
      <c r="AS195" s="34" t="inlineStr">
        <is>
          <t>BLANK -&gt; requires live Amazon.ca capture</t>
        </is>
      </c>
      <c r="AT195" s="34" t="inlineStr">
        <is>
          <t>Unverified commercial data</t>
        </is>
      </c>
    </row>
    <row r="196" ht="28" customHeight="1">
      <c r="A196" s="34" t="inlineStr">
        <is>
          <t>Gorgie</t>
        </is>
      </c>
      <c r="B196" s="34" t="inlineStr">
        <is>
          <t>Gorgie Energy Sparkling Water | Cherry Limeade | 8 pack 355mL</t>
        </is>
      </c>
      <c r="C196" s="34" t="inlineStr">
        <is>
          <t>1) Sparkling electrolyte / functional sparkling</t>
        </is>
      </c>
      <c r="D196" s="34" t="inlineStr">
        <is>
          <t>355 mL can</t>
        </is>
      </c>
      <c r="E196" s="48" t="n">
        <v>8</v>
      </c>
      <c r="F196" s="49" t="n"/>
      <c r="G196" s="50">
        <f>IF(AND(ISNUMBER($F196),ISNUMBER($E196),$E196&lt;&gt;0),$F196/$E196,"")</f>
        <v/>
      </c>
      <c r="H196" s="50">
        <f>IF(AND(ISNUMBER($F196),ISNUMBER($AL196),ISNUMBER($E196),($AL196*$E196)&lt;&gt;0),$F196/($AL196*$E196)*100,"")</f>
        <v/>
      </c>
      <c r="I196" s="51" t="n"/>
      <c r="J196" s="52" t="n"/>
      <c r="K196" s="50">
        <f>IF(AND(ISNUMBER($F196),ISNUMBER($J196)),$F196*(1-$J196),"")</f>
        <v/>
      </c>
      <c r="L196" s="51" t="n"/>
      <c r="M196" s="51" t="n"/>
      <c r="N196" s="50">
        <f>IF(ISNUMBER($F196),($F196-IF(ISNUMBER($AM196),$AM196,0))*(1-IF(ISNUMBER($J196),$J196,0)),"")</f>
        <v/>
      </c>
      <c r="O196" s="34" t="inlineStr">
        <is>
          <t>Cherry Limeade</t>
        </is>
      </c>
      <c r="P196" s="48" t="n">
        <v>120</v>
      </c>
      <c r="Q196" s="48" t="n">
        <v>10</v>
      </c>
      <c r="R196" s="34" t="inlineStr">
        <is>
          <t>Not listed</t>
        </is>
      </c>
      <c r="S196" s="48" t="n">
        <v>0</v>
      </c>
      <c r="T196" s="48" t="n">
        <v>10</v>
      </c>
      <c r="U196" s="34" t="inlineStr">
        <is>
          <t>Stevia</t>
        </is>
      </c>
      <c r="V196" s="34" t="inlineStr">
        <is>
          <t>120 mg natural caffeine, L-theanine, biotin, zero sugar</t>
        </is>
      </c>
      <c r="W196" s="51" t="n"/>
      <c r="X196" s="51" t="n"/>
      <c r="Y196" s="51" t="n"/>
      <c r="Z196" s="51" t="n"/>
      <c r="AA196" s="34" t="inlineStr">
        <is>
          <t>Low</t>
        </is>
      </c>
      <c r="AB196" s="34" t="inlineStr">
        <is>
          <t>New social driven entrant; small footprint</t>
        </is>
      </c>
      <c r="AC196" s="34" t="inlineStr">
        <is>
          <t>A lighter, prettier caffeinated sparkling energy</t>
        </is>
      </c>
      <c r="AD196" s="34" t="inlineStr">
        <is>
          <t>Mid dose caffeine with a clean, lifestyle aesthetic.</t>
        </is>
      </c>
      <c r="AE196" s="51" t="n"/>
      <c r="AF196" s="53">
        <f>IF(AND(ISNUMBER($P196),ISNUMBER($AL196),$AL196&lt;&gt;0),ROUND($P196/$AL196*100,1),"")</f>
        <v/>
      </c>
      <c r="AG196" s="54">
        <f>IF(AND(ISNUMBER($S196),ISNUMBER($AL196),$AL196&lt;&gt;0),ROUND($S196/$AL196*100,2),"")</f>
        <v/>
      </c>
      <c r="AH196" s="53">
        <f>IF(AND(ISNUMBER($Q196),ISNUMBER($AL196),$AL196&lt;&gt;0),ROUND($Q196/$AL196*100,1),"")</f>
        <v/>
      </c>
      <c r="AI196" s="48">
        <f>IF(ISNUMBER($S196),IF($S196&lt;=1,"Yes","No"),"n/a")</f>
        <v/>
      </c>
      <c r="AJ196" s="48">
        <f>IF(ISNUMBER($S196),ROUND(MAX(0,MIN(100,100-$S196*2.5-IF(ISNUMBER($T196),$T196,0)*0.12+IF($S196&lt;=1,12,0))),0),"")</f>
        <v/>
      </c>
      <c r="AK196" s="48">
        <f>IF(ISNUMBER($Q196),IF($Q196&gt;=100,20,IF($Q196&gt;=30,10,0)),0)+IF(ISNUMBER($R196),IF($R196&gt;=100,20,0),0)+IF(ISNUMBER($P196),IF($P196&gt;=150,20,IF($P196&gt;=50,12,5)),0)+IF(ISNUMBER($S196),IF($S196&lt;=1,15,0),0)</f>
        <v/>
      </c>
      <c r="AL196" s="48" t="n">
        <v>355</v>
      </c>
      <c r="AM196" s="49" t="n"/>
      <c r="AN196" s="48">
        <f>IF(AND(ISNUMBER($P196),ISNUMBER($AL196),$AL196&lt;&gt;0),IF(OR($P196&gt;180,$P196/$AL196*1000&gt;400),"Over ceiling, confirm SKU","Within"),"n/a")</f>
        <v/>
      </c>
      <c r="AO196" s="51" t="n"/>
      <c r="AP196" s="51" t="n"/>
      <c r="AQ196" s="51" t="n"/>
      <c r="AR196" s="34" t="inlineStr">
        <is>
          <t>Recalled, batch confirmed, to confirm</t>
        </is>
      </c>
      <c r="AS196" s="34" t="inlineStr">
        <is>
          <t>BLANK -&gt; requires live Amazon.ca capture</t>
        </is>
      </c>
      <c r="AT196" s="34" t="inlineStr">
        <is>
          <t>Unverified commercial data</t>
        </is>
      </c>
    </row>
    <row r="197" ht="28" customHeight="1">
      <c r="A197" s="34" t="inlineStr">
        <is>
          <t>Gorgie</t>
        </is>
      </c>
      <c r="B197" s="34" t="inlineStr">
        <is>
          <t>Gorgie Energy Sparkling Water | Cherry Limeade | 12 pack 355mL</t>
        </is>
      </c>
      <c r="C197" s="34" t="inlineStr">
        <is>
          <t>1) Sparkling electrolyte / functional sparkling</t>
        </is>
      </c>
      <c r="D197" s="34" t="inlineStr">
        <is>
          <t>355 mL can</t>
        </is>
      </c>
      <c r="E197" s="48" t="n">
        <v>12</v>
      </c>
      <c r="F197" s="49" t="n"/>
      <c r="G197" s="50">
        <f>IF(AND(ISNUMBER($F197),ISNUMBER($E197),$E197&lt;&gt;0),$F197/$E197,"")</f>
        <v/>
      </c>
      <c r="H197" s="50">
        <f>IF(AND(ISNUMBER($F197),ISNUMBER($AL197),ISNUMBER($E197),($AL197*$E197)&lt;&gt;0),$F197/($AL197*$E197)*100,"")</f>
        <v/>
      </c>
      <c r="I197" s="51" t="n"/>
      <c r="J197" s="52" t="n"/>
      <c r="K197" s="50">
        <f>IF(AND(ISNUMBER($F197),ISNUMBER($J197)),$F197*(1-$J197),"")</f>
        <v/>
      </c>
      <c r="L197" s="51" t="n"/>
      <c r="M197" s="51" t="n"/>
      <c r="N197" s="50">
        <f>IF(ISNUMBER($F197),($F197-IF(ISNUMBER($AM197),$AM197,0))*(1-IF(ISNUMBER($J197),$J197,0)),"")</f>
        <v/>
      </c>
      <c r="O197" s="34" t="inlineStr">
        <is>
          <t>Cherry Limeade</t>
        </is>
      </c>
      <c r="P197" s="48" t="n">
        <v>120</v>
      </c>
      <c r="Q197" s="48" t="n">
        <v>10</v>
      </c>
      <c r="R197" s="34" t="inlineStr">
        <is>
          <t>Not listed</t>
        </is>
      </c>
      <c r="S197" s="48" t="n">
        <v>0</v>
      </c>
      <c r="T197" s="48" t="n">
        <v>10</v>
      </c>
      <c r="U197" s="34" t="inlineStr">
        <is>
          <t>Stevia</t>
        </is>
      </c>
      <c r="V197" s="34" t="inlineStr">
        <is>
          <t>120 mg natural caffeine, L-theanine, biotin, zero sugar</t>
        </is>
      </c>
      <c r="W197" s="51" t="n"/>
      <c r="X197" s="51" t="n"/>
      <c r="Y197" s="51" t="n"/>
      <c r="Z197" s="51" t="n"/>
      <c r="AA197" s="34" t="inlineStr">
        <is>
          <t>Low</t>
        </is>
      </c>
      <c r="AB197" s="34" t="inlineStr">
        <is>
          <t>New social driven entrant; small footprint</t>
        </is>
      </c>
      <c r="AC197" s="34" t="inlineStr">
        <is>
          <t>A lighter, prettier caffeinated sparkling energy</t>
        </is>
      </c>
      <c r="AD197" s="34" t="inlineStr">
        <is>
          <t>Mid dose caffeine with a clean, lifestyle aesthetic.</t>
        </is>
      </c>
      <c r="AE197" s="51" t="n"/>
      <c r="AF197" s="53">
        <f>IF(AND(ISNUMBER($P197),ISNUMBER($AL197),$AL197&lt;&gt;0),ROUND($P197/$AL197*100,1),"")</f>
        <v/>
      </c>
      <c r="AG197" s="54">
        <f>IF(AND(ISNUMBER($S197),ISNUMBER($AL197),$AL197&lt;&gt;0),ROUND($S197/$AL197*100,2),"")</f>
        <v/>
      </c>
      <c r="AH197" s="53">
        <f>IF(AND(ISNUMBER($Q197),ISNUMBER($AL197),$AL197&lt;&gt;0),ROUND($Q197/$AL197*100,1),"")</f>
        <v/>
      </c>
      <c r="AI197" s="48">
        <f>IF(ISNUMBER($S197),IF($S197&lt;=1,"Yes","No"),"n/a")</f>
        <v/>
      </c>
      <c r="AJ197" s="48">
        <f>IF(ISNUMBER($S197),ROUND(MAX(0,MIN(100,100-$S197*2.5-IF(ISNUMBER($T197),$T197,0)*0.12+IF($S197&lt;=1,12,0))),0),"")</f>
        <v/>
      </c>
      <c r="AK197" s="48">
        <f>IF(ISNUMBER($Q197),IF($Q197&gt;=100,20,IF($Q197&gt;=30,10,0)),0)+IF(ISNUMBER($R197),IF($R197&gt;=100,20,0),0)+IF(ISNUMBER($P197),IF($P197&gt;=150,20,IF($P197&gt;=50,12,5)),0)+IF(ISNUMBER($S197),IF($S197&lt;=1,15,0),0)</f>
        <v/>
      </c>
      <c r="AL197" s="48" t="n">
        <v>355</v>
      </c>
      <c r="AM197" s="49" t="n"/>
      <c r="AN197" s="48">
        <f>IF(AND(ISNUMBER($P197),ISNUMBER($AL197),$AL197&lt;&gt;0),IF(OR($P197&gt;180,$P197/$AL197*1000&gt;400),"Over ceiling, confirm SKU","Within"),"n/a")</f>
        <v/>
      </c>
      <c r="AO197" s="51" t="n"/>
      <c r="AP197" s="51" t="n"/>
      <c r="AQ197" s="51" t="n"/>
      <c r="AR197" s="34" t="inlineStr">
        <is>
          <t>Recalled, batch confirmed, to confirm</t>
        </is>
      </c>
      <c r="AS197" s="34" t="inlineStr">
        <is>
          <t>BLANK -&gt; requires live Amazon.ca capture</t>
        </is>
      </c>
      <c r="AT197" s="34" t="inlineStr">
        <is>
          <t>Unverified commercial data</t>
        </is>
      </c>
    </row>
    <row r="198" ht="28" customHeight="1">
      <c r="A198" s="34" t="inlineStr">
        <is>
          <t>Gorgie</t>
        </is>
      </c>
      <c r="B198" s="34" t="inlineStr">
        <is>
          <t>Gorgie Energy Sparkling Water | Cherry Limeade | 15 pack 355mL</t>
        </is>
      </c>
      <c r="C198" s="34" t="inlineStr">
        <is>
          <t>1) Sparkling electrolyte / functional sparkling</t>
        </is>
      </c>
      <c r="D198" s="34" t="inlineStr">
        <is>
          <t>355 mL can</t>
        </is>
      </c>
      <c r="E198" s="48" t="n">
        <v>15</v>
      </c>
      <c r="F198" s="49" t="n"/>
      <c r="G198" s="50">
        <f>IF(AND(ISNUMBER($F198),ISNUMBER($E198),$E198&lt;&gt;0),$F198/$E198,"")</f>
        <v/>
      </c>
      <c r="H198" s="50">
        <f>IF(AND(ISNUMBER($F198),ISNUMBER($AL198),ISNUMBER($E198),($AL198*$E198)&lt;&gt;0),$F198/($AL198*$E198)*100,"")</f>
        <v/>
      </c>
      <c r="I198" s="51" t="n"/>
      <c r="J198" s="52" t="n"/>
      <c r="K198" s="50">
        <f>IF(AND(ISNUMBER($F198),ISNUMBER($J198)),$F198*(1-$J198),"")</f>
        <v/>
      </c>
      <c r="L198" s="51" t="n"/>
      <c r="M198" s="51" t="n"/>
      <c r="N198" s="50">
        <f>IF(ISNUMBER($F198),($F198-IF(ISNUMBER($AM198),$AM198,0))*(1-IF(ISNUMBER($J198),$J198,0)),"")</f>
        <v/>
      </c>
      <c r="O198" s="34" t="inlineStr">
        <is>
          <t>Cherry Limeade</t>
        </is>
      </c>
      <c r="P198" s="48" t="n">
        <v>120</v>
      </c>
      <c r="Q198" s="48" t="n">
        <v>10</v>
      </c>
      <c r="R198" s="34" t="inlineStr">
        <is>
          <t>Not listed</t>
        </is>
      </c>
      <c r="S198" s="48" t="n">
        <v>0</v>
      </c>
      <c r="T198" s="48" t="n">
        <v>10</v>
      </c>
      <c r="U198" s="34" t="inlineStr">
        <is>
          <t>Stevia</t>
        </is>
      </c>
      <c r="V198" s="34" t="inlineStr">
        <is>
          <t>120 mg natural caffeine, L-theanine, biotin, zero sugar</t>
        </is>
      </c>
      <c r="W198" s="51" t="n"/>
      <c r="X198" s="51" t="n"/>
      <c r="Y198" s="51" t="n"/>
      <c r="Z198" s="51" t="n"/>
      <c r="AA198" s="34" t="inlineStr">
        <is>
          <t>Low</t>
        </is>
      </c>
      <c r="AB198" s="34" t="inlineStr">
        <is>
          <t>New social driven entrant; small footprint</t>
        </is>
      </c>
      <c r="AC198" s="34" t="inlineStr">
        <is>
          <t>A lighter, prettier caffeinated sparkling energy</t>
        </is>
      </c>
      <c r="AD198" s="34" t="inlineStr">
        <is>
          <t>Mid dose caffeine with a clean, lifestyle aesthetic.</t>
        </is>
      </c>
      <c r="AE198" s="51" t="n"/>
      <c r="AF198" s="53">
        <f>IF(AND(ISNUMBER($P198),ISNUMBER($AL198),$AL198&lt;&gt;0),ROUND($P198/$AL198*100,1),"")</f>
        <v/>
      </c>
      <c r="AG198" s="54">
        <f>IF(AND(ISNUMBER($S198),ISNUMBER($AL198),$AL198&lt;&gt;0),ROUND($S198/$AL198*100,2),"")</f>
        <v/>
      </c>
      <c r="AH198" s="53">
        <f>IF(AND(ISNUMBER($Q198),ISNUMBER($AL198),$AL198&lt;&gt;0),ROUND($Q198/$AL198*100,1),"")</f>
        <v/>
      </c>
      <c r="AI198" s="48">
        <f>IF(ISNUMBER($S198),IF($S198&lt;=1,"Yes","No"),"n/a")</f>
        <v/>
      </c>
      <c r="AJ198" s="48">
        <f>IF(ISNUMBER($S198),ROUND(MAX(0,MIN(100,100-$S198*2.5-IF(ISNUMBER($T198),$T198,0)*0.12+IF($S198&lt;=1,12,0))),0),"")</f>
        <v/>
      </c>
      <c r="AK198" s="48">
        <f>IF(ISNUMBER($Q198),IF($Q198&gt;=100,20,IF($Q198&gt;=30,10,0)),0)+IF(ISNUMBER($R198),IF($R198&gt;=100,20,0),0)+IF(ISNUMBER($P198),IF($P198&gt;=150,20,IF($P198&gt;=50,12,5)),0)+IF(ISNUMBER($S198),IF($S198&lt;=1,15,0),0)</f>
        <v/>
      </c>
      <c r="AL198" s="48" t="n">
        <v>355</v>
      </c>
      <c r="AM198" s="49" t="n"/>
      <c r="AN198" s="48">
        <f>IF(AND(ISNUMBER($P198),ISNUMBER($AL198),$AL198&lt;&gt;0),IF(OR($P198&gt;180,$P198/$AL198*1000&gt;400),"Over ceiling, confirm SKU","Within"),"n/a")</f>
        <v/>
      </c>
      <c r="AO198" s="51" t="n"/>
      <c r="AP198" s="51" t="n"/>
      <c r="AQ198" s="51" t="n"/>
      <c r="AR198" s="34" t="inlineStr">
        <is>
          <t>Recalled, batch confirmed, to confirm</t>
        </is>
      </c>
      <c r="AS198" s="34" t="inlineStr">
        <is>
          <t>BLANK -&gt; requires live Amazon.ca capture</t>
        </is>
      </c>
      <c r="AT198" s="34" t="inlineStr">
        <is>
          <t>Unverified commercial data</t>
        </is>
      </c>
    </row>
    <row r="199" ht="28" customHeight="1">
      <c r="A199" s="34" t="inlineStr">
        <is>
          <t>Gorgie</t>
        </is>
      </c>
      <c r="B199" s="34" t="inlineStr">
        <is>
          <t>Gorgie Energy Sparkling Water | Cherry Limeade | 18 pack 355mL</t>
        </is>
      </c>
      <c r="C199" s="34" t="inlineStr">
        <is>
          <t>1) Sparkling electrolyte / functional sparkling</t>
        </is>
      </c>
      <c r="D199" s="34" t="inlineStr">
        <is>
          <t>355 mL can</t>
        </is>
      </c>
      <c r="E199" s="48" t="n">
        <v>18</v>
      </c>
      <c r="F199" s="49" t="n"/>
      <c r="G199" s="50">
        <f>IF(AND(ISNUMBER($F199),ISNUMBER($E199),$E199&lt;&gt;0),$F199/$E199,"")</f>
        <v/>
      </c>
      <c r="H199" s="50">
        <f>IF(AND(ISNUMBER($F199),ISNUMBER($AL199),ISNUMBER($E199),($AL199*$E199)&lt;&gt;0),$F199/($AL199*$E199)*100,"")</f>
        <v/>
      </c>
      <c r="I199" s="51" t="n"/>
      <c r="J199" s="52" t="n"/>
      <c r="K199" s="50">
        <f>IF(AND(ISNUMBER($F199),ISNUMBER($J199)),$F199*(1-$J199),"")</f>
        <v/>
      </c>
      <c r="L199" s="51" t="n"/>
      <c r="M199" s="51" t="n"/>
      <c r="N199" s="50">
        <f>IF(ISNUMBER($F199),($F199-IF(ISNUMBER($AM199),$AM199,0))*(1-IF(ISNUMBER($J199),$J199,0)),"")</f>
        <v/>
      </c>
      <c r="O199" s="34" t="inlineStr">
        <is>
          <t>Cherry Limeade</t>
        </is>
      </c>
      <c r="P199" s="48" t="n">
        <v>120</v>
      </c>
      <c r="Q199" s="48" t="n">
        <v>10</v>
      </c>
      <c r="R199" s="34" t="inlineStr">
        <is>
          <t>Not listed</t>
        </is>
      </c>
      <c r="S199" s="48" t="n">
        <v>0</v>
      </c>
      <c r="T199" s="48" t="n">
        <v>10</v>
      </c>
      <c r="U199" s="34" t="inlineStr">
        <is>
          <t>Stevia</t>
        </is>
      </c>
      <c r="V199" s="34" t="inlineStr">
        <is>
          <t>120 mg natural caffeine, L-theanine, biotin, zero sugar</t>
        </is>
      </c>
      <c r="W199" s="51" t="n"/>
      <c r="X199" s="51" t="n"/>
      <c r="Y199" s="51" t="n"/>
      <c r="Z199" s="51" t="n"/>
      <c r="AA199" s="34" t="inlineStr">
        <is>
          <t>Low</t>
        </is>
      </c>
      <c r="AB199" s="34" t="inlineStr">
        <is>
          <t>New social driven entrant; small footprint</t>
        </is>
      </c>
      <c r="AC199" s="34" t="inlineStr">
        <is>
          <t>A lighter, prettier caffeinated sparkling energy</t>
        </is>
      </c>
      <c r="AD199" s="34" t="inlineStr">
        <is>
          <t>Mid dose caffeine with a clean, lifestyle aesthetic.</t>
        </is>
      </c>
      <c r="AE199" s="51" t="n"/>
      <c r="AF199" s="53">
        <f>IF(AND(ISNUMBER($P199),ISNUMBER($AL199),$AL199&lt;&gt;0),ROUND($P199/$AL199*100,1),"")</f>
        <v/>
      </c>
      <c r="AG199" s="54">
        <f>IF(AND(ISNUMBER($S199),ISNUMBER($AL199),$AL199&lt;&gt;0),ROUND($S199/$AL199*100,2),"")</f>
        <v/>
      </c>
      <c r="AH199" s="53">
        <f>IF(AND(ISNUMBER($Q199),ISNUMBER($AL199),$AL199&lt;&gt;0),ROUND($Q199/$AL199*100,1),"")</f>
        <v/>
      </c>
      <c r="AI199" s="48">
        <f>IF(ISNUMBER($S199),IF($S199&lt;=1,"Yes","No"),"n/a")</f>
        <v/>
      </c>
      <c r="AJ199" s="48">
        <f>IF(ISNUMBER($S199),ROUND(MAX(0,MIN(100,100-$S199*2.5-IF(ISNUMBER($T199),$T199,0)*0.12+IF($S199&lt;=1,12,0))),0),"")</f>
        <v/>
      </c>
      <c r="AK199" s="48">
        <f>IF(ISNUMBER($Q199),IF($Q199&gt;=100,20,IF($Q199&gt;=30,10,0)),0)+IF(ISNUMBER($R199),IF($R199&gt;=100,20,0),0)+IF(ISNUMBER($P199),IF($P199&gt;=150,20,IF($P199&gt;=50,12,5)),0)+IF(ISNUMBER($S199),IF($S199&lt;=1,15,0),0)</f>
        <v/>
      </c>
      <c r="AL199" s="48" t="n">
        <v>355</v>
      </c>
      <c r="AM199" s="49" t="n"/>
      <c r="AN199" s="48">
        <f>IF(AND(ISNUMBER($P199),ISNUMBER($AL199),$AL199&lt;&gt;0),IF(OR($P199&gt;180,$P199/$AL199*1000&gt;400),"Over ceiling, confirm SKU","Within"),"n/a")</f>
        <v/>
      </c>
      <c r="AO199" s="51" t="n"/>
      <c r="AP199" s="51" t="n"/>
      <c r="AQ199" s="51" t="n"/>
      <c r="AR199" s="34" t="inlineStr">
        <is>
          <t>Recalled, batch confirmed, to confirm</t>
        </is>
      </c>
      <c r="AS199" s="34" t="inlineStr">
        <is>
          <t>BLANK -&gt; requires live Amazon.ca capture</t>
        </is>
      </c>
      <c r="AT199" s="34" t="inlineStr">
        <is>
          <t>Unverified commercial data</t>
        </is>
      </c>
    </row>
    <row r="200" ht="28" customHeight="1">
      <c r="A200" s="34" t="inlineStr">
        <is>
          <t>Gorgie</t>
        </is>
      </c>
      <c r="B200" s="34" t="inlineStr">
        <is>
          <t>Gorgie Energy Sparkling Water | Cherry Limeade | 24 pack 355mL</t>
        </is>
      </c>
      <c r="C200" s="34" t="inlineStr">
        <is>
          <t>1) Sparkling electrolyte / functional sparkling</t>
        </is>
      </c>
      <c r="D200" s="34" t="inlineStr">
        <is>
          <t>355 mL can</t>
        </is>
      </c>
      <c r="E200" s="48" t="n">
        <v>24</v>
      </c>
      <c r="F200" s="49" t="n"/>
      <c r="G200" s="50">
        <f>IF(AND(ISNUMBER($F200),ISNUMBER($E200),$E200&lt;&gt;0),$F200/$E200,"")</f>
        <v/>
      </c>
      <c r="H200" s="50">
        <f>IF(AND(ISNUMBER($F200),ISNUMBER($AL200),ISNUMBER($E200),($AL200*$E200)&lt;&gt;0),$F200/($AL200*$E200)*100,"")</f>
        <v/>
      </c>
      <c r="I200" s="51" t="n"/>
      <c r="J200" s="52" t="n"/>
      <c r="K200" s="50">
        <f>IF(AND(ISNUMBER($F200),ISNUMBER($J200)),$F200*(1-$J200),"")</f>
        <v/>
      </c>
      <c r="L200" s="51" t="n"/>
      <c r="M200" s="51" t="n"/>
      <c r="N200" s="50">
        <f>IF(ISNUMBER($F200),($F200-IF(ISNUMBER($AM200),$AM200,0))*(1-IF(ISNUMBER($J200),$J200,0)),"")</f>
        <v/>
      </c>
      <c r="O200" s="34" t="inlineStr">
        <is>
          <t>Cherry Limeade</t>
        </is>
      </c>
      <c r="P200" s="48" t="n">
        <v>120</v>
      </c>
      <c r="Q200" s="48" t="n">
        <v>10</v>
      </c>
      <c r="R200" s="34" t="inlineStr">
        <is>
          <t>Not listed</t>
        </is>
      </c>
      <c r="S200" s="48" t="n">
        <v>0</v>
      </c>
      <c r="T200" s="48" t="n">
        <v>10</v>
      </c>
      <c r="U200" s="34" t="inlineStr">
        <is>
          <t>Stevia</t>
        </is>
      </c>
      <c r="V200" s="34" t="inlineStr">
        <is>
          <t>120 mg natural caffeine, L-theanine, biotin, zero sugar</t>
        </is>
      </c>
      <c r="W200" s="51" t="n"/>
      <c r="X200" s="51" t="n"/>
      <c r="Y200" s="51" t="n"/>
      <c r="Z200" s="51" t="n"/>
      <c r="AA200" s="34" t="inlineStr">
        <is>
          <t>Low</t>
        </is>
      </c>
      <c r="AB200" s="34" t="inlineStr">
        <is>
          <t>New social driven entrant; small footprint</t>
        </is>
      </c>
      <c r="AC200" s="34" t="inlineStr">
        <is>
          <t>A lighter, prettier caffeinated sparkling energy</t>
        </is>
      </c>
      <c r="AD200" s="34" t="inlineStr">
        <is>
          <t>Mid dose caffeine with a clean, lifestyle aesthetic.</t>
        </is>
      </c>
      <c r="AE200" s="51" t="n"/>
      <c r="AF200" s="53">
        <f>IF(AND(ISNUMBER($P200),ISNUMBER($AL200),$AL200&lt;&gt;0),ROUND($P200/$AL200*100,1),"")</f>
        <v/>
      </c>
      <c r="AG200" s="54">
        <f>IF(AND(ISNUMBER($S200),ISNUMBER($AL200),$AL200&lt;&gt;0),ROUND($S200/$AL200*100,2),"")</f>
        <v/>
      </c>
      <c r="AH200" s="53">
        <f>IF(AND(ISNUMBER($Q200),ISNUMBER($AL200),$AL200&lt;&gt;0),ROUND($Q200/$AL200*100,1),"")</f>
        <v/>
      </c>
      <c r="AI200" s="48">
        <f>IF(ISNUMBER($S200),IF($S200&lt;=1,"Yes","No"),"n/a")</f>
        <v/>
      </c>
      <c r="AJ200" s="48">
        <f>IF(ISNUMBER($S200),ROUND(MAX(0,MIN(100,100-$S200*2.5-IF(ISNUMBER($T200),$T200,0)*0.12+IF($S200&lt;=1,12,0))),0),"")</f>
        <v/>
      </c>
      <c r="AK200" s="48">
        <f>IF(ISNUMBER($Q200),IF($Q200&gt;=100,20,IF($Q200&gt;=30,10,0)),0)+IF(ISNUMBER($R200),IF($R200&gt;=100,20,0),0)+IF(ISNUMBER($P200),IF($P200&gt;=150,20,IF($P200&gt;=50,12,5)),0)+IF(ISNUMBER($S200),IF($S200&lt;=1,15,0),0)</f>
        <v/>
      </c>
      <c r="AL200" s="48" t="n">
        <v>355</v>
      </c>
      <c r="AM200" s="49" t="n"/>
      <c r="AN200" s="48">
        <f>IF(AND(ISNUMBER($P200),ISNUMBER($AL200),$AL200&lt;&gt;0),IF(OR($P200&gt;180,$P200/$AL200*1000&gt;400),"Over ceiling, confirm SKU","Within"),"n/a")</f>
        <v/>
      </c>
      <c r="AO200" s="51" t="n"/>
      <c r="AP200" s="51" t="n"/>
      <c r="AQ200" s="51" t="n"/>
      <c r="AR200" s="34" t="inlineStr">
        <is>
          <t>Recalled, batch confirmed, to confirm</t>
        </is>
      </c>
      <c r="AS200" s="34" t="inlineStr">
        <is>
          <t>BLANK -&gt; requires live Amazon.ca capture</t>
        </is>
      </c>
      <c r="AT200" s="34" t="inlineStr">
        <is>
          <t>Unverified commercial data</t>
        </is>
      </c>
    </row>
    <row r="201" ht="28" customHeight="1">
      <c r="A201" s="34" t="inlineStr">
        <is>
          <t>United Sodas</t>
        </is>
      </c>
      <c r="B201" s="34" t="inlineStr">
        <is>
          <t>United Sodas of America | Wild Berry | single 355mL</t>
        </is>
      </c>
      <c r="C201" s="34" t="inlineStr">
        <is>
          <t>1) Sparkling electrolyte / functional sparkling</t>
        </is>
      </c>
      <c r="D201" s="34" t="inlineStr">
        <is>
          <t>355 mL can</t>
        </is>
      </c>
      <c r="E201" s="48" t="n">
        <v>1</v>
      </c>
      <c r="F201" s="49" t="n"/>
      <c r="G201" s="50">
        <f>IF(AND(ISNUMBER($F201),ISNUMBER($E201),$E201&lt;&gt;0),$F201/$E201,"")</f>
        <v/>
      </c>
      <c r="H201" s="50">
        <f>IF(AND(ISNUMBER($F201),ISNUMBER($AL201),ISNUMBER($E201),($AL201*$E201)&lt;&gt;0),$F201/($AL201*$E201)*100,"")</f>
        <v/>
      </c>
      <c r="I201" s="51" t="n"/>
      <c r="J201" s="52" t="n"/>
      <c r="K201" s="50">
        <f>IF(AND(ISNUMBER($F201),ISNUMBER($J201)),$F201*(1-$J201),"")</f>
        <v/>
      </c>
      <c r="L201" s="51" t="n"/>
      <c r="M201" s="51" t="n"/>
      <c r="N201" s="50">
        <f>IF(ISNUMBER($F201),($F201-IF(ISNUMBER($AM201),$AM201,0))*(1-IF(ISNUMBER($J201),$J201,0)),"")</f>
        <v/>
      </c>
      <c r="O201" s="34" t="inlineStr">
        <is>
          <t>Wild Berry</t>
        </is>
      </c>
      <c r="P201" s="48" t="n">
        <v>0</v>
      </c>
      <c r="Q201" s="48" t="n">
        <v>10</v>
      </c>
      <c r="R201" s="34" t="inlineStr">
        <is>
          <t>Not listed</t>
        </is>
      </c>
      <c r="S201" s="48" t="n">
        <v>8</v>
      </c>
      <c r="T201" s="48" t="n">
        <v>30</v>
      </c>
      <c r="U201" s="34" t="inlineStr">
        <is>
          <t>Cane sugar (small amount)</t>
        </is>
      </c>
      <c r="V201" s="34" t="inlineStr">
        <is>
          <t>Low calorie, light sparkling soda, minimalist branding</t>
        </is>
      </c>
      <c r="W201" s="51" t="n"/>
      <c r="X201" s="51" t="n"/>
      <c r="Y201" s="51" t="n"/>
      <c r="Z201" s="51" t="n"/>
      <c r="AA201" s="34" t="inlineStr">
        <is>
          <t>Low</t>
        </is>
      </c>
      <c r="AB201" s="34" t="inlineStr">
        <is>
          <t>Niche premium soda; design led</t>
        </is>
      </c>
      <c r="AC201" s="34" t="inlineStr">
        <is>
          <t>A light, low calorie modern soda</t>
        </is>
      </c>
      <c r="AD201" s="34" t="inlineStr">
        <is>
          <t>Low calorie soda with a clean, design forward identity.</t>
        </is>
      </c>
      <c r="AE201" s="51" t="n"/>
      <c r="AF201" s="53">
        <f>IF(AND(ISNUMBER($P201),ISNUMBER($AL201),$AL201&lt;&gt;0),ROUND($P201/$AL201*100,1),"")</f>
        <v/>
      </c>
      <c r="AG201" s="54">
        <f>IF(AND(ISNUMBER($S201),ISNUMBER($AL201),$AL201&lt;&gt;0),ROUND($S201/$AL201*100,2),"")</f>
        <v/>
      </c>
      <c r="AH201" s="53">
        <f>IF(AND(ISNUMBER($Q201),ISNUMBER($AL201),$AL201&lt;&gt;0),ROUND($Q201/$AL201*100,1),"")</f>
        <v/>
      </c>
      <c r="AI201" s="48">
        <f>IF(ISNUMBER($S201),IF($S201&lt;=1,"Yes","No"),"n/a")</f>
        <v/>
      </c>
      <c r="AJ201" s="48">
        <f>IF(ISNUMBER($S201),ROUND(MAX(0,MIN(100,100-$S201*2.5-IF(ISNUMBER($T201),$T201,0)*0.12+IF($S201&lt;=1,12,0))),0),"")</f>
        <v/>
      </c>
      <c r="AK201" s="48">
        <f>IF(ISNUMBER($Q201),IF($Q201&gt;=100,20,IF($Q201&gt;=30,10,0)),0)+IF(ISNUMBER($R201),IF($R201&gt;=100,20,0),0)+IF(ISNUMBER($P201),IF($P201&gt;=150,20,IF($P201&gt;=50,12,5)),0)+IF(ISNUMBER($S201),IF($S201&lt;=1,15,0),0)</f>
        <v/>
      </c>
      <c r="AL201" s="48" t="n">
        <v>355</v>
      </c>
      <c r="AM201" s="49" t="n"/>
      <c r="AN201" s="48">
        <f>IF(AND(ISNUMBER($P201),ISNUMBER($AL201),$AL201&lt;&gt;0),IF(OR($P201&gt;180,$P201/$AL201*1000&gt;400),"Over ceiling, confirm SKU","Within"),"n/a")</f>
        <v/>
      </c>
      <c r="AO201" s="51" t="n"/>
      <c r="AP201" s="51" t="n"/>
      <c r="AQ201" s="51" t="n"/>
      <c r="AR201" s="34" t="inlineStr">
        <is>
          <t>No enrichment entry, to confirm</t>
        </is>
      </c>
      <c r="AS201" s="34" t="inlineStr">
        <is>
          <t>BLANK -&gt; requires live Amazon.ca capture</t>
        </is>
      </c>
      <c r="AT201" s="34" t="inlineStr">
        <is>
          <t>Unverified commercial data</t>
        </is>
      </c>
    </row>
    <row r="202" ht="28" customHeight="1">
      <c r="A202" s="34" t="inlineStr">
        <is>
          <t>United Sodas</t>
        </is>
      </c>
      <c r="B202" s="34" t="inlineStr">
        <is>
          <t>United Sodas of America | Wild Berry | 8 pack 355mL</t>
        </is>
      </c>
      <c r="C202" s="34" t="inlineStr">
        <is>
          <t>1) Sparkling electrolyte / functional sparkling</t>
        </is>
      </c>
      <c r="D202" s="34" t="inlineStr">
        <is>
          <t>355 mL can</t>
        </is>
      </c>
      <c r="E202" s="48" t="n">
        <v>8</v>
      </c>
      <c r="F202" s="49" t="n"/>
      <c r="G202" s="50">
        <f>IF(AND(ISNUMBER($F202),ISNUMBER($E202),$E202&lt;&gt;0),$F202/$E202,"")</f>
        <v/>
      </c>
      <c r="H202" s="50">
        <f>IF(AND(ISNUMBER($F202),ISNUMBER($AL202),ISNUMBER($E202),($AL202*$E202)&lt;&gt;0),$F202/($AL202*$E202)*100,"")</f>
        <v/>
      </c>
      <c r="I202" s="51" t="n"/>
      <c r="J202" s="52" t="n"/>
      <c r="K202" s="50">
        <f>IF(AND(ISNUMBER($F202),ISNUMBER($J202)),$F202*(1-$J202),"")</f>
        <v/>
      </c>
      <c r="L202" s="51" t="n"/>
      <c r="M202" s="51" t="n"/>
      <c r="N202" s="50">
        <f>IF(ISNUMBER($F202),($F202-IF(ISNUMBER($AM202),$AM202,0))*(1-IF(ISNUMBER($J202),$J202,0)),"")</f>
        <v/>
      </c>
      <c r="O202" s="34" t="inlineStr">
        <is>
          <t>Wild Berry</t>
        </is>
      </c>
      <c r="P202" s="48" t="n">
        <v>0</v>
      </c>
      <c r="Q202" s="48" t="n">
        <v>10</v>
      </c>
      <c r="R202" s="34" t="inlineStr">
        <is>
          <t>Not listed</t>
        </is>
      </c>
      <c r="S202" s="48" t="n">
        <v>8</v>
      </c>
      <c r="T202" s="48" t="n">
        <v>30</v>
      </c>
      <c r="U202" s="34" t="inlineStr">
        <is>
          <t>Cane sugar (small amount)</t>
        </is>
      </c>
      <c r="V202" s="34" t="inlineStr">
        <is>
          <t>Low calorie, light sparkling soda, minimalist branding</t>
        </is>
      </c>
      <c r="W202" s="51" t="n"/>
      <c r="X202" s="51" t="n"/>
      <c r="Y202" s="51" t="n"/>
      <c r="Z202" s="51" t="n"/>
      <c r="AA202" s="34" t="inlineStr">
        <is>
          <t>Low</t>
        </is>
      </c>
      <c r="AB202" s="34" t="inlineStr">
        <is>
          <t>Niche premium soda; design led</t>
        </is>
      </c>
      <c r="AC202" s="34" t="inlineStr">
        <is>
          <t>A light, low calorie modern soda</t>
        </is>
      </c>
      <c r="AD202" s="34" t="inlineStr">
        <is>
          <t>Low calorie soda with a clean, design forward identity.</t>
        </is>
      </c>
      <c r="AE202" s="51" t="n"/>
      <c r="AF202" s="53">
        <f>IF(AND(ISNUMBER($P202),ISNUMBER($AL202),$AL202&lt;&gt;0),ROUND($P202/$AL202*100,1),"")</f>
        <v/>
      </c>
      <c r="AG202" s="54">
        <f>IF(AND(ISNUMBER($S202),ISNUMBER($AL202),$AL202&lt;&gt;0),ROUND($S202/$AL202*100,2),"")</f>
        <v/>
      </c>
      <c r="AH202" s="53">
        <f>IF(AND(ISNUMBER($Q202),ISNUMBER($AL202),$AL202&lt;&gt;0),ROUND($Q202/$AL202*100,1),"")</f>
        <v/>
      </c>
      <c r="AI202" s="48">
        <f>IF(ISNUMBER($S202),IF($S202&lt;=1,"Yes","No"),"n/a")</f>
        <v/>
      </c>
      <c r="AJ202" s="48">
        <f>IF(ISNUMBER($S202),ROUND(MAX(0,MIN(100,100-$S202*2.5-IF(ISNUMBER($T202),$T202,0)*0.12+IF($S202&lt;=1,12,0))),0),"")</f>
        <v/>
      </c>
      <c r="AK202" s="48">
        <f>IF(ISNUMBER($Q202),IF($Q202&gt;=100,20,IF($Q202&gt;=30,10,0)),0)+IF(ISNUMBER($R202),IF($R202&gt;=100,20,0),0)+IF(ISNUMBER($P202),IF($P202&gt;=150,20,IF($P202&gt;=50,12,5)),0)+IF(ISNUMBER($S202),IF($S202&lt;=1,15,0),0)</f>
        <v/>
      </c>
      <c r="AL202" s="48" t="n">
        <v>355</v>
      </c>
      <c r="AM202" s="49" t="n"/>
      <c r="AN202" s="48">
        <f>IF(AND(ISNUMBER($P202),ISNUMBER($AL202),$AL202&lt;&gt;0),IF(OR($P202&gt;180,$P202/$AL202*1000&gt;400),"Over ceiling, confirm SKU","Within"),"n/a")</f>
        <v/>
      </c>
      <c r="AO202" s="51" t="n"/>
      <c r="AP202" s="51" t="n"/>
      <c r="AQ202" s="51" t="n"/>
      <c r="AR202" s="34" t="inlineStr">
        <is>
          <t>No enrichment entry, to confirm</t>
        </is>
      </c>
      <c r="AS202" s="34" t="inlineStr">
        <is>
          <t>BLANK -&gt; requires live Amazon.ca capture</t>
        </is>
      </c>
      <c r="AT202" s="34" t="inlineStr">
        <is>
          <t>Unverified commercial data</t>
        </is>
      </c>
    </row>
    <row r="203" ht="28" customHeight="1">
      <c r="A203" s="34" t="inlineStr">
        <is>
          <t>United Sodas</t>
        </is>
      </c>
      <c r="B203" s="34" t="inlineStr">
        <is>
          <t>United Sodas of America | Wild Berry | 12 pack 355mL</t>
        </is>
      </c>
      <c r="C203" s="34" t="inlineStr">
        <is>
          <t>1) Sparkling electrolyte / functional sparkling</t>
        </is>
      </c>
      <c r="D203" s="34" t="inlineStr">
        <is>
          <t>355 mL can</t>
        </is>
      </c>
      <c r="E203" s="48" t="n">
        <v>12</v>
      </c>
      <c r="F203" s="49" t="n"/>
      <c r="G203" s="50">
        <f>IF(AND(ISNUMBER($F203),ISNUMBER($E203),$E203&lt;&gt;0),$F203/$E203,"")</f>
        <v/>
      </c>
      <c r="H203" s="50">
        <f>IF(AND(ISNUMBER($F203),ISNUMBER($AL203),ISNUMBER($E203),($AL203*$E203)&lt;&gt;0),$F203/($AL203*$E203)*100,"")</f>
        <v/>
      </c>
      <c r="I203" s="51" t="n"/>
      <c r="J203" s="52" t="n"/>
      <c r="K203" s="50">
        <f>IF(AND(ISNUMBER($F203),ISNUMBER($J203)),$F203*(1-$J203),"")</f>
        <v/>
      </c>
      <c r="L203" s="51" t="n"/>
      <c r="M203" s="51" t="n"/>
      <c r="N203" s="50">
        <f>IF(ISNUMBER($F203),($F203-IF(ISNUMBER($AM203),$AM203,0))*(1-IF(ISNUMBER($J203),$J203,0)),"")</f>
        <v/>
      </c>
      <c r="O203" s="34" t="inlineStr">
        <is>
          <t>Wild Berry</t>
        </is>
      </c>
      <c r="P203" s="48" t="n">
        <v>0</v>
      </c>
      <c r="Q203" s="48" t="n">
        <v>10</v>
      </c>
      <c r="R203" s="34" t="inlineStr">
        <is>
          <t>Not listed</t>
        </is>
      </c>
      <c r="S203" s="48" t="n">
        <v>8</v>
      </c>
      <c r="T203" s="48" t="n">
        <v>30</v>
      </c>
      <c r="U203" s="34" t="inlineStr">
        <is>
          <t>Cane sugar (small amount)</t>
        </is>
      </c>
      <c r="V203" s="34" t="inlineStr">
        <is>
          <t>Low calorie, light sparkling soda, minimalist branding</t>
        </is>
      </c>
      <c r="W203" s="51" t="n"/>
      <c r="X203" s="51" t="n"/>
      <c r="Y203" s="51" t="n"/>
      <c r="Z203" s="51" t="n"/>
      <c r="AA203" s="34" t="inlineStr">
        <is>
          <t>Low</t>
        </is>
      </c>
      <c r="AB203" s="34" t="inlineStr">
        <is>
          <t>Niche premium soda; design led</t>
        </is>
      </c>
      <c r="AC203" s="34" t="inlineStr">
        <is>
          <t>A light, low calorie modern soda</t>
        </is>
      </c>
      <c r="AD203" s="34" t="inlineStr">
        <is>
          <t>Low calorie soda with a clean, design forward identity.</t>
        </is>
      </c>
      <c r="AE203" s="51" t="n"/>
      <c r="AF203" s="53">
        <f>IF(AND(ISNUMBER($P203),ISNUMBER($AL203),$AL203&lt;&gt;0),ROUND($P203/$AL203*100,1),"")</f>
        <v/>
      </c>
      <c r="AG203" s="54">
        <f>IF(AND(ISNUMBER($S203),ISNUMBER($AL203),$AL203&lt;&gt;0),ROUND($S203/$AL203*100,2),"")</f>
        <v/>
      </c>
      <c r="AH203" s="53">
        <f>IF(AND(ISNUMBER($Q203),ISNUMBER($AL203),$AL203&lt;&gt;0),ROUND($Q203/$AL203*100,1),"")</f>
        <v/>
      </c>
      <c r="AI203" s="48">
        <f>IF(ISNUMBER($S203),IF($S203&lt;=1,"Yes","No"),"n/a")</f>
        <v/>
      </c>
      <c r="AJ203" s="48">
        <f>IF(ISNUMBER($S203),ROUND(MAX(0,MIN(100,100-$S203*2.5-IF(ISNUMBER($T203),$T203,0)*0.12+IF($S203&lt;=1,12,0))),0),"")</f>
        <v/>
      </c>
      <c r="AK203" s="48">
        <f>IF(ISNUMBER($Q203),IF($Q203&gt;=100,20,IF($Q203&gt;=30,10,0)),0)+IF(ISNUMBER($R203),IF($R203&gt;=100,20,0),0)+IF(ISNUMBER($P203),IF($P203&gt;=150,20,IF($P203&gt;=50,12,5)),0)+IF(ISNUMBER($S203),IF($S203&lt;=1,15,0),0)</f>
        <v/>
      </c>
      <c r="AL203" s="48" t="n">
        <v>355</v>
      </c>
      <c r="AM203" s="49" t="n"/>
      <c r="AN203" s="48">
        <f>IF(AND(ISNUMBER($P203),ISNUMBER($AL203),$AL203&lt;&gt;0),IF(OR($P203&gt;180,$P203/$AL203*1000&gt;400),"Over ceiling, confirm SKU","Within"),"n/a")</f>
        <v/>
      </c>
      <c r="AO203" s="51" t="n"/>
      <c r="AP203" s="51" t="n"/>
      <c r="AQ203" s="51" t="n"/>
      <c r="AR203" s="34" t="inlineStr">
        <is>
          <t>No enrichment entry, to confirm</t>
        </is>
      </c>
      <c r="AS203" s="34" t="inlineStr">
        <is>
          <t>BLANK -&gt; requires live Amazon.ca capture</t>
        </is>
      </c>
      <c r="AT203" s="34" t="inlineStr">
        <is>
          <t>Unverified commercial data</t>
        </is>
      </c>
    </row>
    <row r="204" ht="28" customHeight="1">
      <c r="A204" s="34" t="inlineStr">
        <is>
          <t>United Sodas</t>
        </is>
      </c>
      <c r="B204" s="34" t="inlineStr">
        <is>
          <t>United Sodas of America | Wild Berry | 15 pack 355mL</t>
        </is>
      </c>
      <c r="C204" s="34" t="inlineStr">
        <is>
          <t>1) Sparkling electrolyte / functional sparkling</t>
        </is>
      </c>
      <c r="D204" s="34" t="inlineStr">
        <is>
          <t>355 mL can</t>
        </is>
      </c>
      <c r="E204" s="48" t="n">
        <v>15</v>
      </c>
      <c r="F204" s="49" t="n"/>
      <c r="G204" s="50">
        <f>IF(AND(ISNUMBER($F204),ISNUMBER($E204),$E204&lt;&gt;0),$F204/$E204,"")</f>
        <v/>
      </c>
      <c r="H204" s="50">
        <f>IF(AND(ISNUMBER($F204),ISNUMBER($AL204),ISNUMBER($E204),($AL204*$E204)&lt;&gt;0),$F204/($AL204*$E204)*100,"")</f>
        <v/>
      </c>
      <c r="I204" s="51" t="n"/>
      <c r="J204" s="52" t="n"/>
      <c r="K204" s="50">
        <f>IF(AND(ISNUMBER($F204),ISNUMBER($J204)),$F204*(1-$J204),"")</f>
        <v/>
      </c>
      <c r="L204" s="51" t="n"/>
      <c r="M204" s="51" t="n"/>
      <c r="N204" s="50">
        <f>IF(ISNUMBER($F204),($F204-IF(ISNUMBER($AM204),$AM204,0))*(1-IF(ISNUMBER($J204),$J204,0)),"")</f>
        <v/>
      </c>
      <c r="O204" s="34" t="inlineStr">
        <is>
          <t>Wild Berry</t>
        </is>
      </c>
      <c r="P204" s="48" t="n">
        <v>0</v>
      </c>
      <c r="Q204" s="48" t="n">
        <v>10</v>
      </c>
      <c r="R204" s="34" t="inlineStr">
        <is>
          <t>Not listed</t>
        </is>
      </c>
      <c r="S204" s="48" t="n">
        <v>8</v>
      </c>
      <c r="T204" s="48" t="n">
        <v>30</v>
      </c>
      <c r="U204" s="34" t="inlineStr">
        <is>
          <t>Cane sugar (small amount)</t>
        </is>
      </c>
      <c r="V204" s="34" t="inlineStr">
        <is>
          <t>Low calorie, light sparkling soda, minimalist branding</t>
        </is>
      </c>
      <c r="W204" s="51" t="n"/>
      <c r="X204" s="51" t="n"/>
      <c r="Y204" s="51" t="n"/>
      <c r="Z204" s="51" t="n"/>
      <c r="AA204" s="34" t="inlineStr">
        <is>
          <t>Low</t>
        </is>
      </c>
      <c r="AB204" s="34" t="inlineStr">
        <is>
          <t>Niche premium soda; design led</t>
        </is>
      </c>
      <c r="AC204" s="34" t="inlineStr">
        <is>
          <t>A light, low calorie modern soda</t>
        </is>
      </c>
      <c r="AD204" s="34" t="inlineStr">
        <is>
          <t>Low calorie soda with a clean, design forward identity.</t>
        </is>
      </c>
      <c r="AE204" s="51" t="n"/>
      <c r="AF204" s="53">
        <f>IF(AND(ISNUMBER($P204),ISNUMBER($AL204),$AL204&lt;&gt;0),ROUND($P204/$AL204*100,1),"")</f>
        <v/>
      </c>
      <c r="AG204" s="54">
        <f>IF(AND(ISNUMBER($S204),ISNUMBER($AL204),$AL204&lt;&gt;0),ROUND($S204/$AL204*100,2),"")</f>
        <v/>
      </c>
      <c r="AH204" s="53">
        <f>IF(AND(ISNUMBER($Q204),ISNUMBER($AL204),$AL204&lt;&gt;0),ROUND($Q204/$AL204*100,1),"")</f>
        <v/>
      </c>
      <c r="AI204" s="48">
        <f>IF(ISNUMBER($S204),IF($S204&lt;=1,"Yes","No"),"n/a")</f>
        <v/>
      </c>
      <c r="AJ204" s="48">
        <f>IF(ISNUMBER($S204),ROUND(MAX(0,MIN(100,100-$S204*2.5-IF(ISNUMBER($T204),$T204,0)*0.12+IF($S204&lt;=1,12,0))),0),"")</f>
        <v/>
      </c>
      <c r="AK204" s="48">
        <f>IF(ISNUMBER($Q204),IF($Q204&gt;=100,20,IF($Q204&gt;=30,10,0)),0)+IF(ISNUMBER($R204),IF($R204&gt;=100,20,0),0)+IF(ISNUMBER($P204),IF($P204&gt;=150,20,IF($P204&gt;=50,12,5)),0)+IF(ISNUMBER($S204),IF($S204&lt;=1,15,0),0)</f>
        <v/>
      </c>
      <c r="AL204" s="48" t="n">
        <v>355</v>
      </c>
      <c r="AM204" s="49" t="n"/>
      <c r="AN204" s="48">
        <f>IF(AND(ISNUMBER($P204),ISNUMBER($AL204),$AL204&lt;&gt;0),IF(OR($P204&gt;180,$P204/$AL204*1000&gt;400),"Over ceiling, confirm SKU","Within"),"n/a")</f>
        <v/>
      </c>
      <c r="AO204" s="51" t="n"/>
      <c r="AP204" s="51" t="n"/>
      <c r="AQ204" s="51" t="n"/>
      <c r="AR204" s="34" t="inlineStr">
        <is>
          <t>No enrichment entry, to confirm</t>
        </is>
      </c>
      <c r="AS204" s="34" t="inlineStr">
        <is>
          <t>BLANK -&gt; requires live Amazon.ca capture</t>
        </is>
      </c>
      <c r="AT204" s="34" t="inlineStr">
        <is>
          <t>Unverified commercial data</t>
        </is>
      </c>
    </row>
    <row r="205" ht="28" customHeight="1">
      <c r="A205" s="34" t="inlineStr">
        <is>
          <t>United Sodas</t>
        </is>
      </c>
      <c r="B205" s="34" t="inlineStr">
        <is>
          <t>United Sodas of America | Wild Berry | 18 pack 355mL</t>
        </is>
      </c>
      <c r="C205" s="34" t="inlineStr">
        <is>
          <t>1) Sparkling electrolyte / functional sparkling</t>
        </is>
      </c>
      <c r="D205" s="34" t="inlineStr">
        <is>
          <t>355 mL can</t>
        </is>
      </c>
      <c r="E205" s="48" t="n">
        <v>18</v>
      </c>
      <c r="F205" s="49" t="n"/>
      <c r="G205" s="50">
        <f>IF(AND(ISNUMBER($F205),ISNUMBER($E205),$E205&lt;&gt;0),$F205/$E205,"")</f>
        <v/>
      </c>
      <c r="H205" s="50">
        <f>IF(AND(ISNUMBER($F205),ISNUMBER($AL205),ISNUMBER($E205),($AL205*$E205)&lt;&gt;0),$F205/($AL205*$E205)*100,"")</f>
        <v/>
      </c>
      <c r="I205" s="51" t="n"/>
      <c r="J205" s="52" t="n"/>
      <c r="K205" s="50">
        <f>IF(AND(ISNUMBER($F205),ISNUMBER($J205)),$F205*(1-$J205),"")</f>
        <v/>
      </c>
      <c r="L205" s="51" t="n"/>
      <c r="M205" s="51" t="n"/>
      <c r="N205" s="50">
        <f>IF(ISNUMBER($F205),($F205-IF(ISNUMBER($AM205),$AM205,0))*(1-IF(ISNUMBER($J205),$J205,0)),"")</f>
        <v/>
      </c>
      <c r="O205" s="34" t="inlineStr">
        <is>
          <t>Wild Berry</t>
        </is>
      </c>
      <c r="P205" s="48" t="n">
        <v>0</v>
      </c>
      <c r="Q205" s="48" t="n">
        <v>10</v>
      </c>
      <c r="R205" s="34" t="inlineStr">
        <is>
          <t>Not listed</t>
        </is>
      </c>
      <c r="S205" s="48" t="n">
        <v>8</v>
      </c>
      <c r="T205" s="48" t="n">
        <v>30</v>
      </c>
      <c r="U205" s="34" t="inlineStr">
        <is>
          <t>Cane sugar (small amount)</t>
        </is>
      </c>
      <c r="V205" s="34" t="inlineStr">
        <is>
          <t>Low calorie, light sparkling soda, minimalist branding</t>
        </is>
      </c>
      <c r="W205" s="51" t="n"/>
      <c r="X205" s="51" t="n"/>
      <c r="Y205" s="51" t="n"/>
      <c r="Z205" s="51" t="n"/>
      <c r="AA205" s="34" t="inlineStr">
        <is>
          <t>Low</t>
        </is>
      </c>
      <c r="AB205" s="34" t="inlineStr">
        <is>
          <t>Niche premium soda; design led</t>
        </is>
      </c>
      <c r="AC205" s="34" t="inlineStr">
        <is>
          <t>A light, low calorie modern soda</t>
        </is>
      </c>
      <c r="AD205" s="34" t="inlineStr">
        <is>
          <t>Low calorie soda with a clean, design forward identity.</t>
        </is>
      </c>
      <c r="AE205" s="51" t="n"/>
      <c r="AF205" s="53">
        <f>IF(AND(ISNUMBER($P205),ISNUMBER($AL205),$AL205&lt;&gt;0),ROUND($P205/$AL205*100,1),"")</f>
        <v/>
      </c>
      <c r="AG205" s="54">
        <f>IF(AND(ISNUMBER($S205),ISNUMBER($AL205),$AL205&lt;&gt;0),ROUND($S205/$AL205*100,2),"")</f>
        <v/>
      </c>
      <c r="AH205" s="53">
        <f>IF(AND(ISNUMBER($Q205),ISNUMBER($AL205),$AL205&lt;&gt;0),ROUND($Q205/$AL205*100,1),"")</f>
        <v/>
      </c>
      <c r="AI205" s="48">
        <f>IF(ISNUMBER($S205),IF($S205&lt;=1,"Yes","No"),"n/a")</f>
        <v/>
      </c>
      <c r="AJ205" s="48">
        <f>IF(ISNUMBER($S205),ROUND(MAX(0,MIN(100,100-$S205*2.5-IF(ISNUMBER($T205),$T205,0)*0.12+IF($S205&lt;=1,12,0))),0),"")</f>
        <v/>
      </c>
      <c r="AK205" s="48">
        <f>IF(ISNUMBER($Q205),IF($Q205&gt;=100,20,IF($Q205&gt;=30,10,0)),0)+IF(ISNUMBER($R205),IF($R205&gt;=100,20,0),0)+IF(ISNUMBER($P205),IF($P205&gt;=150,20,IF($P205&gt;=50,12,5)),0)+IF(ISNUMBER($S205),IF($S205&lt;=1,15,0),0)</f>
        <v/>
      </c>
      <c r="AL205" s="48" t="n">
        <v>355</v>
      </c>
      <c r="AM205" s="49" t="n"/>
      <c r="AN205" s="48">
        <f>IF(AND(ISNUMBER($P205),ISNUMBER($AL205),$AL205&lt;&gt;0),IF(OR($P205&gt;180,$P205/$AL205*1000&gt;400),"Over ceiling, confirm SKU","Within"),"n/a")</f>
        <v/>
      </c>
      <c r="AO205" s="51" t="n"/>
      <c r="AP205" s="51" t="n"/>
      <c r="AQ205" s="51" t="n"/>
      <c r="AR205" s="34" t="inlineStr">
        <is>
          <t>No enrichment entry, to confirm</t>
        </is>
      </c>
      <c r="AS205" s="34" t="inlineStr">
        <is>
          <t>BLANK -&gt; requires live Amazon.ca capture</t>
        </is>
      </c>
      <c r="AT205" s="34" t="inlineStr">
        <is>
          <t>Unverified commercial data</t>
        </is>
      </c>
    </row>
    <row r="206" ht="28" customHeight="1">
      <c r="A206" s="34" t="inlineStr">
        <is>
          <t>United Sodas</t>
        </is>
      </c>
      <c r="B206" s="34" t="inlineStr">
        <is>
          <t>United Sodas of America | Wild Berry | 24 pack 355mL</t>
        </is>
      </c>
      <c r="C206" s="34" t="inlineStr">
        <is>
          <t>1) Sparkling electrolyte / functional sparkling</t>
        </is>
      </c>
      <c r="D206" s="34" t="inlineStr">
        <is>
          <t>355 mL can</t>
        </is>
      </c>
      <c r="E206" s="48" t="n">
        <v>24</v>
      </c>
      <c r="F206" s="49" t="n"/>
      <c r="G206" s="50">
        <f>IF(AND(ISNUMBER($F206),ISNUMBER($E206),$E206&lt;&gt;0),$F206/$E206,"")</f>
        <v/>
      </c>
      <c r="H206" s="50">
        <f>IF(AND(ISNUMBER($F206),ISNUMBER($AL206),ISNUMBER($E206),($AL206*$E206)&lt;&gt;0),$F206/($AL206*$E206)*100,"")</f>
        <v/>
      </c>
      <c r="I206" s="51" t="n"/>
      <c r="J206" s="52" t="n"/>
      <c r="K206" s="50">
        <f>IF(AND(ISNUMBER($F206),ISNUMBER($J206)),$F206*(1-$J206),"")</f>
        <v/>
      </c>
      <c r="L206" s="51" t="n"/>
      <c r="M206" s="51" t="n"/>
      <c r="N206" s="50">
        <f>IF(ISNUMBER($F206),($F206-IF(ISNUMBER($AM206),$AM206,0))*(1-IF(ISNUMBER($J206),$J206,0)),"")</f>
        <v/>
      </c>
      <c r="O206" s="34" t="inlineStr">
        <is>
          <t>Wild Berry</t>
        </is>
      </c>
      <c r="P206" s="48" t="n">
        <v>0</v>
      </c>
      <c r="Q206" s="48" t="n">
        <v>10</v>
      </c>
      <c r="R206" s="34" t="inlineStr">
        <is>
          <t>Not listed</t>
        </is>
      </c>
      <c r="S206" s="48" t="n">
        <v>8</v>
      </c>
      <c r="T206" s="48" t="n">
        <v>30</v>
      </c>
      <c r="U206" s="34" t="inlineStr">
        <is>
          <t>Cane sugar (small amount)</t>
        </is>
      </c>
      <c r="V206" s="34" t="inlineStr">
        <is>
          <t>Low calorie, light sparkling soda, minimalist branding</t>
        </is>
      </c>
      <c r="W206" s="51" t="n"/>
      <c r="X206" s="51" t="n"/>
      <c r="Y206" s="51" t="n"/>
      <c r="Z206" s="51" t="n"/>
      <c r="AA206" s="34" t="inlineStr">
        <is>
          <t>Low</t>
        </is>
      </c>
      <c r="AB206" s="34" t="inlineStr">
        <is>
          <t>Niche premium soda; design led</t>
        </is>
      </c>
      <c r="AC206" s="34" t="inlineStr">
        <is>
          <t>A light, low calorie modern soda</t>
        </is>
      </c>
      <c r="AD206" s="34" t="inlineStr">
        <is>
          <t>Low calorie soda with a clean, design forward identity.</t>
        </is>
      </c>
      <c r="AE206" s="51" t="n"/>
      <c r="AF206" s="53">
        <f>IF(AND(ISNUMBER($P206),ISNUMBER($AL206),$AL206&lt;&gt;0),ROUND($P206/$AL206*100,1),"")</f>
        <v/>
      </c>
      <c r="AG206" s="54">
        <f>IF(AND(ISNUMBER($S206),ISNUMBER($AL206),$AL206&lt;&gt;0),ROUND($S206/$AL206*100,2),"")</f>
        <v/>
      </c>
      <c r="AH206" s="53">
        <f>IF(AND(ISNUMBER($Q206),ISNUMBER($AL206),$AL206&lt;&gt;0),ROUND($Q206/$AL206*100,1),"")</f>
        <v/>
      </c>
      <c r="AI206" s="48">
        <f>IF(ISNUMBER($S206),IF($S206&lt;=1,"Yes","No"),"n/a")</f>
        <v/>
      </c>
      <c r="AJ206" s="48">
        <f>IF(ISNUMBER($S206),ROUND(MAX(0,MIN(100,100-$S206*2.5-IF(ISNUMBER($T206),$T206,0)*0.12+IF($S206&lt;=1,12,0))),0),"")</f>
        <v/>
      </c>
      <c r="AK206" s="48">
        <f>IF(ISNUMBER($Q206),IF($Q206&gt;=100,20,IF($Q206&gt;=30,10,0)),0)+IF(ISNUMBER($R206),IF($R206&gt;=100,20,0),0)+IF(ISNUMBER($P206),IF($P206&gt;=150,20,IF($P206&gt;=50,12,5)),0)+IF(ISNUMBER($S206),IF($S206&lt;=1,15,0),0)</f>
        <v/>
      </c>
      <c r="AL206" s="48" t="n">
        <v>355</v>
      </c>
      <c r="AM206" s="49" t="n"/>
      <c r="AN206" s="48">
        <f>IF(AND(ISNUMBER($P206),ISNUMBER($AL206),$AL206&lt;&gt;0),IF(OR($P206&gt;180,$P206/$AL206*1000&gt;400),"Over ceiling, confirm SKU","Within"),"n/a")</f>
        <v/>
      </c>
      <c r="AO206" s="51" t="n"/>
      <c r="AP206" s="51" t="n"/>
      <c r="AQ206" s="51" t="n"/>
      <c r="AR206" s="34" t="inlineStr">
        <is>
          <t>No enrichment entry, to confirm</t>
        </is>
      </c>
      <c r="AS206" s="34" t="inlineStr">
        <is>
          <t>BLANK -&gt; requires live Amazon.ca capture</t>
        </is>
      </c>
      <c r="AT206" s="34" t="inlineStr">
        <is>
          <t>Unverified commercial data</t>
        </is>
      </c>
    </row>
    <row r="207" ht="28" customHeight="1">
      <c r="A207" s="34" t="inlineStr">
        <is>
          <t>United Sodas</t>
        </is>
      </c>
      <c r="B207" s="34" t="inlineStr">
        <is>
          <t>United Sodas of America | Black Cherry | single 355mL</t>
        </is>
      </c>
      <c r="C207" s="34" t="inlineStr">
        <is>
          <t>1) Sparkling electrolyte / functional sparkling</t>
        </is>
      </c>
      <c r="D207" s="34" t="inlineStr">
        <is>
          <t>355 mL can</t>
        </is>
      </c>
      <c r="E207" s="48" t="n">
        <v>1</v>
      </c>
      <c r="F207" s="49" t="n"/>
      <c r="G207" s="50">
        <f>IF(AND(ISNUMBER($F207),ISNUMBER($E207),$E207&lt;&gt;0),$F207/$E207,"")</f>
        <v/>
      </c>
      <c r="H207" s="50">
        <f>IF(AND(ISNUMBER($F207),ISNUMBER($AL207),ISNUMBER($E207),($AL207*$E207)&lt;&gt;0),$F207/($AL207*$E207)*100,"")</f>
        <v/>
      </c>
      <c r="I207" s="51" t="n"/>
      <c r="J207" s="52" t="n"/>
      <c r="K207" s="50">
        <f>IF(AND(ISNUMBER($F207),ISNUMBER($J207)),$F207*(1-$J207),"")</f>
        <v/>
      </c>
      <c r="L207" s="51" t="n"/>
      <c r="M207" s="51" t="n"/>
      <c r="N207" s="50">
        <f>IF(ISNUMBER($F207),($F207-IF(ISNUMBER($AM207),$AM207,0))*(1-IF(ISNUMBER($J207),$J207,0)),"")</f>
        <v/>
      </c>
      <c r="O207" s="34" t="inlineStr">
        <is>
          <t>Black Cherry</t>
        </is>
      </c>
      <c r="P207" s="48" t="n">
        <v>0</v>
      </c>
      <c r="Q207" s="48" t="n">
        <v>10</v>
      </c>
      <c r="R207" s="34" t="inlineStr">
        <is>
          <t>Not listed</t>
        </is>
      </c>
      <c r="S207" s="48" t="n">
        <v>8</v>
      </c>
      <c r="T207" s="48" t="n">
        <v>30</v>
      </c>
      <c r="U207" s="34" t="inlineStr">
        <is>
          <t>Cane sugar (small amount)</t>
        </is>
      </c>
      <c r="V207" s="34" t="inlineStr">
        <is>
          <t>Low calorie, light sparkling soda, minimalist branding</t>
        </is>
      </c>
      <c r="W207" s="51" t="n"/>
      <c r="X207" s="51" t="n"/>
      <c r="Y207" s="51" t="n"/>
      <c r="Z207" s="51" t="n"/>
      <c r="AA207" s="34" t="inlineStr">
        <is>
          <t>Low</t>
        </is>
      </c>
      <c r="AB207" s="34" t="inlineStr">
        <is>
          <t>Niche premium soda; design led</t>
        </is>
      </c>
      <c r="AC207" s="34" t="inlineStr">
        <is>
          <t>A light, low calorie modern soda</t>
        </is>
      </c>
      <c r="AD207" s="34" t="inlineStr">
        <is>
          <t>Low calorie soda with a clean, design forward identity.</t>
        </is>
      </c>
      <c r="AE207" s="51" t="n"/>
      <c r="AF207" s="53">
        <f>IF(AND(ISNUMBER($P207),ISNUMBER($AL207),$AL207&lt;&gt;0),ROUND($P207/$AL207*100,1),"")</f>
        <v/>
      </c>
      <c r="AG207" s="54">
        <f>IF(AND(ISNUMBER($S207),ISNUMBER($AL207),$AL207&lt;&gt;0),ROUND($S207/$AL207*100,2),"")</f>
        <v/>
      </c>
      <c r="AH207" s="53">
        <f>IF(AND(ISNUMBER($Q207),ISNUMBER($AL207),$AL207&lt;&gt;0),ROUND($Q207/$AL207*100,1),"")</f>
        <v/>
      </c>
      <c r="AI207" s="48">
        <f>IF(ISNUMBER($S207),IF($S207&lt;=1,"Yes","No"),"n/a")</f>
        <v/>
      </c>
      <c r="AJ207" s="48">
        <f>IF(ISNUMBER($S207),ROUND(MAX(0,MIN(100,100-$S207*2.5-IF(ISNUMBER($T207),$T207,0)*0.12+IF($S207&lt;=1,12,0))),0),"")</f>
        <v/>
      </c>
      <c r="AK207" s="48">
        <f>IF(ISNUMBER($Q207),IF($Q207&gt;=100,20,IF($Q207&gt;=30,10,0)),0)+IF(ISNUMBER($R207),IF($R207&gt;=100,20,0),0)+IF(ISNUMBER($P207),IF($P207&gt;=150,20,IF($P207&gt;=50,12,5)),0)+IF(ISNUMBER($S207),IF($S207&lt;=1,15,0),0)</f>
        <v/>
      </c>
      <c r="AL207" s="48" t="n">
        <v>355</v>
      </c>
      <c r="AM207" s="49" t="n"/>
      <c r="AN207" s="48">
        <f>IF(AND(ISNUMBER($P207),ISNUMBER($AL207),$AL207&lt;&gt;0),IF(OR($P207&gt;180,$P207/$AL207*1000&gt;400),"Over ceiling, confirm SKU","Within"),"n/a")</f>
        <v/>
      </c>
      <c r="AO207" s="51" t="n"/>
      <c r="AP207" s="51" t="n"/>
      <c r="AQ207" s="51" t="n"/>
      <c r="AR207" s="34" t="inlineStr">
        <is>
          <t>No enrichment entry, to confirm</t>
        </is>
      </c>
      <c r="AS207" s="34" t="inlineStr">
        <is>
          <t>BLANK -&gt; requires live Amazon.ca capture</t>
        </is>
      </c>
      <c r="AT207" s="34" t="inlineStr">
        <is>
          <t>Unverified commercial data</t>
        </is>
      </c>
    </row>
    <row r="208" ht="28" customHeight="1">
      <c r="A208" s="34" t="inlineStr">
        <is>
          <t>United Sodas</t>
        </is>
      </c>
      <c r="B208" s="34" t="inlineStr">
        <is>
          <t>United Sodas of America | Black Cherry | 8 pack 355mL</t>
        </is>
      </c>
      <c r="C208" s="34" t="inlineStr">
        <is>
          <t>1) Sparkling electrolyte / functional sparkling</t>
        </is>
      </c>
      <c r="D208" s="34" t="inlineStr">
        <is>
          <t>355 mL can</t>
        </is>
      </c>
      <c r="E208" s="48" t="n">
        <v>8</v>
      </c>
      <c r="F208" s="49" t="n"/>
      <c r="G208" s="50">
        <f>IF(AND(ISNUMBER($F208),ISNUMBER($E208),$E208&lt;&gt;0),$F208/$E208,"")</f>
        <v/>
      </c>
      <c r="H208" s="50">
        <f>IF(AND(ISNUMBER($F208),ISNUMBER($AL208),ISNUMBER($E208),($AL208*$E208)&lt;&gt;0),$F208/($AL208*$E208)*100,"")</f>
        <v/>
      </c>
      <c r="I208" s="51" t="n"/>
      <c r="J208" s="52" t="n"/>
      <c r="K208" s="50">
        <f>IF(AND(ISNUMBER($F208),ISNUMBER($J208)),$F208*(1-$J208),"")</f>
        <v/>
      </c>
      <c r="L208" s="51" t="n"/>
      <c r="M208" s="51" t="n"/>
      <c r="N208" s="50">
        <f>IF(ISNUMBER($F208),($F208-IF(ISNUMBER($AM208),$AM208,0))*(1-IF(ISNUMBER($J208),$J208,0)),"")</f>
        <v/>
      </c>
      <c r="O208" s="34" t="inlineStr">
        <is>
          <t>Black Cherry</t>
        </is>
      </c>
      <c r="P208" s="48" t="n">
        <v>0</v>
      </c>
      <c r="Q208" s="48" t="n">
        <v>10</v>
      </c>
      <c r="R208" s="34" t="inlineStr">
        <is>
          <t>Not listed</t>
        </is>
      </c>
      <c r="S208" s="48" t="n">
        <v>8</v>
      </c>
      <c r="T208" s="48" t="n">
        <v>30</v>
      </c>
      <c r="U208" s="34" t="inlineStr">
        <is>
          <t>Cane sugar (small amount)</t>
        </is>
      </c>
      <c r="V208" s="34" t="inlineStr">
        <is>
          <t>Low calorie, light sparkling soda, minimalist branding</t>
        </is>
      </c>
      <c r="W208" s="51" t="n"/>
      <c r="X208" s="51" t="n"/>
      <c r="Y208" s="51" t="n"/>
      <c r="Z208" s="51" t="n"/>
      <c r="AA208" s="34" t="inlineStr">
        <is>
          <t>Low</t>
        </is>
      </c>
      <c r="AB208" s="34" t="inlineStr">
        <is>
          <t>Niche premium soda; design led</t>
        </is>
      </c>
      <c r="AC208" s="34" t="inlineStr">
        <is>
          <t>A light, low calorie modern soda</t>
        </is>
      </c>
      <c r="AD208" s="34" t="inlineStr">
        <is>
          <t>Low calorie soda with a clean, design forward identity.</t>
        </is>
      </c>
      <c r="AE208" s="51" t="n"/>
      <c r="AF208" s="53">
        <f>IF(AND(ISNUMBER($P208),ISNUMBER($AL208),$AL208&lt;&gt;0),ROUND($P208/$AL208*100,1),"")</f>
        <v/>
      </c>
      <c r="AG208" s="54">
        <f>IF(AND(ISNUMBER($S208),ISNUMBER($AL208),$AL208&lt;&gt;0),ROUND($S208/$AL208*100,2),"")</f>
        <v/>
      </c>
      <c r="AH208" s="53">
        <f>IF(AND(ISNUMBER($Q208),ISNUMBER($AL208),$AL208&lt;&gt;0),ROUND($Q208/$AL208*100,1),"")</f>
        <v/>
      </c>
      <c r="AI208" s="48">
        <f>IF(ISNUMBER($S208),IF($S208&lt;=1,"Yes","No"),"n/a")</f>
        <v/>
      </c>
      <c r="AJ208" s="48">
        <f>IF(ISNUMBER($S208),ROUND(MAX(0,MIN(100,100-$S208*2.5-IF(ISNUMBER($T208),$T208,0)*0.12+IF($S208&lt;=1,12,0))),0),"")</f>
        <v/>
      </c>
      <c r="AK208" s="48">
        <f>IF(ISNUMBER($Q208),IF($Q208&gt;=100,20,IF($Q208&gt;=30,10,0)),0)+IF(ISNUMBER($R208),IF($R208&gt;=100,20,0),0)+IF(ISNUMBER($P208),IF($P208&gt;=150,20,IF($P208&gt;=50,12,5)),0)+IF(ISNUMBER($S208),IF($S208&lt;=1,15,0),0)</f>
        <v/>
      </c>
      <c r="AL208" s="48" t="n">
        <v>355</v>
      </c>
      <c r="AM208" s="49" t="n"/>
      <c r="AN208" s="48">
        <f>IF(AND(ISNUMBER($P208),ISNUMBER($AL208),$AL208&lt;&gt;0),IF(OR($P208&gt;180,$P208/$AL208*1000&gt;400),"Over ceiling, confirm SKU","Within"),"n/a")</f>
        <v/>
      </c>
      <c r="AO208" s="51" t="n"/>
      <c r="AP208" s="51" t="n"/>
      <c r="AQ208" s="51" t="n"/>
      <c r="AR208" s="34" t="inlineStr">
        <is>
          <t>No enrichment entry, to confirm</t>
        </is>
      </c>
      <c r="AS208" s="34" t="inlineStr">
        <is>
          <t>BLANK -&gt; requires live Amazon.ca capture</t>
        </is>
      </c>
      <c r="AT208" s="34" t="inlineStr">
        <is>
          <t>Unverified commercial data</t>
        </is>
      </c>
    </row>
    <row r="209" ht="28" customHeight="1">
      <c r="A209" s="34" t="inlineStr">
        <is>
          <t>United Sodas</t>
        </is>
      </c>
      <c r="B209" s="34" t="inlineStr">
        <is>
          <t>United Sodas of America | Black Cherry | 12 pack 355mL</t>
        </is>
      </c>
      <c r="C209" s="34" t="inlineStr">
        <is>
          <t>1) Sparkling electrolyte / functional sparkling</t>
        </is>
      </c>
      <c r="D209" s="34" t="inlineStr">
        <is>
          <t>355 mL can</t>
        </is>
      </c>
      <c r="E209" s="48" t="n">
        <v>12</v>
      </c>
      <c r="F209" s="49" t="n"/>
      <c r="G209" s="50">
        <f>IF(AND(ISNUMBER($F209),ISNUMBER($E209),$E209&lt;&gt;0),$F209/$E209,"")</f>
        <v/>
      </c>
      <c r="H209" s="50">
        <f>IF(AND(ISNUMBER($F209),ISNUMBER($AL209),ISNUMBER($E209),($AL209*$E209)&lt;&gt;0),$F209/($AL209*$E209)*100,"")</f>
        <v/>
      </c>
      <c r="I209" s="51" t="n"/>
      <c r="J209" s="52" t="n"/>
      <c r="K209" s="50">
        <f>IF(AND(ISNUMBER($F209),ISNUMBER($J209)),$F209*(1-$J209),"")</f>
        <v/>
      </c>
      <c r="L209" s="51" t="n"/>
      <c r="M209" s="51" t="n"/>
      <c r="N209" s="50">
        <f>IF(ISNUMBER($F209),($F209-IF(ISNUMBER($AM209),$AM209,0))*(1-IF(ISNUMBER($J209),$J209,0)),"")</f>
        <v/>
      </c>
      <c r="O209" s="34" t="inlineStr">
        <is>
          <t>Black Cherry</t>
        </is>
      </c>
      <c r="P209" s="48" t="n">
        <v>0</v>
      </c>
      <c r="Q209" s="48" t="n">
        <v>10</v>
      </c>
      <c r="R209" s="34" t="inlineStr">
        <is>
          <t>Not listed</t>
        </is>
      </c>
      <c r="S209" s="48" t="n">
        <v>8</v>
      </c>
      <c r="T209" s="48" t="n">
        <v>30</v>
      </c>
      <c r="U209" s="34" t="inlineStr">
        <is>
          <t>Cane sugar (small amount)</t>
        </is>
      </c>
      <c r="V209" s="34" t="inlineStr">
        <is>
          <t>Low calorie, light sparkling soda, minimalist branding</t>
        </is>
      </c>
      <c r="W209" s="51" t="n"/>
      <c r="X209" s="51" t="n"/>
      <c r="Y209" s="51" t="n"/>
      <c r="Z209" s="51" t="n"/>
      <c r="AA209" s="34" t="inlineStr">
        <is>
          <t>Low</t>
        </is>
      </c>
      <c r="AB209" s="34" t="inlineStr">
        <is>
          <t>Niche premium soda; design led</t>
        </is>
      </c>
      <c r="AC209" s="34" t="inlineStr">
        <is>
          <t>A light, low calorie modern soda</t>
        </is>
      </c>
      <c r="AD209" s="34" t="inlineStr">
        <is>
          <t>Low calorie soda with a clean, design forward identity.</t>
        </is>
      </c>
      <c r="AE209" s="51" t="n"/>
      <c r="AF209" s="53">
        <f>IF(AND(ISNUMBER($P209),ISNUMBER($AL209),$AL209&lt;&gt;0),ROUND($P209/$AL209*100,1),"")</f>
        <v/>
      </c>
      <c r="AG209" s="54">
        <f>IF(AND(ISNUMBER($S209),ISNUMBER($AL209),$AL209&lt;&gt;0),ROUND($S209/$AL209*100,2),"")</f>
        <v/>
      </c>
      <c r="AH209" s="53">
        <f>IF(AND(ISNUMBER($Q209),ISNUMBER($AL209),$AL209&lt;&gt;0),ROUND($Q209/$AL209*100,1),"")</f>
        <v/>
      </c>
      <c r="AI209" s="48">
        <f>IF(ISNUMBER($S209),IF($S209&lt;=1,"Yes","No"),"n/a")</f>
        <v/>
      </c>
      <c r="AJ209" s="48">
        <f>IF(ISNUMBER($S209),ROUND(MAX(0,MIN(100,100-$S209*2.5-IF(ISNUMBER($T209),$T209,0)*0.12+IF($S209&lt;=1,12,0))),0),"")</f>
        <v/>
      </c>
      <c r="AK209" s="48">
        <f>IF(ISNUMBER($Q209),IF($Q209&gt;=100,20,IF($Q209&gt;=30,10,0)),0)+IF(ISNUMBER($R209),IF($R209&gt;=100,20,0),0)+IF(ISNUMBER($P209),IF($P209&gt;=150,20,IF($P209&gt;=50,12,5)),0)+IF(ISNUMBER($S209),IF($S209&lt;=1,15,0),0)</f>
        <v/>
      </c>
      <c r="AL209" s="48" t="n">
        <v>355</v>
      </c>
      <c r="AM209" s="49" t="n"/>
      <c r="AN209" s="48">
        <f>IF(AND(ISNUMBER($P209),ISNUMBER($AL209),$AL209&lt;&gt;0),IF(OR($P209&gt;180,$P209/$AL209*1000&gt;400),"Over ceiling, confirm SKU","Within"),"n/a")</f>
        <v/>
      </c>
      <c r="AO209" s="51" t="n"/>
      <c r="AP209" s="51" t="n"/>
      <c r="AQ209" s="51" t="n"/>
      <c r="AR209" s="34" t="inlineStr">
        <is>
          <t>No enrichment entry, to confirm</t>
        </is>
      </c>
      <c r="AS209" s="34" t="inlineStr">
        <is>
          <t>BLANK -&gt; requires live Amazon.ca capture</t>
        </is>
      </c>
      <c r="AT209" s="34" t="inlineStr">
        <is>
          <t>Unverified commercial data</t>
        </is>
      </c>
    </row>
    <row r="210" ht="28" customHeight="1">
      <c r="A210" s="34" t="inlineStr">
        <is>
          <t>United Sodas</t>
        </is>
      </c>
      <c r="B210" s="34" t="inlineStr">
        <is>
          <t>United Sodas of America | Black Cherry | 15 pack 355mL</t>
        </is>
      </c>
      <c r="C210" s="34" t="inlineStr">
        <is>
          <t>1) Sparkling electrolyte / functional sparkling</t>
        </is>
      </c>
      <c r="D210" s="34" t="inlineStr">
        <is>
          <t>355 mL can</t>
        </is>
      </c>
      <c r="E210" s="48" t="n">
        <v>15</v>
      </c>
      <c r="F210" s="49" t="n"/>
      <c r="G210" s="50">
        <f>IF(AND(ISNUMBER($F210),ISNUMBER($E210),$E210&lt;&gt;0),$F210/$E210,"")</f>
        <v/>
      </c>
      <c r="H210" s="50">
        <f>IF(AND(ISNUMBER($F210),ISNUMBER($AL210),ISNUMBER($E210),($AL210*$E210)&lt;&gt;0),$F210/($AL210*$E210)*100,"")</f>
        <v/>
      </c>
      <c r="I210" s="51" t="n"/>
      <c r="J210" s="52" t="n"/>
      <c r="K210" s="50">
        <f>IF(AND(ISNUMBER($F210),ISNUMBER($J210)),$F210*(1-$J210),"")</f>
        <v/>
      </c>
      <c r="L210" s="51" t="n"/>
      <c r="M210" s="51" t="n"/>
      <c r="N210" s="50">
        <f>IF(ISNUMBER($F210),($F210-IF(ISNUMBER($AM210),$AM210,0))*(1-IF(ISNUMBER($J210),$J210,0)),"")</f>
        <v/>
      </c>
      <c r="O210" s="34" t="inlineStr">
        <is>
          <t>Black Cherry</t>
        </is>
      </c>
      <c r="P210" s="48" t="n">
        <v>0</v>
      </c>
      <c r="Q210" s="48" t="n">
        <v>10</v>
      </c>
      <c r="R210" s="34" t="inlineStr">
        <is>
          <t>Not listed</t>
        </is>
      </c>
      <c r="S210" s="48" t="n">
        <v>8</v>
      </c>
      <c r="T210" s="48" t="n">
        <v>30</v>
      </c>
      <c r="U210" s="34" t="inlineStr">
        <is>
          <t>Cane sugar (small amount)</t>
        </is>
      </c>
      <c r="V210" s="34" t="inlineStr">
        <is>
          <t>Low calorie, light sparkling soda, minimalist branding</t>
        </is>
      </c>
      <c r="W210" s="51" t="n"/>
      <c r="X210" s="51" t="n"/>
      <c r="Y210" s="51" t="n"/>
      <c r="Z210" s="51" t="n"/>
      <c r="AA210" s="34" t="inlineStr">
        <is>
          <t>Low</t>
        </is>
      </c>
      <c r="AB210" s="34" t="inlineStr">
        <is>
          <t>Niche premium soda; design led</t>
        </is>
      </c>
      <c r="AC210" s="34" t="inlineStr">
        <is>
          <t>A light, low calorie modern soda</t>
        </is>
      </c>
      <c r="AD210" s="34" t="inlineStr">
        <is>
          <t>Low calorie soda with a clean, design forward identity.</t>
        </is>
      </c>
      <c r="AE210" s="51" t="n"/>
      <c r="AF210" s="53">
        <f>IF(AND(ISNUMBER($P210),ISNUMBER($AL210),$AL210&lt;&gt;0),ROUND($P210/$AL210*100,1),"")</f>
        <v/>
      </c>
      <c r="AG210" s="54">
        <f>IF(AND(ISNUMBER($S210),ISNUMBER($AL210),$AL210&lt;&gt;0),ROUND($S210/$AL210*100,2),"")</f>
        <v/>
      </c>
      <c r="AH210" s="53">
        <f>IF(AND(ISNUMBER($Q210),ISNUMBER($AL210),$AL210&lt;&gt;0),ROUND($Q210/$AL210*100,1),"")</f>
        <v/>
      </c>
      <c r="AI210" s="48">
        <f>IF(ISNUMBER($S210),IF($S210&lt;=1,"Yes","No"),"n/a")</f>
        <v/>
      </c>
      <c r="AJ210" s="48">
        <f>IF(ISNUMBER($S210),ROUND(MAX(0,MIN(100,100-$S210*2.5-IF(ISNUMBER($T210),$T210,0)*0.12+IF($S210&lt;=1,12,0))),0),"")</f>
        <v/>
      </c>
      <c r="AK210" s="48">
        <f>IF(ISNUMBER($Q210),IF($Q210&gt;=100,20,IF($Q210&gt;=30,10,0)),0)+IF(ISNUMBER($R210),IF($R210&gt;=100,20,0),0)+IF(ISNUMBER($P210),IF($P210&gt;=150,20,IF($P210&gt;=50,12,5)),0)+IF(ISNUMBER($S210),IF($S210&lt;=1,15,0),0)</f>
        <v/>
      </c>
      <c r="AL210" s="48" t="n">
        <v>355</v>
      </c>
      <c r="AM210" s="49" t="n"/>
      <c r="AN210" s="48">
        <f>IF(AND(ISNUMBER($P210),ISNUMBER($AL210),$AL210&lt;&gt;0),IF(OR($P210&gt;180,$P210/$AL210*1000&gt;400),"Over ceiling, confirm SKU","Within"),"n/a")</f>
        <v/>
      </c>
      <c r="AO210" s="51" t="n"/>
      <c r="AP210" s="51" t="n"/>
      <c r="AQ210" s="51" t="n"/>
      <c r="AR210" s="34" t="inlineStr">
        <is>
          <t>No enrichment entry, to confirm</t>
        </is>
      </c>
      <c r="AS210" s="34" t="inlineStr">
        <is>
          <t>BLANK -&gt; requires live Amazon.ca capture</t>
        </is>
      </c>
      <c r="AT210" s="34" t="inlineStr">
        <is>
          <t>Unverified commercial data</t>
        </is>
      </c>
    </row>
    <row r="211" ht="28" customHeight="1">
      <c r="A211" s="34" t="inlineStr">
        <is>
          <t>United Sodas</t>
        </is>
      </c>
      <c r="B211" s="34" t="inlineStr">
        <is>
          <t>United Sodas of America | Black Cherry | 18 pack 355mL</t>
        </is>
      </c>
      <c r="C211" s="34" t="inlineStr">
        <is>
          <t>1) Sparkling electrolyte / functional sparkling</t>
        </is>
      </c>
      <c r="D211" s="34" t="inlineStr">
        <is>
          <t>355 mL can</t>
        </is>
      </c>
      <c r="E211" s="48" t="n">
        <v>18</v>
      </c>
      <c r="F211" s="49" t="n"/>
      <c r="G211" s="50">
        <f>IF(AND(ISNUMBER($F211),ISNUMBER($E211),$E211&lt;&gt;0),$F211/$E211,"")</f>
        <v/>
      </c>
      <c r="H211" s="50">
        <f>IF(AND(ISNUMBER($F211),ISNUMBER($AL211),ISNUMBER($E211),($AL211*$E211)&lt;&gt;0),$F211/($AL211*$E211)*100,"")</f>
        <v/>
      </c>
      <c r="I211" s="51" t="n"/>
      <c r="J211" s="52" t="n"/>
      <c r="K211" s="50">
        <f>IF(AND(ISNUMBER($F211),ISNUMBER($J211)),$F211*(1-$J211),"")</f>
        <v/>
      </c>
      <c r="L211" s="51" t="n"/>
      <c r="M211" s="51" t="n"/>
      <c r="N211" s="50">
        <f>IF(ISNUMBER($F211),($F211-IF(ISNUMBER($AM211),$AM211,0))*(1-IF(ISNUMBER($J211),$J211,0)),"")</f>
        <v/>
      </c>
      <c r="O211" s="34" t="inlineStr">
        <is>
          <t>Black Cherry</t>
        </is>
      </c>
      <c r="P211" s="48" t="n">
        <v>0</v>
      </c>
      <c r="Q211" s="48" t="n">
        <v>10</v>
      </c>
      <c r="R211" s="34" t="inlineStr">
        <is>
          <t>Not listed</t>
        </is>
      </c>
      <c r="S211" s="48" t="n">
        <v>8</v>
      </c>
      <c r="T211" s="48" t="n">
        <v>30</v>
      </c>
      <c r="U211" s="34" t="inlineStr">
        <is>
          <t>Cane sugar (small amount)</t>
        </is>
      </c>
      <c r="V211" s="34" t="inlineStr">
        <is>
          <t>Low calorie, light sparkling soda, minimalist branding</t>
        </is>
      </c>
      <c r="W211" s="51" t="n"/>
      <c r="X211" s="51" t="n"/>
      <c r="Y211" s="51" t="n"/>
      <c r="Z211" s="51" t="n"/>
      <c r="AA211" s="34" t="inlineStr">
        <is>
          <t>Low</t>
        </is>
      </c>
      <c r="AB211" s="34" t="inlineStr">
        <is>
          <t>Niche premium soda; design led</t>
        </is>
      </c>
      <c r="AC211" s="34" t="inlineStr">
        <is>
          <t>A light, low calorie modern soda</t>
        </is>
      </c>
      <c r="AD211" s="34" t="inlineStr">
        <is>
          <t>Low calorie soda with a clean, design forward identity.</t>
        </is>
      </c>
      <c r="AE211" s="51" t="n"/>
      <c r="AF211" s="53">
        <f>IF(AND(ISNUMBER($P211),ISNUMBER($AL211),$AL211&lt;&gt;0),ROUND($P211/$AL211*100,1),"")</f>
        <v/>
      </c>
      <c r="AG211" s="54">
        <f>IF(AND(ISNUMBER($S211),ISNUMBER($AL211),$AL211&lt;&gt;0),ROUND($S211/$AL211*100,2),"")</f>
        <v/>
      </c>
      <c r="AH211" s="53">
        <f>IF(AND(ISNUMBER($Q211),ISNUMBER($AL211),$AL211&lt;&gt;0),ROUND($Q211/$AL211*100,1),"")</f>
        <v/>
      </c>
      <c r="AI211" s="48">
        <f>IF(ISNUMBER($S211),IF($S211&lt;=1,"Yes","No"),"n/a")</f>
        <v/>
      </c>
      <c r="AJ211" s="48">
        <f>IF(ISNUMBER($S211),ROUND(MAX(0,MIN(100,100-$S211*2.5-IF(ISNUMBER($T211),$T211,0)*0.12+IF($S211&lt;=1,12,0))),0),"")</f>
        <v/>
      </c>
      <c r="AK211" s="48">
        <f>IF(ISNUMBER($Q211),IF($Q211&gt;=100,20,IF($Q211&gt;=30,10,0)),0)+IF(ISNUMBER($R211),IF($R211&gt;=100,20,0),0)+IF(ISNUMBER($P211),IF($P211&gt;=150,20,IF($P211&gt;=50,12,5)),0)+IF(ISNUMBER($S211),IF($S211&lt;=1,15,0),0)</f>
        <v/>
      </c>
      <c r="AL211" s="48" t="n">
        <v>355</v>
      </c>
      <c r="AM211" s="49" t="n"/>
      <c r="AN211" s="48">
        <f>IF(AND(ISNUMBER($P211),ISNUMBER($AL211),$AL211&lt;&gt;0),IF(OR($P211&gt;180,$P211/$AL211*1000&gt;400),"Over ceiling, confirm SKU","Within"),"n/a")</f>
        <v/>
      </c>
      <c r="AO211" s="51" t="n"/>
      <c r="AP211" s="51" t="n"/>
      <c r="AQ211" s="51" t="n"/>
      <c r="AR211" s="34" t="inlineStr">
        <is>
          <t>No enrichment entry, to confirm</t>
        </is>
      </c>
      <c r="AS211" s="34" t="inlineStr">
        <is>
          <t>BLANK -&gt; requires live Amazon.ca capture</t>
        </is>
      </c>
      <c r="AT211" s="34" t="inlineStr">
        <is>
          <t>Unverified commercial data</t>
        </is>
      </c>
    </row>
    <row r="212" ht="28" customHeight="1">
      <c r="A212" s="34" t="inlineStr">
        <is>
          <t>United Sodas</t>
        </is>
      </c>
      <c r="B212" s="34" t="inlineStr">
        <is>
          <t>United Sodas of America | Black Cherry | 24 pack 355mL</t>
        </is>
      </c>
      <c r="C212" s="34" t="inlineStr">
        <is>
          <t>1) Sparkling electrolyte / functional sparkling</t>
        </is>
      </c>
      <c r="D212" s="34" t="inlineStr">
        <is>
          <t>355 mL can</t>
        </is>
      </c>
      <c r="E212" s="48" t="n">
        <v>24</v>
      </c>
      <c r="F212" s="49" t="n"/>
      <c r="G212" s="50">
        <f>IF(AND(ISNUMBER($F212),ISNUMBER($E212),$E212&lt;&gt;0),$F212/$E212,"")</f>
        <v/>
      </c>
      <c r="H212" s="50">
        <f>IF(AND(ISNUMBER($F212),ISNUMBER($AL212),ISNUMBER($E212),($AL212*$E212)&lt;&gt;0),$F212/($AL212*$E212)*100,"")</f>
        <v/>
      </c>
      <c r="I212" s="51" t="n"/>
      <c r="J212" s="52" t="n"/>
      <c r="K212" s="50">
        <f>IF(AND(ISNUMBER($F212),ISNUMBER($J212)),$F212*(1-$J212),"")</f>
        <v/>
      </c>
      <c r="L212" s="51" t="n"/>
      <c r="M212" s="51" t="n"/>
      <c r="N212" s="50">
        <f>IF(ISNUMBER($F212),($F212-IF(ISNUMBER($AM212),$AM212,0))*(1-IF(ISNUMBER($J212),$J212,0)),"")</f>
        <v/>
      </c>
      <c r="O212" s="34" t="inlineStr">
        <is>
          <t>Black Cherry</t>
        </is>
      </c>
      <c r="P212" s="48" t="n">
        <v>0</v>
      </c>
      <c r="Q212" s="48" t="n">
        <v>10</v>
      </c>
      <c r="R212" s="34" t="inlineStr">
        <is>
          <t>Not listed</t>
        </is>
      </c>
      <c r="S212" s="48" t="n">
        <v>8</v>
      </c>
      <c r="T212" s="48" t="n">
        <v>30</v>
      </c>
      <c r="U212" s="34" t="inlineStr">
        <is>
          <t>Cane sugar (small amount)</t>
        </is>
      </c>
      <c r="V212" s="34" t="inlineStr">
        <is>
          <t>Low calorie, light sparkling soda, minimalist branding</t>
        </is>
      </c>
      <c r="W212" s="51" t="n"/>
      <c r="X212" s="51" t="n"/>
      <c r="Y212" s="51" t="n"/>
      <c r="Z212" s="51" t="n"/>
      <c r="AA212" s="34" t="inlineStr">
        <is>
          <t>Low</t>
        </is>
      </c>
      <c r="AB212" s="34" t="inlineStr">
        <is>
          <t>Niche premium soda; design led</t>
        </is>
      </c>
      <c r="AC212" s="34" t="inlineStr">
        <is>
          <t>A light, low calorie modern soda</t>
        </is>
      </c>
      <c r="AD212" s="34" t="inlineStr">
        <is>
          <t>Low calorie soda with a clean, design forward identity.</t>
        </is>
      </c>
      <c r="AE212" s="51" t="n"/>
      <c r="AF212" s="53">
        <f>IF(AND(ISNUMBER($P212),ISNUMBER($AL212),$AL212&lt;&gt;0),ROUND($P212/$AL212*100,1),"")</f>
        <v/>
      </c>
      <c r="AG212" s="54">
        <f>IF(AND(ISNUMBER($S212),ISNUMBER($AL212),$AL212&lt;&gt;0),ROUND($S212/$AL212*100,2),"")</f>
        <v/>
      </c>
      <c r="AH212" s="53">
        <f>IF(AND(ISNUMBER($Q212),ISNUMBER($AL212),$AL212&lt;&gt;0),ROUND($Q212/$AL212*100,1),"")</f>
        <v/>
      </c>
      <c r="AI212" s="48">
        <f>IF(ISNUMBER($S212),IF($S212&lt;=1,"Yes","No"),"n/a")</f>
        <v/>
      </c>
      <c r="AJ212" s="48">
        <f>IF(ISNUMBER($S212),ROUND(MAX(0,MIN(100,100-$S212*2.5-IF(ISNUMBER($T212),$T212,0)*0.12+IF($S212&lt;=1,12,0))),0),"")</f>
        <v/>
      </c>
      <c r="AK212" s="48">
        <f>IF(ISNUMBER($Q212),IF($Q212&gt;=100,20,IF($Q212&gt;=30,10,0)),0)+IF(ISNUMBER($R212),IF($R212&gt;=100,20,0),0)+IF(ISNUMBER($P212),IF($P212&gt;=150,20,IF($P212&gt;=50,12,5)),0)+IF(ISNUMBER($S212),IF($S212&lt;=1,15,0),0)</f>
        <v/>
      </c>
      <c r="AL212" s="48" t="n">
        <v>355</v>
      </c>
      <c r="AM212" s="49" t="n"/>
      <c r="AN212" s="48">
        <f>IF(AND(ISNUMBER($P212),ISNUMBER($AL212),$AL212&lt;&gt;0),IF(OR($P212&gt;180,$P212/$AL212*1000&gt;400),"Over ceiling, confirm SKU","Within"),"n/a")</f>
        <v/>
      </c>
      <c r="AO212" s="51" t="n"/>
      <c r="AP212" s="51" t="n"/>
      <c r="AQ212" s="51" t="n"/>
      <c r="AR212" s="34" t="inlineStr">
        <is>
          <t>No enrichment entry, to confirm</t>
        </is>
      </c>
      <c r="AS212" s="34" t="inlineStr">
        <is>
          <t>BLANK -&gt; requires live Amazon.ca capture</t>
        </is>
      </c>
      <c r="AT212" s="34" t="inlineStr">
        <is>
          <t>Unverified commercial data</t>
        </is>
      </c>
    </row>
    <row r="213" ht="28" customHeight="1">
      <c r="A213" s="34" t="inlineStr">
        <is>
          <t>United Sodas</t>
        </is>
      </c>
      <c r="B213" s="34" t="inlineStr">
        <is>
          <t>United Sodas of America | Mango Chili | single 355mL</t>
        </is>
      </c>
      <c r="C213" s="34" t="inlineStr">
        <is>
          <t>1) Sparkling electrolyte / functional sparkling</t>
        </is>
      </c>
      <c r="D213" s="34" t="inlineStr">
        <is>
          <t>355 mL can</t>
        </is>
      </c>
      <c r="E213" s="48" t="n">
        <v>1</v>
      </c>
      <c r="F213" s="49" t="n"/>
      <c r="G213" s="50">
        <f>IF(AND(ISNUMBER($F213),ISNUMBER($E213),$E213&lt;&gt;0),$F213/$E213,"")</f>
        <v/>
      </c>
      <c r="H213" s="50">
        <f>IF(AND(ISNUMBER($F213),ISNUMBER($AL213),ISNUMBER($E213),($AL213*$E213)&lt;&gt;0),$F213/($AL213*$E213)*100,"")</f>
        <v/>
      </c>
      <c r="I213" s="51" t="n"/>
      <c r="J213" s="52" t="n"/>
      <c r="K213" s="50">
        <f>IF(AND(ISNUMBER($F213),ISNUMBER($J213)),$F213*(1-$J213),"")</f>
        <v/>
      </c>
      <c r="L213" s="51" t="n"/>
      <c r="M213" s="51" t="n"/>
      <c r="N213" s="50">
        <f>IF(ISNUMBER($F213),($F213-IF(ISNUMBER($AM213),$AM213,0))*(1-IF(ISNUMBER($J213),$J213,0)),"")</f>
        <v/>
      </c>
      <c r="O213" s="34" t="inlineStr">
        <is>
          <t>Mango Chili</t>
        </is>
      </c>
      <c r="P213" s="48" t="n">
        <v>0</v>
      </c>
      <c r="Q213" s="48" t="n">
        <v>10</v>
      </c>
      <c r="R213" s="34" t="inlineStr">
        <is>
          <t>Not listed</t>
        </is>
      </c>
      <c r="S213" s="48" t="n">
        <v>8</v>
      </c>
      <c r="T213" s="48" t="n">
        <v>30</v>
      </c>
      <c r="U213" s="34" t="inlineStr">
        <is>
          <t>Cane sugar (small amount)</t>
        </is>
      </c>
      <c r="V213" s="34" t="inlineStr">
        <is>
          <t>Low calorie, light sparkling soda, minimalist branding</t>
        </is>
      </c>
      <c r="W213" s="51" t="n"/>
      <c r="X213" s="51" t="n"/>
      <c r="Y213" s="51" t="n"/>
      <c r="Z213" s="51" t="n"/>
      <c r="AA213" s="34" t="inlineStr">
        <is>
          <t>Low</t>
        </is>
      </c>
      <c r="AB213" s="34" t="inlineStr">
        <is>
          <t>Niche premium soda; design led</t>
        </is>
      </c>
      <c r="AC213" s="34" t="inlineStr">
        <is>
          <t>A light, low calorie modern soda</t>
        </is>
      </c>
      <c r="AD213" s="34" t="inlineStr">
        <is>
          <t>Low calorie soda with a clean, design forward identity.</t>
        </is>
      </c>
      <c r="AE213" s="51" t="n"/>
      <c r="AF213" s="53">
        <f>IF(AND(ISNUMBER($P213),ISNUMBER($AL213),$AL213&lt;&gt;0),ROUND($P213/$AL213*100,1),"")</f>
        <v/>
      </c>
      <c r="AG213" s="54">
        <f>IF(AND(ISNUMBER($S213),ISNUMBER($AL213),$AL213&lt;&gt;0),ROUND($S213/$AL213*100,2),"")</f>
        <v/>
      </c>
      <c r="AH213" s="53">
        <f>IF(AND(ISNUMBER($Q213),ISNUMBER($AL213),$AL213&lt;&gt;0),ROUND($Q213/$AL213*100,1),"")</f>
        <v/>
      </c>
      <c r="AI213" s="48">
        <f>IF(ISNUMBER($S213),IF($S213&lt;=1,"Yes","No"),"n/a")</f>
        <v/>
      </c>
      <c r="AJ213" s="48">
        <f>IF(ISNUMBER($S213),ROUND(MAX(0,MIN(100,100-$S213*2.5-IF(ISNUMBER($T213),$T213,0)*0.12+IF($S213&lt;=1,12,0))),0),"")</f>
        <v/>
      </c>
      <c r="AK213" s="48">
        <f>IF(ISNUMBER($Q213),IF($Q213&gt;=100,20,IF($Q213&gt;=30,10,0)),0)+IF(ISNUMBER($R213),IF($R213&gt;=100,20,0),0)+IF(ISNUMBER($P213),IF($P213&gt;=150,20,IF($P213&gt;=50,12,5)),0)+IF(ISNUMBER($S213),IF($S213&lt;=1,15,0),0)</f>
        <v/>
      </c>
      <c r="AL213" s="48" t="n">
        <v>355</v>
      </c>
      <c r="AM213" s="49" t="n"/>
      <c r="AN213" s="48">
        <f>IF(AND(ISNUMBER($P213),ISNUMBER($AL213),$AL213&lt;&gt;0),IF(OR($P213&gt;180,$P213/$AL213*1000&gt;400),"Over ceiling, confirm SKU","Within"),"n/a")</f>
        <v/>
      </c>
      <c r="AO213" s="51" t="n"/>
      <c r="AP213" s="51" t="n"/>
      <c r="AQ213" s="51" t="n"/>
      <c r="AR213" s="34" t="inlineStr">
        <is>
          <t>No enrichment entry, to confirm</t>
        </is>
      </c>
      <c r="AS213" s="34" t="inlineStr">
        <is>
          <t>BLANK -&gt; requires live Amazon.ca capture</t>
        </is>
      </c>
      <c r="AT213" s="34" t="inlineStr">
        <is>
          <t>Unverified commercial data</t>
        </is>
      </c>
    </row>
    <row r="214" ht="28" customHeight="1">
      <c r="A214" s="34" t="inlineStr">
        <is>
          <t>United Sodas</t>
        </is>
      </c>
      <c r="B214" s="34" t="inlineStr">
        <is>
          <t>United Sodas of America | Mango Chili | 8 pack 355mL</t>
        </is>
      </c>
      <c r="C214" s="34" t="inlineStr">
        <is>
          <t>1) Sparkling electrolyte / functional sparkling</t>
        </is>
      </c>
      <c r="D214" s="34" t="inlineStr">
        <is>
          <t>355 mL can</t>
        </is>
      </c>
      <c r="E214" s="48" t="n">
        <v>8</v>
      </c>
      <c r="F214" s="49" t="n"/>
      <c r="G214" s="50">
        <f>IF(AND(ISNUMBER($F214),ISNUMBER($E214),$E214&lt;&gt;0),$F214/$E214,"")</f>
        <v/>
      </c>
      <c r="H214" s="50">
        <f>IF(AND(ISNUMBER($F214),ISNUMBER($AL214),ISNUMBER($E214),($AL214*$E214)&lt;&gt;0),$F214/($AL214*$E214)*100,"")</f>
        <v/>
      </c>
      <c r="I214" s="51" t="n"/>
      <c r="J214" s="52" t="n"/>
      <c r="K214" s="50">
        <f>IF(AND(ISNUMBER($F214),ISNUMBER($J214)),$F214*(1-$J214),"")</f>
        <v/>
      </c>
      <c r="L214" s="51" t="n"/>
      <c r="M214" s="51" t="n"/>
      <c r="N214" s="50">
        <f>IF(ISNUMBER($F214),($F214-IF(ISNUMBER($AM214),$AM214,0))*(1-IF(ISNUMBER($J214),$J214,0)),"")</f>
        <v/>
      </c>
      <c r="O214" s="34" t="inlineStr">
        <is>
          <t>Mango Chili</t>
        </is>
      </c>
      <c r="P214" s="48" t="n">
        <v>0</v>
      </c>
      <c r="Q214" s="48" t="n">
        <v>10</v>
      </c>
      <c r="R214" s="34" t="inlineStr">
        <is>
          <t>Not listed</t>
        </is>
      </c>
      <c r="S214" s="48" t="n">
        <v>8</v>
      </c>
      <c r="T214" s="48" t="n">
        <v>30</v>
      </c>
      <c r="U214" s="34" t="inlineStr">
        <is>
          <t>Cane sugar (small amount)</t>
        </is>
      </c>
      <c r="V214" s="34" t="inlineStr">
        <is>
          <t>Low calorie, light sparkling soda, minimalist branding</t>
        </is>
      </c>
      <c r="W214" s="51" t="n"/>
      <c r="X214" s="51" t="n"/>
      <c r="Y214" s="51" t="n"/>
      <c r="Z214" s="51" t="n"/>
      <c r="AA214" s="34" t="inlineStr">
        <is>
          <t>Low</t>
        </is>
      </c>
      <c r="AB214" s="34" t="inlineStr">
        <is>
          <t>Niche premium soda; design led</t>
        </is>
      </c>
      <c r="AC214" s="34" t="inlineStr">
        <is>
          <t>A light, low calorie modern soda</t>
        </is>
      </c>
      <c r="AD214" s="34" t="inlineStr">
        <is>
          <t>Low calorie soda with a clean, design forward identity.</t>
        </is>
      </c>
      <c r="AE214" s="51" t="n"/>
      <c r="AF214" s="53">
        <f>IF(AND(ISNUMBER($P214),ISNUMBER($AL214),$AL214&lt;&gt;0),ROUND($P214/$AL214*100,1),"")</f>
        <v/>
      </c>
      <c r="AG214" s="54">
        <f>IF(AND(ISNUMBER($S214),ISNUMBER($AL214),$AL214&lt;&gt;0),ROUND($S214/$AL214*100,2),"")</f>
        <v/>
      </c>
      <c r="AH214" s="53">
        <f>IF(AND(ISNUMBER($Q214),ISNUMBER($AL214),$AL214&lt;&gt;0),ROUND($Q214/$AL214*100,1),"")</f>
        <v/>
      </c>
      <c r="AI214" s="48">
        <f>IF(ISNUMBER($S214),IF($S214&lt;=1,"Yes","No"),"n/a")</f>
        <v/>
      </c>
      <c r="AJ214" s="48">
        <f>IF(ISNUMBER($S214),ROUND(MAX(0,MIN(100,100-$S214*2.5-IF(ISNUMBER($T214),$T214,0)*0.12+IF($S214&lt;=1,12,0))),0),"")</f>
        <v/>
      </c>
      <c r="AK214" s="48">
        <f>IF(ISNUMBER($Q214),IF($Q214&gt;=100,20,IF($Q214&gt;=30,10,0)),0)+IF(ISNUMBER($R214),IF($R214&gt;=100,20,0),0)+IF(ISNUMBER($P214),IF($P214&gt;=150,20,IF($P214&gt;=50,12,5)),0)+IF(ISNUMBER($S214),IF($S214&lt;=1,15,0),0)</f>
        <v/>
      </c>
      <c r="AL214" s="48" t="n">
        <v>355</v>
      </c>
      <c r="AM214" s="49" t="n"/>
      <c r="AN214" s="48">
        <f>IF(AND(ISNUMBER($P214),ISNUMBER($AL214),$AL214&lt;&gt;0),IF(OR($P214&gt;180,$P214/$AL214*1000&gt;400),"Over ceiling, confirm SKU","Within"),"n/a")</f>
        <v/>
      </c>
      <c r="AO214" s="51" t="n"/>
      <c r="AP214" s="51" t="n"/>
      <c r="AQ214" s="51" t="n"/>
      <c r="AR214" s="34" t="inlineStr">
        <is>
          <t>No enrichment entry, to confirm</t>
        </is>
      </c>
      <c r="AS214" s="34" t="inlineStr">
        <is>
          <t>BLANK -&gt; requires live Amazon.ca capture</t>
        </is>
      </c>
      <c r="AT214" s="34" t="inlineStr">
        <is>
          <t>Unverified commercial data</t>
        </is>
      </c>
    </row>
    <row r="215" ht="28" customHeight="1">
      <c r="A215" s="34" t="inlineStr">
        <is>
          <t>United Sodas</t>
        </is>
      </c>
      <c r="B215" s="34" t="inlineStr">
        <is>
          <t>United Sodas of America | Mango Chili | 12 pack 355mL</t>
        </is>
      </c>
      <c r="C215" s="34" t="inlineStr">
        <is>
          <t>1) Sparkling electrolyte / functional sparkling</t>
        </is>
      </c>
      <c r="D215" s="34" t="inlineStr">
        <is>
          <t>355 mL can</t>
        </is>
      </c>
      <c r="E215" s="48" t="n">
        <v>12</v>
      </c>
      <c r="F215" s="49" t="n"/>
      <c r="G215" s="50">
        <f>IF(AND(ISNUMBER($F215),ISNUMBER($E215),$E215&lt;&gt;0),$F215/$E215,"")</f>
        <v/>
      </c>
      <c r="H215" s="50">
        <f>IF(AND(ISNUMBER($F215),ISNUMBER($AL215),ISNUMBER($E215),($AL215*$E215)&lt;&gt;0),$F215/($AL215*$E215)*100,"")</f>
        <v/>
      </c>
      <c r="I215" s="51" t="n"/>
      <c r="J215" s="52" t="n"/>
      <c r="K215" s="50">
        <f>IF(AND(ISNUMBER($F215),ISNUMBER($J215)),$F215*(1-$J215),"")</f>
        <v/>
      </c>
      <c r="L215" s="51" t="n"/>
      <c r="M215" s="51" t="n"/>
      <c r="N215" s="50">
        <f>IF(ISNUMBER($F215),($F215-IF(ISNUMBER($AM215),$AM215,0))*(1-IF(ISNUMBER($J215),$J215,0)),"")</f>
        <v/>
      </c>
      <c r="O215" s="34" t="inlineStr">
        <is>
          <t>Mango Chili</t>
        </is>
      </c>
      <c r="P215" s="48" t="n">
        <v>0</v>
      </c>
      <c r="Q215" s="48" t="n">
        <v>10</v>
      </c>
      <c r="R215" s="34" t="inlineStr">
        <is>
          <t>Not listed</t>
        </is>
      </c>
      <c r="S215" s="48" t="n">
        <v>8</v>
      </c>
      <c r="T215" s="48" t="n">
        <v>30</v>
      </c>
      <c r="U215" s="34" t="inlineStr">
        <is>
          <t>Cane sugar (small amount)</t>
        </is>
      </c>
      <c r="V215" s="34" t="inlineStr">
        <is>
          <t>Low calorie, light sparkling soda, minimalist branding</t>
        </is>
      </c>
      <c r="W215" s="51" t="n"/>
      <c r="X215" s="51" t="n"/>
      <c r="Y215" s="51" t="n"/>
      <c r="Z215" s="51" t="n"/>
      <c r="AA215" s="34" t="inlineStr">
        <is>
          <t>Low</t>
        </is>
      </c>
      <c r="AB215" s="34" t="inlineStr">
        <is>
          <t>Niche premium soda; design led</t>
        </is>
      </c>
      <c r="AC215" s="34" t="inlineStr">
        <is>
          <t>A light, low calorie modern soda</t>
        </is>
      </c>
      <c r="AD215" s="34" t="inlineStr">
        <is>
          <t>Low calorie soda with a clean, design forward identity.</t>
        </is>
      </c>
      <c r="AE215" s="51" t="n"/>
      <c r="AF215" s="53">
        <f>IF(AND(ISNUMBER($P215),ISNUMBER($AL215),$AL215&lt;&gt;0),ROUND($P215/$AL215*100,1),"")</f>
        <v/>
      </c>
      <c r="AG215" s="54">
        <f>IF(AND(ISNUMBER($S215),ISNUMBER($AL215),$AL215&lt;&gt;0),ROUND($S215/$AL215*100,2),"")</f>
        <v/>
      </c>
      <c r="AH215" s="53">
        <f>IF(AND(ISNUMBER($Q215),ISNUMBER($AL215),$AL215&lt;&gt;0),ROUND($Q215/$AL215*100,1),"")</f>
        <v/>
      </c>
      <c r="AI215" s="48">
        <f>IF(ISNUMBER($S215),IF($S215&lt;=1,"Yes","No"),"n/a")</f>
        <v/>
      </c>
      <c r="AJ215" s="48">
        <f>IF(ISNUMBER($S215),ROUND(MAX(0,MIN(100,100-$S215*2.5-IF(ISNUMBER($T215),$T215,0)*0.12+IF($S215&lt;=1,12,0))),0),"")</f>
        <v/>
      </c>
      <c r="AK215" s="48">
        <f>IF(ISNUMBER($Q215),IF($Q215&gt;=100,20,IF($Q215&gt;=30,10,0)),0)+IF(ISNUMBER($R215),IF($R215&gt;=100,20,0),0)+IF(ISNUMBER($P215),IF($P215&gt;=150,20,IF($P215&gt;=50,12,5)),0)+IF(ISNUMBER($S215),IF($S215&lt;=1,15,0),0)</f>
        <v/>
      </c>
      <c r="AL215" s="48" t="n">
        <v>355</v>
      </c>
      <c r="AM215" s="49" t="n"/>
      <c r="AN215" s="48">
        <f>IF(AND(ISNUMBER($P215),ISNUMBER($AL215),$AL215&lt;&gt;0),IF(OR($P215&gt;180,$P215/$AL215*1000&gt;400),"Over ceiling, confirm SKU","Within"),"n/a")</f>
        <v/>
      </c>
      <c r="AO215" s="51" t="n"/>
      <c r="AP215" s="51" t="n"/>
      <c r="AQ215" s="51" t="n"/>
      <c r="AR215" s="34" t="inlineStr">
        <is>
          <t>No enrichment entry, to confirm</t>
        </is>
      </c>
      <c r="AS215" s="34" t="inlineStr">
        <is>
          <t>BLANK -&gt; requires live Amazon.ca capture</t>
        </is>
      </c>
      <c r="AT215" s="34" t="inlineStr">
        <is>
          <t>Unverified commercial data</t>
        </is>
      </c>
    </row>
    <row r="216" ht="28" customHeight="1">
      <c r="A216" s="34" t="inlineStr">
        <is>
          <t>United Sodas</t>
        </is>
      </c>
      <c r="B216" s="34" t="inlineStr">
        <is>
          <t>United Sodas of America | Mango Chili | 15 pack 355mL</t>
        </is>
      </c>
      <c r="C216" s="34" t="inlineStr">
        <is>
          <t>1) Sparkling electrolyte / functional sparkling</t>
        </is>
      </c>
      <c r="D216" s="34" t="inlineStr">
        <is>
          <t>355 mL can</t>
        </is>
      </c>
      <c r="E216" s="48" t="n">
        <v>15</v>
      </c>
      <c r="F216" s="49" t="n"/>
      <c r="G216" s="50">
        <f>IF(AND(ISNUMBER($F216),ISNUMBER($E216),$E216&lt;&gt;0),$F216/$E216,"")</f>
        <v/>
      </c>
      <c r="H216" s="50">
        <f>IF(AND(ISNUMBER($F216),ISNUMBER($AL216),ISNUMBER($E216),($AL216*$E216)&lt;&gt;0),$F216/($AL216*$E216)*100,"")</f>
        <v/>
      </c>
      <c r="I216" s="51" t="n"/>
      <c r="J216" s="52" t="n"/>
      <c r="K216" s="50">
        <f>IF(AND(ISNUMBER($F216),ISNUMBER($J216)),$F216*(1-$J216),"")</f>
        <v/>
      </c>
      <c r="L216" s="51" t="n"/>
      <c r="M216" s="51" t="n"/>
      <c r="N216" s="50">
        <f>IF(ISNUMBER($F216),($F216-IF(ISNUMBER($AM216),$AM216,0))*(1-IF(ISNUMBER($J216),$J216,0)),"")</f>
        <v/>
      </c>
      <c r="O216" s="34" t="inlineStr">
        <is>
          <t>Mango Chili</t>
        </is>
      </c>
      <c r="P216" s="48" t="n">
        <v>0</v>
      </c>
      <c r="Q216" s="48" t="n">
        <v>10</v>
      </c>
      <c r="R216" s="34" t="inlineStr">
        <is>
          <t>Not listed</t>
        </is>
      </c>
      <c r="S216" s="48" t="n">
        <v>8</v>
      </c>
      <c r="T216" s="48" t="n">
        <v>30</v>
      </c>
      <c r="U216" s="34" t="inlineStr">
        <is>
          <t>Cane sugar (small amount)</t>
        </is>
      </c>
      <c r="V216" s="34" t="inlineStr">
        <is>
          <t>Low calorie, light sparkling soda, minimalist branding</t>
        </is>
      </c>
      <c r="W216" s="51" t="n"/>
      <c r="X216" s="51" t="n"/>
      <c r="Y216" s="51" t="n"/>
      <c r="Z216" s="51" t="n"/>
      <c r="AA216" s="34" t="inlineStr">
        <is>
          <t>Low</t>
        </is>
      </c>
      <c r="AB216" s="34" t="inlineStr">
        <is>
          <t>Niche premium soda; design led</t>
        </is>
      </c>
      <c r="AC216" s="34" t="inlineStr">
        <is>
          <t>A light, low calorie modern soda</t>
        </is>
      </c>
      <c r="AD216" s="34" t="inlineStr">
        <is>
          <t>Low calorie soda with a clean, design forward identity.</t>
        </is>
      </c>
      <c r="AE216" s="51" t="n"/>
      <c r="AF216" s="53">
        <f>IF(AND(ISNUMBER($P216),ISNUMBER($AL216),$AL216&lt;&gt;0),ROUND($P216/$AL216*100,1),"")</f>
        <v/>
      </c>
      <c r="AG216" s="54">
        <f>IF(AND(ISNUMBER($S216),ISNUMBER($AL216),$AL216&lt;&gt;0),ROUND($S216/$AL216*100,2),"")</f>
        <v/>
      </c>
      <c r="AH216" s="53">
        <f>IF(AND(ISNUMBER($Q216),ISNUMBER($AL216),$AL216&lt;&gt;0),ROUND($Q216/$AL216*100,1),"")</f>
        <v/>
      </c>
      <c r="AI216" s="48">
        <f>IF(ISNUMBER($S216),IF($S216&lt;=1,"Yes","No"),"n/a")</f>
        <v/>
      </c>
      <c r="AJ216" s="48">
        <f>IF(ISNUMBER($S216),ROUND(MAX(0,MIN(100,100-$S216*2.5-IF(ISNUMBER($T216),$T216,0)*0.12+IF($S216&lt;=1,12,0))),0),"")</f>
        <v/>
      </c>
      <c r="AK216" s="48">
        <f>IF(ISNUMBER($Q216),IF($Q216&gt;=100,20,IF($Q216&gt;=30,10,0)),0)+IF(ISNUMBER($R216),IF($R216&gt;=100,20,0),0)+IF(ISNUMBER($P216),IF($P216&gt;=150,20,IF($P216&gt;=50,12,5)),0)+IF(ISNUMBER($S216),IF($S216&lt;=1,15,0),0)</f>
        <v/>
      </c>
      <c r="AL216" s="48" t="n">
        <v>355</v>
      </c>
      <c r="AM216" s="49" t="n"/>
      <c r="AN216" s="48">
        <f>IF(AND(ISNUMBER($P216),ISNUMBER($AL216),$AL216&lt;&gt;0),IF(OR($P216&gt;180,$P216/$AL216*1000&gt;400),"Over ceiling, confirm SKU","Within"),"n/a")</f>
        <v/>
      </c>
      <c r="AO216" s="51" t="n"/>
      <c r="AP216" s="51" t="n"/>
      <c r="AQ216" s="51" t="n"/>
      <c r="AR216" s="34" t="inlineStr">
        <is>
          <t>No enrichment entry, to confirm</t>
        </is>
      </c>
      <c r="AS216" s="34" t="inlineStr">
        <is>
          <t>BLANK -&gt; requires live Amazon.ca capture</t>
        </is>
      </c>
      <c r="AT216" s="34" t="inlineStr">
        <is>
          <t>Unverified commercial data</t>
        </is>
      </c>
    </row>
    <row r="217" ht="28" customHeight="1">
      <c r="A217" s="34" t="inlineStr">
        <is>
          <t>United Sodas</t>
        </is>
      </c>
      <c r="B217" s="34" t="inlineStr">
        <is>
          <t>United Sodas of America | Mango Chili | 18 pack 355mL</t>
        </is>
      </c>
      <c r="C217" s="34" t="inlineStr">
        <is>
          <t>1) Sparkling electrolyte / functional sparkling</t>
        </is>
      </c>
      <c r="D217" s="34" t="inlineStr">
        <is>
          <t>355 mL can</t>
        </is>
      </c>
      <c r="E217" s="48" t="n">
        <v>18</v>
      </c>
      <c r="F217" s="49" t="n"/>
      <c r="G217" s="50">
        <f>IF(AND(ISNUMBER($F217),ISNUMBER($E217),$E217&lt;&gt;0),$F217/$E217,"")</f>
        <v/>
      </c>
      <c r="H217" s="50">
        <f>IF(AND(ISNUMBER($F217),ISNUMBER($AL217),ISNUMBER($E217),($AL217*$E217)&lt;&gt;0),$F217/($AL217*$E217)*100,"")</f>
        <v/>
      </c>
      <c r="I217" s="51" t="n"/>
      <c r="J217" s="52" t="n"/>
      <c r="K217" s="50">
        <f>IF(AND(ISNUMBER($F217),ISNUMBER($J217)),$F217*(1-$J217),"")</f>
        <v/>
      </c>
      <c r="L217" s="51" t="n"/>
      <c r="M217" s="51" t="n"/>
      <c r="N217" s="50">
        <f>IF(ISNUMBER($F217),($F217-IF(ISNUMBER($AM217),$AM217,0))*(1-IF(ISNUMBER($J217),$J217,0)),"")</f>
        <v/>
      </c>
      <c r="O217" s="34" t="inlineStr">
        <is>
          <t>Mango Chili</t>
        </is>
      </c>
      <c r="P217" s="48" t="n">
        <v>0</v>
      </c>
      <c r="Q217" s="48" t="n">
        <v>10</v>
      </c>
      <c r="R217" s="34" t="inlineStr">
        <is>
          <t>Not listed</t>
        </is>
      </c>
      <c r="S217" s="48" t="n">
        <v>8</v>
      </c>
      <c r="T217" s="48" t="n">
        <v>30</v>
      </c>
      <c r="U217" s="34" t="inlineStr">
        <is>
          <t>Cane sugar (small amount)</t>
        </is>
      </c>
      <c r="V217" s="34" t="inlineStr">
        <is>
          <t>Low calorie, light sparkling soda, minimalist branding</t>
        </is>
      </c>
      <c r="W217" s="51" t="n"/>
      <c r="X217" s="51" t="n"/>
      <c r="Y217" s="51" t="n"/>
      <c r="Z217" s="51" t="n"/>
      <c r="AA217" s="34" t="inlineStr">
        <is>
          <t>Low</t>
        </is>
      </c>
      <c r="AB217" s="34" t="inlineStr">
        <is>
          <t>Niche premium soda; design led</t>
        </is>
      </c>
      <c r="AC217" s="34" t="inlineStr">
        <is>
          <t>A light, low calorie modern soda</t>
        </is>
      </c>
      <c r="AD217" s="34" t="inlineStr">
        <is>
          <t>Low calorie soda with a clean, design forward identity.</t>
        </is>
      </c>
      <c r="AE217" s="51" t="n"/>
      <c r="AF217" s="53">
        <f>IF(AND(ISNUMBER($P217),ISNUMBER($AL217),$AL217&lt;&gt;0),ROUND($P217/$AL217*100,1),"")</f>
        <v/>
      </c>
      <c r="AG217" s="54">
        <f>IF(AND(ISNUMBER($S217),ISNUMBER($AL217),$AL217&lt;&gt;0),ROUND($S217/$AL217*100,2),"")</f>
        <v/>
      </c>
      <c r="AH217" s="53">
        <f>IF(AND(ISNUMBER($Q217),ISNUMBER($AL217),$AL217&lt;&gt;0),ROUND($Q217/$AL217*100,1),"")</f>
        <v/>
      </c>
      <c r="AI217" s="48">
        <f>IF(ISNUMBER($S217),IF($S217&lt;=1,"Yes","No"),"n/a")</f>
        <v/>
      </c>
      <c r="AJ217" s="48">
        <f>IF(ISNUMBER($S217),ROUND(MAX(0,MIN(100,100-$S217*2.5-IF(ISNUMBER($T217),$T217,0)*0.12+IF($S217&lt;=1,12,0))),0),"")</f>
        <v/>
      </c>
      <c r="AK217" s="48">
        <f>IF(ISNUMBER($Q217),IF($Q217&gt;=100,20,IF($Q217&gt;=30,10,0)),0)+IF(ISNUMBER($R217),IF($R217&gt;=100,20,0),0)+IF(ISNUMBER($P217),IF($P217&gt;=150,20,IF($P217&gt;=50,12,5)),0)+IF(ISNUMBER($S217),IF($S217&lt;=1,15,0),0)</f>
        <v/>
      </c>
      <c r="AL217" s="48" t="n">
        <v>355</v>
      </c>
      <c r="AM217" s="49" t="n"/>
      <c r="AN217" s="48">
        <f>IF(AND(ISNUMBER($P217),ISNUMBER($AL217),$AL217&lt;&gt;0),IF(OR($P217&gt;180,$P217/$AL217*1000&gt;400),"Over ceiling, confirm SKU","Within"),"n/a")</f>
        <v/>
      </c>
      <c r="AO217" s="51" t="n"/>
      <c r="AP217" s="51" t="n"/>
      <c r="AQ217" s="51" t="n"/>
      <c r="AR217" s="34" t="inlineStr">
        <is>
          <t>No enrichment entry, to confirm</t>
        </is>
      </c>
      <c r="AS217" s="34" t="inlineStr">
        <is>
          <t>BLANK -&gt; requires live Amazon.ca capture</t>
        </is>
      </c>
      <c r="AT217" s="34" t="inlineStr">
        <is>
          <t>Unverified commercial data</t>
        </is>
      </c>
    </row>
    <row r="218" ht="28" customHeight="1">
      <c r="A218" s="34" t="inlineStr">
        <is>
          <t>United Sodas</t>
        </is>
      </c>
      <c r="B218" s="34" t="inlineStr">
        <is>
          <t>United Sodas of America | Mango Chili | 24 pack 355mL</t>
        </is>
      </c>
      <c r="C218" s="34" t="inlineStr">
        <is>
          <t>1) Sparkling electrolyte / functional sparkling</t>
        </is>
      </c>
      <c r="D218" s="34" t="inlineStr">
        <is>
          <t>355 mL can</t>
        </is>
      </c>
      <c r="E218" s="48" t="n">
        <v>24</v>
      </c>
      <c r="F218" s="49" t="n"/>
      <c r="G218" s="50">
        <f>IF(AND(ISNUMBER($F218),ISNUMBER($E218),$E218&lt;&gt;0),$F218/$E218,"")</f>
        <v/>
      </c>
      <c r="H218" s="50">
        <f>IF(AND(ISNUMBER($F218),ISNUMBER($AL218),ISNUMBER($E218),($AL218*$E218)&lt;&gt;0),$F218/($AL218*$E218)*100,"")</f>
        <v/>
      </c>
      <c r="I218" s="51" t="n"/>
      <c r="J218" s="52" t="n"/>
      <c r="K218" s="50">
        <f>IF(AND(ISNUMBER($F218),ISNUMBER($J218)),$F218*(1-$J218),"")</f>
        <v/>
      </c>
      <c r="L218" s="51" t="n"/>
      <c r="M218" s="51" t="n"/>
      <c r="N218" s="50">
        <f>IF(ISNUMBER($F218),($F218-IF(ISNUMBER($AM218),$AM218,0))*(1-IF(ISNUMBER($J218),$J218,0)),"")</f>
        <v/>
      </c>
      <c r="O218" s="34" t="inlineStr">
        <is>
          <t>Mango Chili</t>
        </is>
      </c>
      <c r="P218" s="48" t="n">
        <v>0</v>
      </c>
      <c r="Q218" s="48" t="n">
        <v>10</v>
      </c>
      <c r="R218" s="34" t="inlineStr">
        <is>
          <t>Not listed</t>
        </is>
      </c>
      <c r="S218" s="48" t="n">
        <v>8</v>
      </c>
      <c r="T218" s="48" t="n">
        <v>30</v>
      </c>
      <c r="U218" s="34" t="inlineStr">
        <is>
          <t>Cane sugar (small amount)</t>
        </is>
      </c>
      <c r="V218" s="34" t="inlineStr">
        <is>
          <t>Low calorie, light sparkling soda, minimalist branding</t>
        </is>
      </c>
      <c r="W218" s="51" t="n"/>
      <c r="X218" s="51" t="n"/>
      <c r="Y218" s="51" t="n"/>
      <c r="Z218" s="51" t="n"/>
      <c r="AA218" s="34" t="inlineStr">
        <is>
          <t>Low</t>
        </is>
      </c>
      <c r="AB218" s="34" t="inlineStr">
        <is>
          <t>Niche premium soda; design led</t>
        </is>
      </c>
      <c r="AC218" s="34" t="inlineStr">
        <is>
          <t>A light, low calorie modern soda</t>
        </is>
      </c>
      <c r="AD218" s="34" t="inlineStr">
        <is>
          <t>Low calorie soda with a clean, design forward identity.</t>
        </is>
      </c>
      <c r="AE218" s="51" t="n"/>
      <c r="AF218" s="53">
        <f>IF(AND(ISNUMBER($P218),ISNUMBER($AL218),$AL218&lt;&gt;0),ROUND($P218/$AL218*100,1),"")</f>
        <v/>
      </c>
      <c r="AG218" s="54">
        <f>IF(AND(ISNUMBER($S218),ISNUMBER($AL218),$AL218&lt;&gt;0),ROUND($S218/$AL218*100,2),"")</f>
        <v/>
      </c>
      <c r="AH218" s="53">
        <f>IF(AND(ISNUMBER($Q218),ISNUMBER($AL218),$AL218&lt;&gt;0),ROUND($Q218/$AL218*100,1),"")</f>
        <v/>
      </c>
      <c r="AI218" s="48">
        <f>IF(ISNUMBER($S218),IF($S218&lt;=1,"Yes","No"),"n/a")</f>
        <v/>
      </c>
      <c r="AJ218" s="48">
        <f>IF(ISNUMBER($S218),ROUND(MAX(0,MIN(100,100-$S218*2.5-IF(ISNUMBER($T218),$T218,0)*0.12+IF($S218&lt;=1,12,0))),0),"")</f>
        <v/>
      </c>
      <c r="AK218" s="48">
        <f>IF(ISNUMBER($Q218),IF($Q218&gt;=100,20,IF($Q218&gt;=30,10,0)),0)+IF(ISNUMBER($R218),IF($R218&gt;=100,20,0),0)+IF(ISNUMBER($P218),IF($P218&gt;=150,20,IF($P218&gt;=50,12,5)),0)+IF(ISNUMBER($S218),IF($S218&lt;=1,15,0),0)</f>
        <v/>
      </c>
      <c r="AL218" s="48" t="n">
        <v>355</v>
      </c>
      <c r="AM218" s="49" t="n"/>
      <c r="AN218" s="48">
        <f>IF(AND(ISNUMBER($P218),ISNUMBER($AL218),$AL218&lt;&gt;0),IF(OR($P218&gt;180,$P218/$AL218*1000&gt;400),"Over ceiling, confirm SKU","Within"),"n/a")</f>
        <v/>
      </c>
      <c r="AO218" s="51" t="n"/>
      <c r="AP218" s="51" t="n"/>
      <c r="AQ218" s="51" t="n"/>
      <c r="AR218" s="34" t="inlineStr">
        <is>
          <t>No enrichment entry, to confirm</t>
        </is>
      </c>
      <c r="AS218" s="34" t="inlineStr">
        <is>
          <t>BLANK -&gt; requires live Amazon.ca capture</t>
        </is>
      </c>
      <c r="AT218" s="34" t="inlineStr">
        <is>
          <t>Unverified commercial data</t>
        </is>
      </c>
    </row>
    <row r="219" ht="28" customHeight="1">
      <c r="A219" s="34" t="inlineStr">
        <is>
          <t>United Sodas</t>
        </is>
      </c>
      <c r="B219" s="34" t="inlineStr">
        <is>
          <t>United Sodas of America | Lemon Lime | single 355mL</t>
        </is>
      </c>
      <c r="C219" s="34" t="inlineStr">
        <is>
          <t>1) Sparkling electrolyte / functional sparkling</t>
        </is>
      </c>
      <c r="D219" s="34" t="inlineStr">
        <is>
          <t>355 mL can</t>
        </is>
      </c>
      <c r="E219" s="48" t="n">
        <v>1</v>
      </c>
      <c r="F219" s="49" t="n"/>
      <c r="G219" s="50">
        <f>IF(AND(ISNUMBER($F219),ISNUMBER($E219),$E219&lt;&gt;0),$F219/$E219,"")</f>
        <v/>
      </c>
      <c r="H219" s="50">
        <f>IF(AND(ISNUMBER($F219),ISNUMBER($AL219),ISNUMBER($E219),($AL219*$E219)&lt;&gt;0),$F219/($AL219*$E219)*100,"")</f>
        <v/>
      </c>
      <c r="I219" s="51" t="n"/>
      <c r="J219" s="52" t="n"/>
      <c r="K219" s="50">
        <f>IF(AND(ISNUMBER($F219),ISNUMBER($J219)),$F219*(1-$J219),"")</f>
        <v/>
      </c>
      <c r="L219" s="51" t="n"/>
      <c r="M219" s="51" t="n"/>
      <c r="N219" s="50">
        <f>IF(ISNUMBER($F219),($F219-IF(ISNUMBER($AM219),$AM219,0))*(1-IF(ISNUMBER($J219),$J219,0)),"")</f>
        <v/>
      </c>
      <c r="O219" s="34" t="inlineStr">
        <is>
          <t>Lemon Lime</t>
        </is>
      </c>
      <c r="P219" s="48" t="n">
        <v>0</v>
      </c>
      <c r="Q219" s="48" t="n">
        <v>10</v>
      </c>
      <c r="R219" s="34" t="inlineStr">
        <is>
          <t>Not listed</t>
        </is>
      </c>
      <c r="S219" s="48" t="n">
        <v>8</v>
      </c>
      <c r="T219" s="48" t="n">
        <v>30</v>
      </c>
      <c r="U219" s="34" t="inlineStr">
        <is>
          <t>Cane sugar (small amount)</t>
        </is>
      </c>
      <c r="V219" s="34" t="inlineStr">
        <is>
          <t>Low calorie, light sparkling soda, minimalist branding</t>
        </is>
      </c>
      <c r="W219" s="51" t="n"/>
      <c r="X219" s="51" t="n"/>
      <c r="Y219" s="51" t="n"/>
      <c r="Z219" s="51" t="n"/>
      <c r="AA219" s="34" t="inlineStr">
        <is>
          <t>Low</t>
        </is>
      </c>
      <c r="AB219" s="34" t="inlineStr">
        <is>
          <t>Niche premium soda; design led</t>
        </is>
      </c>
      <c r="AC219" s="34" t="inlineStr">
        <is>
          <t>A light, low calorie modern soda</t>
        </is>
      </c>
      <c r="AD219" s="34" t="inlineStr">
        <is>
          <t>Low calorie soda with a clean, design forward identity.</t>
        </is>
      </c>
      <c r="AE219" s="51" t="n"/>
      <c r="AF219" s="53">
        <f>IF(AND(ISNUMBER($P219),ISNUMBER($AL219),$AL219&lt;&gt;0),ROUND($P219/$AL219*100,1),"")</f>
        <v/>
      </c>
      <c r="AG219" s="54">
        <f>IF(AND(ISNUMBER($S219),ISNUMBER($AL219),$AL219&lt;&gt;0),ROUND($S219/$AL219*100,2),"")</f>
        <v/>
      </c>
      <c r="AH219" s="53">
        <f>IF(AND(ISNUMBER($Q219),ISNUMBER($AL219),$AL219&lt;&gt;0),ROUND($Q219/$AL219*100,1),"")</f>
        <v/>
      </c>
      <c r="AI219" s="48">
        <f>IF(ISNUMBER($S219),IF($S219&lt;=1,"Yes","No"),"n/a")</f>
        <v/>
      </c>
      <c r="AJ219" s="48">
        <f>IF(ISNUMBER($S219),ROUND(MAX(0,MIN(100,100-$S219*2.5-IF(ISNUMBER($T219),$T219,0)*0.12+IF($S219&lt;=1,12,0))),0),"")</f>
        <v/>
      </c>
      <c r="AK219" s="48">
        <f>IF(ISNUMBER($Q219),IF($Q219&gt;=100,20,IF($Q219&gt;=30,10,0)),0)+IF(ISNUMBER($R219),IF($R219&gt;=100,20,0),0)+IF(ISNUMBER($P219),IF($P219&gt;=150,20,IF($P219&gt;=50,12,5)),0)+IF(ISNUMBER($S219),IF($S219&lt;=1,15,0),0)</f>
        <v/>
      </c>
      <c r="AL219" s="48" t="n">
        <v>355</v>
      </c>
      <c r="AM219" s="49" t="n"/>
      <c r="AN219" s="48">
        <f>IF(AND(ISNUMBER($P219),ISNUMBER($AL219),$AL219&lt;&gt;0),IF(OR($P219&gt;180,$P219/$AL219*1000&gt;400),"Over ceiling, confirm SKU","Within"),"n/a")</f>
        <v/>
      </c>
      <c r="AO219" s="51" t="n"/>
      <c r="AP219" s="51" t="n"/>
      <c r="AQ219" s="51" t="n"/>
      <c r="AR219" s="34" t="inlineStr">
        <is>
          <t>No enrichment entry, to confirm</t>
        </is>
      </c>
      <c r="AS219" s="34" t="inlineStr">
        <is>
          <t>BLANK -&gt; requires live Amazon.ca capture</t>
        </is>
      </c>
      <c r="AT219" s="34" t="inlineStr">
        <is>
          <t>Unverified commercial data</t>
        </is>
      </c>
    </row>
    <row r="220" ht="28" customHeight="1">
      <c r="A220" s="34" t="inlineStr">
        <is>
          <t>United Sodas</t>
        </is>
      </c>
      <c r="B220" s="34" t="inlineStr">
        <is>
          <t>United Sodas of America | Lemon Lime | 8 pack 355mL</t>
        </is>
      </c>
      <c r="C220" s="34" t="inlineStr">
        <is>
          <t>1) Sparkling electrolyte / functional sparkling</t>
        </is>
      </c>
      <c r="D220" s="34" t="inlineStr">
        <is>
          <t>355 mL can</t>
        </is>
      </c>
      <c r="E220" s="48" t="n">
        <v>8</v>
      </c>
      <c r="F220" s="49" t="n"/>
      <c r="G220" s="50">
        <f>IF(AND(ISNUMBER($F220),ISNUMBER($E220),$E220&lt;&gt;0),$F220/$E220,"")</f>
        <v/>
      </c>
      <c r="H220" s="50">
        <f>IF(AND(ISNUMBER($F220),ISNUMBER($AL220),ISNUMBER($E220),($AL220*$E220)&lt;&gt;0),$F220/($AL220*$E220)*100,"")</f>
        <v/>
      </c>
      <c r="I220" s="51" t="n"/>
      <c r="J220" s="52" t="n"/>
      <c r="K220" s="50">
        <f>IF(AND(ISNUMBER($F220),ISNUMBER($J220)),$F220*(1-$J220),"")</f>
        <v/>
      </c>
      <c r="L220" s="51" t="n"/>
      <c r="M220" s="51" t="n"/>
      <c r="N220" s="50">
        <f>IF(ISNUMBER($F220),($F220-IF(ISNUMBER($AM220),$AM220,0))*(1-IF(ISNUMBER($J220),$J220,0)),"")</f>
        <v/>
      </c>
      <c r="O220" s="34" t="inlineStr">
        <is>
          <t>Lemon Lime</t>
        </is>
      </c>
      <c r="P220" s="48" t="n">
        <v>0</v>
      </c>
      <c r="Q220" s="48" t="n">
        <v>10</v>
      </c>
      <c r="R220" s="34" t="inlineStr">
        <is>
          <t>Not listed</t>
        </is>
      </c>
      <c r="S220" s="48" t="n">
        <v>8</v>
      </c>
      <c r="T220" s="48" t="n">
        <v>30</v>
      </c>
      <c r="U220" s="34" t="inlineStr">
        <is>
          <t>Cane sugar (small amount)</t>
        </is>
      </c>
      <c r="V220" s="34" t="inlineStr">
        <is>
          <t>Low calorie, light sparkling soda, minimalist branding</t>
        </is>
      </c>
      <c r="W220" s="51" t="n"/>
      <c r="X220" s="51" t="n"/>
      <c r="Y220" s="51" t="n"/>
      <c r="Z220" s="51" t="n"/>
      <c r="AA220" s="34" t="inlineStr">
        <is>
          <t>Low</t>
        </is>
      </c>
      <c r="AB220" s="34" t="inlineStr">
        <is>
          <t>Niche premium soda; design led</t>
        </is>
      </c>
      <c r="AC220" s="34" t="inlineStr">
        <is>
          <t>A light, low calorie modern soda</t>
        </is>
      </c>
      <c r="AD220" s="34" t="inlineStr">
        <is>
          <t>Low calorie soda with a clean, design forward identity.</t>
        </is>
      </c>
      <c r="AE220" s="51" t="n"/>
      <c r="AF220" s="53">
        <f>IF(AND(ISNUMBER($P220),ISNUMBER($AL220),$AL220&lt;&gt;0),ROUND($P220/$AL220*100,1),"")</f>
        <v/>
      </c>
      <c r="AG220" s="54">
        <f>IF(AND(ISNUMBER($S220),ISNUMBER($AL220),$AL220&lt;&gt;0),ROUND($S220/$AL220*100,2),"")</f>
        <v/>
      </c>
      <c r="AH220" s="53">
        <f>IF(AND(ISNUMBER($Q220),ISNUMBER($AL220),$AL220&lt;&gt;0),ROUND($Q220/$AL220*100,1),"")</f>
        <v/>
      </c>
      <c r="AI220" s="48">
        <f>IF(ISNUMBER($S220),IF($S220&lt;=1,"Yes","No"),"n/a")</f>
        <v/>
      </c>
      <c r="AJ220" s="48">
        <f>IF(ISNUMBER($S220),ROUND(MAX(0,MIN(100,100-$S220*2.5-IF(ISNUMBER($T220),$T220,0)*0.12+IF($S220&lt;=1,12,0))),0),"")</f>
        <v/>
      </c>
      <c r="AK220" s="48">
        <f>IF(ISNUMBER($Q220),IF($Q220&gt;=100,20,IF($Q220&gt;=30,10,0)),0)+IF(ISNUMBER($R220),IF($R220&gt;=100,20,0),0)+IF(ISNUMBER($P220),IF($P220&gt;=150,20,IF($P220&gt;=50,12,5)),0)+IF(ISNUMBER($S220),IF($S220&lt;=1,15,0),0)</f>
        <v/>
      </c>
      <c r="AL220" s="48" t="n">
        <v>355</v>
      </c>
      <c r="AM220" s="49" t="n"/>
      <c r="AN220" s="48">
        <f>IF(AND(ISNUMBER($P220),ISNUMBER($AL220),$AL220&lt;&gt;0),IF(OR($P220&gt;180,$P220/$AL220*1000&gt;400),"Over ceiling, confirm SKU","Within"),"n/a")</f>
        <v/>
      </c>
      <c r="AO220" s="51" t="n"/>
      <c r="AP220" s="51" t="n"/>
      <c r="AQ220" s="51" t="n"/>
      <c r="AR220" s="34" t="inlineStr">
        <is>
          <t>No enrichment entry, to confirm</t>
        </is>
      </c>
      <c r="AS220" s="34" t="inlineStr">
        <is>
          <t>BLANK -&gt; requires live Amazon.ca capture</t>
        </is>
      </c>
      <c r="AT220" s="34" t="inlineStr">
        <is>
          <t>Unverified commercial data</t>
        </is>
      </c>
    </row>
    <row r="221" ht="28" customHeight="1">
      <c r="A221" s="34" t="inlineStr">
        <is>
          <t>United Sodas</t>
        </is>
      </c>
      <c r="B221" s="34" t="inlineStr">
        <is>
          <t>United Sodas of America | Lemon Lime | 12 pack 355mL</t>
        </is>
      </c>
      <c r="C221" s="34" t="inlineStr">
        <is>
          <t>1) Sparkling electrolyte / functional sparkling</t>
        </is>
      </c>
      <c r="D221" s="34" t="inlineStr">
        <is>
          <t>355 mL can</t>
        </is>
      </c>
      <c r="E221" s="48" t="n">
        <v>12</v>
      </c>
      <c r="F221" s="49" t="n"/>
      <c r="G221" s="50">
        <f>IF(AND(ISNUMBER($F221),ISNUMBER($E221),$E221&lt;&gt;0),$F221/$E221,"")</f>
        <v/>
      </c>
      <c r="H221" s="50">
        <f>IF(AND(ISNUMBER($F221),ISNUMBER($AL221),ISNUMBER($E221),($AL221*$E221)&lt;&gt;0),$F221/($AL221*$E221)*100,"")</f>
        <v/>
      </c>
      <c r="I221" s="51" t="n"/>
      <c r="J221" s="52" t="n"/>
      <c r="K221" s="50">
        <f>IF(AND(ISNUMBER($F221),ISNUMBER($J221)),$F221*(1-$J221),"")</f>
        <v/>
      </c>
      <c r="L221" s="51" t="n"/>
      <c r="M221" s="51" t="n"/>
      <c r="N221" s="50">
        <f>IF(ISNUMBER($F221),($F221-IF(ISNUMBER($AM221),$AM221,0))*(1-IF(ISNUMBER($J221),$J221,0)),"")</f>
        <v/>
      </c>
      <c r="O221" s="34" t="inlineStr">
        <is>
          <t>Lemon Lime</t>
        </is>
      </c>
      <c r="P221" s="48" t="n">
        <v>0</v>
      </c>
      <c r="Q221" s="48" t="n">
        <v>10</v>
      </c>
      <c r="R221" s="34" t="inlineStr">
        <is>
          <t>Not listed</t>
        </is>
      </c>
      <c r="S221" s="48" t="n">
        <v>8</v>
      </c>
      <c r="T221" s="48" t="n">
        <v>30</v>
      </c>
      <c r="U221" s="34" t="inlineStr">
        <is>
          <t>Cane sugar (small amount)</t>
        </is>
      </c>
      <c r="V221" s="34" t="inlineStr">
        <is>
          <t>Low calorie, light sparkling soda, minimalist branding</t>
        </is>
      </c>
      <c r="W221" s="51" t="n"/>
      <c r="X221" s="51" t="n"/>
      <c r="Y221" s="51" t="n"/>
      <c r="Z221" s="51" t="n"/>
      <c r="AA221" s="34" t="inlineStr">
        <is>
          <t>Low</t>
        </is>
      </c>
      <c r="AB221" s="34" t="inlineStr">
        <is>
          <t>Niche premium soda; design led</t>
        </is>
      </c>
      <c r="AC221" s="34" t="inlineStr">
        <is>
          <t>A light, low calorie modern soda</t>
        </is>
      </c>
      <c r="AD221" s="34" t="inlineStr">
        <is>
          <t>Low calorie soda with a clean, design forward identity.</t>
        </is>
      </c>
      <c r="AE221" s="51" t="n"/>
      <c r="AF221" s="53">
        <f>IF(AND(ISNUMBER($P221),ISNUMBER($AL221),$AL221&lt;&gt;0),ROUND($P221/$AL221*100,1),"")</f>
        <v/>
      </c>
      <c r="AG221" s="54">
        <f>IF(AND(ISNUMBER($S221),ISNUMBER($AL221),$AL221&lt;&gt;0),ROUND($S221/$AL221*100,2),"")</f>
        <v/>
      </c>
      <c r="AH221" s="53">
        <f>IF(AND(ISNUMBER($Q221),ISNUMBER($AL221),$AL221&lt;&gt;0),ROUND($Q221/$AL221*100,1),"")</f>
        <v/>
      </c>
      <c r="AI221" s="48">
        <f>IF(ISNUMBER($S221),IF($S221&lt;=1,"Yes","No"),"n/a")</f>
        <v/>
      </c>
      <c r="AJ221" s="48">
        <f>IF(ISNUMBER($S221),ROUND(MAX(0,MIN(100,100-$S221*2.5-IF(ISNUMBER($T221),$T221,0)*0.12+IF($S221&lt;=1,12,0))),0),"")</f>
        <v/>
      </c>
      <c r="AK221" s="48">
        <f>IF(ISNUMBER($Q221),IF($Q221&gt;=100,20,IF($Q221&gt;=30,10,0)),0)+IF(ISNUMBER($R221),IF($R221&gt;=100,20,0),0)+IF(ISNUMBER($P221),IF($P221&gt;=150,20,IF($P221&gt;=50,12,5)),0)+IF(ISNUMBER($S221),IF($S221&lt;=1,15,0),0)</f>
        <v/>
      </c>
      <c r="AL221" s="48" t="n">
        <v>355</v>
      </c>
      <c r="AM221" s="49" t="n"/>
      <c r="AN221" s="48">
        <f>IF(AND(ISNUMBER($P221),ISNUMBER($AL221),$AL221&lt;&gt;0),IF(OR($P221&gt;180,$P221/$AL221*1000&gt;400),"Over ceiling, confirm SKU","Within"),"n/a")</f>
        <v/>
      </c>
      <c r="AO221" s="51" t="n"/>
      <c r="AP221" s="51" t="n"/>
      <c r="AQ221" s="51" t="n"/>
      <c r="AR221" s="34" t="inlineStr">
        <is>
          <t>No enrichment entry, to confirm</t>
        </is>
      </c>
      <c r="AS221" s="34" t="inlineStr">
        <is>
          <t>BLANK -&gt; requires live Amazon.ca capture</t>
        </is>
      </c>
      <c r="AT221" s="34" t="inlineStr">
        <is>
          <t>Unverified commercial data</t>
        </is>
      </c>
    </row>
    <row r="222" ht="28" customHeight="1">
      <c r="A222" s="34" t="inlineStr">
        <is>
          <t>United Sodas</t>
        </is>
      </c>
      <c r="B222" s="34" t="inlineStr">
        <is>
          <t>United Sodas of America | Lemon Lime | 15 pack 355mL</t>
        </is>
      </c>
      <c r="C222" s="34" t="inlineStr">
        <is>
          <t>1) Sparkling electrolyte / functional sparkling</t>
        </is>
      </c>
      <c r="D222" s="34" t="inlineStr">
        <is>
          <t>355 mL can</t>
        </is>
      </c>
      <c r="E222" s="48" t="n">
        <v>15</v>
      </c>
      <c r="F222" s="49" t="n"/>
      <c r="G222" s="50">
        <f>IF(AND(ISNUMBER($F222),ISNUMBER($E222),$E222&lt;&gt;0),$F222/$E222,"")</f>
        <v/>
      </c>
      <c r="H222" s="50">
        <f>IF(AND(ISNUMBER($F222),ISNUMBER($AL222),ISNUMBER($E222),($AL222*$E222)&lt;&gt;0),$F222/($AL222*$E222)*100,"")</f>
        <v/>
      </c>
      <c r="I222" s="51" t="n"/>
      <c r="J222" s="52" t="n"/>
      <c r="K222" s="50">
        <f>IF(AND(ISNUMBER($F222),ISNUMBER($J222)),$F222*(1-$J222),"")</f>
        <v/>
      </c>
      <c r="L222" s="51" t="n"/>
      <c r="M222" s="51" t="n"/>
      <c r="N222" s="50">
        <f>IF(ISNUMBER($F222),($F222-IF(ISNUMBER($AM222),$AM222,0))*(1-IF(ISNUMBER($J222),$J222,0)),"")</f>
        <v/>
      </c>
      <c r="O222" s="34" t="inlineStr">
        <is>
          <t>Lemon Lime</t>
        </is>
      </c>
      <c r="P222" s="48" t="n">
        <v>0</v>
      </c>
      <c r="Q222" s="48" t="n">
        <v>10</v>
      </c>
      <c r="R222" s="34" t="inlineStr">
        <is>
          <t>Not listed</t>
        </is>
      </c>
      <c r="S222" s="48" t="n">
        <v>8</v>
      </c>
      <c r="T222" s="48" t="n">
        <v>30</v>
      </c>
      <c r="U222" s="34" t="inlineStr">
        <is>
          <t>Cane sugar (small amount)</t>
        </is>
      </c>
      <c r="V222" s="34" t="inlineStr">
        <is>
          <t>Low calorie, light sparkling soda, minimalist branding</t>
        </is>
      </c>
      <c r="W222" s="51" t="n"/>
      <c r="X222" s="51" t="n"/>
      <c r="Y222" s="51" t="n"/>
      <c r="Z222" s="51" t="n"/>
      <c r="AA222" s="34" t="inlineStr">
        <is>
          <t>Low</t>
        </is>
      </c>
      <c r="AB222" s="34" t="inlineStr">
        <is>
          <t>Niche premium soda; design led</t>
        </is>
      </c>
      <c r="AC222" s="34" t="inlineStr">
        <is>
          <t>A light, low calorie modern soda</t>
        </is>
      </c>
      <c r="AD222" s="34" t="inlineStr">
        <is>
          <t>Low calorie soda with a clean, design forward identity.</t>
        </is>
      </c>
      <c r="AE222" s="51" t="n"/>
      <c r="AF222" s="53">
        <f>IF(AND(ISNUMBER($P222),ISNUMBER($AL222),$AL222&lt;&gt;0),ROUND($P222/$AL222*100,1),"")</f>
        <v/>
      </c>
      <c r="AG222" s="54">
        <f>IF(AND(ISNUMBER($S222),ISNUMBER($AL222),$AL222&lt;&gt;0),ROUND($S222/$AL222*100,2),"")</f>
        <v/>
      </c>
      <c r="AH222" s="53">
        <f>IF(AND(ISNUMBER($Q222),ISNUMBER($AL222),$AL222&lt;&gt;0),ROUND($Q222/$AL222*100,1),"")</f>
        <v/>
      </c>
      <c r="AI222" s="48">
        <f>IF(ISNUMBER($S222),IF($S222&lt;=1,"Yes","No"),"n/a")</f>
        <v/>
      </c>
      <c r="AJ222" s="48">
        <f>IF(ISNUMBER($S222),ROUND(MAX(0,MIN(100,100-$S222*2.5-IF(ISNUMBER($T222),$T222,0)*0.12+IF($S222&lt;=1,12,0))),0),"")</f>
        <v/>
      </c>
      <c r="AK222" s="48">
        <f>IF(ISNUMBER($Q222),IF($Q222&gt;=100,20,IF($Q222&gt;=30,10,0)),0)+IF(ISNUMBER($R222),IF($R222&gt;=100,20,0),0)+IF(ISNUMBER($P222),IF($P222&gt;=150,20,IF($P222&gt;=50,12,5)),0)+IF(ISNUMBER($S222),IF($S222&lt;=1,15,0),0)</f>
        <v/>
      </c>
      <c r="AL222" s="48" t="n">
        <v>355</v>
      </c>
      <c r="AM222" s="49" t="n"/>
      <c r="AN222" s="48">
        <f>IF(AND(ISNUMBER($P222),ISNUMBER($AL222),$AL222&lt;&gt;0),IF(OR($P222&gt;180,$P222/$AL222*1000&gt;400),"Over ceiling, confirm SKU","Within"),"n/a")</f>
        <v/>
      </c>
      <c r="AO222" s="51" t="n"/>
      <c r="AP222" s="51" t="n"/>
      <c r="AQ222" s="51" t="n"/>
      <c r="AR222" s="34" t="inlineStr">
        <is>
          <t>No enrichment entry, to confirm</t>
        </is>
      </c>
      <c r="AS222" s="34" t="inlineStr">
        <is>
          <t>BLANK -&gt; requires live Amazon.ca capture</t>
        </is>
      </c>
      <c r="AT222" s="34" t="inlineStr">
        <is>
          <t>Unverified commercial data</t>
        </is>
      </c>
    </row>
    <row r="223" ht="28" customHeight="1">
      <c r="A223" s="34" t="inlineStr">
        <is>
          <t>United Sodas</t>
        </is>
      </c>
      <c r="B223" s="34" t="inlineStr">
        <is>
          <t>United Sodas of America | Lemon Lime | 18 pack 355mL</t>
        </is>
      </c>
      <c r="C223" s="34" t="inlineStr">
        <is>
          <t>1) Sparkling electrolyte / functional sparkling</t>
        </is>
      </c>
      <c r="D223" s="34" t="inlineStr">
        <is>
          <t>355 mL can</t>
        </is>
      </c>
      <c r="E223" s="48" t="n">
        <v>18</v>
      </c>
      <c r="F223" s="49" t="n"/>
      <c r="G223" s="50">
        <f>IF(AND(ISNUMBER($F223),ISNUMBER($E223),$E223&lt;&gt;0),$F223/$E223,"")</f>
        <v/>
      </c>
      <c r="H223" s="50">
        <f>IF(AND(ISNUMBER($F223),ISNUMBER($AL223),ISNUMBER($E223),($AL223*$E223)&lt;&gt;0),$F223/($AL223*$E223)*100,"")</f>
        <v/>
      </c>
      <c r="I223" s="51" t="n"/>
      <c r="J223" s="52" t="n"/>
      <c r="K223" s="50">
        <f>IF(AND(ISNUMBER($F223),ISNUMBER($J223)),$F223*(1-$J223),"")</f>
        <v/>
      </c>
      <c r="L223" s="51" t="n"/>
      <c r="M223" s="51" t="n"/>
      <c r="N223" s="50">
        <f>IF(ISNUMBER($F223),($F223-IF(ISNUMBER($AM223),$AM223,0))*(1-IF(ISNUMBER($J223),$J223,0)),"")</f>
        <v/>
      </c>
      <c r="O223" s="34" t="inlineStr">
        <is>
          <t>Lemon Lime</t>
        </is>
      </c>
      <c r="P223" s="48" t="n">
        <v>0</v>
      </c>
      <c r="Q223" s="48" t="n">
        <v>10</v>
      </c>
      <c r="R223" s="34" t="inlineStr">
        <is>
          <t>Not listed</t>
        </is>
      </c>
      <c r="S223" s="48" t="n">
        <v>8</v>
      </c>
      <c r="T223" s="48" t="n">
        <v>30</v>
      </c>
      <c r="U223" s="34" t="inlineStr">
        <is>
          <t>Cane sugar (small amount)</t>
        </is>
      </c>
      <c r="V223" s="34" t="inlineStr">
        <is>
          <t>Low calorie, light sparkling soda, minimalist branding</t>
        </is>
      </c>
      <c r="W223" s="51" t="n"/>
      <c r="X223" s="51" t="n"/>
      <c r="Y223" s="51" t="n"/>
      <c r="Z223" s="51" t="n"/>
      <c r="AA223" s="34" t="inlineStr">
        <is>
          <t>Low</t>
        </is>
      </c>
      <c r="AB223" s="34" t="inlineStr">
        <is>
          <t>Niche premium soda; design led</t>
        </is>
      </c>
      <c r="AC223" s="34" t="inlineStr">
        <is>
          <t>A light, low calorie modern soda</t>
        </is>
      </c>
      <c r="AD223" s="34" t="inlineStr">
        <is>
          <t>Low calorie soda with a clean, design forward identity.</t>
        </is>
      </c>
      <c r="AE223" s="51" t="n"/>
      <c r="AF223" s="53">
        <f>IF(AND(ISNUMBER($P223),ISNUMBER($AL223),$AL223&lt;&gt;0),ROUND($P223/$AL223*100,1),"")</f>
        <v/>
      </c>
      <c r="AG223" s="54">
        <f>IF(AND(ISNUMBER($S223),ISNUMBER($AL223),$AL223&lt;&gt;0),ROUND($S223/$AL223*100,2),"")</f>
        <v/>
      </c>
      <c r="AH223" s="53">
        <f>IF(AND(ISNUMBER($Q223),ISNUMBER($AL223),$AL223&lt;&gt;0),ROUND($Q223/$AL223*100,1),"")</f>
        <v/>
      </c>
      <c r="AI223" s="48">
        <f>IF(ISNUMBER($S223),IF($S223&lt;=1,"Yes","No"),"n/a")</f>
        <v/>
      </c>
      <c r="AJ223" s="48">
        <f>IF(ISNUMBER($S223),ROUND(MAX(0,MIN(100,100-$S223*2.5-IF(ISNUMBER($T223),$T223,0)*0.12+IF($S223&lt;=1,12,0))),0),"")</f>
        <v/>
      </c>
      <c r="AK223" s="48">
        <f>IF(ISNUMBER($Q223),IF($Q223&gt;=100,20,IF($Q223&gt;=30,10,0)),0)+IF(ISNUMBER($R223),IF($R223&gt;=100,20,0),0)+IF(ISNUMBER($P223),IF($P223&gt;=150,20,IF($P223&gt;=50,12,5)),0)+IF(ISNUMBER($S223),IF($S223&lt;=1,15,0),0)</f>
        <v/>
      </c>
      <c r="AL223" s="48" t="n">
        <v>355</v>
      </c>
      <c r="AM223" s="49" t="n"/>
      <c r="AN223" s="48">
        <f>IF(AND(ISNUMBER($P223),ISNUMBER($AL223),$AL223&lt;&gt;0),IF(OR($P223&gt;180,$P223/$AL223*1000&gt;400),"Over ceiling, confirm SKU","Within"),"n/a")</f>
        <v/>
      </c>
      <c r="AO223" s="51" t="n"/>
      <c r="AP223" s="51" t="n"/>
      <c r="AQ223" s="51" t="n"/>
      <c r="AR223" s="34" t="inlineStr">
        <is>
          <t>No enrichment entry, to confirm</t>
        </is>
      </c>
      <c r="AS223" s="34" t="inlineStr">
        <is>
          <t>BLANK -&gt; requires live Amazon.ca capture</t>
        </is>
      </c>
      <c r="AT223" s="34" t="inlineStr">
        <is>
          <t>Unverified commercial data</t>
        </is>
      </c>
    </row>
    <row r="224" ht="28" customHeight="1">
      <c r="A224" s="34" t="inlineStr">
        <is>
          <t>United Sodas</t>
        </is>
      </c>
      <c r="B224" s="34" t="inlineStr">
        <is>
          <t>United Sodas of America | Lemon Lime | 24 pack 355mL</t>
        </is>
      </c>
      <c r="C224" s="34" t="inlineStr">
        <is>
          <t>1) Sparkling electrolyte / functional sparkling</t>
        </is>
      </c>
      <c r="D224" s="34" t="inlineStr">
        <is>
          <t>355 mL can</t>
        </is>
      </c>
      <c r="E224" s="48" t="n">
        <v>24</v>
      </c>
      <c r="F224" s="49" t="n"/>
      <c r="G224" s="50">
        <f>IF(AND(ISNUMBER($F224),ISNUMBER($E224),$E224&lt;&gt;0),$F224/$E224,"")</f>
        <v/>
      </c>
      <c r="H224" s="50">
        <f>IF(AND(ISNUMBER($F224),ISNUMBER($AL224),ISNUMBER($E224),($AL224*$E224)&lt;&gt;0),$F224/($AL224*$E224)*100,"")</f>
        <v/>
      </c>
      <c r="I224" s="51" t="n"/>
      <c r="J224" s="52" t="n"/>
      <c r="K224" s="50">
        <f>IF(AND(ISNUMBER($F224),ISNUMBER($J224)),$F224*(1-$J224),"")</f>
        <v/>
      </c>
      <c r="L224" s="51" t="n"/>
      <c r="M224" s="51" t="n"/>
      <c r="N224" s="50">
        <f>IF(ISNUMBER($F224),($F224-IF(ISNUMBER($AM224),$AM224,0))*(1-IF(ISNUMBER($J224),$J224,0)),"")</f>
        <v/>
      </c>
      <c r="O224" s="34" t="inlineStr">
        <is>
          <t>Lemon Lime</t>
        </is>
      </c>
      <c r="P224" s="48" t="n">
        <v>0</v>
      </c>
      <c r="Q224" s="48" t="n">
        <v>10</v>
      </c>
      <c r="R224" s="34" t="inlineStr">
        <is>
          <t>Not listed</t>
        </is>
      </c>
      <c r="S224" s="48" t="n">
        <v>8</v>
      </c>
      <c r="T224" s="48" t="n">
        <v>30</v>
      </c>
      <c r="U224" s="34" t="inlineStr">
        <is>
          <t>Cane sugar (small amount)</t>
        </is>
      </c>
      <c r="V224" s="34" t="inlineStr">
        <is>
          <t>Low calorie, light sparkling soda, minimalist branding</t>
        </is>
      </c>
      <c r="W224" s="51" t="n"/>
      <c r="X224" s="51" t="n"/>
      <c r="Y224" s="51" t="n"/>
      <c r="Z224" s="51" t="n"/>
      <c r="AA224" s="34" t="inlineStr">
        <is>
          <t>Low</t>
        </is>
      </c>
      <c r="AB224" s="34" t="inlineStr">
        <is>
          <t>Niche premium soda; design led</t>
        </is>
      </c>
      <c r="AC224" s="34" t="inlineStr">
        <is>
          <t>A light, low calorie modern soda</t>
        </is>
      </c>
      <c r="AD224" s="34" t="inlineStr">
        <is>
          <t>Low calorie soda with a clean, design forward identity.</t>
        </is>
      </c>
      <c r="AE224" s="51" t="n"/>
      <c r="AF224" s="53">
        <f>IF(AND(ISNUMBER($P224),ISNUMBER($AL224),$AL224&lt;&gt;0),ROUND($P224/$AL224*100,1),"")</f>
        <v/>
      </c>
      <c r="AG224" s="54">
        <f>IF(AND(ISNUMBER($S224),ISNUMBER($AL224),$AL224&lt;&gt;0),ROUND($S224/$AL224*100,2),"")</f>
        <v/>
      </c>
      <c r="AH224" s="53">
        <f>IF(AND(ISNUMBER($Q224),ISNUMBER($AL224),$AL224&lt;&gt;0),ROUND($Q224/$AL224*100,1),"")</f>
        <v/>
      </c>
      <c r="AI224" s="48">
        <f>IF(ISNUMBER($S224),IF($S224&lt;=1,"Yes","No"),"n/a")</f>
        <v/>
      </c>
      <c r="AJ224" s="48">
        <f>IF(ISNUMBER($S224),ROUND(MAX(0,MIN(100,100-$S224*2.5-IF(ISNUMBER($T224),$T224,0)*0.12+IF($S224&lt;=1,12,0))),0),"")</f>
        <v/>
      </c>
      <c r="AK224" s="48">
        <f>IF(ISNUMBER($Q224),IF($Q224&gt;=100,20,IF($Q224&gt;=30,10,0)),0)+IF(ISNUMBER($R224),IF($R224&gt;=100,20,0),0)+IF(ISNUMBER($P224),IF($P224&gt;=150,20,IF($P224&gt;=50,12,5)),0)+IF(ISNUMBER($S224),IF($S224&lt;=1,15,0),0)</f>
        <v/>
      </c>
      <c r="AL224" s="48" t="n">
        <v>355</v>
      </c>
      <c r="AM224" s="49" t="n"/>
      <c r="AN224" s="48">
        <f>IF(AND(ISNUMBER($P224),ISNUMBER($AL224),$AL224&lt;&gt;0),IF(OR($P224&gt;180,$P224/$AL224*1000&gt;400),"Over ceiling, confirm SKU","Within"),"n/a")</f>
        <v/>
      </c>
      <c r="AO224" s="51" t="n"/>
      <c r="AP224" s="51" t="n"/>
      <c r="AQ224" s="51" t="n"/>
      <c r="AR224" s="34" t="inlineStr">
        <is>
          <t>No enrichment entry, to confirm</t>
        </is>
      </c>
      <c r="AS224" s="34" t="inlineStr">
        <is>
          <t>BLANK -&gt; requires live Amazon.ca capture</t>
        </is>
      </c>
      <c r="AT224" s="34" t="inlineStr">
        <is>
          <t>Unverified commercial data</t>
        </is>
      </c>
    </row>
    <row r="225" ht="28" customHeight="1">
      <c r="A225" s="34" t="inlineStr">
        <is>
          <t>United Sodas</t>
        </is>
      </c>
      <c r="B225" s="34" t="inlineStr">
        <is>
          <t>United Sodas of America | Peach Vanilla | single 355mL</t>
        </is>
      </c>
      <c r="C225" s="34" t="inlineStr">
        <is>
          <t>1) Sparkling electrolyte / functional sparkling</t>
        </is>
      </c>
      <c r="D225" s="34" t="inlineStr">
        <is>
          <t>355 mL can</t>
        </is>
      </c>
      <c r="E225" s="48" t="n">
        <v>1</v>
      </c>
      <c r="F225" s="49" t="n"/>
      <c r="G225" s="50">
        <f>IF(AND(ISNUMBER($F225),ISNUMBER($E225),$E225&lt;&gt;0),$F225/$E225,"")</f>
        <v/>
      </c>
      <c r="H225" s="50">
        <f>IF(AND(ISNUMBER($F225),ISNUMBER($AL225),ISNUMBER($E225),($AL225*$E225)&lt;&gt;0),$F225/($AL225*$E225)*100,"")</f>
        <v/>
      </c>
      <c r="I225" s="51" t="n"/>
      <c r="J225" s="52" t="n"/>
      <c r="K225" s="50">
        <f>IF(AND(ISNUMBER($F225),ISNUMBER($J225)),$F225*(1-$J225),"")</f>
        <v/>
      </c>
      <c r="L225" s="51" t="n"/>
      <c r="M225" s="51" t="n"/>
      <c r="N225" s="50">
        <f>IF(ISNUMBER($F225),($F225-IF(ISNUMBER($AM225),$AM225,0))*(1-IF(ISNUMBER($J225),$J225,0)),"")</f>
        <v/>
      </c>
      <c r="O225" s="34" t="inlineStr">
        <is>
          <t>Peach Vanilla</t>
        </is>
      </c>
      <c r="P225" s="48" t="n">
        <v>0</v>
      </c>
      <c r="Q225" s="48" t="n">
        <v>10</v>
      </c>
      <c r="R225" s="34" t="inlineStr">
        <is>
          <t>Not listed</t>
        </is>
      </c>
      <c r="S225" s="48" t="n">
        <v>8</v>
      </c>
      <c r="T225" s="48" t="n">
        <v>30</v>
      </c>
      <c r="U225" s="34" t="inlineStr">
        <is>
          <t>Cane sugar (small amount)</t>
        </is>
      </c>
      <c r="V225" s="34" t="inlineStr">
        <is>
          <t>Low calorie, light sparkling soda, minimalist branding</t>
        </is>
      </c>
      <c r="W225" s="51" t="n"/>
      <c r="X225" s="51" t="n"/>
      <c r="Y225" s="51" t="n"/>
      <c r="Z225" s="51" t="n"/>
      <c r="AA225" s="34" t="inlineStr">
        <is>
          <t>Low</t>
        </is>
      </c>
      <c r="AB225" s="34" t="inlineStr">
        <is>
          <t>Niche premium soda; design led</t>
        </is>
      </c>
      <c r="AC225" s="34" t="inlineStr">
        <is>
          <t>A light, low calorie modern soda</t>
        </is>
      </c>
      <c r="AD225" s="34" t="inlineStr">
        <is>
          <t>Low calorie soda with a clean, design forward identity.</t>
        </is>
      </c>
      <c r="AE225" s="51" t="n"/>
      <c r="AF225" s="53">
        <f>IF(AND(ISNUMBER($P225),ISNUMBER($AL225),$AL225&lt;&gt;0),ROUND($P225/$AL225*100,1),"")</f>
        <v/>
      </c>
      <c r="AG225" s="54">
        <f>IF(AND(ISNUMBER($S225),ISNUMBER($AL225),$AL225&lt;&gt;0),ROUND($S225/$AL225*100,2),"")</f>
        <v/>
      </c>
      <c r="AH225" s="53">
        <f>IF(AND(ISNUMBER($Q225),ISNUMBER($AL225),$AL225&lt;&gt;0),ROUND($Q225/$AL225*100,1),"")</f>
        <v/>
      </c>
      <c r="AI225" s="48">
        <f>IF(ISNUMBER($S225),IF($S225&lt;=1,"Yes","No"),"n/a")</f>
        <v/>
      </c>
      <c r="AJ225" s="48">
        <f>IF(ISNUMBER($S225),ROUND(MAX(0,MIN(100,100-$S225*2.5-IF(ISNUMBER($T225),$T225,0)*0.12+IF($S225&lt;=1,12,0))),0),"")</f>
        <v/>
      </c>
      <c r="AK225" s="48">
        <f>IF(ISNUMBER($Q225),IF($Q225&gt;=100,20,IF($Q225&gt;=30,10,0)),0)+IF(ISNUMBER($R225),IF($R225&gt;=100,20,0),0)+IF(ISNUMBER($P225),IF($P225&gt;=150,20,IF($P225&gt;=50,12,5)),0)+IF(ISNUMBER($S225),IF($S225&lt;=1,15,0),0)</f>
        <v/>
      </c>
      <c r="AL225" s="48" t="n">
        <v>355</v>
      </c>
      <c r="AM225" s="49" t="n"/>
      <c r="AN225" s="48">
        <f>IF(AND(ISNUMBER($P225),ISNUMBER($AL225),$AL225&lt;&gt;0),IF(OR($P225&gt;180,$P225/$AL225*1000&gt;400),"Over ceiling, confirm SKU","Within"),"n/a")</f>
        <v/>
      </c>
      <c r="AO225" s="51" t="n"/>
      <c r="AP225" s="51" t="n"/>
      <c r="AQ225" s="51" t="n"/>
      <c r="AR225" s="34" t="inlineStr">
        <is>
          <t>No enrichment entry, to confirm</t>
        </is>
      </c>
      <c r="AS225" s="34" t="inlineStr">
        <is>
          <t>BLANK -&gt; requires live Amazon.ca capture</t>
        </is>
      </c>
      <c r="AT225" s="34" t="inlineStr">
        <is>
          <t>Unverified commercial data</t>
        </is>
      </c>
    </row>
    <row r="226" ht="28" customHeight="1">
      <c r="A226" s="34" t="inlineStr">
        <is>
          <t>United Sodas</t>
        </is>
      </c>
      <c r="B226" s="34" t="inlineStr">
        <is>
          <t>United Sodas of America | Peach Vanilla | 8 pack 355mL</t>
        </is>
      </c>
      <c r="C226" s="34" t="inlineStr">
        <is>
          <t>1) Sparkling electrolyte / functional sparkling</t>
        </is>
      </c>
      <c r="D226" s="34" t="inlineStr">
        <is>
          <t>355 mL can</t>
        </is>
      </c>
      <c r="E226" s="48" t="n">
        <v>8</v>
      </c>
      <c r="F226" s="49" t="n"/>
      <c r="G226" s="50">
        <f>IF(AND(ISNUMBER($F226),ISNUMBER($E226),$E226&lt;&gt;0),$F226/$E226,"")</f>
        <v/>
      </c>
      <c r="H226" s="50">
        <f>IF(AND(ISNUMBER($F226),ISNUMBER($AL226),ISNUMBER($E226),($AL226*$E226)&lt;&gt;0),$F226/($AL226*$E226)*100,"")</f>
        <v/>
      </c>
      <c r="I226" s="51" t="n"/>
      <c r="J226" s="52" t="n"/>
      <c r="K226" s="50">
        <f>IF(AND(ISNUMBER($F226),ISNUMBER($J226)),$F226*(1-$J226),"")</f>
        <v/>
      </c>
      <c r="L226" s="51" t="n"/>
      <c r="M226" s="51" t="n"/>
      <c r="N226" s="50">
        <f>IF(ISNUMBER($F226),($F226-IF(ISNUMBER($AM226),$AM226,0))*(1-IF(ISNUMBER($J226),$J226,0)),"")</f>
        <v/>
      </c>
      <c r="O226" s="34" t="inlineStr">
        <is>
          <t>Peach Vanilla</t>
        </is>
      </c>
      <c r="P226" s="48" t="n">
        <v>0</v>
      </c>
      <c r="Q226" s="48" t="n">
        <v>10</v>
      </c>
      <c r="R226" s="34" t="inlineStr">
        <is>
          <t>Not listed</t>
        </is>
      </c>
      <c r="S226" s="48" t="n">
        <v>8</v>
      </c>
      <c r="T226" s="48" t="n">
        <v>30</v>
      </c>
      <c r="U226" s="34" t="inlineStr">
        <is>
          <t>Cane sugar (small amount)</t>
        </is>
      </c>
      <c r="V226" s="34" t="inlineStr">
        <is>
          <t>Low calorie, light sparkling soda, minimalist branding</t>
        </is>
      </c>
      <c r="W226" s="51" t="n"/>
      <c r="X226" s="51" t="n"/>
      <c r="Y226" s="51" t="n"/>
      <c r="Z226" s="51" t="n"/>
      <c r="AA226" s="34" t="inlineStr">
        <is>
          <t>Low</t>
        </is>
      </c>
      <c r="AB226" s="34" t="inlineStr">
        <is>
          <t>Niche premium soda; design led</t>
        </is>
      </c>
      <c r="AC226" s="34" t="inlineStr">
        <is>
          <t>A light, low calorie modern soda</t>
        </is>
      </c>
      <c r="AD226" s="34" t="inlineStr">
        <is>
          <t>Low calorie soda with a clean, design forward identity.</t>
        </is>
      </c>
      <c r="AE226" s="51" t="n"/>
      <c r="AF226" s="53">
        <f>IF(AND(ISNUMBER($P226),ISNUMBER($AL226),$AL226&lt;&gt;0),ROUND($P226/$AL226*100,1),"")</f>
        <v/>
      </c>
      <c r="AG226" s="54">
        <f>IF(AND(ISNUMBER($S226),ISNUMBER($AL226),$AL226&lt;&gt;0),ROUND($S226/$AL226*100,2),"")</f>
        <v/>
      </c>
      <c r="AH226" s="53">
        <f>IF(AND(ISNUMBER($Q226),ISNUMBER($AL226),$AL226&lt;&gt;0),ROUND($Q226/$AL226*100,1),"")</f>
        <v/>
      </c>
      <c r="AI226" s="48">
        <f>IF(ISNUMBER($S226),IF($S226&lt;=1,"Yes","No"),"n/a")</f>
        <v/>
      </c>
      <c r="AJ226" s="48">
        <f>IF(ISNUMBER($S226),ROUND(MAX(0,MIN(100,100-$S226*2.5-IF(ISNUMBER($T226),$T226,0)*0.12+IF($S226&lt;=1,12,0))),0),"")</f>
        <v/>
      </c>
      <c r="AK226" s="48">
        <f>IF(ISNUMBER($Q226),IF($Q226&gt;=100,20,IF($Q226&gt;=30,10,0)),0)+IF(ISNUMBER($R226),IF($R226&gt;=100,20,0),0)+IF(ISNUMBER($P226),IF($P226&gt;=150,20,IF($P226&gt;=50,12,5)),0)+IF(ISNUMBER($S226),IF($S226&lt;=1,15,0),0)</f>
        <v/>
      </c>
      <c r="AL226" s="48" t="n">
        <v>355</v>
      </c>
      <c r="AM226" s="49" t="n"/>
      <c r="AN226" s="48">
        <f>IF(AND(ISNUMBER($P226),ISNUMBER($AL226),$AL226&lt;&gt;0),IF(OR($P226&gt;180,$P226/$AL226*1000&gt;400),"Over ceiling, confirm SKU","Within"),"n/a")</f>
        <v/>
      </c>
      <c r="AO226" s="51" t="n"/>
      <c r="AP226" s="51" t="n"/>
      <c r="AQ226" s="51" t="n"/>
      <c r="AR226" s="34" t="inlineStr">
        <is>
          <t>No enrichment entry, to confirm</t>
        </is>
      </c>
      <c r="AS226" s="34" t="inlineStr">
        <is>
          <t>BLANK -&gt; requires live Amazon.ca capture</t>
        </is>
      </c>
      <c r="AT226" s="34" t="inlineStr">
        <is>
          <t>Unverified commercial data</t>
        </is>
      </c>
    </row>
    <row r="227" ht="28" customHeight="1">
      <c r="A227" s="34" t="inlineStr">
        <is>
          <t>United Sodas</t>
        </is>
      </c>
      <c r="B227" s="34" t="inlineStr">
        <is>
          <t>United Sodas of America | Peach Vanilla | 12 pack 355mL</t>
        </is>
      </c>
      <c r="C227" s="34" t="inlineStr">
        <is>
          <t>1) Sparkling electrolyte / functional sparkling</t>
        </is>
      </c>
      <c r="D227" s="34" t="inlineStr">
        <is>
          <t>355 mL can</t>
        </is>
      </c>
      <c r="E227" s="48" t="n">
        <v>12</v>
      </c>
      <c r="F227" s="49" t="n"/>
      <c r="G227" s="50">
        <f>IF(AND(ISNUMBER($F227),ISNUMBER($E227),$E227&lt;&gt;0),$F227/$E227,"")</f>
        <v/>
      </c>
      <c r="H227" s="50">
        <f>IF(AND(ISNUMBER($F227),ISNUMBER($AL227),ISNUMBER($E227),($AL227*$E227)&lt;&gt;0),$F227/($AL227*$E227)*100,"")</f>
        <v/>
      </c>
      <c r="I227" s="51" t="n"/>
      <c r="J227" s="52" t="n"/>
      <c r="K227" s="50">
        <f>IF(AND(ISNUMBER($F227),ISNUMBER($J227)),$F227*(1-$J227),"")</f>
        <v/>
      </c>
      <c r="L227" s="51" t="n"/>
      <c r="M227" s="51" t="n"/>
      <c r="N227" s="50">
        <f>IF(ISNUMBER($F227),($F227-IF(ISNUMBER($AM227),$AM227,0))*(1-IF(ISNUMBER($J227),$J227,0)),"")</f>
        <v/>
      </c>
      <c r="O227" s="34" t="inlineStr">
        <is>
          <t>Peach Vanilla</t>
        </is>
      </c>
      <c r="P227" s="48" t="n">
        <v>0</v>
      </c>
      <c r="Q227" s="48" t="n">
        <v>10</v>
      </c>
      <c r="R227" s="34" t="inlineStr">
        <is>
          <t>Not listed</t>
        </is>
      </c>
      <c r="S227" s="48" t="n">
        <v>8</v>
      </c>
      <c r="T227" s="48" t="n">
        <v>30</v>
      </c>
      <c r="U227" s="34" t="inlineStr">
        <is>
          <t>Cane sugar (small amount)</t>
        </is>
      </c>
      <c r="V227" s="34" t="inlineStr">
        <is>
          <t>Low calorie, light sparkling soda, minimalist branding</t>
        </is>
      </c>
      <c r="W227" s="51" t="n"/>
      <c r="X227" s="51" t="n"/>
      <c r="Y227" s="51" t="n"/>
      <c r="Z227" s="51" t="n"/>
      <c r="AA227" s="34" t="inlineStr">
        <is>
          <t>Low</t>
        </is>
      </c>
      <c r="AB227" s="34" t="inlineStr">
        <is>
          <t>Niche premium soda; design led</t>
        </is>
      </c>
      <c r="AC227" s="34" t="inlineStr">
        <is>
          <t>A light, low calorie modern soda</t>
        </is>
      </c>
      <c r="AD227" s="34" t="inlineStr">
        <is>
          <t>Low calorie soda with a clean, design forward identity.</t>
        </is>
      </c>
      <c r="AE227" s="51" t="n"/>
      <c r="AF227" s="53">
        <f>IF(AND(ISNUMBER($P227),ISNUMBER($AL227),$AL227&lt;&gt;0),ROUND($P227/$AL227*100,1),"")</f>
        <v/>
      </c>
      <c r="AG227" s="54">
        <f>IF(AND(ISNUMBER($S227),ISNUMBER($AL227),$AL227&lt;&gt;0),ROUND($S227/$AL227*100,2),"")</f>
        <v/>
      </c>
      <c r="AH227" s="53">
        <f>IF(AND(ISNUMBER($Q227),ISNUMBER($AL227),$AL227&lt;&gt;0),ROUND($Q227/$AL227*100,1),"")</f>
        <v/>
      </c>
      <c r="AI227" s="48">
        <f>IF(ISNUMBER($S227),IF($S227&lt;=1,"Yes","No"),"n/a")</f>
        <v/>
      </c>
      <c r="AJ227" s="48">
        <f>IF(ISNUMBER($S227),ROUND(MAX(0,MIN(100,100-$S227*2.5-IF(ISNUMBER($T227),$T227,0)*0.12+IF($S227&lt;=1,12,0))),0),"")</f>
        <v/>
      </c>
      <c r="AK227" s="48">
        <f>IF(ISNUMBER($Q227),IF($Q227&gt;=100,20,IF($Q227&gt;=30,10,0)),0)+IF(ISNUMBER($R227),IF($R227&gt;=100,20,0),0)+IF(ISNUMBER($P227),IF($P227&gt;=150,20,IF($P227&gt;=50,12,5)),0)+IF(ISNUMBER($S227),IF($S227&lt;=1,15,0),0)</f>
        <v/>
      </c>
      <c r="AL227" s="48" t="n">
        <v>355</v>
      </c>
      <c r="AM227" s="49" t="n"/>
      <c r="AN227" s="48">
        <f>IF(AND(ISNUMBER($P227),ISNUMBER($AL227),$AL227&lt;&gt;0),IF(OR($P227&gt;180,$P227/$AL227*1000&gt;400),"Over ceiling, confirm SKU","Within"),"n/a")</f>
        <v/>
      </c>
      <c r="AO227" s="51" t="n"/>
      <c r="AP227" s="51" t="n"/>
      <c r="AQ227" s="51" t="n"/>
      <c r="AR227" s="34" t="inlineStr">
        <is>
          <t>No enrichment entry, to confirm</t>
        </is>
      </c>
      <c r="AS227" s="34" t="inlineStr">
        <is>
          <t>BLANK -&gt; requires live Amazon.ca capture</t>
        </is>
      </c>
      <c r="AT227" s="34" t="inlineStr">
        <is>
          <t>Unverified commercial data</t>
        </is>
      </c>
    </row>
    <row r="228" ht="28" customHeight="1">
      <c r="A228" s="34" t="inlineStr">
        <is>
          <t>United Sodas</t>
        </is>
      </c>
      <c r="B228" s="34" t="inlineStr">
        <is>
          <t>United Sodas of America | Peach Vanilla | 15 pack 355mL</t>
        </is>
      </c>
      <c r="C228" s="34" t="inlineStr">
        <is>
          <t>1) Sparkling electrolyte / functional sparkling</t>
        </is>
      </c>
      <c r="D228" s="34" t="inlineStr">
        <is>
          <t>355 mL can</t>
        </is>
      </c>
      <c r="E228" s="48" t="n">
        <v>15</v>
      </c>
      <c r="F228" s="49" t="n"/>
      <c r="G228" s="50">
        <f>IF(AND(ISNUMBER($F228),ISNUMBER($E228),$E228&lt;&gt;0),$F228/$E228,"")</f>
        <v/>
      </c>
      <c r="H228" s="50">
        <f>IF(AND(ISNUMBER($F228),ISNUMBER($AL228),ISNUMBER($E228),($AL228*$E228)&lt;&gt;0),$F228/($AL228*$E228)*100,"")</f>
        <v/>
      </c>
      <c r="I228" s="51" t="n"/>
      <c r="J228" s="52" t="n"/>
      <c r="K228" s="50">
        <f>IF(AND(ISNUMBER($F228),ISNUMBER($J228)),$F228*(1-$J228),"")</f>
        <v/>
      </c>
      <c r="L228" s="51" t="n"/>
      <c r="M228" s="51" t="n"/>
      <c r="N228" s="50">
        <f>IF(ISNUMBER($F228),($F228-IF(ISNUMBER($AM228),$AM228,0))*(1-IF(ISNUMBER($J228),$J228,0)),"")</f>
        <v/>
      </c>
      <c r="O228" s="34" t="inlineStr">
        <is>
          <t>Peach Vanilla</t>
        </is>
      </c>
      <c r="P228" s="48" t="n">
        <v>0</v>
      </c>
      <c r="Q228" s="48" t="n">
        <v>10</v>
      </c>
      <c r="R228" s="34" t="inlineStr">
        <is>
          <t>Not listed</t>
        </is>
      </c>
      <c r="S228" s="48" t="n">
        <v>8</v>
      </c>
      <c r="T228" s="48" t="n">
        <v>30</v>
      </c>
      <c r="U228" s="34" t="inlineStr">
        <is>
          <t>Cane sugar (small amount)</t>
        </is>
      </c>
      <c r="V228" s="34" t="inlineStr">
        <is>
          <t>Low calorie, light sparkling soda, minimalist branding</t>
        </is>
      </c>
      <c r="W228" s="51" t="n"/>
      <c r="X228" s="51" t="n"/>
      <c r="Y228" s="51" t="n"/>
      <c r="Z228" s="51" t="n"/>
      <c r="AA228" s="34" t="inlineStr">
        <is>
          <t>Low</t>
        </is>
      </c>
      <c r="AB228" s="34" t="inlineStr">
        <is>
          <t>Niche premium soda; design led</t>
        </is>
      </c>
      <c r="AC228" s="34" t="inlineStr">
        <is>
          <t>A light, low calorie modern soda</t>
        </is>
      </c>
      <c r="AD228" s="34" t="inlineStr">
        <is>
          <t>Low calorie soda with a clean, design forward identity.</t>
        </is>
      </c>
      <c r="AE228" s="51" t="n"/>
      <c r="AF228" s="53">
        <f>IF(AND(ISNUMBER($P228),ISNUMBER($AL228),$AL228&lt;&gt;0),ROUND($P228/$AL228*100,1),"")</f>
        <v/>
      </c>
      <c r="AG228" s="54">
        <f>IF(AND(ISNUMBER($S228),ISNUMBER($AL228),$AL228&lt;&gt;0),ROUND($S228/$AL228*100,2),"")</f>
        <v/>
      </c>
      <c r="AH228" s="53">
        <f>IF(AND(ISNUMBER($Q228),ISNUMBER($AL228),$AL228&lt;&gt;0),ROUND($Q228/$AL228*100,1),"")</f>
        <v/>
      </c>
      <c r="AI228" s="48">
        <f>IF(ISNUMBER($S228),IF($S228&lt;=1,"Yes","No"),"n/a")</f>
        <v/>
      </c>
      <c r="AJ228" s="48">
        <f>IF(ISNUMBER($S228),ROUND(MAX(0,MIN(100,100-$S228*2.5-IF(ISNUMBER($T228),$T228,0)*0.12+IF($S228&lt;=1,12,0))),0),"")</f>
        <v/>
      </c>
      <c r="AK228" s="48">
        <f>IF(ISNUMBER($Q228),IF($Q228&gt;=100,20,IF($Q228&gt;=30,10,0)),0)+IF(ISNUMBER($R228),IF($R228&gt;=100,20,0),0)+IF(ISNUMBER($P228),IF($P228&gt;=150,20,IF($P228&gt;=50,12,5)),0)+IF(ISNUMBER($S228),IF($S228&lt;=1,15,0),0)</f>
        <v/>
      </c>
      <c r="AL228" s="48" t="n">
        <v>355</v>
      </c>
      <c r="AM228" s="49" t="n"/>
      <c r="AN228" s="48">
        <f>IF(AND(ISNUMBER($P228),ISNUMBER($AL228),$AL228&lt;&gt;0),IF(OR($P228&gt;180,$P228/$AL228*1000&gt;400),"Over ceiling, confirm SKU","Within"),"n/a")</f>
        <v/>
      </c>
      <c r="AO228" s="51" t="n"/>
      <c r="AP228" s="51" t="n"/>
      <c r="AQ228" s="51" t="n"/>
      <c r="AR228" s="34" t="inlineStr">
        <is>
          <t>No enrichment entry, to confirm</t>
        </is>
      </c>
      <c r="AS228" s="34" t="inlineStr">
        <is>
          <t>BLANK -&gt; requires live Amazon.ca capture</t>
        </is>
      </c>
      <c r="AT228" s="34" t="inlineStr">
        <is>
          <t>Unverified commercial data</t>
        </is>
      </c>
    </row>
    <row r="229" ht="28" customHeight="1">
      <c r="A229" s="34" t="inlineStr">
        <is>
          <t>United Sodas</t>
        </is>
      </c>
      <c r="B229" s="34" t="inlineStr">
        <is>
          <t>United Sodas of America | Peach Vanilla | 18 pack 355mL</t>
        </is>
      </c>
      <c r="C229" s="34" t="inlineStr">
        <is>
          <t>1) Sparkling electrolyte / functional sparkling</t>
        </is>
      </c>
      <c r="D229" s="34" t="inlineStr">
        <is>
          <t>355 mL can</t>
        </is>
      </c>
      <c r="E229" s="48" t="n">
        <v>18</v>
      </c>
      <c r="F229" s="49" t="n"/>
      <c r="G229" s="50">
        <f>IF(AND(ISNUMBER($F229),ISNUMBER($E229),$E229&lt;&gt;0),$F229/$E229,"")</f>
        <v/>
      </c>
      <c r="H229" s="50">
        <f>IF(AND(ISNUMBER($F229),ISNUMBER($AL229),ISNUMBER($E229),($AL229*$E229)&lt;&gt;0),$F229/($AL229*$E229)*100,"")</f>
        <v/>
      </c>
      <c r="I229" s="51" t="n"/>
      <c r="J229" s="52" t="n"/>
      <c r="K229" s="50">
        <f>IF(AND(ISNUMBER($F229),ISNUMBER($J229)),$F229*(1-$J229),"")</f>
        <v/>
      </c>
      <c r="L229" s="51" t="n"/>
      <c r="M229" s="51" t="n"/>
      <c r="N229" s="50">
        <f>IF(ISNUMBER($F229),($F229-IF(ISNUMBER($AM229),$AM229,0))*(1-IF(ISNUMBER($J229),$J229,0)),"")</f>
        <v/>
      </c>
      <c r="O229" s="34" t="inlineStr">
        <is>
          <t>Peach Vanilla</t>
        </is>
      </c>
      <c r="P229" s="48" t="n">
        <v>0</v>
      </c>
      <c r="Q229" s="48" t="n">
        <v>10</v>
      </c>
      <c r="R229" s="34" t="inlineStr">
        <is>
          <t>Not listed</t>
        </is>
      </c>
      <c r="S229" s="48" t="n">
        <v>8</v>
      </c>
      <c r="T229" s="48" t="n">
        <v>30</v>
      </c>
      <c r="U229" s="34" t="inlineStr">
        <is>
          <t>Cane sugar (small amount)</t>
        </is>
      </c>
      <c r="V229" s="34" t="inlineStr">
        <is>
          <t>Low calorie, light sparkling soda, minimalist branding</t>
        </is>
      </c>
      <c r="W229" s="51" t="n"/>
      <c r="X229" s="51" t="n"/>
      <c r="Y229" s="51" t="n"/>
      <c r="Z229" s="51" t="n"/>
      <c r="AA229" s="34" t="inlineStr">
        <is>
          <t>Low</t>
        </is>
      </c>
      <c r="AB229" s="34" t="inlineStr">
        <is>
          <t>Niche premium soda; design led</t>
        </is>
      </c>
      <c r="AC229" s="34" t="inlineStr">
        <is>
          <t>A light, low calorie modern soda</t>
        </is>
      </c>
      <c r="AD229" s="34" t="inlineStr">
        <is>
          <t>Low calorie soda with a clean, design forward identity.</t>
        </is>
      </c>
      <c r="AE229" s="51" t="n"/>
      <c r="AF229" s="53">
        <f>IF(AND(ISNUMBER($P229),ISNUMBER($AL229),$AL229&lt;&gt;0),ROUND($P229/$AL229*100,1),"")</f>
        <v/>
      </c>
      <c r="AG229" s="54">
        <f>IF(AND(ISNUMBER($S229),ISNUMBER($AL229),$AL229&lt;&gt;0),ROUND($S229/$AL229*100,2),"")</f>
        <v/>
      </c>
      <c r="AH229" s="53">
        <f>IF(AND(ISNUMBER($Q229),ISNUMBER($AL229),$AL229&lt;&gt;0),ROUND($Q229/$AL229*100,1),"")</f>
        <v/>
      </c>
      <c r="AI229" s="48">
        <f>IF(ISNUMBER($S229),IF($S229&lt;=1,"Yes","No"),"n/a")</f>
        <v/>
      </c>
      <c r="AJ229" s="48">
        <f>IF(ISNUMBER($S229),ROUND(MAX(0,MIN(100,100-$S229*2.5-IF(ISNUMBER($T229),$T229,0)*0.12+IF($S229&lt;=1,12,0))),0),"")</f>
        <v/>
      </c>
      <c r="AK229" s="48">
        <f>IF(ISNUMBER($Q229),IF($Q229&gt;=100,20,IF($Q229&gt;=30,10,0)),0)+IF(ISNUMBER($R229),IF($R229&gt;=100,20,0),0)+IF(ISNUMBER($P229),IF($P229&gt;=150,20,IF($P229&gt;=50,12,5)),0)+IF(ISNUMBER($S229),IF($S229&lt;=1,15,0),0)</f>
        <v/>
      </c>
      <c r="AL229" s="48" t="n">
        <v>355</v>
      </c>
      <c r="AM229" s="49" t="n"/>
      <c r="AN229" s="48">
        <f>IF(AND(ISNUMBER($P229),ISNUMBER($AL229),$AL229&lt;&gt;0),IF(OR($P229&gt;180,$P229/$AL229*1000&gt;400),"Over ceiling, confirm SKU","Within"),"n/a")</f>
        <v/>
      </c>
      <c r="AO229" s="51" t="n"/>
      <c r="AP229" s="51" t="n"/>
      <c r="AQ229" s="51" t="n"/>
      <c r="AR229" s="34" t="inlineStr">
        <is>
          <t>No enrichment entry, to confirm</t>
        </is>
      </c>
      <c r="AS229" s="34" t="inlineStr">
        <is>
          <t>BLANK -&gt; requires live Amazon.ca capture</t>
        </is>
      </c>
      <c r="AT229" s="34" t="inlineStr">
        <is>
          <t>Unverified commercial data</t>
        </is>
      </c>
    </row>
    <row r="230" ht="28" customHeight="1">
      <c r="A230" s="34" t="inlineStr">
        <is>
          <t>United Sodas</t>
        </is>
      </c>
      <c r="B230" s="34" t="inlineStr">
        <is>
          <t>United Sodas of America | Peach Vanilla | 24 pack 355mL</t>
        </is>
      </c>
      <c r="C230" s="34" t="inlineStr">
        <is>
          <t>1) Sparkling electrolyte / functional sparkling</t>
        </is>
      </c>
      <c r="D230" s="34" t="inlineStr">
        <is>
          <t>355 mL can</t>
        </is>
      </c>
      <c r="E230" s="48" t="n">
        <v>24</v>
      </c>
      <c r="F230" s="49" t="n"/>
      <c r="G230" s="50">
        <f>IF(AND(ISNUMBER($F230),ISNUMBER($E230),$E230&lt;&gt;0),$F230/$E230,"")</f>
        <v/>
      </c>
      <c r="H230" s="50">
        <f>IF(AND(ISNUMBER($F230),ISNUMBER($AL230),ISNUMBER($E230),($AL230*$E230)&lt;&gt;0),$F230/($AL230*$E230)*100,"")</f>
        <v/>
      </c>
      <c r="I230" s="51" t="n"/>
      <c r="J230" s="52" t="n"/>
      <c r="K230" s="50">
        <f>IF(AND(ISNUMBER($F230),ISNUMBER($J230)),$F230*(1-$J230),"")</f>
        <v/>
      </c>
      <c r="L230" s="51" t="n"/>
      <c r="M230" s="51" t="n"/>
      <c r="N230" s="50">
        <f>IF(ISNUMBER($F230),($F230-IF(ISNUMBER($AM230),$AM230,0))*(1-IF(ISNUMBER($J230),$J230,0)),"")</f>
        <v/>
      </c>
      <c r="O230" s="34" t="inlineStr">
        <is>
          <t>Peach Vanilla</t>
        </is>
      </c>
      <c r="P230" s="48" t="n">
        <v>0</v>
      </c>
      <c r="Q230" s="48" t="n">
        <v>10</v>
      </c>
      <c r="R230" s="34" t="inlineStr">
        <is>
          <t>Not listed</t>
        </is>
      </c>
      <c r="S230" s="48" t="n">
        <v>8</v>
      </c>
      <c r="T230" s="48" t="n">
        <v>30</v>
      </c>
      <c r="U230" s="34" t="inlineStr">
        <is>
          <t>Cane sugar (small amount)</t>
        </is>
      </c>
      <c r="V230" s="34" t="inlineStr">
        <is>
          <t>Low calorie, light sparkling soda, minimalist branding</t>
        </is>
      </c>
      <c r="W230" s="51" t="n"/>
      <c r="X230" s="51" t="n"/>
      <c r="Y230" s="51" t="n"/>
      <c r="Z230" s="51" t="n"/>
      <c r="AA230" s="34" t="inlineStr">
        <is>
          <t>Low</t>
        </is>
      </c>
      <c r="AB230" s="34" t="inlineStr">
        <is>
          <t>Niche premium soda; design led</t>
        </is>
      </c>
      <c r="AC230" s="34" t="inlineStr">
        <is>
          <t>A light, low calorie modern soda</t>
        </is>
      </c>
      <c r="AD230" s="34" t="inlineStr">
        <is>
          <t>Low calorie soda with a clean, design forward identity.</t>
        </is>
      </c>
      <c r="AE230" s="51" t="n"/>
      <c r="AF230" s="53">
        <f>IF(AND(ISNUMBER($P230),ISNUMBER($AL230),$AL230&lt;&gt;0),ROUND($P230/$AL230*100,1),"")</f>
        <v/>
      </c>
      <c r="AG230" s="54">
        <f>IF(AND(ISNUMBER($S230),ISNUMBER($AL230),$AL230&lt;&gt;0),ROUND($S230/$AL230*100,2),"")</f>
        <v/>
      </c>
      <c r="AH230" s="53">
        <f>IF(AND(ISNUMBER($Q230),ISNUMBER($AL230),$AL230&lt;&gt;0),ROUND($Q230/$AL230*100,1),"")</f>
        <v/>
      </c>
      <c r="AI230" s="48">
        <f>IF(ISNUMBER($S230),IF($S230&lt;=1,"Yes","No"),"n/a")</f>
        <v/>
      </c>
      <c r="AJ230" s="48">
        <f>IF(ISNUMBER($S230),ROUND(MAX(0,MIN(100,100-$S230*2.5-IF(ISNUMBER($T230),$T230,0)*0.12+IF($S230&lt;=1,12,0))),0),"")</f>
        <v/>
      </c>
      <c r="AK230" s="48">
        <f>IF(ISNUMBER($Q230),IF($Q230&gt;=100,20,IF($Q230&gt;=30,10,0)),0)+IF(ISNUMBER($R230),IF($R230&gt;=100,20,0),0)+IF(ISNUMBER($P230),IF($P230&gt;=150,20,IF($P230&gt;=50,12,5)),0)+IF(ISNUMBER($S230),IF($S230&lt;=1,15,0),0)</f>
        <v/>
      </c>
      <c r="AL230" s="48" t="n">
        <v>355</v>
      </c>
      <c r="AM230" s="49" t="n"/>
      <c r="AN230" s="48">
        <f>IF(AND(ISNUMBER($P230),ISNUMBER($AL230),$AL230&lt;&gt;0),IF(OR($P230&gt;180,$P230/$AL230*1000&gt;400),"Over ceiling, confirm SKU","Within"),"n/a")</f>
        <v/>
      </c>
      <c r="AO230" s="51" t="n"/>
      <c r="AP230" s="51" t="n"/>
      <c r="AQ230" s="51" t="n"/>
      <c r="AR230" s="34" t="inlineStr">
        <is>
          <t>No enrichment entry, to confirm</t>
        </is>
      </c>
      <c r="AS230" s="34" t="inlineStr">
        <is>
          <t>BLANK -&gt; requires live Amazon.ca capture</t>
        </is>
      </c>
      <c r="AT230" s="34" t="inlineStr">
        <is>
          <t>Unverified commercial data</t>
        </is>
      </c>
    </row>
    <row r="231" ht="28" customHeight="1">
      <c r="A231" s="34" t="inlineStr">
        <is>
          <t>Sparkling Ice</t>
        </is>
      </c>
      <c r="B231" s="34" t="inlineStr">
        <is>
          <t>Sparkling Ice +Caffeine | Black Raspberry | single 473mL</t>
        </is>
      </c>
      <c r="C231" s="34" t="inlineStr">
        <is>
          <t>1) Sparkling electrolyte / functional sparkling</t>
        </is>
      </c>
      <c r="D231" s="34" t="inlineStr">
        <is>
          <t>473 mL can</t>
        </is>
      </c>
      <c r="E231" s="48" t="n">
        <v>1</v>
      </c>
      <c r="F231" s="49" t="n"/>
      <c r="G231" s="50">
        <f>IF(AND(ISNUMBER($F231),ISNUMBER($E231),$E231&lt;&gt;0),$F231/$E231,"")</f>
        <v/>
      </c>
      <c r="H231" s="50">
        <f>IF(AND(ISNUMBER($F231),ISNUMBER($AL231),ISNUMBER($E231),($AL231*$E231)&lt;&gt;0),$F231/($AL231*$E231)*100,"")</f>
        <v/>
      </c>
      <c r="I231" s="51" t="n"/>
      <c r="J231" s="52" t="n"/>
      <c r="K231" s="50">
        <f>IF(AND(ISNUMBER($F231),ISNUMBER($J231)),$F231*(1-$J231),"")</f>
        <v/>
      </c>
      <c r="L231" s="51" t="n"/>
      <c r="M231" s="51" t="n"/>
      <c r="N231" s="50">
        <f>IF(ISNUMBER($F231),($F231-IF(ISNUMBER($AM231),$AM231,0))*(1-IF(ISNUMBER($J231),$J231,0)),"")</f>
        <v/>
      </c>
      <c r="O231" s="34" t="inlineStr">
        <is>
          <t>Black Raspberry</t>
        </is>
      </c>
      <c r="P231" s="48" t="n">
        <v>70</v>
      </c>
      <c r="Q231" s="48" t="n">
        <v>25</v>
      </c>
      <c r="R231" s="34" t="inlineStr">
        <is>
          <t>Not listed</t>
        </is>
      </c>
      <c r="S231" s="48" t="n">
        <v>0</v>
      </c>
      <c r="T231" s="48" t="n">
        <v>5</v>
      </c>
      <c r="U231" s="34" t="inlineStr">
        <is>
          <t>Sucralose</t>
        </is>
      </c>
      <c r="V231" s="34" t="inlineStr">
        <is>
          <t>70 mg caffeine, vitamins, antioxidants, zero sugar</t>
        </is>
      </c>
      <c r="W231" s="51" t="n"/>
      <c r="X231" s="51" t="n"/>
      <c r="Y231" s="51" t="n"/>
      <c r="Z231" s="51" t="n"/>
      <c r="AA231" s="34" t="inlineStr">
        <is>
          <t>Medium</t>
        </is>
      </c>
      <c r="AB231" s="34" t="inlineStr">
        <is>
          <t>Caffeinated line of mass sparkling brand</t>
        </is>
      </c>
      <c r="AC231" s="34" t="inlineStr">
        <is>
          <t>Zero sugar sparkling with a caffeine boost</t>
        </is>
      </c>
      <c r="AD231" s="34" t="inlineStr">
        <is>
          <t>Light caffeine plus vitamins, zero sugar.</t>
        </is>
      </c>
      <c r="AE231" s="51" t="n"/>
      <c r="AF231" s="53">
        <f>IF(AND(ISNUMBER($P231),ISNUMBER($AL231),$AL231&lt;&gt;0),ROUND($P231/$AL231*100,1),"")</f>
        <v/>
      </c>
      <c r="AG231" s="54">
        <f>IF(AND(ISNUMBER($S231),ISNUMBER($AL231),$AL231&lt;&gt;0),ROUND($S231/$AL231*100,2),"")</f>
        <v/>
      </c>
      <c r="AH231" s="53">
        <f>IF(AND(ISNUMBER($Q231),ISNUMBER($AL231),$AL231&lt;&gt;0),ROUND($Q231/$AL231*100,1),"")</f>
        <v/>
      </c>
      <c r="AI231" s="48">
        <f>IF(ISNUMBER($S231),IF($S231&lt;=1,"Yes","No"),"n/a")</f>
        <v/>
      </c>
      <c r="AJ231" s="48">
        <f>IF(ISNUMBER($S231),ROUND(MAX(0,MIN(100,100-$S231*2.5-IF(ISNUMBER($T231),$T231,0)*0.12+IF($S231&lt;=1,12,0))),0),"")</f>
        <v/>
      </c>
      <c r="AK231" s="48">
        <f>IF(ISNUMBER($Q231),IF($Q231&gt;=100,20,IF($Q231&gt;=30,10,0)),0)+IF(ISNUMBER($R231),IF($R231&gt;=100,20,0),0)+IF(ISNUMBER($P231),IF($P231&gt;=150,20,IF($P231&gt;=50,12,5)),0)+IF(ISNUMBER($S231),IF($S231&lt;=1,15,0),0)</f>
        <v/>
      </c>
      <c r="AL231" s="48" t="n">
        <v>473</v>
      </c>
      <c r="AM231" s="49" t="n"/>
      <c r="AN231" s="48">
        <f>IF(AND(ISNUMBER($P231),ISNUMBER($AL231),$AL231&lt;&gt;0),IF(OR($P231&gt;180,$P231/$AL231*1000&gt;400),"Over ceiling, confirm SKU","Within"),"n/a")</f>
        <v/>
      </c>
      <c r="AO231" s="51" t="n"/>
      <c r="AP231" s="51" t="n"/>
      <c r="AQ231" s="51" t="n"/>
      <c r="AR231" s="34" t="inlineStr">
        <is>
          <t>Retrieved and cited, see Enrichment Log</t>
        </is>
      </c>
      <c r="AS231" s="34" t="inlineStr">
        <is>
          <t>BLANK -&gt; requires live Amazon.ca capture</t>
        </is>
      </c>
      <c r="AT231" s="34" t="inlineStr">
        <is>
          <t>Unverified commercial data</t>
        </is>
      </c>
    </row>
    <row r="232" ht="28" customHeight="1">
      <c r="A232" s="34" t="inlineStr">
        <is>
          <t>Sparkling Ice</t>
        </is>
      </c>
      <c r="B232" s="34" t="inlineStr">
        <is>
          <t>Sparkling Ice +Caffeine | Black Raspberry | 8 pack 473mL</t>
        </is>
      </c>
      <c r="C232" s="34" t="inlineStr">
        <is>
          <t>1) Sparkling electrolyte / functional sparkling</t>
        </is>
      </c>
      <c r="D232" s="34" t="inlineStr">
        <is>
          <t>473 mL can</t>
        </is>
      </c>
      <c r="E232" s="48" t="n">
        <v>8</v>
      </c>
      <c r="F232" s="49" t="n"/>
      <c r="G232" s="50">
        <f>IF(AND(ISNUMBER($F232),ISNUMBER($E232),$E232&lt;&gt;0),$F232/$E232,"")</f>
        <v/>
      </c>
      <c r="H232" s="50">
        <f>IF(AND(ISNUMBER($F232),ISNUMBER($AL232),ISNUMBER($E232),($AL232*$E232)&lt;&gt;0),$F232/($AL232*$E232)*100,"")</f>
        <v/>
      </c>
      <c r="I232" s="51" t="n"/>
      <c r="J232" s="52" t="n"/>
      <c r="K232" s="50">
        <f>IF(AND(ISNUMBER($F232),ISNUMBER($J232)),$F232*(1-$J232),"")</f>
        <v/>
      </c>
      <c r="L232" s="51" t="n"/>
      <c r="M232" s="51" t="n"/>
      <c r="N232" s="50">
        <f>IF(ISNUMBER($F232),($F232-IF(ISNUMBER($AM232),$AM232,0))*(1-IF(ISNUMBER($J232),$J232,0)),"")</f>
        <v/>
      </c>
      <c r="O232" s="34" t="inlineStr">
        <is>
          <t>Black Raspberry</t>
        </is>
      </c>
      <c r="P232" s="48" t="n">
        <v>70</v>
      </c>
      <c r="Q232" s="48" t="n">
        <v>25</v>
      </c>
      <c r="R232" s="34" t="inlineStr">
        <is>
          <t>Not listed</t>
        </is>
      </c>
      <c r="S232" s="48" t="n">
        <v>0</v>
      </c>
      <c r="T232" s="48" t="n">
        <v>5</v>
      </c>
      <c r="U232" s="34" t="inlineStr">
        <is>
          <t>Sucralose</t>
        </is>
      </c>
      <c r="V232" s="34" t="inlineStr">
        <is>
          <t>70 mg caffeine, vitamins, antioxidants, zero sugar</t>
        </is>
      </c>
      <c r="W232" s="51" t="n"/>
      <c r="X232" s="51" t="n"/>
      <c r="Y232" s="51" t="n"/>
      <c r="Z232" s="51" t="n"/>
      <c r="AA232" s="34" t="inlineStr">
        <is>
          <t>Medium</t>
        </is>
      </c>
      <c r="AB232" s="34" t="inlineStr">
        <is>
          <t>Caffeinated line of mass sparkling brand</t>
        </is>
      </c>
      <c r="AC232" s="34" t="inlineStr">
        <is>
          <t>Zero sugar sparkling with a caffeine boost</t>
        </is>
      </c>
      <c r="AD232" s="34" t="inlineStr">
        <is>
          <t>Light caffeine plus vitamins, zero sugar.</t>
        </is>
      </c>
      <c r="AE232" s="51" t="n"/>
      <c r="AF232" s="53">
        <f>IF(AND(ISNUMBER($P232),ISNUMBER($AL232),$AL232&lt;&gt;0),ROUND($P232/$AL232*100,1),"")</f>
        <v/>
      </c>
      <c r="AG232" s="54">
        <f>IF(AND(ISNUMBER($S232),ISNUMBER($AL232),$AL232&lt;&gt;0),ROUND($S232/$AL232*100,2),"")</f>
        <v/>
      </c>
      <c r="AH232" s="53">
        <f>IF(AND(ISNUMBER($Q232),ISNUMBER($AL232),$AL232&lt;&gt;0),ROUND($Q232/$AL232*100,1),"")</f>
        <v/>
      </c>
      <c r="AI232" s="48">
        <f>IF(ISNUMBER($S232),IF($S232&lt;=1,"Yes","No"),"n/a")</f>
        <v/>
      </c>
      <c r="AJ232" s="48">
        <f>IF(ISNUMBER($S232),ROUND(MAX(0,MIN(100,100-$S232*2.5-IF(ISNUMBER($T232),$T232,0)*0.12+IF($S232&lt;=1,12,0))),0),"")</f>
        <v/>
      </c>
      <c r="AK232" s="48">
        <f>IF(ISNUMBER($Q232),IF($Q232&gt;=100,20,IF($Q232&gt;=30,10,0)),0)+IF(ISNUMBER($R232),IF($R232&gt;=100,20,0),0)+IF(ISNUMBER($P232),IF($P232&gt;=150,20,IF($P232&gt;=50,12,5)),0)+IF(ISNUMBER($S232),IF($S232&lt;=1,15,0),0)</f>
        <v/>
      </c>
      <c r="AL232" s="48" t="n">
        <v>473</v>
      </c>
      <c r="AM232" s="49" t="n"/>
      <c r="AN232" s="48">
        <f>IF(AND(ISNUMBER($P232),ISNUMBER($AL232),$AL232&lt;&gt;0),IF(OR($P232&gt;180,$P232/$AL232*1000&gt;400),"Over ceiling, confirm SKU","Within"),"n/a")</f>
        <v/>
      </c>
      <c r="AO232" s="51" t="n"/>
      <c r="AP232" s="51" t="n"/>
      <c r="AQ232" s="51" t="n"/>
      <c r="AR232" s="34" t="inlineStr">
        <is>
          <t>Retrieved and cited, see Enrichment Log</t>
        </is>
      </c>
      <c r="AS232" s="34" t="inlineStr">
        <is>
          <t>BLANK -&gt; requires live Amazon.ca capture</t>
        </is>
      </c>
      <c r="AT232" s="34" t="inlineStr">
        <is>
          <t>Unverified commercial data</t>
        </is>
      </c>
    </row>
    <row r="233" ht="28" customHeight="1">
      <c r="A233" s="34" t="inlineStr">
        <is>
          <t>Sparkling Ice</t>
        </is>
      </c>
      <c r="B233" s="34" t="inlineStr">
        <is>
          <t>Sparkling Ice +Caffeine | Black Raspberry | 12 pack 473mL</t>
        </is>
      </c>
      <c r="C233" s="34" t="inlineStr">
        <is>
          <t>1) Sparkling electrolyte / functional sparkling</t>
        </is>
      </c>
      <c r="D233" s="34" t="inlineStr">
        <is>
          <t>473 mL can</t>
        </is>
      </c>
      <c r="E233" s="48" t="n">
        <v>12</v>
      </c>
      <c r="F233" s="49" t="n"/>
      <c r="G233" s="50">
        <f>IF(AND(ISNUMBER($F233),ISNUMBER($E233),$E233&lt;&gt;0),$F233/$E233,"")</f>
        <v/>
      </c>
      <c r="H233" s="50">
        <f>IF(AND(ISNUMBER($F233),ISNUMBER($AL233),ISNUMBER($E233),($AL233*$E233)&lt;&gt;0),$F233/($AL233*$E233)*100,"")</f>
        <v/>
      </c>
      <c r="I233" s="51" t="n"/>
      <c r="J233" s="52" t="n"/>
      <c r="K233" s="50">
        <f>IF(AND(ISNUMBER($F233),ISNUMBER($J233)),$F233*(1-$J233),"")</f>
        <v/>
      </c>
      <c r="L233" s="51" t="n"/>
      <c r="M233" s="51" t="n"/>
      <c r="N233" s="50">
        <f>IF(ISNUMBER($F233),($F233-IF(ISNUMBER($AM233),$AM233,0))*(1-IF(ISNUMBER($J233),$J233,0)),"")</f>
        <v/>
      </c>
      <c r="O233" s="34" t="inlineStr">
        <is>
          <t>Black Raspberry</t>
        </is>
      </c>
      <c r="P233" s="48" t="n">
        <v>70</v>
      </c>
      <c r="Q233" s="48" t="n">
        <v>25</v>
      </c>
      <c r="R233" s="34" t="inlineStr">
        <is>
          <t>Not listed</t>
        </is>
      </c>
      <c r="S233" s="48" t="n">
        <v>0</v>
      </c>
      <c r="T233" s="48" t="n">
        <v>5</v>
      </c>
      <c r="U233" s="34" t="inlineStr">
        <is>
          <t>Sucralose</t>
        </is>
      </c>
      <c r="V233" s="34" t="inlineStr">
        <is>
          <t>70 mg caffeine, vitamins, antioxidants, zero sugar</t>
        </is>
      </c>
      <c r="W233" s="51" t="n"/>
      <c r="X233" s="51" t="n"/>
      <c r="Y233" s="51" t="n"/>
      <c r="Z233" s="51" t="n"/>
      <c r="AA233" s="34" t="inlineStr">
        <is>
          <t>Medium</t>
        </is>
      </c>
      <c r="AB233" s="34" t="inlineStr">
        <is>
          <t>Caffeinated line of mass sparkling brand</t>
        </is>
      </c>
      <c r="AC233" s="34" t="inlineStr">
        <is>
          <t>Zero sugar sparkling with a caffeine boost</t>
        </is>
      </c>
      <c r="AD233" s="34" t="inlineStr">
        <is>
          <t>Light caffeine plus vitamins, zero sugar.</t>
        </is>
      </c>
      <c r="AE233" s="51" t="n"/>
      <c r="AF233" s="53">
        <f>IF(AND(ISNUMBER($P233),ISNUMBER($AL233),$AL233&lt;&gt;0),ROUND($P233/$AL233*100,1),"")</f>
        <v/>
      </c>
      <c r="AG233" s="54">
        <f>IF(AND(ISNUMBER($S233),ISNUMBER($AL233),$AL233&lt;&gt;0),ROUND($S233/$AL233*100,2),"")</f>
        <v/>
      </c>
      <c r="AH233" s="53">
        <f>IF(AND(ISNUMBER($Q233),ISNUMBER($AL233),$AL233&lt;&gt;0),ROUND($Q233/$AL233*100,1),"")</f>
        <v/>
      </c>
      <c r="AI233" s="48">
        <f>IF(ISNUMBER($S233),IF($S233&lt;=1,"Yes","No"),"n/a")</f>
        <v/>
      </c>
      <c r="AJ233" s="48">
        <f>IF(ISNUMBER($S233),ROUND(MAX(0,MIN(100,100-$S233*2.5-IF(ISNUMBER($T233),$T233,0)*0.12+IF($S233&lt;=1,12,0))),0),"")</f>
        <v/>
      </c>
      <c r="AK233" s="48">
        <f>IF(ISNUMBER($Q233),IF($Q233&gt;=100,20,IF($Q233&gt;=30,10,0)),0)+IF(ISNUMBER($R233),IF($R233&gt;=100,20,0),0)+IF(ISNUMBER($P233),IF($P233&gt;=150,20,IF($P233&gt;=50,12,5)),0)+IF(ISNUMBER($S233),IF($S233&lt;=1,15,0),0)</f>
        <v/>
      </c>
      <c r="AL233" s="48" t="n">
        <v>473</v>
      </c>
      <c r="AM233" s="49" t="n"/>
      <c r="AN233" s="48">
        <f>IF(AND(ISNUMBER($P233),ISNUMBER($AL233),$AL233&lt;&gt;0),IF(OR($P233&gt;180,$P233/$AL233*1000&gt;400),"Over ceiling, confirm SKU","Within"),"n/a")</f>
        <v/>
      </c>
      <c r="AO233" s="51" t="n"/>
      <c r="AP233" s="51" t="n"/>
      <c r="AQ233" s="51" t="n"/>
      <c r="AR233" s="34" t="inlineStr">
        <is>
          <t>Retrieved and cited, see Enrichment Log</t>
        </is>
      </c>
      <c r="AS233" s="34" t="inlineStr">
        <is>
          <t>BLANK -&gt; requires live Amazon.ca capture</t>
        </is>
      </c>
      <c r="AT233" s="34" t="inlineStr">
        <is>
          <t>Unverified commercial data</t>
        </is>
      </c>
    </row>
    <row r="234" ht="28" customHeight="1">
      <c r="A234" s="34" t="inlineStr">
        <is>
          <t>Sparkling Ice</t>
        </is>
      </c>
      <c r="B234" s="34" t="inlineStr">
        <is>
          <t>Sparkling Ice +Caffeine | Black Raspberry | 18 pack 473mL</t>
        </is>
      </c>
      <c r="C234" s="34" t="inlineStr">
        <is>
          <t>1) Sparkling electrolyte / functional sparkling</t>
        </is>
      </c>
      <c r="D234" s="34" t="inlineStr">
        <is>
          <t>473 mL can</t>
        </is>
      </c>
      <c r="E234" s="48" t="n">
        <v>18</v>
      </c>
      <c r="F234" s="49" t="n"/>
      <c r="G234" s="50">
        <f>IF(AND(ISNUMBER($F234),ISNUMBER($E234),$E234&lt;&gt;0),$F234/$E234,"")</f>
        <v/>
      </c>
      <c r="H234" s="50">
        <f>IF(AND(ISNUMBER($F234),ISNUMBER($AL234),ISNUMBER($E234),($AL234*$E234)&lt;&gt;0),$F234/($AL234*$E234)*100,"")</f>
        <v/>
      </c>
      <c r="I234" s="51" t="n"/>
      <c r="J234" s="52" t="n"/>
      <c r="K234" s="50">
        <f>IF(AND(ISNUMBER($F234),ISNUMBER($J234)),$F234*(1-$J234),"")</f>
        <v/>
      </c>
      <c r="L234" s="51" t="n"/>
      <c r="M234" s="51" t="n"/>
      <c r="N234" s="50">
        <f>IF(ISNUMBER($F234),($F234-IF(ISNUMBER($AM234),$AM234,0))*(1-IF(ISNUMBER($J234),$J234,0)),"")</f>
        <v/>
      </c>
      <c r="O234" s="34" t="inlineStr">
        <is>
          <t>Black Raspberry</t>
        </is>
      </c>
      <c r="P234" s="48" t="n">
        <v>70</v>
      </c>
      <c r="Q234" s="48" t="n">
        <v>25</v>
      </c>
      <c r="R234" s="34" t="inlineStr">
        <is>
          <t>Not listed</t>
        </is>
      </c>
      <c r="S234" s="48" t="n">
        <v>0</v>
      </c>
      <c r="T234" s="48" t="n">
        <v>5</v>
      </c>
      <c r="U234" s="34" t="inlineStr">
        <is>
          <t>Sucralose</t>
        </is>
      </c>
      <c r="V234" s="34" t="inlineStr">
        <is>
          <t>70 mg caffeine, vitamins, antioxidants, zero sugar</t>
        </is>
      </c>
      <c r="W234" s="51" t="n"/>
      <c r="X234" s="51" t="n"/>
      <c r="Y234" s="51" t="n"/>
      <c r="Z234" s="51" t="n"/>
      <c r="AA234" s="34" t="inlineStr">
        <is>
          <t>Medium</t>
        </is>
      </c>
      <c r="AB234" s="34" t="inlineStr">
        <is>
          <t>Caffeinated line of mass sparkling brand</t>
        </is>
      </c>
      <c r="AC234" s="34" t="inlineStr">
        <is>
          <t>Zero sugar sparkling with a caffeine boost</t>
        </is>
      </c>
      <c r="AD234" s="34" t="inlineStr">
        <is>
          <t>Light caffeine plus vitamins, zero sugar.</t>
        </is>
      </c>
      <c r="AE234" s="51" t="n"/>
      <c r="AF234" s="53">
        <f>IF(AND(ISNUMBER($P234),ISNUMBER($AL234),$AL234&lt;&gt;0),ROUND($P234/$AL234*100,1),"")</f>
        <v/>
      </c>
      <c r="AG234" s="54">
        <f>IF(AND(ISNUMBER($S234),ISNUMBER($AL234),$AL234&lt;&gt;0),ROUND($S234/$AL234*100,2),"")</f>
        <v/>
      </c>
      <c r="AH234" s="53">
        <f>IF(AND(ISNUMBER($Q234),ISNUMBER($AL234),$AL234&lt;&gt;0),ROUND($Q234/$AL234*100,1),"")</f>
        <v/>
      </c>
      <c r="AI234" s="48">
        <f>IF(ISNUMBER($S234),IF($S234&lt;=1,"Yes","No"),"n/a")</f>
        <v/>
      </c>
      <c r="AJ234" s="48">
        <f>IF(ISNUMBER($S234),ROUND(MAX(0,MIN(100,100-$S234*2.5-IF(ISNUMBER($T234),$T234,0)*0.12+IF($S234&lt;=1,12,0))),0),"")</f>
        <v/>
      </c>
      <c r="AK234" s="48">
        <f>IF(ISNUMBER($Q234),IF($Q234&gt;=100,20,IF($Q234&gt;=30,10,0)),0)+IF(ISNUMBER($R234),IF($R234&gt;=100,20,0),0)+IF(ISNUMBER($P234),IF($P234&gt;=150,20,IF($P234&gt;=50,12,5)),0)+IF(ISNUMBER($S234),IF($S234&lt;=1,15,0),0)</f>
        <v/>
      </c>
      <c r="AL234" s="48" t="n">
        <v>473</v>
      </c>
      <c r="AM234" s="49" t="n"/>
      <c r="AN234" s="48">
        <f>IF(AND(ISNUMBER($P234),ISNUMBER($AL234),$AL234&lt;&gt;0),IF(OR($P234&gt;180,$P234/$AL234*1000&gt;400),"Over ceiling, confirm SKU","Within"),"n/a")</f>
        <v/>
      </c>
      <c r="AO234" s="51" t="n"/>
      <c r="AP234" s="51" t="n"/>
      <c r="AQ234" s="51" t="n"/>
      <c r="AR234" s="34" t="inlineStr">
        <is>
          <t>Retrieved and cited, see Enrichment Log</t>
        </is>
      </c>
      <c r="AS234" s="34" t="inlineStr">
        <is>
          <t>BLANK -&gt; requires live Amazon.ca capture</t>
        </is>
      </c>
      <c r="AT234" s="34" t="inlineStr">
        <is>
          <t>Unverified commercial data</t>
        </is>
      </c>
    </row>
    <row r="235" ht="28" customHeight="1">
      <c r="A235" s="34" t="inlineStr">
        <is>
          <t>Sparkling Ice</t>
        </is>
      </c>
      <c r="B235" s="34" t="inlineStr">
        <is>
          <t>Sparkling Ice +Caffeine | Black Raspberry | 24 pack 473mL</t>
        </is>
      </c>
      <c r="C235" s="34" t="inlineStr">
        <is>
          <t>1) Sparkling electrolyte / functional sparkling</t>
        </is>
      </c>
      <c r="D235" s="34" t="inlineStr">
        <is>
          <t>473 mL can</t>
        </is>
      </c>
      <c r="E235" s="48" t="n">
        <v>24</v>
      </c>
      <c r="F235" s="49" t="n"/>
      <c r="G235" s="50">
        <f>IF(AND(ISNUMBER($F235),ISNUMBER($E235),$E235&lt;&gt;0),$F235/$E235,"")</f>
        <v/>
      </c>
      <c r="H235" s="50">
        <f>IF(AND(ISNUMBER($F235),ISNUMBER($AL235),ISNUMBER($E235),($AL235*$E235)&lt;&gt;0),$F235/($AL235*$E235)*100,"")</f>
        <v/>
      </c>
      <c r="I235" s="51" t="n"/>
      <c r="J235" s="52" t="n"/>
      <c r="K235" s="50">
        <f>IF(AND(ISNUMBER($F235),ISNUMBER($J235)),$F235*(1-$J235),"")</f>
        <v/>
      </c>
      <c r="L235" s="51" t="n"/>
      <c r="M235" s="51" t="n"/>
      <c r="N235" s="50">
        <f>IF(ISNUMBER($F235),($F235-IF(ISNUMBER($AM235),$AM235,0))*(1-IF(ISNUMBER($J235),$J235,0)),"")</f>
        <v/>
      </c>
      <c r="O235" s="34" t="inlineStr">
        <is>
          <t>Black Raspberry</t>
        </is>
      </c>
      <c r="P235" s="48" t="n">
        <v>70</v>
      </c>
      <c r="Q235" s="48" t="n">
        <v>25</v>
      </c>
      <c r="R235" s="34" t="inlineStr">
        <is>
          <t>Not listed</t>
        </is>
      </c>
      <c r="S235" s="48" t="n">
        <v>0</v>
      </c>
      <c r="T235" s="48" t="n">
        <v>5</v>
      </c>
      <c r="U235" s="34" t="inlineStr">
        <is>
          <t>Sucralose</t>
        </is>
      </c>
      <c r="V235" s="34" t="inlineStr">
        <is>
          <t>70 mg caffeine, vitamins, antioxidants, zero sugar</t>
        </is>
      </c>
      <c r="W235" s="51" t="n"/>
      <c r="X235" s="51" t="n"/>
      <c r="Y235" s="51" t="n"/>
      <c r="Z235" s="51" t="n"/>
      <c r="AA235" s="34" t="inlineStr">
        <is>
          <t>Medium</t>
        </is>
      </c>
      <c r="AB235" s="34" t="inlineStr">
        <is>
          <t>Caffeinated line of mass sparkling brand</t>
        </is>
      </c>
      <c r="AC235" s="34" t="inlineStr">
        <is>
          <t>Zero sugar sparkling with a caffeine boost</t>
        </is>
      </c>
      <c r="AD235" s="34" t="inlineStr">
        <is>
          <t>Light caffeine plus vitamins, zero sugar.</t>
        </is>
      </c>
      <c r="AE235" s="51" t="n"/>
      <c r="AF235" s="53">
        <f>IF(AND(ISNUMBER($P235),ISNUMBER($AL235),$AL235&lt;&gt;0),ROUND($P235/$AL235*100,1),"")</f>
        <v/>
      </c>
      <c r="AG235" s="54">
        <f>IF(AND(ISNUMBER($S235),ISNUMBER($AL235),$AL235&lt;&gt;0),ROUND($S235/$AL235*100,2),"")</f>
        <v/>
      </c>
      <c r="AH235" s="53">
        <f>IF(AND(ISNUMBER($Q235),ISNUMBER($AL235),$AL235&lt;&gt;0),ROUND($Q235/$AL235*100,1),"")</f>
        <v/>
      </c>
      <c r="AI235" s="48">
        <f>IF(ISNUMBER($S235),IF($S235&lt;=1,"Yes","No"),"n/a")</f>
        <v/>
      </c>
      <c r="AJ235" s="48">
        <f>IF(ISNUMBER($S235),ROUND(MAX(0,MIN(100,100-$S235*2.5-IF(ISNUMBER($T235),$T235,0)*0.12+IF($S235&lt;=1,12,0))),0),"")</f>
        <v/>
      </c>
      <c r="AK235" s="48">
        <f>IF(ISNUMBER($Q235),IF($Q235&gt;=100,20,IF($Q235&gt;=30,10,0)),0)+IF(ISNUMBER($R235),IF($R235&gt;=100,20,0),0)+IF(ISNUMBER($P235),IF($P235&gt;=150,20,IF($P235&gt;=50,12,5)),0)+IF(ISNUMBER($S235),IF($S235&lt;=1,15,0),0)</f>
        <v/>
      </c>
      <c r="AL235" s="48" t="n">
        <v>473</v>
      </c>
      <c r="AM235" s="49" t="n"/>
      <c r="AN235" s="48">
        <f>IF(AND(ISNUMBER($P235),ISNUMBER($AL235),$AL235&lt;&gt;0),IF(OR($P235&gt;180,$P235/$AL235*1000&gt;400),"Over ceiling, confirm SKU","Within"),"n/a")</f>
        <v/>
      </c>
      <c r="AO235" s="51" t="n"/>
      <c r="AP235" s="51" t="n"/>
      <c r="AQ235" s="51" t="n"/>
      <c r="AR235" s="34" t="inlineStr">
        <is>
          <t>Retrieved and cited, see Enrichment Log</t>
        </is>
      </c>
      <c r="AS235" s="34" t="inlineStr">
        <is>
          <t>BLANK -&gt; requires live Amazon.ca capture</t>
        </is>
      </c>
      <c r="AT235" s="34" t="inlineStr">
        <is>
          <t>Unverified commercial data</t>
        </is>
      </c>
    </row>
    <row r="236" ht="28" customHeight="1">
      <c r="A236" s="34" t="inlineStr">
        <is>
          <t>Sparkling Ice</t>
        </is>
      </c>
      <c r="B236" s="34" t="inlineStr">
        <is>
          <t>Sparkling Ice +Caffeine | Citrus Twist | single 473mL</t>
        </is>
      </c>
      <c r="C236" s="34" t="inlineStr">
        <is>
          <t>1) Sparkling electrolyte / functional sparkling</t>
        </is>
      </c>
      <c r="D236" s="34" t="inlineStr">
        <is>
          <t>473 mL can</t>
        </is>
      </c>
      <c r="E236" s="48" t="n">
        <v>1</v>
      </c>
      <c r="F236" s="49" t="n"/>
      <c r="G236" s="50">
        <f>IF(AND(ISNUMBER($F236),ISNUMBER($E236),$E236&lt;&gt;0),$F236/$E236,"")</f>
        <v/>
      </c>
      <c r="H236" s="50">
        <f>IF(AND(ISNUMBER($F236),ISNUMBER($AL236),ISNUMBER($E236),($AL236*$E236)&lt;&gt;0),$F236/($AL236*$E236)*100,"")</f>
        <v/>
      </c>
      <c r="I236" s="51" t="n"/>
      <c r="J236" s="52" t="n"/>
      <c r="K236" s="50">
        <f>IF(AND(ISNUMBER($F236),ISNUMBER($J236)),$F236*(1-$J236),"")</f>
        <v/>
      </c>
      <c r="L236" s="51" t="n"/>
      <c r="M236" s="51" t="n"/>
      <c r="N236" s="50">
        <f>IF(ISNUMBER($F236),($F236-IF(ISNUMBER($AM236),$AM236,0))*(1-IF(ISNUMBER($J236),$J236,0)),"")</f>
        <v/>
      </c>
      <c r="O236" s="34" t="inlineStr">
        <is>
          <t>Citrus Twist</t>
        </is>
      </c>
      <c r="P236" s="48" t="n">
        <v>70</v>
      </c>
      <c r="Q236" s="48" t="n">
        <v>25</v>
      </c>
      <c r="R236" s="34" t="inlineStr">
        <is>
          <t>Not listed</t>
        </is>
      </c>
      <c r="S236" s="48" t="n">
        <v>0</v>
      </c>
      <c r="T236" s="48" t="n">
        <v>5</v>
      </c>
      <c r="U236" s="34" t="inlineStr">
        <is>
          <t>Sucralose</t>
        </is>
      </c>
      <c r="V236" s="34" t="inlineStr">
        <is>
          <t>70 mg caffeine, vitamins, antioxidants, zero sugar</t>
        </is>
      </c>
      <c r="W236" s="51" t="n"/>
      <c r="X236" s="51" t="n"/>
      <c r="Y236" s="51" t="n"/>
      <c r="Z236" s="51" t="n"/>
      <c r="AA236" s="34" t="inlineStr">
        <is>
          <t>Medium</t>
        </is>
      </c>
      <c r="AB236" s="34" t="inlineStr">
        <is>
          <t>Caffeinated line of mass sparkling brand</t>
        </is>
      </c>
      <c r="AC236" s="34" t="inlineStr">
        <is>
          <t>Zero sugar sparkling with a caffeine boost</t>
        </is>
      </c>
      <c r="AD236" s="34" t="inlineStr">
        <is>
          <t>Light caffeine plus vitamins, zero sugar.</t>
        </is>
      </c>
      <c r="AE236" s="51" t="n"/>
      <c r="AF236" s="53">
        <f>IF(AND(ISNUMBER($P236),ISNUMBER($AL236),$AL236&lt;&gt;0),ROUND($P236/$AL236*100,1),"")</f>
        <v/>
      </c>
      <c r="AG236" s="54">
        <f>IF(AND(ISNUMBER($S236),ISNUMBER($AL236),$AL236&lt;&gt;0),ROUND($S236/$AL236*100,2),"")</f>
        <v/>
      </c>
      <c r="AH236" s="53">
        <f>IF(AND(ISNUMBER($Q236),ISNUMBER($AL236),$AL236&lt;&gt;0),ROUND($Q236/$AL236*100,1),"")</f>
        <v/>
      </c>
      <c r="AI236" s="48">
        <f>IF(ISNUMBER($S236),IF($S236&lt;=1,"Yes","No"),"n/a")</f>
        <v/>
      </c>
      <c r="AJ236" s="48">
        <f>IF(ISNUMBER($S236),ROUND(MAX(0,MIN(100,100-$S236*2.5-IF(ISNUMBER($T236),$T236,0)*0.12+IF($S236&lt;=1,12,0))),0),"")</f>
        <v/>
      </c>
      <c r="AK236" s="48">
        <f>IF(ISNUMBER($Q236),IF($Q236&gt;=100,20,IF($Q236&gt;=30,10,0)),0)+IF(ISNUMBER($R236),IF($R236&gt;=100,20,0),0)+IF(ISNUMBER($P236),IF($P236&gt;=150,20,IF($P236&gt;=50,12,5)),0)+IF(ISNUMBER($S236),IF($S236&lt;=1,15,0),0)</f>
        <v/>
      </c>
      <c r="AL236" s="48" t="n">
        <v>473</v>
      </c>
      <c r="AM236" s="49" t="n"/>
      <c r="AN236" s="48">
        <f>IF(AND(ISNUMBER($P236),ISNUMBER($AL236),$AL236&lt;&gt;0),IF(OR($P236&gt;180,$P236/$AL236*1000&gt;400),"Over ceiling, confirm SKU","Within"),"n/a")</f>
        <v/>
      </c>
      <c r="AO236" s="51" t="n"/>
      <c r="AP236" s="51" t="n"/>
      <c r="AQ236" s="51" t="n"/>
      <c r="AR236" s="34" t="inlineStr">
        <is>
          <t>Retrieved and cited, see Enrichment Log</t>
        </is>
      </c>
      <c r="AS236" s="34" t="inlineStr">
        <is>
          <t>BLANK -&gt; requires live Amazon.ca capture</t>
        </is>
      </c>
      <c r="AT236" s="34" t="inlineStr">
        <is>
          <t>Unverified commercial data</t>
        </is>
      </c>
    </row>
    <row r="237" ht="28" customHeight="1">
      <c r="A237" s="34" t="inlineStr">
        <is>
          <t>Sparkling Ice</t>
        </is>
      </c>
      <c r="B237" s="34" t="inlineStr">
        <is>
          <t>Sparkling Ice +Caffeine | Citrus Twist | 8 pack 473mL</t>
        </is>
      </c>
      <c r="C237" s="34" t="inlineStr">
        <is>
          <t>1) Sparkling electrolyte / functional sparkling</t>
        </is>
      </c>
      <c r="D237" s="34" t="inlineStr">
        <is>
          <t>473 mL can</t>
        </is>
      </c>
      <c r="E237" s="48" t="n">
        <v>8</v>
      </c>
      <c r="F237" s="49" t="n"/>
      <c r="G237" s="50">
        <f>IF(AND(ISNUMBER($F237),ISNUMBER($E237),$E237&lt;&gt;0),$F237/$E237,"")</f>
        <v/>
      </c>
      <c r="H237" s="50">
        <f>IF(AND(ISNUMBER($F237),ISNUMBER($AL237),ISNUMBER($E237),($AL237*$E237)&lt;&gt;0),$F237/($AL237*$E237)*100,"")</f>
        <v/>
      </c>
      <c r="I237" s="51" t="n"/>
      <c r="J237" s="52" t="n"/>
      <c r="K237" s="50">
        <f>IF(AND(ISNUMBER($F237),ISNUMBER($J237)),$F237*(1-$J237),"")</f>
        <v/>
      </c>
      <c r="L237" s="51" t="n"/>
      <c r="M237" s="51" t="n"/>
      <c r="N237" s="50">
        <f>IF(ISNUMBER($F237),($F237-IF(ISNUMBER($AM237),$AM237,0))*(1-IF(ISNUMBER($J237),$J237,0)),"")</f>
        <v/>
      </c>
      <c r="O237" s="34" t="inlineStr">
        <is>
          <t>Citrus Twist</t>
        </is>
      </c>
      <c r="P237" s="48" t="n">
        <v>70</v>
      </c>
      <c r="Q237" s="48" t="n">
        <v>25</v>
      </c>
      <c r="R237" s="34" t="inlineStr">
        <is>
          <t>Not listed</t>
        </is>
      </c>
      <c r="S237" s="48" t="n">
        <v>0</v>
      </c>
      <c r="T237" s="48" t="n">
        <v>5</v>
      </c>
      <c r="U237" s="34" t="inlineStr">
        <is>
          <t>Sucralose</t>
        </is>
      </c>
      <c r="V237" s="34" t="inlineStr">
        <is>
          <t>70 mg caffeine, vitamins, antioxidants, zero sugar</t>
        </is>
      </c>
      <c r="W237" s="51" t="n"/>
      <c r="X237" s="51" t="n"/>
      <c r="Y237" s="51" t="n"/>
      <c r="Z237" s="51" t="n"/>
      <c r="AA237" s="34" t="inlineStr">
        <is>
          <t>Medium</t>
        </is>
      </c>
      <c r="AB237" s="34" t="inlineStr">
        <is>
          <t>Caffeinated line of mass sparkling brand</t>
        </is>
      </c>
      <c r="AC237" s="34" t="inlineStr">
        <is>
          <t>Zero sugar sparkling with a caffeine boost</t>
        </is>
      </c>
      <c r="AD237" s="34" t="inlineStr">
        <is>
          <t>Light caffeine plus vitamins, zero sugar.</t>
        </is>
      </c>
      <c r="AE237" s="51" t="n"/>
      <c r="AF237" s="53">
        <f>IF(AND(ISNUMBER($P237),ISNUMBER($AL237),$AL237&lt;&gt;0),ROUND($P237/$AL237*100,1),"")</f>
        <v/>
      </c>
      <c r="AG237" s="54">
        <f>IF(AND(ISNUMBER($S237),ISNUMBER($AL237),$AL237&lt;&gt;0),ROUND($S237/$AL237*100,2),"")</f>
        <v/>
      </c>
      <c r="AH237" s="53">
        <f>IF(AND(ISNUMBER($Q237),ISNUMBER($AL237),$AL237&lt;&gt;0),ROUND($Q237/$AL237*100,1),"")</f>
        <v/>
      </c>
      <c r="AI237" s="48">
        <f>IF(ISNUMBER($S237),IF($S237&lt;=1,"Yes","No"),"n/a")</f>
        <v/>
      </c>
      <c r="AJ237" s="48">
        <f>IF(ISNUMBER($S237),ROUND(MAX(0,MIN(100,100-$S237*2.5-IF(ISNUMBER($T237),$T237,0)*0.12+IF($S237&lt;=1,12,0))),0),"")</f>
        <v/>
      </c>
      <c r="AK237" s="48">
        <f>IF(ISNUMBER($Q237),IF($Q237&gt;=100,20,IF($Q237&gt;=30,10,0)),0)+IF(ISNUMBER($R237),IF($R237&gt;=100,20,0),0)+IF(ISNUMBER($P237),IF($P237&gt;=150,20,IF($P237&gt;=50,12,5)),0)+IF(ISNUMBER($S237),IF($S237&lt;=1,15,0),0)</f>
        <v/>
      </c>
      <c r="AL237" s="48" t="n">
        <v>473</v>
      </c>
      <c r="AM237" s="49" t="n"/>
      <c r="AN237" s="48">
        <f>IF(AND(ISNUMBER($P237),ISNUMBER($AL237),$AL237&lt;&gt;0),IF(OR($P237&gt;180,$P237/$AL237*1000&gt;400),"Over ceiling, confirm SKU","Within"),"n/a")</f>
        <v/>
      </c>
      <c r="AO237" s="51" t="n"/>
      <c r="AP237" s="51" t="n"/>
      <c r="AQ237" s="51" t="n"/>
      <c r="AR237" s="34" t="inlineStr">
        <is>
          <t>Retrieved and cited, see Enrichment Log</t>
        </is>
      </c>
      <c r="AS237" s="34" t="inlineStr">
        <is>
          <t>BLANK -&gt; requires live Amazon.ca capture</t>
        </is>
      </c>
      <c r="AT237" s="34" t="inlineStr">
        <is>
          <t>Unverified commercial data</t>
        </is>
      </c>
    </row>
    <row r="238" ht="28" customHeight="1">
      <c r="A238" s="34" t="inlineStr">
        <is>
          <t>Sparkling Ice</t>
        </is>
      </c>
      <c r="B238" s="34" t="inlineStr">
        <is>
          <t>Sparkling Ice +Caffeine | Citrus Twist | 12 pack 473mL</t>
        </is>
      </c>
      <c r="C238" s="34" t="inlineStr">
        <is>
          <t>1) Sparkling electrolyte / functional sparkling</t>
        </is>
      </c>
      <c r="D238" s="34" t="inlineStr">
        <is>
          <t>473 mL can</t>
        </is>
      </c>
      <c r="E238" s="48" t="n">
        <v>12</v>
      </c>
      <c r="F238" s="49" t="n"/>
      <c r="G238" s="50">
        <f>IF(AND(ISNUMBER($F238),ISNUMBER($E238),$E238&lt;&gt;0),$F238/$E238,"")</f>
        <v/>
      </c>
      <c r="H238" s="50">
        <f>IF(AND(ISNUMBER($F238),ISNUMBER($AL238),ISNUMBER($E238),($AL238*$E238)&lt;&gt;0),$F238/($AL238*$E238)*100,"")</f>
        <v/>
      </c>
      <c r="I238" s="51" t="n"/>
      <c r="J238" s="52" t="n"/>
      <c r="K238" s="50">
        <f>IF(AND(ISNUMBER($F238),ISNUMBER($J238)),$F238*(1-$J238),"")</f>
        <v/>
      </c>
      <c r="L238" s="51" t="n"/>
      <c r="M238" s="51" t="n"/>
      <c r="N238" s="50">
        <f>IF(ISNUMBER($F238),($F238-IF(ISNUMBER($AM238),$AM238,0))*(1-IF(ISNUMBER($J238),$J238,0)),"")</f>
        <v/>
      </c>
      <c r="O238" s="34" t="inlineStr">
        <is>
          <t>Citrus Twist</t>
        </is>
      </c>
      <c r="P238" s="48" t="n">
        <v>70</v>
      </c>
      <c r="Q238" s="48" t="n">
        <v>25</v>
      </c>
      <c r="R238" s="34" t="inlineStr">
        <is>
          <t>Not listed</t>
        </is>
      </c>
      <c r="S238" s="48" t="n">
        <v>0</v>
      </c>
      <c r="T238" s="48" t="n">
        <v>5</v>
      </c>
      <c r="U238" s="34" t="inlineStr">
        <is>
          <t>Sucralose</t>
        </is>
      </c>
      <c r="V238" s="34" t="inlineStr">
        <is>
          <t>70 mg caffeine, vitamins, antioxidants, zero sugar</t>
        </is>
      </c>
      <c r="W238" s="51" t="n"/>
      <c r="X238" s="51" t="n"/>
      <c r="Y238" s="51" t="n"/>
      <c r="Z238" s="51" t="n"/>
      <c r="AA238" s="34" t="inlineStr">
        <is>
          <t>Medium</t>
        </is>
      </c>
      <c r="AB238" s="34" t="inlineStr">
        <is>
          <t>Caffeinated line of mass sparkling brand</t>
        </is>
      </c>
      <c r="AC238" s="34" t="inlineStr">
        <is>
          <t>Zero sugar sparkling with a caffeine boost</t>
        </is>
      </c>
      <c r="AD238" s="34" t="inlineStr">
        <is>
          <t>Light caffeine plus vitamins, zero sugar.</t>
        </is>
      </c>
      <c r="AE238" s="51" t="n"/>
      <c r="AF238" s="53">
        <f>IF(AND(ISNUMBER($P238),ISNUMBER($AL238),$AL238&lt;&gt;0),ROUND($P238/$AL238*100,1),"")</f>
        <v/>
      </c>
      <c r="AG238" s="54">
        <f>IF(AND(ISNUMBER($S238),ISNUMBER($AL238),$AL238&lt;&gt;0),ROUND($S238/$AL238*100,2),"")</f>
        <v/>
      </c>
      <c r="AH238" s="53">
        <f>IF(AND(ISNUMBER($Q238),ISNUMBER($AL238),$AL238&lt;&gt;0),ROUND($Q238/$AL238*100,1),"")</f>
        <v/>
      </c>
      <c r="AI238" s="48">
        <f>IF(ISNUMBER($S238),IF($S238&lt;=1,"Yes","No"),"n/a")</f>
        <v/>
      </c>
      <c r="AJ238" s="48">
        <f>IF(ISNUMBER($S238),ROUND(MAX(0,MIN(100,100-$S238*2.5-IF(ISNUMBER($T238),$T238,0)*0.12+IF($S238&lt;=1,12,0))),0),"")</f>
        <v/>
      </c>
      <c r="AK238" s="48">
        <f>IF(ISNUMBER($Q238),IF($Q238&gt;=100,20,IF($Q238&gt;=30,10,0)),0)+IF(ISNUMBER($R238),IF($R238&gt;=100,20,0),0)+IF(ISNUMBER($P238),IF($P238&gt;=150,20,IF($P238&gt;=50,12,5)),0)+IF(ISNUMBER($S238),IF($S238&lt;=1,15,0),0)</f>
        <v/>
      </c>
      <c r="AL238" s="48" t="n">
        <v>473</v>
      </c>
      <c r="AM238" s="49" t="n"/>
      <c r="AN238" s="48">
        <f>IF(AND(ISNUMBER($P238),ISNUMBER($AL238),$AL238&lt;&gt;0),IF(OR($P238&gt;180,$P238/$AL238*1000&gt;400),"Over ceiling, confirm SKU","Within"),"n/a")</f>
        <v/>
      </c>
      <c r="AO238" s="51" t="n"/>
      <c r="AP238" s="51" t="n"/>
      <c r="AQ238" s="51" t="n"/>
      <c r="AR238" s="34" t="inlineStr">
        <is>
          <t>Retrieved and cited, see Enrichment Log</t>
        </is>
      </c>
      <c r="AS238" s="34" t="inlineStr">
        <is>
          <t>BLANK -&gt; requires live Amazon.ca capture</t>
        </is>
      </c>
      <c r="AT238" s="34" t="inlineStr">
        <is>
          <t>Unverified commercial data</t>
        </is>
      </c>
    </row>
    <row r="239" ht="28" customHeight="1">
      <c r="A239" s="34" t="inlineStr">
        <is>
          <t>Sparkling Ice</t>
        </is>
      </c>
      <c r="B239" s="34" t="inlineStr">
        <is>
          <t>Sparkling Ice +Caffeine | Citrus Twist | 18 pack 473mL</t>
        </is>
      </c>
      <c r="C239" s="34" t="inlineStr">
        <is>
          <t>1) Sparkling electrolyte / functional sparkling</t>
        </is>
      </c>
      <c r="D239" s="34" t="inlineStr">
        <is>
          <t>473 mL can</t>
        </is>
      </c>
      <c r="E239" s="48" t="n">
        <v>18</v>
      </c>
      <c r="F239" s="49" t="n"/>
      <c r="G239" s="50">
        <f>IF(AND(ISNUMBER($F239),ISNUMBER($E239),$E239&lt;&gt;0),$F239/$E239,"")</f>
        <v/>
      </c>
      <c r="H239" s="50">
        <f>IF(AND(ISNUMBER($F239),ISNUMBER($AL239),ISNUMBER($E239),($AL239*$E239)&lt;&gt;0),$F239/($AL239*$E239)*100,"")</f>
        <v/>
      </c>
      <c r="I239" s="51" t="n"/>
      <c r="J239" s="52" t="n"/>
      <c r="K239" s="50">
        <f>IF(AND(ISNUMBER($F239),ISNUMBER($J239)),$F239*(1-$J239),"")</f>
        <v/>
      </c>
      <c r="L239" s="51" t="n"/>
      <c r="M239" s="51" t="n"/>
      <c r="N239" s="50">
        <f>IF(ISNUMBER($F239),($F239-IF(ISNUMBER($AM239),$AM239,0))*(1-IF(ISNUMBER($J239),$J239,0)),"")</f>
        <v/>
      </c>
      <c r="O239" s="34" t="inlineStr">
        <is>
          <t>Citrus Twist</t>
        </is>
      </c>
      <c r="P239" s="48" t="n">
        <v>70</v>
      </c>
      <c r="Q239" s="48" t="n">
        <v>25</v>
      </c>
      <c r="R239" s="34" t="inlineStr">
        <is>
          <t>Not listed</t>
        </is>
      </c>
      <c r="S239" s="48" t="n">
        <v>0</v>
      </c>
      <c r="T239" s="48" t="n">
        <v>5</v>
      </c>
      <c r="U239" s="34" t="inlineStr">
        <is>
          <t>Sucralose</t>
        </is>
      </c>
      <c r="V239" s="34" t="inlineStr">
        <is>
          <t>70 mg caffeine, vitamins, antioxidants, zero sugar</t>
        </is>
      </c>
      <c r="W239" s="51" t="n"/>
      <c r="X239" s="51" t="n"/>
      <c r="Y239" s="51" t="n"/>
      <c r="Z239" s="51" t="n"/>
      <c r="AA239" s="34" t="inlineStr">
        <is>
          <t>Medium</t>
        </is>
      </c>
      <c r="AB239" s="34" t="inlineStr">
        <is>
          <t>Caffeinated line of mass sparkling brand</t>
        </is>
      </c>
      <c r="AC239" s="34" t="inlineStr">
        <is>
          <t>Zero sugar sparkling with a caffeine boost</t>
        </is>
      </c>
      <c r="AD239" s="34" t="inlineStr">
        <is>
          <t>Light caffeine plus vitamins, zero sugar.</t>
        </is>
      </c>
      <c r="AE239" s="51" t="n"/>
      <c r="AF239" s="53">
        <f>IF(AND(ISNUMBER($P239),ISNUMBER($AL239),$AL239&lt;&gt;0),ROUND($P239/$AL239*100,1),"")</f>
        <v/>
      </c>
      <c r="AG239" s="54">
        <f>IF(AND(ISNUMBER($S239),ISNUMBER($AL239),$AL239&lt;&gt;0),ROUND($S239/$AL239*100,2),"")</f>
        <v/>
      </c>
      <c r="AH239" s="53">
        <f>IF(AND(ISNUMBER($Q239),ISNUMBER($AL239),$AL239&lt;&gt;0),ROUND($Q239/$AL239*100,1),"")</f>
        <v/>
      </c>
      <c r="AI239" s="48">
        <f>IF(ISNUMBER($S239),IF($S239&lt;=1,"Yes","No"),"n/a")</f>
        <v/>
      </c>
      <c r="AJ239" s="48">
        <f>IF(ISNUMBER($S239),ROUND(MAX(0,MIN(100,100-$S239*2.5-IF(ISNUMBER($T239),$T239,0)*0.12+IF($S239&lt;=1,12,0))),0),"")</f>
        <v/>
      </c>
      <c r="AK239" s="48">
        <f>IF(ISNUMBER($Q239),IF($Q239&gt;=100,20,IF($Q239&gt;=30,10,0)),0)+IF(ISNUMBER($R239),IF($R239&gt;=100,20,0),0)+IF(ISNUMBER($P239),IF($P239&gt;=150,20,IF($P239&gt;=50,12,5)),0)+IF(ISNUMBER($S239),IF($S239&lt;=1,15,0),0)</f>
        <v/>
      </c>
      <c r="AL239" s="48" t="n">
        <v>473</v>
      </c>
      <c r="AM239" s="49" t="n"/>
      <c r="AN239" s="48">
        <f>IF(AND(ISNUMBER($P239),ISNUMBER($AL239),$AL239&lt;&gt;0),IF(OR($P239&gt;180,$P239/$AL239*1000&gt;400),"Over ceiling, confirm SKU","Within"),"n/a")</f>
        <v/>
      </c>
      <c r="AO239" s="51" t="n"/>
      <c r="AP239" s="51" t="n"/>
      <c r="AQ239" s="51" t="n"/>
      <c r="AR239" s="34" t="inlineStr">
        <is>
          <t>Retrieved and cited, see Enrichment Log</t>
        </is>
      </c>
      <c r="AS239" s="34" t="inlineStr">
        <is>
          <t>BLANK -&gt; requires live Amazon.ca capture</t>
        </is>
      </c>
      <c r="AT239" s="34" t="inlineStr">
        <is>
          <t>Unverified commercial data</t>
        </is>
      </c>
    </row>
    <row r="240" ht="28" customHeight="1">
      <c r="A240" s="34" t="inlineStr">
        <is>
          <t>Sparkling Ice</t>
        </is>
      </c>
      <c r="B240" s="34" t="inlineStr">
        <is>
          <t>Sparkling Ice +Caffeine | Citrus Twist | 24 pack 473mL</t>
        </is>
      </c>
      <c r="C240" s="34" t="inlineStr">
        <is>
          <t>1) Sparkling electrolyte / functional sparkling</t>
        </is>
      </c>
      <c r="D240" s="34" t="inlineStr">
        <is>
          <t>473 mL can</t>
        </is>
      </c>
      <c r="E240" s="48" t="n">
        <v>24</v>
      </c>
      <c r="F240" s="49" t="n"/>
      <c r="G240" s="50">
        <f>IF(AND(ISNUMBER($F240),ISNUMBER($E240),$E240&lt;&gt;0),$F240/$E240,"")</f>
        <v/>
      </c>
      <c r="H240" s="50">
        <f>IF(AND(ISNUMBER($F240),ISNUMBER($AL240),ISNUMBER($E240),($AL240*$E240)&lt;&gt;0),$F240/($AL240*$E240)*100,"")</f>
        <v/>
      </c>
      <c r="I240" s="51" t="n"/>
      <c r="J240" s="52" t="n"/>
      <c r="K240" s="50">
        <f>IF(AND(ISNUMBER($F240),ISNUMBER($J240)),$F240*(1-$J240),"")</f>
        <v/>
      </c>
      <c r="L240" s="51" t="n"/>
      <c r="M240" s="51" t="n"/>
      <c r="N240" s="50">
        <f>IF(ISNUMBER($F240),($F240-IF(ISNUMBER($AM240),$AM240,0))*(1-IF(ISNUMBER($J240),$J240,0)),"")</f>
        <v/>
      </c>
      <c r="O240" s="34" t="inlineStr">
        <is>
          <t>Citrus Twist</t>
        </is>
      </c>
      <c r="P240" s="48" t="n">
        <v>70</v>
      </c>
      <c r="Q240" s="48" t="n">
        <v>25</v>
      </c>
      <c r="R240" s="34" t="inlineStr">
        <is>
          <t>Not listed</t>
        </is>
      </c>
      <c r="S240" s="48" t="n">
        <v>0</v>
      </c>
      <c r="T240" s="48" t="n">
        <v>5</v>
      </c>
      <c r="U240" s="34" t="inlineStr">
        <is>
          <t>Sucralose</t>
        </is>
      </c>
      <c r="V240" s="34" t="inlineStr">
        <is>
          <t>70 mg caffeine, vitamins, antioxidants, zero sugar</t>
        </is>
      </c>
      <c r="W240" s="51" t="n"/>
      <c r="X240" s="51" t="n"/>
      <c r="Y240" s="51" t="n"/>
      <c r="Z240" s="51" t="n"/>
      <c r="AA240" s="34" t="inlineStr">
        <is>
          <t>Medium</t>
        </is>
      </c>
      <c r="AB240" s="34" t="inlineStr">
        <is>
          <t>Caffeinated line of mass sparkling brand</t>
        </is>
      </c>
      <c r="AC240" s="34" t="inlineStr">
        <is>
          <t>Zero sugar sparkling with a caffeine boost</t>
        </is>
      </c>
      <c r="AD240" s="34" t="inlineStr">
        <is>
          <t>Light caffeine plus vitamins, zero sugar.</t>
        </is>
      </c>
      <c r="AE240" s="51" t="n"/>
      <c r="AF240" s="53">
        <f>IF(AND(ISNUMBER($P240),ISNUMBER($AL240),$AL240&lt;&gt;0),ROUND($P240/$AL240*100,1),"")</f>
        <v/>
      </c>
      <c r="AG240" s="54">
        <f>IF(AND(ISNUMBER($S240),ISNUMBER($AL240),$AL240&lt;&gt;0),ROUND($S240/$AL240*100,2),"")</f>
        <v/>
      </c>
      <c r="AH240" s="53">
        <f>IF(AND(ISNUMBER($Q240),ISNUMBER($AL240),$AL240&lt;&gt;0),ROUND($Q240/$AL240*100,1),"")</f>
        <v/>
      </c>
      <c r="AI240" s="48">
        <f>IF(ISNUMBER($S240),IF($S240&lt;=1,"Yes","No"),"n/a")</f>
        <v/>
      </c>
      <c r="AJ240" s="48">
        <f>IF(ISNUMBER($S240),ROUND(MAX(0,MIN(100,100-$S240*2.5-IF(ISNUMBER($T240),$T240,0)*0.12+IF($S240&lt;=1,12,0))),0),"")</f>
        <v/>
      </c>
      <c r="AK240" s="48">
        <f>IF(ISNUMBER($Q240),IF($Q240&gt;=100,20,IF($Q240&gt;=30,10,0)),0)+IF(ISNUMBER($R240),IF($R240&gt;=100,20,0),0)+IF(ISNUMBER($P240),IF($P240&gt;=150,20,IF($P240&gt;=50,12,5)),0)+IF(ISNUMBER($S240),IF($S240&lt;=1,15,0),0)</f>
        <v/>
      </c>
      <c r="AL240" s="48" t="n">
        <v>473</v>
      </c>
      <c r="AM240" s="49" t="n"/>
      <c r="AN240" s="48">
        <f>IF(AND(ISNUMBER($P240),ISNUMBER($AL240),$AL240&lt;&gt;0),IF(OR($P240&gt;180,$P240/$AL240*1000&gt;400),"Over ceiling, confirm SKU","Within"),"n/a")</f>
        <v/>
      </c>
      <c r="AO240" s="51" t="n"/>
      <c r="AP240" s="51" t="n"/>
      <c r="AQ240" s="51" t="n"/>
      <c r="AR240" s="34" t="inlineStr">
        <is>
          <t>Retrieved and cited, see Enrichment Log</t>
        </is>
      </c>
      <c r="AS240" s="34" t="inlineStr">
        <is>
          <t>BLANK -&gt; requires live Amazon.ca capture</t>
        </is>
      </c>
      <c r="AT240" s="34" t="inlineStr">
        <is>
          <t>Unverified commercial data</t>
        </is>
      </c>
    </row>
    <row r="241" ht="28" customHeight="1">
      <c r="A241" s="34" t="inlineStr">
        <is>
          <t>Sparkling Ice</t>
        </is>
      </c>
      <c r="B241" s="34" t="inlineStr">
        <is>
          <t>Sparkling Ice +Caffeine | Orange Passionfruit | single 473mL</t>
        </is>
      </c>
      <c r="C241" s="34" t="inlineStr">
        <is>
          <t>1) Sparkling electrolyte / functional sparkling</t>
        </is>
      </c>
      <c r="D241" s="34" t="inlineStr">
        <is>
          <t>473 mL can</t>
        </is>
      </c>
      <c r="E241" s="48" t="n">
        <v>1</v>
      </c>
      <c r="F241" s="49" t="n"/>
      <c r="G241" s="50">
        <f>IF(AND(ISNUMBER($F241),ISNUMBER($E241),$E241&lt;&gt;0),$F241/$E241,"")</f>
        <v/>
      </c>
      <c r="H241" s="50">
        <f>IF(AND(ISNUMBER($F241),ISNUMBER($AL241),ISNUMBER($E241),($AL241*$E241)&lt;&gt;0),$F241/($AL241*$E241)*100,"")</f>
        <v/>
      </c>
      <c r="I241" s="51" t="n"/>
      <c r="J241" s="52" t="n"/>
      <c r="K241" s="50">
        <f>IF(AND(ISNUMBER($F241),ISNUMBER($J241)),$F241*(1-$J241),"")</f>
        <v/>
      </c>
      <c r="L241" s="51" t="n"/>
      <c r="M241" s="51" t="n"/>
      <c r="N241" s="50">
        <f>IF(ISNUMBER($F241),($F241-IF(ISNUMBER($AM241),$AM241,0))*(1-IF(ISNUMBER($J241),$J241,0)),"")</f>
        <v/>
      </c>
      <c r="O241" s="34" t="inlineStr">
        <is>
          <t>Orange Passionfruit</t>
        </is>
      </c>
      <c r="P241" s="48" t="n">
        <v>70</v>
      </c>
      <c r="Q241" s="48" t="n">
        <v>25</v>
      </c>
      <c r="R241" s="34" t="inlineStr">
        <is>
          <t>Not listed</t>
        </is>
      </c>
      <c r="S241" s="48" t="n">
        <v>0</v>
      </c>
      <c r="T241" s="48" t="n">
        <v>5</v>
      </c>
      <c r="U241" s="34" t="inlineStr">
        <is>
          <t>Sucralose</t>
        </is>
      </c>
      <c r="V241" s="34" t="inlineStr">
        <is>
          <t>70 mg caffeine, vitamins, antioxidants, zero sugar</t>
        </is>
      </c>
      <c r="W241" s="51" t="n"/>
      <c r="X241" s="51" t="n"/>
      <c r="Y241" s="51" t="n"/>
      <c r="Z241" s="51" t="n"/>
      <c r="AA241" s="34" t="inlineStr">
        <is>
          <t>Medium</t>
        </is>
      </c>
      <c r="AB241" s="34" t="inlineStr">
        <is>
          <t>Caffeinated line of mass sparkling brand</t>
        </is>
      </c>
      <c r="AC241" s="34" t="inlineStr">
        <is>
          <t>Zero sugar sparkling with a caffeine boost</t>
        </is>
      </c>
      <c r="AD241" s="34" t="inlineStr">
        <is>
          <t>Light caffeine plus vitamins, zero sugar.</t>
        </is>
      </c>
      <c r="AE241" s="51" t="n"/>
      <c r="AF241" s="53">
        <f>IF(AND(ISNUMBER($P241),ISNUMBER($AL241),$AL241&lt;&gt;0),ROUND($P241/$AL241*100,1),"")</f>
        <v/>
      </c>
      <c r="AG241" s="54">
        <f>IF(AND(ISNUMBER($S241),ISNUMBER($AL241),$AL241&lt;&gt;0),ROUND($S241/$AL241*100,2),"")</f>
        <v/>
      </c>
      <c r="AH241" s="53">
        <f>IF(AND(ISNUMBER($Q241),ISNUMBER($AL241),$AL241&lt;&gt;0),ROUND($Q241/$AL241*100,1),"")</f>
        <v/>
      </c>
      <c r="AI241" s="48">
        <f>IF(ISNUMBER($S241),IF($S241&lt;=1,"Yes","No"),"n/a")</f>
        <v/>
      </c>
      <c r="AJ241" s="48">
        <f>IF(ISNUMBER($S241),ROUND(MAX(0,MIN(100,100-$S241*2.5-IF(ISNUMBER($T241),$T241,0)*0.12+IF($S241&lt;=1,12,0))),0),"")</f>
        <v/>
      </c>
      <c r="AK241" s="48">
        <f>IF(ISNUMBER($Q241),IF($Q241&gt;=100,20,IF($Q241&gt;=30,10,0)),0)+IF(ISNUMBER($R241),IF($R241&gt;=100,20,0),0)+IF(ISNUMBER($P241),IF($P241&gt;=150,20,IF($P241&gt;=50,12,5)),0)+IF(ISNUMBER($S241),IF($S241&lt;=1,15,0),0)</f>
        <v/>
      </c>
      <c r="AL241" s="48" t="n">
        <v>473</v>
      </c>
      <c r="AM241" s="49" t="n"/>
      <c r="AN241" s="48">
        <f>IF(AND(ISNUMBER($P241),ISNUMBER($AL241),$AL241&lt;&gt;0),IF(OR($P241&gt;180,$P241/$AL241*1000&gt;400),"Over ceiling, confirm SKU","Within"),"n/a")</f>
        <v/>
      </c>
      <c r="AO241" s="51" t="n"/>
      <c r="AP241" s="51" t="n"/>
      <c r="AQ241" s="51" t="n"/>
      <c r="AR241" s="34" t="inlineStr">
        <is>
          <t>Retrieved and cited, see Enrichment Log</t>
        </is>
      </c>
      <c r="AS241" s="34" t="inlineStr">
        <is>
          <t>BLANK -&gt; requires live Amazon.ca capture</t>
        </is>
      </c>
      <c r="AT241" s="34" t="inlineStr">
        <is>
          <t>Unverified commercial data</t>
        </is>
      </c>
    </row>
    <row r="242" ht="28" customHeight="1">
      <c r="A242" s="34" t="inlineStr">
        <is>
          <t>Sparkling Ice</t>
        </is>
      </c>
      <c r="B242" s="34" t="inlineStr">
        <is>
          <t>Sparkling Ice +Caffeine | Orange Passionfruit | 8 pack 473mL</t>
        </is>
      </c>
      <c r="C242" s="34" t="inlineStr">
        <is>
          <t>1) Sparkling electrolyte / functional sparkling</t>
        </is>
      </c>
      <c r="D242" s="34" t="inlineStr">
        <is>
          <t>473 mL can</t>
        </is>
      </c>
      <c r="E242" s="48" t="n">
        <v>8</v>
      </c>
      <c r="F242" s="49" t="n"/>
      <c r="G242" s="50">
        <f>IF(AND(ISNUMBER($F242),ISNUMBER($E242),$E242&lt;&gt;0),$F242/$E242,"")</f>
        <v/>
      </c>
      <c r="H242" s="50">
        <f>IF(AND(ISNUMBER($F242),ISNUMBER($AL242),ISNUMBER($E242),($AL242*$E242)&lt;&gt;0),$F242/($AL242*$E242)*100,"")</f>
        <v/>
      </c>
      <c r="I242" s="51" t="n"/>
      <c r="J242" s="52" t="n"/>
      <c r="K242" s="50">
        <f>IF(AND(ISNUMBER($F242),ISNUMBER($J242)),$F242*(1-$J242),"")</f>
        <v/>
      </c>
      <c r="L242" s="51" t="n"/>
      <c r="M242" s="51" t="n"/>
      <c r="N242" s="50">
        <f>IF(ISNUMBER($F242),($F242-IF(ISNUMBER($AM242),$AM242,0))*(1-IF(ISNUMBER($J242),$J242,0)),"")</f>
        <v/>
      </c>
      <c r="O242" s="34" t="inlineStr">
        <is>
          <t>Orange Passionfruit</t>
        </is>
      </c>
      <c r="P242" s="48" t="n">
        <v>70</v>
      </c>
      <c r="Q242" s="48" t="n">
        <v>25</v>
      </c>
      <c r="R242" s="34" t="inlineStr">
        <is>
          <t>Not listed</t>
        </is>
      </c>
      <c r="S242" s="48" t="n">
        <v>0</v>
      </c>
      <c r="T242" s="48" t="n">
        <v>5</v>
      </c>
      <c r="U242" s="34" t="inlineStr">
        <is>
          <t>Sucralose</t>
        </is>
      </c>
      <c r="V242" s="34" t="inlineStr">
        <is>
          <t>70 mg caffeine, vitamins, antioxidants, zero sugar</t>
        </is>
      </c>
      <c r="W242" s="51" t="n"/>
      <c r="X242" s="51" t="n"/>
      <c r="Y242" s="51" t="n"/>
      <c r="Z242" s="51" t="n"/>
      <c r="AA242" s="34" t="inlineStr">
        <is>
          <t>Medium</t>
        </is>
      </c>
      <c r="AB242" s="34" t="inlineStr">
        <is>
          <t>Caffeinated line of mass sparkling brand</t>
        </is>
      </c>
      <c r="AC242" s="34" t="inlineStr">
        <is>
          <t>Zero sugar sparkling with a caffeine boost</t>
        </is>
      </c>
      <c r="AD242" s="34" t="inlineStr">
        <is>
          <t>Light caffeine plus vitamins, zero sugar.</t>
        </is>
      </c>
      <c r="AE242" s="51" t="n"/>
      <c r="AF242" s="53">
        <f>IF(AND(ISNUMBER($P242),ISNUMBER($AL242),$AL242&lt;&gt;0),ROUND($P242/$AL242*100,1),"")</f>
        <v/>
      </c>
      <c r="AG242" s="54">
        <f>IF(AND(ISNUMBER($S242),ISNUMBER($AL242),$AL242&lt;&gt;0),ROUND($S242/$AL242*100,2),"")</f>
        <v/>
      </c>
      <c r="AH242" s="53">
        <f>IF(AND(ISNUMBER($Q242),ISNUMBER($AL242),$AL242&lt;&gt;0),ROUND($Q242/$AL242*100,1),"")</f>
        <v/>
      </c>
      <c r="AI242" s="48">
        <f>IF(ISNUMBER($S242),IF($S242&lt;=1,"Yes","No"),"n/a")</f>
        <v/>
      </c>
      <c r="AJ242" s="48">
        <f>IF(ISNUMBER($S242),ROUND(MAX(0,MIN(100,100-$S242*2.5-IF(ISNUMBER($T242),$T242,0)*0.12+IF($S242&lt;=1,12,0))),0),"")</f>
        <v/>
      </c>
      <c r="AK242" s="48">
        <f>IF(ISNUMBER($Q242),IF($Q242&gt;=100,20,IF($Q242&gt;=30,10,0)),0)+IF(ISNUMBER($R242),IF($R242&gt;=100,20,0),0)+IF(ISNUMBER($P242),IF($P242&gt;=150,20,IF($P242&gt;=50,12,5)),0)+IF(ISNUMBER($S242),IF($S242&lt;=1,15,0),0)</f>
        <v/>
      </c>
      <c r="AL242" s="48" t="n">
        <v>473</v>
      </c>
      <c r="AM242" s="49" t="n"/>
      <c r="AN242" s="48">
        <f>IF(AND(ISNUMBER($P242),ISNUMBER($AL242),$AL242&lt;&gt;0),IF(OR($P242&gt;180,$P242/$AL242*1000&gt;400),"Over ceiling, confirm SKU","Within"),"n/a")</f>
        <v/>
      </c>
      <c r="AO242" s="51" t="n"/>
      <c r="AP242" s="51" t="n"/>
      <c r="AQ242" s="51" t="n"/>
      <c r="AR242" s="34" t="inlineStr">
        <is>
          <t>Retrieved and cited, see Enrichment Log</t>
        </is>
      </c>
      <c r="AS242" s="34" t="inlineStr">
        <is>
          <t>BLANK -&gt; requires live Amazon.ca capture</t>
        </is>
      </c>
      <c r="AT242" s="34" t="inlineStr">
        <is>
          <t>Unverified commercial data</t>
        </is>
      </c>
    </row>
    <row r="243" ht="28" customHeight="1">
      <c r="A243" s="34" t="inlineStr">
        <is>
          <t>Sparkling Ice</t>
        </is>
      </c>
      <c r="B243" s="34" t="inlineStr">
        <is>
          <t>Sparkling Ice +Caffeine | Orange Passionfruit | 12 pack 473mL</t>
        </is>
      </c>
      <c r="C243" s="34" t="inlineStr">
        <is>
          <t>1) Sparkling electrolyte / functional sparkling</t>
        </is>
      </c>
      <c r="D243" s="34" t="inlineStr">
        <is>
          <t>473 mL can</t>
        </is>
      </c>
      <c r="E243" s="48" t="n">
        <v>12</v>
      </c>
      <c r="F243" s="49" t="n"/>
      <c r="G243" s="50">
        <f>IF(AND(ISNUMBER($F243),ISNUMBER($E243),$E243&lt;&gt;0),$F243/$E243,"")</f>
        <v/>
      </c>
      <c r="H243" s="50">
        <f>IF(AND(ISNUMBER($F243),ISNUMBER($AL243),ISNUMBER($E243),($AL243*$E243)&lt;&gt;0),$F243/($AL243*$E243)*100,"")</f>
        <v/>
      </c>
      <c r="I243" s="51" t="n"/>
      <c r="J243" s="52" t="n"/>
      <c r="K243" s="50">
        <f>IF(AND(ISNUMBER($F243),ISNUMBER($J243)),$F243*(1-$J243),"")</f>
        <v/>
      </c>
      <c r="L243" s="51" t="n"/>
      <c r="M243" s="51" t="n"/>
      <c r="N243" s="50">
        <f>IF(ISNUMBER($F243),($F243-IF(ISNUMBER($AM243),$AM243,0))*(1-IF(ISNUMBER($J243),$J243,0)),"")</f>
        <v/>
      </c>
      <c r="O243" s="34" t="inlineStr">
        <is>
          <t>Orange Passionfruit</t>
        </is>
      </c>
      <c r="P243" s="48" t="n">
        <v>70</v>
      </c>
      <c r="Q243" s="48" t="n">
        <v>25</v>
      </c>
      <c r="R243" s="34" t="inlineStr">
        <is>
          <t>Not listed</t>
        </is>
      </c>
      <c r="S243" s="48" t="n">
        <v>0</v>
      </c>
      <c r="T243" s="48" t="n">
        <v>5</v>
      </c>
      <c r="U243" s="34" t="inlineStr">
        <is>
          <t>Sucralose</t>
        </is>
      </c>
      <c r="V243" s="34" t="inlineStr">
        <is>
          <t>70 mg caffeine, vitamins, antioxidants, zero sugar</t>
        </is>
      </c>
      <c r="W243" s="51" t="n"/>
      <c r="X243" s="51" t="n"/>
      <c r="Y243" s="51" t="n"/>
      <c r="Z243" s="51" t="n"/>
      <c r="AA243" s="34" t="inlineStr">
        <is>
          <t>Medium</t>
        </is>
      </c>
      <c r="AB243" s="34" t="inlineStr">
        <is>
          <t>Caffeinated line of mass sparkling brand</t>
        </is>
      </c>
      <c r="AC243" s="34" t="inlineStr">
        <is>
          <t>Zero sugar sparkling with a caffeine boost</t>
        </is>
      </c>
      <c r="AD243" s="34" t="inlineStr">
        <is>
          <t>Light caffeine plus vitamins, zero sugar.</t>
        </is>
      </c>
      <c r="AE243" s="51" t="n"/>
      <c r="AF243" s="53">
        <f>IF(AND(ISNUMBER($P243),ISNUMBER($AL243),$AL243&lt;&gt;0),ROUND($P243/$AL243*100,1),"")</f>
        <v/>
      </c>
      <c r="AG243" s="54">
        <f>IF(AND(ISNUMBER($S243),ISNUMBER($AL243),$AL243&lt;&gt;0),ROUND($S243/$AL243*100,2),"")</f>
        <v/>
      </c>
      <c r="AH243" s="53">
        <f>IF(AND(ISNUMBER($Q243),ISNUMBER($AL243),$AL243&lt;&gt;0),ROUND($Q243/$AL243*100,1),"")</f>
        <v/>
      </c>
      <c r="AI243" s="48">
        <f>IF(ISNUMBER($S243),IF($S243&lt;=1,"Yes","No"),"n/a")</f>
        <v/>
      </c>
      <c r="AJ243" s="48">
        <f>IF(ISNUMBER($S243),ROUND(MAX(0,MIN(100,100-$S243*2.5-IF(ISNUMBER($T243),$T243,0)*0.12+IF($S243&lt;=1,12,0))),0),"")</f>
        <v/>
      </c>
      <c r="AK243" s="48">
        <f>IF(ISNUMBER($Q243),IF($Q243&gt;=100,20,IF($Q243&gt;=30,10,0)),0)+IF(ISNUMBER($R243),IF($R243&gt;=100,20,0),0)+IF(ISNUMBER($P243),IF($P243&gt;=150,20,IF($P243&gt;=50,12,5)),0)+IF(ISNUMBER($S243),IF($S243&lt;=1,15,0),0)</f>
        <v/>
      </c>
      <c r="AL243" s="48" t="n">
        <v>473</v>
      </c>
      <c r="AM243" s="49" t="n"/>
      <c r="AN243" s="48">
        <f>IF(AND(ISNUMBER($P243),ISNUMBER($AL243),$AL243&lt;&gt;0),IF(OR($P243&gt;180,$P243/$AL243*1000&gt;400),"Over ceiling, confirm SKU","Within"),"n/a")</f>
        <v/>
      </c>
      <c r="AO243" s="51" t="n"/>
      <c r="AP243" s="51" t="n"/>
      <c r="AQ243" s="51" t="n"/>
      <c r="AR243" s="34" t="inlineStr">
        <is>
          <t>Retrieved and cited, see Enrichment Log</t>
        </is>
      </c>
      <c r="AS243" s="34" t="inlineStr">
        <is>
          <t>BLANK -&gt; requires live Amazon.ca capture</t>
        </is>
      </c>
      <c r="AT243" s="34" t="inlineStr">
        <is>
          <t>Unverified commercial data</t>
        </is>
      </c>
    </row>
    <row r="244" ht="28" customHeight="1">
      <c r="A244" s="34" t="inlineStr">
        <is>
          <t>Sparkling Ice</t>
        </is>
      </c>
      <c r="B244" s="34" t="inlineStr">
        <is>
          <t>Sparkling Ice +Caffeine | Orange Passionfruit | 18 pack 473mL</t>
        </is>
      </c>
      <c r="C244" s="34" t="inlineStr">
        <is>
          <t>1) Sparkling electrolyte / functional sparkling</t>
        </is>
      </c>
      <c r="D244" s="34" t="inlineStr">
        <is>
          <t>473 mL can</t>
        </is>
      </c>
      <c r="E244" s="48" t="n">
        <v>18</v>
      </c>
      <c r="F244" s="49" t="n"/>
      <c r="G244" s="50">
        <f>IF(AND(ISNUMBER($F244),ISNUMBER($E244),$E244&lt;&gt;0),$F244/$E244,"")</f>
        <v/>
      </c>
      <c r="H244" s="50">
        <f>IF(AND(ISNUMBER($F244),ISNUMBER($AL244),ISNUMBER($E244),($AL244*$E244)&lt;&gt;0),$F244/($AL244*$E244)*100,"")</f>
        <v/>
      </c>
      <c r="I244" s="51" t="n"/>
      <c r="J244" s="52" t="n"/>
      <c r="K244" s="50">
        <f>IF(AND(ISNUMBER($F244),ISNUMBER($J244)),$F244*(1-$J244),"")</f>
        <v/>
      </c>
      <c r="L244" s="51" t="n"/>
      <c r="M244" s="51" t="n"/>
      <c r="N244" s="50">
        <f>IF(ISNUMBER($F244),($F244-IF(ISNUMBER($AM244),$AM244,0))*(1-IF(ISNUMBER($J244),$J244,0)),"")</f>
        <v/>
      </c>
      <c r="O244" s="34" t="inlineStr">
        <is>
          <t>Orange Passionfruit</t>
        </is>
      </c>
      <c r="P244" s="48" t="n">
        <v>70</v>
      </c>
      <c r="Q244" s="48" t="n">
        <v>25</v>
      </c>
      <c r="R244" s="34" t="inlineStr">
        <is>
          <t>Not listed</t>
        </is>
      </c>
      <c r="S244" s="48" t="n">
        <v>0</v>
      </c>
      <c r="T244" s="48" t="n">
        <v>5</v>
      </c>
      <c r="U244" s="34" t="inlineStr">
        <is>
          <t>Sucralose</t>
        </is>
      </c>
      <c r="V244" s="34" t="inlineStr">
        <is>
          <t>70 mg caffeine, vitamins, antioxidants, zero sugar</t>
        </is>
      </c>
      <c r="W244" s="51" t="n"/>
      <c r="X244" s="51" t="n"/>
      <c r="Y244" s="51" t="n"/>
      <c r="Z244" s="51" t="n"/>
      <c r="AA244" s="34" t="inlineStr">
        <is>
          <t>Medium</t>
        </is>
      </c>
      <c r="AB244" s="34" t="inlineStr">
        <is>
          <t>Caffeinated line of mass sparkling brand</t>
        </is>
      </c>
      <c r="AC244" s="34" t="inlineStr">
        <is>
          <t>Zero sugar sparkling with a caffeine boost</t>
        </is>
      </c>
      <c r="AD244" s="34" t="inlineStr">
        <is>
          <t>Light caffeine plus vitamins, zero sugar.</t>
        </is>
      </c>
      <c r="AE244" s="51" t="n"/>
      <c r="AF244" s="53">
        <f>IF(AND(ISNUMBER($P244),ISNUMBER($AL244),$AL244&lt;&gt;0),ROUND($P244/$AL244*100,1),"")</f>
        <v/>
      </c>
      <c r="AG244" s="54">
        <f>IF(AND(ISNUMBER($S244),ISNUMBER($AL244),$AL244&lt;&gt;0),ROUND($S244/$AL244*100,2),"")</f>
        <v/>
      </c>
      <c r="AH244" s="53">
        <f>IF(AND(ISNUMBER($Q244),ISNUMBER($AL244),$AL244&lt;&gt;0),ROUND($Q244/$AL244*100,1),"")</f>
        <v/>
      </c>
      <c r="AI244" s="48">
        <f>IF(ISNUMBER($S244),IF($S244&lt;=1,"Yes","No"),"n/a")</f>
        <v/>
      </c>
      <c r="AJ244" s="48">
        <f>IF(ISNUMBER($S244),ROUND(MAX(0,MIN(100,100-$S244*2.5-IF(ISNUMBER($T244),$T244,0)*0.12+IF($S244&lt;=1,12,0))),0),"")</f>
        <v/>
      </c>
      <c r="AK244" s="48">
        <f>IF(ISNUMBER($Q244),IF($Q244&gt;=100,20,IF($Q244&gt;=30,10,0)),0)+IF(ISNUMBER($R244),IF($R244&gt;=100,20,0),0)+IF(ISNUMBER($P244),IF($P244&gt;=150,20,IF($P244&gt;=50,12,5)),0)+IF(ISNUMBER($S244),IF($S244&lt;=1,15,0),0)</f>
        <v/>
      </c>
      <c r="AL244" s="48" t="n">
        <v>473</v>
      </c>
      <c r="AM244" s="49" t="n"/>
      <c r="AN244" s="48">
        <f>IF(AND(ISNUMBER($P244),ISNUMBER($AL244),$AL244&lt;&gt;0),IF(OR($P244&gt;180,$P244/$AL244*1000&gt;400),"Over ceiling, confirm SKU","Within"),"n/a")</f>
        <v/>
      </c>
      <c r="AO244" s="51" t="n"/>
      <c r="AP244" s="51" t="n"/>
      <c r="AQ244" s="51" t="n"/>
      <c r="AR244" s="34" t="inlineStr">
        <is>
          <t>Retrieved and cited, see Enrichment Log</t>
        </is>
      </c>
      <c r="AS244" s="34" t="inlineStr">
        <is>
          <t>BLANK -&gt; requires live Amazon.ca capture</t>
        </is>
      </c>
      <c r="AT244" s="34" t="inlineStr">
        <is>
          <t>Unverified commercial data</t>
        </is>
      </c>
    </row>
    <row r="245" ht="28" customHeight="1">
      <c r="A245" s="34" t="inlineStr">
        <is>
          <t>Sparkling Ice</t>
        </is>
      </c>
      <c r="B245" s="34" t="inlineStr">
        <is>
          <t>Sparkling Ice +Caffeine | Orange Passionfruit | 24 pack 473mL</t>
        </is>
      </c>
      <c r="C245" s="34" t="inlineStr">
        <is>
          <t>1) Sparkling electrolyte / functional sparkling</t>
        </is>
      </c>
      <c r="D245" s="34" t="inlineStr">
        <is>
          <t>473 mL can</t>
        </is>
      </c>
      <c r="E245" s="48" t="n">
        <v>24</v>
      </c>
      <c r="F245" s="49" t="n"/>
      <c r="G245" s="50">
        <f>IF(AND(ISNUMBER($F245),ISNUMBER($E245),$E245&lt;&gt;0),$F245/$E245,"")</f>
        <v/>
      </c>
      <c r="H245" s="50">
        <f>IF(AND(ISNUMBER($F245),ISNUMBER($AL245),ISNUMBER($E245),($AL245*$E245)&lt;&gt;0),$F245/($AL245*$E245)*100,"")</f>
        <v/>
      </c>
      <c r="I245" s="51" t="n"/>
      <c r="J245" s="52" t="n"/>
      <c r="K245" s="50">
        <f>IF(AND(ISNUMBER($F245),ISNUMBER($J245)),$F245*(1-$J245),"")</f>
        <v/>
      </c>
      <c r="L245" s="51" t="n"/>
      <c r="M245" s="51" t="n"/>
      <c r="N245" s="50">
        <f>IF(ISNUMBER($F245),($F245-IF(ISNUMBER($AM245),$AM245,0))*(1-IF(ISNUMBER($J245),$J245,0)),"")</f>
        <v/>
      </c>
      <c r="O245" s="34" t="inlineStr">
        <is>
          <t>Orange Passionfruit</t>
        </is>
      </c>
      <c r="P245" s="48" t="n">
        <v>70</v>
      </c>
      <c r="Q245" s="48" t="n">
        <v>25</v>
      </c>
      <c r="R245" s="34" t="inlineStr">
        <is>
          <t>Not listed</t>
        </is>
      </c>
      <c r="S245" s="48" t="n">
        <v>0</v>
      </c>
      <c r="T245" s="48" t="n">
        <v>5</v>
      </c>
      <c r="U245" s="34" t="inlineStr">
        <is>
          <t>Sucralose</t>
        </is>
      </c>
      <c r="V245" s="34" t="inlineStr">
        <is>
          <t>70 mg caffeine, vitamins, antioxidants, zero sugar</t>
        </is>
      </c>
      <c r="W245" s="51" t="n"/>
      <c r="X245" s="51" t="n"/>
      <c r="Y245" s="51" t="n"/>
      <c r="Z245" s="51" t="n"/>
      <c r="AA245" s="34" t="inlineStr">
        <is>
          <t>Medium</t>
        </is>
      </c>
      <c r="AB245" s="34" t="inlineStr">
        <is>
          <t>Caffeinated line of mass sparkling brand</t>
        </is>
      </c>
      <c r="AC245" s="34" t="inlineStr">
        <is>
          <t>Zero sugar sparkling with a caffeine boost</t>
        </is>
      </c>
      <c r="AD245" s="34" t="inlineStr">
        <is>
          <t>Light caffeine plus vitamins, zero sugar.</t>
        </is>
      </c>
      <c r="AE245" s="51" t="n"/>
      <c r="AF245" s="53">
        <f>IF(AND(ISNUMBER($P245),ISNUMBER($AL245),$AL245&lt;&gt;0),ROUND($P245/$AL245*100,1),"")</f>
        <v/>
      </c>
      <c r="AG245" s="54">
        <f>IF(AND(ISNUMBER($S245),ISNUMBER($AL245),$AL245&lt;&gt;0),ROUND($S245/$AL245*100,2),"")</f>
        <v/>
      </c>
      <c r="AH245" s="53">
        <f>IF(AND(ISNUMBER($Q245),ISNUMBER($AL245),$AL245&lt;&gt;0),ROUND($Q245/$AL245*100,1),"")</f>
        <v/>
      </c>
      <c r="AI245" s="48">
        <f>IF(ISNUMBER($S245),IF($S245&lt;=1,"Yes","No"),"n/a")</f>
        <v/>
      </c>
      <c r="AJ245" s="48">
        <f>IF(ISNUMBER($S245),ROUND(MAX(0,MIN(100,100-$S245*2.5-IF(ISNUMBER($T245),$T245,0)*0.12+IF($S245&lt;=1,12,0))),0),"")</f>
        <v/>
      </c>
      <c r="AK245" s="48">
        <f>IF(ISNUMBER($Q245),IF($Q245&gt;=100,20,IF($Q245&gt;=30,10,0)),0)+IF(ISNUMBER($R245),IF($R245&gt;=100,20,0),0)+IF(ISNUMBER($P245),IF($P245&gt;=150,20,IF($P245&gt;=50,12,5)),0)+IF(ISNUMBER($S245),IF($S245&lt;=1,15,0),0)</f>
        <v/>
      </c>
      <c r="AL245" s="48" t="n">
        <v>473</v>
      </c>
      <c r="AM245" s="49" t="n"/>
      <c r="AN245" s="48">
        <f>IF(AND(ISNUMBER($P245),ISNUMBER($AL245),$AL245&lt;&gt;0),IF(OR($P245&gt;180,$P245/$AL245*1000&gt;400),"Over ceiling, confirm SKU","Within"),"n/a")</f>
        <v/>
      </c>
      <c r="AO245" s="51" t="n"/>
      <c r="AP245" s="51" t="n"/>
      <c r="AQ245" s="51" t="n"/>
      <c r="AR245" s="34" t="inlineStr">
        <is>
          <t>Retrieved and cited, see Enrichment Log</t>
        </is>
      </c>
      <c r="AS245" s="34" t="inlineStr">
        <is>
          <t>BLANK -&gt; requires live Amazon.ca capture</t>
        </is>
      </c>
      <c r="AT245" s="34" t="inlineStr">
        <is>
          <t>Unverified commercial data</t>
        </is>
      </c>
    </row>
    <row r="246" ht="28" customHeight="1">
      <c r="A246" s="34" t="inlineStr">
        <is>
          <t>Sparkling Ice</t>
        </is>
      </c>
      <c r="B246" s="34" t="inlineStr">
        <is>
          <t>Sparkling Ice +Caffeine | Strawberry Citrus | single 473mL</t>
        </is>
      </c>
      <c r="C246" s="34" t="inlineStr">
        <is>
          <t>1) Sparkling electrolyte / functional sparkling</t>
        </is>
      </c>
      <c r="D246" s="34" t="inlineStr">
        <is>
          <t>473 mL can</t>
        </is>
      </c>
      <c r="E246" s="48" t="n">
        <v>1</v>
      </c>
      <c r="F246" s="49" t="n"/>
      <c r="G246" s="50">
        <f>IF(AND(ISNUMBER($F246),ISNUMBER($E246),$E246&lt;&gt;0),$F246/$E246,"")</f>
        <v/>
      </c>
      <c r="H246" s="50">
        <f>IF(AND(ISNUMBER($F246),ISNUMBER($AL246),ISNUMBER($E246),($AL246*$E246)&lt;&gt;0),$F246/($AL246*$E246)*100,"")</f>
        <v/>
      </c>
      <c r="I246" s="51" t="n"/>
      <c r="J246" s="52" t="n"/>
      <c r="K246" s="50">
        <f>IF(AND(ISNUMBER($F246),ISNUMBER($J246)),$F246*(1-$J246),"")</f>
        <v/>
      </c>
      <c r="L246" s="51" t="n"/>
      <c r="M246" s="51" t="n"/>
      <c r="N246" s="50">
        <f>IF(ISNUMBER($F246),($F246-IF(ISNUMBER($AM246),$AM246,0))*(1-IF(ISNUMBER($J246),$J246,0)),"")</f>
        <v/>
      </c>
      <c r="O246" s="34" t="inlineStr">
        <is>
          <t>Strawberry Citrus</t>
        </is>
      </c>
      <c r="P246" s="48" t="n">
        <v>70</v>
      </c>
      <c r="Q246" s="48" t="n">
        <v>25</v>
      </c>
      <c r="R246" s="34" t="inlineStr">
        <is>
          <t>Not listed</t>
        </is>
      </c>
      <c r="S246" s="48" t="n">
        <v>0</v>
      </c>
      <c r="T246" s="48" t="n">
        <v>5</v>
      </c>
      <c r="U246" s="34" t="inlineStr">
        <is>
          <t>Sucralose</t>
        </is>
      </c>
      <c r="V246" s="34" t="inlineStr">
        <is>
          <t>70 mg caffeine, vitamins, antioxidants, zero sugar</t>
        </is>
      </c>
      <c r="W246" s="51" t="n"/>
      <c r="X246" s="51" t="n"/>
      <c r="Y246" s="51" t="n"/>
      <c r="Z246" s="51" t="n"/>
      <c r="AA246" s="34" t="inlineStr">
        <is>
          <t>Medium</t>
        </is>
      </c>
      <c r="AB246" s="34" t="inlineStr">
        <is>
          <t>Caffeinated line of mass sparkling brand</t>
        </is>
      </c>
      <c r="AC246" s="34" t="inlineStr">
        <is>
          <t>Zero sugar sparkling with a caffeine boost</t>
        </is>
      </c>
      <c r="AD246" s="34" t="inlineStr">
        <is>
          <t>Light caffeine plus vitamins, zero sugar.</t>
        </is>
      </c>
      <c r="AE246" s="51" t="n"/>
      <c r="AF246" s="53">
        <f>IF(AND(ISNUMBER($P246),ISNUMBER($AL246),$AL246&lt;&gt;0),ROUND($P246/$AL246*100,1),"")</f>
        <v/>
      </c>
      <c r="AG246" s="54">
        <f>IF(AND(ISNUMBER($S246),ISNUMBER($AL246),$AL246&lt;&gt;0),ROUND($S246/$AL246*100,2),"")</f>
        <v/>
      </c>
      <c r="AH246" s="53">
        <f>IF(AND(ISNUMBER($Q246),ISNUMBER($AL246),$AL246&lt;&gt;0),ROUND($Q246/$AL246*100,1),"")</f>
        <v/>
      </c>
      <c r="AI246" s="48">
        <f>IF(ISNUMBER($S246),IF($S246&lt;=1,"Yes","No"),"n/a")</f>
        <v/>
      </c>
      <c r="AJ246" s="48">
        <f>IF(ISNUMBER($S246),ROUND(MAX(0,MIN(100,100-$S246*2.5-IF(ISNUMBER($T246),$T246,0)*0.12+IF($S246&lt;=1,12,0))),0),"")</f>
        <v/>
      </c>
      <c r="AK246" s="48">
        <f>IF(ISNUMBER($Q246),IF($Q246&gt;=100,20,IF($Q246&gt;=30,10,0)),0)+IF(ISNUMBER($R246),IF($R246&gt;=100,20,0),0)+IF(ISNUMBER($P246),IF($P246&gt;=150,20,IF($P246&gt;=50,12,5)),0)+IF(ISNUMBER($S246),IF($S246&lt;=1,15,0),0)</f>
        <v/>
      </c>
      <c r="AL246" s="48" t="n">
        <v>473</v>
      </c>
      <c r="AM246" s="49" t="n"/>
      <c r="AN246" s="48">
        <f>IF(AND(ISNUMBER($P246),ISNUMBER($AL246),$AL246&lt;&gt;0),IF(OR($P246&gt;180,$P246/$AL246*1000&gt;400),"Over ceiling, confirm SKU","Within"),"n/a")</f>
        <v/>
      </c>
      <c r="AO246" s="51" t="n"/>
      <c r="AP246" s="51" t="n"/>
      <c r="AQ246" s="51" t="n"/>
      <c r="AR246" s="34" t="inlineStr">
        <is>
          <t>Retrieved and cited, see Enrichment Log</t>
        </is>
      </c>
      <c r="AS246" s="34" t="inlineStr">
        <is>
          <t>BLANK -&gt; requires live Amazon.ca capture</t>
        </is>
      </c>
      <c r="AT246" s="34" t="inlineStr">
        <is>
          <t>Unverified commercial data</t>
        </is>
      </c>
    </row>
    <row r="247" ht="28" customHeight="1">
      <c r="A247" s="34" t="inlineStr">
        <is>
          <t>Sparkling Ice</t>
        </is>
      </c>
      <c r="B247" s="34" t="inlineStr">
        <is>
          <t>Sparkling Ice +Caffeine | Strawberry Citrus | 8 pack 473mL</t>
        </is>
      </c>
      <c r="C247" s="34" t="inlineStr">
        <is>
          <t>1) Sparkling electrolyte / functional sparkling</t>
        </is>
      </c>
      <c r="D247" s="34" t="inlineStr">
        <is>
          <t>473 mL can</t>
        </is>
      </c>
      <c r="E247" s="48" t="n">
        <v>8</v>
      </c>
      <c r="F247" s="49" t="n"/>
      <c r="G247" s="50">
        <f>IF(AND(ISNUMBER($F247),ISNUMBER($E247),$E247&lt;&gt;0),$F247/$E247,"")</f>
        <v/>
      </c>
      <c r="H247" s="50">
        <f>IF(AND(ISNUMBER($F247),ISNUMBER($AL247),ISNUMBER($E247),($AL247*$E247)&lt;&gt;0),$F247/($AL247*$E247)*100,"")</f>
        <v/>
      </c>
      <c r="I247" s="51" t="n"/>
      <c r="J247" s="52" t="n"/>
      <c r="K247" s="50">
        <f>IF(AND(ISNUMBER($F247),ISNUMBER($J247)),$F247*(1-$J247),"")</f>
        <v/>
      </c>
      <c r="L247" s="51" t="n"/>
      <c r="M247" s="51" t="n"/>
      <c r="N247" s="50">
        <f>IF(ISNUMBER($F247),($F247-IF(ISNUMBER($AM247),$AM247,0))*(1-IF(ISNUMBER($J247),$J247,0)),"")</f>
        <v/>
      </c>
      <c r="O247" s="34" t="inlineStr">
        <is>
          <t>Strawberry Citrus</t>
        </is>
      </c>
      <c r="P247" s="48" t="n">
        <v>70</v>
      </c>
      <c r="Q247" s="48" t="n">
        <v>25</v>
      </c>
      <c r="R247" s="34" t="inlineStr">
        <is>
          <t>Not listed</t>
        </is>
      </c>
      <c r="S247" s="48" t="n">
        <v>0</v>
      </c>
      <c r="T247" s="48" t="n">
        <v>5</v>
      </c>
      <c r="U247" s="34" t="inlineStr">
        <is>
          <t>Sucralose</t>
        </is>
      </c>
      <c r="V247" s="34" t="inlineStr">
        <is>
          <t>70 mg caffeine, vitamins, antioxidants, zero sugar</t>
        </is>
      </c>
      <c r="W247" s="51" t="n"/>
      <c r="X247" s="51" t="n"/>
      <c r="Y247" s="51" t="n"/>
      <c r="Z247" s="51" t="n"/>
      <c r="AA247" s="34" t="inlineStr">
        <is>
          <t>Medium</t>
        </is>
      </c>
      <c r="AB247" s="34" t="inlineStr">
        <is>
          <t>Caffeinated line of mass sparkling brand</t>
        </is>
      </c>
      <c r="AC247" s="34" t="inlineStr">
        <is>
          <t>Zero sugar sparkling with a caffeine boost</t>
        </is>
      </c>
      <c r="AD247" s="34" t="inlineStr">
        <is>
          <t>Light caffeine plus vitamins, zero sugar.</t>
        </is>
      </c>
      <c r="AE247" s="51" t="n"/>
      <c r="AF247" s="53">
        <f>IF(AND(ISNUMBER($P247),ISNUMBER($AL247),$AL247&lt;&gt;0),ROUND($P247/$AL247*100,1),"")</f>
        <v/>
      </c>
      <c r="AG247" s="54">
        <f>IF(AND(ISNUMBER($S247),ISNUMBER($AL247),$AL247&lt;&gt;0),ROUND($S247/$AL247*100,2),"")</f>
        <v/>
      </c>
      <c r="AH247" s="53">
        <f>IF(AND(ISNUMBER($Q247),ISNUMBER($AL247),$AL247&lt;&gt;0),ROUND($Q247/$AL247*100,1),"")</f>
        <v/>
      </c>
      <c r="AI247" s="48">
        <f>IF(ISNUMBER($S247),IF($S247&lt;=1,"Yes","No"),"n/a")</f>
        <v/>
      </c>
      <c r="AJ247" s="48">
        <f>IF(ISNUMBER($S247),ROUND(MAX(0,MIN(100,100-$S247*2.5-IF(ISNUMBER($T247),$T247,0)*0.12+IF($S247&lt;=1,12,0))),0),"")</f>
        <v/>
      </c>
      <c r="AK247" s="48">
        <f>IF(ISNUMBER($Q247),IF($Q247&gt;=100,20,IF($Q247&gt;=30,10,0)),0)+IF(ISNUMBER($R247),IF($R247&gt;=100,20,0),0)+IF(ISNUMBER($P247),IF($P247&gt;=150,20,IF($P247&gt;=50,12,5)),0)+IF(ISNUMBER($S247),IF($S247&lt;=1,15,0),0)</f>
        <v/>
      </c>
      <c r="AL247" s="48" t="n">
        <v>473</v>
      </c>
      <c r="AM247" s="49" t="n"/>
      <c r="AN247" s="48">
        <f>IF(AND(ISNUMBER($P247),ISNUMBER($AL247),$AL247&lt;&gt;0),IF(OR($P247&gt;180,$P247/$AL247*1000&gt;400),"Over ceiling, confirm SKU","Within"),"n/a")</f>
        <v/>
      </c>
      <c r="AO247" s="51" t="n"/>
      <c r="AP247" s="51" t="n"/>
      <c r="AQ247" s="51" t="n"/>
      <c r="AR247" s="34" t="inlineStr">
        <is>
          <t>Retrieved and cited, see Enrichment Log</t>
        </is>
      </c>
      <c r="AS247" s="34" t="inlineStr">
        <is>
          <t>BLANK -&gt; requires live Amazon.ca capture</t>
        </is>
      </c>
      <c r="AT247" s="34" t="inlineStr">
        <is>
          <t>Unverified commercial data</t>
        </is>
      </c>
    </row>
    <row r="248" ht="28" customHeight="1">
      <c r="A248" s="34" t="inlineStr">
        <is>
          <t>Sparkling Ice</t>
        </is>
      </c>
      <c r="B248" s="34" t="inlineStr">
        <is>
          <t>Sparkling Ice +Caffeine | Strawberry Citrus | 12 pack 473mL</t>
        </is>
      </c>
      <c r="C248" s="34" t="inlineStr">
        <is>
          <t>1) Sparkling electrolyte / functional sparkling</t>
        </is>
      </c>
      <c r="D248" s="34" t="inlineStr">
        <is>
          <t>473 mL can</t>
        </is>
      </c>
      <c r="E248" s="48" t="n">
        <v>12</v>
      </c>
      <c r="F248" s="49" t="n"/>
      <c r="G248" s="50">
        <f>IF(AND(ISNUMBER($F248),ISNUMBER($E248),$E248&lt;&gt;0),$F248/$E248,"")</f>
        <v/>
      </c>
      <c r="H248" s="50">
        <f>IF(AND(ISNUMBER($F248),ISNUMBER($AL248),ISNUMBER($E248),($AL248*$E248)&lt;&gt;0),$F248/($AL248*$E248)*100,"")</f>
        <v/>
      </c>
      <c r="I248" s="51" t="n"/>
      <c r="J248" s="52" t="n"/>
      <c r="K248" s="50">
        <f>IF(AND(ISNUMBER($F248),ISNUMBER($J248)),$F248*(1-$J248),"")</f>
        <v/>
      </c>
      <c r="L248" s="51" t="n"/>
      <c r="M248" s="51" t="n"/>
      <c r="N248" s="50">
        <f>IF(ISNUMBER($F248),($F248-IF(ISNUMBER($AM248),$AM248,0))*(1-IF(ISNUMBER($J248),$J248,0)),"")</f>
        <v/>
      </c>
      <c r="O248" s="34" t="inlineStr">
        <is>
          <t>Strawberry Citrus</t>
        </is>
      </c>
      <c r="P248" s="48" t="n">
        <v>70</v>
      </c>
      <c r="Q248" s="48" t="n">
        <v>25</v>
      </c>
      <c r="R248" s="34" t="inlineStr">
        <is>
          <t>Not listed</t>
        </is>
      </c>
      <c r="S248" s="48" t="n">
        <v>0</v>
      </c>
      <c r="T248" s="48" t="n">
        <v>5</v>
      </c>
      <c r="U248" s="34" t="inlineStr">
        <is>
          <t>Sucralose</t>
        </is>
      </c>
      <c r="V248" s="34" t="inlineStr">
        <is>
          <t>70 mg caffeine, vitamins, antioxidants, zero sugar</t>
        </is>
      </c>
      <c r="W248" s="51" t="n"/>
      <c r="X248" s="51" t="n"/>
      <c r="Y248" s="51" t="n"/>
      <c r="Z248" s="51" t="n"/>
      <c r="AA248" s="34" t="inlineStr">
        <is>
          <t>Medium</t>
        </is>
      </c>
      <c r="AB248" s="34" t="inlineStr">
        <is>
          <t>Caffeinated line of mass sparkling brand</t>
        </is>
      </c>
      <c r="AC248" s="34" t="inlineStr">
        <is>
          <t>Zero sugar sparkling with a caffeine boost</t>
        </is>
      </c>
      <c r="AD248" s="34" t="inlineStr">
        <is>
          <t>Light caffeine plus vitamins, zero sugar.</t>
        </is>
      </c>
      <c r="AE248" s="51" t="n"/>
      <c r="AF248" s="53">
        <f>IF(AND(ISNUMBER($P248),ISNUMBER($AL248),$AL248&lt;&gt;0),ROUND($P248/$AL248*100,1),"")</f>
        <v/>
      </c>
      <c r="AG248" s="54">
        <f>IF(AND(ISNUMBER($S248),ISNUMBER($AL248),$AL248&lt;&gt;0),ROUND($S248/$AL248*100,2),"")</f>
        <v/>
      </c>
      <c r="AH248" s="53">
        <f>IF(AND(ISNUMBER($Q248),ISNUMBER($AL248),$AL248&lt;&gt;0),ROUND($Q248/$AL248*100,1),"")</f>
        <v/>
      </c>
      <c r="AI248" s="48">
        <f>IF(ISNUMBER($S248),IF($S248&lt;=1,"Yes","No"),"n/a")</f>
        <v/>
      </c>
      <c r="AJ248" s="48">
        <f>IF(ISNUMBER($S248),ROUND(MAX(0,MIN(100,100-$S248*2.5-IF(ISNUMBER($T248),$T248,0)*0.12+IF($S248&lt;=1,12,0))),0),"")</f>
        <v/>
      </c>
      <c r="AK248" s="48">
        <f>IF(ISNUMBER($Q248),IF($Q248&gt;=100,20,IF($Q248&gt;=30,10,0)),0)+IF(ISNUMBER($R248),IF($R248&gt;=100,20,0),0)+IF(ISNUMBER($P248),IF($P248&gt;=150,20,IF($P248&gt;=50,12,5)),0)+IF(ISNUMBER($S248),IF($S248&lt;=1,15,0),0)</f>
        <v/>
      </c>
      <c r="AL248" s="48" t="n">
        <v>473</v>
      </c>
      <c r="AM248" s="49" t="n"/>
      <c r="AN248" s="48">
        <f>IF(AND(ISNUMBER($P248),ISNUMBER($AL248),$AL248&lt;&gt;0),IF(OR($P248&gt;180,$P248/$AL248*1000&gt;400),"Over ceiling, confirm SKU","Within"),"n/a")</f>
        <v/>
      </c>
      <c r="AO248" s="51" t="n"/>
      <c r="AP248" s="51" t="n"/>
      <c r="AQ248" s="51" t="n"/>
      <c r="AR248" s="34" t="inlineStr">
        <is>
          <t>Retrieved and cited, see Enrichment Log</t>
        </is>
      </c>
      <c r="AS248" s="34" t="inlineStr">
        <is>
          <t>BLANK -&gt; requires live Amazon.ca capture</t>
        </is>
      </c>
      <c r="AT248" s="34" t="inlineStr">
        <is>
          <t>Unverified commercial data</t>
        </is>
      </c>
    </row>
    <row r="249" ht="28" customHeight="1">
      <c r="A249" s="34" t="inlineStr">
        <is>
          <t>Sparkling Ice</t>
        </is>
      </c>
      <c r="B249" s="34" t="inlineStr">
        <is>
          <t>Sparkling Ice +Caffeine | Strawberry Citrus | 18 pack 473mL</t>
        </is>
      </c>
      <c r="C249" s="34" t="inlineStr">
        <is>
          <t>1) Sparkling electrolyte / functional sparkling</t>
        </is>
      </c>
      <c r="D249" s="34" t="inlineStr">
        <is>
          <t>473 mL can</t>
        </is>
      </c>
      <c r="E249" s="48" t="n">
        <v>18</v>
      </c>
      <c r="F249" s="49" t="n"/>
      <c r="G249" s="50">
        <f>IF(AND(ISNUMBER($F249),ISNUMBER($E249),$E249&lt;&gt;0),$F249/$E249,"")</f>
        <v/>
      </c>
      <c r="H249" s="50">
        <f>IF(AND(ISNUMBER($F249),ISNUMBER($AL249),ISNUMBER($E249),($AL249*$E249)&lt;&gt;0),$F249/($AL249*$E249)*100,"")</f>
        <v/>
      </c>
      <c r="I249" s="51" t="n"/>
      <c r="J249" s="52" t="n"/>
      <c r="K249" s="50">
        <f>IF(AND(ISNUMBER($F249),ISNUMBER($J249)),$F249*(1-$J249),"")</f>
        <v/>
      </c>
      <c r="L249" s="51" t="n"/>
      <c r="M249" s="51" t="n"/>
      <c r="N249" s="50">
        <f>IF(ISNUMBER($F249),($F249-IF(ISNUMBER($AM249),$AM249,0))*(1-IF(ISNUMBER($J249),$J249,0)),"")</f>
        <v/>
      </c>
      <c r="O249" s="34" t="inlineStr">
        <is>
          <t>Strawberry Citrus</t>
        </is>
      </c>
      <c r="P249" s="48" t="n">
        <v>70</v>
      </c>
      <c r="Q249" s="48" t="n">
        <v>25</v>
      </c>
      <c r="R249" s="34" t="inlineStr">
        <is>
          <t>Not listed</t>
        </is>
      </c>
      <c r="S249" s="48" t="n">
        <v>0</v>
      </c>
      <c r="T249" s="48" t="n">
        <v>5</v>
      </c>
      <c r="U249" s="34" t="inlineStr">
        <is>
          <t>Sucralose</t>
        </is>
      </c>
      <c r="V249" s="34" t="inlineStr">
        <is>
          <t>70 mg caffeine, vitamins, antioxidants, zero sugar</t>
        </is>
      </c>
      <c r="W249" s="51" t="n"/>
      <c r="X249" s="51" t="n"/>
      <c r="Y249" s="51" t="n"/>
      <c r="Z249" s="51" t="n"/>
      <c r="AA249" s="34" t="inlineStr">
        <is>
          <t>Medium</t>
        </is>
      </c>
      <c r="AB249" s="34" t="inlineStr">
        <is>
          <t>Caffeinated line of mass sparkling brand</t>
        </is>
      </c>
      <c r="AC249" s="34" t="inlineStr">
        <is>
          <t>Zero sugar sparkling with a caffeine boost</t>
        </is>
      </c>
      <c r="AD249" s="34" t="inlineStr">
        <is>
          <t>Light caffeine plus vitamins, zero sugar.</t>
        </is>
      </c>
      <c r="AE249" s="51" t="n"/>
      <c r="AF249" s="53">
        <f>IF(AND(ISNUMBER($P249),ISNUMBER($AL249),$AL249&lt;&gt;0),ROUND($P249/$AL249*100,1),"")</f>
        <v/>
      </c>
      <c r="AG249" s="54">
        <f>IF(AND(ISNUMBER($S249),ISNUMBER($AL249),$AL249&lt;&gt;0),ROUND($S249/$AL249*100,2),"")</f>
        <v/>
      </c>
      <c r="AH249" s="53">
        <f>IF(AND(ISNUMBER($Q249),ISNUMBER($AL249),$AL249&lt;&gt;0),ROUND($Q249/$AL249*100,1),"")</f>
        <v/>
      </c>
      <c r="AI249" s="48">
        <f>IF(ISNUMBER($S249),IF($S249&lt;=1,"Yes","No"),"n/a")</f>
        <v/>
      </c>
      <c r="AJ249" s="48">
        <f>IF(ISNUMBER($S249),ROUND(MAX(0,MIN(100,100-$S249*2.5-IF(ISNUMBER($T249),$T249,0)*0.12+IF($S249&lt;=1,12,0))),0),"")</f>
        <v/>
      </c>
      <c r="AK249" s="48">
        <f>IF(ISNUMBER($Q249),IF($Q249&gt;=100,20,IF($Q249&gt;=30,10,0)),0)+IF(ISNUMBER($R249),IF($R249&gt;=100,20,0),0)+IF(ISNUMBER($P249),IF($P249&gt;=150,20,IF($P249&gt;=50,12,5)),0)+IF(ISNUMBER($S249),IF($S249&lt;=1,15,0),0)</f>
        <v/>
      </c>
      <c r="AL249" s="48" t="n">
        <v>473</v>
      </c>
      <c r="AM249" s="49" t="n"/>
      <c r="AN249" s="48">
        <f>IF(AND(ISNUMBER($P249),ISNUMBER($AL249),$AL249&lt;&gt;0),IF(OR($P249&gt;180,$P249/$AL249*1000&gt;400),"Over ceiling, confirm SKU","Within"),"n/a")</f>
        <v/>
      </c>
      <c r="AO249" s="51" t="n"/>
      <c r="AP249" s="51" t="n"/>
      <c r="AQ249" s="51" t="n"/>
      <c r="AR249" s="34" t="inlineStr">
        <is>
          <t>Retrieved and cited, see Enrichment Log</t>
        </is>
      </c>
      <c r="AS249" s="34" t="inlineStr">
        <is>
          <t>BLANK -&gt; requires live Amazon.ca capture</t>
        </is>
      </c>
      <c r="AT249" s="34" t="inlineStr">
        <is>
          <t>Unverified commercial data</t>
        </is>
      </c>
    </row>
    <row r="250" ht="28" customHeight="1">
      <c r="A250" s="34" t="inlineStr">
        <is>
          <t>Sparkling Ice</t>
        </is>
      </c>
      <c r="B250" s="34" t="inlineStr">
        <is>
          <t>Sparkling Ice +Caffeine | Strawberry Citrus | 24 pack 473mL</t>
        </is>
      </c>
      <c r="C250" s="34" t="inlineStr">
        <is>
          <t>1) Sparkling electrolyte / functional sparkling</t>
        </is>
      </c>
      <c r="D250" s="34" t="inlineStr">
        <is>
          <t>473 mL can</t>
        </is>
      </c>
      <c r="E250" s="48" t="n">
        <v>24</v>
      </c>
      <c r="F250" s="49" t="n"/>
      <c r="G250" s="50">
        <f>IF(AND(ISNUMBER($F250),ISNUMBER($E250),$E250&lt;&gt;0),$F250/$E250,"")</f>
        <v/>
      </c>
      <c r="H250" s="50">
        <f>IF(AND(ISNUMBER($F250),ISNUMBER($AL250),ISNUMBER($E250),($AL250*$E250)&lt;&gt;0),$F250/($AL250*$E250)*100,"")</f>
        <v/>
      </c>
      <c r="I250" s="51" t="n"/>
      <c r="J250" s="52" t="n"/>
      <c r="K250" s="50">
        <f>IF(AND(ISNUMBER($F250),ISNUMBER($J250)),$F250*(1-$J250),"")</f>
        <v/>
      </c>
      <c r="L250" s="51" t="n"/>
      <c r="M250" s="51" t="n"/>
      <c r="N250" s="50">
        <f>IF(ISNUMBER($F250),($F250-IF(ISNUMBER($AM250),$AM250,0))*(1-IF(ISNUMBER($J250),$J250,0)),"")</f>
        <v/>
      </c>
      <c r="O250" s="34" t="inlineStr">
        <is>
          <t>Strawberry Citrus</t>
        </is>
      </c>
      <c r="P250" s="48" t="n">
        <v>70</v>
      </c>
      <c r="Q250" s="48" t="n">
        <v>25</v>
      </c>
      <c r="R250" s="34" t="inlineStr">
        <is>
          <t>Not listed</t>
        </is>
      </c>
      <c r="S250" s="48" t="n">
        <v>0</v>
      </c>
      <c r="T250" s="48" t="n">
        <v>5</v>
      </c>
      <c r="U250" s="34" t="inlineStr">
        <is>
          <t>Sucralose</t>
        </is>
      </c>
      <c r="V250" s="34" t="inlineStr">
        <is>
          <t>70 mg caffeine, vitamins, antioxidants, zero sugar</t>
        </is>
      </c>
      <c r="W250" s="51" t="n"/>
      <c r="X250" s="51" t="n"/>
      <c r="Y250" s="51" t="n"/>
      <c r="Z250" s="51" t="n"/>
      <c r="AA250" s="34" t="inlineStr">
        <is>
          <t>Medium</t>
        </is>
      </c>
      <c r="AB250" s="34" t="inlineStr">
        <is>
          <t>Caffeinated line of mass sparkling brand</t>
        </is>
      </c>
      <c r="AC250" s="34" t="inlineStr">
        <is>
          <t>Zero sugar sparkling with a caffeine boost</t>
        </is>
      </c>
      <c r="AD250" s="34" t="inlineStr">
        <is>
          <t>Light caffeine plus vitamins, zero sugar.</t>
        </is>
      </c>
      <c r="AE250" s="51" t="n"/>
      <c r="AF250" s="53">
        <f>IF(AND(ISNUMBER($P250),ISNUMBER($AL250),$AL250&lt;&gt;0),ROUND($P250/$AL250*100,1),"")</f>
        <v/>
      </c>
      <c r="AG250" s="54">
        <f>IF(AND(ISNUMBER($S250),ISNUMBER($AL250),$AL250&lt;&gt;0),ROUND($S250/$AL250*100,2),"")</f>
        <v/>
      </c>
      <c r="AH250" s="53">
        <f>IF(AND(ISNUMBER($Q250),ISNUMBER($AL250),$AL250&lt;&gt;0),ROUND($Q250/$AL250*100,1),"")</f>
        <v/>
      </c>
      <c r="AI250" s="48">
        <f>IF(ISNUMBER($S250),IF($S250&lt;=1,"Yes","No"),"n/a")</f>
        <v/>
      </c>
      <c r="AJ250" s="48">
        <f>IF(ISNUMBER($S250),ROUND(MAX(0,MIN(100,100-$S250*2.5-IF(ISNUMBER($T250),$T250,0)*0.12+IF($S250&lt;=1,12,0))),0),"")</f>
        <v/>
      </c>
      <c r="AK250" s="48">
        <f>IF(ISNUMBER($Q250),IF($Q250&gt;=100,20,IF($Q250&gt;=30,10,0)),0)+IF(ISNUMBER($R250),IF($R250&gt;=100,20,0),0)+IF(ISNUMBER($P250),IF($P250&gt;=150,20,IF($P250&gt;=50,12,5)),0)+IF(ISNUMBER($S250),IF($S250&lt;=1,15,0),0)</f>
        <v/>
      </c>
      <c r="AL250" s="48" t="n">
        <v>473</v>
      </c>
      <c r="AM250" s="49" t="n"/>
      <c r="AN250" s="48">
        <f>IF(AND(ISNUMBER($P250),ISNUMBER($AL250),$AL250&lt;&gt;0),IF(OR($P250&gt;180,$P250/$AL250*1000&gt;400),"Over ceiling, confirm SKU","Within"),"n/a")</f>
        <v/>
      </c>
      <c r="AO250" s="51" t="n"/>
      <c r="AP250" s="51" t="n"/>
      <c r="AQ250" s="51" t="n"/>
      <c r="AR250" s="34" t="inlineStr">
        <is>
          <t>Retrieved and cited, see Enrichment Log</t>
        </is>
      </c>
      <c r="AS250" s="34" t="inlineStr">
        <is>
          <t>BLANK -&gt; requires live Amazon.ca capture</t>
        </is>
      </c>
      <c r="AT250" s="34" t="inlineStr">
        <is>
          <t>Unverified commercial data</t>
        </is>
      </c>
    </row>
    <row r="251" ht="28" customHeight="1">
      <c r="A251" s="34" t="inlineStr">
        <is>
          <t>Sparkling Ice</t>
        </is>
      </c>
      <c r="B251" s="34" t="inlineStr">
        <is>
          <t>Sparkling Ice +Caffeine | Triple Citrus | single 473mL</t>
        </is>
      </c>
      <c r="C251" s="34" t="inlineStr">
        <is>
          <t>1) Sparkling electrolyte / functional sparkling</t>
        </is>
      </c>
      <c r="D251" s="34" t="inlineStr">
        <is>
          <t>473 mL can</t>
        </is>
      </c>
      <c r="E251" s="48" t="n">
        <v>1</v>
      </c>
      <c r="F251" s="49" t="n"/>
      <c r="G251" s="50">
        <f>IF(AND(ISNUMBER($F251),ISNUMBER($E251),$E251&lt;&gt;0),$F251/$E251,"")</f>
        <v/>
      </c>
      <c r="H251" s="50">
        <f>IF(AND(ISNUMBER($F251),ISNUMBER($AL251),ISNUMBER($E251),($AL251*$E251)&lt;&gt;0),$F251/($AL251*$E251)*100,"")</f>
        <v/>
      </c>
      <c r="I251" s="51" t="n"/>
      <c r="J251" s="52" t="n"/>
      <c r="K251" s="50">
        <f>IF(AND(ISNUMBER($F251),ISNUMBER($J251)),$F251*(1-$J251),"")</f>
        <v/>
      </c>
      <c r="L251" s="51" t="n"/>
      <c r="M251" s="51" t="n"/>
      <c r="N251" s="50">
        <f>IF(ISNUMBER($F251),($F251-IF(ISNUMBER($AM251),$AM251,0))*(1-IF(ISNUMBER($J251),$J251,0)),"")</f>
        <v/>
      </c>
      <c r="O251" s="34" t="inlineStr">
        <is>
          <t>Triple Citrus</t>
        </is>
      </c>
      <c r="P251" s="48" t="n">
        <v>70</v>
      </c>
      <c r="Q251" s="48" t="n">
        <v>25</v>
      </c>
      <c r="R251" s="34" t="inlineStr">
        <is>
          <t>Not listed</t>
        </is>
      </c>
      <c r="S251" s="48" t="n">
        <v>0</v>
      </c>
      <c r="T251" s="48" t="n">
        <v>5</v>
      </c>
      <c r="U251" s="34" t="inlineStr">
        <is>
          <t>Sucralose</t>
        </is>
      </c>
      <c r="V251" s="34" t="inlineStr">
        <is>
          <t>70 mg caffeine, vitamins, antioxidants, zero sugar</t>
        </is>
      </c>
      <c r="W251" s="51" t="n"/>
      <c r="X251" s="51" t="n"/>
      <c r="Y251" s="51" t="n"/>
      <c r="Z251" s="51" t="n"/>
      <c r="AA251" s="34" t="inlineStr">
        <is>
          <t>Medium</t>
        </is>
      </c>
      <c r="AB251" s="34" t="inlineStr">
        <is>
          <t>Caffeinated line of mass sparkling brand</t>
        </is>
      </c>
      <c r="AC251" s="34" t="inlineStr">
        <is>
          <t>Zero sugar sparkling with a caffeine boost</t>
        </is>
      </c>
      <c r="AD251" s="34" t="inlineStr">
        <is>
          <t>Light caffeine plus vitamins, zero sugar.</t>
        </is>
      </c>
      <c r="AE251" s="51" t="n"/>
      <c r="AF251" s="53">
        <f>IF(AND(ISNUMBER($P251),ISNUMBER($AL251),$AL251&lt;&gt;0),ROUND($P251/$AL251*100,1),"")</f>
        <v/>
      </c>
      <c r="AG251" s="54">
        <f>IF(AND(ISNUMBER($S251),ISNUMBER($AL251),$AL251&lt;&gt;0),ROUND($S251/$AL251*100,2),"")</f>
        <v/>
      </c>
      <c r="AH251" s="53">
        <f>IF(AND(ISNUMBER($Q251),ISNUMBER($AL251),$AL251&lt;&gt;0),ROUND($Q251/$AL251*100,1),"")</f>
        <v/>
      </c>
      <c r="AI251" s="48">
        <f>IF(ISNUMBER($S251),IF($S251&lt;=1,"Yes","No"),"n/a")</f>
        <v/>
      </c>
      <c r="AJ251" s="48">
        <f>IF(ISNUMBER($S251),ROUND(MAX(0,MIN(100,100-$S251*2.5-IF(ISNUMBER($T251),$T251,0)*0.12+IF($S251&lt;=1,12,0))),0),"")</f>
        <v/>
      </c>
      <c r="AK251" s="48">
        <f>IF(ISNUMBER($Q251),IF($Q251&gt;=100,20,IF($Q251&gt;=30,10,0)),0)+IF(ISNUMBER($R251),IF($R251&gt;=100,20,0),0)+IF(ISNUMBER($P251),IF($P251&gt;=150,20,IF($P251&gt;=50,12,5)),0)+IF(ISNUMBER($S251),IF($S251&lt;=1,15,0),0)</f>
        <v/>
      </c>
      <c r="AL251" s="48" t="n">
        <v>473</v>
      </c>
      <c r="AM251" s="49" t="n"/>
      <c r="AN251" s="48">
        <f>IF(AND(ISNUMBER($P251),ISNUMBER($AL251),$AL251&lt;&gt;0),IF(OR($P251&gt;180,$P251/$AL251*1000&gt;400),"Over ceiling, confirm SKU","Within"),"n/a")</f>
        <v/>
      </c>
      <c r="AO251" s="51" t="n"/>
      <c r="AP251" s="51" t="n"/>
      <c r="AQ251" s="51" t="n"/>
      <c r="AR251" s="34" t="inlineStr">
        <is>
          <t>Retrieved and cited, see Enrichment Log</t>
        </is>
      </c>
      <c r="AS251" s="34" t="inlineStr">
        <is>
          <t>BLANK -&gt; requires live Amazon.ca capture</t>
        </is>
      </c>
      <c r="AT251" s="34" t="inlineStr">
        <is>
          <t>Unverified commercial data</t>
        </is>
      </c>
    </row>
    <row r="252" ht="28" customHeight="1">
      <c r="A252" s="34" t="inlineStr">
        <is>
          <t>Sparkling Ice</t>
        </is>
      </c>
      <c r="B252" s="34" t="inlineStr">
        <is>
          <t>Sparkling Ice +Caffeine | Triple Citrus | 8 pack 473mL</t>
        </is>
      </c>
      <c r="C252" s="34" t="inlineStr">
        <is>
          <t>1) Sparkling electrolyte / functional sparkling</t>
        </is>
      </c>
      <c r="D252" s="34" t="inlineStr">
        <is>
          <t>473 mL can</t>
        </is>
      </c>
      <c r="E252" s="48" t="n">
        <v>8</v>
      </c>
      <c r="F252" s="49" t="n"/>
      <c r="G252" s="50">
        <f>IF(AND(ISNUMBER($F252),ISNUMBER($E252),$E252&lt;&gt;0),$F252/$E252,"")</f>
        <v/>
      </c>
      <c r="H252" s="50">
        <f>IF(AND(ISNUMBER($F252),ISNUMBER($AL252),ISNUMBER($E252),($AL252*$E252)&lt;&gt;0),$F252/($AL252*$E252)*100,"")</f>
        <v/>
      </c>
      <c r="I252" s="51" t="n"/>
      <c r="J252" s="52" t="n"/>
      <c r="K252" s="50">
        <f>IF(AND(ISNUMBER($F252),ISNUMBER($J252)),$F252*(1-$J252),"")</f>
        <v/>
      </c>
      <c r="L252" s="51" t="n"/>
      <c r="M252" s="51" t="n"/>
      <c r="N252" s="50">
        <f>IF(ISNUMBER($F252),($F252-IF(ISNUMBER($AM252),$AM252,0))*(1-IF(ISNUMBER($J252),$J252,0)),"")</f>
        <v/>
      </c>
      <c r="O252" s="34" t="inlineStr">
        <is>
          <t>Triple Citrus</t>
        </is>
      </c>
      <c r="P252" s="48" t="n">
        <v>70</v>
      </c>
      <c r="Q252" s="48" t="n">
        <v>25</v>
      </c>
      <c r="R252" s="34" t="inlineStr">
        <is>
          <t>Not listed</t>
        </is>
      </c>
      <c r="S252" s="48" t="n">
        <v>0</v>
      </c>
      <c r="T252" s="48" t="n">
        <v>5</v>
      </c>
      <c r="U252" s="34" t="inlineStr">
        <is>
          <t>Sucralose</t>
        </is>
      </c>
      <c r="V252" s="34" t="inlineStr">
        <is>
          <t>70 mg caffeine, vitamins, antioxidants, zero sugar</t>
        </is>
      </c>
      <c r="W252" s="51" t="n"/>
      <c r="X252" s="51" t="n"/>
      <c r="Y252" s="51" t="n"/>
      <c r="Z252" s="51" t="n"/>
      <c r="AA252" s="34" t="inlineStr">
        <is>
          <t>Medium</t>
        </is>
      </c>
      <c r="AB252" s="34" t="inlineStr">
        <is>
          <t>Caffeinated line of mass sparkling brand</t>
        </is>
      </c>
      <c r="AC252" s="34" t="inlineStr">
        <is>
          <t>Zero sugar sparkling with a caffeine boost</t>
        </is>
      </c>
      <c r="AD252" s="34" t="inlineStr">
        <is>
          <t>Light caffeine plus vitamins, zero sugar.</t>
        </is>
      </c>
      <c r="AE252" s="51" t="n"/>
      <c r="AF252" s="53">
        <f>IF(AND(ISNUMBER($P252),ISNUMBER($AL252),$AL252&lt;&gt;0),ROUND($P252/$AL252*100,1),"")</f>
        <v/>
      </c>
      <c r="AG252" s="54">
        <f>IF(AND(ISNUMBER($S252),ISNUMBER($AL252),$AL252&lt;&gt;0),ROUND($S252/$AL252*100,2),"")</f>
        <v/>
      </c>
      <c r="AH252" s="53">
        <f>IF(AND(ISNUMBER($Q252),ISNUMBER($AL252),$AL252&lt;&gt;0),ROUND($Q252/$AL252*100,1),"")</f>
        <v/>
      </c>
      <c r="AI252" s="48">
        <f>IF(ISNUMBER($S252),IF($S252&lt;=1,"Yes","No"),"n/a")</f>
        <v/>
      </c>
      <c r="AJ252" s="48">
        <f>IF(ISNUMBER($S252),ROUND(MAX(0,MIN(100,100-$S252*2.5-IF(ISNUMBER($T252),$T252,0)*0.12+IF($S252&lt;=1,12,0))),0),"")</f>
        <v/>
      </c>
      <c r="AK252" s="48">
        <f>IF(ISNUMBER($Q252),IF($Q252&gt;=100,20,IF($Q252&gt;=30,10,0)),0)+IF(ISNUMBER($R252),IF($R252&gt;=100,20,0),0)+IF(ISNUMBER($P252),IF($P252&gt;=150,20,IF($P252&gt;=50,12,5)),0)+IF(ISNUMBER($S252),IF($S252&lt;=1,15,0),0)</f>
        <v/>
      </c>
      <c r="AL252" s="48" t="n">
        <v>473</v>
      </c>
      <c r="AM252" s="49" t="n"/>
      <c r="AN252" s="48">
        <f>IF(AND(ISNUMBER($P252),ISNUMBER($AL252),$AL252&lt;&gt;0),IF(OR($P252&gt;180,$P252/$AL252*1000&gt;400),"Over ceiling, confirm SKU","Within"),"n/a")</f>
        <v/>
      </c>
      <c r="AO252" s="51" t="n"/>
      <c r="AP252" s="51" t="n"/>
      <c r="AQ252" s="51" t="n"/>
      <c r="AR252" s="34" t="inlineStr">
        <is>
          <t>Retrieved and cited, see Enrichment Log</t>
        </is>
      </c>
      <c r="AS252" s="34" t="inlineStr">
        <is>
          <t>BLANK -&gt; requires live Amazon.ca capture</t>
        </is>
      </c>
      <c r="AT252" s="34" t="inlineStr">
        <is>
          <t>Unverified commercial data</t>
        </is>
      </c>
    </row>
    <row r="253" ht="28" customHeight="1">
      <c r="A253" s="34" t="inlineStr">
        <is>
          <t>Sparkling Ice</t>
        </is>
      </c>
      <c r="B253" s="34" t="inlineStr">
        <is>
          <t>Sparkling Ice +Caffeine | Triple Citrus | 12 pack 473mL</t>
        </is>
      </c>
      <c r="C253" s="34" t="inlineStr">
        <is>
          <t>1) Sparkling electrolyte / functional sparkling</t>
        </is>
      </c>
      <c r="D253" s="34" t="inlineStr">
        <is>
          <t>473 mL can</t>
        </is>
      </c>
      <c r="E253" s="48" t="n">
        <v>12</v>
      </c>
      <c r="F253" s="49" t="n"/>
      <c r="G253" s="50">
        <f>IF(AND(ISNUMBER($F253),ISNUMBER($E253),$E253&lt;&gt;0),$F253/$E253,"")</f>
        <v/>
      </c>
      <c r="H253" s="50">
        <f>IF(AND(ISNUMBER($F253),ISNUMBER($AL253),ISNUMBER($E253),($AL253*$E253)&lt;&gt;0),$F253/($AL253*$E253)*100,"")</f>
        <v/>
      </c>
      <c r="I253" s="51" t="n"/>
      <c r="J253" s="52" t="n"/>
      <c r="K253" s="50">
        <f>IF(AND(ISNUMBER($F253),ISNUMBER($J253)),$F253*(1-$J253),"")</f>
        <v/>
      </c>
      <c r="L253" s="51" t="n"/>
      <c r="M253" s="51" t="n"/>
      <c r="N253" s="50">
        <f>IF(ISNUMBER($F253),($F253-IF(ISNUMBER($AM253),$AM253,0))*(1-IF(ISNUMBER($J253),$J253,0)),"")</f>
        <v/>
      </c>
      <c r="O253" s="34" t="inlineStr">
        <is>
          <t>Triple Citrus</t>
        </is>
      </c>
      <c r="P253" s="48" t="n">
        <v>70</v>
      </c>
      <c r="Q253" s="48" t="n">
        <v>25</v>
      </c>
      <c r="R253" s="34" t="inlineStr">
        <is>
          <t>Not listed</t>
        </is>
      </c>
      <c r="S253" s="48" t="n">
        <v>0</v>
      </c>
      <c r="T253" s="48" t="n">
        <v>5</v>
      </c>
      <c r="U253" s="34" t="inlineStr">
        <is>
          <t>Sucralose</t>
        </is>
      </c>
      <c r="V253" s="34" t="inlineStr">
        <is>
          <t>70 mg caffeine, vitamins, antioxidants, zero sugar</t>
        </is>
      </c>
      <c r="W253" s="51" t="n"/>
      <c r="X253" s="51" t="n"/>
      <c r="Y253" s="51" t="n"/>
      <c r="Z253" s="51" t="n"/>
      <c r="AA253" s="34" t="inlineStr">
        <is>
          <t>Medium</t>
        </is>
      </c>
      <c r="AB253" s="34" t="inlineStr">
        <is>
          <t>Caffeinated line of mass sparkling brand</t>
        </is>
      </c>
      <c r="AC253" s="34" t="inlineStr">
        <is>
          <t>Zero sugar sparkling with a caffeine boost</t>
        </is>
      </c>
      <c r="AD253" s="34" t="inlineStr">
        <is>
          <t>Light caffeine plus vitamins, zero sugar.</t>
        </is>
      </c>
      <c r="AE253" s="51" t="n"/>
      <c r="AF253" s="53">
        <f>IF(AND(ISNUMBER($P253),ISNUMBER($AL253),$AL253&lt;&gt;0),ROUND($P253/$AL253*100,1),"")</f>
        <v/>
      </c>
      <c r="AG253" s="54">
        <f>IF(AND(ISNUMBER($S253),ISNUMBER($AL253),$AL253&lt;&gt;0),ROUND($S253/$AL253*100,2),"")</f>
        <v/>
      </c>
      <c r="AH253" s="53">
        <f>IF(AND(ISNUMBER($Q253),ISNUMBER($AL253),$AL253&lt;&gt;0),ROUND($Q253/$AL253*100,1),"")</f>
        <v/>
      </c>
      <c r="AI253" s="48">
        <f>IF(ISNUMBER($S253),IF($S253&lt;=1,"Yes","No"),"n/a")</f>
        <v/>
      </c>
      <c r="AJ253" s="48">
        <f>IF(ISNUMBER($S253),ROUND(MAX(0,MIN(100,100-$S253*2.5-IF(ISNUMBER($T253),$T253,0)*0.12+IF($S253&lt;=1,12,0))),0),"")</f>
        <v/>
      </c>
      <c r="AK253" s="48">
        <f>IF(ISNUMBER($Q253),IF($Q253&gt;=100,20,IF($Q253&gt;=30,10,0)),0)+IF(ISNUMBER($R253),IF($R253&gt;=100,20,0),0)+IF(ISNUMBER($P253),IF($P253&gt;=150,20,IF($P253&gt;=50,12,5)),0)+IF(ISNUMBER($S253),IF($S253&lt;=1,15,0),0)</f>
        <v/>
      </c>
      <c r="AL253" s="48" t="n">
        <v>473</v>
      </c>
      <c r="AM253" s="49" t="n"/>
      <c r="AN253" s="48">
        <f>IF(AND(ISNUMBER($P253),ISNUMBER($AL253),$AL253&lt;&gt;0),IF(OR($P253&gt;180,$P253/$AL253*1000&gt;400),"Over ceiling, confirm SKU","Within"),"n/a")</f>
        <v/>
      </c>
      <c r="AO253" s="51" t="n"/>
      <c r="AP253" s="51" t="n"/>
      <c r="AQ253" s="51" t="n"/>
      <c r="AR253" s="34" t="inlineStr">
        <is>
          <t>Retrieved and cited, see Enrichment Log</t>
        </is>
      </c>
      <c r="AS253" s="34" t="inlineStr">
        <is>
          <t>BLANK -&gt; requires live Amazon.ca capture</t>
        </is>
      </c>
      <c r="AT253" s="34" t="inlineStr">
        <is>
          <t>Unverified commercial data</t>
        </is>
      </c>
    </row>
    <row r="254" ht="28" customHeight="1">
      <c r="A254" s="34" t="inlineStr">
        <is>
          <t>Sparkling Ice</t>
        </is>
      </c>
      <c r="B254" s="34" t="inlineStr">
        <is>
          <t>Sparkling Ice +Caffeine | Triple Citrus | 18 pack 473mL</t>
        </is>
      </c>
      <c r="C254" s="34" t="inlineStr">
        <is>
          <t>1) Sparkling electrolyte / functional sparkling</t>
        </is>
      </c>
      <c r="D254" s="34" t="inlineStr">
        <is>
          <t>473 mL can</t>
        </is>
      </c>
      <c r="E254" s="48" t="n">
        <v>18</v>
      </c>
      <c r="F254" s="49" t="n"/>
      <c r="G254" s="50">
        <f>IF(AND(ISNUMBER($F254),ISNUMBER($E254),$E254&lt;&gt;0),$F254/$E254,"")</f>
        <v/>
      </c>
      <c r="H254" s="50">
        <f>IF(AND(ISNUMBER($F254),ISNUMBER($AL254),ISNUMBER($E254),($AL254*$E254)&lt;&gt;0),$F254/($AL254*$E254)*100,"")</f>
        <v/>
      </c>
      <c r="I254" s="51" t="n"/>
      <c r="J254" s="52" t="n"/>
      <c r="K254" s="50">
        <f>IF(AND(ISNUMBER($F254),ISNUMBER($J254)),$F254*(1-$J254),"")</f>
        <v/>
      </c>
      <c r="L254" s="51" t="n"/>
      <c r="M254" s="51" t="n"/>
      <c r="N254" s="50">
        <f>IF(ISNUMBER($F254),($F254-IF(ISNUMBER($AM254),$AM254,0))*(1-IF(ISNUMBER($J254),$J254,0)),"")</f>
        <v/>
      </c>
      <c r="O254" s="34" t="inlineStr">
        <is>
          <t>Triple Citrus</t>
        </is>
      </c>
      <c r="P254" s="48" t="n">
        <v>70</v>
      </c>
      <c r="Q254" s="48" t="n">
        <v>25</v>
      </c>
      <c r="R254" s="34" t="inlineStr">
        <is>
          <t>Not listed</t>
        </is>
      </c>
      <c r="S254" s="48" t="n">
        <v>0</v>
      </c>
      <c r="T254" s="48" t="n">
        <v>5</v>
      </c>
      <c r="U254" s="34" t="inlineStr">
        <is>
          <t>Sucralose</t>
        </is>
      </c>
      <c r="V254" s="34" t="inlineStr">
        <is>
          <t>70 mg caffeine, vitamins, antioxidants, zero sugar</t>
        </is>
      </c>
      <c r="W254" s="51" t="n"/>
      <c r="X254" s="51" t="n"/>
      <c r="Y254" s="51" t="n"/>
      <c r="Z254" s="51" t="n"/>
      <c r="AA254" s="34" t="inlineStr">
        <is>
          <t>Medium</t>
        </is>
      </c>
      <c r="AB254" s="34" t="inlineStr">
        <is>
          <t>Caffeinated line of mass sparkling brand</t>
        </is>
      </c>
      <c r="AC254" s="34" t="inlineStr">
        <is>
          <t>Zero sugar sparkling with a caffeine boost</t>
        </is>
      </c>
      <c r="AD254" s="34" t="inlineStr">
        <is>
          <t>Light caffeine plus vitamins, zero sugar.</t>
        </is>
      </c>
      <c r="AE254" s="51" t="n"/>
      <c r="AF254" s="53">
        <f>IF(AND(ISNUMBER($P254),ISNUMBER($AL254),$AL254&lt;&gt;0),ROUND($P254/$AL254*100,1),"")</f>
        <v/>
      </c>
      <c r="AG254" s="54">
        <f>IF(AND(ISNUMBER($S254),ISNUMBER($AL254),$AL254&lt;&gt;0),ROUND($S254/$AL254*100,2),"")</f>
        <v/>
      </c>
      <c r="AH254" s="53">
        <f>IF(AND(ISNUMBER($Q254),ISNUMBER($AL254),$AL254&lt;&gt;0),ROUND($Q254/$AL254*100,1),"")</f>
        <v/>
      </c>
      <c r="AI254" s="48">
        <f>IF(ISNUMBER($S254),IF($S254&lt;=1,"Yes","No"),"n/a")</f>
        <v/>
      </c>
      <c r="AJ254" s="48">
        <f>IF(ISNUMBER($S254),ROUND(MAX(0,MIN(100,100-$S254*2.5-IF(ISNUMBER($T254),$T254,0)*0.12+IF($S254&lt;=1,12,0))),0),"")</f>
        <v/>
      </c>
      <c r="AK254" s="48">
        <f>IF(ISNUMBER($Q254),IF($Q254&gt;=100,20,IF($Q254&gt;=30,10,0)),0)+IF(ISNUMBER($R254),IF($R254&gt;=100,20,0),0)+IF(ISNUMBER($P254),IF($P254&gt;=150,20,IF($P254&gt;=50,12,5)),0)+IF(ISNUMBER($S254),IF($S254&lt;=1,15,0),0)</f>
        <v/>
      </c>
      <c r="AL254" s="48" t="n">
        <v>473</v>
      </c>
      <c r="AM254" s="49" t="n"/>
      <c r="AN254" s="48">
        <f>IF(AND(ISNUMBER($P254),ISNUMBER($AL254),$AL254&lt;&gt;0),IF(OR($P254&gt;180,$P254/$AL254*1000&gt;400),"Over ceiling, confirm SKU","Within"),"n/a")</f>
        <v/>
      </c>
      <c r="AO254" s="51" t="n"/>
      <c r="AP254" s="51" t="n"/>
      <c r="AQ254" s="51" t="n"/>
      <c r="AR254" s="34" t="inlineStr">
        <is>
          <t>Retrieved and cited, see Enrichment Log</t>
        </is>
      </c>
      <c r="AS254" s="34" t="inlineStr">
        <is>
          <t>BLANK -&gt; requires live Amazon.ca capture</t>
        </is>
      </c>
      <c r="AT254" s="34" t="inlineStr">
        <is>
          <t>Unverified commercial data</t>
        </is>
      </c>
    </row>
    <row r="255" ht="28" customHeight="1">
      <c r="A255" s="34" t="inlineStr">
        <is>
          <t>Sparkling Ice</t>
        </is>
      </c>
      <c r="B255" s="34" t="inlineStr">
        <is>
          <t>Sparkling Ice +Caffeine | Triple Citrus | 24 pack 473mL</t>
        </is>
      </c>
      <c r="C255" s="34" t="inlineStr">
        <is>
          <t>1) Sparkling electrolyte / functional sparkling</t>
        </is>
      </c>
      <c r="D255" s="34" t="inlineStr">
        <is>
          <t>473 mL can</t>
        </is>
      </c>
      <c r="E255" s="48" t="n">
        <v>24</v>
      </c>
      <c r="F255" s="49" t="n"/>
      <c r="G255" s="50">
        <f>IF(AND(ISNUMBER($F255),ISNUMBER($E255),$E255&lt;&gt;0),$F255/$E255,"")</f>
        <v/>
      </c>
      <c r="H255" s="50">
        <f>IF(AND(ISNUMBER($F255),ISNUMBER($AL255),ISNUMBER($E255),($AL255*$E255)&lt;&gt;0),$F255/($AL255*$E255)*100,"")</f>
        <v/>
      </c>
      <c r="I255" s="51" t="n"/>
      <c r="J255" s="52" t="n"/>
      <c r="K255" s="50">
        <f>IF(AND(ISNUMBER($F255),ISNUMBER($J255)),$F255*(1-$J255),"")</f>
        <v/>
      </c>
      <c r="L255" s="51" t="n"/>
      <c r="M255" s="51" t="n"/>
      <c r="N255" s="50">
        <f>IF(ISNUMBER($F255),($F255-IF(ISNUMBER($AM255),$AM255,0))*(1-IF(ISNUMBER($J255),$J255,0)),"")</f>
        <v/>
      </c>
      <c r="O255" s="34" t="inlineStr">
        <is>
          <t>Triple Citrus</t>
        </is>
      </c>
      <c r="P255" s="48" t="n">
        <v>70</v>
      </c>
      <c r="Q255" s="48" t="n">
        <v>25</v>
      </c>
      <c r="R255" s="34" t="inlineStr">
        <is>
          <t>Not listed</t>
        </is>
      </c>
      <c r="S255" s="48" t="n">
        <v>0</v>
      </c>
      <c r="T255" s="48" t="n">
        <v>5</v>
      </c>
      <c r="U255" s="34" t="inlineStr">
        <is>
          <t>Sucralose</t>
        </is>
      </c>
      <c r="V255" s="34" t="inlineStr">
        <is>
          <t>70 mg caffeine, vitamins, antioxidants, zero sugar</t>
        </is>
      </c>
      <c r="W255" s="51" t="n"/>
      <c r="X255" s="51" t="n"/>
      <c r="Y255" s="51" t="n"/>
      <c r="Z255" s="51" t="n"/>
      <c r="AA255" s="34" t="inlineStr">
        <is>
          <t>Medium</t>
        </is>
      </c>
      <c r="AB255" s="34" t="inlineStr">
        <is>
          <t>Caffeinated line of mass sparkling brand</t>
        </is>
      </c>
      <c r="AC255" s="34" t="inlineStr">
        <is>
          <t>Zero sugar sparkling with a caffeine boost</t>
        </is>
      </c>
      <c r="AD255" s="34" t="inlineStr">
        <is>
          <t>Light caffeine plus vitamins, zero sugar.</t>
        </is>
      </c>
      <c r="AE255" s="51" t="n"/>
      <c r="AF255" s="53">
        <f>IF(AND(ISNUMBER($P255),ISNUMBER($AL255),$AL255&lt;&gt;0),ROUND($P255/$AL255*100,1),"")</f>
        <v/>
      </c>
      <c r="AG255" s="54">
        <f>IF(AND(ISNUMBER($S255),ISNUMBER($AL255),$AL255&lt;&gt;0),ROUND($S255/$AL255*100,2),"")</f>
        <v/>
      </c>
      <c r="AH255" s="53">
        <f>IF(AND(ISNUMBER($Q255),ISNUMBER($AL255),$AL255&lt;&gt;0),ROUND($Q255/$AL255*100,1),"")</f>
        <v/>
      </c>
      <c r="AI255" s="48">
        <f>IF(ISNUMBER($S255),IF($S255&lt;=1,"Yes","No"),"n/a")</f>
        <v/>
      </c>
      <c r="AJ255" s="48">
        <f>IF(ISNUMBER($S255),ROUND(MAX(0,MIN(100,100-$S255*2.5-IF(ISNUMBER($T255),$T255,0)*0.12+IF($S255&lt;=1,12,0))),0),"")</f>
        <v/>
      </c>
      <c r="AK255" s="48">
        <f>IF(ISNUMBER($Q255),IF($Q255&gt;=100,20,IF($Q255&gt;=30,10,0)),0)+IF(ISNUMBER($R255),IF($R255&gt;=100,20,0),0)+IF(ISNUMBER($P255),IF($P255&gt;=150,20,IF($P255&gt;=50,12,5)),0)+IF(ISNUMBER($S255),IF($S255&lt;=1,15,0),0)</f>
        <v/>
      </c>
      <c r="AL255" s="48" t="n">
        <v>473</v>
      </c>
      <c r="AM255" s="49" t="n"/>
      <c r="AN255" s="48">
        <f>IF(AND(ISNUMBER($P255),ISNUMBER($AL255),$AL255&lt;&gt;0),IF(OR($P255&gt;180,$P255/$AL255*1000&gt;400),"Over ceiling, confirm SKU","Within"),"n/a")</f>
        <v/>
      </c>
      <c r="AO255" s="51" t="n"/>
      <c r="AP255" s="51" t="n"/>
      <c r="AQ255" s="51" t="n"/>
      <c r="AR255" s="34" t="inlineStr">
        <is>
          <t>Retrieved and cited, see Enrichment Log</t>
        </is>
      </c>
      <c r="AS255" s="34" t="inlineStr">
        <is>
          <t>BLANK -&gt; requires live Amazon.ca capture</t>
        </is>
      </c>
      <c r="AT255" s="34" t="inlineStr">
        <is>
          <t>Unverified commercial data</t>
        </is>
      </c>
    </row>
  </sheetData>
  <autoFilter ref="A1:AT255"/>
  <conditionalFormatting sqref="S2:S255">
    <cfRule type="colorScale" priority="1">
      <colorScale>
        <cfvo type="min"/>
        <cfvo type="percentile" val="50"/>
        <cfvo type="max"/>
        <color rgb="00C6EFCE"/>
        <color rgb="00FFEB9C"/>
        <color rgb="00FFC7CE"/>
      </colorScale>
    </cfRule>
  </conditionalFormatting>
  <conditionalFormatting sqref="P2:P255">
    <cfRule type="colorScale" priority="2">
      <colorScale>
        <cfvo type="min"/>
        <cfvo type="percentile" val="50"/>
        <cfvo type="max"/>
        <color rgb="00DDEBF7"/>
        <color rgb="009BC2E6"/>
        <color rgb="002E75B6"/>
      </colorScale>
    </cfRule>
  </conditionalFormatting>
  <conditionalFormatting sqref="AJ2:AJ255">
    <cfRule type="dataBar" priority="3">
      <dataBar>
        <cfvo type="num" val="0"/>
        <cfvo type="num" val="100"/>
        <color rgb="0063BE7B"/>
      </dataBar>
    </cfRule>
  </conditionalFormatting>
  <conditionalFormatting sqref="AK2:AK255">
    <cfRule type="dataBar" priority="4">
      <dataBar>
        <cfvo type="num" val="0"/>
        <cfvo type="num" val="75"/>
        <color rgb="008FAADC"/>
      </dataBar>
    </cfRule>
  </conditionalFormatting>
  <conditionalFormatting sqref="AT2:AT255">
    <cfRule type="expression" priority="5" dxfId="0">
      <formula>ISBLANK($F2)</formula>
    </cfRule>
  </conditionalFormatting>
  <dataValidations count="1">
    <dataValidation sqref="I2:I255" showDropDown="0" showInputMessage="0" showErrorMessage="0" allowBlank="1" type="list">
      <formula1>"Yes,No"</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2E5496"/>
    <outlinePr summaryBelow="1" summaryRight="1"/>
    <pageSetUpPr fitToPage="1"/>
  </sheetPr>
  <dimension ref="A1:AT4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26" customWidth="1" min="3" max="3"/>
    <col width="16" customWidth="1" min="4" max="4"/>
    <col width="9" customWidth="1" min="5" max="5"/>
    <col width="14" customWidth="1" min="6" max="6"/>
    <col width="13" customWidth="1" min="7" max="7"/>
    <col width="13" customWidth="1" min="8" max="8"/>
    <col width="11" customWidth="1" min="9" max="9"/>
    <col width="12" customWidth="1" min="10" max="10"/>
    <col width="14" customWidth="1" min="11" max="11"/>
    <col width="18" customWidth="1" min="12" max="12"/>
    <col width="22" customWidth="1" min="13" max="13"/>
    <col width="16" customWidth="1" min="14" max="14"/>
    <col width="40" customWidth="1" min="15" max="15"/>
    <col width="12" customWidth="1" min="16" max="16"/>
    <col width="12" customWidth="1" min="17" max="17"/>
    <col width="12" customWidth="1" min="18" max="18"/>
    <col width="11" customWidth="1" min="19" max="19"/>
    <col width="11" customWidth="1" min="20" max="20"/>
    <col width="24" customWidth="1" min="21" max="21"/>
    <col width="34" customWidth="1" min="22" max="22"/>
    <col width="10" customWidth="1" min="23" max="23"/>
    <col width="12" customWidth="1" min="24" max="24"/>
    <col width="16" customWidth="1" min="25" max="25"/>
    <col width="14" customWidth="1" min="26" max="26"/>
    <col width="14" customWidth="1" min="27" max="27"/>
    <col width="34" customWidth="1" min="28" max="28"/>
    <col width="40" customWidth="1" min="29" max="29"/>
    <col width="46" customWidth="1" min="30" max="30"/>
    <col width="22" customWidth="1" min="31" max="31"/>
    <col width="12" customWidth="1" min="32" max="32"/>
    <col width="12" customWidth="1" min="33" max="33"/>
    <col width="12" customWidth="1" min="34" max="34"/>
    <col width="11" customWidth="1" min="35" max="35"/>
    <col width="12" customWidth="1" min="36" max="36"/>
    <col width="13" customWidth="1" min="37" max="37"/>
    <col width="12" customWidth="1" min="38" max="38"/>
    <col width="13" customWidth="1" min="39" max="39"/>
    <col width="22" customWidth="1" min="40" max="40"/>
    <col width="18" customWidth="1" min="41" max="41"/>
    <col width="18" customWidth="1" min="42" max="42"/>
    <col width="18" customWidth="1" min="43" max="43"/>
    <col width="34" customWidth="1" min="44" max="44"/>
    <col width="26" customWidth="1" min="45" max="45"/>
    <col width="22" customWidth="1" min="46" max="46"/>
  </cols>
  <sheetData>
    <row r="1" ht="42" customHeight="1">
      <c r="A1" s="46" t="inlineStr">
        <is>
          <t>1. Brand</t>
        </is>
      </c>
      <c r="B1" s="46" t="inlineStr">
        <is>
          <t>2. Product Line / SKU Name</t>
        </is>
      </c>
      <c r="C1" s="46" t="inlineStr">
        <is>
          <t>3. Category</t>
        </is>
      </c>
      <c r="D1" s="46" t="inlineStr">
        <is>
          <t>4. Format &amp; Size</t>
        </is>
      </c>
      <c r="E1" s="46" t="inlineStr">
        <is>
          <t>5. Pack Count</t>
        </is>
      </c>
      <c r="F1" s="46" t="inlineStr">
        <is>
          <t>6. One Time Price (CAD)</t>
        </is>
      </c>
      <c r="G1" s="46" t="inlineStr">
        <is>
          <t>7. Price / Unit (CAD)</t>
        </is>
      </c>
      <c r="H1" s="46" t="inlineStr">
        <is>
          <t>8. Price / 100 mL (CAD)</t>
        </is>
      </c>
      <c r="I1" s="46" t="inlineStr">
        <is>
          <t>9. S&amp;S Offered (Y/N)</t>
        </is>
      </c>
      <c r="J1" s="46" t="inlineStr">
        <is>
          <t>10. S&amp;S Discount %</t>
        </is>
      </c>
      <c r="K1" s="46" t="inlineStr">
        <is>
          <t>11. S&amp;S Price After Disc.</t>
        </is>
      </c>
      <c r="L1" s="46" t="inlineStr">
        <is>
          <t>12. Coupon on Listing (Y/N + value)</t>
        </is>
      </c>
      <c r="M1" s="46" t="inlineStr">
        <is>
          <t>13. Promotion Text</t>
        </is>
      </c>
      <c r="N1" s="46" t="inlineStr">
        <is>
          <t>14. Lowest Effective Price (stacked)</t>
        </is>
      </c>
      <c r="O1" s="46" t="inlineStr">
        <is>
          <t>15. All Flavours in Listing</t>
        </is>
      </c>
      <c r="P1" s="46" t="inlineStr">
        <is>
          <t>16. Caffeine / Serving (mg)</t>
        </is>
      </c>
      <c r="Q1" s="46" t="inlineStr">
        <is>
          <t>17. Sodium / Serving (mg)</t>
        </is>
      </c>
      <c r="R1" s="46" t="inlineStr">
        <is>
          <t>18. Potassium / Serving (mg)</t>
        </is>
      </c>
      <c r="S1" s="46" t="inlineStr">
        <is>
          <t>19. Sugar / Serving (g)</t>
        </is>
      </c>
      <c r="T1" s="46" t="inlineStr">
        <is>
          <t>20. Calories / Serving</t>
        </is>
      </c>
      <c r="U1" s="46" t="inlineStr">
        <is>
          <t>21. Sweetener Type</t>
        </is>
      </c>
      <c r="V1" s="46" t="inlineStr">
        <is>
          <t>22. Key Functional Claims</t>
        </is>
      </c>
      <c r="W1" s="46" t="inlineStr">
        <is>
          <t>23. Star Rating</t>
        </is>
      </c>
      <c r="X1" s="46" t="inlineStr">
        <is>
          <t>24. Number of Ratings</t>
        </is>
      </c>
      <c r="Y1" s="46" t="inlineStr">
        <is>
          <t>25. Amazon Badge</t>
        </is>
      </c>
      <c r="Z1" s="46" t="inlineStr">
        <is>
          <t>26. Bestseller Rank in Category</t>
        </is>
      </c>
      <c r="AA1" s="46" t="inlineStr">
        <is>
          <t>27a. Est. Weekly Velocity (band)</t>
        </is>
      </c>
      <c r="AB1" s="46" t="inlineStr">
        <is>
          <t>27b. Velocity Signal Used</t>
        </is>
      </c>
      <c r="AC1" s="46" t="inlineStr">
        <is>
          <t>28. Biggest Selling Message</t>
        </is>
      </c>
      <c r="AD1" s="46" t="inlineStr">
        <is>
          <t>29. Why a Shopper Chooses This</t>
        </is>
      </c>
      <c r="AE1" s="46" t="inlineStr">
        <is>
          <t>30. Direct Product URL</t>
        </is>
      </c>
      <c r="AF1" s="46" t="inlineStr">
        <is>
          <t>C1. Caffeine /100 mL (mg)</t>
        </is>
      </c>
      <c r="AG1" s="46" t="inlineStr">
        <is>
          <t>C2. Sugar /100 mL (g)</t>
        </is>
      </c>
      <c r="AH1" s="46" t="inlineStr">
        <is>
          <t>C3. Sodium /100 mL (mg)</t>
        </is>
      </c>
      <c r="AI1" s="46" t="inlineStr">
        <is>
          <t>C4. Sugar Free? (&lt;=1 g)</t>
        </is>
      </c>
      <c r="AJ1" s="46" t="inlineStr">
        <is>
          <t>C5. Health Score (0 to 100)</t>
        </is>
      </c>
      <c r="AK1" s="46" t="inlineStr">
        <is>
          <t>C6. Functional Score (0 to 100)</t>
        </is>
      </c>
      <c r="AL1" s="46" t="inlineStr">
        <is>
          <t>H1. Unit Vol (mL) [calc helper]</t>
        </is>
      </c>
      <c r="AM1" s="46" t="inlineStr">
        <is>
          <t>H2. Coupon Value (CAD) [calc helper]</t>
        </is>
      </c>
      <c r="AN1" s="46" t="inlineStr">
        <is>
          <t>C7. Over Health Canada caffeine ceiling (180 mg per container or 400 mg per litre)?</t>
        </is>
      </c>
      <c r="AO1" s="46" t="inlineStr">
        <is>
          <t>31. Supplemented Food Facts table (Y/N)</t>
        </is>
      </c>
      <c r="AP1" s="46" t="inlineStr">
        <is>
          <t>32. Caution Identifier (Y/N/not required)</t>
        </is>
      </c>
      <c r="AQ1" s="46" t="inlineStr">
        <is>
          <t>33. Bilingual EN and FR panel (Y/N)</t>
        </is>
      </c>
      <c r="AR1" s="46" t="inlineStr">
        <is>
          <t>P1. Attribute Provenance</t>
        </is>
      </c>
      <c r="AS1" s="46" t="inlineStr">
        <is>
          <t>P2. Commercial Field Status</t>
        </is>
      </c>
      <c r="AT1" s="46" t="inlineStr">
        <is>
          <t>P3. Row Flag</t>
        </is>
      </c>
    </row>
    <row r="2" ht="28" customHeight="1">
      <c r="A2" s="34" t="inlineStr">
        <is>
          <t>Gatorade</t>
        </is>
      </c>
      <c r="B2" s="34" t="inlineStr">
        <is>
          <t>Gatorade Thirst Quencher | Cool Blue | single 591mL</t>
        </is>
      </c>
      <c r="C2" s="34" t="inlineStr">
        <is>
          <t>2) Electrolyte beverage (RTD)</t>
        </is>
      </c>
      <c r="D2" s="34" t="inlineStr">
        <is>
          <t>591 mL bottle</t>
        </is>
      </c>
      <c r="E2" s="48" t="n">
        <v>1</v>
      </c>
      <c r="F2" s="49" t="n"/>
      <c r="G2" s="50">
        <f>IF(AND(ISNUMBER($F2),ISNUMBER($E2),$E2&lt;&gt;0),$F2/$E2,"")</f>
        <v/>
      </c>
      <c r="H2" s="50">
        <f>IF(AND(ISNUMBER($F2),ISNUMBER($AL2),ISNUMBER($E2),($AL2*$E2)&lt;&gt;0),$F2/($AL2*$E2)*100,"")</f>
        <v/>
      </c>
      <c r="I2" s="51" t="n"/>
      <c r="J2" s="52" t="n"/>
      <c r="K2" s="50">
        <f>IF(AND(ISNUMBER($F2),ISNUMBER($J2)),$F2*(1-$J2),"")</f>
        <v/>
      </c>
      <c r="L2" s="51" t="n"/>
      <c r="M2" s="51" t="n"/>
      <c r="N2" s="50">
        <f>IF(ISNUMBER($F2),($F2-IF(ISNUMBER($AM2),$AM2,0))*(1-IF(ISNUMBER($J2),$J2,0)),"")</f>
        <v/>
      </c>
      <c r="O2" s="34" t="inlineStr">
        <is>
          <t>Cool Blue</t>
        </is>
      </c>
      <c r="P2" s="48" t="n">
        <v>0</v>
      </c>
      <c r="Q2" s="48" t="n">
        <v>270</v>
      </c>
      <c r="R2" s="48" t="n">
        <v>75</v>
      </c>
      <c r="S2" s="48" t="n">
        <v>34</v>
      </c>
      <c r="T2" s="48" t="n">
        <v>140</v>
      </c>
      <c r="U2" s="34" t="inlineStr">
        <is>
          <t>Sugar + dextrose</t>
        </is>
      </c>
      <c r="V2" s="34" t="inlineStr">
        <is>
          <t>Rehydrate, replenish electrolytes, sports performance</t>
        </is>
      </c>
      <c r="W2" s="51" t="n"/>
      <c r="X2" s="51" t="n"/>
      <c r="Y2" s="51" t="n"/>
      <c r="Z2" s="51" t="n"/>
      <c r="AA2" s="34" t="inlineStr">
        <is>
          <t>Very High</t>
        </is>
      </c>
      <c r="AB2" s="34" t="inlineStr">
        <is>
          <t>Category defining sports drink; mass repeat purchase</t>
        </is>
      </c>
      <c r="AC2" s="34" t="inlineStr">
        <is>
          <t>The original sports hydration standard</t>
        </is>
      </c>
      <c r="AD2" s="34" t="inlineStr">
        <is>
          <t>Sodium led rehydration with unmatched brand trust.</t>
        </is>
      </c>
      <c r="AE2" s="51" t="n"/>
      <c r="AF2" s="53">
        <f>IF(AND(ISNUMBER($P2),ISNUMBER($AL2),$AL2&lt;&gt;0),ROUND($P2/$AL2*100,1),"")</f>
        <v/>
      </c>
      <c r="AG2" s="54">
        <f>IF(AND(ISNUMBER($S2),ISNUMBER($AL2),$AL2&lt;&gt;0),ROUND($S2/$AL2*100,2),"")</f>
        <v/>
      </c>
      <c r="AH2" s="53">
        <f>IF(AND(ISNUMBER($Q2),ISNUMBER($AL2),$AL2&lt;&gt;0),ROUND($Q2/$AL2*100,1),"")</f>
        <v/>
      </c>
      <c r="AI2" s="48">
        <f>IF(ISNUMBER($S2),IF($S2&lt;=1,"Yes","No"),"n/a")</f>
        <v/>
      </c>
      <c r="AJ2" s="48">
        <f>IF(ISNUMBER($S2),ROUND(MAX(0,MIN(100,100-$S2*2.5-IF(ISNUMBER($T2),$T2,0)*0.12+IF($S2&lt;=1,12,0))),0),"")</f>
        <v/>
      </c>
      <c r="AK2" s="48">
        <f>IF(ISNUMBER($Q2),IF($Q2&gt;=100,20,IF($Q2&gt;=30,10,0)),0)+IF(ISNUMBER($R2),IF($R2&gt;=100,20,0),0)+IF(ISNUMBER($P2),IF($P2&gt;=150,20,IF($P2&gt;=50,12,5)),0)+IF(ISNUMBER($S2),IF($S2&lt;=1,15,0),0)</f>
        <v/>
      </c>
      <c r="AL2" s="48" t="n">
        <v>591</v>
      </c>
      <c r="AM2" s="49" t="n"/>
      <c r="AN2" s="48">
        <f>IF(AND(ISNUMBER($P2),ISNUMBER($AL2),$AL2&lt;&gt;0),IF(OR($P2&gt;180,$P2/$AL2*1000&gt;400),"Over ceiling, confirm SKU","Within"),"n/a")</f>
        <v/>
      </c>
      <c r="AO2" s="51" t="n"/>
      <c r="AP2" s="51" t="n"/>
      <c r="AQ2" s="51" t="n"/>
      <c r="AR2" s="34" t="inlineStr">
        <is>
          <t>Retrieved and cited, see Enrichment Log</t>
        </is>
      </c>
      <c r="AS2" s="34" t="inlineStr">
        <is>
          <t>BLANK -&gt; requires live Amazon.ca capture</t>
        </is>
      </c>
      <c r="AT2" s="34" t="inlineStr">
        <is>
          <t>Unverified commercial data</t>
        </is>
      </c>
    </row>
    <row r="3" ht="28" customHeight="1">
      <c r="A3" s="34" t="inlineStr">
        <is>
          <t>Gatorade</t>
        </is>
      </c>
      <c r="B3" s="34" t="inlineStr">
        <is>
          <t>Gatorade Thirst Quencher | Cool Blue | 6 pack 591mL</t>
        </is>
      </c>
      <c r="C3" s="34" t="inlineStr">
        <is>
          <t>2) Electrolyte beverage (RTD)</t>
        </is>
      </c>
      <c r="D3" s="34" t="inlineStr">
        <is>
          <t>591 mL bottle</t>
        </is>
      </c>
      <c r="E3" s="48" t="n">
        <v>6</v>
      </c>
      <c r="F3" s="49" t="n"/>
      <c r="G3" s="50">
        <f>IF(AND(ISNUMBER($F3),ISNUMBER($E3),$E3&lt;&gt;0),$F3/$E3,"")</f>
        <v/>
      </c>
      <c r="H3" s="50">
        <f>IF(AND(ISNUMBER($F3),ISNUMBER($AL3),ISNUMBER($E3),($AL3*$E3)&lt;&gt;0),$F3/($AL3*$E3)*100,"")</f>
        <v/>
      </c>
      <c r="I3" s="51" t="n"/>
      <c r="J3" s="52" t="n"/>
      <c r="K3" s="50">
        <f>IF(AND(ISNUMBER($F3),ISNUMBER($J3)),$F3*(1-$J3),"")</f>
        <v/>
      </c>
      <c r="L3" s="51" t="n"/>
      <c r="M3" s="51" t="n"/>
      <c r="N3" s="50">
        <f>IF(ISNUMBER($F3),($F3-IF(ISNUMBER($AM3),$AM3,0))*(1-IF(ISNUMBER($J3),$J3,0)),"")</f>
        <v/>
      </c>
      <c r="O3" s="34" t="inlineStr">
        <is>
          <t>Cool Blue</t>
        </is>
      </c>
      <c r="P3" s="48" t="n">
        <v>0</v>
      </c>
      <c r="Q3" s="48" t="n">
        <v>270</v>
      </c>
      <c r="R3" s="48" t="n">
        <v>75</v>
      </c>
      <c r="S3" s="48" t="n">
        <v>34</v>
      </c>
      <c r="T3" s="48" t="n">
        <v>140</v>
      </c>
      <c r="U3" s="34" t="inlineStr">
        <is>
          <t>Sugar + dextrose</t>
        </is>
      </c>
      <c r="V3" s="34" t="inlineStr">
        <is>
          <t>Rehydrate, replenish electrolytes, sports performance</t>
        </is>
      </c>
      <c r="W3" s="51" t="n"/>
      <c r="X3" s="51" t="n"/>
      <c r="Y3" s="51" t="n"/>
      <c r="Z3" s="51" t="n"/>
      <c r="AA3" s="34" t="inlineStr">
        <is>
          <t>Very High</t>
        </is>
      </c>
      <c r="AB3" s="34" t="inlineStr">
        <is>
          <t>Category defining sports drink; mass repeat purchase</t>
        </is>
      </c>
      <c r="AC3" s="34" t="inlineStr">
        <is>
          <t>The original sports hydration standard</t>
        </is>
      </c>
      <c r="AD3" s="34" t="inlineStr">
        <is>
          <t>Sodium led rehydration with unmatched brand trust.</t>
        </is>
      </c>
      <c r="AE3" s="51" t="n"/>
      <c r="AF3" s="53">
        <f>IF(AND(ISNUMBER($P3),ISNUMBER($AL3),$AL3&lt;&gt;0),ROUND($P3/$AL3*100,1),"")</f>
        <v/>
      </c>
      <c r="AG3" s="54">
        <f>IF(AND(ISNUMBER($S3),ISNUMBER($AL3),$AL3&lt;&gt;0),ROUND($S3/$AL3*100,2),"")</f>
        <v/>
      </c>
      <c r="AH3" s="53">
        <f>IF(AND(ISNUMBER($Q3),ISNUMBER($AL3),$AL3&lt;&gt;0),ROUND($Q3/$AL3*100,1),"")</f>
        <v/>
      </c>
      <c r="AI3" s="48">
        <f>IF(ISNUMBER($S3),IF($S3&lt;=1,"Yes","No"),"n/a")</f>
        <v/>
      </c>
      <c r="AJ3" s="48">
        <f>IF(ISNUMBER($S3),ROUND(MAX(0,MIN(100,100-$S3*2.5-IF(ISNUMBER($T3),$T3,0)*0.12+IF($S3&lt;=1,12,0))),0),"")</f>
        <v/>
      </c>
      <c r="AK3" s="48">
        <f>IF(ISNUMBER($Q3),IF($Q3&gt;=100,20,IF($Q3&gt;=30,10,0)),0)+IF(ISNUMBER($R3),IF($R3&gt;=100,20,0),0)+IF(ISNUMBER($P3),IF($P3&gt;=150,20,IF($P3&gt;=50,12,5)),0)+IF(ISNUMBER($S3),IF($S3&lt;=1,15,0),0)</f>
        <v/>
      </c>
      <c r="AL3" s="48" t="n">
        <v>591</v>
      </c>
      <c r="AM3" s="49" t="n"/>
      <c r="AN3" s="48">
        <f>IF(AND(ISNUMBER($P3),ISNUMBER($AL3),$AL3&lt;&gt;0),IF(OR($P3&gt;180,$P3/$AL3*1000&gt;400),"Over ceiling, confirm SKU","Within"),"n/a")</f>
        <v/>
      </c>
      <c r="AO3" s="51" t="n"/>
      <c r="AP3" s="51" t="n"/>
      <c r="AQ3" s="51" t="n"/>
      <c r="AR3" s="34" t="inlineStr">
        <is>
          <t>Retrieved and cited, see Enrichment Log</t>
        </is>
      </c>
      <c r="AS3" s="34" t="inlineStr">
        <is>
          <t>BLANK -&gt; requires live Amazon.ca capture</t>
        </is>
      </c>
      <c r="AT3" s="34" t="inlineStr">
        <is>
          <t>Unverified commercial data</t>
        </is>
      </c>
    </row>
    <row r="4" ht="28" customHeight="1">
      <c r="A4" s="34" t="inlineStr">
        <is>
          <t>Gatorade</t>
        </is>
      </c>
      <c r="B4" s="34" t="inlineStr">
        <is>
          <t>Gatorade Thirst Quencher | Cool Blue | 12 pack 591mL</t>
        </is>
      </c>
      <c r="C4" s="34" t="inlineStr">
        <is>
          <t>2) Electrolyte beverage (RTD)</t>
        </is>
      </c>
      <c r="D4" s="34" t="inlineStr">
        <is>
          <t>591 mL bottle</t>
        </is>
      </c>
      <c r="E4" s="48" t="n">
        <v>12</v>
      </c>
      <c r="F4" s="49" t="n"/>
      <c r="G4" s="50">
        <f>IF(AND(ISNUMBER($F4),ISNUMBER($E4),$E4&lt;&gt;0),$F4/$E4,"")</f>
        <v/>
      </c>
      <c r="H4" s="50">
        <f>IF(AND(ISNUMBER($F4),ISNUMBER($AL4),ISNUMBER($E4),($AL4*$E4)&lt;&gt;0),$F4/($AL4*$E4)*100,"")</f>
        <v/>
      </c>
      <c r="I4" s="51" t="n"/>
      <c r="J4" s="52" t="n"/>
      <c r="K4" s="50">
        <f>IF(AND(ISNUMBER($F4),ISNUMBER($J4)),$F4*(1-$J4),"")</f>
        <v/>
      </c>
      <c r="L4" s="51" t="n"/>
      <c r="M4" s="51" t="n"/>
      <c r="N4" s="50">
        <f>IF(ISNUMBER($F4),($F4-IF(ISNUMBER($AM4),$AM4,0))*(1-IF(ISNUMBER($J4),$J4,0)),"")</f>
        <v/>
      </c>
      <c r="O4" s="34" t="inlineStr">
        <is>
          <t>Cool Blue</t>
        </is>
      </c>
      <c r="P4" s="48" t="n">
        <v>0</v>
      </c>
      <c r="Q4" s="48" t="n">
        <v>270</v>
      </c>
      <c r="R4" s="48" t="n">
        <v>75</v>
      </c>
      <c r="S4" s="48" t="n">
        <v>34</v>
      </c>
      <c r="T4" s="48" t="n">
        <v>140</v>
      </c>
      <c r="U4" s="34" t="inlineStr">
        <is>
          <t>Sugar + dextrose</t>
        </is>
      </c>
      <c r="V4" s="34" t="inlineStr">
        <is>
          <t>Rehydrate, replenish electrolytes, sports performance</t>
        </is>
      </c>
      <c r="W4" s="51" t="n"/>
      <c r="X4" s="51" t="n"/>
      <c r="Y4" s="51" t="n"/>
      <c r="Z4" s="51" t="n"/>
      <c r="AA4" s="34" t="inlineStr">
        <is>
          <t>Very High</t>
        </is>
      </c>
      <c r="AB4" s="34" t="inlineStr">
        <is>
          <t>Category defining sports drink; mass repeat purchase</t>
        </is>
      </c>
      <c r="AC4" s="34" t="inlineStr">
        <is>
          <t>The original sports hydration standard</t>
        </is>
      </c>
      <c r="AD4" s="34" t="inlineStr">
        <is>
          <t>Sodium led rehydration with unmatched brand trust.</t>
        </is>
      </c>
      <c r="AE4" s="51" t="n"/>
      <c r="AF4" s="53">
        <f>IF(AND(ISNUMBER($P4),ISNUMBER($AL4),$AL4&lt;&gt;0),ROUND($P4/$AL4*100,1),"")</f>
        <v/>
      </c>
      <c r="AG4" s="54">
        <f>IF(AND(ISNUMBER($S4),ISNUMBER($AL4),$AL4&lt;&gt;0),ROUND($S4/$AL4*100,2),"")</f>
        <v/>
      </c>
      <c r="AH4" s="53">
        <f>IF(AND(ISNUMBER($Q4),ISNUMBER($AL4),$AL4&lt;&gt;0),ROUND($Q4/$AL4*100,1),"")</f>
        <v/>
      </c>
      <c r="AI4" s="48">
        <f>IF(ISNUMBER($S4),IF($S4&lt;=1,"Yes","No"),"n/a")</f>
        <v/>
      </c>
      <c r="AJ4" s="48">
        <f>IF(ISNUMBER($S4),ROUND(MAX(0,MIN(100,100-$S4*2.5-IF(ISNUMBER($T4),$T4,0)*0.12+IF($S4&lt;=1,12,0))),0),"")</f>
        <v/>
      </c>
      <c r="AK4" s="48">
        <f>IF(ISNUMBER($Q4),IF($Q4&gt;=100,20,IF($Q4&gt;=30,10,0)),0)+IF(ISNUMBER($R4),IF($R4&gt;=100,20,0),0)+IF(ISNUMBER($P4),IF($P4&gt;=150,20,IF($P4&gt;=50,12,5)),0)+IF(ISNUMBER($S4),IF($S4&lt;=1,15,0),0)</f>
        <v/>
      </c>
      <c r="AL4" s="48" t="n">
        <v>591</v>
      </c>
      <c r="AM4" s="49" t="n"/>
      <c r="AN4" s="48">
        <f>IF(AND(ISNUMBER($P4),ISNUMBER($AL4),$AL4&lt;&gt;0),IF(OR($P4&gt;180,$P4/$AL4*1000&gt;400),"Over ceiling, confirm SKU","Within"),"n/a")</f>
        <v/>
      </c>
      <c r="AO4" s="51" t="n"/>
      <c r="AP4" s="51" t="n"/>
      <c r="AQ4" s="51" t="n"/>
      <c r="AR4" s="34" t="inlineStr">
        <is>
          <t>Retrieved and cited, see Enrichment Log</t>
        </is>
      </c>
      <c r="AS4" s="34" t="inlineStr">
        <is>
          <t>BLANK -&gt; requires live Amazon.ca capture</t>
        </is>
      </c>
      <c r="AT4" s="34" t="inlineStr">
        <is>
          <t>Unverified commercial data</t>
        </is>
      </c>
    </row>
    <row r="5" ht="28" customHeight="1">
      <c r="A5" s="34" t="inlineStr">
        <is>
          <t>Gatorade</t>
        </is>
      </c>
      <c r="B5" s="34" t="inlineStr">
        <is>
          <t>Gatorade Thirst Quencher | Cool Blue | 24 pack 591mL</t>
        </is>
      </c>
      <c r="C5" s="34" t="inlineStr">
        <is>
          <t>2) Electrolyte beverage (RTD)</t>
        </is>
      </c>
      <c r="D5" s="34" t="inlineStr">
        <is>
          <t>591 mL bottle</t>
        </is>
      </c>
      <c r="E5" s="48" t="n">
        <v>24</v>
      </c>
      <c r="F5" s="49" t="n"/>
      <c r="G5" s="50">
        <f>IF(AND(ISNUMBER($F5),ISNUMBER($E5),$E5&lt;&gt;0),$F5/$E5,"")</f>
        <v/>
      </c>
      <c r="H5" s="50">
        <f>IF(AND(ISNUMBER($F5),ISNUMBER($AL5),ISNUMBER($E5),($AL5*$E5)&lt;&gt;0),$F5/($AL5*$E5)*100,"")</f>
        <v/>
      </c>
      <c r="I5" s="51" t="n"/>
      <c r="J5" s="52" t="n"/>
      <c r="K5" s="50">
        <f>IF(AND(ISNUMBER($F5),ISNUMBER($J5)),$F5*(1-$J5),"")</f>
        <v/>
      </c>
      <c r="L5" s="51" t="n"/>
      <c r="M5" s="51" t="n"/>
      <c r="N5" s="50">
        <f>IF(ISNUMBER($F5),($F5-IF(ISNUMBER($AM5),$AM5,0))*(1-IF(ISNUMBER($J5),$J5,0)),"")</f>
        <v/>
      </c>
      <c r="O5" s="34" t="inlineStr">
        <is>
          <t>Cool Blue</t>
        </is>
      </c>
      <c r="P5" s="48" t="n">
        <v>0</v>
      </c>
      <c r="Q5" s="48" t="n">
        <v>270</v>
      </c>
      <c r="R5" s="48" t="n">
        <v>75</v>
      </c>
      <c r="S5" s="48" t="n">
        <v>34</v>
      </c>
      <c r="T5" s="48" t="n">
        <v>140</v>
      </c>
      <c r="U5" s="34" t="inlineStr">
        <is>
          <t>Sugar + dextrose</t>
        </is>
      </c>
      <c r="V5" s="34" t="inlineStr">
        <is>
          <t>Rehydrate, replenish electrolytes, sports performance</t>
        </is>
      </c>
      <c r="W5" s="51" t="n"/>
      <c r="X5" s="51" t="n"/>
      <c r="Y5" s="51" t="n"/>
      <c r="Z5" s="51" t="n"/>
      <c r="AA5" s="34" t="inlineStr">
        <is>
          <t>Very High</t>
        </is>
      </c>
      <c r="AB5" s="34" t="inlineStr">
        <is>
          <t>Category defining sports drink; mass repeat purchase</t>
        </is>
      </c>
      <c r="AC5" s="34" t="inlineStr">
        <is>
          <t>The original sports hydration standard</t>
        </is>
      </c>
      <c r="AD5" s="34" t="inlineStr">
        <is>
          <t>Sodium led rehydration with unmatched brand trust.</t>
        </is>
      </c>
      <c r="AE5" s="51" t="n"/>
      <c r="AF5" s="53">
        <f>IF(AND(ISNUMBER($P5),ISNUMBER($AL5),$AL5&lt;&gt;0),ROUND($P5/$AL5*100,1),"")</f>
        <v/>
      </c>
      <c r="AG5" s="54">
        <f>IF(AND(ISNUMBER($S5),ISNUMBER($AL5),$AL5&lt;&gt;0),ROUND($S5/$AL5*100,2),"")</f>
        <v/>
      </c>
      <c r="AH5" s="53">
        <f>IF(AND(ISNUMBER($Q5),ISNUMBER($AL5),$AL5&lt;&gt;0),ROUND($Q5/$AL5*100,1),"")</f>
        <v/>
      </c>
      <c r="AI5" s="48">
        <f>IF(ISNUMBER($S5),IF($S5&lt;=1,"Yes","No"),"n/a")</f>
        <v/>
      </c>
      <c r="AJ5" s="48">
        <f>IF(ISNUMBER($S5),ROUND(MAX(0,MIN(100,100-$S5*2.5-IF(ISNUMBER($T5),$T5,0)*0.12+IF($S5&lt;=1,12,0))),0),"")</f>
        <v/>
      </c>
      <c r="AK5" s="48">
        <f>IF(ISNUMBER($Q5),IF($Q5&gt;=100,20,IF($Q5&gt;=30,10,0)),0)+IF(ISNUMBER($R5),IF($R5&gt;=100,20,0),0)+IF(ISNUMBER($P5),IF($P5&gt;=150,20,IF($P5&gt;=50,12,5)),0)+IF(ISNUMBER($S5),IF($S5&lt;=1,15,0),0)</f>
        <v/>
      </c>
      <c r="AL5" s="48" t="n">
        <v>591</v>
      </c>
      <c r="AM5" s="49" t="n"/>
      <c r="AN5" s="48">
        <f>IF(AND(ISNUMBER($P5),ISNUMBER($AL5),$AL5&lt;&gt;0),IF(OR($P5&gt;180,$P5/$AL5*1000&gt;400),"Over ceiling, confirm SKU","Within"),"n/a")</f>
        <v/>
      </c>
      <c r="AO5" s="51" t="n"/>
      <c r="AP5" s="51" t="n"/>
      <c r="AQ5" s="51" t="n"/>
      <c r="AR5" s="34" t="inlineStr">
        <is>
          <t>Retrieved and cited, see Enrichment Log</t>
        </is>
      </c>
      <c r="AS5" s="34" t="inlineStr">
        <is>
          <t>BLANK -&gt; requires live Amazon.ca capture</t>
        </is>
      </c>
      <c r="AT5" s="34" t="inlineStr">
        <is>
          <t>Unverified commercial data</t>
        </is>
      </c>
    </row>
    <row r="6" ht="28" customHeight="1">
      <c r="A6" s="34" t="inlineStr">
        <is>
          <t>Gatorade</t>
        </is>
      </c>
      <c r="B6" s="34" t="inlineStr">
        <is>
          <t>Gatorade Thirst Quencher | Fruit Punch | single 591mL</t>
        </is>
      </c>
      <c r="C6" s="34" t="inlineStr">
        <is>
          <t>2) Electrolyte beverage (RTD)</t>
        </is>
      </c>
      <c r="D6" s="34" t="inlineStr">
        <is>
          <t>591 mL bottle</t>
        </is>
      </c>
      <c r="E6" s="48" t="n">
        <v>1</v>
      </c>
      <c r="F6" s="49" t="n"/>
      <c r="G6" s="50">
        <f>IF(AND(ISNUMBER($F6),ISNUMBER($E6),$E6&lt;&gt;0),$F6/$E6,"")</f>
        <v/>
      </c>
      <c r="H6" s="50">
        <f>IF(AND(ISNUMBER($F6),ISNUMBER($AL6),ISNUMBER($E6),($AL6*$E6)&lt;&gt;0),$F6/($AL6*$E6)*100,"")</f>
        <v/>
      </c>
      <c r="I6" s="51" t="n"/>
      <c r="J6" s="52" t="n"/>
      <c r="K6" s="50">
        <f>IF(AND(ISNUMBER($F6),ISNUMBER($J6)),$F6*(1-$J6),"")</f>
        <v/>
      </c>
      <c r="L6" s="51" t="n"/>
      <c r="M6" s="51" t="n"/>
      <c r="N6" s="50">
        <f>IF(ISNUMBER($F6),($F6-IF(ISNUMBER($AM6),$AM6,0))*(1-IF(ISNUMBER($J6),$J6,0)),"")</f>
        <v/>
      </c>
      <c r="O6" s="34" t="inlineStr">
        <is>
          <t>Fruit Punch</t>
        </is>
      </c>
      <c r="P6" s="48" t="n">
        <v>0</v>
      </c>
      <c r="Q6" s="48" t="n">
        <v>270</v>
      </c>
      <c r="R6" s="48" t="n">
        <v>75</v>
      </c>
      <c r="S6" s="48" t="n">
        <v>34</v>
      </c>
      <c r="T6" s="48" t="n">
        <v>140</v>
      </c>
      <c r="U6" s="34" t="inlineStr">
        <is>
          <t>Sugar + dextrose</t>
        </is>
      </c>
      <c r="V6" s="34" t="inlineStr">
        <is>
          <t>Rehydrate, replenish electrolytes, sports performance</t>
        </is>
      </c>
      <c r="W6" s="51" t="n"/>
      <c r="X6" s="51" t="n"/>
      <c r="Y6" s="51" t="n"/>
      <c r="Z6" s="51" t="n"/>
      <c r="AA6" s="34" t="inlineStr">
        <is>
          <t>Very High</t>
        </is>
      </c>
      <c r="AB6" s="34" t="inlineStr">
        <is>
          <t>Category defining sports drink; mass repeat purchase</t>
        </is>
      </c>
      <c r="AC6" s="34" t="inlineStr">
        <is>
          <t>The original sports hydration standard</t>
        </is>
      </c>
      <c r="AD6" s="34" t="inlineStr">
        <is>
          <t>Sodium led rehydration with unmatched brand trust.</t>
        </is>
      </c>
      <c r="AE6" s="51" t="n"/>
      <c r="AF6" s="53">
        <f>IF(AND(ISNUMBER($P6),ISNUMBER($AL6),$AL6&lt;&gt;0),ROUND($P6/$AL6*100,1),"")</f>
        <v/>
      </c>
      <c r="AG6" s="54">
        <f>IF(AND(ISNUMBER($S6),ISNUMBER($AL6),$AL6&lt;&gt;0),ROUND($S6/$AL6*100,2),"")</f>
        <v/>
      </c>
      <c r="AH6" s="53">
        <f>IF(AND(ISNUMBER($Q6),ISNUMBER($AL6),$AL6&lt;&gt;0),ROUND($Q6/$AL6*100,1),"")</f>
        <v/>
      </c>
      <c r="AI6" s="48">
        <f>IF(ISNUMBER($S6),IF($S6&lt;=1,"Yes","No"),"n/a")</f>
        <v/>
      </c>
      <c r="AJ6" s="48">
        <f>IF(ISNUMBER($S6),ROUND(MAX(0,MIN(100,100-$S6*2.5-IF(ISNUMBER($T6),$T6,0)*0.12+IF($S6&lt;=1,12,0))),0),"")</f>
        <v/>
      </c>
      <c r="AK6" s="48">
        <f>IF(ISNUMBER($Q6),IF($Q6&gt;=100,20,IF($Q6&gt;=30,10,0)),0)+IF(ISNUMBER($R6),IF($R6&gt;=100,20,0),0)+IF(ISNUMBER($P6),IF($P6&gt;=150,20,IF($P6&gt;=50,12,5)),0)+IF(ISNUMBER($S6),IF($S6&lt;=1,15,0),0)</f>
        <v/>
      </c>
      <c r="AL6" s="48" t="n">
        <v>591</v>
      </c>
      <c r="AM6" s="49" t="n"/>
      <c r="AN6" s="48">
        <f>IF(AND(ISNUMBER($P6),ISNUMBER($AL6),$AL6&lt;&gt;0),IF(OR($P6&gt;180,$P6/$AL6*1000&gt;400),"Over ceiling, confirm SKU","Within"),"n/a")</f>
        <v/>
      </c>
      <c r="AO6" s="51" t="n"/>
      <c r="AP6" s="51" t="n"/>
      <c r="AQ6" s="51" t="n"/>
      <c r="AR6" s="34" t="inlineStr">
        <is>
          <t>Retrieved and cited, see Enrichment Log</t>
        </is>
      </c>
      <c r="AS6" s="34" t="inlineStr">
        <is>
          <t>BLANK -&gt; requires live Amazon.ca capture</t>
        </is>
      </c>
      <c r="AT6" s="34" t="inlineStr">
        <is>
          <t>Unverified commercial data</t>
        </is>
      </c>
    </row>
    <row r="7" ht="28" customHeight="1">
      <c r="A7" s="34" t="inlineStr">
        <is>
          <t>Gatorade</t>
        </is>
      </c>
      <c r="B7" s="34" t="inlineStr">
        <is>
          <t>Gatorade Thirst Quencher | Fruit Punch | 6 pack 591mL</t>
        </is>
      </c>
      <c r="C7" s="34" t="inlineStr">
        <is>
          <t>2) Electrolyte beverage (RTD)</t>
        </is>
      </c>
      <c r="D7" s="34" t="inlineStr">
        <is>
          <t>591 mL bottle</t>
        </is>
      </c>
      <c r="E7" s="48" t="n">
        <v>6</v>
      </c>
      <c r="F7" s="49" t="n"/>
      <c r="G7" s="50">
        <f>IF(AND(ISNUMBER($F7),ISNUMBER($E7),$E7&lt;&gt;0),$F7/$E7,"")</f>
        <v/>
      </c>
      <c r="H7" s="50">
        <f>IF(AND(ISNUMBER($F7),ISNUMBER($AL7),ISNUMBER($E7),($AL7*$E7)&lt;&gt;0),$F7/($AL7*$E7)*100,"")</f>
        <v/>
      </c>
      <c r="I7" s="51" t="n"/>
      <c r="J7" s="52" t="n"/>
      <c r="K7" s="50">
        <f>IF(AND(ISNUMBER($F7),ISNUMBER($J7)),$F7*(1-$J7),"")</f>
        <v/>
      </c>
      <c r="L7" s="51" t="n"/>
      <c r="M7" s="51" t="n"/>
      <c r="N7" s="50">
        <f>IF(ISNUMBER($F7),($F7-IF(ISNUMBER($AM7),$AM7,0))*(1-IF(ISNUMBER($J7),$J7,0)),"")</f>
        <v/>
      </c>
      <c r="O7" s="34" t="inlineStr">
        <is>
          <t>Fruit Punch</t>
        </is>
      </c>
      <c r="P7" s="48" t="n">
        <v>0</v>
      </c>
      <c r="Q7" s="48" t="n">
        <v>270</v>
      </c>
      <c r="R7" s="48" t="n">
        <v>75</v>
      </c>
      <c r="S7" s="48" t="n">
        <v>34</v>
      </c>
      <c r="T7" s="48" t="n">
        <v>140</v>
      </c>
      <c r="U7" s="34" t="inlineStr">
        <is>
          <t>Sugar + dextrose</t>
        </is>
      </c>
      <c r="V7" s="34" t="inlineStr">
        <is>
          <t>Rehydrate, replenish electrolytes, sports performance</t>
        </is>
      </c>
      <c r="W7" s="51" t="n"/>
      <c r="X7" s="51" t="n"/>
      <c r="Y7" s="51" t="n"/>
      <c r="Z7" s="51" t="n"/>
      <c r="AA7" s="34" t="inlineStr">
        <is>
          <t>Very High</t>
        </is>
      </c>
      <c r="AB7" s="34" t="inlineStr">
        <is>
          <t>Category defining sports drink; mass repeat purchase</t>
        </is>
      </c>
      <c r="AC7" s="34" t="inlineStr">
        <is>
          <t>The original sports hydration standard</t>
        </is>
      </c>
      <c r="AD7" s="34" t="inlineStr">
        <is>
          <t>Sodium led rehydration with unmatched brand trust.</t>
        </is>
      </c>
      <c r="AE7" s="51" t="n"/>
      <c r="AF7" s="53">
        <f>IF(AND(ISNUMBER($P7),ISNUMBER($AL7),$AL7&lt;&gt;0),ROUND($P7/$AL7*100,1),"")</f>
        <v/>
      </c>
      <c r="AG7" s="54">
        <f>IF(AND(ISNUMBER($S7),ISNUMBER($AL7),$AL7&lt;&gt;0),ROUND($S7/$AL7*100,2),"")</f>
        <v/>
      </c>
      <c r="AH7" s="53">
        <f>IF(AND(ISNUMBER($Q7),ISNUMBER($AL7),$AL7&lt;&gt;0),ROUND($Q7/$AL7*100,1),"")</f>
        <v/>
      </c>
      <c r="AI7" s="48">
        <f>IF(ISNUMBER($S7),IF($S7&lt;=1,"Yes","No"),"n/a")</f>
        <v/>
      </c>
      <c r="AJ7" s="48">
        <f>IF(ISNUMBER($S7),ROUND(MAX(0,MIN(100,100-$S7*2.5-IF(ISNUMBER($T7),$T7,0)*0.12+IF($S7&lt;=1,12,0))),0),"")</f>
        <v/>
      </c>
      <c r="AK7" s="48">
        <f>IF(ISNUMBER($Q7),IF($Q7&gt;=100,20,IF($Q7&gt;=30,10,0)),0)+IF(ISNUMBER($R7),IF($R7&gt;=100,20,0),0)+IF(ISNUMBER($P7),IF($P7&gt;=150,20,IF($P7&gt;=50,12,5)),0)+IF(ISNUMBER($S7),IF($S7&lt;=1,15,0),0)</f>
        <v/>
      </c>
      <c r="AL7" s="48" t="n">
        <v>591</v>
      </c>
      <c r="AM7" s="49" t="n"/>
      <c r="AN7" s="48">
        <f>IF(AND(ISNUMBER($P7),ISNUMBER($AL7),$AL7&lt;&gt;0),IF(OR($P7&gt;180,$P7/$AL7*1000&gt;400),"Over ceiling, confirm SKU","Within"),"n/a")</f>
        <v/>
      </c>
      <c r="AO7" s="51" t="n"/>
      <c r="AP7" s="51" t="n"/>
      <c r="AQ7" s="51" t="n"/>
      <c r="AR7" s="34" t="inlineStr">
        <is>
          <t>Retrieved and cited, see Enrichment Log</t>
        </is>
      </c>
      <c r="AS7" s="34" t="inlineStr">
        <is>
          <t>BLANK -&gt; requires live Amazon.ca capture</t>
        </is>
      </c>
      <c r="AT7" s="34" t="inlineStr">
        <is>
          <t>Unverified commercial data</t>
        </is>
      </c>
    </row>
    <row r="8" ht="28" customHeight="1">
      <c r="A8" s="34" t="inlineStr">
        <is>
          <t>Gatorade</t>
        </is>
      </c>
      <c r="B8" s="34" t="inlineStr">
        <is>
          <t>Gatorade Thirst Quencher | Fruit Punch | 12 pack 591mL</t>
        </is>
      </c>
      <c r="C8" s="34" t="inlineStr">
        <is>
          <t>2) Electrolyte beverage (RTD)</t>
        </is>
      </c>
      <c r="D8" s="34" t="inlineStr">
        <is>
          <t>591 mL bottle</t>
        </is>
      </c>
      <c r="E8" s="48" t="n">
        <v>12</v>
      </c>
      <c r="F8" s="49" t="n"/>
      <c r="G8" s="50">
        <f>IF(AND(ISNUMBER($F8),ISNUMBER($E8),$E8&lt;&gt;0),$F8/$E8,"")</f>
        <v/>
      </c>
      <c r="H8" s="50">
        <f>IF(AND(ISNUMBER($F8),ISNUMBER($AL8),ISNUMBER($E8),($AL8*$E8)&lt;&gt;0),$F8/($AL8*$E8)*100,"")</f>
        <v/>
      </c>
      <c r="I8" s="51" t="n"/>
      <c r="J8" s="52" t="n"/>
      <c r="K8" s="50">
        <f>IF(AND(ISNUMBER($F8),ISNUMBER($J8)),$F8*(1-$J8),"")</f>
        <v/>
      </c>
      <c r="L8" s="51" t="n"/>
      <c r="M8" s="51" t="n"/>
      <c r="N8" s="50">
        <f>IF(ISNUMBER($F8),($F8-IF(ISNUMBER($AM8),$AM8,0))*(1-IF(ISNUMBER($J8),$J8,0)),"")</f>
        <v/>
      </c>
      <c r="O8" s="34" t="inlineStr">
        <is>
          <t>Fruit Punch</t>
        </is>
      </c>
      <c r="P8" s="48" t="n">
        <v>0</v>
      </c>
      <c r="Q8" s="48" t="n">
        <v>270</v>
      </c>
      <c r="R8" s="48" t="n">
        <v>75</v>
      </c>
      <c r="S8" s="48" t="n">
        <v>34</v>
      </c>
      <c r="T8" s="48" t="n">
        <v>140</v>
      </c>
      <c r="U8" s="34" t="inlineStr">
        <is>
          <t>Sugar + dextrose</t>
        </is>
      </c>
      <c r="V8" s="34" t="inlineStr">
        <is>
          <t>Rehydrate, replenish electrolytes, sports performance</t>
        </is>
      </c>
      <c r="W8" s="51" t="n"/>
      <c r="X8" s="51" t="n"/>
      <c r="Y8" s="51" t="n"/>
      <c r="Z8" s="51" t="n"/>
      <c r="AA8" s="34" t="inlineStr">
        <is>
          <t>Very High</t>
        </is>
      </c>
      <c r="AB8" s="34" t="inlineStr">
        <is>
          <t>Category defining sports drink; mass repeat purchase</t>
        </is>
      </c>
      <c r="AC8" s="34" t="inlineStr">
        <is>
          <t>The original sports hydration standard</t>
        </is>
      </c>
      <c r="AD8" s="34" t="inlineStr">
        <is>
          <t>Sodium led rehydration with unmatched brand trust.</t>
        </is>
      </c>
      <c r="AE8" s="51" t="n"/>
      <c r="AF8" s="53">
        <f>IF(AND(ISNUMBER($P8),ISNUMBER($AL8),$AL8&lt;&gt;0),ROUND($P8/$AL8*100,1),"")</f>
        <v/>
      </c>
      <c r="AG8" s="54">
        <f>IF(AND(ISNUMBER($S8),ISNUMBER($AL8),$AL8&lt;&gt;0),ROUND($S8/$AL8*100,2),"")</f>
        <v/>
      </c>
      <c r="AH8" s="53">
        <f>IF(AND(ISNUMBER($Q8),ISNUMBER($AL8),$AL8&lt;&gt;0),ROUND($Q8/$AL8*100,1),"")</f>
        <v/>
      </c>
      <c r="AI8" s="48">
        <f>IF(ISNUMBER($S8),IF($S8&lt;=1,"Yes","No"),"n/a")</f>
        <v/>
      </c>
      <c r="AJ8" s="48">
        <f>IF(ISNUMBER($S8),ROUND(MAX(0,MIN(100,100-$S8*2.5-IF(ISNUMBER($T8),$T8,0)*0.12+IF($S8&lt;=1,12,0))),0),"")</f>
        <v/>
      </c>
      <c r="AK8" s="48">
        <f>IF(ISNUMBER($Q8),IF($Q8&gt;=100,20,IF($Q8&gt;=30,10,0)),0)+IF(ISNUMBER($R8),IF($R8&gt;=100,20,0),0)+IF(ISNUMBER($P8),IF($P8&gt;=150,20,IF($P8&gt;=50,12,5)),0)+IF(ISNUMBER($S8),IF($S8&lt;=1,15,0),0)</f>
        <v/>
      </c>
      <c r="AL8" s="48" t="n">
        <v>591</v>
      </c>
      <c r="AM8" s="49" t="n"/>
      <c r="AN8" s="48">
        <f>IF(AND(ISNUMBER($P8),ISNUMBER($AL8),$AL8&lt;&gt;0),IF(OR($P8&gt;180,$P8/$AL8*1000&gt;400),"Over ceiling, confirm SKU","Within"),"n/a")</f>
        <v/>
      </c>
      <c r="AO8" s="51" t="n"/>
      <c r="AP8" s="51" t="n"/>
      <c r="AQ8" s="51" t="n"/>
      <c r="AR8" s="34" t="inlineStr">
        <is>
          <t>Retrieved and cited, see Enrichment Log</t>
        </is>
      </c>
      <c r="AS8" s="34" t="inlineStr">
        <is>
          <t>BLANK -&gt; requires live Amazon.ca capture</t>
        </is>
      </c>
      <c r="AT8" s="34" t="inlineStr">
        <is>
          <t>Unverified commercial data</t>
        </is>
      </c>
    </row>
    <row r="9" ht="28" customHeight="1">
      <c r="A9" s="34" t="inlineStr">
        <is>
          <t>Gatorade</t>
        </is>
      </c>
      <c r="B9" s="34" t="inlineStr">
        <is>
          <t>Gatorade Thirst Quencher | Fruit Punch | 24 pack 591mL</t>
        </is>
      </c>
      <c r="C9" s="34" t="inlineStr">
        <is>
          <t>2) Electrolyte beverage (RTD)</t>
        </is>
      </c>
      <c r="D9" s="34" t="inlineStr">
        <is>
          <t>591 mL bottle</t>
        </is>
      </c>
      <c r="E9" s="48" t="n">
        <v>24</v>
      </c>
      <c r="F9" s="49" t="n"/>
      <c r="G9" s="50">
        <f>IF(AND(ISNUMBER($F9),ISNUMBER($E9),$E9&lt;&gt;0),$F9/$E9,"")</f>
        <v/>
      </c>
      <c r="H9" s="50">
        <f>IF(AND(ISNUMBER($F9),ISNUMBER($AL9),ISNUMBER($E9),($AL9*$E9)&lt;&gt;0),$F9/($AL9*$E9)*100,"")</f>
        <v/>
      </c>
      <c r="I9" s="51" t="n"/>
      <c r="J9" s="52" t="n"/>
      <c r="K9" s="50">
        <f>IF(AND(ISNUMBER($F9),ISNUMBER($J9)),$F9*(1-$J9),"")</f>
        <v/>
      </c>
      <c r="L9" s="51" t="n"/>
      <c r="M9" s="51" t="n"/>
      <c r="N9" s="50">
        <f>IF(ISNUMBER($F9),($F9-IF(ISNUMBER($AM9),$AM9,0))*(1-IF(ISNUMBER($J9),$J9,0)),"")</f>
        <v/>
      </c>
      <c r="O9" s="34" t="inlineStr">
        <is>
          <t>Fruit Punch</t>
        </is>
      </c>
      <c r="P9" s="48" t="n">
        <v>0</v>
      </c>
      <c r="Q9" s="48" t="n">
        <v>270</v>
      </c>
      <c r="R9" s="48" t="n">
        <v>75</v>
      </c>
      <c r="S9" s="48" t="n">
        <v>34</v>
      </c>
      <c r="T9" s="48" t="n">
        <v>140</v>
      </c>
      <c r="U9" s="34" t="inlineStr">
        <is>
          <t>Sugar + dextrose</t>
        </is>
      </c>
      <c r="V9" s="34" t="inlineStr">
        <is>
          <t>Rehydrate, replenish electrolytes, sports performance</t>
        </is>
      </c>
      <c r="W9" s="51" t="n"/>
      <c r="X9" s="51" t="n"/>
      <c r="Y9" s="51" t="n"/>
      <c r="Z9" s="51" t="n"/>
      <c r="AA9" s="34" t="inlineStr">
        <is>
          <t>Very High</t>
        </is>
      </c>
      <c r="AB9" s="34" t="inlineStr">
        <is>
          <t>Category defining sports drink; mass repeat purchase</t>
        </is>
      </c>
      <c r="AC9" s="34" t="inlineStr">
        <is>
          <t>The original sports hydration standard</t>
        </is>
      </c>
      <c r="AD9" s="34" t="inlineStr">
        <is>
          <t>Sodium led rehydration with unmatched brand trust.</t>
        </is>
      </c>
      <c r="AE9" s="51" t="n"/>
      <c r="AF9" s="53">
        <f>IF(AND(ISNUMBER($P9),ISNUMBER($AL9),$AL9&lt;&gt;0),ROUND($P9/$AL9*100,1),"")</f>
        <v/>
      </c>
      <c r="AG9" s="54">
        <f>IF(AND(ISNUMBER($S9),ISNUMBER($AL9),$AL9&lt;&gt;0),ROUND($S9/$AL9*100,2),"")</f>
        <v/>
      </c>
      <c r="AH9" s="53">
        <f>IF(AND(ISNUMBER($Q9),ISNUMBER($AL9),$AL9&lt;&gt;0),ROUND($Q9/$AL9*100,1),"")</f>
        <v/>
      </c>
      <c r="AI9" s="48">
        <f>IF(ISNUMBER($S9),IF($S9&lt;=1,"Yes","No"),"n/a")</f>
        <v/>
      </c>
      <c r="AJ9" s="48">
        <f>IF(ISNUMBER($S9),ROUND(MAX(0,MIN(100,100-$S9*2.5-IF(ISNUMBER($T9),$T9,0)*0.12+IF($S9&lt;=1,12,0))),0),"")</f>
        <v/>
      </c>
      <c r="AK9" s="48">
        <f>IF(ISNUMBER($Q9),IF($Q9&gt;=100,20,IF($Q9&gt;=30,10,0)),0)+IF(ISNUMBER($R9),IF($R9&gt;=100,20,0),0)+IF(ISNUMBER($P9),IF($P9&gt;=150,20,IF($P9&gt;=50,12,5)),0)+IF(ISNUMBER($S9),IF($S9&lt;=1,15,0),0)</f>
        <v/>
      </c>
      <c r="AL9" s="48" t="n">
        <v>591</v>
      </c>
      <c r="AM9" s="49" t="n"/>
      <c r="AN9" s="48">
        <f>IF(AND(ISNUMBER($P9),ISNUMBER($AL9),$AL9&lt;&gt;0),IF(OR($P9&gt;180,$P9/$AL9*1000&gt;400),"Over ceiling, confirm SKU","Within"),"n/a")</f>
        <v/>
      </c>
      <c r="AO9" s="51" t="n"/>
      <c r="AP9" s="51" t="n"/>
      <c r="AQ9" s="51" t="n"/>
      <c r="AR9" s="34" t="inlineStr">
        <is>
          <t>Retrieved and cited, see Enrichment Log</t>
        </is>
      </c>
      <c r="AS9" s="34" t="inlineStr">
        <is>
          <t>BLANK -&gt; requires live Amazon.ca capture</t>
        </is>
      </c>
      <c r="AT9" s="34" t="inlineStr">
        <is>
          <t>Unverified commercial data</t>
        </is>
      </c>
    </row>
    <row r="10" ht="28" customHeight="1">
      <c r="A10" s="34" t="inlineStr">
        <is>
          <t>Gatorade</t>
        </is>
      </c>
      <c r="B10" s="34" t="inlineStr">
        <is>
          <t>Gatorade Thirst Quencher | Glacier Freeze | single 591mL</t>
        </is>
      </c>
      <c r="C10" s="34" t="inlineStr">
        <is>
          <t>2) Electrolyte beverage (RTD)</t>
        </is>
      </c>
      <c r="D10" s="34" t="inlineStr">
        <is>
          <t>591 mL bottle</t>
        </is>
      </c>
      <c r="E10" s="48" t="n">
        <v>1</v>
      </c>
      <c r="F10" s="49" t="n"/>
      <c r="G10" s="50">
        <f>IF(AND(ISNUMBER($F10),ISNUMBER($E10),$E10&lt;&gt;0),$F10/$E10,"")</f>
        <v/>
      </c>
      <c r="H10" s="50">
        <f>IF(AND(ISNUMBER($F10),ISNUMBER($AL10),ISNUMBER($E10),($AL10*$E10)&lt;&gt;0),$F10/($AL10*$E10)*100,"")</f>
        <v/>
      </c>
      <c r="I10" s="51" t="n"/>
      <c r="J10" s="52" t="n"/>
      <c r="K10" s="50">
        <f>IF(AND(ISNUMBER($F10),ISNUMBER($J10)),$F10*(1-$J10),"")</f>
        <v/>
      </c>
      <c r="L10" s="51" t="n"/>
      <c r="M10" s="51" t="n"/>
      <c r="N10" s="50">
        <f>IF(ISNUMBER($F10),($F10-IF(ISNUMBER($AM10),$AM10,0))*(1-IF(ISNUMBER($J10),$J10,0)),"")</f>
        <v/>
      </c>
      <c r="O10" s="34" t="inlineStr">
        <is>
          <t>Glacier Freeze</t>
        </is>
      </c>
      <c r="P10" s="48" t="n">
        <v>0</v>
      </c>
      <c r="Q10" s="48" t="n">
        <v>270</v>
      </c>
      <c r="R10" s="48" t="n">
        <v>75</v>
      </c>
      <c r="S10" s="48" t="n">
        <v>34</v>
      </c>
      <c r="T10" s="48" t="n">
        <v>140</v>
      </c>
      <c r="U10" s="34" t="inlineStr">
        <is>
          <t>Sugar + dextrose</t>
        </is>
      </c>
      <c r="V10" s="34" t="inlineStr">
        <is>
          <t>Rehydrate, replenish electrolytes, sports performance</t>
        </is>
      </c>
      <c r="W10" s="51" t="n"/>
      <c r="X10" s="51" t="n"/>
      <c r="Y10" s="51" t="n"/>
      <c r="Z10" s="51" t="n"/>
      <c r="AA10" s="34" t="inlineStr">
        <is>
          <t>Very High</t>
        </is>
      </c>
      <c r="AB10" s="34" t="inlineStr">
        <is>
          <t>Category defining sports drink; mass repeat purchase</t>
        </is>
      </c>
      <c r="AC10" s="34" t="inlineStr">
        <is>
          <t>The original sports hydration standard</t>
        </is>
      </c>
      <c r="AD10" s="34" t="inlineStr">
        <is>
          <t>Sodium led rehydration with unmatched brand trust.</t>
        </is>
      </c>
      <c r="AE10" s="51" t="n"/>
      <c r="AF10" s="53">
        <f>IF(AND(ISNUMBER($P10),ISNUMBER($AL10),$AL10&lt;&gt;0),ROUND($P10/$AL10*100,1),"")</f>
        <v/>
      </c>
      <c r="AG10" s="54">
        <f>IF(AND(ISNUMBER($S10),ISNUMBER($AL10),$AL10&lt;&gt;0),ROUND($S10/$AL10*100,2),"")</f>
        <v/>
      </c>
      <c r="AH10" s="53">
        <f>IF(AND(ISNUMBER($Q10),ISNUMBER($AL10),$AL10&lt;&gt;0),ROUND($Q10/$AL10*100,1),"")</f>
        <v/>
      </c>
      <c r="AI10" s="48">
        <f>IF(ISNUMBER($S10),IF($S10&lt;=1,"Yes","No"),"n/a")</f>
        <v/>
      </c>
      <c r="AJ10" s="48">
        <f>IF(ISNUMBER($S10),ROUND(MAX(0,MIN(100,100-$S10*2.5-IF(ISNUMBER($T10),$T10,0)*0.12+IF($S10&lt;=1,12,0))),0),"")</f>
        <v/>
      </c>
      <c r="AK10" s="48">
        <f>IF(ISNUMBER($Q10),IF($Q10&gt;=100,20,IF($Q10&gt;=30,10,0)),0)+IF(ISNUMBER($R10),IF($R10&gt;=100,20,0),0)+IF(ISNUMBER($P10),IF($P10&gt;=150,20,IF($P10&gt;=50,12,5)),0)+IF(ISNUMBER($S10),IF($S10&lt;=1,15,0),0)</f>
        <v/>
      </c>
      <c r="AL10" s="48" t="n">
        <v>591</v>
      </c>
      <c r="AM10" s="49" t="n"/>
      <c r="AN10" s="48">
        <f>IF(AND(ISNUMBER($P10),ISNUMBER($AL10),$AL10&lt;&gt;0),IF(OR($P10&gt;180,$P10/$AL10*1000&gt;400),"Over ceiling, confirm SKU","Within"),"n/a")</f>
        <v/>
      </c>
      <c r="AO10" s="51" t="n"/>
      <c r="AP10" s="51" t="n"/>
      <c r="AQ10" s="51" t="n"/>
      <c r="AR10" s="34" t="inlineStr">
        <is>
          <t>Retrieved and cited, see Enrichment Log</t>
        </is>
      </c>
      <c r="AS10" s="34" t="inlineStr">
        <is>
          <t>BLANK -&gt; requires live Amazon.ca capture</t>
        </is>
      </c>
      <c r="AT10" s="34" t="inlineStr">
        <is>
          <t>Unverified commercial data</t>
        </is>
      </c>
    </row>
    <row r="11" ht="28" customHeight="1">
      <c r="A11" s="34" t="inlineStr">
        <is>
          <t>Gatorade</t>
        </is>
      </c>
      <c r="B11" s="34" t="inlineStr">
        <is>
          <t>Gatorade Thirst Quencher | Glacier Freeze | 6 pack 591mL</t>
        </is>
      </c>
      <c r="C11" s="34" t="inlineStr">
        <is>
          <t>2) Electrolyte beverage (RTD)</t>
        </is>
      </c>
      <c r="D11" s="34" t="inlineStr">
        <is>
          <t>591 mL bottle</t>
        </is>
      </c>
      <c r="E11" s="48" t="n">
        <v>6</v>
      </c>
      <c r="F11" s="49" t="n"/>
      <c r="G11" s="50">
        <f>IF(AND(ISNUMBER($F11),ISNUMBER($E11),$E11&lt;&gt;0),$F11/$E11,"")</f>
        <v/>
      </c>
      <c r="H11" s="50">
        <f>IF(AND(ISNUMBER($F11),ISNUMBER($AL11),ISNUMBER($E11),($AL11*$E11)&lt;&gt;0),$F11/($AL11*$E11)*100,"")</f>
        <v/>
      </c>
      <c r="I11" s="51" t="n"/>
      <c r="J11" s="52" t="n"/>
      <c r="K11" s="50">
        <f>IF(AND(ISNUMBER($F11),ISNUMBER($J11)),$F11*(1-$J11),"")</f>
        <v/>
      </c>
      <c r="L11" s="51" t="n"/>
      <c r="M11" s="51" t="n"/>
      <c r="N11" s="50">
        <f>IF(ISNUMBER($F11),($F11-IF(ISNUMBER($AM11),$AM11,0))*(1-IF(ISNUMBER($J11),$J11,0)),"")</f>
        <v/>
      </c>
      <c r="O11" s="34" t="inlineStr">
        <is>
          <t>Glacier Freeze</t>
        </is>
      </c>
      <c r="P11" s="48" t="n">
        <v>0</v>
      </c>
      <c r="Q11" s="48" t="n">
        <v>270</v>
      </c>
      <c r="R11" s="48" t="n">
        <v>75</v>
      </c>
      <c r="S11" s="48" t="n">
        <v>34</v>
      </c>
      <c r="T11" s="48" t="n">
        <v>140</v>
      </c>
      <c r="U11" s="34" t="inlineStr">
        <is>
          <t>Sugar + dextrose</t>
        </is>
      </c>
      <c r="V11" s="34" t="inlineStr">
        <is>
          <t>Rehydrate, replenish electrolytes, sports performance</t>
        </is>
      </c>
      <c r="W11" s="51" t="n"/>
      <c r="X11" s="51" t="n"/>
      <c r="Y11" s="51" t="n"/>
      <c r="Z11" s="51" t="n"/>
      <c r="AA11" s="34" t="inlineStr">
        <is>
          <t>Very High</t>
        </is>
      </c>
      <c r="AB11" s="34" t="inlineStr">
        <is>
          <t>Category defining sports drink; mass repeat purchase</t>
        </is>
      </c>
      <c r="AC11" s="34" t="inlineStr">
        <is>
          <t>The original sports hydration standard</t>
        </is>
      </c>
      <c r="AD11" s="34" t="inlineStr">
        <is>
          <t>Sodium led rehydration with unmatched brand trust.</t>
        </is>
      </c>
      <c r="AE11" s="51" t="n"/>
      <c r="AF11" s="53">
        <f>IF(AND(ISNUMBER($P11),ISNUMBER($AL11),$AL11&lt;&gt;0),ROUND($P11/$AL11*100,1),"")</f>
        <v/>
      </c>
      <c r="AG11" s="54">
        <f>IF(AND(ISNUMBER($S11),ISNUMBER($AL11),$AL11&lt;&gt;0),ROUND($S11/$AL11*100,2),"")</f>
        <v/>
      </c>
      <c r="AH11" s="53">
        <f>IF(AND(ISNUMBER($Q11),ISNUMBER($AL11),$AL11&lt;&gt;0),ROUND($Q11/$AL11*100,1),"")</f>
        <v/>
      </c>
      <c r="AI11" s="48">
        <f>IF(ISNUMBER($S11),IF($S11&lt;=1,"Yes","No"),"n/a")</f>
        <v/>
      </c>
      <c r="AJ11" s="48">
        <f>IF(ISNUMBER($S11),ROUND(MAX(0,MIN(100,100-$S11*2.5-IF(ISNUMBER($T11),$T11,0)*0.12+IF($S11&lt;=1,12,0))),0),"")</f>
        <v/>
      </c>
      <c r="AK11" s="48">
        <f>IF(ISNUMBER($Q11),IF($Q11&gt;=100,20,IF($Q11&gt;=30,10,0)),0)+IF(ISNUMBER($R11),IF($R11&gt;=100,20,0),0)+IF(ISNUMBER($P11),IF($P11&gt;=150,20,IF($P11&gt;=50,12,5)),0)+IF(ISNUMBER($S11),IF($S11&lt;=1,15,0),0)</f>
        <v/>
      </c>
      <c r="AL11" s="48" t="n">
        <v>591</v>
      </c>
      <c r="AM11" s="49" t="n"/>
      <c r="AN11" s="48">
        <f>IF(AND(ISNUMBER($P11),ISNUMBER($AL11),$AL11&lt;&gt;0),IF(OR($P11&gt;180,$P11/$AL11*1000&gt;400),"Over ceiling, confirm SKU","Within"),"n/a")</f>
        <v/>
      </c>
      <c r="AO11" s="51" t="n"/>
      <c r="AP11" s="51" t="n"/>
      <c r="AQ11" s="51" t="n"/>
      <c r="AR11" s="34" t="inlineStr">
        <is>
          <t>Retrieved and cited, see Enrichment Log</t>
        </is>
      </c>
      <c r="AS11" s="34" t="inlineStr">
        <is>
          <t>BLANK -&gt; requires live Amazon.ca capture</t>
        </is>
      </c>
      <c r="AT11" s="34" t="inlineStr">
        <is>
          <t>Unverified commercial data</t>
        </is>
      </c>
    </row>
    <row r="12" ht="28" customHeight="1">
      <c r="A12" s="34" t="inlineStr">
        <is>
          <t>Gatorade</t>
        </is>
      </c>
      <c r="B12" s="34" t="inlineStr">
        <is>
          <t>Gatorade Thirst Quencher | Glacier Freeze | 12 pack 591mL</t>
        </is>
      </c>
      <c r="C12" s="34" t="inlineStr">
        <is>
          <t>2) Electrolyte beverage (RTD)</t>
        </is>
      </c>
      <c r="D12" s="34" t="inlineStr">
        <is>
          <t>591 mL bottle</t>
        </is>
      </c>
      <c r="E12" s="48" t="n">
        <v>12</v>
      </c>
      <c r="F12" s="49" t="n"/>
      <c r="G12" s="50">
        <f>IF(AND(ISNUMBER($F12),ISNUMBER($E12),$E12&lt;&gt;0),$F12/$E12,"")</f>
        <v/>
      </c>
      <c r="H12" s="50">
        <f>IF(AND(ISNUMBER($F12),ISNUMBER($AL12),ISNUMBER($E12),($AL12*$E12)&lt;&gt;0),$F12/($AL12*$E12)*100,"")</f>
        <v/>
      </c>
      <c r="I12" s="51" t="n"/>
      <c r="J12" s="52" t="n"/>
      <c r="K12" s="50">
        <f>IF(AND(ISNUMBER($F12),ISNUMBER($J12)),$F12*(1-$J12),"")</f>
        <v/>
      </c>
      <c r="L12" s="51" t="n"/>
      <c r="M12" s="51" t="n"/>
      <c r="N12" s="50">
        <f>IF(ISNUMBER($F12),($F12-IF(ISNUMBER($AM12),$AM12,0))*(1-IF(ISNUMBER($J12),$J12,0)),"")</f>
        <v/>
      </c>
      <c r="O12" s="34" t="inlineStr">
        <is>
          <t>Glacier Freeze</t>
        </is>
      </c>
      <c r="P12" s="48" t="n">
        <v>0</v>
      </c>
      <c r="Q12" s="48" t="n">
        <v>270</v>
      </c>
      <c r="R12" s="48" t="n">
        <v>75</v>
      </c>
      <c r="S12" s="48" t="n">
        <v>34</v>
      </c>
      <c r="T12" s="48" t="n">
        <v>140</v>
      </c>
      <c r="U12" s="34" t="inlineStr">
        <is>
          <t>Sugar + dextrose</t>
        </is>
      </c>
      <c r="V12" s="34" t="inlineStr">
        <is>
          <t>Rehydrate, replenish electrolytes, sports performance</t>
        </is>
      </c>
      <c r="W12" s="51" t="n"/>
      <c r="X12" s="51" t="n"/>
      <c r="Y12" s="51" t="n"/>
      <c r="Z12" s="51" t="n"/>
      <c r="AA12" s="34" t="inlineStr">
        <is>
          <t>Very High</t>
        </is>
      </c>
      <c r="AB12" s="34" t="inlineStr">
        <is>
          <t>Category defining sports drink; mass repeat purchase</t>
        </is>
      </c>
      <c r="AC12" s="34" t="inlineStr">
        <is>
          <t>The original sports hydration standard</t>
        </is>
      </c>
      <c r="AD12" s="34" t="inlineStr">
        <is>
          <t>Sodium led rehydration with unmatched brand trust.</t>
        </is>
      </c>
      <c r="AE12" s="51" t="n"/>
      <c r="AF12" s="53">
        <f>IF(AND(ISNUMBER($P12),ISNUMBER($AL12),$AL12&lt;&gt;0),ROUND($P12/$AL12*100,1),"")</f>
        <v/>
      </c>
      <c r="AG12" s="54">
        <f>IF(AND(ISNUMBER($S12),ISNUMBER($AL12),$AL12&lt;&gt;0),ROUND($S12/$AL12*100,2),"")</f>
        <v/>
      </c>
      <c r="AH12" s="53">
        <f>IF(AND(ISNUMBER($Q12),ISNUMBER($AL12),$AL12&lt;&gt;0),ROUND($Q12/$AL12*100,1),"")</f>
        <v/>
      </c>
      <c r="AI12" s="48">
        <f>IF(ISNUMBER($S12),IF($S12&lt;=1,"Yes","No"),"n/a")</f>
        <v/>
      </c>
      <c r="AJ12" s="48">
        <f>IF(ISNUMBER($S12),ROUND(MAX(0,MIN(100,100-$S12*2.5-IF(ISNUMBER($T12),$T12,0)*0.12+IF($S12&lt;=1,12,0))),0),"")</f>
        <v/>
      </c>
      <c r="AK12" s="48">
        <f>IF(ISNUMBER($Q12),IF($Q12&gt;=100,20,IF($Q12&gt;=30,10,0)),0)+IF(ISNUMBER($R12),IF($R12&gt;=100,20,0),0)+IF(ISNUMBER($P12),IF($P12&gt;=150,20,IF($P12&gt;=50,12,5)),0)+IF(ISNUMBER($S12),IF($S12&lt;=1,15,0),0)</f>
        <v/>
      </c>
      <c r="AL12" s="48" t="n">
        <v>591</v>
      </c>
      <c r="AM12" s="49" t="n"/>
      <c r="AN12" s="48">
        <f>IF(AND(ISNUMBER($P12),ISNUMBER($AL12),$AL12&lt;&gt;0),IF(OR($P12&gt;180,$P12/$AL12*1000&gt;400),"Over ceiling, confirm SKU","Within"),"n/a")</f>
        <v/>
      </c>
      <c r="AO12" s="51" t="n"/>
      <c r="AP12" s="51" t="n"/>
      <c r="AQ12" s="51" t="n"/>
      <c r="AR12" s="34" t="inlineStr">
        <is>
          <t>Retrieved and cited, see Enrichment Log</t>
        </is>
      </c>
      <c r="AS12" s="34" t="inlineStr">
        <is>
          <t>BLANK -&gt; requires live Amazon.ca capture</t>
        </is>
      </c>
      <c r="AT12" s="34" t="inlineStr">
        <is>
          <t>Unverified commercial data</t>
        </is>
      </c>
    </row>
    <row r="13" ht="28" customHeight="1">
      <c r="A13" s="34" t="inlineStr">
        <is>
          <t>Gatorade</t>
        </is>
      </c>
      <c r="B13" s="34" t="inlineStr">
        <is>
          <t>Gatorade Thirst Quencher | Glacier Freeze | 24 pack 591mL</t>
        </is>
      </c>
      <c r="C13" s="34" t="inlineStr">
        <is>
          <t>2) Electrolyte beverage (RTD)</t>
        </is>
      </c>
      <c r="D13" s="34" t="inlineStr">
        <is>
          <t>591 mL bottle</t>
        </is>
      </c>
      <c r="E13" s="48" t="n">
        <v>24</v>
      </c>
      <c r="F13" s="49" t="n"/>
      <c r="G13" s="50">
        <f>IF(AND(ISNUMBER($F13),ISNUMBER($E13),$E13&lt;&gt;0),$F13/$E13,"")</f>
        <v/>
      </c>
      <c r="H13" s="50">
        <f>IF(AND(ISNUMBER($F13),ISNUMBER($AL13),ISNUMBER($E13),($AL13*$E13)&lt;&gt;0),$F13/($AL13*$E13)*100,"")</f>
        <v/>
      </c>
      <c r="I13" s="51" t="n"/>
      <c r="J13" s="52" t="n"/>
      <c r="K13" s="50">
        <f>IF(AND(ISNUMBER($F13),ISNUMBER($J13)),$F13*(1-$J13),"")</f>
        <v/>
      </c>
      <c r="L13" s="51" t="n"/>
      <c r="M13" s="51" t="n"/>
      <c r="N13" s="50">
        <f>IF(ISNUMBER($F13),($F13-IF(ISNUMBER($AM13),$AM13,0))*(1-IF(ISNUMBER($J13),$J13,0)),"")</f>
        <v/>
      </c>
      <c r="O13" s="34" t="inlineStr">
        <is>
          <t>Glacier Freeze</t>
        </is>
      </c>
      <c r="P13" s="48" t="n">
        <v>0</v>
      </c>
      <c r="Q13" s="48" t="n">
        <v>270</v>
      </c>
      <c r="R13" s="48" t="n">
        <v>75</v>
      </c>
      <c r="S13" s="48" t="n">
        <v>34</v>
      </c>
      <c r="T13" s="48" t="n">
        <v>140</v>
      </c>
      <c r="U13" s="34" t="inlineStr">
        <is>
          <t>Sugar + dextrose</t>
        </is>
      </c>
      <c r="V13" s="34" t="inlineStr">
        <is>
          <t>Rehydrate, replenish electrolytes, sports performance</t>
        </is>
      </c>
      <c r="W13" s="51" t="n"/>
      <c r="X13" s="51" t="n"/>
      <c r="Y13" s="51" t="n"/>
      <c r="Z13" s="51" t="n"/>
      <c r="AA13" s="34" t="inlineStr">
        <is>
          <t>Very High</t>
        </is>
      </c>
      <c r="AB13" s="34" t="inlineStr">
        <is>
          <t>Category defining sports drink; mass repeat purchase</t>
        </is>
      </c>
      <c r="AC13" s="34" t="inlineStr">
        <is>
          <t>The original sports hydration standard</t>
        </is>
      </c>
      <c r="AD13" s="34" t="inlineStr">
        <is>
          <t>Sodium led rehydration with unmatched brand trust.</t>
        </is>
      </c>
      <c r="AE13" s="51" t="n"/>
      <c r="AF13" s="53">
        <f>IF(AND(ISNUMBER($P13),ISNUMBER($AL13),$AL13&lt;&gt;0),ROUND($P13/$AL13*100,1),"")</f>
        <v/>
      </c>
      <c r="AG13" s="54">
        <f>IF(AND(ISNUMBER($S13),ISNUMBER($AL13),$AL13&lt;&gt;0),ROUND($S13/$AL13*100,2),"")</f>
        <v/>
      </c>
      <c r="AH13" s="53">
        <f>IF(AND(ISNUMBER($Q13),ISNUMBER($AL13),$AL13&lt;&gt;0),ROUND($Q13/$AL13*100,1),"")</f>
        <v/>
      </c>
      <c r="AI13" s="48">
        <f>IF(ISNUMBER($S13),IF($S13&lt;=1,"Yes","No"),"n/a")</f>
        <v/>
      </c>
      <c r="AJ13" s="48">
        <f>IF(ISNUMBER($S13),ROUND(MAX(0,MIN(100,100-$S13*2.5-IF(ISNUMBER($T13),$T13,0)*0.12+IF($S13&lt;=1,12,0))),0),"")</f>
        <v/>
      </c>
      <c r="AK13" s="48">
        <f>IF(ISNUMBER($Q13),IF($Q13&gt;=100,20,IF($Q13&gt;=30,10,0)),0)+IF(ISNUMBER($R13),IF($R13&gt;=100,20,0),0)+IF(ISNUMBER($P13),IF($P13&gt;=150,20,IF($P13&gt;=50,12,5)),0)+IF(ISNUMBER($S13),IF($S13&lt;=1,15,0),0)</f>
        <v/>
      </c>
      <c r="AL13" s="48" t="n">
        <v>591</v>
      </c>
      <c r="AM13" s="49" t="n"/>
      <c r="AN13" s="48">
        <f>IF(AND(ISNUMBER($P13),ISNUMBER($AL13),$AL13&lt;&gt;0),IF(OR($P13&gt;180,$P13/$AL13*1000&gt;400),"Over ceiling, confirm SKU","Within"),"n/a")</f>
        <v/>
      </c>
      <c r="AO13" s="51" t="n"/>
      <c r="AP13" s="51" t="n"/>
      <c r="AQ13" s="51" t="n"/>
      <c r="AR13" s="34" t="inlineStr">
        <is>
          <t>Retrieved and cited, see Enrichment Log</t>
        </is>
      </c>
      <c r="AS13" s="34" t="inlineStr">
        <is>
          <t>BLANK -&gt; requires live Amazon.ca capture</t>
        </is>
      </c>
      <c r="AT13" s="34" t="inlineStr">
        <is>
          <t>Unverified commercial data</t>
        </is>
      </c>
    </row>
    <row r="14" ht="28" customHeight="1">
      <c r="A14" s="34" t="inlineStr">
        <is>
          <t>Gatorade</t>
        </is>
      </c>
      <c r="B14" s="34" t="inlineStr">
        <is>
          <t>Gatorade Thirst Quencher | Lemon-Lime | single 591mL</t>
        </is>
      </c>
      <c r="C14" s="34" t="inlineStr">
        <is>
          <t>2) Electrolyte beverage (RTD)</t>
        </is>
      </c>
      <c r="D14" s="34" t="inlineStr">
        <is>
          <t>591 mL bottle</t>
        </is>
      </c>
      <c r="E14" s="48" t="n">
        <v>1</v>
      </c>
      <c r="F14" s="49" t="n"/>
      <c r="G14" s="50">
        <f>IF(AND(ISNUMBER($F14),ISNUMBER($E14),$E14&lt;&gt;0),$F14/$E14,"")</f>
        <v/>
      </c>
      <c r="H14" s="50">
        <f>IF(AND(ISNUMBER($F14),ISNUMBER($AL14),ISNUMBER($E14),($AL14*$E14)&lt;&gt;0),$F14/($AL14*$E14)*100,"")</f>
        <v/>
      </c>
      <c r="I14" s="51" t="n"/>
      <c r="J14" s="52" t="n"/>
      <c r="K14" s="50">
        <f>IF(AND(ISNUMBER($F14),ISNUMBER($J14)),$F14*(1-$J14),"")</f>
        <v/>
      </c>
      <c r="L14" s="51" t="n"/>
      <c r="M14" s="51" t="n"/>
      <c r="N14" s="50">
        <f>IF(ISNUMBER($F14),($F14-IF(ISNUMBER($AM14),$AM14,0))*(1-IF(ISNUMBER($J14),$J14,0)),"")</f>
        <v/>
      </c>
      <c r="O14" s="34" t="inlineStr">
        <is>
          <t>Lemon-Lime</t>
        </is>
      </c>
      <c r="P14" s="48" t="n">
        <v>0</v>
      </c>
      <c r="Q14" s="48" t="n">
        <v>270</v>
      </c>
      <c r="R14" s="48" t="n">
        <v>75</v>
      </c>
      <c r="S14" s="48" t="n">
        <v>34</v>
      </c>
      <c r="T14" s="48" t="n">
        <v>140</v>
      </c>
      <c r="U14" s="34" t="inlineStr">
        <is>
          <t>Sugar + dextrose</t>
        </is>
      </c>
      <c r="V14" s="34" t="inlineStr">
        <is>
          <t>Rehydrate, replenish electrolytes, sports performance</t>
        </is>
      </c>
      <c r="W14" s="51" t="n"/>
      <c r="X14" s="51" t="n"/>
      <c r="Y14" s="51" t="n"/>
      <c r="Z14" s="51" t="n"/>
      <c r="AA14" s="34" t="inlineStr">
        <is>
          <t>Very High</t>
        </is>
      </c>
      <c r="AB14" s="34" t="inlineStr">
        <is>
          <t>Category defining sports drink; mass repeat purchase</t>
        </is>
      </c>
      <c r="AC14" s="34" t="inlineStr">
        <is>
          <t>The original sports hydration standard</t>
        </is>
      </c>
      <c r="AD14" s="34" t="inlineStr">
        <is>
          <t>Sodium led rehydration with unmatched brand trust.</t>
        </is>
      </c>
      <c r="AE14" s="51" t="n"/>
      <c r="AF14" s="53">
        <f>IF(AND(ISNUMBER($P14),ISNUMBER($AL14),$AL14&lt;&gt;0),ROUND($P14/$AL14*100,1),"")</f>
        <v/>
      </c>
      <c r="AG14" s="54">
        <f>IF(AND(ISNUMBER($S14),ISNUMBER($AL14),$AL14&lt;&gt;0),ROUND($S14/$AL14*100,2),"")</f>
        <v/>
      </c>
      <c r="AH14" s="53">
        <f>IF(AND(ISNUMBER($Q14),ISNUMBER($AL14),$AL14&lt;&gt;0),ROUND($Q14/$AL14*100,1),"")</f>
        <v/>
      </c>
      <c r="AI14" s="48">
        <f>IF(ISNUMBER($S14),IF($S14&lt;=1,"Yes","No"),"n/a")</f>
        <v/>
      </c>
      <c r="AJ14" s="48">
        <f>IF(ISNUMBER($S14),ROUND(MAX(0,MIN(100,100-$S14*2.5-IF(ISNUMBER($T14),$T14,0)*0.12+IF($S14&lt;=1,12,0))),0),"")</f>
        <v/>
      </c>
      <c r="AK14" s="48">
        <f>IF(ISNUMBER($Q14),IF($Q14&gt;=100,20,IF($Q14&gt;=30,10,0)),0)+IF(ISNUMBER($R14),IF($R14&gt;=100,20,0),0)+IF(ISNUMBER($P14),IF($P14&gt;=150,20,IF($P14&gt;=50,12,5)),0)+IF(ISNUMBER($S14),IF($S14&lt;=1,15,0),0)</f>
        <v/>
      </c>
      <c r="AL14" s="48" t="n">
        <v>591</v>
      </c>
      <c r="AM14" s="49" t="n"/>
      <c r="AN14" s="48">
        <f>IF(AND(ISNUMBER($P14),ISNUMBER($AL14),$AL14&lt;&gt;0),IF(OR($P14&gt;180,$P14/$AL14*1000&gt;400),"Over ceiling, confirm SKU","Within"),"n/a")</f>
        <v/>
      </c>
      <c r="AO14" s="51" t="n"/>
      <c r="AP14" s="51" t="n"/>
      <c r="AQ14" s="51" t="n"/>
      <c r="AR14" s="34" t="inlineStr">
        <is>
          <t>Retrieved and cited, see Enrichment Log</t>
        </is>
      </c>
      <c r="AS14" s="34" t="inlineStr">
        <is>
          <t>BLANK -&gt; requires live Amazon.ca capture</t>
        </is>
      </c>
      <c r="AT14" s="34" t="inlineStr">
        <is>
          <t>Unverified commercial data</t>
        </is>
      </c>
    </row>
    <row r="15" ht="28" customHeight="1">
      <c r="A15" s="34" t="inlineStr">
        <is>
          <t>Gatorade</t>
        </is>
      </c>
      <c r="B15" s="34" t="inlineStr">
        <is>
          <t>Gatorade Thirst Quencher | Lemon-Lime | 6 pack 591mL</t>
        </is>
      </c>
      <c r="C15" s="34" t="inlineStr">
        <is>
          <t>2) Electrolyte beverage (RTD)</t>
        </is>
      </c>
      <c r="D15" s="34" t="inlineStr">
        <is>
          <t>591 mL bottle</t>
        </is>
      </c>
      <c r="E15" s="48" t="n">
        <v>6</v>
      </c>
      <c r="F15" s="49" t="n"/>
      <c r="G15" s="50">
        <f>IF(AND(ISNUMBER($F15),ISNUMBER($E15),$E15&lt;&gt;0),$F15/$E15,"")</f>
        <v/>
      </c>
      <c r="H15" s="50">
        <f>IF(AND(ISNUMBER($F15),ISNUMBER($AL15),ISNUMBER($E15),($AL15*$E15)&lt;&gt;0),$F15/($AL15*$E15)*100,"")</f>
        <v/>
      </c>
      <c r="I15" s="51" t="n"/>
      <c r="J15" s="52" t="n"/>
      <c r="K15" s="50">
        <f>IF(AND(ISNUMBER($F15),ISNUMBER($J15)),$F15*(1-$J15),"")</f>
        <v/>
      </c>
      <c r="L15" s="51" t="n"/>
      <c r="M15" s="51" t="n"/>
      <c r="N15" s="50">
        <f>IF(ISNUMBER($F15),($F15-IF(ISNUMBER($AM15),$AM15,0))*(1-IF(ISNUMBER($J15),$J15,0)),"")</f>
        <v/>
      </c>
      <c r="O15" s="34" t="inlineStr">
        <is>
          <t>Lemon-Lime</t>
        </is>
      </c>
      <c r="P15" s="48" t="n">
        <v>0</v>
      </c>
      <c r="Q15" s="48" t="n">
        <v>270</v>
      </c>
      <c r="R15" s="48" t="n">
        <v>75</v>
      </c>
      <c r="S15" s="48" t="n">
        <v>34</v>
      </c>
      <c r="T15" s="48" t="n">
        <v>140</v>
      </c>
      <c r="U15" s="34" t="inlineStr">
        <is>
          <t>Sugar + dextrose</t>
        </is>
      </c>
      <c r="V15" s="34" t="inlineStr">
        <is>
          <t>Rehydrate, replenish electrolytes, sports performance</t>
        </is>
      </c>
      <c r="W15" s="51" t="n"/>
      <c r="X15" s="51" t="n"/>
      <c r="Y15" s="51" t="n"/>
      <c r="Z15" s="51" t="n"/>
      <c r="AA15" s="34" t="inlineStr">
        <is>
          <t>Very High</t>
        </is>
      </c>
      <c r="AB15" s="34" t="inlineStr">
        <is>
          <t>Category defining sports drink; mass repeat purchase</t>
        </is>
      </c>
      <c r="AC15" s="34" t="inlineStr">
        <is>
          <t>The original sports hydration standard</t>
        </is>
      </c>
      <c r="AD15" s="34" t="inlineStr">
        <is>
          <t>Sodium led rehydration with unmatched brand trust.</t>
        </is>
      </c>
      <c r="AE15" s="51" t="n"/>
      <c r="AF15" s="53">
        <f>IF(AND(ISNUMBER($P15),ISNUMBER($AL15),$AL15&lt;&gt;0),ROUND($P15/$AL15*100,1),"")</f>
        <v/>
      </c>
      <c r="AG15" s="54">
        <f>IF(AND(ISNUMBER($S15),ISNUMBER($AL15),$AL15&lt;&gt;0),ROUND($S15/$AL15*100,2),"")</f>
        <v/>
      </c>
      <c r="AH15" s="53">
        <f>IF(AND(ISNUMBER($Q15),ISNUMBER($AL15),$AL15&lt;&gt;0),ROUND($Q15/$AL15*100,1),"")</f>
        <v/>
      </c>
      <c r="AI15" s="48">
        <f>IF(ISNUMBER($S15),IF($S15&lt;=1,"Yes","No"),"n/a")</f>
        <v/>
      </c>
      <c r="AJ15" s="48">
        <f>IF(ISNUMBER($S15),ROUND(MAX(0,MIN(100,100-$S15*2.5-IF(ISNUMBER($T15),$T15,0)*0.12+IF($S15&lt;=1,12,0))),0),"")</f>
        <v/>
      </c>
      <c r="AK15" s="48">
        <f>IF(ISNUMBER($Q15),IF($Q15&gt;=100,20,IF($Q15&gt;=30,10,0)),0)+IF(ISNUMBER($R15),IF($R15&gt;=100,20,0),0)+IF(ISNUMBER($P15),IF($P15&gt;=150,20,IF($P15&gt;=50,12,5)),0)+IF(ISNUMBER($S15),IF($S15&lt;=1,15,0),0)</f>
        <v/>
      </c>
      <c r="AL15" s="48" t="n">
        <v>591</v>
      </c>
      <c r="AM15" s="49" t="n"/>
      <c r="AN15" s="48">
        <f>IF(AND(ISNUMBER($P15),ISNUMBER($AL15),$AL15&lt;&gt;0),IF(OR($P15&gt;180,$P15/$AL15*1000&gt;400),"Over ceiling, confirm SKU","Within"),"n/a")</f>
        <v/>
      </c>
      <c r="AO15" s="51" t="n"/>
      <c r="AP15" s="51" t="n"/>
      <c r="AQ15" s="51" t="n"/>
      <c r="AR15" s="34" t="inlineStr">
        <is>
          <t>Retrieved and cited, see Enrichment Log</t>
        </is>
      </c>
      <c r="AS15" s="34" t="inlineStr">
        <is>
          <t>BLANK -&gt; requires live Amazon.ca capture</t>
        </is>
      </c>
      <c r="AT15" s="34" t="inlineStr">
        <is>
          <t>Unverified commercial data</t>
        </is>
      </c>
    </row>
    <row r="16" ht="28" customHeight="1">
      <c r="A16" s="34" t="inlineStr">
        <is>
          <t>Gatorade</t>
        </is>
      </c>
      <c r="B16" s="34" t="inlineStr">
        <is>
          <t>Gatorade Thirst Quencher | Lemon-Lime | 12 pack 591mL</t>
        </is>
      </c>
      <c r="C16" s="34" t="inlineStr">
        <is>
          <t>2) Electrolyte beverage (RTD)</t>
        </is>
      </c>
      <c r="D16" s="34" t="inlineStr">
        <is>
          <t>591 mL bottle</t>
        </is>
      </c>
      <c r="E16" s="48" t="n">
        <v>12</v>
      </c>
      <c r="F16" s="49" t="n"/>
      <c r="G16" s="50">
        <f>IF(AND(ISNUMBER($F16),ISNUMBER($E16),$E16&lt;&gt;0),$F16/$E16,"")</f>
        <v/>
      </c>
      <c r="H16" s="50">
        <f>IF(AND(ISNUMBER($F16),ISNUMBER($AL16),ISNUMBER($E16),($AL16*$E16)&lt;&gt;0),$F16/($AL16*$E16)*100,"")</f>
        <v/>
      </c>
      <c r="I16" s="51" t="n"/>
      <c r="J16" s="52" t="n"/>
      <c r="K16" s="50">
        <f>IF(AND(ISNUMBER($F16),ISNUMBER($J16)),$F16*(1-$J16),"")</f>
        <v/>
      </c>
      <c r="L16" s="51" t="n"/>
      <c r="M16" s="51" t="n"/>
      <c r="N16" s="50">
        <f>IF(ISNUMBER($F16),($F16-IF(ISNUMBER($AM16),$AM16,0))*(1-IF(ISNUMBER($J16),$J16,0)),"")</f>
        <v/>
      </c>
      <c r="O16" s="34" t="inlineStr">
        <is>
          <t>Lemon-Lime</t>
        </is>
      </c>
      <c r="P16" s="48" t="n">
        <v>0</v>
      </c>
      <c r="Q16" s="48" t="n">
        <v>270</v>
      </c>
      <c r="R16" s="48" t="n">
        <v>75</v>
      </c>
      <c r="S16" s="48" t="n">
        <v>34</v>
      </c>
      <c r="T16" s="48" t="n">
        <v>140</v>
      </c>
      <c r="U16" s="34" t="inlineStr">
        <is>
          <t>Sugar + dextrose</t>
        </is>
      </c>
      <c r="V16" s="34" t="inlineStr">
        <is>
          <t>Rehydrate, replenish electrolytes, sports performance</t>
        </is>
      </c>
      <c r="W16" s="51" t="n"/>
      <c r="X16" s="51" t="n"/>
      <c r="Y16" s="51" t="n"/>
      <c r="Z16" s="51" t="n"/>
      <c r="AA16" s="34" t="inlineStr">
        <is>
          <t>Very High</t>
        </is>
      </c>
      <c r="AB16" s="34" t="inlineStr">
        <is>
          <t>Category defining sports drink; mass repeat purchase</t>
        </is>
      </c>
      <c r="AC16" s="34" t="inlineStr">
        <is>
          <t>The original sports hydration standard</t>
        </is>
      </c>
      <c r="AD16" s="34" t="inlineStr">
        <is>
          <t>Sodium led rehydration with unmatched brand trust.</t>
        </is>
      </c>
      <c r="AE16" s="51" t="n"/>
      <c r="AF16" s="53">
        <f>IF(AND(ISNUMBER($P16),ISNUMBER($AL16),$AL16&lt;&gt;0),ROUND($P16/$AL16*100,1),"")</f>
        <v/>
      </c>
      <c r="AG16" s="54">
        <f>IF(AND(ISNUMBER($S16),ISNUMBER($AL16),$AL16&lt;&gt;0),ROUND($S16/$AL16*100,2),"")</f>
        <v/>
      </c>
      <c r="AH16" s="53">
        <f>IF(AND(ISNUMBER($Q16),ISNUMBER($AL16),$AL16&lt;&gt;0),ROUND($Q16/$AL16*100,1),"")</f>
        <v/>
      </c>
      <c r="AI16" s="48">
        <f>IF(ISNUMBER($S16),IF($S16&lt;=1,"Yes","No"),"n/a")</f>
        <v/>
      </c>
      <c r="AJ16" s="48">
        <f>IF(ISNUMBER($S16),ROUND(MAX(0,MIN(100,100-$S16*2.5-IF(ISNUMBER($T16),$T16,0)*0.12+IF($S16&lt;=1,12,0))),0),"")</f>
        <v/>
      </c>
      <c r="AK16" s="48">
        <f>IF(ISNUMBER($Q16),IF($Q16&gt;=100,20,IF($Q16&gt;=30,10,0)),0)+IF(ISNUMBER($R16),IF($R16&gt;=100,20,0),0)+IF(ISNUMBER($P16),IF($P16&gt;=150,20,IF($P16&gt;=50,12,5)),0)+IF(ISNUMBER($S16),IF($S16&lt;=1,15,0),0)</f>
        <v/>
      </c>
      <c r="AL16" s="48" t="n">
        <v>591</v>
      </c>
      <c r="AM16" s="49" t="n"/>
      <c r="AN16" s="48">
        <f>IF(AND(ISNUMBER($P16),ISNUMBER($AL16),$AL16&lt;&gt;0),IF(OR($P16&gt;180,$P16/$AL16*1000&gt;400),"Over ceiling, confirm SKU","Within"),"n/a")</f>
        <v/>
      </c>
      <c r="AO16" s="51" t="n"/>
      <c r="AP16" s="51" t="n"/>
      <c r="AQ16" s="51" t="n"/>
      <c r="AR16" s="34" t="inlineStr">
        <is>
          <t>Retrieved and cited, see Enrichment Log</t>
        </is>
      </c>
      <c r="AS16" s="34" t="inlineStr">
        <is>
          <t>BLANK -&gt; requires live Amazon.ca capture</t>
        </is>
      </c>
      <c r="AT16" s="34" t="inlineStr">
        <is>
          <t>Unverified commercial data</t>
        </is>
      </c>
    </row>
    <row r="17" ht="28" customHeight="1">
      <c r="A17" s="34" t="inlineStr">
        <is>
          <t>Gatorade</t>
        </is>
      </c>
      <c r="B17" s="34" t="inlineStr">
        <is>
          <t>Gatorade Thirst Quencher | Lemon-Lime | 24 pack 591mL</t>
        </is>
      </c>
      <c r="C17" s="34" t="inlineStr">
        <is>
          <t>2) Electrolyte beverage (RTD)</t>
        </is>
      </c>
      <c r="D17" s="34" t="inlineStr">
        <is>
          <t>591 mL bottle</t>
        </is>
      </c>
      <c r="E17" s="48" t="n">
        <v>24</v>
      </c>
      <c r="F17" s="49" t="n"/>
      <c r="G17" s="50">
        <f>IF(AND(ISNUMBER($F17),ISNUMBER($E17),$E17&lt;&gt;0),$F17/$E17,"")</f>
        <v/>
      </c>
      <c r="H17" s="50">
        <f>IF(AND(ISNUMBER($F17),ISNUMBER($AL17),ISNUMBER($E17),($AL17*$E17)&lt;&gt;0),$F17/($AL17*$E17)*100,"")</f>
        <v/>
      </c>
      <c r="I17" s="51" t="n"/>
      <c r="J17" s="52" t="n"/>
      <c r="K17" s="50">
        <f>IF(AND(ISNUMBER($F17),ISNUMBER($J17)),$F17*(1-$J17),"")</f>
        <v/>
      </c>
      <c r="L17" s="51" t="n"/>
      <c r="M17" s="51" t="n"/>
      <c r="N17" s="50">
        <f>IF(ISNUMBER($F17),($F17-IF(ISNUMBER($AM17),$AM17,0))*(1-IF(ISNUMBER($J17),$J17,0)),"")</f>
        <v/>
      </c>
      <c r="O17" s="34" t="inlineStr">
        <is>
          <t>Lemon-Lime</t>
        </is>
      </c>
      <c r="P17" s="48" t="n">
        <v>0</v>
      </c>
      <c r="Q17" s="48" t="n">
        <v>270</v>
      </c>
      <c r="R17" s="48" t="n">
        <v>75</v>
      </c>
      <c r="S17" s="48" t="n">
        <v>34</v>
      </c>
      <c r="T17" s="48" t="n">
        <v>140</v>
      </c>
      <c r="U17" s="34" t="inlineStr">
        <is>
          <t>Sugar + dextrose</t>
        </is>
      </c>
      <c r="V17" s="34" t="inlineStr">
        <is>
          <t>Rehydrate, replenish electrolytes, sports performance</t>
        </is>
      </c>
      <c r="W17" s="51" t="n"/>
      <c r="X17" s="51" t="n"/>
      <c r="Y17" s="51" t="n"/>
      <c r="Z17" s="51" t="n"/>
      <c r="AA17" s="34" t="inlineStr">
        <is>
          <t>Very High</t>
        </is>
      </c>
      <c r="AB17" s="34" t="inlineStr">
        <is>
          <t>Category defining sports drink; mass repeat purchase</t>
        </is>
      </c>
      <c r="AC17" s="34" t="inlineStr">
        <is>
          <t>The original sports hydration standard</t>
        </is>
      </c>
      <c r="AD17" s="34" t="inlineStr">
        <is>
          <t>Sodium led rehydration with unmatched brand trust.</t>
        </is>
      </c>
      <c r="AE17" s="51" t="n"/>
      <c r="AF17" s="53">
        <f>IF(AND(ISNUMBER($P17),ISNUMBER($AL17),$AL17&lt;&gt;0),ROUND($P17/$AL17*100,1),"")</f>
        <v/>
      </c>
      <c r="AG17" s="54">
        <f>IF(AND(ISNUMBER($S17),ISNUMBER($AL17),$AL17&lt;&gt;0),ROUND($S17/$AL17*100,2),"")</f>
        <v/>
      </c>
      <c r="AH17" s="53">
        <f>IF(AND(ISNUMBER($Q17),ISNUMBER($AL17),$AL17&lt;&gt;0),ROUND($Q17/$AL17*100,1),"")</f>
        <v/>
      </c>
      <c r="AI17" s="48">
        <f>IF(ISNUMBER($S17),IF($S17&lt;=1,"Yes","No"),"n/a")</f>
        <v/>
      </c>
      <c r="AJ17" s="48">
        <f>IF(ISNUMBER($S17),ROUND(MAX(0,MIN(100,100-$S17*2.5-IF(ISNUMBER($T17),$T17,0)*0.12+IF($S17&lt;=1,12,0))),0),"")</f>
        <v/>
      </c>
      <c r="AK17" s="48">
        <f>IF(ISNUMBER($Q17),IF($Q17&gt;=100,20,IF($Q17&gt;=30,10,0)),0)+IF(ISNUMBER($R17),IF($R17&gt;=100,20,0),0)+IF(ISNUMBER($P17),IF($P17&gt;=150,20,IF($P17&gt;=50,12,5)),0)+IF(ISNUMBER($S17),IF($S17&lt;=1,15,0),0)</f>
        <v/>
      </c>
      <c r="AL17" s="48" t="n">
        <v>591</v>
      </c>
      <c r="AM17" s="49" t="n"/>
      <c r="AN17" s="48">
        <f>IF(AND(ISNUMBER($P17),ISNUMBER($AL17),$AL17&lt;&gt;0),IF(OR($P17&gt;180,$P17/$AL17*1000&gt;400),"Over ceiling, confirm SKU","Within"),"n/a")</f>
        <v/>
      </c>
      <c r="AO17" s="51" t="n"/>
      <c r="AP17" s="51" t="n"/>
      <c r="AQ17" s="51" t="n"/>
      <c r="AR17" s="34" t="inlineStr">
        <is>
          <t>Retrieved and cited, see Enrichment Log</t>
        </is>
      </c>
      <c r="AS17" s="34" t="inlineStr">
        <is>
          <t>BLANK -&gt; requires live Amazon.ca capture</t>
        </is>
      </c>
      <c r="AT17" s="34" t="inlineStr">
        <is>
          <t>Unverified commercial data</t>
        </is>
      </c>
    </row>
    <row r="18" ht="28" customHeight="1">
      <c r="A18" s="34" t="inlineStr">
        <is>
          <t>Gatorade</t>
        </is>
      </c>
      <c r="B18" s="34" t="inlineStr">
        <is>
          <t>Gatorade Thirst Quencher | Orange | single 591mL</t>
        </is>
      </c>
      <c r="C18" s="34" t="inlineStr">
        <is>
          <t>2) Electrolyte beverage (RTD)</t>
        </is>
      </c>
      <c r="D18" s="34" t="inlineStr">
        <is>
          <t>591 mL bottle</t>
        </is>
      </c>
      <c r="E18" s="48" t="n">
        <v>1</v>
      </c>
      <c r="F18" s="49" t="n"/>
      <c r="G18" s="50">
        <f>IF(AND(ISNUMBER($F18),ISNUMBER($E18),$E18&lt;&gt;0),$F18/$E18,"")</f>
        <v/>
      </c>
      <c r="H18" s="50">
        <f>IF(AND(ISNUMBER($F18),ISNUMBER($AL18),ISNUMBER($E18),($AL18*$E18)&lt;&gt;0),$F18/($AL18*$E18)*100,"")</f>
        <v/>
      </c>
      <c r="I18" s="51" t="n"/>
      <c r="J18" s="52" t="n"/>
      <c r="K18" s="50">
        <f>IF(AND(ISNUMBER($F18),ISNUMBER($J18)),$F18*(1-$J18),"")</f>
        <v/>
      </c>
      <c r="L18" s="51" t="n"/>
      <c r="M18" s="51" t="n"/>
      <c r="N18" s="50">
        <f>IF(ISNUMBER($F18),($F18-IF(ISNUMBER($AM18),$AM18,0))*(1-IF(ISNUMBER($J18),$J18,0)),"")</f>
        <v/>
      </c>
      <c r="O18" s="34" t="inlineStr">
        <is>
          <t>Orange</t>
        </is>
      </c>
      <c r="P18" s="48" t="n">
        <v>0</v>
      </c>
      <c r="Q18" s="48" t="n">
        <v>270</v>
      </c>
      <c r="R18" s="48" t="n">
        <v>75</v>
      </c>
      <c r="S18" s="48" t="n">
        <v>34</v>
      </c>
      <c r="T18" s="48" t="n">
        <v>140</v>
      </c>
      <c r="U18" s="34" t="inlineStr">
        <is>
          <t>Sugar + dextrose</t>
        </is>
      </c>
      <c r="V18" s="34" t="inlineStr">
        <is>
          <t>Rehydrate, replenish electrolytes, sports performance</t>
        </is>
      </c>
      <c r="W18" s="51" t="n"/>
      <c r="X18" s="51" t="n"/>
      <c r="Y18" s="51" t="n"/>
      <c r="Z18" s="51" t="n"/>
      <c r="AA18" s="34" t="inlineStr">
        <is>
          <t>Very High</t>
        </is>
      </c>
      <c r="AB18" s="34" t="inlineStr">
        <is>
          <t>Category defining sports drink; mass repeat purchase</t>
        </is>
      </c>
      <c r="AC18" s="34" t="inlineStr">
        <is>
          <t>The original sports hydration standard</t>
        </is>
      </c>
      <c r="AD18" s="34" t="inlineStr">
        <is>
          <t>Sodium led rehydration with unmatched brand trust.</t>
        </is>
      </c>
      <c r="AE18" s="51" t="n"/>
      <c r="AF18" s="53">
        <f>IF(AND(ISNUMBER($P18),ISNUMBER($AL18),$AL18&lt;&gt;0),ROUND($P18/$AL18*100,1),"")</f>
        <v/>
      </c>
      <c r="AG18" s="54">
        <f>IF(AND(ISNUMBER($S18),ISNUMBER($AL18),$AL18&lt;&gt;0),ROUND($S18/$AL18*100,2),"")</f>
        <v/>
      </c>
      <c r="AH18" s="53">
        <f>IF(AND(ISNUMBER($Q18),ISNUMBER($AL18),$AL18&lt;&gt;0),ROUND($Q18/$AL18*100,1),"")</f>
        <v/>
      </c>
      <c r="AI18" s="48">
        <f>IF(ISNUMBER($S18),IF($S18&lt;=1,"Yes","No"),"n/a")</f>
        <v/>
      </c>
      <c r="AJ18" s="48">
        <f>IF(ISNUMBER($S18),ROUND(MAX(0,MIN(100,100-$S18*2.5-IF(ISNUMBER($T18),$T18,0)*0.12+IF($S18&lt;=1,12,0))),0),"")</f>
        <v/>
      </c>
      <c r="AK18" s="48">
        <f>IF(ISNUMBER($Q18),IF($Q18&gt;=100,20,IF($Q18&gt;=30,10,0)),0)+IF(ISNUMBER($R18),IF($R18&gt;=100,20,0),0)+IF(ISNUMBER($P18),IF($P18&gt;=150,20,IF($P18&gt;=50,12,5)),0)+IF(ISNUMBER($S18),IF($S18&lt;=1,15,0),0)</f>
        <v/>
      </c>
      <c r="AL18" s="48" t="n">
        <v>591</v>
      </c>
      <c r="AM18" s="49" t="n"/>
      <c r="AN18" s="48">
        <f>IF(AND(ISNUMBER($P18),ISNUMBER($AL18),$AL18&lt;&gt;0),IF(OR($P18&gt;180,$P18/$AL18*1000&gt;400),"Over ceiling, confirm SKU","Within"),"n/a")</f>
        <v/>
      </c>
      <c r="AO18" s="51" t="n"/>
      <c r="AP18" s="51" t="n"/>
      <c r="AQ18" s="51" t="n"/>
      <c r="AR18" s="34" t="inlineStr">
        <is>
          <t>Retrieved and cited, see Enrichment Log</t>
        </is>
      </c>
      <c r="AS18" s="34" t="inlineStr">
        <is>
          <t>BLANK -&gt; requires live Amazon.ca capture</t>
        </is>
      </c>
      <c r="AT18" s="34" t="inlineStr">
        <is>
          <t>Unverified commercial data</t>
        </is>
      </c>
    </row>
    <row r="19" ht="28" customHeight="1">
      <c r="A19" s="34" t="inlineStr">
        <is>
          <t>Gatorade</t>
        </is>
      </c>
      <c r="B19" s="34" t="inlineStr">
        <is>
          <t>Gatorade Thirst Quencher | Orange | 6 pack 591mL</t>
        </is>
      </c>
      <c r="C19" s="34" t="inlineStr">
        <is>
          <t>2) Electrolyte beverage (RTD)</t>
        </is>
      </c>
      <c r="D19" s="34" t="inlineStr">
        <is>
          <t>591 mL bottle</t>
        </is>
      </c>
      <c r="E19" s="48" t="n">
        <v>6</v>
      </c>
      <c r="F19" s="49" t="n"/>
      <c r="G19" s="50">
        <f>IF(AND(ISNUMBER($F19),ISNUMBER($E19),$E19&lt;&gt;0),$F19/$E19,"")</f>
        <v/>
      </c>
      <c r="H19" s="50">
        <f>IF(AND(ISNUMBER($F19),ISNUMBER($AL19),ISNUMBER($E19),($AL19*$E19)&lt;&gt;0),$F19/($AL19*$E19)*100,"")</f>
        <v/>
      </c>
      <c r="I19" s="51" t="n"/>
      <c r="J19" s="52" t="n"/>
      <c r="K19" s="50">
        <f>IF(AND(ISNUMBER($F19),ISNUMBER($J19)),$F19*(1-$J19),"")</f>
        <v/>
      </c>
      <c r="L19" s="51" t="n"/>
      <c r="M19" s="51" t="n"/>
      <c r="N19" s="50">
        <f>IF(ISNUMBER($F19),($F19-IF(ISNUMBER($AM19),$AM19,0))*(1-IF(ISNUMBER($J19),$J19,0)),"")</f>
        <v/>
      </c>
      <c r="O19" s="34" t="inlineStr">
        <is>
          <t>Orange</t>
        </is>
      </c>
      <c r="P19" s="48" t="n">
        <v>0</v>
      </c>
      <c r="Q19" s="48" t="n">
        <v>270</v>
      </c>
      <c r="R19" s="48" t="n">
        <v>75</v>
      </c>
      <c r="S19" s="48" t="n">
        <v>34</v>
      </c>
      <c r="T19" s="48" t="n">
        <v>140</v>
      </c>
      <c r="U19" s="34" t="inlineStr">
        <is>
          <t>Sugar + dextrose</t>
        </is>
      </c>
      <c r="V19" s="34" t="inlineStr">
        <is>
          <t>Rehydrate, replenish electrolytes, sports performance</t>
        </is>
      </c>
      <c r="W19" s="51" t="n"/>
      <c r="X19" s="51" t="n"/>
      <c r="Y19" s="51" t="n"/>
      <c r="Z19" s="51" t="n"/>
      <c r="AA19" s="34" t="inlineStr">
        <is>
          <t>Very High</t>
        </is>
      </c>
      <c r="AB19" s="34" t="inlineStr">
        <is>
          <t>Category defining sports drink; mass repeat purchase</t>
        </is>
      </c>
      <c r="AC19" s="34" t="inlineStr">
        <is>
          <t>The original sports hydration standard</t>
        </is>
      </c>
      <c r="AD19" s="34" t="inlineStr">
        <is>
          <t>Sodium led rehydration with unmatched brand trust.</t>
        </is>
      </c>
      <c r="AE19" s="51" t="n"/>
      <c r="AF19" s="53">
        <f>IF(AND(ISNUMBER($P19),ISNUMBER($AL19),$AL19&lt;&gt;0),ROUND($P19/$AL19*100,1),"")</f>
        <v/>
      </c>
      <c r="AG19" s="54">
        <f>IF(AND(ISNUMBER($S19),ISNUMBER($AL19),$AL19&lt;&gt;0),ROUND($S19/$AL19*100,2),"")</f>
        <v/>
      </c>
      <c r="AH19" s="53">
        <f>IF(AND(ISNUMBER($Q19),ISNUMBER($AL19),$AL19&lt;&gt;0),ROUND($Q19/$AL19*100,1),"")</f>
        <v/>
      </c>
      <c r="AI19" s="48">
        <f>IF(ISNUMBER($S19),IF($S19&lt;=1,"Yes","No"),"n/a")</f>
        <v/>
      </c>
      <c r="AJ19" s="48">
        <f>IF(ISNUMBER($S19),ROUND(MAX(0,MIN(100,100-$S19*2.5-IF(ISNUMBER($T19),$T19,0)*0.12+IF($S19&lt;=1,12,0))),0),"")</f>
        <v/>
      </c>
      <c r="AK19" s="48">
        <f>IF(ISNUMBER($Q19),IF($Q19&gt;=100,20,IF($Q19&gt;=30,10,0)),0)+IF(ISNUMBER($R19),IF($R19&gt;=100,20,0),0)+IF(ISNUMBER($P19),IF($P19&gt;=150,20,IF($P19&gt;=50,12,5)),0)+IF(ISNUMBER($S19),IF($S19&lt;=1,15,0),0)</f>
        <v/>
      </c>
      <c r="AL19" s="48" t="n">
        <v>591</v>
      </c>
      <c r="AM19" s="49" t="n"/>
      <c r="AN19" s="48">
        <f>IF(AND(ISNUMBER($P19),ISNUMBER($AL19),$AL19&lt;&gt;0),IF(OR($P19&gt;180,$P19/$AL19*1000&gt;400),"Over ceiling, confirm SKU","Within"),"n/a")</f>
        <v/>
      </c>
      <c r="AO19" s="51" t="n"/>
      <c r="AP19" s="51" t="n"/>
      <c r="AQ19" s="51" t="n"/>
      <c r="AR19" s="34" t="inlineStr">
        <is>
          <t>Retrieved and cited, see Enrichment Log</t>
        </is>
      </c>
      <c r="AS19" s="34" t="inlineStr">
        <is>
          <t>BLANK -&gt; requires live Amazon.ca capture</t>
        </is>
      </c>
      <c r="AT19" s="34" t="inlineStr">
        <is>
          <t>Unverified commercial data</t>
        </is>
      </c>
    </row>
    <row r="20" ht="28" customHeight="1">
      <c r="A20" s="34" t="inlineStr">
        <is>
          <t>Gatorade</t>
        </is>
      </c>
      <c r="B20" s="34" t="inlineStr">
        <is>
          <t>Gatorade Thirst Quencher | Orange | 12 pack 591mL</t>
        </is>
      </c>
      <c r="C20" s="34" t="inlineStr">
        <is>
          <t>2) Electrolyte beverage (RTD)</t>
        </is>
      </c>
      <c r="D20" s="34" t="inlineStr">
        <is>
          <t>591 mL bottle</t>
        </is>
      </c>
      <c r="E20" s="48" t="n">
        <v>12</v>
      </c>
      <c r="F20" s="49" t="n"/>
      <c r="G20" s="50">
        <f>IF(AND(ISNUMBER($F20),ISNUMBER($E20),$E20&lt;&gt;0),$F20/$E20,"")</f>
        <v/>
      </c>
      <c r="H20" s="50">
        <f>IF(AND(ISNUMBER($F20),ISNUMBER($AL20),ISNUMBER($E20),($AL20*$E20)&lt;&gt;0),$F20/($AL20*$E20)*100,"")</f>
        <v/>
      </c>
      <c r="I20" s="51" t="n"/>
      <c r="J20" s="52" t="n"/>
      <c r="K20" s="50">
        <f>IF(AND(ISNUMBER($F20),ISNUMBER($J20)),$F20*(1-$J20),"")</f>
        <v/>
      </c>
      <c r="L20" s="51" t="n"/>
      <c r="M20" s="51" t="n"/>
      <c r="N20" s="50">
        <f>IF(ISNUMBER($F20),($F20-IF(ISNUMBER($AM20),$AM20,0))*(1-IF(ISNUMBER($J20),$J20,0)),"")</f>
        <v/>
      </c>
      <c r="O20" s="34" t="inlineStr">
        <is>
          <t>Orange</t>
        </is>
      </c>
      <c r="P20" s="48" t="n">
        <v>0</v>
      </c>
      <c r="Q20" s="48" t="n">
        <v>270</v>
      </c>
      <c r="R20" s="48" t="n">
        <v>75</v>
      </c>
      <c r="S20" s="48" t="n">
        <v>34</v>
      </c>
      <c r="T20" s="48" t="n">
        <v>140</v>
      </c>
      <c r="U20" s="34" t="inlineStr">
        <is>
          <t>Sugar + dextrose</t>
        </is>
      </c>
      <c r="V20" s="34" t="inlineStr">
        <is>
          <t>Rehydrate, replenish electrolytes, sports performance</t>
        </is>
      </c>
      <c r="W20" s="51" t="n"/>
      <c r="X20" s="51" t="n"/>
      <c r="Y20" s="51" t="n"/>
      <c r="Z20" s="51" t="n"/>
      <c r="AA20" s="34" t="inlineStr">
        <is>
          <t>Very High</t>
        </is>
      </c>
      <c r="AB20" s="34" t="inlineStr">
        <is>
          <t>Category defining sports drink; mass repeat purchase</t>
        </is>
      </c>
      <c r="AC20" s="34" t="inlineStr">
        <is>
          <t>The original sports hydration standard</t>
        </is>
      </c>
      <c r="AD20" s="34" t="inlineStr">
        <is>
          <t>Sodium led rehydration with unmatched brand trust.</t>
        </is>
      </c>
      <c r="AE20" s="51" t="n"/>
      <c r="AF20" s="53">
        <f>IF(AND(ISNUMBER($P20),ISNUMBER($AL20),$AL20&lt;&gt;0),ROUND($P20/$AL20*100,1),"")</f>
        <v/>
      </c>
      <c r="AG20" s="54">
        <f>IF(AND(ISNUMBER($S20),ISNUMBER($AL20),$AL20&lt;&gt;0),ROUND($S20/$AL20*100,2),"")</f>
        <v/>
      </c>
      <c r="AH20" s="53">
        <f>IF(AND(ISNUMBER($Q20),ISNUMBER($AL20),$AL20&lt;&gt;0),ROUND($Q20/$AL20*100,1),"")</f>
        <v/>
      </c>
      <c r="AI20" s="48">
        <f>IF(ISNUMBER($S20),IF($S20&lt;=1,"Yes","No"),"n/a")</f>
        <v/>
      </c>
      <c r="AJ20" s="48">
        <f>IF(ISNUMBER($S20),ROUND(MAX(0,MIN(100,100-$S20*2.5-IF(ISNUMBER($T20),$T20,0)*0.12+IF($S20&lt;=1,12,0))),0),"")</f>
        <v/>
      </c>
      <c r="AK20" s="48">
        <f>IF(ISNUMBER($Q20),IF($Q20&gt;=100,20,IF($Q20&gt;=30,10,0)),0)+IF(ISNUMBER($R20),IF($R20&gt;=100,20,0),0)+IF(ISNUMBER($P20),IF($P20&gt;=150,20,IF($P20&gt;=50,12,5)),0)+IF(ISNUMBER($S20),IF($S20&lt;=1,15,0),0)</f>
        <v/>
      </c>
      <c r="AL20" s="48" t="n">
        <v>591</v>
      </c>
      <c r="AM20" s="49" t="n"/>
      <c r="AN20" s="48">
        <f>IF(AND(ISNUMBER($P20),ISNUMBER($AL20),$AL20&lt;&gt;0),IF(OR($P20&gt;180,$P20/$AL20*1000&gt;400),"Over ceiling, confirm SKU","Within"),"n/a")</f>
        <v/>
      </c>
      <c r="AO20" s="51" t="n"/>
      <c r="AP20" s="51" t="n"/>
      <c r="AQ20" s="51" t="n"/>
      <c r="AR20" s="34" t="inlineStr">
        <is>
          <t>Retrieved and cited, see Enrichment Log</t>
        </is>
      </c>
      <c r="AS20" s="34" t="inlineStr">
        <is>
          <t>BLANK -&gt; requires live Amazon.ca capture</t>
        </is>
      </c>
      <c r="AT20" s="34" t="inlineStr">
        <is>
          <t>Unverified commercial data</t>
        </is>
      </c>
    </row>
    <row r="21" ht="28" customHeight="1">
      <c r="A21" s="34" t="inlineStr">
        <is>
          <t>Gatorade</t>
        </is>
      </c>
      <c r="B21" s="34" t="inlineStr">
        <is>
          <t>Gatorade Thirst Quencher | Orange | 24 pack 591mL</t>
        </is>
      </c>
      <c r="C21" s="34" t="inlineStr">
        <is>
          <t>2) Electrolyte beverage (RTD)</t>
        </is>
      </c>
      <c r="D21" s="34" t="inlineStr">
        <is>
          <t>591 mL bottle</t>
        </is>
      </c>
      <c r="E21" s="48" t="n">
        <v>24</v>
      </c>
      <c r="F21" s="49" t="n"/>
      <c r="G21" s="50">
        <f>IF(AND(ISNUMBER($F21),ISNUMBER($E21),$E21&lt;&gt;0),$F21/$E21,"")</f>
        <v/>
      </c>
      <c r="H21" s="50">
        <f>IF(AND(ISNUMBER($F21),ISNUMBER($AL21),ISNUMBER($E21),($AL21*$E21)&lt;&gt;0),$F21/($AL21*$E21)*100,"")</f>
        <v/>
      </c>
      <c r="I21" s="51" t="n"/>
      <c r="J21" s="52" t="n"/>
      <c r="K21" s="50">
        <f>IF(AND(ISNUMBER($F21),ISNUMBER($J21)),$F21*(1-$J21),"")</f>
        <v/>
      </c>
      <c r="L21" s="51" t="n"/>
      <c r="M21" s="51" t="n"/>
      <c r="N21" s="50">
        <f>IF(ISNUMBER($F21),($F21-IF(ISNUMBER($AM21),$AM21,0))*(1-IF(ISNUMBER($J21),$J21,0)),"")</f>
        <v/>
      </c>
      <c r="O21" s="34" t="inlineStr">
        <is>
          <t>Orange</t>
        </is>
      </c>
      <c r="P21" s="48" t="n">
        <v>0</v>
      </c>
      <c r="Q21" s="48" t="n">
        <v>270</v>
      </c>
      <c r="R21" s="48" t="n">
        <v>75</v>
      </c>
      <c r="S21" s="48" t="n">
        <v>34</v>
      </c>
      <c r="T21" s="48" t="n">
        <v>140</v>
      </c>
      <c r="U21" s="34" t="inlineStr">
        <is>
          <t>Sugar + dextrose</t>
        </is>
      </c>
      <c r="V21" s="34" t="inlineStr">
        <is>
          <t>Rehydrate, replenish electrolytes, sports performance</t>
        </is>
      </c>
      <c r="W21" s="51" t="n"/>
      <c r="X21" s="51" t="n"/>
      <c r="Y21" s="51" t="n"/>
      <c r="Z21" s="51" t="n"/>
      <c r="AA21" s="34" t="inlineStr">
        <is>
          <t>Very High</t>
        </is>
      </c>
      <c r="AB21" s="34" t="inlineStr">
        <is>
          <t>Category defining sports drink; mass repeat purchase</t>
        </is>
      </c>
      <c r="AC21" s="34" t="inlineStr">
        <is>
          <t>The original sports hydration standard</t>
        </is>
      </c>
      <c r="AD21" s="34" t="inlineStr">
        <is>
          <t>Sodium led rehydration with unmatched brand trust.</t>
        </is>
      </c>
      <c r="AE21" s="51" t="n"/>
      <c r="AF21" s="53">
        <f>IF(AND(ISNUMBER($P21),ISNUMBER($AL21),$AL21&lt;&gt;0),ROUND($P21/$AL21*100,1),"")</f>
        <v/>
      </c>
      <c r="AG21" s="54">
        <f>IF(AND(ISNUMBER($S21),ISNUMBER($AL21),$AL21&lt;&gt;0),ROUND($S21/$AL21*100,2),"")</f>
        <v/>
      </c>
      <c r="AH21" s="53">
        <f>IF(AND(ISNUMBER($Q21),ISNUMBER($AL21),$AL21&lt;&gt;0),ROUND($Q21/$AL21*100,1),"")</f>
        <v/>
      </c>
      <c r="AI21" s="48">
        <f>IF(ISNUMBER($S21),IF($S21&lt;=1,"Yes","No"),"n/a")</f>
        <v/>
      </c>
      <c r="AJ21" s="48">
        <f>IF(ISNUMBER($S21),ROUND(MAX(0,MIN(100,100-$S21*2.5-IF(ISNUMBER($T21),$T21,0)*0.12+IF($S21&lt;=1,12,0))),0),"")</f>
        <v/>
      </c>
      <c r="AK21" s="48">
        <f>IF(ISNUMBER($Q21),IF($Q21&gt;=100,20,IF($Q21&gt;=30,10,0)),0)+IF(ISNUMBER($R21),IF($R21&gt;=100,20,0),0)+IF(ISNUMBER($P21),IF($P21&gt;=150,20,IF($P21&gt;=50,12,5)),0)+IF(ISNUMBER($S21),IF($S21&lt;=1,15,0),0)</f>
        <v/>
      </c>
      <c r="AL21" s="48" t="n">
        <v>591</v>
      </c>
      <c r="AM21" s="49" t="n"/>
      <c r="AN21" s="48">
        <f>IF(AND(ISNUMBER($P21),ISNUMBER($AL21),$AL21&lt;&gt;0),IF(OR($P21&gt;180,$P21/$AL21*1000&gt;400),"Over ceiling, confirm SKU","Within"),"n/a")</f>
        <v/>
      </c>
      <c r="AO21" s="51" t="n"/>
      <c r="AP21" s="51" t="n"/>
      <c r="AQ21" s="51" t="n"/>
      <c r="AR21" s="34" t="inlineStr">
        <is>
          <t>Retrieved and cited, see Enrichment Log</t>
        </is>
      </c>
      <c r="AS21" s="34" t="inlineStr">
        <is>
          <t>BLANK -&gt; requires live Amazon.ca capture</t>
        </is>
      </c>
      <c r="AT21" s="34" t="inlineStr">
        <is>
          <t>Unverified commercial data</t>
        </is>
      </c>
    </row>
    <row r="22" ht="28" customHeight="1">
      <c r="A22" s="34" t="inlineStr">
        <is>
          <t>Gatorade</t>
        </is>
      </c>
      <c r="B22" s="34" t="inlineStr">
        <is>
          <t>Gatorade Thirst Quencher | Riptide Rush | single 591mL</t>
        </is>
      </c>
      <c r="C22" s="34" t="inlineStr">
        <is>
          <t>2) Electrolyte beverage (RTD)</t>
        </is>
      </c>
      <c r="D22" s="34" t="inlineStr">
        <is>
          <t>591 mL bottle</t>
        </is>
      </c>
      <c r="E22" s="48" t="n">
        <v>1</v>
      </c>
      <c r="F22" s="49" t="n"/>
      <c r="G22" s="50">
        <f>IF(AND(ISNUMBER($F22),ISNUMBER($E22),$E22&lt;&gt;0),$F22/$E22,"")</f>
        <v/>
      </c>
      <c r="H22" s="50">
        <f>IF(AND(ISNUMBER($F22),ISNUMBER($AL22),ISNUMBER($E22),($AL22*$E22)&lt;&gt;0),$F22/($AL22*$E22)*100,"")</f>
        <v/>
      </c>
      <c r="I22" s="51" t="n"/>
      <c r="J22" s="52" t="n"/>
      <c r="K22" s="50">
        <f>IF(AND(ISNUMBER($F22),ISNUMBER($J22)),$F22*(1-$J22),"")</f>
        <v/>
      </c>
      <c r="L22" s="51" t="n"/>
      <c r="M22" s="51" t="n"/>
      <c r="N22" s="50">
        <f>IF(ISNUMBER($F22),($F22-IF(ISNUMBER($AM22),$AM22,0))*(1-IF(ISNUMBER($J22),$J22,0)),"")</f>
        <v/>
      </c>
      <c r="O22" s="34" t="inlineStr">
        <is>
          <t>Riptide Rush</t>
        </is>
      </c>
      <c r="P22" s="48" t="n">
        <v>0</v>
      </c>
      <c r="Q22" s="48" t="n">
        <v>270</v>
      </c>
      <c r="R22" s="48" t="n">
        <v>75</v>
      </c>
      <c r="S22" s="48" t="n">
        <v>34</v>
      </c>
      <c r="T22" s="48" t="n">
        <v>140</v>
      </c>
      <c r="U22" s="34" t="inlineStr">
        <is>
          <t>Sugar + dextrose</t>
        </is>
      </c>
      <c r="V22" s="34" t="inlineStr">
        <is>
          <t>Rehydrate, replenish electrolytes, sports performance</t>
        </is>
      </c>
      <c r="W22" s="51" t="n"/>
      <c r="X22" s="51" t="n"/>
      <c r="Y22" s="51" t="n"/>
      <c r="Z22" s="51" t="n"/>
      <c r="AA22" s="34" t="inlineStr">
        <is>
          <t>Very High</t>
        </is>
      </c>
      <c r="AB22" s="34" t="inlineStr">
        <is>
          <t>Category defining sports drink; mass repeat purchase</t>
        </is>
      </c>
      <c r="AC22" s="34" t="inlineStr">
        <is>
          <t>The original sports hydration standard</t>
        </is>
      </c>
      <c r="AD22" s="34" t="inlineStr">
        <is>
          <t>Sodium led rehydration with unmatched brand trust.</t>
        </is>
      </c>
      <c r="AE22" s="51" t="n"/>
      <c r="AF22" s="53">
        <f>IF(AND(ISNUMBER($P22),ISNUMBER($AL22),$AL22&lt;&gt;0),ROUND($P22/$AL22*100,1),"")</f>
        <v/>
      </c>
      <c r="AG22" s="54">
        <f>IF(AND(ISNUMBER($S22),ISNUMBER($AL22),$AL22&lt;&gt;0),ROUND($S22/$AL22*100,2),"")</f>
        <v/>
      </c>
      <c r="AH22" s="53">
        <f>IF(AND(ISNUMBER($Q22),ISNUMBER($AL22),$AL22&lt;&gt;0),ROUND($Q22/$AL22*100,1),"")</f>
        <v/>
      </c>
      <c r="AI22" s="48">
        <f>IF(ISNUMBER($S22),IF($S22&lt;=1,"Yes","No"),"n/a")</f>
        <v/>
      </c>
      <c r="AJ22" s="48">
        <f>IF(ISNUMBER($S22),ROUND(MAX(0,MIN(100,100-$S22*2.5-IF(ISNUMBER($T22),$T22,0)*0.12+IF($S22&lt;=1,12,0))),0),"")</f>
        <v/>
      </c>
      <c r="AK22" s="48">
        <f>IF(ISNUMBER($Q22),IF($Q22&gt;=100,20,IF($Q22&gt;=30,10,0)),0)+IF(ISNUMBER($R22),IF($R22&gt;=100,20,0),0)+IF(ISNUMBER($P22),IF($P22&gt;=150,20,IF($P22&gt;=50,12,5)),0)+IF(ISNUMBER($S22),IF($S22&lt;=1,15,0),0)</f>
        <v/>
      </c>
      <c r="AL22" s="48" t="n">
        <v>591</v>
      </c>
      <c r="AM22" s="49" t="n"/>
      <c r="AN22" s="48">
        <f>IF(AND(ISNUMBER($P22),ISNUMBER($AL22),$AL22&lt;&gt;0),IF(OR($P22&gt;180,$P22/$AL22*1000&gt;400),"Over ceiling, confirm SKU","Within"),"n/a")</f>
        <v/>
      </c>
      <c r="AO22" s="51" t="n"/>
      <c r="AP22" s="51" t="n"/>
      <c r="AQ22" s="51" t="n"/>
      <c r="AR22" s="34" t="inlineStr">
        <is>
          <t>Retrieved and cited, see Enrichment Log</t>
        </is>
      </c>
      <c r="AS22" s="34" t="inlineStr">
        <is>
          <t>BLANK -&gt; requires live Amazon.ca capture</t>
        </is>
      </c>
      <c r="AT22" s="34" t="inlineStr">
        <is>
          <t>Unverified commercial data</t>
        </is>
      </c>
    </row>
    <row r="23" ht="28" customHeight="1">
      <c r="A23" s="34" t="inlineStr">
        <is>
          <t>Gatorade</t>
        </is>
      </c>
      <c r="B23" s="34" t="inlineStr">
        <is>
          <t>Gatorade Thirst Quencher | Riptide Rush | 6 pack 591mL</t>
        </is>
      </c>
      <c r="C23" s="34" t="inlineStr">
        <is>
          <t>2) Electrolyte beverage (RTD)</t>
        </is>
      </c>
      <c r="D23" s="34" t="inlineStr">
        <is>
          <t>591 mL bottle</t>
        </is>
      </c>
      <c r="E23" s="48" t="n">
        <v>6</v>
      </c>
      <c r="F23" s="49" t="n"/>
      <c r="G23" s="50">
        <f>IF(AND(ISNUMBER($F23),ISNUMBER($E23),$E23&lt;&gt;0),$F23/$E23,"")</f>
        <v/>
      </c>
      <c r="H23" s="50">
        <f>IF(AND(ISNUMBER($F23),ISNUMBER($AL23),ISNUMBER($E23),($AL23*$E23)&lt;&gt;0),$F23/($AL23*$E23)*100,"")</f>
        <v/>
      </c>
      <c r="I23" s="51" t="n"/>
      <c r="J23" s="52" t="n"/>
      <c r="K23" s="50">
        <f>IF(AND(ISNUMBER($F23),ISNUMBER($J23)),$F23*(1-$J23),"")</f>
        <v/>
      </c>
      <c r="L23" s="51" t="n"/>
      <c r="M23" s="51" t="n"/>
      <c r="N23" s="50">
        <f>IF(ISNUMBER($F23),($F23-IF(ISNUMBER($AM23),$AM23,0))*(1-IF(ISNUMBER($J23),$J23,0)),"")</f>
        <v/>
      </c>
      <c r="O23" s="34" t="inlineStr">
        <is>
          <t>Riptide Rush</t>
        </is>
      </c>
      <c r="P23" s="48" t="n">
        <v>0</v>
      </c>
      <c r="Q23" s="48" t="n">
        <v>270</v>
      </c>
      <c r="R23" s="48" t="n">
        <v>75</v>
      </c>
      <c r="S23" s="48" t="n">
        <v>34</v>
      </c>
      <c r="T23" s="48" t="n">
        <v>140</v>
      </c>
      <c r="U23" s="34" t="inlineStr">
        <is>
          <t>Sugar + dextrose</t>
        </is>
      </c>
      <c r="V23" s="34" t="inlineStr">
        <is>
          <t>Rehydrate, replenish electrolytes, sports performance</t>
        </is>
      </c>
      <c r="W23" s="51" t="n"/>
      <c r="X23" s="51" t="n"/>
      <c r="Y23" s="51" t="n"/>
      <c r="Z23" s="51" t="n"/>
      <c r="AA23" s="34" t="inlineStr">
        <is>
          <t>Very High</t>
        </is>
      </c>
      <c r="AB23" s="34" t="inlineStr">
        <is>
          <t>Category defining sports drink; mass repeat purchase</t>
        </is>
      </c>
      <c r="AC23" s="34" t="inlineStr">
        <is>
          <t>The original sports hydration standard</t>
        </is>
      </c>
      <c r="AD23" s="34" t="inlineStr">
        <is>
          <t>Sodium led rehydration with unmatched brand trust.</t>
        </is>
      </c>
      <c r="AE23" s="51" t="n"/>
      <c r="AF23" s="53">
        <f>IF(AND(ISNUMBER($P23),ISNUMBER($AL23),$AL23&lt;&gt;0),ROUND($P23/$AL23*100,1),"")</f>
        <v/>
      </c>
      <c r="AG23" s="54">
        <f>IF(AND(ISNUMBER($S23),ISNUMBER($AL23),$AL23&lt;&gt;0),ROUND($S23/$AL23*100,2),"")</f>
        <v/>
      </c>
      <c r="AH23" s="53">
        <f>IF(AND(ISNUMBER($Q23),ISNUMBER($AL23),$AL23&lt;&gt;0),ROUND($Q23/$AL23*100,1),"")</f>
        <v/>
      </c>
      <c r="AI23" s="48">
        <f>IF(ISNUMBER($S23),IF($S23&lt;=1,"Yes","No"),"n/a")</f>
        <v/>
      </c>
      <c r="AJ23" s="48">
        <f>IF(ISNUMBER($S23),ROUND(MAX(0,MIN(100,100-$S23*2.5-IF(ISNUMBER($T23),$T23,0)*0.12+IF($S23&lt;=1,12,0))),0),"")</f>
        <v/>
      </c>
      <c r="AK23" s="48">
        <f>IF(ISNUMBER($Q23),IF($Q23&gt;=100,20,IF($Q23&gt;=30,10,0)),0)+IF(ISNUMBER($R23),IF($R23&gt;=100,20,0),0)+IF(ISNUMBER($P23),IF($P23&gt;=150,20,IF($P23&gt;=50,12,5)),0)+IF(ISNUMBER($S23),IF($S23&lt;=1,15,0),0)</f>
        <v/>
      </c>
      <c r="AL23" s="48" t="n">
        <v>591</v>
      </c>
      <c r="AM23" s="49" t="n"/>
      <c r="AN23" s="48">
        <f>IF(AND(ISNUMBER($P23),ISNUMBER($AL23),$AL23&lt;&gt;0),IF(OR($P23&gt;180,$P23/$AL23*1000&gt;400),"Over ceiling, confirm SKU","Within"),"n/a")</f>
        <v/>
      </c>
      <c r="AO23" s="51" t="n"/>
      <c r="AP23" s="51" t="n"/>
      <c r="AQ23" s="51" t="n"/>
      <c r="AR23" s="34" t="inlineStr">
        <is>
          <t>Retrieved and cited, see Enrichment Log</t>
        </is>
      </c>
      <c r="AS23" s="34" t="inlineStr">
        <is>
          <t>BLANK -&gt; requires live Amazon.ca capture</t>
        </is>
      </c>
      <c r="AT23" s="34" t="inlineStr">
        <is>
          <t>Unverified commercial data</t>
        </is>
      </c>
    </row>
    <row r="24" ht="28" customHeight="1">
      <c r="A24" s="34" t="inlineStr">
        <is>
          <t>Gatorade</t>
        </is>
      </c>
      <c r="B24" s="34" t="inlineStr">
        <is>
          <t>Gatorade Thirst Quencher | Riptide Rush | 12 pack 591mL</t>
        </is>
      </c>
      <c r="C24" s="34" t="inlineStr">
        <is>
          <t>2) Electrolyte beverage (RTD)</t>
        </is>
      </c>
      <c r="D24" s="34" t="inlineStr">
        <is>
          <t>591 mL bottle</t>
        </is>
      </c>
      <c r="E24" s="48" t="n">
        <v>12</v>
      </c>
      <c r="F24" s="49" t="n"/>
      <c r="G24" s="50">
        <f>IF(AND(ISNUMBER($F24),ISNUMBER($E24),$E24&lt;&gt;0),$F24/$E24,"")</f>
        <v/>
      </c>
      <c r="H24" s="50">
        <f>IF(AND(ISNUMBER($F24),ISNUMBER($AL24),ISNUMBER($E24),($AL24*$E24)&lt;&gt;0),$F24/($AL24*$E24)*100,"")</f>
        <v/>
      </c>
      <c r="I24" s="51" t="n"/>
      <c r="J24" s="52" t="n"/>
      <c r="K24" s="50">
        <f>IF(AND(ISNUMBER($F24),ISNUMBER($J24)),$F24*(1-$J24),"")</f>
        <v/>
      </c>
      <c r="L24" s="51" t="n"/>
      <c r="M24" s="51" t="n"/>
      <c r="N24" s="50">
        <f>IF(ISNUMBER($F24),($F24-IF(ISNUMBER($AM24),$AM24,0))*(1-IF(ISNUMBER($J24),$J24,0)),"")</f>
        <v/>
      </c>
      <c r="O24" s="34" t="inlineStr">
        <is>
          <t>Riptide Rush</t>
        </is>
      </c>
      <c r="P24" s="48" t="n">
        <v>0</v>
      </c>
      <c r="Q24" s="48" t="n">
        <v>270</v>
      </c>
      <c r="R24" s="48" t="n">
        <v>75</v>
      </c>
      <c r="S24" s="48" t="n">
        <v>34</v>
      </c>
      <c r="T24" s="48" t="n">
        <v>140</v>
      </c>
      <c r="U24" s="34" t="inlineStr">
        <is>
          <t>Sugar + dextrose</t>
        </is>
      </c>
      <c r="V24" s="34" t="inlineStr">
        <is>
          <t>Rehydrate, replenish electrolytes, sports performance</t>
        </is>
      </c>
      <c r="W24" s="51" t="n"/>
      <c r="X24" s="51" t="n"/>
      <c r="Y24" s="51" t="n"/>
      <c r="Z24" s="51" t="n"/>
      <c r="AA24" s="34" t="inlineStr">
        <is>
          <t>Very High</t>
        </is>
      </c>
      <c r="AB24" s="34" t="inlineStr">
        <is>
          <t>Category defining sports drink; mass repeat purchase</t>
        </is>
      </c>
      <c r="AC24" s="34" t="inlineStr">
        <is>
          <t>The original sports hydration standard</t>
        </is>
      </c>
      <c r="AD24" s="34" t="inlineStr">
        <is>
          <t>Sodium led rehydration with unmatched brand trust.</t>
        </is>
      </c>
      <c r="AE24" s="51" t="n"/>
      <c r="AF24" s="53">
        <f>IF(AND(ISNUMBER($P24),ISNUMBER($AL24),$AL24&lt;&gt;0),ROUND($P24/$AL24*100,1),"")</f>
        <v/>
      </c>
      <c r="AG24" s="54">
        <f>IF(AND(ISNUMBER($S24),ISNUMBER($AL24),$AL24&lt;&gt;0),ROUND($S24/$AL24*100,2),"")</f>
        <v/>
      </c>
      <c r="AH24" s="53">
        <f>IF(AND(ISNUMBER($Q24),ISNUMBER($AL24),$AL24&lt;&gt;0),ROUND($Q24/$AL24*100,1),"")</f>
        <v/>
      </c>
      <c r="AI24" s="48">
        <f>IF(ISNUMBER($S24),IF($S24&lt;=1,"Yes","No"),"n/a")</f>
        <v/>
      </c>
      <c r="AJ24" s="48">
        <f>IF(ISNUMBER($S24),ROUND(MAX(0,MIN(100,100-$S24*2.5-IF(ISNUMBER($T24),$T24,0)*0.12+IF($S24&lt;=1,12,0))),0),"")</f>
        <v/>
      </c>
      <c r="AK24" s="48">
        <f>IF(ISNUMBER($Q24),IF($Q24&gt;=100,20,IF($Q24&gt;=30,10,0)),0)+IF(ISNUMBER($R24),IF($R24&gt;=100,20,0),0)+IF(ISNUMBER($P24),IF($P24&gt;=150,20,IF($P24&gt;=50,12,5)),0)+IF(ISNUMBER($S24),IF($S24&lt;=1,15,0),0)</f>
        <v/>
      </c>
      <c r="AL24" s="48" t="n">
        <v>591</v>
      </c>
      <c r="AM24" s="49" t="n"/>
      <c r="AN24" s="48">
        <f>IF(AND(ISNUMBER($P24),ISNUMBER($AL24),$AL24&lt;&gt;0),IF(OR($P24&gt;180,$P24/$AL24*1000&gt;400),"Over ceiling, confirm SKU","Within"),"n/a")</f>
        <v/>
      </c>
      <c r="AO24" s="51" t="n"/>
      <c r="AP24" s="51" t="n"/>
      <c r="AQ24" s="51" t="n"/>
      <c r="AR24" s="34" t="inlineStr">
        <is>
          <t>Retrieved and cited, see Enrichment Log</t>
        </is>
      </c>
      <c r="AS24" s="34" t="inlineStr">
        <is>
          <t>BLANK -&gt; requires live Amazon.ca capture</t>
        </is>
      </c>
      <c r="AT24" s="34" t="inlineStr">
        <is>
          <t>Unverified commercial data</t>
        </is>
      </c>
    </row>
    <row r="25" ht="28" customHeight="1">
      <c r="A25" s="34" t="inlineStr">
        <is>
          <t>Gatorade</t>
        </is>
      </c>
      <c r="B25" s="34" t="inlineStr">
        <is>
          <t>Gatorade Thirst Quencher | Riptide Rush | 24 pack 591mL</t>
        </is>
      </c>
      <c r="C25" s="34" t="inlineStr">
        <is>
          <t>2) Electrolyte beverage (RTD)</t>
        </is>
      </c>
      <c r="D25" s="34" t="inlineStr">
        <is>
          <t>591 mL bottle</t>
        </is>
      </c>
      <c r="E25" s="48" t="n">
        <v>24</v>
      </c>
      <c r="F25" s="49" t="n"/>
      <c r="G25" s="50">
        <f>IF(AND(ISNUMBER($F25),ISNUMBER($E25),$E25&lt;&gt;0),$F25/$E25,"")</f>
        <v/>
      </c>
      <c r="H25" s="50">
        <f>IF(AND(ISNUMBER($F25),ISNUMBER($AL25),ISNUMBER($E25),($AL25*$E25)&lt;&gt;0),$F25/($AL25*$E25)*100,"")</f>
        <v/>
      </c>
      <c r="I25" s="51" t="n"/>
      <c r="J25" s="52" t="n"/>
      <c r="K25" s="50">
        <f>IF(AND(ISNUMBER($F25),ISNUMBER($J25)),$F25*(1-$J25),"")</f>
        <v/>
      </c>
      <c r="L25" s="51" t="n"/>
      <c r="M25" s="51" t="n"/>
      <c r="N25" s="50">
        <f>IF(ISNUMBER($F25),($F25-IF(ISNUMBER($AM25),$AM25,0))*(1-IF(ISNUMBER($J25),$J25,0)),"")</f>
        <v/>
      </c>
      <c r="O25" s="34" t="inlineStr">
        <is>
          <t>Riptide Rush</t>
        </is>
      </c>
      <c r="P25" s="48" t="n">
        <v>0</v>
      </c>
      <c r="Q25" s="48" t="n">
        <v>270</v>
      </c>
      <c r="R25" s="48" t="n">
        <v>75</v>
      </c>
      <c r="S25" s="48" t="n">
        <v>34</v>
      </c>
      <c r="T25" s="48" t="n">
        <v>140</v>
      </c>
      <c r="U25" s="34" t="inlineStr">
        <is>
          <t>Sugar + dextrose</t>
        </is>
      </c>
      <c r="V25" s="34" t="inlineStr">
        <is>
          <t>Rehydrate, replenish electrolytes, sports performance</t>
        </is>
      </c>
      <c r="W25" s="51" t="n"/>
      <c r="X25" s="51" t="n"/>
      <c r="Y25" s="51" t="n"/>
      <c r="Z25" s="51" t="n"/>
      <c r="AA25" s="34" t="inlineStr">
        <is>
          <t>Very High</t>
        </is>
      </c>
      <c r="AB25" s="34" t="inlineStr">
        <is>
          <t>Category defining sports drink; mass repeat purchase</t>
        </is>
      </c>
      <c r="AC25" s="34" t="inlineStr">
        <is>
          <t>The original sports hydration standard</t>
        </is>
      </c>
      <c r="AD25" s="34" t="inlineStr">
        <is>
          <t>Sodium led rehydration with unmatched brand trust.</t>
        </is>
      </c>
      <c r="AE25" s="51" t="n"/>
      <c r="AF25" s="53">
        <f>IF(AND(ISNUMBER($P25),ISNUMBER($AL25),$AL25&lt;&gt;0),ROUND($P25/$AL25*100,1),"")</f>
        <v/>
      </c>
      <c r="AG25" s="54">
        <f>IF(AND(ISNUMBER($S25),ISNUMBER($AL25),$AL25&lt;&gt;0),ROUND($S25/$AL25*100,2),"")</f>
        <v/>
      </c>
      <c r="AH25" s="53">
        <f>IF(AND(ISNUMBER($Q25),ISNUMBER($AL25),$AL25&lt;&gt;0),ROUND($Q25/$AL25*100,1),"")</f>
        <v/>
      </c>
      <c r="AI25" s="48">
        <f>IF(ISNUMBER($S25),IF($S25&lt;=1,"Yes","No"),"n/a")</f>
        <v/>
      </c>
      <c r="AJ25" s="48">
        <f>IF(ISNUMBER($S25),ROUND(MAX(0,MIN(100,100-$S25*2.5-IF(ISNUMBER($T25),$T25,0)*0.12+IF($S25&lt;=1,12,0))),0),"")</f>
        <v/>
      </c>
      <c r="AK25" s="48">
        <f>IF(ISNUMBER($Q25),IF($Q25&gt;=100,20,IF($Q25&gt;=30,10,0)),0)+IF(ISNUMBER($R25),IF($R25&gt;=100,20,0),0)+IF(ISNUMBER($P25),IF($P25&gt;=150,20,IF($P25&gt;=50,12,5)),0)+IF(ISNUMBER($S25),IF($S25&lt;=1,15,0),0)</f>
        <v/>
      </c>
      <c r="AL25" s="48" t="n">
        <v>591</v>
      </c>
      <c r="AM25" s="49" t="n"/>
      <c r="AN25" s="48">
        <f>IF(AND(ISNUMBER($P25),ISNUMBER($AL25),$AL25&lt;&gt;0),IF(OR($P25&gt;180,$P25/$AL25*1000&gt;400),"Over ceiling, confirm SKU","Within"),"n/a")</f>
        <v/>
      </c>
      <c r="AO25" s="51" t="n"/>
      <c r="AP25" s="51" t="n"/>
      <c r="AQ25" s="51" t="n"/>
      <c r="AR25" s="34" t="inlineStr">
        <is>
          <t>Retrieved and cited, see Enrichment Log</t>
        </is>
      </c>
      <c r="AS25" s="34" t="inlineStr">
        <is>
          <t>BLANK -&gt; requires live Amazon.ca capture</t>
        </is>
      </c>
      <c r="AT25" s="34" t="inlineStr">
        <is>
          <t>Unverified commercial data</t>
        </is>
      </c>
    </row>
    <row r="26" ht="28" customHeight="1">
      <c r="A26" s="34" t="inlineStr">
        <is>
          <t>Gatorade</t>
        </is>
      </c>
      <c r="B26" s="34" t="inlineStr">
        <is>
          <t>Gatorade Zero Sugar | Glacier Cherry | single 591mL</t>
        </is>
      </c>
      <c r="C26" s="34" t="inlineStr">
        <is>
          <t>2) Electrolyte beverage (RTD)</t>
        </is>
      </c>
      <c r="D26" s="34" t="inlineStr">
        <is>
          <t>591 mL bottle</t>
        </is>
      </c>
      <c r="E26" s="48" t="n">
        <v>1</v>
      </c>
      <c r="F26" s="49" t="n"/>
      <c r="G26" s="50">
        <f>IF(AND(ISNUMBER($F26),ISNUMBER($E26),$E26&lt;&gt;0),$F26/$E26,"")</f>
        <v/>
      </c>
      <c r="H26" s="50">
        <f>IF(AND(ISNUMBER($F26),ISNUMBER($AL26),ISNUMBER($E26),($AL26*$E26)&lt;&gt;0),$F26/($AL26*$E26)*100,"")</f>
        <v/>
      </c>
      <c r="I26" s="51" t="n"/>
      <c r="J26" s="52" t="n"/>
      <c r="K26" s="50">
        <f>IF(AND(ISNUMBER($F26),ISNUMBER($J26)),$F26*(1-$J26),"")</f>
        <v/>
      </c>
      <c r="L26" s="51" t="n"/>
      <c r="M26" s="51" t="n"/>
      <c r="N26" s="50">
        <f>IF(ISNUMBER($F26),($F26-IF(ISNUMBER($AM26),$AM26,0))*(1-IF(ISNUMBER($J26),$J26,0)),"")</f>
        <v/>
      </c>
      <c r="O26" s="34" t="inlineStr">
        <is>
          <t>Glacier Cherry</t>
        </is>
      </c>
      <c r="P26" s="48" t="n">
        <v>0</v>
      </c>
      <c r="Q26" s="48" t="n">
        <v>270</v>
      </c>
      <c r="R26" s="48" t="n">
        <v>75</v>
      </c>
      <c r="S26" s="48" t="n">
        <v>0</v>
      </c>
      <c r="T26" s="48" t="n">
        <v>5</v>
      </c>
      <c r="U26" s="34" t="inlineStr">
        <is>
          <t>Sucralose + acesulfame-K</t>
        </is>
      </c>
      <c r="V26" s="34" t="inlineStr">
        <is>
          <t>Same electrolytes, zero sugar</t>
        </is>
      </c>
      <c r="W26" s="51" t="n"/>
      <c r="X26" s="51" t="n"/>
      <c r="Y26" s="51" t="n"/>
      <c r="Z26" s="51" t="n"/>
      <c r="AA26" s="34" t="inlineStr">
        <is>
          <t>Very High</t>
        </is>
      </c>
      <c r="AB26" s="34" t="inlineStr">
        <is>
          <t>Top zero sugar sports drink</t>
        </is>
      </c>
      <c r="AC26" s="34" t="inlineStr">
        <is>
          <t>Gatorade electrolytes without the sugar</t>
        </is>
      </c>
      <c r="AD26" s="34" t="inlineStr">
        <is>
          <t>Full electrolytes minus the sugar load.</t>
        </is>
      </c>
      <c r="AE26" s="51" t="n"/>
      <c r="AF26" s="53">
        <f>IF(AND(ISNUMBER($P26),ISNUMBER($AL26),$AL26&lt;&gt;0),ROUND($P26/$AL26*100,1),"")</f>
        <v/>
      </c>
      <c r="AG26" s="54">
        <f>IF(AND(ISNUMBER($S26),ISNUMBER($AL26),$AL26&lt;&gt;0),ROUND($S26/$AL26*100,2),"")</f>
        <v/>
      </c>
      <c r="AH26" s="53">
        <f>IF(AND(ISNUMBER($Q26),ISNUMBER($AL26),$AL26&lt;&gt;0),ROUND($Q26/$AL26*100,1),"")</f>
        <v/>
      </c>
      <c r="AI26" s="48">
        <f>IF(ISNUMBER($S26),IF($S26&lt;=1,"Yes","No"),"n/a")</f>
        <v/>
      </c>
      <c r="AJ26" s="48">
        <f>IF(ISNUMBER($S26),ROUND(MAX(0,MIN(100,100-$S26*2.5-IF(ISNUMBER($T26),$T26,0)*0.12+IF($S26&lt;=1,12,0))),0),"")</f>
        <v/>
      </c>
      <c r="AK26" s="48">
        <f>IF(ISNUMBER($Q26),IF($Q26&gt;=100,20,IF($Q26&gt;=30,10,0)),0)+IF(ISNUMBER($R26),IF($R26&gt;=100,20,0),0)+IF(ISNUMBER($P26),IF($P26&gt;=150,20,IF($P26&gt;=50,12,5)),0)+IF(ISNUMBER($S26),IF($S26&lt;=1,15,0),0)</f>
        <v/>
      </c>
      <c r="AL26" s="48" t="n">
        <v>591</v>
      </c>
      <c r="AM26" s="49" t="n"/>
      <c r="AN26" s="48">
        <f>IF(AND(ISNUMBER($P26),ISNUMBER($AL26),$AL26&lt;&gt;0),IF(OR($P26&gt;180,$P26/$AL26*1000&gt;400),"Over ceiling, confirm SKU","Within"),"n/a")</f>
        <v/>
      </c>
      <c r="AO26" s="51" t="n"/>
      <c r="AP26" s="51" t="n"/>
      <c r="AQ26" s="51" t="n"/>
      <c r="AR26" s="34" t="inlineStr">
        <is>
          <t>Retrieved and cited, see Enrichment Log</t>
        </is>
      </c>
      <c r="AS26" s="34" t="inlineStr">
        <is>
          <t>BLANK -&gt; requires live Amazon.ca capture</t>
        </is>
      </c>
      <c r="AT26" s="34" t="inlineStr">
        <is>
          <t>Unverified commercial data</t>
        </is>
      </c>
    </row>
    <row r="27" ht="28" customHeight="1">
      <c r="A27" s="34" t="inlineStr">
        <is>
          <t>Gatorade</t>
        </is>
      </c>
      <c r="B27" s="34" t="inlineStr">
        <is>
          <t>Gatorade Zero Sugar | Glacier Cherry | 6 pack 591mL</t>
        </is>
      </c>
      <c r="C27" s="34" t="inlineStr">
        <is>
          <t>2) Electrolyte beverage (RTD)</t>
        </is>
      </c>
      <c r="D27" s="34" t="inlineStr">
        <is>
          <t>591 mL bottle</t>
        </is>
      </c>
      <c r="E27" s="48" t="n">
        <v>6</v>
      </c>
      <c r="F27" s="49" t="n"/>
      <c r="G27" s="50">
        <f>IF(AND(ISNUMBER($F27),ISNUMBER($E27),$E27&lt;&gt;0),$F27/$E27,"")</f>
        <v/>
      </c>
      <c r="H27" s="50">
        <f>IF(AND(ISNUMBER($F27),ISNUMBER($AL27),ISNUMBER($E27),($AL27*$E27)&lt;&gt;0),$F27/($AL27*$E27)*100,"")</f>
        <v/>
      </c>
      <c r="I27" s="51" t="n"/>
      <c r="J27" s="52" t="n"/>
      <c r="K27" s="50">
        <f>IF(AND(ISNUMBER($F27),ISNUMBER($J27)),$F27*(1-$J27),"")</f>
        <v/>
      </c>
      <c r="L27" s="51" t="n"/>
      <c r="M27" s="51" t="n"/>
      <c r="N27" s="50">
        <f>IF(ISNUMBER($F27),($F27-IF(ISNUMBER($AM27),$AM27,0))*(1-IF(ISNUMBER($J27),$J27,0)),"")</f>
        <v/>
      </c>
      <c r="O27" s="34" t="inlineStr">
        <is>
          <t>Glacier Cherry</t>
        </is>
      </c>
      <c r="P27" s="48" t="n">
        <v>0</v>
      </c>
      <c r="Q27" s="48" t="n">
        <v>270</v>
      </c>
      <c r="R27" s="48" t="n">
        <v>75</v>
      </c>
      <c r="S27" s="48" t="n">
        <v>0</v>
      </c>
      <c r="T27" s="48" t="n">
        <v>5</v>
      </c>
      <c r="U27" s="34" t="inlineStr">
        <is>
          <t>Sucralose + acesulfame-K</t>
        </is>
      </c>
      <c r="V27" s="34" t="inlineStr">
        <is>
          <t>Same electrolytes, zero sugar</t>
        </is>
      </c>
      <c r="W27" s="51" t="n"/>
      <c r="X27" s="51" t="n"/>
      <c r="Y27" s="51" t="n"/>
      <c r="Z27" s="51" t="n"/>
      <c r="AA27" s="34" t="inlineStr">
        <is>
          <t>Very High</t>
        </is>
      </c>
      <c r="AB27" s="34" t="inlineStr">
        <is>
          <t>Top zero sugar sports drink</t>
        </is>
      </c>
      <c r="AC27" s="34" t="inlineStr">
        <is>
          <t>Gatorade electrolytes without the sugar</t>
        </is>
      </c>
      <c r="AD27" s="34" t="inlineStr">
        <is>
          <t>Full electrolytes minus the sugar load.</t>
        </is>
      </c>
      <c r="AE27" s="51" t="n"/>
      <c r="AF27" s="53">
        <f>IF(AND(ISNUMBER($P27),ISNUMBER($AL27),$AL27&lt;&gt;0),ROUND($P27/$AL27*100,1),"")</f>
        <v/>
      </c>
      <c r="AG27" s="54">
        <f>IF(AND(ISNUMBER($S27),ISNUMBER($AL27),$AL27&lt;&gt;0),ROUND($S27/$AL27*100,2),"")</f>
        <v/>
      </c>
      <c r="AH27" s="53">
        <f>IF(AND(ISNUMBER($Q27),ISNUMBER($AL27),$AL27&lt;&gt;0),ROUND($Q27/$AL27*100,1),"")</f>
        <v/>
      </c>
      <c r="AI27" s="48">
        <f>IF(ISNUMBER($S27),IF($S27&lt;=1,"Yes","No"),"n/a")</f>
        <v/>
      </c>
      <c r="AJ27" s="48">
        <f>IF(ISNUMBER($S27),ROUND(MAX(0,MIN(100,100-$S27*2.5-IF(ISNUMBER($T27),$T27,0)*0.12+IF($S27&lt;=1,12,0))),0),"")</f>
        <v/>
      </c>
      <c r="AK27" s="48">
        <f>IF(ISNUMBER($Q27),IF($Q27&gt;=100,20,IF($Q27&gt;=30,10,0)),0)+IF(ISNUMBER($R27),IF($R27&gt;=100,20,0),0)+IF(ISNUMBER($P27),IF($P27&gt;=150,20,IF($P27&gt;=50,12,5)),0)+IF(ISNUMBER($S27),IF($S27&lt;=1,15,0),0)</f>
        <v/>
      </c>
      <c r="AL27" s="48" t="n">
        <v>591</v>
      </c>
      <c r="AM27" s="49" t="n"/>
      <c r="AN27" s="48">
        <f>IF(AND(ISNUMBER($P27),ISNUMBER($AL27),$AL27&lt;&gt;0),IF(OR($P27&gt;180,$P27/$AL27*1000&gt;400),"Over ceiling, confirm SKU","Within"),"n/a")</f>
        <v/>
      </c>
      <c r="AO27" s="51" t="n"/>
      <c r="AP27" s="51" t="n"/>
      <c r="AQ27" s="51" t="n"/>
      <c r="AR27" s="34" t="inlineStr">
        <is>
          <t>Retrieved and cited, see Enrichment Log</t>
        </is>
      </c>
      <c r="AS27" s="34" t="inlineStr">
        <is>
          <t>BLANK -&gt; requires live Amazon.ca capture</t>
        </is>
      </c>
      <c r="AT27" s="34" t="inlineStr">
        <is>
          <t>Unverified commercial data</t>
        </is>
      </c>
    </row>
    <row r="28" ht="28" customHeight="1">
      <c r="A28" s="34" t="inlineStr">
        <is>
          <t>Gatorade</t>
        </is>
      </c>
      <c r="B28" s="34" t="inlineStr">
        <is>
          <t>Gatorade Zero Sugar | Glacier Cherry | 12 pack 591mL</t>
        </is>
      </c>
      <c r="C28" s="34" t="inlineStr">
        <is>
          <t>2) Electrolyte beverage (RTD)</t>
        </is>
      </c>
      <c r="D28" s="34" t="inlineStr">
        <is>
          <t>591 mL bottle</t>
        </is>
      </c>
      <c r="E28" s="48" t="n">
        <v>12</v>
      </c>
      <c r="F28" s="49" t="n"/>
      <c r="G28" s="50">
        <f>IF(AND(ISNUMBER($F28),ISNUMBER($E28),$E28&lt;&gt;0),$F28/$E28,"")</f>
        <v/>
      </c>
      <c r="H28" s="50">
        <f>IF(AND(ISNUMBER($F28),ISNUMBER($AL28),ISNUMBER($E28),($AL28*$E28)&lt;&gt;0),$F28/($AL28*$E28)*100,"")</f>
        <v/>
      </c>
      <c r="I28" s="51" t="n"/>
      <c r="J28" s="52" t="n"/>
      <c r="K28" s="50">
        <f>IF(AND(ISNUMBER($F28),ISNUMBER($J28)),$F28*(1-$J28),"")</f>
        <v/>
      </c>
      <c r="L28" s="51" t="n"/>
      <c r="M28" s="51" t="n"/>
      <c r="N28" s="50">
        <f>IF(ISNUMBER($F28),($F28-IF(ISNUMBER($AM28),$AM28,0))*(1-IF(ISNUMBER($J28),$J28,0)),"")</f>
        <v/>
      </c>
      <c r="O28" s="34" t="inlineStr">
        <is>
          <t>Glacier Cherry</t>
        </is>
      </c>
      <c r="P28" s="48" t="n">
        <v>0</v>
      </c>
      <c r="Q28" s="48" t="n">
        <v>270</v>
      </c>
      <c r="R28" s="48" t="n">
        <v>75</v>
      </c>
      <c r="S28" s="48" t="n">
        <v>0</v>
      </c>
      <c r="T28" s="48" t="n">
        <v>5</v>
      </c>
      <c r="U28" s="34" t="inlineStr">
        <is>
          <t>Sucralose + acesulfame-K</t>
        </is>
      </c>
      <c r="V28" s="34" t="inlineStr">
        <is>
          <t>Same electrolytes, zero sugar</t>
        </is>
      </c>
      <c r="W28" s="51" t="n"/>
      <c r="X28" s="51" t="n"/>
      <c r="Y28" s="51" t="n"/>
      <c r="Z28" s="51" t="n"/>
      <c r="AA28" s="34" t="inlineStr">
        <is>
          <t>Very High</t>
        </is>
      </c>
      <c r="AB28" s="34" t="inlineStr">
        <is>
          <t>Top zero sugar sports drink</t>
        </is>
      </c>
      <c r="AC28" s="34" t="inlineStr">
        <is>
          <t>Gatorade electrolytes without the sugar</t>
        </is>
      </c>
      <c r="AD28" s="34" t="inlineStr">
        <is>
          <t>Full electrolytes minus the sugar load.</t>
        </is>
      </c>
      <c r="AE28" s="51" t="n"/>
      <c r="AF28" s="53">
        <f>IF(AND(ISNUMBER($P28),ISNUMBER($AL28),$AL28&lt;&gt;0),ROUND($P28/$AL28*100,1),"")</f>
        <v/>
      </c>
      <c r="AG28" s="54">
        <f>IF(AND(ISNUMBER($S28),ISNUMBER($AL28),$AL28&lt;&gt;0),ROUND($S28/$AL28*100,2),"")</f>
        <v/>
      </c>
      <c r="AH28" s="53">
        <f>IF(AND(ISNUMBER($Q28),ISNUMBER($AL28),$AL28&lt;&gt;0),ROUND($Q28/$AL28*100,1),"")</f>
        <v/>
      </c>
      <c r="AI28" s="48">
        <f>IF(ISNUMBER($S28),IF($S28&lt;=1,"Yes","No"),"n/a")</f>
        <v/>
      </c>
      <c r="AJ28" s="48">
        <f>IF(ISNUMBER($S28),ROUND(MAX(0,MIN(100,100-$S28*2.5-IF(ISNUMBER($T28),$T28,0)*0.12+IF($S28&lt;=1,12,0))),0),"")</f>
        <v/>
      </c>
      <c r="AK28" s="48">
        <f>IF(ISNUMBER($Q28),IF($Q28&gt;=100,20,IF($Q28&gt;=30,10,0)),0)+IF(ISNUMBER($R28),IF($R28&gt;=100,20,0),0)+IF(ISNUMBER($P28),IF($P28&gt;=150,20,IF($P28&gt;=50,12,5)),0)+IF(ISNUMBER($S28),IF($S28&lt;=1,15,0),0)</f>
        <v/>
      </c>
      <c r="AL28" s="48" t="n">
        <v>591</v>
      </c>
      <c r="AM28" s="49" t="n"/>
      <c r="AN28" s="48">
        <f>IF(AND(ISNUMBER($P28),ISNUMBER($AL28),$AL28&lt;&gt;0),IF(OR($P28&gt;180,$P28/$AL28*1000&gt;400),"Over ceiling, confirm SKU","Within"),"n/a")</f>
        <v/>
      </c>
      <c r="AO28" s="51" t="n"/>
      <c r="AP28" s="51" t="n"/>
      <c r="AQ28" s="51" t="n"/>
      <c r="AR28" s="34" t="inlineStr">
        <is>
          <t>Retrieved and cited, see Enrichment Log</t>
        </is>
      </c>
      <c r="AS28" s="34" t="inlineStr">
        <is>
          <t>BLANK -&gt; requires live Amazon.ca capture</t>
        </is>
      </c>
      <c r="AT28" s="34" t="inlineStr">
        <is>
          <t>Unverified commercial data</t>
        </is>
      </c>
    </row>
    <row r="29" ht="28" customHeight="1">
      <c r="A29" s="34" t="inlineStr">
        <is>
          <t>Gatorade</t>
        </is>
      </c>
      <c r="B29" s="34" t="inlineStr">
        <is>
          <t>Gatorade Zero Sugar | Glacier Cherry | 24 pack 591mL</t>
        </is>
      </c>
      <c r="C29" s="34" t="inlineStr">
        <is>
          <t>2) Electrolyte beverage (RTD)</t>
        </is>
      </c>
      <c r="D29" s="34" t="inlineStr">
        <is>
          <t>591 mL bottle</t>
        </is>
      </c>
      <c r="E29" s="48" t="n">
        <v>24</v>
      </c>
      <c r="F29" s="49" t="n"/>
      <c r="G29" s="50">
        <f>IF(AND(ISNUMBER($F29),ISNUMBER($E29),$E29&lt;&gt;0),$F29/$E29,"")</f>
        <v/>
      </c>
      <c r="H29" s="50">
        <f>IF(AND(ISNUMBER($F29),ISNUMBER($AL29),ISNUMBER($E29),($AL29*$E29)&lt;&gt;0),$F29/($AL29*$E29)*100,"")</f>
        <v/>
      </c>
      <c r="I29" s="51" t="n"/>
      <c r="J29" s="52" t="n"/>
      <c r="K29" s="50">
        <f>IF(AND(ISNUMBER($F29),ISNUMBER($J29)),$F29*(1-$J29),"")</f>
        <v/>
      </c>
      <c r="L29" s="51" t="n"/>
      <c r="M29" s="51" t="n"/>
      <c r="N29" s="50">
        <f>IF(ISNUMBER($F29),($F29-IF(ISNUMBER($AM29),$AM29,0))*(1-IF(ISNUMBER($J29),$J29,0)),"")</f>
        <v/>
      </c>
      <c r="O29" s="34" t="inlineStr">
        <is>
          <t>Glacier Cherry</t>
        </is>
      </c>
      <c r="P29" s="48" t="n">
        <v>0</v>
      </c>
      <c r="Q29" s="48" t="n">
        <v>270</v>
      </c>
      <c r="R29" s="48" t="n">
        <v>75</v>
      </c>
      <c r="S29" s="48" t="n">
        <v>0</v>
      </c>
      <c r="T29" s="48" t="n">
        <v>5</v>
      </c>
      <c r="U29" s="34" t="inlineStr">
        <is>
          <t>Sucralose + acesulfame-K</t>
        </is>
      </c>
      <c r="V29" s="34" t="inlineStr">
        <is>
          <t>Same electrolytes, zero sugar</t>
        </is>
      </c>
      <c r="W29" s="51" t="n"/>
      <c r="X29" s="51" t="n"/>
      <c r="Y29" s="51" t="n"/>
      <c r="Z29" s="51" t="n"/>
      <c r="AA29" s="34" t="inlineStr">
        <is>
          <t>Very High</t>
        </is>
      </c>
      <c r="AB29" s="34" t="inlineStr">
        <is>
          <t>Top zero sugar sports drink</t>
        </is>
      </c>
      <c r="AC29" s="34" t="inlineStr">
        <is>
          <t>Gatorade electrolytes without the sugar</t>
        </is>
      </c>
      <c r="AD29" s="34" t="inlineStr">
        <is>
          <t>Full electrolytes minus the sugar load.</t>
        </is>
      </c>
      <c r="AE29" s="51" t="n"/>
      <c r="AF29" s="53">
        <f>IF(AND(ISNUMBER($P29),ISNUMBER($AL29),$AL29&lt;&gt;0),ROUND($P29/$AL29*100,1),"")</f>
        <v/>
      </c>
      <c r="AG29" s="54">
        <f>IF(AND(ISNUMBER($S29),ISNUMBER($AL29),$AL29&lt;&gt;0),ROUND($S29/$AL29*100,2),"")</f>
        <v/>
      </c>
      <c r="AH29" s="53">
        <f>IF(AND(ISNUMBER($Q29),ISNUMBER($AL29),$AL29&lt;&gt;0),ROUND($Q29/$AL29*100,1),"")</f>
        <v/>
      </c>
      <c r="AI29" s="48">
        <f>IF(ISNUMBER($S29),IF($S29&lt;=1,"Yes","No"),"n/a")</f>
        <v/>
      </c>
      <c r="AJ29" s="48">
        <f>IF(ISNUMBER($S29),ROUND(MAX(0,MIN(100,100-$S29*2.5-IF(ISNUMBER($T29),$T29,0)*0.12+IF($S29&lt;=1,12,0))),0),"")</f>
        <v/>
      </c>
      <c r="AK29" s="48">
        <f>IF(ISNUMBER($Q29),IF($Q29&gt;=100,20,IF($Q29&gt;=30,10,0)),0)+IF(ISNUMBER($R29),IF($R29&gt;=100,20,0),0)+IF(ISNUMBER($P29),IF($P29&gt;=150,20,IF($P29&gt;=50,12,5)),0)+IF(ISNUMBER($S29),IF($S29&lt;=1,15,0),0)</f>
        <v/>
      </c>
      <c r="AL29" s="48" t="n">
        <v>591</v>
      </c>
      <c r="AM29" s="49" t="n"/>
      <c r="AN29" s="48">
        <f>IF(AND(ISNUMBER($P29),ISNUMBER($AL29),$AL29&lt;&gt;0),IF(OR($P29&gt;180,$P29/$AL29*1000&gt;400),"Over ceiling, confirm SKU","Within"),"n/a")</f>
        <v/>
      </c>
      <c r="AO29" s="51" t="n"/>
      <c r="AP29" s="51" t="n"/>
      <c r="AQ29" s="51" t="n"/>
      <c r="AR29" s="34" t="inlineStr">
        <is>
          <t>Retrieved and cited, see Enrichment Log</t>
        </is>
      </c>
      <c r="AS29" s="34" t="inlineStr">
        <is>
          <t>BLANK -&gt; requires live Amazon.ca capture</t>
        </is>
      </c>
      <c r="AT29" s="34" t="inlineStr">
        <is>
          <t>Unverified commercial data</t>
        </is>
      </c>
    </row>
    <row r="30" ht="28" customHeight="1">
      <c r="A30" s="34" t="inlineStr">
        <is>
          <t>Gatorade</t>
        </is>
      </c>
      <c r="B30" s="34" t="inlineStr">
        <is>
          <t>Gatorade Zero Sugar | Lemon-Lime | single 591mL</t>
        </is>
      </c>
      <c r="C30" s="34" t="inlineStr">
        <is>
          <t>2) Electrolyte beverage (RTD)</t>
        </is>
      </c>
      <c r="D30" s="34" t="inlineStr">
        <is>
          <t>591 mL bottle</t>
        </is>
      </c>
      <c r="E30" s="48" t="n">
        <v>1</v>
      </c>
      <c r="F30" s="49" t="n"/>
      <c r="G30" s="50">
        <f>IF(AND(ISNUMBER($F30),ISNUMBER($E30),$E30&lt;&gt;0),$F30/$E30,"")</f>
        <v/>
      </c>
      <c r="H30" s="50">
        <f>IF(AND(ISNUMBER($F30),ISNUMBER($AL30),ISNUMBER($E30),($AL30*$E30)&lt;&gt;0),$F30/($AL30*$E30)*100,"")</f>
        <v/>
      </c>
      <c r="I30" s="51" t="n"/>
      <c r="J30" s="52" t="n"/>
      <c r="K30" s="50">
        <f>IF(AND(ISNUMBER($F30),ISNUMBER($J30)),$F30*(1-$J30),"")</f>
        <v/>
      </c>
      <c r="L30" s="51" t="n"/>
      <c r="M30" s="51" t="n"/>
      <c r="N30" s="50">
        <f>IF(ISNUMBER($F30),($F30-IF(ISNUMBER($AM30),$AM30,0))*(1-IF(ISNUMBER($J30),$J30,0)),"")</f>
        <v/>
      </c>
      <c r="O30" s="34" t="inlineStr">
        <is>
          <t>Lemon-Lime</t>
        </is>
      </c>
      <c r="P30" s="48" t="n">
        <v>0</v>
      </c>
      <c r="Q30" s="48" t="n">
        <v>270</v>
      </c>
      <c r="R30" s="48" t="n">
        <v>75</v>
      </c>
      <c r="S30" s="48" t="n">
        <v>0</v>
      </c>
      <c r="T30" s="48" t="n">
        <v>5</v>
      </c>
      <c r="U30" s="34" t="inlineStr">
        <is>
          <t>Sucralose + acesulfame-K</t>
        </is>
      </c>
      <c r="V30" s="34" t="inlineStr">
        <is>
          <t>Same electrolytes, zero sugar</t>
        </is>
      </c>
      <c r="W30" s="51" t="n"/>
      <c r="X30" s="51" t="n"/>
      <c r="Y30" s="51" t="n"/>
      <c r="Z30" s="51" t="n"/>
      <c r="AA30" s="34" t="inlineStr">
        <is>
          <t>Very High</t>
        </is>
      </c>
      <c r="AB30" s="34" t="inlineStr">
        <is>
          <t>Top zero sugar sports drink</t>
        </is>
      </c>
      <c r="AC30" s="34" t="inlineStr">
        <is>
          <t>Gatorade electrolytes without the sugar</t>
        </is>
      </c>
      <c r="AD30" s="34" t="inlineStr">
        <is>
          <t>Full electrolytes minus the sugar load.</t>
        </is>
      </c>
      <c r="AE30" s="51" t="n"/>
      <c r="AF30" s="53">
        <f>IF(AND(ISNUMBER($P30),ISNUMBER($AL30),$AL30&lt;&gt;0),ROUND($P30/$AL30*100,1),"")</f>
        <v/>
      </c>
      <c r="AG30" s="54">
        <f>IF(AND(ISNUMBER($S30),ISNUMBER($AL30),$AL30&lt;&gt;0),ROUND($S30/$AL30*100,2),"")</f>
        <v/>
      </c>
      <c r="AH30" s="53">
        <f>IF(AND(ISNUMBER($Q30),ISNUMBER($AL30),$AL30&lt;&gt;0),ROUND($Q30/$AL30*100,1),"")</f>
        <v/>
      </c>
      <c r="AI30" s="48">
        <f>IF(ISNUMBER($S30),IF($S30&lt;=1,"Yes","No"),"n/a")</f>
        <v/>
      </c>
      <c r="AJ30" s="48">
        <f>IF(ISNUMBER($S30),ROUND(MAX(0,MIN(100,100-$S30*2.5-IF(ISNUMBER($T30),$T30,0)*0.12+IF($S30&lt;=1,12,0))),0),"")</f>
        <v/>
      </c>
      <c r="AK30" s="48">
        <f>IF(ISNUMBER($Q30),IF($Q30&gt;=100,20,IF($Q30&gt;=30,10,0)),0)+IF(ISNUMBER($R30),IF($R30&gt;=100,20,0),0)+IF(ISNUMBER($P30),IF($P30&gt;=150,20,IF($P30&gt;=50,12,5)),0)+IF(ISNUMBER($S30),IF($S30&lt;=1,15,0),0)</f>
        <v/>
      </c>
      <c r="AL30" s="48" t="n">
        <v>591</v>
      </c>
      <c r="AM30" s="49" t="n"/>
      <c r="AN30" s="48">
        <f>IF(AND(ISNUMBER($P30),ISNUMBER($AL30),$AL30&lt;&gt;0),IF(OR($P30&gt;180,$P30/$AL30*1000&gt;400),"Over ceiling, confirm SKU","Within"),"n/a")</f>
        <v/>
      </c>
      <c r="AO30" s="51" t="n"/>
      <c r="AP30" s="51" t="n"/>
      <c r="AQ30" s="51" t="n"/>
      <c r="AR30" s="34" t="inlineStr">
        <is>
          <t>Retrieved and cited, see Enrichment Log</t>
        </is>
      </c>
      <c r="AS30" s="34" t="inlineStr">
        <is>
          <t>BLANK -&gt; requires live Amazon.ca capture</t>
        </is>
      </c>
      <c r="AT30" s="34" t="inlineStr">
        <is>
          <t>Unverified commercial data</t>
        </is>
      </c>
    </row>
    <row r="31" ht="28" customHeight="1">
      <c r="A31" s="34" t="inlineStr">
        <is>
          <t>Gatorade</t>
        </is>
      </c>
      <c r="B31" s="34" t="inlineStr">
        <is>
          <t>Gatorade Zero Sugar | Lemon-Lime | 6 pack 591mL</t>
        </is>
      </c>
      <c r="C31" s="34" t="inlineStr">
        <is>
          <t>2) Electrolyte beverage (RTD)</t>
        </is>
      </c>
      <c r="D31" s="34" t="inlineStr">
        <is>
          <t>591 mL bottle</t>
        </is>
      </c>
      <c r="E31" s="48" t="n">
        <v>6</v>
      </c>
      <c r="F31" s="49" t="n"/>
      <c r="G31" s="50">
        <f>IF(AND(ISNUMBER($F31),ISNUMBER($E31),$E31&lt;&gt;0),$F31/$E31,"")</f>
        <v/>
      </c>
      <c r="H31" s="50">
        <f>IF(AND(ISNUMBER($F31),ISNUMBER($AL31),ISNUMBER($E31),($AL31*$E31)&lt;&gt;0),$F31/($AL31*$E31)*100,"")</f>
        <v/>
      </c>
      <c r="I31" s="51" t="n"/>
      <c r="J31" s="52" t="n"/>
      <c r="K31" s="50">
        <f>IF(AND(ISNUMBER($F31),ISNUMBER($J31)),$F31*(1-$J31),"")</f>
        <v/>
      </c>
      <c r="L31" s="51" t="n"/>
      <c r="M31" s="51" t="n"/>
      <c r="N31" s="50">
        <f>IF(ISNUMBER($F31),($F31-IF(ISNUMBER($AM31),$AM31,0))*(1-IF(ISNUMBER($J31),$J31,0)),"")</f>
        <v/>
      </c>
      <c r="O31" s="34" t="inlineStr">
        <is>
          <t>Lemon-Lime</t>
        </is>
      </c>
      <c r="P31" s="48" t="n">
        <v>0</v>
      </c>
      <c r="Q31" s="48" t="n">
        <v>270</v>
      </c>
      <c r="R31" s="48" t="n">
        <v>75</v>
      </c>
      <c r="S31" s="48" t="n">
        <v>0</v>
      </c>
      <c r="T31" s="48" t="n">
        <v>5</v>
      </c>
      <c r="U31" s="34" t="inlineStr">
        <is>
          <t>Sucralose + acesulfame-K</t>
        </is>
      </c>
      <c r="V31" s="34" t="inlineStr">
        <is>
          <t>Same electrolytes, zero sugar</t>
        </is>
      </c>
      <c r="W31" s="51" t="n"/>
      <c r="X31" s="51" t="n"/>
      <c r="Y31" s="51" t="n"/>
      <c r="Z31" s="51" t="n"/>
      <c r="AA31" s="34" t="inlineStr">
        <is>
          <t>Very High</t>
        </is>
      </c>
      <c r="AB31" s="34" t="inlineStr">
        <is>
          <t>Top zero sugar sports drink</t>
        </is>
      </c>
      <c r="AC31" s="34" t="inlineStr">
        <is>
          <t>Gatorade electrolytes without the sugar</t>
        </is>
      </c>
      <c r="AD31" s="34" t="inlineStr">
        <is>
          <t>Full electrolytes minus the sugar load.</t>
        </is>
      </c>
      <c r="AE31" s="51" t="n"/>
      <c r="AF31" s="53">
        <f>IF(AND(ISNUMBER($P31),ISNUMBER($AL31),$AL31&lt;&gt;0),ROUND($P31/$AL31*100,1),"")</f>
        <v/>
      </c>
      <c r="AG31" s="54">
        <f>IF(AND(ISNUMBER($S31),ISNUMBER($AL31),$AL31&lt;&gt;0),ROUND($S31/$AL31*100,2),"")</f>
        <v/>
      </c>
      <c r="AH31" s="53">
        <f>IF(AND(ISNUMBER($Q31),ISNUMBER($AL31),$AL31&lt;&gt;0),ROUND($Q31/$AL31*100,1),"")</f>
        <v/>
      </c>
      <c r="AI31" s="48">
        <f>IF(ISNUMBER($S31),IF($S31&lt;=1,"Yes","No"),"n/a")</f>
        <v/>
      </c>
      <c r="AJ31" s="48">
        <f>IF(ISNUMBER($S31),ROUND(MAX(0,MIN(100,100-$S31*2.5-IF(ISNUMBER($T31),$T31,0)*0.12+IF($S31&lt;=1,12,0))),0),"")</f>
        <v/>
      </c>
      <c r="AK31" s="48">
        <f>IF(ISNUMBER($Q31),IF($Q31&gt;=100,20,IF($Q31&gt;=30,10,0)),0)+IF(ISNUMBER($R31),IF($R31&gt;=100,20,0),0)+IF(ISNUMBER($P31),IF($P31&gt;=150,20,IF($P31&gt;=50,12,5)),0)+IF(ISNUMBER($S31),IF($S31&lt;=1,15,0),0)</f>
        <v/>
      </c>
      <c r="AL31" s="48" t="n">
        <v>591</v>
      </c>
      <c r="AM31" s="49" t="n"/>
      <c r="AN31" s="48">
        <f>IF(AND(ISNUMBER($P31),ISNUMBER($AL31),$AL31&lt;&gt;0),IF(OR($P31&gt;180,$P31/$AL31*1000&gt;400),"Over ceiling, confirm SKU","Within"),"n/a")</f>
        <v/>
      </c>
      <c r="AO31" s="51" t="n"/>
      <c r="AP31" s="51" t="n"/>
      <c r="AQ31" s="51" t="n"/>
      <c r="AR31" s="34" t="inlineStr">
        <is>
          <t>Retrieved and cited, see Enrichment Log</t>
        </is>
      </c>
      <c r="AS31" s="34" t="inlineStr">
        <is>
          <t>BLANK -&gt; requires live Amazon.ca capture</t>
        </is>
      </c>
      <c r="AT31" s="34" t="inlineStr">
        <is>
          <t>Unverified commercial data</t>
        </is>
      </c>
    </row>
    <row r="32" ht="28" customHeight="1">
      <c r="A32" s="34" t="inlineStr">
        <is>
          <t>Gatorade</t>
        </is>
      </c>
      <c r="B32" s="34" t="inlineStr">
        <is>
          <t>Gatorade Zero Sugar | Lemon-Lime | 12 pack 591mL</t>
        </is>
      </c>
      <c r="C32" s="34" t="inlineStr">
        <is>
          <t>2) Electrolyte beverage (RTD)</t>
        </is>
      </c>
      <c r="D32" s="34" t="inlineStr">
        <is>
          <t>591 mL bottle</t>
        </is>
      </c>
      <c r="E32" s="48" t="n">
        <v>12</v>
      </c>
      <c r="F32" s="49" t="n"/>
      <c r="G32" s="50">
        <f>IF(AND(ISNUMBER($F32),ISNUMBER($E32),$E32&lt;&gt;0),$F32/$E32,"")</f>
        <v/>
      </c>
      <c r="H32" s="50">
        <f>IF(AND(ISNUMBER($F32),ISNUMBER($AL32),ISNUMBER($E32),($AL32*$E32)&lt;&gt;0),$F32/($AL32*$E32)*100,"")</f>
        <v/>
      </c>
      <c r="I32" s="51" t="n"/>
      <c r="J32" s="52" t="n"/>
      <c r="K32" s="50">
        <f>IF(AND(ISNUMBER($F32),ISNUMBER($J32)),$F32*(1-$J32),"")</f>
        <v/>
      </c>
      <c r="L32" s="51" t="n"/>
      <c r="M32" s="51" t="n"/>
      <c r="N32" s="50">
        <f>IF(ISNUMBER($F32),($F32-IF(ISNUMBER($AM32),$AM32,0))*(1-IF(ISNUMBER($J32),$J32,0)),"")</f>
        <v/>
      </c>
      <c r="O32" s="34" t="inlineStr">
        <is>
          <t>Lemon-Lime</t>
        </is>
      </c>
      <c r="P32" s="48" t="n">
        <v>0</v>
      </c>
      <c r="Q32" s="48" t="n">
        <v>270</v>
      </c>
      <c r="R32" s="48" t="n">
        <v>75</v>
      </c>
      <c r="S32" s="48" t="n">
        <v>0</v>
      </c>
      <c r="T32" s="48" t="n">
        <v>5</v>
      </c>
      <c r="U32" s="34" t="inlineStr">
        <is>
          <t>Sucralose + acesulfame-K</t>
        </is>
      </c>
      <c r="V32" s="34" t="inlineStr">
        <is>
          <t>Same electrolytes, zero sugar</t>
        </is>
      </c>
      <c r="W32" s="51" t="n"/>
      <c r="X32" s="51" t="n"/>
      <c r="Y32" s="51" t="n"/>
      <c r="Z32" s="51" t="n"/>
      <c r="AA32" s="34" t="inlineStr">
        <is>
          <t>Very High</t>
        </is>
      </c>
      <c r="AB32" s="34" t="inlineStr">
        <is>
          <t>Top zero sugar sports drink</t>
        </is>
      </c>
      <c r="AC32" s="34" t="inlineStr">
        <is>
          <t>Gatorade electrolytes without the sugar</t>
        </is>
      </c>
      <c r="AD32" s="34" t="inlineStr">
        <is>
          <t>Full electrolytes minus the sugar load.</t>
        </is>
      </c>
      <c r="AE32" s="51" t="n"/>
      <c r="AF32" s="53">
        <f>IF(AND(ISNUMBER($P32),ISNUMBER($AL32),$AL32&lt;&gt;0),ROUND($P32/$AL32*100,1),"")</f>
        <v/>
      </c>
      <c r="AG32" s="54">
        <f>IF(AND(ISNUMBER($S32),ISNUMBER($AL32),$AL32&lt;&gt;0),ROUND($S32/$AL32*100,2),"")</f>
        <v/>
      </c>
      <c r="AH32" s="53">
        <f>IF(AND(ISNUMBER($Q32),ISNUMBER($AL32),$AL32&lt;&gt;0),ROUND($Q32/$AL32*100,1),"")</f>
        <v/>
      </c>
      <c r="AI32" s="48">
        <f>IF(ISNUMBER($S32),IF($S32&lt;=1,"Yes","No"),"n/a")</f>
        <v/>
      </c>
      <c r="AJ32" s="48">
        <f>IF(ISNUMBER($S32),ROUND(MAX(0,MIN(100,100-$S32*2.5-IF(ISNUMBER($T32),$T32,0)*0.12+IF($S32&lt;=1,12,0))),0),"")</f>
        <v/>
      </c>
      <c r="AK32" s="48">
        <f>IF(ISNUMBER($Q32),IF($Q32&gt;=100,20,IF($Q32&gt;=30,10,0)),0)+IF(ISNUMBER($R32),IF($R32&gt;=100,20,0),0)+IF(ISNUMBER($P32),IF($P32&gt;=150,20,IF($P32&gt;=50,12,5)),0)+IF(ISNUMBER($S32),IF($S32&lt;=1,15,0),0)</f>
        <v/>
      </c>
      <c r="AL32" s="48" t="n">
        <v>591</v>
      </c>
      <c r="AM32" s="49" t="n"/>
      <c r="AN32" s="48">
        <f>IF(AND(ISNUMBER($P32),ISNUMBER($AL32),$AL32&lt;&gt;0),IF(OR($P32&gt;180,$P32/$AL32*1000&gt;400),"Over ceiling, confirm SKU","Within"),"n/a")</f>
        <v/>
      </c>
      <c r="AO32" s="51" t="n"/>
      <c r="AP32" s="51" t="n"/>
      <c r="AQ32" s="51" t="n"/>
      <c r="AR32" s="34" t="inlineStr">
        <is>
          <t>Retrieved and cited, see Enrichment Log</t>
        </is>
      </c>
      <c r="AS32" s="34" t="inlineStr">
        <is>
          <t>BLANK -&gt; requires live Amazon.ca capture</t>
        </is>
      </c>
      <c r="AT32" s="34" t="inlineStr">
        <is>
          <t>Unverified commercial data</t>
        </is>
      </c>
    </row>
    <row r="33" ht="28" customHeight="1">
      <c r="A33" s="34" t="inlineStr">
        <is>
          <t>Gatorade</t>
        </is>
      </c>
      <c r="B33" s="34" t="inlineStr">
        <is>
          <t>Gatorade Zero Sugar | Lemon-Lime | 24 pack 591mL</t>
        </is>
      </c>
      <c r="C33" s="34" t="inlineStr">
        <is>
          <t>2) Electrolyte beverage (RTD)</t>
        </is>
      </c>
      <c r="D33" s="34" t="inlineStr">
        <is>
          <t>591 mL bottle</t>
        </is>
      </c>
      <c r="E33" s="48" t="n">
        <v>24</v>
      </c>
      <c r="F33" s="49" t="n"/>
      <c r="G33" s="50">
        <f>IF(AND(ISNUMBER($F33),ISNUMBER($E33),$E33&lt;&gt;0),$F33/$E33,"")</f>
        <v/>
      </c>
      <c r="H33" s="50">
        <f>IF(AND(ISNUMBER($F33),ISNUMBER($AL33),ISNUMBER($E33),($AL33*$E33)&lt;&gt;0),$F33/($AL33*$E33)*100,"")</f>
        <v/>
      </c>
      <c r="I33" s="51" t="n"/>
      <c r="J33" s="52" t="n"/>
      <c r="K33" s="50">
        <f>IF(AND(ISNUMBER($F33),ISNUMBER($J33)),$F33*(1-$J33),"")</f>
        <v/>
      </c>
      <c r="L33" s="51" t="n"/>
      <c r="M33" s="51" t="n"/>
      <c r="N33" s="50">
        <f>IF(ISNUMBER($F33),($F33-IF(ISNUMBER($AM33),$AM33,0))*(1-IF(ISNUMBER($J33),$J33,0)),"")</f>
        <v/>
      </c>
      <c r="O33" s="34" t="inlineStr">
        <is>
          <t>Lemon-Lime</t>
        </is>
      </c>
      <c r="P33" s="48" t="n">
        <v>0</v>
      </c>
      <c r="Q33" s="48" t="n">
        <v>270</v>
      </c>
      <c r="R33" s="48" t="n">
        <v>75</v>
      </c>
      <c r="S33" s="48" t="n">
        <v>0</v>
      </c>
      <c r="T33" s="48" t="n">
        <v>5</v>
      </c>
      <c r="U33" s="34" t="inlineStr">
        <is>
          <t>Sucralose + acesulfame-K</t>
        </is>
      </c>
      <c r="V33" s="34" t="inlineStr">
        <is>
          <t>Same electrolytes, zero sugar</t>
        </is>
      </c>
      <c r="W33" s="51" t="n"/>
      <c r="X33" s="51" t="n"/>
      <c r="Y33" s="51" t="n"/>
      <c r="Z33" s="51" t="n"/>
      <c r="AA33" s="34" t="inlineStr">
        <is>
          <t>Very High</t>
        </is>
      </c>
      <c r="AB33" s="34" t="inlineStr">
        <is>
          <t>Top zero sugar sports drink</t>
        </is>
      </c>
      <c r="AC33" s="34" t="inlineStr">
        <is>
          <t>Gatorade electrolytes without the sugar</t>
        </is>
      </c>
      <c r="AD33" s="34" t="inlineStr">
        <is>
          <t>Full electrolytes minus the sugar load.</t>
        </is>
      </c>
      <c r="AE33" s="51" t="n"/>
      <c r="AF33" s="53">
        <f>IF(AND(ISNUMBER($P33),ISNUMBER($AL33),$AL33&lt;&gt;0),ROUND($P33/$AL33*100,1),"")</f>
        <v/>
      </c>
      <c r="AG33" s="54">
        <f>IF(AND(ISNUMBER($S33),ISNUMBER($AL33),$AL33&lt;&gt;0),ROUND($S33/$AL33*100,2),"")</f>
        <v/>
      </c>
      <c r="AH33" s="53">
        <f>IF(AND(ISNUMBER($Q33),ISNUMBER($AL33),$AL33&lt;&gt;0),ROUND($Q33/$AL33*100,1),"")</f>
        <v/>
      </c>
      <c r="AI33" s="48">
        <f>IF(ISNUMBER($S33),IF($S33&lt;=1,"Yes","No"),"n/a")</f>
        <v/>
      </c>
      <c r="AJ33" s="48">
        <f>IF(ISNUMBER($S33),ROUND(MAX(0,MIN(100,100-$S33*2.5-IF(ISNUMBER($T33),$T33,0)*0.12+IF($S33&lt;=1,12,0))),0),"")</f>
        <v/>
      </c>
      <c r="AK33" s="48">
        <f>IF(ISNUMBER($Q33),IF($Q33&gt;=100,20,IF($Q33&gt;=30,10,0)),0)+IF(ISNUMBER($R33),IF($R33&gt;=100,20,0),0)+IF(ISNUMBER($P33),IF($P33&gt;=150,20,IF($P33&gt;=50,12,5)),0)+IF(ISNUMBER($S33),IF($S33&lt;=1,15,0),0)</f>
        <v/>
      </c>
      <c r="AL33" s="48" t="n">
        <v>591</v>
      </c>
      <c r="AM33" s="49" t="n"/>
      <c r="AN33" s="48">
        <f>IF(AND(ISNUMBER($P33),ISNUMBER($AL33),$AL33&lt;&gt;0),IF(OR($P33&gt;180,$P33/$AL33*1000&gt;400),"Over ceiling, confirm SKU","Within"),"n/a")</f>
        <v/>
      </c>
      <c r="AO33" s="51" t="n"/>
      <c r="AP33" s="51" t="n"/>
      <c r="AQ33" s="51" t="n"/>
      <c r="AR33" s="34" t="inlineStr">
        <is>
          <t>Retrieved and cited, see Enrichment Log</t>
        </is>
      </c>
      <c r="AS33" s="34" t="inlineStr">
        <is>
          <t>BLANK -&gt; requires live Amazon.ca capture</t>
        </is>
      </c>
      <c r="AT33" s="34" t="inlineStr">
        <is>
          <t>Unverified commercial data</t>
        </is>
      </c>
    </row>
    <row r="34" ht="28" customHeight="1">
      <c r="A34" s="34" t="inlineStr">
        <is>
          <t>Gatorade</t>
        </is>
      </c>
      <c r="B34" s="34" t="inlineStr">
        <is>
          <t>Gatorade Zero Sugar | Orange | single 591mL</t>
        </is>
      </c>
      <c r="C34" s="34" t="inlineStr">
        <is>
          <t>2) Electrolyte beverage (RTD)</t>
        </is>
      </c>
      <c r="D34" s="34" t="inlineStr">
        <is>
          <t>591 mL bottle</t>
        </is>
      </c>
      <c r="E34" s="48" t="n">
        <v>1</v>
      </c>
      <c r="F34" s="49" t="n"/>
      <c r="G34" s="50">
        <f>IF(AND(ISNUMBER($F34),ISNUMBER($E34),$E34&lt;&gt;0),$F34/$E34,"")</f>
        <v/>
      </c>
      <c r="H34" s="50">
        <f>IF(AND(ISNUMBER($F34),ISNUMBER($AL34),ISNUMBER($E34),($AL34*$E34)&lt;&gt;0),$F34/($AL34*$E34)*100,"")</f>
        <v/>
      </c>
      <c r="I34" s="51" t="n"/>
      <c r="J34" s="52" t="n"/>
      <c r="K34" s="50">
        <f>IF(AND(ISNUMBER($F34),ISNUMBER($J34)),$F34*(1-$J34),"")</f>
        <v/>
      </c>
      <c r="L34" s="51" t="n"/>
      <c r="M34" s="51" t="n"/>
      <c r="N34" s="50">
        <f>IF(ISNUMBER($F34),($F34-IF(ISNUMBER($AM34),$AM34,0))*(1-IF(ISNUMBER($J34),$J34,0)),"")</f>
        <v/>
      </c>
      <c r="O34" s="34" t="inlineStr">
        <is>
          <t>Orange</t>
        </is>
      </c>
      <c r="P34" s="48" t="n">
        <v>0</v>
      </c>
      <c r="Q34" s="48" t="n">
        <v>270</v>
      </c>
      <c r="R34" s="48" t="n">
        <v>75</v>
      </c>
      <c r="S34" s="48" t="n">
        <v>0</v>
      </c>
      <c r="T34" s="48" t="n">
        <v>5</v>
      </c>
      <c r="U34" s="34" t="inlineStr">
        <is>
          <t>Sucralose + acesulfame-K</t>
        </is>
      </c>
      <c r="V34" s="34" t="inlineStr">
        <is>
          <t>Same electrolytes, zero sugar</t>
        </is>
      </c>
      <c r="W34" s="51" t="n"/>
      <c r="X34" s="51" t="n"/>
      <c r="Y34" s="51" t="n"/>
      <c r="Z34" s="51" t="n"/>
      <c r="AA34" s="34" t="inlineStr">
        <is>
          <t>Very High</t>
        </is>
      </c>
      <c r="AB34" s="34" t="inlineStr">
        <is>
          <t>Top zero sugar sports drink</t>
        </is>
      </c>
      <c r="AC34" s="34" t="inlineStr">
        <is>
          <t>Gatorade electrolytes without the sugar</t>
        </is>
      </c>
      <c r="AD34" s="34" t="inlineStr">
        <is>
          <t>Full electrolytes minus the sugar load.</t>
        </is>
      </c>
      <c r="AE34" s="51" t="n"/>
      <c r="AF34" s="53">
        <f>IF(AND(ISNUMBER($P34),ISNUMBER($AL34),$AL34&lt;&gt;0),ROUND($P34/$AL34*100,1),"")</f>
        <v/>
      </c>
      <c r="AG34" s="54">
        <f>IF(AND(ISNUMBER($S34),ISNUMBER($AL34),$AL34&lt;&gt;0),ROUND($S34/$AL34*100,2),"")</f>
        <v/>
      </c>
      <c r="AH34" s="53">
        <f>IF(AND(ISNUMBER($Q34),ISNUMBER($AL34),$AL34&lt;&gt;0),ROUND($Q34/$AL34*100,1),"")</f>
        <v/>
      </c>
      <c r="AI34" s="48">
        <f>IF(ISNUMBER($S34),IF($S34&lt;=1,"Yes","No"),"n/a")</f>
        <v/>
      </c>
      <c r="AJ34" s="48">
        <f>IF(ISNUMBER($S34),ROUND(MAX(0,MIN(100,100-$S34*2.5-IF(ISNUMBER($T34),$T34,0)*0.12+IF($S34&lt;=1,12,0))),0),"")</f>
        <v/>
      </c>
      <c r="AK34" s="48">
        <f>IF(ISNUMBER($Q34),IF($Q34&gt;=100,20,IF($Q34&gt;=30,10,0)),0)+IF(ISNUMBER($R34),IF($R34&gt;=100,20,0),0)+IF(ISNUMBER($P34),IF($P34&gt;=150,20,IF($P34&gt;=50,12,5)),0)+IF(ISNUMBER($S34),IF($S34&lt;=1,15,0),0)</f>
        <v/>
      </c>
      <c r="AL34" s="48" t="n">
        <v>591</v>
      </c>
      <c r="AM34" s="49" t="n"/>
      <c r="AN34" s="48">
        <f>IF(AND(ISNUMBER($P34),ISNUMBER($AL34),$AL34&lt;&gt;0),IF(OR($P34&gt;180,$P34/$AL34*1000&gt;400),"Over ceiling, confirm SKU","Within"),"n/a")</f>
        <v/>
      </c>
      <c r="AO34" s="51" t="n"/>
      <c r="AP34" s="51" t="n"/>
      <c r="AQ34" s="51" t="n"/>
      <c r="AR34" s="34" t="inlineStr">
        <is>
          <t>Retrieved and cited, see Enrichment Log</t>
        </is>
      </c>
      <c r="AS34" s="34" t="inlineStr">
        <is>
          <t>BLANK -&gt; requires live Amazon.ca capture</t>
        </is>
      </c>
      <c r="AT34" s="34" t="inlineStr">
        <is>
          <t>Unverified commercial data</t>
        </is>
      </c>
    </row>
    <row r="35" ht="28" customHeight="1">
      <c r="A35" s="34" t="inlineStr">
        <is>
          <t>Gatorade</t>
        </is>
      </c>
      <c r="B35" s="34" t="inlineStr">
        <is>
          <t>Gatorade Zero Sugar | Orange | 6 pack 591mL</t>
        </is>
      </c>
      <c r="C35" s="34" t="inlineStr">
        <is>
          <t>2) Electrolyte beverage (RTD)</t>
        </is>
      </c>
      <c r="D35" s="34" t="inlineStr">
        <is>
          <t>591 mL bottle</t>
        </is>
      </c>
      <c r="E35" s="48" t="n">
        <v>6</v>
      </c>
      <c r="F35" s="49" t="n"/>
      <c r="G35" s="50">
        <f>IF(AND(ISNUMBER($F35),ISNUMBER($E35),$E35&lt;&gt;0),$F35/$E35,"")</f>
        <v/>
      </c>
      <c r="H35" s="50">
        <f>IF(AND(ISNUMBER($F35),ISNUMBER($AL35),ISNUMBER($E35),($AL35*$E35)&lt;&gt;0),$F35/($AL35*$E35)*100,"")</f>
        <v/>
      </c>
      <c r="I35" s="51" t="n"/>
      <c r="J35" s="52" t="n"/>
      <c r="K35" s="50">
        <f>IF(AND(ISNUMBER($F35),ISNUMBER($J35)),$F35*(1-$J35),"")</f>
        <v/>
      </c>
      <c r="L35" s="51" t="n"/>
      <c r="M35" s="51" t="n"/>
      <c r="N35" s="50">
        <f>IF(ISNUMBER($F35),($F35-IF(ISNUMBER($AM35),$AM35,0))*(1-IF(ISNUMBER($J35),$J35,0)),"")</f>
        <v/>
      </c>
      <c r="O35" s="34" t="inlineStr">
        <is>
          <t>Orange</t>
        </is>
      </c>
      <c r="P35" s="48" t="n">
        <v>0</v>
      </c>
      <c r="Q35" s="48" t="n">
        <v>270</v>
      </c>
      <c r="R35" s="48" t="n">
        <v>75</v>
      </c>
      <c r="S35" s="48" t="n">
        <v>0</v>
      </c>
      <c r="T35" s="48" t="n">
        <v>5</v>
      </c>
      <c r="U35" s="34" t="inlineStr">
        <is>
          <t>Sucralose + acesulfame-K</t>
        </is>
      </c>
      <c r="V35" s="34" t="inlineStr">
        <is>
          <t>Same electrolytes, zero sugar</t>
        </is>
      </c>
      <c r="W35" s="51" t="n"/>
      <c r="X35" s="51" t="n"/>
      <c r="Y35" s="51" t="n"/>
      <c r="Z35" s="51" t="n"/>
      <c r="AA35" s="34" t="inlineStr">
        <is>
          <t>Very High</t>
        </is>
      </c>
      <c r="AB35" s="34" t="inlineStr">
        <is>
          <t>Top zero sugar sports drink</t>
        </is>
      </c>
      <c r="AC35" s="34" t="inlineStr">
        <is>
          <t>Gatorade electrolytes without the sugar</t>
        </is>
      </c>
      <c r="AD35" s="34" t="inlineStr">
        <is>
          <t>Full electrolytes minus the sugar load.</t>
        </is>
      </c>
      <c r="AE35" s="51" t="n"/>
      <c r="AF35" s="53">
        <f>IF(AND(ISNUMBER($P35),ISNUMBER($AL35),$AL35&lt;&gt;0),ROUND($P35/$AL35*100,1),"")</f>
        <v/>
      </c>
      <c r="AG35" s="54">
        <f>IF(AND(ISNUMBER($S35),ISNUMBER($AL35),$AL35&lt;&gt;0),ROUND($S35/$AL35*100,2),"")</f>
        <v/>
      </c>
      <c r="AH35" s="53">
        <f>IF(AND(ISNUMBER($Q35),ISNUMBER($AL35),$AL35&lt;&gt;0),ROUND($Q35/$AL35*100,1),"")</f>
        <v/>
      </c>
      <c r="AI35" s="48">
        <f>IF(ISNUMBER($S35),IF($S35&lt;=1,"Yes","No"),"n/a")</f>
        <v/>
      </c>
      <c r="AJ35" s="48">
        <f>IF(ISNUMBER($S35),ROUND(MAX(0,MIN(100,100-$S35*2.5-IF(ISNUMBER($T35),$T35,0)*0.12+IF($S35&lt;=1,12,0))),0),"")</f>
        <v/>
      </c>
      <c r="AK35" s="48">
        <f>IF(ISNUMBER($Q35),IF($Q35&gt;=100,20,IF($Q35&gt;=30,10,0)),0)+IF(ISNUMBER($R35),IF($R35&gt;=100,20,0),0)+IF(ISNUMBER($P35),IF($P35&gt;=150,20,IF($P35&gt;=50,12,5)),0)+IF(ISNUMBER($S35),IF($S35&lt;=1,15,0),0)</f>
        <v/>
      </c>
      <c r="AL35" s="48" t="n">
        <v>591</v>
      </c>
      <c r="AM35" s="49" t="n"/>
      <c r="AN35" s="48">
        <f>IF(AND(ISNUMBER($P35),ISNUMBER($AL35),$AL35&lt;&gt;0),IF(OR($P35&gt;180,$P35/$AL35*1000&gt;400),"Over ceiling, confirm SKU","Within"),"n/a")</f>
        <v/>
      </c>
      <c r="AO35" s="51" t="n"/>
      <c r="AP35" s="51" t="n"/>
      <c r="AQ35" s="51" t="n"/>
      <c r="AR35" s="34" t="inlineStr">
        <is>
          <t>Retrieved and cited, see Enrichment Log</t>
        </is>
      </c>
      <c r="AS35" s="34" t="inlineStr">
        <is>
          <t>BLANK -&gt; requires live Amazon.ca capture</t>
        </is>
      </c>
      <c r="AT35" s="34" t="inlineStr">
        <is>
          <t>Unverified commercial data</t>
        </is>
      </c>
    </row>
    <row r="36" ht="28" customHeight="1">
      <c r="A36" s="34" t="inlineStr">
        <is>
          <t>Gatorade</t>
        </is>
      </c>
      <c r="B36" s="34" t="inlineStr">
        <is>
          <t>Gatorade Zero Sugar | Orange | 12 pack 591mL</t>
        </is>
      </c>
      <c r="C36" s="34" t="inlineStr">
        <is>
          <t>2) Electrolyte beverage (RTD)</t>
        </is>
      </c>
      <c r="D36" s="34" t="inlineStr">
        <is>
          <t>591 mL bottle</t>
        </is>
      </c>
      <c r="E36" s="48" t="n">
        <v>12</v>
      </c>
      <c r="F36" s="49" t="n"/>
      <c r="G36" s="50">
        <f>IF(AND(ISNUMBER($F36),ISNUMBER($E36),$E36&lt;&gt;0),$F36/$E36,"")</f>
        <v/>
      </c>
      <c r="H36" s="50">
        <f>IF(AND(ISNUMBER($F36),ISNUMBER($AL36),ISNUMBER($E36),($AL36*$E36)&lt;&gt;0),$F36/($AL36*$E36)*100,"")</f>
        <v/>
      </c>
      <c r="I36" s="51" t="n"/>
      <c r="J36" s="52" t="n"/>
      <c r="K36" s="50">
        <f>IF(AND(ISNUMBER($F36),ISNUMBER($J36)),$F36*(1-$J36),"")</f>
        <v/>
      </c>
      <c r="L36" s="51" t="n"/>
      <c r="M36" s="51" t="n"/>
      <c r="N36" s="50">
        <f>IF(ISNUMBER($F36),($F36-IF(ISNUMBER($AM36),$AM36,0))*(1-IF(ISNUMBER($J36),$J36,0)),"")</f>
        <v/>
      </c>
      <c r="O36" s="34" t="inlineStr">
        <is>
          <t>Orange</t>
        </is>
      </c>
      <c r="P36" s="48" t="n">
        <v>0</v>
      </c>
      <c r="Q36" s="48" t="n">
        <v>270</v>
      </c>
      <c r="R36" s="48" t="n">
        <v>75</v>
      </c>
      <c r="S36" s="48" t="n">
        <v>0</v>
      </c>
      <c r="T36" s="48" t="n">
        <v>5</v>
      </c>
      <c r="U36" s="34" t="inlineStr">
        <is>
          <t>Sucralose + acesulfame-K</t>
        </is>
      </c>
      <c r="V36" s="34" t="inlineStr">
        <is>
          <t>Same electrolytes, zero sugar</t>
        </is>
      </c>
      <c r="W36" s="51" t="n"/>
      <c r="X36" s="51" t="n"/>
      <c r="Y36" s="51" t="n"/>
      <c r="Z36" s="51" t="n"/>
      <c r="AA36" s="34" t="inlineStr">
        <is>
          <t>Very High</t>
        </is>
      </c>
      <c r="AB36" s="34" t="inlineStr">
        <is>
          <t>Top zero sugar sports drink</t>
        </is>
      </c>
      <c r="AC36" s="34" t="inlineStr">
        <is>
          <t>Gatorade electrolytes without the sugar</t>
        </is>
      </c>
      <c r="AD36" s="34" t="inlineStr">
        <is>
          <t>Full electrolytes minus the sugar load.</t>
        </is>
      </c>
      <c r="AE36" s="51" t="n"/>
      <c r="AF36" s="53">
        <f>IF(AND(ISNUMBER($P36),ISNUMBER($AL36),$AL36&lt;&gt;0),ROUND($P36/$AL36*100,1),"")</f>
        <v/>
      </c>
      <c r="AG36" s="54">
        <f>IF(AND(ISNUMBER($S36),ISNUMBER($AL36),$AL36&lt;&gt;0),ROUND($S36/$AL36*100,2),"")</f>
        <v/>
      </c>
      <c r="AH36" s="53">
        <f>IF(AND(ISNUMBER($Q36),ISNUMBER($AL36),$AL36&lt;&gt;0),ROUND($Q36/$AL36*100,1),"")</f>
        <v/>
      </c>
      <c r="AI36" s="48">
        <f>IF(ISNUMBER($S36),IF($S36&lt;=1,"Yes","No"),"n/a")</f>
        <v/>
      </c>
      <c r="AJ36" s="48">
        <f>IF(ISNUMBER($S36),ROUND(MAX(0,MIN(100,100-$S36*2.5-IF(ISNUMBER($T36),$T36,0)*0.12+IF($S36&lt;=1,12,0))),0),"")</f>
        <v/>
      </c>
      <c r="AK36" s="48">
        <f>IF(ISNUMBER($Q36),IF($Q36&gt;=100,20,IF($Q36&gt;=30,10,0)),0)+IF(ISNUMBER($R36),IF($R36&gt;=100,20,0),0)+IF(ISNUMBER($P36),IF($P36&gt;=150,20,IF($P36&gt;=50,12,5)),0)+IF(ISNUMBER($S36),IF($S36&lt;=1,15,0),0)</f>
        <v/>
      </c>
      <c r="AL36" s="48" t="n">
        <v>591</v>
      </c>
      <c r="AM36" s="49" t="n"/>
      <c r="AN36" s="48">
        <f>IF(AND(ISNUMBER($P36),ISNUMBER($AL36),$AL36&lt;&gt;0),IF(OR($P36&gt;180,$P36/$AL36*1000&gt;400),"Over ceiling, confirm SKU","Within"),"n/a")</f>
        <v/>
      </c>
      <c r="AO36" s="51" t="n"/>
      <c r="AP36" s="51" t="n"/>
      <c r="AQ36" s="51" t="n"/>
      <c r="AR36" s="34" t="inlineStr">
        <is>
          <t>Retrieved and cited, see Enrichment Log</t>
        </is>
      </c>
      <c r="AS36" s="34" t="inlineStr">
        <is>
          <t>BLANK -&gt; requires live Amazon.ca capture</t>
        </is>
      </c>
      <c r="AT36" s="34" t="inlineStr">
        <is>
          <t>Unverified commercial data</t>
        </is>
      </c>
    </row>
    <row r="37" ht="28" customHeight="1">
      <c r="A37" s="34" t="inlineStr">
        <is>
          <t>Gatorade</t>
        </is>
      </c>
      <c r="B37" s="34" t="inlineStr">
        <is>
          <t>Gatorade Zero Sugar | Orange | 24 pack 591mL</t>
        </is>
      </c>
      <c r="C37" s="34" t="inlineStr">
        <is>
          <t>2) Electrolyte beverage (RTD)</t>
        </is>
      </c>
      <c r="D37" s="34" t="inlineStr">
        <is>
          <t>591 mL bottle</t>
        </is>
      </c>
      <c r="E37" s="48" t="n">
        <v>24</v>
      </c>
      <c r="F37" s="49" t="n"/>
      <c r="G37" s="50">
        <f>IF(AND(ISNUMBER($F37),ISNUMBER($E37),$E37&lt;&gt;0),$F37/$E37,"")</f>
        <v/>
      </c>
      <c r="H37" s="50">
        <f>IF(AND(ISNUMBER($F37),ISNUMBER($AL37),ISNUMBER($E37),($AL37*$E37)&lt;&gt;0),$F37/($AL37*$E37)*100,"")</f>
        <v/>
      </c>
      <c r="I37" s="51" t="n"/>
      <c r="J37" s="52" t="n"/>
      <c r="K37" s="50">
        <f>IF(AND(ISNUMBER($F37),ISNUMBER($J37)),$F37*(1-$J37),"")</f>
        <v/>
      </c>
      <c r="L37" s="51" t="n"/>
      <c r="M37" s="51" t="n"/>
      <c r="N37" s="50">
        <f>IF(ISNUMBER($F37),($F37-IF(ISNUMBER($AM37),$AM37,0))*(1-IF(ISNUMBER($J37),$J37,0)),"")</f>
        <v/>
      </c>
      <c r="O37" s="34" t="inlineStr">
        <is>
          <t>Orange</t>
        </is>
      </c>
      <c r="P37" s="48" t="n">
        <v>0</v>
      </c>
      <c r="Q37" s="48" t="n">
        <v>270</v>
      </c>
      <c r="R37" s="48" t="n">
        <v>75</v>
      </c>
      <c r="S37" s="48" t="n">
        <v>0</v>
      </c>
      <c r="T37" s="48" t="n">
        <v>5</v>
      </c>
      <c r="U37" s="34" t="inlineStr">
        <is>
          <t>Sucralose + acesulfame-K</t>
        </is>
      </c>
      <c r="V37" s="34" t="inlineStr">
        <is>
          <t>Same electrolytes, zero sugar</t>
        </is>
      </c>
      <c r="W37" s="51" t="n"/>
      <c r="X37" s="51" t="n"/>
      <c r="Y37" s="51" t="n"/>
      <c r="Z37" s="51" t="n"/>
      <c r="AA37" s="34" t="inlineStr">
        <is>
          <t>Very High</t>
        </is>
      </c>
      <c r="AB37" s="34" t="inlineStr">
        <is>
          <t>Top zero sugar sports drink</t>
        </is>
      </c>
      <c r="AC37" s="34" t="inlineStr">
        <is>
          <t>Gatorade electrolytes without the sugar</t>
        </is>
      </c>
      <c r="AD37" s="34" t="inlineStr">
        <is>
          <t>Full electrolytes minus the sugar load.</t>
        </is>
      </c>
      <c r="AE37" s="51" t="n"/>
      <c r="AF37" s="53">
        <f>IF(AND(ISNUMBER($P37),ISNUMBER($AL37),$AL37&lt;&gt;0),ROUND($P37/$AL37*100,1),"")</f>
        <v/>
      </c>
      <c r="AG37" s="54">
        <f>IF(AND(ISNUMBER($S37),ISNUMBER($AL37),$AL37&lt;&gt;0),ROUND($S37/$AL37*100,2),"")</f>
        <v/>
      </c>
      <c r="AH37" s="53">
        <f>IF(AND(ISNUMBER($Q37),ISNUMBER($AL37),$AL37&lt;&gt;0),ROUND($Q37/$AL37*100,1),"")</f>
        <v/>
      </c>
      <c r="AI37" s="48">
        <f>IF(ISNUMBER($S37),IF($S37&lt;=1,"Yes","No"),"n/a")</f>
        <v/>
      </c>
      <c r="AJ37" s="48">
        <f>IF(ISNUMBER($S37),ROUND(MAX(0,MIN(100,100-$S37*2.5-IF(ISNUMBER($T37),$T37,0)*0.12+IF($S37&lt;=1,12,0))),0),"")</f>
        <v/>
      </c>
      <c r="AK37" s="48">
        <f>IF(ISNUMBER($Q37),IF($Q37&gt;=100,20,IF($Q37&gt;=30,10,0)),0)+IF(ISNUMBER($R37),IF($R37&gt;=100,20,0),0)+IF(ISNUMBER($P37),IF($P37&gt;=150,20,IF($P37&gt;=50,12,5)),0)+IF(ISNUMBER($S37),IF($S37&lt;=1,15,0),0)</f>
        <v/>
      </c>
      <c r="AL37" s="48" t="n">
        <v>591</v>
      </c>
      <c r="AM37" s="49" t="n"/>
      <c r="AN37" s="48">
        <f>IF(AND(ISNUMBER($P37),ISNUMBER($AL37),$AL37&lt;&gt;0),IF(OR($P37&gt;180,$P37/$AL37*1000&gt;400),"Over ceiling, confirm SKU","Within"),"n/a")</f>
        <v/>
      </c>
      <c r="AO37" s="51" t="n"/>
      <c r="AP37" s="51" t="n"/>
      <c r="AQ37" s="51" t="n"/>
      <c r="AR37" s="34" t="inlineStr">
        <is>
          <t>Retrieved and cited, see Enrichment Log</t>
        </is>
      </c>
      <c r="AS37" s="34" t="inlineStr">
        <is>
          <t>BLANK -&gt; requires live Amazon.ca capture</t>
        </is>
      </c>
      <c r="AT37" s="34" t="inlineStr">
        <is>
          <t>Unverified commercial data</t>
        </is>
      </c>
    </row>
    <row r="38" ht="28" customHeight="1">
      <c r="A38" s="34" t="inlineStr">
        <is>
          <t>Gatorade</t>
        </is>
      </c>
      <c r="B38" s="34" t="inlineStr">
        <is>
          <t>Gatorade Zero Sugar | Berry | single 591mL</t>
        </is>
      </c>
      <c r="C38" s="34" t="inlineStr">
        <is>
          <t>2) Electrolyte beverage (RTD)</t>
        </is>
      </c>
      <c r="D38" s="34" t="inlineStr">
        <is>
          <t>591 mL bottle</t>
        </is>
      </c>
      <c r="E38" s="48" t="n">
        <v>1</v>
      </c>
      <c r="F38" s="49" t="n"/>
      <c r="G38" s="50">
        <f>IF(AND(ISNUMBER($F38),ISNUMBER($E38),$E38&lt;&gt;0),$F38/$E38,"")</f>
        <v/>
      </c>
      <c r="H38" s="50">
        <f>IF(AND(ISNUMBER($F38),ISNUMBER($AL38),ISNUMBER($E38),($AL38*$E38)&lt;&gt;0),$F38/($AL38*$E38)*100,"")</f>
        <v/>
      </c>
      <c r="I38" s="51" t="n"/>
      <c r="J38" s="52" t="n"/>
      <c r="K38" s="50">
        <f>IF(AND(ISNUMBER($F38),ISNUMBER($J38)),$F38*(1-$J38),"")</f>
        <v/>
      </c>
      <c r="L38" s="51" t="n"/>
      <c r="M38" s="51" t="n"/>
      <c r="N38" s="50">
        <f>IF(ISNUMBER($F38),($F38-IF(ISNUMBER($AM38),$AM38,0))*(1-IF(ISNUMBER($J38),$J38,0)),"")</f>
        <v/>
      </c>
      <c r="O38" s="34" t="inlineStr">
        <is>
          <t>Berry</t>
        </is>
      </c>
      <c r="P38" s="48" t="n">
        <v>0</v>
      </c>
      <c r="Q38" s="48" t="n">
        <v>270</v>
      </c>
      <c r="R38" s="48" t="n">
        <v>75</v>
      </c>
      <c r="S38" s="48" t="n">
        <v>0</v>
      </c>
      <c r="T38" s="48" t="n">
        <v>5</v>
      </c>
      <c r="U38" s="34" t="inlineStr">
        <is>
          <t>Sucralose + acesulfame-K</t>
        </is>
      </c>
      <c r="V38" s="34" t="inlineStr">
        <is>
          <t>Same electrolytes, zero sugar</t>
        </is>
      </c>
      <c r="W38" s="51" t="n"/>
      <c r="X38" s="51" t="n"/>
      <c r="Y38" s="51" t="n"/>
      <c r="Z38" s="51" t="n"/>
      <c r="AA38" s="34" t="inlineStr">
        <is>
          <t>Very High</t>
        </is>
      </c>
      <c r="AB38" s="34" t="inlineStr">
        <is>
          <t>Top zero sugar sports drink</t>
        </is>
      </c>
      <c r="AC38" s="34" t="inlineStr">
        <is>
          <t>Gatorade electrolytes without the sugar</t>
        </is>
      </c>
      <c r="AD38" s="34" t="inlineStr">
        <is>
          <t>Full electrolytes minus the sugar load.</t>
        </is>
      </c>
      <c r="AE38" s="51" t="n"/>
      <c r="AF38" s="53">
        <f>IF(AND(ISNUMBER($P38),ISNUMBER($AL38),$AL38&lt;&gt;0),ROUND($P38/$AL38*100,1),"")</f>
        <v/>
      </c>
      <c r="AG38" s="54">
        <f>IF(AND(ISNUMBER($S38),ISNUMBER($AL38),$AL38&lt;&gt;0),ROUND($S38/$AL38*100,2),"")</f>
        <v/>
      </c>
      <c r="AH38" s="53">
        <f>IF(AND(ISNUMBER($Q38),ISNUMBER($AL38),$AL38&lt;&gt;0),ROUND($Q38/$AL38*100,1),"")</f>
        <v/>
      </c>
      <c r="AI38" s="48">
        <f>IF(ISNUMBER($S38),IF($S38&lt;=1,"Yes","No"),"n/a")</f>
        <v/>
      </c>
      <c r="AJ38" s="48">
        <f>IF(ISNUMBER($S38),ROUND(MAX(0,MIN(100,100-$S38*2.5-IF(ISNUMBER($T38),$T38,0)*0.12+IF($S38&lt;=1,12,0))),0),"")</f>
        <v/>
      </c>
      <c r="AK38" s="48">
        <f>IF(ISNUMBER($Q38),IF($Q38&gt;=100,20,IF($Q38&gt;=30,10,0)),0)+IF(ISNUMBER($R38),IF($R38&gt;=100,20,0),0)+IF(ISNUMBER($P38),IF($P38&gt;=150,20,IF($P38&gt;=50,12,5)),0)+IF(ISNUMBER($S38),IF($S38&lt;=1,15,0),0)</f>
        <v/>
      </c>
      <c r="AL38" s="48" t="n">
        <v>591</v>
      </c>
      <c r="AM38" s="49" t="n"/>
      <c r="AN38" s="48">
        <f>IF(AND(ISNUMBER($P38),ISNUMBER($AL38),$AL38&lt;&gt;0),IF(OR($P38&gt;180,$P38/$AL38*1000&gt;400),"Over ceiling, confirm SKU","Within"),"n/a")</f>
        <v/>
      </c>
      <c r="AO38" s="51" t="n"/>
      <c r="AP38" s="51" t="n"/>
      <c r="AQ38" s="51" t="n"/>
      <c r="AR38" s="34" t="inlineStr">
        <is>
          <t>Retrieved and cited, see Enrichment Log</t>
        </is>
      </c>
      <c r="AS38" s="34" t="inlineStr">
        <is>
          <t>BLANK -&gt; requires live Amazon.ca capture</t>
        </is>
      </c>
      <c r="AT38" s="34" t="inlineStr">
        <is>
          <t>Unverified commercial data</t>
        </is>
      </c>
    </row>
    <row r="39" ht="28" customHeight="1">
      <c r="A39" s="34" t="inlineStr">
        <is>
          <t>Gatorade</t>
        </is>
      </c>
      <c r="B39" s="34" t="inlineStr">
        <is>
          <t>Gatorade Zero Sugar | Berry | 6 pack 591mL</t>
        </is>
      </c>
      <c r="C39" s="34" t="inlineStr">
        <is>
          <t>2) Electrolyte beverage (RTD)</t>
        </is>
      </c>
      <c r="D39" s="34" t="inlineStr">
        <is>
          <t>591 mL bottle</t>
        </is>
      </c>
      <c r="E39" s="48" t="n">
        <v>6</v>
      </c>
      <c r="F39" s="49" t="n"/>
      <c r="G39" s="50">
        <f>IF(AND(ISNUMBER($F39),ISNUMBER($E39),$E39&lt;&gt;0),$F39/$E39,"")</f>
        <v/>
      </c>
      <c r="H39" s="50">
        <f>IF(AND(ISNUMBER($F39),ISNUMBER($AL39),ISNUMBER($E39),($AL39*$E39)&lt;&gt;0),$F39/($AL39*$E39)*100,"")</f>
        <v/>
      </c>
      <c r="I39" s="51" t="n"/>
      <c r="J39" s="52" t="n"/>
      <c r="K39" s="50">
        <f>IF(AND(ISNUMBER($F39),ISNUMBER($J39)),$F39*(1-$J39),"")</f>
        <v/>
      </c>
      <c r="L39" s="51" t="n"/>
      <c r="M39" s="51" t="n"/>
      <c r="N39" s="50">
        <f>IF(ISNUMBER($F39),($F39-IF(ISNUMBER($AM39),$AM39,0))*(1-IF(ISNUMBER($J39),$J39,0)),"")</f>
        <v/>
      </c>
      <c r="O39" s="34" t="inlineStr">
        <is>
          <t>Berry</t>
        </is>
      </c>
      <c r="P39" s="48" t="n">
        <v>0</v>
      </c>
      <c r="Q39" s="48" t="n">
        <v>270</v>
      </c>
      <c r="R39" s="48" t="n">
        <v>75</v>
      </c>
      <c r="S39" s="48" t="n">
        <v>0</v>
      </c>
      <c r="T39" s="48" t="n">
        <v>5</v>
      </c>
      <c r="U39" s="34" t="inlineStr">
        <is>
          <t>Sucralose + acesulfame-K</t>
        </is>
      </c>
      <c r="V39" s="34" t="inlineStr">
        <is>
          <t>Same electrolytes, zero sugar</t>
        </is>
      </c>
      <c r="W39" s="51" t="n"/>
      <c r="X39" s="51" t="n"/>
      <c r="Y39" s="51" t="n"/>
      <c r="Z39" s="51" t="n"/>
      <c r="AA39" s="34" t="inlineStr">
        <is>
          <t>Very High</t>
        </is>
      </c>
      <c r="AB39" s="34" t="inlineStr">
        <is>
          <t>Top zero sugar sports drink</t>
        </is>
      </c>
      <c r="AC39" s="34" t="inlineStr">
        <is>
          <t>Gatorade electrolytes without the sugar</t>
        </is>
      </c>
      <c r="AD39" s="34" t="inlineStr">
        <is>
          <t>Full electrolytes minus the sugar load.</t>
        </is>
      </c>
      <c r="AE39" s="51" t="n"/>
      <c r="AF39" s="53">
        <f>IF(AND(ISNUMBER($P39),ISNUMBER($AL39),$AL39&lt;&gt;0),ROUND($P39/$AL39*100,1),"")</f>
        <v/>
      </c>
      <c r="AG39" s="54">
        <f>IF(AND(ISNUMBER($S39),ISNUMBER($AL39),$AL39&lt;&gt;0),ROUND($S39/$AL39*100,2),"")</f>
        <v/>
      </c>
      <c r="AH39" s="53">
        <f>IF(AND(ISNUMBER($Q39),ISNUMBER($AL39),$AL39&lt;&gt;0),ROUND($Q39/$AL39*100,1),"")</f>
        <v/>
      </c>
      <c r="AI39" s="48">
        <f>IF(ISNUMBER($S39),IF($S39&lt;=1,"Yes","No"),"n/a")</f>
        <v/>
      </c>
      <c r="AJ39" s="48">
        <f>IF(ISNUMBER($S39),ROUND(MAX(0,MIN(100,100-$S39*2.5-IF(ISNUMBER($T39),$T39,0)*0.12+IF($S39&lt;=1,12,0))),0),"")</f>
        <v/>
      </c>
      <c r="AK39" s="48">
        <f>IF(ISNUMBER($Q39),IF($Q39&gt;=100,20,IF($Q39&gt;=30,10,0)),0)+IF(ISNUMBER($R39),IF($R39&gt;=100,20,0),0)+IF(ISNUMBER($P39),IF($P39&gt;=150,20,IF($P39&gt;=50,12,5)),0)+IF(ISNUMBER($S39),IF($S39&lt;=1,15,0),0)</f>
        <v/>
      </c>
      <c r="AL39" s="48" t="n">
        <v>591</v>
      </c>
      <c r="AM39" s="49" t="n"/>
      <c r="AN39" s="48">
        <f>IF(AND(ISNUMBER($P39),ISNUMBER($AL39),$AL39&lt;&gt;0),IF(OR($P39&gt;180,$P39/$AL39*1000&gt;400),"Over ceiling, confirm SKU","Within"),"n/a")</f>
        <v/>
      </c>
      <c r="AO39" s="51" t="n"/>
      <c r="AP39" s="51" t="n"/>
      <c r="AQ39" s="51" t="n"/>
      <c r="AR39" s="34" t="inlineStr">
        <is>
          <t>Retrieved and cited, see Enrichment Log</t>
        </is>
      </c>
      <c r="AS39" s="34" t="inlineStr">
        <is>
          <t>BLANK -&gt; requires live Amazon.ca capture</t>
        </is>
      </c>
      <c r="AT39" s="34" t="inlineStr">
        <is>
          <t>Unverified commercial data</t>
        </is>
      </c>
    </row>
    <row r="40" ht="28" customHeight="1">
      <c r="A40" s="34" t="inlineStr">
        <is>
          <t>Gatorade</t>
        </is>
      </c>
      <c r="B40" s="34" t="inlineStr">
        <is>
          <t>Gatorade Zero Sugar | Berry | 12 pack 591mL</t>
        </is>
      </c>
      <c r="C40" s="34" t="inlineStr">
        <is>
          <t>2) Electrolyte beverage (RTD)</t>
        </is>
      </c>
      <c r="D40" s="34" t="inlineStr">
        <is>
          <t>591 mL bottle</t>
        </is>
      </c>
      <c r="E40" s="48" t="n">
        <v>12</v>
      </c>
      <c r="F40" s="49" t="n"/>
      <c r="G40" s="50">
        <f>IF(AND(ISNUMBER($F40),ISNUMBER($E40),$E40&lt;&gt;0),$F40/$E40,"")</f>
        <v/>
      </c>
      <c r="H40" s="50">
        <f>IF(AND(ISNUMBER($F40),ISNUMBER($AL40),ISNUMBER($E40),($AL40*$E40)&lt;&gt;0),$F40/($AL40*$E40)*100,"")</f>
        <v/>
      </c>
      <c r="I40" s="51" t="n"/>
      <c r="J40" s="52" t="n"/>
      <c r="K40" s="50">
        <f>IF(AND(ISNUMBER($F40),ISNUMBER($J40)),$F40*(1-$J40),"")</f>
        <v/>
      </c>
      <c r="L40" s="51" t="n"/>
      <c r="M40" s="51" t="n"/>
      <c r="N40" s="50">
        <f>IF(ISNUMBER($F40),($F40-IF(ISNUMBER($AM40),$AM40,0))*(1-IF(ISNUMBER($J40),$J40,0)),"")</f>
        <v/>
      </c>
      <c r="O40" s="34" t="inlineStr">
        <is>
          <t>Berry</t>
        </is>
      </c>
      <c r="P40" s="48" t="n">
        <v>0</v>
      </c>
      <c r="Q40" s="48" t="n">
        <v>270</v>
      </c>
      <c r="R40" s="48" t="n">
        <v>75</v>
      </c>
      <c r="S40" s="48" t="n">
        <v>0</v>
      </c>
      <c r="T40" s="48" t="n">
        <v>5</v>
      </c>
      <c r="U40" s="34" t="inlineStr">
        <is>
          <t>Sucralose + acesulfame-K</t>
        </is>
      </c>
      <c r="V40" s="34" t="inlineStr">
        <is>
          <t>Same electrolytes, zero sugar</t>
        </is>
      </c>
      <c r="W40" s="51" t="n"/>
      <c r="X40" s="51" t="n"/>
      <c r="Y40" s="51" t="n"/>
      <c r="Z40" s="51" t="n"/>
      <c r="AA40" s="34" t="inlineStr">
        <is>
          <t>Very High</t>
        </is>
      </c>
      <c r="AB40" s="34" t="inlineStr">
        <is>
          <t>Top zero sugar sports drink</t>
        </is>
      </c>
      <c r="AC40" s="34" t="inlineStr">
        <is>
          <t>Gatorade electrolytes without the sugar</t>
        </is>
      </c>
      <c r="AD40" s="34" t="inlineStr">
        <is>
          <t>Full electrolytes minus the sugar load.</t>
        </is>
      </c>
      <c r="AE40" s="51" t="n"/>
      <c r="AF40" s="53">
        <f>IF(AND(ISNUMBER($P40),ISNUMBER($AL40),$AL40&lt;&gt;0),ROUND($P40/$AL40*100,1),"")</f>
        <v/>
      </c>
      <c r="AG40" s="54">
        <f>IF(AND(ISNUMBER($S40),ISNUMBER($AL40),$AL40&lt;&gt;0),ROUND($S40/$AL40*100,2),"")</f>
        <v/>
      </c>
      <c r="AH40" s="53">
        <f>IF(AND(ISNUMBER($Q40),ISNUMBER($AL40),$AL40&lt;&gt;0),ROUND($Q40/$AL40*100,1),"")</f>
        <v/>
      </c>
      <c r="AI40" s="48">
        <f>IF(ISNUMBER($S40),IF($S40&lt;=1,"Yes","No"),"n/a")</f>
        <v/>
      </c>
      <c r="AJ40" s="48">
        <f>IF(ISNUMBER($S40),ROUND(MAX(0,MIN(100,100-$S40*2.5-IF(ISNUMBER($T40),$T40,0)*0.12+IF($S40&lt;=1,12,0))),0),"")</f>
        <v/>
      </c>
      <c r="AK40" s="48">
        <f>IF(ISNUMBER($Q40),IF($Q40&gt;=100,20,IF($Q40&gt;=30,10,0)),0)+IF(ISNUMBER($R40),IF($R40&gt;=100,20,0),0)+IF(ISNUMBER($P40),IF($P40&gt;=150,20,IF($P40&gt;=50,12,5)),0)+IF(ISNUMBER($S40),IF($S40&lt;=1,15,0),0)</f>
        <v/>
      </c>
      <c r="AL40" s="48" t="n">
        <v>591</v>
      </c>
      <c r="AM40" s="49" t="n"/>
      <c r="AN40" s="48">
        <f>IF(AND(ISNUMBER($P40),ISNUMBER($AL40),$AL40&lt;&gt;0),IF(OR($P40&gt;180,$P40/$AL40*1000&gt;400),"Over ceiling, confirm SKU","Within"),"n/a")</f>
        <v/>
      </c>
      <c r="AO40" s="51" t="n"/>
      <c r="AP40" s="51" t="n"/>
      <c r="AQ40" s="51" t="n"/>
      <c r="AR40" s="34" t="inlineStr">
        <is>
          <t>Retrieved and cited, see Enrichment Log</t>
        </is>
      </c>
      <c r="AS40" s="34" t="inlineStr">
        <is>
          <t>BLANK -&gt; requires live Amazon.ca capture</t>
        </is>
      </c>
      <c r="AT40" s="34" t="inlineStr">
        <is>
          <t>Unverified commercial data</t>
        </is>
      </c>
    </row>
    <row r="41" ht="28" customHeight="1">
      <c r="A41" s="34" t="inlineStr">
        <is>
          <t>Gatorade</t>
        </is>
      </c>
      <c r="B41" s="34" t="inlineStr">
        <is>
          <t>Gatorade Zero Sugar | Berry | 24 pack 591mL</t>
        </is>
      </c>
      <c r="C41" s="34" t="inlineStr">
        <is>
          <t>2) Electrolyte beverage (RTD)</t>
        </is>
      </c>
      <c r="D41" s="34" t="inlineStr">
        <is>
          <t>591 mL bottle</t>
        </is>
      </c>
      <c r="E41" s="48" t="n">
        <v>24</v>
      </c>
      <c r="F41" s="49" t="n"/>
      <c r="G41" s="50">
        <f>IF(AND(ISNUMBER($F41),ISNUMBER($E41),$E41&lt;&gt;0),$F41/$E41,"")</f>
        <v/>
      </c>
      <c r="H41" s="50">
        <f>IF(AND(ISNUMBER($F41),ISNUMBER($AL41),ISNUMBER($E41),($AL41*$E41)&lt;&gt;0),$F41/($AL41*$E41)*100,"")</f>
        <v/>
      </c>
      <c r="I41" s="51" t="n"/>
      <c r="J41" s="52" t="n"/>
      <c r="K41" s="50">
        <f>IF(AND(ISNUMBER($F41),ISNUMBER($J41)),$F41*(1-$J41),"")</f>
        <v/>
      </c>
      <c r="L41" s="51" t="n"/>
      <c r="M41" s="51" t="n"/>
      <c r="N41" s="50">
        <f>IF(ISNUMBER($F41),($F41-IF(ISNUMBER($AM41),$AM41,0))*(1-IF(ISNUMBER($J41),$J41,0)),"")</f>
        <v/>
      </c>
      <c r="O41" s="34" t="inlineStr">
        <is>
          <t>Berry</t>
        </is>
      </c>
      <c r="P41" s="48" t="n">
        <v>0</v>
      </c>
      <c r="Q41" s="48" t="n">
        <v>270</v>
      </c>
      <c r="R41" s="48" t="n">
        <v>75</v>
      </c>
      <c r="S41" s="48" t="n">
        <v>0</v>
      </c>
      <c r="T41" s="48" t="n">
        <v>5</v>
      </c>
      <c r="U41" s="34" t="inlineStr">
        <is>
          <t>Sucralose + acesulfame-K</t>
        </is>
      </c>
      <c r="V41" s="34" t="inlineStr">
        <is>
          <t>Same electrolytes, zero sugar</t>
        </is>
      </c>
      <c r="W41" s="51" t="n"/>
      <c r="X41" s="51" t="n"/>
      <c r="Y41" s="51" t="n"/>
      <c r="Z41" s="51" t="n"/>
      <c r="AA41" s="34" t="inlineStr">
        <is>
          <t>Very High</t>
        </is>
      </c>
      <c r="AB41" s="34" t="inlineStr">
        <is>
          <t>Top zero sugar sports drink</t>
        </is>
      </c>
      <c r="AC41" s="34" t="inlineStr">
        <is>
          <t>Gatorade electrolytes without the sugar</t>
        </is>
      </c>
      <c r="AD41" s="34" t="inlineStr">
        <is>
          <t>Full electrolytes minus the sugar load.</t>
        </is>
      </c>
      <c r="AE41" s="51" t="n"/>
      <c r="AF41" s="53">
        <f>IF(AND(ISNUMBER($P41),ISNUMBER($AL41),$AL41&lt;&gt;0),ROUND($P41/$AL41*100,1),"")</f>
        <v/>
      </c>
      <c r="AG41" s="54">
        <f>IF(AND(ISNUMBER($S41),ISNUMBER($AL41),$AL41&lt;&gt;0),ROUND($S41/$AL41*100,2),"")</f>
        <v/>
      </c>
      <c r="AH41" s="53">
        <f>IF(AND(ISNUMBER($Q41),ISNUMBER($AL41),$AL41&lt;&gt;0),ROUND($Q41/$AL41*100,1),"")</f>
        <v/>
      </c>
      <c r="AI41" s="48">
        <f>IF(ISNUMBER($S41),IF($S41&lt;=1,"Yes","No"),"n/a")</f>
        <v/>
      </c>
      <c r="AJ41" s="48">
        <f>IF(ISNUMBER($S41),ROUND(MAX(0,MIN(100,100-$S41*2.5-IF(ISNUMBER($T41),$T41,0)*0.12+IF($S41&lt;=1,12,0))),0),"")</f>
        <v/>
      </c>
      <c r="AK41" s="48">
        <f>IF(ISNUMBER($Q41),IF($Q41&gt;=100,20,IF($Q41&gt;=30,10,0)),0)+IF(ISNUMBER($R41),IF($R41&gt;=100,20,0),0)+IF(ISNUMBER($P41),IF($P41&gt;=150,20,IF($P41&gt;=50,12,5)),0)+IF(ISNUMBER($S41),IF($S41&lt;=1,15,0),0)</f>
        <v/>
      </c>
      <c r="AL41" s="48" t="n">
        <v>591</v>
      </c>
      <c r="AM41" s="49" t="n"/>
      <c r="AN41" s="48">
        <f>IF(AND(ISNUMBER($P41),ISNUMBER($AL41),$AL41&lt;&gt;0),IF(OR($P41&gt;180,$P41/$AL41*1000&gt;400),"Over ceiling, confirm SKU","Within"),"n/a")</f>
        <v/>
      </c>
      <c r="AO41" s="51" t="n"/>
      <c r="AP41" s="51" t="n"/>
      <c r="AQ41" s="51" t="n"/>
      <c r="AR41" s="34" t="inlineStr">
        <is>
          <t>Retrieved and cited, see Enrichment Log</t>
        </is>
      </c>
      <c r="AS41" s="34" t="inlineStr">
        <is>
          <t>BLANK -&gt; requires live Amazon.ca capture</t>
        </is>
      </c>
      <c r="AT41" s="34" t="inlineStr">
        <is>
          <t>Unverified commercial data</t>
        </is>
      </c>
    </row>
    <row r="42" ht="28" customHeight="1">
      <c r="A42" s="34" t="inlineStr">
        <is>
          <t>Gatorade</t>
        </is>
      </c>
      <c r="B42" s="34" t="inlineStr">
        <is>
          <t>Gatorade Zero Sugar | Glacier Freeze | single 591mL</t>
        </is>
      </c>
      <c r="C42" s="34" t="inlineStr">
        <is>
          <t>2) Electrolyte beverage (RTD)</t>
        </is>
      </c>
      <c r="D42" s="34" t="inlineStr">
        <is>
          <t>591 mL bottle</t>
        </is>
      </c>
      <c r="E42" s="48" t="n">
        <v>1</v>
      </c>
      <c r="F42" s="49" t="n"/>
      <c r="G42" s="50">
        <f>IF(AND(ISNUMBER($F42),ISNUMBER($E42),$E42&lt;&gt;0),$F42/$E42,"")</f>
        <v/>
      </c>
      <c r="H42" s="50">
        <f>IF(AND(ISNUMBER($F42),ISNUMBER($AL42),ISNUMBER($E42),($AL42*$E42)&lt;&gt;0),$F42/($AL42*$E42)*100,"")</f>
        <v/>
      </c>
      <c r="I42" s="51" t="n"/>
      <c r="J42" s="52" t="n"/>
      <c r="K42" s="50">
        <f>IF(AND(ISNUMBER($F42),ISNUMBER($J42)),$F42*(1-$J42),"")</f>
        <v/>
      </c>
      <c r="L42" s="51" t="n"/>
      <c r="M42" s="51" t="n"/>
      <c r="N42" s="50">
        <f>IF(ISNUMBER($F42),($F42-IF(ISNUMBER($AM42),$AM42,0))*(1-IF(ISNUMBER($J42),$J42,0)),"")</f>
        <v/>
      </c>
      <c r="O42" s="34" t="inlineStr">
        <is>
          <t>Glacier Freeze</t>
        </is>
      </c>
      <c r="P42" s="48" t="n">
        <v>0</v>
      </c>
      <c r="Q42" s="48" t="n">
        <v>270</v>
      </c>
      <c r="R42" s="48" t="n">
        <v>75</v>
      </c>
      <c r="S42" s="48" t="n">
        <v>0</v>
      </c>
      <c r="T42" s="48" t="n">
        <v>5</v>
      </c>
      <c r="U42" s="34" t="inlineStr">
        <is>
          <t>Sucralose + acesulfame-K</t>
        </is>
      </c>
      <c r="V42" s="34" t="inlineStr">
        <is>
          <t>Same electrolytes, zero sugar</t>
        </is>
      </c>
      <c r="W42" s="51" t="n"/>
      <c r="X42" s="51" t="n"/>
      <c r="Y42" s="51" t="n"/>
      <c r="Z42" s="51" t="n"/>
      <c r="AA42" s="34" t="inlineStr">
        <is>
          <t>Very High</t>
        </is>
      </c>
      <c r="AB42" s="34" t="inlineStr">
        <is>
          <t>Top zero sugar sports drink</t>
        </is>
      </c>
      <c r="AC42" s="34" t="inlineStr">
        <is>
          <t>Gatorade electrolytes without the sugar</t>
        </is>
      </c>
      <c r="AD42" s="34" t="inlineStr">
        <is>
          <t>Full electrolytes minus the sugar load.</t>
        </is>
      </c>
      <c r="AE42" s="51" t="n"/>
      <c r="AF42" s="53">
        <f>IF(AND(ISNUMBER($P42),ISNUMBER($AL42),$AL42&lt;&gt;0),ROUND($P42/$AL42*100,1),"")</f>
        <v/>
      </c>
      <c r="AG42" s="54">
        <f>IF(AND(ISNUMBER($S42),ISNUMBER($AL42),$AL42&lt;&gt;0),ROUND($S42/$AL42*100,2),"")</f>
        <v/>
      </c>
      <c r="AH42" s="53">
        <f>IF(AND(ISNUMBER($Q42),ISNUMBER($AL42),$AL42&lt;&gt;0),ROUND($Q42/$AL42*100,1),"")</f>
        <v/>
      </c>
      <c r="AI42" s="48">
        <f>IF(ISNUMBER($S42),IF($S42&lt;=1,"Yes","No"),"n/a")</f>
        <v/>
      </c>
      <c r="AJ42" s="48">
        <f>IF(ISNUMBER($S42),ROUND(MAX(0,MIN(100,100-$S42*2.5-IF(ISNUMBER($T42),$T42,0)*0.12+IF($S42&lt;=1,12,0))),0),"")</f>
        <v/>
      </c>
      <c r="AK42" s="48">
        <f>IF(ISNUMBER($Q42),IF($Q42&gt;=100,20,IF($Q42&gt;=30,10,0)),0)+IF(ISNUMBER($R42),IF($R42&gt;=100,20,0),0)+IF(ISNUMBER($P42),IF($P42&gt;=150,20,IF($P42&gt;=50,12,5)),0)+IF(ISNUMBER($S42),IF($S42&lt;=1,15,0),0)</f>
        <v/>
      </c>
      <c r="AL42" s="48" t="n">
        <v>591</v>
      </c>
      <c r="AM42" s="49" t="n"/>
      <c r="AN42" s="48">
        <f>IF(AND(ISNUMBER($P42),ISNUMBER($AL42),$AL42&lt;&gt;0),IF(OR($P42&gt;180,$P42/$AL42*1000&gt;400),"Over ceiling, confirm SKU","Within"),"n/a")</f>
        <v/>
      </c>
      <c r="AO42" s="51" t="n"/>
      <c r="AP42" s="51" t="n"/>
      <c r="AQ42" s="51" t="n"/>
      <c r="AR42" s="34" t="inlineStr">
        <is>
          <t>Retrieved and cited, see Enrichment Log</t>
        </is>
      </c>
      <c r="AS42" s="34" t="inlineStr">
        <is>
          <t>BLANK -&gt; requires live Amazon.ca capture</t>
        </is>
      </c>
      <c r="AT42" s="34" t="inlineStr">
        <is>
          <t>Unverified commercial data</t>
        </is>
      </c>
    </row>
    <row r="43" ht="28" customHeight="1">
      <c r="A43" s="34" t="inlineStr">
        <is>
          <t>Gatorade</t>
        </is>
      </c>
      <c r="B43" s="34" t="inlineStr">
        <is>
          <t>Gatorade Zero Sugar | Glacier Freeze | 6 pack 591mL</t>
        </is>
      </c>
      <c r="C43" s="34" t="inlineStr">
        <is>
          <t>2) Electrolyte beverage (RTD)</t>
        </is>
      </c>
      <c r="D43" s="34" t="inlineStr">
        <is>
          <t>591 mL bottle</t>
        </is>
      </c>
      <c r="E43" s="48" t="n">
        <v>6</v>
      </c>
      <c r="F43" s="49" t="n"/>
      <c r="G43" s="50">
        <f>IF(AND(ISNUMBER($F43),ISNUMBER($E43),$E43&lt;&gt;0),$F43/$E43,"")</f>
        <v/>
      </c>
      <c r="H43" s="50">
        <f>IF(AND(ISNUMBER($F43),ISNUMBER($AL43),ISNUMBER($E43),($AL43*$E43)&lt;&gt;0),$F43/($AL43*$E43)*100,"")</f>
        <v/>
      </c>
      <c r="I43" s="51" t="n"/>
      <c r="J43" s="52" t="n"/>
      <c r="K43" s="50">
        <f>IF(AND(ISNUMBER($F43),ISNUMBER($J43)),$F43*(1-$J43),"")</f>
        <v/>
      </c>
      <c r="L43" s="51" t="n"/>
      <c r="M43" s="51" t="n"/>
      <c r="N43" s="50">
        <f>IF(ISNUMBER($F43),($F43-IF(ISNUMBER($AM43),$AM43,0))*(1-IF(ISNUMBER($J43),$J43,0)),"")</f>
        <v/>
      </c>
      <c r="O43" s="34" t="inlineStr">
        <is>
          <t>Glacier Freeze</t>
        </is>
      </c>
      <c r="P43" s="48" t="n">
        <v>0</v>
      </c>
      <c r="Q43" s="48" t="n">
        <v>270</v>
      </c>
      <c r="R43" s="48" t="n">
        <v>75</v>
      </c>
      <c r="S43" s="48" t="n">
        <v>0</v>
      </c>
      <c r="T43" s="48" t="n">
        <v>5</v>
      </c>
      <c r="U43" s="34" t="inlineStr">
        <is>
          <t>Sucralose + acesulfame-K</t>
        </is>
      </c>
      <c r="V43" s="34" t="inlineStr">
        <is>
          <t>Same electrolytes, zero sugar</t>
        </is>
      </c>
      <c r="W43" s="51" t="n"/>
      <c r="X43" s="51" t="n"/>
      <c r="Y43" s="51" t="n"/>
      <c r="Z43" s="51" t="n"/>
      <c r="AA43" s="34" t="inlineStr">
        <is>
          <t>Very High</t>
        </is>
      </c>
      <c r="AB43" s="34" t="inlineStr">
        <is>
          <t>Top zero sugar sports drink</t>
        </is>
      </c>
      <c r="AC43" s="34" t="inlineStr">
        <is>
          <t>Gatorade electrolytes without the sugar</t>
        </is>
      </c>
      <c r="AD43" s="34" t="inlineStr">
        <is>
          <t>Full electrolytes minus the sugar load.</t>
        </is>
      </c>
      <c r="AE43" s="51" t="n"/>
      <c r="AF43" s="53">
        <f>IF(AND(ISNUMBER($P43),ISNUMBER($AL43),$AL43&lt;&gt;0),ROUND($P43/$AL43*100,1),"")</f>
        <v/>
      </c>
      <c r="AG43" s="54">
        <f>IF(AND(ISNUMBER($S43),ISNUMBER($AL43),$AL43&lt;&gt;0),ROUND($S43/$AL43*100,2),"")</f>
        <v/>
      </c>
      <c r="AH43" s="53">
        <f>IF(AND(ISNUMBER($Q43),ISNUMBER($AL43),$AL43&lt;&gt;0),ROUND($Q43/$AL43*100,1),"")</f>
        <v/>
      </c>
      <c r="AI43" s="48">
        <f>IF(ISNUMBER($S43),IF($S43&lt;=1,"Yes","No"),"n/a")</f>
        <v/>
      </c>
      <c r="AJ43" s="48">
        <f>IF(ISNUMBER($S43),ROUND(MAX(0,MIN(100,100-$S43*2.5-IF(ISNUMBER($T43),$T43,0)*0.12+IF($S43&lt;=1,12,0))),0),"")</f>
        <v/>
      </c>
      <c r="AK43" s="48">
        <f>IF(ISNUMBER($Q43),IF($Q43&gt;=100,20,IF($Q43&gt;=30,10,0)),0)+IF(ISNUMBER($R43),IF($R43&gt;=100,20,0),0)+IF(ISNUMBER($P43),IF($P43&gt;=150,20,IF($P43&gt;=50,12,5)),0)+IF(ISNUMBER($S43),IF($S43&lt;=1,15,0),0)</f>
        <v/>
      </c>
      <c r="AL43" s="48" t="n">
        <v>591</v>
      </c>
      <c r="AM43" s="49" t="n"/>
      <c r="AN43" s="48">
        <f>IF(AND(ISNUMBER($P43),ISNUMBER($AL43),$AL43&lt;&gt;0),IF(OR($P43&gt;180,$P43/$AL43*1000&gt;400),"Over ceiling, confirm SKU","Within"),"n/a")</f>
        <v/>
      </c>
      <c r="AO43" s="51" t="n"/>
      <c r="AP43" s="51" t="n"/>
      <c r="AQ43" s="51" t="n"/>
      <c r="AR43" s="34" t="inlineStr">
        <is>
          <t>Retrieved and cited, see Enrichment Log</t>
        </is>
      </c>
      <c r="AS43" s="34" t="inlineStr">
        <is>
          <t>BLANK -&gt; requires live Amazon.ca capture</t>
        </is>
      </c>
      <c r="AT43" s="34" t="inlineStr">
        <is>
          <t>Unverified commercial data</t>
        </is>
      </c>
    </row>
    <row r="44" ht="28" customHeight="1">
      <c r="A44" s="34" t="inlineStr">
        <is>
          <t>Gatorade</t>
        </is>
      </c>
      <c r="B44" s="34" t="inlineStr">
        <is>
          <t>Gatorade Zero Sugar | Glacier Freeze | 12 pack 591mL</t>
        </is>
      </c>
      <c r="C44" s="34" t="inlineStr">
        <is>
          <t>2) Electrolyte beverage (RTD)</t>
        </is>
      </c>
      <c r="D44" s="34" t="inlineStr">
        <is>
          <t>591 mL bottle</t>
        </is>
      </c>
      <c r="E44" s="48" t="n">
        <v>12</v>
      </c>
      <c r="F44" s="49" t="n"/>
      <c r="G44" s="50">
        <f>IF(AND(ISNUMBER($F44),ISNUMBER($E44),$E44&lt;&gt;0),$F44/$E44,"")</f>
        <v/>
      </c>
      <c r="H44" s="50">
        <f>IF(AND(ISNUMBER($F44),ISNUMBER($AL44),ISNUMBER($E44),($AL44*$E44)&lt;&gt;0),$F44/($AL44*$E44)*100,"")</f>
        <v/>
      </c>
      <c r="I44" s="51" t="n"/>
      <c r="J44" s="52" t="n"/>
      <c r="K44" s="50">
        <f>IF(AND(ISNUMBER($F44),ISNUMBER($J44)),$F44*(1-$J44),"")</f>
        <v/>
      </c>
      <c r="L44" s="51" t="n"/>
      <c r="M44" s="51" t="n"/>
      <c r="N44" s="50">
        <f>IF(ISNUMBER($F44),($F44-IF(ISNUMBER($AM44),$AM44,0))*(1-IF(ISNUMBER($J44),$J44,0)),"")</f>
        <v/>
      </c>
      <c r="O44" s="34" t="inlineStr">
        <is>
          <t>Glacier Freeze</t>
        </is>
      </c>
      <c r="P44" s="48" t="n">
        <v>0</v>
      </c>
      <c r="Q44" s="48" t="n">
        <v>270</v>
      </c>
      <c r="R44" s="48" t="n">
        <v>75</v>
      </c>
      <c r="S44" s="48" t="n">
        <v>0</v>
      </c>
      <c r="T44" s="48" t="n">
        <v>5</v>
      </c>
      <c r="U44" s="34" t="inlineStr">
        <is>
          <t>Sucralose + acesulfame-K</t>
        </is>
      </c>
      <c r="V44" s="34" t="inlineStr">
        <is>
          <t>Same electrolytes, zero sugar</t>
        </is>
      </c>
      <c r="W44" s="51" t="n"/>
      <c r="X44" s="51" t="n"/>
      <c r="Y44" s="51" t="n"/>
      <c r="Z44" s="51" t="n"/>
      <c r="AA44" s="34" t="inlineStr">
        <is>
          <t>Very High</t>
        </is>
      </c>
      <c r="AB44" s="34" t="inlineStr">
        <is>
          <t>Top zero sugar sports drink</t>
        </is>
      </c>
      <c r="AC44" s="34" t="inlineStr">
        <is>
          <t>Gatorade electrolytes without the sugar</t>
        </is>
      </c>
      <c r="AD44" s="34" t="inlineStr">
        <is>
          <t>Full electrolytes minus the sugar load.</t>
        </is>
      </c>
      <c r="AE44" s="51" t="n"/>
      <c r="AF44" s="53">
        <f>IF(AND(ISNUMBER($P44),ISNUMBER($AL44),$AL44&lt;&gt;0),ROUND($P44/$AL44*100,1),"")</f>
        <v/>
      </c>
      <c r="AG44" s="54">
        <f>IF(AND(ISNUMBER($S44),ISNUMBER($AL44),$AL44&lt;&gt;0),ROUND($S44/$AL44*100,2),"")</f>
        <v/>
      </c>
      <c r="AH44" s="53">
        <f>IF(AND(ISNUMBER($Q44),ISNUMBER($AL44),$AL44&lt;&gt;0),ROUND($Q44/$AL44*100,1),"")</f>
        <v/>
      </c>
      <c r="AI44" s="48">
        <f>IF(ISNUMBER($S44),IF($S44&lt;=1,"Yes","No"),"n/a")</f>
        <v/>
      </c>
      <c r="AJ44" s="48">
        <f>IF(ISNUMBER($S44),ROUND(MAX(0,MIN(100,100-$S44*2.5-IF(ISNUMBER($T44),$T44,0)*0.12+IF($S44&lt;=1,12,0))),0),"")</f>
        <v/>
      </c>
      <c r="AK44" s="48">
        <f>IF(ISNUMBER($Q44),IF($Q44&gt;=100,20,IF($Q44&gt;=30,10,0)),0)+IF(ISNUMBER($R44),IF($R44&gt;=100,20,0),0)+IF(ISNUMBER($P44),IF($P44&gt;=150,20,IF($P44&gt;=50,12,5)),0)+IF(ISNUMBER($S44),IF($S44&lt;=1,15,0),0)</f>
        <v/>
      </c>
      <c r="AL44" s="48" t="n">
        <v>591</v>
      </c>
      <c r="AM44" s="49" t="n"/>
      <c r="AN44" s="48">
        <f>IF(AND(ISNUMBER($P44),ISNUMBER($AL44),$AL44&lt;&gt;0),IF(OR($P44&gt;180,$P44/$AL44*1000&gt;400),"Over ceiling, confirm SKU","Within"),"n/a")</f>
        <v/>
      </c>
      <c r="AO44" s="51" t="n"/>
      <c r="AP44" s="51" t="n"/>
      <c r="AQ44" s="51" t="n"/>
      <c r="AR44" s="34" t="inlineStr">
        <is>
          <t>Retrieved and cited, see Enrichment Log</t>
        </is>
      </c>
      <c r="AS44" s="34" t="inlineStr">
        <is>
          <t>BLANK -&gt; requires live Amazon.ca capture</t>
        </is>
      </c>
      <c r="AT44" s="34" t="inlineStr">
        <is>
          <t>Unverified commercial data</t>
        </is>
      </c>
    </row>
    <row r="45" ht="28" customHeight="1">
      <c r="A45" s="34" t="inlineStr">
        <is>
          <t>Gatorade</t>
        </is>
      </c>
      <c r="B45" s="34" t="inlineStr">
        <is>
          <t>Gatorade Zero Sugar | Glacier Freeze | 24 pack 591mL</t>
        </is>
      </c>
      <c r="C45" s="34" t="inlineStr">
        <is>
          <t>2) Electrolyte beverage (RTD)</t>
        </is>
      </c>
      <c r="D45" s="34" t="inlineStr">
        <is>
          <t>591 mL bottle</t>
        </is>
      </c>
      <c r="E45" s="48" t="n">
        <v>24</v>
      </c>
      <c r="F45" s="49" t="n"/>
      <c r="G45" s="50">
        <f>IF(AND(ISNUMBER($F45),ISNUMBER($E45),$E45&lt;&gt;0),$F45/$E45,"")</f>
        <v/>
      </c>
      <c r="H45" s="50">
        <f>IF(AND(ISNUMBER($F45),ISNUMBER($AL45),ISNUMBER($E45),($AL45*$E45)&lt;&gt;0),$F45/($AL45*$E45)*100,"")</f>
        <v/>
      </c>
      <c r="I45" s="51" t="n"/>
      <c r="J45" s="52" t="n"/>
      <c r="K45" s="50">
        <f>IF(AND(ISNUMBER($F45),ISNUMBER($J45)),$F45*(1-$J45),"")</f>
        <v/>
      </c>
      <c r="L45" s="51" t="n"/>
      <c r="M45" s="51" t="n"/>
      <c r="N45" s="50">
        <f>IF(ISNUMBER($F45),($F45-IF(ISNUMBER($AM45),$AM45,0))*(1-IF(ISNUMBER($J45),$J45,0)),"")</f>
        <v/>
      </c>
      <c r="O45" s="34" t="inlineStr">
        <is>
          <t>Glacier Freeze</t>
        </is>
      </c>
      <c r="P45" s="48" t="n">
        <v>0</v>
      </c>
      <c r="Q45" s="48" t="n">
        <v>270</v>
      </c>
      <c r="R45" s="48" t="n">
        <v>75</v>
      </c>
      <c r="S45" s="48" t="n">
        <v>0</v>
      </c>
      <c r="T45" s="48" t="n">
        <v>5</v>
      </c>
      <c r="U45" s="34" t="inlineStr">
        <is>
          <t>Sucralose + acesulfame-K</t>
        </is>
      </c>
      <c r="V45" s="34" t="inlineStr">
        <is>
          <t>Same electrolytes, zero sugar</t>
        </is>
      </c>
      <c r="W45" s="51" t="n"/>
      <c r="X45" s="51" t="n"/>
      <c r="Y45" s="51" t="n"/>
      <c r="Z45" s="51" t="n"/>
      <c r="AA45" s="34" t="inlineStr">
        <is>
          <t>Very High</t>
        </is>
      </c>
      <c r="AB45" s="34" t="inlineStr">
        <is>
          <t>Top zero sugar sports drink</t>
        </is>
      </c>
      <c r="AC45" s="34" t="inlineStr">
        <is>
          <t>Gatorade electrolytes without the sugar</t>
        </is>
      </c>
      <c r="AD45" s="34" t="inlineStr">
        <is>
          <t>Full electrolytes minus the sugar load.</t>
        </is>
      </c>
      <c r="AE45" s="51" t="n"/>
      <c r="AF45" s="53">
        <f>IF(AND(ISNUMBER($P45),ISNUMBER($AL45),$AL45&lt;&gt;0),ROUND($P45/$AL45*100,1),"")</f>
        <v/>
      </c>
      <c r="AG45" s="54">
        <f>IF(AND(ISNUMBER($S45),ISNUMBER($AL45),$AL45&lt;&gt;0),ROUND($S45/$AL45*100,2),"")</f>
        <v/>
      </c>
      <c r="AH45" s="53">
        <f>IF(AND(ISNUMBER($Q45),ISNUMBER($AL45),$AL45&lt;&gt;0),ROUND($Q45/$AL45*100,1),"")</f>
        <v/>
      </c>
      <c r="AI45" s="48">
        <f>IF(ISNUMBER($S45),IF($S45&lt;=1,"Yes","No"),"n/a")</f>
        <v/>
      </c>
      <c r="AJ45" s="48">
        <f>IF(ISNUMBER($S45),ROUND(MAX(0,MIN(100,100-$S45*2.5-IF(ISNUMBER($T45),$T45,0)*0.12+IF($S45&lt;=1,12,0))),0),"")</f>
        <v/>
      </c>
      <c r="AK45" s="48">
        <f>IF(ISNUMBER($Q45),IF($Q45&gt;=100,20,IF($Q45&gt;=30,10,0)),0)+IF(ISNUMBER($R45),IF($R45&gt;=100,20,0),0)+IF(ISNUMBER($P45),IF($P45&gt;=150,20,IF($P45&gt;=50,12,5)),0)+IF(ISNUMBER($S45),IF($S45&lt;=1,15,0),0)</f>
        <v/>
      </c>
      <c r="AL45" s="48" t="n">
        <v>591</v>
      </c>
      <c r="AM45" s="49" t="n"/>
      <c r="AN45" s="48">
        <f>IF(AND(ISNUMBER($P45),ISNUMBER($AL45),$AL45&lt;&gt;0),IF(OR($P45&gt;180,$P45/$AL45*1000&gt;400),"Over ceiling, confirm SKU","Within"),"n/a")</f>
        <v/>
      </c>
      <c r="AO45" s="51" t="n"/>
      <c r="AP45" s="51" t="n"/>
      <c r="AQ45" s="51" t="n"/>
      <c r="AR45" s="34" t="inlineStr">
        <is>
          <t>Retrieved and cited, see Enrichment Log</t>
        </is>
      </c>
      <c r="AS45" s="34" t="inlineStr">
        <is>
          <t>BLANK -&gt; requires live Amazon.ca capture</t>
        </is>
      </c>
      <c r="AT45" s="34" t="inlineStr">
        <is>
          <t>Unverified commercial data</t>
        </is>
      </c>
    </row>
    <row r="46" ht="28" customHeight="1">
      <c r="A46" s="34" t="inlineStr">
        <is>
          <t>Powerade</t>
        </is>
      </c>
      <c r="B46" s="34" t="inlineStr">
        <is>
          <t>Powerade Mountain Berry Blast | Mountain Berry Blast | single 591mL</t>
        </is>
      </c>
      <c r="C46" s="34" t="inlineStr">
        <is>
          <t>2) Electrolyte beverage (RTD)</t>
        </is>
      </c>
      <c r="D46" s="34" t="inlineStr">
        <is>
          <t>591 mL bottle</t>
        </is>
      </c>
      <c r="E46" s="48" t="n">
        <v>1</v>
      </c>
      <c r="F46" s="49" t="n"/>
      <c r="G46" s="50">
        <f>IF(AND(ISNUMBER($F46),ISNUMBER($E46),$E46&lt;&gt;0),$F46/$E46,"")</f>
        <v/>
      </c>
      <c r="H46" s="50">
        <f>IF(AND(ISNUMBER($F46),ISNUMBER($AL46),ISNUMBER($E46),($AL46*$E46)&lt;&gt;0),$F46/($AL46*$E46)*100,"")</f>
        <v/>
      </c>
      <c r="I46" s="51" t="n"/>
      <c r="J46" s="52" t="n"/>
      <c r="K46" s="50">
        <f>IF(AND(ISNUMBER($F46),ISNUMBER($J46)),$F46*(1-$J46),"")</f>
        <v/>
      </c>
      <c r="L46" s="51" t="n"/>
      <c r="M46" s="51" t="n"/>
      <c r="N46" s="50">
        <f>IF(ISNUMBER($F46),($F46-IF(ISNUMBER($AM46),$AM46,0))*(1-IF(ISNUMBER($J46),$J46,0)),"")</f>
        <v/>
      </c>
      <c r="O46" s="34" t="inlineStr">
        <is>
          <t>Mountain Berry Blast</t>
        </is>
      </c>
      <c r="P46" s="48" t="n">
        <v>0</v>
      </c>
      <c r="Q46" s="48" t="n">
        <v>250</v>
      </c>
      <c r="R46" s="48" t="n">
        <v>70</v>
      </c>
      <c r="S46" s="48" t="n">
        <v>35</v>
      </c>
      <c r="T46" s="48" t="n">
        <v>130</v>
      </c>
      <c r="U46" s="34" t="inlineStr">
        <is>
          <t>High fructose corn syrup</t>
        </is>
      </c>
      <c r="V46" s="34" t="inlineStr">
        <is>
          <t>ION4 electrolytes, B vitamins, hydration</t>
        </is>
      </c>
      <c r="W46" s="51" t="n"/>
      <c r="X46" s="51" t="n"/>
      <c r="Y46" s="51" t="n"/>
      <c r="Z46" s="51" t="n"/>
      <c r="AA46" s="34" t="inlineStr">
        <is>
          <t>High</t>
        </is>
      </c>
      <c r="AB46" s="34" t="inlineStr">
        <is>
          <t>Strong #2; Coca-Cola distribution &amp; price</t>
        </is>
      </c>
      <c r="AC46" s="34" t="inlineStr">
        <is>
          <t>Value priced electrolyte hydration</t>
        </is>
      </c>
      <c r="AD46" s="34" t="inlineStr">
        <is>
          <t>Cheaper electrolyte alternative to Gatorade.</t>
        </is>
      </c>
      <c r="AE46" s="51" t="n"/>
      <c r="AF46" s="53">
        <f>IF(AND(ISNUMBER($P46),ISNUMBER($AL46),$AL46&lt;&gt;0),ROUND($P46/$AL46*100,1),"")</f>
        <v/>
      </c>
      <c r="AG46" s="54">
        <f>IF(AND(ISNUMBER($S46),ISNUMBER($AL46),$AL46&lt;&gt;0),ROUND($S46/$AL46*100,2),"")</f>
        <v/>
      </c>
      <c r="AH46" s="53">
        <f>IF(AND(ISNUMBER($Q46),ISNUMBER($AL46),$AL46&lt;&gt;0),ROUND($Q46/$AL46*100,1),"")</f>
        <v/>
      </c>
      <c r="AI46" s="48">
        <f>IF(ISNUMBER($S46),IF($S46&lt;=1,"Yes","No"),"n/a")</f>
        <v/>
      </c>
      <c r="AJ46" s="48">
        <f>IF(ISNUMBER($S46),ROUND(MAX(0,MIN(100,100-$S46*2.5-IF(ISNUMBER($T46),$T46,0)*0.12+IF($S46&lt;=1,12,0))),0),"")</f>
        <v/>
      </c>
      <c r="AK46" s="48">
        <f>IF(ISNUMBER($Q46),IF($Q46&gt;=100,20,IF($Q46&gt;=30,10,0)),0)+IF(ISNUMBER($R46),IF($R46&gt;=100,20,0),0)+IF(ISNUMBER($P46),IF($P46&gt;=150,20,IF($P46&gt;=50,12,5)),0)+IF(ISNUMBER($S46),IF($S46&lt;=1,15,0),0)</f>
        <v/>
      </c>
      <c r="AL46" s="48" t="n">
        <v>591</v>
      </c>
      <c r="AM46" s="49" t="n"/>
      <c r="AN46" s="48">
        <f>IF(AND(ISNUMBER($P46),ISNUMBER($AL46),$AL46&lt;&gt;0),IF(OR($P46&gt;180,$P46/$AL46*1000&gt;400),"Over ceiling, confirm SKU","Within"),"n/a")</f>
        <v/>
      </c>
      <c r="AO46" s="51" t="n"/>
      <c r="AP46" s="51" t="n"/>
      <c r="AQ46" s="51" t="n"/>
      <c r="AR46" s="34" t="inlineStr">
        <is>
          <t>Retrieved and cited, see Enrichment Log</t>
        </is>
      </c>
      <c r="AS46" s="34" t="inlineStr">
        <is>
          <t>BLANK -&gt; requires live Amazon.ca capture</t>
        </is>
      </c>
      <c r="AT46" s="34" t="inlineStr">
        <is>
          <t>Unverified commercial data</t>
        </is>
      </c>
    </row>
    <row r="47" ht="28" customHeight="1">
      <c r="A47" s="34" t="inlineStr">
        <is>
          <t>Powerade</t>
        </is>
      </c>
      <c r="B47" s="34" t="inlineStr">
        <is>
          <t>Powerade Mountain Berry Blast | Mountain Berry Blast | 6 pack 591mL</t>
        </is>
      </c>
      <c r="C47" s="34" t="inlineStr">
        <is>
          <t>2) Electrolyte beverage (RTD)</t>
        </is>
      </c>
      <c r="D47" s="34" t="inlineStr">
        <is>
          <t>591 mL bottle</t>
        </is>
      </c>
      <c r="E47" s="48" t="n">
        <v>6</v>
      </c>
      <c r="F47" s="49" t="n"/>
      <c r="G47" s="50">
        <f>IF(AND(ISNUMBER($F47),ISNUMBER($E47),$E47&lt;&gt;0),$F47/$E47,"")</f>
        <v/>
      </c>
      <c r="H47" s="50">
        <f>IF(AND(ISNUMBER($F47),ISNUMBER($AL47),ISNUMBER($E47),($AL47*$E47)&lt;&gt;0),$F47/($AL47*$E47)*100,"")</f>
        <v/>
      </c>
      <c r="I47" s="51" t="n"/>
      <c r="J47" s="52" t="n"/>
      <c r="K47" s="50">
        <f>IF(AND(ISNUMBER($F47),ISNUMBER($J47)),$F47*(1-$J47),"")</f>
        <v/>
      </c>
      <c r="L47" s="51" t="n"/>
      <c r="M47" s="51" t="n"/>
      <c r="N47" s="50">
        <f>IF(ISNUMBER($F47),($F47-IF(ISNUMBER($AM47),$AM47,0))*(1-IF(ISNUMBER($J47),$J47,0)),"")</f>
        <v/>
      </c>
      <c r="O47" s="34" t="inlineStr">
        <is>
          <t>Mountain Berry Blast</t>
        </is>
      </c>
      <c r="P47" s="48" t="n">
        <v>0</v>
      </c>
      <c r="Q47" s="48" t="n">
        <v>250</v>
      </c>
      <c r="R47" s="48" t="n">
        <v>70</v>
      </c>
      <c r="S47" s="48" t="n">
        <v>35</v>
      </c>
      <c r="T47" s="48" t="n">
        <v>130</v>
      </c>
      <c r="U47" s="34" t="inlineStr">
        <is>
          <t>High fructose corn syrup</t>
        </is>
      </c>
      <c r="V47" s="34" t="inlineStr">
        <is>
          <t>ION4 electrolytes, B vitamins, hydration</t>
        </is>
      </c>
      <c r="W47" s="51" t="n"/>
      <c r="X47" s="51" t="n"/>
      <c r="Y47" s="51" t="n"/>
      <c r="Z47" s="51" t="n"/>
      <c r="AA47" s="34" t="inlineStr">
        <is>
          <t>High</t>
        </is>
      </c>
      <c r="AB47" s="34" t="inlineStr">
        <is>
          <t>Strong #2; Coca-Cola distribution &amp; price</t>
        </is>
      </c>
      <c r="AC47" s="34" t="inlineStr">
        <is>
          <t>Value priced electrolyte hydration</t>
        </is>
      </c>
      <c r="AD47" s="34" t="inlineStr">
        <is>
          <t>Cheaper electrolyte alternative to Gatorade.</t>
        </is>
      </c>
      <c r="AE47" s="51" t="n"/>
      <c r="AF47" s="53">
        <f>IF(AND(ISNUMBER($P47),ISNUMBER($AL47),$AL47&lt;&gt;0),ROUND($P47/$AL47*100,1),"")</f>
        <v/>
      </c>
      <c r="AG47" s="54">
        <f>IF(AND(ISNUMBER($S47),ISNUMBER($AL47),$AL47&lt;&gt;0),ROUND($S47/$AL47*100,2),"")</f>
        <v/>
      </c>
      <c r="AH47" s="53">
        <f>IF(AND(ISNUMBER($Q47),ISNUMBER($AL47),$AL47&lt;&gt;0),ROUND($Q47/$AL47*100,1),"")</f>
        <v/>
      </c>
      <c r="AI47" s="48">
        <f>IF(ISNUMBER($S47),IF($S47&lt;=1,"Yes","No"),"n/a")</f>
        <v/>
      </c>
      <c r="AJ47" s="48">
        <f>IF(ISNUMBER($S47),ROUND(MAX(0,MIN(100,100-$S47*2.5-IF(ISNUMBER($T47),$T47,0)*0.12+IF($S47&lt;=1,12,0))),0),"")</f>
        <v/>
      </c>
      <c r="AK47" s="48">
        <f>IF(ISNUMBER($Q47),IF($Q47&gt;=100,20,IF($Q47&gt;=30,10,0)),0)+IF(ISNUMBER($R47),IF($R47&gt;=100,20,0),0)+IF(ISNUMBER($P47),IF($P47&gt;=150,20,IF($P47&gt;=50,12,5)),0)+IF(ISNUMBER($S47),IF($S47&lt;=1,15,0),0)</f>
        <v/>
      </c>
      <c r="AL47" s="48" t="n">
        <v>591</v>
      </c>
      <c r="AM47" s="49" t="n"/>
      <c r="AN47" s="48">
        <f>IF(AND(ISNUMBER($P47),ISNUMBER($AL47),$AL47&lt;&gt;0),IF(OR($P47&gt;180,$P47/$AL47*1000&gt;400),"Over ceiling, confirm SKU","Within"),"n/a")</f>
        <v/>
      </c>
      <c r="AO47" s="51" t="n"/>
      <c r="AP47" s="51" t="n"/>
      <c r="AQ47" s="51" t="n"/>
      <c r="AR47" s="34" t="inlineStr">
        <is>
          <t>Retrieved and cited, see Enrichment Log</t>
        </is>
      </c>
      <c r="AS47" s="34" t="inlineStr">
        <is>
          <t>BLANK -&gt; requires live Amazon.ca capture</t>
        </is>
      </c>
      <c r="AT47" s="34" t="inlineStr">
        <is>
          <t>Unverified commercial data</t>
        </is>
      </c>
    </row>
    <row r="48" ht="28" customHeight="1">
      <c r="A48" s="34" t="inlineStr">
        <is>
          <t>Powerade</t>
        </is>
      </c>
      <c r="B48" s="34" t="inlineStr">
        <is>
          <t>Powerade Mountain Berry Blast | Mountain Berry Blast | 12 pack 591mL</t>
        </is>
      </c>
      <c r="C48" s="34" t="inlineStr">
        <is>
          <t>2) Electrolyte beverage (RTD)</t>
        </is>
      </c>
      <c r="D48" s="34" t="inlineStr">
        <is>
          <t>591 mL bottle</t>
        </is>
      </c>
      <c r="E48" s="48" t="n">
        <v>12</v>
      </c>
      <c r="F48" s="49" t="n"/>
      <c r="G48" s="50">
        <f>IF(AND(ISNUMBER($F48),ISNUMBER($E48),$E48&lt;&gt;0),$F48/$E48,"")</f>
        <v/>
      </c>
      <c r="H48" s="50">
        <f>IF(AND(ISNUMBER($F48),ISNUMBER($AL48),ISNUMBER($E48),($AL48*$E48)&lt;&gt;0),$F48/($AL48*$E48)*100,"")</f>
        <v/>
      </c>
      <c r="I48" s="51" t="n"/>
      <c r="J48" s="52" t="n"/>
      <c r="K48" s="50">
        <f>IF(AND(ISNUMBER($F48),ISNUMBER($J48)),$F48*(1-$J48),"")</f>
        <v/>
      </c>
      <c r="L48" s="51" t="n"/>
      <c r="M48" s="51" t="n"/>
      <c r="N48" s="50">
        <f>IF(ISNUMBER($F48),($F48-IF(ISNUMBER($AM48),$AM48,0))*(1-IF(ISNUMBER($J48),$J48,0)),"")</f>
        <v/>
      </c>
      <c r="O48" s="34" t="inlineStr">
        <is>
          <t>Mountain Berry Blast</t>
        </is>
      </c>
      <c r="P48" s="48" t="n">
        <v>0</v>
      </c>
      <c r="Q48" s="48" t="n">
        <v>250</v>
      </c>
      <c r="R48" s="48" t="n">
        <v>70</v>
      </c>
      <c r="S48" s="48" t="n">
        <v>35</v>
      </c>
      <c r="T48" s="48" t="n">
        <v>130</v>
      </c>
      <c r="U48" s="34" t="inlineStr">
        <is>
          <t>High fructose corn syrup</t>
        </is>
      </c>
      <c r="V48" s="34" t="inlineStr">
        <is>
          <t>ION4 electrolytes, B vitamins, hydration</t>
        </is>
      </c>
      <c r="W48" s="51" t="n"/>
      <c r="X48" s="51" t="n"/>
      <c r="Y48" s="51" t="n"/>
      <c r="Z48" s="51" t="n"/>
      <c r="AA48" s="34" t="inlineStr">
        <is>
          <t>High</t>
        </is>
      </c>
      <c r="AB48" s="34" t="inlineStr">
        <is>
          <t>Strong #2; Coca-Cola distribution &amp; price</t>
        </is>
      </c>
      <c r="AC48" s="34" t="inlineStr">
        <is>
          <t>Value priced electrolyte hydration</t>
        </is>
      </c>
      <c r="AD48" s="34" t="inlineStr">
        <is>
          <t>Cheaper electrolyte alternative to Gatorade.</t>
        </is>
      </c>
      <c r="AE48" s="51" t="n"/>
      <c r="AF48" s="53">
        <f>IF(AND(ISNUMBER($P48),ISNUMBER($AL48),$AL48&lt;&gt;0),ROUND($P48/$AL48*100,1),"")</f>
        <v/>
      </c>
      <c r="AG48" s="54">
        <f>IF(AND(ISNUMBER($S48),ISNUMBER($AL48),$AL48&lt;&gt;0),ROUND($S48/$AL48*100,2),"")</f>
        <v/>
      </c>
      <c r="AH48" s="53">
        <f>IF(AND(ISNUMBER($Q48),ISNUMBER($AL48),$AL48&lt;&gt;0),ROUND($Q48/$AL48*100,1),"")</f>
        <v/>
      </c>
      <c r="AI48" s="48">
        <f>IF(ISNUMBER($S48),IF($S48&lt;=1,"Yes","No"),"n/a")</f>
        <v/>
      </c>
      <c r="AJ48" s="48">
        <f>IF(ISNUMBER($S48),ROUND(MAX(0,MIN(100,100-$S48*2.5-IF(ISNUMBER($T48),$T48,0)*0.12+IF($S48&lt;=1,12,0))),0),"")</f>
        <v/>
      </c>
      <c r="AK48" s="48">
        <f>IF(ISNUMBER($Q48),IF($Q48&gt;=100,20,IF($Q48&gt;=30,10,0)),0)+IF(ISNUMBER($R48),IF($R48&gt;=100,20,0),0)+IF(ISNUMBER($P48),IF($P48&gt;=150,20,IF($P48&gt;=50,12,5)),0)+IF(ISNUMBER($S48),IF($S48&lt;=1,15,0),0)</f>
        <v/>
      </c>
      <c r="AL48" s="48" t="n">
        <v>591</v>
      </c>
      <c r="AM48" s="49" t="n"/>
      <c r="AN48" s="48">
        <f>IF(AND(ISNUMBER($P48),ISNUMBER($AL48),$AL48&lt;&gt;0),IF(OR($P48&gt;180,$P48/$AL48*1000&gt;400),"Over ceiling, confirm SKU","Within"),"n/a")</f>
        <v/>
      </c>
      <c r="AO48" s="51" t="n"/>
      <c r="AP48" s="51" t="n"/>
      <c r="AQ48" s="51" t="n"/>
      <c r="AR48" s="34" t="inlineStr">
        <is>
          <t>Retrieved and cited, see Enrichment Log</t>
        </is>
      </c>
      <c r="AS48" s="34" t="inlineStr">
        <is>
          <t>BLANK -&gt; requires live Amazon.ca capture</t>
        </is>
      </c>
      <c r="AT48" s="34" t="inlineStr">
        <is>
          <t>Unverified commercial data</t>
        </is>
      </c>
    </row>
    <row r="49" ht="28" customHeight="1">
      <c r="A49" s="34" t="inlineStr">
        <is>
          <t>Powerade</t>
        </is>
      </c>
      <c r="B49" s="34" t="inlineStr">
        <is>
          <t>Powerade Mountain Berry Blast | Mountain Berry Blast | 24 pack 591mL</t>
        </is>
      </c>
      <c r="C49" s="34" t="inlineStr">
        <is>
          <t>2) Electrolyte beverage (RTD)</t>
        </is>
      </c>
      <c r="D49" s="34" t="inlineStr">
        <is>
          <t>591 mL bottle</t>
        </is>
      </c>
      <c r="E49" s="48" t="n">
        <v>24</v>
      </c>
      <c r="F49" s="49" t="n"/>
      <c r="G49" s="50">
        <f>IF(AND(ISNUMBER($F49),ISNUMBER($E49),$E49&lt;&gt;0),$F49/$E49,"")</f>
        <v/>
      </c>
      <c r="H49" s="50">
        <f>IF(AND(ISNUMBER($F49),ISNUMBER($AL49),ISNUMBER($E49),($AL49*$E49)&lt;&gt;0),$F49/($AL49*$E49)*100,"")</f>
        <v/>
      </c>
      <c r="I49" s="51" t="n"/>
      <c r="J49" s="52" t="n"/>
      <c r="K49" s="50">
        <f>IF(AND(ISNUMBER($F49),ISNUMBER($J49)),$F49*(1-$J49),"")</f>
        <v/>
      </c>
      <c r="L49" s="51" t="n"/>
      <c r="M49" s="51" t="n"/>
      <c r="N49" s="50">
        <f>IF(ISNUMBER($F49),($F49-IF(ISNUMBER($AM49),$AM49,0))*(1-IF(ISNUMBER($J49),$J49,0)),"")</f>
        <v/>
      </c>
      <c r="O49" s="34" t="inlineStr">
        <is>
          <t>Mountain Berry Blast</t>
        </is>
      </c>
      <c r="P49" s="48" t="n">
        <v>0</v>
      </c>
      <c r="Q49" s="48" t="n">
        <v>250</v>
      </c>
      <c r="R49" s="48" t="n">
        <v>70</v>
      </c>
      <c r="S49" s="48" t="n">
        <v>35</v>
      </c>
      <c r="T49" s="48" t="n">
        <v>130</v>
      </c>
      <c r="U49" s="34" t="inlineStr">
        <is>
          <t>High fructose corn syrup</t>
        </is>
      </c>
      <c r="V49" s="34" t="inlineStr">
        <is>
          <t>ION4 electrolytes, B vitamins, hydration</t>
        </is>
      </c>
      <c r="W49" s="51" t="n"/>
      <c r="X49" s="51" t="n"/>
      <c r="Y49" s="51" t="n"/>
      <c r="Z49" s="51" t="n"/>
      <c r="AA49" s="34" t="inlineStr">
        <is>
          <t>High</t>
        </is>
      </c>
      <c r="AB49" s="34" t="inlineStr">
        <is>
          <t>Strong #2; Coca-Cola distribution &amp; price</t>
        </is>
      </c>
      <c r="AC49" s="34" t="inlineStr">
        <is>
          <t>Value priced electrolyte hydration</t>
        </is>
      </c>
      <c r="AD49" s="34" t="inlineStr">
        <is>
          <t>Cheaper electrolyte alternative to Gatorade.</t>
        </is>
      </c>
      <c r="AE49" s="51" t="n"/>
      <c r="AF49" s="53">
        <f>IF(AND(ISNUMBER($P49),ISNUMBER($AL49),$AL49&lt;&gt;0),ROUND($P49/$AL49*100,1),"")</f>
        <v/>
      </c>
      <c r="AG49" s="54">
        <f>IF(AND(ISNUMBER($S49),ISNUMBER($AL49),$AL49&lt;&gt;0),ROUND($S49/$AL49*100,2),"")</f>
        <v/>
      </c>
      <c r="AH49" s="53">
        <f>IF(AND(ISNUMBER($Q49),ISNUMBER($AL49),$AL49&lt;&gt;0),ROUND($Q49/$AL49*100,1),"")</f>
        <v/>
      </c>
      <c r="AI49" s="48">
        <f>IF(ISNUMBER($S49),IF($S49&lt;=1,"Yes","No"),"n/a")</f>
        <v/>
      </c>
      <c r="AJ49" s="48">
        <f>IF(ISNUMBER($S49),ROUND(MAX(0,MIN(100,100-$S49*2.5-IF(ISNUMBER($T49),$T49,0)*0.12+IF($S49&lt;=1,12,0))),0),"")</f>
        <v/>
      </c>
      <c r="AK49" s="48">
        <f>IF(ISNUMBER($Q49),IF($Q49&gt;=100,20,IF($Q49&gt;=30,10,0)),0)+IF(ISNUMBER($R49),IF($R49&gt;=100,20,0),0)+IF(ISNUMBER($P49),IF($P49&gt;=150,20,IF($P49&gt;=50,12,5)),0)+IF(ISNUMBER($S49),IF($S49&lt;=1,15,0),0)</f>
        <v/>
      </c>
      <c r="AL49" s="48" t="n">
        <v>591</v>
      </c>
      <c r="AM49" s="49" t="n"/>
      <c r="AN49" s="48">
        <f>IF(AND(ISNUMBER($P49),ISNUMBER($AL49),$AL49&lt;&gt;0),IF(OR($P49&gt;180,$P49/$AL49*1000&gt;400),"Over ceiling, confirm SKU","Within"),"n/a")</f>
        <v/>
      </c>
      <c r="AO49" s="51" t="n"/>
      <c r="AP49" s="51" t="n"/>
      <c r="AQ49" s="51" t="n"/>
      <c r="AR49" s="34" t="inlineStr">
        <is>
          <t>Retrieved and cited, see Enrichment Log</t>
        </is>
      </c>
      <c r="AS49" s="34" t="inlineStr">
        <is>
          <t>BLANK -&gt; requires live Amazon.ca capture</t>
        </is>
      </c>
      <c r="AT49" s="34" t="inlineStr">
        <is>
          <t>Unverified commercial data</t>
        </is>
      </c>
    </row>
    <row r="50" ht="28" customHeight="1">
      <c r="A50" s="34" t="inlineStr">
        <is>
          <t>Powerade</t>
        </is>
      </c>
      <c r="B50" s="34" t="inlineStr">
        <is>
          <t>Powerade Mountain Berry Blast | Fruit Punch | single 591mL</t>
        </is>
      </c>
      <c r="C50" s="34" t="inlineStr">
        <is>
          <t>2) Electrolyte beverage (RTD)</t>
        </is>
      </c>
      <c r="D50" s="34" t="inlineStr">
        <is>
          <t>591 mL bottle</t>
        </is>
      </c>
      <c r="E50" s="48" t="n">
        <v>1</v>
      </c>
      <c r="F50" s="49" t="n"/>
      <c r="G50" s="50">
        <f>IF(AND(ISNUMBER($F50),ISNUMBER($E50),$E50&lt;&gt;0),$F50/$E50,"")</f>
        <v/>
      </c>
      <c r="H50" s="50">
        <f>IF(AND(ISNUMBER($F50),ISNUMBER($AL50),ISNUMBER($E50),($AL50*$E50)&lt;&gt;0),$F50/($AL50*$E50)*100,"")</f>
        <v/>
      </c>
      <c r="I50" s="51" t="n"/>
      <c r="J50" s="52" t="n"/>
      <c r="K50" s="50">
        <f>IF(AND(ISNUMBER($F50),ISNUMBER($J50)),$F50*(1-$J50),"")</f>
        <v/>
      </c>
      <c r="L50" s="51" t="n"/>
      <c r="M50" s="51" t="n"/>
      <c r="N50" s="50">
        <f>IF(ISNUMBER($F50),($F50-IF(ISNUMBER($AM50),$AM50,0))*(1-IF(ISNUMBER($J50),$J50,0)),"")</f>
        <v/>
      </c>
      <c r="O50" s="34" t="inlineStr">
        <is>
          <t>Fruit Punch</t>
        </is>
      </c>
      <c r="P50" s="48" t="n">
        <v>0</v>
      </c>
      <c r="Q50" s="48" t="n">
        <v>250</v>
      </c>
      <c r="R50" s="48" t="n">
        <v>70</v>
      </c>
      <c r="S50" s="48" t="n">
        <v>35</v>
      </c>
      <c r="T50" s="48" t="n">
        <v>130</v>
      </c>
      <c r="U50" s="34" t="inlineStr">
        <is>
          <t>High fructose corn syrup</t>
        </is>
      </c>
      <c r="V50" s="34" t="inlineStr">
        <is>
          <t>ION4 electrolytes, B vitamins, hydration</t>
        </is>
      </c>
      <c r="W50" s="51" t="n"/>
      <c r="X50" s="51" t="n"/>
      <c r="Y50" s="51" t="n"/>
      <c r="Z50" s="51" t="n"/>
      <c r="AA50" s="34" t="inlineStr">
        <is>
          <t>High</t>
        </is>
      </c>
      <c r="AB50" s="34" t="inlineStr">
        <is>
          <t>Strong #2; Coca-Cola distribution &amp; price</t>
        </is>
      </c>
      <c r="AC50" s="34" t="inlineStr">
        <is>
          <t>Value priced electrolyte hydration</t>
        </is>
      </c>
      <c r="AD50" s="34" t="inlineStr">
        <is>
          <t>Cheaper electrolyte alternative to Gatorade.</t>
        </is>
      </c>
      <c r="AE50" s="51" t="n"/>
      <c r="AF50" s="53">
        <f>IF(AND(ISNUMBER($P50),ISNUMBER($AL50),$AL50&lt;&gt;0),ROUND($P50/$AL50*100,1),"")</f>
        <v/>
      </c>
      <c r="AG50" s="54">
        <f>IF(AND(ISNUMBER($S50),ISNUMBER($AL50),$AL50&lt;&gt;0),ROUND($S50/$AL50*100,2),"")</f>
        <v/>
      </c>
      <c r="AH50" s="53">
        <f>IF(AND(ISNUMBER($Q50),ISNUMBER($AL50),$AL50&lt;&gt;0),ROUND($Q50/$AL50*100,1),"")</f>
        <v/>
      </c>
      <c r="AI50" s="48">
        <f>IF(ISNUMBER($S50),IF($S50&lt;=1,"Yes","No"),"n/a")</f>
        <v/>
      </c>
      <c r="AJ50" s="48">
        <f>IF(ISNUMBER($S50),ROUND(MAX(0,MIN(100,100-$S50*2.5-IF(ISNUMBER($T50),$T50,0)*0.12+IF($S50&lt;=1,12,0))),0),"")</f>
        <v/>
      </c>
      <c r="AK50" s="48">
        <f>IF(ISNUMBER($Q50),IF($Q50&gt;=100,20,IF($Q50&gt;=30,10,0)),0)+IF(ISNUMBER($R50),IF($R50&gt;=100,20,0),0)+IF(ISNUMBER($P50),IF($P50&gt;=150,20,IF($P50&gt;=50,12,5)),0)+IF(ISNUMBER($S50),IF($S50&lt;=1,15,0),0)</f>
        <v/>
      </c>
      <c r="AL50" s="48" t="n">
        <v>591</v>
      </c>
      <c r="AM50" s="49" t="n"/>
      <c r="AN50" s="48">
        <f>IF(AND(ISNUMBER($P50),ISNUMBER($AL50),$AL50&lt;&gt;0),IF(OR($P50&gt;180,$P50/$AL50*1000&gt;400),"Over ceiling, confirm SKU","Within"),"n/a")</f>
        <v/>
      </c>
      <c r="AO50" s="51" t="n"/>
      <c r="AP50" s="51" t="n"/>
      <c r="AQ50" s="51" t="n"/>
      <c r="AR50" s="34" t="inlineStr">
        <is>
          <t>Retrieved and cited, see Enrichment Log</t>
        </is>
      </c>
      <c r="AS50" s="34" t="inlineStr">
        <is>
          <t>BLANK -&gt; requires live Amazon.ca capture</t>
        </is>
      </c>
      <c r="AT50" s="34" t="inlineStr">
        <is>
          <t>Unverified commercial data</t>
        </is>
      </c>
    </row>
    <row r="51" ht="28" customHeight="1">
      <c r="A51" s="34" t="inlineStr">
        <is>
          <t>Powerade</t>
        </is>
      </c>
      <c r="B51" s="34" t="inlineStr">
        <is>
          <t>Powerade Mountain Berry Blast | Fruit Punch | 6 pack 591mL</t>
        </is>
      </c>
      <c r="C51" s="34" t="inlineStr">
        <is>
          <t>2) Electrolyte beverage (RTD)</t>
        </is>
      </c>
      <c r="D51" s="34" t="inlineStr">
        <is>
          <t>591 mL bottle</t>
        </is>
      </c>
      <c r="E51" s="48" t="n">
        <v>6</v>
      </c>
      <c r="F51" s="49" t="n"/>
      <c r="G51" s="50">
        <f>IF(AND(ISNUMBER($F51),ISNUMBER($E51),$E51&lt;&gt;0),$F51/$E51,"")</f>
        <v/>
      </c>
      <c r="H51" s="50">
        <f>IF(AND(ISNUMBER($F51),ISNUMBER($AL51),ISNUMBER($E51),($AL51*$E51)&lt;&gt;0),$F51/($AL51*$E51)*100,"")</f>
        <v/>
      </c>
      <c r="I51" s="51" t="n"/>
      <c r="J51" s="52" t="n"/>
      <c r="K51" s="50">
        <f>IF(AND(ISNUMBER($F51),ISNUMBER($J51)),$F51*(1-$J51),"")</f>
        <v/>
      </c>
      <c r="L51" s="51" t="n"/>
      <c r="M51" s="51" t="n"/>
      <c r="N51" s="50">
        <f>IF(ISNUMBER($F51),($F51-IF(ISNUMBER($AM51),$AM51,0))*(1-IF(ISNUMBER($J51),$J51,0)),"")</f>
        <v/>
      </c>
      <c r="O51" s="34" t="inlineStr">
        <is>
          <t>Fruit Punch</t>
        </is>
      </c>
      <c r="P51" s="48" t="n">
        <v>0</v>
      </c>
      <c r="Q51" s="48" t="n">
        <v>250</v>
      </c>
      <c r="R51" s="48" t="n">
        <v>70</v>
      </c>
      <c r="S51" s="48" t="n">
        <v>35</v>
      </c>
      <c r="T51" s="48" t="n">
        <v>130</v>
      </c>
      <c r="U51" s="34" t="inlineStr">
        <is>
          <t>High fructose corn syrup</t>
        </is>
      </c>
      <c r="V51" s="34" t="inlineStr">
        <is>
          <t>ION4 electrolytes, B vitamins, hydration</t>
        </is>
      </c>
      <c r="W51" s="51" t="n"/>
      <c r="X51" s="51" t="n"/>
      <c r="Y51" s="51" t="n"/>
      <c r="Z51" s="51" t="n"/>
      <c r="AA51" s="34" t="inlineStr">
        <is>
          <t>High</t>
        </is>
      </c>
      <c r="AB51" s="34" t="inlineStr">
        <is>
          <t>Strong #2; Coca-Cola distribution &amp; price</t>
        </is>
      </c>
      <c r="AC51" s="34" t="inlineStr">
        <is>
          <t>Value priced electrolyte hydration</t>
        </is>
      </c>
      <c r="AD51" s="34" t="inlineStr">
        <is>
          <t>Cheaper electrolyte alternative to Gatorade.</t>
        </is>
      </c>
      <c r="AE51" s="51" t="n"/>
      <c r="AF51" s="53">
        <f>IF(AND(ISNUMBER($P51),ISNUMBER($AL51),$AL51&lt;&gt;0),ROUND($P51/$AL51*100,1),"")</f>
        <v/>
      </c>
      <c r="AG51" s="54">
        <f>IF(AND(ISNUMBER($S51),ISNUMBER($AL51),$AL51&lt;&gt;0),ROUND($S51/$AL51*100,2),"")</f>
        <v/>
      </c>
      <c r="AH51" s="53">
        <f>IF(AND(ISNUMBER($Q51),ISNUMBER($AL51),$AL51&lt;&gt;0),ROUND($Q51/$AL51*100,1),"")</f>
        <v/>
      </c>
      <c r="AI51" s="48">
        <f>IF(ISNUMBER($S51),IF($S51&lt;=1,"Yes","No"),"n/a")</f>
        <v/>
      </c>
      <c r="AJ51" s="48">
        <f>IF(ISNUMBER($S51),ROUND(MAX(0,MIN(100,100-$S51*2.5-IF(ISNUMBER($T51),$T51,0)*0.12+IF($S51&lt;=1,12,0))),0),"")</f>
        <v/>
      </c>
      <c r="AK51" s="48">
        <f>IF(ISNUMBER($Q51),IF($Q51&gt;=100,20,IF($Q51&gt;=30,10,0)),0)+IF(ISNUMBER($R51),IF($R51&gt;=100,20,0),0)+IF(ISNUMBER($P51),IF($P51&gt;=150,20,IF($P51&gt;=50,12,5)),0)+IF(ISNUMBER($S51),IF($S51&lt;=1,15,0),0)</f>
        <v/>
      </c>
      <c r="AL51" s="48" t="n">
        <v>591</v>
      </c>
      <c r="AM51" s="49" t="n"/>
      <c r="AN51" s="48">
        <f>IF(AND(ISNUMBER($P51),ISNUMBER($AL51),$AL51&lt;&gt;0),IF(OR($P51&gt;180,$P51/$AL51*1000&gt;400),"Over ceiling, confirm SKU","Within"),"n/a")</f>
        <v/>
      </c>
      <c r="AO51" s="51" t="n"/>
      <c r="AP51" s="51" t="n"/>
      <c r="AQ51" s="51" t="n"/>
      <c r="AR51" s="34" t="inlineStr">
        <is>
          <t>Retrieved and cited, see Enrichment Log</t>
        </is>
      </c>
      <c r="AS51" s="34" t="inlineStr">
        <is>
          <t>BLANK -&gt; requires live Amazon.ca capture</t>
        </is>
      </c>
      <c r="AT51" s="34" t="inlineStr">
        <is>
          <t>Unverified commercial data</t>
        </is>
      </c>
    </row>
    <row r="52" ht="28" customHeight="1">
      <c r="A52" s="34" t="inlineStr">
        <is>
          <t>Powerade</t>
        </is>
      </c>
      <c r="B52" s="34" t="inlineStr">
        <is>
          <t>Powerade Mountain Berry Blast | Fruit Punch | 12 pack 591mL</t>
        </is>
      </c>
      <c r="C52" s="34" t="inlineStr">
        <is>
          <t>2) Electrolyte beverage (RTD)</t>
        </is>
      </c>
      <c r="D52" s="34" t="inlineStr">
        <is>
          <t>591 mL bottle</t>
        </is>
      </c>
      <c r="E52" s="48" t="n">
        <v>12</v>
      </c>
      <c r="F52" s="49" t="n"/>
      <c r="G52" s="50">
        <f>IF(AND(ISNUMBER($F52),ISNUMBER($E52),$E52&lt;&gt;0),$F52/$E52,"")</f>
        <v/>
      </c>
      <c r="H52" s="50">
        <f>IF(AND(ISNUMBER($F52),ISNUMBER($AL52),ISNUMBER($E52),($AL52*$E52)&lt;&gt;0),$F52/($AL52*$E52)*100,"")</f>
        <v/>
      </c>
      <c r="I52" s="51" t="n"/>
      <c r="J52" s="52" t="n"/>
      <c r="K52" s="50">
        <f>IF(AND(ISNUMBER($F52),ISNUMBER($J52)),$F52*(1-$J52),"")</f>
        <v/>
      </c>
      <c r="L52" s="51" t="n"/>
      <c r="M52" s="51" t="n"/>
      <c r="N52" s="50">
        <f>IF(ISNUMBER($F52),($F52-IF(ISNUMBER($AM52),$AM52,0))*(1-IF(ISNUMBER($J52),$J52,0)),"")</f>
        <v/>
      </c>
      <c r="O52" s="34" t="inlineStr">
        <is>
          <t>Fruit Punch</t>
        </is>
      </c>
      <c r="P52" s="48" t="n">
        <v>0</v>
      </c>
      <c r="Q52" s="48" t="n">
        <v>250</v>
      </c>
      <c r="R52" s="48" t="n">
        <v>70</v>
      </c>
      <c r="S52" s="48" t="n">
        <v>35</v>
      </c>
      <c r="T52" s="48" t="n">
        <v>130</v>
      </c>
      <c r="U52" s="34" t="inlineStr">
        <is>
          <t>High fructose corn syrup</t>
        </is>
      </c>
      <c r="V52" s="34" t="inlineStr">
        <is>
          <t>ION4 electrolytes, B vitamins, hydration</t>
        </is>
      </c>
      <c r="W52" s="51" t="n"/>
      <c r="X52" s="51" t="n"/>
      <c r="Y52" s="51" t="n"/>
      <c r="Z52" s="51" t="n"/>
      <c r="AA52" s="34" t="inlineStr">
        <is>
          <t>High</t>
        </is>
      </c>
      <c r="AB52" s="34" t="inlineStr">
        <is>
          <t>Strong #2; Coca-Cola distribution &amp; price</t>
        </is>
      </c>
      <c r="AC52" s="34" t="inlineStr">
        <is>
          <t>Value priced electrolyte hydration</t>
        </is>
      </c>
      <c r="AD52" s="34" t="inlineStr">
        <is>
          <t>Cheaper electrolyte alternative to Gatorade.</t>
        </is>
      </c>
      <c r="AE52" s="51" t="n"/>
      <c r="AF52" s="53">
        <f>IF(AND(ISNUMBER($P52),ISNUMBER($AL52),$AL52&lt;&gt;0),ROUND($P52/$AL52*100,1),"")</f>
        <v/>
      </c>
      <c r="AG52" s="54">
        <f>IF(AND(ISNUMBER($S52),ISNUMBER($AL52),$AL52&lt;&gt;0),ROUND($S52/$AL52*100,2),"")</f>
        <v/>
      </c>
      <c r="AH52" s="53">
        <f>IF(AND(ISNUMBER($Q52),ISNUMBER($AL52),$AL52&lt;&gt;0),ROUND($Q52/$AL52*100,1),"")</f>
        <v/>
      </c>
      <c r="AI52" s="48">
        <f>IF(ISNUMBER($S52),IF($S52&lt;=1,"Yes","No"),"n/a")</f>
        <v/>
      </c>
      <c r="AJ52" s="48">
        <f>IF(ISNUMBER($S52),ROUND(MAX(0,MIN(100,100-$S52*2.5-IF(ISNUMBER($T52),$T52,0)*0.12+IF($S52&lt;=1,12,0))),0),"")</f>
        <v/>
      </c>
      <c r="AK52" s="48">
        <f>IF(ISNUMBER($Q52),IF($Q52&gt;=100,20,IF($Q52&gt;=30,10,0)),0)+IF(ISNUMBER($R52),IF($R52&gt;=100,20,0),0)+IF(ISNUMBER($P52),IF($P52&gt;=150,20,IF($P52&gt;=50,12,5)),0)+IF(ISNUMBER($S52),IF($S52&lt;=1,15,0),0)</f>
        <v/>
      </c>
      <c r="AL52" s="48" t="n">
        <v>591</v>
      </c>
      <c r="AM52" s="49" t="n"/>
      <c r="AN52" s="48">
        <f>IF(AND(ISNUMBER($P52),ISNUMBER($AL52),$AL52&lt;&gt;0),IF(OR($P52&gt;180,$P52/$AL52*1000&gt;400),"Over ceiling, confirm SKU","Within"),"n/a")</f>
        <v/>
      </c>
      <c r="AO52" s="51" t="n"/>
      <c r="AP52" s="51" t="n"/>
      <c r="AQ52" s="51" t="n"/>
      <c r="AR52" s="34" t="inlineStr">
        <is>
          <t>Retrieved and cited, see Enrichment Log</t>
        </is>
      </c>
      <c r="AS52" s="34" t="inlineStr">
        <is>
          <t>BLANK -&gt; requires live Amazon.ca capture</t>
        </is>
      </c>
      <c r="AT52" s="34" t="inlineStr">
        <is>
          <t>Unverified commercial data</t>
        </is>
      </c>
    </row>
    <row r="53" ht="28" customHeight="1">
      <c r="A53" s="34" t="inlineStr">
        <is>
          <t>Powerade</t>
        </is>
      </c>
      <c r="B53" s="34" t="inlineStr">
        <is>
          <t>Powerade Mountain Berry Blast | Fruit Punch | 24 pack 591mL</t>
        </is>
      </c>
      <c r="C53" s="34" t="inlineStr">
        <is>
          <t>2) Electrolyte beverage (RTD)</t>
        </is>
      </c>
      <c r="D53" s="34" t="inlineStr">
        <is>
          <t>591 mL bottle</t>
        </is>
      </c>
      <c r="E53" s="48" t="n">
        <v>24</v>
      </c>
      <c r="F53" s="49" t="n"/>
      <c r="G53" s="50">
        <f>IF(AND(ISNUMBER($F53),ISNUMBER($E53),$E53&lt;&gt;0),$F53/$E53,"")</f>
        <v/>
      </c>
      <c r="H53" s="50">
        <f>IF(AND(ISNUMBER($F53),ISNUMBER($AL53),ISNUMBER($E53),($AL53*$E53)&lt;&gt;0),$F53/($AL53*$E53)*100,"")</f>
        <v/>
      </c>
      <c r="I53" s="51" t="n"/>
      <c r="J53" s="52" t="n"/>
      <c r="K53" s="50">
        <f>IF(AND(ISNUMBER($F53),ISNUMBER($J53)),$F53*(1-$J53),"")</f>
        <v/>
      </c>
      <c r="L53" s="51" t="n"/>
      <c r="M53" s="51" t="n"/>
      <c r="N53" s="50">
        <f>IF(ISNUMBER($F53),($F53-IF(ISNUMBER($AM53),$AM53,0))*(1-IF(ISNUMBER($J53),$J53,0)),"")</f>
        <v/>
      </c>
      <c r="O53" s="34" t="inlineStr">
        <is>
          <t>Fruit Punch</t>
        </is>
      </c>
      <c r="P53" s="48" t="n">
        <v>0</v>
      </c>
      <c r="Q53" s="48" t="n">
        <v>250</v>
      </c>
      <c r="R53" s="48" t="n">
        <v>70</v>
      </c>
      <c r="S53" s="48" t="n">
        <v>35</v>
      </c>
      <c r="T53" s="48" t="n">
        <v>130</v>
      </c>
      <c r="U53" s="34" t="inlineStr">
        <is>
          <t>High fructose corn syrup</t>
        </is>
      </c>
      <c r="V53" s="34" t="inlineStr">
        <is>
          <t>ION4 electrolytes, B vitamins, hydration</t>
        </is>
      </c>
      <c r="W53" s="51" t="n"/>
      <c r="X53" s="51" t="n"/>
      <c r="Y53" s="51" t="n"/>
      <c r="Z53" s="51" t="n"/>
      <c r="AA53" s="34" t="inlineStr">
        <is>
          <t>High</t>
        </is>
      </c>
      <c r="AB53" s="34" t="inlineStr">
        <is>
          <t>Strong #2; Coca-Cola distribution &amp; price</t>
        </is>
      </c>
      <c r="AC53" s="34" t="inlineStr">
        <is>
          <t>Value priced electrolyte hydration</t>
        </is>
      </c>
      <c r="AD53" s="34" t="inlineStr">
        <is>
          <t>Cheaper electrolyte alternative to Gatorade.</t>
        </is>
      </c>
      <c r="AE53" s="51" t="n"/>
      <c r="AF53" s="53">
        <f>IF(AND(ISNUMBER($P53),ISNUMBER($AL53),$AL53&lt;&gt;0),ROUND($P53/$AL53*100,1),"")</f>
        <v/>
      </c>
      <c r="AG53" s="54">
        <f>IF(AND(ISNUMBER($S53),ISNUMBER($AL53),$AL53&lt;&gt;0),ROUND($S53/$AL53*100,2),"")</f>
        <v/>
      </c>
      <c r="AH53" s="53">
        <f>IF(AND(ISNUMBER($Q53),ISNUMBER($AL53),$AL53&lt;&gt;0),ROUND($Q53/$AL53*100,1),"")</f>
        <v/>
      </c>
      <c r="AI53" s="48">
        <f>IF(ISNUMBER($S53),IF($S53&lt;=1,"Yes","No"),"n/a")</f>
        <v/>
      </c>
      <c r="AJ53" s="48">
        <f>IF(ISNUMBER($S53),ROUND(MAX(0,MIN(100,100-$S53*2.5-IF(ISNUMBER($T53),$T53,0)*0.12+IF($S53&lt;=1,12,0))),0),"")</f>
        <v/>
      </c>
      <c r="AK53" s="48">
        <f>IF(ISNUMBER($Q53),IF($Q53&gt;=100,20,IF($Q53&gt;=30,10,0)),0)+IF(ISNUMBER($R53),IF($R53&gt;=100,20,0),0)+IF(ISNUMBER($P53),IF($P53&gt;=150,20,IF($P53&gt;=50,12,5)),0)+IF(ISNUMBER($S53),IF($S53&lt;=1,15,0),0)</f>
        <v/>
      </c>
      <c r="AL53" s="48" t="n">
        <v>591</v>
      </c>
      <c r="AM53" s="49" t="n"/>
      <c r="AN53" s="48">
        <f>IF(AND(ISNUMBER($P53),ISNUMBER($AL53),$AL53&lt;&gt;0),IF(OR($P53&gt;180,$P53/$AL53*1000&gt;400),"Over ceiling, confirm SKU","Within"),"n/a")</f>
        <v/>
      </c>
      <c r="AO53" s="51" t="n"/>
      <c r="AP53" s="51" t="n"/>
      <c r="AQ53" s="51" t="n"/>
      <c r="AR53" s="34" t="inlineStr">
        <is>
          <t>Retrieved and cited, see Enrichment Log</t>
        </is>
      </c>
      <c r="AS53" s="34" t="inlineStr">
        <is>
          <t>BLANK -&gt; requires live Amazon.ca capture</t>
        </is>
      </c>
      <c r="AT53" s="34" t="inlineStr">
        <is>
          <t>Unverified commercial data</t>
        </is>
      </c>
    </row>
    <row r="54" ht="28" customHeight="1">
      <c r="A54" s="34" t="inlineStr">
        <is>
          <t>Powerade</t>
        </is>
      </c>
      <c r="B54" s="34" t="inlineStr">
        <is>
          <t>Powerade Mountain Berry Blast | Grape | single 591mL</t>
        </is>
      </c>
      <c r="C54" s="34" t="inlineStr">
        <is>
          <t>2) Electrolyte beverage (RTD)</t>
        </is>
      </c>
      <c r="D54" s="34" t="inlineStr">
        <is>
          <t>591 mL bottle</t>
        </is>
      </c>
      <c r="E54" s="48" t="n">
        <v>1</v>
      </c>
      <c r="F54" s="49" t="n"/>
      <c r="G54" s="50">
        <f>IF(AND(ISNUMBER($F54),ISNUMBER($E54),$E54&lt;&gt;0),$F54/$E54,"")</f>
        <v/>
      </c>
      <c r="H54" s="50">
        <f>IF(AND(ISNUMBER($F54),ISNUMBER($AL54),ISNUMBER($E54),($AL54*$E54)&lt;&gt;0),$F54/($AL54*$E54)*100,"")</f>
        <v/>
      </c>
      <c r="I54" s="51" t="n"/>
      <c r="J54" s="52" t="n"/>
      <c r="K54" s="50">
        <f>IF(AND(ISNUMBER($F54),ISNUMBER($J54)),$F54*(1-$J54),"")</f>
        <v/>
      </c>
      <c r="L54" s="51" t="n"/>
      <c r="M54" s="51" t="n"/>
      <c r="N54" s="50">
        <f>IF(ISNUMBER($F54),($F54-IF(ISNUMBER($AM54),$AM54,0))*(1-IF(ISNUMBER($J54),$J54,0)),"")</f>
        <v/>
      </c>
      <c r="O54" s="34" t="inlineStr">
        <is>
          <t>Grape</t>
        </is>
      </c>
      <c r="P54" s="48" t="n">
        <v>0</v>
      </c>
      <c r="Q54" s="48" t="n">
        <v>250</v>
      </c>
      <c r="R54" s="48" t="n">
        <v>70</v>
      </c>
      <c r="S54" s="48" t="n">
        <v>35</v>
      </c>
      <c r="T54" s="48" t="n">
        <v>130</v>
      </c>
      <c r="U54" s="34" t="inlineStr">
        <is>
          <t>High fructose corn syrup</t>
        </is>
      </c>
      <c r="V54" s="34" t="inlineStr">
        <is>
          <t>ION4 electrolytes, B vitamins, hydration</t>
        </is>
      </c>
      <c r="W54" s="51" t="n"/>
      <c r="X54" s="51" t="n"/>
      <c r="Y54" s="51" t="n"/>
      <c r="Z54" s="51" t="n"/>
      <c r="AA54" s="34" t="inlineStr">
        <is>
          <t>High</t>
        </is>
      </c>
      <c r="AB54" s="34" t="inlineStr">
        <is>
          <t>Strong #2; Coca-Cola distribution &amp; price</t>
        </is>
      </c>
      <c r="AC54" s="34" t="inlineStr">
        <is>
          <t>Value priced electrolyte hydration</t>
        </is>
      </c>
      <c r="AD54" s="34" t="inlineStr">
        <is>
          <t>Cheaper electrolyte alternative to Gatorade.</t>
        </is>
      </c>
      <c r="AE54" s="51" t="n"/>
      <c r="AF54" s="53">
        <f>IF(AND(ISNUMBER($P54),ISNUMBER($AL54),$AL54&lt;&gt;0),ROUND($P54/$AL54*100,1),"")</f>
        <v/>
      </c>
      <c r="AG54" s="54">
        <f>IF(AND(ISNUMBER($S54),ISNUMBER($AL54),$AL54&lt;&gt;0),ROUND($S54/$AL54*100,2),"")</f>
        <v/>
      </c>
      <c r="AH54" s="53">
        <f>IF(AND(ISNUMBER($Q54),ISNUMBER($AL54),$AL54&lt;&gt;0),ROUND($Q54/$AL54*100,1),"")</f>
        <v/>
      </c>
      <c r="AI54" s="48">
        <f>IF(ISNUMBER($S54),IF($S54&lt;=1,"Yes","No"),"n/a")</f>
        <v/>
      </c>
      <c r="AJ54" s="48">
        <f>IF(ISNUMBER($S54),ROUND(MAX(0,MIN(100,100-$S54*2.5-IF(ISNUMBER($T54),$T54,0)*0.12+IF($S54&lt;=1,12,0))),0),"")</f>
        <v/>
      </c>
      <c r="AK54" s="48">
        <f>IF(ISNUMBER($Q54),IF($Q54&gt;=100,20,IF($Q54&gt;=30,10,0)),0)+IF(ISNUMBER($R54),IF($R54&gt;=100,20,0),0)+IF(ISNUMBER($P54),IF($P54&gt;=150,20,IF($P54&gt;=50,12,5)),0)+IF(ISNUMBER($S54),IF($S54&lt;=1,15,0),0)</f>
        <v/>
      </c>
      <c r="AL54" s="48" t="n">
        <v>591</v>
      </c>
      <c r="AM54" s="49" t="n"/>
      <c r="AN54" s="48">
        <f>IF(AND(ISNUMBER($P54),ISNUMBER($AL54),$AL54&lt;&gt;0),IF(OR($P54&gt;180,$P54/$AL54*1000&gt;400),"Over ceiling, confirm SKU","Within"),"n/a")</f>
        <v/>
      </c>
      <c r="AO54" s="51" t="n"/>
      <c r="AP54" s="51" t="n"/>
      <c r="AQ54" s="51" t="n"/>
      <c r="AR54" s="34" t="inlineStr">
        <is>
          <t>Retrieved and cited, see Enrichment Log</t>
        </is>
      </c>
      <c r="AS54" s="34" t="inlineStr">
        <is>
          <t>BLANK -&gt; requires live Amazon.ca capture</t>
        </is>
      </c>
      <c r="AT54" s="34" t="inlineStr">
        <is>
          <t>Unverified commercial data</t>
        </is>
      </c>
    </row>
    <row r="55" ht="28" customHeight="1">
      <c r="A55" s="34" t="inlineStr">
        <is>
          <t>Powerade</t>
        </is>
      </c>
      <c r="B55" s="34" t="inlineStr">
        <is>
          <t>Powerade Mountain Berry Blast | Grape | 6 pack 591mL</t>
        </is>
      </c>
      <c r="C55" s="34" t="inlineStr">
        <is>
          <t>2) Electrolyte beverage (RTD)</t>
        </is>
      </c>
      <c r="D55" s="34" t="inlineStr">
        <is>
          <t>591 mL bottle</t>
        </is>
      </c>
      <c r="E55" s="48" t="n">
        <v>6</v>
      </c>
      <c r="F55" s="49" t="n"/>
      <c r="G55" s="50">
        <f>IF(AND(ISNUMBER($F55),ISNUMBER($E55),$E55&lt;&gt;0),$F55/$E55,"")</f>
        <v/>
      </c>
      <c r="H55" s="50">
        <f>IF(AND(ISNUMBER($F55),ISNUMBER($AL55),ISNUMBER($E55),($AL55*$E55)&lt;&gt;0),$F55/($AL55*$E55)*100,"")</f>
        <v/>
      </c>
      <c r="I55" s="51" t="n"/>
      <c r="J55" s="52" t="n"/>
      <c r="K55" s="50">
        <f>IF(AND(ISNUMBER($F55),ISNUMBER($J55)),$F55*(1-$J55),"")</f>
        <v/>
      </c>
      <c r="L55" s="51" t="n"/>
      <c r="M55" s="51" t="n"/>
      <c r="N55" s="50">
        <f>IF(ISNUMBER($F55),($F55-IF(ISNUMBER($AM55),$AM55,0))*(1-IF(ISNUMBER($J55),$J55,0)),"")</f>
        <v/>
      </c>
      <c r="O55" s="34" t="inlineStr">
        <is>
          <t>Grape</t>
        </is>
      </c>
      <c r="P55" s="48" t="n">
        <v>0</v>
      </c>
      <c r="Q55" s="48" t="n">
        <v>250</v>
      </c>
      <c r="R55" s="48" t="n">
        <v>70</v>
      </c>
      <c r="S55" s="48" t="n">
        <v>35</v>
      </c>
      <c r="T55" s="48" t="n">
        <v>130</v>
      </c>
      <c r="U55" s="34" t="inlineStr">
        <is>
          <t>High fructose corn syrup</t>
        </is>
      </c>
      <c r="V55" s="34" t="inlineStr">
        <is>
          <t>ION4 electrolytes, B vitamins, hydration</t>
        </is>
      </c>
      <c r="W55" s="51" t="n"/>
      <c r="X55" s="51" t="n"/>
      <c r="Y55" s="51" t="n"/>
      <c r="Z55" s="51" t="n"/>
      <c r="AA55" s="34" t="inlineStr">
        <is>
          <t>High</t>
        </is>
      </c>
      <c r="AB55" s="34" t="inlineStr">
        <is>
          <t>Strong #2; Coca-Cola distribution &amp; price</t>
        </is>
      </c>
      <c r="AC55" s="34" t="inlineStr">
        <is>
          <t>Value priced electrolyte hydration</t>
        </is>
      </c>
      <c r="AD55" s="34" t="inlineStr">
        <is>
          <t>Cheaper electrolyte alternative to Gatorade.</t>
        </is>
      </c>
      <c r="AE55" s="51" t="n"/>
      <c r="AF55" s="53">
        <f>IF(AND(ISNUMBER($P55),ISNUMBER($AL55),$AL55&lt;&gt;0),ROUND($P55/$AL55*100,1),"")</f>
        <v/>
      </c>
      <c r="AG55" s="54">
        <f>IF(AND(ISNUMBER($S55),ISNUMBER($AL55),$AL55&lt;&gt;0),ROUND($S55/$AL55*100,2),"")</f>
        <v/>
      </c>
      <c r="AH55" s="53">
        <f>IF(AND(ISNUMBER($Q55),ISNUMBER($AL55),$AL55&lt;&gt;0),ROUND($Q55/$AL55*100,1),"")</f>
        <v/>
      </c>
      <c r="AI55" s="48">
        <f>IF(ISNUMBER($S55),IF($S55&lt;=1,"Yes","No"),"n/a")</f>
        <v/>
      </c>
      <c r="AJ55" s="48">
        <f>IF(ISNUMBER($S55),ROUND(MAX(0,MIN(100,100-$S55*2.5-IF(ISNUMBER($T55),$T55,0)*0.12+IF($S55&lt;=1,12,0))),0),"")</f>
        <v/>
      </c>
      <c r="AK55" s="48">
        <f>IF(ISNUMBER($Q55),IF($Q55&gt;=100,20,IF($Q55&gt;=30,10,0)),0)+IF(ISNUMBER($R55),IF($R55&gt;=100,20,0),0)+IF(ISNUMBER($P55),IF($P55&gt;=150,20,IF($P55&gt;=50,12,5)),0)+IF(ISNUMBER($S55),IF($S55&lt;=1,15,0),0)</f>
        <v/>
      </c>
      <c r="AL55" s="48" t="n">
        <v>591</v>
      </c>
      <c r="AM55" s="49" t="n"/>
      <c r="AN55" s="48">
        <f>IF(AND(ISNUMBER($P55),ISNUMBER($AL55),$AL55&lt;&gt;0),IF(OR($P55&gt;180,$P55/$AL55*1000&gt;400),"Over ceiling, confirm SKU","Within"),"n/a")</f>
        <v/>
      </c>
      <c r="AO55" s="51" t="n"/>
      <c r="AP55" s="51" t="n"/>
      <c r="AQ55" s="51" t="n"/>
      <c r="AR55" s="34" t="inlineStr">
        <is>
          <t>Retrieved and cited, see Enrichment Log</t>
        </is>
      </c>
      <c r="AS55" s="34" t="inlineStr">
        <is>
          <t>BLANK -&gt; requires live Amazon.ca capture</t>
        </is>
      </c>
      <c r="AT55" s="34" t="inlineStr">
        <is>
          <t>Unverified commercial data</t>
        </is>
      </c>
    </row>
    <row r="56" ht="28" customHeight="1">
      <c r="A56" s="34" t="inlineStr">
        <is>
          <t>Powerade</t>
        </is>
      </c>
      <c r="B56" s="34" t="inlineStr">
        <is>
          <t>Powerade Mountain Berry Blast | Grape | 12 pack 591mL</t>
        </is>
      </c>
      <c r="C56" s="34" t="inlineStr">
        <is>
          <t>2) Electrolyte beverage (RTD)</t>
        </is>
      </c>
      <c r="D56" s="34" t="inlineStr">
        <is>
          <t>591 mL bottle</t>
        </is>
      </c>
      <c r="E56" s="48" t="n">
        <v>12</v>
      </c>
      <c r="F56" s="49" t="n"/>
      <c r="G56" s="50">
        <f>IF(AND(ISNUMBER($F56),ISNUMBER($E56),$E56&lt;&gt;0),$F56/$E56,"")</f>
        <v/>
      </c>
      <c r="H56" s="50">
        <f>IF(AND(ISNUMBER($F56),ISNUMBER($AL56),ISNUMBER($E56),($AL56*$E56)&lt;&gt;0),$F56/($AL56*$E56)*100,"")</f>
        <v/>
      </c>
      <c r="I56" s="51" t="n"/>
      <c r="J56" s="52" t="n"/>
      <c r="K56" s="50">
        <f>IF(AND(ISNUMBER($F56),ISNUMBER($J56)),$F56*(1-$J56),"")</f>
        <v/>
      </c>
      <c r="L56" s="51" t="n"/>
      <c r="M56" s="51" t="n"/>
      <c r="N56" s="50">
        <f>IF(ISNUMBER($F56),($F56-IF(ISNUMBER($AM56),$AM56,0))*(1-IF(ISNUMBER($J56),$J56,0)),"")</f>
        <v/>
      </c>
      <c r="O56" s="34" t="inlineStr">
        <is>
          <t>Grape</t>
        </is>
      </c>
      <c r="P56" s="48" t="n">
        <v>0</v>
      </c>
      <c r="Q56" s="48" t="n">
        <v>250</v>
      </c>
      <c r="R56" s="48" t="n">
        <v>70</v>
      </c>
      <c r="S56" s="48" t="n">
        <v>35</v>
      </c>
      <c r="T56" s="48" t="n">
        <v>130</v>
      </c>
      <c r="U56" s="34" t="inlineStr">
        <is>
          <t>High fructose corn syrup</t>
        </is>
      </c>
      <c r="V56" s="34" t="inlineStr">
        <is>
          <t>ION4 electrolytes, B vitamins, hydration</t>
        </is>
      </c>
      <c r="W56" s="51" t="n"/>
      <c r="X56" s="51" t="n"/>
      <c r="Y56" s="51" t="n"/>
      <c r="Z56" s="51" t="n"/>
      <c r="AA56" s="34" t="inlineStr">
        <is>
          <t>High</t>
        </is>
      </c>
      <c r="AB56" s="34" t="inlineStr">
        <is>
          <t>Strong #2; Coca-Cola distribution &amp; price</t>
        </is>
      </c>
      <c r="AC56" s="34" t="inlineStr">
        <is>
          <t>Value priced electrolyte hydration</t>
        </is>
      </c>
      <c r="AD56" s="34" t="inlineStr">
        <is>
          <t>Cheaper electrolyte alternative to Gatorade.</t>
        </is>
      </c>
      <c r="AE56" s="51" t="n"/>
      <c r="AF56" s="53">
        <f>IF(AND(ISNUMBER($P56),ISNUMBER($AL56),$AL56&lt;&gt;0),ROUND($P56/$AL56*100,1),"")</f>
        <v/>
      </c>
      <c r="AG56" s="54">
        <f>IF(AND(ISNUMBER($S56),ISNUMBER($AL56),$AL56&lt;&gt;0),ROUND($S56/$AL56*100,2),"")</f>
        <v/>
      </c>
      <c r="AH56" s="53">
        <f>IF(AND(ISNUMBER($Q56),ISNUMBER($AL56),$AL56&lt;&gt;0),ROUND($Q56/$AL56*100,1),"")</f>
        <v/>
      </c>
      <c r="AI56" s="48">
        <f>IF(ISNUMBER($S56),IF($S56&lt;=1,"Yes","No"),"n/a")</f>
        <v/>
      </c>
      <c r="AJ56" s="48">
        <f>IF(ISNUMBER($S56),ROUND(MAX(0,MIN(100,100-$S56*2.5-IF(ISNUMBER($T56),$T56,0)*0.12+IF($S56&lt;=1,12,0))),0),"")</f>
        <v/>
      </c>
      <c r="AK56" s="48">
        <f>IF(ISNUMBER($Q56),IF($Q56&gt;=100,20,IF($Q56&gt;=30,10,0)),0)+IF(ISNUMBER($R56),IF($R56&gt;=100,20,0),0)+IF(ISNUMBER($P56),IF($P56&gt;=150,20,IF($P56&gt;=50,12,5)),0)+IF(ISNUMBER($S56),IF($S56&lt;=1,15,0),0)</f>
        <v/>
      </c>
      <c r="AL56" s="48" t="n">
        <v>591</v>
      </c>
      <c r="AM56" s="49" t="n"/>
      <c r="AN56" s="48">
        <f>IF(AND(ISNUMBER($P56),ISNUMBER($AL56),$AL56&lt;&gt;0),IF(OR($P56&gt;180,$P56/$AL56*1000&gt;400),"Over ceiling, confirm SKU","Within"),"n/a")</f>
        <v/>
      </c>
      <c r="AO56" s="51" t="n"/>
      <c r="AP56" s="51" t="n"/>
      <c r="AQ56" s="51" t="n"/>
      <c r="AR56" s="34" t="inlineStr">
        <is>
          <t>Retrieved and cited, see Enrichment Log</t>
        </is>
      </c>
      <c r="AS56" s="34" t="inlineStr">
        <is>
          <t>BLANK -&gt; requires live Amazon.ca capture</t>
        </is>
      </c>
      <c r="AT56" s="34" t="inlineStr">
        <is>
          <t>Unverified commercial data</t>
        </is>
      </c>
    </row>
    <row r="57" ht="28" customHeight="1">
      <c r="A57" s="34" t="inlineStr">
        <is>
          <t>Powerade</t>
        </is>
      </c>
      <c r="B57" s="34" t="inlineStr">
        <is>
          <t>Powerade Mountain Berry Blast | Grape | 24 pack 591mL</t>
        </is>
      </c>
      <c r="C57" s="34" t="inlineStr">
        <is>
          <t>2) Electrolyte beverage (RTD)</t>
        </is>
      </c>
      <c r="D57" s="34" t="inlineStr">
        <is>
          <t>591 mL bottle</t>
        </is>
      </c>
      <c r="E57" s="48" t="n">
        <v>24</v>
      </c>
      <c r="F57" s="49" t="n"/>
      <c r="G57" s="50">
        <f>IF(AND(ISNUMBER($F57),ISNUMBER($E57),$E57&lt;&gt;0),$F57/$E57,"")</f>
        <v/>
      </c>
      <c r="H57" s="50">
        <f>IF(AND(ISNUMBER($F57),ISNUMBER($AL57),ISNUMBER($E57),($AL57*$E57)&lt;&gt;0),$F57/($AL57*$E57)*100,"")</f>
        <v/>
      </c>
      <c r="I57" s="51" t="n"/>
      <c r="J57" s="52" t="n"/>
      <c r="K57" s="50">
        <f>IF(AND(ISNUMBER($F57),ISNUMBER($J57)),$F57*(1-$J57),"")</f>
        <v/>
      </c>
      <c r="L57" s="51" t="n"/>
      <c r="M57" s="51" t="n"/>
      <c r="N57" s="50">
        <f>IF(ISNUMBER($F57),($F57-IF(ISNUMBER($AM57),$AM57,0))*(1-IF(ISNUMBER($J57),$J57,0)),"")</f>
        <v/>
      </c>
      <c r="O57" s="34" t="inlineStr">
        <is>
          <t>Grape</t>
        </is>
      </c>
      <c r="P57" s="48" t="n">
        <v>0</v>
      </c>
      <c r="Q57" s="48" t="n">
        <v>250</v>
      </c>
      <c r="R57" s="48" t="n">
        <v>70</v>
      </c>
      <c r="S57" s="48" t="n">
        <v>35</v>
      </c>
      <c r="T57" s="48" t="n">
        <v>130</v>
      </c>
      <c r="U57" s="34" t="inlineStr">
        <is>
          <t>High fructose corn syrup</t>
        </is>
      </c>
      <c r="V57" s="34" t="inlineStr">
        <is>
          <t>ION4 electrolytes, B vitamins, hydration</t>
        </is>
      </c>
      <c r="W57" s="51" t="n"/>
      <c r="X57" s="51" t="n"/>
      <c r="Y57" s="51" t="n"/>
      <c r="Z57" s="51" t="n"/>
      <c r="AA57" s="34" t="inlineStr">
        <is>
          <t>High</t>
        </is>
      </c>
      <c r="AB57" s="34" t="inlineStr">
        <is>
          <t>Strong #2; Coca-Cola distribution &amp; price</t>
        </is>
      </c>
      <c r="AC57" s="34" t="inlineStr">
        <is>
          <t>Value priced electrolyte hydration</t>
        </is>
      </c>
      <c r="AD57" s="34" t="inlineStr">
        <is>
          <t>Cheaper electrolyte alternative to Gatorade.</t>
        </is>
      </c>
      <c r="AE57" s="51" t="n"/>
      <c r="AF57" s="53">
        <f>IF(AND(ISNUMBER($P57),ISNUMBER($AL57),$AL57&lt;&gt;0),ROUND($P57/$AL57*100,1),"")</f>
        <v/>
      </c>
      <c r="AG57" s="54">
        <f>IF(AND(ISNUMBER($S57),ISNUMBER($AL57),$AL57&lt;&gt;0),ROUND($S57/$AL57*100,2),"")</f>
        <v/>
      </c>
      <c r="AH57" s="53">
        <f>IF(AND(ISNUMBER($Q57),ISNUMBER($AL57),$AL57&lt;&gt;0),ROUND($Q57/$AL57*100,1),"")</f>
        <v/>
      </c>
      <c r="AI57" s="48">
        <f>IF(ISNUMBER($S57),IF($S57&lt;=1,"Yes","No"),"n/a")</f>
        <v/>
      </c>
      <c r="AJ57" s="48">
        <f>IF(ISNUMBER($S57),ROUND(MAX(0,MIN(100,100-$S57*2.5-IF(ISNUMBER($T57),$T57,0)*0.12+IF($S57&lt;=1,12,0))),0),"")</f>
        <v/>
      </c>
      <c r="AK57" s="48">
        <f>IF(ISNUMBER($Q57),IF($Q57&gt;=100,20,IF($Q57&gt;=30,10,0)),0)+IF(ISNUMBER($R57),IF($R57&gt;=100,20,0),0)+IF(ISNUMBER($P57),IF($P57&gt;=150,20,IF($P57&gt;=50,12,5)),0)+IF(ISNUMBER($S57),IF($S57&lt;=1,15,0),0)</f>
        <v/>
      </c>
      <c r="AL57" s="48" t="n">
        <v>591</v>
      </c>
      <c r="AM57" s="49" t="n"/>
      <c r="AN57" s="48">
        <f>IF(AND(ISNUMBER($P57),ISNUMBER($AL57),$AL57&lt;&gt;0),IF(OR($P57&gt;180,$P57/$AL57*1000&gt;400),"Over ceiling, confirm SKU","Within"),"n/a")</f>
        <v/>
      </c>
      <c r="AO57" s="51" t="n"/>
      <c r="AP57" s="51" t="n"/>
      <c r="AQ57" s="51" t="n"/>
      <c r="AR57" s="34" t="inlineStr">
        <is>
          <t>Retrieved and cited, see Enrichment Log</t>
        </is>
      </c>
      <c r="AS57" s="34" t="inlineStr">
        <is>
          <t>BLANK -&gt; requires live Amazon.ca capture</t>
        </is>
      </c>
      <c r="AT57" s="34" t="inlineStr">
        <is>
          <t>Unverified commercial data</t>
        </is>
      </c>
    </row>
    <row r="58" ht="28" customHeight="1">
      <c r="A58" s="34" t="inlineStr">
        <is>
          <t>Powerade</t>
        </is>
      </c>
      <c r="B58" s="34" t="inlineStr">
        <is>
          <t>Powerade Mountain Berry Blast | White Cherry | single 591mL</t>
        </is>
      </c>
      <c r="C58" s="34" t="inlineStr">
        <is>
          <t>2) Electrolyte beverage (RTD)</t>
        </is>
      </c>
      <c r="D58" s="34" t="inlineStr">
        <is>
          <t>591 mL bottle</t>
        </is>
      </c>
      <c r="E58" s="48" t="n">
        <v>1</v>
      </c>
      <c r="F58" s="49" t="n"/>
      <c r="G58" s="50">
        <f>IF(AND(ISNUMBER($F58),ISNUMBER($E58),$E58&lt;&gt;0),$F58/$E58,"")</f>
        <v/>
      </c>
      <c r="H58" s="50">
        <f>IF(AND(ISNUMBER($F58),ISNUMBER($AL58),ISNUMBER($E58),($AL58*$E58)&lt;&gt;0),$F58/($AL58*$E58)*100,"")</f>
        <v/>
      </c>
      <c r="I58" s="51" t="n"/>
      <c r="J58" s="52" t="n"/>
      <c r="K58" s="50">
        <f>IF(AND(ISNUMBER($F58),ISNUMBER($J58)),$F58*(1-$J58),"")</f>
        <v/>
      </c>
      <c r="L58" s="51" t="n"/>
      <c r="M58" s="51" t="n"/>
      <c r="N58" s="50">
        <f>IF(ISNUMBER($F58),($F58-IF(ISNUMBER($AM58),$AM58,0))*(1-IF(ISNUMBER($J58),$J58,0)),"")</f>
        <v/>
      </c>
      <c r="O58" s="34" t="inlineStr">
        <is>
          <t>White Cherry</t>
        </is>
      </c>
      <c r="P58" s="48" t="n">
        <v>0</v>
      </c>
      <c r="Q58" s="48" t="n">
        <v>250</v>
      </c>
      <c r="R58" s="48" t="n">
        <v>70</v>
      </c>
      <c r="S58" s="48" t="n">
        <v>35</v>
      </c>
      <c r="T58" s="48" t="n">
        <v>130</v>
      </c>
      <c r="U58" s="34" t="inlineStr">
        <is>
          <t>High fructose corn syrup</t>
        </is>
      </c>
      <c r="V58" s="34" t="inlineStr">
        <is>
          <t>ION4 electrolytes, B vitamins, hydration</t>
        </is>
      </c>
      <c r="W58" s="51" t="n"/>
      <c r="X58" s="51" t="n"/>
      <c r="Y58" s="51" t="n"/>
      <c r="Z58" s="51" t="n"/>
      <c r="AA58" s="34" t="inlineStr">
        <is>
          <t>High</t>
        </is>
      </c>
      <c r="AB58" s="34" t="inlineStr">
        <is>
          <t>Strong #2; Coca-Cola distribution &amp; price</t>
        </is>
      </c>
      <c r="AC58" s="34" t="inlineStr">
        <is>
          <t>Value priced electrolyte hydration</t>
        </is>
      </c>
      <c r="AD58" s="34" t="inlineStr">
        <is>
          <t>Cheaper electrolyte alternative to Gatorade.</t>
        </is>
      </c>
      <c r="AE58" s="51" t="n"/>
      <c r="AF58" s="53">
        <f>IF(AND(ISNUMBER($P58),ISNUMBER($AL58),$AL58&lt;&gt;0),ROUND($P58/$AL58*100,1),"")</f>
        <v/>
      </c>
      <c r="AG58" s="54">
        <f>IF(AND(ISNUMBER($S58),ISNUMBER($AL58),$AL58&lt;&gt;0),ROUND($S58/$AL58*100,2),"")</f>
        <v/>
      </c>
      <c r="AH58" s="53">
        <f>IF(AND(ISNUMBER($Q58),ISNUMBER($AL58),$AL58&lt;&gt;0),ROUND($Q58/$AL58*100,1),"")</f>
        <v/>
      </c>
      <c r="AI58" s="48">
        <f>IF(ISNUMBER($S58),IF($S58&lt;=1,"Yes","No"),"n/a")</f>
        <v/>
      </c>
      <c r="AJ58" s="48">
        <f>IF(ISNUMBER($S58),ROUND(MAX(0,MIN(100,100-$S58*2.5-IF(ISNUMBER($T58),$T58,0)*0.12+IF($S58&lt;=1,12,0))),0),"")</f>
        <v/>
      </c>
      <c r="AK58" s="48">
        <f>IF(ISNUMBER($Q58),IF($Q58&gt;=100,20,IF($Q58&gt;=30,10,0)),0)+IF(ISNUMBER($R58),IF($R58&gt;=100,20,0),0)+IF(ISNUMBER($P58),IF($P58&gt;=150,20,IF($P58&gt;=50,12,5)),0)+IF(ISNUMBER($S58),IF($S58&lt;=1,15,0),0)</f>
        <v/>
      </c>
      <c r="AL58" s="48" t="n">
        <v>591</v>
      </c>
      <c r="AM58" s="49" t="n"/>
      <c r="AN58" s="48">
        <f>IF(AND(ISNUMBER($P58),ISNUMBER($AL58),$AL58&lt;&gt;0),IF(OR($P58&gt;180,$P58/$AL58*1000&gt;400),"Over ceiling, confirm SKU","Within"),"n/a")</f>
        <v/>
      </c>
      <c r="AO58" s="51" t="n"/>
      <c r="AP58" s="51" t="n"/>
      <c r="AQ58" s="51" t="n"/>
      <c r="AR58" s="34" t="inlineStr">
        <is>
          <t>Retrieved and cited, see Enrichment Log</t>
        </is>
      </c>
      <c r="AS58" s="34" t="inlineStr">
        <is>
          <t>BLANK -&gt; requires live Amazon.ca capture</t>
        </is>
      </c>
      <c r="AT58" s="34" t="inlineStr">
        <is>
          <t>Unverified commercial data</t>
        </is>
      </c>
    </row>
    <row r="59" ht="28" customHeight="1">
      <c r="A59" s="34" t="inlineStr">
        <is>
          <t>Powerade</t>
        </is>
      </c>
      <c r="B59" s="34" t="inlineStr">
        <is>
          <t>Powerade Mountain Berry Blast | White Cherry | 6 pack 591mL</t>
        </is>
      </c>
      <c r="C59" s="34" t="inlineStr">
        <is>
          <t>2) Electrolyte beverage (RTD)</t>
        </is>
      </c>
      <c r="D59" s="34" t="inlineStr">
        <is>
          <t>591 mL bottle</t>
        </is>
      </c>
      <c r="E59" s="48" t="n">
        <v>6</v>
      </c>
      <c r="F59" s="49" t="n"/>
      <c r="G59" s="50">
        <f>IF(AND(ISNUMBER($F59),ISNUMBER($E59),$E59&lt;&gt;0),$F59/$E59,"")</f>
        <v/>
      </c>
      <c r="H59" s="50">
        <f>IF(AND(ISNUMBER($F59),ISNUMBER($AL59),ISNUMBER($E59),($AL59*$E59)&lt;&gt;0),$F59/($AL59*$E59)*100,"")</f>
        <v/>
      </c>
      <c r="I59" s="51" t="n"/>
      <c r="J59" s="52" t="n"/>
      <c r="K59" s="50">
        <f>IF(AND(ISNUMBER($F59),ISNUMBER($J59)),$F59*(1-$J59),"")</f>
        <v/>
      </c>
      <c r="L59" s="51" t="n"/>
      <c r="M59" s="51" t="n"/>
      <c r="N59" s="50">
        <f>IF(ISNUMBER($F59),($F59-IF(ISNUMBER($AM59),$AM59,0))*(1-IF(ISNUMBER($J59),$J59,0)),"")</f>
        <v/>
      </c>
      <c r="O59" s="34" t="inlineStr">
        <is>
          <t>White Cherry</t>
        </is>
      </c>
      <c r="P59" s="48" t="n">
        <v>0</v>
      </c>
      <c r="Q59" s="48" t="n">
        <v>250</v>
      </c>
      <c r="R59" s="48" t="n">
        <v>70</v>
      </c>
      <c r="S59" s="48" t="n">
        <v>35</v>
      </c>
      <c r="T59" s="48" t="n">
        <v>130</v>
      </c>
      <c r="U59" s="34" t="inlineStr">
        <is>
          <t>High fructose corn syrup</t>
        </is>
      </c>
      <c r="V59" s="34" t="inlineStr">
        <is>
          <t>ION4 electrolytes, B vitamins, hydration</t>
        </is>
      </c>
      <c r="W59" s="51" t="n"/>
      <c r="X59" s="51" t="n"/>
      <c r="Y59" s="51" t="n"/>
      <c r="Z59" s="51" t="n"/>
      <c r="AA59" s="34" t="inlineStr">
        <is>
          <t>High</t>
        </is>
      </c>
      <c r="AB59" s="34" t="inlineStr">
        <is>
          <t>Strong #2; Coca-Cola distribution &amp; price</t>
        </is>
      </c>
      <c r="AC59" s="34" t="inlineStr">
        <is>
          <t>Value priced electrolyte hydration</t>
        </is>
      </c>
      <c r="AD59" s="34" t="inlineStr">
        <is>
          <t>Cheaper electrolyte alternative to Gatorade.</t>
        </is>
      </c>
      <c r="AE59" s="51" t="n"/>
      <c r="AF59" s="53">
        <f>IF(AND(ISNUMBER($P59),ISNUMBER($AL59),$AL59&lt;&gt;0),ROUND($P59/$AL59*100,1),"")</f>
        <v/>
      </c>
      <c r="AG59" s="54">
        <f>IF(AND(ISNUMBER($S59),ISNUMBER($AL59),$AL59&lt;&gt;0),ROUND($S59/$AL59*100,2),"")</f>
        <v/>
      </c>
      <c r="AH59" s="53">
        <f>IF(AND(ISNUMBER($Q59),ISNUMBER($AL59),$AL59&lt;&gt;0),ROUND($Q59/$AL59*100,1),"")</f>
        <v/>
      </c>
      <c r="AI59" s="48">
        <f>IF(ISNUMBER($S59),IF($S59&lt;=1,"Yes","No"),"n/a")</f>
        <v/>
      </c>
      <c r="AJ59" s="48">
        <f>IF(ISNUMBER($S59),ROUND(MAX(0,MIN(100,100-$S59*2.5-IF(ISNUMBER($T59),$T59,0)*0.12+IF($S59&lt;=1,12,0))),0),"")</f>
        <v/>
      </c>
      <c r="AK59" s="48">
        <f>IF(ISNUMBER($Q59),IF($Q59&gt;=100,20,IF($Q59&gt;=30,10,0)),0)+IF(ISNUMBER($R59),IF($R59&gt;=100,20,0),0)+IF(ISNUMBER($P59),IF($P59&gt;=150,20,IF($P59&gt;=50,12,5)),0)+IF(ISNUMBER($S59),IF($S59&lt;=1,15,0),0)</f>
        <v/>
      </c>
      <c r="AL59" s="48" t="n">
        <v>591</v>
      </c>
      <c r="AM59" s="49" t="n"/>
      <c r="AN59" s="48">
        <f>IF(AND(ISNUMBER($P59),ISNUMBER($AL59),$AL59&lt;&gt;0),IF(OR($P59&gt;180,$P59/$AL59*1000&gt;400),"Over ceiling, confirm SKU","Within"),"n/a")</f>
        <v/>
      </c>
      <c r="AO59" s="51" t="n"/>
      <c r="AP59" s="51" t="n"/>
      <c r="AQ59" s="51" t="n"/>
      <c r="AR59" s="34" t="inlineStr">
        <is>
          <t>Retrieved and cited, see Enrichment Log</t>
        </is>
      </c>
      <c r="AS59" s="34" t="inlineStr">
        <is>
          <t>BLANK -&gt; requires live Amazon.ca capture</t>
        </is>
      </c>
      <c r="AT59" s="34" t="inlineStr">
        <is>
          <t>Unverified commercial data</t>
        </is>
      </c>
    </row>
    <row r="60" ht="28" customHeight="1">
      <c r="A60" s="34" t="inlineStr">
        <is>
          <t>Powerade</t>
        </is>
      </c>
      <c r="B60" s="34" t="inlineStr">
        <is>
          <t>Powerade Mountain Berry Blast | White Cherry | 12 pack 591mL</t>
        </is>
      </c>
      <c r="C60" s="34" t="inlineStr">
        <is>
          <t>2) Electrolyte beverage (RTD)</t>
        </is>
      </c>
      <c r="D60" s="34" t="inlineStr">
        <is>
          <t>591 mL bottle</t>
        </is>
      </c>
      <c r="E60" s="48" t="n">
        <v>12</v>
      </c>
      <c r="F60" s="49" t="n"/>
      <c r="G60" s="50">
        <f>IF(AND(ISNUMBER($F60),ISNUMBER($E60),$E60&lt;&gt;0),$F60/$E60,"")</f>
        <v/>
      </c>
      <c r="H60" s="50">
        <f>IF(AND(ISNUMBER($F60),ISNUMBER($AL60),ISNUMBER($E60),($AL60*$E60)&lt;&gt;0),$F60/($AL60*$E60)*100,"")</f>
        <v/>
      </c>
      <c r="I60" s="51" t="n"/>
      <c r="J60" s="52" t="n"/>
      <c r="K60" s="50">
        <f>IF(AND(ISNUMBER($F60),ISNUMBER($J60)),$F60*(1-$J60),"")</f>
        <v/>
      </c>
      <c r="L60" s="51" t="n"/>
      <c r="M60" s="51" t="n"/>
      <c r="N60" s="50">
        <f>IF(ISNUMBER($F60),($F60-IF(ISNUMBER($AM60),$AM60,0))*(1-IF(ISNUMBER($J60),$J60,0)),"")</f>
        <v/>
      </c>
      <c r="O60" s="34" t="inlineStr">
        <is>
          <t>White Cherry</t>
        </is>
      </c>
      <c r="P60" s="48" t="n">
        <v>0</v>
      </c>
      <c r="Q60" s="48" t="n">
        <v>250</v>
      </c>
      <c r="R60" s="48" t="n">
        <v>70</v>
      </c>
      <c r="S60" s="48" t="n">
        <v>35</v>
      </c>
      <c r="T60" s="48" t="n">
        <v>130</v>
      </c>
      <c r="U60" s="34" t="inlineStr">
        <is>
          <t>High fructose corn syrup</t>
        </is>
      </c>
      <c r="V60" s="34" t="inlineStr">
        <is>
          <t>ION4 electrolytes, B vitamins, hydration</t>
        </is>
      </c>
      <c r="W60" s="51" t="n"/>
      <c r="X60" s="51" t="n"/>
      <c r="Y60" s="51" t="n"/>
      <c r="Z60" s="51" t="n"/>
      <c r="AA60" s="34" t="inlineStr">
        <is>
          <t>High</t>
        </is>
      </c>
      <c r="AB60" s="34" t="inlineStr">
        <is>
          <t>Strong #2; Coca-Cola distribution &amp; price</t>
        </is>
      </c>
      <c r="AC60" s="34" t="inlineStr">
        <is>
          <t>Value priced electrolyte hydration</t>
        </is>
      </c>
      <c r="AD60" s="34" t="inlineStr">
        <is>
          <t>Cheaper electrolyte alternative to Gatorade.</t>
        </is>
      </c>
      <c r="AE60" s="51" t="n"/>
      <c r="AF60" s="53">
        <f>IF(AND(ISNUMBER($P60),ISNUMBER($AL60),$AL60&lt;&gt;0),ROUND($P60/$AL60*100,1),"")</f>
        <v/>
      </c>
      <c r="AG60" s="54">
        <f>IF(AND(ISNUMBER($S60),ISNUMBER($AL60),$AL60&lt;&gt;0),ROUND($S60/$AL60*100,2),"")</f>
        <v/>
      </c>
      <c r="AH60" s="53">
        <f>IF(AND(ISNUMBER($Q60),ISNUMBER($AL60),$AL60&lt;&gt;0),ROUND($Q60/$AL60*100,1),"")</f>
        <v/>
      </c>
      <c r="AI60" s="48">
        <f>IF(ISNUMBER($S60),IF($S60&lt;=1,"Yes","No"),"n/a")</f>
        <v/>
      </c>
      <c r="AJ60" s="48">
        <f>IF(ISNUMBER($S60),ROUND(MAX(0,MIN(100,100-$S60*2.5-IF(ISNUMBER($T60),$T60,0)*0.12+IF($S60&lt;=1,12,0))),0),"")</f>
        <v/>
      </c>
      <c r="AK60" s="48">
        <f>IF(ISNUMBER($Q60),IF($Q60&gt;=100,20,IF($Q60&gt;=30,10,0)),0)+IF(ISNUMBER($R60),IF($R60&gt;=100,20,0),0)+IF(ISNUMBER($P60),IF($P60&gt;=150,20,IF($P60&gt;=50,12,5)),0)+IF(ISNUMBER($S60),IF($S60&lt;=1,15,0),0)</f>
        <v/>
      </c>
      <c r="AL60" s="48" t="n">
        <v>591</v>
      </c>
      <c r="AM60" s="49" t="n"/>
      <c r="AN60" s="48">
        <f>IF(AND(ISNUMBER($P60),ISNUMBER($AL60),$AL60&lt;&gt;0),IF(OR($P60&gt;180,$P60/$AL60*1000&gt;400),"Over ceiling, confirm SKU","Within"),"n/a")</f>
        <v/>
      </c>
      <c r="AO60" s="51" t="n"/>
      <c r="AP60" s="51" t="n"/>
      <c r="AQ60" s="51" t="n"/>
      <c r="AR60" s="34" t="inlineStr">
        <is>
          <t>Retrieved and cited, see Enrichment Log</t>
        </is>
      </c>
      <c r="AS60" s="34" t="inlineStr">
        <is>
          <t>BLANK -&gt; requires live Amazon.ca capture</t>
        </is>
      </c>
      <c r="AT60" s="34" t="inlineStr">
        <is>
          <t>Unverified commercial data</t>
        </is>
      </c>
    </row>
    <row r="61" ht="28" customHeight="1">
      <c r="A61" s="34" t="inlineStr">
        <is>
          <t>Powerade</t>
        </is>
      </c>
      <c r="B61" s="34" t="inlineStr">
        <is>
          <t>Powerade Mountain Berry Blast | White Cherry | 24 pack 591mL</t>
        </is>
      </c>
      <c r="C61" s="34" t="inlineStr">
        <is>
          <t>2) Electrolyte beverage (RTD)</t>
        </is>
      </c>
      <c r="D61" s="34" t="inlineStr">
        <is>
          <t>591 mL bottle</t>
        </is>
      </c>
      <c r="E61" s="48" t="n">
        <v>24</v>
      </c>
      <c r="F61" s="49" t="n"/>
      <c r="G61" s="50">
        <f>IF(AND(ISNUMBER($F61),ISNUMBER($E61),$E61&lt;&gt;0),$F61/$E61,"")</f>
        <v/>
      </c>
      <c r="H61" s="50">
        <f>IF(AND(ISNUMBER($F61),ISNUMBER($AL61),ISNUMBER($E61),($AL61*$E61)&lt;&gt;0),$F61/($AL61*$E61)*100,"")</f>
        <v/>
      </c>
      <c r="I61" s="51" t="n"/>
      <c r="J61" s="52" t="n"/>
      <c r="K61" s="50">
        <f>IF(AND(ISNUMBER($F61),ISNUMBER($J61)),$F61*(1-$J61),"")</f>
        <v/>
      </c>
      <c r="L61" s="51" t="n"/>
      <c r="M61" s="51" t="n"/>
      <c r="N61" s="50">
        <f>IF(ISNUMBER($F61),($F61-IF(ISNUMBER($AM61),$AM61,0))*(1-IF(ISNUMBER($J61),$J61,0)),"")</f>
        <v/>
      </c>
      <c r="O61" s="34" t="inlineStr">
        <is>
          <t>White Cherry</t>
        </is>
      </c>
      <c r="P61" s="48" t="n">
        <v>0</v>
      </c>
      <c r="Q61" s="48" t="n">
        <v>250</v>
      </c>
      <c r="R61" s="48" t="n">
        <v>70</v>
      </c>
      <c r="S61" s="48" t="n">
        <v>35</v>
      </c>
      <c r="T61" s="48" t="n">
        <v>130</v>
      </c>
      <c r="U61" s="34" t="inlineStr">
        <is>
          <t>High fructose corn syrup</t>
        </is>
      </c>
      <c r="V61" s="34" t="inlineStr">
        <is>
          <t>ION4 electrolytes, B vitamins, hydration</t>
        </is>
      </c>
      <c r="W61" s="51" t="n"/>
      <c r="X61" s="51" t="n"/>
      <c r="Y61" s="51" t="n"/>
      <c r="Z61" s="51" t="n"/>
      <c r="AA61" s="34" t="inlineStr">
        <is>
          <t>High</t>
        </is>
      </c>
      <c r="AB61" s="34" t="inlineStr">
        <is>
          <t>Strong #2; Coca-Cola distribution &amp; price</t>
        </is>
      </c>
      <c r="AC61" s="34" t="inlineStr">
        <is>
          <t>Value priced electrolyte hydration</t>
        </is>
      </c>
      <c r="AD61" s="34" t="inlineStr">
        <is>
          <t>Cheaper electrolyte alternative to Gatorade.</t>
        </is>
      </c>
      <c r="AE61" s="51" t="n"/>
      <c r="AF61" s="53">
        <f>IF(AND(ISNUMBER($P61),ISNUMBER($AL61),$AL61&lt;&gt;0),ROUND($P61/$AL61*100,1),"")</f>
        <v/>
      </c>
      <c r="AG61" s="54">
        <f>IF(AND(ISNUMBER($S61),ISNUMBER($AL61),$AL61&lt;&gt;0),ROUND($S61/$AL61*100,2),"")</f>
        <v/>
      </c>
      <c r="AH61" s="53">
        <f>IF(AND(ISNUMBER($Q61),ISNUMBER($AL61),$AL61&lt;&gt;0),ROUND($Q61/$AL61*100,1),"")</f>
        <v/>
      </c>
      <c r="AI61" s="48">
        <f>IF(ISNUMBER($S61),IF($S61&lt;=1,"Yes","No"),"n/a")</f>
        <v/>
      </c>
      <c r="AJ61" s="48">
        <f>IF(ISNUMBER($S61),ROUND(MAX(0,MIN(100,100-$S61*2.5-IF(ISNUMBER($T61),$T61,0)*0.12+IF($S61&lt;=1,12,0))),0),"")</f>
        <v/>
      </c>
      <c r="AK61" s="48">
        <f>IF(ISNUMBER($Q61),IF($Q61&gt;=100,20,IF($Q61&gt;=30,10,0)),0)+IF(ISNUMBER($R61),IF($R61&gt;=100,20,0),0)+IF(ISNUMBER($P61),IF($P61&gt;=150,20,IF($P61&gt;=50,12,5)),0)+IF(ISNUMBER($S61),IF($S61&lt;=1,15,0),0)</f>
        <v/>
      </c>
      <c r="AL61" s="48" t="n">
        <v>591</v>
      </c>
      <c r="AM61" s="49" t="n"/>
      <c r="AN61" s="48">
        <f>IF(AND(ISNUMBER($P61),ISNUMBER($AL61),$AL61&lt;&gt;0),IF(OR($P61&gt;180,$P61/$AL61*1000&gt;400),"Over ceiling, confirm SKU","Within"),"n/a")</f>
        <v/>
      </c>
      <c r="AO61" s="51" t="n"/>
      <c r="AP61" s="51" t="n"/>
      <c r="AQ61" s="51" t="n"/>
      <c r="AR61" s="34" t="inlineStr">
        <is>
          <t>Retrieved and cited, see Enrichment Log</t>
        </is>
      </c>
      <c r="AS61" s="34" t="inlineStr">
        <is>
          <t>BLANK -&gt; requires live Amazon.ca capture</t>
        </is>
      </c>
      <c r="AT61" s="34" t="inlineStr">
        <is>
          <t>Unverified commercial data</t>
        </is>
      </c>
    </row>
    <row r="62" ht="28" customHeight="1">
      <c r="A62" s="34" t="inlineStr">
        <is>
          <t>Powerade</t>
        </is>
      </c>
      <c r="B62" s="34" t="inlineStr">
        <is>
          <t>Powerade Mountain Berry Blast | Lemon-Lime | single 591mL</t>
        </is>
      </c>
      <c r="C62" s="34" t="inlineStr">
        <is>
          <t>2) Electrolyte beverage (RTD)</t>
        </is>
      </c>
      <c r="D62" s="34" t="inlineStr">
        <is>
          <t>591 mL bottle</t>
        </is>
      </c>
      <c r="E62" s="48" t="n">
        <v>1</v>
      </c>
      <c r="F62" s="49" t="n"/>
      <c r="G62" s="50">
        <f>IF(AND(ISNUMBER($F62),ISNUMBER($E62),$E62&lt;&gt;0),$F62/$E62,"")</f>
        <v/>
      </c>
      <c r="H62" s="50">
        <f>IF(AND(ISNUMBER($F62),ISNUMBER($AL62),ISNUMBER($E62),($AL62*$E62)&lt;&gt;0),$F62/($AL62*$E62)*100,"")</f>
        <v/>
      </c>
      <c r="I62" s="51" t="n"/>
      <c r="J62" s="52" t="n"/>
      <c r="K62" s="50">
        <f>IF(AND(ISNUMBER($F62),ISNUMBER($J62)),$F62*(1-$J62),"")</f>
        <v/>
      </c>
      <c r="L62" s="51" t="n"/>
      <c r="M62" s="51" t="n"/>
      <c r="N62" s="50">
        <f>IF(ISNUMBER($F62),($F62-IF(ISNUMBER($AM62),$AM62,0))*(1-IF(ISNUMBER($J62),$J62,0)),"")</f>
        <v/>
      </c>
      <c r="O62" s="34" t="inlineStr">
        <is>
          <t>Lemon-Lime</t>
        </is>
      </c>
      <c r="P62" s="48" t="n">
        <v>0</v>
      </c>
      <c r="Q62" s="48" t="n">
        <v>250</v>
      </c>
      <c r="R62" s="48" t="n">
        <v>70</v>
      </c>
      <c r="S62" s="48" t="n">
        <v>35</v>
      </c>
      <c r="T62" s="48" t="n">
        <v>130</v>
      </c>
      <c r="U62" s="34" t="inlineStr">
        <is>
          <t>High fructose corn syrup</t>
        </is>
      </c>
      <c r="V62" s="34" t="inlineStr">
        <is>
          <t>ION4 electrolytes, B vitamins, hydration</t>
        </is>
      </c>
      <c r="W62" s="51" t="n"/>
      <c r="X62" s="51" t="n"/>
      <c r="Y62" s="51" t="n"/>
      <c r="Z62" s="51" t="n"/>
      <c r="AA62" s="34" t="inlineStr">
        <is>
          <t>High</t>
        </is>
      </c>
      <c r="AB62" s="34" t="inlineStr">
        <is>
          <t>Strong #2; Coca-Cola distribution &amp; price</t>
        </is>
      </c>
      <c r="AC62" s="34" t="inlineStr">
        <is>
          <t>Value priced electrolyte hydration</t>
        </is>
      </c>
      <c r="AD62" s="34" t="inlineStr">
        <is>
          <t>Cheaper electrolyte alternative to Gatorade.</t>
        </is>
      </c>
      <c r="AE62" s="51" t="n"/>
      <c r="AF62" s="53">
        <f>IF(AND(ISNUMBER($P62),ISNUMBER($AL62),$AL62&lt;&gt;0),ROUND($P62/$AL62*100,1),"")</f>
        <v/>
      </c>
      <c r="AG62" s="54">
        <f>IF(AND(ISNUMBER($S62),ISNUMBER($AL62),$AL62&lt;&gt;0),ROUND($S62/$AL62*100,2),"")</f>
        <v/>
      </c>
      <c r="AH62" s="53">
        <f>IF(AND(ISNUMBER($Q62),ISNUMBER($AL62),$AL62&lt;&gt;0),ROUND($Q62/$AL62*100,1),"")</f>
        <v/>
      </c>
      <c r="AI62" s="48">
        <f>IF(ISNUMBER($S62),IF($S62&lt;=1,"Yes","No"),"n/a")</f>
        <v/>
      </c>
      <c r="AJ62" s="48">
        <f>IF(ISNUMBER($S62),ROUND(MAX(0,MIN(100,100-$S62*2.5-IF(ISNUMBER($T62),$T62,0)*0.12+IF($S62&lt;=1,12,0))),0),"")</f>
        <v/>
      </c>
      <c r="AK62" s="48">
        <f>IF(ISNUMBER($Q62),IF($Q62&gt;=100,20,IF($Q62&gt;=30,10,0)),0)+IF(ISNUMBER($R62),IF($R62&gt;=100,20,0),0)+IF(ISNUMBER($P62),IF($P62&gt;=150,20,IF($P62&gt;=50,12,5)),0)+IF(ISNUMBER($S62),IF($S62&lt;=1,15,0),0)</f>
        <v/>
      </c>
      <c r="AL62" s="48" t="n">
        <v>591</v>
      </c>
      <c r="AM62" s="49" t="n"/>
      <c r="AN62" s="48">
        <f>IF(AND(ISNUMBER($P62),ISNUMBER($AL62),$AL62&lt;&gt;0),IF(OR($P62&gt;180,$P62/$AL62*1000&gt;400),"Over ceiling, confirm SKU","Within"),"n/a")</f>
        <v/>
      </c>
      <c r="AO62" s="51" t="n"/>
      <c r="AP62" s="51" t="n"/>
      <c r="AQ62" s="51" t="n"/>
      <c r="AR62" s="34" t="inlineStr">
        <is>
          <t>Retrieved and cited, see Enrichment Log</t>
        </is>
      </c>
      <c r="AS62" s="34" t="inlineStr">
        <is>
          <t>BLANK -&gt; requires live Amazon.ca capture</t>
        </is>
      </c>
      <c r="AT62" s="34" t="inlineStr">
        <is>
          <t>Unverified commercial data</t>
        </is>
      </c>
    </row>
    <row r="63" ht="28" customHeight="1">
      <c r="A63" s="34" t="inlineStr">
        <is>
          <t>Powerade</t>
        </is>
      </c>
      <c r="B63" s="34" t="inlineStr">
        <is>
          <t>Powerade Mountain Berry Blast | Lemon-Lime | 6 pack 591mL</t>
        </is>
      </c>
      <c r="C63" s="34" t="inlineStr">
        <is>
          <t>2) Electrolyte beverage (RTD)</t>
        </is>
      </c>
      <c r="D63" s="34" t="inlineStr">
        <is>
          <t>591 mL bottle</t>
        </is>
      </c>
      <c r="E63" s="48" t="n">
        <v>6</v>
      </c>
      <c r="F63" s="49" t="n"/>
      <c r="G63" s="50">
        <f>IF(AND(ISNUMBER($F63),ISNUMBER($E63),$E63&lt;&gt;0),$F63/$E63,"")</f>
        <v/>
      </c>
      <c r="H63" s="50">
        <f>IF(AND(ISNUMBER($F63),ISNUMBER($AL63),ISNUMBER($E63),($AL63*$E63)&lt;&gt;0),$F63/($AL63*$E63)*100,"")</f>
        <v/>
      </c>
      <c r="I63" s="51" t="n"/>
      <c r="J63" s="52" t="n"/>
      <c r="K63" s="50">
        <f>IF(AND(ISNUMBER($F63),ISNUMBER($J63)),$F63*(1-$J63),"")</f>
        <v/>
      </c>
      <c r="L63" s="51" t="n"/>
      <c r="M63" s="51" t="n"/>
      <c r="N63" s="50">
        <f>IF(ISNUMBER($F63),($F63-IF(ISNUMBER($AM63),$AM63,0))*(1-IF(ISNUMBER($J63),$J63,0)),"")</f>
        <v/>
      </c>
      <c r="O63" s="34" t="inlineStr">
        <is>
          <t>Lemon-Lime</t>
        </is>
      </c>
      <c r="P63" s="48" t="n">
        <v>0</v>
      </c>
      <c r="Q63" s="48" t="n">
        <v>250</v>
      </c>
      <c r="R63" s="48" t="n">
        <v>70</v>
      </c>
      <c r="S63" s="48" t="n">
        <v>35</v>
      </c>
      <c r="T63" s="48" t="n">
        <v>130</v>
      </c>
      <c r="U63" s="34" t="inlineStr">
        <is>
          <t>High fructose corn syrup</t>
        </is>
      </c>
      <c r="V63" s="34" t="inlineStr">
        <is>
          <t>ION4 electrolytes, B vitamins, hydration</t>
        </is>
      </c>
      <c r="W63" s="51" t="n"/>
      <c r="X63" s="51" t="n"/>
      <c r="Y63" s="51" t="n"/>
      <c r="Z63" s="51" t="n"/>
      <c r="AA63" s="34" t="inlineStr">
        <is>
          <t>High</t>
        </is>
      </c>
      <c r="AB63" s="34" t="inlineStr">
        <is>
          <t>Strong #2; Coca-Cola distribution &amp; price</t>
        </is>
      </c>
      <c r="AC63" s="34" t="inlineStr">
        <is>
          <t>Value priced electrolyte hydration</t>
        </is>
      </c>
      <c r="AD63" s="34" t="inlineStr">
        <is>
          <t>Cheaper electrolyte alternative to Gatorade.</t>
        </is>
      </c>
      <c r="AE63" s="51" t="n"/>
      <c r="AF63" s="53">
        <f>IF(AND(ISNUMBER($P63),ISNUMBER($AL63),$AL63&lt;&gt;0),ROUND($P63/$AL63*100,1),"")</f>
        <v/>
      </c>
      <c r="AG63" s="54">
        <f>IF(AND(ISNUMBER($S63),ISNUMBER($AL63),$AL63&lt;&gt;0),ROUND($S63/$AL63*100,2),"")</f>
        <v/>
      </c>
      <c r="AH63" s="53">
        <f>IF(AND(ISNUMBER($Q63),ISNUMBER($AL63),$AL63&lt;&gt;0),ROUND($Q63/$AL63*100,1),"")</f>
        <v/>
      </c>
      <c r="AI63" s="48">
        <f>IF(ISNUMBER($S63),IF($S63&lt;=1,"Yes","No"),"n/a")</f>
        <v/>
      </c>
      <c r="AJ63" s="48">
        <f>IF(ISNUMBER($S63),ROUND(MAX(0,MIN(100,100-$S63*2.5-IF(ISNUMBER($T63),$T63,0)*0.12+IF($S63&lt;=1,12,0))),0),"")</f>
        <v/>
      </c>
      <c r="AK63" s="48">
        <f>IF(ISNUMBER($Q63),IF($Q63&gt;=100,20,IF($Q63&gt;=30,10,0)),0)+IF(ISNUMBER($R63),IF($R63&gt;=100,20,0),0)+IF(ISNUMBER($P63),IF($P63&gt;=150,20,IF($P63&gt;=50,12,5)),0)+IF(ISNUMBER($S63),IF($S63&lt;=1,15,0),0)</f>
        <v/>
      </c>
      <c r="AL63" s="48" t="n">
        <v>591</v>
      </c>
      <c r="AM63" s="49" t="n"/>
      <c r="AN63" s="48">
        <f>IF(AND(ISNUMBER($P63),ISNUMBER($AL63),$AL63&lt;&gt;0),IF(OR($P63&gt;180,$P63/$AL63*1000&gt;400),"Over ceiling, confirm SKU","Within"),"n/a")</f>
        <v/>
      </c>
      <c r="AO63" s="51" t="n"/>
      <c r="AP63" s="51" t="n"/>
      <c r="AQ63" s="51" t="n"/>
      <c r="AR63" s="34" t="inlineStr">
        <is>
          <t>Retrieved and cited, see Enrichment Log</t>
        </is>
      </c>
      <c r="AS63" s="34" t="inlineStr">
        <is>
          <t>BLANK -&gt; requires live Amazon.ca capture</t>
        </is>
      </c>
      <c r="AT63" s="34" t="inlineStr">
        <is>
          <t>Unverified commercial data</t>
        </is>
      </c>
    </row>
    <row r="64" ht="28" customHeight="1">
      <c r="A64" s="34" t="inlineStr">
        <is>
          <t>Powerade</t>
        </is>
      </c>
      <c r="B64" s="34" t="inlineStr">
        <is>
          <t>Powerade Mountain Berry Blast | Lemon-Lime | 12 pack 591mL</t>
        </is>
      </c>
      <c r="C64" s="34" t="inlineStr">
        <is>
          <t>2) Electrolyte beverage (RTD)</t>
        </is>
      </c>
      <c r="D64" s="34" t="inlineStr">
        <is>
          <t>591 mL bottle</t>
        </is>
      </c>
      <c r="E64" s="48" t="n">
        <v>12</v>
      </c>
      <c r="F64" s="49" t="n"/>
      <c r="G64" s="50">
        <f>IF(AND(ISNUMBER($F64),ISNUMBER($E64),$E64&lt;&gt;0),$F64/$E64,"")</f>
        <v/>
      </c>
      <c r="H64" s="50">
        <f>IF(AND(ISNUMBER($F64),ISNUMBER($AL64),ISNUMBER($E64),($AL64*$E64)&lt;&gt;0),$F64/($AL64*$E64)*100,"")</f>
        <v/>
      </c>
      <c r="I64" s="51" t="n"/>
      <c r="J64" s="52" t="n"/>
      <c r="K64" s="50">
        <f>IF(AND(ISNUMBER($F64),ISNUMBER($J64)),$F64*(1-$J64),"")</f>
        <v/>
      </c>
      <c r="L64" s="51" t="n"/>
      <c r="M64" s="51" t="n"/>
      <c r="N64" s="50">
        <f>IF(ISNUMBER($F64),($F64-IF(ISNUMBER($AM64),$AM64,0))*(1-IF(ISNUMBER($J64),$J64,0)),"")</f>
        <v/>
      </c>
      <c r="O64" s="34" t="inlineStr">
        <is>
          <t>Lemon-Lime</t>
        </is>
      </c>
      <c r="P64" s="48" t="n">
        <v>0</v>
      </c>
      <c r="Q64" s="48" t="n">
        <v>250</v>
      </c>
      <c r="R64" s="48" t="n">
        <v>70</v>
      </c>
      <c r="S64" s="48" t="n">
        <v>35</v>
      </c>
      <c r="T64" s="48" t="n">
        <v>130</v>
      </c>
      <c r="U64" s="34" t="inlineStr">
        <is>
          <t>High fructose corn syrup</t>
        </is>
      </c>
      <c r="V64" s="34" t="inlineStr">
        <is>
          <t>ION4 electrolytes, B vitamins, hydration</t>
        </is>
      </c>
      <c r="W64" s="51" t="n"/>
      <c r="X64" s="51" t="n"/>
      <c r="Y64" s="51" t="n"/>
      <c r="Z64" s="51" t="n"/>
      <c r="AA64" s="34" t="inlineStr">
        <is>
          <t>High</t>
        </is>
      </c>
      <c r="AB64" s="34" t="inlineStr">
        <is>
          <t>Strong #2; Coca-Cola distribution &amp; price</t>
        </is>
      </c>
      <c r="AC64" s="34" t="inlineStr">
        <is>
          <t>Value priced electrolyte hydration</t>
        </is>
      </c>
      <c r="AD64" s="34" t="inlineStr">
        <is>
          <t>Cheaper electrolyte alternative to Gatorade.</t>
        </is>
      </c>
      <c r="AE64" s="51" t="n"/>
      <c r="AF64" s="53">
        <f>IF(AND(ISNUMBER($P64),ISNUMBER($AL64),$AL64&lt;&gt;0),ROUND($P64/$AL64*100,1),"")</f>
        <v/>
      </c>
      <c r="AG64" s="54">
        <f>IF(AND(ISNUMBER($S64),ISNUMBER($AL64),$AL64&lt;&gt;0),ROUND($S64/$AL64*100,2),"")</f>
        <v/>
      </c>
      <c r="AH64" s="53">
        <f>IF(AND(ISNUMBER($Q64),ISNUMBER($AL64),$AL64&lt;&gt;0),ROUND($Q64/$AL64*100,1),"")</f>
        <v/>
      </c>
      <c r="AI64" s="48">
        <f>IF(ISNUMBER($S64),IF($S64&lt;=1,"Yes","No"),"n/a")</f>
        <v/>
      </c>
      <c r="AJ64" s="48">
        <f>IF(ISNUMBER($S64),ROUND(MAX(0,MIN(100,100-$S64*2.5-IF(ISNUMBER($T64),$T64,0)*0.12+IF($S64&lt;=1,12,0))),0),"")</f>
        <v/>
      </c>
      <c r="AK64" s="48">
        <f>IF(ISNUMBER($Q64),IF($Q64&gt;=100,20,IF($Q64&gt;=30,10,0)),0)+IF(ISNUMBER($R64),IF($R64&gt;=100,20,0),0)+IF(ISNUMBER($P64),IF($P64&gt;=150,20,IF($P64&gt;=50,12,5)),0)+IF(ISNUMBER($S64),IF($S64&lt;=1,15,0),0)</f>
        <v/>
      </c>
      <c r="AL64" s="48" t="n">
        <v>591</v>
      </c>
      <c r="AM64" s="49" t="n"/>
      <c r="AN64" s="48">
        <f>IF(AND(ISNUMBER($P64),ISNUMBER($AL64),$AL64&lt;&gt;0),IF(OR($P64&gt;180,$P64/$AL64*1000&gt;400),"Over ceiling, confirm SKU","Within"),"n/a")</f>
        <v/>
      </c>
      <c r="AO64" s="51" t="n"/>
      <c r="AP64" s="51" t="n"/>
      <c r="AQ64" s="51" t="n"/>
      <c r="AR64" s="34" t="inlineStr">
        <is>
          <t>Retrieved and cited, see Enrichment Log</t>
        </is>
      </c>
      <c r="AS64" s="34" t="inlineStr">
        <is>
          <t>BLANK -&gt; requires live Amazon.ca capture</t>
        </is>
      </c>
      <c r="AT64" s="34" t="inlineStr">
        <is>
          <t>Unverified commercial data</t>
        </is>
      </c>
    </row>
    <row r="65" ht="28" customHeight="1">
      <c r="A65" s="34" t="inlineStr">
        <is>
          <t>Powerade</t>
        </is>
      </c>
      <c r="B65" s="34" t="inlineStr">
        <is>
          <t>Powerade Mountain Berry Blast | Lemon-Lime | 24 pack 591mL</t>
        </is>
      </c>
      <c r="C65" s="34" t="inlineStr">
        <is>
          <t>2) Electrolyte beverage (RTD)</t>
        </is>
      </c>
      <c r="D65" s="34" t="inlineStr">
        <is>
          <t>591 mL bottle</t>
        </is>
      </c>
      <c r="E65" s="48" t="n">
        <v>24</v>
      </c>
      <c r="F65" s="49" t="n"/>
      <c r="G65" s="50">
        <f>IF(AND(ISNUMBER($F65),ISNUMBER($E65),$E65&lt;&gt;0),$F65/$E65,"")</f>
        <v/>
      </c>
      <c r="H65" s="50">
        <f>IF(AND(ISNUMBER($F65),ISNUMBER($AL65),ISNUMBER($E65),($AL65*$E65)&lt;&gt;0),$F65/($AL65*$E65)*100,"")</f>
        <v/>
      </c>
      <c r="I65" s="51" t="n"/>
      <c r="J65" s="52" t="n"/>
      <c r="K65" s="50">
        <f>IF(AND(ISNUMBER($F65),ISNUMBER($J65)),$F65*(1-$J65),"")</f>
        <v/>
      </c>
      <c r="L65" s="51" t="n"/>
      <c r="M65" s="51" t="n"/>
      <c r="N65" s="50">
        <f>IF(ISNUMBER($F65),($F65-IF(ISNUMBER($AM65),$AM65,0))*(1-IF(ISNUMBER($J65),$J65,0)),"")</f>
        <v/>
      </c>
      <c r="O65" s="34" t="inlineStr">
        <is>
          <t>Lemon-Lime</t>
        </is>
      </c>
      <c r="P65" s="48" t="n">
        <v>0</v>
      </c>
      <c r="Q65" s="48" t="n">
        <v>250</v>
      </c>
      <c r="R65" s="48" t="n">
        <v>70</v>
      </c>
      <c r="S65" s="48" t="n">
        <v>35</v>
      </c>
      <c r="T65" s="48" t="n">
        <v>130</v>
      </c>
      <c r="U65" s="34" t="inlineStr">
        <is>
          <t>High fructose corn syrup</t>
        </is>
      </c>
      <c r="V65" s="34" t="inlineStr">
        <is>
          <t>ION4 electrolytes, B vitamins, hydration</t>
        </is>
      </c>
      <c r="W65" s="51" t="n"/>
      <c r="X65" s="51" t="n"/>
      <c r="Y65" s="51" t="n"/>
      <c r="Z65" s="51" t="n"/>
      <c r="AA65" s="34" t="inlineStr">
        <is>
          <t>High</t>
        </is>
      </c>
      <c r="AB65" s="34" t="inlineStr">
        <is>
          <t>Strong #2; Coca-Cola distribution &amp; price</t>
        </is>
      </c>
      <c r="AC65" s="34" t="inlineStr">
        <is>
          <t>Value priced electrolyte hydration</t>
        </is>
      </c>
      <c r="AD65" s="34" t="inlineStr">
        <is>
          <t>Cheaper electrolyte alternative to Gatorade.</t>
        </is>
      </c>
      <c r="AE65" s="51" t="n"/>
      <c r="AF65" s="53">
        <f>IF(AND(ISNUMBER($P65),ISNUMBER($AL65),$AL65&lt;&gt;0),ROUND($P65/$AL65*100,1),"")</f>
        <v/>
      </c>
      <c r="AG65" s="54">
        <f>IF(AND(ISNUMBER($S65),ISNUMBER($AL65),$AL65&lt;&gt;0),ROUND($S65/$AL65*100,2),"")</f>
        <v/>
      </c>
      <c r="AH65" s="53">
        <f>IF(AND(ISNUMBER($Q65),ISNUMBER($AL65),$AL65&lt;&gt;0),ROUND($Q65/$AL65*100,1),"")</f>
        <v/>
      </c>
      <c r="AI65" s="48">
        <f>IF(ISNUMBER($S65),IF($S65&lt;=1,"Yes","No"),"n/a")</f>
        <v/>
      </c>
      <c r="AJ65" s="48">
        <f>IF(ISNUMBER($S65),ROUND(MAX(0,MIN(100,100-$S65*2.5-IF(ISNUMBER($T65),$T65,0)*0.12+IF($S65&lt;=1,12,0))),0),"")</f>
        <v/>
      </c>
      <c r="AK65" s="48">
        <f>IF(ISNUMBER($Q65),IF($Q65&gt;=100,20,IF($Q65&gt;=30,10,0)),0)+IF(ISNUMBER($R65),IF($R65&gt;=100,20,0),0)+IF(ISNUMBER($P65),IF($P65&gt;=150,20,IF($P65&gt;=50,12,5)),0)+IF(ISNUMBER($S65),IF($S65&lt;=1,15,0),0)</f>
        <v/>
      </c>
      <c r="AL65" s="48" t="n">
        <v>591</v>
      </c>
      <c r="AM65" s="49" t="n"/>
      <c r="AN65" s="48">
        <f>IF(AND(ISNUMBER($P65),ISNUMBER($AL65),$AL65&lt;&gt;0),IF(OR($P65&gt;180,$P65/$AL65*1000&gt;400),"Over ceiling, confirm SKU","Within"),"n/a")</f>
        <v/>
      </c>
      <c r="AO65" s="51" t="n"/>
      <c r="AP65" s="51" t="n"/>
      <c r="AQ65" s="51" t="n"/>
      <c r="AR65" s="34" t="inlineStr">
        <is>
          <t>Retrieved and cited, see Enrichment Log</t>
        </is>
      </c>
      <c r="AS65" s="34" t="inlineStr">
        <is>
          <t>BLANK -&gt; requires live Amazon.ca capture</t>
        </is>
      </c>
      <c r="AT65" s="34" t="inlineStr">
        <is>
          <t>Unverified commercial data</t>
        </is>
      </c>
    </row>
    <row r="66" ht="28" customHeight="1">
      <c r="A66" s="34" t="inlineStr">
        <is>
          <t>Powerade</t>
        </is>
      </c>
      <c r="B66" s="34" t="inlineStr">
        <is>
          <t>Powerade Zero | Mixed Berry | single 591mL</t>
        </is>
      </c>
      <c r="C66" s="34" t="inlineStr">
        <is>
          <t>2) Electrolyte beverage (RTD)</t>
        </is>
      </c>
      <c r="D66" s="34" t="inlineStr">
        <is>
          <t>591 mL bottle</t>
        </is>
      </c>
      <c r="E66" s="48" t="n">
        <v>1</v>
      </c>
      <c r="F66" s="49" t="n"/>
      <c r="G66" s="50">
        <f>IF(AND(ISNUMBER($F66),ISNUMBER($E66),$E66&lt;&gt;0),$F66/$E66,"")</f>
        <v/>
      </c>
      <c r="H66" s="50">
        <f>IF(AND(ISNUMBER($F66),ISNUMBER($AL66),ISNUMBER($E66),($AL66*$E66)&lt;&gt;0),$F66/($AL66*$E66)*100,"")</f>
        <v/>
      </c>
      <c r="I66" s="51" t="n"/>
      <c r="J66" s="52" t="n"/>
      <c r="K66" s="50">
        <f>IF(AND(ISNUMBER($F66),ISNUMBER($J66)),$F66*(1-$J66),"")</f>
        <v/>
      </c>
      <c r="L66" s="51" t="n"/>
      <c r="M66" s="51" t="n"/>
      <c r="N66" s="50">
        <f>IF(ISNUMBER($F66),($F66-IF(ISNUMBER($AM66),$AM66,0))*(1-IF(ISNUMBER($J66),$J66,0)),"")</f>
        <v/>
      </c>
      <c r="O66" s="34" t="inlineStr">
        <is>
          <t>Mixed Berry</t>
        </is>
      </c>
      <c r="P66" s="48" t="n">
        <v>0</v>
      </c>
      <c r="Q66" s="48" t="n">
        <v>250</v>
      </c>
      <c r="R66" s="48" t="n">
        <v>35</v>
      </c>
      <c r="S66" s="48" t="n">
        <v>0</v>
      </c>
      <c r="T66" s="48" t="n">
        <v>0</v>
      </c>
      <c r="U66" s="34" t="inlineStr">
        <is>
          <t>Sucralose + acesulfame-K</t>
        </is>
      </c>
      <c r="V66" s="34" t="inlineStr">
        <is>
          <t>Zero sugar/calorie, ION4 electrolytes, vitamins</t>
        </is>
      </c>
      <c r="W66" s="51" t="n"/>
      <c r="X66" s="51" t="n"/>
      <c r="Y66" s="51" t="n"/>
      <c r="Z66" s="51" t="n"/>
      <c r="AA66" s="34" t="inlineStr">
        <is>
          <t>High</t>
        </is>
      </c>
      <c r="AB66" s="34" t="inlineStr">
        <is>
          <t>Popular zero sugar value option</t>
        </is>
      </c>
      <c r="AC66" s="34" t="inlineStr">
        <is>
          <t>Zero calorie electrolytes at a value price</t>
        </is>
      </c>
      <c r="AD66" s="34" t="inlineStr">
        <is>
          <t>Cheapest zero sugar electrolyte option.</t>
        </is>
      </c>
      <c r="AE66" s="51" t="n"/>
      <c r="AF66" s="53">
        <f>IF(AND(ISNUMBER($P66),ISNUMBER($AL66),$AL66&lt;&gt;0),ROUND($P66/$AL66*100,1),"")</f>
        <v/>
      </c>
      <c r="AG66" s="54">
        <f>IF(AND(ISNUMBER($S66),ISNUMBER($AL66),$AL66&lt;&gt;0),ROUND($S66/$AL66*100,2),"")</f>
        <v/>
      </c>
      <c r="AH66" s="53">
        <f>IF(AND(ISNUMBER($Q66),ISNUMBER($AL66),$AL66&lt;&gt;0),ROUND($Q66/$AL66*100,1),"")</f>
        <v/>
      </c>
      <c r="AI66" s="48">
        <f>IF(ISNUMBER($S66),IF($S66&lt;=1,"Yes","No"),"n/a")</f>
        <v/>
      </c>
      <c r="AJ66" s="48">
        <f>IF(ISNUMBER($S66),ROUND(MAX(0,MIN(100,100-$S66*2.5-IF(ISNUMBER($T66),$T66,0)*0.12+IF($S66&lt;=1,12,0))),0),"")</f>
        <v/>
      </c>
      <c r="AK66" s="48">
        <f>IF(ISNUMBER($Q66),IF($Q66&gt;=100,20,IF($Q66&gt;=30,10,0)),0)+IF(ISNUMBER($R66),IF($R66&gt;=100,20,0),0)+IF(ISNUMBER($P66),IF($P66&gt;=150,20,IF($P66&gt;=50,12,5)),0)+IF(ISNUMBER($S66),IF($S66&lt;=1,15,0),0)</f>
        <v/>
      </c>
      <c r="AL66" s="48" t="n">
        <v>591</v>
      </c>
      <c r="AM66" s="49" t="n"/>
      <c r="AN66" s="48">
        <f>IF(AND(ISNUMBER($P66),ISNUMBER($AL66),$AL66&lt;&gt;0),IF(OR($P66&gt;180,$P66/$AL66*1000&gt;400),"Over ceiling, confirm SKU","Within"),"n/a")</f>
        <v/>
      </c>
      <c r="AO66" s="51" t="n"/>
      <c r="AP66" s="51" t="n"/>
      <c r="AQ66" s="51" t="n"/>
      <c r="AR66" s="34" t="inlineStr">
        <is>
          <t>Retrieved and cited, see Enrichment Log</t>
        </is>
      </c>
      <c r="AS66" s="34" t="inlineStr">
        <is>
          <t>BLANK -&gt; requires live Amazon.ca capture</t>
        </is>
      </c>
      <c r="AT66" s="34" t="inlineStr">
        <is>
          <t>Unverified commercial data</t>
        </is>
      </c>
    </row>
    <row r="67" ht="28" customHeight="1">
      <c r="A67" s="34" t="inlineStr">
        <is>
          <t>Powerade</t>
        </is>
      </c>
      <c r="B67" s="34" t="inlineStr">
        <is>
          <t>Powerade Zero | Mixed Berry | 6 pack 591mL</t>
        </is>
      </c>
      <c r="C67" s="34" t="inlineStr">
        <is>
          <t>2) Electrolyte beverage (RTD)</t>
        </is>
      </c>
      <c r="D67" s="34" t="inlineStr">
        <is>
          <t>591 mL bottle</t>
        </is>
      </c>
      <c r="E67" s="48" t="n">
        <v>6</v>
      </c>
      <c r="F67" s="49" t="n"/>
      <c r="G67" s="50">
        <f>IF(AND(ISNUMBER($F67),ISNUMBER($E67),$E67&lt;&gt;0),$F67/$E67,"")</f>
        <v/>
      </c>
      <c r="H67" s="50">
        <f>IF(AND(ISNUMBER($F67),ISNUMBER($AL67),ISNUMBER($E67),($AL67*$E67)&lt;&gt;0),$F67/($AL67*$E67)*100,"")</f>
        <v/>
      </c>
      <c r="I67" s="51" t="n"/>
      <c r="J67" s="52" t="n"/>
      <c r="K67" s="50">
        <f>IF(AND(ISNUMBER($F67),ISNUMBER($J67)),$F67*(1-$J67),"")</f>
        <v/>
      </c>
      <c r="L67" s="51" t="n"/>
      <c r="M67" s="51" t="n"/>
      <c r="N67" s="50">
        <f>IF(ISNUMBER($F67),($F67-IF(ISNUMBER($AM67),$AM67,0))*(1-IF(ISNUMBER($J67),$J67,0)),"")</f>
        <v/>
      </c>
      <c r="O67" s="34" t="inlineStr">
        <is>
          <t>Mixed Berry</t>
        </is>
      </c>
      <c r="P67" s="48" t="n">
        <v>0</v>
      </c>
      <c r="Q67" s="48" t="n">
        <v>250</v>
      </c>
      <c r="R67" s="48" t="n">
        <v>35</v>
      </c>
      <c r="S67" s="48" t="n">
        <v>0</v>
      </c>
      <c r="T67" s="48" t="n">
        <v>0</v>
      </c>
      <c r="U67" s="34" t="inlineStr">
        <is>
          <t>Sucralose + acesulfame-K</t>
        </is>
      </c>
      <c r="V67" s="34" t="inlineStr">
        <is>
          <t>Zero sugar/calorie, ION4 electrolytes, vitamins</t>
        </is>
      </c>
      <c r="W67" s="51" t="n"/>
      <c r="X67" s="51" t="n"/>
      <c r="Y67" s="51" t="n"/>
      <c r="Z67" s="51" t="n"/>
      <c r="AA67" s="34" t="inlineStr">
        <is>
          <t>High</t>
        </is>
      </c>
      <c r="AB67" s="34" t="inlineStr">
        <is>
          <t>Popular zero sugar value option</t>
        </is>
      </c>
      <c r="AC67" s="34" t="inlineStr">
        <is>
          <t>Zero calorie electrolytes at a value price</t>
        </is>
      </c>
      <c r="AD67" s="34" t="inlineStr">
        <is>
          <t>Cheapest zero sugar electrolyte option.</t>
        </is>
      </c>
      <c r="AE67" s="51" t="n"/>
      <c r="AF67" s="53">
        <f>IF(AND(ISNUMBER($P67),ISNUMBER($AL67),$AL67&lt;&gt;0),ROUND($P67/$AL67*100,1),"")</f>
        <v/>
      </c>
      <c r="AG67" s="54">
        <f>IF(AND(ISNUMBER($S67),ISNUMBER($AL67),$AL67&lt;&gt;0),ROUND($S67/$AL67*100,2),"")</f>
        <v/>
      </c>
      <c r="AH67" s="53">
        <f>IF(AND(ISNUMBER($Q67),ISNUMBER($AL67),$AL67&lt;&gt;0),ROUND($Q67/$AL67*100,1),"")</f>
        <v/>
      </c>
      <c r="AI67" s="48">
        <f>IF(ISNUMBER($S67),IF($S67&lt;=1,"Yes","No"),"n/a")</f>
        <v/>
      </c>
      <c r="AJ67" s="48">
        <f>IF(ISNUMBER($S67),ROUND(MAX(0,MIN(100,100-$S67*2.5-IF(ISNUMBER($T67),$T67,0)*0.12+IF($S67&lt;=1,12,0))),0),"")</f>
        <v/>
      </c>
      <c r="AK67" s="48">
        <f>IF(ISNUMBER($Q67),IF($Q67&gt;=100,20,IF($Q67&gt;=30,10,0)),0)+IF(ISNUMBER($R67),IF($R67&gt;=100,20,0),0)+IF(ISNUMBER($P67),IF($P67&gt;=150,20,IF($P67&gt;=50,12,5)),0)+IF(ISNUMBER($S67),IF($S67&lt;=1,15,0),0)</f>
        <v/>
      </c>
      <c r="AL67" s="48" t="n">
        <v>591</v>
      </c>
      <c r="AM67" s="49" t="n"/>
      <c r="AN67" s="48">
        <f>IF(AND(ISNUMBER($P67),ISNUMBER($AL67),$AL67&lt;&gt;0),IF(OR($P67&gt;180,$P67/$AL67*1000&gt;400),"Over ceiling, confirm SKU","Within"),"n/a")</f>
        <v/>
      </c>
      <c r="AO67" s="51" t="n"/>
      <c r="AP67" s="51" t="n"/>
      <c r="AQ67" s="51" t="n"/>
      <c r="AR67" s="34" t="inlineStr">
        <is>
          <t>Retrieved and cited, see Enrichment Log</t>
        </is>
      </c>
      <c r="AS67" s="34" t="inlineStr">
        <is>
          <t>BLANK -&gt; requires live Amazon.ca capture</t>
        </is>
      </c>
      <c r="AT67" s="34" t="inlineStr">
        <is>
          <t>Unverified commercial data</t>
        </is>
      </c>
    </row>
    <row r="68" ht="28" customHeight="1">
      <c r="A68" s="34" t="inlineStr">
        <is>
          <t>Powerade</t>
        </is>
      </c>
      <c r="B68" s="34" t="inlineStr">
        <is>
          <t>Powerade Zero | Mixed Berry | 12 pack 591mL</t>
        </is>
      </c>
      <c r="C68" s="34" t="inlineStr">
        <is>
          <t>2) Electrolyte beverage (RTD)</t>
        </is>
      </c>
      <c r="D68" s="34" t="inlineStr">
        <is>
          <t>591 mL bottle</t>
        </is>
      </c>
      <c r="E68" s="48" t="n">
        <v>12</v>
      </c>
      <c r="F68" s="49" t="n"/>
      <c r="G68" s="50">
        <f>IF(AND(ISNUMBER($F68),ISNUMBER($E68),$E68&lt;&gt;0),$F68/$E68,"")</f>
        <v/>
      </c>
      <c r="H68" s="50">
        <f>IF(AND(ISNUMBER($F68),ISNUMBER($AL68),ISNUMBER($E68),($AL68*$E68)&lt;&gt;0),$F68/($AL68*$E68)*100,"")</f>
        <v/>
      </c>
      <c r="I68" s="51" t="n"/>
      <c r="J68" s="52" t="n"/>
      <c r="K68" s="50">
        <f>IF(AND(ISNUMBER($F68),ISNUMBER($J68)),$F68*(1-$J68),"")</f>
        <v/>
      </c>
      <c r="L68" s="51" t="n"/>
      <c r="M68" s="51" t="n"/>
      <c r="N68" s="50">
        <f>IF(ISNUMBER($F68),($F68-IF(ISNUMBER($AM68),$AM68,0))*(1-IF(ISNUMBER($J68),$J68,0)),"")</f>
        <v/>
      </c>
      <c r="O68" s="34" t="inlineStr">
        <is>
          <t>Mixed Berry</t>
        </is>
      </c>
      <c r="P68" s="48" t="n">
        <v>0</v>
      </c>
      <c r="Q68" s="48" t="n">
        <v>250</v>
      </c>
      <c r="R68" s="48" t="n">
        <v>35</v>
      </c>
      <c r="S68" s="48" t="n">
        <v>0</v>
      </c>
      <c r="T68" s="48" t="n">
        <v>0</v>
      </c>
      <c r="U68" s="34" t="inlineStr">
        <is>
          <t>Sucralose + acesulfame-K</t>
        </is>
      </c>
      <c r="V68" s="34" t="inlineStr">
        <is>
          <t>Zero sugar/calorie, ION4 electrolytes, vitamins</t>
        </is>
      </c>
      <c r="W68" s="51" t="n"/>
      <c r="X68" s="51" t="n"/>
      <c r="Y68" s="51" t="n"/>
      <c r="Z68" s="51" t="n"/>
      <c r="AA68" s="34" t="inlineStr">
        <is>
          <t>High</t>
        </is>
      </c>
      <c r="AB68" s="34" t="inlineStr">
        <is>
          <t>Popular zero sugar value option</t>
        </is>
      </c>
      <c r="AC68" s="34" t="inlineStr">
        <is>
          <t>Zero calorie electrolytes at a value price</t>
        </is>
      </c>
      <c r="AD68" s="34" t="inlineStr">
        <is>
          <t>Cheapest zero sugar electrolyte option.</t>
        </is>
      </c>
      <c r="AE68" s="51" t="n"/>
      <c r="AF68" s="53">
        <f>IF(AND(ISNUMBER($P68),ISNUMBER($AL68),$AL68&lt;&gt;0),ROUND($P68/$AL68*100,1),"")</f>
        <v/>
      </c>
      <c r="AG68" s="54">
        <f>IF(AND(ISNUMBER($S68),ISNUMBER($AL68),$AL68&lt;&gt;0),ROUND($S68/$AL68*100,2),"")</f>
        <v/>
      </c>
      <c r="AH68" s="53">
        <f>IF(AND(ISNUMBER($Q68),ISNUMBER($AL68),$AL68&lt;&gt;0),ROUND($Q68/$AL68*100,1),"")</f>
        <v/>
      </c>
      <c r="AI68" s="48">
        <f>IF(ISNUMBER($S68),IF($S68&lt;=1,"Yes","No"),"n/a")</f>
        <v/>
      </c>
      <c r="AJ68" s="48">
        <f>IF(ISNUMBER($S68),ROUND(MAX(0,MIN(100,100-$S68*2.5-IF(ISNUMBER($T68),$T68,0)*0.12+IF($S68&lt;=1,12,0))),0),"")</f>
        <v/>
      </c>
      <c r="AK68" s="48">
        <f>IF(ISNUMBER($Q68),IF($Q68&gt;=100,20,IF($Q68&gt;=30,10,0)),0)+IF(ISNUMBER($R68),IF($R68&gt;=100,20,0),0)+IF(ISNUMBER($P68),IF($P68&gt;=150,20,IF($P68&gt;=50,12,5)),0)+IF(ISNUMBER($S68),IF($S68&lt;=1,15,0),0)</f>
        <v/>
      </c>
      <c r="AL68" s="48" t="n">
        <v>591</v>
      </c>
      <c r="AM68" s="49" t="n"/>
      <c r="AN68" s="48">
        <f>IF(AND(ISNUMBER($P68),ISNUMBER($AL68),$AL68&lt;&gt;0),IF(OR($P68&gt;180,$P68/$AL68*1000&gt;400),"Over ceiling, confirm SKU","Within"),"n/a")</f>
        <v/>
      </c>
      <c r="AO68" s="51" t="n"/>
      <c r="AP68" s="51" t="n"/>
      <c r="AQ68" s="51" t="n"/>
      <c r="AR68" s="34" t="inlineStr">
        <is>
          <t>Retrieved and cited, see Enrichment Log</t>
        </is>
      </c>
      <c r="AS68" s="34" t="inlineStr">
        <is>
          <t>BLANK -&gt; requires live Amazon.ca capture</t>
        </is>
      </c>
      <c r="AT68" s="34" t="inlineStr">
        <is>
          <t>Unverified commercial data</t>
        </is>
      </c>
    </row>
    <row r="69" ht="28" customHeight="1">
      <c r="A69" s="34" t="inlineStr">
        <is>
          <t>Powerade</t>
        </is>
      </c>
      <c r="B69" s="34" t="inlineStr">
        <is>
          <t>Powerade Zero | Mixed Berry | 24 pack 591mL</t>
        </is>
      </c>
      <c r="C69" s="34" t="inlineStr">
        <is>
          <t>2) Electrolyte beverage (RTD)</t>
        </is>
      </c>
      <c r="D69" s="34" t="inlineStr">
        <is>
          <t>591 mL bottle</t>
        </is>
      </c>
      <c r="E69" s="48" t="n">
        <v>24</v>
      </c>
      <c r="F69" s="49" t="n"/>
      <c r="G69" s="50">
        <f>IF(AND(ISNUMBER($F69),ISNUMBER($E69),$E69&lt;&gt;0),$F69/$E69,"")</f>
        <v/>
      </c>
      <c r="H69" s="50">
        <f>IF(AND(ISNUMBER($F69),ISNUMBER($AL69),ISNUMBER($E69),($AL69*$E69)&lt;&gt;0),$F69/($AL69*$E69)*100,"")</f>
        <v/>
      </c>
      <c r="I69" s="51" t="n"/>
      <c r="J69" s="52" t="n"/>
      <c r="K69" s="50">
        <f>IF(AND(ISNUMBER($F69),ISNUMBER($J69)),$F69*(1-$J69),"")</f>
        <v/>
      </c>
      <c r="L69" s="51" t="n"/>
      <c r="M69" s="51" t="n"/>
      <c r="N69" s="50">
        <f>IF(ISNUMBER($F69),($F69-IF(ISNUMBER($AM69),$AM69,0))*(1-IF(ISNUMBER($J69),$J69,0)),"")</f>
        <v/>
      </c>
      <c r="O69" s="34" t="inlineStr">
        <is>
          <t>Mixed Berry</t>
        </is>
      </c>
      <c r="P69" s="48" t="n">
        <v>0</v>
      </c>
      <c r="Q69" s="48" t="n">
        <v>250</v>
      </c>
      <c r="R69" s="48" t="n">
        <v>35</v>
      </c>
      <c r="S69" s="48" t="n">
        <v>0</v>
      </c>
      <c r="T69" s="48" t="n">
        <v>0</v>
      </c>
      <c r="U69" s="34" t="inlineStr">
        <is>
          <t>Sucralose + acesulfame-K</t>
        </is>
      </c>
      <c r="V69" s="34" t="inlineStr">
        <is>
          <t>Zero sugar/calorie, ION4 electrolytes, vitamins</t>
        </is>
      </c>
      <c r="W69" s="51" t="n"/>
      <c r="X69" s="51" t="n"/>
      <c r="Y69" s="51" t="n"/>
      <c r="Z69" s="51" t="n"/>
      <c r="AA69" s="34" t="inlineStr">
        <is>
          <t>High</t>
        </is>
      </c>
      <c r="AB69" s="34" t="inlineStr">
        <is>
          <t>Popular zero sugar value option</t>
        </is>
      </c>
      <c r="AC69" s="34" t="inlineStr">
        <is>
          <t>Zero calorie electrolytes at a value price</t>
        </is>
      </c>
      <c r="AD69" s="34" t="inlineStr">
        <is>
          <t>Cheapest zero sugar electrolyte option.</t>
        </is>
      </c>
      <c r="AE69" s="51" t="n"/>
      <c r="AF69" s="53">
        <f>IF(AND(ISNUMBER($P69),ISNUMBER($AL69),$AL69&lt;&gt;0),ROUND($P69/$AL69*100,1),"")</f>
        <v/>
      </c>
      <c r="AG69" s="54">
        <f>IF(AND(ISNUMBER($S69),ISNUMBER($AL69),$AL69&lt;&gt;0),ROUND($S69/$AL69*100,2),"")</f>
        <v/>
      </c>
      <c r="AH69" s="53">
        <f>IF(AND(ISNUMBER($Q69),ISNUMBER($AL69),$AL69&lt;&gt;0),ROUND($Q69/$AL69*100,1),"")</f>
        <v/>
      </c>
      <c r="AI69" s="48">
        <f>IF(ISNUMBER($S69),IF($S69&lt;=1,"Yes","No"),"n/a")</f>
        <v/>
      </c>
      <c r="AJ69" s="48">
        <f>IF(ISNUMBER($S69),ROUND(MAX(0,MIN(100,100-$S69*2.5-IF(ISNUMBER($T69),$T69,0)*0.12+IF($S69&lt;=1,12,0))),0),"")</f>
        <v/>
      </c>
      <c r="AK69" s="48">
        <f>IF(ISNUMBER($Q69),IF($Q69&gt;=100,20,IF($Q69&gt;=30,10,0)),0)+IF(ISNUMBER($R69),IF($R69&gt;=100,20,0),0)+IF(ISNUMBER($P69),IF($P69&gt;=150,20,IF($P69&gt;=50,12,5)),0)+IF(ISNUMBER($S69),IF($S69&lt;=1,15,0),0)</f>
        <v/>
      </c>
      <c r="AL69" s="48" t="n">
        <v>591</v>
      </c>
      <c r="AM69" s="49" t="n"/>
      <c r="AN69" s="48">
        <f>IF(AND(ISNUMBER($P69),ISNUMBER($AL69),$AL69&lt;&gt;0),IF(OR($P69&gt;180,$P69/$AL69*1000&gt;400),"Over ceiling, confirm SKU","Within"),"n/a")</f>
        <v/>
      </c>
      <c r="AO69" s="51" t="n"/>
      <c r="AP69" s="51" t="n"/>
      <c r="AQ69" s="51" t="n"/>
      <c r="AR69" s="34" t="inlineStr">
        <is>
          <t>Retrieved and cited, see Enrichment Log</t>
        </is>
      </c>
      <c r="AS69" s="34" t="inlineStr">
        <is>
          <t>BLANK -&gt; requires live Amazon.ca capture</t>
        </is>
      </c>
      <c r="AT69" s="34" t="inlineStr">
        <is>
          <t>Unverified commercial data</t>
        </is>
      </c>
    </row>
    <row r="70" ht="28" customHeight="1">
      <c r="A70" s="34" t="inlineStr">
        <is>
          <t>Powerade</t>
        </is>
      </c>
      <c r="B70" s="34" t="inlineStr">
        <is>
          <t>Powerade Zero | Fruit Punch | single 591mL</t>
        </is>
      </c>
      <c r="C70" s="34" t="inlineStr">
        <is>
          <t>2) Electrolyte beverage (RTD)</t>
        </is>
      </c>
      <c r="D70" s="34" t="inlineStr">
        <is>
          <t>591 mL bottle</t>
        </is>
      </c>
      <c r="E70" s="48" t="n">
        <v>1</v>
      </c>
      <c r="F70" s="49" t="n"/>
      <c r="G70" s="50">
        <f>IF(AND(ISNUMBER($F70),ISNUMBER($E70),$E70&lt;&gt;0),$F70/$E70,"")</f>
        <v/>
      </c>
      <c r="H70" s="50">
        <f>IF(AND(ISNUMBER($F70),ISNUMBER($AL70),ISNUMBER($E70),($AL70*$E70)&lt;&gt;0),$F70/($AL70*$E70)*100,"")</f>
        <v/>
      </c>
      <c r="I70" s="51" t="n"/>
      <c r="J70" s="52" t="n"/>
      <c r="K70" s="50">
        <f>IF(AND(ISNUMBER($F70),ISNUMBER($J70)),$F70*(1-$J70),"")</f>
        <v/>
      </c>
      <c r="L70" s="51" t="n"/>
      <c r="M70" s="51" t="n"/>
      <c r="N70" s="50">
        <f>IF(ISNUMBER($F70),($F70-IF(ISNUMBER($AM70),$AM70,0))*(1-IF(ISNUMBER($J70),$J70,0)),"")</f>
        <v/>
      </c>
      <c r="O70" s="34" t="inlineStr">
        <is>
          <t>Fruit Punch</t>
        </is>
      </c>
      <c r="P70" s="48" t="n">
        <v>0</v>
      </c>
      <c r="Q70" s="48" t="n">
        <v>250</v>
      </c>
      <c r="R70" s="48" t="n">
        <v>35</v>
      </c>
      <c r="S70" s="48" t="n">
        <v>0</v>
      </c>
      <c r="T70" s="48" t="n">
        <v>0</v>
      </c>
      <c r="U70" s="34" t="inlineStr">
        <is>
          <t>Sucralose + acesulfame-K</t>
        </is>
      </c>
      <c r="V70" s="34" t="inlineStr">
        <is>
          <t>Zero sugar/calorie, ION4 electrolytes, vitamins</t>
        </is>
      </c>
      <c r="W70" s="51" t="n"/>
      <c r="X70" s="51" t="n"/>
      <c r="Y70" s="51" t="n"/>
      <c r="Z70" s="51" t="n"/>
      <c r="AA70" s="34" t="inlineStr">
        <is>
          <t>High</t>
        </is>
      </c>
      <c r="AB70" s="34" t="inlineStr">
        <is>
          <t>Popular zero sugar value option</t>
        </is>
      </c>
      <c r="AC70" s="34" t="inlineStr">
        <is>
          <t>Zero calorie electrolytes at a value price</t>
        </is>
      </c>
      <c r="AD70" s="34" t="inlineStr">
        <is>
          <t>Cheapest zero sugar electrolyte option.</t>
        </is>
      </c>
      <c r="AE70" s="51" t="n"/>
      <c r="AF70" s="53">
        <f>IF(AND(ISNUMBER($P70),ISNUMBER($AL70),$AL70&lt;&gt;0),ROUND($P70/$AL70*100,1),"")</f>
        <v/>
      </c>
      <c r="AG70" s="54">
        <f>IF(AND(ISNUMBER($S70),ISNUMBER($AL70),$AL70&lt;&gt;0),ROUND($S70/$AL70*100,2),"")</f>
        <v/>
      </c>
      <c r="AH70" s="53">
        <f>IF(AND(ISNUMBER($Q70),ISNUMBER($AL70),$AL70&lt;&gt;0),ROUND($Q70/$AL70*100,1),"")</f>
        <v/>
      </c>
      <c r="AI70" s="48">
        <f>IF(ISNUMBER($S70),IF($S70&lt;=1,"Yes","No"),"n/a")</f>
        <v/>
      </c>
      <c r="AJ70" s="48">
        <f>IF(ISNUMBER($S70),ROUND(MAX(0,MIN(100,100-$S70*2.5-IF(ISNUMBER($T70),$T70,0)*0.12+IF($S70&lt;=1,12,0))),0),"")</f>
        <v/>
      </c>
      <c r="AK70" s="48">
        <f>IF(ISNUMBER($Q70),IF($Q70&gt;=100,20,IF($Q70&gt;=30,10,0)),0)+IF(ISNUMBER($R70),IF($R70&gt;=100,20,0),0)+IF(ISNUMBER($P70),IF($P70&gt;=150,20,IF($P70&gt;=50,12,5)),0)+IF(ISNUMBER($S70),IF($S70&lt;=1,15,0),0)</f>
        <v/>
      </c>
      <c r="AL70" s="48" t="n">
        <v>591</v>
      </c>
      <c r="AM70" s="49" t="n"/>
      <c r="AN70" s="48">
        <f>IF(AND(ISNUMBER($P70),ISNUMBER($AL70),$AL70&lt;&gt;0),IF(OR($P70&gt;180,$P70/$AL70*1000&gt;400),"Over ceiling, confirm SKU","Within"),"n/a")</f>
        <v/>
      </c>
      <c r="AO70" s="51" t="n"/>
      <c r="AP70" s="51" t="n"/>
      <c r="AQ70" s="51" t="n"/>
      <c r="AR70" s="34" t="inlineStr">
        <is>
          <t>Retrieved and cited, see Enrichment Log</t>
        </is>
      </c>
      <c r="AS70" s="34" t="inlineStr">
        <is>
          <t>BLANK -&gt; requires live Amazon.ca capture</t>
        </is>
      </c>
      <c r="AT70" s="34" t="inlineStr">
        <is>
          <t>Unverified commercial data</t>
        </is>
      </c>
    </row>
    <row r="71" ht="28" customHeight="1">
      <c r="A71" s="34" t="inlineStr">
        <is>
          <t>Powerade</t>
        </is>
      </c>
      <c r="B71" s="34" t="inlineStr">
        <is>
          <t>Powerade Zero | Fruit Punch | 6 pack 591mL</t>
        </is>
      </c>
      <c r="C71" s="34" t="inlineStr">
        <is>
          <t>2) Electrolyte beverage (RTD)</t>
        </is>
      </c>
      <c r="D71" s="34" t="inlineStr">
        <is>
          <t>591 mL bottle</t>
        </is>
      </c>
      <c r="E71" s="48" t="n">
        <v>6</v>
      </c>
      <c r="F71" s="49" t="n"/>
      <c r="G71" s="50">
        <f>IF(AND(ISNUMBER($F71),ISNUMBER($E71),$E71&lt;&gt;0),$F71/$E71,"")</f>
        <v/>
      </c>
      <c r="H71" s="50">
        <f>IF(AND(ISNUMBER($F71),ISNUMBER($AL71),ISNUMBER($E71),($AL71*$E71)&lt;&gt;0),$F71/($AL71*$E71)*100,"")</f>
        <v/>
      </c>
      <c r="I71" s="51" t="n"/>
      <c r="J71" s="52" t="n"/>
      <c r="K71" s="50">
        <f>IF(AND(ISNUMBER($F71),ISNUMBER($J71)),$F71*(1-$J71),"")</f>
        <v/>
      </c>
      <c r="L71" s="51" t="n"/>
      <c r="M71" s="51" t="n"/>
      <c r="N71" s="50">
        <f>IF(ISNUMBER($F71),($F71-IF(ISNUMBER($AM71),$AM71,0))*(1-IF(ISNUMBER($J71),$J71,0)),"")</f>
        <v/>
      </c>
      <c r="O71" s="34" t="inlineStr">
        <is>
          <t>Fruit Punch</t>
        </is>
      </c>
      <c r="P71" s="48" t="n">
        <v>0</v>
      </c>
      <c r="Q71" s="48" t="n">
        <v>250</v>
      </c>
      <c r="R71" s="48" t="n">
        <v>35</v>
      </c>
      <c r="S71" s="48" t="n">
        <v>0</v>
      </c>
      <c r="T71" s="48" t="n">
        <v>0</v>
      </c>
      <c r="U71" s="34" t="inlineStr">
        <is>
          <t>Sucralose + acesulfame-K</t>
        </is>
      </c>
      <c r="V71" s="34" t="inlineStr">
        <is>
          <t>Zero sugar/calorie, ION4 electrolytes, vitamins</t>
        </is>
      </c>
      <c r="W71" s="51" t="n"/>
      <c r="X71" s="51" t="n"/>
      <c r="Y71" s="51" t="n"/>
      <c r="Z71" s="51" t="n"/>
      <c r="AA71" s="34" t="inlineStr">
        <is>
          <t>High</t>
        </is>
      </c>
      <c r="AB71" s="34" t="inlineStr">
        <is>
          <t>Popular zero sugar value option</t>
        </is>
      </c>
      <c r="AC71" s="34" t="inlineStr">
        <is>
          <t>Zero calorie electrolytes at a value price</t>
        </is>
      </c>
      <c r="AD71" s="34" t="inlineStr">
        <is>
          <t>Cheapest zero sugar electrolyte option.</t>
        </is>
      </c>
      <c r="AE71" s="51" t="n"/>
      <c r="AF71" s="53">
        <f>IF(AND(ISNUMBER($P71),ISNUMBER($AL71),$AL71&lt;&gt;0),ROUND($P71/$AL71*100,1),"")</f>
        <v/>
      </c>
      <c r="AG71" s="54">
        <f>IF(AND(ISNUMBER($S71),ISNUMBER($AL71),$AL71&lt;&gt;0),ROUND($S71/$AL71*100,2),"")</f>
        <v/>
      </c>
      <c r="AH71" s="53">
        <f>IF(AND(ISNUMBER($Q71),ISNUMBER($AL71),$AL71&lt;&gt;0),ROUND($Q71/$AL71*100,1),"")</f>
        <v/>
      </c>
      <c r="AI71" s="48">
        <f>IF(ISNUMBER($S71),IF($S71&lt;=1,"Yes","No"),"n/a")</f>
        <v/>
      </c>
      <c r="AJ71" s="48">
        <f>IF(ISNUMBER($S71),ROUND(MAX(0,MIN(100,100-$S71*2.5-IF(ISNUMBER($T71),$T71,0)*0.12+IF($S71&lt;=1,12,0))),0),"")</f>
        <v/>
      </c>
      <c r="AK71" s="48">
        <f>IF(ISNUMBER($Q71),IF($Q71&gt;=100,20,IF($Q71&gt;=30,10,0)),0)+IF(ISNUMBER($R71),IF($R71&gt;=100,20,0),0)+IF(ISNUMBER($P71),IF($P71&gt;=150,20,IF($P71&gt;=50,12,5)),0)+IF(ISNUMBER($S71),IF($S71&lt;=1,15,0),0)</f>
        <v/>
      </c>
      <c r="AL71" s="48" t="n">
        <v>591</v>
      </c>
      <c r="AM71" s="49" t="n"/>
      <c r="AN71" s="48">
        <f>IF(AND(ISNUMBER($P71),ISNUMBER($AL71),$AL71&lt;&gt;0),IF(OR($P71&gt;180,$P71/$AL71*1000&gt;400),"Over ceiling, confirm SKU","Within"),"n/a")</f>
        <v/>
      </c>
      <c r="AO71" s="51" t="n"/>
      <c r="AP71" s="51" t="n"/>
      <c r="AQ71" s="51" t="n"/>
      <c r="AR71" s="34" t="inlineStr">
        <is>
          <t>Retrieved and cited, see Enrichment Log</t>
        </is>
      </c>
      <c r="AS71" s="34" t="inlineStr">
        <is>
          <t>BLANK -&gt; requires live Amazon.ca capture</t>
        </is>
      </c>
      <c r="AT71" s="34" t="inlineStr">
        <is>
          <t>Unverified commercial data</t>
        </is>
      </c>
    </row>
    <row r="72" ht="28" customHeight="1">
      <c r="A72" s="34" t="inlineStr">
        <is>
          <t>Powerade</t>
        </is>
      </c>
      <c r="B72" s="34" t="inlineStr">
        <is>
          <t>Powerade Zero | Fruit Punch | 12 pack 591mL</t>
        </is>
      </c>
      <c r="C72" s="34" t="inlineStr">
        <is>
          <t>2) Electrolyte beverage (RTD)</t>
        </is>
      </c>
      <c r="D72" s="34" t="inlineStr">
        <is>
          <t>591 mL bottle</t>
        </is>
      </c>
      <c r="E72" s="48" t="n">
        <v>12</v>
      </c>
      <c r="F72" s="49" t="n"/>
      <c r="G72" s="50">
        <f>IF(AND(ISNUMBER($F72),ISNUMBER($E72),$E72&lt;&gt;0),$F72/$E72,"")</f>
        <v/>
      </c>
      <c r="H72" s="50">
        <f>IF(AND(ISNUMBER($F72),ISNUMBER($AL72),ISNUMBER($E72),($AL72*$E72)&lt;&gt;0),$F72/($AL72*$E72)*100,"")</f>
        <v/>
      </c>
      <c r="I72" s="51" t="n"/>
      <c r="J72" s="52" t="n"/>
      <c r="K72" s="50">
        <f>IF(AND(ISNUMBER($F72),ISNUMBER($J72)),$F72*(1-$J72),"")</f>
        <v/>
      </c>
      <c r="L72" s="51" t="n"/>
      <c r="M72" s="51" t="n"/>
      <c r="N72" s="50">
        <f>IF(ISNUMBER($F72),($F72-IF(ISNUMBER($AM72),$AM72,0))*(1-IF(ISNUMBER($J72),$J72,0)),"")</f>
        <v/>
      </c>
      <c r="O72" s="34" t="inlineStr">
        <is>
          <t>Fruit Punch</t>
        </is>
      </c>
      <c r="P72" s="48" t="n">
        <v>0</v>
      </c>
      <c r="Q72" s="48" t="n">
        <v>250</v>
      </c>
      <c r="R72" s="48" t="n">
        <v>35</v>
      </c>
      <c r="S72" s="48" t="n">
        <v>0</v>
      </c>
      <c r="T72" s="48" t="n">
        <v>0</v>
      </c>
      <c r="U72" s="34" t="inlineStr">
        <is>
          <t>Sucralose + acesulfame-K</t>
        </is>
      </c>
      <c r="V72" s="34" t="inlineStr">
        <is>
          <t>Zero sugar/calorie, ION4 electrolytes, vitamins</t>
        </is>
      </c>
      <c r="W72" s="51" t="n"/>
      <c r="X72" s="51" t="n"/>
      <c r="Y72" s="51" t="n"/>
      <c r="Z72" s="51" t="n"/>
      <c r="AA72" s="34" t="inlineStr">
        <is>
          <t>High</t>
        </is>
      </c>
      <c r="AB72" s="34" t="inlineStr">
        <is>
          <t>Popular zero sugar value option</t>
        </is>
      </c>
      <c r="AC72" s="34" t="inlineStr">
        <is>
          <t>Zero calorie electrolytes at a value price</t>
        </is>
      </c>
      <c r="AD72" s="34" t="inlineStr">
        <is>
          <t>Cheapest zero sugar electrolyte option.</t>
        </is>
      </c>
      <c r="AE72" s="51" t="n"/>
      <c r="AF72" s="53">
        <f>IF(AND(ISNUMBER($P72),ISNUMBER($AL72),$AL72&lt;&gt;0),ROUND($P72/$AL72*100,1),"")</f>
        <v/>
      </c>
      <c r="AG72" s="54">
        <f>IF(AND(ISNUMBER($S72),ISNUMBER($AL72),$AL72&lt;&gt;0),ROUND($S72/$AL72*100,2),"")</f>
        <v/>
      </c>
      <c r="AH72" s="53">
        <f>IF(AND(ISNUMBER($Q72),ISNUMBER($AL72),$AL72&lt;&gt;0),ROUND($Q72/$AL72*100,1),"")</f>
        <v/>
      </c>
      <c r="AI72" s="48">
        <f>IF(ISNUMBER($S72),IF($S72&lt;=1,"Yes","No"),"n/a")</f>
        <v/>
      </c>
      <c r="AJ72" s="48">
        <f>IF(ISNUMBER($S72),ROUND(MAX(0,MIN(100,100-$S72*2.5-IF(ISNUMBER($T72),$T72,0)*0.12+IF($S72&lt;=1,12,0))),0),"")</f>
        <v/>
      </c>
      <c r="AK72" s="48">
        <f>IF(ISNUMBER($Q72),IF($Q72&gt;=100,20,IF($Q72&gt;=30,10,0)),0)+IF(ISNUMBER($R72),IF($R72&gt;=100,20,0),0)+IF(ISNUMBER($P72),IF($P72&gt;=150,20,IF($P72&gt;=50,12,5)),0)+IF(ISNUMBER($S72),IF($S72&lt;=1,15,0),0)</f>
        <v/>
      </c>
      <c r="AL72" s="48" t="n">
        <v>591</v>
      </c>
      <c r="AM72" s="49" t="n"/>
      <c r="AN72" s="48">
        <f>IF(AND(ISNUMBER($P72),ISNUMBER($AL72),$AL72&lt;&gt;0),IF(OR($P72&gt;180,$P72/$AL72*1000&gt;400),"Over ceiling, confirm SKU","Within"),"n/a")</f>
        <v/>
      </c>
      <c r="AO72" s="51" t="n"/>
      <c r="AP72" s="51" t="n"/>
      <c r="AQ72" s="51" t="n"/>
      <c r="AR72" s="34" t="inlineStr">
        <is>
          <t>Retrieved and cited, see Enrichment Log</t>
        </is>
      </c>
      <c r="AS72" s="34" t="inlineStr">
        <is>
          <t>BLANK -&gt; requires live Amazon.ca capture</t>
        </is>
      </c>
      <c r="AT72" s="34" t="inlineStr">
        <is>
          <t>Unverified commercial data</t>
        </is>
      </c>
    </row>
    <row r="73" ht="28" customHeight="1">
      <c r="A73" s="34" t="inlineStr">
        <is>
          <t>Powerade</t>
        </is>
      </c>
      <c r="B73" s="34" t="inlineStr">
        <is>
          <t>Powerade Zero | Fruit Punch | 24 pack 591mL</t>
        </is>
      </c>
      <c r="C73" s="34" t="inlineStr">
        <is>
          <t>2) Electrolyte beverage (RTD)</t>
        </is>
      </c>
      <c r="D73" s="34" t="inlineStr">
        <is>
          <t>591 mL bottle</t>
        </is>
      </c>
      <c r="E73" s="48" t="n">
        <v>24</v>
      </c>
      <c r="F73" s="49" t="n"/>
      <c r="G73" s="50">
        <f>IF(AND(ISNUMBER($F73),ISNUMBER($E73),$E73&lt;&gt;0),$F73/$E73,"")</f>
        <v/>
      </c>
      <c r="H73" s="50">
        <f>IF(AND(ISNUMBER($F73),ISNUMBER($AL73),ISNUMBER($E73),($AL73*$E73)&lt;&gt;0),$F73/($AL73*$E73)*100,"")</f>
        <v/>
      </c>
      <c r="I73" s="51" t="n"/>
      <c r="J73" s="52" t="n"/>
      <c r="K73" s="50">
        <f>IF(AND(ISNUMBER($F73),ISNUMBER($J73)),$F73*(1-$J73),"")</f>
        <v/>
      </c>
      <c r="L73" s="51" t="n"/>
      <c r="M73" s="51" t="n"/>
      <c r="N73" s="50">
        <f>IF(ISNUMBER($F73),($F73-IF(ISNUMBER($AM73),$AM73,0))*(1-IF(ISNUMBER($J73),$J73,0)),"")</f>
        <v/>
      </c>
      <c r="O73" s="34" t="inlineStr">
        <is>
          <t>Fruit Punch</t>
        </is>
      </c>
      <c r="P73" s="48" t="n">
        <v>0</v>
      </c>
      <c r="Q73" s="48" t="n">
        <v>250</v>
      </c>
      <c r="R73" s="48" t="n">
        <v>35</v>
      </c>
      <c r="S73" s="48" t="n">
        <v>0</v>
      </c>
      <c r="T73" s="48" t="n">
        <v>0</v>
      </c>
      <c r="U73" s="34" t="inlineStr">
        <is>
          <t>Sucralose + acesulfame-K</t>
        </is>
      </c>
      <c r="V73" s="34" t="inlineStr">
        <is>
          <t>Zero sugar/calorie, ION4 electrolytes, vitamins</t>
        </is>
      </c>
      <c r="W73" s="51" t="n"/>
      <c r="X73" s="51" t="n"/>
      <c r="Y73" s="51" t="n"/>
      <c r="Z73" s="51" t="n"/>
      <c r="AA73" s="34" t="inlineStr">
        <is>
          <t>High</t>
        </is>
      </c>
      <c r="AB73" s="34" t="inlineStr">
        <is>
          <t>Popular zero sugar value option</t>
        </is>
      </c>
      <c r="AC73" s="34" t="inlineStr">
        <is>
          <t>Zero calorie electrolytes at a value price</t>
        </is>
      </c>
      <c r="AD73" s="34" t="inlineStr">
        <is>
          <t>Cheapest zero sugar electrolyte option.</t>
        </is>
      </c>
      <c r="AE73" s="51" t="n"/>
      <c r="AF73" s="53">
        <f>IF(AND(ISNUMBER($P73),ISNUMBER($AL73),$AL73&lt;&gt;0),ROUND($P73/$AL73*100,1),"")</f>
        <v/>
      </c>
      <c r="AG73" s="54">
        <f>IF(AND(ISNUMBER($S73),ISNUMBER($AL73),$AL73&lt;&gt;0),ROUND($S73/$AL73*100,2),"")</f>
        <v/>
      </c>
      <c r="AH73" s="53">
        <f>IF(AND(ISNUMBER($Q73),ISNUMBER($AL73),$AL73&lt;&gt;0),ROUND($Q73/$AL73*100,1),"")</f>
        <v/>
      </c>
      <c r="AI73" s="48">
        <f>IF(ISNUMBER($S73),IF($S73&lt;=1,"Yes","No"),"n/a")</f>
        <v/>
      </c>
      <c r="AJ73" s="48">
        <f>IF(ISNUMBER($S73),ROUND(MAX(0,MIN(100,100-$S73*2.5-IF(ISNUMBER($T73),$T73,0)*0.12+IF($S73&lt;=1,12,0))),0),"")</f>
        <v/>
      </c>
      <c r="AK73" s="48">
        <f>IF(ISNUMBER($Q73),IF($Q73&gt;=100,20,IF($Q73&gt;=30,10,0)),0)+IF(ISNUMBER($R73),IF($R73&gt;=100,20,0),0)+IF(ISNUMBER($P73),IF($P73&gt;=150,20,IF($P73&gt;=50,12,5)),0)+IF(ISNUMBER($S73),IF($S73&lt;=1,15,0),0)</f>
        <v/>
      </c>
      <c r="AL73" s="48" t="n">
        <v>591</v>
      </c>
      <c r="AM73" s="49" t="n"/>
      <c r="AN73" s="48">
        <f>IF(AND(ISNUMBER($P73),ISNUMBER($AL73),$AL73&lt;&gt;0),IF(OR($P73&gt;180,$P73/$AL73*1000&gt;400),"Over ceiling, confirm SKU","Within"),"n/a")</f>
        <v/>
      </c>
      <c r="AO73" s="51" t="n"/>
      <c r="AP73" s="51" t="n"/>
      <c r="AQ73" s="51" t="n"/>
      <c r="AR73" s="34" t="inlineStr">
        <is>
          <t>Retrieved and cited, see Enrichment Log</t>
        </is>
      </c>
      <c r="AS73" s="34" t="inlineStr">
        <is>
          <t>BLANK -&gt; requires live Amazon.ca capture</t>
        </is>
      </c>
      <c r="AT73" s="34" t="inlineStr">
        <is>
          <t>Unverified commercial data</t>
        </is>
      </c>
    </row>
    <row r="74" ht="28" customHeight="1">
      <c r="A74" s="34" t="inlineStr">
        <is>
          <t>Powerade</t>
        </is>
      </c>
      <c r="B74" s="34" t="inlineStr">
        <is>
          <t>Powerade Zero | Grape | single 591mL</t>
        </is>
      </c>
      <c r="C74" s="34" t="inlineStr">
        <is>
          <t>2) Electrolyte beverage (RTD)</t>
        </is>
      </c>
      <c r="D74" s="34" t="inlineStr">
        <is>
          <t>591 mL bottle</t>
        </is>
      </c>
      <c r="E74" s="48" t="n">
        <v>1</v>
      </c>
      <c r="F74" s="49" t="n"/>
      <c r="G74" s="50">
        <f>IF(AND(ISNUMBER($F74),ISNUMBER($E74),$E74&lt;&gt;0),$F74/$E74,"")</f>
        <v/>
      </c>
      <c r="H74" s="50">
        <f>IF(AND(ISNUMBER($F74),ISNUMBER($AL74),ISNUMBER($E74),($AL74*$E74)&lt;&gt;0),$F74/($AL74*$E74)*100,"")</f>
        <v/>
      </c>
      <c r="I74" s="51" t="n"/>
      <c r="J74" s="52" t="n"/>
      <c r="K74" s="50">
        <f>IF(AND(ISNUMBER($F74),ISNUMBER($J74)),$F74*(1-$J74),"")</f>
        <v/>
      </c>
      <c r="L74" s="51" t="n"/>
      <c r="M74" s="51" t="n"/>
      <c r="N74" s="50">
        <f>IF(ISNUMBER($F74),($F74-IF(ISNUMBER($AM74),$AM74,0))*(1-IF(ISNUMBER($J74),$J74,0)),"")</f>
        <v/>
      </c>
      <c r="O74" s="34" t="inlineStr">
        <is>
          <t>Grape</t>
        </is>
      </c>
      <c r="P74" s="48" t="n">
        <v>0</v>
      </c>
      <c r="Q74" s="48" t="n">
        <v>250</v>
      </c>
      <c r="R74" s="48" t="n">
        <v>35</v>
      </c>
      <c r="S74" s="48" t="n">
        <v>0</v>
      </c>
      <c r="T74" s="48" t="n">
        <v>0</v>
      </c>
      <c r="U74" s="34" t="inlineStr">
        <is>
          <t>Sucralose + acesulfame-K</t>
        </is>
      </c>
      <c r="V74" s="34" t="inlineStr">
        <is>
          <t>Zero sugar/calorie, ION4 electrolytes, vitamins</t>
        </is>
      </c>
      <c r="W74" s="51" t="n"/>
      <c r="X74" s="51" t="n"/>
      <c r="Y74" s="51" t="n"/>
      <c r="Z74" s="51" t="n"/>
      <c r="AA74" s="34" t="inlineStr">
        <is>
          <t>High</t>
        </is>
      </c>
      <c r="AB74" s="34" t="inlineStr">
        <is>
          <t>Popular zero sugar value option</t>
        </is>
      </c>
      <c r="AC74" s="34" t="inlineStr">
        <is>
          <t>Zero calorie electrolytes at a value price</t>
        </is>
      </c>
      <c r="AD74" s="34" t="inlineStr">
        <is>
          <t>Cheapest zero sugar electrolyte option.</t>
        </is>
      </c>
      <c r="AE74" s="51" t="n"/>
      <c r="AF74" s="53">
        <f>IF(AND(ISNUMBER($P74),ISNUMBER($AL74),$AL74&lt;&gt;0),ROUND($P74/$AL74*100,1),"")</f>
        <v/>
      </c>
      <c r="AG74" s="54">
        <f>IF(AND(ISNUMBER($S74),ISNUMBER($AL74),$AL74&lt;&gt;0),ROUND($S74/$AL74*100,2),"")</f>
        <v/>
      </c>
      <c r="AH74" s="53">
        <f>IF(AND(ISNUMBER($Q74),ISNUMBER($AL74),$AL74&lt;&gt;0),ROUND($Q74/$AL74*100,1),"")</f>
        <v/>
      </c>
      <c r="AI74" s="48">
        <f>IF(ISNUMBER($S74),IF($S74&lt;=1,"Yes","No"),"n/a")</f>
        <v/>
      </c>
      <c r="AJ74" s="48">
        <f>IF(ISNUMBER($S74),ROUND(MAX(0,MIN(100,100-$S74*2.5-IF(ISNUMBER($T74),$T74,0)*0.12+IF($S74&lt;=1,12,0))),0),"")</f>
        <v/>
      </c>
      <c r="AK74" s="48">
        <f>IF(ISNUMBER($Q74),IF($Q74&gt;=100,20,IF($Q74&gt;=30,10,0)),0)+IF(ISNUMBER($R74),IF($R74&gt;=100,20,0),0)+IF(ISNUMBER($P74),IF($P74&gt;=150,20,IF($P74&gt;=50,12,5)),0)+IF(ISNUMBER($S74),IF($S74&lt;=1,15,0),0)</f>
        <v/>
      </c>
      <c r="AL74" s="48" t="n">
        <v>591</v>
      </c>
      <c r="AM74" s="49" t="n"/>
      <c r="AN74" s="48">
        <f>IF(AND(ISNUMBER($P74),ISNUMBER($AL74),$AL74&lt;&gt;0),IF(OR($P74&gt;180,$P74/$AL74*1000&gt;400),"Over ceiling, confirm SKU","Within"),"n/a")</f>
        <v/>
      </c>
      <c r="AO74" s="51" t="n"/>
      <c r="AP74" s="51" t="n"/>
      <c r="AQ74" s="51" t="n"/>
      <c r="AR74" s="34" t="inlineStr">
        <is>
          <t>Retrieved and cited, see Enrichment Log</t>
        </is>
      </c>
      <c r="AS74" s="34" t="inlineStr">
        <is>
          <t>BLANK -&gt; requires live Amazon.ca capture</t>
        </is>
      </c>
      <c r="AT74" s="34" t="inlineStr">
        <is>
          <t>Unverified commercial data</t>
        </is>
      </c>
    </row>
    <row r="75" ht="28" customHeight="1">
      <c r="A75" s="34" t="inlineStr">
        <is>
          <t>Powerade</t>
        </is>
      </c>
      <c r="B75" s="34" t="inlineStr">
        <is>
          <t>Powerade Zero | Grape | 6 pack 591mL</t>
        </is>
      </c>
      <c r="C75" s="34" t="inlineStr">
        <is>
          <t>2) Electrolyte beverage (RTD)</t>
        </is>
      </c>
      <c r="D75" s="34" t="inlineStr">
        <is>
          <t>591 mL bottle</t>
        </is>
      </c>
      <c r="E75" s="48" t="n">
        <v>6</v>
      </c>
      <c r="F75" s="49" t="n"/>
      <c r="G75" s="50">
        <f>IF(AND(ISNUMBER($F75),ISNUMBER($E75),$E75&lt;&gt;0),$F75/$E75,"")</f>
        <v/>
      </c>
      <c r="H75" s="50">
        <f>IF(AND(ISNUMBER($F75),ISNUMBER($AL75),ISNUMBER($E75),($AL75*$E75)&lt;&gt;0),$F75/($AL75*$E75)*100,"")</f>
        <v/>
      </c>
      <c r="I75" s="51" t="n"/>
      <c r="J75" s="52" t="n"/>
      <c r="K75" s="50">
        <f>IF(AND(ISNUMBER($F75),ISNUMBER($J75)),$F75*(1-$J75),"")</f>
        <v/>
      </c>
      <c r="L75" s="51" t="n"/>
      <c r="M75" s="51" t="n"/>
      <c r="N75" s="50">
        <f>IF(ISNUMBER($F75),($F75-IF(ISNUMBER($AM75),$AM75,0))*(1-IF(ISNUMBER($J75),$J75,0)),"")</f>
        <v/>
      </c>
      <c r="O75" s="34" t="inlineStr">
        <is>
          <t>Grape</t>
        </is>
      </c>
      <c r="P75" s="48" t="n">
        <v>0</v>
      </c>
      <c r="Q75" s="48" t="n">
        <v>250</v>
      </c>
      <c r="R75" s="48" t="n">
        <v>35</v>
      </c>
      <c r="S75" s="48" t="n">
        <v>0</v>
      </c>
      <c r="T75" s="48" t="n">
        <v>0</v>
      </c>
      <c r="U75" s="34" t="inlineStr">
        <is>
          <t>Sucralose + acesulfame-K</t>
        </is>
      </c>
      <c r="V75" s="34" t="inlineStr">
        <is>
          <t>Zero sugar/calorie, ION4 electrolytes, vitamins</t>
        </is>
      </c>
      <c r="W75" s="51" t="n"/>
      <c r="X75" s="51" t="n"/>
      <c r="Y75" s="51" t="n"/>
      <c r="Z75" s="51" t="n"/>
      <c r="AA75" s="34" t="inlineStr">
        <is>
          <t>High</t>
        </is>
      </c>
      <c r="AB75" s="34" t="inlineStr">
        <is>
          <t>Popular zero sugar value option</t>
        </is>
      </c>
      <c r="AC75" s="34" t="inlineStr">
        <is>
          <t>Zero calorie electrolytes at a value price</t>
        </is>
      </c>
      <c r="AD75" s="34" t="inlineStr">
        <is>
          <t>Cheapest zero sugar electrolyte option.</t>
        </is>
      </c>
      <c r="AE75" s="51" t="n"/>
      <c r="AF75" s="53">
        <f>IF(AND(ISNUMBER($P75),ISNUMBER($AL75),$AL75&lt;&gt;0),ROUND($P75/$AL75*100,1),"")</f>
        <v/>
      </c>
      <c r="AG75" s="54">
        <f>IF(AND(ISNUMBER($S75),ISNUMBER($AL75),$AL75&lt;&gt;0),ROUND($S75/$AL75*100,2),"")</f>
        <v/>
      </c>
      <c r="AH75" s="53">
        <f>IF(AND(ISNUMBER($Q75),ISNUMBER($AL75),$AL75&lt;&gt;0),ROUND($Q75/$AL75*100,1),"")</f>
        <v/>
      </c>
      <c r="AI75" s="48">
        <f>IF(ISNUMBER($S75),IF($S75&lt;=1,"Yes","No"),"n/a")</f>
        <v/>
      </c>
      <c r="AJ75" s="48">
        <f>IF(ISNUMBER($S75),ROUND(MAX(0,MIN(100,100-$S75*2.5-IF(ISNUMBER($T75),$T75,0)*0.12+IF($S75&lt;=1,12,0))),0),"")</f>
        <v/>
      </c>
      <c r="AK75" s="48">
        <f>IF(ISNUMBER($Q75),IF($Q75&gt;=100,20,IF($Q75&gt;=30,10,0)),0)+IF(ISNUMBER($R75),IF($R75&gt;=100,20,0),0)+IF(ISNUMBER($P75),IF($P75&gt;=150,20,IF($P75&gt;=50,12,5)),0)+IF(ISNUMBER($S75),IF($S75&lt;=1,15,0),0)</f>
        <v/>
      </c>
      <c r="AL75" s="48" t="n">
        <v>591</v>
      </c>
      <c r="AM75" s="49" t="n"/>
      <c r="AN75" s="48">
        <f>IF(AND(ISNUMBER($P75),ISNUMBER($AL75),$AL75&lt;&gt;0),IF(OR($P75&gt;180,$P75/$AL75*1000&gt;400),"Over ceiling, confirm SKU","Within"),"n/a")</f>
        <v/>
      </c>
      <c r="AO75" s="51" t="n"/>
      <c r="AP75" s="51" t="n"/>
      <c r="AQ75" s="51" t="n"/>
      <c r="AR75" s="34" t="inlineStr">
        <is>
          <t>Retrieved and cited, see Enrichment Log</t>
        </is>
      </c>
      <c r="AS75" s="34" t="inlineStr">
        <is>
          <t>BLANK -&gt; requires live Amazon.ca capture</t>
        </is>
      </c>
      <c r="AT75" s="34" t="inlineStr">
        <is>
          <t>Unverified commercial data</t>
        </is>
      </c>
    </row>
    <row r="76" ht="28" customHeight="1">
      <c r="A76" s="34" t="inlineStr">
        <is>
          <t>Powerade</t>
        </is>
      </c>
      <c r="B76" s="34" t="inlineStr">
        <is>
          <t>Powerade Zero | Grape | 12 pack 591mL</t>
        </is>
      </c>
      <c r="C76" s="34" t="inlineStr">
        <is>
          <t>2) Electrolyte beverage (RTD)</t>
        </is>
      </c>
      <c r="D76" s="34" t="inlineStr">
        <is>
          <t>591 mL bottle</t>
        </is>
      </c>
      <c r="E76" s="48" t="n">
        <v>12</v>
      </c>
      <c r="F76" s="49" t="n"/>
      <c r="G76" s="50">
        <f>IF(AND(ISNUMBER($F76),ISNUMBER($E76),$E76&lt;&gt;0),$F76/$E76,"")</f>
        <v/>
      </c>
      <c r="H76" s="50">
        <f>IF(AND(ISNUMBER($F76),ISNUMBER($AL76),ISNUMBER($E76),($AL76*$E76)&lt;&gt;0),$F76/($AL76*$E76)*100,"")</f>
        <v/>
      </c>
      <c r="I76" s="51" t="n"/>
      <c r="J76" s="52" t="n"/>
      <c r="K76" s="50">
        <f>IF(AND(ISNUMBER($F76),ISNUMBER($J76)),$F76*(1-$J76),"")</f>
        <v/>
      </c>
      <c r="L76" s="51" t="n"/>
      <c r="M76" s="51" t="n"/>
      <c r="N76" s="50">
        <f>IF(ISNUMBER($F76),($F76-IF(ISNUMBER($AM76),$AM76,0))*(1-IF(ISNUMBER($J76),$J76,0)),"")</f>
        <v/>
      </c>
      <c r="O76" s="34" t="inlineStr">
        <is>
          <t>Grape</t>
        </is>
      </c>
      <c r="P76" s="48" t="n">
        <v>0</v>
      </c>
      <c r="Q76" s="48" t="n">
        <v>250</v>
      </c>
      <c r="R76" s="48" t="n">
        <v>35</v>
      </c>
      <c r="S76" s="48" t="n">
        <v>0</v>
      </c>
      <c r="T76" s="48" t="n">
        <v>0</v>
      </c>
      <c r="U76" s="34" t="inlineStr">
        <is>
          <t>Sucralose + acesulfame-K</t>
        </is>
      </c>
      <c r="V76" s="34" t="inlineStr">
        <is>
          <t>Zero sugar/calorie, ION4 electrolytes, vitamins</t>
        </is>
      </c>
      <c r="W76" s="51" t="n"/>
      <c r="X76" s="51" t="n"/>
      <c r="Y76" s="51" t="n"/>
      <c r="Z76" s="51" t="n"/>
      <c r="AA76" s="34" t="inlineStr">
        <is>
          <t>High</t>
        </is>
      </c>
      <c r="AB76" s="34" t="inlineStr">
        <is>
          <t>Popular zero sugar value option</t>
        </is>
      </c>
      <c r="AC76" s="34" t="inlineStr">
        <is>
          <t>Zero calorie electrolytes at a value price</t>
        </is>
      </c>
      <c r="AD76" s="34" t="inlineStr">
        <is>
          <t>Cheapest zero sugar electrolyte option.</t>
        </is>
      </c>
      <c r="AE76" s="51" t="n"/>
      <c r="AF76" s="53">
        <f>IF(AND(ISNUMBER($P76),ISNUMBER($AL76),$AL76&lt;&gt;0),ROUND($P76/$AL76*100,1),"")</f>
        <v/>
      </c>
      <c r="AG76" s="54">
        <f>IF(AND(ISNUMBER($S76),ISNUMBER($AL76),$AL76&lt;&gt;0),ROUND($S76/$AL76*100,2),"")</f>
        <v/>
      </c>
      <c r="AH76" s="53">
        <f>IF(AND(ISNUMBER($Q76),ISNUMBER($AL76),$AL76&lt;&gt;0),ROUND($Q76/$AL76*100,1),"")</f>
        <v/>
      </c>
      <c r="AI76" s="48">
        <f>IF(ISNUMBER($S76),IF($S76&lt;=1,"Yes","No"),"n/a")</f>
        <v/>
      </c>
      <c r="AJ76" s="48">
        <f>IF(ISNUMBER($S76),ROUND(MAX(0,MIN(100,100-$S76*2.5-IF(ISNUMBER($T76),$T76,0)*0.12+IF($S76&lt;=1,12,0))),0),"")</f>
        <v/>
      </c>
      <c r="AK76" s="48">
        <f>IF(ISNUMBER($Q76),IF($Q76&gt;=100,20,IF($Q76&gt;=30,10,0)),0)+IF(ISNUMBER($R76),IF($R76&gt;=100,20,0),0)+IF(ISNUMBER($P76),IF($P76&gt;=150,20,IF($P76&gt;=50,12,5)),0)+IF(ISNUMBER($S76),IF($S76&lt;=1,15,0),0)</f>
        <v/>
      </c>
      <c r="AL76" s="48" t="n">
        <v>591</v>
      </c>
      <c r="AM76" s="49" t="n"/>
      <c r="AN76" s="48">
        <f>IF(AND(ISNUMBER($P76),ISNUMBER($AL76),$AL76&lt;&gt;0),IF(OR($P76&gt;180,$P76/$AL76*1000&gt;400),"Over ceiling, confirm SKU","Within"),"n/a")</f>
        <v/>
      </c>
      <c r="AO76" s="51" t="n"/>
      <c r="AP76" s="51" t="n"/>
      <c r="AQ76" s="51" t="n"/>
      <c r="AR76" s="34" t="inlineStr">
        <is>
          <t>Retrieved and cited, see Enrichment Log</t>
        </is>
      </c>
      <c r="AS76" s="34" t="inlineStr">
        <is>
          <t>BLANK -&gt; requires live Amazon.ca capture</t>
        </is>
      </c>
      <c r="AT76" s="34" t="inlineStr">
        <is>
          <t>Unverified commercial data</t>
        </is>
      </c>
    </row>
    <row r="77" ht="28" customHeight="1">
      <c r="A77" s="34" t="inlineStr">
        <is>
          <t>Powerade</t>
        </is>
      </c>
      <c r="B77" s="34" t="inlineStr">
        <is>
          <t>Powerade Zero | Grape | 24 pack 591mL</t>
        </is>
      </c>
      <c r="C77" s="34" t="inlineStr">
        <is>
          <t>2) Electrolyte beverage (RTD)</t>
        </is>
      </c>
      <c r="D77" s="34" t="inlineStr">
        <is>
          <t>591 mL bottle</t>
        </is>
      </c>
      <c r="E77" s="48" t="n">
        <v>24</v>
      </c>
      <c r="F77" s="49" t="n"/>
      <c r="G77" s="50">
        <f>IF(AND(ISNUMBER($F77),ISNUMBER($E77),$E77&lt;&gt;0),$F77/$E77,"")</f>
        <v/>
      </c>
      <c r="H77" s="50">
        <f>IF(AND(ISNUMBER($F77),ISNUMBER($AL77),ISNUMBER($E77),($AL77*$E77)&lt;&gt;0),$F77/($AL77*$E77)*100,"")</f>
        <v/>
      </c>
      <c r="I77" s="51" t="n"/>
      <c r="J77" s="52" t="n"/>
      <c r="K77" s="50">
        <f>IF(AND(ISNUMBER($F77),ISNUMBER($J77)),$F77*(1-$J77),"")</f>
        <v/>
      </c>
      <c r="L77" s="51" t="n"/>
      <c r="M77" s="51" t="n"/>
      <c r="N77" s="50">
        <f>IF(ISNUMBER($F77),($F77-IF(ISNUMBER($AM77),$AM77,0))*(1-IF(ISNUMBER($J77),$J77,0)),"")</f>
        <v/>
      </c>
      <c r="O77" s="34" t="inlineStr">
        <is>
          <t>Grape</t>
        </is>
      </c>
      <c r="P77" s="48" t="n">
        <v>0</v>
      </c>
      <c r="Q77" s="48" t="n">
        <v>250</v>
      </c>
      <c r="R77" s="48" t="n">
        <v>35</v>
      </c>
      <c r="S77" s="48" t="n">
        <v>0</v>
      </c>
      <c r="T77" s="48" t="n">
        <v>0</v>
      </c>
      <c r="U77" s="34" t="inlineStr">
        <is>
          <t>Sucralose + acesulfame-K</t>
        </is>
      </c>
      <c r="V77" s="34" t="inlineStr">
        <is>
          <t>Zero sugar/calorie, ION4 electrolytes, vitamins</t>
        </is>
      </c>
      <c r="W77" s="51" t="n"/>
      <c r="X77" s="51" t="n"/>
      <c r="Y77" s="51" t="n"/>
      <c r="Z77" s="51" t="n"/>
      <c r="AA77" s="34" t="inlineStr">
        <is>
          <t>High</t>
        </is>
      </c>
      <c r="AB77" s="34" t="inlineStr">
        <is>
          <t>Popular zero sugar value option</t>
        </is>
      </c>
      <c r="AC77" s="34" t="inlineStr">
        <is>
          <t>Zero calorie electrolytes at a value price</t>
        </is>
      </c>
      <c r="AD77" s="34" t="inlineStr">
        <is>
          <t>Cheapest zero sugar electrolyte option.</t>
        </is>
      </c>
      <c r="AE77" s="51" t="n"/>
      <c r="AF77" s="53">
        <f>IF(AND(ISNUMBER($P77),ISNUMBER($AL77),$AL77&lt;&gt;0),ROUND($P77/$AL77*100,1),"")</f>
        <v/>
      </c>
      <c r="AG77" s="54">
        <f>IF(AND(ISNUMBER($S77),ISNUMBER($AL77),$AL77&lt;&gt;0),ROUND($S77/$AL77*100,2),"")</f>
        <v/>
      </c>
      <c r="AH77" s="53">
        <f>IF(AND(ISNUMBER($Q77),ISNUMBER($AL77),$AL77&lt;&gt;0),ROUND($Q77/$AL77*100,1),"")</f>
        <v/>
      </c>
      <c r="AI77" s="48">
        <f>IF(ISNUMBER($S77),IF($S77&lt;=1,"Yes","No"),"n/a")</f>
        <v/>
      </c>
      <c r="AJ77" s="48">
        <f>IF(ISNUMBER($S77),ROUND(MAX(0,MIN(100,100-$S77*2.5-IF(ISNUMBER($T77),$T77,0)*0.12+IF($S77&lt;=1,12,0))),0),"")</f>
        <v/>
      </c>
      <c r="AK77" s="48">
        <f>IF(ISNUMBER($Q77),IF($Q77&gt;=100,20,IF($Q77&gt;=30,10,0)),0)+IF(ISNUMBER($R77),IF($R77&gt;=100,20,0),0)+IF(ISNUMBER($P77),IF($P77&gt;=150,20,IF($P77&gt;=50,12,5)),0)+IF(ISNUMBER($S77),IF($S77&lt;=1,15,0),0)</f>
        <v/>
      </c>
      <c r="AL77" s="48" t="n">
        <v>591</v>
      </c>
      <c r="AM77" s="49" t="n"/>
      <c r="AN77" s="48">
        <f>IF(AND(ISNUMBER($P77),ISNUMBER($AL77),$AL77&lt;&gt;0),IF(OR($P77&gt;180,$P77/$AL77*1000&gt;400),"Over ceiling, confirm SKU","Within"),"n/a")</f>
        <v/>
      </c>
      <c r="AO77" s="51" t="n"/>
      <c r="AP77" s="51" t="n"/>
      <c r="AQ77" s="51" t="n"/>
      <c r="AR77" s="34" t="inlineStr">
        <is>
          <t>Retrieved and cited, see Enrichment Log</t>
        </is>
      </c>
      <c r="AS77" s="34" t="inlineStr">
        <is>
          <t>BLANK -&gt; requires live Amazon.ca capture</t>
        </is>
      </c>
      <c r="AT77" s="34" t="inlineStr">
        <is>
          <t>Unverified commercial data</t>
        </is>
      </c>
    </row>
    <row r="78" ht="28" customHeight="1">
      <c r="A78" s="34" t="inlineStr">
        <is>
          <t>Powerade</t>
        </is>
      </c>
      <c r="B78" s="34" t="inlineStr">
        <is>
          <t>Powerade Zero | White Cherry | single 591mL</t>
        </is>
      </c>
      <c r="C78" s="34" t="inlineStr">
        <is>
          <t>2) Electrolyte beverage (RTD)</t>
        </is>
      </c>
      <c r="D78" s="34" t="inlineStr">
        <is>
          <t>591 mL bottle</t>
        </is>
      </c>
      <c r="E78" s="48" t="n">
        <v>1</v>
      </c>
      <c r="F78" s="49" t="n"/>
      <c r="G78" s="50">
        <f>IF(AND(ISNUMBER($F78),ISNUMBER($E78),$E78&lt;&gt;0),$F78/$E78,"")</f>
        <v/>
      </c>
      <c r="H78" s="50">
        <f>IF(AND(ISNUMBER($F78),ISNUMBER($AL78),ISNUMBER($E78),($AL78*$E78)&lt;&gt;0),$F78/($AL78*$E78)*100,"")</f>
        <v/>
      </c>
      <c r="I78" s="51" t="n"/>
      <c r="J78" s="52" t="n"/>
      <c r="K78" s="50">
        <f>IF(AND(ISNUMBER($F78),ISNUMBER($J78)),$F78*(1-$J78),"")</f>
        <v/>
      </c>
      <c r="L78" s="51" t="n"/>
      <c r="M78" s="51" t="n"/>
      <c r="N78" s="50">
        <f>IF(ISNUMBER($F78),($F78-IF(ISNUMBER($AM78),$AM78,0))*(1-IF(ISNUMBER($J78),$J78,0)),"")</f>
        <v/>
      </c>
      <c r="O78" s="34" t="inlineStr">
        <is>
          <t>White Cherry</t>
        </is>
      </c>
      <c r="P78" s="48" t="n">
        <v>0</v>
      </c>
      <c r="Q78" s="48" t="n">
        <v>250</v>
      </c>
      <c r="R78" s="48" t="n">
        <v>35</v>
      </c>
      <c r="S78" s="48" t="n">
        <v>0</v>
      </c>
      <c r="T78" s="48" t="n">
        <v>0</v>
      </c>
      <c r="U78" s="34" t="inlineStr">
        <is>
          <t>Sucralose + acesulfame-K</t>
        </is>
      </c>
      <c r="V78" s="34" t="inlineStr">
        <is>
          <t>Zero sugar/calorie, ION4 electrolytes, vitamins</t>
        </is>
      </c>
      <c r="W78" s="51" t="n"/>
      <c r="X78" s="51" t="n"/>
      <c r="Y78" s="51" t="n"/>
      <c r="Z78" s="51" t="n"/>
      <c r="AA78" s="34" t="inlineStr">
        <is>
          <t>High</t>
        </is>
      </c>
      <c r="AB78" s="34" t="inlineStr">
        <is>
          <t>Popular zero sugar value option</t>
        </is>
      </c>
      <c r="AC78" s="34" t="inlineStr">
        <is>
          <t>Zero calorie electrolytes at a value price</t>
        </is>
      </c>
      <c r="AD78" s="34" t="inlineStr">
        <is>
          <t>Cheapest zero sugar electrolyte option.</t>
        </is>
      </c>
      <c r="AE78" s="51" t="n"/>
      <c r="AF78" s="53">
        <f>IF(AND(ISNUMBER($P78),ISNUMBER($AL78),$AL78&lt;&gt;0),ROUND($P78/$AL78*100,1),"")</f>
        <v/>
      </c>
      <c r="AG78" s="54">
        <f>IF(AND(ISNUMBER($S78),ISNUMBER($AL78),$AL78&lt;&gt;0),ROUND($S78/$AL78*100,2),"")</f>
        <v/>
      </c>
      <c r="AH78" s="53">
        <f>IF(AND(ISNUMBER($Q78),ISNUMBER($AL78),$AL78&lt;&gt;0),ROUND($Q78/$AL78*100,1),"")</f>
        <v/>
      </c>
      <c r="AI78" s="48">
        <f>IF(ISNUMBER($S78),IF($S78&lt;=1,"Yes","No"),"n/a")</f>
        <v/>
      </c>
      <c r="AJ78" s="48">
        <f>IF(ISNUMBER($S78),ROUND(MAX(0,MIN(100,100-$S78*2.5-IF(ISNUMBER($T78),$T78,0)*0.12+IF($S78&lt;=1,12,0))),0),"")</f>
        <v/>
      </c>
      <c r="AK78" s="48">
        <f>IF(ISNUMBER($Q78),IF($Q78&gt;=100,20,IF($Q78&gt;=30,10,0)),0)+IF(ISNUMBER($R78),IF($R78&gt;=100,20,0),0)+IF(ISNUMBER($P78),IF($P78&gt;=150,20,IF($P78&gt;=50,12,5)),0)+IF(ISNUMBER($S78),IF($S78&lt;=1,15,0),0)</f>
        <v/>
      </c>
      <c r="AL78" s="48" t="n">
        <v>591</v>
      </c>
      <c r="AM78" s="49" t="n"/>
      <c r="AN78" s="48">
        <f>IF(AND(ISNUMBER($P78),ISNUMBER($AL78),$AL78&lt;&gt;0),IF(OR($P78&gt;180,$P78/$AL78*1000&gt;400),"Over ceiling, confirm SKU","Within"),"n/a")</f>
        <v/>
      </c>
      <c r="AO78" s="51" t="n"/>
      <c r="AP78" s="51" t="n"/>
      <c r="AQ78" s="51" t="n"/>
      <c r="AR78" s="34" t="inlineStr">
        <is>
          <t>Retrieved and cited, see Enrichment Log</t>
        </is>
      </c>
      <c r="AS78" s="34" t="inlineStr">
        <is>
          <t>BLANK -&gt; requires live Amazon.ca capture</t>
        </is>
      </c>
      <c r="AT78" s="34" t="inlineStr">
        <is>
          <t>Unverified commercial data</t>
        </is>
      </c>
    </row>
    <row r="79" ht="28" customHeight="1">
      <c r="A79" s="34" t="inlineStr">
        <is>
          <t>Powerade</t>
        </is>
      </c>
      <c r="B79" s="34" t="inlineStr">
        <is>
          <t>Powerade Zero | White Cherry | 6 pack 591mL</t>
        </is>
      </c>
      <c r="C79" s="34" t="inlineStr">
        <is>
          <t>2) Electrolyte beverage (RTD)</t>
        </is>
      </c>
      <c r="D79" s="34" t="inlineStr">
        <is>
          <t>591 mL bottle</t>
        </is>
      </c>
      <c r="E79" s="48" t="n">
        <v>6</v>
      </c>
      <c r="F79" s="49" t="n"/>
      <c r="G79" s="50">
        <f>IF(AND(ISNUMBER($F79),ISNUMBER($E79),$E79&lt;&gt;0),$F79/$E79,"")</f>
        <v/>
      </c>
      <c r="H79" s="50">
        <f>IF(AND(ISNUMBER($F79),ISNUMBER($AL79),ISNUMBER($E79),($AL79*$E79)&lt;&gt;0),$F79/($AL79*$E79)*100,"")</f>
        <v/>
      </c>
      <c r="I79" s="51" t="n"/>
      <c r="J79" s="52" t="n"/>
      <c r="K79" s="50">
        <f>IF(AND(ISNUMBER($F79),ISNUMBER($J79)),$F79*(1-$J79),"")</f>
        <v/>
      </c>
      <c r="L79" s="51" t="n"/>
      <c r="M79" s="51" t="n"/>
      <c r="N79" s="50">
        <f>IF(ISNUMBER($F79),($F79-IF(ISNUMBER($AM79),$AM79,0))*(1-IF(ISNUMBER($J79),$J79,0)),"")</f>
        <v/>
      </c>
      <c r="O79" s="34" t="inlineStr">
        <is>
          <t>White Cherry</t>
        </is>
      </c>
      <c r="P79" s="48" t="n">
        <v>0</v>
      </c>
      <c r="Q79" s="48" t="n">
        <v>250</v>
      </c>
      <c r="R79" s="48" t="n">
        <v>35</v>
      </c>
      <c r="S79" s="48" t="n">
        <v>0</v>
      </c>
      <c r="T79" s="48" t="n">
        <v>0</v>
      </c>
      <c r="U79" s="34" t="inlineStr">
        <is>
          <t>Sucralose + acesulfame-K</t>
        </is>
      </c>
      <c r="V79" s="34" t="inlineStr">
        <is>
          <t>Zero sugar/calorie, ION4 electrolytes, vitamins</t>
        </is>
      </c>
      <c r="W79" s="51" t="n"/>
      <c r="X79" s="51" t="n"/>
      <c r="Y79" s="51" t="n"/>
      <c r="Z79" s="51" t="n"/>
      <c r="AA79" s="34" t="inlineStr">
        <is>
          <t>High</t>
        </is>
      </c>
      <c r="AB79" s="34" t="inlineStr">
        <is>
          <t>Popular zero sugar value option</t>
        </is>
      </c>
      <c r="AC79" s="34" t="inlineStr">
        <is>
          <t>Zero calorie electrolytes at a value price</t>
        </is>
      </c>
      <c r="AD79" s="34" t="inlineStr">
        <is>
          <t>Cheapest zero sugar electrolyte option.</t>
        </is>
      </c>
      <c r="AE79" s="51" t="n"/>
      <c r="AF79" s="53">
        <f>IF(AND(ISNUMBER($P79),ISNUMBER($AL79),$AL79&lt;&gt;0),ROUND($P79/$AL79*100,1),"")</f>
        <v/>
      </c>
      <c r="AG79" s="54">
        <f>IF(AND(ISNUMBER($S79),ISNUMBER($AL79),$AL79&lt;&gt;0),ROUND($S79/$AL79*100,2),"")</f>
        <v/>
      </c>
      <c r="AH79" s="53">
        <f>IF(AND(ISNUMBER($Q79),ISNUMBER($AL79),$AL79&lt;&gt;0),ROUND($Q79/$AL79*100,1),"")</f>
        <v/>
      </c>
      <c r="AI79" s="48">
        <f>IF(ISNUMBER($S79),IF($S79&lt;=1,"Yes","No"),"n/a")</f>
        <v/>
      </c>
      <c r="AJ79" s="48">
        <f>IF(ISNUMBER($S79),ROUND(MAX(0,MIN(100,100-$S79*2.5-IF(ISNUMBER($T79),$T79,0)*0.12+IF($S79&lt;=1,12,0))),0),"")</f>
        <v/>
      </c>
      <c r="AK79" s="48">
        <f>IF(ISNUMBER($Q79),IF($Q79&gt;=100,20,IF($Q79&gt;=30,10,0)),0)+IF(ISNUMBER($R79),IF($R79&gt;=100,20,0),0)+IF(ISNUMBER($P79),IF($P79&gt;=150,20,IF($P79&gt;=50,12,5)),0)+IF(ISNUMBER($S79),IF($S79&lt;=1,15,0),0)</f>
        <v/>
      </c>
      <c r="AL79" s="48" t="n">
        <v>591</v>
      </c>
      <c r="AM79" s="49" t="n"/>
      <c r="AN79" s="48">
        <f>IF(AND(ISNUMBER($P79),ISNUMBER($AL79),$AL79&lt;&gt;0),IF(OR($P79&gt;180,$P79/$AL79*1000&gt;400),"Over ceiling, confirm SKU","Within"),"n/a")</f>
        <v/>
      </c>
      <c r="AO79" s="51" t="n"/>
      <c r="AP79" s="51" t="n"/>
      <c r="AQ79" s="51" t="n"/>
      <c r="AR79" s="34" t="inlineStr">
        <is>
          <t>Retrieved and cited, see Enrichment Log</t>
        </is>
      </c>
      <c r="AS79" s="34" t="inlineStr">
        <is>
          <t>BLANK -&gt; requires live Amazon.ca capture</t>
        </is>
      </c>
      <c r="AT79" s="34" t="inlineStr">
        <is>
          <t>Unverified commercial data</t>
        </is>
      </c>
    </row>
    <row r="80" ht="28" customHeight="1">
      <c r="A80" s="34" t="inlineStr">
        <is>
          <t>Powerade</t>
        </is>
      </c>
      <c r="B80" s="34" t="inlineStr">
        <is>
          <t>Powerade Zero | White Cherry | 12 pack 591mL</t>
        </is>
      </c>
      <c r="C80" s="34" t="inlineStr">
        <is>
          <t>2) Electrolyte beverage (RTD)</t>
        </is>
      </c>
      <c r="D80" s="34" t="inlineStr">
        <is>
          <t>591 mL bottle</t>
        </is>
      </c>
      <c r="E80" s="48" t="n">
        <v>12</v>
      </c>
      <c r="F80" s="49" t="n"/>
      <c r="G80" s="50">
        <f>IF(AND(ISNUMBER($F80),ISNUMBER($E80),$E80&lt;&gt;0),$F80/$E80,"")</f>
        <v/>
      </c>
      <c r="H80" s="50">
        <f>IF(AND(ISNUMBER($F80),ISNUMBER($AL80),ISNUMBER($E80),($AL80*$E80)&lt;&gt;0),$F80/($AL80*$E80)*100,"")</f>
        <v/>
      </c>
      <c r="I80" s="51" t="n"/>
      <c r="J80" s="52" t="n"/>
      <c r="K80" s="50">
        <f>IF(AND(ISNUMBER($F80),ISNUMBER($J80)),$F80*(1-$J80),"")</f>
        <v/>
      </c>
      <c r="L80" s="51" t="n"/>
      <c r="M80" s="51" t="n"/>
      <c r="N80" s="50">
        <f>IF(ISNUMBER($F80),($F80-IF(ISNUMBER($AM80),$AM80,0))*(1-IF(ISNUMBER($J80),$J80,0)),"")</f>
        <v/>
      </c>
      <c r="O80" s="34" t="inlineStr">
        <is>
          <t>White Cherry</t>
        </is>
      </c>
      <c r="P80" s="48" t="n">
        <v>0</v>
      </c>
      <c r="Q80" s="48" t="n">
        <v>250</v>
      </c>
      <c r="R80" s="48" t="n">
        <v>35</v>
      </c>
      <c r="S80" s="48" t="n">
        <v>0</v>
      </c>
      <c r="T80" s="48" t="n">
        <v>0</v>
      </c>
      <c r="U80" s="34" t="inlineStr">
        <is>
          <t>Sucralose + acesulfame-K</t>
        </is>
      </c>
      <c r="V80" s="34" t="inlineStr">
        <is>
          <t>Zero sugar/calorie, ION4 electrolytes, vitamins</t>
        </is>
      </c>
      <c r="W80" s="51" t="n"/>
      <c r="X80" s="51" t="n"/>
      <c r="Y80" s="51" t="n"/>
      <c r="Z80" s="51" t="n"/>
      <c r="AA80" s="34" t="inlineStr">
        <is>
          <t>High</t>
        </is>
      </c>
      <c r="AB80" s="34" t="inlineStr">
        <is>
          <t>Popular zero sugar value option</t>
        </is>
      </c>
      <c r="AC80" s="34" t="inlineStr">
        <is>
          <t>Zero calorie electrolytes at a value price</t>
        </is>
      </c>
      <c r="AD80" s="34" t="inlineStr">
        <is>
          <t>Cheapest zero sugar electrolyte option.</t>
        </is>
      </c>
      <c r="AE80" s="51" t="n"/>
      <c r="AF80" s="53">
        <f>IF(AND(ISNUMBER($P80),ISNUMBER($AL80),$AL80&lt;&gt;0),ROUND($P80/$AL80*100,1),"")</f>
        <v/>
      </c>
      <c r="AG80" s="54">
        <f>IF(AND(ISNUMBER($S80),ISNUMBER($AL80),$AL80&lt;&gt;0),ROUND($S80/$AL80*100,2),"")</f>
        <v/>
      </c>
      <c r="AH80" s="53">
        <f>IF(AND(ISNUMBER($Q80),ISNUMBER($AL80),$AL80&lt;&gt;0),ROUND($Q80/$AL80*100,1),"")</f>
        <v/>
      </c>
      <c r="AI80" s="48">
        <f>IF(ISNUMBER($S80),IF($S80&lt;=1,"Yes","No"),"n/a")</f>
        <v/>
      </c>
      <c r="AJ80" s="48">
        <f>IF(ISNUMBER($S80),ROUND(MAX(0,MIN(100,100-$S80*2.5-IF(ISNUMBER($T80),$T80,0)*0.12+IF($S80&lt;=1,12,0))),0),"")</f>
        <v/>
      </c>
      <c r="AK80" s="48">
        <f>IF(ISNUMBER($Q80),IF($Q80&gt;=100,20,IF($Q80&gt;=30,10,0)),0)+IF(ISNUMBER($R80),IF($R80&gt;=100,20,0),0)+IF(ISNUMBER($P80),IF($P80&gt;=150,20,IF($P80&gt;=50,12,5)),0)+IF(ISNUMBER($S80),IF($S80&lt;=1,15,0),0)</f>
        <v/>
      </c>
      <c r="AL80" s="48" t="n">
        <v>591</v>
      </c>
      <c r="AM80" s="49" t="n"/>
      <c r="AN80" s="48">
        <f>IF(AND(ISNUMBER($P80),ISNUMBER($AL80),$AL80&lt;&gt;0),IF(OR($P80&gt;180,$P80/$AL80*1000&gt;400),"Over ceiling, confirm SKU","Within"),"n/a")</f>
        <v/>
      </c>
      <c r="AO80" s="51" t="n"/>
      <c r="AP80" s="51" t="n"/>
      <c r="AQ80" s="51" t="n"/>
      <c r="AR80" s="34" t="inlineStr">
        <is>
          <t>Retrieved and cited, see Enrichment Log</t>
        </is>
      </c>
      <c r="AS80" s="34" t="inlineStr">
        <is>
          <t>BLANK -&gt; requires live Amazon.ca capture</t>
        </is>
      </c>
      <c r="AT80" s="34" t="inlineStr">
        <is>
          <t>Unverified commercial data</t>
        </is>
      </c>
    </row>
    <row r="81" ht="28" customHeight="1">
      <c r="A81" s="34" t="inlineStr">
        <is>
          <t>Powerade</t>
        </is>
      </c>
      <c r="B81" s="34" t="inlineStr">
        <is>
          <t>Powerade Zero | White Cherry | 24 pack 591mL</t>
        </is>
      </c>
      <c r="C81" s="34" t="inlineStr">
        <is>
          <t>2) Electrolyte beverage (RTD)</t>
        </is>
      </c>
      <c r="D81" s="34" t="inlineStr">
        <is>
          <t>591 mL bottle</t>
        </is>
      </c>
      <c r="E81" s="48" t="n">
        <v>24</v>
      </c>
      <c r="F81" s="49" t="n"/>
      <c r="G81" s="50">
        <f>IF(AND(ISNUMBER($F81),ISNUMBER($E81),$E81&lt;&gt;0),$F81/$E81,"")</f>
        <v/>
      </c>
      <c r="H81" s="50">
        <f>IF(AND(ISNUMBER($F81),ISNUMBER($AL81),ISNUMBER($E81),($AL81*$E81)&lt;&gt;0),$F81/($AL81*$E81)*100,"")</f>
        <v/>
      </c>
      <c r="I81" s="51" t="n"/>
      <c r="J81" s="52" t="n"/>
      <c r="K81" s="50">
        <f>IF(AND(ISNUMBER($F81),ISNUMBER($J81)),$F81*(1-$J81),"")</f>
        <v/>
      </c>
      <c r="L81" s="51" t="n"/>
      <c r="M81" s="51" t="n"/>
      <c r="N81" s="50">
        <f>IF(ISNUMBER($F81),($F81-IF(ISNUMBER($AM81),$AM81,0))*(1-IF(ISNUMBER($J81),$J81,0)),"")</f>
        <v/>
      </c>
      <c r="O81" s="34" t="inlineStr">
        <is>
          <t>White Cherry</t>
        </is>
      </c>
      <c r="P81" s="48" t="n">
        <v>0</v>
      </c>
      <c r="Q81" s="48" t="n">
        <v>250</v>
      </c>
      <c r="R81" s="48" t="n">
        <v>35</v>
      </c>
      <c r="S81" s="48" t="n">
        <v>0</v>
      </c>
      <c r="T81" s="48" t="n">
        <v>0</v>
      </c>
      <c r="U81" s="34" t="inlineStr">
        <is>
          <t>Sucralose + acesulfame-K</t>
        </is>
      </c>
      <c r="V81" s="34" t="inlineStr">
        <is>
          <t>Zero sugar/calorie, ION4 electrolytes, vitamins</t>
        </is>
      </c>
      <c r="W81" s="51" t="n"/>
      <c r="X81" s="51" t="n"/>
      <c r="Y81" s="51" t="n"/>
      <c r="Z81" s="51" t="n"/>
      <c r="AA81" s="34" t="inlineStr">
        <is>
          <t>High</t>
        </is>
      </c>
      <c r="AB81" s="34" t="inlineStr">
        <is>
          <t>Popular zero sugar value option</t>
        </is>
      </c>
      <c r="AC81" s="34" t="inlineStr">
        <is>
          <t>Zero calorie electrolytes at a value price</t>
        </is>
      </c>
      <c r="AD81" s="34" t="inlineStr">
        <is>
          <t>Cheapest zero sugar electrolyte option.</t>
        </is>
      </c>
      <c r="AE81" s="51" t="n"/>
      <c r="AF81" s="53">
        <f>IF(AND(ISNUMBER($P81),ISNUMBER($AL81),$AL81&lt;&gt;0),ROUND($P81/$AL81*100,1),"")</f>
        <v/>
      </c>
      <c r="AG81" s="54">
        <f>IF(AND(ISNUMBER($S81),ISNUMBER($AL81),$AL81&lt;&gt;0),ROUND($S81/$AL81*100,2),"")</f>
        <v/>
      </c>
      <c r="AH81" s="53">
        <f>IF(AND(ISNUMBER($Q81),ISNUMBER($AL81),$AL81&lt;&gt;0),ROUND($Q81/$AL81*100,1),"")</f>
        <v/>
      </c>
      <c r="AI81" s="48">
        <f>IF(ISNUMBER($S81),IF($S81&lt;=1,"Yes","No"),"n/a")</f>
        <v/>
      </c>
      <c r="AJ81" s="48">
        <f>IF(ISNUMBER($S81),ROUND(MAX(0,MIN(100,100-$S81*2.5-IF(ISNUMBER($T81),$T81,0)*0.12+IF($S81&lt;=1,12,0))),0),"")</f>
        <v/>
      </c>
      <c r="AK81" s="48">
        <f>IF(ISNUMBER($Q81),IF($Q81&gt;=100,20,IF($Q81&gt;=30,10,0)),0)+IF(ISNUMBER($R81),IF($R81&gt;=100,20,0),0)+IF(ISNUMBER($P81),IF($P81&gt;=150,20,IF($P81&gt;=50,12,5)),0)+IF(ISNUMBER($S81),IF($S81&lt;=1,15,0),0)</f>
        <v/>
      </c>
      <c r="AL81" s="48" t="n">
        <v>591</v>
      </c>
      <c r="AM81" s="49" t="n"/>
      <c r="AN81" s="48">
        <f>IF(AND(ISNUMBER($P81),ISNUMBER($AL81),$AL81&lt;&gt;0),IF(OR($P81&gt;180,$P81/$AL81*1000&gt;400),"Over ceiling, confirm SKU","Within"),"n/a")</f>
        <v/>
      </c>
      <c r="AO81" s="51" t="n"/>
      <c r="AP81" s="51" t="n"/>
      <c r="AQ81" s="51" t="n"/>
      <c r="AR81" s="34" t="inlineStr">
        <is>
          <t>Retrieved and cited, see Enrichment Log</t>
        </is>
      </c>
      <c r="AS81" s="34" t="inlineStr">
        <is>
          <t>BLANK -&gt; requires live Amazon.ca capture</t>
        </is>
      </c>
      <c r="AT81" s="34" t="inlineStr">
        <is>
          <t>Unverified commercial data</t>
        </is>
      </c>
    </row>
    <row r="82" ht="28" customHeight="1">
      <c r="A82" s="34" t="inlineStr">
        <is>
          <t>BODYARMOR</t>
        </is>
      </c>
      <c r="B82" s="34" t="inlineStr">
        <is>
          <t>BODYARMOR Sports Drink | Fruit Punch | single 473mL</t>
        </is>
      </c>
      <c r="C82" s="34" t="inlineStr">
        <is>
          <t>2) Electrolyte beverage (RTD)</t>
        </is>
      </c>
      <c r="D82" s="34" t="inlineStr">
        <is>
          <t>473 mL bottle</t>
        </is>
      </c>
      <c r="E82" s="48" t="n">
        <v>1</v>
      </c>
      <c r="F82" s="49" t="n"/>
      <c r="G82" s="50">
        <f>IF(AND(ISNUMBER($F82),ISNUMBER($E82),$E82&lt;&gt;0),$F82/$E82,"")</f>
        <v/>
      </c>
      <c r="H82" s="50">
        <f>IF(AND(ISNUMBER($F82),ISNUMBER($AL82),ISNUMBER($E82),($AL82*$E82)&lt;&gt;0),$F82/($AL82*$E82)*100,"")</f>
        <v/>
      </c>
      <c r="I82" s="51" t="n"/>
      <c r="J82" s="52" t="n"/>
      <c r="K82" s="50">
        <f>IF(AND(ISNUMBER($F82),ISNUMBER($J82)),$F82*(1-$J82),"")</f>
        <v/>
      </c>
      <c r="L82" s="51" t="n"/>
      <c r="M82" s="51" t="n"/>
      <c r="N82" s="50">
        <f>IF(ISNUMBER($F82),($F82-IF(ISNUMBER($AM82),$AM82,0))*(1-IF(ISNUMBER($J82),$J82,0)),"")</f>
        <v/>
      </c>
      <c r="O82" s="34" t="inlineStr">
        <is>
          <t>Fruit Punch</t>
        </is>
      </c>
      <c r="P82" s="48" t="n">
        <v>0</v>
      </c>
      <c r="Q82" s="48" t="n">
        <v>30</v>
      </c>
      <c r="R82" s="48" t="n">
        <v>680</v>
      </c>
      <c r="S82" s="48" t="n">
        <v>29</v>
      </c>
      <c r="T82" s="48" t="n">
        <v>120</v>
      </c>
      <c r="U82" s="34" t="inlineStr">
        <is>
          <t>Cane sugar</t>
        </is>
      </c>
      <c r="V82" s="34" t="inlineStr">
        <is>
          <t>Potassium packed electrolytes, coconut water, vitamins, no artificial</t>
        </is>
      </c>
      <c r="W82" s="51" t="n"/>
      <c r="X82" s="51" t="n"/>
      <c r="Y82" s="51" t="n"/>
      <c r="Z82" s="51" t="n"/>
      <c r="AA82" s="34" t="inlineStr">
        <is>
          <t>High</t>
        </is>
      </c>
      <c r="AB82" s="34" t="inlineStr">
        <is>
          <t>Fast growing premium sports drink (Coca-Cola owned)</t>
        </is>
      </c>
      <c r="AC82" s="34" t="inlineStr">
        <is>
          <t>Premium, natural sports hydration with potassium</t>
        </is>
      </c>
      <c r="AD82" s="34" t="inlineStr">
        <is>
          <t>Coconut water electrolytes and a cleaner label than legacy brands.</t>
        </is>
      </c>
      <c r="AE82" s="51" t="n"/>
      <c r="AF82" s="53">
        <f>IF(AND(ISNUMBER($P82),ISNUMBER($AL82),$AL82&lt;&gt;0),ROUND($P82/$AL82*100,1),"")</f>
        <v/>
      </c>
      <c r="AG82" s="54">
        <f>IF(AND(ISNUMBER($S82),ISNUMBER($AL82),$AL82&lt;&gt;0),ROUND($S82/$AL82*100,2),"")</f>
        <v/>
      </c>
      <c r="AH82" s="53">
        <f>IF(AND(ISNUMBER($Q82),ISNUMBER($AL82),$AL82&lt;&gt;0),ROUND($Q82/$AL82*100,1),"")</f>
        <v/>
      </c>
      <c r="AI82" s="48">
        <f>IF(ISNUMBER($S82),IF($S82&lt;=1,"Yes","No"),"n/a")</f>
        <v/>
      </c>
      <c r="AJ82" s="48">
        <f>IF(ISNUMBER($S82),ROUND(MAX(0,MIN(100,100-$S82*2.5-IF(ISNUMBER($T82),$T82,0)*0.12+IF($S82&lt;=1,12,0))),0),"")</f>
        <v/>
      </c>
      <c r="AK82" s="48">
        <f>IF(ISNUMBER($Q82),IF($Q82&gt;=100,20,IF($Q82&gt;=30,10,0)),0)+IF(ISNUMBER($R82),IF($R82&gt;=100,20,0),0)+IF(ISNUMBER($P82),IF($P82&gt;=150,20,IF($P82&gt;=50,12,5)),0)+IF(ISNUMBER($S82),IF($S82&lt;=1,15,0),0)</f>
        <v/>
      </c>
      <c r="AL82" s="48" t="n">
        <v>473</v>
      </c>
      <c r="AM82" s="49" t="n"/>
      <c r="AN82" s="48">
        <f>IF(AND(ISNUMBER($P82),ISNUMBER($AL82),$AL82&lt;&gt;0),IF(OR($P82&gt;180,$P82/$AL82*1000&gt;400),"Over ceiling, confirm SKU","Within"),"n/a")</f>
        <v/>
      </c>
      <c r="AO82" s="51" t="n"/>
      <c r="AP82" s="51" t="n"/>
      <c r="AQ82" s="51" t="n"/>
      <c r="AR82" s="34" t="inlineStr">
        <is>
          <t>Retrieved and cited, see Enrichment Log</t>
        </is>
      </c>
      <c r="AS82" s="34" t="inlineStr">
        <is>
          <t>BLANK -&gt; requires live Amazon.ca capture</t>
        </is>
      </c>
      <c r="AT82" s="34" t="inlineStr">
        <is>
          <t>Unverified commercial data</t>
        </is>
      </c>
    </row>
    <row r="83" ht="28" customHeight="1">
      <c r="A83" s="34" t="inlineStr">
        <is>
          <t>BODYARMOR</t>
        </is>
      </c>
      <c r="B83" s="34" t="inlineStr">
        <is>
          <t>BODYARMOR Sports Drink | Fruit Punch | 8 pack 473mL</t>
        </is>
      </c>
      <c r="C83" s="34" t="inlineStr">
        <is>
          <t>2) Electrolyte beverage (RTD)</t>
        </is>
      </c>
      <c r="D83" s="34" t="inlineStr">
        <is>
          <t>473 mL bottle</t>
        </is>
      </c>
      <c r="E83" s="48" t="n">
        <v>8</v>
      </c>
      <c r="F83" s="49" t="n"/>
      <c r="G83" s="50">
        <f>IF(AND(ISNUMBER($F83),ISNUMBER($E83),$E83&lt;&gt;0),$F83/$E83,"")</f>
        <v/>
      </c>
      <c r="H83" s="50">
        <f>IF(AND(ISNUMBER($F83),ISNUMBER($AL83),ISNUMBER($E83),($AL83*$E83)&lt;&gt;0),$F83/($AL83*$E83)*100,"")</f>
        <v/>
      </c>
      <c r="I83" s="51" t="n"/>
      <c r="J83" s="52" t="n"/>
      <c r="K83" s="50">
        <f>IF(AND(ISNUMBER($F83),ISNUMBER($J83)),$F83*(1-$J83),"")</f>
        <v/>
      </c>
      <c r="L83" s="51" t="n"/>
      <c r="M83" s="51" t="n"/>
      <c r="N83" s="50">
        <f>IF(ISNUMBER($F83),($F83-IF(ISNUMBER($AM83),$AM83,0))*(1-IF(ISNUMBER($J83),$J83,0)),"")</f>
        <v/>
      </c>
      <c r="O83" s="34" t="inlineStr">
        <is>
          <t>Fruit Punch</t>
        </is>
      </c>
      <c r="P83" s="48" t="n">
        <v>0</v>
      </c>
      <c r="Q83" s="48" t="n">
        <v>30</v>
      </c>
      <c r="R83" s="48" t="n">
        <v>680</v>
      </c>
      <c r="S83" s="48" t="n">
        <v>29</v>
      </c>
      <c r="T83" s="48" t="n">
        <v>120</v>
      </c>
      <c r="U83" s="34" t="inlineStr">
        <is>
          <t>Cane sugar</t>
        </is>
      </c>
      <c r="V83" s="34" t="inlineStr">
        <is>
          <t>Potassium packed electrolytes, coconut water, vitamins, no artificial</t>
        </is>
      </c>
      <c r="W83" s="51" t="n"/>
      <c r="X83" s="51" t="n"/>
      <c r="Y83" s="51" t="n"/>
      <c r="Z83" s="51" t="n"/>
      <c r="AA83" s="34" t="inlineStr">
        <is>
          <t>High</t>
        </is>
      </c>
      <c r="AB83" s="34" t="inlineStr">
        <is>
          <t>Fast growing premium sports drink (Coca-Cola owned)</t>
        </is>
      </c>
      <c r="AC83" s="34" t="inlineStr">
        <is>
          <t>Premium, natural sports hydration with potassium</t>
        </is>
      </c>
      <c r="AD83" s="34" t="inlineStr">
        <is>
          <t>Coconut water electrolytes and a cleaner label than legacy brands.</t>
        </is>
      </c>
      <c r="AE83" s="51" t="n"/>
      <c r="AF83" s="53">
        <f>IF(AND(ISNUMBER($P83),ISNUMBER($AL83),$AL83&lt;&gt;0),ROUND($P83/$AL83*100,1),"")</f>
        <v/>
      </c>
      <c r="AG83" s="54">
        <f>IF(AND(ISNUMBER($S83),ISNUMBER($AL83),$AL83&lt;&gt;0),ROUND($S83/$AL83*100,2),"")</f>
        <v/>
      </c>
      <c r="AH83" s="53">
        <f>IF(AND(ISNUMBER($Q83),ISNUMBER($AL83),$AL83&lt;&gt;0),ROUND($Q83/$AL83*100,1),"")</f>
        <v/>
      </c>
      <c r="AI83" s="48">
        <f>IF(ISNUMBER($S83),IF($S83&lt;=1,"Yes","No"),"n/a")</f>
        <v/>
      </c>
      <c r="AJ83" s="48">
        <f>IF(ISNUMBER($S83),ROUND(MAX(0,MIN(100,100-$S83*2.5-IF(ISNUMBER($T83),$T83,0)*0.12+IF($S83&lt;=1,12,0))),0),"")</f>
        <v/>
      </c>
      <c r="AK83" s="48">
        <f>IF(ISNUMBER($Q83),IF($Q83&gt;=100,20,IF($Q83&gt;=30,10,0)),0)+IF(ISNUMBER($R83),IF($R83&gt;=100,20,0),0)+IF(ISNUMBER($P83),IF($P83&gt;=150,20,IF($P83&gt;=50,12,5)),0)+IF(ISNUMBER($S83),IF($S83&lt;=1,15,0),0)</f>
        <v/>
      </c>
      <c r="AL83" s="48" t="n">
        <v>473</v>
      </c>
      <c r="AM83" s="49" t="n"/>
      <c r="AN83" s="48">
        <f>IF(AND(ISNUMBER($P83),ISNUMBER($AL83),$AL83&lt;&gt;0),IF(OR($P83&gt;180,$P83/$AL83*1000&gt;400),"Over ceiling, confirm SKU","Within"),"n/a")</f>
        <v/>
      </c>
      <c r="AO83" s="51" t="n"/>
      <c r="AP83" s="51" t="n"/>
      <c r="AQ83" s="51" t="n"/>
      <c r="AR83" s="34" t="inlineStr">
        <is>
          <t>Retrieved and cited, see Enrichment Log</t>
        </is>
      </c>
      <c r="AS83" s="34" t="inlineStr">
        <is>
          <t>BLANK -&gt; requires live Amazon.ca capture</t>
        </is>
      </c>
      <c r="AT83" s="34" t="inlineStr">
        <is>
          <t>Unverified commercial data</t>
        </is>
      </c>
    </row>
    <row r="84" ht="28" customHeight="1">
      <c r="A84" s="34" t="inlineStr">
        <is>
          <t>BODYARMOR</t>
        </is>
      </c>
      <c r="B84" s="34" t="inlineStr">
        <is>
          <t>BODYARMOR Sports Drink | Fruit Punch | 12 pack 473mL</t>
        </is>
      </c>
      <c r="C84" s="34" t="inlineStr">
        <is>
          <t>2) Electrolyte beverage (RTD)</t>
        </is>
      </c>
      <c r="D84" s="34" t="inlineStr">
        <is>
          <t>473 mL bottle</t>
        </is>
      </c>
      <c r="E84" s="48" t="n">
        <v>12</v>
      </c>
      <c r="F84" s="49" t="n"/>
      <c r="G84" s="50">
        <f>IF(AND(ISNUMBER($F84),ISNUMBER($E84),$E84&lt;&gt;0),$F84/$E84,"")</f>
        <v/>
      </c>
      <c r="H84" s="50">
        <f>IF(AND(ISNUMBER($F84),ISNUMBER($AL84),ISNUMBER($E84),($AL84*$E84)&lt;&gt;0),$F84/($AL84*$E84)*100,"")</f>
        <v/>
      </c>
      <c r="I84" s="51" t="n"/>
      <c r="J84" s="52" t="n"/>
      <c r="K84" s="50">
        <f>IF(AND(ISNUMBER($F84),ISNUMBER($J84)),$F84*(1-$J84),"")</f>
        <v/>
      </c>
      <c r="L84" s="51" t="n"/>
      <c r="M84" s="51" t="n"/>
      <c r="N84" s="50">
        <f>IF(ISNUMBER($F84),($F84-IF(ISNUMBER($AM84),$AM84,0))*(1-IF(ISNUMBER($J84),$J84,0)),"")</f>
        <v/>
      </c>
      <c r="O84" s="34" t="inlineStr">
        <is>
          <t>Fruit Punch</t>
        </is>
      </c>
      <c r="P84" s="48" t="n">
        <v>0</v>
      </c>
      <c r="Q84" s="48" t="n">
        <v>30</v>
      </c>
      <c r="R84" s="48" t="n">
        <v>680</v>
      </c>
      <c r="S84" s="48" t="n">
        <v>29</v>
      </c>
      <c r="T84" s="48" t="n">
        <v>120</v>
      </c>
      <c r="U84" s="34" t="inlineStr">
        <is>
          <t>Cane sugar</t>
        </is>
      </c>
      <c r="V84" s="34" t="inlineStr">
        <is>
          <t>Potassium packed electrolytes, coconut water, vitamins, no artificial</t>
        </is>
      </c>
      <c r="W84" s="51" t="n"/>
      <c r="X84" s="51" t="n"/>
      <c r="Y84" s="51" t="n"/>
      <c r="Z84" s="51" t="n"/>
      <c r="AA84" s="34" t="inlineStr">
        <is>
          <t>High</t>
        </is>
      </c>
      <c r="AB84" s="34" t="inlineStr">
        <is>
          <t>Fast growing premium sports drink (Coca-Cola owned)</t>
        </is>
      </c>
      <c r="AC84" s="34" t="inlineStr">
        <is>
          <t>Premium, natural sports hydration with potassium</t>
        </is>
      </c>
      <c r="AD84" s="34" t="inlineStr">
        <is>
          <t>Coconut water electrolytes and a cleaner label than legacy brands.</t>
        </is>
      </c>
      <c r="AE84" s="51" t="n"/>
      <c r="AF84" s="53">
        <f>IF(AND(ISNUMBER($P84),ISNUMBER($AL84),$AL84&lt;&gt;0),ROUND($P84/$AL84*100,1),"")</f>
        <v/>
      </c>
      <c r="AG84" s="54">
        <f>IF(AND(ISNUMBER($S84),ISNUMBER($AL84),$AL84&lt;&gt;0),ROUND($S84/$AL84*100,2),"")</f>
        <v/>
      </c>
      <c r="AH84" s="53">
        <f>IF(AND(ISNUMBER($Q84),ISNUMBER($AL84),$AL84&lt;&gt;0),ROUND($Q84/$AL84*100,1),"")</f>
        <v/>
      </c>
      <c r="AI84" s="48">
        <f>IF(ISNUMBER($S84),IF($S84&lt;=1,"Yes","No"),"n/a")</f>
        <v/>
      </c>
      <c r="AJ84" s="48">
        <f>IF(ISNUMBER($S84),ROUND(MAX(0,MIN(100,100-$S84*2.5-IF(ISNUMBER($T84),$T84,0)*0.12+IF($S84&lt;=1,12,0))),0),"")</f>
        <v/>
      </c>
      <c r="AK84" s="48">
        <f>IF(ISNUMBER($Q84),IF($Q84&gt;=100,20,IF($Q84&gt;=30,10,0)),0)+IF(ISNUMBER($R84),IF($R84&gt;=100,20,0),0)+IF(ISNUMBER($P84),IF($P84&gt;=150,20,IF($P84&gt;=50,12,5)),0)+IF(ISNUMBER($S84),IF($S84&lt;=1,15,0),0)</f>
        <v/>
      </c>
      <c r="AL84" s="48" t="n">
        <v>473</v>
      </c>
      <c r="AM84" s="49" t="n"/>
      <c r="AN84" s="48">
        <f>IF(AND(ISNUMBER($P84),ISNUMBER($AL84),$AL84&lt;&gt;0),IF(OR($P84&gt;180,$P84/$AL84*1000&gt;400),"Over ceiling, confirm SKU","Within"),"n/a")</f>
        <v/>
      </c>
      <c r="AO84" s="51" t="n"/>
      <c r="AP84" s="51" t="n"/>
      <c r="AQ84" s="51" t="n"/>
      <c r="AR84" s="34" t="inlineStr">
        <is>
          <t>Retrieved and cited, see Enrichment Log</t>
        </is>
      </c>
      <c r="AS84" s="34" t="inlineStr">
        <is>
          <t>BLANK -&gt; requires live Amazon.ca capture</t>
        </is>
      </c>
      <c r="AT84" s="34" t="inlineStr">
        <is>
          <t>Unverified commercial data</t>
        </is>
      </c>
    </row>
    <row r="85" ht="28" customHeight="1">
      <c r="A85" s="34" t="inlineStr">
        <is>
          <t>BODYARMOR</t>
        </is>
      </c>
      <c r="B85" s="34" t="inlineStr">
        <is>
          <t>BODYARMOR Sports Drink | Fruit Punch | 18 pack 473mL</t>
        </is>
      </c>
      <c r="C85" s="34" t="inlineStr">
        <is>
          <t>2) Electrolyte beverage (RTD)</t>
        </is>
      </c>
      <c r="D85" s="34" t="inlineStr">
        <is>
          <t>473 mL bottle</t>
        </is>
      </c>
      <c r="E85" s="48" t="n">
        <v>18</v>
      </c>
      <c r="F85" s="49" t="n"/>
      <c r="G85" s="50">
        <f>IF(AND(ISNUMBER($F85),ISNUMBER($E85),$E85&lt;&gt;0),$F85/$E85,"")</f>
        <v/>
      </c>
      <c r="H85" s="50">
        <f>IF(AND(ISNUMBER($F85),ISNUMBER($AL85),ISNUMBER($E85),($AL85*$E85)&lt;&gt;0),$F85/($AL85*$E85)*100,"")</f>
        <v/>
      </c>
      <c r="I85" s="51" t="n"/>
      <c r="J85" s="52" t="n"/>
      <c r="K85" s="50">
        <f>IF(AND(ISNUMBER($F85),ISNUMBER($J85)),$F85*(1-$J85),"")</f>
        <v/>
      </c>
      <c r="L85" s="51" t="n"/>
      <c r="M85" s="51" t="n"/>
      <c r="N85" s="50">
        <f>IF(ISNUMBER($F85),($F85-IF(ISNUMBER($AM85),$AM85,0))*(1-IF(ISNUMBER($J85),$J85,0)),"")</f>
        <v/>
      </c>
      <c r="O85" s="34" t="inlineStr">
        <is>
          <t>Fruit Punch</t>
        </is>
      </c>
      <c r="P85" s="48" t="n">
        <v>0</v>
      </c>
      <c r="Q85" s="48" t="n">
        <v>30</v>
      </c>
      <c r="R85" s="48" t="n">
        <v>680</v>
      </c>
      <c r="S85" s="48" t="n">
        <v>29</v>
      </c>
      <c r="T85" s="48" t="n">
        <v>120</v>
      </c>
      <c r="U85" s="34" t="inlineStr">
        <is>
          <t>Cane sugar</t>
        </is>
      </c>
      <c r="V85" s="34" t="inlineStr">
        <is>
          <t>Potassium packed electrolytes, coconut water, vitamins, no artificial</t>
        </is>
      </c>
      <c r="W85" s="51" t="n"/>
      <c r="X85" s="51" t="n"/>
      <c r="Y85" s="51" t="n"/>
      <c r="Z85" s="51" t="n"/>
      <c r="AA85" s="34" t="inlineStr">
        <is>
          <t>High</t>
        </is>
      </c>
      <c r="AB85" s="34" t="inlineStr">
        <is>
          <t>Fast growing premium sports drink (Coca-Cola owned)</t>
        </is>
      </c>
      <c r="AC85" s="34" t="inlineStr">
        <is>
          <t>Premium, natural sports hydration with potassium</t>
        </is>
      </c>
      <c r="AD85" s="34" t="inlineStr">
        <is>
          <t>Coconut water electrolytes and a cleaner label than legacy brands.</t>
        </is>
      </c>
      <c r="AE85" s="51" t="n"/>
      <c r="AF85" s="53">
        <f>IF(AND(ISNUMBER($P85),ISNUMBER($AL85),$AL85&lt;&gt;0),ROUND($P85/$AL85*100,1),"")</f>
        <v/>
      </c>
      <c r="AG85" s="54">
        <f>IF(AND(ISNUMBER($S85),ISNUMBER($AL85),$AL85&lt;&gt;0),ROUND($S85/$AL85*100,2),"")</f>
        <v/>
      </c>
      <c r="AH85" s="53">
        <f>IF(AND(ISNUMBER($Q85),ISNUMBER($AL85),$AL85&lt;&gt;0),ROUND($Q85/$AL85*100,1),"")</f>
        <v/>
      </c>
      <c r="AI85" s="48">
        <f>IF(ISNUMBER($S85),IF($S85&lt;=1,"Yes","No"),"n/a")</f>
        <v/>
      </c>
      <c r="AJ85" s="48">
        <f>IF(ISNUMBER($S85),ROUND(MAX(0,MIN(100,100-$S85*2.5-IF(ISNUMBER($T85),$T85,0)*0.12+IF($S85&lt;=1,12,0))),0),"")</f>
        <v/>
      </c>
      <c r="AK85" s="48">
        <f>IF(ISNUMBER($Q85),IF($Q85&gt;=100,20,IF($Q85&gt;=30,10,0)),0)+IF(ISNUMBER($R85),IF($R85&gt;=100,20,0),0)+IF(ISNUMBER($P85),IF($P85&gt;=150,20,IF($P85&gt;=50,12,5)),0)+IF(ISNUMBER($S85),IF($S85&lt;=1,15,0),0)</f>
        <v/>
      </c>
      <c r="AL85" s="48" t="n">
        <v>473</v>
      </c>
      <c r="AM85" s="49" t="n"/>
      <c r="AN85" s="48">
        <f>IF(AND(ISNUMBER($P85),ISNUMBER($AL85),$AL85&lt;&gt;0),IF(OR($P85&gt;180,$P85/$AL85*1000&gt;400),"Over ceiling, confirm SKU","Within"),"n/a")</f>
        <v/>
      </c>
      <c r="AO85" s="51" t="n"/>
      <c r="AP85" s="51" t="n"/>
      <c r="AQ85" s="51" t="n"/>
      <c r="AR85" s="34" t="inlineStr">
        <is>
          <t>Retrieved and cited, see Enrichment Log</t>
        </is>
      </c>
      <c r="AS85" s="34" t="inlineStr">
        <is>
          <t>BLANK -&gt; requires live Amazon.ca capture</t>
        </is>
      </c>
      <c r="AT85" s="34" t="inlineStr">
        <is>
          <t>Unverified commercial data</t>
        </is>
      </c>
    </row>
    <row r="86" ht="28" customHeight="1">
      <c r="A86" s="34" t="inlineStr">
        <is>
          <t>BODYARMOR</t>
        </is>
      </c>
      <c r="B86" s="34" t="inlineStr">
        <is>
          <t>BODYARMOR Sports Drink | Fruit Punch | 24 pack 473mL</t>
        </is>
      </c>
      <c r="C86" s="34" t="inlineStr">
        <is>
          <t>2) Electrolyte beverage (RTD)</t>
        </is>
      </c>
      <c r="D86" s="34" t="inlineStr">
        <is>
          <t>473 mL bottle</t>
        </is>
      </c>
      <c r="E86" s="48" t="n">
        <v>24</v>
      </c>
      <c r="F86" s="49" t="n"/>
      <c r="G86" s="50">
        <f>IF(AND(ISNUMBER($F86),ISNUMBER($E86),$E86&lt;&gt;0),$F86/$E86,"")</f>
        <v/>
      </c>
      <c r="H86" s="50">
        <f>IF(AND(ISNUMBER($F86),ISNUMBER($AL86),ISNUMBER($E86),($AL86*$E86)&lt;&gt;0),$F86/($AL86*$E86)*100,"")</f>
        <v/>
      </c>
      <c r="I86" s="51" t="n"/>
      <c r="J86" s="52" t="n"/>
      <c r="K86" s="50">
        <f>IF(AND(ISNUMBER($F86),ISNUMBER($J86)),$F86*(1-$J86),"")</f>
        <v/>
      </c>
      <c r="L86" s="51" t="n"/>
      <c r="M86" s="51" t="n"/>
      <c r="N86" s="50">
        <f>IF(ISNUMBER($F86),($F86-IF(ISNUMBER($AM86),$AM86,0))*(1-IF(ISNUMBER($J86),$J86,0)),"")</f>
        <v/>
      </c>
      <c r="O86" s="34" t="inlineStr">
        <is>
          <t>Fruit Punch</t>
        </is>
      </c>
      <c r="P86" s="48" t="n">
        <v>0</v>
      </c>
      <c r="Q86" s="48" t="n">
        <v>30</v>
      </c>
      <c r="R86" s="48" t="n">
        <v>680</v>
      </c>
      <c r="S86" s="48" t="n">
        <v>29</v>
      </c>
      <c r="T86" s="48" t="n">
        <v>120</v>
      </c>
      <c r="U86" s="34" t="inlineStr">
        <is>
          <t>Cane sugar</t>
        </is>
      </c>
      <c r="V86" s="34" t="inlineStr">
        <is>
          <t>Potassium packed electrolytes, coconut water, vitamins, no artificial</t>
        </is>
      </c>
      <c r="W86" s="51" t="n"/>
      <c r="X86" s="51" t="n"/>
      <c r="Y86" s="51" t="n"/>
      <c r="Z86" s="51" t="n"/>
      <c r="AA86" s="34" t="inlineStr">
        <is>
          <t>High</t>
        </is>
      </c>
      <c r="AB86" s="34" t="inlineStr">
        <is>
          <t>Fast growing premium sports drink (Coca-Cola owned)</t>
        </is>
      </c>
      <c r="AC86" s="34" t="inlineStr">
        <is>
          <t>Premium, natural sports hydration with potassium</t>
        </is>
      </c>
      <c r="AD86" s="34" t="inlineStr">
        <is>
          <t>Coconut water electrolytes and a cleaner label than legacy brands.</t>
        </is>
      </c>
      <c r="AE86" s="51" t="n"/>
      <c r="AF86" s="53">
        <f>IF(AND(ISNUMBER($P86),ISNUMBER($AL86),$AL86&lt;&gt;0),ROUND($P86/$AL86*100,1),"")</f>
        <v/>
      </c>
      <c r="AG86" s="54">
        <f>IF(AND(ISNUMBER($S86),ISNUMBER($AL86),$AL86&lt;&gt;0),ROUND($S86/$AL86*100,2),"")</f>
        <v/>
      </c>
      <c r="AH86" s="53">
        <f>IF(AND(ISNUMBER($Q86),ISNUMBER($AL86),$AL86&lt;&gt;0),ROUND($Q86/$AL86*100,1),"")</f>
        <v/>
      </c>
      <c r="AI86" s="48">
        <f>IF(ISNUMBER($S86),IF($S86&lt;=1,"Yes","No"),"n/a")</f>
        <v/>
      </c>
      <c r="AJ86" s="48">
        <f>IF(ISNUMBER($S86),ROUND(MAX(0,MIN(100,100-$S86*2.5-IF(ISNUMBER($T86),$T86,0)*0.12+IF($S86&lt;=1,12,0))),0),"")</f>
        <v/>
      </c>
      <c r="AK86" s="48">
        <f>IF(ISNUMBER($Q86),IF($Q86&gt;=100,20,IF($Q86&gt;=30,10,0)),0)+IF(ISNUMBER($R86),IF($R86&gt;=100,20,0),0)+IF(ISNUMBER($P86),IF($P86&gt;=150,20,IF($P86&gt;=50,12,5)),0)+IF(ISNUMBER($S86),IF($S86&lt;=1,15,0),0)</f>
        <v/>
      </c>
      <c r="AL86" s="48" t="n">
        <v>473</v>
      </c>
      <c r="AM86" s="49" t="n"/>
      <c r="AN86" s="48">
        <f>IF(AND(ISNUMBER($P86),ISNUMBER($AL86),$AL86&lt;&gt;0),IF(OR($P86&gt;180,$P86/$AL86*1000&gt;400),"Over ceiling, confirm SKU","Within"),"n/a")</f>
        <v/>
      </c>
      <c r="AO86" s="51" t="n"/>
      <c r="AP86" s="51" t="n"/>
      <c r="AQ86" s="51" t="n"/>
      <c r="AR86" s="34" t="inlineStr">
        <is>
          <t>Retrieved and cited, see Enrichment Log</t>
        </is>
      </c>
      <c r="AS86" s="34" t="inlineStr">
        <is>
          <t>BLANK -&gt; requires live Amazon.ca capture</t>
        </is>
      </c>
      <c r="AT86" s="34" t="inlineStr">
        <is>
          <t>Unverified commercial data</t>
        </is>
      </c>
    </row>
    <row r="87" ht="28" customHeight="1">
      <c r="A87" s="34" t="inlineStr">
        <is>
          <t>BODYARMOR</t>
        </is>
      </c>
      <c r="B87" s="34" t="inlineStr">
        <is>
          <t>BODYARMOR Sports Drink | Strawberry Banana | single 473mL</t>
        </is>
      </c>
      <c r="C87" s="34" t="inlineStr">
        <is>
          <t>2) Electrolyte beverage (RTD)</t>
        </is>
      </c>
      <c r="D87" s="34" t="inlineStr">
        <is>
          <t>473 mL bottle</t>
        </is>
      </c>
      <c r="E87" s="48" t="n">
        <v>1</v>
      </c>
      <c r="F87" s="49" t="n"/>
      <c r="G87" s="50">
        <f>IF(AND(ISNUMBER($F87),ISNUMBER($E87),$E87&lt;&gt;0),$F87/$E87,"")</f>
        <v/>
      </c>
      <c r="H87" s="50">
        <f>IF(AND(ISNUMBER($F87),ISNUMBER($AL87),ISNUMBER($E87),($AL87*$E87)&lt;&gt;0),$F87/($AL87*$E87)*100,"")</f>
        <v/>
      </c>
      <c r="I87" s="51" t="n"/>
      <c r="J87" s="52" t="n"/>
      <c r="K87" s="50">
        <f>IF(AND(ISNUMBER($F87),ISNUMBER($J87)),$F87*(1-$J87),"")</f>
        <v/>
      </c>
      <c r="L87" s="51" t="n"/>
      <c r="M87" s="51" t="n"/>
      <c r="N87" s="50">
        <f>IF(ISNUMBER($F87),($F87-IF(ISNUMBER($AM87),$AM87,0))*(1-IF(ISNUMBER($J87),$J87,0)),"")</f>
        <v/>
      </c>
      <c r="O87" s="34" t="inlineStr">
        <is>
          <t>Strawberry Banana</t>
        </is>
      </c>
      <c r="P87" s="48" t="n">
        <v>0</v>
      </c>
      <c r="Q87" s="48" t="n">
        <v>30</v>
      </c>
      <c r="R87" s="48" t="n">
        <v>680</v>
      </c>
      <c r="S87" s="48" t="n">
        <v>29</v>
      </c>
      <c r="T87" s="48" t="n">
        <v>120</v>
      </c>
      <c r="U87" s="34" t="inlineStr">
        <is>
          <t>Cane sugar</t>
        </is>
      </c>
      <c r="V87" s="34" t="inlineStr">
        <is>
          <t>Potassium packed electrolytes, coconut water, vitamins, no artificial</t>
        </is>
      </c>
      <c r="W87" s="51" t="n"/>
      <c r="X87" s="51" t="n"/>
      <c r="Y87" s="51" t="n"/>
      <c r="Z87" s="51" t="n"/>
      <c r="AA87" s="34" t="inlineStr">
        <is>
          <t>High</t>
        </is>
      </c>
      <c r="AB87" s="34" t="inlineStr">
        <is>
          <t>Fast growing premium sports drink (Coca-Cola owned)</t>
        </is>
      </c>
      <c r="AC87" s="34" t="inlineStr">
        <is>
          <t>Premium, natural sports hydration with potassium</t>
        </is>
      </c>
      <c r="AD87" s="34" t="inlineStr">
        <is>
          <t>Coconut water electrolytes and a cleaner label than legacy brands.</t>
        </is>
      </c>
      <c r="AE87" s="51" t="n"/>
      <c r="AF87" s="53">
        <f>IF(AND(ISNUMBER($P87),ISNUMBER($AL87),$AL87&lt;&gt;0),ROUND($P87/$AL87*100,1),"")</f>
        <v/>
      </c>
      <c r="AG87" s="54">
        <f>IF(AND(ISNUMBER($S87),ISNUMBER($AL87),$AL87&lt;&gt;0),ROUND($S87/$AL87*100,2),"")</f>
        <v/>
      </c>
      <c r="AH87" s="53">
        <f>IF(AND(ISNUMBER($Q87),ISNUMBER($AL87),$AL87&lt;&gt;0),ROUND($Q87/$AL87*100,1),"")</f>
        <v/>
      </c>
      <c r="AI87" s="48">
        <f>IF(ISNUMBER($S87),IF($S87&lt;=1,"Yes","No"),"n/a")</f>
        <v/>
      </c>
      <c r="AJ87" s="48">
        <f>IF(ISNUMBER($S87),ROUND(MAX(0,MIN(100,100-$S87*2.5-IF(ISNUMBER($T87),$T87,0)*0.12+IF($S87&lt;=1,12,0))),0),"")</f>
        <v/>
      </c>
      <c r="AK87" s="48">
        <f>IF(ISNUMBER($Q87),IF($Q87&gt;=100,20,IF($Q87&gt;=30,10,0)),0)+IF(ISNUMBER($R87),IF($R87&gt;=100,20,0),0)+IF(ISNUMBER($P87),IF($P87&gt;=150,20,IF($P87&gt;=50,12,5)),0)+IF(ISNUMBER($S87),IF($S87&lt;=1,15,0),0)</f>
        <v/>
      </c>
      <c r="AL87" s="48" t="n">
        <v>473</v>
      </c>
      <c r="AM87" s="49" t="n"/>
      <c r="AN87" s="48">
        <f>IF(AND(ISNUMBER($P87),ISNUMBER($AL87),$AL87&lt;&gt;0),IF(OR($P87&gt;180,$P87/$AL87*1000&gt;400),"Over ceiling, confirm SKU","Within"),"n/a")</f>
        <v/>
      </c>
      <c r="AO87" s="51" t="n"/>
      <c r="AP87" s="51" t="n"/>
      <c r="AQ87" s="51" t="n"/>
      <c r="AR87" s="34" t="inlineStr">
        <is>
          <t>Retrieved and cited, see Enrichment Log</t>
        </is>
      </c>
      <c r="AS87" s="34" t="inlineStr">
        <is>
          <t>BLANK -&gt; requires live Amazon.ca capture</t>
        </is>
      </c>
      <c r="AT87" s="34" t="inlineStr">
        <is>
          <t>Unverified commercial data</t>
        </is>
      </c>
    </row>
    <row r="88" ht="28" customHeight="1">
      <c r="A88" s="34" t="inlineStr">
        <is>
          <t>BODYARMOR</t>
        </is>
      </c>
      <c r="B88" s="34" t="inlineStr">
        <is>
          <t>BODYARMOR Sports Drink | Strawberry Banana | 8 pack 473mL</t>
        </is>
      </c>
      <c r="C88" s="34" t="inlineStr">
        <is>
          <t>2) Electrolyte beverage (RTD)</t>
        </is>
      </c>
      <c r="D88" s="34" t="inlineStr">
        <is>
          <t>473 mL bottle</t>
        </is>
      </c>
      <c r="E88" s="48" t="n">
        <v>8</v>
      </c>
      <c r="F88" s="49" t="n"/>
      <c r="G88" s="50">
        <f>IF(AND(ISNUMBER($F88),ISNUMBER($E88),$E88&lt;&gt;0),$F88/$E88,"")</f>
        <v/>
      </c>
      <c r="H88" s="50">
        <f>IF(AND(ISNUMBER($F88),ISNUMBER($AL88),ISNUMBER($E88),($AL88*$E88)&lt;&gt;0),$F88/($AL88*$E88)*100,"")</f>
        <v/>
      </c>
      <c r="I88" s="51" t="n"/>
      <c r="J88" s="52" t="n"/>
      <c r="K88" s="50">
        <f>IF(AND(ISNUMBER($F88),ISNUMBER($J88)),$F88*(1-$J88),"")</f>
        <v/>
      </c>
      <c r="L88" s="51" t="n"/>
      <c r="M88" s="51" t="n"/>
      <c r="N88" s="50">
        <f>IF(ISNUMBER($F88),($F88-IF(ISNUMBER($AM88),$AM88,0))*(1-IF(ISNUMBER($J88),$J88,0)),"")</f>
        <v/>
      </c>
      <c r="O88" s="34" t="inlineStr">
        <is>
          <t>Strawberry Banana</t>
        </is>
      </c>
      <c r="P88" s="48" t="n">
        <v>0</v>
      </c>
      <c r="Q88" s="48" t="n">
        <v>30</v>
      </c>
      <c r="R88" s="48" t="n">
        <v>680</v>
      </c>
      <c r="S88" s="48" t="n">
        <v>29</v>
      </c>
      <c r="T88" s="48" t="n">
        <v>120</v>
      </c>
      <c r="U88" s="34" t="inlineStr">
        <is>
          <t>Cane sugar</t>
        </is>
      </c>
      <c r="V88" s="34" t="inlineStr">
        <is>
          <t>Potassium packed electrolytes, coconut water, vitamins, no artificial</t>
        </is>
      </c>
      <c r="W88" s="51" t="n"/>
      <c r="X88" s="51" t="n"/>
      <c r="Y88" s="51" t="n"/>
      <c r="Z88" s="51" t="n"/>
      <c r="AA88" s="34" t="inlineStr">
        <is>
          <t>High</t>
        </is>
      </c>
      <c r="AB88" s="34" t="inlineStr">
        <is>
          <t>Fast growing premium sports drink (Coca-Cola owned)</t>
        </is>
      </c>
      <c r="AC88" s="34" t="inlineStr">
        <is>
          <t>Premium, natural sports hydration with potassium</t>
        </is>
      </c>
      <c r="AD88" s="34" t="inlineStr">
        <is>
          <t>Coconut water electrolytes and a cleaner label than legacy brands.</t>
        </is>
      </c>
      <c r="AE88" s="51" t="n"/>
      <c r="AF88" s="53">
        <f>IF(AND(ISNUMBER($P88),ISNUMBER($AL88),$AL88&lt;&gt;0),ROUND($P88/$AL88*100,1),"")</f>
        <v/>
      </c>
      <c r="AG88" s="54">
        <f>IF(AND(ISNUMBER($S88),ISNUMBER($AL88),$AL88&lt;&gt;0),ROUND($S88/$AL88*100,2),"")</f>
        <v/>
      </c>
      <c r="AH88" s="53">
        <f>IF(AND(ISNUMBER($Q88),ISNUMBER($AL88),$AL88&lt;&gt;0),ROUND($Q88/$AL88*100,1),"")</f>
        <v/>
      </c>
      <c r="AI88" s="48">
        <f>IF(ISNUMBER($S88),IF($S88&lt;=1,"Yes","No"),"n/a")</f>
        <v/>
      </c>
      <c r="AJ88" s="48">
        <f>IF(ISNUMBER($S88),ROUND(MAX(0,MIN(100,100-$S88*2.5-IF(ISNUMBER($T88),$T88,0)*0.12+IF($S88&lt;=1,12,0))),0),"")</f>
        <v/>
      </c>
      <c r="AK88" s="48">
        <f>IF(ISNUMBER($Q88),IF($Q88&gt;=100,20,IF($Q88&gt;=30,10,0)),0)+IF(ISNUMBER($R88),IF($R88&gt;=100,20,0),0)+IF(ISNUMBER($P88),IF($P88&gt;=150,20,IF($P88&gt;=50,12,5)),0)+IF(ISNUMBER($S88),IF($S88&lt;=1,15,0),0)</f>
        <v/>
      </c>
      <c r="AL88" s="48" t="n">
        <v>473</v>
      </c>
      <c r="AM88" s="49" t="n"/>
      <c r="AN88" s="48">
        <f>IF(AND(ISNUMBER($P88),ISNUMBER($AL88),$AL88&lt;&gt;0),IF(OR($P88&gt;180,$P88/$AL88*1000&gt;400),"Over ceiling, confirm SKU","Within"),"n/a")</f>
        <v/>
      </c>
      <c r="AO88" s="51" t="n"/>
      <c r="AP88" s="51" t="n"/>
      <c r="AQ88" s="51" t="n"/>
      <c r="AR88" s="34" t="inlineStr">
        <is>
          <t>Retrieved and cited, see Enrichment Log</t>
        </is>
      </c>
      <c r="AS88" s="34" t="inlineStr">
        <is>
          <t>BLANK -&gt; requires live Amazon.ca capture</t>
        </is>
      </c>
      <c r="AT88" s="34" t="inlineStr">
        <is>
          <t>Unverified commercial data</t>
        </is>
      </c>
    </row>
    <row r="89" ht="28" customHeight="1">
      <c r="A89" s="34" t="inlineStr">
        <is>
          <t>BODYARMOR</t>
        </is>
      </c>
      <c r="B89" s="34" t="inlineStr">
        <is>
          <t>BODYARMOR Sports Drink | Strawberry Banana | 12 pack 473mL</t>
        </is>
      </c>
      <c r="C89" s="34" t="inlineStr">
        <is>
          <t>2) Electrolyte beverage (RTD)</t>
        </is>
      </c>
      <c r="D89" s="34" t="inlineStr">
        <is>
          <t>473 mL bottle</t>
        </is>
      </c>
      <c r="E89" s="48" t="n">
        <v>12</v>
      </c>
      <c r="F89" s="49" t="n"/>
      <c r="G89" s="50">
        <f>IF(AND(ISNUMBER($F89),ISNUMBER($E89),$E89&lt;&gt;0),$F89/$E89,"")</f>
        <v/>
      </c>
      <c r="H89" s="50">
        <f>IF(AND(ISNUMBER($F89),ISNUMBER($AL89),ISNUMBER($E89),($AL89*$E89)&lt;&gt;0),$F89/($AL89*$E89)*100,"")</f>
        <v/>
      </c>
      <c r="I89" s="51" t="n"/>
      <c r="J89" s="52" t="n"/>
      <c r="K89" s="50">
        <f>IF(AND(ISNUMBER($F89),ISNUMBER($J89)),$F89*(1-$J89),"")</f>
        <v/>
      </c>
      <c r="L89" s="51" t="n"/>
      <c r="M89" s="51" t="n"/>
      <c r="N89" s="50">
        <f>IF(ISNUMBER($F89),($F89-IF(ISNUMBER($AM89),$AM89,0))*(1-IF(ISNUMBER($J89),$J89,0)),"")</f>
        <v/>
      </c>
      <c r="O89" s="34" t="inlineStr">
        <is>
          <t>Strawberry Banana</t>
        </is>
      </c>
      <c r="P89" s="48" t="n">
        <v>0</v>
      </c>
      <c r="Q89" s="48" t="n">
        <v>30</v>
      </c>
      <c r="R89" s="48" t="n">
        <v>680</v>
      </c>
      <c r="S89" s="48" t="n">
        <v>29</v>
      </c>
      <c r="T89" s="48" t="n">
        <v>120</v>
      </c>
      <c r="U89" s="34" t="inlineStr">
        <is>
          <t>Cane sugar</t>
        </is>
      </c>
      <c r="V89" s="34" t="inlineStr">
        <is>
          <t>Potassium packed electrolytes, coconut water, vitamins, no artificial</t>
        </is>
      </c>
      <c r="W89" s="51" t="n"/>
      <c r="X89" s="51" t="n"/>
      <c r="Y89" s="51" t="n"/>
      <c r="Z89" s="51" t="n"/>
      <c r="AA89" s="34" t="inlineStr">
        <is>
          <t>High</t>
        </is>
      </c>
      <c r="AB89" s="34" t="inlineStr">
        <is>
          <t>Fast growing premium sports drink (Coca-Cola owned)</t>
        </is>
      </c>
      <c r="AC89" s="34" t="inlineStr">
        <is>
          <t>Premium, natural sports hydration with potassium</t>
        </is>
      </c>
      <c r="AD89" s="34" t="inlineStr">
        <is>
          <t>Coconut water electrolytes and a cleaner label than legacy brands.</t>
        </is>
      </c>
      <c r="AE89" s="51" t="n"/>
      <c r="AF89" s="53">
        <f>IF(AND(ISNUMBER($P89),ISNUMBER($AL89),$AL89&lt;&gt;0),ROUND($P89/$AL89*100,1),"")</f>
        <v/>
      </c>
      <c r="AG89" s="54">
        <f>IF(AND(ISNUMBER($S89),ISNUMBER($AL89),$AL89&lt;&gt;0),ROUND($S89/$AL89*100,2),"")</f>
        <v/>
      </c>
      <c r="AH89" s="53">
        <f>IF(AND(ISNUMBER($Q89),ISNUMBER($AL89),$AL89&lt;&gt;0),ROUND($Q89/$AL89*100,1),"")</f>
        <v/>
      </c>
      <c r="AI89" s="48">
        <f>IF(ISNUMBER($S89),IF($S89&lt;=1,"Yes","No"),"n/a")</f>
        <v/>
      </c>
      <c r="AJ89" s="48">
        <f>IF(ISNUMBER($S89),ROUND(MAX(0,MIN(100,100-$S89*2.5-IF(ISNUMBER($T89),$T89,0)*0.12+IF($S89&lt;=1,12,0))),0),"")</f>
        <v/>
      </c>
      <c r="AK89" s="48">
        <f>IF(ISNUMBER($Q89),IF($Q89&gt;=100,20,IF($Q89&gt;=30,10,0)),0)+IF(ISNUMBER($R89),IF($R89&gt;=100,20,0),0)+IF(ISNUMBER($P89),IF($P89&gt;=150,20,IF($P89&gt;=50,12,5)),0)+IF(ISNUMBER($S89),IF($S89&lt;=1,15,0),0)</f>
        <v/>
      </c>
      <c r="AL89" s="48" t="n">
        <v>473</v>
      </c>
      <c r="AM89" s="49" t="n"/>
      <c r="AN89" s="48">
        <f>IF(AND(ISNUMBER($P89),ISNUMBER($AL89),$AL89&lt;&gt;0),IF(OR($P89&gt;180,$P89/$AL89*1000&gt;400),"Over ceiling, confirm SKU","Within"),"n/a")</f>
        <v/>
      </c>
      <c r="AO89" s="51" t="n"/>
      <c r="AP89" s="51" t="n"/>
      <c r="AQ89" s="51" t="n"/>
      <c r="AR89" s="34" t="inlineStr">
        <is>
          <t>Retrieved and cited, see Enrichment Log</t>
        </is>
      </c>
      <c r="AS89" s="34" t="inlineStr">
        <is>
          <t>BLANK -&gt; requires live Amazon.ca capture</t>
        </is>
      </c>
      <c r="AT89" s="34" t="inlineStr">
        <is>
          <t>Unverified commercial data</t>
        </is>
      </c>
    </row>
    <row r="90" ht="28" customHeight="1">
      <c r="A90" s="34" t="inlineStr">
        <is>
          <t>BODYARMOR</t>
        </is>
      </c>
      <c r="B90" s="34" t="inlineStr">
        <is>
          <t>BODYARMOR Sports Drink | Strawberry Banana | 18 pack 473mL</t>
        </is>
      </c>
      <c r="C90" s="34" t="inlineStr">
        <is>
          <t>2) Electrolyte beverage (RTD)</t>
        </is>
      </c>
      <c r="D90" s="34" t="inlineStr">
        <is>
          <t>473 mL bottle</t>
        </is>
      </c>
      <c r="E90" s="48" t="n">
        <v>18</v>
      </c>
      <c r="F90" s="49" t="n"/>
      <c r="G90" s="50">
        <f>IF(AND(ISNUMBER($F90),ISNUMBER($E90),$E90&lt;&gt;0),$F90/$E90,"")</f>
        <v/>
      </c>
      <c r="H90" s="50">
        <f>IF(AND(ISNUMBER($F90),ISNUMBER($AL90),ISNUMBER($E90),($AL90*$E90)&lt;&gt;0),$F90/($AL90*$E90)*100,"")</f>
        <v/>
      </c>
      <c r="I90" s="51" t="n"/>
      <c r="J90" s="52" t="n"/>
      <c r="K90" s="50">
        <f>IF(AND(ISNUMBER($F90),ISNUMBER($J90)),$F90*(1-$J90),"")</f>
        <v/>
      </c>
      <c r="L90" s="51" t="n"/>
      <c r="M90" s="51" t="n"/>
      <c r="N90" s="50">
        <f>IF(ISNUMBER($F90),($F90-IF(ISNUMBER($AM90),$AM90,0))*(1-IF(ISNUMBER($J90),$J90,0)),"")</f>
        <v/>
      </c>
      <c r="O90" s="34" t="inlineStr">
        <is>
          <t>Strawberry Banana</t>
        </is>
      </c>
      <c r="P90" s="48" t="n">
        <v>0</v>
      </c>
      <c r="Q90" s="48" t="n">
        <v>30</v>
      </c>
      <c r="R90" s="48" t="n">
        <v>680</v>
      </c>
      <c r="S90" s="48" t="n">
        <v>29</v>
      </c>
      <c r="T90" s="48" t="n">
        <v>120</v>
      </c>
      <c r="U90" s="34" t="inlineStr">
        <is>
          <t>Cane sugar</t>
        </is>
      </c>
      <c r="V90" s="34" t="inlineStr">
        <is>
          <t>Potassium packed electrolytes, coconut water, vitamins, no artificial</t>
        </is>
      </c>
      <c r="W90" s="51" t="n"/>
      <c r="X90" s="51" t="n"/>
      <c r="Y90" s="51" t="n"/>
      <c r="Z90" s="51" t="n"/>
      <c r="AA90" s="34" t="inlineStr">
        <is>
          <t>High</t>
        </is>
      </c>
      <c r="AB90" s="34" t="inlineStr">
        <is>
          <t>Fast growing premium sports drink (Coca-Cola owned)</t>
        </is>
      </c>
      <c r="AC90" s="34" t="inlineStr">
        <is>
          <t>Premium, natural sports hydration with potassium</t>
        </is>
      </c>
      <c r="AD90" s="34" t="inlineStr">
        <is>
          <t>Coconut water electrolytes and a cleaner label than legacy brands.</t>
        </is>
      </c>
      <c r="AE90" s="51" t="n"/>
      <c r="AF90" s="53">
        <f>IF(AND(ISNUMBER($P90),ISNUMBER($AL90),$AL90&lt;&gt;0),ROUND($P90/$AL90*100,1),"")</f>
        <v/>
      </c>
      <c r="AG90" s="54">
        <f>IF(AND(ISNUMBER($S90),ISNUMBER($AL90),$AL90&lt;&gt;0),ROUND($S90/$AL90*100,2),"")</f>
        <v/>
      </c>
      <c r="AH90" s="53">
        <f>IF(AND(ISNUMBER($Q90),ISNUMBER($AL90),$AL90&lt;&gt;0),ROUND($Q90/$AL90*100,1),"")</f>
        <v/>
      </c>
      <c r="AI90" s="48">
        <f>IF(ISNUMBER($S90),IF($S90&lt;=1,"Yes","No"),"n/a")</f>
        <v/>
      </c>
      <c r="AJ90" s="48">
        <f>IF(ISNUMBER($S90),ROUND(MAX(0,MIN(100,100-$S90*2.5-IF(ISNUMBER($T90),$T90,0)*0.12+IF($S90&lt;=1,12,0))),0),"")</f>
        <v/>
      </c>
      <c r="AK90" s="48">
        <f>IF(ISNUMBER($Q90),IF($Q90&gt;=100,20,IF($Q90&gt;=30,10,0)),0)+IF(ISNUMBER($R90),IF($R90&gt;=100,20,0),0)+IF(ISNUMBER($P90),IF($P90&gt;=150,20,IF($P90&gt;=50,12,5)),0)+IF(ISNUMBER($S90),IF($S90&lt;=1,15,0),0)</f>
        <v/>
      </c>
      <c r="AL90" s="48" t="n">
        <v>473</v>
      </c>
      <c r="AM90" s="49" t="n"/>
      <c r="AN90" s="48">
        <f>IF(AND(ISNUMBER($P90),ISNUMBER($AL90),$AL90&lt;&gt;0),IF(OR($P90&gt;180,$P90/$AL90*1000&gt;400),"Over ceiling, confirm SKU","Within"),"n/a")</f>
        <v/>
      </c>
      <c r="AO90" s="51" t="n"/>
      <c r="AP90" s="51" t="n"/>
      <c r="AQ90" s="51" t="n"/>
      <c r="AR90" s="34" t="inlineStr">
        <is>
          <t>Retrieved and cited, see Enrichment Log</t>
        </is>
      </c>
      <c r="AS90" s="34" t="inlineStr">
        <is>
          <t>BLANK -&gt; requires live Amazon.ca capture</t>
        </is>
      </c>
      <c r="AT90" s="34" t="inlineStr">
        <is>
          <t>Unverified commercial data</t>
        </is>
      </c>
    </row>
    <row r="91" ht="28" customHeight="1">
      <c r="A91" s="34" t="inlineStr">
        <is>
          <t>BODYARMOR</t>
        </is>
      </c>
      <c r="B91" s="34" t="inlineStr">
        <is>
          <t>BODYARMOR Sports Drink | Strawberry Banana | 24 pack 473mL</t>
        </is>
      </c>
      <c r="C91" s="34" t="inlineStr">
        <is>
          <t>2) Electrolyte beverage (RTD)</t>
        </is>
      </c>
      <c r="D91" s="34" t="inlineStr">
        <is>
          <t>473 mL bottle</t>
        </is>
      </c>
      <c r="E91" s="48" t="n">
        <v>24</v>
      </c>
      <c r="F91" s="49" t="n"/>
      <c r="G91" s="50">
        <f>IF(AND(ISNUMBER($F91),ISNUMBER($E91),$E91&lt;&gt;0),$F91/$E91,"")</f>
        <v/>
      </c>
      <c r="H91" s="50">
        <f>IF(AND(ISNUMBER($F91),ISNUMBER($AL91),ISNUMBER($E91),($AL91*$E91)&lt;&gt;0),$F91/($AL91*$E91)*100,"")</f>
        <v/>
      </c>
      <c r="I91" s="51" t="n"/>
      <c r="J91" s="52" t="n"/>
      <c r="K91" s="50">
        <f>IF(AND(ISNUMBER($F91),ISNUMBER($J91)),$F91*(1-$J91),"")</f>
        <v/>
      </c>
      <c r="L91" s="51" t="n"/>
      <c r="M91" s="51" t="n"/>
      <c r="N91" s="50">
        <f>IF(ISNUMBER($F91),($F91-IF(ISNUMBER($AM91),$AM91,0))*(1-IF(ISNUMBER($J91),$J91,0)),"")</f>
        <v/>
      </c>
      <c r="O91" s="34" t="inlineStr">
        <is>
          <t>Strawberry Banana</t>
        </is>
      </c>
      <c r="P91" s="48" t="n">
        <v>0</v>
      </c>
      <c r="Q91" s="48" t="n">
        <v>30</v>
      </c>
      <c r="R91" s="48" t="n">
        <v>680</v>
      </c>
      <c r="S91" s="48" t="n">
        <v>29</v>
      </c>
      <c r="T91" s="48" t="n">
        <v>120</v>
      </c>
      <c r="U91" s="34" t="inlineStr">
        <is>
          <t>Cane sugar</t>
        </is>
      </c>
      <c r="V91" s="34" t="inlineStr">
        <is>
          <t>Potassium packed electrolytes, coconut water, vitamins, no artificial</t>
        </is>
      </c>
      <c r="W91" s="51" t="n"/>
      <c r="X91" s="51" t="n"/>
      <c r="Y91" s="51" t="n"/>
      <c r="Z91" s="51" t="n"/>
      <c r="AA91" s="34" t="inlineStr">
        <is>
          <t>High</t>
        </is>
      </c>
      <c r="AB91" s="34" t="inlineStr">
        <is>
          <t>Fast growing premium sports drink (Coca-Cola owned)</t>
        </is>
      </c>
      <c r="AC91" s="34" t="inlineStr">
        <is>
          <t>Premium, natural sports hydration with potassium</t>
        </is>
      </c>
      <c r="AD91" s="34" t="inlineStr">
        <is>
          <t>Coconut water electrolytes and a cleaner label than legacy brands.</t>
        </is>
      </c>
      <c r="AE91" s="51" t="n"/>
      <c r="AF91" s="53">
        <f>IF(AND(ISNUMBER($P91),ISNUMBER($AL91),$AL91&lt;&gt;0),ROUND($P91/$AL91*100,1),"")</f>
        <v/>
      </c>
      <c r="AG91" s="54">
        <f>IF(AND(ISNUMBER($S91),ISNUMBER($AL91),$AL91&lt;&gt;0),ROUND($S91/$AL91*100,2),"")</f>
        <v/>
      </c>
      <c r="AH91" s="53">
        <f>IF(AND(ISNUMBER($Q91),ISNUMBER($AL91),$AL91&lt;&gt;0),ROUND($Q91/$AL91*100,1),"")</f>
        <v/>
      </c>
      <c r="AI91" s="48">
        <f>IF(ISNUMBER($S91),IF($S91&lt;=1,"Yes","No"),"n/a")</f>
        <v/>
      </c>
      <c r="AJ91" s="48">
        <f>IF(ISNUMBER($S91),ROUND(MAX(0,MIN(100,100-$S91*2.5-IF(ISNUMBER($T91),$T91,0)*0.12+IF($S91&lt;=1,12,0))),0),"")</f>
        <v/>
      </c>
      <c r="AK91" s="48">
        <f>IF(ISNUMBER($Q91),IF($Q91&gt;=100,20,IF($Q91&gt;=30,10,0)),0)+IF(ISNUMBER($R91),IF($R91&gt;=100,20,0),0)+IF(ISNUMBER($P91),IF($P91&gt;=150,20,IF($P91&gt;=50,12,5)),0)+IF(ISNUMBER($S91),IF($S91&lt;=1,15,0),0)</f>
        <v/>
      </c>
      <c r="AL91" s="48" t="n">
        <v>473</v>
      </c>
      <c r="AM91" s="49" t="n"/>
      <c r="AN91" s="48">
        <f>IF(AND(ISNUMBER($P91),ISNUMBER($AL91),$AL91&lt;&gt;0),IF(OR($P91&gt;180,$P91/$AL91*1000&gt;400),"Over ceiling, confirm SKU","Within"),"n/a")</f>
        <v/>
      </c>
      <c r="AO91" s="51" t="n"/>
      <c r="AP91" s="51" t="n"/>
      <c r="AQ91" s="51" t="n"/>
      <c r="AR91" s="34" t="inlineStr">
        <is>
          <t>Retrieved and cited, see Enrichment Log</t>
        </is>
      </c>
      <c r="AS91" s="34" t="inlineStr">
        <is>
          <t>BLANK -&gt; requires live Amazon.ca capture</t>
        </is>
      </c>
      <c r="AT91" s="34" t="inlineStr">
        <is>
          <t>Unverified commercial data</t>
        </is>
      </c>
    </row>
    <row r="92" ht="28" customHeight="1">
      <c r="A92" s="34" t="inlineStr">
        <is>
          <t>BODYARMOR</t>
        </is>
      </c>
      <c r="B92" s="34" t="inlineStr">
        <is>
          <t>BODYARMOR Sports Drink | Orange Mango | single 473mL</t>
        </is>
      </c>
      <c r="C92" s="34" t="inlineStr">
        <is>
          <t>2) Electrolyte beverage (RTD)</t>
        </is>
      </c>
      <c r="D92" s="34" t="inlineStr">
        <is>
          <t>473 mL bottle</t>
        </is>
      </c>
      <c r="E92" s="48" t="n">
        <v>1</v>
      </c>
      <c r="F92" s="49" t="n"/>
      <c r="G92" s="50">
        <f>IF(AND(ISNUMBER($F92),ISNUMBER($E92),$E92&lt;&gt;0),$F92/$E92,"")</f>
        <v/>
      </c>
      <c r="H92" s="50">
        <f>IF(AND(ISNUMBER($F92),ISNUMBER($AL92),ISNUMBER($E92),($AL92*$E92)&lt;&gt;0),$F92/($AL92*$E92)*100,"")</f>
        <v/>
      </c>
      <c r="I92" s="51" t="n"/>
      <c r="J92" s="52" t="n"/>
      <c r="K92" s="50">
        <f>IF(AND(ISNUMBER($F92),ISNUMBER($J92)),$F92*(1-$J92),"")</f>
        <v/>
      </c>
      <c r="L92" s="51" t="n"/>
      <c r="M92" s="51" t="n"/>
      <c r="N92" s="50">
        <f>IF(ISNUMBER($F92),($F92-IF(ISNUMBER($AM92),$AM92,0))*(1-IF(ISNUMBER($J92),$J92,0)),"")</f>
        <v/>
      </c>
      <c r="O92" s="34" t="inlineStr">
        <is>
          <t>Orange Mango</t>
        </is>
      </c>
      <c r="P92" s="48" t="n">
        <v>0</v>
      </c>
      <c r="Q92" s="48" t="n">
        <v>30</v>
      </c>
      <c r="R92" s="48" t="n">
        <v>680</v>
      </c>
      <c r="S92" s="48" t="n">
        <v>29</v>
      </c>
      <c r="T92" s="48" t="n">
        <v>120</v>
      </c>
      <c r="U92" s="34" t="inlineStr">
        <is>
          <t>Cane sugar</t>
        </is>
      </c>
      <c r="V92" s="34" t="inlineStr">
        <is>
          <t>Potassium packed electrolytes, coconut water, vitamins, no artificial</t>
        </is>
      </c>
      <c r="W92" s="51" t="n"/>
      <c r="X92" s="51" t="n"/>
      <c r="Y92" s="51" t="n"/>
      <c r="Z92" s="51" t="n"/>
      <c r="AA92" s="34" t="inlineStr">
        <is>
          <t>High</t>
        </is>
      </c>
      <c r="AB92" s="34" t="inlineStr">
        <is>
          <t>Fast growing premium sports drink (Coca-Cola owned)</t>
        </is>
      </c>
      <c r="AC92" s="34" t="inlineStr">
        <is>
          <t>Premium, natural sports hydration with potassium</t>
        </is>
      </c>
      <c r="AD92" s="34" t="inlineStr">
        <is>
          <t>Coconut water electrolytes and a cleaner label than legacy brands.</t>
        </is>
      </c>
      <c r="AE92" s="51" t="n"/>
      <c r="AF92" s="53">
        <f>IF(AND(ISNUMBER($P92),ISNUMBER($AL92),$AL92&lt;&gt;0),ROUND($P92/$AL92*100,1),"")</f>
        <v/>
      </c>
      <c r="AG92" s="54">
        <f>IF(AND(ISNUMBER($S92),ISNUMBER($AL92),$AL92&lt;&gt;0),ROUND($S92/$AL92*100,2),"")</f>
        <v/>
      </c>
      <c r="AH92" s="53">
        <f>IF(AND(ISNUMBER($Q92),ISNUMBER($AL92),$AL92&lt;&gt;0),ROUND($Q92/$AL92*100,1),"")</f>
        <v/>
      </c>
      <c r="AI92" s="48">
        <f>IF(ISNUMBER($S92),IF($S92&lt;=1,"Yes","No"),"n/a")</f>
        <v/>
      </c>
      <c r="AJ92" s="48">
        <f>IF(ISNUMBER($S92),ROUND(MAX(0,MIN(100,100-$S92*2.5-IF(ISNUMBER($T92),$T92,0)*0.12+IF($S92&lt;=1,12,0))),0),"")</f>
        <v/>
      </c>
      <c r="AK92" s="48">
        <f>IF(ISNUMBER($Q92),IF($Q92&gt;=100,20,IF($Q92&gt;=30,10,0)),0)+IF(ISNUMBER($R92),IF($R92&gt;=100,20,0),0)+IF(ISNUMBER($P92),IF($P92&gt;=150,20,IF($P92&gt;=50,12,5)),0)+IF(ISNUMBER($S92),IF($S92&lt;=1,15,0),0)</f>
        <v/>
      </c>
      <c r="AL92" s="48" t="n">
        <v>473</v>
      </c>
      <c r="AM92" s="49" t="n"/>
      <c r="AN92" s="48">
        <f>IF(AND(ISNUMBER($P92),ISNUMBER($AL92),$AL92&lt;&gt;0),IF(OR($P92&gt;180,$P92/$AL92*1000&gt;400),"Over ceiling, confirm SKU","Within"),"n/a")</f>
        <v/>
      </c>
      <c r="AO92" s="51" t="n"/>
      <c r="AP92" s="51" t="n"/>
      <c r="AQ92" s="51" t="n"/>
      <c r="AR92" s="34" t="inlineStr">
        <is>
          <t>Retrieved and cited, see Enrichment Log</t>
        </is>
      </c>
      <c r="AS92" s="34" t="inlineStr">
        <is>
          <t>BLANK -&gt; requires live Amazon.ca capture</t>
        </is>
      </c>
      <c r="AT92" s="34" t="inlineStr">
        <is>
          <t>Unverified commercial data</t>
        </is>
      </c>
    </row>
    <row r="93" ht="28" customHeight="1">
      <c r="A93" s="34" t="inlineStr">
        <is>
          <t>BODYARMOR</t>
        </is>
      </c>
      <c r="B93" s="34" t="inlineStr">
        <is>
          <t>BODYARMOR Sports Drink | Orange Mango | 8 pack 473mL</t>
        </is>
      </c>
      <c r="C93" s="34" t="inlineStr">
        <is>
          <t>2) Electrolyte beverage (RTD)</t>
        </is>
      </c>
      <c r="D93" s="34" t="inlineStr">
        <is>
          <t>473 mL bottle</t>
        </is>
      </c>
      <c r="E93" s="48" t="n">
        <v>8</v>
      </c>
      <c r="F93" s="49" t="n"/>
      <c r="G93" s="50">
        <f>IF(AND(ISNUMBER($F93),ISNUMBER($E93),$E93&lt;&gt;0),$F93/$E93,"")</f>
        <v/>
      </c>
      <c r="H93" s="50">
        <f>IF(AND(ISNUMBER($F93),ISNUMBER($AL93),ISNUMBER($E93),($AL93*$E93)&lt;&gt;0),$F93/($AL93*$E93)*100,"")</f>
        <v/>
      </c>
      <c r="I93" s="51" t="n"/>
      <c r="J93" s="52" t="n"/>
      <c r="K93" s="50">
        <f>IF(AND(ISNUMBER($F93),ISNUMBER($J93)),$F93*(1-$J93),"")</f>
        <v/>
      </c>
      <c r="L93" s="51" t="n"/>
      <c r="M93" s="51" t="n"/>
      <c r="N93" s="50">
        <f>IF(ISNUMBER($F93),($F93-IF(ISNUMBER($AM93),$AM93,0))*(1-IF(ISNUMBER($J93),$J93,0)),"")</f>
        <v/>
      </c>
      <c r="O93" s="34" t="inlineStr">
        <is>
          <t>Orange Mango</t>
        </is>
      </c>
      <c r="P93" s="48" t="n">
        <v>0</v>
      </c>
      <c r="Q93" s="48" t="n">
        <v>30</v>
      </c>
      <c r="R93" s="48" t="n">
        <v>680</v>
      </c>
      <c r="S93" s="48" t="n">
        <v>29</v>
      </c>
      <c r="T93" s="48" t="n">
        <v>120</v>
      </c>
      <c r="U93" s="34" t="inlineStr">
        <is>
          <t>Cane sugar</t>
        </is>
      </c>
      <c r="V93" s="34" t="inlineStr">
        <is>
          <t>Potassium packed electrolytes, coconut water, vitamins, no artificial</t>
        </is>
      </c>
      <c r="W93" s="51" t="n"/>
      <c r="X93" s="51" t="n"/>
      <c r="Y93" s="51" t="n"/>
      <c r="Z93" s="51" t="n"/>
      <c r="AA93" s="34" t="inlineStr">
        <is>
          <t>High</t>
        </is>
      </c>
      <c r="AB93" s="34" t="inlineStr">
        <is>
          <t>Fast growing premium sports drink (Coca-Cola owned)</t>
        </is>
      </c>
      <c r="AC93" s="34" t="inlineStr">
        <is>
          <t>Premium, natural sports hydration with potassium</t>
        </is>
      </c>
      <c r="AD93" s="34" t="inlineStr">
        <is>
          <t>Coconut water electrolytes and a cleaner label than legacy brands.</t>
        </is>
      </c>
      <c r="AE93" s="51" t="n"/>
      <c r="AF93" s="53">
        <f>IF(AND(ISNUMBER($P93),ISNUMBER($AL93),$AL93&lt;&gt;0),ROUND($P93/$AL93*100,1),"")</f>
        <v/>
      </c>
      <c r="AG93" s="54">
        <f>IF(AND(ISNUMBER($S93),ISNUMBER($AL93),$AL93&lt;&gt;0),ROUND($S93/$AL93*100,2),"")</f>
        <v/>
      </c>
      <c r="AH93" s="53">
        <f>IF(AND(ISNUMBER($Q93),ISNUMBER($AL93),$AL93&lt;&gt;0),ROUND($Q93/$AL93*100,1),"")</f>
        <v/>
      </c>
      <c r="AI93" s="48">
        <f>IF(ISNUMBER($S93),IF($S93&lt;=1,"Yes","No"),"n/a")</f>
        <v/>
      </c>
      <c r="AJ93" s="48">
        <f>IF(ISNUMBER($S93),ROUND(MAX(0,MIN(100,100-$S93*2.5-IF(ISNUMBER($T93),$T93,0)*0.12+IF($S93&lt;=1,12,0))),0),"")</f>
        <v/>
      </c>
      <c r="AK93" s="48">
        <f>IF(ISNUMBER($Q93),IF($Q93&gt;=100,20,IF($Q93&gt;=30,10,0)),0)+IF(ISNUMBER($R93),IF($R93&gt;=100,20,0),0)+IF(ISNUMBER($P93),IF($P93&gt;=150,20,IF($P93&gt;=50,12,5)),0)+IF(ISNUMBER($S93),IF($S93&lt;=1,15,0),0)</f>
        <v/>
      </c>
      <c r="AL93" s="48" t="n">
        <v>473</v>
      </c>
      <c r="AM93" s="49" t="n"/>
      <c r="AN93" s="48">
        <f>IF(AND(ISNUMBER($P93),ISNUMBER($AL93),$AL93&lt;&gt;0),IF(OR($P93&gt;180,$P93/$AL93*1000&gt;400),"Over ceiling, confirm SKU","Within"),"n/a")</f>
        <v/>
      </c>
      <c r="AO93" s="51" t="n"/>
      <c r="AP93" s="51" t="n"/>
      <c r="AQ93" s="51" t="n"/>
      <c r="AR93" s="34" t="inlineStr">
        <is>
          <t>Retrieved and cited, see Enrichment Log</t>
        </is>
      </c>
      <c r="AS93" s="34" t="inlineStr">
        <is>
          <t>BLANK -&gt; requires live Amazon.ca capture</t>
        </is>
      </c>
      <c r="AT93" s="34" t="inlineStr">
        <is>
          <t>Unverified commercial data</t>
        </is>
      </c>
    </row>
    <row r="94" ht="28" customHeight="1">
      <c r="A94" s="34" t="inlineStr">
        <is>
          <t>BODYARMOR</t>
        </is>
      </c>
      <c r="B94" s="34" t="inlineStr">
        <is>
          <t>BODYARMOR Sports Drink | Orange Mango | 12 pack 473mL</t>
        </is>
      </c>
      <c r="C94" s="34" t="inlineStr">
        <is>
          <t>2) Electrolyte beverage (RTD)</t>
        </is>
      </c>
      <c r="D94" s="34" t="inlineStr">
        <is>
          <t>473 mL bottle</t>
        </is>
      </c>
      <c r="E94" s="48" t="n">
        <v>12</v>
      </c>
      <c r="F94" s="49" t="n"/>
      <c r="G94" s="50">
        <f>IF(AND(ISNUMBER($F94),ISNUMBER($E94),$E94&lt;&gt;0),$F94/$E94,"")</f>
        <v/>
      </c>
      <c r="H94" s="50">
        <f>IF(AND(ISNUMBER($F94),ISNUMBER($AL94),ISNUMBER($E94),($AL94*$E94)&lt;&gt;0),$F94/($AL94*$E94)*100,"")</f>
        <v/>
      </c>
      <c r="I94" s="51" t="n"/>
      <c r="J94" s="52" t="n"/>
      <c r="K94" s="50">
        <f>IF(AND(ISNUMBER($F94),ISNUMBER($J94)),$F94*(1-$J94),"")</f>
        <v/>
      </c>
      <c r="L94" s="51" t="n"/>
      <c r="M94" s="51" t="n"/>
      <c r="N94" s="50">
        <f>IF(ISNUMBER($F94),($F94-IF(ISNUMBER($AM94),$AM94,0))*(1-IF(ISNUMBER($J94),$J94,0)),"")</f>
        <v/>
      </c>
      <c r="O94" s="34" t="inlineStr">
        <is>
          <t>Orange Mango</t>
        </is>
      </c>
      <c r="P94" s="48" t="n">
        <v>0</v>
      </c>
      <c r="Q94" s="48" t="n">
        <v>30</v>
      </c>
      <c r="R94" s="48" t="n">
        <v>680</v>
      </c>
      <c r="S94" s="48" t="n">
        <v>29</v>
      </c>
      <c r="T94" s="48" t="n">
        <v>120</v>
      </c>
      <c r="U94" s="34" t="inlineStr">
        <is>
          <t>Cane sugar</t>
        </is>
      </c>
      <c r="V94" s="34" t="inlineStr">
        <is>
          <t>Potassium packed electrolytes, coconut water, vitamins, no artificial</t>
        </is>
      </c>
      <c r="W94" s="51" t="n"/>
      <c r="X94" s="51" t="n"/>
      <c r="Y94" s="51" t="n"/>
      <c r="Z94" s="51" t="n"/>
      <c r="AA94" s="34" t="inlineStr">
        <is>
          <t>High</t>
        </is>
      </c>
      <c r="AB94" s="34" t="inlineStr">
        <is>
          <t>Fast growing premium sports drink (Coca-Cola owned)</t>
        </is>
      </c>
      <c r="AC94" s="34" t="inlineStr">
        <is>
          <t>Premium, natural sports hydration with potassium</t>
        </is>
      </c>
      <c r="AD94" s="34" t="inlineStr">
        <is>
          <t>Coconut water electrolytes and a cleaner label than legacy brands.</t>
        </is>
      </c>
      <c r="AE94" s="51" t="n"/>
      <c r="AF94" s="53">
        <f>IF(AND(ISNUMBER($P94),ISNUMBER($AL94),$AL94&lt;&gt;0),ROUND($P94/$AL94*100,1),"")</f>
        <v/>
      </c>
      <c r="AG94" s="54">
        <f>IF(AND(ISNUMBER($S94),ISNUMBER($AL94),$AL94&lt;&gt;0),ROUND($S94/$AL94*100,2),"")</f>
        <v/>
      </c>
      <c r="AH94" s="53">
        <f>IF(AND(ISNUMBER($Q94),ISNUMBER($AL94),$AL94&lt;&gt;0),ROUND($Q94/$AL94*100,1),"")</f>
        <v/>
      </c>
      <c r="AI94" s="48">
        <f>IF(ISNUMBER($S94),IF($S94&lt;=1,"Yes","No"),"n/a")</f>
        <v/>
      </c>
      <c r="AJ94" s="48">
        <f>IF(ISNUMBER($S94),ROUND(MAX(0,MIN(100,100-$S94*2.5-IF(ISNUMBER($T94),$T94,0)*0.12+IF($S94&lt;=1,12,0))),0),"")</f>
        <v/>
      </c>
      <c r="AK94" s="48">
        <f>IF(ISNUMBER($Q94),IF($Q94&gt;=100,20,IF($Q94&gt;=30,10,0)),0)+IF(ISNUMBER($R94),IF($R94&gt;=100,20,0),0)+IF(ISNUMBER($P94),IF($P94&gt;=150,20,IF($P94&gt;=50,12,5)),0)+IF(ISNUMBER($S94),IF($S94&lt;=1,15,0),0)</f>
        <v/>
      </c>
      <c r="AL94" s="48" t="n">
        <v>473</v>
      </c>
      <c r="AM94" s="49" t="n"/>
      <c r="AN94" s="48">
        <f>IF(AND(ISNUMBER($P94),ISNUMBER($AL94),$AL94&lt;&gt;0),IF(OR($P94&gt;180,$P94/$AL94*1000&gt;400),"Over ceiling, confirm SKU","Within"),"n/a")</f>
        <v/>
      </c>
      <c r="AO94" s="51" t="n"/>
      <c r="AP94" s="51" t="n"/>
      <c r="AQ94" s="51" t="n"/>
      <c r="AR94" s="34" t="inlineStr">
        <is>
          <t>Retrieved and cited, see Enrichment Log</t>
        </is>
      </c>
      <c r="AS94" s="34" t="inlineStr">
        <is>
          <t>BLANK -&gt; requires live Amazon.ca capture</t>
        </is>
      </c>
      <c r="AT94" s="34" t="inlineStr">
        <is>
          <t>Unverified commercial data</t>
        </is>
      </c>
    </row>
    <row r="95" ht="28" customHeight="1">
      <c r="A95" s="34" t="inlineStr">
        <is>
          <t>BODYARMOR</t>
        </is>
      </c>
      <c r="B95" s="34" t="inlineStr">
        <is>
          <t>BODYARMOR Sports Drink | Orange Mango | 18 pack 473mL</t>
        </is>
      </c>
      <c r="C95" s="34" t="inlineStr">
        <is>
          <t>2) Electrolyte beverage (RTD)</t>
        </is>
      </c>
      <c r="D95" s="34" t="inlineStr">
        <is>
          <t>473 mL bottle</t>
        </is>
      </c>
      <c r="E95" s="48" t="n">
        <v>18</v>
      </c>
      <c r="F95" s="49" t="n"/>
      <c r="G95" s="50">
        <f>IF(AND(ISNUMBER($F95),ISNUMBER($E95),$E95&lt;&gt;0),$F95/$E95,"")</f>
        <v/>
      </c>
      <c r="H95" s="50">
        <f>IF(AND(ISNUMBER($F95),ISNUMBER($AL95),ISNUMBER($E95),($AL95*$E95)&lt;&gt;0),$F95/($AL95*$E95)*100,"")</f>
        <v/>
      </c>
      <c r="I95" s="51" t="n"/>
      <c r="J95" s="52" t="n"/>
      <c r="K95" s="50">
        <f>IF(AND(ISNUMBER($F95),ISNUMBER($J95)),$F95*(1-$J95),"")</f>
        <v/>
      </c>
      <c r="L95" s="51" t="n"/>
      <c r="M95" s="51" t="n"/>
      <c r="N95" s="50">
        <f>IF(ISNUMBER($F95),($F95-IF(ISNUMBER($AM95),$AM95,0))*(1-IF(ISNUMBER($J95),$J95,0)),"")</f>
        <v/>
      </c>
      <c r="O95" s="34" t="inlineStr">
        <is>
          <t>Orange Mango</t>
        </is>
      </c>
      <c r="P95" s="48" t="n">
        <v>0</v>
      </c>
      <c r="Q95" s="48" t="n">
        <v>30</v>
      </c>
      <c r="R95" s="48" t="n">
        <v>680</v>
      </c>
      <c r="S95" s="48" t="n">
        <v>29</v>
      </c>
      <c r="T95" s="48" t="n">
        <v>120</v>
      </c>
      <c r="U95" s="34" t="inlineStr">
        <is>
          <t>Cane sugar</t>
        </is>
      </c>
      <c r="V95" s="34" t="inlineStr">
        <is>
          <t>Potassium packed electrolytes, coconut water, vitamins, no artificial</t>
        </is>
      </c>
      <c r="W95" s="51" t="n"/>
      <c r="X95" s="51" t="n"/>
      <c r="Y95" s="51" t="n"/>
      <c r="Z95" s="51" t="n"/>
      <c r="AA95" s="34" t="inlineStr">
        <is>
          <t>High</t>
        </is>
      </c>
      <c r="AB95" s="34" t="inlineStr">
        <is>
          <t>Fast growing premium sports drink (Coca-Cola owned)</t>
        </is>
      </c>
      <c r="AC95" s="34" t="inlineStr">
        <is>
          <t>Premium, natural sports hydration with potassium</t>
        </is>
      </c>
      <c r="AD95" s="34" t="inlineStr">
        <is>
          <t>Coconut water electrolytes and a cleaner label than legacy brands.</t>
        </is>
      </c>
      <c r="AE95" s="51" t="n"/>
      <c r="AF95" s="53">
        <f>IF(AND(ISNUMBER($P95),ISNUMBER($AL95),$AL95&lt;&gt;0),ROUND($P95/$AL95*100,1),"")</f>
        <v/>
      </c>
      <c r="AG95" s="54">
        <f>IF(AND(ISNUMBER($S95),ISNUMBER($AL95),$AL95&lt;&gt;0),ROUND($S95/$AL95*100,2),"")</f>
        <v/>
      </c>
      <c r="AH95" s="53">
        <f>IF(AND(ISNUMBER($Q95),ISNUMBER($AL95),$AL95&lt;&gt;0),ROUND($Q95/$AL95*100,1),"")</f>
        <v/>
      </c>
      <c r="AI95" s="48">
        <f>IF(ISNUMBER($S95),IF($S95&lt;=1,"Yes","No"),"n/a")</f>
        <v/>
      </c>
      <c r="AJ95" s="48">
        <f>IF(ISNUMBER($S95),ROUND(MAX(0,MIN(100,100-$S95*2.5-IF(ISNUMBER($T95),$T95,0)*0.12+IF($S95&lt;=1,12,0))),0),"")</f>
        <v/>
      </c>
      <c r="AK95" s="48">
        <f>IF(ISNUMBER($Q95),IF($Q95&gt;=100,20,IF($Q95&gt;=30,10,0)),0)+IF(ISNUMBER($R95),IF($R95&gt;=100,20,0),0)+IF(ISNUMBER($P95),IF($P95&gt;=150,20,IF($P95&gt;=50,12,5)),0)+IF(ISNUMBER($S95),IF($S95&lt;=1,15,0),0)</f>
        <v/>
      </c>
      <c r="AL95" s="48" t="n">
        <v>473</v>
      </c>
      <c r="AM95" s="49" t="n"/>
      <c r="AN95" s="48">
        <f>IF(AND(ISNUMBER($P95),ISNUMBER($AL95),$AL95&lt;&gt;0),IF(OR($P95&gt;180,$P95/$AL95*1000&gt;400),"Over ceiling, confirm SKU","Within"),"n/a")</f>
        <v/>
      </c>
      <c r="AO95" s="51" t="n"/>
      <c r="AP95" s="51" t="n"/>
      <c r="AQ95" s="51" t="n"/>
      <c r="AR95" s="34" t="inlineStr">
        <is>
          <t>Retrieved and cited, see Enrichment Log</t>
        </is>
      </c>
      <c r="AS95" s="34" t="inlineStr">
        <is>
          <t>BLANK -&gt; requires live Amazon.ca capture</t>
        </is>
      </c>
      <c r="AT95" s="34" t="inlineStr">
        <is>
          <t>Unverified commercial data</t>
        </is>
      </c>
    </row>
    <row r="96" ht="28" customHeight="1">
      <c r="A96" s="34" t="inlineStr">
        <is>
          <t>BODYARMOR</t>
        </is>
      </c>
      <c r="B96" s="34" t="inlineStr">
        <is>
          <t>BODYARMOR Sports Drink | Orange Mango | 24 pack 473mL</t>
        </is>
      </c>
      <c r="C96" s="34" t="inlineStr">
        <is>
          <t>2) Electrolyte beverage (RTD)</t>
        </is>
      </c>
      <c r="D96" s="34" t="inlineStr">
        <is>
          <t>473 mL bottle</t>
        </is>
      </c>
      <c r="E96" s="48" t="n">
        <v>24</v>
      </c>
      <c r="F96" s="49" t="n"/>
      <c r="G96" s="50">
        <f>IF(AND(ISNUMBER($F96),ISNUMBER($E96),$E96&lt;&gt;0),$F96/$E96,"")</f>
        <v/>
      </c>
      <c r="H96" s="50">
        <f>IF(AND(ISNUMBER($F96),ISNUMBER($AL96),ISNUMBER($E96),($AL96*$E96)&lt;&gt;0),$F96/($AL96*$E96)*100,"")</f>
        <v/>
      </c>
      <c r="I96" s="51" t="n"/>
      <c r="J96" s="52" t="n"/>
      <c r="K96" s="50">
        <f>IF(AND(ISNUMBER($F96),ISNUMBER($J96)),$F96*(1-$J96),"")</f>
        <v/>
      </c>
      <c r="L96" s="51" t="n"/>
      <c r="M96" s="51" t="n"/>
      <c r="N96" s="50">
        <f>IF(ISNUMBER($F96),($F96-IF(ISNUMBER($AM96),$AM96,0))*(1-IF(ISNUMBER($J96),$J96,0)),"")</f>
        <v/>
      </c>
      <c r="O96" s="34" t="inlineStr">
        <is>
          <t>Orange Mango</t>
        </is>
      </c>
      <c r="P96" s="48" t="n">
        <v>0</v>
      </c>
      <c r="Q96" s="48" t="n">
        <v>30</v>
      </c>
      <c r="R96" s="48" t="n">
        <v>680</v>
      </c>
      <c r="S96" s="48" t="n">
        <v>29</v>
      </c>
      <c r="T96" s="48" t="n">
        <v>120</v>
      </c>
      <c r="U96" s="34" t="inlineStr">
        <is>
          <t>Cane sugar</t>
        </is>
      </c>
      <c r="V96" s="34" t="inlineStr">
        <is>
          <t>Potassium packed electrolytes, coconut water, vitamins, no artificial</t>
        </is>
      </c>
      <c r="W96" s="51" t="n"/>
      <c r="X96" s="51" t="n"/>
      <c r="Y96" s="51" t="n"/>
      <c r="Z96" s="51" t="n"/>
      <c r="AA96" s="34" t="inlineStr">
        <is>
          <t>High</t>
        </is>
      </c>
      <c r="AB96" s="34" t="inlineStr">
        <is>
          <t>Fast growing premium sports drink (Coca-Cola owned)</t>
        </is>
      </c>
      <c r="AC96" s="34" t="inlineStr">
        <is>
          <t>Premium, natural sports hydration with potassium</t>
        </is>
      </c>
      <c r="AD96" s="34" t="inlineStr">
        <is>
          <t>Coconut water electrolytes and a cleaner label than legacy brands.</t>
        </is>
      </c>
      <c r="AE96" s="51" t="n"/>
      <c r="AF96" s="53">
        <f>IF(AND(ISNUMBER($P96),ISNUMBER($AL96),$AL96&lt;&gt;0),ROUND($P96/$AL96*100,1),"")</f>
        <v/>
      </c>
      <c r="AG96" s="54">
        <f>IF(AND(ISNUMBER($S96),ISNUMBER($AL96),$AL96&lt;&gt;0),ROUND($S96/$AL96*100,2),"")</f>
        <v/>
      </c>
      <c r="AH96" s="53">
        <f>IF(AND(ISNUMBER($Q96),ISNUMBER($AL96),$AL96&lt;&gt;0),ROUND($Q96/$AL96*100,1),"")</f>
        <v/>
      </c>
      <c r="AI96" s="48">
        <f>IF(ISNUMBER($S96),IF($S96&lt;=1,"Yes","No"),"n/a")</f>
        <v/>
      </c>
      <c r="AJ96" s="48">
        <f>IF(ISNUMBER($S96),ROUND(MAX(0,MIN(100,100-$S96*2.5-IF(ISNUMBER($T96),$T96,0)*0.12+IF($S96&lt;=1,12,0))),0),"")</f>
        <v/>
      </c>
      <c r="AK96" s="48">
        <f>IF(ISNUMBER($Q96),IF($Q96&gt;=100,20,IF($Q96&gt;=30,10,0)),0)+IF(ISNUMBER($R96),IF($R96&gt;=100,20,0),0)+IF(ISNUMBER($P96),IF($P96&gt;=150,20,IF($P96&gt;=50,12,5)),0)+IF(ISNUMBER($S96),IF($S96&lt;=1,15,0),0)</f>
        <v/>
      </c>
      <c r="AL96" s="48" t="n">
        <v>473</v>
      </c>
      <c r="AM96" s="49" t="n"/>
      <c r="AN96" s="48">
        <f>IF(AND(ISNUMBER($P96),ISNUMBER($AL96),$AL96&lt;&gt;0),IF(OR($P96&gt;180,$P96/$AL96*1000&gt;400),"Over ceiling, confirm SKU","Within"),"n/a")</f>
        <v/>
      </c>
      <c r="AO96" s="51" t="n"/>
      <c r="AP96" s="51" t="n"/>
      <c r="AQ96" s="51" t="n"/>
      <c r="AR96" s="34" t="inlineStr">
        <is>
          <t>Retrieved and cited, see Enrichment Log</t>
        </is>
      </c>
      <c r="AS96" s="34" t="inlineStr">
        <is>
          <t>BLANK -&gt; requires live Amazon.ca capture</t>
        </is>
      </c>
      <c r="AT96" s="34" t="inlineStr">
        <is>
          <t>Unverified commercial data</t>
        </is>
      </c>
    </row>
    <row r="97" ht="28" customHeight="1">
      <c r="A97" s="34" t="inlineStr">
        <is>
          <t>BODYARMOR</t>
        </is>
      </c>
      <c r="B97" s="34" t="inlineStr">
        <is>
          <t>BODYARMOR Sports Drink | Mixed Berry | single 473mL</t>
        </is>
      </c>
      <c r="C97" s="34" t="inlineStr">
        <is>
          <t>2) Electrolyte beverage (RTD)</t>
        </is>
      </c>
      <c r="D97" s="34" t="inlineStr">
        <is>
          <t>473 mL bottle</t>
        </is>
      </c>
      <c r="E97" s="48" t="n">
        <v>1</v>
      </c>
      <c r="F97" s="49" t="n"/>
      <c r="G97" s="50">
        <f>IF(AND(ISNUMBER($F97),ISNUMBER($E97),$E97&lt;&gt;0),$F97/$E97,"")</f>
        <v/>
      </c>
      <c r="H97" s="50">
        <f>IF(AND(ISNUMBER($F97),ISNUMBER($AL97),ISNUMBER($E97),($AL97*$E97)&lt;&gt;0),$F97/($AL97*$E97)*100,"")</f>
        <v/>
      </c>
      <c r="I97" s="51" t="n"/>
      <c r="J97" s="52" t="n"/>
      <c r="K97" s="50">
        <f>IF(AND(ISNUMBER($F97),ISNUMBER($J97)),$F97*(1-$J97),"")</f>
        <v/>
      </c>
      <c r="L97" s="51" t="n"/>
      <c r="M97" s="51" t="n"/>
      <c r="N97" s="50">
        <f>IF(ISNUMBER($F97),($F97-IF(ISNUMBER($AM97),$AM97,0))*(1-IF(ISNUMBER($J97),$J97,0)),"")</f>
        <v/>
      </c>
      <c r="O97" s="34" t="inlineStr">
        <is>
          <t>Mixed Berry</t>
        </is>
      </c>
      <c r="P97" s="48" t="n">
        <v>0</v>
      </c>
      <c r="Q97" s="48" t="n">
        <v>30</v>
      </c>
      <c r="R97" s="48" t="n">
        <v>680</v>
      </c>
      <c r="S97" s="48" t="n">
        <v>29</v>
      </c>
      <c r="T97" s="48" t="n">
        <v>120</v>
      </c>
      <c r="U97" s="34" t="inlineStr">
        <is>
          <t>Cane sugar</t>
        </is>
      </c>
      <c r="V97" s="34" t="inlineStr">
        <is>
          <t>Potassium packed electrolytes, coconut water, vitamins, no artificial</t>
        </is>
      </c>
      <c r="W97" s="51" t="n"/>
      <c r="X97" s="51" t="n"/>
      <c r="Y97" s="51" t="n"/>
      <c r="Z97" s="51" t="n"/>
      <c r="AA97" s="34" t="inlineStr">
        <is>
          <t>High</t>
        </is>
      </c>
      <c r="AB97" s="34" t="inlineStr">
        <is>
          <t>Fast growing premium sports drink (Coca-Cola owned)</t>
        </is>
      </c>
      <c r="AC97" s="34" t="inlineStr">
        <is>
          <t>Premium, natural sports hydration with potassium</t>
        </is>
      </c>
      <c r="AD97" s="34" t="inlineStr">
        <is>
          <t>Coconut water electrolytes and a cleaner label than legacy brands.</t>
        </is>
      </c>
      <c r="AE97" s="51" t="n"/>
      <c r="AF97" s="53">
        <f>IF(AND(ISNUMBER($P97),ISNUMBER($AL97),$AL97&lt;&gt;0),ROUND($P97/$AL97*100,1),"")</f>
        <v/>
      </c>
      <c r="AG97" s="54">
        <f>IF(AND(ISNUMBER($S97),ISNUMBER($AL97),$AL97&lt;&gt;0),ROUND($S97/$AL97*100,2),"")</f>
        <v/>
      </c>
      <c r="AH97" s="53">
        <f>IF(AND(ISNUMBER($Q97),ISNUMBER($AL97),$AL97&lt;&gt;0),ROUND($Q97/$AL97*100,1),"")</f>
        <v/>
      </c>
      <c r="AI97" s="48">
        <f>IF(ISNUMBER($S97),IF($S97&lt;=1,"Yes","No"),"n/a")</f>
        <v/>
      </c>
      <c r="AJ97" s="48">
        <f>IF(ISNUMBER($S97),ROUND(MAX(0,MIN(100,100-$S97*2.5-IF(ISNUMBER($T97),$T97,0)*0.12+IF($S97&lt;=1,12,0))),0),"")</f>
        <v/>
      </c>
      <c r="AK97" s="48">
        <f>IF(ISNUMBER($Q97),IF($Q97&gt;=100,20,IF($Q97&gt;=30,10,0)),0)+IF(ISNUMBER($R97),IF($R97&gt;=100,20,0),0)+IF(ISNUMBER($P97),IF($P97&gt;=150,20,IF($P97&gt;=50,12,5)),0)+IF(ISNUMBER($S97),IF($S97&lt;=1,15,0),0)</f>
        <v/>
      </c>
      <c r="AL97" s="48" t="n">
        <v>473</v>
      </c>
      <c r="AM97" s="49" t="n"/>
      <c r="AN97" s="48">
        <f>IF(AND(ISNUMBER($P97),ISNUMBER($AL97),$AL97&lt;&gt;0),IF(OR($P97&gt;180,$P97/$AL97*1000&gt;400),"Over ceiling, confirm SKU","Within"),"n/a")</f>
        <v/>
      </c>
      <c r="AO97" s="51" t="n"/>
      <c r="AP97" s="51" t="n"/>
      <c r="AQ97" s="51" t="n"/>
      <c r="AR97" s="34" t="inlineStr">
        <is>
          <t>Retrieved and cited, see Enrichment Log</t>
        </is>
      </c>
      <c r="AS97" s="34" t="inlineStr">
        <is>
          <t>BLANK -&gt; requires live Amazon.ca capture</t>
        </is>
      </c>
      <c r="AT97" s="34" t="inlineStr">
        <is>
          <t>Unverified commercial data</t>
        </is>
      </c>
    </row>
    <row r="98" ht="28" customHeight="1">
      <c r="A98" s="34" t="inlineStr">
        <is>
          <t>BODYARMOR</t>
        </is>
      </c>
      <c r="B98" s="34" t="inlineStr">
        <is>
          <t>BODYARMOR Sports Drink | Mixed Berry | 8 pack 473mL</t>
        </is>
      </c>
      <c r="C98" s="34" t="inlineStr">
        <is>
          <t>2) Electrolyte beverage (RTD)</t>
        </is>
      </c>
      <c r="D98" s="34" t="inlineStr">
        <is>
          <t>473 mL bottle</t>
        </is>
      </c>
      <c r="E98" s="48" t="n">
        <v>8</v>
      </c>
      <c r="F98" s="49" t="n"/>
      <c r="G98" s="50">
        <f>IF(AND(ISNUMBER($F98),ISNUMBER($E98),$E98&lt;&gt;0),$F98/$E98,"")</f>
        <v/>
      </c>
      <c r="H98" s="50">
        <f>IF(AND(ISNUMBER($F98),ISNUMBER($AL98),ISNUMBER($E98),($AL98*$E98)&lt;&gt;0),$F98/($AL98*$E98)*100,"")</f>
        <v/>
      </c>
      <c r="I98" s="51" t="n"/>
      <c r="J98" s="52" t="n"/>
      <c r="K98" s="50">
        <f>IF(AND(ISNUMBER($F98),ISNUMBER($J98)),$F98*(1-$J98),"")</f>
        <v/>
      </c>
      <c r="L98" s="51" t="n"/>
      <c r="M98" s="51" t="n"/>
      <c r="N98" s="50">
        <f>IF(ISNUMBER($F98),($F98-IF(ISNUMBER($AM98),$AM98,0))*(1-IF(ISNUMBER($J98),$J98,0)),"")</f>
        <v/>
      </c>
      <c r="O98" s="34" t="inlineStr">
        <is>
          <t>Mixed Berry</t>
        </is>
      </c>
      <c r="P98" s="48" t="n">
        <v>0</v>
      </c>
      <c r="Q98" s="48" t="n">
        <v>30</v>
      </c>
      <c r="R98" s="48" t="n">
        <v>680</v>
      </c>
      <c r="S98" s="48" t="n">
        <v>29</v>
      </c>
      <c r="T98" s="48" t="n">
        <v>120</v>
      </c>
      <c r="U98" s="34" t="inlineStr">
        <is>
          <t>Cane sugar</t>
        </is>
      </c>
      <c r="V98" s="34" t="inlineStr">
        <is>
          <t>Potassium packed electrolytes, coconut water, vitamins, no artificial</t>
        </is>
      </c>
      <c r="W98" s="51" t="n"/>
      <c r="X98" s="51" t="n"/>
      <c r="Y98" s="51" t="n"/>
      <c r="Z98" s="51" t="n"/>
      <c r="AA98" s="34" t="inlineStr">
        <is>
          <t>High</t>
        </is>
      </c>
      <c r="AB98" s="34" t="inlineStr">
        <is>
          <t>Fast growing premium sports drink (Coca-Cola owned)</t>
        </is>
      </c>
      <c r="AC98" s="34" t="inlineStr">
        <is>
          <t>Premium, natural sports hydration with potassium</t>
        </is>
      </c>
      <c r="AD98" s="34" t="inlineStr">
        <is>
          <t>Coconut water electrolytes and a cleaner label than legacy brands.</t>
        </is>
      </c>
      <c r="AE98" s="51" t="n"/>
      <c r="AF98" s="53">
        <f>IF(AND(ISNUMBER($P98),ISNUMBER($AL98),$AL98&lt;&gt;0),ROUND($P98/$AL98*100,1),"")</f>
        <v/>
      </c>
      <c r="AG98" s="54">
        <f>IF(AND(ISNUMBER($S98),ISNUMBER($AL98),$AL98&lt;&gt;0),ROUND($S98/$AL98*100,2),"")</f>
        <v/>
      </c>
      <c r="AH98" s="53">
        <f>IF(AND(ISNUMBER($Q98),ISNUMBER($AL98),$AL98&lt;&gt;0),ROUND($Q98/$AL98*100,1),"")</f>
        <v/>
      </c>
      <c r="AI98" s="48">
        <f>IF(ISNUMBER($S98),IF($S98&lt;=1,"Yes","No"),"n/a")</f>
        <v/>
      </c>
      <c r="AJ98" s="48">
        <f>IF(ISNUMBER($S98),ROUND(MAX(0,MIN(100,100-$S98*2.5-IF(ISNUMBER($T98),$T98,0)*0.12+IF($S98&lt;=1,12,0))),0),"")</f>
        <v/>
      </c>
      <c r="AK98" s="48">
        <f>IF(ISNUMBER($Q98),IF($Q98&gt;=100,20,IF($Q98&gt;=30,10,0)),0)+IF(ISNUMBER($R98),IF($R98&gt;=100,20,0),0)+IF(ISNUMBER($P98),IF($P98&gt;=150,20,IF($P98&gt;=50,12,5)),0)+IF(ISNUMBER($S98),IF($S98&lt;=1,15,0),0)</f>
        <v/>
      </c>
      <c r="AL98" s="48" t="n">
        <v>473</v>
      </c>
      <c r="AM98" s="49" t="n"/>
      <c r="AN98" s="48">
        <f>IF(AND(ISNUMBER($P98),ISNUMBER($AL98),$AL98&lt;&gt;0),IF(OR($P98&gt;180,$P98/$AL98*1000&gt;400),"Over ceiling, confirm SKU","Within"),"n/a")</f>
        <v/>
      </c>
      <c r="AO98" s="51" t="n"/>
      <c r="AP98" s="51" t="n"/>
      <c r="AQ98" s="51" t="n"/>
      <c r="AR98" s="34" t="inlineStr">
        <is>
          <t>Retrieved and cited, see Enrichment Log</t>
        </is>
      </c>
      <c r="AS98" s="34" t="inlineStr">
        <is>
          <t>BLANK -&gt; requires live Amazon.ca capture</t>
        </is>
      </c>
      <c r="AT98" s="34" t="inlineStr">
        <is>
          <t>Unverified commercial data</t>
        </is>
      </c>
    </row>
    <row r="99" ht="28" customHeight="1">
      <c r="A99" s="34" t="inlineStr">
        <is>
          <t>BODYARMOR</t>
        </is>
      </c>
      <c r="B99" s="34" t="inlineStr">
        <is>
          <t>BODYARMOR Sports Drink | Mixed Berry | 12 pack 473mL</t>
        </is>
      </c>
      <c r="C99" s="34" t="inlineStr">
        <is>
          <t>2) Electrolyte beverage (RTD)</t>
        </is>
      </c>
      <c r="D99" s="34" t="inlineStr">
        <is>
          <t>473 mL bottle</t>
        </is>
      </c>
      <c r="E99" s="48" t="n">
        <v>12</v>
      </c>
      <c r="F99" s="49" t="n"/>
      <c r="G99" s="50">
        <f>IF(AND(ISNUMBER($F99),ISNUMBER($E99),$E99&lt;&gt;0),$F99/$E99,"")</f>
        <v/>
      </c>
      <c r="H99" s="50">
        <f>IF(AND(ISNUMBER($F99),ISNUMBER($AL99),ISNUMBER($E99),($AL99*$E99)&lt;&gt;0),$F99/($AL99*$E99)*100,"")</f>
        <v/>
      </c>
      <c r="I99" s="51" t="n"/>
      <c r="J99" s="52" t="n"/>
      <c r="K99" s="50">
        <f>IF(AND(ISNUMBER($F99),ISNUMBER($J99)),$F99*(1-$J99),"")</f>
        <v/>
      </c>
      <c r="L99" s="51" t="n"/>
      <c r="M99" s="51" t="n"/>
      <c r="N99" s="50">
        <f>IF(ISNUMBER($F99),($F99-IF(ISNUMBER($AM99),$AM99,0))*(1-IF(ISNUMBER($J99),$J99,0)),"")</f>
        <v/>
      </c>
      <c r="O99" s="34" t="inlineStr">
        <is>
          <t>Mixed Berry</t>
        </is>
      </c>
      <c r="P99" s="48" t="n">
        <v>0</v>
      </c>
      <c r="Q99" s="48" t="n">
        <v>30</v>
      </c>
      <c r="R99" s="48" t="n">
        <v>680</v>
      </c>
      <c r="S99" s="48" t="n">
        <v>29</v>
      </c>
      <c r="T99" s="48" t="n">
        <v>120</v>
      </c>
      <c r="U99" s="34" t="inlineStr">
        <is>
          <t>Cane sugar</t>
        </is>
      </c>
      <c r="V99" s="34" t="inlineStr">
        <is>
          <t>Potassium packed electrolytes, coconut water, vitamins, no artificial</t>
        </is>
      </c>
      <c r="W99" s="51" t="n"/>
      <c r="X99" s="51" t="n"/>
      <c r="Y99" s="51" t="n"/>
      <c r="Z99" s="51" t="n"/>
      <c r="AA99" s="34" t="inlineStr">
        <is>
          <t>High</t>
        </is>
      </c>
      <c r="AB99" s="34" t="inlineStr">
        <is>
          <t>Fast growing premium sports drink (Coca-Cola owned)</t>
        </is>
      </c>
      <c r="AC99" s="34" t="inlineStr">
        <is>
          <t>Premium, natural sports hydration with potassium</t>
        </is>
      </c>
      <c r="AD99" s="34" t="inlineStr">
        <is>
          <t>Coconut water electrolytes and a cleaner label than legacy brands.</t>
        </is>
      </c>
      <c r="AE99" s="51" t="n"/>
      <c r="AF99" s="53">
        <f>IF(AND(ISNUMBER($P99),ISNUMBER($AL99),$AL99&lt;&gt;0),ROUND($P99/$AL99*100,1),"")</f>
        <v/>
      </c>
      <c r="AG99" s="54">
        <f>IF(AND(ISNUMBER($S99),ISNUMBER($AL99),$AL99&lt;&gt;0),ROUND($S99/$AL99*100,2),"")</f>
        <v/>
      </c>
      <c r="AH99" s="53">
        <f>IF(AND(ISNUMBER($Q99),ISNUMBER($AL99),$AL99&lt;&gt;0),ROUND($Q99/$AL99*100,1),"")</f>
        <v/>
      </c>
      <c r="AI99" s="48">
        <f>IF(ISNUMBER($S99),IF($S99&lt;=1,"Yes","No"),"n/a")</f>
        <v/>
      </c>
      <c r="AJ99" s="48">
        <f>IF(ISNUMBER($S99),ROUND(MAX(0,MIN(100,100-$S99*2.5-IF(ISNUMBER($T99),$T99,0)*0.12+IF($S99&lt;=1,12,0))),0),"")</f>
        <v/>
      </c>
      <c r="AK99" s="48">
        <f>IF(ISNUMBER($Q99),IF($Q99&gt;=100,20,IF($Q99&gt;=30,10,0)),0)+IF(ISNUMBER($R99),IF($R99&gt;=100,20,0),0)+IF(ISNUMBER($P99),IF($P99&gt;=150,20,IF($P99&gt;=50,12,5)),0)+IF(ISNUMBER($S99),IF($S99&lt;=1,15,0),0)</f>
        <v/>
      </c>
      <c r="AL99" s="48" t="n">
        <v>473</v>
      </c>
      <c r="AM99" s="49" t="n"/>
      <c r="AN99" s="48">
        <f>IF(AND(ISNUMBER($P99),ISNUMBER($AL99),$AL99&lt;&gt;0),IF(OR($P99&gt;180,$P99/$AL99*1000&gt;400),"Over ceiling, confirm SKU","Within"),"n/a")</f>
        <v/>
      </c>
      <c r="AO99" s="51" t="n"/>
      <c r="AP99" s="51" t="n"/>
      <c r="AQ99" s="51" t="n"/>
      <c r="AR99" s="34" t="inlineStr">
        <is>
          <t>Retrieved and cited, see Enrichment Log</t>
        </is>
      </c>
      <c r="AS99" s="34" t="inlineStr">
        <is>
          <t>BLANK -&gt; requires live Amazon.ca capture</t>
        </is>
      </c>
      <c r="AT99" s="34" t="inlineStr">
        <is>
          <t>Unverified commercial data</t>
        </is>
      </c>
    </row>
    <row r="100" ht="28" customHeight="1">
      <c r="A100" s="34" t="inlineStr">
        <is>
          <t>BODYARMOR</t>
        </is>
      </c>
      <c r="B100" s="34" t="inlineStr">
        <is>
          <t>BODYARMOR Sports Drink | Mixed Berry | 18 pack 473mL</t>
        </is>
      </c>
      <c r="C100" s="34" t="inlineStr">
        <is>
          <t>2) Electrolyte beverage (RTD)</t>
        </is>
      </c>
      <c r="D100" s="34" t="inlineStr">
        <is>
          <t>473 mL bottle</t>
        </is>
      </c>
      <c r="E100" s="48" t="n">
        <v>18</v>
      </c>
      <c r="F100" s="49" t="n"/>
      <c r="G100" s="50">
        <f>IF(AND(ISNUMBER($F100),ISNUMBER($E100),$E100&lt;&gt;0),$F100/$E100,"")</f>
        <v/>
      </c>
      <c r="H100" s="50">
        <f>IF(AND(ISNUMBER($F100),ISNUMBER($AL100),ISNUMBER($E100),($AL100*$E100)&lt;&gt;0),$F100/($AL100*$E100)*100,"")</f>
        <v/>
      </c>
      <c r="I100" s="51" t="n"/>
      <c r="J100" s="52" t="n"/>
      <c r="K100" s="50">
        <f>IF(AND(ISNUMBER($F100),ISNUMBER($J100)),$F100*(1-$J100),"")</f>
        <v/>
      </c>
      <c r="L100" s="51" t="n"/>
      <c r="M100" s="51" t="n"/>
      <c r="N100" s="50">
        <f>IF(ISNUMBER($F100),($F100-IF(ISNUMBER($AM100),$AM100,0))*(1-IF(ISNUMBER($J100),$J100,0)),"")</f>
        <v/>
      </c>
      <c r="O100" s="34" t="inlineStr">
        <is>
          <t>Mixed Berry</t>
        </is>
      </c>
      <c r="P100" s="48" t="n">
        <v>0</v>
      </c>
      <c r="Q100" s="48" t="n">
        <v>30</v>
      </c>
      <c r="R100" s="48" t="n">
        <v>680</v>
      </c>
      <c r="S100" s="48" t="n">
        <v>29</v>
      </c>
      <c r="T100" s="48" t="n">
        <v>120</v>
      </c>
      <c r="U100" s="34" t="inlineStr">
        <is>
          <t>Cane sugar</t>
        </is>
      </c>
      <c r="V100" s="34" t="inlineStr">
        <is>
          <t>Potassium packed electrolytes, coconut water, vitamins, no artificial</t>
        </is>
      </c>
      <c r="W100" s="51" t="n"/>
      <c r="X100" s="51" t="n"/>
      <c r="Y100" s="51" t="n"/>
      <c r="Z100" s="51" t="n"/>
      <c r="AA100" s="34" t="inlineStr">
        <is>
          <t>High</t>
        </is>
      </c>
      <c r="AB100" s="34" t="inlineStr">
        <is>
          <t>Fast growing premium sports drink (Coca-Cola owned)</t>
        </is>
      </c>
      <c r="AC100" s="34" t="inlineStr">
        <is>
          <t>Premium, natural sports hydration with potassium</t>
        </is>
      </c>
      <c r="AD100" s="34" t="inlineStr">
        <is>
          <t>Coconut water electrolytes and a cleaner label than legacy brands.</t>
        </is>
      </c>
      <c r="AE100" s="51" t="n"/>
      <c r="AF100" s="53">
        <f>IF(AND(ISNUMBER($P100),ISNUMBER($AL100),$AL100&lt;&gt;0),ROUND($P100/$AL100*100,1),"")</f>
        <v/>
      </c>
      <c r="AG100" s="54">
        <f>IF(AND(ISNUMBER($S100),ISNUMBER($AL100),$AL100&lt;&gt;0),ROUND($S100/$AL100*100,2),"")</f>
        <v/>
      </c>
      <c r="AH100" s="53">
        <f>IF(AND(ISNUMBER($Q100),ISNUMBER($AL100),$AL100&lt;&gt;0),ROUND($Q100/$AL100*100,1),"")</f>
        <v/>
      </c>
      <c r="AI100" s="48">
        <f>IF(ISNUMBER($S100),IF($S100&lt;=1,"Yes","No"),"n/a")</f>
        <v/>
      </c>
      <c r="AJ100" s="48">
        <f>IF(ISNUMBER($S100),ROUND(MAX(0,MIN(100,100-$S100*2.5-IF(ISNUMBER($T100),$T100,0)*0.12+IF($S100&lt;=1,12,0))),0),"")</f>
        <v/>
      </c>
      <c r="AK100" s="48">
        <f>IF(ISNUMBER($Q100),IF($Q100&gt;=100,20,IF($Q100&gt;=30,10,0)),0)+IF(ISNUMBER($R100),IF($R100&gt;=100,20,0),0)+IF(ISNUMBER($P100),IF($P100&gt;=150,20,IF($P100&gt;=50,12,5)),0)+IF(ISNUMBER($S100),IF($S100&lt;=1,15,0),0)</f>
        <v/>
      </c>
      <c r="AL100" s="48" t="n">
        <v>473</v>
      </c>
      <c r="AM100" s="49" t="n"/>
      <c r="AN100" s="48">
        <f>IF(AND(ISNUMBER($P100),ISNUMBER($AL100),$AL100&lt;&gt;0),IF(OR($P100&gt;180,$P100/$AL100*1000&gt;400),"Over ceiling, confirm SKU","Within"),"n/a")</f>
        <v/>
      </c>
      <c r="AO100" s="51" t="n"/>
      <c r="AP100" s="51" t="n"/>
      <c r="AQ100" s="51" t="n"/>
      <c r="AR100" s="34" t="inlineStr">
        <is>
          <t>Retrieved and cited, see Enrichment Log</t>
        </is>
      </c>
      <c r="AS100" s="34" t="inlineStr">
        <is>
          <t>BLANK -&gt; requires live Amazon.ca capture</t>
        </is>
      </c>
      <c r="AT100" s="34" t="inlineStr">
        <is>
          <t>Unverified commercial data</t>
        </is>
      </c>
    </row>
    <row r="101" ht="28" customHeight="1">
      <c r="A101" s="34" t="inlineStr">
        <is>
          <t>BODYARMOR</t>
        </is>
      </c>
      <c r="B101" s="34" t="inlineStr">
        <is>
          <t>BODYARMOR Sports Drink | Mixed Berry | 24 pack 473mL</t>
        </is>
      </c>
      <c r="C101" s="34" t="inlineStr">
        <is>
          <t>2) Electrolyte beverage (RTD)</t>
        </is>
      </c>
      <c r="D101" s="34" t="inlineStr">
        <is>
          <t>473 mL bottle</t>
        </is>
      </c>
      <c r="E101" s="48" t="n">
        <v>24</v>
      </c>
      <c r="F101" s="49" t="n"/>
      <c r="G101" s="50">
        <f>IF(AND(ISNUMBER($F101),ISNUMBER($E101),$E101&lt;&gt;0),$F101/$E101,"")</f>
        <v/>
      </c>
      <c r="H101" s="50">
        <f>IF(AND(ISNUMBER($F101),ISNUMBER($AL101),ISNUMBER($E101),($AL101*$E101)&lt;&gt;0),$F101/($AL101*$E101)*100,"")</f>
        <v/>
      </c>
      <c r="I101" s="51" t="n"/>
      <c r="J101" s="52" t="n"/>
      <c r="K101" s="50">
        <f>IF(AND(ISNUMBER($F101),ISNUMBER($J101)),$F101*(1-$J101),"")</f>
        <v/>
      </c>
      <c r="L101" s="51" t="n"/>
      <c r="M101" s="51" t="n"/>
      <c r="N101" s="50">
        <f>IF(ISNUMBER($F101),($F101-IF(ISNUMBER($AM101),$AM101,0))*(1-IF(ISNUMBER($J101),$J101,0)),"")</f>
        <v/>
      </c>
      <c r="O101" s="34" t="inlineStr">
        <is>
          <t>Mixed Berry</t>
        </is>
      </c>
      <c r="P101" s="48" t="n">
        <v>0</v>
      </c>
      <c r="Q101" s="48" t="n">
        <v>30</v>
      </c>
      <c r="R101" s="48" t="n">
        <v>680</v>
      </c>
      <c r="S101" s="48" t="n">
        <v>29</v>
      </c>
      <c r="T101" s="48" t="n">
        <v>120</v>
      </c>
      <c r="U101" s="34" t="inlineStr">
        <is>
          <t>Cane sugar</t>
        </is>
      </c>
      <c r="V101" s="34" t="inlineStr">
        <is>
          <t>Potassium packed electrolytes, coconut water, vitamins, no artificial</t>
        </is>
      </c>
      <c r="W101" s="51" t="n"/>
      <c r="X101" s="51" t="n"/>
      <c r="Y101" s="51" t="n"/>
      <c r="Z101" s="51" t="n"/>
      <c r="AA101" s="34" t="inlineStr">
        <is>
          <t>High</t>
        </is>
      </c>
      <c r="AB101" s="34" t="inlineStr">
        <is>
          <t>Fast growing premium sports drink (Coca-Cola owned)</t>
        </is>
      </c>
      <c r="AC101" s="34" t="inlineStr">
        <is>
          <t>Premium, natural sports hydration with potassium</t>
        </is>
      </c>
      <c r="AD101" s="34" t="inlineStr">
        <is>
          <t>Coconut water electrolytes and a cleaner label than legacy brands.</t>
        </is>
      </c>
      <c r="AE101" s="51" t="n"/>
      <c r="AF101" s="53">
        <f>IF(AND(ISNUMBER($P101),ISNUMBER($AL101),$AL101&lt;&gt;0),ROUND($P101/$AL101*100,1),"")</f>
        <v/>
      </c>
      <c r="AG101" s="54">
        <f>IF(AND(ISNUMBER($S101),ISNUMBER($AL101),$AL101&lt;&gt;0),ROUND($S101/$AL101*100,2),"")</f>
        <v/>
      </c>
      <c r="AH101" s="53">
        <f>IF(AND(ISNUMBER($Q101),ISNUMBER($AL101),$AL101&lt;&gt;0),ROUND($Q101/$AL101*100,1),"")</f>
        <v/>
      </c>
      <c r="AI101" s="48">
        <f>IF(ISNUMBER($S101),IF($S101&lt;=1,"Yes","No"),"n/a")</f>
        <v/>
      </c>
      <c r="AJ101" s="48">
        <f>IF(ISNUMBER($S101),ROUND(MAX(0,MIN(100,100-$S101*2.5-IF(ISNUMBER($T101),$T101,0)*0.12+IF($S101&lt;=1,12,0))),0),"")</f>
        <v/>
      </c>
      <c r="AK101" s="48">
        <f>IF(ISNUMBER($Q101),IF($Q101&gt;=100,20,IF($Q101&gt;=30,10,0)),0)+IF(ISNUMBER($R101),IF($R101&gt;=100,20,0),0)+IF(ISNUMBER($P101),IF($P101&gt;=150,20,IF($P101&gt;=50,12,5)),0)+IF(ISNUMBER($S101),IF($S101&lt;=1,15,0),0)</f>
        <v/>
      </c>
      <c r="AL101" s="48" t="n">
        <v>473</v>
      </c>
      <c r="AM101" s="49" t="n"/>
      <c r="AN101" s="48">
        <f>IF(AND(ISNUMBER($P101),ISNUMBER($AL101),$AL101&lt;&gt;0),IF(OR($P101&gt;180,$P101/$AL101*1000&gt;400),"Over ceiling, confirm SKU","Within"),"n/a")</f>
        <v/>
      </c>
      <c r="AO101" s="51" t="n"/>
      <c r="AP101" s="51" t="n"/>
      <c r="AQ101" s="51" t="n"/>
      <c r="AR101" s="34" t="inlineStr">
        <is>
          <t>Retrieved and cited, see Enrichment Log</t>
        </is>
      </c>
      <c r="AS101" s="34" t="inlineStr">
        <is>
          <t>BLANK -&gt; requires live Amazon.ca capture</t>
        </is>
      </c>
      <c r="AT101" s="34" t="inlineStr">
        <is>
          <t>Unverified commercial data</t>
        </is>
      </c>
    </row>
    <row r="102" ht="28" customHeight="1">
      <c r="A102" s="34" t="inlineStr">
        <is>
          <t>BODYARMOR</t>
        </is>
      </c>
      <c r="B102" s="34" t="inlineStr">
        <is>
          <t>BODYARMOR Sports Drink | Tropical Punch | single 473mL</t>
        </is>
      </c>
      <c r="C102" s="34" t="inlineStr">
        <is>
          <t>2) Electrolyte beverage (RTD)</t>
        </is>
      </c>
      <c r="D102" s="34" t="inlineStr">
        <is>
          <t>473 mL bottle</t>
        </is>
      </c>
      <c r="E102" s="48" t="n">
        <v>1</v>
      </c>
      <c r="F102" s="49" t="n"/>
      <c r="G102" s="50">
        <f>IF(AND(ISNUMBER($F102),ISNUMBER($E102),$E102&lt;&gt;0),$F102/$E102,"")</f>
        <v/>
      </c>
      <c r="H102" s="50">
        <f>IF(AND(ISNUMBER($F102),ISNUMBER($AL102),ISNUMBER($E102),($AL102*$E102)&lt;&gt;0),$F102/($AL102*$E102)*100,"")</f>
        <v/>
      </c>
      <c r="I102" s="51" t="n"/>
      <c r="J102" s="52" t="n"/>
      <c r="K102" s="50">
        <f>IF(AND(ISNUMBER($F102),ISNUMBER($J102)),$F102*(1-$J102),"")</f>
        <v/>
      </c>
      <c r="L102" s="51" t="n"/>
      <c r="M102" s="51" t="n"/>
      <c r="N102" s="50">
        <f>IF(ISNUMBER($F102),($F102-IF(ISNUMBER($AM102),$AM102,0))*(1-IF(ISNUMBER($J102),$J102,0)),"")</f>
        <v/>
      </c>
      <c r="O102" s="34" t="inlineStr">
        <is>
          <t>Tropical Punch</t>
        </is>
      </c>
      <c r="P102" s="48" t="n">
        <v>0</v>
      </c>
      <c r="Q102" s="48" t="n">
        <v>30</v>
      </c>
      <c r="R102" s="48" t="n">
        <v>680</v>
      </c>
      <c r="S102" s="48" t="n">
        <v>29</v>
      </c>
      <c r="T102" s="48" t="n">
        <v>120</v>
      </c>
      <c r="U102" s="34" t="inlineStr">
        <is>
          <t>Cane sugar</t>
        </is>
      </c>
      <c r="V102" s="34" t="inlineStr">
        <is>
          <t>Potassium packed electrolytes, coconut water, vitamins, no artificial</t>
        </is>
      </c>
      <c r="W102" s="51" t="n"/>
      <c r="X102" s="51" t="n"/>
      <c r="Y102" s="51" t="n"/>
      <c r="Z102" s="51" t="n"/>
      <c r="AA102" s="34" t="inlineStr">
        <is>
          <t>High</t>
        </is>
      </c>
      <c r="AB102" s="34" t="inlineStr">
        <is>
          <t>Fast growing premium sports drink (Coca-Cola owned)</t>
        </is>
      </c>
      <c r="AC102" s="34" t="inlineStr">
        <is>
          <t>Premium, natural sports hydration with potassium</t>
        </is>
      </c>
      <c r="AD102" s="34" t="inlineStr">
        <is>
          <t>Coconut water electrolytes and a cleaner label than legacy brands.</t>
        </is>
      </c>
      <c r="AE102" s="51" t="n"/>
      <c r="AF102" s="53">
        <f>IF(AND(ISNUMBER($P102),ISNUMBER($AL102),$AL102&lt;&gt;0),ROUND($P102/$AL102*100,1),"")</f>
        <v/>
      </c>
      <c r="AG102" s="54">
        <f>IF(AND(ISNUMBER($S102),ISNUMBER($AL102),$AL102&lt;&gt;0),ROUND($S102/$AL102*100,2),"")</f>
        <v/>
      </c>
      <c r="AH102" s="53">
        <f>IF(AND(ISNUMBER($Q102),ISNUMBER($AL102),$AL102&lt;&gt;0),ROUND($Q102/$AL102*100,1),"")</f>
        <v/>
      </c>
      <c r="AI102" s="48">
        <f>IF(ISNUMBER($S102),IF($S102&lt;=1,"Yes","No"),"n/a")</f>
        <v/>
      </c>
      <c r="AJ102" s="48">
        <f>IF(ISNUMBER($S102),ROUND(MAX(0,MIN(100,100-$S102*2.5-IF(ISNUMBER($T102),$T102,0)*0.12+IF($S102&lt;=1,12,0))),0),"")</f>
        <v/>
      </c>
      <c r="AK102" s="48">
        <f>IF(ISNUMBER($Q102),IF($Q102&gt;=100,20,IF($Q102&gt;=30,10,0)),0)+IF(ISNUMBER($R102),IF($R102&gt;=100,20,0),0)+IF(ISNUMBER($P102),IF($P102&gt;=150,20,IF($P102&gt;=50,12,5)),0)+IF(ISNUMBER($S102),IF($S102&lt;=1,15,0),0)</f>
        <v/>
      </c>
      <c r="AL102" s="48" t="n">
        <v>473</v>
      </c>
      <c r="AM102" s="49" t="n"/>
      <c r="AN102" s="48">
        <f>IF(AND(ISNUMBER($P102),ISNUMBER($AL102),$AL102&lt;&gt;0),IF(OR($P102&gt;180,$P102/$AL102*1000&gt;400),"Over ceiling, confirm SKU","Within"),"n/a")</f>
        <v/>
      </c>
      <c r="AO102" s="51" t="n"/>
      <c r="AP102" s="51" t="n"/>
      <c r="AQ102" s="51" t="n"/>
      <c r="AR102" s="34" t="inlineStr">
        <is>
          <t>Retrieved and cited, see Enrichment Log</t>
        </is>
      </c>
      <c r="AS102" s="34" t="inlineStr">
        <is>
          <t>BLANK -&gt; requires live Amazon.ca capture</t>
        </is>
      </c>
      <c r="AT102" s="34" t="inlineStr">
        <is>
          <t>Unverified commercial data</t>
        </is>
      </c>
    </row>
    <row r="103" ht="28" customHeight="1">
      <c r="A103" s="34" t="inlineStr">
        <is>
          <t>BODYARMOR</t>
        </is>
      </c>
      <c r="B103" s="34" t="inlineStr">
        <is>
          <t>BODYARMOR Sports Drink | Tropical Punch | 8 pack 473mL</t>
        </is>
      </c>
      <c r="C103" s="34" t="inlineStr">
        <is>
          <t>2) Electrolyte beverage (RTD)</t>
        </is>
      </c>
      <c r="D103" s="34" t="inlineStr">
        <is>
          <t>473 mL bottle</t>
        </is>
      </c>
      <c r="E103" s="48" t="n">
        <v>8</v>
      </c>
      <c r="F103" s="49" t="n"/>
      <c r="G103" s="50">
        <f>IF(AND(ISNUMBER($F103),ISNUMBER($E103),$E103&lt;&gt;0),$F103/$E103,"")</f>
        <v/>
      </c>
      <c r="H103" s="50">
        <f>IF(AND(ISNUMBER($F103),ISNUMBER($AL103),ISNUMBER($E103),($AL103*$E103)&lt;&gt;0),$F103/($AL103*$E103)*100,"")</f>
        <v/>
      </c>
      <c r="I103" s="51" t="n"/>
      <c r="J103" s="52" t="n"/>
      <c r="K103" s="50">
        <f>IF(AND(ISNUMBER($F103),ISNUMBER($J103)),$F103*(1-$J103),"")</f>
        <v/>
      </c>
      <c r="L103" s="51" t="n"/>
      <c r="M103" s="51" t="n"/>
      <c r="N103" s="50">
        <f>IF(ISNUMBER($F103),($F103-IF(ISNUMBER($AM103),$AM103,0))*(1-IF(ISNUMBER($J103),$J103,0)),"")</f>
        <v/>
      </c>
      <c r="O103" s="34" t="inlineStr">
        <is>
          <t>Tropical Punch</t>
        </is>
      </c>
      <c r="P103" s="48" t="n">
        <v>0</v>
      </c>
      <c r="Q103" s="48" t="n">
        <v>30</v>
      </c>
      <c r="R103" s="48" t="n">
        <v>680</v>
      </c>
      <c r="S103" s="48" t="n">
        <v>29</v>
      </c>
      <c r="T103" s="48" t="n">
        <v>120</v>
      </c>
      <c r="U103" s="34" t="inlineStr">
        <is>
          <t>Cane sugar</t>
        </is>
      </c>
      <c r="V103" s="34" t="inlineStr">
        <is>
          <t>Potassium packed electrolytes, coconut water, vitamins, no artificial</t>
        </is>
      </c>
      <c r="W103" s="51" t="n"/>
      <c r="X103" s="51" t="n"/>
      <c r="Y103" s="51" t="n"/>
      <c r="Z103" s="51" t="n"/>
      <c r="AA103" s="34" t="inlineStr">
        <is>
          <t>High</t>
        </is>
      </c>
      <c r="AB103" s="34" t="inlineStr">
        <is>
          <t>Fast growing premium sports drink (Coca-Cola owned)</t>
        </is>
      </c>
      <c r="AC103" s="34" t="inlineStr">
        <is>
          <t>Premium, natural sports hydration with potassium</t>
        </is>
      </c>
      <c r="AD103" s="34" t="inlineStr">
        <is>
          <t>Coconut water electrolytes and a cleaner label than legacy brands.</t>
        </is>
      </c>
      <c r="AE103" s="51" t="n"/>
      <c r="AF103" s="53">
        <f>IF(AND(ISNUMBER($P103),ISNUMBER($AL103),$AL103&lt;&gt;0),ROUND($P103/$AL103*100,1),"")</f>
        <v/>
      </c>
      <c r="AG103" s="54">
        <f>IF(AND(ISNUMBER($S103),ISNUMBER($AL103),$AL103&lt;&gt;0),ROUND($S103/$AL103*100,2),"")</f>
        <v/>
      </c>
      <c r="AH103" s="53">
        <f>IF(AND(ISNUMBER($Q103),ISNUMBER($AL103),$AL103&lt;&gt;0),ROUND($Q103/$AL103*100,1),"")</f>
        <v/>
      </c>
      <c r="AI103" s="48">
        <f>IF(ISNUMBER($S103),IF($S103&lt;=1,"Yes","No"),"n/a")</f>
        <v/>
      </c>
      <c r="AJ103" s="48">
        <f>IF(ISNUMBER($S103),ROUND(MAX(0,MIN(100,100-$S103*2.5-IF(ISNUMBER($T103),$T103,0)*0.12+IF($S103&lt;=1,12,0))),0),"")</f>
        <v/>
      </c>
      <c r="AK103" s="48">
        <f>IF(ISNUMBER($Q103),IF($Q103&gt;=100,20,IF($Q103&gt;=30,10,0)),0)+IF(ISNUMBER($R103),IF($R103&gt;=100,20,0),0)+IF(ISNUMBER($P103),IF($P103&gt;=150,20,IF($P103&gt;=50,12,5)),0)+IF(ISNUMBER($S103),IF($S103&lt;=1,15,0),0)</f>
        <v/>
      </c>
      <c r="AL103" s="48" t="n">
        <v>473</v>
      </c>
      <c r="AM103" s="49" t="n"/>
      <c r="AN103" s="48">
        <f>IF(AND(ISNUMBER($P103),ISNUMBER($AL103),$AL103&lt;&gt;0),IF(OR($P103&gt;180,$P103/$AL103*1000&gt;400),"Over ceiling, confirm SKU","Within"),"n/a")</f>
        <v/>
      </c>
      <c r="AO103" s="51" t="n"/>
      <c r="AP103" s="51" t="n"/>
      <c r="AQ103" s="51" t="n"/>
      <c r="AR103" s="34" t="inlineStr">
        <is>
          <t>Retrieved and cited, see Enrichment Log</t>
        </is>
      </c>
      <c r="AS103" s="34" t="inlineStr">
        <is>
          <t>BLANK -&gt; requires live Amazon.ca capture</t>
        </is>
      </c>
      <c r="AT103" s="34" t="inlineStr">
        <is>
          <t>Unverified commercial data</t>
        </is>
      </c>
    </row>
    <row r="104" ht="28" customHeight="1">
      <c r="A104" s="34" t="inlineStr">
        <is>
          <t>BODYARMOR</t>
        </is>
      </c>
      <c r="B104" s="34" t="inlineStr">
        <is>
          <t>BODYARMOR Sports Drink | Tropical Punch | 12 pack 473mL</t>
        </is>
      </c>
      <c r="C104" s="34" t="inlineStr">
        <is>
          <t>2) Electrolyte beverage (RTD)</t>
        </is>
      </c>
      <c r="D104" s="34" t="inlineStr">
        <is>
          <t>473 mL bottle</t>
        </is>
      </c>
      <c r="E104" s="48" t="n">
        <v>12</v>
      </c>
      <c r="F104" s="49" t="n"/>
      <c r="G104" s="50">
        <f>IF(AND(ISNUMBER($F104),ISNUMBER($E104),$E104&lt;&gt;0),$F104/$E104,"")</f>
        <v/>
      </c>
      <c r="H104" s="50">
        <f>IF(AND(ISNUMBER($F104),ISNUMBER($AL104),ISNUMBER($E104),($AL104*$E104)&lt;&gt;0),$F104/($AL104*$E104)*100,"")</f>
        <v/>
      </c>
      <c r="I104" s="51" t="n"/>
      <c r="J104" s="52" t="n"/>
      <c r="K104" s="50">
        <f>IF(AND(ISNUMBER($F104),ISNUMBER($J104)),$F104*(1-$J104),"")</f>
        <v/>
      </c>
      <c r="L104" s="51" t="n"/>
      <c r="M104" s="51" t="n"/>
      <c r="N104" s="50">
        <f>IF(ISNUMBER($F104),($F104-IF(ISNUMBER($AM104),$AM104,0))*(1-IF(ISNUMBER($J104),$J104,0)),"")</f>
        <v/>
      </c>
      <c r="O104" s="34" t="inlineStr">
        <is>
          <t>Tropical Punch</t>
        </is>
      </c>
      <c r="P104" s="48" t="n">
        <v>0</v>
      </c>
      <c r="Q104" s="48" t="n">
        <v>30</v>
      </c>
      <c r="R104" s="48" t="n">
        <v>680</v>
      </c>
      <c r="S104" s="48" t="n">
        <v>29</v>
      </c>
      <c r="T104" s="48" t="n">
        <v>120</v>
      </c>
      <c r="U104" s="34" t="inlineStr">
        <is>
          <t>Cane sugar</t>
        </is>
      </c>
      <c r="V104" s="34" t="inlineStr">
        <is>
          <t>Potassium packed electrolytes, coconut water, vitamins, no artificial</t>
        </is>
      </c>
      <c r="W104" s="51" t="n"/>
      <c r="X104" s="51" t="n"/>
      <c r="Y104" s="51" t="n"/>
      <c r="Z104" s="51" t="n"/>
      <c r="AA104" s="34" t="inlineStr">
        <is>
          <t>High</t>
        </is>
      </c>
      <c r="AB104" s="34" t="inlineStr">
        <is>
          <t>Fast growing premium sports drink (Coca-Cola owned)</t>
        </is>
      </c>
      <c r="AC104" s="34" t="inlineStr">
        <is>
          <t>Premium, natural sports hydration with potassium</t>
        </is>
      </c>
      <c r="AD104" s="34" t="inlineStr">
        <is>
          <t>Coconut water electrolytes and a cleaner label than legacy brands.</t>
        </is>
      </c>
      <c r="AE104" s="51" t="n"/>
      <c r="AF104" s="53">
        <f>IF(AND(ISNUMBER($P104),ISNUMBER($AL104),$AL104&lt;&gt;0),ROUND($P104/$AL104*100,1),"")</f>
        <v/>
      </c>
      <c r="AG104" s="54">
        <f>IF(AND(ISNUMBER($S104),ISNUMBER($AL104),$AL104&lt;&gt;0),ROUND($S104/$AL104*100,2),"")</f>
        <v/>
      </c>
      <c r="AH104" s="53">
        <f>IF(AND(ISNUMBER($Q104),ISNUMBER($AL104),$AL104&lt;&gt;0),ROUND($Q104/$AL104*100,1),"")</f>
        <v/>
      </c>
      <c r="AI104" s="48">
        <f>IF(ISNUMBER($S104),IF($S104&lt;=1,"Yes","No"),"n/a")</f>
        <v/>
      </c>
      <c r="AJ104" s="48">
        <f>IF(ISNUMBER($S104),ROUND(MAX(0,MIN(100,100-$S104*2.5-IF(ISNUMBER($T104),$T104,0)*0.12+IF($S104&lt;=1,12,0))),0),"")</f>
        <v/>
      </c>
      <c r="AK104" s="48">
        <f>IF(ISNUMBER($Q104),IF($Q104&gt;=100,20,IF($Q104&gt;=30,10,0)),0)+IF(ISNUMBER($R104),IF($R104&gt;=100,20,0),0)+IF(ISNUMBER($P104),IF($P104&gt;=150,20,IF($P104&gt;=50,12,5)),0)+IF(ISNUMBER($S104),IF($S104&lt;=1,15,0),0)</f>
        <v/>
      </c>
      <c r="AL104" s="48" t="n">
        <v>473</v>
      </c>
      <c r="AM104" s="49" t="n"/>
      <c r="AN104" s="48">
        <f>IF(AND(ISNUMBER($P104),ISNUMBER($AL104),$AL104&lt;&gt;0),IF(OR($P104&gt;180,$P104/$AL104*1000&gt;400),"Over ceiling, confirm SKU","Within"),"n/a")</f>
        <v/>
      </c>
      <c r="AO104" s="51" t="n"/>
      <c r="AP104" s="51" t="n"/>
      <c r="AQ104" s="51" t="n"/>
      <c r="AR104" s="34" t="inlineStr">
        <is>
          <t>Retrieved and cited, see Enrichment Log</t>
        </is>
      </c>
      <c r="AS104" s="34" t="inlineStr">
        <is>
          <t>BLANK -&gt; requires live Amazon.ca capture</t>
        </is>
      </c>
      <c r="AT104" s="34" t="inlineStr">
        <is>
          <t>Unverified commercial data</t>
        </is>
      </c>
    </row>
    <row r="105" ht="28" customHeight="1">
      <c r="A105" s="34" t="inlineStr">
        <is>
          <t>BODYARMOR</t>
        </is>
      </c>
      <c r="B105" s="34" t="inlineStr">
        <is>
          <t>BODYARMOR Sports Drink | Tropical Punch | 18 pack 473mL</t>
        </is>
      </c>
      <c r="C105" s="34" t="inlineStr">
        <is>
          <t>2) Electrolyte beverage (RTD)</t>
        </is>
      </c>
      <c r="D105" s="34" t="inlineStr">
        <is>
          <t>473 mL bottle</t>
        </is>
      </c>
      <c r="E105" s="48" t="n">
        <v>18</v>
      </c>
      <c r="F105" s="49" t="n"/>
      <c r="G105" s="50">
        <f>IF(AND(ISNUMBER($F105),ISNUMBER($E105),$E105&lt;&gt;0),$F105/$E105,"")</f>
        <v/>
      </c>
      <c r="H105" s="50">
        <f>IF(AND(ISNUMBER($F105),ISNUMBER($AL105),ISNUMBER($E105),($AL105*$E105)&lt;&gt;0),$F105/($AL105*$E105)*100,"")</f>
        <v/>
      </c>
      <c r="I105" s="51" t="n"/>
      <c r="J105" s="52" t="n"/>
      <c r="K105" s="50">
        <f>IF(AND(ISNUMBER($F105),ISNUMBER($J105)),$F105*(1-$J105),"")</f>
        <v/>
      </c>
      <c r="L105" s="51" t="n"/>
      <c r="M105" s="51" t="n"/>
      <c r="N105" s="50">
        <f>IF(ISNUMBER($F105),($F105-IF(ISNUMBER($AM105),$AM105,0))*(1-IF(ISNUMBER($J105),$J105,0)),"")</f>
        <v/>
      </c>
      <c r="O105" s="34" t="inlineStr">
        <is>
          <t>Tropical Punch</t>
        </is>
      </c>
      <c r="P105" s="48" t="n">
        <v>0</v>
      </c>
      <c r="Q105" s="48" t="n">
        <v>30</v>
      </c>
      <c r="R105" s="48" t="n">
        <v>680</v>
      </c>
      <c r="S105" s="48" t="n">
        <v>29</v>
      </c>
      <c r="T105" s="48" t="n">
        <v>120</v>
      </c>
      <c r="U105" s="34" t="inlineStr">
        <is>
          <t>Cane sugar</t>
        </is>
      </c>
      <c r="V105" s="34" t="inlineStr">
        <is>
          <t>Potassium packed electrolytes, coconut water, vitamins, no artificial</t>
        </is>
      </c>
      <c r="W105" s="51" t="n"/>
      <c r="X105" s="51" t="n"/>
      <c r="Y105" s="51" t="n"/>
      <c r="Z105" s="51" t="n"/>
      <c r="AA105" s="34" t="inlineStr">
        <is>
          <t>High</t>
        </is>
      </c>
      <c r="AB105" s="34" t="inlineStr">
        <is>
          <t>Fast growing premium sports drink (Coca-Cola owned)</t>
        </is>
      </c>
      <c r="AC105" s="34" t="inlineStr">
        <is>
          <t>Premium, natural sports hydration with potassium</t>
        </is>
      </c>
      <c r="AD105" s="34" t="inlineStr">
        <is>
          <t>Coconut water electrolytes and a cleaner label than legacy brands.</t>
        </is>
      </c>
      <c r="AE105" s="51" t="n"/>
      <c r="AF105" s="53">
        <f>IF(AND(ISNUMBER($P105),ISNUMBER($AL105),$AL105&lt;&gt;0),ROUND($P105/$AL105*100,1),"")</f>
        <v/>
      </c>
      <c r="AG105" s="54">
        <f>IF(AND(ISNUMBER($S105),ISNUMBER($AL105),$AL105&lt;&gt;0),ROUND($S105/$AL105*100,2),"")</f>
        <v/>
      </c>
      <c r="AH105" s="53">
        <f>IF(AND(ISNUMBER($Q105),ISNUMBER($AL105),$AL105&lt;&gt;0),ROUND($Q105/$AL105*100,1),"")</f>
        <v/>
      </c>
      <c r="AI105" s="48">
        <f>IF(ISNUMBER($S105),IF($S105&lt;=1,"Yes","No"),"n/a")</f>
        <v/>
      </c>
      <c r="AJ105" s="48">
        <f>IF(ISNUMBER($S105),ROUND(MAX(0,MIN(100,100-$S105*2.5-IF(ISNUMBER($T105),$T105,0)*0.12+IF($S105&lt;=1,12,0))),0),"")</f>
        <v/>
      </c>
      <c r="AK105" s="48">
        <f>IF(ISNUMBER($Q105),IF($Q105&gt;=100,20,IF($Q105&gt;=30,10,0)),0)+IF(ISNUMBER($R105),IF($R105&gt;=100,20,0),0)+IF(ISNUMBER($P105),IF($P105&gt;=150,20,IF($P105&gt;=50,12,5)),0)+IF(ISNUMBER($S105),IF($S105&lt;=1,15,0),0)</f>
        <v/>
      </c>
      <c r="AL105" s="48" t="n">
        <v>473</v>
      </c>
      <c r="AM105" s="49" t="n"/>
      <c r="AN105" s="48">
        <f>IF(AND(ISNUMBER($P105),ISNUMBER($AL105),$AL105&lt;&gt;0),IF(OR($P105&gt;180,$P105/$AL105*1000&gt;400),"Over ceiling, confirm SKU","Within"),"n/a")</f>
        <v/>
      </c>
      <c r="AO105" s="51" t="n"/>
      <c r="AP105" s="51" t="n"/>
      <c r="AQ105" s="51" t="n"/>
      <c r="AR105" s="34" t="inlineStr">
        <is>
          <t>Retrieved and cited, see Enrichment Log</t>
        </is>
      </c>
      <c r="AS105" s="34" t="inlineStr">
        <is>
          <t>BLANK -&gt; requires live Amazon.ca capture</t>
        </is>
      </c>
      <c r="AT105" s="34" t="inlineStr">
        <is>
          <t>Unverified commercial data</t>
        </is>
      </c>
    </row>
    <row r="106" ht="28" customHeight="1">
      <c r="A106" s="34" t="inlineStr">
        <is>
          <t>BODYARMOR</t>
        </is>
      </c>
      <c r="B106" s="34" t="inlineStr">
        <is>
          <t>BODYARMOR Sports Drink | Tropical Punch | 24 pack 473mL</t>
        </is>
      </c>
      <c r="C106" s="34" t="inlineStr">
        <is>
          <t>2) Electrolyte beverage (RTD)</t>
        </is>
      </c>
      <c r="D106" s="34" t="inlineStr">
        <is>
          <t>473 mL bottle</t>
        </is>
      </c>
      <c r="E106" s="48" t="n">
        <v>24</v>
      </c>
      <c r="F106" s="49" t="n"/>
      <c r="G106" s="50">
        <f>IF(AND(ISNUMBER($F106),ISNUMBER($E106),$E106&lt;&gt;0),$F106/$E106,"")</f>
        <v/>
      </c>
      <c r="H106" s="50">
        <f>IF(AND(ISNUMBER($F106),ISNUMBER($AL106),ISNUMBER($E106),($AL106*$E106)&lt;&gt;0),$F106/($AL106*$E106)*100,"")</f>
        <v/>
      </c>
      <c r="I106" s="51" t="n"/>
      <c r="J106" s="52" t="n"/>
      <c r="K106" s="50">
        <f>IF(AND(ISNUMBER($F106),ISNUMBER($J106)),$F106*(1-$J106),"")</f>
        <v/>
      </c>
      <c r="L106" s="51" t="n"/>
      <c r="M106" s="51" t="n"/>
      <c r="N106" s="50">
        <f>IF(ISNUMBER($F106),($F106-IF(ISNUMBER($AM106),$AM106,0))*(1-IF(ISNUMBER($J106),$J106,0)),"")</f>
        <v/>
      </c>
      <c r="O106" s="34" t="inlineStr">
        <is>
          <t>Tropical Punch</t>
        </is>
      </c>
      <c r="P106" s="48" t="n">
        <v>0</v>
      </c>
      <c r="Q106" s="48" t="n">
        <v>30</v>
      </c>
      <c r="R106" s="48" t="n">
        <v>680</v>
      </c>
      <c r="S106" s="48" t="n">
        <v>29</v>
      </c>
      <c r="T106" s="48" t="n">
        <v>120</v>
      </c>
      <c r="U106" s="34" t="inlineStr">
        <is>
          <t>Cane sugar</t>
        </is>
      </c>
      <c r="V106" s="34" t="inlineStr">
        <is>
          <t>Potassium packed electrolytes, coconut water, vitamins, no artificial</t>
        </is>
      </c>
      <c r="W106" s="51" t="n"/>
      <c r="X106" s="51" t="n"/>
      <c r="Y106" s="51" t="n"/>
      <c r="Z106" s="51" t="n"/>
      <c r="AA106" s="34" t="inlineStr">
        <is>
          <t>High</t>
        </is>
      </c>
      <c r="AB106" s="34" t="inlineStr">
        <is>
          <t>Fast growing premium sports drink (Coca-Cola owned)</t>
        </is>
      </c>
      <c r="AC106" s="34" t="inlineStr">
        <is>
          <t>Premium, natural sports hydration with potassium</t>
        </is>
      </c>
      <c r="AD106" s="34" t="inlineStr">
        <is>
          <t>Coconut water electrolytes and a cleaner label than legacy brands.</t>
        </is>
      </c>
      <c r="AE106" s="51" t="n"/>
      <c r="AF106" s="53">
        <f>IF(AND(ISNUMBER($P106),ISNUMBER($AL106),$AL106&lt;&gt;0),ROUND($P106/$AL106*100,1),"")</f>
        <v/>
      </c>
      <c r="AG106" s="54">
        <f>IF(AND(ISNUMBER($S106),ISNUMBER($AL106),$AL106&lt;&gt;0),ROUND($S106/$AL106*100,2),"")</f>
        <v/>
      </c>
      <c r="AH106" s="53">
        <f>IF(AND(ISNUMBER($Q106),ISNUMBER($AL106),$AL106&lt;&gt;0),ROUND($Q106/$AL106*100,1),"")</f>
        <v/>
      </c>
      <c r="AI106" s="48">
        <f>IF(ISNUMBER($S106),IF($S106&lt;=1,"Yes","No"),"n/a")</f>
        <v/>
      </c>
      <c r="AJ106" s="48">
        <f>IF(ISNUMBER($S106),ROUND(MAX(0,MIN(100,100-$S106*2.5-IF(ISNUMBER($T106),$T106,0)*0.12+IF($S106&lt;=1,12,0))),0),"")</f>
        <v/>
      </c>
      <c r="AK106" s="48">
        <f>IF(ISNUMBER($Q106),IF($Q106&gt;=100,20,IF($Q106&gt;=30,10,0)),0)+IF(ISNUMBER($R106),IF($R106&gt;=100,20,0),0)+IF(ISNUMBER($P106),IF($P106&gt;=150,20,IF($P106&gt;=50,12,5)),0)+IF(ISNUMBER($S106),IF($S106&lt;=1,15,0),0)</f>
        <v/>
      </c>
      <c r="AL106" s="48" t="n">
        <v>473</v>
      </c>
      <c r="AM106" s="49" t="n"/>
      <c r="AN106" s="48">
        <f>IF(AND(ISNUMBER($P106),ISNUMBER($AL106),$AL106&lt;&gt;0),IF(OR($P106&gt;180,$P106/$AL106*1000&gt;400),"Over ceiling, confirm SKU","Within"),"n/a")</f>
        <v/>
      </c>
      <c r="AO106" s="51" t="n"/>
      <c r="AP106" s="51" t="n"/>
      <c r="AQ106" s="51" t="n"/>
      <c r="AR106" s="34" t="inlineStr">
        <is>
          <t>Retrieved and cited, see Enrichment Log</t>
        </is>
      </c>
      <c r="AS106" s="34" t="inlineStr">
        <is>
          <t>BLANK -&gt; requires live Amazon.ca capture</t>
        </is>
      </c>
      <c r="AT106" s="34" t="inlineStr">
        <is>
          <t>Unverified commercial data</t>
        </is>
      </c>
    </row>
    <row r="107" ht="28" customHeight="1">
      <c r="A107" s="34" t="inlineStr">
        <is>
          <t>BODYARMOR</t>
        </is>
      </c>
      <c r="B107" s="34" t="inlineStr">
        <is>
          <t>BODYARMOR LYTE | Blueberry Pomegranate | single 473mL</t>
        </is>
      </c>
      <c r="C107" s="34" t="inlineStr">
        <is>
          <t>2) Electrolyte beverage (RTD)</t>
        </is>
      </c>
      <c r="D107" s="34" t="inlineStr">
        <is>
          <t>473 mL bottle</t>
        </is>
      </c>
      <c r="E107" s="48" t="n">
        <v>1</v>
      </c>
      <c r="F107" s="49" t="n"/>
      <c r="G107" s="50">
        <f>IF(AND(ISNUMBER($F107),ISNUMBER($E107),$E107&lt;&gt;0),$F107/$E107,"")</f>
        <v/>
      </c>
      <c r="H107" s="50">
        <f>IF(AND(ISNUMBER($F107),ISNUMBER($AL107),ISNUMBER($E107),($AL107*$E107)&lt;&gt;0),$F107/($AL107*$E107)*100,"")</f>
        <v/>
      </c>
      <c r="I107" s="51" t="n"/>
      <c r="J107" s="52" t="n"/>
      <c r="K107" s="50">
        <f>IF(AND(ISNUMBER($F107),ISNUMBER($J107)),$F107*(1-$J107),"")</f>
        <v/>
      </c>
      <c r="L107" s="51" t="n"/>
      <c r="M107" s="51" t="n"/>
      <c r="N107" s="50">
        <f>IF(ISNUMBER($F107),($F107-IF(ISNUMBER($AM107),$AM107,0))*(1-IF(ISNUMBER($J107),$J107,0)),"")</f>
        <v/>
      </c>
      <c r="O107" s="34" t="inlineStr">
        <is>
          <t>Blueberry Pomegranate</t>
        </is>
      </c>
      <c r="P107" s="48" t="n">
        <v>0</v>
      </c>
      <c r="Q107" s="48" t="n">
        <v>30</v>
      </c>
      <c r="R107" s="48" t="n">
        <v>350</v>
      </c>
      <c r="S107" s="48" t="n">
        <v>3</v>
      </c>
      <c r="T107" s="48" t="n">
        <v>20</v>
      </c>
      <c r="U107" s="34" t="inlineStr">
        <is>
          <t>Stevia + erythritol</t>
        </is>
      </c>
      <c r="V107" s="34" t="inlineStr">
        <is>
          <t>Low sugar, potassium electrolytes, coconut water, vitamins</t>
        </is>
      </c>
      <c r="W107" s="51" t="n"/>
      <c r="X107" s="51" t="n"/>
      <c r="Y107" s="51" t="n"/>
      <c r="Z107" s="51" t="n"/>
      <c r="AA107" s="34" t="inlineStr">
        <is>
          <t>Medium</t>
        </is>
      </c>
      <c r="AB107" s="34" t="inlineStr">
        <is>
          <t>Low sugar variant of fast grower</t>
        </is>
      </c>
      <c r="AC107" s="34" t="inlineStr">
        <is>
          <t>Low sugar premium hydration</t>
        </is>
      </c>
      <c r="AD107" s="34" t="inlineStr">
        <is>
          <t>High potassium with very little sugar.</t>
        </is>
      </c>
      <c r="AE107" s="51" t="n"/>
      <c r="AF107" s="53">
        <f>IF(AND(ISNUMBER($P107),ISNUMBER($AL107),$AL107&lt;&gt;0),ROUND($P107/$AL107*100,1),"")</f>
        <v/>
      </c>
      <c r="AG107" s="54">
        <f>IF(AND(ISNUMBER($S107),ISNUMBER($AL107),$AL107&lt;&gt;0),ROUND($S107/$AL107*100,2),"")</f>
        <v/>
      </c>
      <c r="AH107" s="53">
        <f>IF(AND(ISNUMBER($Q107),ISNUMBER($AL107),$AL107&lt;&gt;0),ROUND($Q107/$AL107*100,1),"")</f>
        <v/>
      </c>
      <c r="AI107" s="48">
        <f>IF(ISNUMBER($S107),IF($S107&lt;=1,"Yes","No"),"n/a")</f>
        <v/>
      </c>
      <c r="AJ107" s="48">
        <f>IF(ISNUMBER($S107),ROUND(MAX(0,MIN(100,100-$S107*2.5-IF(ISNUMBER($T107),$T107,0)*0.12+IF($S107&lt;=1,12,0))),0),"")</f>
        <v/>
      </c>
      <c r="AK107" s="48">
        <f>IF(ISNUMBER($Q107),IF($Q107&gt;=100,20,IF($Q107&gt;=30,10,0)),0)+IF(ISNUMBER($R107),IF($R107&gt;=100,20,0),0)+IF(ISNUMBER($P107),IF($P107&gt;=150,20,IF($P107&gt;=50,12,5)),0)+IF(ISNUMBER($S107),IF($S107&lt;=1,15,0),0)</f>
        <v/>
      </c>
      <c r="AL107" s="48" t="n">
        <v>473</v>
      </c>
      <c r="AM107" s="49" t="n"/>
      <c r="AN107" s="48">
        <f>IF(AND(ISNUMBER($P107),ISNUMBER($AL107),$AL107&lt;&gt;0),IF(OR($P107&gt;180,$P107/$AL107*1000&gt;400),"Over ceiling, confirm SKU","Within"),"n/a")</f>
        <v/>
      </c>
      <c r="AO107" s="51" t="n"/>
      <c r="AP107" s="51" t="n"/>
      <c r="AQ107" s="51" t="n"/>
      <c r="AR107" s="34" t="inlineStr">
        <is>
          <t>No enrichment entry, to confirm</t>
        </is>
      </c>
      <c r="AS107" s="34" t="inlineStr">
        <is>
          <t>BLANK -&gt; requires live Amazon.ca capture</t>
        </is>
      </c>
      <c r="AT107" s="34" t="inlineStr">
        <is>
          <t>Unverified commercial data</t>
        </is>
      </c>
    </row>
    <row r="108" ht="28" customHeight="1">
      <c r="A108" s="34" t="inlineStr">
        <is>
          <t>BODYARMOR</t>
        </is>
      </c>
      <c r="B108" s="34" t="inlineStr">
        <is>
          <t>BODYARMOR LYTE | Blueberry Pomegranate | 8 pack 473mL</t>
        </is>
      </c>
      <c r="C108" s="34" t="inlineStr">
        <is>
          <t>2) Electrolyte beverage (RTD)</t>
        </is>
      </c>
      <c r="D108" s="34" t="inlineStr">
        <is>
          <t>473 mL bottle</t>
        </is>
      </c>
      <c r="E108" s="48" t="n">
        <v>8</v>
      </c>
      <c r="F108" s="49" t="n"/>
      <c r="G108" s="50">
        <f>IF(AND(ISNUMBER($F108),ISNUMBER($E108),$E108&lt;&gt;0),$F108/$E108,"")</f>
        <v/>
      </c>
      <c r="H108" s="50">
        <f>IF(AND(ISNUMBER($F108),ISNUMBER($AL108),ISNUMBER($E108),($AL108*$E108)&lt;&gt;0),$F108/($AL108*$E108)*100,"")</f>
        <v/>
      </c>
      <c r="I108" s="51" t="n"/>
      <c r="J108" s="52" t="n"/>
      <c r="K108" s="50">
        <f>IF(AND(ISNUMBER($F108),ISNUMBER($J108)),$F108*(1-$J108),"")</f>
        <v/>
      </c>
      <c r="L108" s="51" t="n"/>
      <c r="M108" s="51" t="n"/>
      <c r="N108" s="50">
        <f>IF(ISNUMBER($F108),($F108-IF(ISNUMBER($AM108),$AM108,0))*(1-IF(ISNUMBER($J108),$J108,0)),"")</f>
        <v/>
      </c>
      <c r="O108" s="34" t="inlineStr">
        <is>
          <t>Blueberry Pomegranate</t>
        </is>
      </c>
      <c r="P108" s="48" t="n">
        <v>0</v>
      </c>
      <c r="Q108" s="48" t="n">
        <v>30</v>
      </c>
      <c r="R108" s="48" t="n">
        <v>350</v>
      </c>
      <c r="S108" s="48" t="n">
        <v>3</v>
      </c>
      <c r="T108" s="48" t="n">
        <v>20</v>
      </c>
      <c r="U108" s="34" t="inlineStr">
        <is>
          <t>Stevia + erythritol</t>
        </is>
      </c>
      <c r="V108" s="34" t="inlineStr">
        <is>
          <t>Low sugar, potassium electrolytes, coconut water, vitamins</t>
        </is>
      </c>
      <c r="W108" s="51" t="n"/>
      <c r="X108" s="51" t="n"/>
      <c r="Y108" s="51" t="n"/>
      <c r="Z108" s="51" t="n"/>
      <c r="AA108" s="34" t="inlineStr">
        <is>
          <t>Medium</t>
        </is>
      </c>
      <c r="AB108" s="34" t="inlineStr">
        <is>
          <t>Low sugar variant of fast grower</t>
        </is>
      </c>
      <c r="AC108" s="34" t="inlineStr">
        <is>
          <t>Low sugar premium hydration</t>
        </is>
      </c>
      <c r="AD108" s="34" t="inlineStr">
        <is>
          <t>High potassium with very little sugar.</t>
        </is>
      </c>
      <c r="AE108" s="51" t="n"/>
      <c r="AF108" s="53">
        <f>IF(AND(ISNUMBER($P108),ISNUMBER($AL108),$AL108&lt;&gt;0),ROUND($P108/$AL108*100,1),"")</f>
        <v/>
      </c>
      <c r="AG108" s="54">
        <f>IF(AND(ISNUMBER($S108),ISNUMBER($AL108),$AL108&lt;&gt;0),ROUND($S108/$AL108*100,2),"")</f>
        <v/>
      </c>
      <c r="AH108" s="53">
        <f>IF(AND(ISNUMBER($Q108),ISNUMBER($AL108),$AL108&lt;&gt;0),ROUND($Q108/$AL108*100,1),"")</f>
        <v/>
      </c>
      <c r="AI108" s="48">
        <f>IF(ISNUMBER($S108),IF($S108&lt;=1,"Yes","No"),"n/a")</f>
        <v/>
      </c>
      <c r="AJ108" s="48">
        <f>IF(ISNUMBER($S108),ROUND(MAX(0,MIN(100,100-$S108*2.5-IF(ISNUMBER($T108),$T108,0)*0.12+IF($S108&lt;=1,12,0))),0),"")</f>
        <v/>
      </c>
      <c r="AK108" s="48">
        <f>IF(ISNUMBER($Q108),IF($Q108&gt;=100,20,IF($Q108&gt;=30,10,0)),0)+IF(ISNUMBER($R108),IF($R108&gt;=100,20,0),0)+IF(ISNUMBER($P108),IF($P108&gt;=150,20,IF($P108&gt;=50,12,5)),0)+IF(ISNUMBER($S108),IF($S108&lt;=1,15,0),0)</f>
        <v/>
      </c>
      <c r="AL108" s="48" t="n">
        <v>473</v>
      </c>
      <c r="AM108" s="49" t="n"/>
      <c r="AN108" s="48">
        <f>IF(AND(ISNUMBER($P108),ISNUMBER($AL108),$AL108&lt;&gt;0),IF(OR($P108&gt;180,$P108/$AL108*1000&gt;400),"Over ceiling, confirm SKU","Within"),"n/a")</f>
        <v/>
      </c>
      <c r="AO108" s="51" t="n"/>
      <c r="AP108" s="51" t="n"/>
      <c r="AQ108" s="51" t="n"/>
      <c r="AR108" s="34" t="inlineStr">
        <is>
          <t>No enrichment entry, to confirm</t>
        </is>
      </c>
      <c r="AS108" s="34" t="inlineStr">
        <is>
          <t>BLANK -&gt; requires live Amazon.ca capture</t>
        </is>
      </c>
      <c r="AT108" s="34" t="inlineStr">
        <is>
          <t>Unverified commercial data</t>
        </is>
      </c>
    </row>
    <row r="109" ht="28" customHeight="1">
      <c r="A109" s="34" t="inlineStr">
        <is>
          <t>BODYARMOR</t>
        </is>
      </c>
      <c r="B109" s="34" t="inlineStr">
        <is>
          <t>BODYARMOR LYTE | Blueberry Pomegranate | 12 pack 473mL</t>
        </is>
      </c>
      <c r="C109" s="34" t="inlineStr">
        <is>
          <t>2) Electrolyte beverage (RTD)</t>
        </is>
      </c>
      <c r="D109" s="34" t="inlineStr">
        <is>
          <t>473 mL bottle</t>
        </is>
      </c>
      <c r="E109" s="48" t="n">
        <v>12</v>
      </c>
      <c r="F109" s="49" t="n"/>
      <c r="G109" s="50">
        <f>IF(AND(ISNUMBER($F109),ISNUMBER($E109),$E109&lt;&gt;0),$F109/$E109,"")</f>
        <v/>
      </c>
      <c r="H109" s="50">
        <f>IF(AND(ISNUMBER($F109),ISNUMBER($AL109),ISNUMBER($E109),($AL109*$E109)&lt;&gt;0),$F109/($AL109*$E109)*100,"")</f>
        <v/>
      </c>
      <c r="I109" s="51" t="n"/>
      <c r="J109" s="52" t="n"/>
      <c r="K109" s="50">
        <f>IF(AND(ISNUMBER($F109),ISNUMBER($J109)),$F109*(1-$J109),"")</f>
        <v/>
      </c>
      <c r="L109" s="51" t="n"/>
      <c r="M109" s="51" t="n"/>
      <c r="N109" s="50">
        <f>IF(ISNUMBER($F109),($F109-IF(ISNUMBER($AM109),$AM109,0))*(1-IF(ISNUMBER($J109),$J109,0)),"")</f>
        <v/>
      </c>
      <c r="O109" s="34" t="inlineStr">
        <is>
          <t>Blueberry Pomegranate</t>
        </is>
      </c>
      <c r="P109" s="48" t="n">
        <v>0</v>
      </c>
      <c r="Q109" s="48" t="n">
        <v>30</v>
      </c>
      <c r="R109" s="48" t="n">
        <v>350</v>
      </c>
      <c r="S109" s="48" t="n">
        <v>3</v>
      </c>
      <c r="T109" s="48" t="n">
        <v>20</v>
      </c>
      <c r="U109" s="34" t="inlineStr">
        <is>
          <t>Stevia + erythritol</t>
        </is>
      </c>
      <c r="V109" s="34" t="inlineStr">
        <is>
          <t>Low sugar, potassium electrolytes, coconut water, vitamins</t>
        </is>
      </c>
      <c r="W109" s="51" t="n"/>
      <c r="X109" s="51" t="n"/>
      <c r="Y109" s="51" t="n"/>
      <c r="Z109" s="51" t="n"/>
      <c r="AA109" s="34" t="inlineStr">
        <is>
          <t>Medium</t>
        </is>
      </c>
      <c r="AB109" s="34" t="inlineStr">
        <is>
          <t>Low sugar variant of fast grower</t>
        </is>
      </c>
      <c r="AC109" s="34" t="inlineStr">
        <is>
          <t>Low sugar premium hydration</t>
        </is>
      </c>
      <c r="AD109" s="34" t="inlineStr">
        <is>
          <t>High potassium with very little sugar.</t>
        </is>
      </c>
      <c r="AE109" s="51" t="n"/>
      <c r="AF109" s="53">
        <f>IF(AND(ISNUMBER($P109),ISNUMBER($AL109),$AL109&lt;&gt;0),ROUND($P109/$AL109*100,1),"")</f>
        <v/>
      </c>
      <c r="AG109" s="54">
        <f>IF(AND(ISNUMBER($S109),ISNUMBER($AL109),$AL109&lt;&gt;0),ROUND($S109/$AL109*100,2),"")</f>
        <v/>
      </c>
      <c r="AH109" s="53">
        <f>IF(AND(ISNUMBER($Q109),ISNUMBER($AL109),$AL109&lt;&gt;0),ROUND($Q109/$AL109*100,1),"")</f>
        <v/>
      </c>
      <c r="AI109" s="48">
        <f>IF(ISNUMBER($S109),IF($S109&lt;=1,"Yes","No"),"n/a")</f>
        <v/>
      </c>
      <c r="AJ109" s="48">
        <f>IF(ISNUMBER($S109),ROUND(MAX(0,MIN(100,100-$S109*2.5-IF(ISNUMBER($T109),$T109,0)*0.12+IF($S109&lt;=1,12,0))),0),"")</f>
        <v/>
      </c>
      <c r="AK109" s="48">
        <f>IF(ISNUMBER($Q109),IF($Q109&gt;=100,20,IF($Q109&gt;=30,10,0)),0)+IF(ISNUMBER($R109),IF($R109&gt;=100,20,0),0)+IF(ISNUMBER($P109),IF($P109&gt;=150,20,IF($P109&gt;=50,12,5)),0)+IF(ISNUMBER($S109),IF($S109&lt;=1,15,0),0)</f>
        <v/>
      </c>
      <c r="AL109" s="48" t="n">
        <v>473</v>
      </c>
      <c r="AM109" s="49" t="n"/>
      <c r="AN109" s="48">
        <f>IF(AND(ISNUMBER($P109),ISNUMBER($AL109),$AL109&lt;&gt;0),IF(OR($P109&gt;180,$P109/$AL109*1000&gt;400),"Over ceiling, confirm SKU","Within"),"n/a")</f>
        <v/>
      </c>
      <c r="AO109" s="51" t="n"/>
      <c r="AP109" s="51" t="n"/>
      <c r="AQ109" s="51" t="n"/>
      <c r="AR109" s="34" t="inlineStr">
        <is>
          <t>No enrichment entry, to confirm</t>
        </is>
      </c>
      <c r="AS109" s="34" t="inlineStr">
        <is>
          <t>BLANK -&gt; requires live Amazon.ca capture</t>
        </is>
      </c>
      <c r="AT109" s="34" t="inlineStr">
        <is>
          <t>Unverified commercial data</t>
        </is>
      </c>
    </row>
    <row r="110" ht="28" customHeight="1">
      <c r="A110" s="34" t="inlineStr">
        <is>
          <t>BODYARMOR</t>
        </is>
      </c>
      <c r="B110" s="34" t="inlineStr">
        <is>
          <t>BODYARMOR LYTE | Blueberry Pomegranate | 18 pack 473mL</t>
        </is>
      </c>
      <c r="C110" s="34" t="inlineStr">
        <is>
          <t>2) Electrolyte beverage (RTD)</t>
        </is>
      </c>
      <c r="D110" s="34" t="inlineStr">
        <is>
          <t>473 mL bottle</t>
        </is>
      </c>
      <c r="E110" s="48" t="n">
        <v>18</v>
      </c>
      <c r="F110" s="49" t="n"/>
      <c r="G110" s="50">
        <f>IF(AND(ISNUMBER($F110),ISNUMBER($E110),$E110&lt;&gt;0),$F110/$E110,"")</f>
        <v/>
      </c>
      <c r="H110" s="50">
        <f>IF(AND(ISNUMBER($F110),ISNUMBER($AL110),ISNUMBER($E110),($AL110*$E110)&lt;&gt;0),$F110/($AL110*$E110)*100,"")</f>
        <v/>
      </c>
      <c r="I110" s="51" t="n"/>
      <c r="J110" s="52" t="n"/>
      <c r="K110" s="50">
        <f>IF(AND(ISNUMBER($F110),ISNUMBER($J110)),$F110*(1-$J110),"")</f>
        <v/>
      </c>
      <c r="L110" s="51" t="n"/>
      <c r="M110" s="51" t="n"/>
      <c r="N110" s="50">
        <f>IF(ISNUMBER($F110),($F110-IF(ISNUMBER($AM110),$AM110,0))*(1-IF(ISNUMBER($J110),$J110,0)),"")</f>
        <v/>
      </c>
      <c r="O110" s="34" t="inlineStr">
        <is>
          <t>Blueberry Pomegranate</t>
        </is>
      </c>
      <c r="P110" s="48" t="n">
        <v>0</v>
      </c>
      <c r="Q110" s="48" t="n">
        <v>30</v>
      </c>
      <c r="R110" s="48" t="n">
        <v>350</v>
      </c>
      <c r="S110" s="48" t="n">
        <v>3</v>
      </c>
      <c r="T110" s="48" t="n">
        <v>20</v>
      </c>
      <c r="U110" s="34" t="inlineStr">
        <is>
          <t>Stevia + erythritol</t>
        </is>
      </c>
      <c r="V110" s="34" t="inlineStr">
        <is>
          <t>Low sugar, potassium electrolytes, coconut water, vitamins</t>
        </is>
      </c>
      <c r="W110" s="51" t="n"/>
      <c r="X110" s="51" t="n"/>
      <c r="Y110" s="51" t="n"/>
      <c r="Z110" s="51" t="n"/>
      <c r="AA110" s="34" t="inlineStr">
        <is>
          <t>Medium</t>
        </is>
      </c>
      <c r="AB110" s="34" t="inlineStr">
        <is>
          <t>Low sugar variant of fast grower</t>
        </is>
      </c>
      <c r="AC110" s="34" t="inlineStr">
        <is>
          <t>Low sugar premium hydration</t>
        </is>
      </c>
      <c r="AD110" s="34" t="inlineStr">
        <is>
          <t>High potassium with very little sugar.</t>
        </is>
      </c>
      <c r="AE110" s="51" t="n"/>
      <c r="AF110" s="53">
        <f>IF(AND(ISNUMBER($P110),ISNUMBER($AL110),$AL110&lt;&gt;0),ROUND($P110/$AL110*100,1),"")</f>
        <v/>
      </c>
      <c r="AG110" s="54">
        <f>IF(AND(ISNUMBER($S110),ISNUMBER($AL110),$AL110&lt;&gt;0),ROUND($S110/$AL110*100,2),"")</f>
        <v/>
      </c>
      <c r="AH110" s="53">
        <f>IF(AND(ISNUMBER($Q110),ISNUMBER($AL110),$AL110&lt;&gt;0),ROUND($Q110/$AL110*100,1),"")</f>
        <v/>
      </c>
      <c r="AI110" s="48">
        <f>IF(ISNUMBER($S110),IF($S110&lt;=1,"Yes","No"),"n/a")</f>
        <v/>
      </c>
      <c r="AJ110" s="48">
        <f>IF(ISNUMBER($S110),ROUND(MAX(0,MIN(100,100-$S110*2.5-IF(ISNUMBER($T110),$T110,0)*0.12+IF($S110&lt;=1,12,0))),0),"")</f>
        <v/>
      </c>
      <c r="AK110" s="48">
        <f>IF(ISNUMBER($Q110),IF($Q110&gt;=100,20,IF($Q110&gt;=30,10,0)),0)+IF(ISNUMBER($R110),IF($R110&gt;=100,20,0),0)+IF(ISNUMBER($P110),IF($P110&gt;=150,20,IF($P110&gt;=50,12,5)),0)+IF(ISNUMBER($S110),IF($S110&lt;=1,15,0),0)</f>
        <v/>
      </c>
      <c r="AL110" s="48" t="n">
        <v>473</v>
      </c>
      <c r="AM110" s="49" t="n"/>
      <c r="AN110" s="48">
        <f>IF(AND(ISNUMBER($P110),ISNUMBER($AL110),$AL110&lt;&gt;0),IF(OR($P110&gt;180,$P110/$AL110*1000&gt;400),"Over ceiling, confirm SKU","Within"),"n/a")</f>
        <v/>
      </c>
      <c r="AO110" s="51" t="n"/>
      <c r="AP110" s="51" t="n"/>
      <c r="AQ110" s="51" t="n"/>
      <c r="AR110" s="34" t="inlineStr">
        <is>
          <t>No enrichment entry, to confirm</t>
        </is>
      </c>
      <c r="AS110" s="34" t="inlineStr">
        <is>
          <t>BLANK -&gt; requires live Amazon.ca capture</t>
        </is>
      </c>
      <c r="AT110" s="34" t="inlineStr">
        <is>
          <t>Unverified commercial data</t>
        </is>
      </c>
    </row>
    <row r="111" ht="28" customHeight="1">
      <c r="A111" s="34" t="inlineStr">
        <is>
          <t>BODYARMOR</t>
        </is>
      </c>
      <c r="B111" s="34" t="inlineStr">
        <is>
          <t>BODYARMOR LYTE | Blueberry Pomegranate | 24 pack 473mL</t>
        </is>
      </c>
      <c r="C111" s="34" t="inlineStr">
        <is>
          <t>2) Electrolyte beverage (RTD)</t>
        </is>
      </c>
      <c r="D111" s="34" t="inlineStr">
        <is>
          <t>473 mL bottle</t>
        </is>
      </c>
      <c r="E111" s="48" t="n">
        <v>24</v>
      </c>
      <c r="F111" s="49" t="n"/>
      <c r="G111" s="50">
        <f>IF(AND(ISNUMBER($F111),ISNUMBER($E111),$E111&lt;&gt;0),$F111/$E111,"")</f>
        <v/>
      </c>
      <c r="H111" s="50">
        <f>IF(AND(ISNUMBER($F111),ISNUMBER($AL111),ISNUMBER($E111),($AL111*$E111)&lt;&gt;0),$F111/($AL111*$E111)*100,"")</f>
        <v/>
      </c>
      <c r="I111" s="51" t="n"/>
      <c r="J111" s="52" t="n"/>
      <c r="K111" s="50">
        <f>IF(AND(ISNUMBER($F111),ISNUMBER($J111)),$F111*(1-$J111),"")</f>
        <v/>
      </c>
      <c r="L111" s="51" t="n"/>
      <c r="M111" s="51" t="n"/>
      <c r="N111" s="50">
        <f>IF(ISNUMBER($F111),($F111-IF(ISNUMBER($AM111),$AM111,0))*(1-IF(ISNUMBER($J111),$J111,0)),"")</f>
        <v/>
      </c>
      <c r="O111" s="34" t="inlineStr">
        <is>
          <t>Blueberry Pomegranate</t>
        </is>
      </c>
      <c r="P111" s="48" t="n">
        <v>0</v>
      </c>
      <c r="Q111" s="48" t="n">
        <v>30</v>
      </c>
      <c r="R111" s="48" t="n">
        <v>350</v>
      </c>
      <c r="S111" s="48" t="n">
        <v>3</v>
      </c>
      <c r="T111" s="48" t="n">
        <v>20</v>
      </c>
      <c r="U111" s="34" t="inlineStr">
        <is>
          <t>Stevia + erythritol</t>
        </is>
      </c>
      <c r="V111" s="34" t="inlineStr">
        <is>
          <t>Low sugar, potassium electrolytes, coconut water, vitamins</t>
        </is>
      </c>
      <c r="W111" s="51" t="n"/>
      <c r="X111" s="51" t="n"/>
      <c r="Y111" s="51" t="n"/>
      <c r="Z111" s="51" t="n"/>
      <c r="AA111" s="34" t="inlineStr">
        <is>
          <t>Medium</t>
        </is>
      </c>
      <c r="AB111" s="34" t="inlineStr">
        <is>
          <t>Low sugar variant of fast grower</t>
        </is>
      </c>
      <c r="AC111" s="34" t="inlineStr">
        <is>
          <t>Low sugar premium hydration</t>
        </is>
      </c>
      <c r="AD111" s="34" t="inlineStr">
        <is>
          <t>High potassium with very little sugar.</t>
        </is>
      </c>
      <c r="AE111" s="51" t="n"/>
      <c r="AF111" s="53">
        <f>IF(AND(ISNUMBER($P111),ISNUMBER($AL111),$AL111&lt;&gt;0),ROUND($P111/$AL111*100,1),"")</f>
        <v/>
      </c>
      <c r="AG111" s="54">
        <f>IF(AND(ISNUMBER($S111),ISNUMBER($AL111),$AL111&lt;&gt;0),ROUND($S111/$AL111*100,2),"")</f>
        <v/>
      </c>
      <c r="AH111" s="53">
        <f>IF(AND(ISNUMBER($Q111),ISNUMBER($AL111),$AL111&lt;&gt;0),ROUND($Q111/$AL111*100,1),"")</f>
        <v/>
      </c>
      <c r="AI111" s="48">
        <f>IF(ISNUMBER($S111),IF($S111&lt;=1,"Yes","No"),"n/a")</f>
        <v/>
      </c>
      <c r="AJ111" s="48">
        <f>IF(ISNUMBER($S111),ROUND(MAX(0,MIN(100,100-$S111*2.5-IF(ISNUMBER($T111),$T111,0)*0.12+IF($S111&lt;=1,12,0))),0),"")</f>
        <v/>
      </c>
      <c r="AK111" s="48">
        <f>IF(ISNUMBER($Q111),IF($Q111&gt;=100,20,IF($Q111&gt;=30,10,0)),0)+IF(ISNUMBER($R111),IF($R111&gt;=100,20,0),0)+IF(ISNUMBER($P111),IF($P111&gt;=150,20,IF($P111&gt;=50,12,5)),0)+IF(ISNUMBER($S111),IF($S111&lt;=1,15,0),0)</f>
        <v/>
      </c>
      <c r="AL111" s="48" t="n">
        <v>473</v>
      </c>
      <c r="AM111" s="49" t="n"/>
      <c r="AN111" s="48">
        <f>IF(AND(ISNUMBER($P111),ISNUMBER($AL111),$AL111&lt;&gt;0),IF(OR($P111&gt;180,$P111/$AL111*1000&gt;400),"Over ceiling, confirm SKU","Within"),"n/a")</f>
        <v/>
      </c>
      <c r="AO111" s="51" t="n"/>
      <c r="AP111" s="51" t="n"/>
      <c r="AQ111" s="51" t="n"/>
      <c r="AR111" s="34" t="inlineStr">
        <is>
          <t>No enrichment entry, to confirm</t>
        </is>
      </c>
      <c r="AS111" s="34" t="inlineStr">
        <is>
          <t>BLANK -&gt; requires live Amazon.ca capture</t>
        </is>
      </c>
      <c r="AT111" s="34" t="inlineStr">
        <is>
          <t>Unverified commercial data</t>
        </is>
      </c>
    </row>
    <row r="112" ht="28" customHeight="1">
      <c r="A112" s="34" t="inlineStr">
        <is>
          <t>BODYARMOR</t>
        </is>
      </c>
      <c r="B112" s="34" t="inlineStr">
        <is>
          <t>BODYARMOR LYTE | Peach Mango | single 473mL</t>
        </is>
      </c>
      <c r="C112" s="34" t="inlineStr">
        <is>
          <t>2) Electrolyte beverage (RTD)</t>
        </is>
      </c>
      <c r="D112" s="34" t="inlineStr">
        <is>
          <t>473 mL bottle</t>
        </is>
      </c>
      <c r="E112" s="48" t="n">
        <v>1</v>
      </c>
      <c r="F112" s="49" t="n"/>
      <c r="G112" s="50">
        <f>IF(AND(ISNUMBER($F112),ISNUMBER($E112),$E112&lt;&gt;0),$F112/$E112,"")</f>
        <v/>
      </c>
      <c r="H112" s="50">
        <f>IF(AND(ISNUMBER($F112),ISNUMBER($AL112),ISNUMBER($E112),($AL112*$E112)&lt;&gt;0),$F112/($AL112*$E112)*100,"")</f>
        <v/>
      </c>
      <c r="I112" s="51" t="n"/>
      <c r="J112" s="52" t="n"/>
      <c r="K112" s="50">
        <f>IF(AND(ISNUMBER($F112),ISNUMBER($J112)),$F112*(1-$J112),"")</f>
        <v/>
      </c>
      <c r="L112" s="51" t="n"/>
      <c r="M112" s="51" t="n"/>
      <c r="N112" s="50">
        <f>IF(ISNUMBER($F112),($F112-IF(ISNUMBER($AM112),$AM112,0))*(1-IF(ISNUMBER($J112),$J112,0)),"")</f>
        <v/>
      </c>
      <c r="O112" s="34" t="inlineStr">
        <is>
          <t>Peach Mango</t>
        </is>
      </c>
      <c r="P112" s="48" t="n">
        <v>0</v>
      </c>
      <c r="Q112" s="48" t="n">
        <v>30</v>
      </c>
      <c r="R112" s="48" t="n">
        <v>350</v>
      </c>
      <c r="S112" s="48" t="n">
        <v>3</v>
      </c>
      <c r="T112" s="48" t="n">
        <v>20</v>
      </c>
      <c r="U112" s="34" t="inlineStr">
        <is>
          <t>Stevia + erythritol</t>
        </is>
      </c>
      <c r="V112" s="34" t="inlineStr">
        <is>
          <t>Low sugar, potassium electrolytes, coconut water, vitamins</t>
        </is>
      </c>
      <c r="W112" s="51" t="n"/>
      <c r="X112" s="51" t="n"/>
      <c r="Y112" s="51" t="n"/>
      <c r="Z112" s="51" t="n"/>
      <c r="AA112" s="34" t="inlineStr">
        <is>
          <t>Medium</t>
        </is>
      </c>
      <c r="AB112" s="34" t="inlineStr">
        <is>
          <t>Low sugar variant of fast grower</t>
        </is>
      </c>
      <c r="AC112" s="34" t="inlineStr">
        <is>
          <t>Low sugar premium hydration</t>
        </is>
      </c>
      <c r="AD112" s="34" t="inlineStr">
        <is>
          <t>High potassium with very little sugar.</t>
        </is>
      </c>
      <c r="AE112" s="51" t="n"/>
      <c r="AF112" s="53">
        <f>IF(AND(ISNUMBER($P112),ISNUMBER($AL112),$AL112&lt;&gt;0),ROUND($P112/$AL112*100,1),"")</f>
        <v/>
      </c>
      <c r="AG112" s="54">
        <f>IF(AND(ISNUMBER($S112),ISNUMBER($AL112),$AL112&lt;&gt;0),ROUND($S112/$AL112*100,2),"")</f>
        <v/>
      </c>
      <c r="AH112" s="53">
        <f>IF(AND(ISNUMBER($Q112),ISNUMBER($AL112),$AL112&lt;&gt;0),ROUND($Q112/$AL112*100,1),"")</f>
        <v/>
      </c>
      <c r="AI112" s="48">
        <f>IF(ISNUMBER($S112),IF($S112&lt;=1,"Yes","No"),"n/a")</f>
        <v/>
      </c>
      <c r="AJ112" s="48">
        <f>IF(ISNUMBER($S112),ROUND(MAX(0,MIN(100,100-$S112*2.5-IF(ISNUMBER($T112),$T112,0)*0.12+IF($S112&lt;=1,12,0))),0),"")</f>
        <v/>
      </c>
      <c r="AK112" s="48">
        <f>IF(ISNUMBER($Q112),IF($Q112&gt;=100,20,IF($Q112&gt;=30,10,0)),0)+IF(ISNUMBER($R112),IF($R112&gt;=100,20,0),0)+IF(ISNUMBER($P112),IF($P112&gt;=150,20,IF($P112&gt;=50,12,5)),0)+IF(ISNUMBER($S112),IF($S112&lt;=1,15,0),0)</f>
        <v/>
      </c>
      <c r="AL112" s="48" t="n">
        <v>473</v>
      </c>
      <c r="AM112" s="49" t="n"/>
      <c r="AN112" s="48">
        <f>IF(AND(ISNUMBER($P112),ISNUMBER($AL112),$AL112&lt;&gt;0),IF(OR($P112&gt;180,$P112/$AL112*1000&gt;400),"Over ceiling, confirm SKU","Within"),"n/a")</f>
        <v/>
      </c>
      <c r="AO112" s="51" t="n"/>
      <c r="AP112" s="51" t="n"/>
      <c r="AQ112" s="51" t="n"/>
      <c r="AR112" s="34" t="inlineStr">
        <is>
          <t>No enrichment entry, to confirm</t>
        </is>
      </c>
      <c r="AS112" s="34" t="inlineStr">
        <is>
          <t>BLANK -&gt; requires live Amazon.ca capture</t>
        </is>
      </c>
      <c r="AT112" s="34" t="inlineStr">
        <is>
          <t>Unverified commercial data</t>
        </is>
      </c>
    </row>
    <row r="113" ht="28" customHeight="1">
      <c r="A113" s="34" t="inlineStr">
        <is>
          <t>BODYARMOR</t>
        </is>
      </c>
      <c r="B113" s="34" t="inlineStr">
        <is>
          <t>BODYARMOR LYTE | Peach Mango | 8 pack 473mL</t>
        </is>
      </c>
      <c r="C113" s="34" t="inlineStr">
        <is>
          <t>2) Electrolyte beverage (RTD)</t>
        </is>
      </c>
      <c r="D113" s="34" t="inlineStr">
        <is>
          <t>473 mL bottle</t>
        </is>
      </c>
      <c r="E113" s="48" t="n">
        <v>8</v>
      </c>
      <c r="F113" s="49" t="n"/>
      <c r="G113" s="50">
        <f>IF(AND(ISNUMBER($F113),ISNUMBER($E113),$E113&lt;&gt;0),$F113/$E113,"")</f>
        <v/>
      </c>
      <c r="H113" s="50">
        <f>IF(AND(ISNUMBER($F113),ISNUMBER($AL113),ISNUMBER($E113),($AL113*$E113)&lt;&gt;0),$F113/($AL113*$E113)*100,"")</f>
        <v/>
      </c>
      <c r="I113" s="51" t="n"/>
      <c r="J113" s="52" t="n"/>
      <c r="K113" s="50">
        <f>IF(AND(ISNUMBER($F113),ISNUMBER($J113)),$F113*(1-$J113),"")</f>
        <v/>
      </c>
      <c r="L113" s="51" t="n"/>
      <c r="M113" s="51" t="n"/>
      <c r="N113" s="50">
        <f>IF(ISNUMBER($F113),($F113-IF(ISNUMBER($AM113),$AM113,0))*(1-IF(ISNUMBER($J113),$J113,0)),"")</f>
        <v/>
      </c>
      <c r="O113" s="34" t="inlineStr">
        <is>
          <t>Peach Mango</t>
        </is>
      </c>
      <c r="P113" s="48" t="n">
        <v>0</v>
      </c>
      <c r="Q113" s="48" t="n">
        <v>30</v>
      </c>
      <c r="R113" s="48" t="n">
        <v>350</v>
      </c>
      <c r="S113" s="48" t="n">
        <v>3</v>
      </c>
      <c r="T113" s="48" t="n">
        <v>20</v>
      </c>
      <c r="U113" s="34" t="inlineStr">
        <is>
          <t>Stevia + erythritol</t>
        </is>
      </c>
      <c r="V113" s="34" t="inlineStr">
        <is>
          <t>Low sugar, potassium electrolytes, coconut water, vitamins</t>
        </is>
      </c>
      <c r="W113" s="51" t="n"/>
      <c r="X113" s="51" t="n"/>
      <c r="Y113" s="51" t="n"/>
      <c r="Z113" s="51" t="n"/>
      <c r="AA113" s="34" t="inlineStr">
        <is>
          <t>Medium</t>
        </is>
      </c>
      <c r="AB113" s="34" t="inlineStr">
        <is>
          <t>Low sugar variant of fast grower</t>
        </is>
      </c>
      <c r="AC113" s="34" t="inlineStr">
        <is>
          <t>Low sugar premium hydration</t>
        </is>
      </c>
      <c r="AD113" s="34" t="inlineStr">
        <is>
          <t>High potassium with very little sugar.</t>
        </is>
      </c>
      <c r="AE113" s="51" t="n"/>
      <c r="AF113" s="53">
        <f>IF(AND(ISNUMBER($P113),ISNUMBER($AL113),$AL113&lt;&gt;0),ROUND($P113/$AL113*100,1),"")</f>
        <v/>
      </c>
      <c r="AG113" s="54">
        <f>IF(AND(ISNUMBER($S113),ISNUMBER($AL113),$AL113&lt;&gt;0),ROUND($S113/$AL113*100,2),"")</f>
        <v/>
      </c>
      <c r="AH113" s="53">
        <f>IF(AND(ISNUMBER($Q113),ISNUMBER($AL113),$AL113&lt;&gt;0),ROUND($Q113/$AL113*100,1),"")</f>
        <v/>
      </c>
      <c r="AI113" s="48">
        <f>IF(ISNUMBER($S113),IF($S113&lt;=1,"Yes","No"),"n/a")</f>
        <v/>
      </c>
      <c r="AJ113" s="48">
        <f>IF(ISNUMBER($S113),ROUND(MAX(0,MIN(100,100-$S113*2.5-IF(ISNUMBER($T113),$T113,0)*0.12+IF($S113&lt;=1,12,0))),0),"")</f>
        <v/>
      </c>
      <c r="AK113" s="48">
        <f>IF(ISNUMBER($Q113),IF($Q113&gt;=100,20,IF($Q113&gt;=30,10,0)),0)+IF(ISNUMBER($R113),IF($R113&gt;=100,20,0),0)+IF(ISNUMBER($P113),IF($P113&gt;=150,20,IF($P113&gt;=50,12,5)),0)+IF(ISNUMBER($S113),IF($S113&lt;=1,15,0),0)</f>
        <v/>
      </c>
      <c r="AL113" s="48" t="n">
        <v>473</v>
      </c>
      <c r="AM113" s="49" t="n"/>
      <c r="AN113" s="48">
        <f>IF(AND(ISNUMBER($P113),ISNUMBER($AL113),$AL113&lt;&gt;0),IF(OR($P113&gt;180,$P113/$AL113*1000&gt;400),"Over ceiling, confirm SKU","Within"),"n/a")</f>
        <v/>
      </c>
      <c r="AO113" s="51" t="n"/>
      <c r="AP113" s="51" t="n"/>
      <c r="AQ113" s="51" t="n"/>
      <c r="AR113" s="34" t="inlineStr">
        <is>
          <t>No enrichment entry, to confirm</t>
        </is>
      </c>
      <c r="AS113" s="34" t="inlineStr">
        <is>
          <t>BLANK -&gt; requires live Amazon.ca capture</t>
        </is>
      </c>
      <c r="AT113" s="34" t="inlineStr">
        <is>
          <t>Unverified commercial data</t>
        </is>
      </c>
    </row>
    <row r="114" ht="28" customHeight="1">
      <c r="A114" s="34" t="inlineStr">
        <is>
          <t>BODYARMOR</t>
        </is>
      </c>
      <c r="B114" s="34" t="inlineStr">
        <is>
          <t>BODYARMOR LYTE | Peach Mango | 12 pack 473mL</t>
        </is>
      </c>
      <c r="C114" s="34" t="inlineStr">
        <is>
          <t>2) Electrolyte beverage (RTD)</t>
        </is>
      </c>
      <c r="D114" s="34" t="inlineStr">
        <is>
          <t>473 mL bottle</t>
        </is>
      </c>
      <c r="E114" s="48" t="n">
        <v>12</v>
      </c>
      <c r="F114" s="49" t="n"/>
      <c r="G114" s="50">
        <f>IF(AND(ISNUMBER($F114),ISNUMBER($E114),$E114&lt;&gt;0),$F114/$E114,"")</f>
        <v/>
      </c>
      <c r="H114" s="50">
        <f>IF(AND(ISNUMBER($F114),ISNUMBER($AL114),ISNUMBER($E114),($AL114*$E114)&lt;&gt;0),$F114/($AL114*$E114)*100,"")</f>
        <v/>
      </c>
      <c r="I114" s="51" t="n"/>
      <c r="J114" s="52" t="n"/>
      <c r="K114" s="50">
        <f>IF(AND(ISNUMBER($F114),ISNUMBER($J114)),$F114*(1-$J114),"")</f>
        <v/>
      </c>
      <c r="L114" s="51" t="n"/>
      <c r="M114" s="51" t="n"/>
      <c r="N114" s="50">
        <f>IF(ISNUMBER($F114),($F114-IF(ISNUMBER($AM114),$AM114,0))*(1-IF(ISNUMBER($J114),$J114,0)),"")</f>
        <v/>
      </c>
      <c r="O114" s="34" t="inlineStr">
        <is>
          <t>Peach Mango</t>
        </is>
      </c>
      <c r="P114" s="48" t="n">
        <v>0</v>
      </c>
      <c r="Q114" s="48" t="n">
        <v>30</v>
      </c>
      <c r="R114" s="48" t="n">
        <v>350</v>
      </c>
      <c r="S114" s="48" t="n">
        <v>3</v>
      </c>
      <c r="T114" s="48" t="n">
        <v>20</v>
      </c>
      <c r="U114" s="34" t="inlineStr">
        <is>
          <t>Stevia + erythritol</t>
        </is>
      </c>
      <c r="V114" s="34" t="inlineStr">
        <is>
          <t>Low sugar, potassium electrolytes, coconut water, vitamins</t>
        </is>
      </c>
      <c r="W114" s="51" t="n"/>
      <c r="X114" s="51" t="n"/>
      <c r="Y114" s="51" t="n"/>
      <c r="Z114" s="51" t="n"/>
      <c r="AA114" s="34" t="inlineStr">
        <is>
          <t>Medium</t>
        </is>
      </c>
      <c r="AB114" s="34" t="inlineStr">
        <is>
          <t>Low sugar variant of fast grower</t>
        </is>
      </c>
      <c r="AC114" s="34" t="inlineStr">
        <is>
          <t>Low sugar premium hydration</t>
        </is>
      </c>
      <c r="AD114" s="34" t="inlineStr">
        <is>
          <t>High potassium with very little sugar.</t>
        </is>
      </c>
      <c r="AE114" s="51" t="n"/>
      <c r="AF114" s="53">
        <f>IF(AND(ISNUMBER($P114),ISNUMBER($AL114),$AL114&lt;&gt;0),ROUND($P114/$AL114*100,1),"")</f>
        <v/>
      </c>
      <c r="AG114" s="54">
        <f>IF(AND(ISNUMBER($S114),ISNUMBER($AL114),$AL114&lt;&gt;0),ROUND($S114/$AL114*100,2),"")</f>
        <v/>
      </c>
      <c r="AH114" s="53">
        <f>IF(AND(ISNUMBER($Q114),ISNUMBER($AL114),$AL114&lt;&gt;0),ROUND($Q114/$AL114*100,1),"")</f>
        <v/>
      </c>
      <c r="AI114" s="48">
        <f>IF(ISNUMBER($S114),IF($S114&lt;=1,"Yes","No"),"n/a")</f>
        <v/>
      </c>
      <c r="AJ114" s="48">
        <f>IF(ISNUMBER($S114),ROUND(MAX(0,MIN(100,100-$S114*2.5-IF(ISNUMBER($T114),$T114,0)*0.12+IF($S114&lt;=1,12,0))),0),"")</f>
        <v/>
      </c>
      <c r="AK114" s="48">
        <f>IF(ISNUMBER($Q114),IF($Q114&gt;=100,20,IF($Q114&gt;=30,10,0)),0)+IF(ISNUMBER($R114),IF($R114&gt;=100,20,0),0)+IF(ISNUMBER($P114),IF($P114&gt;=150,20,IF($P114&gt;=50,12,5)),0)+IF(ISNUMBER($S114),IF($S114&lt;=1,15,0),0)</f>
        <v/>
      </c>
      <c r="AL114" s="48" t="n">
        <v>473</v>
      </c>
      <c r="AM114" s="49" t="n"/>
      <c r="AN114" s="48">
        <f>IF(AND(ISNUMBER($P114),ISNUMBER($AL114),$AL114&lt;&gt;0),IF(OR($P114&gt;180,$P114/$AL114*1000&gt;400),"Over ceiling, confirm SKU","Within"),"n/a")</f>
        <v/>
      </c>
      <c r="AO114" s="51" t="n"/>
      <c r="AP114" s="51" t="n"/>
      <c r="AQ114" s="51" t="n"/>
      <c r="AR114" s="34" t="inlineStr">
        <is>
          <t>No enrichment entry, to confirm</t>
        </is>
      </c>
      <c r="AS114" s="34" t="inlineStr">
        <is>
          <t>BLANK -&gt; requires live Amazon.ca capture</t>
        </is>
      </c>
      <c r="AT114" s="34" t="inlineStr">
        <is>
          <t>Unverified commercial data</t>
        </is>
      </c>
    </row>
    <row r="115" ht="28" customHeight="1">
      <c r="A115" s="34" t="inlineStr">
        <is>
          <t>BODYARMOR</t>
        </is>
      </c>
      <c r="B115" s="34" t="inlineStr">
        <is>
          <t>BODYARMOR LYTE | Peach Mango | 18 pack 473mL</t>
        </is>
      </c>
      <c r="C115" s="34" t="inlineStr">
        <is>
          <t>2) Electrolyte beverage (RTD)</t>
        </is>
      </c>
      <c r="D115" s="34" t="inlineStr">
        <is>
          <t>473 mL bottle</t>
        </is>
      </c>
      <c r="E115" s="48" t="n">
        <v>18</v>
      </c>
      <c r="F115" s="49" t="n"/>
      <c r="G115" s="50">
        <f>IF(AND(ISNUMBER($F115),ISNUMBER($E115),$E115&lt;&gt;0),$F115/$E115,"")</f>
        <v/>
      </c>
      <c r="H115" s="50">
        <f>IF(AND(ISNUMBER($F115),ISNUMBER($AL115),ISNUMBER($E115),($AL115*$E115)&lt;&gt;0),$F115/($AL115*$E115)*100,"")</f>
        <v/>
      </c>
      <c r="I115" s="51" t="n"/>
      <c r="J115" s="52" t="n"/>
      <c r="K115" s="50">
        <f>IF(AND(ISNUMBER($F115),ISNUMBER($J115)),$F115*(1-$J115),"")</f>
        <v/>
      </c>
      <c r="L115" s="51" t="n"/>
      <c r="M115" s="51" t="n"/>
      <c r="N115" s="50">
        <f>IF(ISNUMBER($F115),($F115-IF(ISNUMBER($AM115),$AM115,0))*(1-IF(ISNUMBER($J115),$J115,0)),"")</f>
        <v/>
      </c>
      <c r="O115" s="34" t="inlineStr">
        <is>
          <t>Peach Mango</t>
        </is>
      </c>
      <c r="P115" s="48" t="n">
        <v>0</v>
      </c>
      <c r="Q115" s="48" t="n">
        <v>30</v>
      </c>
      <c r="R115" s="48" t="n">
        <v>350</v>
      </c>
      <c r="S115" s="48" t="n">
        <v>3</v>
      </c>
      <c r="T115" s="48" t="n">
        <v>20</v>
      </c>
      <c r="U115" s="34" t="inlineStr">
        <is>
          <t>Stevia + erythritol</t>
        </is>
      </c>
      <c r="V115" s="34" t="inlineStr">
        <is>
          <t>Low sugar, potassium electrolytes, coconut water, vitamins</t>
        </is>
      </c>
      <c r="W115" s="51" t="n"/>
      <c r="X115" s="51" t="n"/>
      <c r="Y115" s="51" t="n"/>
      <c r="Z115" s="51" t="n"/>
      <c r="AA115" s="34" t="inlineStr">
        <is>
          <t>Medium</t>
        </is>
      </c>
      <c r="AB115" s="34" t="inlineStr">
        <is>
          <t>Low sugar variant of fast grower</t>
        </is>
      </c>
      <c r="AC115" s="34" t="inlineStr">
        <is>
          <t>Low sugar premium hydration</t>
        </is>
      </c>
      <c r="AD115" s="34" t="inlineStr">
        <is>
          <t>High potassium with very little sugar.</t>
        </is>
      </c>
      <c r="AE115" s="51" t="n"/>
      <c r="AF115" s="53">
        <f>IF(AND(ISNUMBER($P115),ISNUMBER($AL115),$AL115&lt;&gt;0),ROUND($P115/$AL115*100,1),"")</f>
        <v/>
      </c>
      <c r="AG115" s="54">
        <f>IF(AND(ISNUMBER($S115),ISNUMBER($AL115),$AL115&lt;&gt;0),ROUND($S115/$AL115*100,2),"")</f>
        <v/>
      </c>
      <c r="AH115" s="53">
        <f>IF(AND(ISNUMBER($Q115),ISNUMBER($AL115),$AL115&lt;&gt;0),ROUND($Q115/$AL115*100,1),"")</f>
        <v/>
      </c>
      <c r="AI115" s="48">
        <f>IF(ISNUMBER($S115),IF($S115&lt;=1,"Yes","No"),"n/a")</f>
        <v/>
      </c>
      <c r="AJ115" s="48">
        <f>IF(ISNUMBER($S115),ROUND(MAX(0,MIN(100,100-$S115*2.5-IF(ISNUMBER($T115),$T115,0)*0.12+IF($S115&lt;=1,12,0))),0),"")</f>
        <v/>
      </c>
      <c r="AK115" s="48">
        <f>IF(ISNUMBER($Q115),IF($Q115&gt;=100,20,IF($Q115&gt;=30,10,0)),0)+IF(ISNUMBER($R115),IF($R115&gt;=100,20,0),0)+IF(ISNUMBER($P115),IF($P115&gt;=150,20,IF($P115&gt;=50,12,5)),0)+IF(ISNUMBER($S115),IF($S115&lt;=1,15,0),0)</f>
        <v/>
      </c>
      <c r="AL115" s="48" t="n">
        <v>473</v>
      </c>
      <c r="AM115" s="49" t="n"/>
      <c r="AN115" s="48">
        <f>IF(AND(ISNUMBER($P115),ISNUMBER($AL115),$AL115&lt;&gt;0),IF(OR($P115&gt;180,$P115/$AL115*1000&gt;400),"Over ceiling, confirm SKU","Within"),"n/a")</f>
        <v/>
      </c>
      <c r="AO115" s="51" t="n"/>
      <c r="AP115" s="51" t="n"/>
      <c r="AQ115" s="51" t="n"/>
      <c r="AR115" s="34" t="inlineStr">
        <is>
          <t>No enrichment entry, to confirm</t>
        </is>
      </c>
      <c r="AS115" s="34" t="inlineStr">
        <is>
          <t>BLANK -&gt; requires live Amazon.ca capture</t>
        </is>
      </c>
      <c r="AT115" s="34" t="inlineStr">
        <is>
          <t>Unverified commercial data</t>
        </is>
      </c>
    </row>
    <row r="116" ht="28" customHeight="1">
      <c r="A116" s="34" t="inlineStr">
        <is>
          <t>BODYARMOR</t>
        </is>
      </c>
      <c r="B116" s="34" t="inlineStr">
        <is>
          <t>BODYARMOR LYTE | Peach Mango | 24 pack 473mL</t>
        </is>
      </c>
      <c r="C116" s="34" t="inlineStr">
        <is>
          <t>2) Electrolyte beverage (RTD)</t>
        </is>
      </c>
      <c r="D116" s="34" t="inlineStr">
        <is>
          <t>473 mL bottle</t>
        </is>
      </c>
      <c r="E116" s="48" t="n">
        <v>24</v>
      </c>
      <c r="F116" s="49" t="n"/>
      <c r="G116" s="50">
        <f>IF(AND(ISNUMBER($F116),ISNUMBER($E116),$E116&lt;&gt;0),$F116/$E116,"")</f>
        <v/>
      </c>
      <c r="H116" s="50">
        <f>IF(AND(ISNUMBER($F116),ISNUMBER($AL116),ISNUMBER($E116),($AL116*$E116)&lt;&gt;0),$F116/($AL116*$E116)*100,"")</f>
        <v/>
      </c>
      <c r="I116" s="51" t="n"/>
      <c r="J116" s="52" t="n"/>
      <c r="K116" s="50">
        <f>IF(AND(ISNUMBER($F116),ISNUMBER($J116)),$F116*(1-$J116),"")</f>
        <v/>
      </c>
      <c r="L116" s="51" t="n"/>
      <c r="M116" s="51" t="n"/>
      <c r="N116" s="50">
        <f>IF(ISNUMBER($F116),($F116-IF(ISNUMBER($AM116),$AM116,0))*(1-IF(ISNUMBER($J116),$J116,0)),"")</f>
        <v/>
      </c>
      <c r="O116" s="34" t="inlineStr">
        <is>
          <t>Peach Mango</t>
        </is>
      </c>
      <c r="P116" s="48" t="n">
        <v>0</v>
      </c>
      <c r="Q116" s="48" t="n">
        <v>30</v>
      </c>
      <c r="R116" s="48" t="n">
        <v>350</v>
      </c>
      <c r="S116" s="48" t="n">
        <v>3</v>
      </c>
      <c r="T116" s="48" t="n">
        <v>20</v>
      </c>
      <c r="U116" s="34" t="inlineStr">
        <is>
          <t>Stevia + erythritol</t>
        </is>
      </c>
      <c r="V116" s="34" t="inlineStr">
        <is>
          <t>Low sugar, potassium electrolytes, coconut water, vitamins</t>
        </is>
      </c>
      <c r="W116" s="51" t="n"/>
      <c r="X116" s="51" t="n"/>
      <c r="Y116" s="51" t="n"/>
      <c r="Z116" s="51" t="n"/>
      <c r="AA116" s="34" t="inlineStr">
        <is>
          <t>Medium</t>
        </is>
      </c>
      <c r="AB116" s="34" t="inlineStr">
        <is>
          <t>Low sugar variant of fast grower</t>
        </is>
      </c>
      <c r="AC116" s="34" t="inlineStr">
        <is>
          <t>Low sugar premium hydration</t>
        </is>
      </c>
      <c r="AD116" s="34" t="inlineStr">
        <is>
          <t>High potassium with very little sugar.</t>
        </is>
      </c>
      <c r="AE116" s="51" t="n"/>
      <c r="AF116" s="53">
        <f>IF(AND(ISNUMBER($P116),ISNUMBER($AL116),$AL116&lt;&gt;0),ROUND($P116/$AL116*100,1),"")</f>
        <v/>
      </c>
      <c r="AG116" s="54">
        <f>IF(AND(ISNUMBER($S116),ISNUMBER($AL116),$AL116&lt;&gt;0),ROUND($S116/$AL116*100,2),"")</f>
        <v/>
      </c>
      <c r="AH116" s="53">
        <f>IF(AND(ISNUMBER($Q116),ISNUMBER($AL116),$AL116&lt;&gt;0),ROUND($Q116/$AL116*100,1),"")</f>
        <v/>
      </c>
      <c r="AI116" s="48">
        <f>IF(ISNUMBER($S116),IF($S116&lt;=1,"Yes","No"),"n/a")</f>
        <v/>
      </c>
      <c r="AJ116" s="48">
        <f>IF(ISNUMBER($S116),ROUND(MAX(0,MIN(100,100-$S116*2.5-IF(ISNUMBER($T116),$T116,0)*0.12+IF($S116&lt;=1,12,0))),0),"")</f>
        <v/>
      </c>
      <c r="AK116" s="48">
        <f>IF(ISNUMBER($Q116),IF($Q116&gt;=100,20,IF($Q116&gt;=30,10,0)),0)+IF(ISNUMBER($R116),IF($R116&gt;=100,20,0),0)+IF(ISNUMBER($P116),IF($P116&gt;=150,20,IF($P116&gt;=50,12,5)),0)+IF(ISNUMBER($S116),IF($S116&lt;=1,15,0),0)</f>
        <v/>
      </c>
      <c r="AL116" s="48" t="n">
        <v>473</v>
      </c>
      <c r="AM116" s="49" t="n"/>
      <c r="AN116" s="48">
        <f>IF(AND(ISNUMBER($P116),ISNUMBER($AL116),$AL116&lt;&gt;0),IF(OR($P116&gt;180,$P116/$AL116*1000&gt;400),"Over ceiling, confirm SKU","Within"),"n/a")</f>
        <v/>
      </c>
      <c r="AO116" s="51" t="n"/>
      <c r="AP116" s="51" t="n"/>
      <c r="AQ116" s="51" t="n"/>
      <c r="AR116" s="34" t="inlineStr">
        <is>
          <t>No enrichment entry, to confirm</t>
        </is>
      </c>
      <c r="AS116" s="34" t="inlineStr">
        <is>
          <t>BLANK -&gt; requires live Amazon.ca capture</t>
        </is>
      </c>
      <c r="AT116" s="34" t="inlineStr">
        <is>
          <t>Unverified commercial data</t>
        </is>
      </c>
    </row>
    <row r="117" ht="28" customHeight="1">
      <c r="A117" s="34" t="inlineStr">
        <is>
          <t>BODYARMOR</t>
        </is>
      </c>
      <c r="B117" s="34" t="inlineStr">
        <is>
          <t>BODYARMOR LYTE | Tropical Coconut | single 473mL</t>
        </is>
      </c>
      <c r="C117" s="34" t="inlineStr">
        <is>
          <t>2) Electrolyte beverage (RTD)</t>
        </is>
      </c>
      <c r="D117" s="34" t="inlineStr">
        <is>
          <t>473 mL bottle</t>
        </is>
      </c>
      <c r="E117" s="48" t="n">
        <v>1</v>
      </c>
      <c r="F117" s="49" t="n"/>
      <c r="G117" s="50">
        <f>IF(AND(ISNUMBER($F117),ISNUMBER($E117),$E117&lt;&gt;0),$F117/$E117,"")</f>
        <v/>
      </c>
      <c r="H117" s="50">
        <f>IF(AND(ISNUMBER($F117),ISNUMBER($AL117),ISNUMBER($E117),($AL117*$E117)&lt;&gt;0),$F117/($AL117*$E117)*100,"")</f>
        <v/>
      </c>
      <c r="I117" s="51" t="n"/>
      <c r="J117" s="52" t="n"/>
      <c r="K117" s="50">
        <f>IF(AND(ISNUMBER($F117),ISNUMBER($J117)),$F117*(1-$J117),"")</f>
        <v/>
      </c>
      <c r="L117" s="51" t="n"/>
      <c r="M117" s="51" t="n"/>
      <c r="N117" s="50">
        <f>IF(ISNUMBER($F117),($F117-IF(ISNUMBER($AM117),$AM117,0))*(1-IF(ISNUMBER($J117),$J117,0)),"")</f>
        <v/>
      </c>
      <c r="O117" s="34" t="inlineStr">
        <is>
          <t>Tropical Coconut</t>
        </is>
      </c>
      <c r="P117" s="48" t="n">
        <v>0</v>
      </c>
      <c r="Q117" s="48" t="n">
        <v>30</v>
      </c>
      <c r="R117" s="48" t="n">
        <v>350</v>
      </c>
      <c r="S117" s="48" t="n">
        <v>3</v>
      </c>
      <c r="T117" s="48" t="n">
        <v>20</v>
      </c>
      <c r="U117" s="34" t="inlineStr">
        <is>
          <t>Stevia + erythritol</t>
        </is>
      </c>
      <c r="V117" s="34" t="inlineStr">
        <is>
          <t>Low sugar, potassium electrolytes, coconut water, vitamins</t>
        </is>
      </c>
      <c r="W117" s="51" t="n"/>
      <c r="X117" s="51" t="n"/>
      <c r="Y117" s="51" t="n"/>
      <c r="Z117" s="51" t="n"/>
      <c r="AA117" s="34" t="inlineStr">
        <is>
          <t>Medium</t>
        </is>
      </c>
      <c r="AB117" s="34" t="inlineStr">
        <is>
          <t>Low sugar variant of fast grower</t>
        </is>
      </c>
      <c r="AC117" s="34" t="inlineStr">
        <is>
          <t>Low sugar premium hydration</t>
        </is>
      </c>
      <c r="AD117" s="34" t="inlineStr">
        <is>
          <t>High potassium with very little sugar.</t>
        </is>
      </c>
      <c r="AE117" s="51" t="n"/>
      <c r="AF117" s="53">
        <f>IF(AND(ISNUMBER($P117),ISNUMBER($AL117),$AL117&lt;&gt;0),ROUND($P117/$AL117*100,1),"")</f>
        <v/>
      </c>
      <c r="AG117" s="54">
        <f>IF(AND(ISNUMBER($S117),ISNUMBER($AL117),$AL117&lt;&gt;0),ROUND($S117/$AL117*100,2),"")</f>
        <v/>
      </c>
      <c r="AH117" s="53">
        <f>IF(AND(ISNUMBER($Q117),ISNUMBER($AL117),$AL117&lt;&gt;0),ROUND($Q117/$AL117*100,1),"")</f>
        <v/>
      </c>
      <c r="AI117" s="48">
        <f>IF(ISNUMBER($S117),IF($S117&lt;=1,"Yes","No"),"n/a")</f>
        <v/>
      </c>
      <c r="AJ117" s="48">
        <f>IF(ISNUMBER($S117),ROUND(MAX(0,MIN(100,100-$S117*2.5-IF(ISNUMBER($T117),$T117,0)*0.12+IF($S117&lt;=1,12,0))),0),"")</f>
        <v/>
      </c>
      <c r="AK117" s="48">
        <f>IF(ISNUMBER($Q117),IF($Q117&gt;=100,20,IF($Q117&gt;=30,10,0)),0)+IF(ISNUMBER($R117),IF($R117&gt;=100,20,0),0)+IF(ISNUMBER($P117),IF($P117&gt;=150,20,IF($P117&gt;=50,12,5)),0)+IF(ISNUMBER($S117),IF($S117&lt;=1,15,0),0)</f>
        <v/>
      </c>
      <c r="AL117" s="48" t="n">
        <v>473</v>
      </c>
      <c r="AM117" s="49" t="n"/>
      <c r="AN117" s="48">
        <f>IF(AND(ISNUMBER($P117),ISNUMBER($AL117),$AL117&lt;&gt;0),IF(OR($P117&gt;180,$P117/$AL117*1000&gt;400),"Over ceiling, confirm SKU","Within"),"n/a")</f>
        <v/>
      </c>
      <c r="AO117" s="51" t="n"/>
      <c r="AP117" s="51" t="n"/>
      <c r="AQ117" s="51" t="n"/>
      <c r="AR117" s="34" t="inlineStr">
        <is>
          <t>No enrichment entry, to confirm</t>
        </is>
      </c>
      <c r="AS117" s="34" t="inlineStr">
        <is>
          <t>BLANK -&gt; requires live Amazon.ca capture</t>
        </is>
      </c>
      <c r="AT117" s="34" t="inlineStr">
        <is>
          <t>Unverified commercial data</t>
        </is>
      </c>
    </row>
    <row r="118" ht="28" customHeight="1">
      <c r="A118" s="34" t="inlineStr">
        <is>
          <t>BODYARMOR</t>
        </is>
      </c>
      <c r="B118" s="34" t="inlineStr">
        <is>
          <t>BODYARMOR LYTE | Tropical Coconut | 8 pack 473mL</t>
        </is>
      </c>
      <c r="C118" s="34" t="inlineStr">
        <is>
          <t>2) Electrolyte beverage (RTD)</t>
        </is>
      </c>
      <c r="D118" s="34" t="inlineStr">
        <is>
          <t>473 mL bottle</t>
        </is>
      </c>
      <c r="E118" s="48" t="n">
        <v>8</v>
      </c>
      <c r="F118" s="49" t="n"/>
      <c r="G118" s="50">
        <f>IF(AND(ISNUMBER($F118),ISNUMBER($E118),$E118&lt;&gt;0),$F118/$E118,"")</f>
        <v/>
      </c>
      <c r="H118" s="50">
        <f>IF(AND(ISNUMBER($F118),ISNUMBER($AL118),ISNUMBER($E118),($AL118*$E118)&lt;&gt;0),$F118/($AL118*$E118)*100,"")</f>
        <v/>
      </c>
      <c r="I118" s="51" t="n"/>
      <c r="J118" s="52" t="n"/>
      <c r="K118" s="50">
        <f>IF(AND(ISNUMBER($F118),ISNUMBER($J118)),$F118*(1-$J118),"")</f>
        <v/>
      </c>
      <c r="L118" s="51" t="n"/>
      <c r="M118" s="51" t="n"/>
      <c r="N118" s="50">
        <f>IF(ISNUMBER($F118),($F118-IF(ISNUMBER($AM118),$AM118,0))*(1-IF(ISNUMBER($J118),$J118,0)),"")</f>
        <v/>
      </c>
      <c r="O118" s="34" t="inlineStr">
        <is>
          <t>Tropical Coconut</t>
        </is>
      </c>
      <c r="P118" s="48" t="n">
        <v>0</v>
      </c>
      <c r="Q118" s="48" t="n">
        <v>30</v>
      </c>
      <c r="R118" s="48" t="n">
        <v>350</v>
      </c>
      <c r="S118" s="48" t="n">
        <v>3</v>
      </c>
      <c r="T118" s="48" t="n">
        <v>20</v>
      </c>
      <c r="U118" s="34" t="inlineStr">
        <is>
          <t>Stevia + erythritol</t>
        </is>
      </c>
      <c r="V118" s="34" t="inlineStr">
        <is>
          <t>Low sugar, potassium electrolytes, coconut water, vitamins</t>
        </is>
      </c>
      <c r="W118" s="51" t="n"/>
      <c r="X118" s="51" t="n"/>
      <c r="Y118" s="51" t="n"/>
      <c r="Z118" s="51" t="n"/>
      <c r="AA118" s="34" t="inlineStr">
        <is>
          <t>Medium</t>
        </is>
      </c>
      <c r="AB118" s="34" t="inlineStr">
        <is>
          <t>Low sugar variant of fast grower</t>
        </is>
      </c>
      <c r="AC118" s="34" t="inlineStr">
        <is>
          <t>Low sugar premium hydration</t>
        </is>
      </c>
      <c r="AD118" s="34" t="inlineStr">
        <is>
          <t>High potassium with very little sugar.</t>
        </is>
      </c>
      <c r="AE118" s="51" t="n"/>
      <c r="AF118" s="53">
        <f>IF(AND(ISNUMBER($P118),ISNUMBER($AL118),$AL118&lt;&gt;0),ROUND($P118/$AL118*100,1),"")</f>
        <v/>
      </c>
      <c r="AG118" s="54">
        <f>IF(AND(ISNUMBER($S118),ISNUMBER($AL118),$AL118&lt;&gt;0),ROUND($S118/$AL118*100,2),"")</f>
        <v/>
      </c>
      <c r="AH118" s="53">
        <f>IF(AND(ISNUMBER($Q118),ISNUMBER($AL118),$AL118&lt;&gt;0),ROUND($Q118/$AL118*100,1),"")</f>
        <v/>
      </c>
      <c r="AI118" s="48">
        <f>IF(ISNUMBER($S118),IF($S118&lt;=1,"Yes","No"),"n/a")</f>
        <v/>
      </c>
      <c r="AJ118" s="48">
        <f>IF(ISNUMBER($S118),ROUND(MAX(0,MIN(100,100-$S118*2.5-IF(ISNUMBER($T118),$T118,0)*0.12+IF($S118&lt;=1,12,0))),0),"")</f>
        <v/>
      </c>
      <c r="AK118" s="48">
        <f>IF(ISNUMBER($Q118),IF($Q118&gt;=100,20,IF($Q118&gt;=30,10,0)),0)+IF(ISNUMBER($R118),IF($R118&gt;=100,20,0),0)+IF(ISNUMBER($P118),IF($P118&gt;=150,20,IF($P118&gt;=50,12,5)),0)+IF(ISNUMBER($S118),IF($S118&lt;=1,15,0),0)</f>
        <v/>
      </c>
      <c r="AL118" s="48" t="n">
        <v>473</v>
      </c>
      <c r="AM118" s="49" t="n"/>
      <c r="AN118" s="48">
        <f>IF(AND(ISNUMBER($P118),ISNUMBER($AL118),$AL118&lt;&gt;0),IF(OR($P118&gt;180,$P118/$AL118*1000&gt;400),"Over ceiling, confirm SKU","Within"),"n/a")</f>
        <v/>
      </c>
      <c r="AO118" s="51" t="n"/>
      <c r="AP118" s="51" t="n"/>
      <c r="AQ118" s="51" t="n"/>
      <c r="AR118" s="34" t="inlineStr">
        <is>
          <t>No enrichment entry, to confirm</t>
        </is>
      </c>
      <c r="AS118" s="34" t="inlineStr">
        <is>
          <t>BLANK -&gt; requires live Amazon.ca capture</t>
        </is>
      </c>
      <c r="AT118" s="34" t="inlineStr">
        <is>
          <t>Unverified commercial data</t>
        </is>
      </c>
    </row>
    <row r="119" ht="28" customHeight="1">
      <c r="A119" s="34" t="inlineStr">
        <is>
          <t>BODYARMOR</t>
        </is>
      </c>
      <c r="B119" s="34" t="inlineStr">
        <is>
          <t>BODYARMOR LYTE | Tropical Coconut | 12 pack 473mL</t>
        </is>
      </c>
      <c r="C119" s="34" t="inlineStr">
        <is>
          <t>2) Electrolyte beverage (RTD)</t>
        </is>
      </c>
      <c r="D119" s="34" t="inlineStr">
        <is>
          <t>473 mL bottle</t>
        </is>
      </c>
      <c r="E119" s="48" t="n">
        <v>12</v>
      </c>
      <c r="F119" s="49" t="n"/>
      <c r="G119" s="50">
        <f>IF(AND(ISNUMBER($F119),ISNUMBER($E119),$E119&lt;&gt;0),$F119/$E119,"")</f>
        <v/>
      </c>
      <c r="H119" s="50">
        <f>IF(AND(ISNUMBER($F119),ISNUMBER($AL119),ISNUMBER($E119),($AL119*$E119)&lt;&gt;0),$F119/($AL119*$E119)*100,"")</f>
        <v/>
      </c>
      <c r="I119" s="51" t="n"/>
      <c r="J119" s="52" t="n"/>
      <c r="K119" s="50">
        <f>IF(AND(ISNUMBER($F119),ISNUMBER($J119)),$F119*(1-$J119),"")</f>
        <v/>
      </c>
      <c r="L119" s="51" t="n"/>
      <c r="M119" s="51" t="n"/>
      <c r="N119" s="50">
        <f>IF(ISNUMBER($F119),($F119-IF(ISNUMBER($AM119),$AM119,0))*(1-IF(ISNUMBER($J119),$J119,0)),"")</f>
        <v/>
      </c>
      <c r="O119" s="34" t="inlineStr">
        <is>
          <t>Tropical Coconut</t>
        </is>
      </c>
      <c r="P119" s="48" t="n">
        <v>0</v>
      </c>
      <c r="Q119" s="48" t="n">
        <v>30</v>
      </c>
      <c r="R119" s="48" t="n">
        <v>350</v>
      </c>
      <c r="S119" s="48" t="n">
        <v>3</v>
      </c>
      <c r="T119" s="48" t="n">
        <v>20</v>
      </c>
      <c r="U119" s="34" t="inlineStr">
        <is>
          <t>Stevia + erythritol</t>
        </is>
      </c>
      <c r="V119" s="34" t="inlineStr">
        <is>
          <t>Low sugar, potassium electrolytes, coconut water, vitamins</t>
        </is>
      </c>
      <c r="W119" s="51" t="n"/>
      <c r="X119" s="51" t="n"/>
      <c r="Y119" s="51" t="n"/>
      <c r="Z119" s="51" t="n"/>
      <c r="AA119" s="34" t="inlineStr">
        <is>
          <t>Medium</t>
        </is>
      </c>
      <c r="AB119" s="34" t="inlineStr">
        <is>
          <t>Low sugar variant of fast grower</t>
        </is>
      </c>
      <c r="AC119" s="34" t="inlineStr">
        <is>
          <t>Low sugar premium hydration</t>
        </is>
      </c>
      <c r="AD119" s="34" t="inlineStr">
        <is>
          <t>High potassium with very little sugar.</t>
        </is>
      </c>
      <c r="AE119" s="51" t="n"/>
      <c r="AF119" s="53">
        <f>IF(AND(ISNUMBER($P119),ISNUMBER($AL119),$AL119&lt;&gt;0),ROUND($P119/$AL119*100,1),"")</f>
        <v/>
      </c>
      <c r="AG119" s="54">
        <f>IF(AND(ISNUMBER($S119),ISNUMBER($AL119),$AL119&lt;&gt;0),ROUND($S119/$AL119*100,2),"")</f>
        <v/>
      </c>
      <c r="AH119" s="53">
        <f>IF(AND(ISNUMBER($Q119),ISNUMBER($AL119),$AL119&lt;&gt;0),ROUND($Q119/$AL119*100,1),"")</f>
        <v/>
      </c>
      <c r="AI119" s="48">
        <f>IF(ISNUMBER($S119),IF($S119&lt;=1,"Yes","No"),"n/a")</f>
        <v/>
      </c>
      <c r="AJ119" s="48">
        <f>IF(ISNUMBER($S119),ROUND(MAX(0,MIN(100,100-$S119*2.5-IF(ISNUMBER($T119),$T119,0)*0.12+IF($S119&lt;=1,12,0))),0),"")</f>
        <v/>
      </c>
      <c r="AK119" s="48">
        <f>IF(ISNUMBER($Q119),IF($Q119&gt;=100,20,IF($Q119&gt;=30,10,0)),0)+IF(ISNUMBER($R119),IF($R119&gt;=100,20,0),0)+IF(ISNUMBER($P119),IF($P119&gt;=150,20,IF($P119&gt;=50,12,5)),0)+IF(ISNUMBER($S119),IF($S119&lt;=1,15,0),0)</f>
        <v/>
      </c>
      <c r="AL119" s="48" t="n">
        <v>473</v>
      </c>
      <c r="AM119" s="49" t="n"/>
      <c r="AN119" s="48">
        <f>IF(AND(ISNUMBER($P119),ISNUMBER($AL119),$AL119&lt;&gt;0),IF(OR($P119&gt;180,$P119/$AL119*1000&gt;400),"Over ceiling, confirm SKU","Within"),"n/a")</f>
        <v/>
      </c>
      <c r="AO119" s="51" t="n"/>
      <c r="AP119" s="51" t="n"/>
      <c r="AQ119" s="51" t="n"/>
      <c r="AR119" s="34" t="inlineStr">
        <is>
          <t>No enrichment entry, to confirm</t>
        </is>
      </c>
      <c r="AS119" s="34" t="inlineStr">
        <is>
          <t>BLANK -&gt; requires live Amazon.ca capture</t>
        </is>
      </c>
      <c r="AT119" s="34" t="inlineStr">
        <is>
          <t>Unverified commercial data</t>
        </is>
      </c>
    </row>
    <row r="120" ht="28" customHeight="1">
      <c r="A120" s="34" t="inlineStr">
        <is>
          <t>BODYARMOR</t>
        </is>
      </c>
      <c r="B120" s="34" t="inlineStr">
        <is>
          <t>BODYARMOR LYTE | Tropical Coconut | 18 pack 473mL</t>
        </is>
      </c>
      <c r="C120" s="34" t="inlineStr">
        <is>
          <t>2) Electrolyte beverage (RTD)</t>
        </is>
      </c>
      <c r="D120" s="34" t="inlineStr">
        <is>
          <t>473 mL bottle</t>
        </is>
      </c>
      <c r="E120" s="48" t="n">
        <v>18</v>
      </c>
      <c r="F120" s="49" t="n"/>
      <c r="G120" s="50">
        <f>IF(AND(ISNUMBER($F120),ISNUMBER($E120),$E120&lt;&gt;0),$F120/$E120,"")</f>
        <v/>
      </c>
      <c r="H120" s="50">
        <f>IF(AND(ISNUMBER($F120),ISNUMBER($AL120),ISNUMBER($E120),($AL120*$E120)&lt;&gt;0),$F120/($AL120*$E120)*100,"")</f>
        <v/>
      </c>
      <c r="I120" s="51" t="n"/>
      <c r="J120" s="52" t="n"/>
      <c r="K120" s="50">
        <f>IF(AND(ISNUMBER($F120),ISNUMBER($J120)),$F120*(1-$J120),"")</f>
        <v/>
      </c>
      <c r="L120" s="51" t="n"/>
      <c r="M120" s="51" t="n"/>
      <c r="N120" s="50">
        <f>IF(ISNUMBER($F120),($F120-IF(ISNUMBER($AM120),$AM120,0))*(1-IF(ISNUMBER($J120),$J120,0)),"")</f>
        <v/>
      </c>
      <c r="O120" s="34" t="inlineStr">
        <is>
          <t>Tropical Coconut</t>
        </is>
      </c>
      <c r="P120" s="48" t="n">
        <v>0</v>
      </c>
      <c r="Q120" s="48" t="n">
        <v>30</v>
      </c>
      <c r="R120" s="48" t="n">
        <v>350</v>
      </c>
      <c r="S120" s="48" t="n">
        <v>3</v>
      </c>
      <c r="T120" s="48" t="n">
        <v>20</v>
      </c>
      <c r="U120" s="34" t="inlineStr">
        <is>
          <t>Stevia + erythritol</t>
        </is>
      </c>
      <c r="V120" s="34" t="inlineStr">
        <is>
          <t>Low sugar, potassium electrolytes, coconut water, vitamins</t>
        </is>
      </c>
      <c r="W120" s="51" t="n"/>
      <c r="X120" s="51" t="n"/>
      <c r="Y120" s="51" t="n"/>
      <c r="Z120" s="51" t="n"/>
      <c r="AA120" s="34" t="inlineStr">
        <is>
          <t>Medium</t>
        </is>
      </c>
      <c r="AB120" s="34" t="inlineStr">
        <is>
          <t>Low sugar variant of fast grower</t>
        </is>
      </c>
      <c r="AC120" s="34" t="inlineStr">
        <is>
          <t>Low sugar premium hydration</t>
        </is>
      </c>
      <c r="AD120" s="34" t="inlineStr">
        <is>
          <t>High potassium with very little sugar.</t>
        </is>
      </c>
      <c r="AE120" s="51" t="n"/>
      <c r="AF120" s="53">
        <f>IF(AND(ISNUMBER($P120),ISNUMBER($AL120),$AL120&lt;&gt;0),ROUND($P120/$AL120*100,1),"")</f>
        <v/>
      </c>
      <c r="AG120" s="54">
        <f>IF(AND(ISNUMBER($S120),ISNUMBER($AL120),$AL120&lt;&gt;0),ROUND($S120/$AL120*100,2),"")</f>
        <v/>
      </c>
      <c r="AH120" s="53">
        <f>IF(AND(ISNUMBER($Q120),ISNUMBER($AL120),$AL120&lt;&gt;0),ROUND($Q120/$AL120*100,1),"")</f>
        <v/>
      </c>
      <c r="AI120" s="48">
        <f>IF(ISNUMBER($S120),IF($S120&lt;=1,"Yes","No"),"n/a")</f>
        <v/>
      </c>
      <c r="AJ120" s="48">
        <f>IF(ISNUMBER($S120),ROUND(MAX(0,MIN(100,100-$S120*2.5-IF(ISNUMBER($T120),$T120,0)*0.12+IF($S120&lt;=1,12,0))),0),"")</f>
        <v/>
      </c>
      <c r="AK120" s="48">
        <f>IF(ISNUMBER($Q120),IF($Q120&gt;=100,20,IF($Q120&gt;=30,10,0)),0)+IF(ISNUMBER($R120),IF($R120&gt;=100,20,0),0)+IF(ISNUMBER($P120),IF($P120&gt;=150,20,IF($P120&gt;=50,12,5)),0)+IF(ISNUMBER($S120),IF($S120&lt;=1,15,0),0)</f>
        <v/>
      </c>
      <c r="AL120" s="48" t="n">
        <v>473</v>
      </c>
      <c r="AM120" s="49" t="n"/>
      <c r="AN120" s="48">
        <f>IF(AND(ISNUMBER($P120),ISNUMBER($AL120),$AL120&lt;&gt;0),IF(OR($P120&gt;180,$P120/$AL120*1000&gt;400),"Over ceiling, confirm SKU","Within"),"n/a")</f>
        <v/>
      </c>
      <c r="AO120" s="51" t="n"/>
      <c r="AP120" s="51" t="n"/>
      <c r="AQ120" s="51" t="n"/>
      <c r="AR120" s="34" t="inlineStr">
        <is>
          <t>No enrichment entry, to confirm</t>
        </is>
      </c>
      <c r="AS120" s="34" t="inlineStr">
        <is>
          <t>BLANK -&gt; requires live Amazon.ca capture</t>
        </is>
      </c>
      <c r="AT120" s="34" t="inlineStr">
        <is>
          <t>Unverified commercial data</t>
        </is>
      </c>
    </row>
    <row r="121" ht="28" customHeight="1">
      <c r="A121" s="34" t="inlineStr">
        <is>
          <t>BODYARMOR</t>
        </is>
      </c>
      <c r="B121" s="34" t="inlineStr">
        <is>
          <t>BODYARMOR LYTE | Tropical Coconut | 24 pack 473mL</t>
        </is>
      </c>
      <c r="C121" s="34" t="inlineStr">
        <is>
          <t>2) Electrolyte beverage (RTD)</t>
        </is>
      </c>
      <c r="D121" s="34" t="inlineStr">
        <is>
          <t>473 mL bottle</t>
        </is>
      </c>
      <c r="E121" s="48" t="n">
        <v>24</v>
      </c>
      <c r="F121" s="49" t="n"/>
      <c r="G121" s="50">
        <f>IF(AND(ISNUMBER($F121),ISNUMBER($E121),$E121&lt;&gt;0),$F121/$E121,"")</f>
        <v/>
      </c>
      <c r="H121" s="50">
        <f>IF(AND(ISNUMBER($F121),ISNUMBER($AL121),ISNUMBER($E121),($AL121*$E121)&lt;&gt;0),$F121/($AL121*$E121)*100,"")</f>
        <v/>
      </c>
      <c r="I121" s="51" t="n"/>
      <c r="J121" s="52" t="n"/>
      <c r="K121" s="50">
        <f>IF(AND(ISNUMBER($F121),ISNUMBER($J121)),$F121*(1-$J121),"")</f>
        <v/>
      </c>
      <c r="L121" s="51" t="n"/>
      <c r="M121" s="51" t="n"/>
      <c r="N121" s="50">
        <f>IF(ISNUMBER($F121),($F121-IF(ISNUMBER($AM121),$AM121,0))*(1-IF(ISNUMBER($J121),$J121,0)),"")</f>
        <v/>
      </c>
      <c r="O121" s="34" t="inlineStr">
        <is>
          <t>Tropical Coconut</t>
        </is>
      </c>
      <c r="P121" s="48" t="n">
        <v>0</v>
      </c>
      <c r="Q121" s="48" t="n">
        <v>30</v>
      </c>
      <c r="R121" s="48" t="n">
        <v>350</v>
      </c>
      <c r="S121" s="48" t="n">
        <v>3</v>
      </c>
      <c r="T121" s="48" t="n">
        <v>20</v>
      </c>
      <c r="U121" s="34" t="inlineStr">
        <is>
          <t>Stevia + erythritol</t>
        </is>
      </c>
      <c r="V121" s="34" t="inlineStr">
        <is>
          <t>Low sugar, potassium electrolytes, coconut water, vitamins</t>
        </is>
      </c>
      <c r="W121" s="51" t="n"/>
      <c r="X121" s="51" t="n"/>
      <c r="Y121" s="51" t="n"/>
      <c r="Z121" s="51" t="n"/>
      <c r="AA121" s="34" t="inlineStr">
        <is>
          <t>Medium</t>
        </is>
      </c>
      <c r="AB121" s="34" t="inlineStr">
        <is>
          <t>Low sugar variant of fast grower</t>
        </is>
      </c>
      <c r="AC121" s="34" t="inlineStr">
        <is>
          <t>Low sugar premium hydration</t>
        </is>
      </c>
      <c r="AD121" s="34" t="inlineStr">
        <is>
          <t>High potassium with very little sugar.</t>
        </is>
      </c>
      <c r="AE121" s="51" t="n"/>
      <c r="AF121" s="53">
        <f>IF(AND(ISNUMBER($P121),ISNUMBER($AL121),$AL121&lt;&gt;0),ROUND($P121/$AL121*100,1),"")</f>
        <v/>
      </c>
      <c r="AG121" s="54">
        <f>IF(AND(ISNUMBER($S121),ISNUMBER($AL121),$AL121&lt;&gt;0),ROUND($S121/$AL121*100,2),"")</f>
        <v/>
      </c>
      <c r="AH121" s="53">
        <f>IF(AND(ISNUMBER($Q121),ISNUMBER($AL121),$AL121&lt;&gt;0),ROUND($Q121/$AL121*100,1),"")</f>
        <v/>
      </c>
      <c r="AI121" s="48">
        <f>IF(ISNUMBER($S121),IF($S121&lt;=1,"Yes","No"),"n/a")</f>
        <v/>
      </c>
      <c r="AJ121" s="48">
        <f>IF(ISNUMBER($S121),ROUND(MAX(0,MIN(100,100-$S121*2.5-IF(ISNUMBER($T121),$T121,0)*0.12+IF($S121&lt;=1,12,0))),0),"")</f>
        <v/>
      </c>
      <c r="AK121" s="48">
        <f>IF(ISNUMBER($Q121),IF($Q121&gt;=100,20,IF($Q121&gt;=30,10,0)),0)+IF(ISNUMBER($R121),IF($R121&gt;=100,20,0),0)+IF(ISNUMBER($P121),IF($P121&gt;=150,20,IF($P121&gt;=50,12,5)),0)+IF(ISNUMBER($S121),IF($S121&lt;=1,15,0),0)</f>
        <v/>
      </c>
      <c r="AL121" s="48" t="n">
        <v>473</v>
      </c>
      <c r="AM121" s="49" t="n"/>
      <c r="AN121" s="48">
        <f>IF(AND(ISNUMBER($P121),ISNUMBER($AL121),$AL121&lt;&gt;0),IF(OR($P121&gt;180,$P121/$AL121*1000&gt;400),"Over ceiling, confirm SKU","Within"),"n/a")</f>
        <v/>
      </c>
      <c r="AO121" s="51" t="n"/>
      <c r="AP121" s="51" t="n"/>
      <c r="AQ121" s="51" t="n"/>
      <c r="AR121" s="34" t="inlineStr">
        <is>
          <t>No enrichment entry, to confirm</t>
        </is>
      </c>
      <c r="AS121" s="34" t="inlineStr">
        <is>
          <t>BLANK -&gt; requires live Amazon.ca capture</t>
        </is>
      </c>
      <c r="AT121" s="34" t="inlineStr">
        <is>
          <t>Unverified commercial data</t>
        </is>
      </c>
    </row>
    <row r="122" ht="28" customHeight="1">
      <c r="A122" s="34" t="inlineStr">
        <is>
          <t>BODYARMOR</t>
        </is>
      </c>
      <c r="B122" s="34" t="inlineStr">
        <is>
          <t>BODYARMOR LYTE | Berry Punch | single 473mL</t>
        </is>
      </c>
      <c r="C122" s="34" t="inlineStr">
        <is>
          <t>2) Electrolyte beverage (RTD)</t>
        </is>
      </c>
      <c r="D122" s="34" t="inlineStr">
        <is>
          <t>473 mL bottle</t>
        </is>
      </c>
      <c r="E122" s="48" t="n">
        <v>1</v>
      </c>
      <c r="F122" s="49" t="n"/>
      <c r="G122" s="50">
        <f>IF(AND(ISNUMBER($F122),ISNUMBER($E122),$E122&lt;&gt;0),$F122/$E122,"")</f>
        <v/>
      </c>
      <c r="H122" s="50">
        <f>IF(AND(ISNUMBER($F122),ISNUMBER($AL122),ISNUMBER($E122),($AL122*$E122)&lt;&gt;0),$F122/($AL122*$E122)*100,"")</f>
        <v/>
      </c>
      <c r="I122" s="51" t="n"/>
      <c r="J122" s="52" t="n"/>
      <c r="K122" s="50">
        <f>IF(AND(ISNUMBER($F122),ISNUMBER($J122)),$F122*(1-$J122),"")</f>
        <v/>
      </c>
      <c r="L122" s="51" t="n"/>
      <c r="M122" s="51" t="n"/>
      <c r="N122" s="50">
        <f>IF(ISNUMBER($F122),($F122-IF(ISNUMBER($AM122),$AM122,0))*(1-IF(ISNUMBER($J122),$J122,0)),"")</f>
        <v/>
      </c>
      <c r="O122" s="34" t="inlineStr">
        <is>
          <t>Berry Punch</t>
        </is>
      </c>
      <c r="P122" s="48" t="n">
        <v>0</v>
      </c>
      <c r="Q122" s="48" t="n">
        <v>30</v>
      </c>
      <c r="R122" s="48" t="n">
        <v>350</v>
      </c>
      <c r="S122" s="48" t="n">
        <v>3</v>
      </c>
      <c r="T122" s="48" t="n">
        <v>20</v>
      </c>
      <c r="U122" s="34" t="inlineStr">
        <is>
          <t>Stevia + erythritol</t>
        </is>
      </c>
      <c r="V122" s="34" t="inlineStr">
        <is>
          <t>Low sugar, potassium electrolytes, coconut water, vitamins</t>
        </is>
      </c>
      <c r="W122" s="51" t="n"/>
      <c r="X122" s="51" t="n"/>
      <c r="Y122" s="51" t="n"/>
      <c r="Z122" s="51" t="n"/>
      <c r="AA122" s="34" t="inlineStr">
        <is>
          <t>Medium</t>
        </is>
      </c>
      <c r="AB122" s="34" t="inlineStr">
        <is>
          <t>Low sugar variant of fast grower</t>
        </is>
      </c>
      <c r="AC122" s="34" t="inlineStr">
        <is>
          <t>Low sugar premium hydration</t>
        </is>
      </c>
      <c r="AD122" s="34" t="inlineStr">
        <is>
          <t>High potassium with very little sugar.</t>
        </is>
      </c>
      <c r="AE122" s="51" t="n"/>
      <c r="AF122" s="53">
        <f>IF(AND(ISNUMBER($P122),ISNUMBER($AL122),$AL122&lt;&gt;0),ROUND($P122/$AL122*100,1),"")</f>
        <v/>
      </c>
      <c r="AG122" s="54">
        <f>IF(AND(ISNUMBER($S122),ISNUMBER($AL122),$AL122&lt;&gt;0),ROUND($S122/$AL122*100,2),"")</f>
        <v/>
      </c>
      <c r="AH122" s="53">
        <f>IF(AND(ISNUMBER($Q122),ISNUMBER($AL122),$AL122&lt;&gt;0),ROUND($Q122/$AL122*100,1),"")</f>
        <v/>
      </c>
      <c r="AI122" s="48">
        <f>IF(ISNUMBER($S122),IF($S122&lt;=1,"Yes","No"),"n/a")</f>
        <v/>
      </c>
      <c r="AJ122" s="48">
        <f>IF(ISNUMBER($S122),ROUND(MAX(0,MIN(100,100-$S122*2.5-IF(ISNUMBER($T122),$T122,0)*0.12+IF($S122&lt;=1,12,0))),0),"")</f>
        <v/>
      </c>
      <c r="AK122" s="48">
        <f>IF(ISNUMBER($Q122),IF($Q122&gt;=100,20,IF($Q122&gt;=30,10,0)),0)+IF(ISNUMBER($R122),IF($R122&gt;=100,20,0),0)+IF(ISNUMBER($P122),IF($P122&gt;=150,20,IF($P122&gt;=50,12,5)),0)+IF(ISNUMBER($S122),IF($S122&lt;=1,15,0),0)</f>
        <v/>
      </c>
      <c r="AL122" s="48" t="n">
        <v>473</v>
      </c>
      <c r="AM122" s="49" t="n"/>
      <c r="AN122" s="48">
        <f>IF(AND(ISNUMBER($P122),ISNUMBER($AL122),$AL122&lt;&gt;0),IF(OR($P122&gt;180,$P122/$AL122*1000&gt;400),"Over ceiling, confirm SKU","Within"),"n/a")</f>
        <v/>
      </c>
      <c r="AO122" s="51" t="n"/>
      <c r="AP122" s="51" t="n"/>
      <c r="AQ122" s="51" t="n"/>
      <c r="AR122" s="34" t="inlineStr">
        <is>
          <t>No enrichment entry, to confirm</t>
        </is>
      </c>
      <c r="AS122" s="34" t="inlineStr">
        <is>
          <t>BLANK -&gt; requires live Amazon.ca capture</t>
        </is>
      </c>
      <c r="AT122" s="34" t="inlineStr">
        <is>
          <t>Unverified commercial data</t>
        </is>
      </c>
    </row>
    <row r="123" ht="28" customHeight="1">
      <c r="A123" s="34" t="inlineStr">
        <is>
          <t>BODYARMOR</t>
        </is>
      </c>
      <c r="B123" s="34" t="inlineStr">
        <is>
          <t>BODYARMOR LYTE | Berry Punch | 8 pack 473mL</t>
        </is>
      </c>
      <c r="C123" s="34" t="inlineStr">
        <is>
          <t>2) Electrolyte beverage (RTD)</t>
        </is>
      </c>
      <c r="D123" s="34" t="inlineStr">
        <is>
          <t>473 mL bottle</t>
        </is>
      </c>
      <c r="E123" s="48" t="n">
        <v>8</v>
      </c>
      <c r="F123" s="49" t="n"/>
      <c r="G123" s="50">
        <f>IF(AND(ISNUMBER($F123),ISNUMBER($E123),$E123&lt;&gt;0),$F123/$E123,"")</f>
        <v/>
      </c>
      <c r="H123" s="50">
        <f>IF(AND(ISNUMBER($F123),ISNUMBER($AL123),ISNUMBER($E123),($AL123*$E123)&lt;&gt;0),$F123/($AL123*$E123)*100,"")</f>
        <v/>
      </c>
      <c r="I123" s="51" t="n"/>
      <c r="J123" s="52" t="n"/>
      <c r="K123" s="50">
        <f>IF(AND(ISNUMBER($F123),ISNUMBER($J123)),$F123*(1-$J123),"")</f>
        <v/>
      </c>
      <c r="L123" s="51" t="n"/>
      <c r="M123" s="51" t="n"/>
      <c r="N123" s="50">
        <f>IF(ISNUMBER($F123),($F123-IF(ISNUMBER($AM123),$AM123,0))*(1-IF(ISNUMBER($J123),$J123,0)),"")</f>
        <v/>
      </c>
      <c r="O123" s="34" t="inlineStr">
        <is>
          <t>Berry Punch</t>
        </is>
      </c>
      <c r="P123" s="48" t="n">
        <v>0</v>
      </c>
      <c r="Q123" s="48" t="n">
        <v>30</v>
      </c>
      <c r="R123" s="48" t="n">
        <v>350</v>
      </c>
      <c r="S123" s="48" t="n">
        <v>3</v>
      </c>
      <c r="T123" s="48" t="n">
        <v>20</v>
      </c>
      <c r="U123" s="34" t="inlineStr">
        <is>
          <t>Stevia + erythritol</t>
        </is>
      </c>
      <c r="V123" s="34" t="inlineStr">
        <is>
          <t>Low sugar, potassium electrolytes, coconut water, vitamins</t>
        </is>
      </c>
      <c r="W123" s="51" t="n"/>
      <c r="X123" s="51" t="n"/>
      <c r="Y123" s="51" t="n"/>
      <c r="Z123" s="51" t="n"/>
      <c r="AA123" s="34" t="inlineStr">
        <is>
          <t>Medium</t>
        </is>
      </c>
      <c r="AB123" s="34" t="inlineStr">
        <is>
          <t>Low sugar variant of fast grower</t>
        </is>
      </c>
      <c r="AC123" s="34" t="inlineStr">
        <is>
          <t>Low sugar premium hydration</t>
        </is>
      </c>
      <c r="AD123" s="34" t="inlineStr">
        <is>
          <t>High potassium with very little sugar.</t>
        </is>
      </c>
      <c r="AE123" s="51" t="n"/>
      <c r="AF123" s="53">
        <f>IF(AND(ISNUMBER($P123),ISNUMBER($AL123),$AL123&lt;&gt;0),ROUND($P123/$AL123*100,1),"")</f>
        <v/>
      </c>
      <c r="AG123" s="54">
        <f>IF(AND(ISNUMBER($S123),ISNUMBER($AL123),$AL123&lt;&gt;0),ROUND($S123/$AL123*100,2),"")</f>
        <v/>
      </c>
      <c r="AH123" s="53">
        <f>IF(AND(ISNUMBER($Q123),ISNUMBER($AL123),$AL123&lt;&gt;0),ROUND($Q123/$AL123*100,1),"")</f>
        <v/>
      </c>
      <c r="AI123" s="48">
        <f>IF(ISNUMBER($S123),IF($S123&lt;=1,"Yes","No"),"n/a")</f>
        <v/>
      </c>
      <c r="AJ123" s="48">
        <f>IF(ISNUMBER($S123),ROUND(MAX(0,MIN(100,100-$S123*2.5-IF(ISNUMBER($T123),$T123,0)*0.12+IF($S123&lt;=1,12,0))),0),"")</f>
        <v/>
      </c>
      <c r="AK123" s="48">
        <f>IF(ISNUMBER($Q123),IF($Q123&gt;=100,20,IF($Q123&gt;=30,10,0)),0)+IF(ISNUMBER($R123),IF($R123&gt;=100,20,0),0)+IF(ISNUMBER($P123),IF($P123&gt;=150,20,IF($P123&gt;=50,12,5)),0)+IF(ISNUMBER($S123),IF($S123&lt;=1,15,0),0)</f>
        <v/>
      </c>
      <c r="AL123" s="48" t="n">
        <v>473</v>
      </c>
      <c r="AM123" s="49" t="n"/>
      <c r="AN123" s="48">
        <f>IF(AND(ISNUMBER($P123),ISNUMBER($AL123),$AL123&lt;&gt;0),IF(OR($P123&gt;180,$P123/$AL123*1000&gt;400),"Over ceiling, confirm SKU","Within"),"n/a")</f>
        <v/>
      </c>
      <c r="AO123" s="51" t="n"/>
      <c r="AP123" s="51" t="n"/>
      <c r="AQ123" s="51" t="n"/>
      <c r="AR123" s="34" t="inlineStr">
        <is>
          <t>No enrichment entry, to confirm</t>
        </is>
      </c>
      <c r="AS123" s="34" t="inlineStr">
        <is>
          <t>BLANK -&gt; requires live Amazon.ca capture</t>
        </is>
      </c>
      <c r="AT123" s="34" t="inlineStr">
        <is>
          <t>Unverified commercial data</t>
        </is>
      </c>
    </row>
    <row r="124" ht="28" customHeight="1">
      <c r="A124" s="34" t="inlineStr">
        <is>
          <t>BODYARMOR</t>
        </is>
      </c>
      <c r="B124" s="34" t="inlineStr">
        <is>
          <t>BODYARMOR LYTE | Berry Punch | 12 pack 473mL</t>
        </is>
      </c>
      <c r="C124" s="34" t="inlineStr">
        <is>
          <t>2) Electrolyte beverage (RTD)</t>
        </is>
      </c>
      <c r="D124" s="34" t="inlineStr">
        <is>
          <t>473 mL bottle</t>
        </is>
      </c>
      <c r="E124" s="48" t="n">
        <v>12</v>
      </c>
      <c r="F124" s="49" t="n"/>
      <c r="G124" s="50">
        <f>IF(AND(ISNUMBER($F124),ISNUMBER($E124),$E124&lt;&gt;0),$F124/$E124,"")</f>
        <v/>
      </c>
      <c r="H124" s="50">
        <f>IF(AND(ISNUMBER($F124),ISNUMBER($AL124),ISNUMBER($E124),($AL124*$E124)&lt;&gt;0),$F124/($AL124*$E124)*100,"")</f>
        <v/>
      </c>
      <c r="I124" s="51" t="n"/>
      <c r="J124" s="52" t="n"/>
      <c r="K124" s="50">
        <f>IF(AND(ISNUMBER($F124),ISNUMBER($J124)),$F124*(1-$J124),"")</f>
        <v/>
      </c>
      <c r="L124" s="51" t="n"/>
      <c r="M124" s="51" t="n"/>
      <c r="N124" s="50">
        <f>IF(ISNUMBER($F124),($F124-IF(ISNUMBER($AM124),$AM124,0))*(1-IF(ISNUMBER($J124),$J124,0)),"")</f>
        <v/>
      </c>
      <c r="O124" s="34" t="inlineStr">
        <is>
          <t>Berry Punch</t>
        </is>
      </c>
      <c r="P124" s="48" t="n">
        <v>0</v>
      </c>
      <c r="Q124" s="48" t="n">
        <v>30</v>
      </c>
      <c r="R124" s="48" t="n">
        <v>350</v>
      </c>
      <c r="S124" s="48" t="n">
        <v>3</v>
      </c>
      <c r="T124" s="48" t="n">
        <v>20</v>
      </c>
      <c r="U124" s="34" t="inlineStr">
        <is>
          <t>Stevia + erythritol</t>
        </is>
      </c>
      <c r="V124" s="34" t="inlineStr">
        <is>
          <t>Low sugar, potassium electrolytes, coconut water, vitamins</t>
        </is>
      </c>
      <c r="W124" s="51" t="n"/>
      <c r="X124" s="51" t="n"/>
      <c r="Y124" s="51" t="n"/>
      <c r="Z124" s="51" t="n"/>
      <c r="AA124" s="34" t="inlineStr">
        <is>
          <t>Medium</t>
        </is>
      </c>
      <c r="AB124" s="34" t="inlineStr">
        <is>
          <t>Low sugar variant of fast grower</t>
        </is>
      </c>
      <c r="AC124" s="34" t="inlineStr">
        <is>
          <t>Low sugar premium hydration</t>
        </is>
      </c>
      <c r="AD124" s="34" t="inlineStr">
        <is>
          <t>High potassium with very little sugar.</t>
        </is>
      </c>
      <c r="AE124" s="51" t="n"/>
      <c r="AF124" s="53">
        <f>IF(AND(ISNUMBER($P124),ISNUMBER($AL124),$AL124&lt;&gt;0),ROUND($P124/$AL124*100,1),"")</f>
        <v/>
      </c>
      <c r="AG124" s="54">
        <f>IF(AND(ISNUMBER($S124),ISNUMBER($AL124),$AL124&lt;&gt;0),ROUND($S124/$AL124*100,2),"")</f>
        <v/>
      </c>
      <c r="AH124" s="53">
        <f>IF(AND(ISNUMBER($Q124),ISNUMBER($AL124),$AL124&lt;&gt;0),ROUND($Q124/$AL124*100,1),"")</f>
        <v/>
      </c>
      <c r="AI124" s="48">
        <f>IF(ISNUMBER($S124),IF($S124&lt;=1,"Yes","No"),"n/a")</f>
        <v/>
      </c>
      <c r="AJ124" s="48">
        <f>IF(ISNUMBER($S124),ROUND(MAX(0,MIN(100,100-$S124*2.5-IF(ISNUMBER($T124),$T124,0)*0.12+IF($S124&lt;=1,12,0))),0),"")</f>
        <v/>
      </c>
      <c r="AK124" s="48">
        <f>IF(ISNUMBER($Q124),IF($Q124&gt;=100,20,IF($Q124&gt;=30,10,0)),0)+IF(ISNUMBER($R124),IF($R124&gt;=100,20,0),0)+IF(ISNUMBER($P124),IF($P124&gt;=150,20,IF($P124&gt;=50,12,5)),0)+IF(ISNUMBER($S124),IF($S124&lt;=1,15,0),0)</f>
        <v/>
      </c>
      <c r="AL124" s="48" t="n">
        <v>473</v>
      </c>
      <c r="AM124" s="49" t="n"/>
      <c r="AN124" s="48">
        <f>IF(AND(ISNUMBER($P124),ISNUMBER($AL124),$AL124&lt;&gt;0),IF(OR($P124&gt;180,$P124/$AL124*1000&gt;400),"Over ceiling, confirm SKU","Within"),"n/a")</f>
        <v/>
      </c>
      <c r="AO124" s="51" t="n"/>
      <c r="AP124" s="51" t="n"/>
      <c r="AQ124" s="51" t="n"/>
      <c r="AR124" s="34" t="inlineStr">
        <is>
          <t>No enrichment entry, to confirm</t>
        </is>
      </c>
      <c r="AS124" s="34" t="inlineStr">
        <is>
          <t>BLANK -&gt; requires live Amazon.ca capture</t>
        </is>
      </c>
      <c r="AT124" s="34" t="inlineStr">
        <is>
          <t>Unverified commercial data</t>
        </is>
      </c>
    </row>
    <row r="125" ht="28" customHeight="1">
      <c r="A125" s="34" t="inlineStr">
        <is>
          <t>BODYARMOR</t>
        </is>
      </c>
      <c r="B125" s="34" t="inlineStr">
        <is>
          <t>BODYARMOR LYTE | Berry Punch | 18 pack 473mL</t>
        </is>
      </c>
      <c r="C125" s="34" t="inlineStr">
        <is>
          <t>2) Electrolyte beverage (RTD)</t>
        </is>
      </c>
      <c r="D125" s="34" t="inlineStr">
        <is>
          <t>473 mL bottle</t>
        </is>
      </c>
      <c r="E125" s="48" t="n">
        <v>18</v>
      </c>
      <c r="F125" s="49" t="n"/>
      <c r="G125" s="50">
        <f>IF(AND(ISNUMBER($F125),ISNUMBER($E125),$E125&lt;&gt;0),$F125/$E125,"")</f>
        <v/>
      </c>
      <c r="H125" s="50">
        <f>IF(AND(ISNUMBER($F125),ISNUMBER($AL125),ISNUMBER($E125),($AL125*$E125)&lt;&gt;0),$F125/($AL125*$E125)*100,"")</f>
        <v/>
      </c>
      <c r="I125" s="51" t="n"/>
      <c r="J125" s="52" t="n"/>
      <c r="K125" s="50">
        <f>IF(AND(ISNUMBER($F125),ISNUMBER($J125)),$F125*(1-$J125),"")</f>
        <v/>
      </c>
      <c r="L125" s="51" t="n"/>
      <c r="M125" s="51" t="n"/>
      <c r="N125" s="50">
        <f>IF(ISNUMBER($F125),($F125-IF(ISNUMBER($AM125),$AM125,0))*(1-IF(ISNUMBER($J125),$J125,0)),"")</f>
        <v/>
      </c>
      <c r="O125" s="34" t="inlineStr">
        <is>
          <t>Berry Punch</t>
        </is>
      </c>
      <c r="P125" s="48" t="n">
        <v>0</v>
      </c>
      <c r="Q125" s="48" t="n">
        <v>30</v>
      </c>
      <c r="R125" s="48" t="n">
        <v>350</v>
      </c>
      <c r="S125" s="48" t="n">
        <v>3</v>
      </c>
      <c r="T125" s="48" t="n">
        <v>20</v>
      </c>
      <c r="U125" s="34" t="inlineStr">
        <is>
          <t>Stevia + erythritol</t>
        </is>
      </c>
      <c r="V125" s="34" t="inlineStr">
        <is>
          <t>Low sugar, potassium electrolytes, coconut water, vitamins</t>
        </is>
      </c>
      <c r="W125" s="51" t="n"/>
      <c r="X125" s="51" t="n"/>
      <c r="Y125" s="51" t="n"/>
      <c r="Z125" s="51" t="n"/>
      <c r="AA125" s="34" t="inlineStr">
        <is>
          <t>Medium</t>
        </is>
      </c>
      <c r="AB125" s="34" t="inlineStr">
        <is>
          <t>Low sugar variant of fast grower</t>
        </is>
      </c>
      <c r="AC125" s="34" t="inlineStr">
        <is>
          <t>Low sugar premium hydration</t>
        </is>
      </c>
      <c r="AD125" s="34" t="inlineStr">
        <is>
          <t>High potassium with very little sugar.</t>
        </is>
      </c>
      <c r="AE125" s="51" t="n"/>
      <c r="AF125" s="53">
        <f>IF(AND(ISNUMBER($P125),ISNUMBER($AL125),$AL125&lt;&gt;0),ROUND($P125/$AL125*100,1),"")</f>
        <v/>
      </c>
      <c r="AG125" s="54">
        <f>IF(AND(ISNUMBER($S125),ISNUMBER($AL125),$AL125&lt;&gt;0),ROUND($S125/$AL125*100,2),"")</f>
        <v/>
      </c>
      <c r="AH125" s="53">
        <f>IF(AND(ISNUMBER($Q125),ISNUMBER($AL125),$AL125&lt;&gt;0),ROUND($Q125/$AL125*100,1),"")</f>
        <v/>
      </c>
      <c r="AI125" s="48">
        <f>IF(ISNUMBER($S125),IF($S125&lt;=1,"Yes","No"),"n/a")</f>
        <v/>
      </c>
      <c r="AJ125" s="48">
        <f>IF(ISNUMBER($S125),ROUND(MAX(0,MIN(100,100-$S125*2.5-IF(ISNUMBER($T125),$T125,0)*0.12+IF($S125&lt;=1,12,0))),0),"")</f>
        <v/>
      </c>
      <c r="AK125" s="48">
        <f>IF(ISNUMBER($Q125),IF($Q125&gt;=100,20,IF($Q125&gt;=30,10,0)),0)+IF(ISNUMBER($R125),IF($R125&gt;=100,20,0),0)+IF(ISNUMBER($P125),IF($P125&gt;=150,20,IF($P125&gt;=50,12,5)),0)+IF(ISNUMBER($S125),IF($S125&lt;=1,15,0),0)</f>
        <v/>
      </c>
      <c r="AL125" s="48" t="n">
        <v>473</v>
      </c>
      <c r="AM125" s="49" t="n"/>
      <c r="AN125" s="48">
        <f>IF(AND(ISNUMBER($P125),ISNUMBER($AL125),$AL125&lt;&gt;0),IF(OR($P125&gt;180,$P125/$AL125*1000&gt;400),"Over ceiling, confirm SKU","Within"),"n/a")</f>
        <v/>
      </c>
      <c r="AO125" s="51" t="n"/>
      <c r="AP125" s="51" t="n"/>
      <c r="AQ125" s="51" t="n"/>
      <c r="AR125" s="34" t="inlineStr">
        <is>
          <t>No enrichment entry, to confirm</t>
        </is>
      </c>
      <c r="AS125" s="34" t="inlineStr">
        <is>
          <t>BLANK -&gt; requires live Amazon.ca capture</t>
        </is>
      </c>
      <c r="AT125" s="34" t="inlineStr">
        <is>
          <t>Unverified commercial data</t>
        </is>
      </c>
    </row>
    <row r="126" ht="28" customHeight="1">
      <c r="A126" s="34" t="inlineStr">
        <is>
          <t>BODYARMOR</t>
        </is>
      </c>
      <c r="B126" s="34" t="inlineStr">
        <is>
          <t>BODYARMOR LYTE | Berry Punch | 24 pack 473mL</t>
        </is>
      </c>
      <c r="C126" s="34" t="inlineStr">
        <is>
          <t>2) Electrolyte beverage (RTD)</t>
        </is>
      </c>
      <c r="D126" s="34" t="inlineStr">
        <is>
          <t>473 mL bottle</t>
        </is>
      </c>
      <c r="E126" s="48" t="n">
        <v>24</v>
      </c>
      <c r="F126" s="49" t="n"/>
      <c r="G126" s="50">
        <f>IF(AND(ISNUMBER($F126),ISNUMBER($E126),$E126&lt;&gt;0),$F126/$E126,"")</f>
        <v/>
      </c>
      <c r="H126" s="50">
        <f>IF(AND(ISNUMBER($F126),ISNUMBER($AL126),ISNUMBER($E126),($AL126*$E126)&lt;&gt;0),$F126/($AL126*$E126)*100,"")</f>
        <v/>
      </c>
      <c r="I126" s="51" t="n"/>
      <c r="J126" s="52" t="n"/>
      <c r="K126" s="50">
        <f>IF(AND(ISNUMBER($F126),ISNUMBER($J126)),$F126*(1-$J126),"")</f>
        <v/>
      </c>
      <c r="L126" s="51" t="n"/>
      <c r="M126" s="51" t="n"/>
      <c r="N126" s="50">
        <f>IF(ISNUMBER($F126),($F126-IF(ISNUMBER($AM126),$AM126,0))*(1-IF(ISNUMBER($J126),$J126,0)),"")</f>
        <v/>
      </c>
      <c r="O126" s="34" t="inlineStr">
        <is>
          <t>Berry Punch</t>
        </is>
      </c>
      <c r="P126" s="48" t="n">
        <v>0</v>
      </c>
      <c r="Q126" s="48" t="n">
        <v>30</v>
      </c>
      <c r="R126" s="48" t="n">
        <v>350</v>
      </c>
      <c r="S126" s="48" t="n">
        <v>3</v>
      </c>
      <c r="T126" s="48" t="n">
        <v>20</v>
      </c>
      <c r="U126" s="34" t="inlineStr">
        <is>
          <t>Stevia + erythritol</t>
        </is>
      </c>
      <c r="V126" s="34" t="inlineStr">
        <is>
          <t>Low sugar, potassium electrolytes, coconut water, vitamins</t>
        </is>
      </c>
      <c r="W126" s="51" t="n"/>
      <c r="X126" s="51" t="n"/>
      <c r="Y126" s="51" t="n"/>
      <c r="Z126" s="51" t="n"/>
      <c r="AA126" s="34" t="inlineStr">
        <is>
          <t>Medium</t>
        </is>
      </c>
      <c r="AB126" s="34" t="inlineStr">
        <is>
          <t>Low sugar variant of fast grower</t>
        </is>
      </c>
      <c r="AC126" s="34" t="inlineStr">
        <is>
          <t>Low sugar premium hydration</t>
        </is>
      </c>
      <c r="AD126" s="34" t="inlineStr">
        <is>
          <t>High potassium with very little sugar.</t>
        </is>
      </c>
      <c r="AE126" s="51" t="n"/>
      <c r="AF126" s="53">
        <f>IF(AND(ISNUMBER($P126),ISNUMBER($AL126),$AL126&lt;&gt;0),ROUND($P126/$AL126*100,1),"")</f>
        <v/>
      </c>
      <c r="AG126" s="54">
        <f>IF(AND(ISNUMBER($S126),ISNUMBER($AL126),$AL126&lt;&gt;0),ROUND($S126/$AL126*100,2),"")</f>
        <v/>
      </c>
      <c r="AH126" s="53">
        <f>IF(AND(ISNUMBER($Q126),ISNUMBER($AL126),$AL126&lt;&gt;0),ROUND($Q126/$AL126*100,1),"")</f>
        <v/>
      </c>
      <c r="AI126" s="48">
        <f>IF(ISNUMBER($S126),IF($S126&lt;=1,"Yes","No"),"n/a")</f>
        <v/>
      </c>
      <c r="AJ126" s="48">
        <f>IF(ISNUMBER($S126),ROUND(MAX(0,MIN(100,100-$S126*2.5-IF(ISNUMBER($T126),$T126,0)*0.12+IF($S126&lt;=1,12,0))),0),"")</f>
        <v/>
      </c>
      <c r="AK126" s="48">
        <f>IF(ISNUMBER($Q126),IF($Q126&gt;=100,20,IF($Q126&gt;=30,10,0)),0)+IF(ISNUMBER($R126),IF($R126&gt;=100,20,0),0)+IF(ISNUMBER($P126),IF($P126&gt;=150,20,IF($P126&gt;=50,12,5)),0)+IF(ISNUMBER($S126),IF($S126&lt;=1,15,0),0)</f>
        <v/>
      </c>
      <c r="AL126" s="48" t="n">
        <v>473</v>
      </c>
      <c r="AM126" s="49" t="n"/>
      <c r="AN126" s="48">
        <f>IF(AND(ISNUMBER($P126),ISNUMBER($AL126),$AL126&lt;&gt;0),IF(OR($P126&gt;180,$P126/$AL126*1000&gt;400),"Over ceiling, confirm SKU","Within"),"n/a")</f>
        <v/>
      </c>
      <c r="AO126" s="51" t="n"/>
      <c r="AP126" s="51" t="n"/>
      <c r="AQ126" s="51" t="n"/>
      <c r="AR126" s="34" t="inlineStr">
        <is>
          <t>No enrichment entry, to confirm</t>
        </is>
      </c>
      <c r="AS126" s="34" t="inlineStr">
        <is>
          <t>BLANK -&gt; requires live Amazon.ca capture</t>
        </is>
      </c>
      <c r="AT126" s="34" t="inlineStr">
        <is>
          <t>Unverified commercial data</t>
        </is>
      </c>
    </row>
    <row r="127" ht="28" customHeight="1">
      <c r="A127" s="34" t="inlineStr">
        <is>
          <t>Prime</t>
        </is>
      </c>
      <c r="B127" s="34" t="inlineStr">
        <is>
          <t>Prime Hydration | Blue Raspberry | single 500mL</t>
        </is>
      </c>
      <c r="C127" s="34" t="inlineStr">
        <is>
          <t>2) Electrolyte beverage (RTD)</t>
        </is>
      </c>
      <c r="D127" s="34" t="inlineStr">
        <is>
          <t>500 mL bottle</t>
        </is>
      </c>
      <c r="E127" s="48" t="n">
        <v>1</v>
      </c>
      <c r="F127" s="49" t="n"/>
      <c r="G127" s="50">
        <f>IF(AND(ISNUMBER($F127),ISNUMBER($E127),$E127&lt;&gt;0),$F127/$E127,"")</f>
        <v/>
      </c>
      <c r="H127" s="50">
        <f>IF(AND(ISNUMBER($F127),ISNUMBER($AL127),ISNUMBER($E127),($AL127*$E127)&lt;&gt;0),$F127/($AL127*$E127)*100,"")</f>
        <v/>
      </c>
      <c r="I127" s="51" t="n"/>
      <c r="J127" s="52" t="n"/>
      <c r="K127" s="50">
        <f>IF(AND(ISNUMBER($F127),ISNUMBER($J127)),$F127*(1-$J127),"")</f>
        <v/>
      </c>
      <c r="L127" s="51" t="n"/>
      <c r="M127" s="51" t="n"/>
      <c r="N127" s="50">
        <f>IF(ISNUMBER($F127),($F127-IF(ISNUMBER($AM127),$AM127,0))*(1-IF(ISNUMBER($J127),$J127,0)),"")</f>
        <v/>
      </c>
      <c r="O127" s="34" t="inlineStr">
        <is>
          <t>Blue Raspberry</t>
        </is>
      </c>
      <c r="P127" s="48" t="n">
        <v>0</v>
      </c>
      <c r="Q127" s="48" t="n">
        <v>30</v>
      </c>
      <c r="R127" s="48" t="n">
        <v>700</v>
      </c>
      <c r="S127" s="48" t="n">
        <v>2</v>
      </c>
      <c r="T127" s="48" t="n">
        <v>25</v>
      </c>
      <c r="U127" s="34" t="inlineStr">
        <is>
          <t>Sucralose + acesulfame-K</t>
        </is>
      </c>
      <c r="V127" s="34" t="inlineStr">
        <is>
          <t>Zero sugar, BCAAs, electrolytes, coconut water, vitamins</t>
        </is>
      </c>
      <c r="W127" s="51" t="n"/>
      <c r="X127" s="51" t="n"/>
      <c r="Y127" s="51" t="n"/>
      <c r="Z127" s="51" t="n"/>
      <c r="AA127" s="34" t="inlineStr">
        <is>
          <t>High</t>
        </is>
      </c>
      <c r="AB127" s="34" t="inlineStr">
        <is>
          <t>Influencer hype; strong youth pull</t>
        </is>
      </c>
      <c r="AC127" s="34" t="inlineStr">
        <is>
          <t>Hype brand zero sugar hydration with BCAAs</t>
        </is>
      </c>
      <c r="AD127" s="34" t="inlineStr">
        <is>
          <t>Brand cachet plus zero sugar and added BCAAs.</t>
        </is>
      </c>
      <c r="AE127" s="51" t="n"/>
      <c r="AF127" s="53">
        <f>IF(AND(ISNUMBER($P127),ISNUMBER($AL127),$AL127&lt;&gt;0),ROUND($P127/$AL127*100,1),"")</f>
        <v/>
      </c>
      <c r="AG127" s="54">
        <f>IF(AND(ISNUMBER($S127),ISNUMBER($AL127),$AL127&lt;&gt;0),ROUND($S127/$AL127*100,2),"")</f>
        <v/>
      </c>
      <c r="AH127" s="53">
        <f>IF(AND(ISNUMBER($Q127),ISNUMBER($AL127),$AL127&lt;&gt;0),ROUND($Q127/$AL127*100,1),"")</f>
        <v/>
      </c>
      <c r="AI127" s="48">
        <f>IF(ISNUMBER($S127),IF($S127&lt;=1,"Yes","No"),"n/a")</f>
        <v/>
      </c>
      <c r="AJ127" s="48">
        <f>IF(ISNUMBER($S127),ROUND(MAX(0,MIN(100,100-$S127*2.5-IF(ISNUMBER($T127),$T127,0)*0.12+IF($S127&lt;=1,12,0))),0),"")</f>
        <v/>
      </c>
      <c r="AK127" s="48">
        <f>IF(ISNUMBER($Q127),IF($Q127&gt;=100,20,IF($Q127&gt;=30,10,0)),0)+IF(ISNUMBER($R127),IF($R127&gt;=100,20,0),0)+IF(ISNUMBER($P127),IF($P127&gt;=150,20,IF($P127&gt;=50,12,5)),0)+IF(ISNUMBER($S127),IF($S127&lt;=1,15,0),0)</f>
        <v/>
      </c>
      <c r="AL127" s="48" t="n">
        <v>500</v>
      </c>
      <c r="AM127" s="49" t="n"/>
      <c r="AN127" s="48">
        <f>IF(AND(ISNUMBER($P127),ISNUMBER($AL127),$AL127&lt;&gt;0),IF(OR($P127&gt;180,$P127/$AL127*1000&gt;400),"Over ceiling, confirm SKU","Within"),"n/a")</f>
        <v/>
      </c>
      <c r="AO127" s="51" t="n"/>
      <c r="AP127" s="51" t="n"/>
      <c r="AQ127" s="51" t="n"/>
      <c r="AR127" s="34" t="inlineStr">
        <is>
          <t>Retrieved and cited, see Enrichment Log</t>
        </is>
      </c>
      <c r="AS127" s="34" t="inlineStr">
        <is>
          <t>BLANK -&gt; requires live Amazon.ca capture</t>
        </is>
      </c>
      <c r="AT127" s="34" t="inlineStr">
        <is>
          <t>Unverified commercial data</t>
        </is>
      </c>
    </row>
    <row r="128" ht="28" customHeight="1">
      <c r="A128" s="34" t="inlineStr">
        <is>
          <t>Prime</t>
        </is>
      </c>
      <c r="B128" s="34" t="inlineStr">
        <is>
          <t>Prime Hydration | Blue Raspberry | 8 pack 500mL</t>
        </is>
      </c>
      <c r="C128" s="34" t="inlineStr">
        <is>
          <t>2) Electrolyte beverage (RTD)</t>
        </is>
      </c>
      <c r="D128" s="34" t="inlineStr">
        <is>
          <t>500 mL bottle</t>
        </is>
      </c>
      <c r="E128" s="48" t="n">
        <v>8</v>
      </c>
      <c r="F128" s="49" t="n"/>
      <c r="G128" s="50">
        <f>IF(AND(ISNUMBER($F128),ISNUMBER($E128),$E128&lt;&gt;0),$F128/$E128,"")</f>
        <v/>
      </c>
      <c r="H128" s="50">
        <f>IF(AND(ISNUMBER($F128),ISNUMBER($AL128),ISNUMBER($E128),($AL128*$E128)&lt;&gt;0),$F128/($AL128*$E128)*100,"")</f>
        <v/>
      </c>
      <c r="I128" s="51" t="n"/>
      <c r="J128" s="52" t="n"/>
      <c r="K128" s="50">
        <f>IF(AND(ISNUMBER($F128),ISNUMBER($J128)),$F128*(1-$J128),"")</f>
        <v/>
      </c>
      <c r="L128" s="51" t="n"/>
      <c r="M128" s="51" t="n"/>
      <c r="N128" s="50">
        <f>IF(ISNUMBER($F128),($F128-IF(ISNUMBER($AM128),$AM128,0))*(1-IF(ISNUMBER($J128),$J128,0)),"")</f>
        <v/>
      </c>
      <c r="O128" s="34" t="inlineStr">
        <is>
          <t>Blue Raspberry</t>
        </is>
      </c>
      <c r="P128" s="48" t="n">
        <v>0</v>
      </c>
      <c r="Q128" s="48" t="n">
        <v>30</v>
      </c>
      <c r="R128" s="48" t="n">
        <v>700</v>
      </c>
      <c r="S128" s="48" t="n">
        <v>2</v>
      </c>
      <c r="T128" s="48" t="n">
        <v>25</v>
      </c>
      <c r="U128" s="34" t="inlineStr">
        <is>
          <t>Sucralose + acesulfame-K</t>
        </is>
      </c>
      <c r="V128" s="34" t="inlineStr">
        <is>
          <t>Zero sugar, BCAAs, electrolytes, coconut water, vitamins</t>
        </is>
      </c>
      <c r="W128" s="51" t="n"/>
      <c r="X128" s="51" t="n"/>
      <c r="Y128" s="51" t="n"/>
      <c r="Z128" s="51" t="n"/>
      <c r="AA128" s="34" t="inlineStr">
        <is>
          <t>High</t>
        </is>
      </c>
      <c r="AB128" s="34" t="inlineStr">
        <is>
          <t>Influencer hype; strong youth pull</t>
        </is>
      </c>
      <c r="AC128" s="34" t="inlineStr">
        <is>
          <t>Hype brand zero sugar hydration with BCAAs</t>
        </is>
      </c>
      <c r="AD128" s="34" t="inlineStr">
        <is>
          <t>Brand cachet plus zero sugar and added BCAAs.</t>
        </is>
      </c>
      <c r="AE128" s="51" t="n"/>
      <c r="AF128" s="53">
        <f>IF(AND(ISNUMBER($P128),ISNUMBER($AL128),$AL128&lt;&gt;0),ROUND($P128/$AL128*100,1),"")</f>
        <v/>
      </c>
      <c r="AG128" s="54">
        <f>IF(AND(ISNUMBER($S128),ISNUMBER($AL128),$AL128&lt;&gt;0),ROUND($S128/$AL128*100,2),"")</f>
        <v/>
      </c>
      <c r="AH128" s="53">
        <f>IF(AND(ISNUMBER($Q128),ISNUMBER($AL128),$AL128&lt;&gt;0),ROUND($Q128/$AL128*100,1),"")</f>
        <v/>
      </c>
      <c r="AI128" s="48">
        <f>IF(ISNUMBER($S128),IF($S128&lt;=1,"Yes","No"),"n/a")</f>
        <v/>
      </c>
      <c r="AJ128" s="48">
        <f>IF(ISNUMBER($S128),ROUND(MAX(0,MIN(100,100-$S128*2.5-IF(ISNUMBER($T128),$T128,0)*0.12+IF($S128&lt;=1,12,0))),0),"")</f>
        <v/>
      </c>
      <c r="AK128" s="48">
        <f>IF(ISNUMBER($Q128),IF($Q128&gt;=100,20,IF($Q128&gt;=30,10,0)),0)+IF(ISNUMBER($R128),IF($R128&gt;=100,20,0),0)+IF(ISNUMBER($P128),IF($P128&gt;=150,20,IF($P128&gt;=50,12,5)),0)+IF(ISNUMBER($S128),IF($S128&lt;=1,15,0),0)</f>
        <v/>
      </c>
      <c r="AL128" s="48" t="n">
        <v>500</v>
      </c>
      <c r="AM128" s="49" t="n"/>
      <c r="AN128" s="48">
        <f>IF(AND(ISNUMBER($P128),ISNUMBER($AL128),$AL128&lt;&gt;0),IF(OR($P128&gt;180,$P128/$AL128*1000&gt;400),"Over ceiling, confirm SKU","Within"),"n/a")</f>
        <v/>
      </c>
      <c r="AO128" s="51" t="n"/>
      <c r="AP128" s="51" t="n"/>
      <c r="AQ128" s="51" t="n"/>
      <c r="AR128" s="34" t="inlineStr">
        <is>
          <t>Retrieved and cited, see Enrichment Log</t>
        </is>
      </c>
      <c r="AS128" s="34" t="inlineStr">
        <is>
          <t>BLANK -&gt; requires live Amazon.ca capture</t>
        </is>
      </c>
      <c r="AT128" s="34" t="inlineStr">
        <is>
          <t>Unverified commercial data</t>
        </is>
      </c>
    </row>
    <row r="129" ht="28" customHeight="1">
      <c r="A129" s="34" t="inlineStr">
        <is>
          <t>Prime</t>
        </is>
      </c>
      <c r="B129" s="34" t="inlineStr">
        <is>
          <t>Prime Hydration | Blue Raspberry | 12 pack 500mL</t>
        </is>
      </c>
      <c r="C129" s="34" t="inlineStr">
        <is>
          <t>2) Electrolyte beverage (RTD)</t>
        </is>
      </c>
      <c r="D129" s="34" t="inlineStr">
        <is>
          <t>500 mL bottle</t>
        </is>
      </c>
      <c r="E129" s="48" t="n">
        <v>12</v>
      </c>
      <c r="F129" s="49" t="n"/>
      <c r="G129" s="50">
        <f>IF(AND(ISNUMBER($F129),ISNUMBER($E129),$E129&lt;&gt;0),$F129/$E129,"")</f>
        <v/>
      </c>
      <c r="H129" s="50">
        <f>IF(AND(ISNUMBER($F129),ISNUMBER($AL129),ISNUMBER($E129),($AL129*$E129)&lt;&gt;0),$F129/($AL129*$E129)*100,"")</f>
        <v/>
      </c>
      <c r="I129" s="51" t="n"/>
      <c r="J129" s="52" t="n"/>
      <c r="K129" s="50">
        <f>IF(AND(ISNUMBER($F129),ISNUMBER($J129)),$F129*(1-$J129),"")</f>
        <v/>
      </c>
      <c r="L129" s="51" t="n"/>
      <c r="M129" s="51" t="n"/>
      <c r="N129" s="50">
        <f>IF(ISNUMBER($F129),($F129-IF(ISNUMBER($AM129),$AM129,0))*(1-IF(ISNUMBER($J129),$J129,0)),"")</f>
        <v/>
      </c>
      <c r="O129" s="34" t="inlineStr">
        <is>
          <t>Blue Raspberry</t>
        </is>
      </c>
      <c r="P129" s="48" t="n">
        <v>0</v>
      </c>
      <c r="Q129" s="48" t="n">
        <v>30</v>
      </c>
      <c r="R129" s="48" t="n">
        <v>700</v>
      </c>
      <c r="S129" s="48" t="n">
        <v>2</v>
      </c>
      <c r="T129" s="48" t="n">
        <v>25</v>
      </c>
      <c r="U129" s="34" t="inlineStr">
        <is>
          <t>Sucralose + acesulfame-K</t>
        </is>
      </c>
      <c r="V129" s="34" t="inlineStr">
        <is>
          <t>Zero sugar, BCAAs, electrolytes, coconut water, vitamins</t>
        </is>
      </c>
      <c r="W129" s="51" t="n"/>
      <c r="X129" s="51" t="n"/>
      <c r="Y129" s="51" t="n"/>
      <c r="Z129" s="51" t="n"/>
      <c r="AA129" s="34" t="inlineStr">
        <is>
          <t>High</t>
        </is>
      </c>
      <c r="AB129" s="34" t="inlineStr">
        <is>
          <t>Influencer hype; strong youth pull</t>
        </is>
      </c>
      <c r="AC129" s="34" t="inlineStr">
        <is>
          <t>Hype brand zero sugar hydration with BCAAs</t>
        </is>
      </c>
      <c r="AD129" s="34" t="inlineStr">
        <is>
          <t>Brand cachet plus zero sugar and added BCAAs.</t>
        </is>
      </c>
      <c r="AE129" s="51" t="n"/>
      <c r="AF129" s="53">
        <f>IF(AND(ISNUMBER($P129),ISNUMBER($AL129),$AL129&lt;&gt;0),ROUND($P129/$AL129*100,1),"")</f>
        <v/>
      </c>
      <c r="AG129" s="54">
        <f>IF(AND(ISNUMBER($S129),ISNUMBER($AL129),$AL129&lt;&gt;0),ROUND($S129/$AL129*100,2),"")</f>
        <v/>
      </c>
      <c r="AH129" s="53">
        <f>IF(AND(ISNUMBER($Q129),ISNUMBER($AL129),$AL129&lt;&gt;0),ROUND($Q129/$AL129*100,1),"")</f>
        <v/>
      </c>
      <c r="AI129" s="48">
        <f>IF(ISNUMBER($S129),IF($S129&lt;=1,"Yes","No"),"n/a")</f>
        <v/>
      </c>
      <c r="AJ129" s="48">
        <f>IF(ISNUMBER($S129),ROUND(MAX(0,MIN(100,100-$S129*2.5-IF(ISNUMBER($T129),$T129,0)*0.12+IF($S129&lt;=1,12,0))),0),"")</f>
        <v/>
      </c>
      <c r="AK129" s="48">
        <f>IF(ISNUMBER($Q129),IF($Q129&gt;=100,20,IF($Q129&gt;=30,10,0)),0)+IF(ISNUMBER($R129),IF($R129&gt;=100,20,0),0)+IF(ISNUMBER($P129),IF($P129&gt;=150,20,IF($P129&gt;=50,12,5)),0)+IF(ISNUMBER($S129),IF($S129&lt;=1,15,0),0)</f>
        <v/>
      </c>
      <c r="AL129" s="48" t="n">
        <v>500</v>
      </c>
      <c r="AM129" s="49" t="n"/>
      <c r="AN129" s="48">
        <f>IF(AND(ISNUMBER($P129),ISNUMBER($AL129),$AL129&lt;&gt;0),IF(OR($P129&gt;180,$P129/$AL129*1000&gt;400),"Over ceiling, confirm SKU","Within"),"n/a")</f>
        <v/>
      </c>
      <c r="AO129" s="51" t="n"/>
      <c r="AP129" s="51" t="n"/>
      <c r="AQ129" s="51" t="n"/>
      <c r="AR129" s="34" t="inlineStr">
        <is>
          <t>Retrieved and cited, see Enrichment Log</t>
        </is>
      </c>
      <c r="AS129" s="34" t="inlineStr">
        <is>
          <t>BLANK -&gt; requires live Amazon.ca capture</t>
        </is>
      </c>
      <c r="AT129" s="34" t="inlineStr">
        <is>
          <t>Unverified commercial data</t>
        </is>
      </c>
    </row>
    <row r="130" ht="28" customHeight="1">
      <c r="A130" s="34" t="inlineStr">
        <is>
          <t>Prime</t>
        </is>
      </c>
      <c r="B130" s="34" t="inlineStr">
        <is>
          <t>Prime Hydration | Blue Raspberry | 18 pack 500mL</t>
        </is>
      </c>
      <c r="C130" s="34" t="inlineStr">
        <is>
          <t>2) Electrolyte beverage (RTD)</t>
        </is>
      </c>
      <c r="D130" s="34" t="inlineStr">
        <is>
          <t>500 mL bottle</t>
        </is>
      </c>
      <c r="E130" s="48" t="n">
        <v>18</v>
      </c>
      <c r="F130" s="49" t="n"/>
      <c r="G130" s="50">
        <f>IF(AND(ISNUMBER($F130),ISNUMBER($E130),$E130&lt;&gt;0),$F130/$E130,"")</f>
        <v/>
      </c>
      <c r="H130" s="50">
        <f>IF(AND(ISNUMBER($F130),ISNUMBER($AL130),ISNUMBER($E130),($AL130*$E130)&lt;&gt;0),$F130/($AL130*$E130)*100,"")</f>
        <v/>
      </c>
      <c r="I130" s="51" t="n"/>
      <c r="J130" s="52" t="n"/>
      <c r="K130" s="50">
        <f>IF(AND(ISNUMBER($F130),ISNUMBER($J130)),$F130*(1-$J130),"")</f>
        <v/>
      </c>
      <c r="L130" s="51" t="n"/>
      <c r="M130" s="51" t="n"/>
      <c r="N130" s="50">
        <f>IF(ISNUMBER($F130),($F130-IF(ISNUMBER($AM130),$AM130,0))*(1-IF(ISNUMBER($J130),$J130,0)),"")</f>
        <v/>
      </c>
      <c r="O130" s="34" t="inlineStr">
        <is>
          <t>Blue Raspberry</t>
        </is>
      </c>
      <c r="P130" s="48" t="n">
        <v>0</v>
      </c>
      <c r="Q130" s="48" t="n">
        <v>30</v>
      </c>
      <c r="R130" s="48" t="n">
        <v>700</v>
      </c>
      <c r="S130" s="48" t="n">
        <v>2</v>
      </c>
      <c r="T130" s="48" t="n">
        <v>25</v>
      </c>
      <c r="U130" s="34" t="inlineStr">
        <is>
          <t>Sucralose + acesulfame-K</t>
        </is>
      </c>
      <c r="V130" s="34" t="inlineStr">
        <is>
          <t>Zero sugar, BCAAs, electrolytes, coconut water, vitamins</t>
        </is>
      </c>
      <c r="W130" s="51" t="n"/>
      <c r="X130" s="51" t="n"/>
      <c r="Y130" s="51" t="n"/>
      <c r="Z130" s="51" t="n"/>
      <c r="AA130" s="34" t="inlineStr">
        <is>
          <t>High</t>
        </is>
      </c>
      <c r="AB130" s="34" t="inlineStr">
        <is>
          <t>Influencer hype; strong youth pull</t>
        </is>
      </c>
      <c r="AC130" s="34" t="inlineStr">
        <is>
          <t>Hype brand zero sugar hydration with BCAAs</t>
        </is>
      </c>
      <c r="AD130" s="34" t="inlineStr">
        <is>
          <t>Brand cachet plus zero sugar and added BCAAs.</t>
        </is>
      </c>
      <c r="AE130" s="51" t="n"/>
      <c r="AF130" s="53">
        <f>IF(AND(ISNUMBER($P130),ISNUMBER($AL130),$AL130&lt;&gt;0),ROUND($P130/$AL130*100,1),"")</f>
        <v/>
      </c>
      <c r="AG130" s="54">
        <f>IF(AND(ISNUMBER($S130),ISNUMBER($AL130),$AL130&lt;&gt;0),ROUND($S130/$AL130*100,2),"")</f>
        <v/>
      </c>
      <c r="AH130" s="53">
        <f>IF(AND(ISNUMBER($Q130),ISNUMBER($AL130),$AL130&lt;&gt;0),ROUND($Q130/$AL130*100,1),"")</f>
        <v/>
      </c>
      <c r="AI130" s="48">
        <f>IF(ISNUMBER($S130),IF($S130&lt;=1,"Yes","No"),"n/a")</f>
        <v/>
      </c>
      <c r="AJ130" s="48">
        <f>IF(ISNUMBER($S130),ROUND(MAX(0,MIN(100,100-$S130*2.5-IF(ISNUMBER($T130),$T130,0)*0.12+IF($S130&lt;=1,12,0))),0),"")</f>
        <v/>
      </c>
      <c r="AK130" s="48">
        <f>IF(ISNUMBER($Q130),IF($Q130&gt;=100,20,IF($Q130&gt;=30,10,0)),0)+IF(ISNUMBER($R130),IF($R130&gt;=100,20,0),0)+IF(ISNUMBER($P130),IF($P130&gt;=150,20,IF($P130&gt;=50,12,5)),0)+IF(ISNUMBER($S130),IF($S130&lt;=1,15,0),0)</f>
        <v/>
      </c>
      <c r="AL130" s="48" t="n">
        <v>500</v>
      </c>
      <c r="AM130" s="49" t="n"/>
      <c r="AN130" s="48">
        <f>IF(AND(ISNUMBER($P130),ISNUMBER($AL130),$AL130&lt;&gt;0),IF(OR($P130&gt;180,$P130/$AL130*1000&gt;400),"Over ceiling, confirm SKU","Within"),"n/a")</f>
        <v/>
      </c>
      <c r="AO130" s="51" t="n"/>
      <c r="AP130" s="51" t="n"/>
      <c r="AQ130" s="51" t="n"/>
      <c r="AR130" s="34" t="inlineStr">
        <is>
          <t>Retrieved and cited, see Enrichment Log</t>
        </is>
      </c>
      <c r="AS130" s="34" t="inlineStr">
        <is>
          <t>BLANK -&gt; requires live Amazon.ca capture</t>
        </is>
      </c>
      <c r="AT130" s="34" t="inlineStr">
        <is>
          <t>Unverified commercial data</t>
        </is>
      </c>
    </row>
    <row r="131" ht="28" customHeight="1">
      <c r="A131" s="34" t="inlineStr">
        <is>
          <t>Prime</t>
        </is>
      </c>
      <c r="B131" s="34" t="inlineStr">
        <is>
          <t>Prime Hydration | Blue Raspberry | 24 pack 500mL</t>
        </is>
      </c>
      <c r="C131" s="34" t="inlineStr">
        <is>
          <t>2) Electrolyte beverage (RTD)</t>
        </is>
      </c>
      <c r="D131" s="34" t="inlineStr">
        <is>
          <t>500 mL bottle</t>
        </is>
      </c>
      <c r="E131" s="48" t="n">
        <v>24</v>
      </c>
      <c r="F131" s="49" t="n"/>
      <c r="G131" s="50">
        <f>IF(AND(ISNUMBER($F131),ISNUMBER($E131),$E131&lt;&gt;0),$F131/$E131,"")</f>
        <v/>
      </c>
      <c r="H131" s="50">
        <f>IF(AND(ISNUMBER($F131),ISNUMBER($AL131),ISNUMBER($E131),($AL131*$E131)&lt;&gt;0),$F131/($AL131*$E131)*100,"")</f>
        <v/>
      </c>
      <c r="I131" s="51" t="n"/>
      <c r="J131" s="52" t="n"/>
      <c r="K131" s="50">
        <f>IF(AND(ISNUMBER($F131),ISNUMBER($J131)),$F131*(1-$J131),"")</f>
        <v/>
      </c>
      <c r="L131" s="51" t="n"/>
      <c r="M131" s="51" t="n"/>
      <c r="N131" s="50">
        <f>IF(ISNUMBER($F131),($F131-IF(ISNUMBER($AM131),$AM131,0))*(1-IF(ISNUMBER($J131),$J131,0)),"")</f>
        <v/>
      </c>
      <c r="O131" s="34" t="inlineStr">
        <is>
          <t>Blue Raspberry</t>
        </is>
      </c>
      <c r="P131" s="48" t="n">
        <v>0</v>
      </c>
      <c r="Q131" s="48" t="n">
        <v>30</v>
      </c>
      <c r="R131" s="48" t="n">
        <v>700</v>
      </c>
      <c r="S131" s="48" t="n">
        <v>2</v>
      </c>
      <c r="T131" s="48" t="n">
        <v>25</v>
      </c>
      <c r="U131" s="34" t="inlineStr">
        <is>
          <t>Sucralose + acesulfame-K</t>
        </is>
      </c>
      <c r="V131" s="34" t="inlineStr">
        <is>
          <t>Zero sugar, BCAAs, electrolytes, coconut water, vitamins</t>
        </is>
      </c>
      <c r="W131" s="51" t="n"/>
      <c r="X131" s="51" t="n"/>
      <c r="Y131" s="51" t="n"/>
      <c r="Z131" s="51" t="n"/>
      <c r="AA131" s="34" t="inlineStr">
        <is>
          <t>High</t>
        </is>
      </c>
      <c r="AB131" s="34" t="inlineStr">
        <is>
          <t>Influencer hype; strong youth pull</t>
        </is>
      </c>
      <c r="AC131" s="34" t="inlineStr">
        <is>
          <t>Hype brand zero sugar hydration with BCAAs</t>
        </is>
      </c>
      <c r="AD131" s="34" t="inlineStr">
        <is>
          <t>Brand cachet plus zero sugar and added BCAAs.</t>
        </is>
      </c>
      <c r="AE131" s="51" t="n"/>
      <c r="AF131" s="53">
        <f>IF(AND(ISNUMBER($P131),ISNUMBER($AL131),$AL131&lt;&gt;0),ROUND($P131/$AL131*100,1),"")</f>
        <v/>
      </c>
      <c r="AG131" s="54">
        <f>IF(AND(ISNUMBER($S131),ISNUMBER($AL131),$AL131&lt;&gt;0),ROUND($S131/$AL131*100,2),"")</f>
        <v/>
      </c>
      <c r="AH131" s="53">
        <f>IF(AND(ISNUMBER($Q131),ISNUMBER($AL131),$AL131&lt;&gt;0),ROUND($Q131/$AL131*100,1),"")</f>
        <v/>
      </c>
      <c r="AI131" s="48">
        <f>IF(ISNUMBER($S131),IF($S131&lt;=1,"Yes","No"),"n/a")</f>
        <v/>
      </c>
      <c r="AJ131" s="48">
        <f>IF(ISNUMBER($S131),ROUND(MAX(0,MIN(100,100-$S131*2.5-IF(ISNUMBER($T131),$T131,0)*0.12+IF($S131&lt;=1,12,0))),0),"")</f>
        <v/>
      </c>
      <c r="AK131" s="48">
        <f>IF(ISNUMBER($Q131),IF($Q131&gt;=100,20,IF($Q131&gt;=30,10,0)),0)+IF(ISNUMBER($R131),IF($R131&gt;=100,20,0),0)+IF(ISNUMBER($P131),IF($P131&gt;=150,20,IF($P131&gt;=50,12,5)),0)+IF(ISNUMBER($S131),IF($S131&lt;=1,15,0),0)</f>
        <v/>
      </c>
      <c r="AL131" s="48" t="n">
        <v>500</v>
      </c>
      <c r="AM131" s="49" t="n"/>
      <c r="AN131" s="48">
        <f>IF(AND(ISNUMBER($P131),ISNUMBER($AL131),$AL131&lt;&gt;0),IF(OR($P131&gt;180,$P131/$AL131*1000&gt;400),"Over ceiling, confirm SKU","Within"),"n/a")</f>
        <v/>
      </c>
      <c r="AO131" s="51" t="n"/>
      <c r="AP131" s="51" t="n"/>
      <c r="AQ131" s="51" t="n"/>
      <c r="AR131" s="34" t="inlineStr">
        <is>
          <t>Retrieved and cited, see Enrichment Log</t>
        </is>
      </c>
      <c r="AS131" s="34" t="inlineStr">
        <is>
          <t>BLANK -&gt; requires live Amazon.ca capture</t>
        </is>
      </c>
      <c r="AT131" s="34" t="inlineStr">
        <is>
          <t>Unverified commercial data</t>
        </is>
      </c>
    </row>
    <row r="132" ht="28" customHeight="1">
      <c r="A132" s="34" t="inlineStr">
        <is>
          <t>Prime</t>
        </is>
      </c>
      <c r="B132" s="34" t="inlineStr">
        <is>
          <t>Prime Hydration | Tropical Punch | single 500mL</t>
        </is>
      </c>
      <c r="C132" s="34" t="inlineStr">
        <is>
          <t>2) Electrolyte beverage (RTD)</t>
        </is>
      </c>
      <c r="D132" s="34" t="inlineStr">
        <is>
          <t>500 mL bottle</t>
        </is>
      </c>
      <c r="E132" s="48" t="n">
        <v>1</v>
      </c>
      <c r="F132" s="49" t="n"/>
      <c r="G132" s="50">
        <f>IF(AND(ISNUMBER($F132),ISNUMBER($E132),$E132&lt;&gt;0),$F132/$E132,"")</f>
        <v/>
      </c>
      <c r="H132" s="50">
        <f>IF(AND(ISNUMBER($F132),ISNUMBER($AL132),ISNUMBER($E132),($AL132*$E132)&lt;&gt;0),$F132/($AL132*$E132)*100,"")</f>
        <v/>
      </c>
      <c r="I132" s="51" t="n"/>
      <c r="J132" s="52" t="n"/>
      <c r="K132" s="50">
        <f>IF(AND(ISNUMBER($F132),ISNUMBER($J132)),$F132*(1-$J132),"")</f>
        <v/>
      </c>
      <c r="L132" s="51" t="n"/>
      <c r="M132" s="51" t="n"/>
      <c r="N132" s="50">
        <f>IF(ISNUMBER($F132),($F132-IF(ISNUMBER($AM132),$AM132,0))*(1-IF(ISNUMBER($J132),$J132,0)),"")</f>
        <v/>
      </c>
      <c r="O132" s="34" t="inlineStr">
        <is>
          <t>Tropical Punch</t>
        </is>
      </c>
      <c r="P132" s="48" t="n">
        <v>0</v>
      </c>
      <c r="Q132" s="48" t="n">
        <v>30</v>
      </c>
      <c r="R132" s="48" t="n">
        <v>700</v>
      </c>
      <c r="S132" s="48" t="n">
        <v>2</v>
      </c>
      <c r="T132" s="48" t="n">
        <v>25</v>
      </c>
      <c r="U132" s="34" t="inlineStr">
        <is>
          <t>Sucralose + acesulfame-K</t>
        </is>
      </c>
      <c r="V132" s="34" t="inlineStr">
        <is>
          <t>Zero sugar, BCAAs, electrolytes, coconut water, vitamins</t>
        </is>
      </c>
      <c r="W132" s="51" t="n"/>
      <c r="X132" s="51" t="n"/>
      <c r="Y132" s="51" t="n"/>
      <c r="Z132" s="51" t="n"/>
      <c r="AA132" s="34" t="inlineStr">
        <is>
          <t>High</t>
        </is>
      </c>
      <c r="AB132" s="34" t="inlineStr">
        <is>
          <t>Influencer hype; strong youth pull</t>
        </is>
      </c>
      <c r="AC132" s="34" t="inlineStr">
        <is>
          <t>Hype brand zero sugar hydration with BCAAs</t>
        </is>
      </c>
      <c r="AD132" s="34" t="inlineStr">
        <is>
          <t>Brand cachet plus zero sugar and added BCAAs.</t>
        </is>
      </c>
      <c r="AE132" s="51" t="n"/>
      <c r="AF132" s="53">
        <f>IF(AND(ISNUMBER($P132),ISNUMBER($AL132),$AL132&lt;&gt;0),ROUND($P132/$AL132*100,1),"")</f>
        <v/>
      </c>
      <c r="AG132" s="54">
        <f>IF(AND(ISNUMBER($S132),ISNUMBER($AL132),$AL132&lt;&gt;0),ROUND($S132/$AL132*100,2),"")</f>
        <v/>
      </c>
      <c r="AH132" s="53">
        <f>IF(AND(ISNUMBER($Q132),ISNUMBER($AL132),$AL132&lt;&gt;0),ROUND($Q132/$AL132*100,1),"")</f>
        <v/>
      </c>
      <c r="AI132" s="48">
        <f>IF(ISNUMBER($S132),IF($S132&lt;=1,"Yes","No"),"n/a")</f>
        <v/>
      </c>
      <c r="AJ132" s="48">
        <f>IF(ISNUMBER($S132),ROUND(MAX(0,MIN(100,100-$S132*2.5-IF(ISNUMBER($T132),$T132,0)*0.12+IF($S132&lt;=1,12,0))),0),"")</f>
        <v/>
      </c>
      <c r="AK132" s="48">
        <f>IF(ISNUMBER($Q132),IF($Q132&gt;=100,20,IF($Q132&gt;=30,10,0)),0)+IF(ISNUMBER($R132),IF($R132&gt;=100,20,0),0)+IF(ISNUMBER($P132),IF($P132&gt;=150,20,IF($P132&gt;=50,12,5)),0)+IF(ISNUMBER($S132),IF($S132&lt;=1,15,0),0)</f>
        <v/>
      </c>
      <c r="AL132" s="48" t="n">
        <v>500</v>
      </c>
      <c r="AM132" s="49" t="n"/>
      <c r="AN132" s="48">
        <f>IF(AND(ISNUMBER($P132),ISNUMBER($AL132),$AL132&lt;&gt;0),IF(OR($P132&gt;180,$P132/$AL132*1000&gt;400),"Over ceiling, confirm SKU","Within"),"n/a")</f>
        <v/>
      </c>
      <c r="AO132" s="51" t="n"/>
      <c r="AP132" s="51" t="n"/>
      <c r="AQ132" s="51" t="n"/>
      <c r="AR132" s="34" t="inlineStr">
        <is>
          <t>Retrieved and cited, see Enrichment Log</t>
        </is>
      </c>
      <c r="AS132" s="34" t="inlineStr">
        <is>
          <t>BLANK -&gt; requires live Amazon.ca capture</t>
        </is>
      </c>
      <c r="AT132" s="34" t="inlineStr">
        <is>
          <t>Unverified commercial data</t>
        </is>
      </c>
    </row>
    <row r="133" ht="28" customHeight="1">
      <c r="A133" s="34" t="inlineStr">
        <is>
          <t>Prime</t>
        </is>
      </c>
      <c r="B133" s="34" t="inlineStr">
        <is>
          <t>Prime Hydration | Tropical Punch | 8 pack 500mL</t>
        </is>
      </c>
      <c r="C133" s="34" t="inlineStr">
        <is>
          <t>2) Electrolyte beverage (RTD)</t>
        </is>
      </c>
      <c r="D133" s="34" t="inlineStr">
        <is>
          <t>500 mL bottle</t>
        </is>
      </c>
      <c r="E133" s="48" t="n">
        <v>8</v>
      </c>
      <c r="F133" s="49" t="n"/>
      <c r="G133" s="50">
        <f>IF(AND(ISNUMBER($F133),ISNUMBER($E133),$E133&lt;&gt;0),$F133/$E133,"")</f>
        <v/>
      </c>
      <c r="H133" s="50">
        <f>IF(AND(ISNUMBER($F133),ISNUMBER($AL133),ISNUMBER($E133),($AL133*$E133)&lt;&gt;0),$F133/($AL133*$E133)*100,"")</f>
        <v/>
      </c>
      <c r="I133" s="51" t="n"/>
      <c r="J133" s="52" t="n"/>
      <c r="K133" s="50">
        <f>IF(AND(ISNUMBER($F133),ISNUMBER($J133)),$F133*(1-$J133),"")</f>
        <v/>
      </c>
      <c r="L133" s="51" t="n"/>
      <c r="M133" s="51" t="n"/>
      <c r="N133" s="50">
        <f>IF(ISNUMBER($F133),($F133-IF(ISNUMBER($AM133),$AM133,0))*(1-IF(ISNUMBER($J133),$J133,0)),"")</f>
        <v/>
      </c>
      <c r="O133" s="34" t="inlineStr">
        <is>
          <t>Tropical Punch</t>
        </is>
      </c>
      <c r="P133" s="48" t="n">
        <v>0</v>
      </c>
      <c r="Q133" s="48" t="n">
        <v>30</v>
      </c>
      <c r="R133" s="48" t="n">
        <v>700</v>
      </c>
      <c r="S133" s="48" t="n">
        <v>2</v>
      </c>
      <c r="T133" s="48" t="n">
        <v>25</v>
      </c>
      <c r="U133" s="34" t="inlineStr">
        <is>
          <t>Sucralose + acesulfame-K</t>
        </is>
      </c>
      <c r="V133" s="34" t="inlineStr">
        <is>
          <t>Zero sugar, BCAAs, electrolytes, coconut water, vitamins</t>
        </is>
      </c>
      <c r="W133" s="51" t="n"/>
      <c r="X133" s="51" t="n"/>
      <c r="Y133" s="51" t="n"/>
      <c r="Z133" s="51" t="n"/>
      <c r="AA133" s="34" t="inlineStr">
        <is>
          <t>High</t>
        </is>
      </c>
      <c r="AB133" s="34" t="inlineStr">
        <is>
          <t>Influencer hype; strong youth pull</t>
        </is>
      </c>
      <c r="AC133" s="34" t="inlineStr">
        <is>
          <t>Hype brand zero sugar hydration with BCAAs</t>
        </is>
      </c>
      <c r="AD133" s="34" t="inlineStr">
        <is>
          <t>Brand cachet plus zero sugar and added BCAAs.</t>
        </is>
      </c>
      <c r="AE133" s="51" t="n"/>
      <c r="AF133" s="53">
        <f>IF(AND(ISNUMBER($P133),ISNUMBER($AL133),$AL133&lt;&gt;0),ROUND($P133/$AL133*100,1),"")</f>
        <v/>
      </c>
      <c r="AG133" s="54">
        <f>IF(AND(ISNUMBER($S133),ISNUMBER($AL133),$AL133&lt;&gt;0),ROUND($S133/$AL133*100,2),"")</f>
        <v/>
      </c>
      <c r="AH133" s="53">
        <f>IF(AND(ISNUMBER($Q133),ISNUMBER($AL133),$AL133&lt;&gt;0),ROUND($Q133/$AL133*100,1),"")</f>
        <v/>
      </c>
      <c r="AI133" s="48">
        <f>IF(ISNUMBER($S133),IF($S133&lt;=1,"Yes","No"),"n/a")</f>
        <v/>
      </c>
      <c r="AJ133" s="48">
        <f>IF(ISNUMBER($S133),ROUND(MAX(0,MIN(100,100-$S133*2.5-IF(ISNUMBER($T133),$T133,0)*0.12+IF($S133&lt;=1,12,0))),0),"")</f>
        <v/>
      </c>
      <c r="AK133" s="48">
        <f>IF(ISNUMBER($Q133),IF($Q133&gt;=100,20,IF($Q133&gt;=30,10,0)),0)+IF(ISNUMBER($R133),IF($R133&gt;=100,20,0),0)+IF(ISNUMBER($P133),IF($P133&gt;=150,20,IF($P133&gt;=50,12,5)),0)+IF(ISNUMBER($S133),IF($S133&lt;=1,15,0),0)</f>
        <v/>
      </c>
      <c r="AL133" s="48" t="n">
        <v>500</v>
      </c>
      <c r="AM133" s="49" t="n"/>
      <c r="AN133" s="48">
        <f>IF(AND(ISNUMBER($P133),ISNUMBER($AL133),$AL133&lt;&gt;0),IF(OR($P133&gt;180,$P133/$AL133*1000&gt;400),"Over ceiling, confirm SKU","Within"),"n/a")</f>
        <v/>
      </c>
      <c r="AO133" s="51" t="n"/>
      <c r="AP133" s="51" t="n"/>
      <c r="AQ133" s="51" t="n"/>
      <c r="AR133" s="34" t="inlineStr">
        <is>
          <t>Retrieved and cited, see Enrichment Log</t>
        </is>
      </c>
      <c r="AS133" s="34" t="inlineStr">
        <is>
          <t>BLANK -&gt; requires live Amazon.ca capture</t>
        </is>
      </c>
      <c r="AT133" s="34" t="inlineStr">
        <is>
          <t>Unverified commercial data</t>
        </is>
      </c>
    </row>
    <row r="134" ht="28" customHeight="1">
      <c r="A134" s="34" t="inlineStr">
        <is>
          <t>Prime</t>
        </is>
      </c>
      <c r="B134" s="34" t="inlineStr">
        <is>
          <t>Prime Hydration | Tropical Punch | 12 pack 500mL</t>
        </is>
      </c>
      <c r="C134" s="34" t="inlineStr">
        <is>
          <t>2) Electrolyte beverage (RTD)</t>
        </is>
      </c>
      <c r="D134" s="34" t="inlineStr">
        <is>
          <t>500 mL bottle</t>
        </is>
      </c>
      <c r="E134" s="48" t="n">
        <v>12</v>
      </c>
      <c r="F134" s="49" t="n"/>
      <c r="G134" s="50">
        <f>IF(AND(ISNUMBER($F134),ISNUMBER($E134),$E134&lt;&gt;0),$F134/$E134,"")</f>
        <v/>
      </c>
      <c r="H134" s="50">
        <f>IF(AND(ISNUMBER($F134),ISNUMBER($AL134),ISNUMBER($E134),($AL134*$E134)&lt;&gt;0),$F134/($AL134*$E134)*100,"")</f>
        <v/>
      </c>
      <c r="I134" s="51" t="n"/>
      <c r="J134" s="52" t="n"/>
      <c r="K134" s="50">
        <f>IF(AND(ISNUMBER($F134),ISNUMBER($J134)),$F134*(1-$J134),"")</f>
        <v/>
      </c>
      <c r="L134" s="51" t="n"/>
      <c r="M134" s="51" t="n"/>
      <c r="N134" s="50">
        <f>IF(ISNUMBER($F134),($F134-IF(ISNUMBER($AM134),$AM134,0))*(1-IF(ISNUMBER($J134),$J134,0)),"")</f>
        <v/>
      </c>
      <c r="O134" s="34" t="inlineStr">
        <is>
          <t>Tropical Punch</t>
        </is>
      </c>
      <c r="P134" s="48" t="n">
        <v>0</v>
      </c>
      <c r="Q134" s="48" t="n">
        <v>30</v>
      </c>
      <c r="R134" s="48" t="n">
        <v>700</v>
      </c>
      <c r="S134" s="48" t="n">
        <v>2</v>
      </c>
      <c r="T134" s="48" t="n">
        <v>25</v>
      </c>
      <c r="U134" s="34" t="inlineStr">
        <is>
          <t>Sucralose + acesulfame-K</t>
        </is>
      </c>
      <c r="V134" s="34" t="inlineStr">
        <is>
          <t>Zero sugar, BCAAs, electrolytes, coconut water, vitamins</t>
        </is>
      </c>
      <c r="W134" s="51" t="n"/>
      <c r="X134" s="51" t="n"/>
      <c r="Y134" s="51" t="n"/>
      <c r="Z134" s="51" t="n"/>
      <c r="AA134" s="34" t="inlineStr">
        <is>
          <t>High</t>
        </is>
      </c>
      <c r="AB134" s="34" t="inlineStr">
        <is>
          <t>Influencer hype; strong youth pull</t>
        </is>
      </c>
      <c r="AC134" s="34" t="inlineStr">
        <is>
          <t>Hype brand zero sugar hydration with BCAAs</t>
        </is>
      </c>
      <c r="AD134" s="34" t="inlineStr">
        <is>
          <t>Brand cachet plus zero sugar and added BCAAs.</t>
        </is>
      </c>
      <c r="AE134" s="51" t="n"/>
      <c r="AF134" s="53">
        <f>IF(AND(ISNUMBER($P134),ISNUMBER($AL134),$AL134&lt;&gt;0),ROUND($P134/$AL134*100,1),"")</f>
        <v/>
      </c>
      <c r="AG134" s="54">
        <f>IF(AND(ISNUMBER($S134),ISNUMBER($AL134),$AL134&lt;&gt;0),ROUND($S134/$AL134*100,2),"")</f>
        <v/>
      </c>
      <c r="AH134" s="53">
        <f>IF(AND(ISNUMBER($Q134),ISNUMBER($AL134),$AL134&lt;&gt;0),ROUND($Q134/$AL134*100,1),"")</f>
        <v/>
      </c>
      <c r="AI134" s="48">
        <f>IF(ISNUMBER($S134),IF($S134&lt;=1,"Yes","No"),"n/a")</f>
        <v/>
      </c>
      <c r="AJ134" s="48">
        <f>IF(ISNUMBER($S134),ROUND(MAX(0,MIN(100,100-$S134*2.5-IF(ISNUMBER($T134),$T134,0)*0.12+IF($S134&lt;=1,12,0))),0),"")</f>
        <v/>
      </c>
      <c r="AK134" s="48">
        <f>IF(ISNUMBER($Q134),IF($Q134&gt;=100,20,IF($Q134&gt;=30,10,0)),0)+IF(ISNUMBER($R134),IF($R134&gt;=100,20,0),0)+IF(ISNUMBER($P134),IF($P134&gt;=150,20,IF($P134&gt;=50,12,5)),0)+IF(ISNUMBER($S134),IF($S134&lt;=1,15,0),0)</f>
        <v/>
      </c>
      <c r="AL134" s="48" t="n">
        <v>500</v>
      </c>
      <c r="AM134" s="49" t="n"/>
      <c r="AN134" s="48">
        <f>IF(AND(ISNUMBER($P134),ISNUMBER($AL134),$AL134&lt;&gt;0),IF(OR($P134&gt;180,$P134/$AL134*1000&gt;400),"Over ceiling, confirm SKU","Within"),"n/a")</f>
        <v/>
      </c>
      <c r="AO134" s="51" t="n"/>
      <c r="AP134" s="51" t="n"/>
      <c r="AQ134" s="51" t="n"/>
      <c r="AR134" s="34" t="inlineStr">
        <is>
          <t>Retrieved and cited, see Enrichment Log</t>
        </is>
      </c>
      <c r="AS134" s="34" t="inlineStr">
        <is>
          <t>BLANK -&gt; requires live Amazon.ca capture</t>
        </is>
      </c>
      <c r="AT134" s="34" t="inlineStr">
        <is>
          <t>Unverified commercial data</t>
        </is>
      </c>
    </row>
    <row r="135" ht="28" customHeight="1">
      <c r="A135" s="34" t="inlineStr">
        <is>
          <t>Prime</t>
        </is>
      </c>
      <c r="B135" s="34" t="inlineStr">
        <is>
          <t>Prime Hydration | Tropical Punch | 18 pack 500mL</t>
        </is>
      </c>
      <c r="C135" s="34" t="inlineStr">
        <is>
          <t>2) Electrolyte beverage (RTD)</t>
        </is>
      </c>
      <c r="D135" s="34" t="inlineStr">
        <is>
          <t>500 mL bottle</t>
        </is>
      </c>
      <c r="E135" s="48" t="n">
        <v>18</v>
      </c>
      <c r="F135" s="49" t="n"/>
      <c r="G135" s="50">
        <f>IF(AND(ISNUMBER($F135),ISNUMBER($E135),$E135&lt;&gt;0),$F135/$E135,"")</f>
        <v/>
      </c>
      <c r="H135" s="50">
        <f>IF(AND(ISNUMBER($F135),ISNUMBER($AL135),ISNUMBER($E135),($AL135*$E135)&lt;&gt;0),$F135/($AL135*$E135)*100,"")</f>
        <v/>
      </c>
      <c r="I135" s="51" t="n"/>
      <c r="J135" s="52" t="n"/>
      <c r="K135" s="50">
        <f>IF(AND(ISNUMBER($F135),ISNUMBER($J135)),$F135*(1-$J135),"")</f>
        <v/>
      </c>
      <c r="L135" s="51" t="n"/>
      <c r="M135" s="51" t="n"/>
      <c r="N135" s="50">
        <f>IF(ISNUMBER($F135),($F135-IF(ISNUMBER($AM135),$AM135,0))*(1-IF(ISNUMBER($J135),$J135,0)),"")</f>
        <v/>
      </c>
      <c r="O135" s="34" t="inlineStr">
        <is>
          <t>Tropical Punch</t>
        </is>
      </c>
      <c r="P135" s="48" t="n">
        <v>0</v>
      </c>
      <c r="Q135" s="48" t="n">
        <v>30</v>
      </c>
      <c r="R135" s="48" t="n">
        <v>700</v>
      </c>
      <c r="S135" s="48" t="n">
        <v>2</v>
      </c>
      <c r="T135" s="48" t="n">
        <v>25</v>
      </c>
      <c r="U135" s="34" t="inlineStr">
        <is>
          <t>Sucralose + acesulfame-K</t>
        </is>
      </c>
      <c r="V135" s="34" t="inlineStr">
        <is>
          <t>Zero sugar, BCAAs, electrolytes, coconut water, vitamins</t>
        </is>
      </c>
      <c r="W135" s="51" t="n"/>
      <c r="X135" s="51" t="n"/>
      <c r="Y135" s="51" t="n"/>
      <c r="Z135" s="51" t="n"/>
      <c r="AA135" s="34" t="inlineStr">
        <is>
          <t>High</t>
        </is>
      </c>
      <c r="AB135" s="34" t="inlineStr">
        <is>
          <t>Influencer hype; strong youth pull</t>
        </is>
      </c>
      <c r="AC135" s="34" t="inlineStr">
        <is>
          <t>Hype brand zero sugar hydration with BCAAs</t>
        </is>
      </c>
      <c r="AD135" s="34" t="inlineStr">
        <is>
          <t>Brand cachet plus zero sugar and added BCAAs.</t>
        </is>
      </c>
      <c r="AE135" s="51" t="n"/>
      <c r="AF135" s="53">
        <f>IF(AND(ISNUMBER($P135),ISNUMBER($AL135),$AL135&lt;&gt;0),ROUND($P135/$AL135*100,1),"")</f>
        <v/>
      </c>
      <c r="AG135" s="54">
        <f>IF(AND(ISNUMBER($S135),ISNUMBER($AL135),$AL135&lt;&gt;0),ROUND($S135/$AL135*100,2),"")</f>
        <v/>
      </c>
      <c r="AH135" s="53">
        <f>IF(AND(ISNUMBER($Q135),ISNUMBER($AL135),$AL135&lt;&gt;0),ROUND($Q135/$AL135*100,1),"")</f>
        <v/>
      </c>
      <c r="AI135" s="48">
        <f>IF(ISNUMBER($S135),IF($S135&lt;=1,"Yes","No"),"n/a")</f>
        <v/>
      </c>
      <c r="AJ135" s="48">
        <f>IF(ISNUMBER($S135),ROUND(MAX(0,MIN(100,100-$S135*2.5-IF(ISNUMBER($T135),$T135,0)*0.12+IF($S135&lt;=1,12,0))),0),"")</f>
        <v/>
      </c>
      <c r="AK135" s="48">
        <f>IF(ISNUMBER($Q135),IF($Q135&gt;=100,20,IF($Q135&gt;=30,10,0)),0)+IF(ISNUMBER($R135),IF($R135&gt;=100,20,0),0)+IF(ISNUMBER($P135),IF($P135&gt;=150,20,IF($P135&gt;=50,12,5)),0)+IF(ISNUMBER($S135),IF($S135&lt;=1,15,0),0)</f>
        <v/>
      </c>
      <c r="AL135" s="48" t="n">
        <v>500</v>
      </c>
      <c r="AM135" s="49" t="n"/>
      <c r="AN135" s="48">
        <f>IF(AND(ISNUMBER($P135),ISNUMBER($AL135),$AL135&lt;&gt;0),IF(OR($P135&gt;180,$P135/$AL135*1000&gt;400),"Over ceiling, confirm SKU","Within"),"n/a")</f>
        <v/>
      </c>
      <c r="AO135" s="51" t="n"/>
      <c r="AP135" s="51" t="n"/>
      <c r="AQ135" s="51" t="n"/>
      <c r="AR135" s="34" t="inlineStr">
        <is>
          <t>Retrieved and cited, see Enrichment Log</t>
        </is>
      </c>
      <c r="AS135" s="34" t="inlineStr">
        <is>
          <t>BLANK -&gt; requires live Amazon.ca capture</t>
        </is>
      </c>
      <c r="AT135" s="34" t="inlineStr">
        <is>
          <t>Unverified commercial data</t>
        </is>
      </c>
    </row>
    <row r="136" ht="28" customHeight="1">
      <c r="A136" s="34" t="inlineStr">
        <is>
          <t>Prime</t>
        </is>
      </c>
      <c r="B136" s="34" t="inlineStr">
        <is>
          <t>Prime Hydration | Tropical Punch | 24 pack 500mL</t>
        </is>
      </c>
      <c r="C136" s="34" t="inlineStr">
        <is>
          <t>2) Electrolyte beverage (RTD)</t>
        </is>
      </c>
      <c r="D136" s="34" t="inlineStr">
        <is>
          <t>500 mL bottle</t>
        </is>
      </c>
      <c r="E136" s="48" t="n">
        <v>24</v>
      </c>
      <c r="F136" s="49" t="n"/>
      <c r="G136" s="50">
        <f>IF(AND(ISNUMBER($F136),ISNUMBER($E136),$E136&lt;&gt;0),$F136/$E136,"")</f>
        <v/>
      </c>
      <c r="H136" s="50">
        <f>IF(AND(ISNUMBER($F136),ISNUMBER($AL136),ISNUMBER($E136),($AL136*$E136)&lt;&gt;0),$F136/($AL136*$E136)*100,"")</f>
        <v/>
      </c>
      <c r="I136" s="51" t="n"/>
      <c r="J136" s="52" t="n"/>
      <c r="K136" s="50">
        <f>IF(AND(ISNUMBER($F136),ISNUMBER($J136)),$F136*(1-$J136),"")</f>
        <v/>
      </c>
      <c r="L136" s="51" t="n"/>
      <c r="M136" s="51" t="n"/>
      <c r="N136" s="50">
        <f>IF(ISNUMBER($F136),($F136-IF(ISNUMBER($AM136),$AM136,0))*(1-IF(ISNUMBER($J136),$J136,0)),"")</f>
        <v/>
      </c>
      <c r="O136" s="34" t="inlineStr">
        <is>
          <t>Tropical Punch</t>
        </is>
      </c>
      <c r="P136" s="48" t="n">
        <v>0</v>
      </c>
      <c r="Q136" s="48" t="n">
        <v>30</v>
      </c>
      <c r="R136" s="48" t="n">
        <v>700</v>
      </c>
      <c r="S136" s="48" t="n">
        <v>2</v>
      </c>
      <c r="T136" s="48" t="n">
        <v>25</v>
      </c>
      <c r="U136" s="34" t="inlineStr">
        <is>
          <t>Sucralose + acesulfame-K</t>
        </is>
      </c>
      <c r="V136" s="34" t="inlineStr">
        <is>
          <t>Zero sugar, BCAAs, electrolytes, coconut water, vitamins</t>
        </is>
      </c>
      <c r="W136" s="51" t="n"/>
      <c r="X136" s="51" t="n"/>
      <c r="Y136" s="51" t="n"/>
      <c r="Z136" s="51" t="n"/>
      <c r="AA136" s="34" t="inlineStr">
        <is>
          <t>High</t>
        </is>
      </c>
      <c r="AB136" s="34" t="inlineStr">
        <is>
          <t>Influencer hype; strong youth pull</t>
        </is>
      </c>
      <c r="AC136" s="34" t="inlineStr">
        <is>
          <t>Hype brand zero sugar hydration with BCAAs</t>
        </is>
      </c>
      <c r="AD136" s="34" t="inlineStr">
        <is>
          <t>Brand cachet plus zero sugar and added BCAAs.</t>
        </is>
      </c>
      <c r="AE136" s="51" t="n"/>
      <c r="AF136" s="53">
        <f>IF(AND(ISNUMBER($P136),ISNUMBER($AL136),$AL136&lt;&gt;0),ROUND($P136/$AL136*100,1),"")</f>
        <v/>
      </c>
      <c r="AG136" s="54">
        <f>IF(AND(ISNUMBER($S136),ISNUMBER($AL136),$AL136&lt;&gt;0),ROUND($S136/$AL136*100,2),"")</f>
        <v/>
      </c>
      <c r="AH136" s="53">
        <f>IF(AND(ISNUMBER($Q136),ISNUMBER($AL136),$AL136&lt;&gt;0),ROUND($Q136/$AL136*100,1),"")</f>
        <v/>
      </c>
      <c r="AI136" s="48">
        <f>IF(ISNUMBER($S136),IF($S136&lt;=1,"Yes","No"),"n/a")</f>
        <v/>
      </c>
      <c r="AJ136" s="48">
        <f>IF(ISNUMBER($S136),ROUND(MAX(0,MIN(100,100-$S136*2.5-IF(ISNUMBER($T136),$T136,0)*0.12+IF($S136&lt;=1,12,0))),0),"")</f>
        <v/>
      </c>
      <c r="AK136" s="48">
        <f>IF(ISNUMBER($Q136),IF($Q136&gt;=100,20,IF($Q136&gt;=30,10,0)),0)+IF(ISNUMBER($R136),IF($R136&gt;=100,20,0),0)+IF(ISNUMBER($P136),IF($P136&gt;=150,20,IF($P136&gt;=50,12,5)),0)+IF(ISNUMBER($S136),IF($S136&lt;=1,15,0),0)</f>
        <v/>
      </c>
      <c r="AL136" s="48" t="n">
        <v>500</v>
      </c>
      <c r="AM136" s="49" t="n"/>
      <c r="AN136" s="48">
        <f>IF(AND(ISNUMBER($P136),ISNUMBER($AL136),$AL136&lt;&gt;0),IF(OR($P136&gt;180,$P136/$AL136*1000&gt;400),"Over ceiling, confirm SKU","Within"),"n/a")</f>
        <v/>
      </c>
      <c r="AO136" s="51" t="n"/>
      <c r="AP136" s="51" t="n"/>
      <c r="AQ136" s="51" t="n"/>
      <c r="AR136" s="34" t="inlineStr">
        <is>
          <t>Retrieved and cited, see Enrichment Log</t>
        </is>
      </c>
      <c r="AS136" s="34" t="inlineStr">
        <is>
          <t>BLANK -&gt; requires live Amazon.ca capture</t>
        </is>
      </c>
      <c r="AT136" s="34" t="inlineStr">
        <is>
          <t>Unverified commercial data</t>
        </is>
      </c>
    </row>
    <row r="137" ht="28" customHeight="1">
      <c r="A137" s="34" t="inlineStr">
        <is>
          <t>Prime</t>
        </is>
      </c>
      <c r="B137" s="34" t="inlineStr">
        <is>
          <t>Prime Hydration | Ice Pop | single 500mL</t>
        </is>
      </c>
      <c r="C137" s="34" t="inlineStr">
        <is>
          <t>2) Electrolyte beverage (RTD)</t>
        </is>
      </c>
      <c r="D137" s="34" t="inlineStr">
        <is>
          <t>500 mL bottle</t>
        </is>
      </c>
      <c r="E137" s="48" t="n">
        <v>1</v>
      </c>
      <c r="F137" s="49" t="n"/>
      <c r="G137" s="50">
        <f>IF(AND(ISNUMBER($F137),ISNUMBER($E137),$E137&lt;&gt;0),$F137/$E137,"")</f>
        <v/>
      </c>
      <c r="H137" s="50">
        <f>IF(AND(ISNUMBER($F137),ISNUMBER($AL137),ISNUMBER($E137),($AL137*$E137)&lt;&gt;0),$F137/($AL137*$E137)*100,"")</f>
        <v/>
      </c>
      <c r="I137" s="51" t="n"/>
      <c r="J137" s="52" t="n"/>
      <c r="K137" s="50">
        <f>IF(AND(ISNUMBER($F137),ISNUMBER($J137)),$F137*(1-$J137),"")</f>
        <v/>
      </c>
      <c r="L137" s="51" t="n"/>
      <c r="M137" s="51" t="n"/>
      <c r="N137" s="50">
        <f>IF(ISNUMBER($F137),($F137-IF(ISNUMBER($AM137),$AM137,0))*(1-IF(ISNUMBER($J137),$J137,0)),"")</f>
        <v/>
      </c>
      <c r="O137" s="34" t="inlineStr">
        <is>
          <t>Ice Pop</t>
        </is>
      </c>
      <c r="P137" s="48" t="n">
        <v>0</v>
      </c>
      <c r="Q137" s="48" t="n">
        <v>30</v>
      </c>
      <c r="R137" s="48" t="n">
        <v>700</v>
      </c>
      <c r="S137" s="48" t="n">
        <v>2</v>
      </c>
      <c r="T137" s="48" t="n">
        <v>25</v>
      </c>
      <c r="U137" s="34" t="inlineStr">
        <is>
          <t>Sucralose + acesulfame-K</t>
        </is>
      </c>
      <c r="V137" s="34" t="inlineStr">
        <is>
          <t>Zero sugar, BCAAs, electrolytes, coconut water, vitamins</t>
        </is>
      </c>
      <c r="W137" s="51" t="n"/>
      <c r="X137" s="51" t="n"/>
      <c r="Y137" s="51" t="n"/>
      <c r="Z137" s="51" t="n"/>
      <c r="AA137" s="34" t="inlineStr">
        <is>
          <t>High</t>
        </is>
      </c>
      <c r="AB137" s="34" t="inlineStr">
        <is>
          <t>Influencer hype; strong youth pull</t>
        </is>
      </c>
      <c r="AC137" s="34" t="inlineStr">
        <is>
          <t>Hype brand zero sugar hydration with BCAAs</t>
        </is>
      </c>
      <c r="AD137" s="34" t="inlineStr">
        <is>
          <t>Brand cachet plus zero sugar and added BCAAs.</t>
        </is>
      </c>
      <c r="AE137" s="51" t="n"/>
      <c r="AF137" s="53">
        <f>IF(AND(ISNUMBER($P137),ISNUMBER($AL137),$AL137&lt;&gt;0),ROUND($P137/$AL137*100,1),"")</f>
        <v/>
      </c>
      <c r="AG137" s="54">
        <f>IF(AND(ISNUMBER($S137),ISNUMBER($AL137),$AL137&lt;&gt;0),ROUND($S137/$AL137*100,2),"")</f>
        <v/>
      </c>
      <c r="AH137" s="53">
        <f>IF(AND(ISNUMBER($Q137),ISNUMBER($AL137),$AL137&lt;&gt;0),ROUND($Q137/$AL137*100,1),"")</f>
        <v/>
      </c>
      <c r="AI137" s="48">
        <f>IF(ISNUMBER($S137),IF($S137&lt;=1,"Yes","No"),"n/a")</f>
        <v/>
      </c>
      <c r="AJ137" s="48">
        <f>IF(ISNUMBER($S137),ROUND(MAX(0,MIN(100,100-$S137*2.5-IF(ISNUMBER($T137),$T137,0)*0.12+IF($S137&lt;=1,12,0))),0),"")</f>
        <v/>
      </c>
      <c r="AK137" s="48">
        <f>IF(ISNUMBER($Q137),IF($Q137&gt;=100,20,IF($Q137&gt;=30,10,0)),0)+IF(ISNUMBER($R137),IF($R137&gt;=100,20,0),0)+IF(ISNUMBER($P137),IF($P137&gt;=150,20,IF($P137&gt;=50,12,5)),0)+IF(ISNUMBER($S137),IF($S137&lt;=1,15,0),0)</f>
        <v/>
      </c>
      <c r="AL137" s="48" t="n">
        <v>500</v>
      </c>
      <c r="AM137" s="49" t="n"/>
      <c r="AN137" s="48">
        <f>IF(AND(ISNUMBER($P137),ISNUMBER($AL137),$AL137&lt;&gt;0),IF(OR($P137&gt;180,$P137/$AL137*1000&gt;400),"Over ceiling, confirm SKU","Within"),"n/a")</f>
        <v/>
      </c>
      <c r="AO137" s="51" t="n"/>
      <c r="AP137" s="51" t="n"/>
      <c r="AQ137" s="51" t="n"/>
      <c r="AR137" s="34" t="inlineStr">
        <is>
          <t>Retrieved and cited, see Enrichment Log</t>
        </is>
      </c>
      <c r="AS137" s="34" t="inlineStr">
        <is>
          <t>BLANK -&gt; requires live Amazon.ca capture</t>
        </is>
      </c>
      <c r="AT137" s="34" t="inlineStr">
        <is>
          <t>Unverified commercial data</t>
        </is>
      </c>
    </row>
    <row r="138" ht="28" customHeight="1">
      <c r="A138" s="34" t="inlineStr">
        <is>
          <t>Prime</t>
        </is>
      </c>
      <c r="B138" s="34" t="inlineStr">
        <is>
          <t>Prime Hydration | Ice Pop | 8 pack 500mL</t>
        </is>
      </c>
      <c r="C138" s="34" t="inlineStr">
        <is>
          <t>2) Electrolyte beverage (RTD)</t>
        </is>
      </c>
      <c r="D138" s="34" t="inlineStr">
        <is>
          <t>500 mL bottle</t>
        </is>
      </c>
      <c r="E138" s="48" t="n">
        <v>8</v>
      </c>
      <c r="F138" s="49" t="n"/>
      <c r="G138" s="50">
        <f>IF(AND(ISNUMBER($F138),ISNUMBER($E138),$E138&lt;&gt;0),$F138/$E138,"")</f>
        <v/>
      </c>
      <c r="H138" s="50">
        <f>IF(AND(ISNUMBER($F138),ISNUMBER($AL138),ISNUMBER($E138),($AL138*$E138)&lt;&gt;0),$F138/($AL138*$E138)*100,"")</f>
        <v/>
      </c>
      <c r="I138" s="51" t="n"/>
      <c r="J138" s="52" t="n"/>
      <c r="K138" s="50">
        <f>IF(AND(ISNUMBER($F138),ISNUMBER($J138)),$F138*(1-$J138),"")</f>
        <v/>
      </c>
      <c r="L138" s="51" t="n"/>
      <c r="M138" s="51" t="n"/>
      <c r="N138" s="50">
        <f>IF(ISNUMBER($F138),($F138-IF(ISNUMBER($AM138),$AM138,0))*(1-IF(ISNUMBER($J138),$J138,0)),"")</f>
        <v/>
      </c>
      <c r="O138" s="34" t="inlineStr">
        <is>
          <t>Ice Pop</t>
        </is>
      </c>
      <c r="P138" s="48" t="n">
        <v>0</v>
      </c>
      <c r="Q138" s="48" t="n">
        <v>30</v>
      </c>
      <c r="R138" s="48" t="n">
        <v>700</v>
      </c>
      <c r="S138" s="48" t="n">
        <v>2</v>
      </c>
      <c r="T138" s="48" t="n">
        <v>25</v>
      </c>
      <c r="U138" s="34" t="inlineStr">
        <is>
          <t>Sucralose + acesulfame-K</t>
        </is>
      </c>
      <c r="V138" s="34" t="inlineStr">
        <is>
          <t>Zero sugar, BCAAs, electrolytes, coconut water, vitamins</t>
        </is>
      </c>
      <c r="W138" s="51" t="n"/>
      <c r="X138" s="51" t="n"/>
      <c r="Y138" s="51" t="n"/>
      <c r="Z138" s="51" t="n"/>
      <c r="AA138" s="34" t="inlineStr">
        <is>
          <t>High</t>
        </is>
      </c>
      <c r="AB138" s="34" t="inlineStr">
        <is>
          <t>Influencer hype; strong youth pull</t>
        </is>
      </c>
      <c r="AC138" s="34" t="inlineStr">
        <is>
          <t>Hype brand zero sugar hydration with BCAAs</t>
        </is>
      </c>
      <c r="AD138" s="34" t="inlineStr">
        <is>
          <t>Brand cachet plus zero sugar and added BCAAs.</t>
        </is>
      </c>
      <c r="AE138" s="51" t="n"/>
      <c r="AF138" s="53">
        <f>IF(AND(ISNUMBER($P138),ISNUMBER($AL138),$AL138&lt;&gt;0),ROUND($P138/$AL138*100,1),"")</f>
        <v/>
      </c>
      <c r="AG138" s="54">
        <f>IF(AND(ISNUMBER($S138),ISNUMBER($AL138),$AL138&lt;&gt;0),ROUND($S138/$AL138*100,2),"")</f>
        <v/>
      </c>
      <c r="AH138" s="53">
        <f>IF(AND(ISNUMBER($Q138),ISNUMBER($AL138),$AL138&lt;&gt;0),ROUND($Q138/$AL138*100,1),"")</f>
        <v/>
      </c>
      <c r="AI138" s="48">
        <f>IF(ISNUMBER($S138),IF($S138&lt;=1,"Yes","No"),"n/a")</f>
        <v/>
      </c>
      <c r="AJ138" s="48">
        <f>IF(ISNUMBER($S138),ROUND(MAX(0,MIN(100,100-$S138*2.5-IF(ISNUMBER($T138),$T138,0)*0.12+IF($S138&lt;=1,12,0))),0),"")</f>
        <v/>
      </c>
      <c r="AK138" s="48">
        <f>IF(ISNUMBER($Q138),IF($Q138&gt;=100,20,IF($Q138&gt;=30,10,0)),0)+IF(ISNUMBER($R138),IF($R138&gt;=100,20,0),0)+IF(ISNUMBER($P138),IF($P138&gt;=150,20,IF($P138&gt;=50,12,5)),0)+IF(ISNUMBER($S138),IF($S138&lt;=1,15,0),0)</f>
        <v/>
      </c>
      <c r="AL138" s="48" t="n">
        <v>500</v>
      </c>
      <c r="AM138" s="49" t="n"/>
      <c r="AN138" s="48">
        <f>IF(AND(ISNUMBER($P138),ISNUMBER($AL138),$AL138&lt;&gt;0),IF(OR($P138&gt;180,$P138/$AL138*1000&gt;400),"Over ceiling, confirm SKU","Within"),"n/a")</f>
        <v/>
      </c>
      <c r="AO138" s="51" t="n"/>
      <c r="AP138" s="51" t="n"/>
      <c r="AQ138" s="51" t="n"/>
      <c r="AR138" s="34" t="inlineStr">
        <is>
          <t>Retrieved and cited, see Enrichment Log</t>
        </is>
      </c>
      <c r="AS138" s="34" t="inlineStr">
        <is>
          <t>BLANK -&gt; requires live Amazon.ca capture</t>
        </is>
      </c>
      <c r="AT138" s="34" t="inlineStr">
        <is>
          <t>Unverified commercial data</t>
        </is>
      </c>
    </row>
    <row r="139" ht="28" customHeight="1">
      <c r="A139" s="34" t="inlineStr">
        <is>
          <t>Prime</t>
        </is>
      </c>
      <c r="B139" s="34" t="inlineStr">
        <is>
          <t>Prime Hydration | Ice Pop | 12 pack 500mL</t>
        </is>
      </c>
      <c r="C139" s="34" t="inlineStr">
        <is>
          <t>2) Electrolyte beverage (RTD)</t>
        </is>
      </c>
      <c r="D139" s="34" t="inlineStr">
        <is>
          <t>500 mL bottle</t>
        </is>
      </c>
      <c r="E139" s="48" t="n">
        <v>12</v>
      </c>
      <c r="F139" s="49" t="n"/>
      <c r="G139" s="50">
        <f>IF(AND(ISNUMBER($F139),ISNUMBER($E139),$E139&lt;&gt;0),$F139/$E139,"")</f>
        <v/>
      </c>
      <c r="H139" s="50">
        <f>IF(AND(ISNUMBER($F139),ISNUMBER($AL139),ISNUMBER($E139),($AL139*$E139)&lt;&gt;0),$F139/($AL139*$E139)*100,"")</f>
        <v/>
      </c>
      <c r="I139" s="51" t="n"/>
      <c r="J139" s="52" t="n"/>
      <c r="K139" s="50">
        <f>IF(AND(ISNUMBER($F139),ISNUMBER($J139)),$F139*(1-$J139),"")</f>
        <v/>
      </c>
      <c r="L139" s="51" t="n"/>
      <c r="M139" s="51" t="n"/>
      <c r="N139" s="50">
        <f>IF(ISNUMBER($F139),($F139-IF(ISNUMBER($AM139),$AM139,0))*(1-IF(ISNUMBER($J139),$J139,0)),"")</f>
        <v/>
      </c>
      <c r="O139" s="34" t="inlineStr">
        <is>
          <t>Ice Pop</t>
        </is>
      </c>
      <c r="P139" s="48" t="n">
        <v>0</v>
      </c>
      <c r="Q139" s="48" t="n">
        <v>30</v>
      </c>
      <c r="R139" s="48" t="n">
        <v>700</v>
      </c>
      <c r="S139" s="48" t="n">
        <v>2</v>
      </c>
      <c r="T139" s="48" t="n">
        <v>25</v>
      </c>
      <c r="U139" s="34" t="inlineStr">
        <is>
          <t>Sucralose + acesulfame-K</t>
        </is>
      </c>
      <c r="V139" s="34" t="inlineStr">
        <is>
          <t>Zero sugar, BCAAs, electrolytes, coconut water, vitamins</t>
        </is>
      </c>
      <c r="W139" s="51" t="n"/>
      <c r="X139" s="51" t="n"/>
      <c r="Y139" s="51" t="n"/>
      <c r="Z139" s="51" t="n"/>
      <c r="AA139" s="34" t="inlineStr">
        <is>
          <t>High</t>
        </is>
      </c>
      <c r="AB139" s="34" t="inlineStr">
        <is>
          <t>Influencer hype; strong youth pull</t>
        </is>
      </c>
      <c r="AC139" s="34" t="inlineStr">
        <is>
          <t>Hype brand zero sugar hydration with BCAAs</t>
        </is>
      </c>
      <c r="AD139" s="34" t="inlineStr">
        <is>
          <t>Brand cachet plus zero sugar and added BCAAs.</t>
        </is>
      </c>
      <c r="AE139" s="51" t="n"/>
      <c r="AF139" s="53">
        <f>IF(AND(ISNUMBER($P139),ISNUMBER($AL139),$AL139&lt;&gt;0),ROUND($P139/$AL139*100,1),"")</f>
        <v/>
      </c>
      <c r="AG139" s="54">
        <f>IF(AND(ISNUMBER($S139),ISNUMBER($AL139),$AL139&lt;&gt;0),ROUND($S139/$AL139*100,2),"")</f>
        <v/>
      </c>
      <c r="AH139" s="53">
        <f>IF(AND(ISNUMBER($Q139),ISNUMBER($AL139),$AL139&lt;&gt;0),ROUND($Q139/$AL139*100,1),"")</f>
        <v/>
      </c>
      <c r="AI139" s="48">
        <f>IF(ISNUMBER($S139),IF($S139&lt;=1,"Yes","No"),"n/a")</f>
        <v/>
      </c>
      <c r="AJ139" s="48">
        <f>IF(ISNUMBER($S139),ROUND(MAX(0,MIN(100,100-$S139*2.5-IF(ISNUMBER($T139),$T139,0)*0.12+IF($S139&lt;=1,12,0))),0),"")</f>
        <v/>
      </c>
      <c r="AK139" s="48">
        <f>IF(ISNUMBER($Q139),IF($Q139&gt;=100,20,IF($Q139&gt;=30,10,0)),0)+IF(ISNUMBER($R139),IF($R139&gt;=100,20,0),0)+IF(ISNUMBER($P139),IF($P139&gt;=150,20,IF($P139&gt;=50,12,5)),0)+IF(ISNUMBER($S139),IF($S139&lt;=1,15,0),0)</f>
        <v/>
      </c>
      <c r="AL139" s="48" t="n">
        <v>500</v>
      </c>
      <c r="AM139" s="49" t="n"/>
      <c r="AN139" s="48">
        <f>IF(AND(ISNUMBER($P139),ISNUMBER($AL139),$AL139&lt;&gt;0),IF(OR($P139&gt;180,$P139/$AL139*1000&gt;400),"Over ceiling, confirm SKU","Within"),"n/a")</f>
        <v/>
      </c>
      <c r="AO139" s="51" t="n"/>
      <c r="AP139" s="51" t="n"/>
      <c r="AQ139" s="51" t="n"/>
      <c r="AR139" s="34" t="inlineStr">
        <is>
          <t>Retrieved and cited, see Enrichment Log</t>
        </is>
      </c>
      <c r="AS139" s="34" t="inlineStr">
        <is>
          <t>BLANK -&gt; requires live Amazon.ca capture</t>
        </is>
      </c>
      <c r="AT139" s="34" t="inlineStr">
        <is>
          <t>Unverified commercial data</t>
        </is>
      </c>
    </row>
    <row r="140" ht="28" customHeight="1">
      <c r="A140" s="34" t="inlineStr">
        <is>
          <t>Prime</t>
        </is>
      </c>
      <c r="B140" s="34" t="inlineStr">
        <is>
          <t>Prime Hydration | Ice Pop | 18 pack 500mL</t>
        </is>
      </c>
      <c r="C140" s="34" t="inlineStr">
        <is>
          <t>2) Electrolyte beverage (RTD)</t>
        </is>
      </c>
      <c r="D140" s="34" t="inlineStr">
        <is>
          <t>500 mL bottle</t>
        </is>
      </c>
      <c r="E140" s="48" t="n">
        <v>18</v>
      </c>
      <c r="F140" s="49" t="n"/>
      <c r="G140" s="50">
        <f>IF(AND(ISNUMBER($F140),ISNUMBER($E140),$E140&lt;&gt;0),$F140/$E140,"")</f>
        <v/>
      </c>
      <c r="H140" s="50">
        <f>IF(AND(ISNUMBER($F140),ISNUMBER($AL140),ISNUMBER($E140),($AL140*$E140)&lt;&gt;0),$F140/($AL140*$E140)*100,"")</f>
        <v/>
      </c>
      <c r="I140" s="51" t="n"/>
      <c r="J140" s="52" t="n"/>
      <c r="K140" s="50">
        <f>IF(AND(ISNUMBER($F140),ISNUMBER($J140)),$F140*(1-$J140),"")</f>
        <v/>
      </c>
      <c r="L140" s="51" t="n"/>
      <c r="M140" s="51" t="n"/>
      <c r="N140" s="50">
        <f>IF(ISNUMBER($F140),($F140-IF(ISNUMBER($AM140),$AM140,0))*(1-IF(ISNUMBER($J140),$J140,0)),"")</f>
        <v/>
      </c>
      <c r="O140" s="34" t="inlineStr">
        <is>
          <t>Ice Pop</t>
        </is>
      </c>
      <c r="P140" s="48" t="n">
        <v>0</v>
      </c>
      <c r="Q140" s="48" t="n">
        <v>30</v>
      </c>
      <c r="R140" s="48" t="n">
        <v>700</v>
      </c>
      <c r="S140" s="48" t="n">
        <v>2</v>
      </c>
      <c r="T140" s="48" t="n">
        <v>25</v>
      </c>
      <c r="U140" s="34" t="inlineStr">
        <is>
          <t>Sucralose + acesulfame-K</t>
        </is>
      </c>
      <c r="V140" s="34" t="inlineStr">
        <is>
          <t>Zero sugar, BCAAs, electrolytes, coconut water, vitamins</t>
        </is>
      </c>
      <c r="W140" s="51" t="n"/>
      <c r="X140" s="51" t="n"/>
      <c r="Y140" s="51" t="n"/>
      <c r="Z140" s="51" t="n"/>
      <c r="AA140" s="34" t="inlineStr">
        <is>
          <t>High</t>
        </is>
      </c>
      <c r="AB140" s="34" t="inlineStr">
        <is>
          <t>Influencer hype; strong youth pull</t>
        </is>
      </c>
      <c r="AC140" s="34" t="inlineStr">
        <is>
          <t>Hype brand zero sugar hydration with BCAAs</t>
        </is>
      </c>
      <c r="AD140" s="34" t="inlineStr">
        <is>
          <t>Brand cachet plus zero sugar and added BCAAs.</t>
        </is>
      </c>
      <c r="AE140" s="51" t="n"/>
      <c r="AF140" s="53">
        <f>IF(AND(ISNUMBER($P140),ISNUMBER($AL140),$AL140&lt;&gt;0),ROUND($P140/$AL140*100,1),"")</f>
        <v/>
      </c>
      <c r="AG140" s="54">
        <f>IF(AND(ISNUMBER($S140),ISNUMBER($AL140),$AL140&lt;&gt;0),ROUND($S140/$AL140*100,2),"")</f>
        <v/>
      </c>
      <c r="AH140" s="53">
        <f>IF(AND(ISNUMBER($Q140),ISNUMBER($AL140),$AL140&lt;&gt;0),ROUND($Q140/$AL140*100,1),"")</f>
        <v/>
      </c>
      <c r="AI140" s="48">
        <f>IF(ISNUMBER($S140),IF($S140&lt;=1,"Yes","No"),"n/a")</f>
        <v/>
      </c>
      <c r="AJ140" s="48">
        <f>IF(ISNUMBER($S140),ROUND(MAX(0,MIN(100,100-$S140*2.5-IF(ISNUMBER($T140),$T140,0)*0.12+IF($S140&lt;=1,12,0))),0),"")</f>
        <v/>
      </c>
      <c r="AK140" s="48">
        <f>IF(ISNUMBER($Q140),IF($Q140&gt;=100,20,IF($Q140&gt;=30,10,0)),0)+IF(ISNUMBER($R140),IF($R140&gt;=100,20,0),0)+IF(ISNUMBER($P140),IF($P140&gt;=150,20,IF($P140&gt;=50,12,5)),0)+IF(ISNUMBER($S140),IF($S140&lt;=1,15,0),0)</f>
        <v/>
      </c>
      <c r="AL140" s="48" t="n">
        <v>500</v>
      </c>
      <c r="AM140" s="49" t="n"/>
      <c r="AN140" s="48">
        <f>IF(AND(ISNUMBER($P140),ISNUMBER($AL140),$AL140&lt;&gt;0),IF(OR($P140&gt;180,$P140/$AL140*1000&gt;400),"Over ceiling, confirm SKU","Within"),"n/a")</f>
        <v/>
      </c>
      <c r="AO140" s="51" t="n"/>
      <c r="AP140" s="51" t="n"/>
      <c r="AQ140" s="51" t="n"/>
      <c r="AR140" s="34" t="inlineStr">
        <is>
          <t>Retrieved and cited, see Enrichment Log</t>
        </is>
      </c>
      <c r="AS140" s="34" t="inlineStr">
        <is>
          <t>BLANK -&gt; requires live Amazon.ca capture</t>
        </is>
      </c>
      <c r="AT140" s="34" t="inlineStr">
        <is>
          <t>Unverified commercial data</t>
        </is>
      </c>
    </row>
    <row r="141" ht="28" customHeight="1">
      <c r="A141" s="34" t="inlineStr">
        <is>
          <t>Prime</t>
        </is>
      </c>
      <c r="B141" s="34" t="inlineStr">
        <is>
          <t>Prime Hydration | Ice Pop | 24 pack 500mL</t>
        </is>
      </c>
      <c r="C141" s="34" t="inlineStr">
        <is>
          <t>2) Electrolyte beverage (RTD)</t>
        </is>
      </c>
      <c r="D141" s="34" t="inlineStr">
        <is>
          <t>500 mL bottle</t>
        </is>
      </c>
      <c r="E141" s="48" t="n">
        <v>24</v>
      </c>
      <c r="F141" s="49" t="n"/>
      <c r="G141" s="50">
        <f>IF(AND(ISNUMBER($F141),ISNUMBER($E141),$E141&lt;&gt;0),$F141/$E141,"")</f>
        <v/>
      </c>
      <c r="H141" s="50">
        <f>IF(AND(ISNUMBER($F141),ISNUMBER($AL141),ISNUMBER($E141),($AL141*$E141)&lt;&gt;0),$F141/($AL141*$E141)*100,"")</f>
        <v/>
      </c>
      <c r="I141" s="51" t="n"/>
      <c r="J141" s="52" t="n"/>
      <c r="K141" s="50">
        <f>IF(AND(ISNUMBER($F141),ISNUMBER($J141)),$F141*(1-$J141),"")</f>
        <v/>
      </c>
      <c r="L141" s="51" t="n"/>
      <c r="M141" s="51" t="n"/>
      <c r="N141" s="50">
        <f>IF(ISNUMBER($F141),($F141-IF(ISNUMBER($AM141),$AM141,0))*(1-IF(ISNUMBER($J141),$J141,0)),"")</f>
        <v/>
      </c>
      <c r="O141" s="34" t="inlineStr">
        <is>
          <t>Ice Pop</t>
        </is>
      </c>
      <c r="P141" s="48" t="n">
        <v>0</v>
      </c>
      <c r="Q141" s="48" t="n">
        <v>30</v>
      </c>
      <c r="R141" s="48" t="n">
        <v>700</v>
      </c>
      <c r="S141" s="48" t="n">
        <v>2</v>
      </c>
      <c r="T141" s="48" t="n">
        <v>25</v>
      </c>
      <c r="U141" s="34" t="inlineStr">
        <is>
          <t>Sucralose + acesulfame-K</t>
        </is>
      </c>
      <c r="V141" s="34" t="inlineStr">
        <is>
          <t>Zero sugar, BCAAs, electrolytes, coconut water, vitamins</t>
        </is>
      </c>
      <c r="W141" s="51" t="n"/>
      <c r="X141" s="51" t="n"/>
      <c r="Y141" s="51" t="n"/>
      <c r="Z141" s="51" t="n"/>
      <c r="AA141" s="34" t="inlineStr">
        <is>
          <t>High</t>
        </is>
      </c>
      <c r="AB141" s="34" t="inlineStr">
        <is>
          <t>Influencer hype; strong youth pull</t>
        </is>
      </c>
      <c r="AC141" s="34" t="inlineStr">
        <is>
          <t>Hype brand zero sugar hydration with BCAAs</t>
        </is>
      </c>
      <c r="AD141" s="34" t="inlineStr">
        <is>
          <t>Brand cachet plus zero sugar and added BCAAs.</t>
        </is>
      </c>
      <c r="AE141" s="51" t="n"/>
      <c r="AF141" s="53">
        <f>IF(AND(ISNUMBER($P141),ISNUMBER($AL141),$AL141&lt;&gt;0),ROUND($P141/$AL141*100,1),"")</f>
        <v/>
      </c>
      <c r="AG141" s="54">
        <f>IF(AND(ISNUMBER($S141),ISNUMBER($AL141),$AL141&lt;&gt;0),ROUND($S141/$AL141*100,2),"")</f>
        <v/>
      </c>
      <c r="AH141" s="53">
        <f>IF(AND(ISNUMBER($Q141),ISNUMBER($AL141),$AL141&lt;&gt;0),ROUND($Q141/$AL141*100,1),"")</f>
        <v/>
      </c>
      <c r="AI141" s="48">
        <f>IF(ISNUMBER($S141),IF($S141&lt;=1,"Yes","No"),"n/a")</f>
        <v/>
      </c>
      <c r="AJ141" s="48">
        <f>IF(ISNUMBER($S141),ROUND(MAX(0,MIN(100,100-$S141*2.5-IF(ISNUMBER($T141),$T141,0)*0.12+IF($S141&lt;=1,12,0))),0),"")</f>
        <v/>
      </c>
      <c r="AK141" s="48">
        <f>IF(ISNUMBER($Q141),IF($Q141&gt;=100,20,IF($Q141&gt;=30,10,0)),0)+IF(ISNUMBER($R141),IF($R141&gt;=100,20,0),0)+IF(ISNUMBER($P141),IF($P141&gt;=150,20,IF($P141&gt;=50,12,5)),0)+IF(ISNUMBER($S141),IF($S141&lt;=1,15,0),0)</f>
        <v/>
      </c>
      <c r="AL141" s="48" t="n">
        <v>500</v>
      </c>
      <c r="AM141" s="49" t="n"/>
      <c r="AN141" s="48">
        <f>IF(AND(ISNUMBER($P141),ISNUMBER($AL141),$AL141&lt;&gt;0),IF(OR($P141&gt;180,$P141/$AL141*1000&gt;400),"Over ceiling, confirm SKU","Within"),"n/a")</f>
        <v/>
      </c>
      <c r="AO141" s="51" t="n"/>
      <c r="AP141" s="51" t="n"/>
      <c r="AQ141" s="51" t="n"/>
      <c r="AR141" s="34" t="inlineStr">
        <is>
          <t>Retrieved and cited, see Enrichment Log</t>
        </is>
      </c>
      <c r="AS141" s="34" t="inlineStr">
        <is>
          <t>BLANK -&gt; requires live Amazon.ca capture</t>
        </is>
      </c>
      <c r="AT141" s="34" t="inlineStr">
        <is>
          <t>Unverified commercial data</t>
        </is>
      </c>
    </row>
    <row r="142" ht="28" customHeight="1">
      <c r="A142" s="34" t="inlineStr">
        <is>
          <t>Prime</t>
        </is>
      </c>
      <c r="B142" s="34" t="inlineStr">
        <is>
          <t>Prime Hydration | Lemon Lime | single 500mL</t>
        </is>
      </c>
      <c r="C142" s="34" t="inlineStr">
        <is>
          <t>2) Electrolyte beverage (RTD)</t>
        </is>
      </c>
      <c r="D142" s="34" t="inlineStr">
        <is>
          <t>500 mL bottle</t>
        </is>
      </c>
      <c r="E142" s="48" t="n">
        <v>1</v>
      </c>
      <c r="F142" s="49" t="n"/>
      <c r="G142" s="50">
        <f>IF(AND(ISNUMBER($F142),ISNUMBER($E142),$E142&lt;&gt;0),$F142/$E142,"")</f>
        <v/>
      </c>
      <c r="H142" s="50">
        <f>IF(AND(ISNUMBER($F142),ISNUMBER($AL142),ISNUMBER($E142),($AL142*$E142)&lt;&gt;0),$F142/($AL142*$E142)*100,"")</f>
        <v/>
      </c>
      <c r="I142" s="51" t="n"/>
      <c r="J142" s="52" t="n"/>
      <c r="K142" s="50">
        <f>IF(AND(ISNUMBER($F142),ISNUMBER($J142)),$F142*(1-$J142),"")</f>
        <v/>
      </c>
      <c r="L142" s="51" t="n"/>
      <c r="M142" s="51" t="n"/>
      <c r="N142" s="50">
        <f>IF(ISNUMBER($F142),($F142-IF(ISNUMBER($AM142),$AM142,0))*(1-IF(ISNUMBER($J142),$J142,0)),"")</f>
        <v/>
      </c>
      <c r="O142" s="34" t="inlineStr">
        <is>
          <t>Lemon Lime</t>
        </is>
      </c>
      <c r="P142" s="48" t="n">
        <v>0</v>
      </c>
      <c r="Q142" s="48" t="n">
        <v>30</v>
      </c>
      <c r="R142" s="48" t="n">
        <v>700</v>
      </c>
      <c r="S142" s="48" t="n">
        <v>2</v>
      </c>
      <c r="T142" s="48" t="n">
        <v>25</v>
      </c>
      <c r="U142" s="34" t="inlineStr">
        <is>
          <t>Sucralose + acesulfame-K</t>
        </is>
      </c>
      <c r="V142" s="34" t="inlineStr">
        <is>
          <t>Zero sugar, BCAAs, electrolytes, coconut water, vitamins</t>
        </is>
      </c>
      <c r="W142" s="51" t="n"/>
      <c r="X142" s="51" t="n"/>
      <c r="Y142" s="51" t="n"/>
      <c r="Z142" s="51" t="n"/>
      <c r="AA142" s="34" t="inlineStr">
        <is>
          <t>High</t>
        </is>
      </c>
      <c r="AB142" s="34" t="inlineStr">
        <is>
          <t>Influencer hype; strong youth pull</t>
        </is>
      </c>
      <c r="AC142" s="34" t="inlineStr">
        <is>
          <t>Hype brand zero sugar hydration with BCAAs</t>
        </is>
      </c>
      <c r="AD142" s="34" t="inlineStr">
        <is>
          <t>Brand cachet plus zero sugar and added BCAAs.</t>
        </is>
      </c>
      <c r="AE142" s="51" t="n"/>
      <c r="AF142" s="53">
        <f>IF(AND(ISNUMBER($P142),ISNUMBER($AL142),$AL142&lt;&gt;0),ROUND($P142/$AL142*100,1),"")</f>
        <v/>
      </c>
      <c r="AG142" s="54">
        <f>IF(AND(ISNUMBER($S142),ISNUMBER($AL142),$AL142&lt;&gt;0),ROUND($S142/$AL142*100,2),"")</f>
        <v/>
      </c>
      <c r="AH142" s="53">
        <f>IF(AND(ISNUMBER($Q142),ISNUMBER($AL142),$AL142&lt;&gt;0),ROUND($Q142/$AL142*100,1),"")</f>
        <v/>
      </c>
      <c r="AI142" s="48">
        <f>IF(ISNUMBER($S142),IF($S142&lt;=1,"Yes","No"),"n/a")</f>
        <v/>
      </c>
      <c r="AJ142" s="48">
        <f>IF(ISNUMBER($S142),ROUND(MAX(0,MIN(100,100-$S142*2.5-IF(ISNUMBER($T142),$T142,0)*0.12+IF($S142&lt;=1,12,0))),0),"")</f>
        <v/>
      </c>
      <c r="AK142" s="48">
        <f>IF(ISNUMBER($Q142),IF($Q142&gt;=100,20,IF($Q142&gt;=30,10,0)),0)+IF(ISNUMBER($R142),IF($R142&gt;=100,20,0),0)+IF(ISNUMBER($P142),IF($P142&gt;=150,20,IF($P142&gt;=50,12,5)),0)+IF(ISNUMBER($S142),IF($S142&lt;=1,15,0),0)</f>
        <v/>
      </c>
      <c r="AL142" s="48" t="n">
        <v>500</v>
      </c>
      <c r="AM142" s="49" t="n"/>
      <c r="AN142" s="48">
        <f>IF(AND(ISNUMBER($P142),ISNUMBER($AL142),$AL142&lt;&gt;0),IF(OR($P142&gt;180,$P142/$AL142*1000&gt;400),"Over ceiling, confirm SKU","Within"),"n/a")</f>
        <v/>
      </c>
      <c r="AO142" s="51" t="n"/>
      <c r="AP142" s="51" t="n"/>
      <c r="AQ142" s="51" t="n"/>
      <c r="AR142" s="34" t="inlineStr">
        <is>
          <t>Retrieved and cited, see Enrichment Log</t>
        </is>
      </c>
      <c r="AS142" s="34" t="inlineStr">
        <is>
          <t>BLANK -&gt; requires live Amazon.ca capture</t>
        </is>
      </c>
      <c r="AT142" s="34" t="inlineStr">
        <is>
          <t>Unverified commercial data</t>
        </is>
      </c>
    </row>
    <row r="143" ht="28" customHeight="1">
      <c r="A143" s="34" t="inlineStr">
        <is>
          <t>Prime</t>
        </is>
      </c>
      <c r="B143" s="34" t="inlineStr">
        <is>
          <t>Prime Hydration | Lemon Lime | 8 pack 500mL</t>
        </is>
      </c>
      <c r="C143" s="34" t="inlineStr">
        <is>
          <t>2) Electrolyte beverage (RTD)</t>
        </is>
      </c>
      <c r="D143" s="34" t="inlineStr">
        <is>
          <t>500 mL bottle</t>
        </is>
      </c>
      <c r="E143" s="48" t="n">
        <v>8</v>
      </c>
      <c r="F143" s="49" t="n"/>
      <c r="G143" s="50">
        <f>IF(AND(ISNUMBER($F143),ISNUMBER($E143),$E143&lt;&gt;0),$F143/$E143,"")</f>
        <v/>
      </c>
      <c r="H143" s="50">
        <f>IF(AND(ISNUMBER($F143),ISNUMBER($AL143),ISNUMBER($E143),($AL143*$E143)&lt;&gt;0),$F143/($AL143*$E143)*100,"")</f>
        <v/>
      </c>
      <c r="I143" s="51" t="n"/>
      <c r="J143" s="52" t="n"/>
      <c r="K143" s="50">
        <f>IF(AND(ISNUMBER($F143),ISNUMBER($J143)),$F143*(1-$J143),"")</f>
        <v/>
      </c>
      <c r="L143" s="51" t="n"/>
      <c r="M143" s="51" t="n"/>
      <c r="N143" s="50">
        <f>IF(ISNUMBER($F143),($F143-IF(ISNUMBER($AM143),$AM143,0))*(1-IF(ISNUMBER($J143),$J143,0)),"")</f>
        <v/>
      </c>
      <c r="O143" s="34" t="inlineStr">
        <is>
          <t>Lemon Lime</t>
        </is>
      </c>
      <c r="P143" s="48" t="n">
        <v>0</v>
      </c>
      <c r="Q143" s="48" t="n">
        <v>30</v>
      </c>
      <c r="R143" s="48" t="n">
        <v>700</v>
      </c>
      <c r="S143" s="48" t="n">
        <v>2</v>
      </c>
      <c r="T143" s="48" t="n">
        <v>25</v>
      </c>
      <c r="U143" s="34" t="inlineStr">
        <is>
          <t>Sucralose + acesulfame-K</t>
        </is>
      </c>
      <c r="V143" s="34" t="inlineStr">
        <is>
          <t>Zero sugar, BCAAs, electrolytes, coconut water, vitamins</t>
        </is>
      </c>
      <c r="W143" s="51" t="n"/>
      <c r="X143" s="51" t="n"/>
      <c r="Y143" s="51" t="n"/>
      <c r="Z143" s="51" t="n"/>
      <c r="AA143" s="34" t="inlineStr">
        <is>
          <t>High</t>
        </is>
      </c>
      <c r="AB143" s="34" t="inlineStr">
        <is>
          <t>Influencer hype; strong youth pull</t>
        </is>
      </c>
      <c r="AC143" s="34" t="inlineStr">
        <is>
          <t>Hype brand zero sugar hydration with BCAAs</t>
        </is>
      </c>
      <c r="AD143" s="34" t="inlineStr">
        <is>
          <t>Brand cachet plus zero sugar and added BCAAs.</t>
        </is>
      </c>
      <c r="AE143" s="51" t="n"/>
      <c r="AF143" s="53">
        <f>IF(AND(ISNUMBER($P143),ISNUMBER($AL143),$AL143&lt;&gt;0),ROUND($P143/$AL143*100,1),"")</f>
        <v/>
      </c>
      <c r="AG143" s="54">
        <f>IF(AND(ISNUMBER($S143),ISNUMBER($AL143),$AL143&lt;&gt;0),ROUND($S143/$AL143*100,2),"")</f>
        <v/>
      </c>
      <c r="AH143" s="53">
        <f>IF(AND(ISNUMBER($Q143),ISNUMBER($AL143),$AL143&lt;&gt;0),ROUND($Q143/$AL143*100,1),"")</f>
        <v/>
      </c>
      <c r="AI143" s="48">
        <f>IF(ISNUMBER($S143),IF($S143&lt;=1,"Yes","No"),"n/a")</f>
        <v/>
      </c>
      <c r="AJ143" s="48">
        <f>IF(ISNUMBER($S143),ROUND(MAX(0,MIN(100,100-$S143*2.5-IF(ISNUMBER($T143),$T143,0)*0.12+IF($S143&lt;=1,12,0))),0),"")</f>
        <v/>
      </c>
      <c r="AK143" s="48">
        <f>IF(ISNUMBER($Q143),IF($Q143&gt;=100,20,IF($Q143&gt;=30,10,0)),0)+IF(ISNUMBER($R143),IF($R143&gt;=100,20,0),0)+IF(ISNUMBER($P143),IF($P143&gt;=150,20,IF($P143&gt;=50,12,5)),0)+IF(ISNUMBER($S143),IF($S143&lt;=1,15,0),0)</f>
        <v/>
      </c>
      <c r="AL143" s="48" t="n">
        <v>500</v>
      </c>
      <c r="AM143" s="49" t="n"/>
      <c r="AN143" s="48">
        <f>IF(AND(ISNUMBER($P143),ISNUMBER($AL143),$AL143&lt;&gt;0),IF(OR($P143&gt;180,$P143/$AL143*1000&gt;400),"Over ceiling, confirm SKU","Within"),"n/a")</f>
        <v/>
      </c>
      <c r="AO143" s="51" t="n"/>
      <c r="AP143" s="51" t="n"/>
      <c r="AQ143" s="51" t="n"/>
      <c r="AR143" s="34" t="inlineStr">
        <is>
          <t>Retrieved and cited, see Enrichment Log</t>
        </is>
      </c>
      <c r="AS143" s="34" t="inlineStr">
        <is>
          <t>BLANK -&gt; requires live Amazon.ca capture</t>
        </is>
      </c>
      <c r="AT143" s="34" t="inlineStr">
        <is>
          <t>Unverified commercial data</t>
        </is>
      </c>
    </row>
    <row r="144" ht="28" customHeight="1">
      <c r="A144" s="34" t="inlineStr">
        <is>
          <t>Prime</t>
        </is>
      </c>
      <c r="B144" s="34" t="inlineStr">
        <is>
          <t>Prime Hydration | Lemon Lime | 12 pack 500mL</t>
        </is>
      </c>
      <c r="C144" s="34" t="inlineStr">
        <is>
          <t>2) Electrolyte beverage (RTD)</t>
        </is>
      </c>
      <c r="D144" s="34" t="inlineStr">
        <is>
          <t>500 mL bottle</t>
        </is>
      </c>
      <c r="E144" s="48" t="n">
        <v>12</v>
      </c>
      <c r="F144" s="49" t="n"/>
      <c r="G144" s="50">
        <f>IF(AND(ISNUMBER($F144),ISNUMBER($E144),$E144&lt;&gt;0),$F144/$E144,"")</f>
        <v/>
      </c>
      <c r="H144" s="50">
        <f>IF(AND(ISNUMBER($F144),ISNUMBER($AL144),ISNUMBER($E144),($AL144*$E144)&lt;&gt;0),$F144/($AL144*$E144)*100,"")</f>
        <v/>
      </c>
      <c r="I144" s="51" t="n"/>
      <c r="J144" s="52" t="n"/>
      <c r="K144" s="50">
        <f>IF(AND(ISNUMBER($F144),ISNUMBER($J144)),$F144*(1-$J144),"")</f>
        <v/>
      </c>
      <c r="L144" s="51" t="n"/>
      <c r="M144" s="51" t="n"/>
      <c r="N144" s="50">
        <f>IF(ISNUMBER($F144),($F144-IF(ISNUMBER($AM144),$AM144,0))*(1-IF(ISNUMBER($J144),$J144,0)),"")</f>
        <v/>
      </c>
      <c r="O144" s="34" t="inlineStr">
        <is>
          <t>Lemon Lime</t>
        </is>
      </c>
      <c r="P144" s="48" t="n">
        <v>0</v>
      </c>
      <c r="Q144" s="48" t="n">
        <v>30</v>
      </c>
      <c r="R144" s="48" t="n">
        <v>700</v>
      </c>
      <c r="S144" s="48" t="n">
        <v>2</v>
      </c>
      <c r="T144" s="48" t="n">
        <v>25</v>
      </c>
      <c r="U144" s="34" t="inlineStr">
        <is>
          <t>Sucralose + acesulfame-K</t>
        </is>
      </c>
      <c r="V144" s="34" t="inlineStr">
        <is>
          <t>Zero sugar, BCAAs, electrolytes, coconut water, vitamins</t>
        </is>
      </c>
      <c r="W144" s="51" t="n"/>
      <c r="X144" s="51" t="n"/>
      <c r="Y144" s="51" t="n"/>
      <c r="Z144" s="51" t="n"/>
      <c r="AA144" s="34" t="inlineStr">
        <is>
          <t>High</t>
        </is>
      </c>
      <c r="AB144" s="34" t="inlineStr">
        <is>
          <t>Influencer hype; strong youth pull</t>
        </is>
      </c>
      <c r="AC144" s="34" t="inlineStr">
        <is>
          <t>Hype brand zero sugar hydration with BCAAs</t>
        </is>
      </c>
      <c r="AD144" s="34" t="inlineStr">
        <is>
          <t>Brand cachet plus zero sugar and added BCAAs.</t>
        </is>
      </c>
      <c r="AE144" s="51" t="n"/>
      <c r="AF144" s="53">
        <f>IF(AND(ISNUMBER($P144),ISNUMBER($AL144),$AL144&lt;&gt;0),ROUND($P144/$AL144*100,1),"")</f>
        <v/>
      </c>
      <c r="AG144" s="54">
        <f>IF(AND(ISNUMBER($S144),ISNUMBER($AL144),$AL144&lt;&gt;0),ROUND($S144/$AL144*100,2),"")</f>
        <v/>
      </c>
      <c r="AH144" s="53">
        <f>IF(AND(ISNUMBER($Q144),ISNUMBER($AL144),$AL144&lt;&gt;0),ROUND($Q144/$AL144*100,1),"")</f>
        <v/>
      </c>
      <c r="AI144" s="48">
        <f>IF(ISNUMBER($S144),IF($S144&lt;=1,"Yes","No"),"n/a")</f>
        <v/>
      </c>
      <c r="AJ144" s="48">
        <f>IF(ISNUMBER($S144),ROUND(MAX(0,MIN(100,100-$S144*2.5-IF(ISNUMBER($T144),$T144,0)*0.12+IF($S144&lt;=1,12,0))),0),"")</f>
        <v/>
      </c>
      <c r="AK144" s="48">
        <f>IF(ISNUMBER($Q144),IF($Q144&gt;=100,20,IF($Q144&gt;=30,10,0)),0)+IF(ISNUMBER($R144),IF($R144&gt;=100,20,0),0)+IF(ISNUMBER($P144),IF($P144&gt;=150,20,IF($P144&gt;=50,12,5)),0)+IF(ISNUMBER($S144),IF($S144&lt;=1,15,0),0)</f>
        <v/>
      </c>
      <c r="AL144" s="48" t="n">
        <v>500</v>
      </c>
      <c r="AM144" s="49" t="n"/>
      <c r="AN144" s="48">
        <f>IF(AND(ISNUMBER($P144),ISNUMBER($AL144),$AL144&lt;&gt;0),IF(OR($P144&gt;180,$P144/$AL144*1000&gt;400),"Over ceiling, confirm SKU","Within"),"n/a")</f>
        <v/>
      </c>
      <c r="AO144" s="51" t="n"/>
      <c r="AP144" s="51" t="n"/>
      <c r="AQ144" s="51" t="n"/>
      <c r="AR144" s="34" t="inlineStr">
        <is>
          <t>Retrieved and cited, see Enrichment Log</t>
        </is>
      </c>
      <c r="AS144" s="34" t="inlineStr">
        <is>
          <t>BLANK -&gt; requires live Amazon.ca capture</t>
        </is>
      </c>
      <c r="AT144" s="34" t="inlineStr">
        <is>
          <t>Unverified commercial data</t>
        </is>
      </c>
    </row>
    <row r="145" ht="28" customHeight="1">
      <c r="A145" s="34" t="inlineStr">
        <is>
          <t>Prime</t>
        </is>
      </c>
      <c r="B145" s="34" t="inlineStr">
        <is>
          <t>Prime Hydration | Lemon Lime | 18 pack 500mL</t>
        </is>
      </c>
      <c r="C145" s="34" t="inlineStr">
        <is>
          <t>2) Electrolyte beverage (RTD)</t>
        </is>
      </c>
      <c r="D145" s="34" t="inlineStr">
        <is>
          <t>500 mL bottle</t>
        </is>
      </c>
      <c r="E145" s="48" t="n">
        <v>18</v>
      </c>
      <c r="F145" s="49" t="n"/>
      <c r="G145" s="50">
        <f>IF(AND(ISNUMBER($F145),ISNUMBER($E145),$E145&lt;&gt;0),$F145/$E145,"")</f>
        <v/>
      </c>
      <c r="H145" s="50">
        <f>IF(AND(ISNUMBER($F145),ISNUMBER($AL145),ISNUMBER($E145),($AL145*$E145)&lt;&gt;0),$F145/($AL145*$E145)*100,"")</f>
        <v/>
      </c>
      <c r="I145" s="51" t="n"/>
      <c r="J145" s="52" t="n"/>
      <c r="K145" s="50">
        <f>IF(AND(ISNUMBER($F145),ISNUMBER($J145)),$F145*(1-$J145),"")</f>
        <v/>
      </c>
      <c r="L145" s="51" t="n"/>
      <c r="M145" s="51" t="n"/>
      <c r="N145" s="50">
        <f>IF(ISNUMBER($F145),($F145-IF(ISNUMBER($AM145),$AM145,0))*(1-IF(ISNUMBER($J145),$J145,0)),"")</f>
        <v/>
      </c>
      <c r="O145" s="34" t="inlineStr">
        <is>
          <t>Lemon Lime</t>
        </is>
      </c>
      <c r="P145" s="48" t="n">
        <v>0</v>
      </c>
      <c r="Q145" s="48" t="n">
        <v>30</v>
      </c>
      <c r="R145" s="48" t="n">
        <v>700</v>
      </c>
      <c r="S145" s="48" t="n">
        <v>2</v>
      </c>
      <c r="T145" s="48" t="n">
        <v>25</v>
      </c>
      <c r="U145" s="34" t="inlineStr">
        <is>
          <t>Sucralose + acesulfame-K</t>
        </is>
      </c>
      <c r="V145" s="34" t="inlineStr">
        <is>
          <t>Zero sugar, BCAAs, electrolytes, coconut water, vitamins</t>
        </is>
      </c>
      <c r="W145" s="51" t="n"/>
      <c r="X145" s="51" t="n"/>
      <c r="Y145" s="51" t="n"/>
      <c r="Z145" s="51" t="n"/>
      <c r="AA145" s="34" t="inlineStr">
        <is>
          <t>High</t>
        </is>
      </c>
      <c r="AB145" s="34" t="inlineStr">
        <is>
          <t>Influencer hype; strong youth pull</t>
        </is>
      </c>
      <c r="AC145" s="34" t="inlineStr">
        <is>
          <t>Hype brand zero sugar hydration with BCAAs</t>
        </is>
      </c>
      <c r="AD145" s="34" t="inlineStr">
        <is>
          <t>Brand cachet plus zero sugar and added BCAAs.</t>
        </is>
      </c>
      <c r="AE145" s="51" t="n"/>
      <c r="AF145" s="53">
        <f>IF(AND(ISNUMBER($P145),ISNUMBER($AL145),$AL145&lt;&gt;0),ROUND($P145/$AL145*100,1),"")</f>
        <v/>
      </c>
      <c r="AG145" s="54">
        <f>IF(AND(ISNUMBER($S145),ISNUMBER($AL145),$AL145&lt;&gt;0),ROUND($S145/$AL145*100,2),"")</f>
        <v/>
      </c>
      <c r="AH145" s="53">
        <f>IF(AND(ISNUMBER($Q145),ISNUMBER($AL145),$AL145&lt;&gt;0),ROUND($Q145/$AL145*100,1),"")</f>
        <v/>
      </c>
      <c r="AI145" s="48">
        <f>IF(ISNUMBER($S145),IF($S145&lt;=1,"Yes","No"),"n/a")</f>
        <v/>
      </c>
      <c r="AJ145" s="48">
        <f>IF(ISNUMBER($S145),ROUND(MAX(0,MIN(100,100-$S145*2.5-IF(ISNUMBER($T145),$T145,0)*0.12+IF($S145&lt;=1,12,0))),0),"")</f>
        <v/>
      </c>
      <c r="AK145" s="48">
        <f>IF(ISNUMBER($Q145),IF($Q145&gt;=100,20,IF($Q145&gt;=30,10,0)),0)+IF(ISNUMBER($R145),IF($R145&gt;=100,20,0),0)+IF(ISNUMBER($P145),IF($P145&gt;=150,20,IF($P145&gt;=50,12,5)),0)+IF(ISNUMBER($S145),IF($S145&lt;=1,15,0),0)</f>
        <v/>
      </c>
      <c r="AL145" s="48" t="n">
        <v>500</v>
      </c>
      <c r="AM145" s="49" t="n"/>
      <c r="AN145" s="48">
        <f>IF(AND(ISNUMBER($P145),ISNUMBER($AL145),$AL145&lt;&gt;0),IF(OR($P145&gt;180,$P145/$AL145*1000&gt;400),"Over ceiling, confirm SKU","Within"),"n/a")</f>
        <v/>
      </c>
      <c r="AO145" s="51" t="n"/>
      <c r="AP145" s="51" t="n"/>
      <c r="AQ145" s="51" t="n"/>
      <c r="AR145" s="34" t="inlineStr">
        <is>
          <t>Retrieved and cited, see Enrichment Log</t>
        </is>
      </c>
      <c r="AS145" s="34" t="inlineStr">
        <is>
          <t>BLANK -&gt; requires live Amazon.ca capture</t>
        </is>
      </c>
      <c r="AT145" s="34" t="inlineStr">
        <is>
          <t>Unverified commercial data</t>
        </is>
      </c>
    </row>
    <row r="146" ht="28" customHeight="1">
      <c r="A146" s="34" t="inlineStr">
        <is>
          <t>Prime</t>
        </is>
      </c>
      <c r="B146" s="34" t="inlineStr">
        <is>
          <t>Prime Hydration | Lemon Lime | 24 pack 500mL</t>
        </is>
      </c>
      <c r="C146" s="34" t="inlineStr">
        <is>
          <t>2) Electrolyte beverage (RTD)</t>
        </is>
      </c>
      <c r="D146" s="34" t="inlineStr">
        <is>
          <t>500 mL bottle</t>
        </is>
      </c>
      <c r="E146" s="48" t="n">
        <v>24</v>
      </c>
      <c r="F146" s="49" t="n"/>
      <c r="G146" s="50">
        <f>IF(AND(ISNUMBER($F146),ISNUMBER($E146),$E146&lt;&gt;0),$F146/$E146,"")</f>
        <v/>
      </c>
      <c r="H146" s="50">
        <f>IF(AND(ISNUMBER($F146),ISNUMBER($AL146),ISNUMBER($E146),($AL146*$E146)&lt;&gt;0),$F146/($AL146*$E146)*100,"")</f>
        <v/>
      </c>
      <c r="I146" s="51" t="n"/>
      <c r="J146" s="52" t="n"/>
      <c r="K146" s="50">
        <f>IF(AND(ISNUMBER($F146),ISNUMBER($J146)),$F146*(1-$J146),"")</f>
        <v/>
      </c>
      <c r="L146" s="51" t="n"/>
      <c r="M146" s="51" t="n"/>
      <c r="N146" s="50">
        <f>IF(ISNUMBER($F146),($F146-IF(ISNUMBER($AM146),$AM146,0))*(1-IF(ISNUMBER($J146),$J146,0)),"")</f>
        <v/>
      </c>
      <c r="O146" s="34" t="inlineStr">
        <is>
          <t>Lemon Lime</t>
        </is>
      </c>
      <c r="P146" s="48" t="n">
        <v>0</v>
      </c>
      <c r="Q146" s="48" t="n">
        <v>30</v>
      </c>
      <c r="R146" s="48" t="n">
        <v>700</v>
      </c>
      <c r="S146" s="48" t="n">
        <v>2</v>
      </c>
      <c r="T146" s="48" t="n">
        <v>25</v>
      </c>
      <c r="U146" s="34" t="inlineStr">
        <is>
          <t>Sucralose + acesulfame-K</t>
        </is>
      </c>
      <c r="V146" s="34" t="inlineStr">
        <is>
          <t>Zero sugar, BCAAs, electrolytes, coconut water, vitamins</t>
        </is>
      </c>
      <c r="W146" s="51" t="n"/>
      <c r="X146" s="51" t="n"/>
      <c r="Y146" s="51" t="n"/>
      <c r="Z146" s="51" t="n"/>
      <c r="AA146" s="34" t="inlineStr">
        <is>
          <t>High</t>
        </is>
      </c>
      <c r="AB146" s="34" t="inlineStr">
        <is>
          <t>Influencer hype; strong youth pull</t>
        </is>
      </c>
      <c r="AC146" s="34" t="inlineStr">
        <is>
          <t>Hype brand zero sugar hydration with BCAAs</t>
        </is>
      </c>
      <c r="AD146" s="34" t="inlineStr">
        <is>
          <t>Brand cachet plus zero sugar and added BCAAs.</t>
        </is>
      </c>
      <c r="AE146" s="51" t="n"/>
      <c r="AF146" s="53">
        <f>IF(AND(ISNUMBER($P146),ISNUMBER($AL146),$AL146&lt;&gt;0),ROUND($P146/$AL146*100,1),"")</f>
        <v/>
      </c>
      <c r="AG146" s="54">
        <f>IF(AND(ISNUMBER($S146),ISNUMBER($AL146),$AL146&lt;&gt;0),ROUND($S146/$AL146*100,2),"")</f>
        <v/>
      </c>
      <c r="AH146" s="53">
        <f>IF(AND(ISNUMBER($Q146),ISNUMBER($AL146),$AL146&lt;&gt;0),ROUND($Q146/$AL146*100,1),"")</f>
        <v/>
      </c>
      <c r="AI146" s="48">
        <f>IF(ISNUMBER($S146),IF($S146&lt;=1,"Yes","No"),"n/a")</f>
        <v/>
      </c>
      <c r="AJ146" s="48">
        <f>IF(ISNUMBER($S146),ROUND(MAX(0,MIN(100,100-$S146*2.5-IF(ISNUMBER($T146),$T146,0)*0.12+IF($S146&lt;=1,12,0))),0),"")</f>
        <v/>
      </c>
      <c r="AK146" s="48">
        <f>IF(ISNUMBER($Q146),IF($Q146&gt;=100,20,IF($Q146&gt;=30,10,0)),0)+IF(ISNUMBER($R146),IF($R146&gt;=100,20,0),0)+IF(ISNUMBER($P146),IF($P146&gt;=150,20,IF($P146&gt;=50,12,5)),0)+IF(ISNUMBER($S146),IF($S146&lt;=1,15,0),0)</f>
        <v/>
      </c>
      <c r="AL146" s="48" t="n">
        <v>500</v>
      </c>
      <c r="AM146" s="49" t="n"/>
      <c r="AN146" s="48">
        <f>IF(AND(ISNUMBER($P146),ISNUMBER($AL146),$AL146&lt;&gt;0),IF(OR($P146&gt;180,$P146/$AL146*1000&gt;400),"Over ceiling, confirm SKU","Within"),"n/a")</f>
        <v/>
      </c>
      <c r="AO146" s="51" t="n"/>
      <c r="AP146" s="51" t="n"/>
      <c r="AQ146" s="51" t="n"/>
      <c r="AR146" s="34" t="inlineStr">
        <is>
          <t>Retrieved and cited, see Enrichment Log</t>
        </is>
      </c>
      <c r="AS146" s="34" t="inlineStr">
        <is>
          <t>BLANK -&gt; requires live Amazon.ca capture</t>
        </is>
      </c>
      <c r="AT146" s="34" t="inlineStr">
        <is>
          <t>Unverified commercial data</t>
        </is>
      </c>
    </row>
    <row r="147" ht="28" customHeight="1">
      <c r="A147" s="34" t="inlineStr">
        <is>
          <t>Prime</t>
        </is>
      </c>
      <c r="B147" s="34" t="inlineStr">
        <is>
          <t>Prime Hydration | Strawberry Watermelon | single 500mL</t>
        </is>
      </c>
      <c r="C147" s="34" t="inlineStr">
        <is>
          <t>2) Electrolyte beverage (RTD)</t>
        </is>
      </c>
      <c r="D147" s="34" t="inlineStr">
        <is>
          <t>500 mL bottle</t>
        </is>
      </c>
      <c r="E147" s="48" t="n">
        <v>1</v>
      </c>
      <c r="F147" s="49" t="n"/>
      <c r="G147" s="50">
        <f>IF(AND(ISNUMBER($F147),ISNUMBER($E147),$E147&lt;&gt;0),$F147/$E147,"")</f>
        <v/>
      </c>
      <c r="H147" s="50">
        <f>IF(AND(ISNUMBER($F147),ISNUMBER($AL147),ISNUMBER($E147),($AL147*$E147)&lt;&gt;0),$F147/($AL147*$E147)*100,"")</f>
        <v/>
      </c>
      <c r="I147" s="51" t="n"/>
      <c r="J147" s="52" t="n"/>
      <c r="K147" s="50">
        <f>IF(AND(ISNUMBER($F147),ISNUMBER($J147)),$F147*(1-$J147),"")</f>
        <v/>
      </c>
      <c r="L147" s="51" t="n"/>
      <c r="M147" s="51" t="n"/>
      <c r="N147" s="50">
        <f>IF(ISNUMBER($F147),($F147-IF(ISNUMBER($AM147),$AM147,0))*(1-IF(ISNUMBER($J147),$J147,0)),"")</f>
        <v/>
      </c>
      <c r="O147" s="34" t="inlineStr">
        <is>
          <t>Strawberry Watermelon</t>
        </is>
      </c>
      <c r="P147" s="48" t="n">
        <v>0</v>
      </c>
      <c r="Q147" s="48" t="n">
        <v>30</v>
      </c>
      <c r="R147" s="48" t="n">
        <v>700</v>
      </c>
      <c r="S147" s="48" t="n">
        <v>2</v>
      </c>
      <c r="T147" s="48" t="n">
        <v>25</v>
      </c>
      <c r="U147" s="34" t="inlineStr">
        <is>
          <t>Sucralose + acesulfame-K</t>
        </is>
      </c>
      <c r="V147" s="34" t="inlineStr">
        <is>
          <t>Zero sugar, BCAAs, electrolytes, coconut water, vitamins</t>
        </is>
      </c>
      <c r="W147" s="51" t="n"/>
      <c r="X147" s="51" t="n"/>
      <c r="Y147" s="51" t="n"/>
      <c r="Z147" s="51" t="n"/>
      <c r="AA147" s="34" t="inlineStr">
        <is>
          <t>High</t>
        </is>
      </c>
      <c r="AB147" s="34" t="inlineStr">
        <is>
          <t>Influencer hype; strong youth pull</t>
        </is>
      </c>
      <c r="AC147" s="34" t="inlineStr">
        <is>
          <t>Hype brand zero sugar hydration with BCAAs</t>
        </is>
      </c>
      <c r="AD147" s="34" t="inlineStr">
        <is>
          <t>Brand cachet plus zero sugar and added BCAAs.</t>
        </is>
      </c>
      <c r="AE147" s="51" t="n"/>
      <c r="AF147" s="53">
        <f>IF(AND(ISNUMBER($P147),ISNUMBER($AL147),$AL147&lt;&gt;0),ROUND($P147/$AL147*100,1),"")</f>
        <v/>
      </c>
      <c r="AG147" s="54">
        <f>IF(AND(ISNUMBER($S147),ISNUMBER($AL147),$AL147&lt;&gt;0),ROUND($S147/$AL147*100,2),"")</f>
        <v/>
      </c>
      <c r="AH147" s="53">
        <f>IF(AND(ISNUMBER($Q147),ISNUMBER($AL147),$AL147&lt;&gt;0),ROUND($Q147/$AL147*100,1),"")</f>
        <v/>
      </c>
      <c r="AI147" s="48">
        <f>IF(ISNUMBER($S147),IF($S147&lt;=1,"Yes","No"),"n/a")</f>
        <v/>
      </c>
      <c r="AJ147" s="48">
        <f>IF(ISNUMBER($S147),ROUND(MAX(0,MIN(100,100-$S147*2.5-IF(ISNUMBER($T147),$T147,0)*0.12+IF($S147&lt;=1,12,0))),0),"")</f>
        <v/>
      </c>
      <c r="AK147" s="48">
        <f>IF(ISNUMBER($Q147),IF($Q147&gt;=100,20,IF($Q147&gt;=30,10,0)),0)+IF(ISNUMBER($R147),IF($R147&gt;=100,20,0),0)+IF(ISNUMBER($P147),IF($P147&gt;=150,20,IF($P147&gt;=50,12,5)),0)+IF(ISNUMBER($S147),IF($S147&lt;=1,15,0),0)</f>
        <v/>
      </c>
      <c r="AL147" s="48" t="n">
        <v>500</v>
      </c>
      <c r="AM147" s="49" t="n"/>
      <c r="AN147" s="48">
        <f>IF(AND(ISNUMBER($P147),ISNUMBER($AL147),$AL147&lt;&gt;0),IF(OR($P147&gt;180,$P147/$AL147*1000&gt;400),"Over ceiling, confirm SKU","Within"),"n/a")</f>
        <v/>
      </c>
      <c r="AO147" s="51" t="n"/>
      <c r="AP147" s="51" t="n"/>
      <c r="AQ147" s="51" t="n"/>
      <c r="AR147" s="34" t="inlineStr">
        <is>
          <t>Retrieved and cited, see Enrichment Log</t>
        </is>
      </c>
      <c r="AS147" s="34" t="inlineStr">
        <is>
          <t>BLANK -&gt; requires live Amazon.ca capture</t>
        </is>
      </c>
      <c r="AT147" s="34" t="inlineStr">
        <is>
          <t>Unverified commercial data</t>
        </is>
      </c>
    </row>
    <row r="148" ht="28" customHeight="1">
      <c r="A148" s="34" t="inlineStr">
        <is>
          <t>Prime</t>
        </is>
      </c>
      <c r="B148" s="34" t="inlineStr">
        <is>
          <t>Prime Hydration | Strawberry Watermelon | 8 pack 500mL</t>
        </is>
      </c>
      <c r="C148" s="34" t="inlineStr">
        <is>
          <t>2) Electrolyte beverage (RTD)</t>
        </is>
      </c>
      <c r="D148" s="34" t="inlineStr">
        <is>
          <t>500 mL bottle</t>
        </is>
      </c>
      <c r="E148" s="48" t="n">
        <v>8</v>
      </c>
      <c r="F148" s="49" t="n"/>
      <c r="G148" s="50">
        <f>IF(AND(ISNUMBER($F148),ISNUMBER($E148),$E148&lt;&gt;0),$F148/$E148,"")</f>
        <v/>
      </c>
      <c r="H148" s="50">
        <f>IF(AND(ISNUMBER($F148),ISNUMBER($AL148),ISNUMBER($E148),($AL148*$E148)&lt;&gt;0),$F148/($AL148*$E148)*100,"")</f>
        <v/>
      </c>
      <c r="I148" s="51" t="n"/>
      <c r="J148" s="52" t="n"/>
      <c r="K148" s="50">
        <f>IF(AND(ISNUMBER($F148),ISNUMBER($J148)),$F148*(1-$J148),"")</f>
        <v/>
      </c>
      <c r="L148" s="51" t="n"/>
      <c r="M148" s="51" t="n"/>
      <c r="N148" s="50">
        <f>IF(ISNUMBER($F148),($F148-IF(ISNUMBER($AM148),$AM148,0))*(1-IF(ISNUMBER($J148),$J148,0)),"")</f>
        <v/>
      </c>
      <c r="O148" s="34" t="inlineStr">
        <is>
          <t>Strawberry Watermelon</t>
        </is>
      </c>
      <c r="P148" s="48" t="n">
        <v>0</v>
      </c>
      <c r="Q148" s="48" t="n">
        <v>30</v>
      </c>
      <c r="R148" s="48" t="n">
        <v>700</v>
      </c>
      <c r="S148" s="48" t="n">
        <v>2</v>
      </c>
      <c r="T148" s="48" t="n">
        <v>25</v>
      </c>
      <c r="U148" s="34" t="inlineStr">
        <is>
          <t>Sucralose + acesulfame-K</t>
        </is>
      </c>
      <c r="V148" s="34" t="inlineStr">
        <is>
          <t>Zero sugar, BCAAs, electrolytes, coconut water, vitamins</t>
        </is>
      </c>
      <c r="W148" s="51" t="n"/>
      <c r="X148" s="51" t="n"/>
      <c r="Y148" s="51" t="n"/>
      <c r="Z148" s="51" t="n"/>
      <c r="AA148" s="34" t="inlineStr">
        <is>
          <t>High</t>
        </is>
      </c>
      <c r="AB148" s="34" t="inlineStr">
        <is>
          <t>Influencer hype; strong youth pull</t>
        </is>
      </c>
      <c r="AC148" s="34" t="inlineStr">
        <is>
          <t>Hype brand zero sugar hydration with BCAAs</t>
        </is>
      </c>
      <c r="AD148" s="34" t="inlineStr">
        <is>
          <t>Brand cachet plus zero sugar and added BCAAs.</t>
        </is>
      </c>
      <c r="AE148" s="51" t="n"/>
      <c r="AF148" s="53">
        <f>IF(AND(ISNUMBER($P148),ISNUMBER($AL148),$AL148&lt;&gt;0),ROUND($P148/$AL148*100,1),"")</f>
        <v/>
      </c>
      <c r="AG148" s="54">
        <f>IF(AND(ISNUMBER($S148),ISNUMBER($AL148),$AL148&lt;&gt;0),ROUND($S148/$AL148*100,2),"")</f>
        <v/>
      </c>
      <c r="AH148" s="53">
        <f>IF(AND(ISNUMBER($Q148),ISNUMBER($AL148),$AL148&lt;&gt;0),ROUND($Q148/$AL148*100,1),"")</f>
        <v/>
      </c>
      <c r="AI148" s="48">
        <f>IF(ISNUMBER($S148),IF($S148&lt;=1,"Yes","No"),"n/a")</f>
        <v/>
      </c>
      <c r="AJ148" s="48">
        <f>IF(ISNUMBER($S148),ROUND(MAX(0,MIN(100,100-$S148*2.5-IF(ISNUMBER($T148),$T148,0)*0.12+IF($S148&lt;=1,12,0))),0),"")</f>
        <v/>
      </c>
      <c r="AK148" s="48">
        <f>IF(ISNUMBER($Q148),IF($Q148&gt;=100,20,IF($Q148&gt;=30,10,0)),0)+IF(ISNUMBER($R148),IF($R148&gt;=100,20,0),0)+IF(ISNUMBER($P148),IF($P148&gt;=150,20,IF($P148&gt;=50,12,5)),0)+IF(ISNUMBER($S148),IF($S148&lt;=1,15,0),0)</f>
        <v/>
      </c>
      <c r="AL148" s="48" t="n">
        <v>500</v>
      </c>
      <c r="AM148" s="49" t="n"/>
      <c r="AN148" s="48">
        <f>IF(AND(ISNUMBER($P148),ISNUMBER($AL148),$AL148&lt;&gt;0),IF(OR($P148&gt;180,$P148/$AL148*1000&gt;400),"Over ceiling, confirm SKU","Within"),"n/a")</f>
        <v/>
      </c>
      <c r="AO148" s="51" t="n"/>
      <c r="AP148" s="51" t="n"/>
      <c r="AQ148" s="51" t="n"/>
      <c r="AR148" s="34" t="inlineStr">
        <is>
          <t>Retrieved and cited, see Enrichment Log</t>
        </is>
      </c>
      <c r="AS148" s="34" t="inlineStr">
        <is>
          <t>BLANK -&gt; requires live Amazon.ca capture</t>
        </is>
      </c>
      <c r="AT148" s="34" t="inlineStr">
        <is>
          <t>Unverified commercial data</t>
        </is>
      </c>
    </row>
    <row r="149" ht="28" customHeight="1">
      <c r="A149" s="34" t="inlineStr">
        <is>
          <t>Prime</t>
        </is>
      </c>
      <c r="B149" s="34" t="inlineStr">
        <is>
          <t>Prime Hydration | Strawberry Watermelon | 12 pack 500mL</t>
        </is>
      </c>
      <c r="C149" s="34" t="inlineStr">
        <is>
          <t>2) Electrolyte beverage (RTD)</t>
        </is>
      </c>
      <c r="D149" s="34" t="inlineStr">
        <is>
          <t>500 mL bottle</t>
        </is>
      </c>
      <c r="E149" s="48" t="n">
        <v>12</v>
      </c>
      <c r="F149" s="49" t="n"/>
      <c r="G149" s="50">
        <f>IF(AND(ISNUMBER($F149),ISNUMBER($E149),$E149&lt;&gt;0),$F149/$E149,"")</f>
        <v/>
      </c>
      <c r="H149" s="50">
        <f>IF(AND(ISNUMBER($F149),ISNUMBER($AL149),ISNUMBER($E149),($AL149*$E149)&lt;&gt;0),$F149/($AL149*$E149)*100,"")</f>
        <v/>
      </c>
      <c r="I149" s="51" t="n"/>
      <c r="J149" s="52" t="n"/>
      <c r="K149" s="50">
        <f>IF(AND(ISNUMBER($F149),ISNUMBER($J149)),$F149*(1-$J149),"")</f>
        <v/>
      </c>
      <c r="L149" s="51" t="n"/>
      <c r="M149" s="51" t="n"/>
      <c r="N149" s="50">
        <f>IF(ISNUMBER($F149),($F149-IF(ISNUMBER($AM149),$AM149,0))*(1-IF(ISNUMBER($J149),$J149,0)),"")</f>
        <v/>
      </c>
      <c r="O149" s="34" t="inlineStr">
        <is>
          <t>Strawberry Watermelon</t>
        </is>
      </c>
      <c r="P149" s="48" t="n">
        <v>0</v>
      </c>
      <c r="Q149" s="48" t="n">
        <v>30</v>
      </c>
      <c r="R149" s="48" t="n">
        <v>700</v>
      </c>
      <c r="S149" s="48" t="n">
        <v>2</v>
      </c>
      <c r="T149" s="48" t="n">
        <v>25</v>
      </c>
      <c r="U149" s="34" t="inlineStr">
        <is>
          <t>Sucralose + acesulfame-K</t>
        </is>
      </c>
      <c r="V149" s="34" t="inlineStr">
        <is>
          <t>Zero sugar, BCAAs, electrolytes, coconut water, vitamins</t>
        </is>
      </c>
      <c r="W149" s="51" t="n"/>
      <c r="X149" s="51" t="n"/>
      <c r="Y149" s="51" t="n"/>
      <c r="Z149" s="51" t="n"/>
      <c r="AA149" s="34" t="inlineStr">
        <is>
          <t>High</t>
        </is>
      </c>
      <c r="AB149" s="34" t="inlineStr">
        <is>
          <t>Influencer hype; strong youth pull</t>
        </is>
      </c>
      <c r="AC149" s="34" t="inlineStr">
        <is>
          <t>Hype brand zero sugar hydration with BCAAs</t>
        </is>
      </c>
      <c r="AD149" s="34" t="inlineStr">
        <is>
          <t>Brand cachet plus zero sugar and added BCAAs.</t>
        </is>
      </c>
      <c r="AE149" s="51" t="n"/>
      <c r="AF149" s="53">
        <f>IF(AND(ISNUMBER($P149),ISNUMBER($AL149),$AL149&lt;&gt;0),ROUND($P149/$AL149*100,1),"")</f>
        <v/>
      </c>
      <c r="AG149" s="54">
        <f>IF(AND(ISNUMBER($S149),ISNUMBER($AL149),$AL149&lt;&gt;0),ROUND($S149/$AL149*100,2),"")</f>
        <v/>
      </c>
      <c r="AH149" s="53">
        <f>IF(AND(ISNUMBER($Q149),ISNUMBER($AL149),$AL149&lt;&gt;0),ROUND($Q149/$AL149*100,1),"")</f>
        <v/>
      </c>
      <c r="AI149" s="48">
        <f>IF(ISNUMBER($S149),IF($S149&lt;=1,"Yes","No"),"n/a")</f>
        <v/>
      </c>
      <c r="AJ149" s="48">
        <f>IF(ISNUMBER($S149),ROUND(MAX(0,MIN(100,100-$S149*2.5-IF(ISNUMBER($T149),$T149,0)*0.12+IF($S149&lt;=1,12,0))),0),"")</f>
        <v/>
      </c>
      <c r="AK149" s="48">
        <f>IF(ISNUMBER($Q149),IF($Q149&gt;=100,20,IF($Q149&gt;=30,10,0)),0)+IF(ISNUMBER($R149),IF($R149&gt;=100,20,0),0)+IF(ISNUMBER($P149),IF($P149&gt;=150,20,IF($P149&gt;=50,12,5)),0)+IF(ISNUMBER($S149),IF($S149&lt;=1,15,0),0)</f>
        <v/>
      </c>
      <c r="AL149" s="48" t="n">
        <v>500</v>
      </c>
      <c r="AM149" s="49" t="n"/>
      <c r="AN149" s="48">
        <f>IF(AND(ISNUMBER($P149),ISNUMBER($AL149),$AL149&lt;&gt;0),IF(OR($P149&gt;180,$P149/$AL149*1000&gt;400),"Over ceiling, confirm SKU","Within"),"n/a")</f>
        <v/>
      </c>
      <c r="AO149" s="51" t="n"/>
      <c r="AP149" s="51" t="n"/>
      <c r="AQ149" s="51" t="n"/>
      <c r="AR149" s="34" t="inlineStr">
        <is>
          <t>Retrieved and cited, see Enrichment Log</t>
        </is>
      </c>
      <c r="AS149" s="34" t="inlineStr">
        <is>
          <t>BLANK -&gt; requires live Amazon.ca capture</t>
        </is>
      </c>
      <c r="AT149" s="34" t="inlineStr">
        <is>
          <t>Unverified commercial data</t>
        </is>
      </c>
    </row>
    <row r="150" ht="28" customHeight="1">
      <c r="A150" s="34" t="inlineStr">
        <is>
          <t>Prime</t>
        </is>
      </c>
      <c r="B150" s="34" t="inlineStr">
        <is>
          <t>Prime Hydration | Strawberry Watermelon | 18 pack 500mL</t>
        </is>
      </c>
      <c r="C150" s="34" t="inlineStr">
        <is>
          <t>2) Electrolyte beverage (RTD)</t>
        </is>
      </c>
      <c r="D150" s="34" t="inlineStr">
        <is>
          <t>500 mL bottle</t>
        </is>
      </c>
      <c r="E150" s="48" t="n">
        <v>18</v>
      </c>
      <c r="F150" s="49" t="n"/>
      <c r="G150" s="50">
        <f>IF(AND(ISNUMBER($F150),ISNUMBER($E150),$E150&lt;&gt;0),$F150/$E150,"")</f>
        <v/>
      </c>
      <c r="H150" s="50">
        <f>IF(AND(ISNUMBER($F150),ISNUMBER($AL150),ISNUMBER($E150),($AL150*$E150)&lt;&gt;0),$F150/($AL150*$E150)*100,"")</f>
        <v/>
      </c>
      <c r="I150" s="51" t="n"/>
      <c r="J150" s="52" t="n"/>
      <c r="K150" s="50">
        <f>IF(AND(ISNUMBER($F150),ISNUMBER($J150)),$F150*(1-$J150),"")</f>
        <v/>
      </c>
      <c r="L150" s="51" t="n"/>
      <c r="M150" s="51" t="n"/>
      <c r="N150" s="50">
        <f>IF(ISNUMBER($F150),($F150-IF(ISNUMBER($AM150),$AM150,0))*(1-IF(ISNUMBER($J150),$J150,0)),"")</f>
        <v/>
      </c>
      <c r="O150" s="34" t="inlineStr">
        <is>
          <t>Strawberry Watermelon</t>
        </is>
      </c>
      <c r="P150" s="48" t="n">
        <v>0</v>
      </c>
      <c r="Q150" s="48" t="n">
        <v>30</v>
      </c>
      <c r="R150" s="48" t="n">
        <v>700</v>
      </c>
      <c r="S150" s="48" t="n">
        <v>2</v>
      </c>
      <c r="T150" s="48" t="n">
        <v>25</v>
      </c>
      <c r="U150" s="34" t="inlineStr">
        <is>
          <t>Sucralose + acesulfame-K</t>
        </is>
      </c>
      <c r="V150" s="34" t="inlineStr">
        <is>
          <t>Zero sugar, BCAAs, electrolytes, coconut water, vitamins</t>
        </is>
      </c>
      <c r="W150" s="51" t="n"/>
      <c r="X150" s="51" t="n"/>
      <c r="Y150" s="51" t="n"/>
      <c r="Z150" s="51" t="n"/>
      <c r="AA150" s="34" t="inlineStr">
        <is>
          <t>High</t>
        </is>
      </c>
      <c r="AB150" s="34" t="inlineStr">
        <is>
          <t>Influencer hype; strong youth pull</t>
        </is>
      </c>
      <c r="AC150" s="34" t="inlineStr">
        <is>
          <t>Hype brand zero sugar hydration with BCAAs</t>
        </is>
      </c>
      <c r="AD150" s="34" t="inlineStr">
        <is>
          <t>Brand cachet plus zero sugar and added BCAAs.</t>
        </is>
      </c>
      <c r="AE150" s="51" t="n"/>
      <c r="AF150" s="53">
        <f>IF(AND(ISNUMBER($P150),ISNUMBER($AL150),$AL150&lt;&gt;0),ROUND($P150/$AL150*100,1),"")</f>
        <v/>
      </c>
      <c r="AG150" s="54">
        <f>IF(AND(ISNUMBER($S150),ISNUMBER($AL150),$AL150&lt;&gt;0),ROUND($S150/$AL150*100,2),"")</f>
        <v/>
      </c>
      <c r="AH150" s="53">
        <f>IF(AND(ISNUMBER($Q150),ISNUMBER($AL150),$AL150&lt;&gt;0),ROUND($Q150/$AL150*100,1),"")</f>
        <v/>
      </c>
      <c r="AI150" s="48">
        <f>IF(ISNUMBER($S150),IF($S150&lt;=1,"Yes","No"),"n/a")</f>
        <v/>
      </c>
      <c r="AJ150" s="48">
        <f>IF(ISNUMBER($S150),ROUND(MAX(0,MIN(100,100-$S150*2.5-IF(ISNUMBER($T150),$T150,0)*0.12+IF($S150&lt;=1,12,0))),0),"")</f>
        <v/>
      </c>
      <c r="AK150" s="48">
        <f>IF(ISNUMBER($Q150),IF($Q150&gt;=100,20,IF($Q150&gt;=30,10,0)),0)+IF(ISNUMBER($R150),IF($R150&gt;=100,20,0),0)+IF(ISNUMBER($P150),IF($P150&gt;=150,20,IF($P150&gt;=50,12,5)),0)+IF(ISNUMBER($S150),IF($S150&lt;=1,15,0),0)</f>
        <v/>
      </c>
      <c r="AL150" s="48" t="n">
        <v>500</v>
      </c>
      <c r="AM150" s="49" t="n"/>
      <c r="AN150" s="48">
        <f>IF(AND(ISNUMBER($P150),ISNUMBER($AL150),$AL150&lt;&gt;0),IF(OR($P150&gt;180,$P150/$AL150*1000&gt;400),"Over ceiling, confirm SKU","Within"),"n/a")</f>
        <v/>
      </c>
      <c r="AO150" s="51" t="n"/>
      <c r="AP150" s="51" t="n"/>
      <c r="AQ150" s="51" t="n"/>
      <c r="AR150" s="34" t="inlineStr">
        <is>
          <t>Retrieved and cited, see Enrichment Log</t>
        </is>
      </c>
      <c r="AS150" s="34" t="inlineStr">
        <is>
          <t>BLANK -&gt; requires live Amazon.ca capture</t>
        </is>
      </c>
      <c r="AT150" s="34" t="inlineStr">
        <is>
          <t>Unverified commercial data</t>
        </is>
      </c>
    </row>
    <row r="151" ht="28" customHeight="1">
      <c r="A151" s="34" t="inlineStr">
        <is>
          <t>Prime</t>
        </is>
      </c>
      <c r="B151" s="34" t="inlineStr">
        <is>
          <t>Prime Hydration | Strawberry Watermelon | 24 pack 500mL</t>
        </is>
      </c>
      <c r="C151" s="34" t="inlineStr">
        <is>
          <t>2) Electrolyte beverage (RTD)</t>
        </is>
      </c>
      <c r="D151" s="34" t="inlineStr">
        <is>
          <t>500 mL bottle</t>
        </is>
      </c>
      <c r="E151" s="48" t="n">
        <v>24</v>
      </c>
      <c r="F151" s="49" t="n"/>
      <c r="G151" s="50">
        <f>IF(AND(ISNUMBER($F151),ISNUMBER($E151),$E151&lt;&gt;0),$F151/$E151,"")</f>
        <v/>
      </c>
      <c r="H151" s="50">
        <f>IF(AND(ISNUMBER($F151),ISNUMBER($AL151),ISNUMBER($E151),($AL151*$E151)&lt;&gt;0),$F151/($AL151*$E151)*100,"")</f>
        <v/>
      </c>
      <c r="I151" s="51" t="n"/>
      <c r="J151" s="52" t="n"/>
      <c r="K151" s="50">
        <f>IF(AND(ISNUMBER($F151),ISNUMBER($J151)),$F151*(1-$J151),"")</f>
        <v/>
      </c>
      <c r="L151" s="51" t="n"/>
      <c r="M151" s="51" t="n"/>
      <c r="N151" s="50">
        <f>IF(ISNUMBER($F151),($F151-IF(ISNUMBER($AM151),$AM151,0))*(1-IF(ISNUMBER($J151),$J151,0)),"")</f>
        <v/>
      </c>
      <c r="O151" s="34" t="inlineStr">
        <is>
          <t>Strawberry Watermelon</t>
        </is>
      </c>
      <c r="P151" s="48" t="n">
        <v>0</v>
      </c>
      <c r="Q151" s="48" t="n">
        <v>30</v>
      </c>
      <c r="R151" s="48" t="n">
        <v>700</v>
      </c>
      <c r="S151" s="48" t="n">
        <v>2</v>
      </c>
      <c r="T151" s="48" t="n">
        <v>25</v>
      </c>
      <c r="U151" s="34" t="inlineStr">
        <is>
          <t>Sucralose + acesulfame-K</t>
        </is>
      </c>
      <c r="V151" s="34" t="inlineStr">
        <is>
          <t>Zero sugar, BCAAs, electrolytes, coconut water, vitamins</t>
        </is>
      </c>
      <c r="W151" s="51" t="n"/>
      <c r="X151" s="51" t="n"/>
      <c r="Y151" s="51" t="n"/>
      <c r="Z151" s="51" t="n"/>
      <c r="AA151" s="34" t="inlineStr">
        <is>
          <t>High</t>
        </is>
      </c>
      <c r="AB151" s="34" t="inlineStr">
        <is>
          <t>Influencer hype; strong youth pull</t>
        </is>
      </c>
      <c r="AC151" s="34" t="inlineStr">
        <is>
          <t>Hype brand zero sugar hydration with BCAAs</t>
        </is>
      </c>
      <c r="AD151" s="34" t="inlineStr">
        <is>
          <t>Brand cachet plus zero sugar and added BCAAs.</t>
        </is>
      </c>
      <c r="AE151" s="51" t="n"/>
      <c r="AF151" s="53">
        <f>IF(AND(ISNUMBER($P151),ISNUMBER($AL151),$AL151&lt;&gt;0),ROUND($P151/$AL151*100,1),"")</f>
        <v/>
      </c>
      <c r="AG151" s="54">
        <f>IF(AND(ISNUMBER($S151),ISNUMBER($AL151),$AL151&lt;&gt;0),ROUND($S151/$AL151*100,2),"")</f>
        <v/>
      </c>
      <c r="AH151" s="53">
        <f>IF(AND(ISNUMBER($Q151),ISNUMBER($AL151),$AL151&lt;&gt;0),ROUND($Q151/$AL151*100,1),"")</f>
        <v/>
      </c>
      <c r="AI151" s="48">
        <f>IF(ISNUMBER($S151),IF($S151&lt;=1,"Yes","No"),"n/a")</f>
        <v/>
      </c>
      <c r="AJ151" s="48">
        <f>IF(ISNUMBER($S151),ROUND(MAX(0,MIN(100,100-$S151*2.5-IF(ISNUMBER($T151),$T151,0)*0.12+IF($S151&lt;=1,12,0))),0),"")</f>
        <v/>
      </c>
      <c r="AK151" s="48">
        <f>IF(ISNUMBER($Q151),IF($Q151&gt;=100,20,IF($Q151&gt;=30,10,0)),0)+IF(ISNUMBER($R151),IF($R151&gt;=100,20,0),0)+IF(ISNUMBER($P151),IF($P151&gt;=150,20,IF($P151&gt;=50,12,5)),0)+IF(ISNUMBER($S151),IF($S151&lt;=1,15,0),0)</f>
        <v/>
      </c>
      <c r="AL151" s="48" t="n">
        <v>500</v>
      </c>
      <c r="AM151" s="49" t="n"/>
      <c r="AN151" s="48">
        <f>IF(AND(ISNUMBER($P151),ISNUMBER($AL151),$AL151&lt;&gt;0),IF(OR($P151&gt;180,$P151/$AL151*1000&gt;400),"Over ceiling, confirm SKU","Within"),"n/a")</f>
        <v/>
      </c>
      <c r="AO151" s="51" t="n"/>
      <c r="AP151" s="51" t="n"/>
      <c r="AQ151" s="51" t="n"/>
      <c r="AR151" s="34" t="inlineStr">
        <is>
          <t>Retrieved and cited, see Enrichment Log</t>
        </is>
      </c>
      <c r="AS151" s="34" t="inlineStr">
        <is>
          <t>BLANK -&gt; requires live Amazon.ca capture</t>
        </is>
      </c>
      <c r="AT151" s="34" t="inlineStr">
        <is>
          <t>Unverified commercial data</t>
        </is>
      </c>
    </row>
    <row r="152" ht="28" customHeight="1">
      <c r="A152" s="34" t="inlineStr">
        <is>
          <t>Prime</t>
        </is>
      </c>
      <c r="B152" s="34" t="inlineStr">
        <is>
          <t>Prime Hydration | Meta Moon | single 500mL</t>
        </is>
      </c>
      <c r="C152" s="34" t="inlineStr">
        <is>
          <t>2) Electrolyte beverage (RTD)</t>
        </is>
      </c>
      <c r="D152" s="34" t="inlineStr">
        <is>
          <t>500 mL bottle</t>
        </is>
      </c>
      <c r="E152" s="48" t="n">
        <v>1</v>
      </c>
      <c r="F152" s="49" t="n"/>
      <c r="G152" s="50">
        <f>IF(AND(ISNUMBER($F152),ISNUMBER($E152),$E152&lt;&gt;0),$F152/$E152,"")</f>
        <v/>
      </c>
      <c r="H152" s="50">
        <f>IF(AND(ISNUMBER($F152),ISNUMBER($AL152),ISNUMBER($E152),($AL152*$E152)&lt;&gt;0),$F152/($AL152*$E152)*100,"")</f>
        <v/>
      </c>
      <c r="I152" s="51" t="n"/>
      <c r="J152" s="52" t="n"/>
      <c r="K152" s="50">
        <f>IF(AND(ISNUMBER($F152),ISNUMBER($J152)),$F152*(1-$J152),"")</f>
        <v/>
      </c>
      <c r="L152" s="51" t="n"/>
      <c r="M152" s="51" t="n"/>
      <c r="N152" s="50">
        <f>IF(ISNUMBER($F152),($F152-IF(ISNUMBER($AM152),$AM152,0))*(1-IF(ISNUMBER($J152),$J152,0)),"")</f>
        <v/>
      </c>
      <c r="O152" s="34" t="inlineStr">
        <is>
          <t>Meta Moon</t>
        </is>
      </c>
      <c r="P152" s="48" t="n">
        <v>0</v>
      </c>
      <c r="Q152" s="48" t="n">
        <v>30</v>
      </c>
      <c r="R152" s="48" t="n">
        <v>700</v>
      </c>
      <c r="S152" s="48" t="n">
        <v>2</v>
      </c>
      <c r="T152" s="48" t="n">
        <v>25</v>
      </c>
      <c r="U152" s="34" t="inlineStr">
        <is>
          <t>Sucralose + acesulfame-K</t>
        </is>
      </c>
      <c r="V152" s="34" t="inlineStr">
        <is>
          <t>Zero sugar, BCAAs, electrolytes, coconut water, vitamins</t>
        </is>
      </c>
      <c r="W152" s="51" t="n"/>
      <c r="X152" s="51" t="n"/>
      <c r="Y152" s="51" t="n"/>
      <c r="Z152" s="51" t="n"/>
      <c r="AA152" s="34" t="inlineStr">
        <is>
          <t>High</t>
        </is>
      </c>
      <c r="AB152" s="34" t="inlineStr">
        <is>
          <t>Influencer hype; strong youth pull</t>
        </is>
      </c>
      <c r="AC152" s="34" t="inlineStr">
        <is>
          <t>Hype brand zero sugar hydration with BCAAs</t>
        </is>
      </c>
      <c r="AD152" s="34" t="inlineStr">
        <is>
          <t>Brand cachet plus zero sugar and added BCAAs.</t>
        </is>
      </c>
      <c r="AE152" s="51" t="n"/>
      <c r="AF152" s="53">
        <f>IF(AND(ISNUMBER($P152),ISNUMBER($AL152),$AL152&lt;&gt;0),ROUND($P152/$AL152*100,1),"")</f>
        <v/>
      </c>
      <c r="AG152" s="54">
        <f>IF(AND(ISNUMBER($S152),ISNUMBER($AL152),$AL152&lt;&gt;0),ROUND($S152/$AL152*100,2),"")</f>
        <v/>
      </c>
      <c r="AH152" s="53">
        <f>IF(AND(ISNUMBER($Q152),ISNUMBER($AL152),$AL152&lt;&gt;0),ROUND($Q152/$AL152*100,1),"")</f>
        <v/>
      </c>
      <c r="AI152" s="48">
        <f>IF(ISNUMBER($S152),IF($S152&lt;=1,"Yes","No"),"n/a")</f>
        <v/>
      </c>
      <c r="AJ152" s="48">
        <f>IF(ISNUMBER($S152),ROUND(MAX(0,MIN(100,100-$S152*2.5-IF(ISNUMBER($T152),$T152,0)*0.12+IF($S152&lt;=1,12,0))),0),"")</f>
        <v/>
      </c>
      <c r="AK152" s="48">
        <f>IF(ISNUMBER($Q152),IF($Q152&gt;=100,20,IF($Q152&gt;=30,10,0)),0)+IF(ISNUMBER($R152),IF($R152&gt;=100,20,0),0)+IF(ISNUMBER($P152),IF($P152&gt;=150,20,IF($P152&gt;=50,12,5)),0)+IF(ISNUMBER($S152),IF($S152&lt;=1,15,0),0)</f>
        <v/>
      </c>
      <c r="AL152" s="48" t="n">
        <v>500</v>
      </c>
      <c r="AM152" s="49" t="n"/>
      <c r="AN152" s="48">
        <f>IF(AND(ISNUMBER($P152),ISNUMBER($AL152),$AL152&lt;&gt;0),IF(OR($P152&gt;180,$P152/$AL152*1000&gt;400),"Over ceiling, confirm SKU","Within"),"n/a")</f>
        <v/>
      </c>
      <c r="AO152" s="51" t="n"/>
      <c r="AP152" s="51" t="n"/>
      <c r="AQ152" s="51" t="n"/>
      <c r="AR152" s="34" t="inlineStr">
        <is>
          <t>Retrieved and cited, see Enrichment Log</t>
        </is>
      </c>
      <c r="AS152" s="34" t="inlineStr">
        <is>
          <t>BLANK -&gt; requires live Amazon.ca capture</t>
        </is>
      </c>
      <c r="AT152" s="34" t="inlineStr">
        <is>
          <t>Unverified commercial data</t>
        </is>
      </c>
    </row>
    <row r="153" ht="28" customHeight="1">
      <c r="A153" s="34" t="inlineStr">
        <is>
          <t>Prime</t>
        </is>
      </c>
      <c r="B153" s="34" t="inlineStr">
        <is>
          <t>Prime Hydration | Meta Moon | 8 pack 500mL</t>
        </is>
      </c>
      <c r="C153" s="34" t="inlineStr">
        <is>
          <t>2) Electrolyte beverage (RTD)</t>
        </is>
      </c>
      <c r="D153" s="34" t="inlineStr">
        <is>
          <t>500 mL bottle</t>
        </is>
      </c>
      <c r="E153" s="48" t="n">
        <v>8</v>
      </c>
      <c r="F153" s="49" t="n"/>
      <c r="G153" s="50">
        <f>IF(AND(ISNUMBER($F153),ISNUMBER($E153),$E153&lt;&gt;0),$F153/$E153,"")</f>
        <v/>
      </c>
      <c r="H153" s="50">
        <f>IF(AND(ISNUMBER($F153),ISNUMBER($AL153),ISNUMBER($E153),($AL153*$E153)&lt;&gt;0),$F153/($AL153*$E153)*100,"")</f>
        <v/>
      </c>
      <c r="I153" s="51" t="n"/>
      <c r="J153" s="52" t="n"/>
      <c r="K153" s="50">
        <f>IF(AND(ISNUMBER($F153),ISNUMBER($J153)),$F153*(1-$J153),"")</f>
        <v/>
      </c>
      <c r="L153" s="51" t="n"/>
      <c r="M153" s="51" t="n"/>
      <c r="N153" s="50">
        <f>IF(ISNUMBER($F153),($F153-IF(ISNUMBER($AM153),$AM153,0))*(1-IF(ISNUMBER($J153),$J153,0)),"")</f>
        <v/>
      </c>
      <c r="O153" s="34" t="inlineStr">
        <is>
          <t>Meta Moon</t>
        </is>
      </c>
      <c r="P153" s="48" t="n">
        <v>0</v>
      </c>
      <c r="Q153" s="48" t="n">
        <v>30</v>
      </c>
      <c r="R153" s="48" t="n">
        <v>700</v>
      </c>
      <c r="S153" s="48" t="n">
        <v>2</v>
      </c>
      <c r="T153" s="48" t="n">
        <v>25</v>
      </c>
      <c r="U153" s="34" t="inlineStr">
        <is>
          <t>Sucralose + acesulfame-K</t>
        </is>
      </c>
      <c r="V153" s="34" t="inlineStr">
        <is>
          <t>Zero sugar, BCAAs, electrolytes, coconut water, vitamins</t>
        </is>
      </c>
      <c r="W153" s="51" t="n"/>
      <c r="X153" s="51" t="n"/>
      <c r="Y153" s="51" t="n"/>
      <c r="Z153" s="51" t="n"/>
      <c r="AA153" s="34" t="inlineStr">
        <is>
          <t>High</t>
        </is>
      </c>
      <c r="AB153" s="34" t="inlineStr">
        <is>
          <t>Influencer hype; strong youth pull</t>
        </is>
      </c>
      <c r="AC153" s="34" t="inlineStr">
        <is>
          <t>Hype brand zero sugar hydration with BCAAs</t>
        </is>
      </c>
      <c r="AD153" s="34" t="inlineStr">
        <is>
          <t>Brand cachet plus zero sugar and added BCAAs.</t>
        </is>
      </c>
      <c r="AE153" s="51" t="n"/>
      <c r="AF153" s="53">
        <f>IF(AND(ISNUMBER($P153),ISNUMBER($AL153),$AL153&lt;&gt;0),ROUND($P153/$AL153*100,1),"")</f>
        <v/>
      </c>
      <c r="AG153" s="54">
        <f>IF(AND(ISNUMBER($S153),ISNUMBER($AL153),$AL153&lt;&gt;0),ROUND($S153/$AL153*100,2),"")</f>
        <v/>
      </c>
      <c r="AH153" s="53">
        <f>IF(AND(ISNUMBER($Q153),ISNUMBER($AL153),$AL153&lt;&gt;0),ROUND($Q153/$AL153*100,1),"")</f>
        <v/>
      </c>
      <c r="AI153" s="48">
        <f>IF(ISNUMBER($S153),IF($S153&lt;=1,"Yes","No"),"n/a")</f>
        <v/>
      </c>
      <c r="AJ153" s="48">
        <f>IF(ISNUMBER($S153),ROUND(MAX(0,MIN(100,100-$S153*2.5-IF(ISNUMBER($T153),$T153,0)*0.12+IF($S153&lt;=1,12,0))),0),"")</f>
        <v/>
      </c>
      <c r="AK153" s="48">
        <f>IF(ISNUMBER($Q153),IF($Q153&gt;=100,20,IF($Q153&gt;=30,10,0)),0)+IF(ISNUMBER($R153),IF($R153&gt;=100,20,0),0)+IF(ISNUMBER($P153),IF($P153&gt;=150,20,IF($P153&gt;=50,12,5)),0)+IF(ISNUMBER($S153),IF($S153&lt;=1,15,0),0)</f>
        <v/>
      </c>
      <c r="AL153" s="48" t="n">
        <v>500</v>
      </c>
      <c r="AM153" s="49" t="n"/>
      <c r="AN153" s="48">
        <f>IF(AND(ISNUMBER($P153),ISNUMBER($AL153),$AL153&lt;&gt;0),IF(OR($P153&gt;180,$P153/$AL153*1000&gt;400),"Over ceiling, confirm SKU","Within"),"n/a")</f>
        <v/>
      </c>
      <c r="AO153" s="51" t="n"/>
      <c r="AP153" s="51" t="n"/>
      <c r="AQ153" s="51" t="n"/>
      <c r="AR153" s="34" t="inlineStr">
        <is>
          <t>Retrieved and cited, see Enrichment Log</t>
        </is>
      </c>
      <c r="AS153" s="34" t="inlineStr">
        <is>
          <t>BLANK -&gt; requires live Amazon.ca capture</t>
        </is>
      </c>
      <c r="AT153" s="34" t="inlineStr">
        <is>
          <t>Unverified commercial data</t>
        </is>
      </c>
    </row>
    <row r="154" ht="28" customHeight="1">
      <c r="A154" s="34" t="inlineStr">
        <is>
          <t>Prime</t>
        </is>
      </c>
      <c r="B154" s="34" t="inlineStr">
        <is>
          <t>Prime Hydration | Meta Moon | 12 pack 500mL</t>
        </is>
      </c>
      <c r="C154" s="34" t="inlineStr">
        <is>
          <t>2) Electrolyte beverage (RTD)</t>
        </is>
      </c>
      <c r="D154" s="34" t="inlineStr">
        <is>
          <t>500 mL bottle</t>
        </is>
      </c>
      <c r="E154" s="48" t="n">
        <v>12</v>
      </c>
      <c r="F154" s="49" t="n"/>
      <c r="G154" s="50">
        <f>IF(AND(ISNUMBER($F154),ISNUMBER($E154),$E154&lt;&gt;0),$F154/$E154,"")</f>
        <v/>
      </c>
      <c r="H154" s="50">
        <f>IF(AND(ISNUMBER($F154),ISNUMBER($AL154),ISNUMBER($E154),($AL154*$E154)&lt;&gt;0),$F154/($AL154*$E154)*100,"")</f>
        <v/>
      </c>
      <c r="I154" s="51" t="n"/>
      <c r="J154" s="52" t="n"/>
      <c r="K154" s="50">
        <f>IF(AND(ISNUMBER($F154),ISNUMBER($J154)),$F154*(1-$J154),"")</f>
        <v/>
      </c>
      <c r="L154" s="51" t="n"/>
      <c r="M154" s="51" t="n"/>
      <c r="N154" s="50">
        <f>IF(ISNUMBER($F154),($F154-IF(ISNUMBER($AM154),$AM154,0))*(1-IF(ISNUMBER($J154),$J154,0)),"")</f>
        <v/>
      </c>
      <c r="O154" s="34" t="inlineStr">
        <is>
          <t>Meta Moon</t>
        </is>
      </c>
      <c r="P154" s="48" t="n">
        <v>0</v>
      </c>
      <c r="Q154" s="48" t="n">
        <v>30</v>
      </c>
      <c r="R154" s="48" t="n">
        <v>700</v>
      </c>
      <c r="S154" s="48" t="n">
        <v>2</v>
      </c>
      <c r="T154" s="48" t="n">
        <v>25</v>
      </c>
      <c r="U154" s="34" t="inlineStr">
        <is>
          <t>Sucralose + acesulfame-K</t>
        </is>
      </c>
      <c r="V154" s="34" t="inlineStr">
        <is>
          <t>Zero sugar, BCAAs, electrolytes, coconut water, vitamins</t>
        </is>
      </c>
      <c r="W154" s="51" t="n"/>
      <c r="X154" s="51" t="n"/>
      <c r="Y154" s="51" t="n"/>
      <c r="Z154" s="51" t="n"/>
      <c r="AA154" s="34" t="inlineStr">
        <is>
          <t>High</t>
        </is>
      </c>
      <c r="AB154" s="34" t="inlineStr">
        <is>
          <t>Influencer hype; strong youth pull</t>
        </is>
      </c>
      <c r="AC154" s="34" t="inlineStr">
        <is>
          <t>Hype brand zero sugar hydration with BCAAs</t>
        </is>
      </c>
      <c r="AD154" s="34" t="inlineStr">
        <is>
          <t>Brand cachet plus zero sugar and added BCAAs.</t>
        </is>
      </c>
      <c r="AE154" s="51" t="n"/>
      <c r="AF154" s="53">
        <f>IF(AND(ISNUMBER($P154),ISNUMBER($AL154),$AL154&lt;&gt;0),ROUND($P154/$AL154*100,1),"")</f>
        <v/>
      </c>
      <c r="AG154" s="54">
        <f>IF(AND(ISNUMBER($S154),ISNUMBER($AL154),$AL154&lt;&gt;0),ROUND($S154/$AL154*100,2),"")</f>
        <v/>
      </c>
      <c r="AH154" s="53">
        <f>IF(AND(ISNUMBER($Q154),ISNUMBER($AL154),$AL154&lt;&gt;0),ROUND($Q154/$AL154*100,1),"")</f>
        <v/>
      </c>
      <c r="AI154" s="48">
        <f>IF(ISNUMBER($S154),IF($S154&lt;=1,"Yes","No"),"n/a")</f>
        <v/>
      </c>
      <c r="AJ154" s="48">
        <f>IF(ISNUMBER($S154),ROUND(MAX(0,MIN(100,100-$S154*2.5-IF(ISNUMBER($T154),$T154,0)*0.12+IF($S154&lt;=1,12,0))),0),"")</f>
        <v/>
      </c>
      <c r="AK154" s="48">
        <f>IF(ISNUMBER($Q154),IF($Q154&gt;=100,20,IF($Q154&gt;=30,10,0)),0)+IF(ISNUMBER($R154),IF($R154&gt;=100,20,0),0)+IF(ISNUMBER($P154),IF($P154&gt;=150,20,IF($P154&gt;=50,12,5)),0)+IF(ISNUMBER($S154),IF($S154&lt;=1,15,0),0)</f>
        <v/>
      </c>
      <c r="AL154" s="48" t="n">
        <v>500</v>
      </c>
      <c r="AM154" s="49" t="n"/>
      <c r="AN154" s="48">
        <f>IF(AND(ISNUMBER($P154),ISNUMBER($AL154),$AL154&lt;&gt;0),IF(OR($P154&gt;180,$P154/$AL154*1000&gt;400),"Over ceiling, confirm SKU","Within"),"n/a")</f>
        <v/>
      </c>
      <c r="AO154" s="51" t="n"/>
      <c r="AP154" s="51" t="n"/>
      <c r="AQ154" s="51" t="n"/>
      <c r="AR154" s="34" t="inlineStr">
        <is>
          <t>Retrieved and cited, see Enrichment Log</t>
        </is>
      </c>
      <c r="AS154" s="34" t="inlineStr">
        <is>
          <t>BLANK -&gt; requires live Amazon.ca capture</t>
        </is>
      </c>
      <c r="AT154" s="34" t="inlineStr">
        <is>
          <t>Unverified commercial data</t>
        </is>
      </c>
    </row>
    <row r="155" ht="28" customHeight="1">
      <c r="A155" s="34" t="inlineStr">
        <is>
          <t>Prime</t>
        </is>
      </c>
      <c r="B155" s="34" t="inlineStr">
        <is>
          <t>Prime Hydration | Meta Moon | 18 pack 500mL</t>
        </is>
      </c>
      <c r="C155" s="34" t="inlineStr">
        <is>
          <t>2) Electrolyte beverage (RTD)</t>
        </is>
      </c>
      <c r="D155" s="34" t="inlineStr">
        <is>
          <t>500 mL bottle</t>
        </is>
      </c>
      <c r="E155" s="48" t="n">
        <v>18</v>
      </c>
      <c r="F155" s="49" t="n"/>
      <c r="G155" s="50">
        <f>IF(AND(ISNUMBER($F155),ISNUMBER($E155),$E155&lt;&gt;0),$F155/$E155,"")</f>
        <v/>
      </c>
      <c r="H155" s="50">
        <f>IF(AND(ISNUMBER($F155),ISNUMBER($AL155),ISNUMBER($E155),($AL155*$E155)&lt;&gt;0),$F155/($AL155*$E155)*100,"")</f>
        <v/>
      </c>
      <c r="I155" s="51" t="n"/>
      <c r="J155" s="52" t="n"/>
      <c r="K155" s="50">
        <f>IF(AND(ISNUMBER($F155),ISNUMBER($J155)),$F155*(1-$J155),"")</f>
        <v/>
      </c>
      <c r="L155" s="51" t="n"/>
      <c r="M155" s="51" t="n"/>
      <c r="N155" s="50">
        <f>IF(ISNUMBER($F155),($F155-IF(ISNUMBER($AM155),$AM155,0))*(1-IF(ISNUMBER($J155),$J155,0)),"")</f>
        <v/>
      </c>
      <c r="O155" s="34" t="inlineStr">
        <is>
          <t>Meta Moon</t>
        </is>
      </c>
      <c r="P155" s="48" t="n">
        <v>0</v>
      </c>
      <c r="Q155" s="48" t="n">
        <v>30</v>
      </c>
      <c r="R155" s="48" t="n">
        <v>700</v>
      </c>
      <c r="S155" s="48" t="n">
        <v>2</v>
      </c>
      <c r="T155" s="48" t="n">
        <v>25</v>
      </c>
      <c r="U155" s="34" t="inlineStr">
        <is>
          <t>Sucralose + acesulfame-K</t>
        </is>
      </c>
      <c r="V155" s="34" t="inlineStr">
        <is>
          <t>Zero sugar, BCAAs, electrolytes, coconut water, vitamins</t>
        </is>
      </c>
      <c r="W155" s="51" t="n"/>
      <c r="X155" s="51" t="n"/>
      <c r="Y155" s="51" t="n"/>
      <c r="Z155" s="51" t="n"/>
      <c r="AA155" s="34" t="inlineStr">
        <is>
          <t>High</t>
        </is>
      </c>
      <c r="AB155" s="34" t="inlineStr">
        <is>
          <t>Influencer hype; strong youth pull</t>
        </is>
      </c>
      <c r="AC155" s="34" t="inlineStr">
        <is>
          <t>Hype brand zero sugar hydration with BCAAs</t>
        </is>
      </c>
      <c r="AD155" s="34" t="inlineStr">
        <is>
          <t>Brand cachet plus zero sugar and added BCAAs.</t>
        </is>
      </c>
      <c r="AE155" s="51" t="n"/>
      <c r="AF155" s="53">
        <f>IF(AND(ISNUMBER($P155),ISNUMBER($AL155),$AL155&lt;&gt;0),ROUND($P155/$AL155*100,1),"")</f>
        <v/>
      </c>
      <c r="AG155" s="54">
        <f>IF(AND(ISNUMBER($S155),ISNUMBER($AL155),$AL155&lt;&gt;0),ROUND($S155/$AL155*100,2),"")</f>
        <v/>
      </c>
      <c r="AH155" s="53">
        <f>IF(AND(ISNUMBER($Q155),ISNUMBER($AL155),$AL155&lt;&gt;0),ROUND($Q155/$AL155*100,1),"")</f>
        <v/>
      </c>
      <c r="AI155" s="48">
        <f>IF(ISNUMBER($S155),IF($S155&lt;=1,"Yes","No"),"n/a")</f>
        <v/>
      </c>
      <c r="AJ155" s="48">
        <f>IF(ISNUMBER($S155),ROUND(MAX(0,MIN(100,100-$S155*2.5-IF(ISNUMBER($T155),$T155,0)*0.12+IF($S155&lt;=1,12,0))),0),"")</f>
        <v/>
      </c>
      <c r="AK155" s="48">
        <f>IF(ISNUMBER($Q155),IF($Q155&gt;=100,20,IF($Q155&gt;=30,10,0)),0)+IF(ISNUMBER($R155),IF($R155&gt;=100,20,0),0)+IF(ISNUMBER($P155),IF($P155&gt;=150,20,IF($P155&gt;=50,12,5)),0)+IF(ISNUMBER($S155),IF($S155&lt;=1,15,0),0)</f>
        <v/>
      </c>
      <c r="AL155" s="48" t="n">
        <v>500</v>
      </c>
      <c r="AM155" s="49" t="n"/>
      <c r="AN155" s="48">
        <f>IF(AND(ISNUMBER($P155),ISNUMBER($AL155),$AL155&lt;&gt;0),IF(OR($P155&gt;180,$P155/$AL155*1000&gt;400),"Over ceiling, confirm SKU","Within"),"n/a")</f>
        <v/>
      </c>
      <c r="AO155" s="51" t="n"/>
      <c r="AP155" s="51" t="n"/>
      <c r="AQ155" s="51" t="n"/>
      <c r="AR155" s="34" t="inlineStr">
        <is>
          <t>Retrieved and cited, see Enrichment Log</t>
        </is>
      </c>
      <c r="AS155" s="34" t="inlineStr">
        <is>
          <t>BLANK -&gt; requires live Amazon.ca capture</t>
        </is>
      </c>
      <c r="AT155" s="34" t="inlineStr">
        <is>
          <t>Unverified commercial data</t>
        </is>
      </c>
    </row>
    <row r="156" ht="28" customHeight="1">
      <c r="A156" s="34" t="inlineStr">
        <is>
          <t>Prime</t>
        </is>
      </c>
      <c r="B156" s="34" t="inlineStr">
        <is>
          <t>Prime Hydration | Meta Moon | 24 pack 500mL</t>
        </is>
      </c>
      <c r="C156" s="34" t="inlineStr">
        <is>
          <t>2) Electrolyte beverage (RTD)</t>
        </is>
      </c>
      <c r="D156" s="34" t="inlineStr">
        <is>
          <t>500 mL bottle</t>
        </is>
      </c>
      <c r="E156" s="48" t="n">
        <v>24</v>
      </c>
      <c r="F156" s="49" t="n"/>
      <c r="G156" s="50">
        <f>IF(AND(ISNUMBER($F156),ISNUMBER($E156),$E156&lt;&gt;0),$F156/$E156,"")</f>
        <v/>
      </c>
      <c r="H156" s="50">
        <f>IF(AND(ISNUMBER($F156),ISNUMBER($AL156),ISNUMBER($E156),($AL156*$E156)&lt;&gt;0),$F156/($AL156*$E156)*100,"")</f>
        <v/>
      </c>
      <c r="I156" s="51" t="n"/>
      <c r="J156" s="52" t="n"/>
      <c r="K156" s="50">
        <f>IF(AND(ISNUMBER($F156),ISNUMBER($J156)),$F156*(1-$J156),"")</f>
        <v/>
      </c>
      <c r="L156" s="51" t="n"/>
      <c r="M156" s="51" t="n"/>
      <c r="N156" s="50">
        <f>IF(ISNUMBER($F156),($F156-IF(ISNUMBER($AM156),$AM156,0))*(1-IF(ISNUMBER($J156),$J156,0)),"")</f>
        <v/>
      </c>
      <c r="O156" s="34" t="inlineStr">
        <is>
          <t>Meta Moon</t>
        </is>
      </c>
      <c r="P156" s="48" t="n">
        <v>0</v>
      </c>
      <c r="Q156" s="48" t="n">
        <v>30</v>
      </c>
      <c r="R156" s="48" t="n">
        <v>700</v>
      </c>
      <c r="S156" s="48" t="n">
        <v>2</v>
      </c>
      <c r="T156" s="48" t="n">
        <v>25</v>
      </c>
      <c r="U156" s="34" t="inlineStr">
        <is>
          <t>Sucralose + acesulfame-K</t>
        </is>
      </c>
      <c r="V156" s="34" t="inlineStr">
        <is>
          <t>Zero sugar, BCAAs, electrolytes, coconut water, vitamins</t>
        </is>
      </c>
      <c r="W156" s="51" t="n"/>
      <c r="X156" s="51" t="n"/>
      <c r="Y156" s="51" t="n"/>
      <c r="Z156" s="51" t="n"/>
      <c r="AA156" s="34" t="inlineStr">
        <is>
          <t>High</t>
        </is>
      </c>
      <c r="AB156" s="34" t="inlineStr">
        <is>
          <t>Influencer hype; strong youth pull</t>
        </is>
      </c>
      <c r="AC156" s="34" t="inlineStr">
        <is>
          <t>Hype brand zero sugar hydration with BCAAs</t>
        </is>
      </c>
      <c r="AD156" s="34" t="inlineStr">
        <is>
          <t>Brand cachet plus zero sugar and added BCAAs.</t>
        </is>
      </c>
      <c r="AE156" s="51" t="n"/>
      <c r="AF156" s="53">
        <f>IF(AND(ISNUMBER($P156),ISNUMBER($AL156),$AL156&lt;&gt;0),ROUND($P156/$AL156*100,1),"")</f>
        <v/>
      </c>
      <c r="AG156" s="54">
        <f>IF(AND(ISNUMBER($S156),ISNUMBER($AL156),$AL156&lt;&gt;0),ROUND($S156/$AL156*100,2),"")</f>
        <v/>
      </c>
      <c r="AH156" s="53">
        <f>IF(AND(ISNUMBER($Q156),ISNUMBER($AL156),$AL156&lt;&gt;0),ROUND($Q156/$AL156*100,1),"")</f>
        <v/>
      </c>
      <c r="AI156" s="48">
        <f>IF(ISNUMBER($S156),IF($S156&lt;=1,"Yes","No"),"n/a")</f>
        <v/>
      </c>
      <c r="AJ156" s="48">
        <f>IF(ISNUMBER($S156),ROUND(MAX(0,MIN(100,100-$S156*2.5-IF(ISNUMBER($T156),$T156,0)*0.12+IF($S156&lt;=1,12,0))),0),"")</f>
        <v/>
      </c>
      <c r="AK156" s="48">
        <f>IF(ISNUMBER($Q156),IF($Q156&gt;=100,20,IF($Q156&gt;=30,10,0)),0)+IF(ISNUMBER($R156),IF($R156&gt;=100,20,0),0)+IF(ISNUMBER($P156),IF($P156&gt;=150,20,IF($P156&gt;=50,12,5)),0)+IF(ISNUMBER($S156),IF($S156&lt;=1,15,0),0)</f>
        <v/>
      </c>
      <c r="AL156" s="48" t="n">
        <v>500</v>
      </c>
      <c r="AM156" s="49" t="n"/>
      <c r="AN156" s="48">
        <f>IF(AND(ISNUMBER($P156),ISNUMBER($AL156),$AL156&lt;&gt;0),IF(OR($P156&gt;180,$P156/$AL156*1000&gt;400),"Over ceiling, confirm SKU","Within"),"n/a")</f>
        <v/>
      </c>
      <c r="AO156" s="51" t="n"/>
      <c r="AP156" s="51" t="n"/>
      <c r="AQ156" s="51" t="n"/>
      <c r="AR156" s="34" t="inlineStr">
        <is>
          <t>Retrieved and cited, see Enrichment Log</t>
        </is>
      </c>
      <c r="AS156" s="34" t="inlineStr">
        <is>
          <t>BLANK -&gt; requires live Amazon.ca capture</t>
        </is>
      </c>
      <c r="AT156" s="34" t="inlineStr">
        <is>
          <t>Unverified commercial data</t>
        </is>
      </c>
    </row>
    <row r="157" ht="28" customHeight="1">
      <c r="A157" s="34" t="inlineStr">
        <is>
          <t>Roar Organic</t>
        </is>
      </c>
      <c r="B157" s="34" t="inlineStr">
        <is>
          <t>Roar Organic Electrolyte Infusions | Cucumber Watermelon | single 532mL</t>
        </is>
      </c>
      <c r="C157" s="34" t="inlineStr">
        <is>
          <t>2) Electrolyte beverage (RTD)</t>
        </is>
      </c>
      <c r="D157" s="34" t="inlineStr">
        <is>
          <t>532 mL bottle</t>
        </is>
      </c>
      <c r="E157" s="48" t="n">
        <v>1</v>
      </c>
      <c r="F157" s="49" t="n"/>
      <c r="G157" s="50">
        <f>IF(AND(ISNUMBER($F157),ISNUMBER($E157),$E157&lt;&gt;0),$F157/$E157,"")</f>
        <v/>
      </c>
      <c r="H157" s="50">
        <f>IF(AND(ISNUMBER($F157),ISNUMBER($AL157),ISNUMBER($E157),($AL157*$E157)&lt;&gt;0),$F157/($AL157*$E157)*100,"")</f>
        <v/>
      </c>
      <c r="I157" s="51" t="n"/>
      <c r="J157" s="52" t="n"/>
      <c r="K157" s="50">
        <f>IF(AND(ISNUMBER($F157),ISNUMBER($J157)),$F157*(1-$J157),"")</f>
        <v/>
      </c>
      <c r="L157" s="51" t="n"/>
      <c r="M157" s="51" t="n"/>
      <c r="N157" s="50">
        <f>IF(ISNUMBER($F157),($F157-IF(ISNUMBER($AM157),$AM157,0))*(1-IF(ISNUMBER($J157),$J157,0)),"")</f>
        <v/>
      </c>
      <c r="O157" s="34" t="inlineStr">
        <is>
          <t>Cucumber Watermelon</t>
        </is>
      </c>
      <c r="P157" s="48" t="n">
        <v>0</v>
      </c>
      <c r="Q157" s="48" t="n">
        <v>45</v>
      </c>
      <c r="R157" s="48" t="n">
        <v>100</v>
      </c>
      <c r="S157" s="48" t="n">
        <v>2</v>
      </c>
      <c r="T157" s="48" t="n">
        <v>10</v>
      </c>
      <c r="U157" s="34" t="inlineStr">
        <is>
          <t>Stevia + erythritol</t>
        </is>
      </c>
      <c r="V157" s="34" t="inlineStr">
        <is>
          <t>Coconut water electrolytes, antioxidants, B vitamins, low sugar, organic</t>
        </is>
      </c>
      <c r="W157" s="51" t="n"/>
      <c r="X157" s="51" t="n"/>
      <c r="Y157" s="51" t="n"/>
      <c r="Z157" s="51" t="n"/>
      <c r="AA157" s="34" t="inlineStr">
        <is>
          <t>Low</t>
        </is>
      </c>
      <c r="AB157" s="34" t="inlineStr">
        <is>
          <t>Emerging organic niche; modest shelf share</t>
        </is>
      </c>
      <c r="AC157" s="34" t="inlineStr">
        <is>
          <t>Organic, low sugar coconut water hydration</t>
        </is>
      </c>
      <c r="AD157" s="34" t="inlineStr">
        <is>
          <t>Organic and barely sweetened for clean label hydration seekers.</t>
        </is>
      </c>
      <c r="AE157" s="51" t="n"/>
      <c r="AF157" s="53">
        <f>IF(AND(ISNUMBER($P157),ISNUMBER($AL157),$AL157&lt;&gt;0),ROUND($P157/$AL157*100,1),"")</f>
        <v/>
      </c>
      <c r="AG157" s="54">
        <f>IF(AND(ISNUMBER($S157),ISNUMBER($AL157),$AL157&lt;&gt;0),ROUND($S157/$AL157*100,2),"")</f>
        <v/>
      </c>
      <c r="AH157" s="53">
        <f>IF(AND(ISNUMBER($Q157),ISNUMBER($AL157),$AL157&lt;&gt;0),ROUND($Q157/$AL157*100,1),"")</f>
        <v/>
      </c>
      <c r="AI157" s="48">
        <f>IF(ISNUMBER($S157),IF($S157&lt;=1,"Yes","No"),"n/a")</f>
        <v/>
      </c>
      <c r="AJ157" s="48">
        <f>IF(ISNUMBER($S157),ROUND(MAX(0,MIN(100,100-$S157*2.5-IF(ISNUMBER($T157),$T157,0)*0.12+IF($S157&lt;=1,12,0))),0),"")</f>
        <v/>
      </c>
      <c r="AK157" s="48">
        <f>IF(ISNUMBER($Q157),IF($Q157&gt;=100,20,IF($Q157&gt;=30,10,0)),0)+IF(ISNUMBER($R157),IF($R157&gt;=100,20,0),0)+IF(ISNUMBER($P157),IF($P157&gt;=150,20,IF($P157&gt;=50,12,5)),0)+IF(ISNUMBER($S157),IF($S157&lt;=1,15,0),0)</f>
        <v/>
      </c>
      <c r="AL157" s="48" t="n">
        <v>532</v>
      </c>
      <c r="AM157" s="49" t="n"/>
      <c r="AN157" s="48">
        <f>IF(AND(ISNUMBER($P157),ISNUMBER($AL157),$AL157&lt;&gt;0),IF(OR($P157&gt;180,$P157/$AL157*1000&gt;400),"Over ceiling, confirm SKU","Within"),"n/a")</f>
        <v/>
      </c>
      <c r="AO157" s="51" t="n"/>
      <c r="AP157" s="51" t="n"/>
      <c r="AQ157" s="51" t="n"/>
      <c r="AR157" s="34" t="inlineStr">
        <is>
          <t>No enrichment entry, to confirm</t>
        </is>
      </c>
      <c r="AS157" s="34" t="inlineStr">
        <is>
          <t>BLANK -&gt; requires live Amazon.ca capture</t>
        </is>
      </c>
      <c r="AT157" s="34" t="inlineStr">
        <is>
          <t>Unverified commercial data</t>
        </is>
      </c>
    </row>
    <row r="158" ht="28" customHeight="1">
      <c r="A158" s="34" t="inlineStr">
        <is>
          <t>Roar Organic</t>
        </is>
      </c>
      <c r="B158" s="34" t="inlineStr">
        <is>
          <t>Roar Organic Electrolyte Infusions | Cucumber Watermelon | 8 pack 532mL</t>
        </is>
      </c>
      <c r="C158" s="34" t="inlineStr">
        <is>
          <t>2) Electrolyte beverage (RTD)</t>
        </is>
      </c>
      <c r="D158" s="34" t="inlineStr">
        <is>
          <t>532 mL bottle</t>
        </is>
      </c>
      <c r="E158" s="48" t="n">
        <v>8</v>
      </c>
      <c r="F158" s="49" t="n"/>
      <c r="G158" s="50">
        <f>IF(AND(ISNUMBER($F158),ISNUMBER($E158),$E158&lt;&gt;0),$F158/$E158,"")</f>
        <v/>
      </c>
      <c r="H158" s="50">
        <f>IF(AND(ISNUMBER($F158),ISNUMBER($AL158),ISNUMBER($E158),($AL158*$E158)&lt;&gt;0),$F158/($AL158*$E158)*100,"")</f>
        <v/>
      </c>
      <c r="I158" s="51" t="n"/>
      <c r="J158" s="52" t="n"/>
      <c r="K158" s="50">
        <f>IF(AND(ISNUMBER($F158),ISNUMBER($J158)),$F158*(1-$J158),"")</f>
        <v/>
      </c>
      <c r="L158" s="51" t="n"/>
      <c r="M158" s="51" t="n"/>
      <c r="N158" s="50">
        <f>IF(ISNUMBER($F158),($F158-IF(ISNUMBER($AM158),$AM158,0))*(1-IF(ISNUMBER($J158),$J158,0)),"")</f>
        <v/>
      </c>
      <c r="O158" s="34" t="inlineStr">
        <is>
          <t>Cucumber Watermelon</t>
        </is>
      </c>
      <c r="P158" s="48" t="n">
        <v>0</v>
      </c>
      <c r="Q158" s="48" t="n">
        <v>45</v>
      </c>
      <c r="R158" s="48" t="n">
        <v>100</v>
      </c>
      <c r="S158" s="48" t="n">
        <v>2</v>
      </c>
      <c r="T158" s="48" t="n">
        <v>10</v>
      </c>
      <c r="U158" s="34" t="inlineStr">
        <is>
          <t>Stevia + erythritol</t>
        </is>
      </c>
      <c r="V158" s="34" t="inlineStr">
        <is>
          <t>Coconut water electrolytes, antioxidants, B vitamins, low sugar, organic</t>
        </is>
      </c>
      <c r="W158" s="51" t="n"/>
      <c r="X158" s="51" t="n"/>
      <c r="Y158" s="51" t="n"/>
      <c r="Z158" s="51" t="n"/>
      <c r="AA158" s="34" t="inlineStr">
        <is>
          <t>Low</t>
        </is>
      </c>
      <c r="AB158" s="34" t="inlineStr">
        <is>
          <t>Emerging organic niche; modest shelf share</t>
        </is>
      </c>
      <c r="AC158" s="34" t="inlineStr">
        <is>
          <t>Organic, low sugar coconut water hydration</t>
        </is>
      </c>
      <c r="AD158" s="34" t="inlineStr">
        <is>
          <t>Organic and barely sweetened for clean label hydration seekers.</t>
        </is>
      </c>
      <c r="AE158" s="51" t="n"/>
      <c r="AF158" s="53">
        <f>IF(AND(ISNUMBER($P158),ISNUMBER($AL158),$AL158&lt;&gt;0),ROUND($P158/$AL158*100,1),"")</f>
        <v/>
      </c>
      <c r="AG158" s="54">
        <f>IF(AND(ISNUMBER($S158),ISNUMBER($AL158),$AL158&lt;&gt;0),ROUND($S158/$AL158*100,2),"")</f>
        <v/>
      </c>
      <c r="AH158" s="53">
        <f>IF(AND(ISNUMBER($Q158),ISNUMBER($AL158),$AL158&lt;&gt;0),ROUND($Q158/$AL158*100,1),"")</f>
        <v/>
      </c>
      <c r="AI158" s="48">
        <f>IF(ISNUMBER($S158),IF($S158&lt;=1,"Yes","No"),"n/a")</f>
        <v/>
      </c>
      <c r="AJ158" s="48">
        <f>IF(ISNUMBER($S158),ROUND(MAX(0,MIN(100,100-$S158*2.5-IF(ISNUMBER($T158),$T158,0)*0.12+IF($S158&lt;=1,12,0))),0),"")</f>
        <v/>
      </c>
      <c r="AK158" s="48">
        <f>IF(ISNUMBER($Q158),IF($Q158&gt;=100,20,IF($Q158&gt;=30,10,0)),0)+IF(ISNUMBER($R158),IF($R158&gt;=100,20,0),0)+IF(ISNUMBER($P158),IF($P158&gt;=150,20,IF($P158&gt;=50,12,5)),0)+IF(ISNUMBER($S158),IF($S158&lt;=1,15,0),0)</f>
        <v/>
      </c>
      <c r="AL158" s="48" t="n">
        <v>532</v>
      </c>
      <c r="AM158" s="49" t="n"/>
      <c r="AN158" s="48">
        <f>IF(AND(ISNUMBER($P158),ISNUMBER($AL158),$AL158&lt;&gt;0),IF(OR($P158&gt;180,$P158/$AL158*1000&gt;400),"Over ceiling, confirm SKU","Within"),"n/a")</f>
        <v/>
      </c>
      <c r="AO158" s="51" t="n"/>
      <c r="AP158" s="51" t="n"/>
      <c r="AQ158" s="51" t="n"/>
      <c r="AR158" s="34" t="inlineStr">
        <is>
          <t>No enrichment entry, to confirm</t>
        </is>
      </c>
      <c r="AS158" s="34" t="inlineStr">
        <is>
          <t>BLANK -&gt; requires live Amazon.ca capture</t>
        </is>
      </c>
      <c r="AT158" s="34" t="inlineStr">
        <is>
          <t>Unverified commercial data</t>
        </is>
      </c>
    </row>
    <row r="159" ht="28" customHeight="1">
      <c r="A159" s="34" t="inlineStr">
        <is>
          <t>Roar Organic</t>
        </is>
      </c>
      <c r="B159" s="34" t="inlineStr">
        <is>
          <t>Roar Organic Electrolyte Infusions | Cucumber Watermelon | 12 pack 532mL</t>
        </is>
      </c>
      <c r="C159" s="34" t="inlineStr">
        <is>
          <t>2) Electrolyte beverage (RTD)</t>
        </is>
      </c>
      <c r="D159" s="34" t="inlineStr">
        <is>
          <t>532 mL bottle</t>
        </is>
      </c>
      <c r="E159" s="48" t="n">
        <v>12</v>
      </c>
      <c r="F159" s="49" t="n"/>
      <c r="G159" s="50">
        <f>IF(AND(ISNUMBER($F159),ISNUMBER($E159),$E159&lt;&gt;0),$F159/$E159,"")</f>
        <v/>
      </c>
      <c r="H159" s="50">
        <f>IF(AND(ISNUMBER($F159),ISNUMBER($AL159),ISNUMBER($E159),($AL159*$E159)&lt;&gt;0),$F159/($AL159*$E159)*100,"")</f>
        <v/>
      </c>
      <c r="I159" s="51" t="n"/>
      <c r="J159" s="52" t="n"/>
      <c r="K159" s="50">
        <f>IF(AND(ISNUMBER($F159),ISNUMBER($J159)),$F159*(1-$J159),"")</f>
        <v/>
      </c>
      <c r="L159" s="51" t="n"/>
      <c r="M159" s="51" t="n"/>
      <c r="N159" s="50">
        <f>IF(ISNUMBER($F159),($F159-IF(ISNUMBER($AM159),$AM159,0))*(1-IF(ISNUMBER($J159),$J159,0)),"")</f>
        <v/>
      </c>
      <c r="O159" s="34" t="inlineStr">
        <is>
          <t>Cucumber Watermelon</t>
        </is>
      </c>
      <c r="P159" s="48" t="n">
        <v>0</v>
      </c>
      <c r="Q159" s="48" t="n">
        <v>45</v>
      </c>
      <c r="R159" s="48" t="n">
        <v>100</v>
      </c>
      <c r="S159" s="48" t="n">
        <v>2</v>
      </c>
      <c r="T159" s="48" t="n">
        <v>10</v>
      </c>
      <c r="U159" s="34" t="inlineStr">
        <is>
          <t>Stevia + erythritol</t>
        </is>
      </c>
      <c r="V159" s="34" t="inlineStr">
        <is>
          <t>Coconut water electrolytes, antioxidants, B vitamins, low sugar, organic</t>
        </is>
      </c>
      <c r="W159" s="51" t="n"/>
      <c r="X159" s="51" t="n"/>
      <c r="Y159" s="51" t="n"/>
      <c r="Z159" s="51" t="n"/>
      <c r="AA159" s="34" t="inlineStr">
        <is>
          <t>Low</t>
        </is>
      </c>
      <c r="AB159" s="34" t="inlineStr">
        <is>
          <t>Emerging organic niche; modest shelf share</t>
        </is>
      </c>
      <c r="AC159" s="34" t="inlineStr">
        <is>
          <t>Organic, low sugar coconut water hydration</t>
        </is>
      </c>
      <c r="AD159" s="34" t="inlineStr">
        <is>
          <t>Organic and barely sweetened for clean label hydration seekers.</t>
        </is>
      </c>
      <c r="AE159" s="51" t="n"/>
      <c r="AF159" s="53">
        <f>IF(AND(ISNUMBER($P159),ISNUMBER($AL159),$AL159&lt;&gt;0),ROUND($P159/$AL159*100,1),"")</f>
        <v/>
      </c>
      <c r="AG159" s="54">
        <f>IF(AND(ISNUMBER($S159),ISNUMBER($AL159),$AL159&lt;&gt;0),ROUND($S159/$AL159*100,2),"")</f>
        <v/>
      </c>
      <c r="AH159" s="53">
        <f>IF(AND(ISNUMBER($Q159),ISNUMBER($AL159),$AL159&lt;&gt;0),ROUND($Q159/$AL159*100,1),"")</f>
        <v/>
      </c>
      <c r="AI159" s="48">
        <f>IF(ISNUMBER($S159),IF($S159&lt;=1,"Yes","No"),"n/a")</f>
        <v/>
      </c>
      <c r="AJ159" s="48">
        <f>IF(ISNUMBER($S159),ROUND(MAX(0,MIN(100,100-$S159*2.5-IF(ISNUMBER($T159),$T159,0)*0.12+IF($S159&lt;=1,12,0))),0),"")</f>
        <v/>
      </c>
      <c r="AK159" s="48">
        <f>IF(ISNUMBER($Q159),IF($Q159&gt;=100,20,IF($Q159&gt;=30,10,0)),0)+IF(ISNUMBER($R159),IF($R159&gt;=100,20,0),0)+IF(ISNUMBER($P159),IF($P159&gt;=150,20,IF($P159&gt;=50,12,5)),0)+IF(ISNUMBER($S159),IF($S159&lt;=1,15,0),0)</f>
        <v/>
      </c>
      <c r="AL159" s="48" t="n">
        <v>532</v>
      </c>
      <c r="AM159" s="49" t="n"/>
      <c r="AN159" s="48">
        <f>IF(AND(ISNUMBER($P159),ISNUMBER($AL159),$AL159&lt;&gt;0),IF(OR($P159&gt;180,$P159/$AL159*1000&gt;400),"Over ceiling, confirm SKU","Within"),"n/a")</f>
        <v/>
      </c>
      <c r="AO159" s="51" t="n"/>
      <c r="AP159" s="51" t="n"/>
      <c r="AQ159" s="51" t="n"/>
      <c r="AR159" s="34" t="inlineStr">
        <is>
          <t>No enrichment entry, to confirm</t>
        </is>
      </c>
      <c r="AS159" s="34" t="inlineStr">
        <is>
          <t>BLANK -&gt; requires live Amazon.ca capture</t>
        </is>
      </c>
      <c r="AT159" s="34" t="inlineStr">
        <is>
          <t>Unverified commercial data</t>
        </is>
      </c>
    </row>
    <row r="160" ht="28" customHeight="1">
      <c r="A160" s="34" t="inlineStr">
        <is>
          <t>Roar Organic</t>
        </is>
      </c>
      <c r="B160" s="34" t="inlineStr">
        <is>
          <t>Roar Organic Electrolyte Infusions | Cucumber Watermelon | 18 pack 532mL</t>
        </is>
      </c>
      <c r="C160" s="34" t="inlineStr">
        <is>
          <t>2) Electrolyte beverage (RTD)</t>
        </is>
      </c>
      <c r="D160" s="34" t="inlineStr">
        <is>
          <t>532 mL bottle</t>
        </is>
      </c>
      <c r="E160" s="48" t="n">
        <v>18</v>
      </c>
      <c r="F160" s="49" t="n"/>
      <c r="G160" s="50">
        <f>IF(AND(ISNUMBER($F160),ISNUMBER($E160),$E160&lt;&gt;0),$F160/$E160,"")</f>
        <v/>
      </c>
      <c r="H160" s="50">
        <f>IF(AND(ISNUMBER($F160),ISNUMBER($AL160),ISNUMBER($E160),($AL160*$E160)&lt;&gt;0),$F160/($AL160*$E160)*100,"")</f>
        <v/>
      </c>
      <c r="I160" s="51" t="n"/>
      <c r="J160" s="52" t="n"/>
      <c r="K160" s="50">
        <f>IF(AND(ISNUMBER($F160),ISNUMBER($J160)),$F160*(1-$J160),"")</f>
        <v/>
      </c>
      <c r="L160" s="51" t="n"/>
      <c r="M160" s="51" t="n"/>
      <c r="N160" s="50">
        <f>IF(ISNUMBER($F160),($F160-IF(ISNUMBER($AM160),$AM160,0))*(1-IF(ISNUMBER($J160),$J160,0)),"")</f>
        <v/>
      </c>
      <c r="O160" s="34" t="inlineStr">
        <is>
          <t>Cucumber Watermelon</t>
        </is>
      </c>
      <c r="P160" s="48" t="n">
        <v>0</v>
      </c>
      <c r="Q160" s="48" t="n">
        <v>45</v>
      </c>
      <c r="R160" s="48" t="n">
        <v>100</v>
      </c>
      <c r="S160" s="48" t="n">
        <v>2</v>
      </c>
      <c r="T160" s="48" t="n">
        <v>10</v>
      </c>
      <c r="U160" s="34" t="inlineStr">
        <is>
          <t>Stevia + erythritol</t>
        </is>
      </c>
      <c r="V160" s="34" t="inlineStr">
        <is>
          <t>Coconut water electrolytes, antioxidants, B vitamins, low sugar, organic</t>
        </is>
      </c>
      <c r="W160" s="51" t="n"/>
      <c r="X160" s="51" t="n"/>
      <c r="Y160" s="51" t="n"/>
      <c r="Z160" s="51" t="n"/>
      <c r="AA160" s="34" t="inlineStr">
        <is>
          <t>Low</t>
        </is>
      </c>
      <c r="AB160" s="34" t="inlineStr">
        <is>
          <t>Emerging organic niche; modest shelf share</t>
        </is>
      </c>
      <c r="AC160" s="34" t="inlineStr">
        <is>
          <t>Organic, low sugar coconut water hydration</t>
        </is>
      </c>
      <c r="AD160" s="34" t="inlineStr">
        <is>
          <t>Organic and barely sweetened for clean label hydration seekers.</t>
        </is>
      </c>
      <c r="AE160" s="51" t="n"/>
      <c r="AF160" s="53">
        <f>IF(AND(ISNUMBER($P160),ISNUMBER($AL160),$AL160&lt;&gt;0),ROUND($P160/$AL160*100,1),"")</f>
        <v/>
      </c>
      <c r="AG160" s="54">
        <f>IF(AND(ISNUMBER($S160),ISNUMBER($AL160),$AL160&lt;&gt;0),ROUND($S160/$AL160*100,2),"")</f>
        <v/>
      </c>
      <c r="AH160" s="53">
        <f>IF(AND(ISNUMBER($Q160),ISNUMBER($AL160),$AL160&lt;&gt;0),ROUND($Q160/$AL160*100,1),"")</f>
        <v/>
      </c>
      <c r="AI160" s="48">
        <f>IF(ISNUMBER($S160),IF($S160&lt;=1,"Yes","No"),"n/a")</f>
        <v/>
      </c>
      <c r="AJ160" s="48">
        <f>IF(ISNUMBER($S160),ROUND(MAX(0,MIN(100,100-$S160*2.5-IF(ISNUMBER($T160),$T160,0)*0.12+IF($S160&lt;=1,12,0))),0),"")</f>
        <v/>
      </c>
      <c r="AK160" s="48">
        <f>IF(ISNUMBER($Q160),IF($Q160&gt;=100,20,IF($Q160&gt;=30,10,0)),0)+IF(ISNUMBER($R160),IF($R160&gt;=100,20,0),0)+IF(ISNUMBER($P160),IF($P160&gt;=150,20,IF($P160&gt;=50,12,5)),0)+IF(ISNUMBER($S160),IF($S160&lt;=1,15,0),0)</f>
        <v/>
      </c>
      <c r="AL160" s="48" t="n">
        <v>532</v>
      </c>
      <c r="AM160" s="49" t="n"/>
      <c r="AN160" s="48">
        <f>IF(AND(ISNUMBER($P160),ISNUMBER($AL160),$AL160&lt;&gt;0),IF(OR($P160&gt;180,$P160/$AL160*1000&gt;400),"Over ceiling, confirm SKU","Within"),"n/a")</f>
        <v/>
      </c>
      <c r="AO160" s="51" t="n"/>
      <c r="AP160" s="51" t="n"/>
      <c r="AQ160" s="51" t="n"/>
      <c r="AR160" s="34" t="inlineStr">
        <is>
          <t>No enrichment entry, to confirm</t>
        </is>
      </c>
      <c r="AS160" s="34" t="inlineStr">
        <is>
          <t>BLANK -&gt; requires live Amazon.ca capture</t>
        </is>
      </c>
      <c r="AT160" s="34" t="inlineStr">
        <is>
          <t>Unverified commercial data</t>
        </is>
      </c>
    </row>
    <row r="161" ht="28" customHeight="1">
      <c r="A161" s="34" t="inlineStr">
        <is>
          <t>Roar Organic</t>
        </is>
      </c>
      <c r="B161" s="34" t="inlineStr">
        <is>
          <t>Roar Organic Electrolyte Infusions | Cucumber Watermelon | 24 pack 532mL</t>
        </is>
      </c>
      <c r="C161" s="34" t="inlineStr">
        <is>
          <t>2) Electrolyte beverage (RTD)</t>
        </is>
      </c>
      <c r="D161" s="34" t="inlineStr">
        <is>
          <t>532 mL bottle</t>
        </is>
      </c>
      <c r="E161" s="48" t="n">
        <v>24</v>
      </c>
      <c r="F161" s="49" t="n"/>
      <c r="G161" s="50">
        <f>IF(AND(ISNUMBER($F161),ISNUMBER($E161),$E161&lt;&gt;0),$F161/$E161,"")</f>
        <v/>
      </c>
      <c r="H161" s="50">
        <f>IF(AND(ISNUMBER($F161),ISNUMBER($AL161),ISNUMBER($E161),($AL161*$E161)&lt;&gt;0),$F161/($AL161*$E161)*100,"")</f>
        <v/>
      </c>
      <c r="I161" s="51" t="n"/>
      <c r="J161" s="52" t="n"/>
      <c r="K161" s="50">
        <f>IF(AND(ISNUMBER($F161),ISNUMBER($J161)),$F161*(1-$J161),"")</f>
        <v/>
      </c>
      <c r="L161" s="51" t="n"/>
      <c r="M161" s="51" t="n"/>
      <c r="N161" s="50">
        <f>IF(ISNUMBER($F161),($F161-IF(ISNUMBER($AM161),$AM161,0))*(1-IF(ISNUMBER($J161),$J161,0)),"")</f>
        <v/>
      </c>
      <c r="O161" s="34" t="inlineStr">
        <is>
          <t>Cucumber Watermelon</t>
        </is>
      </c>
      <c r="P161" s="48" t="n">
        <v>0</v>
      </c>
      <c r="Q161" s="48" t="n">
        <v>45</v>
      </c>
      <c r="R161" s="48" t="n">
        <v>100</v>
      </c>
      <c r="S161" s="48" t="n">
        <v>2</v>
      </c>
      <c r="T161" s="48" t="n">
        <v>10</v>
      </c>
      <c r="U161" s="34" t="inlineStr">
        <is>
          <t>Stevia + erythritol</t>
        </is>
      </c>
      <c r="V161" s="34" t="inlineStr">
        <is>
          <t>Coconut water electrolytes, antioxidants, B vitamins, low sugar, organic</t>
        </is>
      </c>
      <c r="W161" s="51" t="n"/>
      <c r="X161" s="51" t="n"/>
      <c r="Y161" s="51" t="n"/>
      <c r="Z161" s="51" t="n"/>
      <c r="AA161" s="34" t="inlineStr">
        <is>
          <t>Low</t>
        </is>
      </c>
      <c r="AB161" s="34" t="inlineStr">
        <is>
          <t>Emerging organic niche; modest shelf share</t>
        </is>
      </c>
      <c r="AC161" s="34" t="inlineStr">
        <is>
          <t>Organic, low sugar coconut water hydration</t>
        </is>
      </c>
      <c r="AD161" s="34" t="inlineStr">
        <is>
          <t>Organic and barely sweetened for clean label hydration seekers.</t>
        </is>
      </c>
      <c r="AE161" s="51" t="n"/>
      <c r="AF161" s="53">
        <f>IF(AND(ISNUMBER($P161),ISNUMBER($AL161),$AL161&lt;&gt;0),ROUND($P161/$AL161*100,1),"")</f>
        <v/>
      </c>
      <c r="AG161" s="54">
        <f>IF(AND(ISNUMBER($S161),ISNUMBER($AL161),$AL161&lt;&gt;0),ROUND($S161/$AL161*100,2),"")</f>
        <v/>
      </c>
      <c r="AH161" s="53">
        <f>IF(AND(ISNUMBER($Q161),ISNUMBER($AL161),$AL161&lt;&gt;0),ROUND($Q161/$AL161*100,1),"")</f>
        <v/>
      </c>
      <c r="AI161" s="48">
        <f>IF(ISNUMBER($S161),IF($S161&lt;=1,"Yes","No"),"n/a")</f>
        <v/>
      </c>
      <c r="AJ161" s="48">
        <f>IF(ISNUMBER($S161),ROUND(MAX(0,MIN(100,100-$S161*2.5-IF(ISNUMBER($T161),$T161,0)*0.12+IF($S161&lt;=1,12,0))),0),"")</f>
        <v/>
      </c>
      <c r="AK161" s="48">
        <f>IF(ISNUMBER($Q161),IF($Q161&gt;=100,20,IF($Q161&gt;=30,10,0)),0)+IF(ISNUMBER($R161),IF($R161&gt;=100,20,0),0)+IF(ISNUMBER($P161),IF($P161&gt;=150,20,IF($P161&gt;=50,12,5)),0)+IF(ISNUMBER($S161),IF($S161&lt;=1,15,0),0)</f>
        <v/>
      </c>
      <c r="AL161" s="48" t="n">
        <v>532</v>
      </c>
      <c r="AM161" s="49" t="n"/>
      <c r="AN161" s="48">
        <f>IF(AND(ISNUMBER($P161),ISNUMBER($AL161),$AL161&lt;&gt;0),IF(OR($P161&gt;180,$P161/$AL161*1000&gt;400),"Over ceiling, confirm SKU","Within"),"n/a")</f>
        <v/>
      </c>
      <c r="AO161" s="51" t="n"/>
      <c r="AP161" s="51" t="n"/>
      <c r="AQ161" s="51" t="n"/>
      <c r="AR161" s="34" t="inlineStr">
        <is>
          <t>No enrichment entry, to confirm</t>
        </is>
      </c>
      <c r="AS161" s="34" t="inlineStr">
        <is>
          <t>BLANK -&gt; requires live Amazon.ca capture</t>
        </is>
      </c>
      <c r="AT161" s="34" t="inlineStr">
        <is>
          <t>Unverified commercial data</t>
        </is>
      </c>
    </row>
    <row r="162" ht="28" customHeight="1">
      <c r="A162" s="34" t="inlineStr">
        <is>
          <t>Roar Organic</t>
        </is>
      </c>
      <c r="B162" s="34" t="inlineStr">
        <is>
          <t>Roar Organic Electrolyte Infusions | Mango Clementine | single 532mL</t>
        </is>
      </c>
      <c r="C162" s="34" t="inlineStr">
        <is>
          <t>2) Electrolyte beverage (RTD)</t>
        </is>
      </c>
      <c r="D162" s="34" t="inlineStr">
        <is>
          <t>532 mL bottle</t>
        </is>
      </c>
      <c r="E162" s="48" t="n">
        <v>1</v>
      </c>
      <c r="F162" s="49" t="n"/>
      <c r="G162" s="50">
        <f>IF(AND(ISNUMBER($F162),ISNUMBER($E162),$E162&lt;&gt;0),$F162/$E162,"")</f>
        <v/>
      </c>
      <c r="H162" s="50">
        <f>IF(AND(ISNUMBER($F162),ISNUMBER($AL162),ISNUMBER($E162),($AL162*$E162)&lt;&gt;0),$F162/($AL162*$E162)*100,"")</f>
        <v/>
      </c>
      <c r="I162" s="51" t="n"/>
      <c r="J162" s="52" t="n"/>
      <c r="K162" s="50">
        <f>IF(AND(ISNUMBER($F162),ISNUMBER($J162)),$F162*(1-$J162),"")</f>
        <v/>
      </c>
      <c r="L162" s="51" t="n"/>
      <c r="M162" s="51" t="n"/>
      <c r="N162" s="50">
        <f>IF(ISNUMBER($F162),($F162-IF(ISNUMBER($AM162),$AM162,0))*(1-IF(ISNUMBER($J162),$J162,0)),"")</f>
        <v/>
      </c>
      <c r="O162" s="34" t="inlineStr">
        <is>
          <t>Mango Clementine</t>
        </is>
      </c>
      <c r="P162" s="48" t="n">
        <v>0</v>
      </c>
      <c r="Q162" s="48" t="n">
        <v>45</v>
      </c>
      <c r="R162" s="48" t="n">
        <v>100</v>
      </c>
      <c r="S162" s="48" t="n">
        <v>2</v>
      </c>
      <c r="T162" s="48" t="n">
        <v>10</v>
      </c>
      <c r="U162" s="34" t="inlineStr">
        <is>
          <t>Stevia + erythritol</t>
        </is>
      </c>
      <c r="V162" s="34" t="inlineStr">
        <is>
          <t>Coconut water electrolytes, antioxidants, B vitamins, low sugar, organic</t>
        </is>
      </c>
      <c r="W162" s="51" t="n"/>
      <c r="X162" s="51" t="n"/>
      <c r="Y162" s="51" t="n"/>
      <c r="Z162" s="51" t="n"/>
      <c r="AA162" s="34" t="inlineStr">
        <is>
          <t>Low</t>
        </is>
      </c>
      <c r="AB162" s="34" t="inlineStr">
        <is>
          <t>Emerging organic niche; modest shelf share</t>
        </is>
      </c>
      <c r="AC162" s="34" t="inlineStr">
        <is>
          <t>Organic, low sugar coconut water hydration</t>
        </is>
      </c>
      <c r="AD162" s="34" t="inlineStr">
        <is>
          <t>Organic and barely sweetened for clean label hydration seekers.</t>
        </is>
      </c>
      <c r="AE162" s="51" t="n"/>
      <c r="AF162" s="53">
        <f>IF(AND(ISNUMBER($P162),ISNUMBER($AL162),$AL162&lt;&gt;0),ROUND($P162/$AL162*100,1),"")</f>
        <v/>
      </c>
      <c r="AG162" s="54">
        <f>IF(AND(ISNUMBER($S162),ISNUMBER($AL162),$AL162&lt;&gt;0),ROUND($S162/$AL162*100,2),"")</f>
        <v/>
      </c>
      <c r="AH162" s="53">
        <f>IF(AND(ISNUMBER($Q162),ISNUMBER($AL162),$AL162&lt;&gt;0),ROUND($Q162/$AL162*100,1),"")</f>
        <v/>
      </c>
      <c r="AI162" s="48">
        <f>IF(ISNUMBER($S162),IF($S162&lt;=1,"Yes","No"),"n/a")</f>
        <v/>
      </c>
      <c r="AJ162" s="48">
        <f>IF(ISNUMBER($S162),ROUND(MAX(0,MIN(100,100-$S162*2.5-IF(ISNUMBER($T162),$T162,0)*0.12+IF($S162&lt;=1,12,0))),0),"")</f>
        <v/>
      </c>
      <c r="AK162" s="48">
        <f>IF(ISNUMBER($Q162),IF($Q162&gt;=100,20,IF($Q162&gt;=30,10,0)),0)+IF(ISNUMBER($R162),IF($R162&gt;=100,20,0),0)+IF(ISNUMBER($P162),IF($P162&gt;=150,20,IF($P162&gt;=50,12,5)),0)+IF(ISNUMBER($S162),IF($S162&lt;=1,15,0),0)</f>
        <v/>
      </c>
      <c r="AL162" s="48" t="n">
        <v>532</v>
      </c>
      <c r="AM162" s="49" t="n"/>
      <c r="AN162" s="48">
        <f>IF(AND(ISNUMBER($P162),ISNUMBER($AL162),$AL162&lt;&gt;0),IF(OR($P162&gt;180,$P162/$AL162*1000&gt;400),"Over ceiling, confirm SKU","Within"),"n/a")</f>
        <v/>
      </c>
      <c r="AO162" s="51" t="n"/>
      <c r="AP162" s="51" t="n"/>
      <c r="AQ162" s="51" t="n"/>
      <c r="AR162" s="34" t="inlineStr">
        <is>
          <t>No enrichment entry, to confirm</t>
        </is>
      </c>
      <c r="AS162" s="34" t="inlineStr">
        <is>
          <t>BLANK -&gt; requires live Amazon.ca capture</t>
        </is>
      </c>
      <c r="AT162" s="34" t="inlineStr">
        <is>
          <t>Unverified commercial data</t>
        </is>
      </c>
    </row>
    <row r="163" ht="28" customHeight="1">
      <c r="A163" s="34" t="inlineStr">
        <is>
          <t>Roar Organic</t>
        </is>
      </c>
      <c r="B163" s="34" t="inlineStr">
        <is>
          <t>Roar Organic Electrolyte Infusions | Mango Clementine | 8 pack 532mL</t>
        </is>
      </c>
      <c r="C163" s="34" t="inlineStr">
        <is>
          <t>2) Electrolyte beverage (RTD)</t>
        </is>
      </c>
      <c r="D163" s="34" t="inlineStr">
        <is>
          <t>532 mL bottle</t>
        </is>
      </c>
      <c r="E163" s="48" t="n">
        <v>8</v>
      </c>
      <c r="F163" s="49" t="n"/>
      <c r="G163" s="50">
        <f>IF(AND(ISNUMBER($F163),ISNUMBER($E163),$E163&lt;&gt;0),$F163/$E163,"")</f>
        <v/>
      </c>
      <c r="H163" s="50">
        <f>IF(AND(ISNUMBER($F163),ISNUMBER($AL163),ISNUMBER($E163),($AL163*$E163)&lt;&gt;0),$F163/($AL163*$E163)*100,"")</f>
        <v/>
      </c>
      <c r="I163" s="51" t="n"/>
      <c r="J163" s="52" t="n"/>
      <c r="K163" s="50">
        <f>IF(AND(ISNUMBER($F163),ISNUMBER($J163)),$F163*(1-$J163),"")</f>
        <v/>
      </c>
      <c r="L163" s="51" t="n"/>
      <c r="M163" s="51" t="n"/>
      <c r="N163" s="50">
        <f>IF(ISNUMBER($F163),($F163-IF(ISNUMBER($AM163),$AM163,0))*(1-IF(ISNUMBER($J163),$J163,0)),"")</f>
        <v/>
      </c>
      <c r="O163" s="34" t="inlineStr">
        <is>
          <t>Mango Clementine</t>
        </is>
      </c>
      <c r="P163" s="48" t="n">
        <v>0</v>
      </c>
      <c r="Q163" s="48" t="n">
        <v>45</v>
      </c>
      <c r="R163" s="48" t="n">
        <v>100</v>
      </c>
      <c r="S163" s="48" t="n">
        <v>2</v>
      </c>
      <c r="T163" s="48" t="n">
        <v>10</v>
      </c>
      <c r="U163" s="34" t="inlineStr">
        <is>
          <t>Stevia + erythritol</t>
        </is>
      </c>
      <c r="V163" s="34" t="inlineStr">
        <is>
          <t>Coconut water electrolytes, antioxidants, B vitamins, low sugar, organic</t>
        </is>
      </c>
      <c r="W163" s="51" t="n"/>
      <c r="X163" s="51" t="n"/>
      <c r="Y163" s="51" t="n"/>
      <c r="Z163" s="51" t="n"/>
      <c r="AA163" s="34" t="inlineStr">
        <is>
          <t>Low</t>
        </is>
      </c>
      <c r="AB163" s="34" t="inlineStr">
        <is>
          <t>Emerging organic niche; modest shelf share</t>
        </is>
      </c>
      <c r="AC163" s="34" t="inlineStr">
        <is>
          <t>Organic, low sugar coconut water hydration</t>
        </is>
      </c>
      <c r="AD163" s="34" t="inlineStr">
        <is>
          <t>Organic and barely sweetened for clean label hydration seekers.</t>
        </is>
      </c>
      <c r="AE163" s="51" t="n"/>
      <c r="AF163" s="53">
        <f>IF(AND(ISNUMBER($P163),ISNUMBER($AL163),$AL163&lt;&gt;0),ROUND($P163/$AL163*100,1),"")</f>
        <v/>
      </c>
      <c r="AG163" s="54">
        <f>IF(AND(ISNUMBER($S163),ISNUMBER($AL163),$AL163&lt;&gt;0),ROUND($S163/$AL163*100,2),"")</f>
        <v/>
      </c>
      <c r="AH163" s="53">
        <f>IF(AND(ISNUMBER($Q163),ISNUMBER($AL163),$AL163&lt;&gt;0),ROUND($Q163/$AL163*100,1),"")</f>
        <v/>
      </c>
      <c r="AI163" s="48">
        <f>IF(ISNUMBER($S163),IF($S163&lt;=1,"Yes","No"),"n/a")</f>
        <v/>
      </c>
      <c r="AJ163" s="48">
        <f>IF(ISNUMBER($S163),ROUND(MAX(0,MIN(100,100-$S163*2.5-IF(ISNUMBER($T163),$T163,0)*0.12+IF($S163&lt;=1,12,0))),0),"")</f>
        <v/>
      </c>
      <c r="AK163" s="48">
        <f>IF(ISNUMBER($Q163),IF($Q163&gt;=100,20,IF($Q163&gt;=30,10,0)),0)+IF(ISNUMBER($R163),IF($R163&gt;=100,20,0),0)+IF(ISNUMBER($P163),IF($P163&gt;=150,20,IF($P163&gt;=50,12,5)),0)+IF(ISNUMBER($S163),IF($S163&lt;=1,15,0),0)</f>
        <v/>
      </c>
      <c r="AL163" s="48" t="n">
        <v>532</v>
      </c>
      <c r="AM163" s="49" t="n"/>
      <c r="AN163" s="48">
        <f>IF(AND(ISNUMBER($P163),ISNUMBER($AL163),$AL163&lt;&gt;0),IF(OR($P163&gt;180,$P163/$AL163*1000&gt;400),"Over ceiling, confirm SKU","Within"),"n/a")</f>
        <v/>
      </c>
      <c r="AO163" s="51" t="n"/>
      <c r="AP163" s="51" t="n"/>
      <c r="AQ163" s="51" t="n"/>
      <c r="AR163" s="34" t="inlineStr">
        <is>
          <t>No enrichment entry, to confirm</t>
        </is>
      </c>
      <c r="AS163" s="34" t="inlineStr">
        <is>
          <t>BLANK -&gt; requires live Amazon.ca capture</t>
        </is>
      </c>
      <c r="AT163" s="34" t="inlineStr">
        <is>
          <t>Unverified commercial data</t>
        </is>
      </c>
    </row>
    <row r="164" ht="28" customHeight="1">
      <c r="A164" s="34" t="inlineStr">
        <is>
          <t>Roar Organic</t>
        </is>
      </c>
      <c r="B164" s="34" t="inlineStr">
        <is>
          <t>Roar Organic Electrolyte Infusions | Mango Clementine | 12 pack 532mL</t>
        </is>
      </c>
      <c r="C164" s="34" t="inlineStr">
        <is>
          <t>2) Electrolyte beverage (RTD)</t>
        </is>
      </c>
      <c r="D164" s="34" t="inlineStr">
        <is>
          <t>532 mL bottle</t>
        </is>
      </c>
      <c r="E164" s="48" t="n">
        <v>12</v>
      </c>
      <c r="F164" s="49" t="n"/>
      <c r="G164" s="50">
        <f>IF(AND(ISNUMBER($F164),ISNUMBER($E164),$E164&lt;&gt;0),$F164/$E164,"")</f>
        <v/>
      </c>
      <c r="H164" s="50">
        <f>IF(AND(ISNUMBER($F164),ISNUMBER($AL164),ISNUMBER($E164),($AL164*$E164)&lt;&gt;0),$F164/($AL164*$E164)*100,"")</f>
        <v/>
      </c>
      <c r="I164" s="51" t="n"/>
      <c r="J164" s="52" t="n"/>
      <c r="K164" s="50">
        <f>IF(AND(ISNUMBER($F164),ISNUMBER($J164)),$F164*(1-$J164),"")</f>
        <v/>
      </c>
      <c r="L164" s="51" t="n"/>
      <c r="M164" s="51" t="n"/>
      <c r="N164" s="50">
        <f>IF(ISNUMBER($F164),($F164-IF(ISNUMBER($AM164),$AM164,0))*(1-IF(ISNUMBER($J164),$J164,0)),"")</f>
        <v/>
      </c>
      <c r="O164" s="34" t="inlineStr">
        <is>
          <t>Mango Clementine</t>
        </is>
      </c>
      <c r="P164" s="48" t="n">
        <v>0</v>
      </c>
      <c r="Q164" s="48" t="n">
        <v>45</v>
      </c>
      <c r="R164" s="48" t="n">
        <v>100</v>
      </c>
      <c r="S164" s="48" t="n">
        <v>2</v>
      </c>
      <c r="T164" s="48" t="n">
        <v>10</v>
      </c>
      <c r="U164" s="34" t="inlineStr">
        <is>
          <t>Stevia + erythritol</t>
        </is>
      </c>
      <c r="V164" s="34" t="inlineStr">
        <is>
          <t>Coconut water electrolytes, antioxidants, B vitamins, low sugar, organic</t>
        </is>
      </c>
      <c r="W164" s="51" t="n"/>
      <c r="X164" s="51" t="n"/>
      <c r="Y164" s="51" t="n"/>
      <c r="Z164" s="51" t="n"/>
      <c r="AA164" s="34" t="inlineStr">
        <is>
          <t>Low</t>
        </is>
      </c>
      <c r="AB164" s="34" t="inlineStr">
        <is>
          <t>Emerging organic niche; modest shelf share</t>
        </is>
      </c>
      <c r="AC164" s="34" t="inlineStr">
        <is>
          <t>Organic, low sugar coconut water hydration</t>
        </is>
      </c>
      <c r="AD164" s="34" t="inlineStr">
        <is>
          <t>Organic and barely sweetened for clean label hydration seekers.</t>
        </is>
      </c>
      <c r="AE164" s="51" t="n"/>
      <c r="AF164" s="53">
        <f>IF(AND(ISNUMBER($P164),ISNUMBER($AL164),$AL164&lt;&gt;0),ROUND($P164/$AL164*100,1),"")</f>
        <v/>
      </c>
      <c r="AG164" s="54">
        <f>IF(AND(ISNUMBER($S164),ISNUMBER($AL164),$AL164&lt;&gt;0),ROUND($S164/$AL164*100,2),"")</f>
        <v/>
      </c>
      <c r="AH164" s="53">
        <f>IF(AND(ISNUMBER($Q164),ISNUMBER($AL164),$AL164&lt;&gt;0),ROUND($Q164/$AL164*100,1),"")</f>
        <v/>
      </c>
      <c r="AI164" s="48">
        <f>IF(ISNUMBER($S164),IF($S164&lt;=1,"Yes","No"),"n/a")</f>
        <v/>
      </c>
      <c r="AJ164" s="48">
        <f>IF(ISNUMBER($S164),ROUND(MAX(0,MIN(100,100-$S164*2.5-IF(ISNUMBER($T164),$T164,0)*0.12+IF($S164&lt;=1,12,0))),0),"")</f>
        <v/>
      </c>
      <c r="AK164" s="48">
        <f>IF(ISNUMBER($Q164),IF($Q164&gt;=100,20,IF($Q164&gt;=30,10,0)),0)+IF(ISNUMBER($R164),IF($R164&gt;=100,20,0),0)+IF(ISNUMBER($P164),IF($P164&gt;=150,20,IF($P164&gt;=50,12,5)),0)+IF(ISNUMBER($S164),IF($S164&lt;=1,15,0),0)</f>
        <v/>
      </c>
      <c r="AL164" s="48" t="n">
        <v>532</v>
      </c>
      <c r="AM164" s="49" t="n"/>
      <c r="AN164" s="48">
        <f>IF(AND(ISNUMBER($P164),ISNUMBER($AL164),$AL164&lt;&gt;0),IF(OR($P164&gt;180,$P164/$AL164*1000&gt;400),"Over ceiling, confirm SKU","Within"),"n/a")</f>
        <v/>
      </c>
      <c r="AO164" s="51" t="n"/>
      <c r="AP164" s="51" t="n"/>
      <c r="AQ164" s="51" t="n"/>
      <c r="AR164" s="34" t="inlineStr">
        <is>
          <t>No enrichment entry, to confirm</t>
        </is>
      </c>
      <c r="AS164" s="34" t="inlineStr">
        <is>
          <t>BLANK -&gt; requires live Amazon.ca capture</t>
        </is>
      </c>
      <c r="AT164" s="34" t="inlineStr">
        <is>
          <t>Unverified commercial data</t>
        </is>
      </c>
    </row>
    <row r="165" ht="28" customHeight="1">
      <c r="A165" s="34" t="inlineStr">
        <is>
          <t>Roar Organic</t>
        </is>
      </c>
      <c r="B165" s="34" t="inlineStr">
        <is>
          <t>Roar Organic Electrolyte Infusions | Mango Clementine | 18 pack 532mL</t>
        </is>
      </c>
      <c r="C165" s="34" t="inlineStr">
        <is>
          <t>2) Electrolyte beverage (RTD)</t>
        </is>
      </c>
      <c r="D165" s="34" t="inlineStr">
        <is>
          <t>532 mL bottle</t>
        </is>
      </c>
      <c r="E165" s="48" t="n">
        <v>18</v>
      </c>
      <c r="F165" s="49" t="n"/>
      <c r="G165" s="50">
        <f>IF(AND(ISNUMBER($F165),ISNUMBER($E165),$E165&lt;&gt;0),$F165/$E165,"")</f>
        <v/>
      </c>
      <c r="H165" s="50">
        <f>IF(AND(ISNUMBER($F165),ISNUMBER($AL165),ISNUMBER($E165),($AL165*$E165)&lt;&gt;0),$F165/($AL165*$E165)*100,"")</f>
        <v/>
      </c>
      <c r="I165" s="51" t="n"/>
      <c r="J165" s="52" t="n"/>
      <c r="K165" s="50">
        <f>IF(AND(ISNUMBER($F165),ISNUMBER($J165)),$F165*(1-$J165),"")</f>
        <v/>
      </c>
      <c r="L165" s="51" t="n"/>
      <c r="M165" s="51" t="n"/>
      <c r="N165" s="50">
        <f>IF(ISNUMBER($F165),($F165-IF(ISNUMBER($AM165),$AM165,0))*(1-IF(ISNUMBER($J165),$J165,0)),"")</f>
        <v/>
      </c>
      <c r="O165" s="34" t="inlineStr">
        <is>
          <t>Mango Clementine</t>
        </is>
      </c>
      <c r="P165" s="48" t="n">
        <v>0</v>
      </c>
      <c r="Q165" s="48" t="n">
        <v>45</v>
      </c>
      <c r="R165" s="48" t="n">
        <v>100</v>
      </c>
      <c r="S165" s="48" t="n">
        <v>2</v>
      </c>
      <c r="T165" s="48" t="n">
        <v>10</v>
      </c>
      <c r="U165" s="34" t="inlineStr">
        <is>
          <t>Stevia + erythritol</t>
        </is>
      </c>
      <c r="V165" s="34" t="inlineStr">
        <is>
          <t>Coconut water electrolytes, antioxidants, B vitamins, low sugar, organic</t>
        </is>
      </c>
      <c r="W165" s="51" t="n"/>
      <c r="X165" s="51" t="n"/>
      <c r="Y165" s="51" t="n"/>
      <c r="Z165" s="51" t="n"/>
      <c r="AA165" s="34" t="inlineStr">
        <is>
          <t>Low</t>
        </is>
      </c>
      <c r="AB165" s="34" t="inlineStr">
        <is>
          <t>Emerging organic niche; modest shelf share</t>
        </is>
      </c>
      <c r="AC165" s="34" t="inlineStr">
        <is>
          <t>Organic, low sugar coconut water hydration</t>
        </is>
      </c>
      <c r="AD165" s="34" t="inlineStr">
        <is>
          <t>Organic and barely sweetened for clean label hydration seekers.</t>
        </is>
      </c>
      <c r="AE165" s="51" t="n"/>
      <c r="AF165" s="53">
        <f>IF(AND(ISNUMBER($P165),ISNUMBER($AL165),$AL165&lt;&gt;0),ROUND($P165/$AL165*100,1),"")</f>
        <v/>
      </c>
      <c r="AG165" s="54">
        <f>IF(AND(ISNUMBER($S165),ISNUMBER($AL165),$AL165&lt;&gt;0),ROUND($S165/$AL165*100,2),"")</f>
        <v/>
      </c>
      <c r="AH165" s="53">
        <f>IF(AND(ISNUMBER($Q165),ISNUMBER($AL165),$AL165&lt;&gt;0),ROUND($Q165/$AL165*100,1),"")</f>
        <v/>
      </c>
      <c r="AI165" s="48">
        <f>IF(ISNUMBER($S165),IF($S165&lt;=1,"Yes","No"),"n/a")</f>
        <v/>
      </c>
      <c r="AJ165" s="48">
        <f>IF(ISNUMBER($S165),ROUND(MAX(0,MIN(100,100-$S165*2.5-IF(ISNUMBER($T165),$T165,0)*0.12+IF($S165&lt;=1,12,0))),0),"")</f>
        <v/>
      </c>
      <c r="AK165" s="48">
        <f>IF(ISNUMBER($Q165),IF($Q165&gt;=100,20,IF($Q165&gt;=30,10,0)),0)+IF(ISNUMBER($R165),IF($R165&gt;=100,20,0),0)+IF(ISNUMBER($P165),IF($P165&gt;=150,20,IF($P165&gt;=50,12,5)),0)+IF(ISNUMBER($S165),IF($S165&lt;=1,15,0),0)</f>
        <v/>
      </c>
      <c r="AL165" s="48" t="n">
        <v>532</v>
      </c>
      <c r="AM165" s="49" t="n"/>
      <c r="AN165" s="48">
        <f>IF(AND(ISNUMBER($P165),ISNUMBER($AL165),$AL165&lt;&gt;0),IF(OR($P165&gt;180,$P165/$AL165*1000&gt;400),"Over ceiling, confirm SKU","Within"),"n/a")</f>
        <v/>
      </c>
      <c r="AO165" s="51" t="n"/>
      <c r="AP165" s="51" t="n"/>
      <c r="AQ165" s="51" t="n"/>
      <c r="AR165" s="34" t="inlineStr">
        <is>
          <t>No enrichment entry, to confirm</t>
        </is>
      </c>
      <c r="AS165" s="34" t="inlineStr">
        <is>
          <t>BLANK -&gt; requires live Amazon.ca capture</t>
        </is>
      </c>
      <c r="AT165" s="34" t="inlineStr">
        <is>
          <t>Unverified commercial data</t>
        </is>
      </c>
    </row>
    <row r="166" ht="28" customHeight="1">
      <c r="A166" s="34" t="inlineStr">
        <is>
          <t>Roar Organic</t>
        </is>
      </c>
      <c r="B166" s="34" t="inlineStr">
        <is>
          <t>Roar Organic Electrolyte Infusions | Mango Clementine | 24 pack 532mL</t>
        </is>
      </c>
      <c r="C166" s="34" t="inlineStr">
        <is>
          <t>2) Electrolyte beverage (RTD)</t>
        </is>
      </c>
      <c r="D166" s="34" t="inlineStr">
        <is>
          <t>532 mL bottle</t>
        </is>
      </c>
      <c r="E166" s="48" t="n">
        <v>24</v>
      </c>
      <c r="F166" s="49" t="n"/>
      <c r="G166" s="50">
        <f>IF(AND(ISNUMBER($F166),ISNUMBER($E166),$E166&lt;&gt;0),$F166/$E166,"")</f>
        <v/>
      </c>
      <c r="H166" s="50">
        <f>IF(AND(ISNUMBER($F166),ISNUMBER($AL166),ISNUMBER($E166),($AL166*$E166)&lt;&gt;0),$F166/($AL166*$E166)*100,"")</f>
        <v/>
      </c>
      <c r="I166" s="51" t="n"/>
      <c r="J166" s="52" t="n"/>
      <c r="K166" s="50">
        <f>IF(AND(ISNUMBER($F166),ISNUMBER($J166)),$F166*(1-$J166),"")</f>
        <v/>
      </c>
      <c r="L166" s="51" t="n"/>
      <c r="M166" s="51" t="n"/>
      <c r="N166" s="50">
        <f>IF(ISNUMBER($F166),($F166-IF(ISNUMBER($AM166),$AM166,0))*(1-IF(ISNUMBER($J166),$J166,0)),"")</f>
        <v/>
      </c>
      <c r="O166" s="34" t="inlineStr">
        <is>
          <t>Mango Clementine</t>
        </is>
      </c>
      <c r="P166" s="48" t="n">
        <v>0</v>
      </c>
      <c r="Q166" s="48" t="n">
        <v>45</v>
      </c>
      <c r="R166" s="48" t="n">
        <v>100</v>
      </c>
      <c r="S166" s="48" t="n">
        <v>2</v>
      </c>
      <c r="T166" s="48" t="n">
        <v>10</v>
      </c>
      <c r="U166" s="34" t="inlineStr">
        <is>
          <t>Stevia + erythritol</t>
        </is>
      </c>
      <c r="V166" s="34" t="inlineStr">
        <is>
          <t>Coconut water electrolytes, antioxidants, B vitamins, low sugar, organic</t>
        </is>
      </c>
      <c r="W166" s="51" t="n"/>
      <c r="X166" s="51" t="n"/>
      <c r="Y166" s="51" t="n"/>
      <c r="Z166" s="51" t="n"/>
      <c r="AA166" s="34" t="inlineStr">
        <is>
          <t>Low</t>
        </is>
      </c>
      <c r="AB166" s="34" t="inlineStr">
        <is>
          <t>Emerging organic niche; modest shelf share</t>
        </is>
      </c>
      <c r="AC166" s="34" t="inlineStr">
        <is>
          <t>Organic, low sugar coconut water hydration</t>
        </is>
      </c>
      <c r="AD166" s="34" t="inlineStr">
        <is>
          <t>Organic and barely sweetened for clean label hydration seekers.</t>
        </is>
      </c>
      <c r="AE166" s="51" t="n"/>
      <c r="AF166" s="53">
        <f>IF(AND(ISNUMBER($P166),ISNUMBER($AL166),$AL166&lt;&gt;0),ROUND($P166/$AL166*100,1),"")</f>
        <v/>
      </c>
      <c r="AG166" s="54">
        <f>IF(AND(ISNUMBER($S166),ISNUMBER($AL166),$AL166&lt;&gt;0),ROUND($S166/$AL166*100,2),"")</f>
        <v/>
      </c>
      <c r="AH166" s="53">
        <f>IF(AND(ISNUMBER($Q166),ISNUMBER($AL166),$AL166&lt;&gt;0),ROUND($Q166/$AL166*100,1),"")</f>
        <v/>
      </c>
      <c r="AI166" s="48">
        <f>IF(ISNUMBER($S166),IF($S166&lt;=1,"Yes","No"),"n/a")</f>
        <v/>
      </c>
      <c r="AJ166" s="48">
        <f>IF(ISNUMBER($S166),ROUND(MAX(0,MIN(100,100-$S166*2.5-IF(ISNUMBER($T166),$T166,0)*0.12+IF($S166&lt;=1,12,0))),0),"")</f>
        <v/>
      </c>
      <c r="AK166" s="48">
        <f>IF(ISNUMBER($Q166),IF($Q166&gt;=100,20,IF($Q166&gt;=30,10,0)),0)+IF(ISNUMBER($R166),IF($R166&gt;=100,20,0),0)+IF(ISNUMBER($P166),IF($P166&gt;=150,20,IF($P166&gt;=50,12,5)),0)+IF(ISNUMBER($S166),IF($S166&lt;=1,15,0),0)</f>
        <v/>
      </c>
      <c r="AL166" s="48" t="n">
        <v>532</v>
      </c>
      <c r="AM166" s="49" t="n"/>
      <c r="AN166" s="48">
        <f>IF(AND(ISNUMBER($P166),ISNUMBER($AL166),$AL166&lt;&gt;0),IF(OR($P166&gt;180,$P166/$AL166*1000&gt;400),"Over ceiling, confirm SKU","Within"),"n/a")</f>
        <v/>
      </c>
      <c r="AO166" s="51" t="n"/>
      <c r="AP166" s="51" t="n"/>
      <c r="AQ166" s="51" t="n"/>
      <c r="AR166" s="34" t="inlineStr">
        <is>
          <t>No enrichment entry, to confirm</t>
        </is>
      </c>
      <c r="AS166" s="34" t="inlineStr">
        <is>
          <t>BLANK -&gt; requires live Amazon.ca capture</t>
        </is>
      </c>
      <c r="AT166" s="34" t="inlineStr">
        <is>
          <t>Unverified commercial data</t>
        </is>
      </c>
    </row>
    <row r="167" ht="28" customHeight="1">
      <c r="A167" s="34" t="inlineStr">
        <is>
          <t>Roar Organic</t>
        </is>
      </c>
      <c r="B167" s="34" t="inlineStr">
        <is>
          <t>Roar Organic Electrolyte Infusions | Blueberry Acai | single 532mL</t>
        </is>
      </c>
      <c r="C167" s="34" t="inlineStr">
        <is>
          <t>2) Electrolyte beverage (RTD)</t>
        </is>
      </c>
      <c r="D167" s="34" t="inlineStr">
        <is>
          <t>532 mL bottle</t>
        </is>
      </c>
      <c r="E167" s="48" t="n">
        <v>1</v>
      </c>
      <c r="F167" s="49" t="n"/>
      <c r="G167" s="50">
        <f>IF(AND(ISNUMBER($F167),ISNUMBER($E167),$E167&lt;&gt;0),$F167/$E167,"")</f>
        <v/>
      </c>
      <c r="H167" s="50">
        <f>IF(AND(ISNUMBER($F167),ISNUMBER($AL167),ISNUMBER($E167),($AL167*$E167)&lt;&gt;0),$F167/($AL167*$E167)*100,"")</f>
        <v/>
      </c>
      <c r="I167" s="51" t="n"/>
      <c r="J167" s="52" t="n"/>
      <c r="K167" s="50">
        <f>IF(AND(ISNUMBER($F167),ISNUMBER($J167)),$F167*(1-$J167),"")</f>
        <v/>
      </c>
      <c r="L167" s="51" t="n"/>
      <c r="M167" s="51" t="n"/>
      <c r="N167" s="50">
        <f>IF(ISNUMBER($F167),($F167-IF(ISNUMBER($AM167),$AM167,0))*(1-IF(ISNUMBER($J167),$J167,0)),"")</f>
        <v/>
      </c>
      <c r="O167" s="34" t="inlineStr">
        <is>
          <t>Blueberry Acai</t>
        </is>
      </c>
      <c r="P167" s="48" t="n">
        <v>0</v>
      </c>
      <c r="Q167" s="48" t="n">
        <v>45</v>
      </c>
      <c r="R167" s="48" t="n">
        <v>100</v>
      </c>
      <c r="S167" s="48" t="n">
        <v>2</v>
      </c>
      <c r="T167" s="48" t="n">
        <v>10</v>
      </c>
      <c r="U167" s="34" t="inlineStr">
        <is>
          <t>Stevia + erythritol</t>
        </is>
      </c>
      <c r="V167" s="34" t="inlineStr">
        <is>
          <t>Coconut water electrolytes, antioxidants, B vitamins, low sugar, organic</t>
        </is>
      </c>
      <c r="W167" s="51" t="n"/>
      <c r="X167" s="51" t="n"/>
      <c r="Y167" s="51" t="n"/>
      <c r="Z167" s="51" t="n"/>
      <c r="AA167" s="34" t="inlineStr">
        <is>
          <t>Low</t>
        </is>
      </c>
      <c r="AB167" s="34" t="inlineStr">
        <is>
          <t>Emerging organic niche; modest shelf share</t>
        </is>
      </c>
      <c r="AC167" s="34" t="inlineStr">
        <is>
          <t>Organic, low sugar coconut water hydration</t>
        </is>
      </c>
      <c r="AD167" s="34" t="inlineStr">
        <is>
          <t>Organic and barely sweetened for clean label hydration seekers.</t>
        </is>
      </c>
      <c r="AE167" s="51" t="n"/>
      <c r="AF167" s="53">
        <f>IF(AND(ISNUMBER($P167),ISNUMBER($AL167),$AL167&lt;&gt;0),ROUND($P167/$AL167*100,1),"")</f>
        <v/>
      </c>
      <c r="AG167" s="54">
        <f>IF(AND(ISNUMBER($S167),ISNUMBER($AL167),$AL167&lt;&gt;0),ROUND($S167/$AL167*100,2),"")</f>
        <v/>
      </c>
      <c r="AH167" s="53">
        <f>IF(AND(ISNUMBER($Q167),ISNUMBER($AL167),$AL167&lt;&gt;0),ROUND($Q167/$AL167*100,1),"")</f>
        <v/>
      </c>
      <c r="AI167" s="48">
        <f>IF(ISNUMBER($S167),IF($S167&lt;=1,"Yes","No"),"n/a")</f>
        <v/>
      </c>
      <c r="AJ167" s="48">
        <f>IF(ISNUMBER($S167),ROUND(MAX(0,MIN(100,100-$S167*2.5-IF(ISNUMBER($T167),$T167,0)*0.12+IF($S167&lt;=1,12,0))),0),"")</f>
        <v/>
      </c>
      <c r="AK167" s="48">
        <f>IF(ISNUMBER($Q167),IF($Q167&gt;=100,20,IF($Q167&gt;=30,10,0)),0)+IF(ISNUMBER($R167),IF($R167&gt;=100,20,0),0)+IF(ISNUMBER($P167),IF($P167&gt;=150,20,IF($P167&gt;=50,12,5)),0)+IF(ISNUMBER($S167),IF($S167&lt;=1,15,0),0)</f>
        <v/>
      </c>
      <c r="AL167" s="48" t="n">
        <v>532</v>
      </c>
      <c r="AM167" s="49" t="n"/>
      <c r="AN167" s="48">
        <f>IF(AND(ISNUMBER($P167),ISNUMBER($AL167),$AL167&lt;&gt;0),IF(OR($P167&gt;180,$P167/$AL167*1000&gt;400),"Over ceiling, confirm SKU","Within"),"n/a")</f>
        <v/>
      </c>
      <c r="AO167" s="51" t="n"/>
      <c r="AP167" s="51" t="n"/>
      <c r="AQ167" s="51" t="n"/>
      <c r="AR167" s="34" t="inlineStr">
        <is>
          <t>No enrichment entry, to confirm</t>
        </is>
      </c>
      <c r="AS167" s="34" t="inlineStr">
        <is>
          <t>BLANK -&gt; requires live Amazon.ca capture</t>
        </is>
      </c>
      <c r="AT167" s="34" t="inlineStr">
        <is>
          <t>Unverified commercial data</t>
        </is>
      </c>
    </row>
    <row r="168" ht="28" customHeight="1">
      <c r="A168" s="34" t="inlineStr">
        <is>
          <t>Roar Organic</t>
        </is>
      </c>
      <c r="B168" s="34" t="inlineStr">
        <is>
          <t>Roar Organic Electrolyte Infusions | Blueberry Acai | 8 pack 532mL</t>
        </is>
      </c>
      <c r="C168" s="34" t="inlineStr">
        <is>
          <t>2) Electrolyte beverage (RTD)</t>
        </is>
      </c>
      <c r="D168" s="34" t="inlineStr">
        <is>
          <t>532 mL bottle</t>
        </is>
      </c>
      <c r="E168" s="48" t="n">
        <v>8</v>
      </c>
      <c r="F168" s="49" t="n"/>
      <c r="G168" s="50">
        <f>IF(AND(ISNUMBER($F168),ISNUMBER($E168),$E168&lt;&gt;0),$F168/$E168,"")</f>
        <v/>
      </c>
      <c r="H168" s="50">
        <f>IF(AND(ISNUMBER($F168),ISNUMBER($AL168),ISNUMBER($E168),($AL168*$E168)&lt;&gt;0),$F168/($AL168*$E168)*100,"")</f>
        <v/>
      </c>
      <c r="I168" s="51" t="n"/>
      <c r="J168" s="52" t="n"/>
      <c r="K168" s="50">
        <f>IF(AND(ISNUMBER($F168),ISNUMBER($J168)),$F168*(1-$J168),"")</f>
        <v/>
      </c>
      <c r="L168" s="51" t="n"/>
      <c r="M168" s="51" t="n"/>
      <c r="N168" s="50">
        <f>IF(ISNUMBER($F168),($F168-IF(ISNUMBER($AM168),$AM168,0))*(1-IF(ISNUMBER($J168),$J168,0)),"")</f>
        <v/>
      </c>
      <c r="O168" s="34" t="inlineStr">
        <is>
          <t>Blueberry Acai</t>
        </is>
      </c>
      <c r="P168" s="48" t="n">
        <v>0</v>
      </c>
      <c r="Q168" s="48" t="n">
        <v>45</v>
      </c>
      <c r="R168" s="48" t="n">
        <v>100</v>
      </c>
      <c r="S168" s="48" t="n">
        <v>2</v>
      </c>
      <c r="T168" s="48" t="n">
        <v>10</v>
      </c>
      <c r="U168" s="34" t="inlineStr">
        <is>
          <t>Stevia + erythritol</t>
        </is>
      </c>
      <c r="V168" s="34" t="inlineStr">
        <is>
          <t>Coconut water electrolytes, antioxidants, B vitamins, low sugar, organic</t>
        </is>
      </c>
      <c r="W168" s="51" t="n"/>
      <c r="X168" s="51" t="n"/>
      <c r="Y168" s="51" t="n"/>
      <c r="Z168" s="51" t="n"/>
      <c r="AA168" s="34" t="inlineStr">
        <is>
          <t>Low</t>
        </is>
      </c>
      <c r="AB168" s="34" t="inlineStr">
        <is>
          <t>Emerging organic niche; modest shelf share</t>
        </is>
      </c>
      <c r="AC168" s="34" t="inlineStr">
        <is>
          <t>Organic, low sugar coconut water hydration</t>
        </is>
      </c>
      <c r="AD168" s="34" t="inlineStr">
        <is>
          <t>Organic and barely sweetened for clean label hydration seekers.</t>
        </is>
      </c>
      <c r="AE168" s="51" t="n"/>
      <c r="AF168" s="53">
        <f>IF(AND(ISNUMBER($P168),ISNUMBER($AL168),$AL168&lt;&gt;0),ROUND($P168/$AL168*100,1),"")</f>
        <v/>
      </c>
      <c r="AG168" s="54">
        <f>IF(AND(ISNUMBER($S168),ISNUMBER($AL168),$AL168&lt;&gt;0),ROUND($S168/$AL168*100,2),"")</f>
        <v/>
      </c>
      <c r="AH168" s="53">
        <f>IF(AND(ISNUMBER($Q168),ISNUMBER($AL168),$AL168&lt;&gt;0),ROUND($Q168/$AL168*100,1),"")</f>
        <v/>
      </c>
      <c r="AI168" s="48">
        <f>IF(ISNUMBER($S168),IF($S168&lt;=1,"Yes","No"),"n/a")</f>
        <v/>
      </c>
      <c r="AJ168" s="48">
        <f>IF(ISNUMBER($S168),ROUND(MAX(0,MIN(100,100-$S168*2.5-IF(ISNUMBER($T168),$T168,0)*0.12+IF($S168&lt;=1,12,0))),0),"")</f>
        <v/>
      </c>
      <c r="AK168" s="48">
        <f>IF(ISNUMBER($Q168),IF($Q168&gt;=100,20,IF($Q168&gt;=30,10,0)),0)+IF(ISNUMBER($R168),IF($R168&gt;=100,20,0),0)+IF(ISNUMBER($P168),IF($P168&gt;=150,20,IF($P168&gt;=50,12,5)),0)+IF(ISNUMBER($S168),IF($S168&lt;=1,15,0),0)</f>
        <v/>
      </c>
      <c r="AL168" s="48" t="n">
        <v>532</v>
      </c>
      <c r="AM168" s="49" t="n"/>
      <c r="AN168" s="48">
        <f>IF(AND(ISNUMBER($P168),ISNUMBER($AL168),$AL168&lt;&gt;0),IF(OR($P168&gt;180,$P168/$AL168*1000&gt;400),"Over ceiling, confirm SKU","Within"),"n/a")</f>
        <v/>
      </c>
      <c r="AO168" s="51" t="n"/>
      <c r="AP168" s="51" t="n"/>
      <c r="AQ168" s="51" t="n"/>
      <c r="AR168" s="34" t="inlineStr">
        <is>
          <t>No enrichment entry, to confirm</t>
        </is>
      </c>
      <c r="AS168" s="34" t="inlineStr">
        <is>
          <t>BLANK -&gt; requires live Amazon.ca capture</t>
        </is>
      </c>
      <c r="AT168" s="34" t="inlineStr">
        <is>
          <t>Unverified commercial data</t>
        </is>
      </c>
    </row>
    <row r="169" ht="28" customHeight="1">
      <c r="A169" s="34" t="inlineStr">
        <is>
          <t>Roar Organic</t>
        </is>
      </c>
      <c r="B169" s="34" t="inlineStr">
        <is>
          <t>Roar Organic Electrolyte Infusions | Blueberry Acai | 12 pack 532mL</t>
        </is>
      </c>
      <c r="C169" s="34" t="inlineStr">
        <is>
          <t>2) Electrolyte beverage (RTD)</t>
        </is>
      </c>
      <c r="D169" s="34" t="inlineStr">
        <is>
          <t>532 mL bottle</t>
        </is>
      </c>
      <c r="E169" s="48" t="n">
        <v>12</v>
      </c>
      <c r="F169" s="49" t="n"/>
      <c r="G169" s="50">
        <f>IF(AND(ISNUMBER($F169),ISNUMBER($E169),$E169&lt;&gt;0),$F169/$E169,"")</f>
        <v/>
      </c>
      <c r="H169" s="50">
        <f>IF(AND(ISNUMBER($F169),ISNUMBER($AL169),ISNUMBER($E169),($AL169*$E169)&lt;&gt;0),$F169/($AL169*$E169)*100,"")</f>
        <v/>
      </c>
      <c r="I169" s="51" t="n"/>
      <c r="J169" s="52" t="n"/>
      <c r="K169" s="50">
        <f>IF(AND(ISNUMBER($F169),ISNUMBER($J169)),$F169*(1-$J169),"")</f>
        <v/>
      </c>
      <c r="L169" s="51" t="n"/>
      <c r="M169" s="51" t="n"/>
      <c r="N169" s="50">
        <f>IF(ISNUMBER($F169),($F169-IF(ISNUMBER($AM169),$AM169,0))*(1-IF(ISNUMBER($J169),$J169,0)),"")</f>
        <v/>
      </c>
      <c r="O169" s="34" t="inlineStr">
        <is>
          <t>Blueberry Acai</t>
        </is>
      </c>
      <c r="P169" s="48" t="n">
        <v>0</v>
      </c>
      <c r="Q169" s="48" t="n">
        <v>45</v>
      </c>
      <c r="R169" s="48" t="n">
        <v>100</v>
      </c>
      <c r="S169" s="48" t="n">
        <v>2</v>
      </c>
      <c r="T169" s="48" t="n">
        <v>10</v>
      </c>
      <c r="U169" s="34" t="inlineStr">
        <is>
          <t>Stevia + erythritol</t>
        </is>
      </c>
      <c r="V169" s="34" t="inlineStr">
        <is>
          <t>Coconut water electrolytes, antioxidants, B vitamins, low sugar, organic</t>
        </is>
      </c>
      <c r="W169" s="51" t="n"/>
      <c r="X169" s="51" t="n"/>
      <c r="Y169" s="51" t="n"/>
      <c r="Z169" s="51" t="n"/>
      <c r="AA169" s="34" t="inlineStr">
        <is>
          <t>Low</t>
        </is>
      </c>
      <c r="AB169" s="34" t="inlineStr">
        <is>
          <t>Emerging organic niche; modest shelf share</t>
        </is>
      </c>
      <c r="AC169" s="34" t="inlineStr">
        <is>
          <t>Organic, low sugar coconut water hydration</t>
        </is>
      </c>
      <c r="AD169" s="34" t="inlineStr">
        <is>
          <t>Organic and barely sweetened for clean label hydration seekers.</t>
        </is>
      </c>
      <c r="AE169" s="51" t="n"/>
      <c r="AF169" s="53">
        <f>IF(AND(ISNUMBER($P169),ISNUMBER($AL169),$AL169&lt;&gt;0),ROUND($P169/$AL169*100,1),"")</f>
        <v/>
      </c>
      <c r="AG169" s="54">
        <f>IF(AND(ISNUMBER($S169),ISNUMBER($AL169),$AL169&lt;&gt;0),ROUND($S169/$AL169*100,2),"")</f>
        <v/>
      </c>
      <c r="AH169" s="53">
        <f>IF(AND(ISNUMBER($Q169),ISNUMBER($AL169),$AL169&lt;&gt;0),ROUND($Q169/$AL169*100,1),"")</f>
        <v/>
      </c>
      <c r="AI169" s="48">
        <f>IF(ISNUMBER($S169),IF($S169&lt;=1,"Yes","No"),"n/a")</f>
        <v/>
      </c>
      <c r="AJ169" s="48">
        <f>IF(ISNUMBER($S169),ROUND(MAX(0,MIN(100,100-$S169*2.5-IF(ISNUMBER($T169),$T169,0)*0.12+IF($S169&lt;=1,12,0))),0),"")</f>
        <v/>
      </c>
      <c r="AK169" s="48">
        <f>IF(ISNUMBER($Q169),IF($Q169&gt;=100,20,IF($Q169&gt;=30,10,0)),0)+IF(ISNUMBER($R169),IF($R169&gt;=100,20,0),0)+IF(ISNUMBER($P169),IF($P169&gt;=150,20,IF($P169&gt;=50,12,5)),0)+IF(ISNUMBER($S169),IF($S169&lt;=1,15,0),0)</f>
        <v/>
      </c>
      <c r="AL169" s="48" t="n">
        <v>532</v>
      </c>
      <c r="AM169" s="49" t="n"/>
      <c r="AN169" s="48">
        <f>IF(AND(ISNUMBER($P169),ISNUMBER($AL169),$AL169&lt;&gt;0),IF(OR($P169&gt;180,$P169/$AL169*1000&gt;400),"Over ceiling, confirm SKU","Within"),"n/a")</f>
        <v/>
      </c>
      <c r="AO169" s="51" t="n"/>
      <c r="AP169" s="51" t="n"/>
      <c r="AQ169" s="51" t="n"/>
      <c r="AR169" s="34" t="inlineStr">
        <is>
          <t>No enrichment entry, to confirm</t>
        </is>
      </c>
      <c r="AS169" s="34" t="inlineStr">
        <is>
          <t>BLANK -&gt; requires live Amazon.ca capture</t>
        </is>
      </c>
      <c r="AT169" s="34" t="inlineStr">
        <is>
          <t>Unverified commercial data</t>
        </is>
      </c>
    </row>
    <row r="170" ht="28" customHeight="1">
      <c r="A170" s="34" t="inlineStr">
        <is>
          <t>Roar Organic</t>
        </is>
      </c>
      <c r="B170" s="34" t="inlineStr">
        <is>
          <t>Roar Organic Electrolyte Infusions | Blueberry Acai | 18 pack 532mL</t>
        </is>
      </c>
      <c r="C170" s="34" t="inlineStr">
        <is>
          <t>2) Electrolyte beverage (RTD)</t>
        </is>
      </c>
      <c r="D170" s="34" t="inlineStr">
        <is>
          <t>532 mL bottle</t>
        </is>
      </c>
      <c r="E170" s="48" t="n">
        <v>18</v>
      </c>
      <c r="F170" s="49" t="n"/>
      <c r="G170" s="50">
        <f>IF(AND(ISNUMBER($F170),ISNUMBER($E170),$E170&lt;&gt;0),$F170/$E170,"")</f>
        <v/>
      </c>
      <c r="H170" s="50">
        <f>IF(AND(ISNUMBER($F170),ISNUMBER($AL170),ISNUMBER($E170),($AL170*$E170)&lt;&gt;0),$F170/($AL170*$E170)*100,"")</f>
        <v/>
      </c>
      <c r="I170" s="51" t="n"/>
      <c r="J170" s="52" t="n"/>
      <c r="K170" s="50">
        <f>IF(AND(ISNUMBER($F170),ISNUMBER($J170)),$F170*(1-$J170),"")</f>
        <v/>
      </c>
      <c r="L170" s="51" t="n"/>
      <c r="M170" s="51" t="n"/>
      <c r="N170" s="50">
        <f>IF(ISNUMBER($F170),($F170-IF(ISNUMBER($AM170),$AM170,0))*(1-IF(ISNUMBER($J170),$J170,0)),"")</f>
        <v/>
      </c>
      <c r="O170" s="34" t="inlineStr">
        <is>
          <t>Blueberry Acai</t>
        </is>
      </c>
      <c r="P170" s="48" t="n">
        <v>0</v>
      </c>
      <c r="Q170" s="48" t="n">
        <v>45</v>
      </c>
      <c r="R170" s="48" t="n">
        <v>100</v>
      </c>
      <c r="S170" s="48" t="n">
        <v>2</v>
      </c>
      <c r="T170" s="48" t="n">
        <v>10</v>
      </c>
      <c r="U170" s="34" t="inlineStr">
        <is>
          <t>Stevia + erythritol</t>
        </is>
      </c>
      <c r="V170" s="34" t="inlineStr">
        <is>
          <t>Coconut water electrolytes, antioxidants, B vitamins, low sugar, organic</t>
        </is>
      </c>
      <c r="W170" s="51" t="n"/>
      <c r="X170" s="51" t="n"/>
      <c r="Y170" s="51" t="n"/>
      <c r="Z170" s="51" t="n"/>
      <c r="AA170" s="34" t="inlineStr">
        <is>
          <t>Low</t>
        </is>
      </c>
      <c r="AB170" s="34" t="inlineStr">
        <is>
          <t>Emerging organic niche; modest shelf share</t>
        </is>
      </c>
      <c r="AC170" s="34" t="inlineStr">
        <is>
          <t>Organic, low sugar coconut water hydration</t>
        </is>
      </c>
      <c r="AD170" s="34" t="inlineStr">
        <is>
          <t>Organic and barely sweetened for clean label hydration seekers.</t>
        </is>
      </c>
      <c r="AE170" s="51" t="n"/>
      <c r="AF170" s="53">
        <f>IF(AND(ISNUMBER($P170),ISNUMBER($AL170),$AL170&lt;&gt;0),ROUND($P170/$AL170*100,1),"")</f>
        <v/>
      </c>
      <c r="AG170" s="54">
        <f>IF(AND(ISNUMBER($S170),ISNUMBER($AL170),$AL170&lt;&gt;0),ROUND($S170/$AL170*100,2),"")</f>
        <v/>
      </c>
      <c r="AH170" s="53">
        <f>IF(AND(ISNUMBER($Q170),ISNUMBER($AL170),$AL170&lt;&gt;0),ROUND($Q170/$AL170*100,1),"")</f>
        <v/>
      </c>
      <c r="AI170" s="48">
        <f>IF(ISNUMBER($S170),IF($S170&lt;=1,"Yes","No"),"n/a")</f>
        <v/>
      </c>
      <c r="AJ170" s="48">
        <f>IF(ISNUMBER($S170),ROUND(MAX(0,MIN(100,100-$S170*2.5-IF(ISNUMBER($T170),$T170,0)*0.12+IF($S170&lt;=1,12,0))),0),"")</f>
        <v/>
      </c>
      <c r="AK170" s="48">
        <f>IF(ISNUMBER($Q170),IF($Q170&gt;=100,20,IF($Q170&gt;=30,10,0)),0)+IF(ISNUMBER($R170),IF($R170&gt;=100,20,0),0)+IF(ISNUMBER($P170),IF($P170&gt;=150,20,IF($P170&gt;=50,12,5)),0)+IF(ISNUMBER($S170),IF($S170&lt;=1,15,0),0)</f>
        <v/>
      </c>
      <c r="AL170" s="48" t="n">
        <v>532</v>
      </c>
      <c r="AM170" s="49" t="n"/>
      <c r="AN170" s="48">
        <f>IF(AND(ISNUMBER($P170),ISNUMBER($AL170),$AL170&lt;&gt;0),IF(OR($P170&gt;180,$P170/$AL170*1000&gt;400),"Over ceiling, confirm SKU","Within"),"n/a")</f>
        <v/>
      </c>
      <c r="AO170" s="51" t="n"/>
      <c r="AP170" s="51" t="n"/>
      <c r="AQ170" s="51" t="n"/>
      <c r="AR170" s="34" t="inlineStr">
        <is>
          <t>No enrichment entry, to confirm</t>
        </is>
      </c>
      <c r="AS170" s="34" t="inlineStr">
        <is>
          <t>BLANK -&gt; requires live Amazon.ca capture</t>
        </is>
      </c>
      <c r="AT170" s="34" t="inlineStr">
        <is>
          <t>Unverified commercial data</t>
        </is>
      </c>
    </row>
    <row r="171" ht="28" customHeight="1">
      <c r="A171" s="34" t="inlineStr">
        <is>
          <t>Roar Organic</t>
        </is>
      </c>
      <c r="B171" s="34" t="inlineStr">
        <is>
          <t>Roar Organic Electrolyte Infusions | Blueberry Acai | 24 pack 532mL</t>
        </is>
      </c>
      <c r="C171" s="34" t="inlineStr">
        <is>
          <t>2) Electrolyte beverage (RTD)</t>
        </is>
      </c>
      <c r="D171" s="34" t="inlineStr">
        <is>
          <t>532 mL bottle</t>
        </is>
      </c>
      <c r="E171" s="48" t="n">
        <v>24</v>
      </c>
      <c r="F171" s="49" t="n"/>
      <c r="G171" s="50">
        <f>IF(AND(ISNUMBER($F171),ISNUMBER($E171),$E171&lt;&gt;0),$F171/$E171,"")</f>
        <v/>
      </c>
      <c r="H171" s="50">
        <f>IF(AND(ISNUMBER($F171),ISNUMBER($AL171),ISNUMBER($E171),($AL171*$E171)&lt;&gt;0),$F171/($AL171*$E171)*100,"")</f>
        <v/>
      </c>
      <c r="I171" s="51" t="n"/>
      <c r="J171" s="52" t="n"/>
      <c r="K171" s="50">
        <f>IF(AND(ISNUMBER($F171),ISNUMBER($J171)),$F171*(1-$J171),"")</f>
        <v/>
      </c>
      <c r="L171" s="51" t="n"/>
      <c r="M171" s="51" t="n"/>
      <c r="N171" s="50">
        <f>IF(ISNUMBER($F171),($F171-IF(ISNUMBER($AM171),$AM171,0))*(1-IF(ISNUMBER($J171),$J171,0)),"")</f>
        <v/>
      </c>
      <c r="O171" s="34" t="inlineStr">
        <is>
          <t>Blueberry Acai</t>
        </is>
      </c>
      <c r="P171" s="48" t="n">
        <v>0</v>
      </c>
      <c r="Q171" s="48" t="n">
        <v>45</v>
      </c>
      <c r="R171" s="48" t="n">
        <v>100</v>
      </c>
      <c r="S171" s="48" t="n">
        <v>2</v>
      </c>
      <c r="T171" s="48" t="n">
        <v>10</v>
      </c>
      <c r="U171" s="34" t="inlineStr">
        <is>
          <t>Stevia + erythritol</t>
        </is>
      </c>
      <c r="V171" s="34" t="inlineStr">
        <is>
          <t>Coconut water electrolytes, antioxidants, B vitamins, low sugar, organic</t>
        </is>
      </c>
      <c r="W171" s="51" t="n"/>
      <c r="X171" s="51" t="n"/>
      <c r="Y171" s="51" t="n"/>
      <c r="Z171" s="51" t="n"/>
      <c r="AA171" s="34" t="inlineStr">
        <is>
          <t>Low</t>
        </is>
      </c>
      <c r="AB171" s="34" t="inlineStr">
        <is>
          <t>Emerging organic niche; modest shelf share</t>
        </is>
      </c>
      <c r="AC171" s="34" t="inlineStr">
        <is>
          <t>Organic, low sugar coconut water hydration</t>
        </is>
      </c>
      <c r="AD171" s="34" t="inlineStr">
        <is>
          <t>Organic and barely sweetened for clean label hydration seekers.</t>
        </is>
      </c>
      <c r="AE171" s="51" t="n"/>
      <c r="AF171" s="53">
        <f>IF(AND(ISNUMBER($P171),ISNUMBER($AL171),$AL171&lt;&gt;0),ROUND($P171/$AL171*100,1),"")</f>
        <v/>
      </c>
      <c r="AG171" s="54">
        <f>IF(AND(ISNUMBER($S171),ISNUMBER($AL171),$AL171&lt;&gt;0),ROUND($S171/$AL171*100,2),"")</f>
        <v/>
      </c>
      <c r="AH171" s="53">
        <f>IF(AND(ISNUMBER($Q171),ISNUMBER($AL171),$AL171&lt;&gt;0),ROUND($Q171/$AL171*100,1),"")</f>
        <v/>
      </c>
      <c r="AI171" s="48">
        <f>IF(ISNUMBER($S171),IF($S171&lt;=1,"Yes","No"),"n/a")</f>
        <v/>
      </c>
      <c r="AJ171" s="48">
        <f>IF(ISNUMBER($S171),ROUND(MAX(0,MIN(100,100-$S171*2.5-IF(ISNUMBER($T171),$T171,0)*0.12+IF($S171&lt;=1,12,0))),0),"")</f>
        <v/>
      </c>
      <c r="AK171" s="48">
        <f>IF(ISNUMBER($Q171),IF($Q171&gt;=100,20,IF($Q171&gt;=30,10,0)),0)+IF(ISNUMBER($R171),IF($R171&gt;=100,20,0),0)+IF(ISNUMBER($P171),IF($P171&gt;=150,20,IF($P171&gt;=50,12,5)),0)+IF(ISNUMBER($S171),IF($S171&lt;=1,15,0),0)</f>
        <v/>
      </c>
      <c r="AL171" s="48" t="n">
        <v>532</v>
      </c>
      <c r="AM171" s="49" t="n"/>
      <c r="AN171" s="48">
        <f>IF(AND(ISNUMBER($P171),ISNUMBER($AL171),$AL171&lt;&gt;0),IF(OR($P171&gt;180,$P171/$AL171*1000&gt;400),"Over ceiling, confirm SKU","Within"),"n/a")</f>
        <v/>
      </c>
      <c r="AO171" s="51" t="n"/>
      <c r="AP171" s="51" t="n"/>
      <c r="AQ171" s="51" t="n"/>
      <c r="AR171" s="34" t="inlineStr">
        <is>
          <t>No enrichment entry, to confirm</t>
        </is>
      </c>
      <c r="AS171" s="34" t="inlineStr">
        <is>
          <t>BLANK -&gt; requires live Amazon.ca capture</t>
        </is>
      </c>
      <c r="AT171" s="34" t="inlineStr">
        <is>
          <t>Unverified commercial data</t>
        </is>
      </c>
    </row>
    <row r="172" ht="28" customHeight="1">
      <c r="A172" s="34" t="inlineStr">
        <is>
          <t>Roar Organic</t>
        </is>
      </c>
      <c r="B172" s="34" t="inlineStr">
        <is>
          <t>Roar Organic Electrolyte Infusions | Georgia Peach | single 532mL</t>
        </is>
      </c>
      <c r="C172" s="34" t="inlineStr">
        <is>
          <t>2) Electrolyte beverage (RTD)</t>
        </is>
      </c>
      <c r="D172" s="34" t="inlineStr">
        <is>
          <t>532 mL bottle</t>
        </is>
      </c>
      <c r="E172" s="48" t="n">
        <v>1</v>
      </c>
      <c r="F172" s="49" t="n"/>
      <c r="G172" s="50">
        <f>IF(AND(ISNUMBER($F172),ISNUMBER($E172),$E172&lt;&gt;0),$F172/$E172,"")</f>
        <v/>
      </c>
      <c r="H172" s="50">
        <f>IF(AND(ISNUMBER($F172),ISNUMBER($AL172),ISNUMBER($E172),($AL172*$E172)&lt;&gt;0),$F172/($AL172*$E172)*100,"")</f>
        <v/>
      </c>
      <c r="I172" s="51" t="n"/>
      <c r="J172" s="52" t="n"/>
      <c r="K172" s="50">
        <f>IF(AND(ISNUMBER($F172),ISNUMBER($J172)),$F172*(1-$J172),"")</f>
        <v/>
      </c>
      <c r="L172" s="51" t="n"/>
      <c r="M172" s="51" t="n"/>
      <c r="N172" s="50">
        <f>IF(ISNUMBER($F172),($F172-IF(ISNUMBER($AM172),$AM172,0))*(1-IF(ISNUMBER($J172),$J172,0)),"")</f>
        <v/>
      </c>
      <c r="O172" s="34" t="inlineStr">
        <is>
          <t>Georgia Peach</t>
        </is>
      </c>
      <c r="P172" s="48" t="n">
        <v>0</v>
      </c>
      <c r="Q172" s="48" t="n">
        <v>45</v>
      </c>
      <c r="R172" s="48" t="n">
        <v>100</v>
      </c>
      <c r="S172" s="48" t="n">
        <v>2</v>
      </c>
      <c r="T172" s="48" t="n">
        <v>10</v>
      </c>
      <c r="U172" s="34" t="inlineStr">
        <is>
          <t>Stevia + erythritol</t>
        </is>
      </c>
      <c r="V172" s="34" t="inlineStr">
        <is>
          <t>Coconut water electrolytes, antioxidants, B vitamins, low sugar, organic</t>
        </is>
      </c>
      <c r="W172" s="51" t="n"/>
      <c r="X172" s="51" t="n"/>
      <c r="Y172" s="51" t="n"/>
      <c r="Z172" s="51" t="n"/>
      <c r="AA172" s="34" t="inlineStr">
        <is>
          <t>Low</t>
        </is>
      </c>
      <c r="AB172" s="34" t="inlineStr">
        <is>
          <t>Emerging organic niche; modest shelf share</t>
        </is>
      </c>
      <c r="AC172" s="34" t="inlineStr">
        <is>
          <t>Organic, low sugar coconut water hydration</t>
        </is>
      </c>
      <c r="AD172" s="34" t="inlineStr">
        <is>
          <t>Organic and barely sweetened for clean label hydration seekers.</t>
        </is>
      </c>
      <c r="AE172" s="51" t="n"/>
      <c r="AF172" s="53">
        <f>IF(AND(ISNUMBER($P172),ISNUMBER($AL172),$AL172&lt;&gt;0),ROUND($P172/$AL172*100,1),"")</f>
        <v/>
      </c>
      <c r="AG172" s="54">
        <f>IF(AND(ISNUMBER($S172),ISNUMBER($AL172),$AL172&lt;&gt;0),ROUND($S172/$AL172*100,2),"")</f>
        <v/>
      </c>
      <c r="AH172" s="53">
        <f>IF(AND(ISNUMBER($Q172),ISNUMBER($AL172),$AL172&lt;&gt;0),ROUND($Q172/$AL172*100,1),"")</f>
        <v/>
      </c>
      <c r="AI172" s="48">
        <f>IF(ISNUMBER($S172),IF($S172&lt;=1,"Yes","No"),"n/a")</f>
        <v/>
      </c>
      <c r="AJ172" s="48">
        <f>IF(ISNUMBER($S172),ROUND(MAX(0,MIN(100,100-$S172*2.5-IF(ISNUMBER($T172),$T172,0)*0.12+IF($S172&lt;=1,12,0))),0),"")</f>
        <v/>
      </c>
      <c r="AK172" s="48">
        <f>IF(ISNUMBER($Q172),IF($Q172&gt;=100,20,IF($Q172&gt;=30,10,0)),0)+IF(ISNUMBER($R172),IF($R172&gt;=100,20,0),0)+IF(ISNUMBER($P172),IF($P172&gt;=150,20,IF($P172&gt;=50,12,5)),0)+IF(ISNUMBER($S172),IF($S172&lt;=1,15,0),0)</f>
        <v/>
      </c>
      <c r="AL172" s="48" t="n">
        <v>532</v>
      </c>
      <c r="AM172" s="49" t="n"/>
      <c r="AN172" s="48">
        <f>IF(AND(ISNUMBER($P172),ISNUMBER($AL172),$AL172&lt;&gt;0),IF(OR($P172&gt;180,$P172/$AL172*1000&gt;400),"Over ceiling, confirm SKU","Within"),"n/a")</f>
        <v/>
      </c>
      <c r="AO172" s="51" t="n"/>
      <c r="AP172" s="51" t="n"/>
      <c r="AQ172" s="51" t="n"/>
      <c r="AR172" s="34" t="inlineStr">
        <is>
          <t>No enrichment entry, to confirm</t>
        </is>
      </c>
      <c r="AS172" s="34" t="inlineStr">
        <is>
          <t>BLANK -&gt; requires live Amazon.ca capture</t>
        </is>
      </c>
      <c r="AT172" s="34" t="inlineStr">
        <is>
          <t>Unverified commercial data</t>
        </is>
      </c>
    </row>
    <row r="173" ht="28" customHeight="1">
      <c r="A173" s="34" t="inlineStr">
        <is>
          <t>Roar Organic</t>
        </is>
      </c>
      <c r="B173" s="34" t="inlineStr">
        <is>
          <t>Roar Organic Electrolyte Infusions | Georgia Peach | 8 pack 532mL</t>
        </is>
      </c>
      <c r="C173" s="34" t="inlineStr">
        <is>
          <t>2) Electrolyte beverage (RTD)</t>
        </is>
      </c>
      <c r="D173" s="34" t="inlineStr">
        <is>
          <t>532 mL bottle</t>
        </is>
      </c>
      <c r="E173" s="48" t="n">
        <v>8</v>
      </c>
      <c r="F173" s="49" t="n"/>
      <c r="G173" s="50">
        <f>IF(AND(ISNUMBER($F173),ISNUMBER($E173),$E173&lt;&gt;0),$F173/$E173,"")</f>
        <v/>
      </c>
      <c r="H173" s="50">
        <f>IF(AND(ISNUMBER($F173),ISNUMBER($AL173),ISNUMBER($E173),($AL173*$E173)&lt;&gt;0),$F173/($AL173*$E173)*100,"")</f>
        <v/>
      </c>
      <c r="I173" s="51" t="n"/>
      <c r="J173" s="52" t="n"/>
      <c r="K173" s="50">
        <f>IF(AND(ISNUMBER($F173),ISNUMBER($J173)),$F173*(1-$J173),"")</f>
        <v/>
      </c>
      <c r="L173" s="51" t="n"/>
      <c r="M173" s="51" t="n"/>
      <c r="N173" s="50">
        <f>IF(ISNUMBER($F173),($F173-IF(ISNUMBER($AM173),$AM173,0))*(1-IF(ISNUMBER($J173),$J173,0)),"")</f>
        <v/>
      </c>
      <c r="O173" s="34" t="inlineStr">
        <is>
          <t>Georgia Peach</t>
        </is>
      </c>
      <c r="P173" s="48" t="n">
        <v>0</v>
      </c>
      <c r="Q173" s="48" t="n">
        <v>45</v>
      </c>
      <c r="R173" s="48" t="n">
        <v>100</v>
      </c>
      <c r="S173" s="48" t="n">
        <v>2</v>
      </c>
      <c r="T173" s="48" t="n">
        <v>10</v>
      </c>
      <c r="U173" s="34" t="inlineStr">
        <is>
          <t>Stevia + erythritol</t>
        </is>
      </c>
      <c r="V173" s="34" t="inlineStr">
        <is>
          <t>Coconut water electrolytes, antioxidants, B vitamins, low sugar, organic</t>
        </is>
      </c>
      <c r="W173" s="51" t="n"/>
      <c r="X173" s="51" t="n"/>
      <c r="Y173" s="51" t="n"/>
      <c r="Z173" s="51" t="n"/>
      <c r="AA173" s="34" t="inlineStr">
        <is>
          <t>Low</t>
        </is>
      </c>
      <c r="AB173" s="34" t="inlineStr">
        <is>
          <t>Emerging organic niche; modest shelf share</t>
        </is>
      </c>
      <c r="AC173" s="34" t="inlineStr">
        <is>
          <t>Organic, low sugar coconut water hydration</t>
        </is>
      </c>
      <c r="AD173" s="34" t="inlineStr">
        <is>
          <t>Organic and barely sweetened for clean label hydration seekers.</t>
        </is>
      </c>
      <c r="AE173" s="51" t="n"/>
      <c r="AF173" s="53">
        <f>IF(AND(ISNUMBER($P173),ISNUMBER($AL173),$AL173&lt;&gt;0),ROUND($P173/$AL173*100,1),"")</f>
        <v/>
      </c>
      <c r="AG173" s="54">
        <f>IF(AND(ISNUMBER($S173),ISNUMBER($AL173),$AL173&lt;&gt;0),ROUND($S173/$AL173*100,2),"")</f>
        <v/>
      </c>
      <c r="AH173" s="53">
        <f>IF(AND(ISNUMBER($Q173),ISNUMBER($AL173),$AL173&lt;&gt;0),ROUND($Q173/$AL173*100,1),"")</f>
        <v/>
      </c>
      <c r="AI173" s="48">
        <f>IF(ISNUMBER($S173),IF($S173&lt;=1,"Yes","No"),"n/a")</f>
        <v/>
      </c>
      <c r="AJ173" s="48">
        <f>IF(ISNUMBER($S173),ROUND(MAX(0,MIN(100,100-$S173*2.5-IF(ISNUMBER($T173),$T173,0)*0.12+IF($S173&lt;=1,12,0))),0),"")</f>
        <v/>
      </c>
      <c r="AK173" s="48">
        <f>IF(ISNUMBER($Q173),IF($Q173&gt;=100,20,IF($Q173&gt;=30,10,0)),0)+IF(ISNUMBER($R173),IF($R173&gt;=100,20,0),0)+IF(ISNUMBER($P173),IF($P173&gt;=150,20,IF($P173&gt;=50,12,5)),0)+IF(ISNUMBER($S173),IF($S173&lt;=1,15,0),0)</f>
        <v/>
      </c>
      <c r="AL173" s="48" t="n">
        <v>532</v>
      </c>
      <c r="AM173" s="49" t="n"/>
      <c r="AN173" s="48">
        <f>IF(AND(ISNUMBER($P173),ISNUMBER($AL173),$AL173&lt;&gt;0),IF(OR($P173&gt;180,$P173/$AL173*1000&gt;400),"Over ceiling, confirm SKU","Within"),"n/a")</f>
        <v/>
      </c>
      <c r="AO173" s="51" t="n"/>
      <c r="AP173" s="51" t="n"/>
      <c r="AQ173" s="51" t="n"/>
      <c r="AR173" s="34" t="inlineStr">
        <is>
          <t>No enrichment entry, to confirm</t>
        </is>
      </c>
      <c r="AS173" s="34" t="inlineStr">
        <is>
          <t>BLANK -&gt; requires live Amazon.ca capture</t>
        </is>
      </c>
      <c r="AT173" s="34" t="inlineStr">
        <is>
          <t>Unverified commercial data</t>
        </is>
      </c>
    </row>
    <row r="174" ht="28" customHeight="1">
      <c r="A174" s="34" t="inlineStr">
        <is>
          <t>Roar Organic</t>
        </is>
      </c>
      <c r="B174" s="34" t="inlineStr">
        <is>
          <t>Roar Organic Electrolyte Infusions | Georgia Peach | 12 pack 532mL</t>
        </is>
      </c>
      <c r="C174" s="34" t="inlineStr">
        <is>
          <t>2) Electrolyte beverage (RTD)</t>
        </is>
      </c>
      <c r="D174" s="34" t="inlineStr">
        <is>
          <t>532 mL bottle</t>
        </is>
      </c>
      <c r="E174" s="48" t="n">
        <v>12</v>
      </c>
      <c r="F174" s="49" t="n"/>
      <c r="G174" s="50">
        <f>IF(AND(ISNUMBER($F174),ISNUMBER($E174),$E174&lt;&gt;0),$F174/$E174,"")</f>
        <v/>
      </c>
      <c r="H174" s="50">
        <f>IF(AND(ISNUMBER($F174),ISNUMBER($AL174),ISNUMBER($E174),($AL174*$E174)&lt;&gt;0),$F174/($AL174*$E174)*100,"")</f>
        <v/>
      </c>
      <c r="I174" s="51" t="n"/>
      <c r="J174" s="52" t="n"/>
      <c r="K174" s="50">
        <f>IF(AND(ISNUMBER($F174),ISNUMBER($J174)),$F174*(1-$J174),"")</f>
        <v/>
      </c>
      <c r="L174" s="51" t="n"/>
      <c r="M174" s="51" t="n"/>
      <c r="N174" s="50">
        <f>IF(ISNUMBER($F174),($F174-IF(ISNUMBER($AM174),$AM174,0))*(1-IF(ISNUMBER($J174),$J174,0)),"")</f>
        <v/>
      </c>
      <c r="O174" s="34" t="inlineStr">
        <is>
          <t>Georgia Peach</t>
        </is>
      </c>
      <c r="P174" s="48" t="n">
        <v>0</v>
      </c>
      <c r="Q174" s="48" t="n">
        <v>45</v>
      </c>
      <c r="R174" s="48" t="n">
        <v>100</v>
      </c>
      <c r="S174" s="48" t="n">
        <v>2</v>
      </c>
      <c r="T174" s="48" t="n">
        <v>10</v>
      </c>
      <c r="U174" s="34" t="inlineStr">
        <is>
          <t>Stevia + erythritol</t>
        </is>
      </c>
      <c r="V174" s="34" t="inlineStr">
        <is>
          <t>Coconut water electrolytes, antioxidants, B vitamins, low sugar, organic</t>
        </is>
      </c>
      <c r="W174" s="51" t="n"/>
      <c r="X174" s="51" t="n"/>
      <c r="Y174" s="51" t="n"/>
      <c r="Z174" s="51" t="n"/>
      <c r="AA174" s="34" t="inlineStr">
        <is>
          <t>Low</t>
        </is>
      </c>
      <c r="AB174" s="34" t="inlineStr">
        <is>
          <t>Emerging organic niche; modest shelf share</t>
        </is>
      </c>
      <c r="AC174" s="34" t="inlineStr">
        <is>
          <t>Organic, low sugar coconut water hydration</t>
        </is>
      </c>
      <c r="AD174" s="34" t="inlineStr">
        <is>
          <t>Organic and barely sweetened for clean label hydration seekers.</t>
        </is>
      </c>
      <c r="AE174" s="51" t="n"/>
      <c r="AF174" s="53">
        <f>IF(AND(ISNUMBER($P174),ISNUMBER($AL174),$AL174&lt;&gt;0),ROUND($P174/$AL174*100,1),"")</f>
        <v/>
      </c>
      <c r="AG174" s="54">
        <f>IF(AND(ISNUMBER($S174),ISNUMBER($AL174),$AL174&lt;&gt;0),ROUND($S174/$AL174*100,2),"")</f>
        <v/>
      </c>
      <c r="AH174" s="53">
        <f>IF(AND(ISNUMBER($Q174),ISNUMBER($AL174),$AL174&lt;&gt;0),ROUND($Q174/$AL174*100,1),"")</f>
        <v/>
      </c>
      <c r="AI174" s="48">
        <f>IF(ISNUMBER($S174),IF($S174&lt;=1,"Yes","No"),"n/a")</f>
        <v/>
      </c>
      <c r="AJ174" s="48">
        <f>IF(ISNUMBER($S174),ROUND(MAX(0,MIN(100,100-$S174*2.5-IF(ISNUMBER($T174),$T174,0)*0.12+IF($S174&lt;=1,12,0))),0),"")</f>
        <v/>
      </c>
      <c r="AK174" s="48">
        <f>IF(ISNUMBER($Q174),IF($Q174&gt;=100,20,IF($Q174&gt;=30,10,0)),0)+IF(ISNUMBER($R174),IF($R174&gt;=100,20,0),0)+IF(ISNUMBER($P174),IF($P174&gt;=150,20,IF($P174&gt;=50,12,5)),0)+IF(ISNUMBER($S174),IF($S174&lt;=1,15,0),0)</f>
        <v/>
      </c>
      <c r="AL174" s="48" t="n">
        <v>532</v>
      </c>
      <c r="AM174" s="49" t="n"/>
      <c r="AN174" s="48">
        <f>IF(AND(ISNUMBER($P174),ISNUMBER($AL174),$AL174&lt;&gt;0),IF(OR($P174&gt;180,$P174/$AL174*1000&gt;400),"Over ceiling, confirm SKU","Within"),"n/a")</f>
        <v/>
      </c>
      <c r="AO174" s="51" t="n"/>
      <c r="AP174" s="51" t="n"/>
      <c r="AQ174" s="51" t="n"/>
      <c r="AR174" s="34" t="inlineStr">
        <is>
          <t>No enrichment entry, to confirm</t>
        </is>
      </c>
      <c r="AS174" s="34" t="inlineStr">
        <is>
          <t>BLANK -&gt; requires live Amazon.ca capture</t>
        </is>
      </c>
      <c r="AT174" s="34" t="inlineStr">
        <is>
          <t>Unverified commercial data</t>
        </is>
      </c>
    </row>
    <row r="175" ht="28" customHeight="1">
      <c r="A175" s="34" t="inlineStr">
        <is>
          <t>Roar Organic</t>
        </is>
      </c>
      <c r="B175" s="34" t="inlineStr">
        <is>
          <t>Roar Organic Electrolyte Infusions | Georgia Peach | 18 pack 532mL</t>
        </is>
      </c>
      <c r="C175" s="34" t="inlineStr">
        <is>
          <t>2) Electrolyte beverage (RTD)</t>
        </is>
      </c>
      <c r="D175" s="34" t="inlineStr">
        <is>
          <t>532 mL bottle</t>
        </is>
      </c>
      <c r="E175" s="48" t="n">
        <v>18</v>
      </c>
      <c r="F175" s="49" t="n"/>
      <c r="G175" s="50">
        <f>IF(AND(ISNUMBER($F175),ISNUMBER($E175),$E175&lt;&gt;0),$F175/$E175,"")</f>
        <v/>
      </c>
      <c r="H175" s="50">
        <f>IF(AND(ISNUMBER($F175),ISNUMBER($AL175),ISNUMBER($E175),($AL175*$E175)&lt;&gt;0),$F175/($AL175*$E175)*100,"")</f>
        <v/>
      </c>
      <c r="I175" s="51" t="n"/>
      <c r="J175" s="52" t="n"/>
      <c r="K175" s="50">
        <f>IF(AND(ISNUMBER($F175),ISNUMBER($J175)),$F175*(1-$J175),"")</f>
        <v/>
      </c>
      <c r="L175" s="51" t="n"/>
      <c r="M175" s="51" t="n"/>
      <c r="N175" s="50">
        <f>IF(ISNUMBER($F175),($F175-IF(ISNUMBER($AM175),$AM175,0))*(1-IF(ISNUMBER($J175),$J175,0)),"")</f>
        <v/>
      </c>
      <c r="O175" s="34" t="inlineStr">
        <is>
          <t>Georgia Peach</t>
        </is>
      </c>
      <c r="P175" s="48" t="n">
        <v>0</v>
      </c>
      <c r="Q175" s="48" t="n">
        <v>45</v>
      </c>
      <c r="R175" s="48" t="n">
        <v>100</v>
      </c>
      <c r="S175" s="48" t="n">
        <v>2</v>
      </c>
      <c r="T175" s="48" t="n">
        <v>10</v>
      </c>
      <c r="U175" s="34" t="inlineStr">
        <is>
          <t>Stevia + erythritol</t>
        </is>
      </c>
      <c r="V175" s="34" t="inlineStr">
        <is>
          <t>Coconut water electrolytes, antioxidants, B vitamins, low sugar, organic</t>
        </is>
      </c>
      <c r="W175" s="51" t="n"/>
      <c r="X175" s="51" t="n"/>
      <c r="Y175" s="51" t="n"/>
      <c r="Z175" s="51" t="n"/>
      <c r="AA175" s="34" t="inlineStr">
        <is>
          <t>Low</t>
        </is>
      </c>
      <c r="AB175" s="34" t="inlineStr">
        <is>
          <t>Emerging organic niche; modest shelf share</t>
        </is>
      </c>
      <c r="AC175" s="34" t="inlineStr">
        <is>
          <t>Organic, low sugar coconut water hydration</t>
        </is>
      </c>
      <c r="AD175" s="34" t="inlineStr">
        <is>
          <t>Organic and barely sweetened for clean label hydration seekers.</t>
        </is>
      </c>
      <c r="AE175" s="51" t="n"/>
      <c r="AF175" s="53">
        <f>IF(AND(ISNUMBER($P175),ISNUMBER($AL175),$AL175&lt;&gt;0),ROUND($P175/$AL175*100,1),"")</f>
        <v/>
      </c>
      <c r="AG175" s="54">
        <f>IF(AND(ISNUMBER($S175),ISNUMBER($AL175),$AL175&lt;&gt;0),ROUND($S175/$AL175*100,2),"")</f>
        <v/>
      </c>
      <c r="AH175" s="53">
        <f>IF(AND(ISNUMBER($Q175),ISNUMBER($AL175),$AL175&lt;&gt;0),ROUND($Q175/$AL175*100,1),"")</f>
        <v/>
      </c>
      <c r="AI175" s="48">
        <f>IF(ISNUMBER($S175),IF($S175&lt;=1,"Yes","No"),"n/a")</f>
        <v/>
      </c>
      <c r="AJ175" s="48">
        <f>IF(ISNUMBER($S175),ROUND(MAX(0,MIN(100,100-$S175*2.5-IF(ISNUMBER($T175),$T175,0)*0.12+IF($S175&lt;=1,12,0))),0),"")</f>
        <v/>
      </c>
      <c r="AK175" s="48">
        <f>IF(ISNUMBER($Q175),IF($Q175&gt;=100,20,IF($Q175&gt;=30,10,0)),0)+IF(ISNUMBER($R175),IF($R175&gt;=100,20,0),0)+IF(ISNUMBER($P175),IF($P175&gt;=150,20,IF($P175&gt;=50,12,5)),0)+IF(ISNUMBER($S175),IF($S175&lt;=1,15,0),0)</f>
        <v/>
      </c>
      <c r="AL175" s="48" t="n">
        <v>532</v>
      </c>
      <c r="AM175" s="49" t="n"/>
      <c r="AN175" s="48">
        <f>IF(AND(ISNUMBER($P175),ISNUMBER($AL175),$AL175&lt;&gt;0),IF(OR($P175&gt;180,$P175/$AL175*1000&gt;400),"Over ceiling, confirm SKU","Within"),"n/a")</f>
        <v/>
      </c>
      <c r="AO175" s="51" t="n"/>
      <c r="AP175" s="51" t="n"/>
      <c r="AQ175" s="51" t="n"/>
      <c r="AR175" s="34" t="inlineStr">
        <is>
          <t>No enrichment entry, to confirm</t>
        </is>
      </c>
      <c r="AS175" s="34" t="inlineStr">
        <is>
          <t>BLANK -&gt; requires live Amazon.ca capture</t>
        </is>
      </c>
      <c r="AT175" s="34" t="inlineStr">
        <is>
          <t>Unverified commercial data</t>
        </is>
      </c>
    </row>
    <row r="176" ht="28" customHeight="1">
      <c r="A176" s="34" t="inlineStr">
        <is>
          <t>Roar Organic</t>
        </is>
      </c>
      <c r="B176" s="34" t="inlineStr">
        <is>
          <t>Roar Organic Electrolyte Infusions | Georgia Peach | 24 pack 532mL</t>
        </is>
      </c>
      <c r="C176" s="34" t="inlineStr">
        <is>
          <t>2) Electrolyte beverage (RTD)</t>
        </is>
      </c>
      <c r="D176" s="34" t="inlineStr">
        <is>
          <t>532 mL bottle</t>
        </is>
      </c>
      <c r="E176" s="48" t="n">
        <v>24</v>
      </c>
      <c r="F176" s="49" t="n"/>
      <c r="G176" s="50">
        <f>IF(AND(ISNUMBER($F176),ISNUMBER($E176),$E176&lt;&gt;0),$F176/$E176,"")</f>
        <v/>
      </c>
      <c r="H176" s="50">
        <f>IF(AND(ISNUMBER($F176),ISNUMBER($AL176),ISNUMBER($E176),($AL176*$E176)&lt;&gt;0),$F176/($AL176*$E176)*100,"")</f>
        <v/>
      </c>
      <c r="I176" s="51" t="n"/>
      <c r="J176" s="52" t="n"/>
      <c r="K176" s="50">
        <f>IF(AND(ISNUMBER($F176),ISNUMBER($J176)),$F176*(1-$J176),"")</f>
        <v/>
      </c>
      <c r="L176" s="51" t="n"/>
      <c r="M176" s="51" t="n"/>
      <c r="N176" s="50">
        <f>IF(ISNUMBER($F176),($F176-IF(ISNUMBER($AM176),$AM176,0))*(1-IF(ISNUMBER($J176),$J176,0)),"")</f>
        <v/>
      </c>
      <c r="O176" s="34" t="inlineStr">
        <is>
          <t>Georgia Peach</t>
        </is>
      </c>
      <c r="P176" s="48" t="n">
        <v>0</v>
      </c>
      <c r="Q176" s="48" t="n">
        <v>45</v>
      </c>
      <c r="R176" s="48" t="n">
        <v>100</v>
      </c>
      <c r="S176" s="48" t="n">
        <v>2</v>
      </c>
      <c r="T176" s="48" t="n">
        <v>10</v>
      </c>
      <c r="U176" s="34" t="inlineStr">
        <is>
          <t>Stevia + erythritol</t>
        </is>
      </c>
      <c r="V176" s="34" t="inlineStr">
        <is>
          <t>Coconut water electrolytes, antioxidants, B vitamins, low sugar, organic</t>
        </is>
      </c>
      <c r="W176" s="51" t="n"/>
      <c r="X176" s="51" t="n"/>
      <c r="Y176" s="51" t="n"/>
      <c r="Z176" s="51" t="n"/>
      <c r="AA176" s="34" t="inlineStr">
        <is>
          <t>Low</t>
        </is>
      </c>
      <c r="AB176" s="34" t="inlineStr">
        <is>
          <t>Emerging organic niche; modest shelf share</t>
        </is>
      </c>
      <c r="AC176" s="34" t="inlineStr">
        <is>
          <t>Organic, low sugar coconut water hydration</t>
        </is>
      </c>
      <c r="AD176" s="34" t="inlineStr">
        <is>
          <t>Organic and barely sweetened for clean label hydration seekers.</t>
        </is>
      </c>
      <c r="AE176" s="51" t="n"/>
      <c r="AF176" s="53">
        <f>IF(AND(ISNUMBER($P176),ISNUMBER($AL176),$AL176&lt;&gt;0),ROUND($P176/$AL176*100,1),"")</f>
        <v/>
      </c>
      <c r="AG176" s="54">
        <f>IF(AND(ISNUMBER($S176),ISNUMBER($AL176),$AL176&lt;&gt;0),ROUND($S176/$AL176*100,2),"")</f>
        <v/>
      </c>
      <c r="AH176" s="53">
        <f>IF(AND(ISNUMBER($Q176),ISNUMBER($AL176),$AL176&lt;&gt;0),ROUND($Q176/$AL176*100,1),"")</f>
        <v/>
      </c>
      <c r="AI176" s="48">
        <f>IF(ISNUMBER($S176),IF($S176&lt;=1,"Yes","No"),"n/a")</f>
        <v/>
      </c>
      <c r="AJ176" s="48">
        <f>IF(ISNUMBER($S176),ROUND(MAX(0,MIN(100,100-$S176*2.5-IF(ISNUMBER($T176),$T176,0)*0.12+IF($S176&lt;=1,12,0))),0),"")</f>
        <v/>
      </c>
      <c r="AK176" s="48">
        <f>IF(ISNUMBER($Q176),IF($Q176&gt;=100,20,IF($Q176&gt;=30,10,0)),0)+IF(ISNUMBER($R176),IF($R176&gt;=100,20,0),0)+IF(ISNUMBER($P176),IF($P176&gt;=150,20,IF($P176&gt;=50,12,5)),0)+IF(ISNUMBER($S176),IF($S176&lt;=1,15,0),0)</f>
        <v/>
      </c>
      <c r="AL176" s="48" t="n">
        <v>532</v>
      </c>
      <c r="AM176" s="49" t="n"/>
      <c r="AN176" s="48">
        <f>IF(AND(ISNUMBER($P176),ISNUMBER($AL176),$AL176&lt;&gt;0),IF(OR($P176&gt;180,$P176/$AL176*1000&gt;400),"Over ceiling, confirm SKU","Within"),"n/a")</f>
        <v/>
      </c>
      <c r="AO176" s="51" t="n"/>
      <c r="AP176" s="51" t="n"/>
      <c r="AQ176" s="51" t="n"/>
      <c r="AR176" s="34" t="inlineStr">
        <is>
          <t>No enrichment entry, to confirm</t>
        </is>
      </c>
      <c r="AS176" s="34" t="inlineStr">
        <is>
          <t>BLANK -&gt; requires live Amazon.ca capture</t>
        </is>
      </c>
      <c r="AT176" s="34" t="inlineStr">
        <is>
          <t>Unverified commercial data</t>
        </is>
      </c>
    </row>
    <row r="177" ht="28" customHeight="1">
      <c r="A177" s="34" t="inlineStr">
        <is>
          <t>BioSteel</t>
        </is>
      </c>
      <c r="B177" s="34" t="inlineStr">
        <is>
          <t>BioSteel Sports Drink (RTD) | Blue Raspberry | single 500mL</t>
        </is>
      </c>
      <c r="C177" s="34" t="inlineStr">
        <is>
          <t>2) Electrolyte beverage (RTD)</t>
        </is>
      </c>
      <c r="D177" s="34" t="inlineStr">
        <is>
          <t>500 mL bottle</t>
        </is>
      </c>
      <c r="E177" s="48" t="n">
        <v>1</v>
      </c>
      <c r="F177" s="49" t="n"/>
      <c r="G177" s="50">
        <f>IF(AND(ISNUMBER($F177),ISNUMBER($E177),$E177&lt;&gt;0),$F177/$E177,"")</f>
        <v/>
      </c>
      <c r="H177" s="50">
        <f>IF(AND(ISNUMBER($F177),ISNUMBER($AL177),ISNUMBER($E177),($AL177*$E177)&lt;&gt;0),$F177/($AL177*$E177)*100,"")</f>
        <v/>
      </c>
      <c r="I177" s="51" t="n"/>
      <c r="J177" s="52" t="n"/>
      <c r="K177" s="50">
        <f>IF(AND(ISNUMBER($F177),ISNUMBER($J177)),$F177*(1-$J177),"")</f>
        <v/>
      </c>
      <c r="L177" s="51" t="n"/>
      <c r="M177" s="51" t="n"/>
      <c r="N177" s="50">
        <f>IF(ISNUMBER($F177),($F177-IF(ISNUMBER($AM177),$AM177,0))*(1-IF(ISNUMBER($J177),$J177,0)),"")</f>
        <v/>
      </c>
      <c r="O177" s="34" t="inlineStr">
        <is>
          <t>Blue Raspberry</t>
        </is>
      </c>
      <c r="P177" s="48" t="n">
        <v>0</v>
      </c>
      <c r="Q177" s="48" t="n">
        <v>230</v>
      </c>
      <c r="R177" s="48" t="n">
        <v>225</v>
      </c>
      <c r="S177" s="48" t="n">
        <v>0</v>
      </c>
      <c r="T177" s="48" t="n">
        <v>10</v>
      </c>
      <c r="U177" s="34" t="inlineStr">
        <is>
          <t>Stevia Leaf Extract</t>
        </is>
      </c>
      <c r="V177" s="34" t="inlineStr">
        <is>
          <t>5 essential electrolytes (Na/K/Ca/Mg/Sea Salt), zero sugar, plant based sweetener, vegan, non GMO, caffeine free; made in Canada</t>
        </is>
      </c>
      <c r="W177" s="51" t="n"/>
      <c r="X177" s="51" t="n"/>
      <c r="Y177" s="51" t="n"/>
      <c r="Z177" s="51" t="n"/>
      <c r="AA177" s="34" t="inlineStr">
        <is>
          <t>Medium</t>
        </is>
      </c>
      <c r="AB177" s="34" t="inlineStr">
        <is>
          <t>Canadian brand; strong domestic hockey/sports tie ins</t>
        </is>
      </c>
      <c r="AC177" s="34" t="inlineStr">
        <is>
          <t>Zero sugar clean sports hydration (Canadian, pro endorsed)</t>
        </is>
      </c>
      <c r="AD177" s="34" t="inlineStr">
        <is>
          <t>Zero sugar plus pro sports credibility, made in Canada.</t>
        </is>
      </c>
      <c r="AE177" s="51" t="n"/>
      <c r="AF177" s="53">
        <f>IF(AND(ISNUMBER($P177),ISNUMBER($AL177),$AL177&lt;&gt;0),ROUND($P177/$AL177*100,1),"")</f>
        <v/>
      </c>
      <c r="AG177" s="54">
        <f>IF(AND(ISNUMBER($S177),ISNUMBER($AL177),$AL177&lt;&gt;0),ROUND($S177/$AL177*100,2),"")</f>
        <v/>
      </c>
      <c r="AH177" s="53">
        <f>IF(AND(ISNUMBER($Q177),ISNUMBER($AL177),$AL177&lt;&gt;0),ROUND($Q177/$AL177*100,1),"")</f>
        <v/>
      </c>
      <c r="AI177" s="48">
        <f>IF(ISNUMBER($S177),IF($S177&lt;=1,"Yes","No"),"n/a")</f>
        <v/>
      </c>
      <c r="AJ177" s="48">
        <f>IF(ISNUMBER($S177),ROUND(MAX(0,MIN(100,100-$S177*2.5-IF(ISNUMBER($T177),$T177,0)*0.12+IF($S177&lt;=1,12,0))),0),"")</f>
        <v/>
      </c>
      <c r="AK177" s="48">
        <f>IF(ISNUMBER($Q177),IF($Q177&gt;=100,20,IF($Q177&gt;=30,10,0)),0)+IF(ISNUMBER($R177),IF($R177&gt;=100,20,0),0)+IF(ISNUMBER($P177),IF($P177&gt;=150,20,IF($P177&gt;=50,12,5)),0)+IF(ISNUMBER($S177),IF($S177&lt;=1,15,0),0)</f>
        <v/>
      </c>
      <c r="AL177" s="48" t="n">
        <v>500</v>
      </c>
      <c r="AM177" s="49" t="n"/>
      <c r="AN177" s="48">
        <f>IF(AND(ISNUMBER($P177),ISNUMBER($AL177),$AL177&lt;&gt;0),IF(OR($P177&gt;180,$P177/$AL177*1000&gt;400),"Over ceiling, confirm SKU","Within"),"n/a")</f>
        <v/>
      </c>
      <c r="AO177" s="51" t="n"/>
      <c r="AP177" s="51" t="n"/>
      <c r="AQ177" s="51" t="n"/>
      <c r="AR177" s="34" t="inlineStr">
        <is>
          <t>Retrieved and cited, see Enrichment Log</t>
        </is>
      </c>
      <c r="AS177" s="34" t="inlineStr">
        <is>
          <t>BLANK -&gt; requires live Amazon.ca capture</t>
        </is>
      </c>
      <c r="AT177" s="34" t="inlineStr">
        <is>
          <t>Unverified commercial data</t>
        </is>
      </c>
    </row>
    <row r="178" ht="28" customHeight="1">
      <c r="A178" s="34" t="inlineStr">
        <is>
          <t>BioSteel</t>
        </is>
      </c>
      <c r="B178" s="34" t="inlineStr">
        <is>
          <t>BioSteel Sports Drink (RTD) | Blue Raspberry | 8 pack 500mL</t>
        </is>
      </c>
      <c r="C178" s="34" t="inlineStr">
        <is>
          <t>2) Electrolyte beverage (RTD)</t>
        </is>
      </c>
      <c r="D178" s="34" t="inlineStr">
        <is>
          <t>500 mL bottle</t>
        </is>
      </c>
      <c r="E178" s="48" t="n">
        <v>8</v>
      </c>
      <c r="F178" s="49" t="n"/>
      <c r="G178" s="50">
        <f>IF(AND(ISNUMBER($F178),ISNUMBER($E178),$E178&lt;&gt;0),$F178/$E178,"")</f>
        <v/>
      </c>
      <c r="H178" s="50">
        <f>IF(AND(ISNUMBER($F178),ISNUMBER($AL178),ISNUMBER($E178),($AL178*$E178)&lt;&gt;0),$F178/($AL178*$E178)*100,"")</f>
        <v/>
      </c>
      <c r="I178" s="51" t="n"/>
      <c r="J178" s="52" t="n"/>
      <c r="K178" s="50">
        <f>IF(AND(ISNUMBER($F178),ISNUMBER($J178)),$F178*(1-$J178),"")</f>
        <v/>
      </c>
      <c r="L178" s="51" t="n"/>
      <c r="M178" s="51" t="n"/>
      <c r="N178" s="50">
        <f>IF(ISNUMBER($F178),($F178-IF(ISNUMBER($AM178),$AM178,0))*(1-IF(ISNUMBER($J178),$J178,0)),"")</f>
        <v/>
      </c>
      <c r="O178" s="34" t="inlineStr">
        <is>
          <t>Blue Raspberry</t>
        </is>
      </c>
      <c r="P178" s="48" t="n">
        <v>0</v>
      </c>
      <c r="Q178" s="48" t="n">
        <v>230</v>
      </c>
      <c r="R178" s="48" t="n">
        <v>225</v>
      </c>
      <c r="S178" s="48" t="n">
        <v>0</v>
      </c>
      <c r="T178" s="48" t="n">
        <v>10</v>
      </c>
      <c r="U178" s="34" t="inlineStr">
        <is>
          <t>Stevia Leaf Extract</t>
        </is>
      </c>
      <c r="V178" s="34" t="inlineStr">
        <is>
          <t>5 essential electrolytes (Na/K/Ca/Mg/Sea Salt), zero sugar, plant based sweetener, vegan, non GMO, caffeine free; made in Canada</t>
        </is>
      </c>
      <c r="W178" s="51" t="n"/>
      <c r="X178" s="51" t="n"/>
      <c r="Y178" s="51" t="n"/>
      <c r="Z178" s="51" t="n"/>
      <c r="AA178" s="34" t="inlineStr">
        <is>
          <t>Medium</t>
        </is>
      </c>
      <c r="AB178" s="34" t="inlineStr">
        <is>
          <t>Canadian brand; strong domestic hockey/sports tie ins</t>
        </is>
      </c>
      <c r="AC178" s="34" t="inlineStr">
        <is>
          <t>Zero sugar clean sports hydration (Canadian, pro endorsed)</t>
        </is>
      </c>
      <c r="AD178" s="34" t="inlineStr">
        <is>
          <t>Zero sugar plus pro sports credibility, made in Canada.</t>
        </is>
      </c>
      <c r="AE178" s="51" t="n"/>
      <c r="AF178" s="53">
        <f>IF(AND(ISNUMBER($P178),ISNUMBER($AL178),$AL178&lt;&gt;0),ROUND($P178/$AL178*100,1),"")</f>
        <v/>
      </c>
      <c r="AG178" s="54">
        <f>IF(AND(ISNUMBER($S178),ISNUMBER($AL178),$AL178&lt;&gt;0),ROUND($S178/$AL178*100,2),"")</f>
        <v/>
      </c>
      <c r="AH178" s="53">
        <f>IF(AND(ISNUMBER($Q178),ISNUMBER($AL178),$AL178&lt;&gt;0),ROUND($Q178/$AL178*100,1),"")</f>
        <v/>
      </c>
      <c r="AI178" s="48">
        <f>IF(ISNUMBER($S178),IF($S178&lt;=1,"Yes","No"),"n/a")</f>
        <v/>
      </c>
      <c r="AJ178" s="48">
        <f>IF(ISNUMBER($S178),ROUND(MAX(0,MIN(100,100-$S178*2.5-IF(ISNUMBER($T178),$T178,0)*0.12+IF($S178&lt;=1,12,0))),0),"")</f>
        <v/>
      </c>
      <c r="AK178" s="48">
        <f>IF(ISNUMBER($Q178),IF($Q178&gt;=100,20,IF($Q178&gt;=30,10,0)),0)+IF(ISNUMBER($R178),IF($R178&gt;=100,20,0),0)+IF(ISNUMBER($P178),IF($P178&gt;=150,20,IF($P178&gt;=50,12,5)),0)+IF(ISNUMBER($S178),IF($S178&lt;=1,15,0),0)</f>
        <v/>
      </c>
      <c r="AL178" s="48" t="n">
        <v>500</v>
      </c>
      <c r="AM178" s="49" t="n"/>
      <c r="AN178" s="48">
        <f>IF(AND(ISNUMBER($P178),ISNUMBER($AL178),$AL178&lt;&gt;0),IF(OR($P178&gt;180,$P178/$AL178*1000&gt;400),"Over ceiling, confirm SKU","Within"),"n/a")</f>
        <v/>
      </c>
      <c r="AO178" s="51" t="n"/>
      <c r="AP178" s="51" t="n"/>
      <c r="AQ178" s="51" t="n"/>
      <c r="AR178" s="34" t="inlineStr">
        <is>
          <t>Retrieved and cited, see Enrichment Log</t>
        </is>
      </c>
      <c r="AS178" s="34" t="inlineStr">
        <is>
          <t>BLANK -&gt; requires live Amazon.ca capture</t>
        </is>
      </c>
      <c r="AT178" s="34" t="inlineStr">
        <is>
          <t>Unverified commercial data</t>
        </is>
      </c>
    </row>
    <row r="179" ht="28" customHeight="1">
      <c r="A179" s="34" t="inlineStr">
        <is>
          <t>BioSteel</t>
        </is>
      </c>
      <c r="B179" s="34" t="inlineStr">
        <is>
          <t>BioSteel Sports Drink (RTD) | Blue Raspberry | 12 pack 500mL</t>
        </is>
      </c>
      <c r="C179" s="34" t="inlineStr">
        <is>
          <t>2) Electrolyte beverage (RTD)</t>
        </is>
      </c>
      <c r="D179" s="34" t="inlineStr">
        <is>
          <t>500 mL bottle</t>
        </is>
      </c>
      <c r="E179" s="48" t="n">
        <v>12</v>
      </c>
      <c r="F179" s="49" t="n"/>
      <c r="G179" s="50">
        <f>IF(AND(ISNUMBER($F179),ISNUMBER($E179),$E179&lt;&gt;0),$F179/$E179,"")</f>
        <v/>
      </c>
      <c r="H179" s="50">
        <f>IF(AND(ISNUMBER($F179),ISNUMBER($AL179),ISNUMBER($E179),($AL179*$E179)&lt;&gt;0),$F179/($AL179*$E179)*100,"")</f>
        <v/>
      </c>
      <c r="I179" s="51" t="n"/>
      <c r="J179" s="52" t="n"/>
      <c r="K179" s="50">
        <f>IF(AND(ISNUMBER($F179),ISNUMBER($J179)),$F179*(1-$J179),"")</f>
        <v/>
      </c>
      <c r="L179" s="51" t="n"/>
      <c r="M179" s="51" t="n"/>
      <c r="N179" s="50">
        <f>IF(ISNUMBER($F179),($F179-IF(ISNUMBER($AM179),$AM179,0))*(1-IF(ISNUMBER($J179),$J179,0)),"")</f>
        <v/>
      </c>
      <c r="O179" s="34" t="inlineStr">
        <is>
          <t>Blue Raspberry</t>
        </is>
      </c>
      <c r="P179" s="48" t="n">
        <v>0</v>
      </c>
      <c r="Q179" s="48" t="n">
        <v>230</v>
      </c>
      <c r="R179" s="48" t="n">
        <v>225</v>
      </c>
      <c r="S179" s="48" t="n">
        <v>0</v>
      </c>
      <c r="T179" s="48" t="n">
        <v>10</v>
      </c>
      <c r="U179" s="34" t="inlineStr">
        <is>
          <t>Stevia Leaf Extract</t>
        </is>
      </c>
      <c r="V179" s="34" t="inlineStr">
        <is>
          <t>5 essential electrolytes (Na/K/Ca/Mg/Sea Salt), zero sugar, plant based sweetener, vegan, non GMO, caffeine free; made in Canada</t>
        </is>
      </c>
      <c r="W179" s="51" t="n"/>
      <c r="X179" s="51" t="n"/>
      <c r="Y179" s="51" t="n"/>
      <c r="Z179" s="51" t="n"/>
      <c r="AA179" s="34" t="inlineStr">
        <is>
          <t>Medium</t>
        </is>
      </c>
      <c r="AB179" s="34" t="inlineStr">
        <is>
          <t>Canadian brand; strong domestic hockey/sports tie ins</t>
        </is>
      </c>
      <c r="AC179" s="34" t="inlineStr">
        <is>
          <t>Zero sugar clean sports hydration (Canadian, pro endorsed)</t>
        </is>
      </c>
      <c r="AD179" s="34" t="inlineStr">
        <is>
          <t>Zero sugar plus pro sports credibility, made in Canada.</t>
        </is>
      </c>
      <c r="AE179" s="51" t="n"/>
      <c r="AF179" s="53">
        <f>IF(AND(ISNUMBER($P179),ISNUMBER($AL179),$AL179&lt;&gt;0),ROUND($P179/$AL179*100,1),"")</f>
        <v/>
      </c>
      <c r="AG179" s="54">
        <f>IF(AND(ISNUMBER($S179),ISNUMBER($AL179),$AL179&lt;&gt;0),ROUND($S179/$AL179*100,2),"")</f>
        <v/>
      </c>
      <c r="AH179" s="53">
        <f>IF(AND(ISNUMBER($Q179),ISNUMBER($AL179),$AL179&lt;&gt;0),ROUND($Q179/$AL179*100,1),"")</f>
        <v/>
      </c>
      <c r="AI179" s="48">
        <f>IF(ISNUMBER($S179),IF($S179&lt;=1,"Yes","No"),"n/a")</f>
        <v/>
      </c>
      <c r="AJ179" s="48">
        <f>IF(ISNUMBER($S179),ROUND(MAX(0,MIN(100,100-$S179*2.5-IF(ISNUMBER($T179),$T179,0)*0.12+IF($S179&lt;=1,12,0))),0),"")</f>
        <v/>
      </c>
      <c r="AK179" s="48">
        <f>IF(ISNUMBER($Q179),IF($Q179&gt;=100,20,IF($Q179&gt;=30,10,0)),0)+IF(ISNUMBER($R179),IF($R179&gt;=100,20,0),0)+IF(ISNUMBER($P179),IF($P179&gt;=150,20,IF($P179&gt;=50,12,5)),0)+IF(ISNUMBER($S179),IF($S179&lt;=1,15,0),0)</f>
        <v/>
      </c>
      <c r="AL179" s="48" t="n">
        <v>500</v>
      </c>
      <c r="AM179" s="49" t="n"/>
      <c r="AN179" s="48">
        <f>IF(AND(ISNUMBER($P179),ISNUMBER($AL179),$AL179&lt;&gt;0),IF(OR($P179&gt;180,$P179/$AL179*1000&gt;400),"Over ceiling, confirm SKU","Within"),"n/a")</f>
        <v/>
      </c>
      <c r="AO179" s="51" t="n"/>
      <c r="AP179" s="51" t="n"/>
      <c r="AQ179" s="51" t="n"/>
      <c r="AR179" s="34" t="inlineStr">
        <is>
          <t>Retrieved and cited, see Enrichment Log</t>
        </is>
      </c>
      <c r="AS179" s="34" t="inlineStr">
        <is>
          <t>BLANK -&gt; requires live Amazon.ca capture</t>
        </is>
      </c>
      <c r="AT179" s="34" t="inlineStr">
        <is>
          <t>Unverified commercial data</t>
        </is>
      </c>
    </row>
    <row r="180" ht="28" customHeight="1">
      <c r="A180" s="34" t="inlineStr">
        <is>
          <t>BioSteel</t>
        </is>
      </c>
      <c r="B180" s="34" t="inlineStr">
        <is>
          <t>BioSteel Sports Drink (RTD) | Blue Raspberry | 18 pack 500mL</t>
        </is>
      </c>
      <c r="C180" s="34" t="inlineStr">
        <is>
          <t>2) Electrolyte beverage (RTD)</t>
        </is>
      </c>
      <c r="D180" s="34" t="inlineStr">
        <is>
          <t>500 mL bottle</t>
        </is>
      </c>
      <c r="E180" s="48" t="n">
        <v>18</v>
      </c>
      <c r="F180" s="49" t="n"/>
      <c r="G180" s="50">
        <f>IF(AND(ISNUMBER($F180),ISNUMBER($E180),$E180&lt;&gt;0),$F180/$E180,"")</f>
        <v/>
      </c>
      <c r="H180" s="50">
        <f>IF(AND(ISNUMBER($F180),ISNUMBER($AL180),ISNUMBER($E180),($AL180*$E180)&lt;&gt;0),$F180/($AL180*$E180)*100,"")</f>
        <v/>
      </c>
      <c r="I180" s="51" t="n"/>
      <c r="J180" s="52" t="n"/>
      <c r="K180" s="50">
        <f>IF(AND(ISNUMBER($F180),ISNUMBER($J180)),$F180*(1-$J180),"")</f>
        <v/>
      </c>
      <c r="L180" s="51" t="n"/>
      <c r="M180" s="51" t="n"/>
      <c r="N180" s="50">
        <f>IF(ISNUMBER($F180),($F180-IF(ISNUMBER($AM180),$AM180,0))*(1-IF(ISNUMBER($J180),$J180,0)),"")</f>
        <v/>
      </c>
      <c r="O180" s="34" t="inlineStr">
        <is>
          <t>Blue Raspberry</t>
        </is>
      </c>
      <c r="P180" s="48" t="n">
        <v>0</v>
      </c>
      <c r="Q180" s="48" t="n">
        <v>230</v>
      </c>
      <c r="R180" s="48" t="n">
        <v>225</v>
      </c>
      <c r="S180" s="48" t="n">
        <v>0</v>
      </c>
      <c r="T180" s="48" t="n">
        <v>10</v>
      </c>
      <c r="U180" s="34" t="inlineStr">
        <is>
          <t>Stevia Leaf Extract</t>
        </is>
      </c>
      <c r="V180" s="34" t="inlineStr">
        <is>
          <t>5 essential electrolytes (Na/K/Ca/Mg/Sea Salt), zero sugar, plant based sweetener, vegan, non GMO, caffeine free; made in Canada</t>
        </is>
      </c>
      <c r="W180" s="51" t="n"/>
      <c r="X180" s="51" t="n"/>
      <c r="Y180" s="51" t="n"/>
      <c r="Z180" s="51" t="n"/>
      <c r="AA180" s="34" t="inlineStr">
        <is>
          <t>Medium</t>
        </is>
      </c>
      <c r="AB180" s="34" t="inlineStr">
        <is>
          <t>Canadian brand; strong domestic hockey/sports tie ins</t>
        </is>
      </c>
      <c r="AC180" s="34" t="inlineStr">
        <is>
          <t>Zero sugar clean sports hydration (Canadian, pro endorsed)</t>
        </is>
      </c>
      <c r="AD180" s="34" t="inlineStr">
        <is>
          <t>Zero sugar plus pro sports credibility, made in Canada.</t>
        </is>
      </c>
      <c r="AE180" s="51" t="n"/>
      <c r="AF180" s="53">
        <f>IF(AND(ISNUMBER($P180),ISNUMBER($AL180),$AL180&lt;&gt;0),ROUND($P180/$AL180*100,1),"")</f>
        <v/>
      </c>
      <c r="AG180" s="54">
        <f>IF(AND(ISNUMBER($S180),ISNUMBER($AL180),$AL180&lt;&gt;0),ROUND($S180/$AL180*100,2),"")</f>
        <v/>
      </c>
      <c r="AH180" s="53">
        <f>IF(AND(ISNUMBER($Q180),ISNUMBER($AL180),$AL180&lt;&gt;0),ROUND($Q180/$AL180*100,1),"")</f>
        <v/>
      </c>
      <c r="AI180" s="48">
        <f>IF(ISNUMBER($S180),IF($S180&lt;=1,"Yes","No"),"n/a")</f>
        <v/>
      </c>
      <c r="AJ180" s="48">
        <f>IF(ISNUMBER($S180),ROUND(MAX(0,MIN(100,100-$S180*2.5-IF(ISNUMBER($T180),$T180,0)*0.12+IF($S180&lt;=1,12,0))),0),"")</f>
        <v/>
      </c>
      <c r="AK180" s="48">
        <f>IF(ISNUMBER($Q180),IF($Q180&gt;=100,20,IF($Q180&gt;=30,10,0)),0)+IF(ISNUMBER($R180),IF($R180&gt;=100,20,0),0)+IF(ISNUMBER($P180),IF($P180&gt;=150,20,IF($P180&gt;=50,12,5)),0)+IF(ISNUMBER($S180),IF($S180&lt;=1,15,0),0)</f>
        <v/>
      </c>
      <c r="AL180" s="48" t="n">
        <v>500</v>
      </c>
      <c r="AM180" s="49" t="n"/>
      <c r="AN180" s="48">
        <f>IF(AND(ISNUMBER($P180),ISNUMBER($AL180),$AL180&lt;&gt;0),IF(OR($P180&gt;180,$P180/$AL180*1000&gt;400),"Over ceiling, confirm SKU","Within"),"n/a")</f>
        <v/>
      </c>
      <c r="AO180" s="51" t="n"/>
      <c r="AP180" s="51" t="n"/>
      <c r="AQ180" s="51" t="n"/>
      <c r="AR180" s="34" t="inlineStr">
        <is>
          <t>Retrieved and cited, see Enrichment Log</t>
        </is>
      </c>
      <c r="AS180" s="34" t="inlineStr">
        <is>
          <t>BLANK -&gt; requires live Amazon.ca capture</t>
        </is>
      </c>
      <c r="AT180" s="34" t="inlineStr">
        <is>
          <t>Unverified commercial data</t>
        </is>
      </c>
    </row>
    <row r="181" ht="28" customHeight="1">
      <c r="A181" s="34" t="inlineStr">
        <is>
          <t>BioSteel</t>
        </is>
      </c>
      <c r="B181" s="34" t="inlineStr">
        <is>
          <t>BioSteel Sports Drink (RTD) | Blue Raspberry | 24 pack 500mL</t>
        </is>
      </c>
      <c r="C181" s="34" t="inlineStr">
        <is>
          <t>2) Electrolyte beverage (RTD)</t>
        </is>
      </c>
      <c r="D181" s="34" t="inlineStr">
        <is>
          <t>500 mL bottle</t>
        </is>
      </c>
      <c r="E181" s="48" t="n">
        <v>24</v>
      </c>
      <c r="F181" s="49" t="n"/>
      <c r="G181" s="50">
        <f>IF(AND(ISNUMBER($F181),ISNUMBER($E181),$E181&lt;&gt;0),$F181/$E181,"")</f>
        <v/>
      </c>
      <c r="H181" s="50">
        <f>IF(AND(ISNUMBER($F181),ISNUMBER($AL181),ISNUMBER($E181),($AL181*$E181)&lt;&gt;0),$F181/($AL181*$E181)*100,"")</f>
        <v/>
      </c>
      <c r="I181" s="51" t="n"/>
      <c r="J181" s="52" t="n"/>
      <c r="K181" s="50">
        <f>IF(AND(ISNUMBER($F181),ISNUMBER($J181)),$F181*(1-$J181),"")</f>
        <v/>
      </c>
      <c r="L181" s="51" t="n"/>
      <c r="M181" s="51" t="n"/>
      <c r="N181" s="50">
        <f>IF(ISNUMBER($F181),($F181-IF(ISNUMBER($AM181),$AM181,0))*(1-IF(ISNUMBER($J181),$J181,0)),"")</f>
        <v/>
      </c>
      <c r="O181" s="34" t="inlineStr">
        <is>
          <t>Blue Raspberry</t>
        </is>
      </c>
      <c r="P181" s="48" t="n">
        <v>0</v>
      </c>
      <c r="Q181" s="48" t="n">
        <v>230</v>
      </c>
      <c r="R181" s="48" t="n">
        <v>225</v>
      </c>
      <c r="S181" s="48" t="n">
        <v>0</v>
      </c>
      <c r="T181" s="48" t="n">
        <v>10</v>
      </c>
      <c r="U181" s="34" t="inlineStr">
        <is>
          <t>Stevia Leaf Extract</t>
        </is>
      </c>
      <c r="V181" s="34" t="inlineStr">
        <is>
          <t>5 essential electrolytes (Na/K/Ca/Mg/Sea Salt), zero sugar, plant based sweetener, vegan, non GMO, caffeine free; made in Canada</t>
        </is>
      </c>
      <c r="W181" s="51" t="n"/>
      <c r="X181" s="51" t="n"/>
      <c r="Y181" s="51" t="n"/>
      <c r="Z181" s="51" t="n"/>
      <c r="AA181" s="34" t="inlineStr">
        <is>
          <t>Medium</t>
        </is>
      </c>
      <c r="AB181" s="34" t="inlineStr">
        <is>
          <t>Canadian brand; strong domestic hockey/sports tie ins</t>
        </is>
      </c>
      <c r="AC181" s="34" t="inlineStr">
        <is>
          <t>Zero sugar clean sports hydration (Canadian, pro endorsed)</t>
        </is>
      </c>
      <c r="AD181" s="34" t="inlineStr">
        <is>
          <t>Zero sugar plus pro sports credibility, made in Canada.</t>
        </is>
      </c>
      <c r="AE181" s="51" t="n"/>
      <c r="AF181" s="53">
        <f>IF(AND(ISNUMBER($P181),ISNUMBER($AL181),$AL181&lt;&gt;0),ROUND($P181/$AL181*100,1),"")</f>
        <v/>
      </c>
      <c r="AG181" s="54">
        <f>IF(AND(ISNUMBER($S181),ISNUMBER($AL181),$AL181&lt;&gt;0),ROUND($S181/$AL181*100,2),"")</f>
        <v/>
      </c>
      <c r="AH181" s="53">
        <f>IF(AND(ISNUMBER($Q181),ISNUMBER($AL181),$AL181&lt;&gt;0),ROUND($Q181/$AL181*100,1),"")</f>
        <v/>
      </c>
      <c r="AI181" s="48">
        <f>IF(ISNUMBER($S181),IF($S181&lt;=1,"Yes","No"),"n/a")</f>
        <v/>
      </c>
      <c r="AJ181" s="48">
        <f>IF(ISNUMBER($S181),ROUND(MAX(0,MIN(100,100-$S181*2.5-IF(ISNUMBER($T181),$T181,0)*0.12+IF($S181&lt;=1,12,0))),0),"")</f>
        <v/>
      </c>
      <c r="AK181" s="48">
        <f>IF(ISNUMBER($Q181),IF($Q181&gt;=100,20,IF($Q181&gt;=30,10,0)),0)+IF(ISNUMBER($R181),IF($R181&gt;=100,20,0),0)+IF(ISNUMBER($P181),IF($P181&gt;=150,20,IF($P181&gt;=50,12,5)),0)+IF(ISNUMBER($S181),IF($S181&lt;=1,15,0),0)</f>
        <v/>
      </c>
      <c r="AL181" s="48" t="n">
        <v>500</v>
      </c>
      <c r="AM181" s="49" t="n"/>
      <c r="AN181" s="48">
        <f>IF(AND(ISNUMBER($P181),ISNUMBER($AL181),$AL181&lt;&gt;0),IF(OR($P181&gt;180,$P181/$AL181*1000&gt;400),"Over ceiling, confirm SKU","Within"),"n/a")</f>
        <v/>
      </c>
      <c r="AO181" s="51" t="n"/>
      <c r="AP181" s="51" t="n"/>
      <c r="AQ181" s="51" t="n"/>
      <c r="AR181" s="34" t="inlineStr">
        <is>
          <t>Retrieved and cited, see Enrichment Log</t>
        </is>
      </c>
      <c r="AS181" s="34" t="inlineStr">
        <is>
          <t>BLANK -&gt; requires live Amazon.ca capture</t>
        </is>
      </c>
      <c r="AT181" s="34" t="inlineStr">
        <is>
          <t>Unverified commercial data</t>
        </is>
      </c>
    </row>
    <row r="182" ht="28" customHeight="1">
      <c r="A182" s="34" t="inlineStr">
        <is>
          <t>BioSteel</t>
        </is>
      </c>
      <c r="B182" s="34" t="inlineStr">
        <is>
          <t>BioSteel Sports Drink (RTD) | White Freeze | single 500mL</t>
        </is>
      </c>
      <c r="C182" s="34" t="inlineStr">
        <is>
          <t>2) Electrolyte beverage (RTD)</t>
        </is>
      </c>
      <c r="D182" s="34" t="inlineStr">
        <is>
          <t>500 mL bottle</t>
        </is>
      </c>
      <c r="E182" s="48" t="n">
        <v>1</v>
      </c>
      <c r="F182" s="49" t="n"/>
      <c r="G182" s="50">
        <f>IF(AND(ISNUMBER($F182),ISNUMBER($E182),$E182&lt;&gt;0),$F182/$E182,"")</f>
        <v/>
      </c>
      <c r="H182" s="50">
        <f>IF(AND(ISNUMBER($F182),ISNUMBER($AL182),ISNUMBER($E182),($AL182*$E182)&lt;&gt;0),$F182/($AL182*$E182)*100,"")</f>
        <v/>
      </c>
      <c r="I182" s="51" t="n"/>
      <c r="J182" s="52" t="n"/>
      <c r="K182" s="50">
        <f>IF(AND(ISNUMBER($F182),ISNUMBER($J182)),$F182*(1-$J182),"")</f>
        <v/>
      </c>
      <c r="L182" s="51" t="n"/>
      <c r="M182" s="51" t="n"/>
      <c r="N182" s="50">
        <f>IF(ISNUMBER($F182),($F182-IF(ISNUMBER($AM182),$AM182,0))*(1-IF(ISNUMBER($J182),$J182,0)),"")</f>
        <v/>
      </c>
      <c r="O182" s="34" t="inlineStr">
        <is>
          <t>White Freeze</t>
        </is>
      </c>
      <c r="P182" s="48" t="n">
        <v>0</v>
      </c>
      <c r="Q182" s="48" t="n">
        <v>230</v>
      </c>
      <c r="R182" s="48" t="n">
        <v>225</v>
      </c>
      <c r="S182" s="48" t="n">
        <v>0</v>
      </c>
      <c r="T182" s="48" t="n">
        <v>10</v>
      </c>
      <c r="U182" s="34" t="inlineStr">
        <is>
          <t>Stevia Leaf Extract</t>
        </is>
      </c>
      <c r="V182" s="34" t="inlineStr">
        <is>
          <t>5 essential electrolytes (Na/K/Ca/Mg/Sea Salt), zero sugar, plant based sweetener, vegan, non GMO, caffeine free; made in Canada</t>
        </is>
      </c>
      <c r="W182" s="51" t="n"/>
      <c r="X182" s="51" t="n"/>
      <c r="Y182" s="51" t="n"/>
      <c r="Z182" s="51" t="n"/>
      <c r="AA182" s="34" t="inlineStr">
        <is>
          <t>Medium</t>
        </is>
      </c>
      <c r="AB182" s="34" t="inlineStr">
        <is>
          <t>Canadian brand; strong domestic hockey/sports tie ins</t>
        </is>
      </c>
      <c r="AC182" s="34" t="inlineStr">
        <is>
          <t>Zero sugar clean sports hydration (Canadian, pro endorsed)</t>
        </is>
      </c>
      <c r="AD182" s="34" t="inlineStr">
        <is>
          <t>Zero sugar plus pro sports credibility, made in Canada.</t>
        </is>
      </c>
      <c r="AE182" s="51" t="n"/>
      <c r="AF182" s="53">
        <f>IF(AND(ISNUMBER($P182),ISNUMBER($AL182),$AL182&lt;&gt;0),ROUND($P182/$AL182*100,1),"")</f>
        <v/>
      </c>
      <c r="AG182" s="54">
        <f>IF(AND(ISNUMBER($S182),ISNUMBER($AL182),$AL182&lt;&gt;0),ROUND($S182/$AL182*100,2),"")</f>
        <v/>
      </c>
      <c r="AH182" s="53">
        <f>IF(AND(ISNUMBER($Q182),ISNUMBER($AL182),$AL182&lt;&gt;0),ROUND($Q182/$AL182*100,1),"")</f>
        <v/>
      </c>
      <c r="AI182" s="48">
        <f>IF(ISNUMBER($S182),IF($S182&lt;=1,"Yes","No"),"n/a")</f>
        <v/>
      </c>
      <c r="AJ182" s="48">
        <f>IF(ISNUMBER($S182),ROUND(MAX(0,MIN(100,100-$S182*2.5-IF(ISNUMBER($T182),$T182,0)*0.12+IF($S182&lt;=1,12,0))),0),"")</f>
        <v/>
      </c>
      <c r="AK182" s="48">
        <f>IF(ISNUMBER($Q182),IF($Q182&gt;=100,20,IF($Q182&gt;=30,10,0)),0)+IF(ISNUMBER($R182),IF($R182&gt;=100,20,0),0)+IF(ISNUMBER($P182),IF($P182&gt;=150,20,IF($P182&gt;=50,12,5)),0)+IF(ISNUMBER($S182),IF($S182&lt;=1,15,0),0)</f>
        <v/>
      </c>
      <c r="AL182" s="48" t="n">
        <v>500</v>
      </c>
      <c r="AM182" s="49" t="n"/>
      <c r="AN182" s="48">
        <f>IF(AND(ISNUMBER($P182),ISNUMBER($AL182),$AL182&lt;&gt;0),IF(OR($P182&gt;180,$P182/$AL182*1000&gt;400),"Over ceiling, confirm SKU","Within"),"n/a")</f>
        <v/>
      </c>
      <c r="AO182" s="51" t="n"/>
      <c r="AP182" s="51" t="n"/>
      <c r="AQ182" s="51" t="n"/>
      <c r="AR182" s="34" t="inlineStr">
        <is>
          <t>Retrieved and cited, see Enrichment Log</t>
        </is>
      </c>
      <c r="AS182" s="34" t="inlineStr">
        <is>
          <t>BLANK -&gt; requires live Amazon.ca capture</t>
        </is>
      </c>
      <c r="AT182" s="34" t="inlineStr">
        <is>
          <t>Unverified commercial data</t>
        </is>
      </c>
    </row>
    <row r="183" ht="28" customHeight="1">
      <c r="A183" s="34" t="inlineStr">
        <is>
          <t>BioSteel</t>
        </is>
      </c>
      <c r="B183" s="34" t="inlineStr">
        <is>
          <t>BioSteel Sports Drink (RTD) | White Freeze | 8 pack 500mL</t>
        </is>
      </c>
      <c r="C183" s="34" t="inlineStr">
        <is>
          <t>2) Electrolyte beverage (RTD)</t>
        </is>
      </c>
      <c r="D183" s="34" t="inlineStr">
        <is>
          <t>500 mL bottle</t>
        </is>
      </c>
      <c r="E183" s="48" t="n">
        <v>8</v>
      </c>
      <c r="F183" s="49" t="n"/>
      <c r="G183" s="50">
        <f>IF(AND(ISNUMBER($F183),ISNUMBER($E183),$E183&lt;&gt;0),$F183/$E183,"")</f>
        <v/>
      </c>
      <c r="H183" s="50">
        <f>IF(AND(ISNUMBER($F183),ISNUMBER($AL183),ISNUMBER($E183),($AL183*$E183)&lt;&gt;0),$F183/($AL183*$E183)*100,"")</f>
        <v/>
      </c>
      <c r="I183" s="51" t="n"/>
      <c r="J183" s="52" t="n"/>
      <c r="K183" s="50">
        <f>IF(AND(ISNUMBER($F183),ISNUMBER($J183)),$F183*(1-$J183),"")</f>
        <v/>
      </c>
      <c r="L183" s="51" t="n"/>
      <c r="M183" s="51" t="n"/>
      <c r="N183" s="50">
        <f>IF(ISNUMBER($F183),($F183-IF(ISNUMBER($AM183),$AM183,0))*(1-IF(ISNUMBER($J183),$J183,0)),"")</f>
        <v/>
      </c>
      <c r="O183" s="34" t="inlineStr">
        <is>
          <t>White Freeze</t>
        </is>
      </c>
      <c r="P183" s="48" t="n">
        <v>0</v>
      </c>
      <c r="Q183" s="48" t="n">
        <v>230</v>
      </c>
      <c r="R183" s="48" t="n">
        <v>225</v>
      </c>
      <c r="S183" s="48" t="n">
        <v>0</v>
      </c>
      <c r="T183" s="48" t="n">
        <v>10</v>
      </c>
      <c r="U183" s="34" t="inlineStr">
        <is>
          <t>Stevia Leaf Extract</t>
        </is>
      </c>
      <c r="V183" s="34" t="inlineStr">
        <is>
          <t>5 essential electrolytes (Na/K/Ca/Mg/Sea Salt), zero sugar, plant based sweetener, vegan, non GMO, caffeine free; made in Canada</t>
        </is>
      </c>
      <c r="W183" s="51" t="n"/>
      <c r="X183" s="51" t="n"/>
      <c r="Y183" s="51" t="n"/>
      <c r="Z183" s="51" t="n"/>
      <c r="AA183" s="34" t="inlineStr">
        <is>
          <t>Medium</t>
        </is>
      </c>
      <c r="AB183" s="34" t="inlineStr">
        <is>
          <t>Canadian brand; strong domestic hockey/sports tie ins</t>
        </is>
      </c>
      <c r="AC183" s="34" t="inlineStr">
        <is>
          <t>Zero sugar clean sports hydration (Canadian, pro endorsed)</t>
        </is>
      </c>
      <c r="AD183" s="34" t="inlineStr">
        <is>
          <t>Zero sugar plus pro sports credibility, made in Canada.</t>
        </is>
      </c>
      <c r="AE183" s="51" t="n"/>
      <c r="AF183" s="53">
        <f>IF(AND(ISNUMBER($P183),ISNUMBER($AL183),$AL183&lt;&gt;0),ROUND($P183/$AL183*100,1),"")</f>
        <v/>
      </c>
      <c r="AG183" s="54">
        <f>IF(AND(ISNUMBER($S183),ISNUMBER($AL183),$AL183&lt;&gt;0),ROUND($S183/$AL183*100,2),"")</f>
        <v/>
      </c>
      <c r="AH183" s="53">
        <f>IF(AND(ISNUMBER($Q183),ISNUMBER($AL183),$AL183&lt;&gt;0),ROUND($Q183/$AL183*100,1),"")</f>
        <v/>
      </c>
      <c r="AI183" s="48">
        <f>IF(ISNUMBER($S183),IF($S183&lt;=1,"Yes","No"),"n/a")</f>
        <v/>
      </c>
      <c r="AJ183" s="48">
        <f>IF(ISNUMBER($S183),ROUND(MAX(0,MIN(100,100-$S183*2.5-IF(ISNUMBER($T183),$T183,0)*0.12+IF($S183&lt;=1,12,0))),0),"")</f>
        <v/>
      </c>
      <c r="AK183" s="48">
        <f>IF(ISNUMBER($Q183),IF($Q183&gt;=100,20,IF($Q183&gt;=30,10,0)),0)+IF(ISNUMBER($R183),IF($R183&gt;=100,20,0),0)+IF(ISNUMBER($P183),IF($P183&gt;=150,20,IF($P183&gt;=50,12,5)),0)+IF(ISNUMBER($S183),IF($S183&lt;=1,15,0),0)</f>
        <v/>
      </c>
      <c r="AL183" s="48" t="n">
        <v>500</v>
      </c>
      <c r="AM183" s="49" t="n"/>
      <c r="AN183" s="48">
        <f>IF(AND(ISNUMBER($P183),ISNUMBER($AL183),$AL183&lt;&gt;0),IF(OR($P183&gt;180,$P183/$AL183*1000&gt;400),"Over ceiling, confirm SKU","Within"),"n/a")</f>
        <v/>
      </c>
      <c r="AO183" s="51" t="n"/>
      <c r="AP183" s="51" t="n"/>
      <c r="AQ183" s="51" t="n"/>
      <c r="AR183" s="34" t="inlineStr">
        <is>
          <t>Retrieved and cited, see Enrichment Log</t>
        </is>
      </c>
      <c r="AS183" s="34" t="inlineStr">
        <is>
          <t>BLANK -&gt; requires live Amazon.ca capture</t>
        </is>
      </c>
      <c r="AT183" s="34" t="inlineStr">
        <is>
          <t>Unverified commercial data</t>
        </is>
      </c>
    </row>
    <row r="184" ht="28" customHeight="1">
      <c r="A184" s="34" t="inlineStr">
        <is>
          <t>BioSteel</t>
        </is>
      </c>
      <c r="B184" s="34" t="inlineStr">
        <is>
          <t>BioSteel Sports Drink (RTD) | White Freeze | 12 pack 500mL</t>
        </is>
      </c>
      <c r="C184" s="34" t="inlineStr">
        <is>
          <t>2) Electrolyte beverage (RTD)</t>
        </is>
      </c>
      <c r="D184" s="34" t="inlineStr">
        <is>
          <t>500 mL bottle</t>
        </is>
      </c>
      <c r="E184" s="48" t="n">
        <v>12</v>
      </c>
      <c r="F184" s="49" t="n"/>
      <c r="G184" s="50">
        <f>IF(AND(ISNUMBER($F184),ISNUMBER($E184),$E184&lt;&gt;0),$F184/$E184,"")</f>
        <v/>
      </c>
      <c r="H184" s="50">
        <f>IF(AND(ISNUMBER($F184),ISNUMBER($AL184),ISNUMBER($E184),($AL184*$E184)&lt;&gt;0),$F184/($AL184*$E184)*100,"")</f>
        <v/>
      </c>
      <c r="I184" s="51" t="n"/>
      <c r="J184" s="52" t="n"/>
      <c r="K184" s="50">
        <f>IF(AND(ISNUMBER($F184),ISNUMBER($J184)),$F184*(1-$J184),"")</f>
        <v/>
      </c>
      <c r="L184" s="51" t="n"/>
      <c r="M184" s="51" t="n"/>
      <c r="N184" s="50">
        <f>IF(ISNUMBER($F184),($F184-IF(ISNUMBER($AM184),$AM184,0))*(1-IF(ISNUMBER($J184),$J184,0)),"")</f>
        <v/>
      </c>
      <c r="O184" s="34" t="inlineStr">
        <is>
          <t>White Freeze</t>
        </is>
      </c>
      <c r="P184" s="48" t="n">
        <v>0</v>
      </c>
      <c r="Q184" s="48" t="n">
        <v>230</v>
      </c>
      <c r="R184" s="48" t="n">
        <v>225</v>
      </c>
      <c r="S184" s="48" t="n">
        <v>0</v>
      </c>
      <c r="T184" s="48" t="n">
        <v>10</v>
      </c>
      <c r="U184" s="34" t="inlineStr">
        <is>
          <t>Stevia Leaf Extract</t>
        </is>
      </c>
      <c r="V184" s="34" t="inlineStr">
        <is>
          <t>5 essential electrolytes (Na/K/Ca/Mg/Sea Salt), zero sugar, plant based sweetener, vegan, non GMO, caffeine free; made in Canada</t>
        </is>
      </c>
      <c r="W184" s="51" t="n"/>
      <c r="X184" s="51" t="n"/>
      <c r="Y184" s="51" t="n"/>
      <c r="Z184" s="51" t="n"/>
      <c r="AA184" s="34" t="inlineStr">
        <is>
          <t>Medium</t>
        </is>
      </c>
      <c r="AB184" s="34" t="inlineStr">
        <is>
          <t>Canadian brand; strong domestic hockey/sports tie ins</t>
        </is>
      </c>
      <c r="AC184" s="34" t="inlineStr">
        <is>
          <t>Zero sugar clean sports hydration (Canadian, pro endorsed)</t>
        </is>
      </c>
      <c r="AD184" s="34" t="inlineStr">
        <is>
          <t>Zero sugar plus pro sports credibility, made in Canada.</t>
        </is>
      </c>
      <c r="AE184" s="51" t="n"/>
      <c r="AF184" s="53">
        <f>IF(AND(ISNUMBER($P184),ISNUMBER($AL184),$AL184&lt;&gt;0),ROUND($P184/$AL184*100,1),"")</f>
        <v/>
      </c>
      <c r="AG184" s="54">
        <f>IF(AND(ISNUMBER($S184),ISNUMBER($AL184),$AL184&lt;&gt;0),ROUND($S184/$AL184*100,2),"")</f>
        <v/>
      </c>
      <c r="AH184" s="53">
        <f>IF(AND(ISNUMBER($Q184),ISNUMBER($AL184),$AL184&lt;&gt;0),ROUND($Q184/$AL184*100,1),"")</f>
        <v/>
      </c>
      <c r="AI184" s="48">
        <f>IF(ISNUMBER($S184),IF($S184&lt;=1,"Yes","No"),"n/a")</f>
        <v/>
      </c>
      <c r="AJ184" s="48">
        <f>IF(ISNUMBER($S184),ROUND(MAX(0,MIN(100,100-$S184*2.5-IF(ISNUMBER($T184),$T184,0)*0.12+IF($S184&lt;=1,12,0))),0),"")</f>
        <v/>
      </c>
      <c r="AK184" s="48">
        <f>IF(ISNUMBER($Q184),IF($Q184&gt;=100,20,IF($Q184&gt;=30,10,0)),0)+IF(ISNUMBER($R184),IF($R184&gt;=100,20,0),0)+IF(ISNUMBER($P184),IF($P184&gt;=150,20,IF($P184&gt;=50,12,5)),0)+IF(ISNUMBER($S184),IF($S184&lt;=1,15,0),0)</f>
        <v/>
      </c>
      <c r="AL184" s="48" t="n">
        <v>500</v>
      </c>
      <c r="AM184" s="49" t="n"/>
      <c r="AN184" s="48">
        <f>IF(AND(ISNUMBER($P184),ISNUMBER($AL184),$AL184&lt;&gt;0),IF(OR($P184&gt;180,$P184/$AL184*1000&gt;400),"Over ceiling, confirm SKU","Within"),"n/a")</f>
        <v/>
      </c>
      <c r="AO184" s="51" t="n"/>
      <c r="AP184" s="51" t="n"/>
      <c r="AQ184" s="51" t="n"/>
      <c r="AR184" s="34" t="inlineStr">
        <is>
          <t>Retrieved and cited, see Enrichment Log</t>
        </is>
      </c>
      <c r="AS184" s="34" t="inlineStr">
        <is>
          <t>BLANK -&gt; requires live Amazon.ca capture</t>
        </is>
      </c>
      <c r="AT184" s="34" t="inlineStr">
        <is>
          <t>Unverified commercial data</t>
        </is>
      </c>
    </row>
    <row r="185" ht="28" customHeight="1">
      <c r="A185" s="34" t="inlineStr">
        <is>
          <t>BioSteel</t>
        </is>
      </c>
      <c r="B185" s="34" t="inlineStr">
        <is>
          <t>BioSteel Sports Drink (RTD) | White Freeze | 18 pack 500mL</t>
        </is>
      </c>
      <c r="C185" s="34" t="inlineStr">
        <is>
          <t>2) Electrolyte beverage (RTD)</t>
        </is>
      </c>
      <c r="D185" s="34" t="inlineStr">
        <is>
          <t>500 mL bottle</t>
        </is>
      </c>
      <c r="E185" s="48" t="n">
        <v>18</v>
      </c>
      <c r="F185" s="49" t="n"/>
      <c r="G185" s="50">
        <f>IF(AND(ISNUMBER($F185),ISNUMBER($E185),$E185&lt;&gt;0),$F185/$E185,"")</f>
        <v/>
      </c>
      <c r="H185" s="50">
        <f>IF(AND(ISNUMBER($F185),ISNUMBER($AL185),ISNUMBER($E185),($AL185*$E185)&lt;&gt;0),$F185/($AL185*$E185)*100,"")</f>
        <v/>
      </c>
      <c r="I185" s="51" t="n"/>
      <c r="J185" s="52" t="n"/>
      <c r="K185" s="50">
        <f>IF(AND(ISNUMBER($F185),ISNUMBER($J185)),$F185*(1-$J185),"")</f>
        <v/>
      </c>
      <c r="L185" s="51" t="n"/>
      <c r="M185" s="51" t="n"/>
      <c r="N185" s="50">
        <f>IF(ISNUMBER($F185),($F185-IF(ISNUMBER($AM185),$AM185,0))*(1-IF(ISNUMBER($J185),$J185,0)),"")</f>
        <v/>
      </c>
      <c r="O185" s="34" t="inlineStr">
        <is>
          <t>White Freeze</t>
        </is>
      </c>
      <c r="P185" s="48" t="n">
        <v>0</v>
      </c>
      <c r="Q185" s="48" t="n">
        <v>230</v>
      </c>
      <c r="R185" s="48" t="n">
        <v>225</v>
      </c>
      <c r="S185" s="48" t="n">
        <v>0</v>
      </c>
      <c r="T185" s="48" t="n">
        <v>10</v>
      </c>
      <c r="U185" s="34" t="inlineStr">
        <is>
          <t>Stevia Leaf Extract</t>
        </is>
      </c>
      <c r="V185" s="34" t="inlineStr">
        <is>
          <t>5 essential electrolytes (Na/K/Ca/Mg/Sea Salt), zero sugar, plant based sweetener, vegan, non GMO, caffeine free; made in Canada</t>
        </is>
      </c>
      <c r="W185" s="51" t="n"/>
      <c r="X185" s="51" t="n"/>
      <c r="Y185" s="51" t="n"/>
      <c r="Z185" s="51" t="n"/>
      <c r="AA185" s="34" t="inlineStr">
        <is>
          <t>Medium</t>
        </is>
      </c>
      <c r="AB185" s="34" t="inlineStr">
        <is>
          <t>Canadian brand; strong domestic hockey/sports tie ins</t>
        </is>
      </c>
      <c r="AC185" s="34" t="inlineStr">
        <is>
          <t>Zero sugar clean sports hydration (Canadian, pro endorsed)</t>
        </is>
      </c>
      <c r="AD185" s="34" t="inlineStr">
        <is>
          <t>Zero sugar plus pro sports credibility, made in Canada.</t>
        </is>
      </c>
      <c r="AE185" s="51" t="n"/>
      <c r="AF185" s="53">
        <f>IF(AND(ISNUMBER($P185),ISNUMBER($AL185),$AL185&lt;&gt;0),ROUND($P185/$AL185*100,1),"")</f>
        <v/>
      </c>
      <c r="AG185" s="54">
        <f>IF(AND(ISNUMBER($S185),ISNUMBER($AL185),$AL185&lt;&gt;0),ROUND($S185/$AL185*100,2),"")</f>
        <v/>
      </c>
      <c r="AH185" s="53">
        <f>IF(AND(ISNUMBER($Q185),ISNUMBER($AL185),$AL185&lt;&gt;0),ROUND($Q185/$AL185*100,1),"")</f>
        <v/>
      </c>
      <c r="AI185" s="48">
        <f>IF(ISNUMBER($S185),IF($S185&lt;=1,"Yes","No"),"n/a")</f>
        <v/>
      </c>
      <c r="AJ185" s="48">
        <f>IF(ISNUMBER($S185),ROUND(MAX(0,MIN(100,100-$S185*2.5-IF(ISNUMBER($T185),$T185,0)*0.12+IF($S185&lt;=1,12,0))),0),"")</f>
        <v/>
      </c>
      <c r="AK185" s="48">
        <f>IF(ISNUMBER($Q185),IF($Q185&gt;=100,20,IF($Q185&gt;=30,10,0)),0)+IF(ISNUMBER($R185),IF($R185&gt;=100,20,0),0)+IF(ISNUMBER($P185),IF($P185&gt;=150,20,IF($P185&gt;=50,12,5)),0)+IF(ISNUMBER($S185),IF($S185&lt;=1,15,0),0)</f>
        <v/>
      </c>
      <c r="AL185" s="48" t="n">
        <v>500</v>
      </c>
      <c r="AM185" s="49" t="n"/>
      <c r="AN185" s="48">
        <f>IF(AND(ISNUMBER($P185),ISNUMBER($AL185),$AL185&lt;&gt;0),IF(OR($P185&gt;180,$P185/$AL185*1000&gt;400),"Over ceiling, confirm SKU","Within"),"n/a")</f>
        <v/>
      </c>
      <c r="AO185" s="51" t="n"/>
      <c r="AP185" s="51" t="n"/>
      <c r="AQ185" s="51" t="n"/>
      <c r="AR185" s="34" t="inlineStr">
        <is>
          <t>Retrieved and cited, see Enrichment Log</t>
        </is>
      </c>
      <c r="AS185" s="34" t="inlineStr">
        <is>
          <t>BLANK -&gt; requires live Amazon.ca capture</t>
        </is>
      </c>
      <c r="AT185" s="34" t="inlineStr">
        <is>
          <t>Unverified commercial data</t>
        </is>
      </c>
    </row>
    <row r="186" ht="28" customHeight="1">
      <c r="A186" s="34" t="inlineStr">
        <is>
          <t>BioSteel</t>
        </is>
      </c>
      <c r="B186" s="34" t="inlineStr">
        <is>
          <t>BioSteel Sports Drink (RTD) | White Freeze | 24 pack 500mL</t>
        </is>
      </c>
      <c r="C186" s="34" t="inlineStr">
        <is>
          <t>2) Electrolyte beverage (RTD)</t>
        </is>
      </c>
      <c r="D186" s="34" t="inlineStr">
        <is>
          <t>500 mL bottle</t>
        </is>
      </c>
      <c r="E186" s="48" t="n">
        <v>24</v>
      </c>
      <c r="F186" s="49" t="n"/>
      <c r="G186" s="50">
        <f>IF(AND(ISNUMBER($F186),ISNUMBER($E186),$E186&lt;&gt;0),$F186/$E186,"")</f>
        <v/>
      </c>
      <c r="H186" s="50">
        <f>IF(AND(ISNUMBER($F186),ISNUMBER($AL186),ISNUMBER($E186),($AL186*$E186)&lt;&gt;0),$F186/($AL186*$E186)*100,"")</f>
        <v/>
      </c>
      <c r="I186" s="51" t="n"/>
      <c r="J186" s="52" t="n"/>
      <c r="K186" s="50">
        <f>IF(AND(ISNUMBER($F186),ISNUMBER($J186)),$F186*(1-$J186),"")</f>
        <v/>
      </c>
      <c r="L186" s="51" t="n"/>
      <c r="M186" s="51" t="n"/>
      <c r="N186" s="50">
        <f>IF(ISNUMBER($F186),($F186-IF(ISNUMBER($AM186),$AM186,0))*(1-IF(ISNUMBER($J186),$J186,0)),"")</f>
        <v/>
      </c>
      <c r="O186" s="34" t="inlineStr">
        <is>
          <t>White Freeze</t>
        </is>
      </c>
      <c r="P186" s="48" t="n">
        <v>0</v>
      </c>
      <c r="Q186" s="48" t="n">
        <v>230</v>
      </c>
      <c r="R186" s="48" t="n">
        <v>225</v>
      </c>
      <c r="S186" s="48" t="n">
        <v>0</v>
      </c>
      <c r="T186" s="48" t="n">
        <v>10</v>
      </c>
      <c r="U186" s="34" t="inlineStr">
        <is>
          <t>Stevia Leaf Extract</t>
        </is>
      </c>
      <c r="V186" s="34" t="inlineStr">
        <is>
          <t>5 essential electrolytes (Na/K/Ca/Mg/Sea Salt), zero sugar, plant based sweetener, vegan, non GMO, caffeine free; made in Canada</t>
        </is>
      </c>
      <c r="W186" s="51" t="n"/>
      <c r="X186" s="51" t="n"/>
      <c r="Y186" s="51" t="n"/>
      <c r="Z186" s="51" t="n"/>
      <c r="AA186" s="34" t="inlineStr">
        <is>
          <t>Medium</t>
        </is>
      </c>
      <c r="AB186" s="34" t="inlineStr">
        <is>
          <t>Canadian brand; strong domestic hockey/sports tie ins</t>
        </is>
      </c>
      <c r="AC186" s="34" t="inlineStr">
        <is>
          <t>Zero sugar clean sports hydration (Canadian, pro endorsed)</t>
        </is>
      </c>
      <c r="AD186" s="34" t="inlineStr">
        <is>
          <t>Zero sugar plus pro sports credibility, made in Canada.</t>
        </is>
      </c>
      <c r="AE186" s="51" t="n"/>
      <c r="AF186" s="53">
        <f>IF(AND(ISNUMBER($P186),ISNUMBER($AL186),$AL186&lt;&gt;0),ROUND($P186/$AL186*100,1),"")</f>
        <v/>
      </c>
      <c r="AG186" s="54">
        <f>IF(AND(ISNUMBER($S186),ISNUMBER($AL186),$AL186&lt;&gt;0),ROUND($S186/$AL186*100,2),"")</f>
        <v/>
      </c>
      <c r="AH186" s="53">
        <f>IF(AND(ISNUMBER($Q186),ISNUMBER($AL186),$AL186&lt;&gt;0),ROUND($Q186/$AL186*100,1),"")</f>
        <v/>
      </c>
      <c r="AI186" s="48">
        <f>IF(ISNUMBER($S186),IF($S186&lt;=1,"Yes","No"),"n/a")</f>
        <v/>
      </c>
      <c r="AJ186" s="48">
        <f>IF(ISNUMBER($S186),ROUND(MAX(0,MIN(100,100-$S186*2.5-IF(ISNUMBER($T186),$T186,0)*0.12+IF($S186&lt;=1,12,0))),0),"")</f>
        <v/>
      </c>
      <c r="AK186" s="48">
        <f>IF(ISNUMBER($Q186),IF($Q186&gt;=100,20,IF($Q186&gt;=30,10,0)),0)+IF(ISNUMBER($R186),IF($R186&gt;=100,20,0),0)+IF(ISNUMBER($P186),IF($P186&gt;=150,20,IF($P186&gt;=50,12,5)),0)+IF(ISNUMBER($S186),IF($S186&lt;=1,15,0),0)</f>
        <v/>
      </c>
      <c r="AL186" s="48" t="n">
        <v>500</v>
      </c>
      <c r="AM186" s="49" t="n"/>
      <c r="AN186" s="48">
        <f>IF(AND(ISNUMBER($P186),ISNUMBER($AL186),$AL186&lt;&gt;0),IF(OR($P186&gt;180,$P186/$AL186*1000&gt;400),"Over ceiling, confirm SKU","Within"),"n/a")</f>
        <v/>
      </c>
      <c r="AO186" s="51" t="n"/>
      <c r="AP186" s="51" t="n"/>
      <c r="AQ186" s="51" t="n"/>
      <c r="AR186" s="34" t="inlineStr">
        <is>
          <t>Retrieved and cited, see Enrichment Log</t>
        </is>
      </c>
      <c r="AS186" s="34" t="inlineStr">
        <is>
          <t>BLANK -&gt; requires live Amazon.ca capture</t>
        </is>
      </c>
      <c r="AT186" s="34" t="inlineStr">
        <is>
          <t>Unverified commercial data</t>
        </is>
      </c>
    </row>
    <row r="187" ht="28" customHeight="1">
      <c r="A187" s="34" t="inlineStr">
        <is>
          <t>BioSteel</t>
        </is>
      </c>
      <c r="B187" s="34" t="inlineStr">
        <is>
          <t>BioSteel Sports Drink (RTD) | Rainbow Twist | single 500mL</t>
        </is>
      </c>
      <c r="C187" s="34" t="inlineStr">
        <is>
          <t>2) Electrolyte beverage (RTD)</t>
        </is>
      </c>
      <c r="D187" s="34" t="inlineStr">
        <is>
          <t>500 mL bottle</t>
        </is>
      </c>
      <c r="E187" s="48" t="n">
        <v>1</v>
      </c>
      <c r="F187" s="49" t="n"/>
      <c r="G187" s="50">
        <f>IF(AND(ISNUMBER($F187),ISNUMBER($E187),$E187&lt;&gt;0),$F187/$E187,"")</f>
        <v/>
      </c>
      <c r="H187" s="50">
        <f>IF(AND(ISNUMBER($F187),ISNUMBER($AL187),ISNUMBER($E187),($AL187*$E187)&lt;&gt;0),$F187/($AL187*$E187)*100,"")</f>
        <v/>
      </c>
      <c r="I187" s="51" t="n"/>
      <c r="J187" s="52" t="n"/>
      <c r="K187" s="50">
        <f>IF(AND(ISNUMBER($F187),ISNUMBER($J187)),$F187*(1-$J187),"")</f>
        <v/>
      </c>
      <c r="L187" s="51" t="n"/>
      <c r="M187" s="51" t="n"/>
      <c r="N187" s="50">
        <f>IF(ISNUMBER($F187),($F187-IF(ISNUMBER($AM187),$AM187,0))*(1-IF(ISNUMBER($J187),$J187,0)),"")</f>
        <v/>
      </c>
      <c r="O187" s="34" t="inlineStr">
        <is>
          <t>Rainbow Twist</t>
        </is>
      </c>
      <c r="P187" s="48" t="n">
        <v>0</v>
      </c>
      <c r="Q187" s="48" t="n">
        <v>230</v>
      </c>
      <c r="R187" s="48" t="n">
        <v>225</v>
      </c>
      <c r="S187" s="48" t="n">
        <v>0</v>
      </c>
      <c r="T187" s="48" t="n">
        <v>10</v>
      </c>
      <c r="U187" s="34" t="inlineStr">
        <is>
          <t>Stevia Leaf Extract</t>
        </is>
      </c>
      <c r="V187" s="34" t="inlineStr">
        <is>
          <t>5 essential electrolytes (Na/K/Ca/Mg/Sea Salt), zero sugar, plant based sweetener, vegan, non GMO, caffeine free; made in Canada</t>
        </is>
      </c>
      <c r="W187" s="51" t="n"/>
      <c r="X187" s="51" t="n"/>
      <c r="Y187" s="51" t="n"/>
      <c r="Z187" s="51" t="n"/>
      <c r="AA187" s="34" t="inlineStr">
        <is>
          <t>Medium</t>
        </is>
      </c>
      <c r="AB187" s="34" t="inlineStr">
        <is>
          <t>Canadian brand; strong domestic hockey/sports tie ins</t>
        </is>
      </c>
      <c r="AC187" s="34" t="inlineStr">
        <is>
          <t>Zero sugar clean sports hydration (Canadian, pro endorsed)</t>
        </is>
      </c>
      <c r="AD187" s="34" t="inlineStr">
        <is>
          <t>Zero sugar plus pro sports credibility, made in Canada.</t>
        </is>
      </c>
      <c r="AE187" s="51" t="n"/>
      <c r="AF187" s="53">
        <f>IF(AND(ISNUMBER($P187),ISNUMBER($AL187),$AL187&lt;&gt;0),ROUND($P187/$AL187*100,1),"")</f>
        <v/>
      </c>
      <c r="AG187" s="54">
        <f>IF(AND(ISNUMBER($S187),ISNUMBER($AL187),$AL187&lt;&gt;0),ROUND($S187/$AL187*100,2),"")</f>
        <v/>
      </c>
      <c r="AH187" s="53">
        <f>IF(AND(ISNUMBER($Q187),ISNUMBER($AL187),$AL187&lt;&gt;0),ROUND($Q187/$AL187*100,1),"")</f>
        <v/>
      </c>
      <c r="AI187" s="48">
        <f>IF(ISNUMBER($S187),IF($S187&lt;=1,"Yes","No"),"n/a")</f>
        <v/>
      </c>
      <c r="AJ187" s="48">
        <f>IF(ISNUMBER($S187),ROUND(MAX(0,MIN(100,100-$S187*2.5-IF(ISNUMBER($T187),$T187,0)*0.12+IF($S187&lt;=1,12,0))),0),"")</f>
        <v/>
      </c>
      <c r="AK187" s="48">
        <f>IF(ISNUMBER($Q187),IF($Q187&gt;=100,20,IF($Q187&gt;=30,10,0)),0)+IF(ISNUMBER($R187),IF($R187&gt;=100,20,0),0)+IF(ISNUMBER($P187),IF($P187&gt;=150,20,IF($P187&gt;=50,12,5)),0)+IF(ISNUMBER($S187),IF($S187&lt;=1,15,0),0)</f>
        <v/>
      </c>
      <c r="AL187" s="48" t="n">
        <v>500</v>
      </c>
      <c r="AM187" s="49" t="n"/>
      <c r="AN187" s="48">
        <f>IF(AND(ISNUMBER($P187),ISNUMBER($AL187),$AL187&lt;&gt;0),IF(OR($P187&gt;180,$P187/$AL187*1000&gt;400),"Over ceiling, confirm SKU","Within"),"n/a")</f>
        <v/>
      </c>
      <c r="AO187" s="51" t="n"/>
      <c r="AP187" s="51" t="n"/>
      <c r="AQ187" s="51" t="n"/>
      <c r="AR187" s="34" t="inlineStr">
        <is>
          <t>Retrieved and cited, see Enrichment Log</t>
        </is>
      </c>
      <c r="AS187" s="34" t="inlineStr">
        <is>
          <t>BLANK -&gt; requires live Amazon.ca capture</t>
        </is>
      </c>
      <c r="AT187" s="34" t="inlineStr">
        <is>
          <t>Unverified commercial data</t>
        </is>
      </c>
    </row>
    <row r="188" ht="28" customHeight="1">
      <c r="A188" s="34" t="inlineStr">
        <is>
          <t>BioSteel</t>
        </is>
      </c>
      <c r="B188" s="34" t="inlineStr">
        <is>
          <t>BioSteel Sports Drink (RTD) | Rainbow Twist | 8 pack 500mL</t>
        </is>
      </c>
      <c r="C188" s="34" t="inlineStr">
        <is>
          <t>2) Electrolyte beverage (RTD)</t>
        </is>
      </c>
      <c r="D188" s="34" t="inlineStr">
        <is>
          <t>500 mL bottle</t>
        </is>
      </c>
      <c r="E188" s="48" t="n">
        <v>8</v>
      </c>
      <c r="F188" s="49" t="n"/>
      <c r="G188" s="50">
        <f>IF(AND(ISNUMBER($F188),ISNUMBER($E188),$E188&lt;&gt;0),$F188/$E188,"")</f>
        <v/>
      </c>
      <c r="H188" s="50">
        <f>IF(AND(ISNUMBER($F188),ISNUMBER($AL188),ISNUMBER($E188),($AL188*$E188)&lt;&gt;0),$F188/($AL188*$E188)*100,"")</f>
        <v/>
      </c>
      <c r="I188" s="51" t="n"/>
      <c r="J188" s="52" t="n"/>
      <c r="K188" s="50">
        <f>IF(AND(ISNUMBER($F188),ISNUMBER($J188)),$F188*(1-$J188),"")</f>
        <v/>
      </c>
      <c r="L188" s="51" t="n"/>
      <c r="M188" s="51" t="n"/>
      <c r="N188" s="50">
        <f>IF(ISNUMBER($F188),($F188-IF(ISNUMBER($AM188),$AM188,0))*(1-IF(ISNUMBER($J188),$J188,0)),"")</f>
        <v/>
      </c>
      <c r="O188" s="34" t="inlineStr">
        <is>
          <t>Rainbow Twist</t>
        </is>
      </c>
      <c r="P188" s="48" t="n">
        <v>0</v>
      </c>
      <c r="Q188" s="48" t="n">
        <v>230</v>
      </c>
      <c r="R188" s="48" t="n">
        <v>225</v>
      </c>
      <c r="S188" s="48" t="n">
        <v>0</v>
      </c>
      <c r="T188" s="48" t="n">
        <v>10</v>
      </c>
      <c r="U188" s="34" t="inlineStr">
        <is>
          <t>Stevia Leaf Extract</t>
        </is>
      </c>
      <c r="V188" s="34" t="inlineStr">
        <is>
          <t>5 essential electrolytes (Na/K/Ca/Mg/Sea Salt), zero sugar, plant based sweetener, vegan, non GMO, caffeine free; made in Canada</t>
        </is>
      </c>
      <c r="W188" s="51" t="n"/>
      <c r="X188" s="51" t="n"/>
      <c r="Y188" s="51" t="n"/>
      <c r="Z188" s="51" t="n"/>
      <c r="AA188" s="34" t="inlineStr">
        <is>
          <t>Medium</t>
        </is>
      </c>
      <c r="AB188" s="34" t="inlineStr">
        <is>
          <t>Canadian brand; strong domestic hockey/sports tie ins</t>
        </is>
      </c>
      <c r="AC188" s="34" t="inlineStr">
        <is>
          <t>Zero sugar clean sports hydration (Canadian, pro endorsed)</t>
        </is>
      </c>
      <c r="AD188" s="34" t="inlineStr">
        <is>
          <t>Zero sugar plus pro sports credibility, made in Canada.</t>
        </is>
      </c>
      <c r="AE188" s="51" t="n"/>
      <c r="AF188" s="53">
        <f>IF(AND(ISNUMBER($P188),ISNUMBER($AL188),$AL188&lt;&gt;0),ROUND($P188/$AL188*100,1),"")</f>
        <v/>
      </c>
      <c r="AG188" s="54">
        <f>IF(AND(ISNUMBER($S188),ISNUMBER($AL188),$AL188&lt;&gt;0),ROUND($S188/$AL188*100,2),"")</f>
        <v/>
      </c>
      <c r="AH188" s="53">
        <f>IF(AND(ISNUMBER($Q188),ISNUMBER($AL188),$AL188&lt;&gt;0),ROUND($Q188/$AL188*100,1),"")</f>
        <v/>
      </c>
      <c r="AI188" s="48">
        <f>IF(ISNUMBER($S188),IF($S188&lt;=1,"Yes","No"),"n/a")</f>
        <v/>
      </c>
      <c r="AJ188" s="48">
        <f>IF(ISNUMBER($S188),ROUND(MAX(0,MIN(100,100-$S188*2.5-IF(ISNUMBER($T188),$T188,0)*0.12+IF($S188&lt;=1,12,0))),0),"")</f>
        <v/>
      </c>
      <c r="AK188" s="48">
        <f>IF(ISNUMBER($Q188),IF($Q188&gt;=100,20,IF($Q188&gt;=30,10,0)),0)+IF(ISNUMBER($R188),IF($R188&gt;=100,20,0),0)+IF(ISNUMBER($P188),IF($P188&gt;=150,20,IF($P188&gt;=50,12,5)),0)+IF(ISNUMBER($S188),IF($S188&lt;=1,15,0),0)</f>
        <v/>
      </c>
      <c r="AL188" s="48" t="n">
        <v>500</v>
      </c>
      <c r="AM188" s="49" t="n"/>
      <c r="AN188" s="48">
        <f>IF(AND(ISNUMBER($P188),ISNUMBER($AL188),$AL188&lt;&gt;0),IF(OR($P188&gt;180,$P188/$AL188*1000&gt;400),"Over ceiling, confirm SKU","Within"),"n/a")</f>
        <v/>
      </c>
      <c r="AO188" s="51" t="n"/>
      <c r="AP188" s="51" t="n"/>
      <c r="AQ188" s="51" t="n"/>
      <c r="AR188" s="34" t="inlineStr">
        <is>
          <t>Retrieved and cited, see Enrichment Log</t>
        </is>
      </c>
      <c r="AS188" s="34" t="inlineStr">
        <is>
          <t>BLANK -&gt; requires live Amazon.ca capture</t>
        </is>
      </c>
      <c r="AT188" s="34" t="inlineStr">
        <is>
          <t>Unverified commercial data</t>
        </is>
      </c>
    </row>
    <row r="189" ht="28" customHeight="1">
      <c r="A189" s="34" t="inlineStr">
        <is>
          <t>BioSteel</t>
        </is>
      </c>
      <c r="B189" s="34" t="inlineStr">
        <is>
          <t>BioSteel Sports Drink (RTD) | Rainbow Twist | 12 pack 500mL</t>
        </is>
      </c>
      <c r="C189" s="34" t="inlineStr">
        <is>
          <t>2) Electrolyte beverage (RTD)</t>
        </is>
      </c>
      <c r="D189" s="34" t="inlineStr">
        <is>
          <t>500 mL bottle</t>
        </is>
      </c>
      <c r="E189" s="48" t="n">
        <v>12</v>
      </c>
      <c r="F189" s="49" t="n"/>
      <c r="G189" s="50">
        <f>IF(AND(ISNUMBER($F189),ISNUMBER($E189),$E189&lt;&gt;0),$F189/$E189,"")</f>
        <v/>
      </c>
      <c r="H189" s="50">
        <f>IF(AND(ISNUMBER($F189),ISNUMBER($AL189),ISNUMBER($E189),($AL189*$E189)&lt;&gt;0),$F189/($AL189*$E189)*100,"")</f>
        <v/>
      </c>
      <c r="I189" s="51" t="n"/>
      <c r="J189" s="52" t="n"/>
      <c r="K189" s="50">
        <f>IF(AND(ISNUMBER($F189),ISNUMBER($J189)),$F189*(1-$J189),"")</f>
        <v/>
      </c>
      <c r="L189" s="51" t="n"/>
      <c r="M189" s="51" t="n"/>
      <c r="N189" s="50">
        <f>IF(ISNUMBER($F189),($F189-IF(ISNUMBER($AM189),$AM189,0))*(1-IF(ISNUMBER($J189),$J189,0)),"")</f>
        <v/>
      </c>
      <c r="O189" s="34" t="inlineStr">
        <is>
          <t>Rainbow Twist</t>
        </is>
      </c>
      <c r="P189" s="48" t="n">
        <v>0</v>
      </c>
      <c r="Q189" s="48" t="n">
        <v>230</v>
      </c>
      <c r="R189" s="48" t="n">
        <v>225</v>
      </c>
      <c r="S189" s="48" t="n">
        <v>0</v>
      </c>
      <c r="T189" s="48" t="n">
        <v>10</v>
      </c>
      <c r="U189" s="34" t="inlineStr">
        <is>
          <t>Stevia Leaf Extract</t>
        </is>
      </c>
      <c r="V189" s="34" t="inlineStr">
        <is>
          <t>5 essential electrolytes (Na/K/Ca/Mg/Sea Salt), zero sugar, plant based sweetener, vegan, non GMO, caffeine free; made in Canada</t>
        </is>
      </c>
      <c r="W189" s="51" t="n"/>
      <c r="X189" s="51" t="n"/>
      <c r="Y189" s="51" t="n"/>
      <c r="Z189" s="51" t="n"/>
      <c r="AA189" s="34" t="inlineStr">
        <is>
          <t>Medium</t>
        </is>
      </c>
      <c r="AB189" s="34" t="inlineStr">
        <is>
          <t>Canadian brand; strong domestic hockey/sports tie ins</t>
        </is>
      </c>
      <c r="AC189" s="34" t="inlineStr">
        <is>
          <t>Zero sugar clean sports hydration (Canadian, pro endorsed)</t>
        </is>
      </c>
      <c r="AD189" s="34" t="inlineStr">
        <is>
          <t>Zero sugar plus pro sports credibility, made in Canada.</t>
        </is>
      </c>
      <c r="AE189" s="51" t="n"/>
      <c r="AF189" s="53">
        <f>IF(AND(ISNUMBER($P189),ISNUMBER($AL189),$AL189&lt;&gt;0),ROUND($P189/$AL189*100,1),"")</f>
        <v/>
      </c>
      <c r="AG189" s="54">
        <f>IF(AND(ISNUMBER($S189),ISNUMBER($AL189),$AL189&lt;&gt;0),ROUND($S189/$AL189*100,2),"")</f>
        <v/>
      </c>
      <c r="AH189" s="53">
        <f>IF(AND(ISNUMBER($Q189),ISNUMBER($AL189),$AL189&lt;&gt;0),ROUND($Q189/$AL189*100,1),"")</f>
        <v/>
      </c>
      <c r="AI189" s="48">
        <f>IF(ISNUMBER($S189),IF($S189&lt;=1,"Yes","No"),"n/a")</f>
        <v/>
      </c>
      <c r="AJ189" s="48">
        <f>IF(ISNUMBER($S189),ROUND(MAX(0,MIN(100,100-$S189*2.5-IF(ISNUMBER($T189),$T189,0)*0.12+IF($S189&lt;=1,12,0))),0),"")</f>
        <v/>
      </c>
      <c r="AK189" s="48">
        <f>IF(ISNUMBER($Q189),IF($Q189&gt;=100,20,IF($Q189&gt;=30,10,0)),0)+IF(ISNUMBER($R189),IF($R189&gt;=100,20,0),0)+IF(ISNUMBER($P189),IF($P189&gt;=150,20,IF($P189&gt;=50,12,5)),0)+IF(ISNUMBER($S189),IF($S189&lt;=1,15,0),0)</f>
        <v/>
      </c>
      <c r="AL189" s="48" t="n">
        <v>500</v>
      </c>
      <c r="AM189" s="49" t="n"/>
      <c r="AN189" s="48">
        <f>IF(AND(ISNUMBER($P189),ISNUMBER($AL189),$AL189&lt;&gt;0),IF(OR($P189&gt;180,$P189/$AL189*1000&gt;400),"Over ceiling, confirm SKU","Within"),"n/a")</f>
        <v/>
      </c>
      <c r="AO189" s="51" t="n"/>
      <c r="AP189" s="51" t="n"/>
      <c r="AQ189" s="51" t="n"/>
      <c r="AR189" s="34" t="inlineStr">
        <is>
          <t>Retrieved and cited, see Enrichment Log</t>
        </is>
      </c>
      <c r="AS189" s="34" t="inlineStr">
        <is>
          <t>BLANK -&gt; requires live Amazon.ca capture</t>
        </is>
      </c>
      <c r="AT189" s="34" t="inlineStr">
        <is>
          <t>Unverified commercial data</t>
        </is>
      </c>
    </row>
    <row r="190" ht="28" customHeight="1">
      <c r="A190" s="34" t="inlineStr">
        <is>
          <t>BioSteel</t>
        </is>
      </c>
      <c r="B190" s="34" t="inlineStr">
        <is>
          <t>BioSteel Sports Drink (RTD) | Rainbow Twist | 18 pack 500mL</t>
        </is>
      </c>
      <c r="C190" s="34" t="inlineStr">
        <is>
          <t>2) Electrolyte beverage (RTD)</t>
        </is>
      </c>
      <c r="D190" s="34" t="inlineStr">
        <is>
          <t>500 mL bottle</t>
        </is>
      </c>
      <c r="E190" s="48" t="n">
        <v>18</v>
      </c>
      <c r="F190" s="49" t="n"/>
      <c r="G190" s="50">
        <f>IF(AND(ISNUMBER($F190),ISNUMBER($E190),$E190&lt;&gt;0),$F190/$E190,"")</f>
        <v/>
      </c>
      <c r="H190" s="50">
        <f>IF(AND(ISNUMBER($F190),ISNUMBER($AL190),ISNUMBER($E190),($AL190*$E190)&lt;&gt;0),$F190/($AL190*$E190)*100,"")</f>
        <v/>
      </c>
      <c r="I190" s="51" t="n"/>
      <c r="J190" s="52" t="n"/>
      <c r="K190" s="50">
        <f>IF(AND(ISNUMBER($F190),ISNUMBER($J190)),$F190*(1-$J190),"")</f>
        <v/>
      </c>
      <c r="L190" s="51" t="n"/>
      <c r="M190" s="51" t="n"/>
      <c r="N190" s="50">
        <f>IF(ISNUMBER($F190),($F190-IF(ISNUMBER($AM190),$AM190,0))*(1-IF(ISNUMBER($J190),$J190,0)),"")</f>
        <v/>
      </c>
      <c r="O190" s="34" t="inlineStr">
        <is>
          <t>Rainbow Twist</t>
        </is>
      </c>
      <c r="P190" s="48" t="n">
        <v>0</v>
      </c>
      <c r="Q190" s="48" t="n">
        <v>230</v>
      </c>
      <c r="R190" s="48" t="n">
        <v>225</v>
      </c>
      <c r="S190" s="48" t="n">
        <v>0</v>
      </c>
      <c r="T190" s="48" t="n">
        <v>10</v>
      </c>
      <c r="U190" s="34" t="inlineStr">
        <is>
          <t>Stevia Leaf Extract</t>
        </is>
      </c>
      <c r="V190" s="34" t="inlineStr">
        <is>
          <t>5 essential electrolytes (Na/K/Ca/Mg/Sea Salt), zero sugar, plant based sweetener, vegan, non GMO, caffeine free; made in Canada</t>
        </is>
      </c>
      <c r="W190" s="51" t="n"/>
      <c r="X190" s="51" t="n"/>
      <c r="Y190" s="51" t="n"/>
      <c r="Z190" s="51" t="n"/>
      <c r="AA190" s="34" t="inlineStr">
        <is>
          <t>Medium</t>
        </is>
      </c>
      <c r="AB190" s="34" t="inlineStr">
        <is>
          <t>Canadian brand; strong domestic hockey/sports tie ins</t>
        </is>
      </c>
      <c r="AC190" s="34" t="inlineStr">
        <is>
          <t>Zero sugar clean sports hydration (Canadian, pro endorsed)</t>
        </is>
      </c>
      <c r="AD190" s="34" t="inlineStr">
        <is>
          <t>Zero sugar plus pro sports credibility, made in Canada.</t>
        </is>
      </c>
      <c r="AE190" s="51" t="n"/>
      <c r="AF190" s="53">
        <f>IF(AND(ISNUMBER($P190),ISNUMBER($AL190),$AL190&lt;&gt;0),ROUND($P190/$AL190*100,1),"")</f>
        <v/>
      </c>
      <c r="AG190" s="54">
        <f>IF(AND(ISNUMBER($S190),ISNUMBER($AL190),$AL190&lt;&gt;0),ROUND($S190/$AL190*100,2),"")</f>
        <v/>
      </c>
      <c r="AH190" s="53">
        <f>IF(AND(ISNUMBER($Q190),ISNUMBER($AL190),$AL190&lt;&gt;0),ROUND($Q190/$AL190*100,1),"")</f>
        <v/>
      </c>
      <c r="AI190" s="48">
        <f>IF(ISNUMBER($S190),IF($S190&lt;=1,"Yes","No"),"n/a")</f>
        <v/>
      </c>
      <c r="AJ190" s="48">
        <f>IF(ISNUMBER($S190),ROUND(MAX(0,MIN(100,100-$S190*2.5-IF(ISNUMBER($T190),$T190,0)*0.12+IF($S190&lt;=1,12,0))),0),"")</f>
        <v/>
      </c>
      <c r="AK190" s="48">
        <f>IF(ISNUMBER($Q190),IF($Q190&gt;=100,20,IF($Q190&gt;=30,10,0)),0)+IF(ISNUMBER($R190),IF($R190&gt;=100,20,0),0)+IF(ISNUMBER($P190),IF($P190&gt;=150,20,IF($P190&gt;=50,12,5)),0)+IF(ISNUMBER($S190),IF($S190&lt;=1,15,0),0)</f>
        <v/>
      </c>
      <c r="AL190" s="48" t="n">
        <v>500</v>
      </c>
      <c r="AM190" s="49" t="n"/>
      <c r="AN190" s="48">
        <f>IF(AND(ISNUMBER($P190),ISNUMBER($AL190),$AL190&lt;&gt;0),IF(OR($P190&gt;180,$P190/$AL190*1000&gt;400),"Over ceiling, confirm SKU","Within"),"n/a")</f>
        <v/>
      </c>
      <c r="AO190" s="51" t="n"/>
      <c r="AP190" s="51" t="n"/>
      <c r="AQ190" s="51" t="n"/>
      <c r="AR190" s="34" t="inlineStr">
        <is>
          <t>Retrieved and cited, see Enrichment Log</t>
        </is>
      </c>
      <c r="AS190" s="34" t="inlineStr">
        <is>
          <t>BLANK -&gt; requires live Amazon.ca capture</t>
        </is>
      </c>
      <c r="AT190" s="34" t="inlineStr">
        <is>
          <t>Unverified commercial data</t>
        </is>
      </c>
    </row>
    <row r="191" ht="28" customHeight="1">
      <c r="A191" s="34" t="inlineStr">
        <is>
          <t>BioSteel</t>
        </is>
      </c>
      <c r="B191" s="34" t="inlineStr">
        <is>
          <t>BioSteel Sports Drink (RTD) | Rainbow Twist | 24 pack 500mL</t>
        </is>
      </c>
      <c r="C191" s="34" t="inlineStr">
        <is>
          <t>2) Electrolyte beverage (RTD)</t>
        </is>
      </c>
      <c r="D191" s="34" t="inlineStr">
        <is>
          <t>500 mL bottle</t>
        </is>
      </c>
      <c r="E191" s="48" t="n">
        <v>24</v>
      </c>
      <c r="F191" s="49" t="n"/>
      <c r="G191" s="50">
        <f>IF(AND(ISNUMBER($F191),ISNUMBER($E191),$E191&lt;&gt;0),$F191/$E191,"")</f>
        <v/>
      </c>
      <c r="H191" s="50">
        <f>IF(AND(ISNUMBER($F191),ISNUMBER($AL191),ISNUMBER($E191),($AL191*$E191)&lt;&gt;0),$F191/($AL191*$E191)*100,"")</f>
        <v/>
      </c>
      <c r="I191" s="51" t="n"/>
      <c r="J191" s="52" t="n"/>
      <c r="K191" s="50">
        <f>IF(AND(ISNUMBER($F191),ISNUMBER($J191)),$F191*(1-$J191),"")</f>
        <v/>
      </c>
      <c r="L191" s="51" t="n"/>
      <c r="M191" s="51" t="n"/>
      <c r="N191" s="50">
        <f>IF(ISNUMBER($F191),($F191-IF(ISNUMBER($AM191),$AM191,0))*(1-IF(ISNUMBER($J191),$J191,0)),"")</f>
        <v/>
      </c>
      <c r="O191" s="34" t="inlineStr">
        <is>
          <t>Rainbow Twist</t>
        </is>
      </c>
      <c r="P191" s="48" t="n">
        <v>0</v>
      </c>
      <c r="Q191" s="48" t="n">
        <v>230</v>
      </c>
      <c r="R191" s="48" t="n">
        <v>225</v>
      </c>
      <c r="S191" s="48" t="n">
        <v>0</v>
      </c>
      <c r="T191" s="48" t="n">
        <v>10</v>
      </c>
      <c r="U191" s="34" t="inlineStr">
        <is>
          <t>Stevia Leaf Extract</t>
        </is>
      </c>
      <c r="V191" s="34" t="inlineStr">
        <is>
          <t>5 essential electrolytes (Na/K/Ca/Mg/Sea Salt), zero sugar, plant based sweetener, vegan, non GMO, caffeine free; made in Canada</t>
        </is>
      </c>
      <c r="W191" s="51" t="n"/>
      <c r="X191" s="51" t="n"/>
      <c r="Y191" s="51" t="n"/>
      <c r="Z191" s="51" t="n"/>
      <c r="AA191" s="34" t="inlineStr">
        <is>
          <t>Medium</t>
        </is>
      </c>
      <c r="AB191" s="34" t="inlineStr">
        <is>
          <t>Canadian brand; strong domestic hockey/sports tie ins</t>
        </is>
      </c>
      <c r="AC191" s="34" t="inlineStr">
        <is>
          <t>Zero sugar clean sports hydration (Canadian, pro endorsed)</t>
        </is>
      </c>
      <c r="AD191" s="34" t="inlineStr">
        <is>
          <t>Zero sugar plus pro sports credibility, made in Canada.</t>
        </is>
      </c>
      <c r="AE191" s="51" t="n"/>
      <c r="AF191" s="53">
        <f>IF(AND(ISNUMBER($P191),ISNUMBER($AL191),$AL191&lt;&gt;0),ROUND($P191/$AL191*100,1),"")</f>
        <v/>
      </c>
      <c r="AG191" s="54">
        <f>IF(AND(ISNUMBER($S191),ISNUMBER($AL191),$AL191&lt;&gt;0),ROUND($S191/$AL191*100,2),"")</f>
        <v/>
      </c>
      <c r="AH191" s="53">
        <f>IF(AND(ISNUMBER($Q191),ISNUMBER($AL191),$AL191&lt;&gt;0),ROUND($Q191/$AL191*100,1),"")</f>
        <v/>
      </c>
      <c r="AI191" s="48">
        <f>IF(ISNUMBER($S191),IF($S191&lt;=1,"Yes","No"),"n/a")</f>
        <v/>
      </c>
      <c r="AJ191" s="48">
        <f>IF(ISNUMBER($S191),ROUND(MAX(0,MIN(100,100-$S191*2.5-IF(ISNUMBER($T191),$T191,0)*0.12+IF($S191&lt;=1,12,0))),0),"")</f>
        <v/>
      </c>
      <c r="AK191" s="48">
        <f>IF(ISNUMBER($Q191),IF($Q191&gt;=100,20,IF($Q191&gt;=30,10,0)),0)+IF(ISNUMBER($R191),IF($R191&gt;=100,20,0),0)+IF(ISNUMBER($P191),IF($P191&gt;=150,20,IF($P191&gt;=50,12,5)),0)+IF(ISNUMBER($S191),IF($S191&lt;=1,15,0),0)</f>
        <v/>
      </c>
      <c r="AL191" s="48" t="n">
        <v>500</v>
      </c>
      <c r="AM191" s="49" t="n"/>
      <c r="AN191" s="48">
        <f>IF(AND(ISNUMBER($P191),ISNUMBER($AL191),$AL191&lt;&gt;0),IF(OR($P191&gt;180,$P191/$AL191*1000&gt;400),"Over ceiling, confirm SKU","Within"),"n/a")</f>
        <v/>
      </c>
      <c r="AO191" s="51" t="n"/>
      <c r="AP191" s="51" t="n"/>
      <c r="AQ191" s="51" t="n"/>
      <c r="AR191" s="34" t="inlineStr">
        <is>
          <t>Retrieved and cited, see Enrichment Log</t>
        </is>
      </c>
      <c r="AS191" s="34" t="inlineStr">
        <is>
          <t>BLANK -&gt; requires live Amazon.ca capture</t>
        </is>
      </c>
      <c r="AT191" s="34" t="inlineStr">
        <is>
          <t>Unverified commercial data</t>
        </is>
      </c>
    </row>
    <row r="192" ht="28" customHeight="1">
      <c r="A192" s="34" t="inlineStr">
        <is>
          <t>BioSteel</t>
        </is>
      </c>
      <c r="B192" s="34" t="inlineStr">
        <is>
          <t>BioSteel Sports Drink (RTD) | Mixed Berry | single 500mL</t>
        </is>
      </c>
      <c r="C192" s="34" t="inlineStr">
        <is>
          <t>2) Electrolyte beverage (RTD)</t>
        </is>
      </c>
      <c r="D192" s="34" t="inlineStr">
        <is>
          <t>500 mL bottle</t>
        </is>
      </c>
      <c r="E192" s="48" t="n">
        <v>1</v>
      </c>
      <c r="F192" s="49" t="n"/>
      <c r="G192" s="50">
        <f>IF(AND(ISNUMBER($F192),ISNUMBER($E192),$E192&lt;&gt;0),$F192/$E192,"")</f>
        <v/>
      </c>
      <c r="H192" s="50">
        <f>IF(AND(ISNUMBER($F192),ISNUMBER($AL192),ISNUMBER($E192),($AL192*$E192)&lt;&gt;0),$F192/($AL192*$E192)*100,"")</f>
        <v/>
      </c>
      <c r="I192" s="51" t="n"/>
      <c r="J192" s="52" t="n"/>
      <c r="K192" s="50">
        <f>IF(AND(ISNUMBER($F192),ISNUMBER($J192)),$F192*(1-$J192),"")</f>
        <v/>
      </c>
      <c r="L192" s="51" t="n"/>
      <c r="M192" s="51" t="n"/>
      <c r="N192" s="50">
        <f>IF(ISNUMBER($F192),($F192-IF(ISNUMBER($AM192),$AM192,0))*(1-IF(ISNUMBER($J192),$J192,0)),"")</f>
        <v/>
      </c>
      <c r="O192" s="34" t="inlineStr">
        <is>
          <t>Mixed Berry</t>
        </is>
      </c>
      <c r="P192" s="48" t="n">
        <v>0</v>
      </c>
      <c r="Q192" s="48" t="n">
        <v>230</v>
      </c>
      <c r="R192" s="48" t="n">
        <v>225</v>
      </c>
      <c r="S192" s="48" t="n">
        <v>0</v>
      </c>
      <c r="T192" s="48" t="n">
        <v>10</v>
      </c>
      <c r="U192" s="34" t="inlineStr">
        <is>
          <t>Stevia Leaf Extract</t>
        </is>
      </c>
      <c r="V192" s="34" t="inlineStr">
        <is>
          <t>5 essential electrolytes (Na/K/Ca/Mg/Sea Salt), zero sugar, plant based sweetener, vegan, non GMO, caffeine free; made in Canada</t>
        </is>
      </c>
      <c r="W192" s="51" t="n"/>
      <c r="X192" s="51" t="n"/>
      <c r="Y192" s="51" t="n"/>
      <c r="Z192" s="51" t="n"/>
      <c r="AA192" s="34" t="inlineStr">
        <is>
          <t>Medium</t>
        </is>
      </c>
      <c r="AB192" s="34" t="inlineStr">
        <is>
          <t>Canadian brand; strong domestic hockey/sports tie ins</t>
        </is>
      </c>
      <c r="AC192" s="34" t="inlineStr">
        <is>
          <t>Zero sugar clean sports hydration (Canadian, pro endorsed)</t>
        </is>
      </c>
      <c r="AD192" s="34" t="inlineStr">
        <is>
          <t>Zero sugar plus pro sports credibility, made in Canada.</t>
        </is>
      </c>
      <c r="AE192" s="51" t="n"/>
      <c r="AF192" s="53">
        <f>IF(AND(ISNUMBER($P192),ISNUMBER($AL192),$AL192&lt;&gt;0),ROUND($P192/$AL192*100,1),"")</f>
        <v/>
      </c>
      <c r="AG192" s="54">
        <f>IF(AND(ISNUMBER($S192),ISNUMBER($AL192),$AL192&lt;&gt;0),ROUND($S192/$AL192*100,2),"")</f>
        <v/>
      </c>
      <c r="AH192" s="53">
        <f>IF(AND(ISNUMBER($Q192),ISNUMBER($AL192),$AL192&lt;&gt;0),ROUND($Q192/$AL192*100,1),"")</f>
        <v/>
      </c>
      <c r="AI192" s="48">
        <f>IF(ISNUMBER($S192),IF($S192&lt;=1,"Yes","No"),"n/a")</f>
        <v/>
      </c>
      <c r="AJ192" s="48">
        <f>IF(ISNUMBER($S192),ROUND(MAX(0,MIN(100,100-$S192*2.5-IF(ISNUMBER($T192),$T192,0)*0.12+IF($S192&lt;=1,12,0))),0),"")</f>
        <v/>
      </c>
      <c r="AK192" s="48">
        <f>IF(ISNUMBER($Q192),IF($Q192&gt;=100,20,IF($Q192&gt;=30,10,0)),0)+IF(ISNUMBER($R192),IF($R192&gt;=100,20,0),0)+IF(ISNUMBER($P192),IF($P192&gt;=150,20,IF($P192&gt;=50,12,5)),0)+IF(ISNUMBER($S192),IF($S192&lt;=1,15,0),0)</f>
        <v/>
      </c>
      <c r="AL192" s="48" t="n">
        <v>500</v>
      </c>
      <c r="AM192" s="49" t="n"/>
      <c r="AN192" s="48">
        <f>IF(AND(ISNUMBER($P192),ISNUMBER($AL192),$AL192&lt;&gt;0),IF(OR($P192&gt;180,$P192/$AL192*1000&gt;400),"Over ceiling, confirm SKU","Within"),"n/a")</f>
        <v/>
      </c>
      <c r="AO192" s="51" t="n"/>
      <c r="AP192" s="51" t="n"/>
      <c r="AQ192" s="51" t="n"/>
      <c r="AR192" s="34" t="inlineStr">
        <is>
          <t>Retrieved and cited, see Enrichment Log</t>
        </is>
      </c>
      <c r="AS192" s="34" t="inlineStr">
        <is>
          <t>BLANK -&gt; requires live Amazon.ca capture</t>
        </is>
      </c>
      <c r="AT192" s="34" t="inlineStr">
        <is>
          <t>Unverified commercial data</t>
        </is>
      </c>
    </row>
    <row r="193" ht="28" customHeight="1">
      <c r="A193" s="34" t="inlineStr">
        <is>
          <t>BioSteel</t>
        </is>
      </c>
      <c r="B193" s="34" t="inlineStr">
        <is>
          <t>BioSteel Sports Drink (RTD) | Mixed Berry | 8 pack 500mL</t>
        </is>
      </c>
      <c r="C193" s="34" t="inlineStr">
        <is>
          <t>2) Electrolyte beverage (RTD)</t>
        </is>
      </c>
      <c r="D193" s="34" t="inlineStr">
        <is>
          <t>500 mL bottle</t>
        </is>
      </c>
      <c r="E193" s="48" t="n">
        <v>8</v>
      </c>
      <c r="F193" s="49" t="n"/>
      <c r="G193" s="50">
        <f>IF(AND(ISNUMBER($F193),ISNUMBER($E193),$E193&lt;&gt;0),$F193/$E193,"")</f>
        <v/>
      </c>
      <c r="H193" s="50">
        <f>IF(AND(ISNUMBER($F193),ISNUMBER($AL193),ISNUMBER($E193),($AL193*$E193)&lt;&gt;0),$F193/($AL193*$E193)*100,"")</f>
        <v/>
      </c>
      <c r="I193" s="51" t="n"/>
      <c r="J193" s="52" t="n"/>
      <c r="K193" s="50">
        <f>IF(AND(ISNUMBER($F193),ISNUMBER($J193)),$F193*(1-$J193),"")</f>
        <v/>
      </c>
      <c r="L193" s="51" t="n"/>
      <c r="M193" s="51" t="n"/>
      <c r="N193" s="50">
        <f>IF(ISNUMBER($F193),($F193-IF(ISNUMBER($AM193),$AM193,0))*(1-IF(ISNUMBER($J193),$J193,0)),"")</f>
        <v/>
      </c>
      <c r="O193" s="34" t="inlineStr">
        <is>
          <t>Mixed Berry</t>
        </is>
      </c>
      <c r="P193" s="48" t="n">
        <v>0</v>
      </c>
      <c r="Q193" s="48" t="n">
        <v>230</v>
      </c>
      <c r="R193" s="48" t="n">
        <v>225</v>
      </c>
      <c r="S193" s="48" t="n">
        <v>0</v>
      </c>
      <c r="T193" s="48" t="n">
        <v>10</v>
      </c>
      <c r="U193" s="34" t="inlineStr">
        <is>
          <t>Stevia Leaf Extract</t>
        </is>
      </c>
      <c r="V193" s="34" t="inlineStr">
        <is>
          <t>5 essential electrolytes (Na/K/Ca/Mg/Sea Salt), zero sugar, plant based sweetener, vegan, non GMO, caffeine free; made in Canada</t>
        </is>
      </c>
      <c r="W193" s="51" t="n"/>
      <c r="X193" s="51" t="n"/>
      <c r="Y193" s="51" t="n"/>
      <c r="Z193" s="51" t="n"/>
      <c r="AA193" s="34" t="inlineStr">
        <is>
          <t>Medium</t>
        </is>
      </c>
      <c r="AB193" s="34" t="inlineStr">
        <is>
          <t>Canadian brand; strong domestic hockey/sports tie ins</t>
        </is>
      </c>
      <c r="AC193" s="34" t="inlineStr">
        <is>
          <t>Zero sugar clean sports hydration (Canadian, pro endorsed)</t>
        </is>
      </c>
      <c r="AD193" s="34" t="inlineStr">
        <is>
          <t>Zero sugar plus pro sports credibility, made in Canada.</t>
        </is>
      </c>
      <c r="AE193" s="51" t="n"/>
      <c r="AF193" s="53">
        <f>IF(AND(ISNUMBER($P193),ISNUMBER($AL193),$AL193&lt;&gt;0),ROUND($P193/$AL193*100,1),"")</f>
        <v/>
      </c>
      <c r="AG193" s="54">
        <f>IF(AND(ISNUMBER($S193),ISNUMBER($AL193),$AL193&lt;&gt;0),ROUND($S193/$AL193*100,2),"")</f>
        <v/>
      </c>
      <c r="AH193" s="53">
        <f>IF(AND(ISNUMBER($Q193),ISNUMBER($AL193),$AL193&lt;&gt;0),ROUND($Q193/$AL193*100,1),"")</f>
        <v/>
      </c>
      <c r="AI193" s="48">
        <f>IF(ISNUMBER($S193),IF($S193&lt;=1,"Yes","No"),"n/a")</f>
        <v/>
      </c>
      <c r="AJ193" s="48">
        <f>IF(ISNUMBER($S193),ROUND(MAX(0,MIN(100,100-$S193*2.5-IF(ISNUMBER($T193),$T193,0)*0.12+IF($S193&lt;=1,12,0))),0),"")</f>
        <v/>
      </c>
      <c r="AK193" s="48">
        <f>IF(ISNUMBER($Q193),IF($Q193&gt;=100,20,IF($Q193&gt;=30,10,0)),0)+IF(ISNUMBER($R193),IF($R193&gt;=100,20,0),0)+IF(ISNUMBER($P193),IF($P193&gt;=150,20,IF($P193&gt;=50,12,5)),0)+IF(ISNUMBER($S193),IF($S193&lt;=1,15,0),0)</f>
        <v/>
      </c>
      <c r="AL193" s="48" t="n">
        <v>500</v>
      </c>
      <c r="AM193" s="49" t="n"/>
      <c r="AN193" s="48">
        <f>IF(AND(ISNUMBER($P193),ISNUMBER($AL193),$AL193&lt;&gt;0),IF(OR($P193&gt;180,$P193/$AL193*1000&gt;400),"Over ceiling, confirm SKU","Within"),"n/a")</f>
        <v/>
      </c>
      <c r="AO193" s="51" t="n"/>
      <c r="AP193" s="51" t="n"/>
      <c r="AQ193" s="51" t="n"/>
      <c r="AR193" s="34" t="inlineStr">
        <is>
          <t>Retrieved and cited, see Enrichment Log</t>
        </is>
      </c>
      <c r="AS193" s="34" t="inlineStr">
        <is>
          <t>BLANK -&gt; requires live Amazon.ca capture</t>
        </is>
      </c>
      <c r="AT193" s="34" t="inlineStr">
        <is>
          <t>Unverified commercial data</t>
        </is>
      </c>
    </row>
    <row r="194" ht="28" customHeight="1">
      <c r="A194" s="34" t="inlineStr">
        <is>
          <t>BioSteel</t>
        </is>
      </c>
      <c r="B194" s="34" t="inlineStr">
        <is>
          <t>BioSteel Sports Drink (RTD) | Mixed Berry | 12 pack 500mL</t>
        </is>
      </c>
      <c r="C194" s="34" t="inlineStr">
        <is>
          <t>2) Electrolyte beverage (RTD)</t>
        </is>
      </c>
      <c r="D194" s="34" t="inlineStr">
        <is>
          <t>500 mL bottle</t>
        </is>
      </c>
      <c r="E194" s="48" t="n">
        <v>12</v>
      </c>
      <c r="F194" s="49" t="n"/>
      <c r="G194" s="50">
        <f>IF(AND(ISNUMBER($F194),ISNUMBER($E194),$E194&lt;&gt;0),$F194/$E194,"")</f>
        <v/>
      </c>
      <c r="H194" s="50">
        <f>IF(AND(ISNUMBER($F194),ISNUMBER($AL194),ISNUMBER($E194),($AL194*$E194)&lt;&gt;0),$F194/($AL194*$E194)*100,"")</f>
        <v/>
      </c>
      <c r="I194" s="51" t="n"/>
      <c r="J194" s="52" t="n"/>
      <c r="K194" s="50">
        <f>IF(AND(ISNUMBER($F194),ISNUMBER($J194)),$F194*(1-$J194),"")</f>
        <v/>
      </c>
      <c r="L194" s="51" t="n"/>
      <c r="M194" s="51" t="n"/>
      <c r="N194" s="50">
        <f>IF(ISNUMBER($F194),($F194-IF(ISNUMBER($AM194),$AM194,0))*(1-IF(ISNUMBER($J194),$J194,0)),"")</f>
        <v/>
      </c>
      <c r="O194" s="34" t="inlineStr">
        <is>
          <t>Mixed Berry</t>
        </is>
      </c>
      <c r="P194" s="48" t="n">
        <v>0</v>
      </c>
      <c r="Q194" s="48" t="n">
        <v>230</v>
      </c>
      <c r="R194" s="48" t="n">
        <v>225</v>
      </c>
      <c r="S194" s="48" t="n">
        <v>0</v>
      </c>
      <c r="T194" s="48" t="n">
        <v>10</v>
      </c>
      <c r="U194" s="34" t="inlineStr">
        <is>
          <t>Stevia Leaf Extract</t>
        </is>
      </c>
      <c r="V194" s="34" t="inlineStr">
        <is>
          <t>5 essential electrolytes (Na/K/Ca/Mg/Sea Salt), zero sugar, plant based sweetener, vegan, non GMO, caffeine free; made in Canada</t>
        </is>
      </c>
      <c r="W194" s="51" t="n"/>
      <c r="X194" s="51" t="n"/>
      <c r="Y194" s="51" t="n"/>
      <c r="Z194" s="51" t="n"/>
      <c r="AA194" s="34" t="inlineStr">
        <is>
          <t>Medium</t>
        </is>
      </c>
      <c r="AB194" s="34" t="inlineStr">
        <is>
          <t>Canadian brand; strong domestic hockey/sports tie ins</t>
        </is>
      </c>
      <c r="AC194" s="34" t="inlineStr">
        <is>
          <t>Zero sugar clean sports hydration (Canadian, pro endorsed)</t>
        </is>
      </c>
      <c r="AD194" s="34" t="inlineStr">
        <is>
          <t>Zero sugar plus pro sports credibility, made in Canada.</t>
        </is>
      </c>
      <c r="AE194" s="51" t="n"/>
      <c r="AF194" s="53">
        <f>IF(AND(ISNUMBER($P194),ISNUMBER($AL194),$AL194&lt;&gt;0),ROUND($P194/$AL194*100,1),"")</f>
        <v/>
      </c>
      <c r="AG194" s="54">
        <f>IF(AND(ISNUMBER($S194),ISNUMBER($AL194),$AL194&lt;&gt;0),ROUND($S194/$AL194*100,2),"")</f>
        <v/>
      </c>
      <c r="AH194" s="53">
        <f>IF(AND(ISNUMBER($Q194),ISNUMBER($AL194),$AL194&lt;&gt;0),ROUND($Q194/$AL194*100,1),"")</f>
        <v/>
      </c>
      <c r="AI194" s="48">
        <f>IF(ISNUMBER($S194),IF($S194&lt;=1,"Yes","No"),"n/a")</f>
        <v/>
      </c>
      <c r="AJ194" s="48">
        <f>IF(ISNUMBER($S194),ROUND(MAX(0,MIN(100,100-$S194*2.5-IF(ISNUMBER($T194),$T194,0)*0.12+IF($S194&lt;=1,12,0))),0),"")</f>
        <v/>
      </c>
      <c r="AK194" s="48">
        <f>IF(ISNUMBER($Q194),IF($Q194&gt;=100,20,IF($Q194&gt;=30,10,0)),0)+IF(ISNUMBER($R194),IF($R194&gt;=100,20,0),0)+IF(ISNUMBER($P194),IF($P194&gt;=150,20,IF($P194&gt;=50,12,5)),0)+IF(ISNUMBER($S194),IF($S194&lt;=1,15,0),0)</f>
        <v/>
      </c>
      <c r="AL194" s="48" t="n">
        <v>500</v>
      </c>
      <c r="AM194" s="49" t="n"/>
      <c r="AN194" s="48">
        <f>IF(AND(ISNUMBER($P194),ISNUMBER($AL194),$AL194&lt;&gt;0),IF(OR($P194&gt;180,$P194/$AL194*1000&gt;400),"Over ceiling, confirm SKU","Within"),"n/a")</f>
        <v/>
      </c>
      <c r="AO194" s="51" t="n"/>
      <c r="AP194" s="51" t="n"/>
      <c r="AQ194" s="51" t="n"/>
      <c r="AR194" s="34" t="inlineStr">
        <is>
          <t>Retrieved and cited, see Enrichment Log</t>
        </is>
      </c>
      <c r="AS194" s="34" t="inlineStr">
        <is>
          <t>BLANK -&gt; requires live Amazon.ca capture</t>
        </is>
      </c>
      <c r="AT194" s="34" t="inlineStr">
        <is>
          <t>Unverified commercial data</t>
        </is>
      </c>
    </row>
    <row r="195" ht="28" customHeight="1">
      <c r="A195" s="34" t="inlineStr">
        <is>
          <t>BioSteel</t>
        </is>
      </c>
      <c r="B195" s="34" t="inlineStr">
        <is>
          <t>BioSteel Sports Drink (RTD) | Mixed Berry | 18 pack 500mL</t>
        </is>
      </c>
      <c r="C195" s="34" t="inlineStr">
        <is>
          <t>2) Electrolyte beverage (RTD)</t>
        </is>
      </c>
      <c r="D195" s="34" t="inlineStr">
        <is>
          <t>500 mL bottle</t>
        </is>
      </c>
      <c r="E195" s="48" t="n">
        <v>18</v>
      </c>
      <c r="F195" s="49" t="n"/>
      <c r="G195" s="50">
        <f>IF(AND(ISNUMBER($F195),ISNUMBER($E195),$E195&lt;&gt;0),$F195/$E195,"")</f>
        <v/>
      </c>
      <c r="H195" s="50">
        <f>IF(AND(ISNUMBER($F195),ISNUMBER($AL195),ISNUMBER($E195),($AL195*$E195)&lt;&gt;0),$F195/($AL195*$E195)*100,"")</f>
        <v/>
      </c>
      <c r="I195" s="51" t="n"/>
      <c r="J195" s="52" t="n"/>
      <c r="K195" s="50">
        <f>IF(AND(ISNUMBER($F195),ISNUMBER($J195)),$F195*(1-$J195),"")</f>
        <v/>
      </c>
      <c r="L195" s="51" t="n"/>
      <c r="M195" s="51" t="n"/>
      <c r="N195" s="50">
        <f>IF(ISNUMBER($F195),($F195-IF(ISNUMBER($AM195),$AM195,0))*(1-IF(ISNUMBER($J195),$J195,0)),"")</f>
        <v/>
      </c>
      <c r="O195" s="34" t="inlineStr">
        <is>
          <t>Mixed Berry</t>
        </is>
      </c>
      <c r="P195" s="48" t="n">
        <v>0</v>
      </c>
      <c r="Q195" s="48" t="n">
        <v>230</v>
      </c>
      <c r="R195" s="48" t="n">
        <v>225</v>
      </c>
      <c r="S195" s="48" t="n">
        <v>0</v>
      </c>
      <c r="T195" s="48" t="n">
        <v>10</v>
      </c>
      <c r="U195" s="34" t="inlineStr">
        <is>
          <t>Stevia Leaf Extract</t>
        </is>
      </c>
      <c r="V195" s="34" t="inlineStr">
        <is>
          <t>5 essential electrolytes (Na/K/Ca/Mg/Sea Salt), zero sugar, plant based sweetener, vegan, non GMO, caffeine free; made in Canada</t>
        </is>
      </c>
      <c r="W195" s="51" t="n"/>
      <c r="X195" s="51" t="n"/>
      <c r="Y195" s="51" t="n"/>
      <c r="Z195" s="51" t="n"/>
      <c r="AA195" s="34" t="inlineStr">
        <is>
          <t>Medium</t>
        </is>
      </c>
      <c r="AB195" s="34" t="inlineStr">
        <is>
          <t>Canadian brand; strong domestic hockey/sports tie ins</t>
        </is>
      </c>
      <c r="AC195" s="34" t="inlineStr">
        <is>
          <t>Zero sugar clean sports hydration (Canadian, pro endorsed)</t>
        </is>
      </c>
      <c r="AD195" s="34" t="inlineStr">
        <is>
          <t>Zero sugar plus pro sports credibility, made in Canada.</t>
        </is>
      </c>
      <c r="AE195" s="51" t="n"/>
      <c r="AF195" s="53">
        <f>IF(AND(ISNUMBER($P195),ISNUMBER($AL195),$AL195&lt;&gt;0),ROUND($P195/$AL195*100,1),"")</f>
        <v/>
      </c>
      <c r="AG195" s="54">
        <f>IF(AND(ISNUMBER($S195),ISNUMBER($AL195),$AL195&lt;&gt;0),ROUND($S195/$AL195*100,2),"")</f>
        <v/>
      </c>
      <c r="AH195" s="53">
        <f>IF(AND(ISNUMBER($Q195),ISNUMBER($AL195),$AL195&lt;&gt;0),ROUND($Q195/$AL195*100,1),"")</f>
        <v/>
      </c>
      <c r="AI195" s="48">
        <f>IF(ISNUMBER($S195),IF($S195&lt;=1,"Yes","No"),"n/a")</f>
        <v/>
      </c>
      <c r="AJ195" s="48">
        <f>IF(ISNUMBER($S195),ROUND(MAX(0,MIN(100,100-$S195*2.5-IF(ISNUMBER($T195),$T195,0)*0.12+IF($S195&lt;=1,12,0))),0),"")</f>
        <v/>
      </c>
      <c r="AK195" s="48">
        <f>IF(ISNUMBER($Q195),IF($Q195&gt;=100,20,IF($Q195&gt;=30,10,0)),0)+IF(ISNUMBER($R195),IF($R195&gt;=100,20,0),0)+IF(ISNUMBER($P195),IF($P195&gt;=150,20,IF($P195&gt;=50,12,5)),0)+IF(ISNUMBER($S195),IF($S195&lt;=1,15,0),0)</f>
        <v/>
      </c>
      <c r="AL195" s="48" t="n">
        <v>500</v>
      </c>
      <c r="AM195" s="49" t="n"/>
      <c r="AN195" s="48">
        <f>IF(AND(ISNUMBER($P195),ISNUMBER($AL195),$AL195&lt;&gt;0),IF(OR($P195&gt;180,$P195/$AL195*1000&gt;400),"Over ceiling, confirm SKU","Within"),"n/a")</f>
        <v/>
      </c>
      <c r="AO195" s="51" t="n"/>
      <c r="AP195" s="51" t="n"/>
      <c r="AQ195" s="51" t="n"/>
      <c r="AR195" s="34" t="inlineStr">
        <is>
          <t>Retrieved and cited, see Enrichment Log</t>
        </is>
      </c>
      <c r="AS195" s="34" t="inlineStr">
        <is>
          <t>BLANK -&gt; requires live Amazon.ca capture</t>
        </is>
      </c>
      <c r="AT195" s="34" t="inlineStr">
        <is>
          <t>Unverified commercial data</t>
        </is>
      </c>
    </row>
    <row r="196" ht="28" customHeight="1">
      <c r="A196" s="34" t="inlineStr">
        <is>
          <t>BioSteel</t>
        </is>
      </c>
      <c r="B196" s="34" t="inlineStr">
        <is>
          <t>BioSteel Sports Drink (RTD) | Mixed Berry | 24 pack 500mL</t>
        </is>
      </c>
      <c r="C196" s="34" t="inlineStr">
        <is>
          <t>2) Electrolyte beverage (RTD)</t>
        </is>
      </c>
      <c r="D196" s="34" t="inlineStr">
        <is>
          <t>500 mL bottle</t>
        </is>
      </c>
      <c r="E196" s="48" t="n">
        <v>24</v>
      </c>
      <c r="F196" s="49" t="n"/>
      <c r="G196" s="50">
        <f>IF(AND(ISNUMBER($F196),ISNUMBER($E196),$E196&lt;&gt;0),$F196/$E196,"")</f>
        <v/>
      </c>
      <c r="H196" s="50">
        <f>IF(AND(ISNUMBER($F196),ISNUMBER($AL196),ISNUMBER($E196),($AL196*$E196)&lt;&gt;0),$F196/($AL196*$E196)*100,"")</f>
        <v/>
      </c>
      <c r="I196" s="51" t="n"/>
      <c r="J196" s="52" t="n"/>
      <c r="K196" s="50">
        <f>IF(AND(ISNUMBER($F196),ISNUMBER($J196)),$F196*(1-$J196),"")</f>
        <v/>
      </c>
      <c r="L196" s="51" t="n"/>
      <c r="M196" s="51" t="n"/>
      <c r="N196" s="50">
        <f>IF(ISNUMBER($F196),($F196-IF(ISNUMBER($AM196),$AM196,0))*(1-IF(ISNUMBER($J196),$J196,0)),"")</f>
        <v/>
      </c>
      <c r="O196" s="34" t="inlineStr">
        <is>
          <t>Mixed Berry</t>
        </is>
      </c>
      <c r="P196" s="48" t="n">
        <v>0</v>
      </c>
      <c r="Q196" s="48" t="n">
        <v>230</v>
      </c>
      <c r="R196" s="48" t="n">
        <v>225</v>
      </c>
      <c r="S196" s="48" t="n">
        <v>0</v>
      </c>
      <c r="T196" s="48" t="n">
        <v>10</v>
      </c>
      <c r="U196" s="34" t="inlineStr">
        <is>
          <t>Stevia Leaf Extract</t>
        </is>
      </c>
      <c r="V196" s="34" t="inlineStr">
        <is>
          <t>5 essential electrolytes (Na/K/Ca/Mg/Sea Salt), zero sugar, plant based sweetener, vegan, non GMO, caffeine free; made in Canada</t>
        </is>
      </c>
      <c r="W196" s="51" t="n"/>
      <c r="X196" s="51" t="n"/>
      <c r="Y196" s="51" t="n"/>
      <c r="Z196" s="51" t="n"/>
      <c r="AA196" s="34" t="inlineStr">
        <is>
          <t>Medium</t>
        </is>
      </c>
      <c r="AB196" s="34" t="inlineStr">
        <is>
          <t>Canadian brand; strong domestic hockey/sports tie ins</t>
        </is>
      </c>
      <c r="AC196" s="34" t="inlineStr">
        <is>
          <t>Zero sugar clean sports hydration (Canadian, pro endorsed)</t>
        </is>
      </c>
      <c r="AD196" s="34" t="inlineStr">
        <is>
          <t>Zero sugar plus pro sports credibility, made in Canada.</t>
        </is>
      </c>
      <c r="AE196" s="51" t="n"/>
      <c r="AF196" s="53">
        <f>IF(AND(ISNUMBER($P196),ISNUMBER($AL196),$AL196&lt;&gt;0),ROUND($P196/$AL196*100,1),"")</f>
        <v/>
      </c>
      <c r="AG196" s="54">
        <f>IF(AND(ISNUMBER($S196),ISNUMBER($AL196),$AL196&lt;&gt;0),ROUND($S196/$AL196*100,2),"")</f>
        <v/>
      </c>
      <c r="AH196" s="53">
        <f>IF(AND(ISNUMBER($Q196),ISNUMBER($AL196),$AL196&lt;&gt;0),ROUND($Q196/$AL196*100,1),"")</f>
        <v/>
      </c>
      <c r="AI196" s="48">
        <f>IF(ISNUMBER($S196),IF($S196&lt;=1,"Yes","No"),"n/a")</f>
        <v/>
      </c>
      <c r="AJ196" s="48">
        <f>IF(ISNUMBER($S196),ROUND(MAX(0,MIN(100,100-$S196*2.5-IF(ISNUMBER($T196),$T196,0)*0.12+IF($S196&lt;=1,12,0))),0),"")</f>
        <v/>
      </c>
      <c r="AK196" s="48">
        <f>IF(ISNUMBER($Q196),IF($Q196&gt;=100,20,IF($Q196&gt;=30,10,0)),0)+IF(ISNUMBER($R196),IF($R196&gt;=100,20,0),0)+IF(ISNUMBER($P196),IF($P196&gt;=150,20,IF($P196&gt;=50,12,5)),0)+IF(ISNUMBER($S196),IF($S196&lt;=1,15,0),0)</f>
        <v/>
      </c>
      <c r="AL196" s="48" t="n">
        <v>500</v>
      </c>
      <c r="AM196" s="49" t="n"/>
      <c r="AN196" s="48">
        <f>IF(AND(ISNUMBER($P196),ISNUMBER($AL196),$AL196&lt;&gt;0),IF(OR($P196&gt;180,$P196/$AL196*1000&gt;400),"Over ceiling, confirm SKU","Within"),"n/a")</f>
        <v/>
      </c>
      <c r="AO196" s="51" t="n"/>
      <c r="AP196" s="51" t="n"/>
      <c r="AQ196" s="51" t="n"/>
      <c r="AR196" s="34" t="inlineStr">
        <is>
          <t>Retrieved and cited, see Enrichment Log</t>
        </is>
      </c>
      <c r="AS196" s="34" t="inlineStr">
        <is>
          <t>BLANK -&gt; requires live Amazon.ca capture</t>
        </is>
      </c>
      <c r="AT196" s="34" t="inlineStr">
        <is>
          <t>Unverified commercial data</t>
        </is>
      </c>
    </row>
    <row r="197" ht="28" customHeight="1">
      <c r="A197" s="34" t="inlineStr">
        <is>
          <t>BioSteel</t>
        </is>
      </c>
      <c r="B197" s="34" t="inlineStr">
        <is>
          <t>BioSteel Sports Drink (RTD) | Peach Mango | single 500mL</t>
        </is>
      </c>
      <c r="C197" s="34" t="inlineStr">
        <is>
          <t>2) Electrolyte beverage (RTD)</t>
        </is>
      </c>
      <c r="D197" s="34" t="inlineStr">
        <is>
          <t>500 mL bottle</t>
        </is>
      </c>
      <c r="E197" s="48" t="n">
        <v>1</v>
      </c>
      <c r="F197" s="49" t="n"/>
      <c r="G197" s="50">
        <f>IF(AND(ISNUMBER($F197),ISNUMBER($E197),$E197&lt;&gt;0),$F197/$E197,"")</f>
        <v/>
      </c>
      <c r="H197" s="50">
        <f>IF(AND(ISNUMBER($F197),ISNUMBER($AL197),ISNUMBER($E197),($AL197*$E197)&lt;&gt;0),$F197/($AL197*$E197)*100,"")</f>
        <v/>
      </c>
      <c r="I197" s="51" t="n"/>
      <c r="J197" s="52" t="n"/>
      <c r="K197" s="50">
        <f>IF(AND(ISNUMBER($F197),ISNUMBER($J197)),$F197*(1-$J197),"")</f>
        <v/>
      </c>
      <c r="L197" s="51" t="n"/>
      <c r="M197" s="51" t="n"/>
      <c r="N197" s="50">
        <f>IF(ISNUMBER($F197),($F197-IF(ISNUMBER($AM197),$AM197,0))*(1-IF(ISNUMBER($J197),$J197,0)),"")</f>
        <v/>
      </c>
      <c r="O197" s="34" t="inlineStr">
        <is>
          <t>Peach Mango</t>
        </is>
      </c>
      <c r="P197" s="48" t="n">
        <v>0</v>
      </c>
      <c r="Q197" s="48" t="n">
        <v>230</v>
      </c>
      <c r="R197" s="48" t="n">
        <v>225</v>
      </c>
      <c r="S197" s="48" t="n">
        <v>0</v>
      </c>
      <c r="T197" s="48" t="n">
        <v>10</v>
      </c>
      <c r="U197" s="34" t="inlineStr">
        <is>
          <t>Stevia Leaf Extract</t>
        </is>
      </c>
      <c r="V197" s="34" t="inlineStr">
        <is>
          <t>5 essential electrolytes (Na/K/Ca/Mg/Sea Salt), zero sugar, plant based sweetener, vegan, non GMO, caffeine free; made in Canada</t>
        </is>
      </c>
      <c r="W197" s="51" t="n"/>
      <c r="X197" s="51" t="n"/>
      <c r="Y197" s="51" t="n"/>
      <c r="Z197" s="51" t="n"/>
      <c r="AA197" s="34" t="inlineStr">
        <is>
          <t>Medium</t>
        </is>
      </c>
      <c r="AB197" s="34" t="inlineStr">
        <is>
          <t>Canadian brand; strong domestic hockey/sports tie ins</t>
        </is>
      </c>
      <c r="AC197" s="34" t="inlineStr">
        <is>
          <t>Zero sugar clean sports hydration (Canadian, pro endorsed)</t>
        </is>
      </c>
      <c r="AD197" s="34" t="inlineStr">
        <is>
          <t>Zero sugar plus pro sports credibility, made in Canada.</t>
        </is>
      </c>
      <c r="AE197" s="51" t="n"/>
      <c r="AF197" s="53">
        <f>IF(AND(ISNUMBER($P197),ISNUMBER($AL197),$AL197&lt;&gt;0),ROUND($P197/$AL197*100,1),"")</f>
        <v/>
      </c>
      <c r="AG197" s="54">
        <f>IF(AND(ISNUMBER($S197),ISNUMBER($AL197),$AL197&lt;&gt;0),ROUND($S197/$AL197*100,2),"")</f>
        <v/>
      </c>
      <c r="AH197" s="53">
        <f>IF(AND(ISNUMBER($Q197),ISNUMBER($AL197),$AL197&lt;&gt;0),ROUND($Q197/$AL197*100,1),"")</f>
        <v/>
      </c>
      <c r="AI197" s="48">
        <f>IF(ISNUMBER($S197),IF($S197&lt;=1,"Yes","No"),"n/a")</f>
        <v/>
      </c>
      <c r="AJ197" s="48">
        <f>IF(ISNUMBER($S197),ROUND(MAX(0,MIN(100,100-$S197*2.5-IF(ISNUMBER($T197),$T197,0)*0.12+IF($S197&lt;=1,12,0))),0),"")</f>
        <v/>
      </c>
      <c r="AK197" s="48">
        <f>IF(ISNUMBER($Q197),IF($Q197&gt;=100,20,IF($Q197&gt;=30,10,0)),0)+IF(ISNUMBER($R197),IF($R197&gt;=100,20,0),0)+IF(ISNUMBER($P197),IF($P197&gt;=150,20,IF($P197&gt;=50,12,5)),0)+IF(ISNUMBER($S197),IF($S197&lt;=1,15,0),0)</f>
        <v/>
      </c>
      <c r="AL197" s="48" t="n">
        <v>500</v>
      </c>
      <c r="AM197" s="49" t="n"/>
      <c r="AN197" s="48">
        <f>IF(AND(ISNUMBER($P197),ISNUMBER($AL197),$AL197&lt;&gt;0),IF(OR($P197&gt;180,$P197/$AL197*1000&gt;400),"Over ceiling, confirm SKU","Within"),"n/a")</f>
        <v/>
      </c>
      <c r="AO197" s="51" t="n"/>
      <c r="AP197" s="51" t="n"/>
      <c r="AQ197" s="51" t="n"/>
      <c r="AR197" s="34" t="inlineStr">
        <is>
          <t>Retrieved and cited, see Enrichment Log</t>
        </is>
      </c>
      <c r="AS197" s="34" t="inlineStr">
        <is>
          <t>BLANK -&gt; requires live Amazon.ca capture</t>
        </is>
      </c>
      <c r="AT197" s="34" t="inlineStr">
        <is>
          <t>Unverified commercial data</t>
        </is>
      </c>
    </row>
    <row r="198" ht="28" customHeight="1">
      <c r="A198" s="34" t="inlineStr">
        <is>
          <t>BioSteel</t>
        </is>
      </c>
      <c r="B198" s="34" t="inlineStr">
        <is>
          <t>BioSteel Sports Drink (RTD) | Peach Mango | 8 pack 500mL</t>
        </is>
      </c>
      <c r="C198" s="34" t="inlineStr">
        <is>
          <t>2) Electrolyte beverage (RTD)</t>
        </is>
      </c>
      <c r="D198" s="34" t="inlineStr">
        <is>
          <t>500 mL bottle</t>
        </is>
      </c>
      <c r="E198" s="48" t="n">
        <v>8</v>
      </c>
      <c r="F198" s="49" t="n"/>
      <c r="G198" s="50">
        <f>IF(AND(ISNUMBER($F198),ISNUMBER($E198),$E198&lt;&gt;0),$F198/$E198,"")</f>
        <v/>
      </c>
      <c r="H198" s="50">
        <f>IF(AND(ISNUMBER($F198),ISNUMBER($AL198),ISNUMBER($E198),($AL198*$E198)&lt;&gt;0),$F198/($AL198*$E198)*100,"")</f>
        <v/>
      </c>
      <c r="I198" s="51" t="n"/>
      <c r="J198" s="52" t="n"/>
      <c r="K198" s="50">
        <f>IF(AND(ISNUMBER($F198),ISNUMBER($J198)),$F198*(1-$J198),"")</f>
        <v/>
      </c>
      <c r="L198" s="51" t="n"/>
      <c r="M198" s="51" t="n"/>
      <c r="N198" s="50">
        <f>IF(ISNUMBER($F198),($F198-IF(ISNUMBER($AM198),$AM198,0))*(1-IF(ISNUMBER($J198),$J198,0)),"")</f>
        <v/>
      </c>
      <c r="O198" s="34" t="inlineStr">
        <is>
          <t>Peach Mango</t>
        </is>
      </c>
      <c r="P198" s="48" t="n">
        <v>0</v>
      </c>
      <c r="Q198" s="48" t="n">
        <v>230</v>
      </c>
      <c r="R198" s="48" t="n">
        <v>225</v>
      </c>
      <c r="S198" s="48" t="n">
        <v>0</v>
      </c>
      <c r="T198" s="48" t="n">
        <v>10</v>
      </c>
      <c r="U198" s="34" t="inlineStr">
        <is>
          <t>Stevia Leaf Extract</t>
        </is>
      </c>
      <c r="V198" s="34" t="inlineStr">
        <is>
          <t>5 essential electrolytes (Na/K/Ca/Mg/Sea Salt), zero sugar, plant based sweetener, vegan, non GMO, caffeine free; made in Canada</t>
        </is>
      </c>
      <c r="W198" s="51" t="n"/>
      <c r="X198" s="51" t="n"/>
      <c r="Y198" s="51" t="n"/>
      <c r="Z198" s="51" t="n"/>
      <c r="AA198" s="34" t="inlineStr">
        <is>
          <t>Medium</t>
        </is>
      </c>
      <c r="AB198" s="34" t="inlineStr">
        <is>
          <t>Canadian brand; strong domestic hockey/sports tie ins</t>
        </is>
      </c>
      <c r="AC198" s="34" t="inlineStr">
        <is>
          <t>Zero sugar clean sports hydration (Canadian, pro endorsed)</t>
        </is>
      </c>
      <c r="AD198" s="34" t="inlineStr">
        <is>
          <t>Zero sugar plus pro sports credibility, made in Canada.</t>
        </is>
      </c>
      <c r="AE198" s="51" t="n"/>
      <c r="AF198" s="53">
        <f>IF(AND(ISNUMBER($P198),ISNUMBER($AL198),$AL198&lt;&gt;0),ROUND($P198/$AL198*100,1),"")</f>
        <v/>
      </c>
      <c r="AG198" s="54">
        <f>IF(AND(ISNUMBER($S198),ISNUMBER($AL198),$AL198&lt;&gt;0),ROUND($S198/$AL198*100,2),"")</f>
        <v/>
      </c>
      <c r="AH198" s="53">
        <f>IF(AND(ISNUMBER($Q198),ISNUMBER($AL198),$AL198&lt;&gt;0),ROUND($Q198/$AL198*100,1),"")</f>
        <v/>
      </c>
      <c r="AI198" s="48">
        <f>IF(ISNUMBER($S198),IF($S198&lt;=1,"Yes","No"),"n/a")</f>
        <v/>
      </c>
      <c r="AJ198" s="48">
        <f>IF(ISNUMBER($S198),ROUND(MAX(0,MIN(100,100-$S198*2.5-IF(ISNUMBER($T198),$T198,0)*0.12+IF($S198&lt;=1,12,0))),0),"")</f>
        <v/>
      </c>
      <c r="AK198" s="48">
        <f>IF(ISNUMBER($Q198),IF($Q198&gt;=100,20,IF($Q198&gt;=30,10,0)),0)+IF(ISNUMBER($R198),IF($R198&gt;=100,20,0),0)+IF(ISNUMBER($P198),IF($P198&gt;=150,20,IF($P198&gt;=50,12,5)),0)+IF(ISNUMBER($S198),IF($S198&lt;=1,15,0),0)</f>
        <v/>
      </c>
      <c r="AL198" s="48" t="n">
        <v>500</v>
      </c>
      <c r="AM198" s="49" t="n"/>
      <c r="AN198" s="48">
        <f>IF(AND(ISNUMBER($P198),ISNUMBER($AL198),$AL198&lt;&gt;0),IF(OR($P198&gt;180,$P198/$AL198*1000&gt;400),"Over ceiling, confirm SKU","Within"),"n/a")</f>
        <v/>
      </c>
      <c r="AO198" s="51" t="n"/>
      <c r="AP198" s="51" t="n"/>
      <c r="AQ198" s="51" t="n"/>
      <c r="AR198" s="34" t="inlineStr">
        <is>
          <t>Retrieved and cited, see Enrichment Log</t>
        </is>
      </c>
      <c r="AS198" s="34" t="inlineStr">
        <is>
          <t>BLANK -&gt; requires live Amazon.ca capture</t>
        </is>
      </c>
      <c r="AT198" s="34" t="inlineStr">
        <is>
          <t>Unverified commercial data</t>
        </is>
      </c>
    </row>
    <row r="199" ht="28" customHeight="1">
      <c r="A199" s="34" t="inlineStr">
        <is>
          <t>BioSteel</t>
        </is>
      </c>
      <c r="B199" s="34" t="inlineStr">
        <is>
          <t>BioSteel Sports Drink (RTD) | Peach Mango | 12 pack 500mL</t>
        </is>
      </c>
      <c r="C199" s="34" t="inlineStr">
        <is>
          <t>2) Electrolyte beverage (RTD)</t>
        </is>
      </c>
      <c r="D199" s="34" t="inlineStr">
        <is>
          <t>500 mL bottle</t>
        </is>
      </c>
      <c r="E199" s="48" t="n">
        <v>12</v>
      </c>
      <c r="F199" s="49" t="n"/>
      <c r="G199" s="50">
        <f>IF(AND(ISNUMBER($F199),ISNUMBER($E199),$E199&lt;&gt;0),$F199/$E199,"")</f>
        <v/>
      </c>
      <c r="H199" s="50">
        <f>IF(AND(ISNUMBER($F199),ISNUMBER($AL199),ISNUMBER($E199),($AL199*$E199)&lt;&gt;0),$F199/($AL199*$E199)*100,"")</f>
        <v/>
      </c>
      <c r="I199" s="51" t="n"/>
      <c r="J199" s="52" t="n"/>
      <c r="K199" s="50">
        <f>IF(AND(ISNUMBER($F199),ISNUMBER($J199)),$F199*(1-$J199),"")</f>
        <v/>
      </c>
      <c r="L199" s="51" t="n"/>
      <c r="M199" s="51" t="n"/>
      <c r="N199" s="50">
        <f>IF(ISNUMBER($F199),($F199-IF(ISNUMBER($AM199),$AM199,0))*(1-IF(ISNUMBER($J199),$J199,0)),"")</f>
        <v/>
      </c>
      <c r="O199" s="34" t="inlineStr">
        <is>
          <t>Peach Mango</t>
        </is>
      </c>
      <c r="P199" s="48" t="n">
        <v>0</v>
      </c>
      <c r="Q199" s="48" t="n">
        <v>230</v>
      </c>
      <c r="R199" s="48" t="n">
        <v>225</v>
      </c>
      <c r="S199" s="48" t="n">
        <v>0</v>
      </c>
      <c r="T199" s="48" t="n">
        <v>10</v>
      </c>
      <c r="U199" s="34" t="inlineStr">
        <is>
          <t>Stevia Leaf Extract</t>
        </is>
      </c>
      <c r="V199" s="34" t="inlineStr">
        <is>
          <t>5 essential electrolytes (Na/K/Ca/Mg/Sea Salt), zero sugar, plant based sweetener, vegan, non GMO, caffeine free; made in Canada</t>
        </is>
      </c>
      <c r="W199" s="51" t="n"/>
      <c r="X199" s="51" t="n"/>
      <c r="Y199" s="51" t="n"/>
      <c r="Z199" s="51" t="n"/>
      <c r="AA199" s="34" t="inlineStr">
        <is>
          <t>Medium</t>
        </is>
      </c>
      <c r="AB199" s="34" t="inlineStr">
        <is>
          <t>Canadian brand; strong domestic hockey/sports tie ins</t>
        </is>
      </c>
      <c r="AC199" s="34" t="inlineStr">
        <is>
          <t>Zero sugar clean sports hydration (Canadian, pro endorsed)</t>
        </is>
      </c>
      <c r="AD199" s="34" t="inlineStr">
        <is>
          <t>Zero sugar plus pro sports credibility, made in Canada.</t>
        </is>
      </c>
      <c r="AE199" s="51" t="n"/>
      <c r="AF199" s="53">
        <f>IF(AND(ISNUMBER($P199),ISNUMBER($AL199),$AL199&lt;&gt;0),ROUND($P199/$AL199*100,1),"")</f>
        <v/>
      </c>
      <c r="AG199" s="54">
        <f>IF(AND(ISNUMBER($S199),ISNUMBER($AL199),$AL199&lt;&gt;0),ROUND($S199/$AL199*100,2),"")</f>
        <v/>
      </c>
      <c r="AH199" s="53">
        <f>IF(AND(ISNUMBER($Q199),ISNUMBER($AL199),$AL199&lt;&gt;0),ROUND($Q199/$AL199*100,1),"")</f>
        <v/>
      </c>
      <c r="AI199" s="48">
        <f>IF(ISNUMBER($S199),IF($S199&lt;=1,"Yes","No"),"n/a")</f>
        <v/>
      </c>
      <c r="AJ199" s="48">
        <f>IF(ISNUMBER($S199),ROUND(MAX(0,MIN(100,100-$S199*2.5-IF(ISNUMBER($T199),$T199,0)*0.12+IF($S199&lt;=1,12,0))),0),"")</f>
        <v/>
      </c>
      <c r="AK199" s="48">
        <f>IF(ISNUMBER($Q199),IF($Q199&gt;=100,20,IF($Q199&gt;=30,10,0)),0)+IF(ISNUMBER($R199),IF($R199&gt;=100,20,0),0)+IF(ISNUMBER($P199),IF($P199&gt;=150,20,IF($P199&gt;=50,12,5)),0)+IF(ISNUMBER($S199),IF($S199&lt;=1,15,0),0)</f>
        <v/>
      </c>
      <c r="AL199" s="48" t="n">
        <v>500</v>
      </c>
      <c r="AM199" s="49" t="n"/>
      <c r="AN199" s="48">
        <f>IF(AND(ISNUMBER($P199),ISNUMBER($AL199),$AL199&lt;&gt;0),IF(OR($P199&gt;180,$P199/$AL199*1000&gt;400),"Over ceiling, confirm SKU","Within"),"n/a")</f>
        <v/>
      </c>
      <c r="AO199" s="51" t="n"/>
      <c r="AP199" s="51" t="n"/>
      <c r="AQ199" s="51" t="n"/>
      <c r="AR199" s="34" t="inlineStr">
        <is>
          <t>Retrieved and cited, see Enrichment Log</t>
        </is>
      </c>
      <c r="AS199" s="34" t="inlineStr">
        <is>
          <t>BLANK -&gt; requires live Amazon.ca capture</t>
        </is>
      </c>
      <c r="AT199" s="34" t="inlineStr">
        <is>
          <t>Unverified commercial data</t>
        </is>
      </c>
    </row>
    <row r="200" ht="28" customHeight="1">
      <c r="A200" s="34" t="inlineStr">
        <is>
          <t>BioSteel</t>
        </is>
      </c>
      <c r="B200" s="34" t="inlineStr">
        <is>
          <t>BioSteel Sports Drink (RTD) | Peach Mango | 18 pack 500mL</t>
        </is>
      </c>
      <c r="C200" s="34" t="inlineStr">
        <is>
          <t>2) Electrolyte beverage (RTD)</t>
        </is>
      </c>
      <c r="D200" s="34" t="inlineStr">
        <is>
          <t>500 mL bottle</t>
        </is>
      </c>
      <c r="E200" s="48" t="n">
        <v>18</v>
      </c>
      <c r="F200" s="49" t="n"/>
      <c r="G200" s="50">
        <f>IF(AND(ISNUMBER($F200),ISNUMBER($E200),$E200&lt;&gt;0),$F200/$E200,"")</f>
        <v/>
      </c>
      <c r="H200" s="50">
        <f>IF(AND(ISNUMBER($F200),ISNUMBER($AL200),ISNUMBER($E200),($AL200*$E200)&lt;&gt;0),$F200/($AL200*$E200)*100,"")</f>
        <v/>
      </c>
      <c r="I200" s="51" t="n"/>
      <c r="J200" s="52" t="n"/>
      <c r="K200" s="50">
        <f>IF(AND(ISNUMBER($F200),ISNUMBER($J200)),$F200*(1-$J200),"")</f>
        <v/>
      </c>
      <c r="L200" s="51" t="n"/>
      <c r="M200" s="51" t="n"/>
      <c r="N200" s="50">
        <f>IF(ISNUMBER($F200),($F200-IF(ISNUMBER($AM200),$AM200,0))*(1-IF(ISNUMBER($J200),$J200,0)),"")</f>
        <v/>
      </c>
      <c r="O200" s="34" t="inlineStr">
        <is>
          <t>Peach Mango</t>
        </is>
      </c>
      <c r="P200" s="48" t="n">
        <v>0</v>
      </c>
      <c r="Q200" s="48" t="n">
        <v>230</v>
      </c>
      <c r="R200" s="48" t="n">
        <v>225</v>
      </c>
      <c r="S200" s="48" t="n">
        <v>0</v>
      </c>
      <c r="T200" s="48" t="n">
        <v>10</v>
      </c>
      <c r="U200" s="34" t="inlineStr">
        <is>
          <t>Stevia Leaf Extract</t>
        </is>
      </c>
      <c r="V200" s="34" t="inlineStr">
        <is>
          <t>5 essential electrolytes (Na/K/Ca/Mg/Sea Salt), zero sugar, plant based sweetener, vegan, non GMO, caffeine free; made in Canada</t>
        </is>
      </c>
      <c r="W200" s="51" t="n"/>
      <c r="X200" s="51" t="n"/>
      <c r="Y200" s="51" t="n"/>
      <c r="Z200" s="51" t="n"/>
      <c r="AA200" s="34" t="inlineStr">
        <is>
          <t>Medium</t>
        </is>
      </c>
      <c r="AB200" s="34" t="inlineStr">
        <is>
          <t>Canadian brand; strong domestic hockey/sports tie ins</t>
        </is>
      </c>
      <c r="AC200" s="34" t="inlineStr">
        <is>
          <t>Zero sugar clean sports hydration (Canadian, pro endorsed)</t>
        </is>
      </c>
      <c r="AD200" s="34" t="inlineStr">
        <is>
          <t>Zero sugar plus pro sports credibility, made in Canada.</t>
        </is>
      </c>
      <c r="AE200" s="51" t="n"/>
      <c r="AF200" s="53">
        <f>IF(AND(ISNUMBER($P200),ISNUMBER($AL200),$AL200&lt;&gt;0),ROUND($P200/$AL200*100,1),"")</f>
        <v/>
      </c>
      <c r="AG200" s="54">
        <f>IF(AND(ISNUMBER($S200),ISNUMBER($AL200),$AL200&lt;&gt;0),ROUND($S200/$AL200*100,2),"")</f>
        <v/>
      </c>
      <c r="AH200" s="53">
        <f>IF(AND(ISNUMBER($Q200),ISNUMBER($AL200),$AL200&lt;&gt;0),ROUND($Q200/$AL200*100,1),"")</f>
        <v/>
      </c>
      <c r="AI200" s="48">
        <f>IF(ISNUMBER($S200),IF($S200&lt;=1,"Yes","No"),"n/a")</f>
        <v/>
      </c>
      <c r="AJ200" s="48">
        <f>IF(ISNUMBER($S200),ROUND(MAX(0,MIN(100,100-$S200*2.5-IF(ISNUMBER($T200),$T200,0)*0.12+IF($S200&lt;=1,12,0))),0),"")</f>
        <v/>
      </c>
      <c r="AK200" s="48">
        <f>IF(ISNUMBER($Q200),IF($Q200&gt;=100,20,IF($Q200&gt;=30,10,0)),0)+IF(ISNUMBER($R200),IF($R200&gt;=100,20,0),0)+IF(ISNUMBER($P200),IF($P200&gt;=150,20,IF($P200&gt;=50,12,5)),0)+IF(ISNUMBER($S200),IF($S200&lt;=1,15,0),0)</f>
        <v/>
      </c>
      <c r="AL200" s="48" t="n">
        <v>500</v>
      </c>
      <c r="AM200" s="49" t="n"/>
      <c r="AN200" s="48">
        <f>IF(AND(ISNUMBER($P200),ISNUMBER($AL200),$AL200&lt;&gt;0),IF(OR($P200&gt;180,$P200/$AL200*1000&gt;400),"Over ceiling, confirm SKU","Within"),"n/a")</f>
        <v/>
      </c>
      <c r="AO200" s="51" t="n"/>
      <c r="AP200" s="51" t="n"/>
      <c r="AQ200" s="51" t="n"/>
      <c r="AR200" s="34" t="inlineStr">
        <is>
          <t>Retrieved and cited, see Enrichment Log</t>
        </is>
      </c>
      <c r="AS200" s="34" t="inlineStr">
        <is>
          <t>BLANK -&gt; requires live Amazon.ca capture</t>
        </is>
      </c>
      <c r="AT200" s="34" t="inlineStr">
        <is>
          <t>Unverified commercial data</t>
        </is>
      </c>
    </row>
    <row r="201" ht="28" customHeight="1">
      <c r="A201" s="34" t="inlineStr">
        <is>
          <t>BioSteel</t>
        </is>
      </c>
      <c r="B201" s="34" t="inlineStr">
        <is>
          <t>BioSteel Sports Drink (RTD) | Peach Mango | 24 pack 500mL</t>
        </is>
      </c>
      <c r="C201" s="34" t="inlineStr">
        <is>
          <t>2) Electrolyte beverage (RTD)</t>
        </is>
      </c>
      <c r="D201" s="34" t="inlineStr">
        <is>
          <t>500 mL bottle</t>
        </is>
      </c>
      <c r="E201" s="48" t="n">
        <v>24</v>
      </c>
      <c r="F201" s="49" t="n"/>
      <c r="G201" s="50">
        <f>IF(AND(ISNUMBER($F201),ISNUMBER($E201),$E201&lt;&gt;0),$F201/$E201,"")</f>
        <v/>
      </c>
      <c r="H201" s="50">
        <f>IF(AND(ISNUMBER($F201),ISNUMBER($AL201),ISNUMBER($E201),($AL201*$E201)&lt;&gt;0),$F201/($AL201*$E201)*100,"")</f>
        <v/>
      </c>
      <c r="I201" s="51" t="n"/>
      <c r="J201" s="52" t="n"/>
      <c r="K201" s="50">
        <f>IF(AND(ISNUMBER($F201),ISNUMBER($J201)),$F201*(1-$J201),"")</f>
        <v/>
      </c>
      <c r="L201" s="51" t="n"/>
      <c r="M201" s="51" t="n"/>
      <c r="N201" s="50">
        <f>IF(ISNUMBER($F201),($F201-IF(ISNUMBER($AM201),$AM201,0))*(1-IF(ISNUMBER($J201),$J201,0)),"")</f>
        <v/>
      </c>
      <c r="O201" s="34" t="inlineStr">
        <is>
          <t>Peach Mango</t>
        </is>
      </c>
      <c r="P201" s="48" t="n">
        <v>0</v>
      </c>
      <c r="Q201" s="48" t="n">
        <v>230</v>
      </c>
      <c r="R201" s="48" t="n">
        <v>225</v>
      </c>
      <c r="S201" s="48" t="n">
        <v>0</v>
      </c>
      <c r="T201" s="48" t="n">
        <v>10</v>
      </c>
      <c r="U201" s="34" t="inlineStr">
        <is>
          <t>Stevia Leaf Extract</t>
        </is>
      </c>
      <c r="V201" s="34" t="inlineStr">
        <is>
          <t>5 essential electrolytes (Na/K/Ca/Mg/Sea Salt), zero sugar, plant based sweetener, vegan, non GMO, caffeine free; made in Canada</t>
        </is>
      </c>
      <c r="W201" s="51" t="n"/>
      <c r="X201" s="51" t="n"/>
      <c r="Y201" s="51" t="n"/>
      <c r="Z201" s="51" t="n"/>
      <c r="AA201" s="34" t="inlineStr">
        <is>
          <t>Medium</t>
        </is>
      </c>
      <c r="AB201" s="34" t="inlineStr">
        <is>
          <t>Canadian brand; strong domestic hockey/sports tie ins</t>
        </is>
      </c>
      <c r="AC201" s="34" t="inlineStr">
        <is>
          <t>Zero sugar clean sports hydration (Canadian, pro endorsed)</t>
        </is>
      </c>
      <c r="AD201" s="34" t="inlineStr">
        <is>
          <t>Zero sugar plus pro sports credibility, made in Canada.</t>
        </is>
      </c>
      <c r="AE201" s="51" t="n"/>
      <c r="AF201" s="53">
        <f>IF(AND(ISNUMBER($P201),ISNUMBER($AL201),$AL201&lt;&gt;0),ROUND($P201/$AL201*100,1),"")</f>
        <v/>
      </c>
      <c r="AG201" s="54">
        <f>IF(AND(ISNUMBER($S201),ISNUMBER($AL201),$AL201&lt;&gt;0),ROUND($S201/$AL201*100,2),"")</f>
        <v/>
      </c>
      <c r="AH201" s="53">
        <f>IF(AND(ISNUMBER($Q201),ISNUMBER($AL201),$AL201&lt;&gt;0),ROUND($Q201/$AL201*100,1),"")</f>
        <v/>
      </c>
      <c r="AI201" s="48">
        <f>IF(ISNUMBER($S201),IF($S201&lt;=1,"Yes","No"),"n/a")</f>
        <v/>
      </c>
      <c r="AJ201" s="48">
        <f>IF(ISNUMBER($S201),ROUND(MAX(0,MIN(100,100-$S201*2.5-IF(ISNUMBER($T201),$T201,0)*0.12+IF($S201&lt;=1,12,0))),0),"")</f>
        <v/>
      </c>
      <c r="AK201" s="48">
        <f>IF(ISNUMBER($Q201),IF($Q201&gt;=100,20,IF($Q201&gt;=30,10,0)),0)+IF(ISNUMBER($R201),IF($R201&gt;=100,20,0),0)+IF(ISNUMBER($P201),IF($P201&gt;=150,20,IF($P201&gt;=50,12,5)),0)+IF(ISNUMBER($S201),IF($S201&lt;=1,15,0),0)</f>
        <v/>
      </c>
      <c r="AL201" s="48" t="n">
        <v>500</v>
      </c>
      <c r="AM201" s="49" t="n"/>
      <c r="AN201" s="48">
        <f>IF(AND(ISNUMBER($P201),ISNUMBER($AL201),$AL201&lt;&gt;0),IF(OR($P201&gt;180,$P201/$AL201*1000&gt;400),"Over ceiling, confirm SKU","Within"),"n/a")</f>
        <v/>
      </c>
      <c r="AO201" s="51" t="n"/>
      <c r="AP201" s="51" t="n"/>
      <c r="AQ201" s="51" t="n"/>
      <c r="AR201" s="34" t="inlineStr">
        <is>
          <t>Retrieved and cited, see Enrichment Log</t>
        </is>
      </c>
      <c r="AS201" s="34" t="inlineStr">
        <is>
          <t>BLANK -&gt; requires live Amazon.ca capture</t>
        </is>
      </c>
      <c r="AT201" s="34" t="inlineStr">
        <is>
          <t>Unverified commercial data</t>
        </is>
      </c>
    </row>
    <row r="202" ht="28" customHeight="1">
      <c r="A202" s="34" t="inlineStr">
        <is>
          <t>CWENCH</t>
        </is>
      </c>
      <c r="B202" s="34" t="inlineStr">
        <is>
          <t>CWENCH Hydration | Blue Raspberry | single 500mL</t>
        </is>
      </c>
      <c r="C202" s="34" t="inlineStr">
        <is>
          <t>2) Electrolyte beverage (RTD)</t>
        </is>
      </c>
      <c r="D202" s="34" t="inlineStr">
        <is>
          <t>500 mL bottle</t>
        </is>
      </c>
      <c r="E202" s="48" t="n">
        <v>1</v>
      </c>
      <c r="F202" s="49" t="n"/>
      <c r="G202" s="50">
        <f>IF(AND(ISNUMBER($F202),ISNUMBER($E202),$E202&lt;&gt;0),$F202/$E202,"")</f>
        <v/>
      </c>
      <c r="H202" s="50">
        <f>IF(AND(ISNUMBER($F202),ISNUMBER($AL202),ISNUMBER($E202),($AL202*$E202)&lt;&gt;0),$F202/($AL202*$E202)*100,"")</f>
        <v/>
      </c>
      <c r="I202" s="51" t="n"/>
      <c r="J202" s="52" t="n"/>
      <c r="K202" s="50">
        <f>IF(AND(ISNUMBER($F202),ISNUMBER($J202)),$F202*(1-$J202),"")</f>
        <v/>
      </c>
      <c r="L202" s="51" t="n"/>
      <c r="M202" s="51" t="n"/>
      <c r="N202" s="50">
        <f>IF(ISNUMBER($F202),($F202-IF(ISNUMBER($AM202),$AM202,0))*(1-IF(ISNUMBER($J202),$J202,0)),"")</f>
        <v/>
      </c>
      <c r="O202" s="34" t="inlineStr">
        <is>
          <t>Blue Raspberry</t>
        </is>
      </c>
      <c r="P202" s="48" t="n">
        <v>0</v>
      </c>
      <c r="Q202" s="48" t="n">
        <v>200</v>
      </c>
      <c r="R202" s="48" t="n">
        <v>100</v>
      </c>
      <c r="S202" s="48" t="n">
        <v>0</v>
      </c>
      <c r="T202" s="48" t="n">
        <v>15</v>
      </c>
      <c r="U202" s="34" t="inlineStr">
        <is>
          <t>Sucralose</t>
        </is>
      </c>
      <c r="V202" s="34" t="inlineStr">
        <is>
          <t>Zero sugar, electrolytes, vitamins; Canadian challenger brand</t>
        </is>
      </c>
      <c r="W202" s="51" t="n"/>
      <c r="X202" s="51" t="n"/>
      <c r="Y202" s="51" t="n"/>
      <c r="Z202" s="51" t="n"/>
      <c r="AA202" s="34" t="inlineStr">
        <is>
          <t>Low</t>
        </is>
      </c>
      <c r="AB202" s="34" t="inlineStr">
        <is>
          <t>New Canadian entrant; limited reviews/footprint</t>
        </is>
      </c>
      <c r="AC202" s="34" t="inlineStr">
        <is>
          <t>Affordable Canadian zero sugar hydration</t>
        </is>
      </c>
      <c r="AD202" s="34" t="inlineStr">
        <is>
          <t>Local challenger price and zero sugar.</t>
        </is>
      </c>
      <c r="AE202" s="51" t="n"/>
      <c r="AF202" s="53">
        <f>IF(AND(ISNUMBER($P202),ISNUMBER($AL202),$AL202&lt;&gt;0),ROUND($P202/$AL202*100,1),"")</f>
        <v/>
      </c>
      <c r="AG202" s="54">
        <f>IF(AND(ISNUMBER($S202),ISNUMBER($AL202),$AL202&lt;&gt;0),ROUND($S202/$AL202*100,2),"")</f>
        <v/>
      </c>
      <c r="AH202" s="53">
        <f>IF(AND(ISNUMBER($Q202),ISNUMBER($AL202),$AL202&lt;&gt;0),ROUND($Q202/$AL202*100,1),"")</f>
        <v/>
      </c>
      <c r="AI202" s="48">
        <f>IF(ISNUMBER($S202),IF($S202&lt;=1,"Yes","No"),"n/a")</f>
        <v/>
      </c>
      <c r="AJ202" s="48">
        <f>IF(ISNUMBER($S202),ROUND(MAX(0,MIN(100,100-$S202*2.5-IF(ISNUMBER($T202),$T202,0)*0.12+IF($S202&lt;=1,12,0))),0),"")</f>
        <v/>
      </c>
      <c r="AK202" s="48">
        <f>IF(ISNUMBER($Q202),IF($Q202&gt;=100,20,IF($Q202&gt;=30,10,0)),0)+IF(ISNUMBER($R202),IF($R202&gt;=100,20,0),0)+IF(ISNUMBER($P202),IF($P202&gt;=150,20,IF($P202&gt;=50,12,5)),0)+IF(ISNUMBER($S202),IF($S202&lt;=1,15,0),0)</f>
        <v/>
      </c>
      <c r="AL202" s="48" t="n">
        <v>500</v>
      </c>
      <c r="AM202" s="49" t="n"/>
      <c r="AN202" s="48">
        <f>IF(AND(ISNUMBER($P202),ISNUMBER($AL202),$AL202&lt;&gt;0),IF(OR($P202&gt;180,$P202/$AL202*1000&gt;400),"Over ceiling, confirm SKU","Within"),"n/a")</f>
        <v/>
      </c>
      <c r="AO202" s="51" t="n"/>
      <c r="AP202" s="51" t="n"/>
      <c r="AQ202" s="51" t="n"/>
      <c r="AR202" s="34" t="inlineStr">
        <is>
          <t>No enrichment entry, to confirm</t>
        </is>
      </c>
      <c r="AS202" s="34" t="inlineStr">
        <is>
          <t>BLANK -&gt; requires live Amazon.ca capture</t>
        </is>
      </c>
      <c r="AT202" s="34" t="inlineStr">
        <is>
          <t>Unverified commercial data</t>
        </is>
      </c>
    </row>
    <row r="203" ht="28" customHeight="1">
      <c r="A203" s="34" t="inlineStr">
        <is>
          <t>CWENCH</t>
        </is>
      </c>
      <c r="B203" s="34" t="inlineStr">
        <is>
          <t>CWENCH Hydration | Blue Raspberry | 8 pack 500mL</t>
        </is>
      </c>
      <c r="C203" s="34" t="inlineStr">
        <is>
          <t>2) Electrolyte beverage (RTD)</t>
        </is>
      </c>
      <c r="D203" s="34" t="inlineStr">
        <is>
          <t>500 mL bottle</t>
        </is>
      </c>
      <c r="E203" s="48" t="n">
        <v>8</v>
      </c>
      <c r="F203" s="49" t="n"/>
      <c r="G203" s="50">
        <f>IF(AND(ISNUMBER($F203),ISNUMBER($E203),$E203&lt;&gt;0),$F203/$E203,"")</f>
        <v/>
      </c>
      <c r="H203" s="50">
        <f>IF(AND(ISNUMBER($F203),ISNUMBER($AL203),ISNUMBER($E203),($AL203*$E203)&lt;&gt;0),$F203/($AL203*$E203)*100,"")</f>
        <v/>
      </c>
      <c r="I203" s="51" t="n"/>
      <c r="J203" s="52" t="n"/>
      <c r="K203" s="50">
        <f>IF(AND(ISNUMBER($F203),ISNUMBER($J203)),$F203*(1-$J203),"")</f>
        <v/>
      </c>
      <c r="L203" s="51" t="n"/>
      <c r="M203" s="51" t="n"/>
      <c r="N203" s="50">
        <f>IF(ISNUMBER($F203),($F203-IF(ISNUMBER($AM203),$AM203,0))*(1-IF(ISNUMBER($J203),$J203,0)),"")</f>
        <v/>
      </c>
      <c r="O203" s="34" t="inlineStr">
        <is>
          <t>Blue Raspberry</t>
        </is>
      </c>
      <c r="P203" s="48" t="n">
        <v>0</v>
      </c>
      <c r="Q203" s="48" t="n">
        <v>200</v>
      </c>
      <c r="R203" s="48" t="n">
        <v>100</v>
      </c>
      <c r="S203" s="48" t="n">
        <v>0</v>
      </c>
      <c r="T203" s="48" t="n">
        <v>15</v>
      </c>
      <c r="U203" s="34" t="inlineStr">
        <is>
          <t>Sucralose</t>
        </is>
      </c>
      <c r="V203" s="34" t="inlineStr">
        <is>
          <t>Zero sugar, electrolytes, vitamins; Canadian challenger brand</t>
        </is>
      </c>
      <c r="W203" s="51" t="n"/>
      <c r="X203" s="51" t="n"/>
      <c r="Y203" s="51" t="n"/>
      <c r="Z203" s="51" t="n"/>
      <c r="AA203" s="34" t="inlineStr">
        <is>
          <t>Low</t>
        </is>
      </c>
      <c r="AB203" s="34" t="inlineStr">
        <is>
          <t>New Canadian entrant; limited reviews/footprint</t>
        </is>
      </c>
      <c r="AC203" s="34" t="inlineStr">
        <is>
          <t>Affordable Canadian zero sugar hydration</t>
        </is>
      </c>
      <c r="AD203" s="34" t="inlineStr">
        <is>
          <t>Local challenger price and zero sugar.</t>
        </is>
      </c>
      <c r="AE203" s="51" t="n"/>
      <c r="AF203" s="53">
        <f>IF(AND(ISNUMBER($P203),ISNUMBER($AL203),$AL203&lt;&gt;0),ROUND($P203/$AL203*100,1),"")</f>
        <v/>
      </c>
      <c r="AG203" s="54">
        <f>IF(AND(ISNUMBER($S203),ISNUMBER($AL203),$AL203&lt;&gt;0),ROUND($S203/$AL203*100,2),"")</f>
        <v/>
      </c>
      <c r="AH203" s="53">
        <f>IF(AND(ISNUMBER($Q203),ISNUMBER($AL203),$AL203&lt;&gt;0),ROUND($Q203/$AL203*100,1),"")</f>
        <v/>
      </c>
      <c r="AI203" s="48">
        <f>IF(ISNUMBER($S203),IF($S203&lt;=1,"Yes","No"),"n/a")</f>
        <v/>
      </c>
      <c r="AJ203" s="48">
        <f>IF(ISNUMBER($S203),ROUND(MAX(0,MIN(100,100-$S203*2.5-IF(ISNUMBER($T203),$T203,0)*0.12+IF($S203&lt;=1,12,0))),0),"")</f>
        <v/>
      </c>
      <c r="AK203" s="48">
        <f>IF(ISNUMBER($Q203),IF($Q203&gt;=100,20,IF($Q203&gt;=30,10,0)),0)+IF(ISNUMBER($R203),IF($R203&gt;=100,20,0),0)+IF(ISNUMBER($P203),IF($P203&gt;=150,20,IF($P203&gt;=50,12,5)),0)+IF(ISNUMBER($S203),IF($S203&lt;=1,15,0),0)</f>
        <v/>
      </c>
      <c r="AL203" s="48" t="n">
        <v>500</v>
      </c>
      <c r="AM203" s="49" t="n"/>
      <c r="AN203" s="48">
        <f>IF(AND(ISNUMBER($P203),ISNUMBER($AL203),$AL203&lt;&gt;0),IF(OR($P203&gt;180,$P203/$AL203*1000&gt;400),"Over ceiling, confirm SKU","Within"),"n/a")</f>
        <v/>
      </c>
      <c r="AO203" s="51" t="n"/>
      <c r="AP203" s="51" t="n"/>
      <c r="AQ203" s="51" t="n"/>
      <c r="AR203" s="34" t="inlineStr">
        <is>
          <t>No enrichment entry, to confirm</t>
        </is>
      </c>
      <c r="AS203" s="34" t="inlineStr">
        <is>
          <t>BLANK -&gt; requires live Amazon.ca capture</t>
        </is>
      </c>
      <c r="AT203" s="34" t="inlineStr">
        <is>
          <t>Unverified commercial data</t>
        </is>
      </c>
    </row>
    <row r="204" ht="28" customHeight="1">
      <c r="A204" s="34" t="inlineStr">
        <is>
          <t>CWENCH</t>
        </is>
      </c>
      <c r="B204" s="34" t="inlineStr">
        <is>
          <t>CWENCH Hydration | Blue Raspberry | 12 pack 500mL</t>
        </is>
      </c>
      <c r="C204" s="34" t="inlineStr">
        <is>
          <t>2) Electrolyte beverage (RTD)</t>
        </is>
      </c>
      <c r="D204" s="34" t="inlineStr">
        <is>
          <t>500 mL bottle</t>
        </is>
      </c>
      <c r="E204" s="48" t="n">
        <v>12</v>
      </c>
      <c r="F204" s="49" t="n"/>
      <c r="G204" s="50">
        <f>IF(AND(ISNUMBER($F204),ISNUMBER($E204),$E204&lt;&gt;0),$F204/$E204,"")</f>
        <v/>
      </c>
      <c r="H204" s="50">
        <f>IF(AND(ISNUMBER($F204),ISNUMBER($AL204),ISNUMBER($E204),($AL204*$E204)&lt;&gt;0),$F204/($AL204*$E204)*100,"")</f>
        <v/>
      </c>
      <c r="I204" s="51" t="n"/>
      <c r="J204" s="52" t="n"/>
      <c r="K204" s="50">
        <f>IF(AND(ISNUMBER($F204),ISNUMBER($J204)),$F204*(1-$J204),"")</f>
        <v/>
      </c>
      <c r="L204" s="51" t="n"/>
      <c r="M204" s="51" t="n"/>
      <c r="N204" s="50">
        <f>IF(ISNUMBER($F204),($F204-IF(ISNUMBER($AM204),$AM204,0))*(1-IF(ISNUMBER($J204),$J204,0)),"")</f>
        <v/>
      </c>
      <c r="O204" s="34" t="inlineStr">
        <is>
          <t>Blue Raspberry</t>
        </is>
      </c>
      <c r="P204" s="48" t="n">
        <v>0</v>
      </c>
      <c r="Q204" s="48" t="n">
        <v>200</v>
      </c>
      <c r="R204" s="48" t="n">
        <v>100</v>
      </c>
      <c r="S204" s="48" t="n">
        <v>0</v>
      </c>
      <c r="T204" s="48" t="n">
        <v>15</v>
      </c>
      <c r="U204" s="34" t="inlineStr">
        <is>
          <t>Sucralose</t>
        </is>
      </c>
      <c r="V204" s="34" t="inlineStr">
        <is>
          <t>Zero sugar, electrolytes, vitamins; Canadian challenger brand</t>
        </is>
      </c>
      <c r="W204" s="51" t="n"/>
      <c r="X204" s="51" t="n"/>
      <c r="Y204" s="51" t="n"/>
      <c r="Z204" s="51" t="n"/>
      <c r="AA204" s="34" t="inlineStr">
        <is>
          <t>Low</t>
        </is>
      </c>
      <c r="AB204" s="34" t="inlineStr">
        <is>
          <t>New Canadian entrant; limited reviews/footprint</t>
        </is>
      </c>
      <c r="AC204" s="34" t="inlineStr">
        <is>
          <t>Affordable Canadian zero sugar hydration</t>
        </is>
      </c>
      <c r="AD204" s="34" t="inlineStr">
        <is>
          <t>Local challenger price and zero sugar.</t>
        </is>
      </c>
      <c r="AE204" s="51" t="n"/>
      <c r="AF204" s="53">
        <f>IF(AND(ISNUMBER($P204),ISNUMBER($AL204),$AL204&lt;&gt;0),ROUND($P204/$AL204*100,1),"")</f>
        <v/>
      </c>
      <c r="AG204" s="54">
        <f>IF(AND(ISNUMBER($S204),ISNUMBER($AL204),$AL204&lt;&gt;0),ROUND($S204/$AL204*100,2),"")</f>
        <v/>
      </c>
      <c r="AH204" s="53">
        <f>IF(AND(ISNUMBER($Q204),ISNUMBER($AL204),$AL204&lt;&gt;0),ROUND($Q204/$AL204*100,1),"")</f>
        <v/>
      </c>
      <c r="AI204" s="48">
        <f>IF(ISNUMBER($S204),IF($S204&lt;=1,"Yes","No"),"n/a")</f>
        <v/>
      </c>
      <c r="AJ204" s="48">
        <f>IF(ISNUMBER($S204),ROUND(MAX(0,MIN(100,100-$S204*2.5-IF(ISNUMBER($T204),$T204,0)*0.12+IF($S204&lt;=1,12,0))),0),"")</f>
        <v/>
      </c>
      <c r="AK204" s="48">
        <f>IF(ISNUMBER($Q204),IF($Q204&gt;=100,20,IF($Q204&gt;=30,10,0)),0)+IF(ISNUMBER($R204),IF($R204&gt;=100,20,0),0)+IF(ISNUMBER($P204),IF($P204&gt;=150,20,IF($P204&gt;=50,12,5)),0)+IF(ISNUMBER($S204),IF($S204&lt;=1,15,0),0)</f>
        <v/>
      </c>
      <c r="AL204" s="48" t="n">
        <v>500</v>
      </c>
      <c r="AM204" s="49" t="n"/>
      <c r="AN204" s="48">
        <f>IF(AND(ISNUMBER($P204),ISNUMBER($AL204),$AL204&lt;&gt;0),IF(OR($P204&gt;180,$P204/$AL204*1000&gt;400),"Over ceiling, confirm SKU","Within"),"n/a")</f>
        <v/>
      </c>
      <c r="AO204" s="51" t="n"/>
      <c r="AP204" s="51" t="n"/>
      <c r="AQ204" s="51" t="n"/>
      <c r="AR204" s="34" t="inlineStr">
        <is>
          <t>No enrichment entry, to confirm</t>
        </is>
      </c>
      <c r="AS204" s="34" t="inlineStr">
        <is>
          <t>BLANK -&gt; requires live Amazon.ca capture</t>
        </is>
      </c>
      <c r="AT204" s="34" t="inlineStr">
        <is>
          <t>Unverified commercial data</t>
        </is>
      </c>
    </row>
    <row r="205" ht="28" customHeight="1">
      <c r="A205" s="34" t="inlineStr">
        <is>
          <t>CWENCH</t>
        </is>
      </c>
      <c r="B205" s="34" t="inlineStr">
        <is>
          <t>CWENCH Hydration | Blue Raspberry | 18 pack 500mL</t>
        </is>
      </c>
      <c r="C205" s="34" t="inlineStr">
        <is>
          <t>2) Electrolyte beverage (RTD)</t>
        </is>
      </c>
      <c r="D205" s="34" t="inlineStr">
        <is>
          <t>500 mL bottle</t>
        </is>
      </c>
      <c r="E205" s="48" t="n">
        <v>18</v>
      </c>
      <c r="F205" s="49" t="n"/>
      <c r="G205" s="50">
        <f>IF(AND(ISNUMBER($F205),ISNUMBER($E205),$E205&lt;&gt;0),$F205/$E205,"")</f>
        <v/>
      </c>
      <c r="H205" s="50">
        <f>IF(AND(ISNUMBER($F205),ISNUMBER($AL205),ISNUMBER($E205),($AL205*$E205)&lt;&gt;0),$F205/($AL205*$E205)*100,"")</f>
        <v/>
      </c>
      <c r="I205" s="51" t="n"/>
      <c r="J205" s="52" t="n"/>
      <c r="K205" s="50">
        <f>IF(AND(ISNUMBER($F205),ISNUMBER($J205)),$F205*(1-$J205),"")</f>
        <v/>
      </c>
      <c r="L205" s="51" t="n"/>
      <c r="M205" s="51" t="n"/>
      <c r="N205" s="50">
        <f>IF(ISNUMBER($F205),($F205-IF(ISNUMBER($AM205),$AM205,0))*(1-IF(ISNUMBER($J205),$J205,0)),"")</f>
        <v/>
      </c>
      <c r="O205" s="34" t="inlineStr">
        <is>
          <t>Blue Raspberry</t>
        </is>
      </c>
      <c r="P205" s="48" t="n">
        <v>0</v>
      </c>
      <c r="Q205" s="48" t="n">
        <v>200</v>
      </c>
      <c r="R205" s="48" t="n">
        <v>100</v>
      </c>
      <c r="S205" s="48" t="n">
        <v>0</v>
      </c>
      <c r="T205" s="48" t="n">
        <v>15</v>
      </c>
      <c r="U205" s="34" t="inlineStr">
        <is>
          <t>Sucralose</t>
        </is>
      </c>
      <c r="V205" s="34" t="inlineStr">
        <is>
          <t>Zero sugar, electrolytes, vitamins; Canadian challenger brand</t>
        </is>
      </c>
      <c r="W205" s="51" t="n"/>
      <c r="X205" s="51" t="n"/>
      <c r="Y205" s="51" t="n"/>
      <c r="Z205" s="51" t="n"/>
      <c r="AA205" s="34" t="inlineStr">
        <is>
          <t>Low</t>
        </is>
      </c>
      <c r="AB205" s="34" t="inlineStr">
        <is>
          <t>New Canadian entrant; limited reviews/footprint</t>
        </is>
      </c>
      <c r="AC205" s="34" t="inlineStr">
        <is>
          <t>Affordable Canadian zero sugar hydration</t>
        </is>
      </c>
      <c r="AD205" s="34" t="inlineStr">
        <is>
          <t>Local challenger price and zero sugar.</t>
        </is>
      </c>
      <c r="AE205" s="51" t="n"/>
      <c r="AF205" s="53">
        <f>IF(AND(ISNUMBER($P205),ISNUMBER($AL205),$AL205&lt;&gt;0),ROUND($P205/$AL205*100,1),"")</f>
        <v/>
      </c>
      <c r="AG205" s="54">
        <f>IF(AND(ISNUMBER($S205),ISNUMBER($AL205),$AL205&lt;&gt;0),ROUND($S205/$AL205*100,2),"")</f>
        <v/>
      </c>
      <c r="AH205" s="53">
        <f>IF(AND(ISNUMBER($Q205),ISNUMBER($AL205),$AL205&lt;&gt;0),ROUND($Q205/$AL205*100,1),"")</f>
        <v/>
      </c>
      <c r="AI205" s="48">
        <f>IF(ISNUMBER($S205),IF($S205&lt;=1,"Yes","No"),"n/a")</f>
        <v/>
      </c>
      <c r="AJ205" s="48">
        <f>IF(ISNUMBER($S205),ROUND(MAX(0,MIN(100,100-$S205*2.5-IF(ISNUMBER($T205),$T205,0)*0.12+IF($S205&lt;=1,12,0))),0),"")</f>
        <v/>
      </c>
      <c r="AK205" s="48">
        <f>IF(ISNUMBER($Q205),IF($Q205&gt;=100,20,IF($Q205&gt;=30,10,0)),0)+IF(ISNUMBER($R205),IF($R205&gt;=100,20,0),0)+IF(ISNUMBER($P205),IF($P205&gt;=150,20,IF($P205&gt;=50,12,5)),0)+IF(ISNUMBER($S205),IF($S205&lt;=1,15,0),0)</f>
        <v/>
      </c>
      <c r="AL205" s="48" t="n">
        <v>500</v>
      </c>
      <c r="AM205" s="49" t="n"/>
      <c r="AN205" s="48">
        <f>IF(AND(ISNUMBER($P205),ISNUMBER($AL205),$AL205&lt;&gt;0),IF(OR($P205&gt;180,$P205/$AL205*1000&gt;400),"Over ceiling, confirm SKU","Within"),"n/a")</f>
        <v/>
      </c>
      <c r="AO205" s="51" t="n"/>
      <c r="AP205" s="51" t="n"/>
      <c r="AQ205" s="51" t="n"/>
      <c r="AR205" s="34" t="inlineStr">
        <is>
          <t>No enrichment entry, to confirm</t>
        </is>
      </c>
      <c r="AS205" s="34" t="inlineStr">
        <is>
          <t>BLANK -&gt; requires live Amazon.ca capture</t>
        </is>
      </c>
      <c r="AT205" s="34" t="inlineStr">
        <is>
          <t>Unverified commercial data</t>
        </is>
      </c>
    </row>
    <row r="206" ht="28" customHeight="1">
      <c r="A206" s="34" t="inlineStr">
        <is>
          <t>CWENCH</t>
        </is>
      </c>
      <c r="B206" s="34" t="inlineStr">
        <is>
          <t>CWENCH Hydration | Blue Raspberry | 24 pack 500mL</t>
        </is>
      </c>
      <c r="C206" s="34" t="inlineStr">
        <is>
          <t>2) Electrolyte beverage (RTD)</t>
        </is>
      </c>
      <c r="D206" s="34" t="inlineStr">
        <is>
          <t>500 mL bottle</t>
        </is>
      </c>
      <c r="E206" s="48" t="n">
        <v>24</v>
      </c>
      <c r="F206" s="49" t="n"/>
      <c r="G206" s="50">
        <f>IF(AND(ISNUMBER($F206),ISNUMBER($E206),$E206&lt;&gt;0),$F206/$E206,"")</f>
        <v/>
      </c>
      <c r="H206" s="50">
        <f>IF(AND(ISNUMBER($F206),ISNUMBER($AL206),ISNUMBER($E206),($AL206*$E206)&lt;&gt;0),$F206/($AL206*$E206)*100,"")</f>
        <v/>
      </c>
      <c r="I206" s="51" t="n"/>
      <c r="J206" s="52" t="n"/>
      <c r="K206" s="50">
        <f>IF(AND(ISNUMBER($F206),ISNUMBER($J206)),$F206*(1-$J206),"")</f>
        <v/>
      </c>
      <c r="L206" s="51" t="n"/>
      <c r="M206" s="51" t="n"/>
      <c r="N206" s="50">
        <f>IF(ISNUMBER($F206),($F206-IF(ISNUMBER($AM206),$AM206,0))*(1-IF(ISNUMBER($J206),$J206,0)),"")</f>
        <v/>
      </c>
      <c r="O206" s="34" t="inlineStr">
        <is>
          <t>Blue Raspberry</t>
        </is>
      </c>
      <c r="P206" s="48" t="n">
        <v>0</v>
      </c>
      <c r="Q206" s="48" t="n">
        <v>200</v>
      </c>
      <c r="R206" s="48" t="n">
        <v>100</v>
      </c>
      <c r="S206" s="48" t="n">
        <v>0</v>
      </c>
      <c r="T206" s="48" t="n">
        <v>15</v>
      </c>
      <c r="U206" s="34" t="inlineStr">
        <is>
          <t>Sucralose</t>
        </is>
      </c>
      <c r="V206" s="34" t="inlineStr">
        <is>
          <t>Zero sugar, electrolytes, vitamins; Canadian challenger brand</t>
        </is>
      </c>
      <c r="W206" s="51" t="n"/>
      <c r="X206" s="51" t="n"/>
      <c r="Y206" s="51" t="n"/>
      <c r="Z206" s="51" t="n"/>
      <c r="AA206" s="34" t="inlineStr">
        <is>
          <t>Low</t>
        </is>
      </c>
      <c r="AB206" s="34" t="inlineStr">
        <is>
          <t>New Canadian entrant; limited reviews/footprint</t>
        </is>
      </c>
      <c r="AC206" s="34" t="inlineStr">
        <is>
          <t>Affordable Canadian zero sugar hydration</t>
        </is>
      </c>
      <c r="AD206" s="34" t="inlineStr">
        <is>
          <t>Local challenger price and zero sugar.</t>
        </is>
      </c>
      <c r="AE206" s="51" t="n"/>
      <c r="AF206" s="53">
        <f>IF(AND(ISNUMBER($P206),ISNUMBER($AL206),$AL206&lt;&gt;0),ROUND($P206/$AL206*100,1),"")</f>
        <v/>
      </c>
      <c r="AG206" s="54">
        <f>IF(AND(ISNUMBER($S206),ISNUMBER($AL206),$AL206&lt;&gt;0),ROUND($S206/$AL206*100,2),"")</f>
        <v/>
      </c>
      <c r="AH206" s="53">
        <f>IF(AND(ISNUMBER($Q206),ISNUMBER($AL206),$AL206&lt;&gt;0),ROUND($Q206/$AL206*100,1),"")</f>
        <v/>
      </c>
      <c r="AI206" s="48">
        <f>IF(ISNUMBER($S206),IF($S206&lt;=1,"Yes","No"),"n/a")</f>
        <v/>
      </c>
      <c r="AJ206" s="48">
        <f>IF(ISNUMBER($S206),ROUND(MAX(0,MIN(100,100-$S206*2.5-IF(ISNUMBER($T206),$T206,0)*0.12+IF($S206&lt;=1,12,0))),0),"")</f>
        <v/>
      </c>
      <c r="AK206" s="48">
        <f>IF(ISNUMBER($Q206),IF($Q206&gt;=100,20,IF($Q206&gt;=30,10,0)),0)+IF(ISNUMBER($R206),IF($R206&gt;=100,20,0),0)+IF(ISNUMBER($P206),IF($P206&gt;=150,20,IF($P206&gt;=50,12,5)),0)+IF(ISNUMBER($S206),IF($S206&lt;=1,15,0),0)</f>
        <v/>
      </c>
      <c r="AL206" s="48" t="n">
        <v>500</v>
      </c>
      <c r="AM206" s="49" t="n"/>
      <c r="AN206" s="48">
        <f>IF(AND(ISNUMBER($P206),ISNUMBER($AL206),$AL206&lt;&gt;0),IF(OR($P206&gt;180,$P206/$AL206*1000&gt;400),"Over ceiling, confirm SKU","Within"),"n/a")</f>
        <v/>
      </c>
      <c r="AO206" s="51" t="n"/>
      <c r="AP206" s="51" t="n"/>
      <c r="AQ206" s="51" t="n"/>
      <c r="AR206" s="34" t="inlineStr">
        <is>
          <t>No enrichment entry, to confirm</t>
        </is>
      </c>
      <c r="AS206" s="34" t="inlineStr">
        <is>
          <t>BLANK -&gt; requires live Amazon.ca capture</t>
        </is>
      </c>
      <c r="AT206" s="34" t="inlineStr">
        <is>
          <t>Unverified commercial data</t>
        </is>
      </c>
    </row>
    <row r="207" ht="28" customHeight="1">
      <c r="A207" s="34" t="inlineStr">
        <is>
          <t>CWENCH</t>
        </is>
      </c>
      <c r="B207" s="34" t="inlineStr">
        <is>
          <t>CWENCH Hydration | Fruit Punch | single 500mL</t>
        </is>
      </c>
      <c r="C207" s="34" t="inlineStr">
        <is>
          <t>2) Electrolyte beverage (RTD)</t>
        </is>
      </c>
      <c r="D207" s="34" t="inlineStr">
        <is>
          <t>500 mL bottle</t>
        </is>
      </c>
      <c r="E207" s="48" t="n">
        <v>1</v>
      </c>
      <c r="F207" s="49" t="n"/>
      <c r="G207" s="50">
        <f>IF(AND(ISNUMBER($F207),ISNUMBER($E207),$E207&lt;&gt;0),$F207/$E207,"")</f>
        <v/>
      </c>
      <c r="H207" s="50">
        <f>IF(AND(ISNUMBER($F207),ISNUMBER($AL207),ISNUMBER($E207),($AL207*$E207)&lt;&gt;0),$F207/($AL207*$E207)*100,"")</f>
        <v/>
      </c>
      <c r="I207" s="51" t="n"/>
      <c r="J207" s="52" t="n"/>
      <c r="K207" s="50">
        <f>IF(AND(ISNUMBER($F207),ISNUMBER($J207)),$F207*(1-$J207),"")</f>
        <v/>
      </c>
      <c r="L207" s="51" t="n"/>
      <c r="M207" s="51" t="n"/>
      <c r="N207" s="50">
        <f>IF(ISNUMBER($F207),($F207-IF(ISNUMBER($AM207),$AM207,0))*(1-IF(ISNUMBER($J207),$J207,0)),"")</f>
        <v/>
      </c>
      <c r="O207" s="34" t="inlineStr">
        <is>
          <t>Fruit Punch</t>
        </is>
      </c>
      <c r="P207" s="48" t="n">
        <v>0</v>
      </c>
      <c r="Q207" s="48" t="n">
        <v>200</v>
      </c>
      <c r="R207" s="48" t="n">
        <v>100</v>
      </c>
      <c r="S207" s="48" t="n">
        <v>0</v>
      </c>
      <c r="T207" s="48" t="n">
        <v>15</v>
      </c>
      <c r="U207" s="34" t="inlineStr">
        <is>
          <t>Sucralose</t>
        </is>
      </c>
      <c r="V207" s="34" t="inlineStr">
        <is>
          <t>Zero sugar, electrolytes, vitamins; Canadian challenger brand</t>
        </is>
      </c>
      <c r="W207" s="51" t="n"/>
      <c r="X207" s="51" t="n"/>
      <c r="Y207" s="51" t="n"/>
      <c r="Z207" s="51" t="n"/>
      <c r="AA207" s="34" t="inlineStr">
        <is>
          <t>Low</t>
        </is>
      </c>
      <c r="AB207" s="34" t="inlineStr">
        <is>
          <t>New Canadian entrant; limited reviews/footprint</t>
        </is>
      </c>
      <c r="AC207" s="34" t="inlineStr">
        <is>
          <t>Affordable Canadian zero sugar hydration</t>
        </is>
      </c>
      <c r="AD207" s="34" t="inlineStr">
        <is>
          <t>Local challenger price and zero sugar.</t>
        </is>
      </c>
      <c r="AE207" s="51" t="n"/>
      <c r="AF207" s="53">
        <f>IF(AND(ISNUMBER($P207),ISNUMBER($AL207),$AL207&lt;&gt;0),ROUND($P207/$AL207*100,1),"")</f>
        <v/>
      </c>
      <c r="AG207" s="54">
        <f>IF(AND(ISNUMBER($S207),ISNUMBER($AL207),$AL207&lt;&gt;0),ROUND($S207/$AL207*100,2),"")</f>
        <v/>
      </c>
      <c r="AH207" s="53">
        <f>IF(AND(ISNUMBER($Q207),ISNUMBER($AL207),$AL207&lt;&gt;0),ROUND($Q207/$AL207*100,1),"")</f>
        <v/>
      </c>
      <c r="AI207" s="48">
        <f>IF(ISNUMBER($S207),IF($S207&lt;=1,"Yes","No"),"n/a")</f>
        <v/>
      </c>
      <c r="AJ207" s="48">
        <f>IF(ISNUMBER($S207),ROUND(MAX(0,MIN(100,100-$S207*2.5-IF(ISNUMBER($T207),$T207,0)*0.12+IF($S207&lt;=1,12,0))),0),"")</f>
        <v/>
      </c>
      <c r="AK207" s="48">
        <f>IF(ISNUMBER($Q207),IF($Q207&gt;=100,20,IF($Q207&gt;=30,10,0)),0)+IF(ISNUMBER($R207),IF($R207&gt;=100,20,0),0)+IF(ISNUMBER($P207),IF($P207&gt;=150,20,IF($P207&gt;=50,12,5)),0)+IF(ISNUMBER($S207),IF($S207&lt;=1,15,0),0)</f>
        <v/>
      </c>
      <c r="AL207" s="48" t="n">
        <v>500</v>
      </c>
      <c r="AM207" s="49" t="n"/>
      <c r="AN207" s="48">
        <f>IF(AND(ISNUMBER($P207),ISNUMBER($AL207),$AL207&lt;&gt;0),IF(OR($P207&gt;180,$P207/$AL207*1000&gt;400),"Over ceiling, confirm SKU","Within"),"n/a")</f>
        <v/>
      </c>
      <c r="AO207" s="51" t="n"/>
      <c r="AP207" s="51" t="n"/>
      <c r="AQ207" s="51" t="n"/>
      <c r="AR207" s="34" t="inlineStr">
        <is>
          <t>No enrichment entry, to confirm</t>
        </is>
      </c>
      <c r="AS207" s="34" t="inlineStr">
        <is>
          <t>BLANK -&gt; requires live Amazon.ca capture</t>
        </is>
      </c>
      <c r="AT207" s="34" t="inlineStr">
        <is>
          <t>Unverified commercial data</t>
        </is>
      </c>
    </row>
    <row r="208" ht="28" customHeight="1">
      <c r="A208" s="34" t="inlineStr">
        <is>
          <t>CWENCH</t>
        </is>
      </c>
      <c r="B208" s="34" t="inlineStr">
        <is>
          <t>CWENCH Hydration | Fruit Punch | 8 pack 500mL</t>
        </is>
      </c>
      <c r="C208" s="34" t="inlineStr">
        <is>
          <t>2) Electrolyte beverage (RTD)</t>
        </is>
      </c>
      <c r="D208" s="34" t="inlineStr">
        <is>
          <t>500 mL bottle</t>
        </is>
      </c>
      <c r="E208" s="48" t="n">
        <v>8</v>
      </c>
      <c r="F208" s="49" t="n"/>
      <c r="G208" s="50">
        <f>IF(AND(ISNUMBER($F208),ISNUMBER($E208),$E208&lt;&gt;0),$F208/$E208,"")</f>
        <v/>
      </c>
      <c r="H208" s="50">
        <f>IF(AND(ISNUMBER($F208),ISNUMBER($AL208),ISNUMBER($E208),($AL208*$E208)&lt;&gt;0),$F208/($AL208*$E208)*100,"")</f>
        <v/>
      </c>
      <c r="I208" s="51" t="n"/>
      <c r="J208" s="52" t="n"/>
      <c r="K208" s="50">
        <f>IF(AND(ISNUMBER($F208),ISNUMBER($J208)),$F208*(1-$J208),"")</f>
        <v/>
      </c>
      <c r="L208" s="51" t="n"/>
      <c r="M208" s="51" t="n"/>
      <c r="N208" s="50">
        <f>IF(ISNUMBER($F208),($F208-IF(ISNUMBER($AM208),$AM208,0))*(1-IF(ISNUMBER($J208),$J208,0)),"")</f>
        <v/>
      </c>
      <c r="O208" s="34" t="inlineStr">
        <is>
          <t>Fruit Punch</t>
        </is>
      </c>
      <c r="P208" s="48" t="n">
        <v>0</v>
      </c>
      <c r="Q208" s="48" t="n">
        <v>200</v>
      </c>
      <c r="R208" s="48" t="n">
        <v>100</v>
      </c>
      <c r="S208" s="48" t="n">
        <v>0</v>
      </c>
      <c r="T208" s="48" t="n">
        <v>15</v>
      </c>
      <c r="U208" s="34" t="inlineStr">
        <is>
          <t>Sucralose</t>
        </is>
      </c>
      <c r="V208" s="34" t="inlineStr">
        <is>
          <t>Zero sugar, electrolytes, vitamins; Canadian challenger brand</t>
        </is>
      </c>
      <c r="W208" s="51" t="n"/>
      <c r="X208" s="51" t="n"/>
      <c r="Y208" s="51" t="n"/>
      <c r="Z208" s="51" t="n"/>
      <c r="AA208" s="34" t="inlineStr">
        <is>
          <t>Low</t>
        </is>
      </c>
      <c r="AB208" s="34" t="inlineStr">
        <is>
          <t>New Canadian entrant; limited reviews/footprint</t>
        </is>
      </c>
      <c r="AC208" s="34" t="inlineStr">
        <is>
          <t>Affordable Canadian zero sugar hydration</t>
        </is>
      </c>
      <c r="AD208" s="34" t="inlineStr">
        <is>
          <t>Local challenger price and zero sugar.</t>
        </is>
      </c>
      <c r="AE208" s="51" t="n"/>
      <c r="AF208" s="53">
        <f>IF(AND(ISNUMBER($P208),ISNUMBER($AL208),$AL208&lt;&gt;0),ROUND($P208/$AL208*100,1),"")</f>
        <v/>
      </c>
      <c r="AG208" s="54">
        <f>IF(AND(ISNUMBER($S208),ISNUMBER($AL208),$AL208&lt;&gt;0),ROUND($S208/$AL208*100,2),"")</f>
        <v/>
      </c>
      <c r="AH208" s="53">
        <f>IF(AND(ISNUMBER($Q208),ISNUMBER($AL208),$AL208&lt;&gt;0),ROUND($Q208/$AL208*100,1),"")</f>
        <v/>
      </c>
      <c r="AI208" s="48">
        <f>IF(ISNUMBER($S208),IF($S208&lt;=1,"Yes","No"),"n/a")</f>
        <v/>
      </c>
      <c r="AJ208" s="48">
        <f>IF(ISNUMBER($S208),ROUND(MAX(0,MIN(100,100-$S208*2.5-IF(ISNUMBER($T208),$T208,0)*0.12+IF($S208&lt;=1,12,0))),0),"")</f>
        <v/>
      </c>
      <c r="AK208" s="48">
        <f>IF(ISNUMBER($Q208),IF($Q208&gt;=100,20,IF($Q208&gt;=30,10,0)),0)+IF(ISNUMBER($R208),IF($R208&gt;=100,20,0),0)+IF(ISNUMBER($P208),IF($P208&gt;=150,20,IF($P208&gt;=50,12,5)),0)+IF(ISNUMBER($S208),IF($S208&lt;=1,15,0),0)</f>
        <v/>
      </c>
      <c r="AL208" s="48" t="n">
        <v>500</v>
      </c>
      <c r="AM208" s="49" t="n"/>
      <c r="AN208" s="48">
        <f>IF(AND(ISNUMBER($P208),ISNUMBER($AL208),$AL208&lt;&gt;0),IF(OR($P208&gt;180,$P208/$AL208*1000&gt;400),"Over ceiling, confirm SKU","Within"),"n/a")</f>
        <v/>
      </c>
      <c r="AO208" s="51" t="n"/>
      <c r="AP208" s="51" t="n"/>
      <c r="AQ208" s="51" t="n"/>
      <c r="AR208" s="34" t="inlineStr">
        <is>
          <t>No enrichment entry, to confirm</t>
        </is>
      </c>
      <c r="AS208" s="34" t="inlineStr">
        <is>
          <t>BLANK -&gt; requires live Amazon.ca capture</t>
        </is>
      </c>
      <c r="AT208" s="34" t="inlineStr">
        <is>
          <t>Unverified commercial data</t>
        </is>
      </c>
    </row>
    <row r="209" ht="28" customHeight="1">
      <c r="A209" s="34" t="inlineStr">
        <is>
          <t>CWENCH</t>
        </is>
      </c>
      <c r="B209" s="34" t="inlineStr">
        <is>
          <t>CWENCH Hydration | Fruit Punch | 12 pack 500mL</t>
        </is>
      </c>
      <c r="C209" s="34" t="inlineStr">
        <is>
          <t>2) Electrolyte beverage (RTD)</t>
        </is>
      </c>
      <c r="D209" s="34" t="inlineStr">
        <is>
          <t>500 mL bottle</t>
        </is>
      </c>
      <c r="E209" s="48" t="n">
        <v>12</v>
      </c>
      <c r="F209" s="49" t="n"/>
      <c r="G209" s="50">
        <f>IF(AND(ISNUMBER($F209),ISNUMBER($E209),$E209&lt;&gt;0),$F209/$E209,"")</f>
        <v/>
      </c>
      <c r="H209" s="50">
        <f>IF(AND(ISNUMBER($F209),ISNUMBER($AL209),ISNUMBER($E209),($AL209*$E209)&lt;&gt;0),$F209/($AL209*$E209)*100,"")</f>
        <v/>
      </c>
      <c r="I209" s="51" t="n"/>
      <c r="J209" s="52" t="n"/>
      <c r="K209" s="50">
        <f>IF(AND(ISNUMBER($F209),ISNUMBER($J209)),$F209*(1-$J209),"")</f>
        <v/>
      </c>
      <c r="L209" s="51" t="n"/>
      <c r="M209" s="51" t="n"/>
      <c r="N209" s="50">
        <f>IF(ISNUMBER($F209),($F209-IF(ISNUMBER($AM209),$AM209,0))*(1-IF(ISNUMBER($J209),$J209,0)),"")</f>
        <v/>
      </c>
      <c r="O209" s="34" t="inlineStr">
        <is>
          <t>Fruit Punch</t>
        </is>
      </c>
      <c r="P209" s="48" t="n">
        <v>0</v>
      </c>
      <c r="Q209" s="48" t="n">
        <v>200</v>
      </c>
      <c r="R209" s="48" t="n">
        <v>100</v>
      </c>
      <c r="S209" s="48" t="n">
        <v>0</v>
      </c>
      <c r="T209" s="48" t="n">
        <v>15</v>
      </c>
      <c r="U209" s="34" t="inlineStr">
        <is>
          <t>Sucralose</t>
        </is>
      </c>
      <c r="V209" s="34" t="inlineStr">
        <is>
          <t>Zero sugar, electrolytes, vitamins; Canadian challenger brand</t>
        </is>
      </c>
      <c r="W209" s="51" t="n"/>
      <c r="X209" s="51" t="n"/>
      <c r="Y209" s="51" t="n"/>
      <c r="Z209" s="51" t="n"/>
      <c r="AA209" s="34" t="inlineStr">
        <is>
          <t>Low</t>
        </is>
      </c>
      <c r="AB209" s="34" t="inlineStr">
        <is>
          <t>New Canadian entrant; limited reviews/footprint</t>
        </is>
      </c>
      <c r="AC209" s="34" t="inlineStr">
        <is>
          <t>Affordable Canadian zero sugar hydration</t>
        </is>
      </c>
      <c r="AD209" s="34" t="inlineStr">
        <is>
          <t>Local challenger price and zero sugar.</t>
        </is>
      </c>
      <c r="AE209" s="51" t="n"/>
      <c r="AF209" s="53">
        <f>IF(AND(ISNUMBER($P209),ISNUMBER($AL209),$AL209&lt;&gt;0),ROUND($P209/$AL209*100,1),"")</f>
        <v/>
      </c>
      <c r="AG209" s="54">
        <f>IF(AND(ISNUMBER($S209),ISNUMBER($AL209),$AL209&lt;&gt;0),ROUND($S209/$AL209*100,2),"")</f>
        <v/>
      </c>
      <c r="AH209" s="53">
        <f>IF(AND(ISNUMBER($Q209),ISNUMBER($AL209),$AL209&lt;&gt;0),ROUND($Q209/$AL209*100,1),"")</f>
        <v/>
      </c>
      <c r="AI209" s="48">
        <f>IF(ISNUMBER($S209),IF($S209&lt;=1,"Yes","No"),"n/a")</f>
        <v/>
      </c>
      <c r="AJ209" s="48">
        <f>IF(ISNUMBER($S209),ROUND(MAX(0,MIN(100,100-$S209*2.5-IF(ISNUMBER($T209),$T209,0)*0.12+IF($S209&lt;=1,12,0))),0),"")</f>
        <v/>
      </c>
      <c r="AK209" s="48">
        <f>IF(ISNUMBER($Q209),IF($Q209&gt;=100,20,IF($Q209&gt;=30,10,0)),0)+IF(ISNUMBER($R209),IF($R209&gt;=100,20,0),0)+IF(ISNUMBER($P209),IF($P209&gt;=150,20,IF($P209&gt;=50,12,5)),0)+IF(ISNUMBER($S209),IF($S209&lt;=1,15,0),0)</f>
        <v/>
      </c>
      <c r="AL209" s="48" t="n">
        <v>500</v>
      </c>
      <c r="AM209" s="49" t="n"/>
      <c r="AN209" s="48">
        <f>IF(AND(ISNUMBER($P209),ISNUMBER($AL209),$AL209&lt;&gt;0),IF(OR($P209&gt;180,$P209/$AL209*1000&gt;400),"Over ceiling, confirm SKU","Within"),"n/a")</f>
        <v/>
      </c>
      <c r="AO209" s="51" t="n"/>
      <c r="AP209" s="51" t="n"/>
      <c r="AQ209" s="51" t="n"/>
      <c r="AR209" s="34" t="inlineStr">
        <is>
          <t>No enrichment entry, to confirm</t>
        </is>
      </c>
      <c r="AS209" s="34" t="inlineStr">
        <is>
          <t>BLANK -&gt; requires live Amazon.ca capture</t>
        </is>
      </c>
      <c r="AT209" s="34" t="inlineStr">
        <is>
          <t>Unverified commercial data</t>
        </is>
      </c>
    </row>
    <row r="210" ht="28" customHeight="1">
      <c r="A210" s="34" t="inlineStr">
        <is>
          <t>CWENCH</t>
        </is>
      </c>
      <c r="B210" s="34" t="inlineStr">
        <is>
          <t>CWENCH Hydration | Fruit Punch | 18 pack 500mL</t>
        </is>
      </c>
      <c r="C210" s="34" t="inlineStr">
        <is>
          <t>2) Electrolyte beverage (RTD)</t>
        </is>
      </c>
      <c r="D210" s="34" t="inlineStr">
        <is>
          <t>500 mL bottle</t>
        </is>
      </c>
      <c r="E210" s="48" t="n">
        <v>18</v>
      </c>
      <c r="F210" s="49" t="n"/>
      <c r="G210" s="50">
        <f>IF(AND(ISNUMBER($F210),ISNUMBER($E210),$E210&lt;&gt;0),$F210/$E210,"")</f>
        <v/>
      </c>
      <c r="H210" s="50">
        <f>IF(AND(ISNUMBER($F210),ISNUMBER($AL210),ISNUMBER($E210),($AL210*$E210)&lt;&gt;0),$F210/($AL210*$E210)*100,"")</f>
        <v/>
      </c>
      <c r="I210" s="51" t="n"/>
      <c r="J210" s="52" t="n"/>
      <c r="K210" s="50">
        <f>IF(AND(ISNUMBER($F210),ISNUMBER($J210)),$F210*(1-$J210),"")</f>
        <v/>
      </c>
      <c r="L210" s="51" t="n"/>
      <c r="M210" s="51" t="n"/>
      <c r="N210" s="50">
        <f>IF(ISNUMBER($F210),($F210-IF(ISNUMBER($AM210),$AM210,0))*(1-IF(ISNUMBER($J210),$J210,0)),"")</f>
        <v/>
      </c>
      <c r="O210" s="34" t="inlineStr">
        <is>
          <t>Fruit Punch</t>
        </is>
      </c>
      <c r="P210" s="48" t="n">
        <v>0</v>
      </c>
      <c r="Q210" s="48" t="n">
        <v>200</v>
      </c>
      <c r="R210" s="48" t="n">
        <v>100</v>
      </c>
      <c r="S210" s="48" t="n">
        <v>0</v>
      </c>
      <c r="T210" s="48" t="n">
        <v>15</v>
      </c>
      <c r="U210" s="34" t="inlineStr">
        <is>
          <t>Sucralose</t>
        </is>
      </c>
      <c r="V210" s="34" t="inlineStr">
        <is>
          <t>Zero sugar, electrolytes, vitamins; Canadian challenger brand</t>
        </is>
      </c>
      <c r="W210" s="51" t="n"/>
      <c r="X210" s="51" t="n"/>
      <c r="Y210" s="51" t="n"/>
      <c r="Z210" s="51" t="n"/>
      <c r="AA210" s="34" t="inlineStr">
        <is>
          <t>Low</t>
        </is>
      </c>
      <c r="AB210" s="34" t="inlineStr">
        <is>
          <t>New Canadian entrant; limited reviews/footprint</t>
        </is>
      </c>
      <c r="AC210" s="34" t="inlineStr">
        <is>
          <t>Affordable Canadian zero sugar hydration</t>
        </is>
      </c>
      <c r="AD210" s="34" t="inlineStr">
        <is>
          <t>Local challenger price and zero sugar.</t>
        </is>
      </c>
      <c r="AE210" s="51" t="n"/>
      <c r="AF210" s="53">
        <f>IF(AND(ISNUMBER($P210),ISNUMBER($AL210),$AL210&lt;&gt;0),ROUND($P210/$AL210*100,1),"")</f>
        <v/>
      </c>
      <c r="AG210" s="54">
        <f>IF(AND(ISNUMBER($S210),ISNUMBER($AL210),$AL210&lt;&gt;0),ROUND($S210/$AL210*100,2),"")</f>
        <v/>
      </c>
      <c r="AH210" s="53">
        <f>IF(AND(ISNUMBER($Q210),ISNUMBER($AL210),$AL210&lt;&gt;0),ROUND($Q210/$AL210*100,1),"")</f>
        <v/>
      </c>
      <c r="AI210" s="48">
        <f>IF(ISNUMBER($S210),IF($S210&lt;=1,"Yes","No"),"n/a")</f>
        <v/>
      </c>
      <c r="AJ210" s="48">
        <f>IF(ISNUMBER($S210),ROUND(MAX(0,MIN(100,100-$S210*2.5-IF(ISNUMBER($T210),$T210,0)*0.12+IF($S210&lt;=1,12,0))),0),"")</f>
        <v/>
      </c>
      <c r="AK210" s="48">
        <f>IF(ISNUMBER($Q210),IF($Q210&gt;=100,20,IF($Q210&gt;=30,10,0)),0)+IF(ISNUMBER($R210),IF($R210&gt;=100,20,0),0)+IF(ISNUMBER($P210),IF($P210&gt;=150,20,IF($P210&gt;=50,12,5)),0)+IF(ISNUMBER($S210),IF($S210&lt;=1,15,0),0)</f>
        <v/>
      </c>
      <c r="AL210" s="48" t="n">
        <v>500</v>
      </c>
      <c r="AM210" s="49" t="n"/>
      <c r="AN210" s="48">
        <f>IF(AND(ISNUMBER($P210),ISNUMBER($AL210),$AL210&lt;&gt;0),IF(OR($P210&gt;180,$P210/$AL210*1000&gt;400),"Over ceiling, confirm SKU","Within"),"n/a")</f>
        <v/>
      </c>
      <c r="AO210" s="51" t="n"/>
      <c r="AP210" s="51" t="n"/>
      <c r="AQ210" s="51" t="n"/>
      <c r="AR210" s="34" t="inlineStr">
        <is>
          <t>No enrichment entry, to confirm</t>
        </is>
      </c>
      <c r="AS210" s="34" t="inlineStr">
        <is>
          <t>BLANK -&gt; requires live Amazon.ca capture</t>
        </is>
      </c>
      <c r="AT210" s="34" t="inlineStr">
        <is>
          <t>Unverified commercial data</t>
        </is>
      </c>
    </row>
    <row r="211" ht="28" customHeight="1">
      <c r="A211" s="34" t="inlineStr">
        <is>
          <t>CWENCH</t>
        </is>
      </c>
      <c r="B211" s="34" t="inlineStr">
        <is>
          <t>CWENCH Hydration | Fruit Punch | 24 pack 500mL</t>
        </is>
      </c>
      <c r="C211" s="34" t="inlineStr">
        <is>
          <t>2) Electrolyte beverage (RTD)</t>
        </is>
      </c>
      <c r="D211" s="34" t="inlineStr">
        <is>
          <t>500 mL bottle</t>
        </is>
      </c>
      <c r="E211" s="48" t="n">
        <v>24</v>
      </c>
      <c r="F211" s="49" t="n"/>
      <c r="G211" s="50">
        <f>IF(AND(ISNUMBER($F211),ISNUMBER($E211),$E211&lt;&gt;0),$F211/$E211,"")</f>
        <v/>
      </c>
      <c r="H211" s="50">
        <f>IF(AND(ISNUMBER($F211),ISNUMBER($AL211),ISNUMBER($E211),($AL211*$E211)&lt;&gt;0),$F211/($AL211*$E211)*100,"")</f>
        <v/>
      </c>
      <c r="I211" s="51" t="n"/>
      <c r="J211" s="52" t="n"/>
      <c r="K211" s="50">
        <f>IF(AND(ISNUMBER($F211),ISNUMBER($J211)),$F211*(1-$J211),"")</f>
        <v/>
      </c>
      <c r="L211" s="51" t="n"/>
      <c r="M211" s="51" t="n"/>
      <c r="N211" s="50">
        <f>IF(ISNUMBER($F211),($F211-IF(ISNUMBER($AM211),$AM211,0))*(1-IF(ISNUMBER($J211),$J211,0)),"")</f>
        <v/>
      </c>
      <c r="O211" s="34" t="inlineStr">
        <is>
          <t>Fruit Punch</t>
        </is>
      </c>
      <c r="P211" s="48" t="n">
        <v>0</v>
      </c>
      <c r="Q211" s="48" t="n">
        <v>200</v>
      </c>
      <c r="R211" s="48" t="n">
        <v>100</v>
      </c>
      <c r="S211" s="48" t="n">
        <v>0</v>
      </c>
      <c r="T211" s="48" t="n">
        <v>15</v>
      </c>
      <c r="U211" s="34" t="inlineStr">
        <is>
          <t>Sucralose</t>
        </is>
      </c>
      <c r="V211" s="34" t="inlineStr">
        <is>
          <t>Zero sugar, electrolytes, vitamins; Canadian challenger brand</t>
        </is>
      </c>
      <c r="W211" s="51" t="n"/>
      <c r="X211" s="51" t="n"/>
      <c r="Y211" s="51" t="n"/>
      <c r="Z211" s="51" t="n"/>
      <c r="AA211" s="34" t="inlineStr">
        <is>
          <t>Low</t>
        </is>
      </c>
      <c r="AB211" s="34" t="inlineStr">
        <is>
          <t>New Canadian entrant; limited reviews/footprint</t>
        </is>
      </c>
      <c r="AC211" s="34" t="inlineStr">
        <is>
          <t>Affordable Canadian zero sugar hydration</t>
        </is>
      </c>
      <c r="AD211" s="34" t="inlineStr">
        <is>
          <t>Local challenger price and zero sugar.</t>
        </is>
      </c>
      <c r="AE211" s="51" t="n"/>
      <c r="AF211" s="53">
        <f>IF(AND(ISNUMBER($P211),ISNUMBER($AL211),$AL211&lt;&gt;0),ROUND($P211/$AL211*100,1),"")</f>
        <v/>
      </c>
      <c r="AG211" s="54">
        <f>IF(AND(ISNUMBER($S211),ISNUMBER($AL211),$AL211&lt;&gt;0),ROUND($S211/$AL211*100,2),"")</f>
        <v/>
      </c>
      <c r="AH211" s="53">
        <f>IF(AND(ISNUMBER($Q211),ISNUMBER($AL211),$AL211&lt;&gt;0),ROUND($Q211/$AL211*100,1),"")</f>
        <v/>
      </c>
      <c r="AI211" s="48">
        <f>IF(ISNUMBER($S211),IF($S211&lt;=1,"Yes","No"),"n/a")</f>
        <v/>
      </c>
      <c r="AJ211" s="48">
        <f>IF(ISNUMBER($S211),ROUND(MAX(0,MIN(100,100-$S211*2.5-IF(ISNUMBER($T211),$T211,0)*0.12+IF($S211&lt;=1,12,0))),0),"")</f>
        <v/>
      </c>
      <c r="AK211" s="48">
        <f>IF(ISNUMBER($Q211),IF($Q211&gt;=100,20,IF($Q211&gt;=30,10,0)),0)+IF(ISNUMBER($R211),IF($R211&gt;=100,20,0),0)+IF(ISNUMBER($P211),IF($P211&gt;=150,20,IF($P211&gt;=50,12,5)),0)+IF(ISNUMBER($S211),IF($S211&lt;=1,15,0),0)</f>
        <v/>
      </c>
      <c r="AL211" s="48" t="n">
        <v>500</v>
      </c>
      <c r="AM211" s="49" t="n"/>
      <c r="AN211" s="48">
        <f>IF(AND(ISNUMBER($P211),ISNUMBER($AL211),$AL211&lt;&gt;0),IF(OR($P211&gt;180,$P211/$AL211*1000&gt;400),"Over ceiling, confirm SKU","Within"),"n/a")</f>
        <v/>
      </c>
      <c r="AO211" s="51" t="n"/>
      <c r="AP211" s="51" t="n"/>
      <c r="AQ211" s="51" t="n"/>
      <c r="AR211" s="34" t="inlineStr">
        <is>
          <t>No enrichment entry, to confirm</t>
        </is>
      </c>
      <c r="AS211" s="34" t="inlineStr">
        <is>
          <t>BLANK -&gt; requires live Amazon.ca capture</t>
        </is>
      </c>
      <c r="AT211" s="34" t="inlineStr">
        <is>
          <t>Unverified commercial data</t>
        </is>
      </c>
    </row>
    <row r="212" ht="28" customHeight="1">
      <c r="A212" s="34" t="inlineStr">
        <is>
          <t>CWENCH</t>
        </is>
      </c>
      <c r="B212" s="34" t="inlineStr">
        <is>
          <t>CWENCH Hydration | Green Apple | single 500mL</t>
        </is>
      </c>
      <c r="C212" s="34" t="inlineStr">
        <is>
          <t>2) Electrolyte beverage (RTD)</t>
        </is>
      </c>
      <c r="D212" s="34" t="inlineStr">
        <is>
          <t>500 mL bottle</t>
        </is>
      </c>
      <c r="E212" s="48" t="n">
        <v>1</v>
      </c>
      <c r="F212" s="49" t="n"/>
      <c r="G212" s="50">
        <f>IF(AND(ISNUMBER($F212),ISNUMBER($E212),$E212&lt;&gt;0),$F212/$E212,"")</f>
        <v/>
      </c>
      <c r="H212" s="50">
        <f>IF(AND(ISNUMBER($F212),ISNUMBER($AL212),ISNUMBER($E212),($AL212*$E212)&lt;&gt;0),$F212/($AL212*$E212)*100,"")</f>
        <v/>
      </c>
      <c r="I212" s="51" t="n"/>
      <c r="J212" s="52" t="n"/>
      <c r="K212" s="50">
        <f>IF(AND(ISNUMBER($F212),ISNUMBER($J212)),$F212*(1-$J212),"")</f>
        <v/>
      </c>
      <c r="L212" s="51" t="n"/>
      <c r="M212" s="51" t="n"/>
      <c r="N212" s="50">
        <f>IF(ISNUMBER($F212),($F212-IF(ISNUMBER($AM212),$AM212,0))*(1-IF(ISNUMBER($J212),$J212,0)),"")</f>
        <v/>
      </c>
      <c r="O212" s="34" t="inlineStr">
        <is>
          <t>Green Apple</t>
        </is>
      </c>
      <c r="P212" s="48" t="n">
        <v>0</v>
      </c>
      <c r="Q212" s="48" t="n">
        <v>200</v>
      </c>
      <c r="R212" s="48" t="n">
        <v>100</v>
      </c>
      <c r="S212" s="48" t="n">
        <v>0</v>
      </c>
      <c r="T212" s="48" t="n">
        <v>15</v>
      </c>
      <c r="U212" s="34" t="inlineStr">
        <is>
          <t>Sucralose</t>
        </is>
      </c>
      <c r="V212" s="34" t="inlineStr">
        <is>
          <t>Zero sugar, electrolytes, vitamins; Canadian challenger brand</t>
        </is>
      </c>
      <c r="W212" s="51" t="n"/>
      <c r="X212" s="51" t="n"/>
      <c r="Y212" s="51" t="n"/>
      <c r="Z212" s="51" t="n"/>
      <c r="AA212" s="34" t="inlineStr">
        <is>
          <t>Low</t>
        </is>
      </c>
      <c r="AB212" s="34" t="inlineStr">
        <is>
          <t>New Canadian entrant; limited reviews/footprint</t>
        </is>
      </c>
      <c r="AC212" s="34" t="inlineStr">
        <is>
          <t>Affordable Canadian zero sugar hydration</t>
        </is>
      </c>
      <c r="AD212" s="34" t="inlineStr">
        <is>
          <t>Local challenger price and zero sugar.</t>
        </is>
      </c>
      <c r="AE212" s="51" t="n"/>
      <c r="AF212" s="53">
        <f>IF(AND(ISNUMBER($P212),ISNUMBER($AL212),$AL212&lt;&gt;0),ROUND($P212/$AL212*100,1),"")</f>
        <v/>
      </c>
      <c r="AG212" s="54">
        <f>IF(AND(ISNUMBER($S212),ISNUMBER($AL212),$AL212&lt;&gt;0),ROUND($S212/$AL212*100,2),"")</f>
        <v/>
      </c>
      <c r="AH212" s="53">
        <f>IF(AND(ISNUMBER($Q212),ISNUMBER($AL212),$AL212&lt;&gt;0),ROUND($Q212/$AL212*100,1),"")</f>
        <v/>
      </c>
      <c r="AI212" s="48">
        <f>IF(ISNUMBER($S212),IF($S212&lt;=1,"Yes","No"),"n/a")</f>
        <v/>
      </c>
      <c r="AJ212" s="48">
        <f>IF(ISNUMBER($S212),ROUND(MAX(0,MIN(100,100-$S212*2.5-IF(ISNUMBER($T212),$T212,0)*0.12+IF($S212&lt;=1,12,0))),0),"")</f>
        <v/>
      </c>
      <c r="AK212" s="48">
        <f>IF(ISNUMBER($Q212),IF($Q212&gt;=100,20,IF($Q212&gt;=30,10,0)),0)+IF(ISNUMBER($R212),IF($R212&gt;=100,20,0),0)+IF(ISNUMBER($P212),IF($P212&gt;=150,20,IF($P212&gt;=50,12,5)),0)+IF(ISNUMBER($S212),IF($S212&lt;=1,15,0),0)</f>
        <v/>
      </c>
      <c r="AL212" s="48" t="n">
        <v>500</v>
      </c>
      <c r="AM212" s="49" t="n"/>
      <c r="AN212" s="48">
        <f>IF(AND(ISNUMBER($P212),ISNUMBER($AL212),$AL212&lt;&gt;0),IF(OR($P212&gt;180,$P212/$AL212*1000&gt;400),"Over ceiling, confirm SKU","Within"),"n/a")</f>
        <v/>
      </c>
      <c r="AO212" s="51" t="n"/>
      <c r="AP212" s="51" t="n"/>
      <c r="AQ212" s="51" t="n"/>
      <c r="AR212" s="34" t="inlineStr">
        <is>
          <t>No enrichment entry, to confirm</t>
        </is>
      </c>
      <c r="AS212" s="34" t="inlineStr">
        <is>
          <t>BLANK -&gt; requires live Amazon.ca capture</t>
        </is>
      </c>
      <c r="AT212" s="34" t="inlineStr">
        <is>
          <t>Unverified commercial data</t>
        </is>
      </c>
    </row>
    <row r="213" ht="28" customHeight="1">
      <c r="A213" s="34" t="inlineStr">
        <is>
          <t>CWENCH</t>
        </is>
      </c>
      <c r="B213" s="34" t="inlineStr">
        <is>
          <t>CWENCH Hydration | Green Apple | 8 pack 500mL</t>
        </is>
      </c>
      <c r="C213" s="34" t="inlineStr">
        <is>
          <t>2) Electrolyte beverage (RTD)</t>
        </is>
      </c>
      <c r="D213" s="34" t="inlineStr">
        <is>
          <t>500 mL bottle</t>
        </is>
      </c>
      <c r="E213" s="48" t="n">
        <v>8</v>
      </c>
      <c r="F213" s="49" t="n"/>
      <c r="G213" s="50">
        <f>IF(AND(ISNUMBER($F213),ISNUMBER($E213),$E213&lt;&gt;0),$F213/$E213,"")</f>
        <v/>
      </c>
      <c r="H213" s="50">
        <f>IF(AND(ISNUMBER($F213),ISNUMBER($AL213),ISNUMBER($E213),($AL213*$E213)&lt;&gt;0),$F213/($AL213*$E213)*100,"")</f>
        <v/>
      </c>
      <c r="I213" s="51" t="n"/>
      <c r="J213" s="52" t="n"/>
      <c r="K213" s="50">
        <f>IF(AND(ISNUMBER($F213),ISNUMBER($J213)),$F213*(1-$J213),"")</f>
        <v/>
      </c>
      <c r="L213" s="51" t="n"/>
      <c r="M213" s="51" t="n"/>
      <c r="N213" s="50">
        <f>IF(ISNUMBER($F213),($F213-IF(ISNUMBER($AM213),$AM213,0))*(1-IF(ISNUMBER($J213),$J213,0)),"")</f>
        <v/>
      </c>
      <c r="O213" s="34" t="inlineStr">
        <is>
          <t>Green Apple</t>
        </is>
      </c>
      <c r="P213" s="48" t="n">
        <v>0</v>
      </c>
      <c r="Q213" s="48" t="n">
        <v>200</v>
      </c>
      <c r="R213" s="48" t="n">
        <v>100</v>
      </c>
      <c r="S213" s="48" t="n">
        <v>0</v>
      </c>
      <c r="T213" s="48" t="n">
        <v>15</v>
      </c>
      <c r="U213" s="34" t="inlineStr">
        <is>
          <t>Sucralose</t>
        </is>
      </c>
      <c r="V213" s="34" t="inlineStr">
        <is>
          <t>Zero sugar, electrolytes, vitamins; Canadian challenger brand</t>
        </is>
      </c>
      <c r="W213" s="51" t="n"/>
      <c r="X213" s="51" t="n"/>
      <c r="Y213" s="51" t="n"/>
      <c r="Z213" s="51" t="n"/>
      <c r="AA213" s="34" t="inlineStr">
        <is>
          <t>Low</t>
        </is>
      </c>
      <c r="AB213" s="34" t="inlineStr">
        <is>
          <t>New Canadian entrant; limited reviews/footprint</t>
        </is>
      </c>
      <c r="AC213" s="34" t="inlineStr">
        <is>
          <t>Affordable Canadian zero sugar hydration</t>
        </is>
      </c>
      <c r="AD213" s="34" t="inlineStr">
        <is>
          <t>Local challenger price and zero sugar.</t>
        </is>
      </c>
      <c r="AE213" s="51" t="n"/>
      <c r="AF213" s="53">
        <f>IF(AND(ISNUMBER($P213),ISNUMBER($AL213),$AL213&lt;&gt;0),ROUND($P213/$AL213*100,1),"")</f>
        <v/>
      </c>
      <c r="AG213" s="54">
        <f>IF(AND(ISNUMBER($S213),ISNUMBER($AL213),$AL213&lt;&gt;0),ROUND($S213/$AL213*100,2),"")</f>
        <v/>
      </c>
      <c r="AH213" s="53">
        <f>IF(AND(ISNUMBER($Q213),ISNUMBER($AL213),$AL213&lt;&gt;0),ROUND($Q213/$AL213*100,1),"")</f>
        <v/>
      </c>
      <c r="AI213" s="48">
        <f>IF(ISNUMBER($S213),IF($S213&lt;=1,"Yes","No"),"n/a")</f>
        <v/>
      </c>
      <c r="AJ213" s="48">
        <f>IF(ISNUMBER($S213),ROUND(MAX(0,MIN(100,100-$S213*2.5-IF(ISNUMBER($T213),$T213,0)*0.12+IF($S213&lt;=1,12,0))),0),"")</f>
        <v/>
      </c>
      <c r="AK213" s="48">
        <f>IF(ISNUMBER($Q213),IF($Q213&gt;=100,20,IF($Q213&gt;=30,10,0)),0)+IF(ISNUMBER($R213),IF($R213&gt;=100,20,0),0)+IF(ISNUMBER($P213),IF($P213&gt;=150,20,IF($P213&gt;=50,12,5)),0)+IF(ISNUMBER($S213),IF($S213&lt;=1,15,0),0)</f>
        <v/>
      </c>
      <c r="AL213" s="48" t="n">
        <v>500</v>
      </c>
      <c r="AM213" s="49" t="n"/>
      <c r="AN213" s="48">
        <f>IF(AND(ISNUMBER($P213),ISNUMBER($AL213),$AL213&lt;&gt;0),IF(OR($P213&gt;180,$P213/$AL213*1000&gt;400),"Over ceiling, confirm SKU","Within"),"n/a")</f>
        <v/>
      </c>
      <c r="AO213" s="51" t="n"/>
      <c r="AP213" s="51" t="n"/>
      <c r="AQ213" s="51" t="n"/>
      <c r="AR213" s="34" t="inlineStr">
        <is>
          <t>No enrichment entry, to confirm</t>
        </is>
      </c>
      <c r="AS213" s="34" t="inlineStr">
        <is>
          <t>BLANK -&gt; requires live Amazon.ca capture</t>
        </is>
      </c>
      <c r="AT213" s="34" t="inlineStr">
        <is>
          <t>Unverified commercial data</t>
        </is>
      </c>
    </row>
    <row r="214" ht="28" customHeight="1">
      <c r="A214" s="34" t="inlineStr">
        <is>
          <t>CWENCH</t>
        </is>
      </c>
      <c r="B214" s="34" t="inlineStr">
        <is>
          <t>CWENCH Hydration | Green Apple | 12 pack 500mL</t>
        </is>
      </c>
      <c r="C214" s="34" t="inlineStr">
        <is>
          <t>2) Electrolyte beverage (RTD)</t>
        </is>
      </c>
      <c r="D214" s="34" t="inlineStr">
        <is>
          <t>500 mL bottle</t>
        </is>
      </c>
      <c r="E214" s="48" t="n">
        <v>12</v>
      </c>
      <c r="F214" s="49" t="n"/>
      <c r="G214" s="50">
        <f>IF(AND(ISNUMBER($F214),ISNUMBER($E214),$E214&lt;&gt;0),$F214/$E214,"")</f>
        <v/>
      </c>
      <c r="H214" s="50">
        <f>IF(AND(ISNUMBER($F214),ISNUMBER($AL214),ISNUMBER($E214),($AL214*$E214)&lt;&gt;0),$F214/($AL214*$E214)*100,"")</f>
        <v/>
      </c>
      <c r="I214" s="51" t="n"/>
      <c r="J214" s="52" t="n"/>
      <c r="K214" s="50">
        <f>IF(AND(ISNUMBER($F214),ISNUMBER($J214)),$F214*(1-$J214),"")</f>
        <v/>
      </c>
      <c r="L214" s="51" t="n"/>
      <c r="M214" s="51" t="n"/>
      <c r="N214" s="50">
        <f>IF(ISNUMBER($F214),($F214-IF(ISNUMBER($AM214),$AM214,0))*(1-IF(ISNUMBER($J214),$J214,0)),"")</f>
        <v/>
      </c>
      <c r="O214" s="34" t="inlineStr">
        <is>
          <t>Green Apple</t>
        </is>
      </c>
      <c r="P214" s="48" t="n">
        <v>0</v>
      </c>
      <c r="Q214" s="48" t="n">
        <v>200</v>
      </c>
      <c r="R214" s="48" t="n">
        <v>100</v>
      </c>
      <c r="S214" s="48" t="n">
        <v>0</v>
      </c>
      <c r="T214" s="48" t="n">
        <v>15</v>
      </c>
      <c r="U214" s="34" t="inlineStr">
        <is>
          <t>Sucralose</t>
        </is>
      </c>
      <c r="V214" s="34" t="inlineStr">
        <is>
          <t>Zero sugar, electrolytes, vitamins; Canadian challenger brand</t>
        </is>
      </c>
      <c r="W214" s="51" t="n"/>
      <c r="X214" s="51" t="n"/>
      <c r="Y214" s="51" t="n"/>
      <c r="Z214" s="51" t="n"/>
      <c r="AA214" s="34" t="inlineStr">
        <is>
          <t>Low</t>
        </is>
      </c>
      <c r="AB214" s="34" t="inlineStr">
        <is>
          <t>New Canadian entrant; limited reviews/footprint</t>
        </is>
      </c>
      <c r="AC214" s="34" t="inlineStr">
        <is>
          <t>Affordable Canadian zero sugar hydration</t>
        </is>
      </c>
      <c r="AD214" s="34" t="inlineStr">
        <is>
          <t>Local challenger price and zero sugar.</t>
        </is>
      </c>
      <c r="AE214" s="51" t="n"/>
      <c r="AF214" s="53">
        <f>IF(AND(ISNUMBER($P214),ISNUMBER($AL214),$AL214&lt;&gt;0),ROUND($P214/$AL214*100,1),"")</f>
        <v/>
      </c>
      <c r="AG214" s="54">
        <f>IF(AND(ISNUMBER($S214),ISNUMBER($AL214),$AL214&lt;&gt;0),ROUND($S214/$AL214*100,2),"")</f>
        <v/>
      </c>
      <c r="AH214" s="53">
        <f>IF(AND(ISNUMBER($Q214),ISNUMBER($AL214),$AL214&lt;&gt;0),ROUND($Q214/$AL214*100,1),"")</f>
        <v/>
      </c>
      <c r="AI214" s="48">
        <f>IF(ISNUMBER($S214),IF($S214&lt;=1,"Yes","No"),"n/a")</f>
        <v/>
      </c>
      <c r="AJ214" s="48">
        <f>IF(ISNUMBER($S214),ROUND(MAX(0,MIN(100,100-$S214*2.5-IF(ISNUMBER($T214),$T214,0)*0.12+IF($S214&lt;=1,12,0))),0),"")</f>
        <v/>
      </c>
      <c r="AK214" s="48">
        <f>IF(ISNUMBER($Q214),IF($Q214&gt;=100,20,IF($Q214&gt;=30,10,0)),0)+IF(ISNUMBER($R214),IF($R214&gt;=100,20,0),0)+IF(ISNUMBER($P214),IF($P214&gt;=150,20,IF($P214&gt;=50,12,5)),0)+IF(ISNUMBER($S214),IF($S214&lt;=1,15,0),0)</f>
        <v/>
      </c>
      <c r="AL214" s="48" t="n">
        <v>500</v>
      </c>
      <c r="AM214" s="49" t="n"/>
      <c r="AN214" s="48">
        <f>IF(AND(ISNUMBER($P214),ISNUMBER($AL214),$AL214&lt;&gt;0),IF(OR($P214&gt;180,$P214/$AL214*1000&gt;400),"Over ceiling, confirm SKU","Within"),"n/a")</f>
        <v/>
      </c>
      <c r="AO214" s="51" t="n"/>
      <c r="AP214" s="51" t="n"/>
      <c r="AQ214" s="51" t="n"/>
      <c r="AR214" s="34" t="inlineStr">
        <is>
          <t>No enrichment entry, to confirm</t>
        </is>
      </c>
      <c r="AS214" s="34" t="inlineStr">
        <is>
          <t>BLANK -&gt; requires live Amazon.ca capture</t>
        </is>
      </c>
      <c r="AT214" s="34" t="inlineStr">
        <is>
          <t>Unverified commercial data</t>
        </is>
      </c>
    </row>
    <row r="215" ht="28" customHeight="1">
      <c r="A215" s="34" t="inlineStr">
        <is>
          <t>CWENCH</t>
        </is>
      </c>
      <c r="B215" s="34" t="inlineStr">
        <is>
          <t>CWENCH Hydration | Green Apple | 18 pack 500mL</t>
        </is>
      </c>
      <c r="C215" s="34" t="inlineStr">
        <is>
          <t>2) Electrolyte beverage (RTD)</t>
        </is>
      </c>
      <c r="D215" s="34" t="inlineStr">
        <is>
          <t>500 mL bottle</t>
        </is>
      </c>
      <c r="E215" s="48" t="n">
        <v>18</v>
      </c>
      <c r="F215" s="49" t="n"/>
      <c r="G215" s="50">
        <f>IF(AND(ISNUMBER($F215),ISNUMBER($E215),$E215&lt;&gt;0),$F215/$E215,"")</f>
        <v/>
      </c>
      <c r="H215" s="50">
        <f>IF(AND(ISNUMBER($F215),ISNUMBER($AL215),ISNUMBER($E215),($AL215*$E215)&lt;&gt;0),$F215/($AL215*$E215)*100,"")</f>
        <v/>
      </c>
      <c r="I215" s="51" t="n"/>
      <c r="J215" s="52" t="n"/>
      <c r="K215" s="50">
        <f>IF(AND(ISNUMBER($F215),ISNUMBER($J215)),$F215*(1-$J215),"")</f>
        <v/>
      </c>
      <c r="L215" s="51" t="n"/>
      <c r="M215" s="51" t="n"/>
      <c r="N215" s="50">
        <f>IF(ISNUMBER($F215),($F215-IF(ISNUMBER($AM215),$AM215,0))*(1-IF(ISNUMBER($J215),$J215,0)),"")</f>
        <v/>
      </c>
      <c r="O215" s="34" t="inlineStr">
        <is>
          <t>Green Apple</t>
        </is>
      </c>
      <c r="P215" s="48" t="n">
        <v>0</v>
      </c>
      <c r="Q215" s="48" t="n">
        <v>200</v>
      </c>
      <c r="R215" s="48" t="n">
        <v>100</v>
      </c>
      <c r="S215" s="48" t="n">
        <v>0</v>
      </c>
      <c r="T215" s="48" t="n">
        <v>15</v>
      </c>
      <c r="U215" s="34" t="inlineStr">
        <is>
          <t>Sucralose</t>
        </is>
      </c>
      <c r="V215" s="34" t="inlineStr">
        <is>
          <t>Zero sugar, electrolytes, vitamins; Canadian challenger brand</t>
        </is>
      </c>
      <c r="W215" s="51" t="n"/>
      <c r="X215" s="51" t="n"/>
      <c r="Y215" s="51" t="n"/>
      <c r="Z215" s="51" t="n"/>
      <c r="AA215" s="34" t="inlineStr">
        <is>
          <t>Low</t>
        </is>
      </c>
      <c r="AB215" s="34" t="inlineStr">
        <is>
          <t>New Canadian entrant; limited reviews/footprint</t>
        </is>
      </c>
      <c r="AC215" s="34" t="inlineStr">
        <is>
          <t>Affordable Canadian zero sugar hydration</t>
        </is>
      </c>
      <c r="AD215" s="34" t="inlineStr">
        <is>
          <t>Local challenger price and zero sugar.</t>
        </is>
      </c>
      <c r="AE215" s="51" t="n"/>
      <c r="AF215" s="53">
        <f>IF(AND(ISNUMBER($P215),ISNUMBER($AL215),$AL215&lt;&gt;0),ROUND($P215/$AL215*100,1),"")</f>
        <v/>
      </c>
      <c r="AG215" s="54">
        <f>IF(AND(ISNUMBER($S215),ISNUMBER($AL215),$AL215&lt;&gt;0),ROUND($S215/$AL215*100,2),"")</f>
        <v/>
      </c>
      <c r="AH215" s="53">
        <f>IF(AND(ISNUMBER($Q215),ISNUMBER($AL215),$AL215&lt;&gt;0),ROUND($Q215/$AL215*100,1),"")</f>
        <v/>
      </c>
      <c r="AI215" s="48">
        <f>IF(ISNUMBER($S215),IF($S215&lt;=1,"Yes","No"),"n/a")</f>
        <v/>
      </c>
      <c r="AJ215" s="48">
        <f>IF(ISNUMBER($S215),ROUND(MAX(0,MIN(100,100-$S215*2.5-IF(ISNUMBER($T215),$T215,0)*0.12+IF($S215&lt;=1,12,0))),0),"")</f>
        <v/>
      </c>
      <c r="AK215" s="48">
        <f>IF(ISNUMBER($Q215),IF($Q215&gt;=100,20,IF($Q215&gt;=30,10,0)),0)+IF(ISNUMBER($R215),IF($R215&gt;=100,20,0),0)+IF(ISNUMBER($P215),IF($P215&gt;=150,20,IF($P215&gt;=50,12,5)),0)+IF(ISNUMBER($S215),IF($S215&lt;=1,15,0),0)</f>
        <v/>
      </c>
      <c r="AL215" s="48" t="n">
        <v>500</v>
      </c>
      <c r="AM215" s="49" t="n"/>
      <c r="AN215" s="48">
        <f>IF(AND(ISNUMBER($P215),ISNUMBER($AL215),$AL215&lt;&gt;0),IF(OR($P215&gt;180,$P215/$AL215*1000&gt;400),"Over ceiling, confirm SKU","Within"),"n/a")</f>
        <v/>
      </c>
      <c r="AO215" s="51" t="n"/>
      <c r="AP215" s="51" t="n"/>
      <c r="AQ215" s="51" t="n"/>
      <c r="AR215" s="34" t="inlineStr">
        <is>
          <t>No enrichment entry, to confirm</t>
        </is>
      </c>
      <c r="AS215" s="34" t="inlineStr">
        <is>
          <t>BLANK -&gt; requires live Amazon.ca capture</t>
        </is>
      </c>
      <c r="AT215" s="34" t="inlineStr">
        <is>
          <t>Unverified commercial data</t>
        </is>
      </c>
    </row>
    <row r="216" ht="28" customHeight="1">
      <c r="A216" s="34" t="inlineStr">
        <is>
          <t>CWENCH</t>
        </is>
      </c>
      <c r="B216" s="34" t="inlineStr">
        <is>
          <t>CWENCH Hydration | Green Apple | 24 pack 500mL</t>
        </is>
      </c>
      <c r="C216" s="34" t="inlineStr">
        <is>
          <t>2) Electrolyte beverage (RTD)</t>
        </is>
      </c>
      <c r="D216" s="34" t="inlineStr">
        <is>
          <t>500 mL bottle</t>
        </is>
      </c>
      <c r="E216" s="48" t="n">
        <v>24</v>
      </c>
      <c r="F216" s="49" t="n"/>
      <c r="G216" s="50">
        <f>IF(AND(ISNUMBER($F216),ISNUMBER($E216),$E216&lt;&gt;0),$F216/$E216,"")</f>
        <v/>
      </c>
      <c r="H216" s="50">
        <f>IF(AND(ISNUMBER($F216),ISNUMBER($AL216),ISNUMBER($E216),($AL216*$E216)&lt;&gt;0),$F216/($AL216*$E216)*100,"")</f>
        <v/>
      </c>
      <c r="I216" s="51" t="n"/>
      <c r="J216" s="52" t="n"/>
      <c r="K216" s="50">
        <f>IF(AND(ISNUMBER($F216),ISNUMBER($J216)),$F216*(1-$J216),"")</f>
        <v/>
      </c>
      <c r="L216" s="51" t="n"/>
      <c r="M216" s="51" t="n"/>
      <c r="N216" s="50">
        <f>IF(ISNUMBER($F216),($F216-IF(ISNUMBER($AM216),$AM216,0))*(1-IF(ISNUMBER($J216),$J216,0)),"")</f>
        <v/>
      </c>
      <c r="O216" s="34" t="inlineStr">
        <is>
          <t>Green Apple</t>
        </is>
      </c>
      <c r="P216" s="48" t="n">
        <v>0</v>
      </c>
      <c r="Q216" s="48" t="n">
        <v>200</v>
      </c>
      <c r="R216" s="48" t="n">
        <v>100</v>
      </c>
      <c r="S216" s="48" t="n">
        <v>0</v>
      </c>
      <c r="T216" s="48" t="n">
        <v>15</v>
      </c>
      <c r="U216" s="34" t="inlineStr">
        <is>
          <t>Sucralose</t>
        </is>
      </c>
      <c r="V216" s="34" t="inlineStr">
        <is>
          <t>Zero sugar, electrolytes, vitamins; Canadian challenger brand</t>
        </is>
      </c>
      <c r="W216" s="51" t="n"/>
      <c r="X216" s="51" t="n"/>
      <c r="Y216" s="51" t="n"/>
      <c r="Z216" s="51" t="n"/>
      <c r="AA216" s="34" t="inlineStr">
        <is>
          <t>Low</t>
        </is>
      </c>
      <c r="AB216" s="34" t="inlineStr">
        <is>
          <t>New Canadian entrant; limited reviews/footprint</t>
        </is>
      </c>
      <c r="AC216" s="34" t="inlineStr">
        <is>
          <t>Affordable Canadian zero sugar hydration</t>
        </is>
      </c>
      <c r="AD216" s="34" t="inlineStr">
        <is>
          <t>Local challenger price and zero sugar.</t>
        </is>
      </c>
      <c r="AE216" s="51" t="n"/>
      <c r="AF216" s="53">
        <f>IF(AND(ISNUMBER($P216),ISNUMBER($AL216),$AL216&lt;&gt;0),ROUND($P216/$AL216*100,1),"")</f>
        <v/>
      </c>
      <c r="AG216" s="54">
        <f>IF(AND(ISNUMBER($S216),ISNUMBER($AL216),$AL216&lt;&gt;0),ROUND($S216/$AL216*100,2),"")</f>
        <v/>
      </c>
      <c r="AH216" s="53">
        <f>IF(AND(ISNUMBER($Q216),ISNUMBER($AL216),$AL216&lt;&gt;0),ROUND($Q216/$AL216*100,1),"")</f>
        <v/>
      </c>
      <c r="AI216" s="48">
        <f>IF(ISNUMBER($S216),IF($S216&lt;=1,"Yes","No"),"n/a")</f>
        <v/>
      </c>
      <c r="AJ216" s="48">
        <f>IF(ISNUMBER($S216),ROUND(MAX(0,MIN(100,100-$S216*2.5-IF(ISNUMBER($T216),$T216,0)*0.12+IF($S216&lt;=1,12,0))),0),"")</f>
        <v/>
      </c>
      <c r="AK216" s="48">
        <f>IF(ISNUMBER($Q216),IF($Q216&gt;=100,20,IF($Q216&gt;=30,10,0)),0)+IF(ISNUMBER($R216),IF($R216&gt;=100,20,0),0)+IF(ISNUMBER($P216),IF($P216&gt;=150,20,IF($P216&gt;=50,12,5)),0)+IF(ISNUMBER($S216),IF($S216&lt;=1,15,0),0)</f>
        <v/>
      </c>
      <c r="AL216" s="48" t="n">
        <v>500</v>
      </c>
      <c r="AM216" s="49" t="n"/>
      <c r="AN216" s="48">
        <f>IF(AND(ISNUMBER($P216),ISNUMBER($AL216),$AL216&lt;&gt;0),IF(OR($P216&gt;180,$P216/$AL216*1000&gt;400),"Over ceiling, confirm SKU","Within"),"n/a")</f>
        <v/>
      </c>
      <c r="AO216" s="51" t="n"/>
      <c r="AP216" s="51" t="n"/>
      <c r="AQ216" s="51" t="n"/>
      <c r="AR216" s="34" t="inlineStr">
        <is>
          <t>No enrichment entry, to confirm</t>
        </is>
      </c>
      <c r="AS216" s="34" t="inlineStr">
        <is>
          <t>BLANK -&gt; requires live Amazon.ca capture</t>
        </is>
      </c>
      <c r="AT216" s="34" t="inlineStr">
        <is>
          <t>Unverified commercial data</t>
        </is>
      </c>
    </row>
    <row r="217" ht="28" customHeight="1">
      <c r="A217" s="34" t="inlineStr">
        <is>
          <t>CWENCH</t>
        </is>
      </c>
      <c r="B217" s="34" t="inlineStr">
        <is>
          <t>CWENCH Hydration | Watermelon | single 500mL</t>
        </is>
      </c>
      <c r="C217" s="34" t="inlineStr">
        <is>
          <t>2) Electrolyte beverage (RTD)</t>
        </is>
      </c>
      <c r="D217" s="34" t="inlineStr">
        <is>
          <t>500 mL bottle</t>
        </is>
      </c>
      <c r="E217" s="48" t="n">
        <v>1</v>
      </c>
      <c r="F217" s="49" t="n"/>
      <c r="G217" s="50">
        <f>IF(AND(ISNUMBER($F217),ISNUMBER($E217),$E217&lt;&gt;0),$F217/$E217,"")</f>
        <v/>
      </c>
      <c r="H217" s="50">
        <f>IF(AND(ISNUMBER($F217),ISNUMBER($AL217),ISNUMBER($E217),($AL217*$E217)&lt;&gt;0),$F217/($AL217*$E217)*100,"")</f>
        <v/>
      </c>
      <c r="I217" s="51" t="n"/>
      <c r="J217" s="52" t="n"/>
      <c r="K217" s="50">
        <f>IF(AND(ISNUMBER($F217),ISNUMBER($J217)),$F217*(1-$J217),"")</f>
        <v/>
      </c>
      <c r="L217" s="51" t="n"/>
      <c r="M217" s="51" t="n"/>
      <c r="N217" s="50">
        <f>IF(ISNUMBER($F217),($F217-IF(ISNUMBER($AM217),$AM217,0))*(1-IF(ISNUMBER($J217),$J217,0)),"")</f>
        <v/>
      </c>
      <c r="O217" s="34" t="inlineStr">
        <is>
          <t>Watermelon</t>
        </is>
      </c>
      <c r="P217" s="48" t="n">
        <v>0</v>
      </c>
      <c r="Q217" s="48" t="n">
        <v>200</v>
      </c>
      <c r="R217" s="48" t="n">
        <v>100</v>
      </c>
      <c r="S217" s="48" t="n">
        <v>0</v>
      </c>
      <c r="T217" s="48" t="n">
        <v>15</v>
      </c>
      <c r="U217" s="34" t="inlineStr">
        <is>
          <t>Sucralose</t>
        </is>
      </c>
      <c r="V217" s="34" t="inlineStr">
        <is>
          <t>Zero sugar, electrolytes, vitamins; Canadian challenger brand</t>
        </is>
      </c>
      <c r="W217" s="51" t="n"/>
      <c r="X217" s="51" t="n"/>
      <c r="Y217" s="51" t="n"/>
      <c r="Z217" s="51" t="n"/>
      <c r="AA217" s="34" t="inlineStr">
        <is>
          <t>Low</t>
        </is>
      </c>
      <c r="AB217" s="34" t="inlineStr">
        <is>
          <t>New Canadian entrant; limited reviews/footprint</t>
        </is>
      </c>
      <c r="AC217" s="34" t="inlineStr">
        <is>
          <t>Affordable Canadian zero sugar hydration</t>
        </is>
      </c>
      <c r="AD217" s="34" t="inlineStr">
        <is>
          <t>Local challenger price and zero sugar.</t>
        </is>
      </c>
      <c r="AE217" s="51" t="n"/>
      <c r="AF217" s="53">
        <f>IF(AND(ISNUMBER($P217),ISNUMBER($AL217),$AL217&lt;&gt;0),ROUND($P217/$AL217*100,1),"")</f>
        <v/>
      </c>
      <c r="AG217" s="54">
        <f>IF(AND(ISNUMBER($S217),ISNUMBER($AL217),$AL217&lt;&gt;0),ROUND($S217/$AL217*100,2),"")</f>
        <v/>
      </c>
      <c r="AH217" s="53">
        <f>IF(AND(ISNUMBER($Q217),ISNUMBER($AL217),$AL217&lt;&gt;0),ROUND($Q217/$AL217*100,1),"")</f>
        <v/>
      </c>
      <c r="AI217" s="48">
        <f>IF(ISNUMBER($S217),IF($S217&lt;=1,"Yes","No"),"n/a")</f>
        <v/>
      </c>
      <c r="AJ217" s="48">
        <f>IF(ISNUMBER($S217),ROUND(MAX(0,MIN(100,100-$S217*2.5-IF(ISNUMBER($T217),$T217,0)*0.12+IF($S217&lt;=1,12,0))),0),"")</f>
        <v/>
      </c>
      <c r="AK217" s="48">
        <f>IF(ISNUMBER($Q217),IF($Q217&gt;=100,20,IF($Q217&gt;=30,10,0)),0)+IF(ISNUMBER($R217),IF($R217&gt;=100,20,0),0)+IF(ISNUMBER($P217),IF($P217&gt;=150,20,IF($P217&gt;=50,12,5)),0)+IF(ISNUMBER($S217),IF($S217&lt;=1,15,0),0)</f>
        <v/>
      </c>
      <c r="AL217" s="48" t="n">
        <v>500</v>
      </c>
      <c r="AM217" s="49" t="n"/>
      <c r="AN217" s="48">
        <f>IF(AND(ISNUMBER($P217),ISNUMBER($AL217),$AL217&lt;&gt;0),IF(OR($P217&gt;180,$P217/$AL217*1000&gt;400),"Over ceiling, confirm SKU","Within"),"n/a")</f>
        <v/>
      </c>
      <c r="AO217" s="51" t="n"/>
      <c r="AP217" s="51" t="n"/>
      <c r="AQ217" s="51" t="n"/>
      <c r="AR217" s="34" t="inlineStr">
        <is>
          <t>No enrichment entry, to confirm</t>
        </is>
      </c>
      <c r="AS217" s="34" t="inlineStr">
        <is>
          <t>BLANK -&gt; requires live Amazon.ca capture</t>
        </is>
      </c>
      <c r="AT217" s="34" t="inlineStr">
        <is>
          <t>Unverified commercial data</t>
        </is>
      </c>
    </row>
    <row r="218" ht="28" customHeight="1">
      <c r="A218" s="34" t="inlineStr">
        <is>
          <t>CWENCH</t>
        </is>
      </c>
      <c r="B218" s="34" t="inlineStr">
        <is>
          <t>CWENCH Hydration | Watermelon | 8 pack 500mL</t>
        </is>
      </c>
      <c r="C218" s="34" t="inlineStr">
        <is>
          <t>2) Electrolyte beverage (RTD)</t>
        </is>
      </c>
      <c r="D218" s="34" t="inlineStr">
        <is>
          <t>500 mL bottle</t>
        </is>
      </c>
      <c r="E218" s="48" t="n">
        <v>8</v>
      </c>
      <c r="F218" s="49" t="n"/>
      <c r="G218" s="50">
        <f>IF(AND(ISNUMBER($F218),ISNUMBER($E218),$E218&lt;&gt;0),$F218/$E218,"")</f>
        <v/>
      </c>
      <c r="H218" s="50">
        <f>IF(AND(ISNUMBER($F218),ISNUMBER($AL218),ISNUMBER($E218),($AL218*$E218)&lt;&gt;0),$F218/($AL218*$E218)*100,"")</f>
        <v/>
      </c>
      <c r="I218" s="51" t="n"/>
      <c r="J218" s="52" t="n"/>
      <c r="K218" s="50">
        <f>IF(AND(ISNUMBER($F218),ISNUMBER($J218)),$F218*(1-$J218),"")</f>
        <v/>
      </c>
      <c r="L218" s="51" t="n"/>
      <c r="M218" s="51" t="n"/>
      <c r="N218" s="50">
        <f>IF(ISNUMBER($F218),($F218-IF(ISNUMBER($AM218),$AM218,0))*(1-IF(ISNUMBER($J218),$J218,0)),"")</f>
        <v/>
      </c>
      <c r="O218" s="34" t="inlineStr">
        <is>
          <t>Watermelon</t>
        </is>
      </c>
      <c r="P218" s="48" t="n">
        <v>0</v>
      </c>
      <c r="Q218" s="48" t="n">
        <v>200</v>
      </c>
      <c r="R218" s="48" t="n">
        <v>100</v>
      </c>
      <c r="S218" s="48" t="n">
        <v>0</v>
      </c>
      <c r="T218" s="48" t="n">
        <v>15</v>
      </c>
      <c r="U218" s="34" t="inlineStr">
        <is>
          <t>Sucralose</t>
        </is>
      </c>
      <c r="V218" s="34" t="inlineStr">
        <is>
          <t>Zero sugar, electrolytes, vitamins; Canadian challenger brand</t>
        </is>
      </c>
      <c r="W218" s="51" t="n"/>
      <c r="X218" s="51" t="n"/>
      <c r="Y218" s="51" t="n"/>
      <c r="Z218" s="51" t="n"/>
      <c r="AA218" s="34" t="inlineStr">
        <is>
          <t>Low</t>
        </is>
      </c>
      <c r="AB218" s="34" t="inlineStr">
        <is>
          <t>New Canadian entrant; limited reviews/footprint</t>
        </is>
      </c>
      <c r="AC218" s="34" t="inlineStr">
        <is>
          <t>Affordable Canadian zero sugar hydration</t>
        </is>
      </c>
      <c r="AD218" s="34" t="inlineStr">
        <is>
          <t>Local challenger price and zero sugar.</t>
        </is>
      </c>
      <c r="AE218" s="51" t="n"/>
      <c r="AF218" s="53">
        <f>IF(AND(ISNUMBER($P218),ISNUMBER($AL218),$AL218&lt;&gt;0),ROUND($P218/$AL218*100,1),"")</f>
        <v/>
      </c>
      <c r="AG218" s="54">
        <f>IF(AND(ISNUMBER($S218),ISNUMBER($AL218),$AL218&lt;&gt;0),ROUND($S218/$AL218*100,2),"")</f>
        <v/>
      </c>
      <c r="AH218" s="53">
        <f>IF(AND(ISNUMBER($Q218),ISNUMBER($AL218),$AL218&lt;&gt;0),ROUND($Q218/$AL218*100,1),"")</f>
        <v/>
      </c>
      <c r="AI218" s="48">
        <f>IF(ISNUMBER($S218),IF($S218&lt;=1,"Yes","No"),"n/a")</f>
        <v/>
      </c>
      <c r="AJ218" s="48">
        <f>IF(ISNUMBER($S218),ROUND(MAX(0,MIN(100,100-$S218*2.5-IF(ISNUMBER($T218),$T218,0)*0.12+IF($S218&lt;=1,12,0))),0),"")</f>
        <v/>
      </c>
      <c r="AK218" s="48">
        <f>IF(ISNUMBER($Q218),IF($Q218&gt;=100,20,IF($Q218&gt;=30,10,0)),0)+IF(ISNUMBER($R218),IF($R218&gt;=100,20,0),0)+IF(ISNUMBER($P218),IF($P218&gt;=150,20,IF($P218&gt;=50,12,5)),0)+IF(ISNUMBER($S218),IF($S218&lt;=1,15,0),0)</f>
        <v/>
      </c>
      <c r="AL218" s="48" t="n">
        <v>500</v>
      </c>
      <c r="AM218" s="49" t="n"/>
      <c r="AN218" s="48">
        <f>IF(AND(ISNUMBER($P218),ISNUMBER($AL218),$AL218&lt;&gt;0),IF(OR($P218&gt;180,$P218/$AL218*1000&gt;400),"Over ceiling, confirm SKU","Within"),"n/a")</f>
        <v/>
      </c>
      <c r="AO218" s="51" t="n"/>
      <c r="AP218" s="51" t="n"/>
      <c r="AQ218" s="51" t="n"/>
      <c r="AR218" s="34" t="inlineStr">
        <is>
          <t>No enrichment entry, to confirm</t>
        </is>
      </c>
      <c r="AS218" s="34" t="inlineStr">
        <is>
          <t>BLANK -&gt; requires live Amazon.ca capture</t>
        </is>
      </c>
      <c r="AT218" s="34" t="inlineStr">
        <is>
          <t>Unverified commercial data</t>
        </is>
      </c>
    </row>
    <row r="219" ht="28" customHeight="1">
      <c r="A219" s="34" t="inlineStr">
        <is>
          <t>CWENCH</t>
        </is>
      </c>
      <c r="B219" s="34" t="inlineStr">
        <is>
          <t>CWENCH Hydration | Watermelon | 12 pack 500mL</t>
        </is>
      </c>
      <c r="C219" s="34" t="inlineStr">
        <is>
          <t>2) Electrolyte beverage (RTD)</t>
        </is>
      </c>
      <c r="D219" s="34" t="inlineStr">
        <is>
          <t>500 mL bottle</t>
        </is>
      </c>
      <c r="E219" s="48" t="n">
        <v>12</v>
      </c>
      <c r="F219" s="49" t="n"/>
      <c r="G219" s="50">
        <f>IF(AND(ISNUMBER($F219),ISNUMBER($E219),$E219&lt;&gt;0),$F219/$E219,"")</f>
        <v/>
      </c>
      <c r="H219" s="50">
        <f>IF(AND(ISNUMBER($F219),ISNUMBER($AL219),ISNUMBER($E219),($AL219*$E219)&lt;&gt;0),$F219/($AL219*$E219)*100,"")</f>
        <v/>
      </c>
      <c r="I219" s="51" t="n"/>
      <c r="J219" s="52" t="n"/>
      <c r="K219" s="50">
        <f>IF(AND(ISNUMBER($F219),ISNUMBER($J219)),$F219*(1-$J219),"")</f>
        <v/>
      </c>
      <c r="L219" s="51" t="n"/>
      <c r="M219" s="51" t="n"/>
      <c r="N219" s="50">
        <f>IF(ISNUMBER($F219),($F219-IF(ISNUMBER($AM219),$AM219,0))*(1-IF(ISNUMBER($J219),$J219,0)),"")</f>
        <v/>
      </c>
      <c r="O219" s="34" t="inlineStr">
        <is>
          <t>Watermelon</t>
        </is>
      </c>
      <c r="P219" s="48" t="n">
        <v>0</v>
      </c>
      <c r="Q219" s="48" t="n">
        <v>200</v>
      </c>
      <c r="R219" s="48" t="n">
        <v>100</v>
      </c>
      <c r="S219" s="48" t="n">
        <v>0</v>
      </c>
      <c r="T219" s="48" t="n">
        <v>15</v>
      </c>
      <c r="U219" s="34" t="inlineStr">
        <is>
          <t>Sucralose</t>
        </is>
      </c>
      <c r="V219" s="34" t="inlineStr">
        <is>
          <t>Zero sugar, electrolytes, vitamins; Canadian challenger brand</t>
        </is>
      </c>
      <c r="W219" s="51" t="n"/>
      <c r="X219" s="51" t="n"/>
      <c r="Y219" s="51" t="n"/>
      <c r="Z219" s="51" t="n"/>
      <c r="AA219" s="34" t="inlineStr">
        <is>
          <t>Low</t>
        </is>
      </c>
      <c r="AB219" s="34" t="inlineStr">
        <is>
          <t>New Canadian entrant; limited reviews/footprint</t>
        </is>
      </c>
      <c r="AC219" s="34" t="inlineStr">
        <is>
          <t>Affordable Canadian zero sugar hydration</t>
        </is>
      </c>
      <c r="AD219" s="34" t="inlineStr">
        <is>
          <t>Local challenger price and zero sugar.</t>
        </is>
      </c>
      <c r="AE219" s="51" t="n"/>
      <c r="AF219" s="53">
        <f>IF(AND(ISNUMBER($P219),ISNUMBER($AL219),$AL219&lt;&gt;0),ROUND($P219/$AL219*100,1),"")</f>
        <v/>
      </c>
      <c r="AG219" s="54">
        <f>IF(AND(ISNUMBER($S219),ISNUMBER($AL219),$AL219&lt;&gt;0),ROUND($S219/$AL219*100,2),"")</f>
        <v/>
      </c>
      <c r="AH219" s="53">
        <f>IF(AND(ISNUMBER($Q219),ISNUMBER($AL219),$AL219&lt;&gt;0),ROUND($Q219/$AL219*100,1),"")</f>
        <v/>
      </c>
      <c r="AI219" s="48">
        <f>IF(ISNUMBER($S219),IF($S219&lt;=1,"Yes","No"),"n/a")</f>
        <v/>
      </c>
      <c r="AJ219" s="48">
        <f>IF(ISNUMBER($S219),ROUND(MAX(0,MIN(100,100-$S219*2.5-IF(ISNUMBER($T219),$T219,0)*0.12+IF($S219&lt;=1,12,0))),0),"")</f>
        <v/>
      </c>
      <c r="AK219" s="48">
        <f>IF(ISNUMBER($Q219),IF($Q219&gt;=100,20,IF($Q219&gt;=30,10,0)),0)+IF(ISNUMBER($R219),IF($R219&gt;=100,20,0),0)+IF(ISNUMBER($P219),IF($P219&gt;=150,20,IF($P219&gt;=50,12,5)),0)+IF(ISNUMBER($S219),IF($S219&lt;=1,15,0),0)</f>
        <v/>
      </c>
      <c r="AL219" s="48" t="n">
        <v>500</v>
      </c>
      <c r="AM219" s="49" t="n"/>
      <c r="AN219" s="48">
        <f>IF(AND(ISNUMBER($P219),ISNUMBER($AL219),$AL219&lt;&gt;0),IF(OR($P219&gt;180,$P219/$AL219*1000&gt;400),"Over ceiling, confirm SKU","Within"),"n/a")</f>
        <v/>
      </c>
      <c r="AO219" s="51" t="n"/>
      <c r="AP219" s="51" t="n"/>
      <c r="AQ219" s="51" t="n"/>
      <c r="AR219" s="34" t="inlineStr">
        <is>
          <t>No enrichment entry, to confirm</t>
        </is>
      </c>
      <c r="AS219" s="34" t="inlineStr">
        <is>
          <t>BLANK -&gt; requires live Amazon.ca capture</t>
        </is>
      </c>
      <c r="AT219" s="34" t="inlineStr">
        <is>
          <t>Unverified commercial data</t>
        </is>
      </c>
    </row>
    <row r="220" ht="28" customHeight="1">
      <c r="A220" s="34" t="inlineStr">
        <is>
          <t>CWENCH</t>
        </is>
      </c>
      <c r="B220" s="34" t="inlineStr">
        <is>
          <t>CWENCH Hydration | Watermelon | 18 pack 500mL</t>
        </is>
      </c>
      <c r="C220" s="34" t="inlineStr">
        <is>
          <t>2) Electrolyte beverage (RTD)</t>
        </is>
      </c>
      <c r="D220" s="34" t="inlineStr">
        <is>
          <t>500 mL bottle</t>
        </is>
      </c>
      <c r="E220" s="48" t="n">
        <v>18</v>
      </c>
      <c r="F220" s="49" t="n"/>
      <c r="G220" s="50">
        <f>IF(AND(ISNUMBER($F220),ISNUMBER($E220),$E220&lt;&gt;0),$F220/$E220,"")</f>
        <v/>
      </c>
      <c r="H220" s="50">
        <f>IF(AND(ISNUMBER($F220),ISNUMBER($AL220),ISNUMBER($E220),($AL220*$E220)&lt;&gt;0),$F220/($AL220*$E220)*100,"")</f>
        <v/>
      </c>
      <c r="I220" s="51" t="n"/>
      <c r="J220" s="52" t="n"/>
      <c r="K220" s="50">
        <f>IF(AND(ISNUMBER($F220),ISNUMBER($J220)),$F220*(1-$J220),"")</f>
        <v/>
      </c>
      <c r="L220" s="51" t="n"/>
      <c r="M220" s="51" t="n"/>
      <c r="N220" s="50">
        <f>IF(ISNUMBER($F220),($F220-IF(ISNUMBER($AM220),$AM220,0))*(1-IF(ISNUMBER($J220),$J220,0)),"")</f>
        <v/>
      </c>
      <c r="O220" s="34" t="inlineStr">
        <is>
          <t>Watermelon</t>
        </is>
      </c>
      <c r="P220" s="48" t="n">
        <v>0</v>
      </c>
      <c r="Q220" s="48" t="n">
        <v>200</v>
      </c>
      <c r="R220" s="48" t="n">
        <v>100</v>
      </c>
      <c r="S220" s="48" t="n">
        <v>0</v>
      </c>
      <c r="T220" s="48" t="n">
        <v>15</v>
      </c>
      <c r="U220" s="34" t="inlineStr">
        <is>
          <t>Sucralose</t>
        </is>
      </c>
      <c r="V220" s="34" t="inlineStr">
        <is>
          <t>Zero sugar, electrolytes, vitamins; Canadian challenger brand</t>
        </is>
      </c>
      <c r="W220" s="51" t="n"/>
      <c r="X220" s="51" t="n"/>
      <c r="Y220" s="51" t="n"/>
      <c r="Z220" s="51" t="n"/>
      <c r="AA220" s="34" t="inlineStr">
        <is>
          <t>Low</t>
        </is>
      </c>
      <c r="AB220" s="34" t="inlineStr">
        <is>
          <t>New Canadian entrant; limited reviews/footprint</t>
        </is>
      </c>
      <c r="AC220" s="34" t="inlineStr">
        <is>
          <t>Affordable Canadian zero sugar hydration</t>
        </is>
      </c>
      <c r="AD220" s="34" t="inlineStr">
        <is>
          <t>Local challenger price and zero sugar.</t>
        </is>
      </c>
      <c r="AE220" s="51" t="n"/>
      <c r="AF220" s="53">
        <f>IF(AND(ISNUMBER($P220),ISNUMBER($AL220),$AL220&lt;&gt;0),ROUND($P220/$AL220*100,1),"")</f>
        <v/>
      </c>
      <c r="AG220" s="54">
        <f>IF(AND(ISNUMBER($S220),ISNUMBER($AL220),$AL220&lt;&gt;0),ROUND($S220/$AL220*100,2),"")</f>
        <v/>
      </c>
      <c r="AH220" s="53">
        <f>IF(AND(ISNUMBER($Q220),ISNUMBER($AL220),$AL220&lt;&gt;0),ROUND($Q220/$AL220*100,1),"")</f>
        <v/>
      </c>
      <c r="AI220" s="48">
        <f>IF(ISNUMBER($S220),IF($S220&lt;=1,"Yes","No"),"n/a")</f>
        <v/>
      </c>
      <c r="AJ220" s="48">
        <f>IF(ISNUMBER($S220),ROUND(MAX(0,MIN(100,100-$S220*2.5-IF(ISNUMBER($T220),$T220,0)*0.12+IF($S220&lt;=1,12,0))),0),"")</f>
        <v/>
      </c>
      <c r="AK220" s="48">
        <f>IF(ISNUMBER($Q220),IF($Q220&gt;=100,20,IF($Q220&gt;=30,10,0)),0)+IF(ISNUMBER($R220),IF($R220&gt;=100,20,0),0)+IF(ISNUMBER($P220),IF($P220&gt;=150,20,IF($P220&gt;=50,12,5)),0)+IF(ISNUMBER($S220),IF($S220&lt;=1,15,0),0)</f>
        <v/>
      </c>
      <c r="AL220" s="48" t="n">
        <v>500</v>
      </c>
      <c r="AM220" s="49" t="n"/>
      <c r="AN220" s="48">
        <f>IF(AND(ISNUMBER($P220),ISNUMBER($AL220),$AL220&lt;&gt;0),IF(OR($P220&gt;180,$P220/$AL220*1000&gt;400),"Over ceiling, confirm SKU","Within"),"n/a")</f>
        <v/>
      </c>
      <c r="AO220" s="51" t="n"/>
      <c r="AP220" s="51" t="n"/>
      <c r="AQ220" s="51" t="n"/>
      <c r="AR220" s="34" t="inlineStr">
        <is>
          <t>No enrichment entry, to confirm</t>
        </is>
      </c>
      <c r="AS220" s="34" t="inlineStr">
        <is>
          <t>BLANK -&gt; requires live Amazon.ca capture</t>
        </is>
      </c>
      <c r="AT220" s="34" t="inlineStr">
        <is>
          <t>Unverified commercial data</t>
        </is>
      </c>
    </row>
    <row r="221" ht="28" customHeight="1">
      <c r="A221" s="34" t="inlineStr">
        <is>
          <t>CWENCH</t>
        </is>
      </c>
      <c r="B221" s="34" t="inlineStr">
        <is>
          <t>CWENCH Hydration | Watermelon | 24 pack 500mL</t>
        </is>
      </c>
      <c r="C221" s="34" t="inlineStr">
        <is>
          <t>2) Electrolyte beverage (RTD)</t>
        </is>
      </c>
      <c r="D221" s="34" t="inlineStr">
        <is>
          <t>500 mL bottle</t>
        </is>
      </c>
      <c r="E221" s="48" t="n">
        <v>24</v>
      </c>
      <c r="F221" s="49" t="n"/>
      <c r="G221" s="50">
        <f>IF(AND(ISNUMBER($F221),ISNUMBER($E221),$E221&lt;&gt;0),$F221/$E221,"")</f>
        <v/>
      </c>
      <c r="H221" s="50">
        <f>IF(AND(ISNUMBER($F221),ISNUMBER($AL221),ISNUMBER($E221),($AL221*$E221)&lt;&gt;0),$F221/($AL221*$E221)*100,"")</f>
        <v/>
      </c>
      <c r="I221" s="51" t="n"/>
      <c r="J221" s="52" t="n"/>
      <c r="K221" s="50">
        <f>IF(AND(ISNUMBER($F221),ISNUMBER($J221)),$F221*(1-$J221),"")</f>
        <v/>
      </c>
      <c r="L221" s="51" t="n"/>
      <c r="M221" s="51" t="n"/>
      <c r="N221" s="50">
        <f>IF(ISNUMBER($F221),($F221-IF(ISNUMBER($AM221),$AM221,0))*(1-IF(ISNUMBER($J221),$J221,0)),"")</f>
        <v/>
      </c>
      <c r="O221" s="34" t="inlineStr">
        <is>
          <t>Watermelon</t>
        </is>
      </c>
      <c r="P221" s="48" t="n">
        <v>0</v>
      </c>
      <c r="Q221" s="48" t="n">
        <v>200</v>
      </c>
      <c r="R221" s="48" t="n">
        <v>100</v>
      </c>
      <c r="S221" s="48" t="n">
        <v>0</v>
      </c>
      <c r="T221" s="48" t="n">
        <v>15</v>
      </c>
      <c r="U221" s="34" t="inlineStr">
        <is>
          <t>Sucralose</t>
        </is>
      </c>
      <c r="V221" s="34" t="inlineStr">
        <is>
          <t>Zero sugar, electrolytes, vitamins; Canadian challenger brand</t>
        </is>
      </c>
      <c r="W221" s="51" t="n"/>
      <c r="X221" s="51" t="n"/>
      <c r="Y221" s="51" t="n"/>
      <c r="Z221" s="51" t="n"/>
      <c r="AA221" s="34" t="inlineStr">
        <is>
          <t>Low</t>
        </is>
      </c>
      <c r="AB221" s="34" t="inlineStr">
        <is>
          <t>New Canadian entrant; limited reviews/footprint</t>
        </is>
      </c>
      <c r="AC221" s="34" t="inlineStr">
        <is>
          <t>Affordable Canadian zero sugar hydration</t>
        </is>
      </c>
      <c r="AD221" s="34" t="inlineStr">
        <is>
          <t>Local challenger price and zero sugar.</t>
        </is>
      </c>
      <c r="AE221" s="51" t="n"/>
      <c r="AF221" s="53">
        <f>IF(AND(ISNUMBER($P221),ISNUMBER($AL221),$AL221&lt;&gt;0),ROUND($P221/$AL221*100,1),"")</f>
        <v/>
      </c>
      <c r="AG221" s="54">
        <f>IF(AND(ISNUMBER($S221),ISNUMBER($AL221),$AL221&lt;&gt;0),ROUND($S221/$AL221*100,2),"")</f>
        <v/>
      </c>
      <c r="AH221" s="53">
        <f>IF(AND(ISNUMBER($Q221),ISNUMBER($AL221),$AL221&lt;&gt;0),ROUND($Q221/$AL221*100,1),"")</f>
        <v/>
      </c>
      <c r="AI221" s="48">
        <f>IF(ISNUMBER($S221),IF($S221&lt;=1,"Yes","No"),"n/a")</f>
        <v/>
      </c>
      <c r="AJ221" s="48">
        <f>IF(ISNUMBER($S221),ROUND(MAX(0,MIN(100,100-$S221*2.5-IF(ISNUMBER($T221),$T221,0)*0.12+IF($S221&lt;=1,12,0))),0),"")</f>
        <v/>
      </c>
      <c r="AK221" s="48">
        <f>IF(ISNUMBER($Q221),IF($Q221&gt;=100,20,IF($Q221&gt;=30,10,0)),0)+IF(ISNUMBER($R221),IF($R221&gt;=100,20,0),0)+IF(ISNUMBER($P221),IF($P221&gt;=150,20,IF($P221&gt;=50,12,5)),0)+IF(ISNUMBER($S221),IF($S221&lt;=1,15,0),0)</f>
        <v/>
      </c>
      <c r="AL221" s="48" t="n">
        <v>500</v>
      </c>
      <c r="AM221" s="49" t="n"/>
      <c r="AN221" s="48">
        <f>IF(AND(ISNUMBER($P221),ISNUMBER($AL221),$AL221&lt;&gt;0),IF(OR($P221&gt;180,$P221/$AL221*1000&gt;400),"Over ceiling, confirm SKU","Within"),"n/a")</f>
        <v/>
      </c>
      <c r="AO221" s="51" t="n"/>
      <c r="AP221" s="51" t="n"/>
      <c r="AQ221" s="51" t="n"/>
      <c r="AR221" s="34" t="inlineStr">
        <is>
          <t>No enrichment entry, to confirm</t>
        </is>
      </c>
      <c r="AS221" s="34" t="inlineStr">
        <is>
          <t>BLANK -&gt; requires live Amazon.ca capture</t>
        </is>
      </c>
      <c r="AT221" s="34" t="inlineStr">
        <is>
          <t>Unverified commercial data</t>
        </is>
      </c>
    </row>
    <row r="222" ht="28" customHeight="1">
      <c r="A222" s="34" t="inlineStr">
        <is>
          <t>CWENCH</t>
        </is>
      </c>
      <c r="B222" s="34" t="inlineStr">
        <is>
          <t>CWENCH Hydration | Peach | single 500mL</t>
        </is>
      </c>
      <c r="C222" s="34" t="inlineStr">
        <is>
          <t>2) Electrolyte beverage (RTD)</t>
        </is>
      </c>
      <c r="D222" s="34" t="inlineStr">
        <is>
          <t>500 mL bottle</t>
        </is>
      </c>
      <c r="E222" s="48" t="n">
        <v>1</v>
      </c>
      <c r="F222" s="49" t="n"/>
      <c r="G222" s="50">
        <f>IF(AND(ISNUMBER($F222),ISNUMBER($E222),$E222&lt;&gt;0),$F222/$E222,"")</f>
        <v/>
      </c>
      <c r="H222" s="50">
        <f>IF(AND(ISNUMBER($F222),ISNUMBER($AL222),ISNUMBER($E222),($AL222*$E222)&lt;&gt;0),$F222/($AL222*$E222)*100,"")</f>
        <v/>
      </c>
      <c r="I222" s="51" t="n"/>
      <c r="J222" s="52" t="n"/>
      <c r="K222" s="50">
        <f>IF(AND(ISNUMBER($F222),ISNUMBER($J222)),$F222*(1-$J222),"")</f>
        <v/>
      </c>
      <c r="L222" s="51" t="n"/>
      <c r="M222" s="51" t="n"/>
      <c r="N222" s="50">
        <f>IF(ISNUMBER($F222),($F222-IF(ISNUMBER($AM222),$AM222,0))*(1-IF(ISNUMBER($J222),$J222,0)),"")</f>
        <v/>
      </c>
      <c r="O222" s="34" t="inlineStr">
        <is>
          <t>Peach</t>
        </is>
      </c>
      <c r="P222" s="48" t="n">
        <v>0</v>
      </c>
      <c r="Q222" s="48" t="n">
        <v>200</v>
      </c>
      <c r="R222" s="48" t="n">
        <v>100</v>
      </c>
      <c r="S222" s="48" t="n">
        <v>0</v>
      </c>
      <c r="T222" s="48" t="n">
        <v>15</v>
      </c>
      <c r="U222" s="34" t="inlineStr">
        <is>
          <t>Sucralose</t>
        </is>
      </c>
      <c r="V222" s="34" t="inlineStr">
        <is>
          <t>Zero sugar, electrolytes, vitamins; Canadian challenger brand</t>
        </is>
      </c>
      <c r="W222" s="51" t="n"/>
      <c r="X222" s="51" t="n"/>
      <c r="Y222" s="51" t="n"/>
      <c r="Z222" s="51" t="n"/>
      <c r="AA222" s="34" t="inlineStr">
        <is>
          <t>Low</t>
        </is>
      </c>
      <c r="AB222" s="34" t="inlineStr">
        <is>
          <t>New Canadian entrant; limited reviews/footprint</t>
        </is>
      </c>
      <c r="AC222" s="34" t="inlineStr">
        <is>
          <t>Affordable Canadian zero sugar hydration</t>
        </is>
      </c>
      <c r="AD222" s="34" t="inlineStr">
        <is>
          <t>Local challenger price and zero sugar.</t>
        </is>
      </c>
      <c r="AE222" s="51" t="n"/>
      <c r="AF222" s="53">
        <f>IF(AND(ISNUMBER($P222),ISNUMBER($AL222),$AL222&lt;&gt;0),ROUND($P222/$AL222*100,1),"")</f>
        <v/>
      </c>
      <c r="AG222" s="54">
        <f>IF(AND(ISNUMBER($S222),ISNUMBER($AL222),$AL222&lt;&gt;0),ROUND($S222/$AL222*100,2),"")</f>
        <v/>
      </c>
      <c r="AH222" s="53">
        <f>IF(AND(ISNUMBER($Q222),ISNUMBER($AL222),$AL222&lt;&gt;0),ROUND($Q222/$AL222*100,1),"")</f>
        <v/>
      </c>
      <c r="AI222" s="48">
        <f>IF(ISNUMBER($S222),IF($S222&lt;=1,"Yes","No"),"n/a")</f>
        <v/>
      </c>
      <c r="AJ222" s="48">
        <f>IF(ISNUMBER($S222),ROUND(MAX(0,MIN(100,100-$S222*2.5-IF(ISNUMBER($T222),$T222,0)*0.12+IF($S222&lt;=1,12,0))),0),"")</f>
        <v/>
      </c>
      <c r="AK222" s="48">
        <f>IF(ISNUMBER($Q222),IF($Q222&gt;=100,20,IF($Q222&gt;=30,10,0)),0)+IF(ISNUMBER($R222),IF($R222&gt;=100,20,0),0)+IF(ISNUMBER($P222),IF($P222&gt;=150,20,IF($P222&gt;=50,12,5)),0)+IF(ISNUMBER($S222),IF($S222&lt;=1,15,0),0)</f>
        <v/>
      </c>
      <c r="AL222" s="48" t="n">
        <v>500</v>
      </c>
      <c r="AM222" s="49" t="n"/>
      <c r="AN222" s="48">
        <f>IF(AND(ISNUMBER($P222),ISNUMBER($AL222),$AL222&lt;&gt;0),IF(OR($P222&gt;180,$P222/$AL222*1000&gt;400),"Over ceiling, confirm SKU","Within"),"n/a")</f>
        <v/>
      </c>
      <c r="AO222" s="51" t="n"/>
      <c r="AP222" s="51" t="n"/>
      <c r="AQ222" s="51" t="n"/>
      <c r="AR222" s="34" t="inlineStr">
        <is>
          <t>No enrichment entry, to confirm</t>
        </is>
      </c>
      <c r="AS222" s="34" t="inlineStr">
        <is>
          <t>BLANK -&gt; requires live Amazon.ca capture</t>
        </is>
      </c>
      <c r="AT222" s="34" t="inlineStr">
        <is>
          <t>Unverified commercial data</t>
        </is>
      </c>
    </row>
    <row r="223" ht="28" customHeight="1">
      <c r="A223" s="34" t="inlineStr">
        <is>
          <t>CWENCH</t>
        </is>
      </c>
      <c r="B223" s="34" t="inlineStr">
        <is>
          <t>CWENCH Hydration | Peach | 8 pack 500mL</t>
        </is>
      </c>
      <c r="C223" s="34" t="inlineStr">
        <is>
          <t>2) Electrolyte beverage (RTD)</t>
        </is>
      </c>
      <c r="D223" s="34" t="inlineStr">
        <is>
          <t>500 mL bottle</t>
        </is>
      </c>
      <c r="E223" s="48" t="n">
        <v>8</v>
      </c>
      <c r="F223" s="49" t="n"/>
      <c r="G223" s="50">
        <f>IF(AND(ISNUMBER($F223),ISNUMBER($E223),$E223&lt;&gt;0),$F223/$E223,"")</f>
        <v/>
      </c>
      <c r="H223" s="50">
        <f>IF(AND(ISNUMBER($F223),ISNUMBER($AL223),ISNUMBER($E223),($AL223*$E223)&lt;&gt;0),$F223/($AL223*$E223)*100,"")</f>
        <v/>
      </c>
      <c r="I223" s="51" t="n"/>
      <c r="J223" s="52" t="n"/>
      <c r="K223" s="50">
        <f>IF(AND(ISNUMBER($F223),ISNUMBER($J223)),$F223*(1-$J223),"")</f>
        <v/>
      </c>
      <c r="L223" s="51" t="n"/>
      <c r="M223" s="51" t="n"/>
      <c r="N223" s="50">
        <f>IF(ISNUMBER($F223),($F223-IF(ISNUMBER($AM223),$AM223,0))*(1-IF(ISNUMBER($J223),$J223,0)),"")</f>
        <v/>
      </c>
      <c r="O223" s="34" t="inlineStr">
        <is>
          <t>Peach</t>
        </is>
      </c>
      <c r="P223" s="48" t="n">
        <v>0</v>
      </c>
      <c r="Q223" s="48" t="n">
        <v>200</v>
      </c>
      <c r="R223" s="48" t="n">
        <v>100</v>
      </c>
      <c r="S223" s="48" t="n">
        <v>0</v>
      </c>
      <c r="T223" s="48" t="n">
        <v>15</v>
      </c>
      <c r="U223" s="34" t="inlineStr">
        <is>
          <t>Sucralose</t>
        </is>
      </c>
      <c r="V223" s="34" t="inlineStr">
        <is>
          <t>Zero sugar, electrolytes, vitamins; Canadian challenger brand</t>
        </is>
      </c>
      <c r="W223" s="51" t="n"/>
      <c r="X223" s="51" t="n"/>
      <c r="Y223" s="51" t="n"/>
      <c r="Z223" s="51" t="n"/>
      <c r="AA223" s="34" t="inlineStr">
        <is>
          <t>Low</t>
        </is>
      </c>
      <c r="AB223" s="34" t="inlineStr">
        <is>
          <t>New Canadian entrant; limited reviews/footprint</t>
        </is>
      </c>
      <c r="AC223" s="34" t="inlineStr">
        <is>
          <t>Affordable Canadian zero sugar hydration</t>
        </is>
      </c>
      <c r="AD223" s="34" t="inlineStr">
        <is>
          <t>Local challenger price and zero sugar.</t>
        </is>
      </c>
      <c r="AE223" s="51" t="n"/>
      <c r="AF223" s="53">
        <f>IF(AND(ISNUMBER($P223),ISNUMBER($AL223),$AL223&lt;&gt;0),ROUND($P223/$AL223*100,1),"")</f>
        <v/>
      </c>
      <c r="AG223" s="54">
        <f>IF(AND(ISNUMBER($S223),ISNUMBER($AL223),$AL223&lt;&gt;0),ROUND($S223/$AL223*100,2),"")</f>
        <v/>
      </c>
      <c r="AH223" s="53">
        <f>IF(AND(ISNUMBER($Q223),ISNUMBER($AL223),$AL223&lt;&gt;0),ROUND($Q223/$AL223*100,1),"")</f>
        <v/>
      </c>
      <c r="AI223" s="48">
        <f>IF(ISNUMBER($S223),IF($S223&lt;=1,"Yes","No"),"n/a")</f>
        <v/>
      </c>
      <c r="AJ223" s="48">
        <f>IF(ISNUMBER($S223),ROUND(MAX(0,MIN(100,100-$S223*2.5-IF(ISNUMBER($T223),$T223,0)*0.12+IF($S223&lt;=1,12,0))),0),"")</f>
        <v/>
      </c>
      <c r="AK223" s="48">
        <f>IF(ISNUMBER($Q223),IF($Q223&gt;=100,20,IF($Q223&gt;=30,10,0)),0)+IF(ISNUMBER($R223),IF($R223&gt;=100,20,0),0)+IF(ISNUMBER($P223),IF($P223&gt;=150,20,IF($P223&gt;=50,12,5)),0)+IF(ISNUMBER($S223),IF($S223&lt;=1,15,0),0)</f>
        <v/>
      </c>
      <c r="AL223" s="48" t="n">
        <v>500</v>
      </c>
      <c r="AM223" s="49" t="n"/>
      <c r="AN223" s="48">
        <f>IF(AND(ISNUMBER($P223),ISNUMBER($AL223),$AL223&lt;&gt;0),IF(OR($P223&gt;180,$P223/$AL223*1000&gt;400),"Over ceiling, confirm SKU","Within"),"n/a")</f>
        <v/>
      </c>
      <c r="AO223" s="51" t="n"/>
      <c r="AP223" s="51" t="n"/>
      <c r="AQ223" s="51" t="n"/>
      <c r="AR223" s="34" t="inlineStr">
        <is>
          <t>No enrichment entry, to confirm</t>
        </is>
      </c>
      <c r="AS223" s="34" t="inlineStr">
        <is>
          <t>BLANK -&gt; requires live Amazon.ca capture</t>
        </is>
      </c>
      <c r="AT223" s="34" t="inlineStr">
        <is>
          <t>Unverified commercial data</t>
        </is>
      </c>
    </row>
    <row r="224" ht="28" customHeight="1">
      <c r="A224" s="34" t="inlineStr">
        <is>
          <t>CWENCH</t>
        </is>
      </c>
      <c r="B224" s="34" t="inlineStr">
        <is>
          <t>CWENCH Hydration | Peach | 12 pack 500mL</t>
        </is>
      </c>
      <c r="C224" s="34" t="inlineStr">
        <is>
          <t>2) Electrolyte beverage (RTD)</t>
        </is>
      </c>
      <c r="D224" s="34" t="inlineStr">
        <is>
          <t>500 mL bottle</t>
        </is>
      </c>
      <c r="E224" s="48" t="n">
        <v>12</v>
      </c>
      <c r="F224" s="49" t="n"/>
      <c r="G224" s="50">
        <f>IF(AND(ISNUMBER($F224),ISNUMBER($E224),$E224&lt;&gt;0),$F224/$E224,"")</f>
        <v/>
      </c>
      <c r="H224" s="50">
        <f>IF(AND(ISNUMBER($F224),ISNUMBER($AL224),ISNUMBER($E224),($AL224*$E224)&lt;&gt;0),$F224/($AL224*$E224)*100,"")</f>
        <v/>
      </c>
      <c r="I224" s="51" t="n"/>
      <c r="J224" s="52" t="n"/>
      <c r="K224" s="50">
        <f>IF(AND(ISNUMBER($F224),ISNUMBER($J224)),$F224*(1-$J224),"")</f>
        <v/>
      </c>
      <c r="L224" s="51" t="n"/>
      <c r="M224" s="51" t="n"/>
      <c r="N224" s="50">
        <f>IF(ISNUMBER($F224),($F224-IF(ISNUMBER($AM224),$AM224,0))*(1-IF(ISNUMBER($J224),$J224,0)),"")</f>
        <v/>
      </c>
      <c r="O224" s="34" t="inlineStr">
        <is>
          <t>Peach</t>
        </is>
      </c>
      <c r="P224" s="48" t="n">
        <v>0</v>
      </c>
      <c r="Q224" s="48" t="n">
        <v>200</v>
      </c>
      <c r="R224" s="48" t="n">
        <v>100</v>
      </c>
      <c r="S224" s="48" t="n">
        <v>0</v>
      </c>
      <c r="T224" s="48" t="n">
        <v>15</v>
      </c>
      <c r="U224" s="34" t="inlineStr">
        <is>
          <t>Sucralose</t>
        </is>
      </c>
      <c r="V224" s="34" t="inlineStr">
        <is>
          <t>Zero sugar, electrolytes, vitamins; Canadian challenger brand</t>
        </is>
      </c>
      <c r="W224" s="51" t="n"/>
      <c r="X224" s="51" t="n"/>
      <c r="Y224" s="51" t="n"/>
      <c r="Z224" s="51" t="n"/>
      <c r="AA224" s="34" t="inlineStr">
        <is>
          <t>Low</t>
        </is>
      </c>
      <c r="AB224" s="34" t="inlineStr">
        <is>
          <t>New Canadian entrant; limited reviews/footprint</t>
        </is>
      </c>
      <c r="AC224" s="34" t="inlineStr">
        <is>
          <t>Affordable Canadian zero sugar hydration</t>
        </is>
      </c>
      <c r="AD224" s="34" t="inlineStr">
        <is>
          <t>Local challenger price and zero sugar.</t>
        </is>
      </c>
      <c r="AE224" s="51" t="n"/>
      <c r="AF224" s="53">
        <f>IF(AND(ISNUMBER($P224),ISNUMBER($AL224),$AL224&lt;&gt;0),ROUND($P224/$AL224*100,1),"")</f>
        <v/>
      </c>
      <c r="AG224" s="54">
        <f>IF(AND(ISNUMBER($S224),ISNUMBER($AL224),$AL224&lt;&gt;0),ROUND($S224/$AL224*100,2),"")</f>
        <v/>
      </c>
      <c r="AH224" s="53">
        <f>IF(AND(ISNUMBER($Q224),ISNUMBER($AL224),$AL224&lt;&gt;0),ROUND($Q224/$AL224*100,1),"")</f>
        <v/>
      </c>
      <c r="AI224" s="48">
        <f>IF(ISNUMBER($S224),IF($S224&lt;=1,"Yes","No"),"n/a")</f>
        <v/>
      </c>
      <c r="AJ224" s="48">
        <f>IF(ISNUMBER($S224),ROUND(MAX(0,MIN(100,100-$S224*2.5-IF(ISNUMBER($T224),$T224,0)*0.12+IF($S224&lt;=1,12,0))),0),"")</f>
        <v/>
      </c>
      <c r="AK224" s="48">
        <f>IF(ISNUMBER($Q224),IF($Q224&gt;=100,20,IF($Q224&gt;=30,10,0)),0)+IF(ISNUMBER($R224),IF($R224&gt;=100,20,0),0)+IF(ISNUMBER($P224),IF($P224&gt;=150,20,IF($P224&gt;=50,12,5)),0)+IF(ISNUMBER($S224),IF($S224&lt;=1,15,0),0)</f>
        <v/>
      </c>
      <c r="AL224" s="48" t="n">
        <v>500</v>
      </c>
      <c r="AM224" s="49" t="n"/>
      <c r="AN224" s="48">
        <f>IF(AND(ISNUMBER($P224),ISNUMBER($AL224),$AL224&lt;&gt;0),IF(OR($P224&gt;180,$P224/$AL224*1000&gt;400),"Over ceiling, confirm SKU","Within"),"n/a")</f>
        <v/>
      </c>
      <c r="AO224" s="51" t="n"/>
      <c r="AP224" s="51" t="n"/>
      <c r="AQ224" s="51" t="n"/>
      <c r="AR224" s="34" t="inlineStr">
        <is>
          <t>No enrichment entry, to confirm</t>
        </is>
      </c>
      <c r="AS224" s="34" t="inlineStr">
        <is>
          <t>BLANK -&gt; requires live Amazon.ca capture</t>
        </is>
      </c>
      <c r="AT224" s="34" t="inlineStr">
        <is>
          <t>Unverified commercial data</t>
        </is>
      </c>
    </row>
    <row r="225" ht="28" customHeight="1">
      <c r="A225" s="34" t="inlineStr">
        <is>
          <t>CWENCH</t>
        </is>
      </c>
      <c r="B225" s="34" t="inlineStr">
        <is>
          <t>CWENCH Hydration | Peach | 18 pack 500mL</t>
        </is>
      </c>
      <c r="C225" s="34" t="inlineStr">
        <is>
          <t>2) Electrolyte beverage (RTD)</t>
        </is>
      </c>
      <c r="D225" s="34" t="inlineStr">
        <is>
          <t>500 mL bottle</t>
        </is>
      </c>
      <c r="E225" s="48" t="n">
        <v>18</v>
      </c>
      <c r="F225" s="49" t="n"/>
      <c r="G225" s="50">
        <f>IF(AND(ISNUMBER($F225),ISNUMBER($E225),$E225&lt;&gt;0),$F225/$E225,"")</f>
        <v/>
      </c>
      <c r="H225" s="50">
        <f>IF(AND(ISNUMBER($F225),ISNUMBER($AL225),ISNUMBER($E225),($AL225*$E225)&lt;&gt;0),$F225/($AL225*$E225)*100,"")</f>
        <v/>
      </c>
      <c r="I225" s="51" t="n"/>
      <c r="J225" s="52" t="n"/>
      <c r="K225" s="50">
        <f>IF(AND(ISNUMBER($F225),ISNUMBER($J225)),$F225*(1-$J225),"")</f>
        <v/>
      </c>
      <c r="L225" s="51" t="n"/>
      <c r="M225" s="51" t="n"/>
      <c r="N225" s="50">
        <f>IF(ISNUMBER($F225),($F225-IF(ISNUMBER($AM225),$AM225,0))*(1-IF(ISNUMBER($J225),$J225,0)),"")</f>
        <v/>
      </c>
      <c r="O225" s="34" t="inlineStr">
        <is>
          <t>Peach</t>
        </is>
      </c>
      <c r="P225" s="48" t="n">
        <v>0</v>
      </c>
      <c r="Q225" s="48" t="n">
        <v>200</v>
      </c>
      <c r="R225" s="48" t="n">
        <v>100</v>
      </c>
      <c r="S225" s="48" t="n">
        <v>0</v>
      </c>
      <c r="T225" s="48" t="n">
        <v>15</v>
      </c>
      <c r="U225" s="34" t="inlineStr">
        <is>
          <t>Sucralose</t>
        </is>
      </c>
      <c r="V225" s="34" t="inlineStr">
        <is>
          <t>Zero sugar, electrolytes, vitamins; Canadian challenger brand</t>
        </is>
      </c>
      <c r="W225" s="51" t="n"/>
      <c r="X225" s="51" t="n"/>
      <c r="Y225" s="51" t="n"/>
      <c r="Z225" s="51" t="n"/>
      <c r="AA225" s="34" t="inlineStr">
        <is>
          <t>Low</t>
        </is>
      </c>
      <c r="AB225" s="34" t="inlineStr">
        <is>
          <t>New Canadian entrant; limited reviews/footprint</t>
        </is>
      </c>
      <c r="AC225" s="34" t="inlineStr">
        <is>
          <t>Affordable Canadian zero sugar hydration</t>
        </is>
      </c>
      <c r="AD225" s="34" t="inlineStr">
        <is>
          <t>Local challenger price and zero sugar.</t>
        </is>
      </c>
      <c r="AE225" s="51" t="n"/>
      <c r="AF225" s="53">
        <f>IF(AND(ISNUMBER($P225),ISNUMBER($AL225),$AL225&lt;&gt;0),ROUND($P225/$AL225*100,1),"")</f>
        <v/>
      </c>
      <c r="AG225" s="54">
        <f>IF(AND(ISNUMBER($S225),ISNUMBER($AL225),$AL225&lt;&gt;0),ROUND($S225/$AL225*100,2),"")</f>
        <v/>
      </c>
      <c r="AH225" s="53">
        <f>IF(AND(ISNUMBER($Q225),ISNUMBER($AL225),$AL225&lt;&gt;0),ROUND($Q225/$AL225*100,1),"")</f>
        <v/>
      </c>
      <c r="AI225" s="48">
        <f>IF(ISNUMBER($S225),IF($S225&lt;=1,"Yes","No"),"n/a")</f>
        <v/>
      </c>
      <c r="AJ225" s="48">
        <f>IF(ISNUMBER($S225),ROUND(MAX(0,MIN(100,100-$S225*2.5-IF(ISNUMBER($T225),$T225,0)*0.12+IF($S225&lt;=1,12,0))),0),"")</f>
        <v/>
      </c>
      <c r="AK225" s="48">
        <f>IF(ISNUMBER($Q225),IF($Q225&gt;=100,20,IF($Q225&gt;=30,10,0)),0)+IF(ISNUMBER($R225),IF($R225&gt;=100,20,0),0)+IF(ISNUMBER($P225),IF($P225&gt;=150,20,IF($P225&gt;=50,12,5)),0)+IF(ISNUMBER($S225),IF($S225&lt;=1,15,0),0)</f>
        <v/>
      </c>
      <c r="AL225" s="48" t="n">
        <v>500</v>
      </c>
      <c r="AM225" s="49" t="n"/>
      <c r="AN225" s="48">
        <f>IF(AND(ISNUMBER($P225),ISNUMBER($AL225),$AL225&lt;&gt;0),IF(OR($P225&gt;180,$P225/$AL225*1000&gt;400),"Over ceiling, confirm SKU","Within"),"n/a")</f>
        <v/>
      </c>
      <c r="AO225" s="51" t="n"/>
      <c r="AP225" s="51" t="n"/>
      <c r="AQ225" s="51" t="n"/>
      <c r="AR225" s="34" t="inlineStr">
        <is>
          <t>No enrichment entry, to confirm</t>
        </is>
      </c>
      <c r="AS225" s="34" t="inlineStr">
        <is>
          <t>BLANK -&gt; requires live Amazon.ca capture</t>
        </is>
      </c>
      <c r="AT225" s="34" t="inlineStr">
        <is>
          <t>Unverified commercial data</t>
        </is>
      </c>
    </row>
    <row r="226" ht="28" customHeight="1">
      <c r="A226" s="34" t="inlineStr">
        <is>
          <t>CWENCH</t>
        </is>
      </c>
      <c r="B226" s="34" t="inlineStr">
        <is>
          <t>CWENCH Hydration | Peach | 24 pack 500mL</t>
        </is>
      </c>
      <c r="C226" s="34" t="inlineStr">
        <is>
          <t>2) Electrolyte beverage (RTD)</t>
        </is>
      </c>
      <c r="D226" s="34" t="inlineStr">
        <is>
          <t>500 mL bottle</t>
        </is>
      </c>
      <c r="E226" s="48" t="n">
        <v>24</v>
      </c>
      <c r="F226" s="49" t="n"/>
      <c r="G226" s="50">
        <f>IF(AND(ISNUMBER($F226),ISNUMBER($E226),$E226&lt;&gt;0),$F226/$E226,"")</f>
        <v/>
      </c>
      <c r="H226" s="50">
        <f>IF(AND(ISNUMBER($F226),ISNUMBER($AL226),ISNUMBER($E226),($AL226*$E226)&lt;&gt;0),$F226/($AL226*$E226)*100,"")</f>
        <v/>
      </c>
      <c r="I226" s="51" t="n"/>
      <c r="J226" s="52" t="n"/>
      <c r="K226" s="50">
        <f>IF(AND(ISNUMBER($F226),ISNUMBER($J226)),$F226*(1-$J226),"")</f>
        <v/>
      </c>
      <c r="L226" s="51" t="n"/>
      <c r="M226" s="51" t="n"/>
      <c r="N226" s="50">
        <f>IF(ISNUMBER($F226),($F226-IF(ISNUMBER($AM226),$AM226,0))*(1-IF(ISNUMBER($J226),$J226,0)),"")</f>
        <v/>
      </c>
      <c r="O226" s="34" t="inlineStr">
        <is>
          <t>Peach</t>
        </is>
      </c>
      <c r="P226" s="48" t="n">
        <v>0</v>
      </c>
      <c r="Q226" s="48" t="n">
        <v>200</v>
      </c>
      <c r="R226" s="48" t="n">
        <v>100</v>
      </c>
      <c r="S226" s="48" t="n">
        <v>0</v>
      </c>
      <c r="T226" s="48" t="n">
        <v>15</v>
      </c>
      <c r="U226" s="34" t="inlineStr">
        <is>
          <t>Sucralose</t>
        </is>
      </c>
      <c r="V226" s="34" t="inlineStr">
        <is>
          <t>Zero sugar, electrolytes, vitamins; Canadian challenger brand</t>
        </is>
      </c>
      <c r="W226" s="51" t="n"/>
      <c r="X226" s="51" t="n"/>
      <c r="Y226" s="51" t="n"/>
      <c r="Z226" s="51" t="n"/>
      <c r="AA226" s="34" t="inlineStr">
        <is>
          <t>Low</t>
        </is>
      </c>
      <c r="AB226" s="34" t="inlineStr">
        <is>
          <t>New Canadian entrant; limited reviews/footprint</t>
        </is>
      </c>
      <c r="AC226" s="34" t="inlineStr">
        <is>
          <t>Affordable Canadian zero sugar hydration</t>
        </is>
      </c>
      <c r="AD226" s="34" t="inlineStr">
        <is>
          <t>Local challenger price and zero sugar.</t>
        </is>
      </c>
      <c r="AE226" s="51" t="n"/>
      <c r="AF226" s="53">
        <f>IF(AND(ISNUMBER($P226),ISNUMBER($AL226),$AL226&lt;&gt;0),ROUND($P226/$AL226*100,1),"")</f>
        <v/>
      </c>
      <c r="AG226" s="54">
        <f>IF(AND(ISNUMBER($S226),ISNUMBER($AL226),$AL226&lt;&gt;0),ROUND($S226/$AL226*100,2),"")</f>
        <v/>
      </c>
      <c r="AH226" s="53">
        <f>IF(AND(ISNUMBER($Q226),ISNUMBER($AL226),$AL226&lt;&gt;0),ROUND($Q226/$AL226*100,1),"")</f>
        <v/>
      </c>
      <c r="AI226" s="48">
        <f>IF(ISNUMBER($S226),IF($S226&lt;=1,"Yes","No"),"n/a")</f>
        <v/>
      </c>
      <c r="AJ226" s="48">
        <f>IF(ISNUMBER($S226),ROUND(MAX(0,MIN(100,100-$S226*2.5-IF(ISNUMBER($T226),$T226,0)*0.12+IF($S226&lt;=1,12,0))),0),"")</f>
        <v/>
      </c>
      <c r="AK226" s="48">
        <f>IF(ISNUMBER($Q226),IF($Q226&gt;=100,20,IF($Q226&gt;=30,10,0)),0)+IF(ISNUMBER($R226),IF($R226&gt;=100,20,0),0)+IF(ISNUMBER($P226),IF($P226&gt;=150,20,IF($P226&gt;=50,12,5)),0)+IF(ISNUMBER($S226),IF($S226&lt;=1,15,0),0)</f>
        <v/>
      </c>
      <c r="AL226" s="48" t="n">
        <v>500</v>
      </c>
      <c r="AM226" s="49" t="n"/>
      <c r="AN226" s="48">
        <f>IF(AND(ISNUMBER($P226),ISNUMBER($AL226),$AL226&lt;&gt;0),IF(OR($P226&gt;180,$P226/$AL226*1000&gt;400),"Over ceiling, confirm SKU","Within"),"n/a")</f>
        <v/>
      </c>
      <c r="AO226" s="51" t="n"/>
      <c r="AP226" s="51" t="n"/>
      <c r="AQ226" s="51" t="n"/>
      <c r="AR226" s="34" t="inlineStr">
        <is>
          <t>No enrichment entry, to confirm</t>
        </is>
      </c>
      <c r="AS226" s="34" t="inlineStr">
        <is>
          <t>BLANK -&gt; requires live Amazon.ca capture</t>
        </is>
      </c>
      <c r="AT226" s="34" t="inlineStr">
        <is>
          <t>Unverified commercial data</t>
        </is>
      </c>
    </row>
    <row r="227" ht="28" customHeight="1">
      <c r="A227" s="34" t="inlineStr">
        <is>
          <t>Pedialyte</t>
        </is>
      </c>
      <c r="B227" s="34" t="inlineStr">
        <is>
          <t>Pedialyte Electrolyte Solution | Unflavored | 8 pack 1L</t>
        </is>
      </c>
      <c r="C227" s="34" t="inlineStr">
        <is>
          <t>2) Electrolyte beverage (RTD)</t>
        </is>
      </c>
      <c r="D227" s="34" t="inlineStr">
        <is>
          <t>1 L bottle</t>
        </is>
      </c>
      <c r="E227" s="48" t="n">
        <v>8</v>
      </c>
      <c r="F227" s="49" t="n"/>
      <c r="G227" s="50">
        <f>IF(AND(ISNUMBER($F227),ISNUMBER($E227),$E227&lt;&gt;0),$F227/$E227,"")</f>
        <v/>
      </c>
      <c r="H227" s="50">
        <f>IF(AND(ISNUMBER($F227),ISNUMBER($AL227),ISNUMBER($E227),($AL227*$E227)&lt;&gt;0),$F227/($AL227*$E227)*100,"")</f>
        <v/>
      </c>
      <c r="I227" s="51" t="n"/>
      <c r="J227" s="52" t="n"/>
      <c r="K227" s="50">
        <f>IF(AND(ISNUMBER($F227),ISNUMBER($J227)),$F227*(1-$J227),"")</f>
        <v/>
      </c>
      <c r="L227" s="51" t="n"/>
      <c r="M227" s="51" t="n"/>
      <c r="N227" s="50">
        <f>IF(ISNUMBER($F227),($F227-IF(ISNUMBER($AM227),$AM227,0))*(1-IF(ISNUMBER($J227),$J227,0)),"")</f>
        <v/>
      </c>
      <c r="O227" s="34" t="inlineStr">
        <is>
          <t>Unflavored</t>
        </is>
      </c>
      <c r="P227" s="48" t="n">
        <v>0</v>
      </c>
      <c r="Q227" s="48" t="n">
        <v>1035</v>
      </c>
      <c r="R227" s="48" t="n">
        <v>780</v>
      </c>
      <c r="S227" s="48" t="n">
        <v>25</v>
      </c>
      <c r="T227" s="48" t="n">
        <v>100</v>
      </c>
      <c r="U227" s="34" t="inlineStr">
        <is>
          <t>Dextrose + sucralose + acesulfame-K</t>
        </is>
      </c>
      <c r="V227" s="34" t="inlineStr">
        <is>
          <t>Medical grade rehydration, dehydration relief (values per 1 L; ~370 mg sodium per 12 oz serving)</t>
        </is>
      </c>
      <c r="W227" s="51" t="n"/>
      <c r="X227" s="51" t="n"/>
      <c r="Y227" s="51" t="n"/>
      <c r="Z227" s="51" t="n"/>
      <c r="AA227" s="34" t="inlineStr">
        <is>
          <t>High</t>
        </is>
      </c>
      <c r="AB227" s="34" t="inlineStr">
        <is>
          <t>Trusted clinical rehydration; year round + flu season spikes</t>
        </is>
      </c>
      <c r="AC227" s="34" t="inlineStr">
        <is>
          <t>Doctor trusted rehydration for illness/dehydration</t>
        </is>
      </c>
      <c r="AD227" s="34" t="inlineStr">
        <is>
          <t>Medical grade electrolyte ratio trusted for genuine dehydration.</t>
        </is>
      </c>
      <c r="AE227" s="51" t="n"/>
      <c r="AF227" s="53">
        <f>IF(AND(ISNUMBER($P227),ISNUMBER($AL227),$AL227&lt;&gt;0),ROUND($P227/$AL227*100,1),"")</f>
        <v/>
      </c>
      <c r="AG227" s="54">
        <f>IF(AND(ISNUMBER($S227),ISNUMBER($AL227),$AL227&lt;&gt;0),ROUND($S227/$AL227*100,2),"")</f>
        <v/>
      </c>
      <c r="AH227" s="53">
        <f>IF(AND(ISNUMBER($Q227),ISNUMBER($AL227),$AL227&lt;&gt;0),ROUND($Q227/$AL227*100,1),"")</f>
        <v/>
      </c>
      <c r="AI227" s="48">
        <f>IF(ISNUMBER($S227),IF($S227&lt;=1,"Yes","No"),"n/a")</f>
        <v/>
      </c>
      <c r="AJ227" s="48">
        <f>IF(ISNUMBER($S227),ROUND(MAX(0,MIN(100,100-$S227*2.5-IF(ISNUMBER($T227),$T227,0)*0.12+IF($S227&lt;=1,12,0))),0),"")</f>
        <v/>
      </c>
      <c r="AK227" s="48">
        <f>IF(ISNUMBER($Q227),IF($Q227&gt;=100,20,IF($Q227&gt;=30,10,0)),0)+IF(ISNUMBER($R227),IF($R227&gt;=100,20,0),0)+IF(ISNUMBER($P227),IF($P227&gt;=150,20,IF($P227&gt;=50,12,5)),0)+IF(ISNUMBER($S227),IF($S227&lt;=1,15,0),0)</f>
        <v/>
      </c>
      <c r="AL227" s="48" t="n">
        <v>1000</v>
      </c>
      <c r="AM227" s="49" t="n"/>
      <c r="AN227" s="48">
        <f>IF(AND(ISNUMBER($P227),ISNUMBER($AL227),$AL227&lt;&gt;0),IF(OR($P227&gt;180,$P227/$AL227*1000&gt;400),"Over ceiling, confirm SKU","Within"),"n/a")</f>
        <v/>
      </c>
      <c r="AO227" s="51" t="n"/>
      <c r="AP227" s="51" t="n"/>
      <c r="AQ227" s="51" t="n"/>
      <c r="AR227" s="34" t="inlineStr">
        <is>
          <t>Retrieved and cited, see Enrichment Log</t>
        </is>
      </c>
      <c r="AS227" s="34" t="inlineStr">
        <is>
          <t>BLANK -&gt; requires live Amazon.ca capture</t>
        </is>
      </c>
      <c r="AT227" s="34" t="inlineStr">
        <is>
          <t>Unverified commercial data</t>
        </is>
      </c>
    </row>
    <row r="228" ht="28" customHeight="1">
      <c r="A228" s="34" t="inlineStr">
        <is>
          <t>Pedialyte</t>
        </is>
      </c>
      <c r="B228" s="34" t="inlineStr">
        <is>
          <t>Pedialyte Electrolyte Solution | Unflavored | 12 pack 1L</t>
        </is>
      </c>
      <c r="C228" s="34" t="inlineStr">
        <is>
          <t>2) Electrolyte beverage (RTD)</t>
        </is>
      </c>
      <c r="D228" s="34" t="inlineStr">
        <is>
          <t>1 L bottle</t>
        </is>
      </c>
      <c r="E228" s="48" t="n">
        <v>12</v>
      </c>
      <c r="F228" s="49" t="n"/>
      <c r="G228" s="50">
        <f>IF(AND(ISNUMBER($F228),ISNUMBER($E228),$E228&lt;&gt;0),$F228/$E228,"")</f>
        <v/>
      </c>
      <c r="H228" s="50">
        <f>IF(AND(ISNUMBER($F228),ISNUMBER($AL228),ISNUMBER($E228),($AL228*$E228)&lt;&gt;0),$F228/($AL228*$E228)*100,"")</f>
        <v/>
      </c>
      <c r="I228" s="51" t="n"/>
      <c r="J228" s="52" t="n"/>
      <c r="K228" s="50">
        <f>IF(AND(ISNUMBER($F228),ISNUMBER($J228)),$F228*(1-$J228),"")</f>
        <v/>
      </c>
      <c r="L228" s="51" t="n"/>
      <c r="M228" s="51" t="n"/>
      <c r="N228" s="50">
        <f>IF(ISNUMBER($F228),($F228-IF(ISNUMBER($AM228),$AM228,0))*(1-IF(ISNUMBER($J228),$J228,0)),"")</f>
        <v/>
      </c>
      <c r="O228" s="34" t="inlineStr">
        <is>
          <t>Unflavored</t>
        </is>
      </c>
      <c r="P228" s="48" t="n">
        <v>0</v>
      </c>
      <c r="Q228" s="48" t="n">
        <v>1035</v>
      </c>
      <c r="R228" s="48" t="n">
        <v>780</v>
      </c>
      <c r="S228" s="48" t="n">
        <v>25</v>
      </c>
      <c r="T228" s="48" t="n">
        <v>100</v>
      </c>
      <c r="U228" s="34" t="inlineStr">
        <is>
          <t>Dextrose + sucralose + acesulfame-K</t>
        </is>
      </c>
      <c r="V228" s="34" t="inlineStr">
        <is>
          <t>Medical grade rehydration, dehydration relief (values per 1 L; ~370 mg sodium per 12 oz serving)</t>
        </is>
      </c>
      <c r="W228" s="51" t="n"/>
      <c r="X228" s="51" t="n"/>
      <c r="Y228" s="51" t="n"/>
      <c r="Z228" s="51" t="n"/>
      <c r="AA228" s="34" t="inlineStr">
        <is>
          <t>High</t>
        </is>
      </c>
      <c r="AB228" s="34" t="inlineStr">
        <is>
          <t>Trusted clinical rehydration; year round + flu season spikes</t>
        </is>
      </c>
      <c r="AC228" s="34" t="inlineStr">
        <is>
          <t>Doctor trusted rehydration for illness/dehydration</t>
        </is>
      </c>
      <c r="AD228" s="34" t="inlineStr">
        <is>
          <t>Medical grade electrolyte ratio trusted for genuine dehydration.</t>
        </is>
      </c>
      <c r="AE228" s="51" t="n"/>
      <c r="AF228" s="53">
        <f>IF(AND(ISNUMBER($P228),ISNUMBER($AL228),$AL228&lt;&gt;0),ROUND($P228/$AL228*100,1),"")</f>
        <v/>
      </c>
      <c r="AG228" s="54">
        <f>IF(AND(ISNUMBER($S228),ISNUMBER($AL228),$AL228&lt;&gt;0),ROUND($S228/$AL228*100,2),"")</f>
        <v/>
      </c>
      <c r="AH228" s="53">
        <f>IF(AND(ISNUMBER($Q228),ISNUMBER($AL228),$AL228&lt;&gt;0),ROUND($Q228/$AL228*100,1),"")</f>
        <v/>
      </c>
      <c r="AI228" s="48">
        <f>IF(ISNUMBER($S228),IF($S228&lt;=1,"Yes","No"),"n/a")</f>
        <v/>
      </c>
      <c r="AJ228" s="48">
        <f>IF(ISNUMBER($S228),ROUND(MAX(0,MIN(100,100-$S228*2.5-IF(ISNUMBER($T228),$T228,0)*0.12+IF($S228&lt;=1,12,0))),0),"")</f>
        <v/>
      </c>
      <c r="AK228" s="48">
        <f>IF(ISNUMBER($Q228),IF($Q228&gt;=100,20,IF($Q228&gt;=30,10,0)),0)+IF(ISNUMBER($R228),IF($R228&gt;=100,20,0),0)+IF(ISNUMBER($P228),IF($P228&gt;=150,20,IF($P228&gt;=50,12,5)),0)+IF(ISNUMBER($S228),IF($S228&lt;=1,15,0),0)</f>
        <v/>
      </c>
      <c r="AL228" s="48" t="n">
        <v>1000</v>
      </c>
      <c r="AM228" s="49" t="n"/>
      <c r="AN228" s="48">
        <f>IF(AND(ISNUMBER($P228),ISNUMBER($AL228),$AL228&lt;&gt;0),IF(OR($P228&gt;180,$P228/$AL228*1000&gt;400),"Over ceiling, confirm SKU","Within"),"n/a")</f>
        <v/>
      </c>
      <c r="AO228" s="51" t="n"/>
      <c r="AP228" s="51" t="n"/>
      <c r="AQ228" s="51" t="n"/>
      <c r="AR228" s="34" t="inlineStr">
        <is>
          <t>Retrieved and cited, see Enrichment Log</t>
        </is>
      </c>
      <c r="AS228" s="34" t="inlineStr">
        <is>
          <t>BLANK -&gt; requires live Amazon.ca capture</t>
        </is>
      </c>
      <c r="AT228" s="34" t="inlineStr">
        <is>
          <t>Unverified commercial data</t>
        </is>
      </c>
    </row>
    <row r="229" ht="28" customHeight="1">
      <c r="A229" s="34" t="inlineStr">
        <is>
          <t>Pedialyte</t>
        </is>
      </c>
      <c r="B229" s="34" t="inlineStr">
        <is>
          <t>Pedialyte Electrolyte Solution | Unflavored | 24 pack 1L</t>
        </is>
      </c>
      <c r="C229" s="34" t="inlineStr">
        <is>
          <t>2) Electrolyte beverage (RTD)</t>
        </is>
      </c>
      <c r="D229" s="34" t="inlineStr">
        <is>
          <t>1 L bottle</t>
        </is>
      </c>
      <c r="E229" s="48" t="n">
        <v>24</v>
      </c>
      <c r="F229" s="49" t="n"/>
      <c r="G229" s="50">
        <f>IF(AND(ISNUMBER($F229),ISNUMBER($E229),$E229&lt;&gt;0),$F229/$E229,"")</f>
        <v/>
      </c>
      <c r="H229" s="50">
        <f>IF(AND(ISNUMBER($F229),ISNUMBER($AL229),ISNUMBER($E229),($AL229*$E229)&lt;&gt;0),$F229/($AL229*$E229)*100,"")</f>
        <v/>
      </c>
      <c r="I229" s="51" t="n"/>
      <c r="J229" s="52" t="n"/>
      <c r="K229" s="50">
        <f>IF(AND(ISNUMBER($F229),ISNUMBER($J229)),$F229*(1-$J229),"")</f>
        <v/>
      </c>
      <c r="L229" s="51" t="n"/>
      <c r="M229" s="51" t="n"/>
      <c r="N229" s="50">
        <f>IF(ISNUMBER($F229),($F229-IF(ISNUMBER($AM229),$AM229,0))*(1-IF(ISNUMBER($J229),$J229,0)),"")</f>
        <v/>
      </c>
      <c r="O229" s="34" t="inlineStr">
        <is>
          <t>Unflavored</t>
        </is>
      </c>
      <c r="P229" s="48" t="n">
        <v>0</v>
      </c>
      <c r="Q229" s="48" t="n">
        <v>1035</v>
      </c>
      <c r="R229" s="48" t="n">
        <v>780</v>
      </c>
      <c r="S229" s="48" t="n">
        <v>25</v>
      </c>
      <c r="T229" s="48" t="n">
        <v>100</v>
      </c>
      <c r="U229" s="34" t="inlineStr">
        <is>
          <t>Dextrose + sucralose + acesulfame-K</t>
        </is>
      </c>
      <c r="V229" s="34" t="inlineStr">
        <is>
          <t>Medical grade rehydration, dehydration relief (values per 1 L; ~370 mg sodium per 12 oz serving)</t>
        </is>
      </c>
      <c r="W229" s="51" t="n"/>
      <c r="X229" s="51" t="n"/>
      <c r="Y229" s="51" t="n"/>
      <c r="Z229" s="51" t="n"/>
      <c r="AA229" s="34" t="inlineStr">
        <is>
          <t>High</t>
        </is>
      </c>
      <c r="AB229" s="34" t="inlineStr">
        <is>
          <t>Trusted clinical rehydration; year round + flu season spikes</t>
        </is>
      </c>
      <c r="AC229" s="34" t="inlineStr">
        <is>
          <t>Doctor trusted rehydration for illness/dehydration</t>
        </is>
      </c>
      <c r="AD229" s="34" t="inlineStr">
        <is>
          <t>Medical grade electrolyte ratio trusted for genuine dehydration.</t>
        </is>
      </c>
      <c r="AE229" s="51" t="n"/>
      <c r="AF229" s="53">
        <f>IF(AND(ISNUMBER($P229),ISNUMBER($AL229),$AL229&lt;&gt;0),ROUND($P229/$AL229*100,1),"")</f>
        <v/>
      </c>
      <c r="AG229" s="54">
        <f>IF(AND(ISNUMBER($S229),ISNUMBER($AL229),$AL229&lt;&gt;0),ROUND($S229/$AL229*100,2),"")</f>
        <v/>
      </c>
      <c r="AH229" s="53">
        <f>IF(AND(ISNUMBER($Q229),ISNUMBER($AL229),$AL229&lt;&gt;0),ROUND($Q229/$AL229*100,1),"")</f>
        <v/>
      </c>
      <c r="AI229" s="48">
        <f>IF(ISNUMBER($S229),IF($S229&lt;=1,"Yes","No"),"n/a")</f>
        <v/>
      </c>
      <c r="AJ229" s="48">
        <f>IF(ISNUMBER($S229),ROUND(MAX(0,MIN(100,100-$S229*2.5-IF(ISNUMBER($T229),$T229,0)*0.12+IF($S229&lt;=1,12,0))),0),"")</f>
        <v/>
      </c>
      <c r="AK229" s="48">
        <f>IF(ISNUMBER($Q229),IF($Q229&gt;=100,20,IF($Q229&gt;=30,10,0)),0)+IF(ISNUMBER($R229),IF($R229&gt;=100,20,0),0)+IF(ISNUMBER($P229),IF($P229&gt;=150,20,IF($P229&gt;=50,12,5)),0)+IF(ISNUMBER($S229),IF($S229&lt;=1,15,0),0)</f>
        <v/>
      </c>
      <c r="AL229" s="48" t="n">
        <v>1000</v>
      </c>
      <c r="AM229" s="49" t="n"/>
      <c r="AN229" s="48">
        <f>IF(AND(ISNUMBER($P229),ISNUMBER($AL229),$AL229&lt;&gt;0),IF(OR($P229&gt;180,$P229/$AL229*1000&gt;400),"Over ceiling, confirm SKU","Within"),"n/a")</f>
        <v/>
      </c>
      <c r="AO229" s="51" t="n"/>
      <c r="AP229" s="51" t="n"/>
      <c r="AQ229" s="51" t="n"/>
      <c r="AR229" s="34" t="inlineStr">
        <is>
          <t>Retrieved and cited, see Enrichment Log</t>
        </is>
      </c>
      <c r="AS229" s="34" t="inlineStr">
        <is>
          <t>BLANK -&gt; requires live Amazon.ca capture</t>
        </is>
      </c>
      <c r="AT229" s="34" t="inlineStr">
        <is>
          <t>Unverified commercial data</t>
        </is>
      </c>
    </row>
    <row r="230" ht="28" customHeight="1">
      <c r="A230" s="34" t="inlineStr">
        <is>
          <t>Pedialyte</t>
        </is>
      </c>
      <c r="B230" s="34" t="inlineStr">
        <is>
          <t>Pedialyte Electrolyte Solution | Fruit | 8 pack 1L</t>
        </is>
      </c>
      <c r="C230" s="34" t="inlineStr">
        <is>
          <t>2) Electrolyte beverage (RTD)</t>
        </is>
      </c>
      <c r="D230" s="34" t="inlineStr">
        <is>
          <t>1 L bottle</t>
        </is>
      </c>
      <c r="E230" s="48" t="n">
        <v>8</v>
      </c>
      <c r="F230" s="49" t="n"/>
      <c r="G230" s="50">
        <f>IF(AND(ISNUMBER($F230),ISNUMBER($E230),$E230&lt;&gt;0),$F230/$E230,"")</f>
        <v/>
      </c>
      <c r="H230" s="50">
        <f>IF(AND(ISNUMBER($F230),ISNUMBER($AL230),ISNUMBER($E230),($AL230*$E230)&lt;&gt;0),$F230/($AL230*$E230)*100,"")</f>
        <v/>
      </c>
      <c r="I230" s="51" t="n"/>
      <c r="J230" s="52" t="n"/>
      <c r="K230" s="50">
        <f>IF(AND(ISNUMBER($F230),ISNUMBER($J230)),$F230*(1-$J230),"")</f>
        <v/>
      </c>
      <c r="L230" s="51" t="n"/>
      <c r="M230" s="51" t="n"/>
      <c r="N230" s="50">
        <f>IF(ISNUMBER($F230),($F230-IF(ISNUMBER($AM230),$AM230,0))*(1-IF(ISNUMBER($J230),$J230,0)),"")</f>
        <v/>
      </c>
      <c r="O230" s="34" t="inlineStr">
        <is>
          <t>Fruit</t>
        </is>
      </c>
      <c r="P230" s="48" t="n">
        <v>0</v>
      </c>
      <c r="Q230" s="48" t="n">
        <v>1035</v>
      </c>
      <c r="R230" s="48" t="n">
        <v>780</v>
      </c>
      <c r="S230" s="48" t="n">
        <v>25</v>
      </c>
      <c r="T230" s="48" t="n">
        <v>100</v>
      </c>
      <c r="U230" s="34" t="inlineStr">
        <is>
          <t>Dextrose + sucralose + acesulfame-K</t>
        </is>
      </c>
      <c r="V230" s="34" t="inlineStr">
        <is>
          <t>Medical grade rehydration, dehydration relief (values per 1 L; ~370 mg sodium per 12 oz serving)</t>
        </is>
      </c>
      <c r="W230" s="51" t="n"/>
      <c r="X230" s="51" t="n"/>
      <c r="Y230" s="51" t="n"/>
      <c r="Z230" s="51" t="n"/>
      <c r="AA230" s="34" t="inlineStr">
        <is>
          <t>High</t>
        </is>
      </c>
      <c r="AB230" s="34" t="inlineStr">
        <is>
          <t>Trusted clinical rehydration; year round + flu season spikes</t>
        </is>
      </c>
      <c r="AC230" s="34" t="inlineStr">
        <is>
          <t>Doctor trusted rehydration for illness/dehydration</t>
        </is>
      </c>
      <c r="AD230" s="34" t="inlineStr">
        <is>
          <t>Medical grade electrolyte ratio trusted for genuine dehydration.</t>
        </is>
      </c>
      <c r="AE230" s="51" t="n"/>
      <c r="AF230" s="53">
        <f>IF(AND(ISNUMBER($P230),ISNUMBER($AL230),$AL230&lt;&gt;0),ROUND($P230/$AL230*100,1),"")</f>
        <v/>
      </c>
      <c r="AG230" s="54">
        <f>IF(AND(ISNUMBER($S230),ISNUMBER($AL230),$AL230&lt;&gt;0),ROUND($S230/$AL230*100,2),"")</f>
        <v/>
      </c>
      <c r="AH230" s="53">
        <f>IF(AND(ISNUMBER($Q230),ISNUMBER($AL230),$AL230&lt;&gt;0),ROUND($Q230/$AL230*100,1),"")</f>
        <v/>
      </c>
      <c r="AI230" s="48">
        <f>IF(ISNUMBER($S230),IF($S230&lt;=1,"Yes","No"),"n/a")</f>
        <v/>
      </c>
      <c r="AJ230" s="48">
        <f>IF(ISNUMBER($S230),ROUND(MAX(0,MIN(100,100-$S230*2.5-IF(ISNUMBER($T230),$T230,0)*0.12+IF($S230&lt;=1,12,0))),0),"")</f>
        <v/>
      </c>
      <c r="AK230" s="48">
        <f>IF(ISNUMBER($Q230),IF($Q230&gt;=100,20,IF($Q230&gt;=30,10,0)),0)+IF(ISNUMBER($R230),IF($R230&gt;=100,20,0),0)+IF(ISNUMBER($P230),IF($P230&gt;=150,20,IF($P230&gt;=50,12,5)),0)+IF(ISNUMBER($S230),IF($S230&lt;=1,15,0),0)</f>
        <v/>
      </c>
      <c r="AL230" s="48" t="n">
        <v>1000</v>
      </c>
      <c r="AM230" s="49" t="n"/>
      <c r="AN230" s="48">
        <f>IF(AND(ISNUMBER($P230),ISNUMBER($AL230),$AL230&lt;&gt;0),IF(OR($P230&gt;180,$P230/$AL230*1000&gt;400),"Over ceiling, confirm SKU","Within"),"n/a")</f>
        <v/>
      </c>
      <c r="AO230" s="51" t="n"/>
      <c r="AP230" s="51" t="n"/>
      <c r="AQ230" s="51" t="n"/>
      <c r="AR230" s="34" t="inlineStr">
        <is>
          <t>Retrieved and cited, see Enrichment Log</t>
        </is>
      </c>
      <c r="AS230" s="34" t="inlineStr">
        <is>
          <t>BLANK -&gt; requires live Amazon.ca capture</t>
        </is>
      </c>
      <c r="AT230" s="34" t="inlineStr">
        <is>
          <t>Unverified commercial data</t>
        </is>
      </c>
    </row>
    <row r="231" ht="28" customHeight="1">
      <c r="A231" s="34" t="inlineStr">
        <is>
          <t>Pedialyte</t>
        </is>
      </c>
      <c r="B231" s="34" t="inlineStr">
        <is>
          <t>Pedialyte Electrolyte Solution | Fruit | 12 pack 1L</t>
        </is>
      </c>
      <c r="C231" s="34" t="inlineStr">
        <is>
          <t>2) Electrolyte beverage (RTD)</t>
        </is>
      </c>
      <c r="D231" s="34" t="inlineStr">
        <is>
          <t>1 L bottle</t>
        </is>
      </c>
      <c r="E231" s="48" t="n">
        <v>12</v>
      </c>
      <c r="F231" s="49" t="n"/>
      <c r="G231" s="50">
        <f>IF(AND(ISNUMBER($F231),ISNUMBER($E231),$E231&lt;&gt;0),$F231/$E231,"")</f>
        <v/>
      </c>
      <c r="H231" s="50">
        <f>IF(AND(ISNUMBER($F231),ISNUMBER($AL231),ISNUMBER($E231),($AL231*$E231)&lt;&gt;0),$F231/($AL231*$E231)*100,"")</f>
        <v/>
      </c>
      <c r="I231" s="51" t="n"/>
      <c r="J231" s="52" t="n"/>
      <c r="K231" s="50">
        <f>IF(AND(ISNUMBER($F231),ISNUMBER($J231)),$F231*(1-$J231),"")</f>
        <v/>
      </c>
      <c r="L231" s="51" t="n"/>
      <c r="M231" s="51" t="n"/>
      <c r="N231" s="50">
        <f>IF(ISNUMBER($F231),($F231-IF(ISNUMBER($AM231),$AM231,0))*(1-IF(ISNUMBER($J231),$J231,0)),"")</f>
        <v/>
      </c>
      <c r="O231" s="34" t="inlineStr">
        <is>
          <t>Fruit</t>
        </is>
      </c>
      <c r="P231" s="48" t="n">
        <v>0</v>
      </c>
      <c r="Q231" s="48" t="n">
        <v>1035</v>
      </c>
      <c r="R231" s="48" t="n">
        <v>780</v>
      </c>
      <c r="S231" s="48" t="n">
        <v>25</v>
      </c>
      <c r="T231" s="48" t="n">
        <v>100</v>
      </c>
      <c r="U231" s="34" t="inlineStr">
        <is>
          <t>Dextrose + sucralose + acesulfame-K</t>
        </is>
      </c>
      <c r="V231" s="34" t="inlineStr">
        <is>
          <t>Medical grade rehydration, dehydration relief (values per 1 L; ~370 mg sodium per 12 oz serving)</t>
        </is>
      </c>
      <c r="W231" s="51" t="n"/>
      <c r="X231" s="51" t="n"/>
      <c r="Y231" s="51" t="n"/>
      <c r="Z231" s="51" t="n"/>
      <c r="AA231" s="34" t="inlineStr">
        <is>
          <t>High</t>
        </is>
      </c>
      <c r="AB231" s="34" t="inlineStr">
        <is>
          <t>Trusted clinical rehydration; year round + flu season spikes</t>
        </is>
      </c>
      <c r="AC231" s="34" t="inlineStr">
        <is>
          <t>Doctor trusted rehydration for illness/dehydration</t>
        </is>
      </c>
      <c r="AD231" s="34" t="inlineStr">
        <is>
          <t>Medical grade electrolyte ratio trusted for genuine dehydration.</t>
        </is>
      </c>
      <c r="AE231" s="51" t="n"/>
      <c r="AF231" s="53">
        <f>IF(AND(ISNUMBER($P231),ISNUMBER($AL231),$AL231&lt;&gt;0),ROUND($P231/$AL231*100,1),"")</f>
        <v/>
      </c>
      <c r="AG231" s="54">
        <f>IF(AND(ISNUMBER($S231),ISNUMBER($AL231),$AL231&lt;&gt;0),ROUND($S231/$AL231*100,2),"")</f>
        <v/>
      </c>
      <c r="AH231" s="53">
        <f>IF(AND(ISNUMBER($Q231),ISNUMBER($AL231),$AL231&lt;&gt;0),ROUND($Q231/$AL231*100,1),"")</f>
        <v/>
      </c>
      <c r="AI231" s="48">
        <f>IF(ISNUMBER($S231),IF($S231&lt;=1,"Yes","No"),"n/a")</f>
        <v/>
      </c>
      <c r="AJ231" s="48">
        <f>IF(ISNUMBER($S231),ROUND(MAX(0,MIN(100,100-$S231*2.5-IF(ISNUMBER($T231),$T231,0)*0.12+IF($S231&lt;=1,12,0))),0),"")</f>
        <v/>
      </c>
      <c r="AK231" s="48">
        <f>IF(ISNUMBER($Q231),IF($Q231&gt;=100,20,IF($Q231&gt;=30,10,0)),0)+IF(ISNUMBER($R231),IF($R231&gt;=100,20,0),0)+IF(ISNUMBER($P231),IF($P231&gt;=150,20,IF($P231&gt;=50,12,5)),0)+IF(ISNUMBER($S231),IF($S231&lt;=1,15,0),0)</f>
        <v/>
      </c>
      <c r="AL231" s="48" t="n">
        <v>1000</v>
      </c>
      <c r="AM231" s="49" t="n"/>
      <c r="AN231" s="48">
        <f>IF(AND(ISNUMBER($P231),ISNUMBER($AL231),$AL231&lt;&gt;0),IF(OR($P231&gt;180,$P231/$AL231*1000&gt;400),"Over ceiling, confirm SKU","Within"),"n/a")</f>
        <v/>
      </c>
      <c r="AO231" s="51" t="n"/>
      <c r="AP231" s="51" t="n"/>
      <c r="AQ231" s="51" t="n"/>
      <c r="AR231" s="34" t="inlineStr">
        <is>
          <t>Retrieved and cited, see Enrichment Log</t>
        </is>
      </c>
      <c r="AS231" s="34" t="inlineStr">
        <is>
          <t>BLANK -&gt; requires live Amazon.ca capture</t>
        </is>
      </c>
      <c r="AT231" s="34" t="inlineStr">
        <is>
          <t>Unverified commercial data</t>
        </is>
      </c>
    </row>
    <row r="232" ht="28" customHeight="1">
      <c r="A232" s="34" t="inlineStr">
        <is>
          <t>Pedialyte</t>
        </is>
      </c>
      <c r="B232" s="34" t="inlineStr">
        <is>
          <t>Pedialyte Electrolyte Solution | Fruit | 24 pack 1L</t>
        </is>
      </c>
      <c r="C232" s="34" t="inlineStr">
        <is>
          <t>2) Electrolyte beverage (RTD)</t>
        </is>
      </c>
      <c r="D232" s="34" t="inlineStr">
        <is>
          <t>1 L bottle</t>
        </is>
      </c>
      <c r="E232" s="48" t="n">
        <v>24</v>
      </c>
      <c r="F232" s="49" t="n"/>
      <c r="G232" s="50">
        <f>IF(AND(ISNUMBER($F232),ISNUMBER($E232),$E232&lt;&gt;0),$F232/$E232,"")</f>
        <v/>
      </c>
      <c r="H232" s="50">
        <f>IF(AND(ISNUMBER($F232),ISNUMBER($AL232),ISNUMBER($E232),($AL232*$E232)&lt;&gt;0),$F232/($AL232*$E232)*100,"")</f>
        <v/>
      </c>
      <c r="I232" s="51" t="n"/>
      <c r="J232" s="52" t="n"/>
      <c r="K232" s="50">
        <f>IF(AND(ISNUMBER($F232),ISNUMBER($J232)),$F232*(1-$J232),"")</f>
        <v/>
      </c>
      <c r="L232" s="51" t="n"/>
      <c r="M232" s="51" t="n"/>
      <c r="N232" s="50">
        <f>IF(ISNUMBER($F232),($F232-IF(ISNUMBER($AM232),$AM232,0))*(1-IF(ISNUMBER($J232),$J232,0)),"")</f>
        <v/>
      </c>
      <c r="O232" s="34" t="inlineStr">
        <is>
          <t>Fruit</t>
        </is>
      </c>
      <c r="P232" s="48" t="n">
        <v>0</v>
      </c>
      <c r="Q232" s="48" t="n">
        <v>1035</v>
      </c>
      <c r="R232" s="48" t="n">
        <v>780</v>
      </c>
      <c r="S232" s="48" t="n">
        <v>25</v>
      </c>
      <c r="T232" s="48" t="n">
        <v>100</v>
      </c>
      <c r="U232" s="34" t="inlineStr">
        <is>
          <t>Dextrose + sucralose + acesulfame-K</t>
        </is>
      </c>
      <c r="V232" s="34" t="inlineStr">
        <is>
          <t>Medical grade rehydration, dehydration relief (values per 1 L; ~370 mg sodium per 12 oz serving)</t>
        </is>
      </c>
      <c r="W232" s="51" t="n"/>
      <c r="X232" s="51" t="n"/>
      <c r="Y232" s="51" t="n"/>
      <c r="Z232" s="51" t="n"/>
      <c r="AA232" s="34" t="inlineStr">
        <is>
          <t>High</t>
        </is>
      </c>
      <c r="AB232" s="34" t="inlineStr">
        <is>
          <t>Trusted clinical rehydration; year round + flu season spikes</t>
        </is>
      </c>
      <c r="AC232" s="34" t="inlineStr">
        <is>
          <t>Doctor trusted rehydration for illness/dehydration</t>
        </is>
      </c>
      <c r="AD232" s="34" t="inlineStr">
        <is>
          <t>Medical grade electrolyte ratio trusted for genuine dehydration.</t>
        </is>
      </c>
      <c r="AE232" s="51" t="n"/>
      <c r="AF232" s="53">
        <f>IF(AND(ISNUMBER($P232),ISNUMBER($AL232),$AL232&lt;&gt;0),ROUND($P232/$AL232*100,1),"")</f>
        <v/>
      </c>
      <c r="AG232" s="54">
        <f>IF(AND(ISNUMBER($S232),ISNUMBER($AL232),$AL232&lt;&gt;0),ROUND($S232/$AL232*100,2),"")</f>
        <v/>
      </c>
      <c r="AH232" s="53">
        <f>IF(AND(ISNUMBER($Q232),ISNUMBER($AL232),$AL232&lt;&gt;0),ROUND($Q232/$AL232*100,1),"")</f>
        <v/>
      </c>
      <c r="AI232" s="48">
        <f>IF(ISNUMBER($S232),IF($S232&lt;=1,"Yes","No"),"n/a")</f>
        <v/>
      </c>
      <c r="AJ232" s="48">
        <f>IF(ISNUMBER($S232),ROUND(MAX(0,MIN(100,100-$S232*2.5-IF(ISNUMBER($T232),$T232,0)*0.12+IF($S232&lt;=1,12,0))),0),"")</f>
        <v/>
      </c>
      <c r="AK232" s="48">
        <f>IF(ISNUMBER($Q232),IF($Q232&gt;=100,20,IF($Q232&gt;=30,10,0)),0)+IF(ISNUMBER($R232),IF($R232&gt;=100,20,0),0)+IF(ISNUMBER($P232),IF($P232&gt;=150,20,IF($P232&gt;=50,12,5)),0)+IF(ISNUMBER($S232),IF($S232&lt;=1,15,0),0)</f>
        <v/>
      </c>
      <c r="AL232" s="48" t="n">
        <v>1000</v>
      </c>
      <c r="AM232" s="49" t="n"/>
      <c r="AN232" s="48">
        <f>IF(AND(ISNUMBER($P232),ISNUMBER($AL232),$AL232&lt;&gt;0),IF(OR($P232&gt;180,$P232/$AL232*1000&gt;400),"Over ceiling, confirm SKU","Within"),"n/a")</f>
        <v/>
      </c>
      <c r="AO232" s="51" t="n"/>
      <c r="AP232" s="51" t="n"/>
      <c r="AQ232" s="51" t="n"/>
      <c r="AR232" s="34" t="inlineStr">
        <is>
          <t>Retrieved and cited, see Enrichment Log</t>
        </is>
      </c>
      <c r="AS232" s="34" t="inlineStr">
        <is>
          <t>BLANK -&gt; requires live Amazon.ca capture</t>
        </is>
      </c>
      <c r="AT232" s="34" t="inlineStr">
        <is>
          <t>Unverified commercial data</t>
        </is>
      </c>
    </row>
    <row r="233" ht="28" customHeight="1">
      <c r="A233" s="34" t="inlineStr">
        <is>
          <t>Pedialyte</t>
        </is>
      </c>
      <c r="B233" s="34" t="inlineStr">
        <is>
          <t>Pedialyte Electrolyte Solution | Grape | 8 pack 1L</t>
        </is>
      </c>
      <c r="C233" s="34" t="inlineStr">
        <is>
          <t>2) Electrolyte beverage (RTD)</t>
        </is>
      </c>
      <c r="D233" s="34" t="inlineStr">
        <is>
          <t>1 L bottle</t>
        </is>
      </c>
      <c r="E233" s="48" t="n">
        <v>8</v>
      </c>
      <c r="F233" s="49" t="n"/>
      <c r="G233" s="50">
        <f>IF(AND(ISNUMBER($F233),ISNUMBER($E233),$E233&lt;&gt;0),$F233/$E233,"")</f>
        <v/>
      </c>
      <c r="H233" s="50">
        <f>IF(AND(ISNUMBER($F233),ISNUMBER($AL233),ISNUMBER($E233),($AL233*$E233)&lt;&gt;0),$F233/($AL233*$E233)*100,"")</f>
        <v/>
      </c>
      <c r="I233" s="51" t="n"/>
      <c r="J233" s="52" t="n"/>
      <c r="K233" s="50">
        <f>IF(AND(ISNUMBER($F233),ISNUMBER($J233)),$F233*(1-$J233),"")</f>
        <v/>
      </c>
      <c r="L233" s="51" t="n"/>
      <c r="M233" s="51" t="n"/>
      <c r="N233" s="50">
        <f>IF(ISNUMBER($F233),($F233-IF(ISNUMBER($AM233),$AM233,0))*(1-IF(ISNUMBER($J233),$J233,0)),"")</f>
        <v/>
      </c>
      <c r="O233" s="34" t="inlineStr">
        <is>
          <t>Grape</t>
        </is>
      </c>
      <c r="P233" s="48" t="n">
        <v>0</v>
      </c>
      <c r="Q233" s="48" t="n">
        <v>1035</v>
      </c>
      <c r="R233" s="48" t="n">
        <v>780</v>
      </c>
      <c r="S233" s="48" t="n">
        <v>25</v>
      </c>
      <c r="T233" s="48" t="n">
        <v>100</v>
      </c>
      <c r="U233" s="34" t="inlineStr">
        <is>
          <t>Dextrose + sucralose + acesulfame-K</t>
        </is>
      </c>
      <c r="V233" s="34" t="inlineStr">
        <is>
          <t>Medical grade rehydration, dehydration relief (values per 1 L; ~370 mg sodium per 12 oz serving)</t>
        </is>
      </c>
      <c r="W233" s="51" t="n"/>
      <c r="X233" s="51" t="n"/>
      <c r="Y233" s="51" t="n"/>
      <c r="Z233" s="51" t="n"/>
      <c r="AA233" s="34" t="inlineStr">
        <is>
          <t>High</t>
        </is>
      </c>
      <c r="AB233" s="34" t="inlineStr">
        <is>
          <t>Trusted clinical rehydration; year round + flu season spikes</t>
        </is>
      </c>
      <c r="AC233" s="34" t="inlineStr">
        <is>
          <t>Doctor trusted rehydration for illness/dehydration</t>
        </is>
      </c>
      <c r="AD233" s="34" t="inlineStr">
        <is>
          <t>Medical grade electrolyte ratio trusted for genuine dehydration.</t>
        </is>
      </c>
      <c r="AE233" s="51" t="n"/>
      <c r="AF233" s="53">
        <f>IF(AND(ISNUMBER($P233),ISNUMBER($AL233),$AL233&lt;&gt;0),ROUND($P233/$AL233*100,1),"")</f>
        <v/>
      </c>
      <c r="AG233" s="54">
        <f>IF(AND(ISNUMBER($S233),ISNUMBER($AL233),$AL233&lt;&gt;0),ROUND($S233/$AL233*100,2),"")</f>
        <v/>
      </c>
      <c r="AH233" s="53">
        <f>IF(AND(ISNUMBER($Q233),ISNUMBER($AL233),$AL233&lt;&gt;0),ROUND($Q233/$AL233*100,1),"")</f>
        <v/>
      </c>
      <c r="AI233" s="48">
        <f>IF(ISNUMBER($S233),IF($S233&lt;=1,"Yes","No"),"n/a")</f>
        <v/>
      </c>
      <c r="AJ233" s="48">
        <f>IF(ISNUMBER($S233),ROUND(MAX(0,MIN(100,100-$S233*2.5-IF(ISNUMBER($T233),$T233,0)*0.12+IF($S233&lt;=1,12,0))),0),"")</f>
        <v/>
      </c>
      <c r="AK233" s="48">
        <f>IF(ISNUMBER($Q233),IF($Q233&gt;=100,20,IF($Q233&gt;=30,10,0)),0)+IF(ISNUMBER($R233),IF($R233&gt;=100,20,0),0)+IF(ISNUMBER($P233),IF($P233&gt;=150,20,IF($P233&gt;=50,12,5)),0)+IF(ISNUMBER($S233),IF($S233&lt;=1,15,0),0)</f>
        <v/>
      </c>
      <c r="AL233" s="48" t="n">
        <v>1000</v>
      </c>
      <c r="AM233" s="49" t="n"/>
      <c r="AN233" s="48">
        <f>IF(AND(ISNUMBER($P233),ISNUMBER($AL233),$AL233&lt;&gt;0),IF(OR($P233&gt;180,$P233/$AL233*1000&gt;400),"Over ceiling, confirm SKU","Within"),"n/a")</f>
        <v/>
      </c>
      <c r="AO233" s="51" t="n"/>
      <c r="AP233" s="51" t="n"/>
      <c r="AQ233" s="51" t="n"/>
      <c r="AR233" s="34" t="inlineStr">
        <is>
          <t>Retrieved and cited, see Enrichment Log</t>
        </is>
      </c>
      <c r="AS233" s="34" t="inlineStr">
        <is>
          <t>BLANK -&gt; requires live Amazon.ca capture</t>
        </is>
      </c>
      <c r="AT233" s="34" t="inlineStr">
        <is>
          <t>Unverified commercial data</t>
        </is>
      </c>
    </row>
    <row r="234" ht="28" customHeight="1">
      <c r="A234" s="34" t="inlineStr">
        <is>
          <t>Pedialyte</t>
        </is>
      </c>
      <c r="B234" s="34" t="inlineStr">
        <is>
          <t>Pedialyte Electrolyte Solution | Grape | 12 pack 1L</t>
        </is>
      </c>
      <c r="C234" s="34" t="inlineStr">
        <is>
          <t>2) Electrolyte beverage (RTD)</t>
        </is>
      </c>
      <c r="D234" s="34" t="inlineStr">
        <is>
          <t>1 L bottle</t>
        </is>
      </c>
      <c r="E234" s="48" t="n">
        <v>12</v>
      </c>
      <c r="F234" s="49" t="n"/>
      <c r="G234" s="50">
        <f>IF(AND(ISNUMBER($F234),ISNUMBER($E234),$E234&lt;&gt;0),$F234/$E234,"")</f>
        <v/>
      </c>
      <c r="H234" s="50">
        <f>IF(AND(ISNUMBER($F234),ISNUMBER($AL234),ISNUMBER($E234),($AL234*$E234)&lt;&gt;0),$F234/($AL234*$E234)*100,"")</f>
        <v/>
      </c>
      <c r="I234" s="51" t="n"/>
      <c r="J234" s="52" t="n"/>
      <c r="K234" s="50">
        <f>IF(AND(ISNUMBER($F234),ISNUMBER($J234)),$F234*(1-$J234),"")</f>
        <v/>
      </c>
      <c r="L234" s="51" t="n"/>
      <c r="M234" s="51" t="n"/>
      <c r="N234" s="50">
        <f>IF(ISNUMBER($F234),($F234-IF(ISNUMBER($AM234),$AM234,0))*(1-IF(ISNUMBER($J234),$J234,0)),"")</f>
        <v/>
      </c>
      <c r="O234" s="34" t="inlineStr">
        <is>
          <t>Grape</t>
        </is>
      </c>
      <c r="P234" s="48" t="n">
        <v>0</v>
      </c>
      <c r="Q234" s="48" t="n">
        <v>1035</v>
      </c>
      <c r="R234" s="48" t="n">
        <v>780</v>
      </c>
      <c r="S234" s="48" t="n">
        <v>25</v>
      </c>
      <c r="T234" s="48" t="n">
        <v>100</v>
      </c>
      <c r="U234" s="34" t="inlineStr">
        <is>
          <t>Dextrose + sucralose + acesulfame-K</t>
        </is>
      </c>
      <c r="V234" s="34" t="inlineStr">
        <is>
          <t>Medical grade rehydration, dehydration relief (values per 1 L; ~370 mg sodium per 12 oz serving)</t>
        </is>
      </c>
      <c r="W234" s="51" t="n"/>
      <c r="X234" s="51" t="n"/>
      <c r="Y234" s="51" t="n"/>
      <c r="Z234" s="51" t="n"/>
      <c r="AA234" s="34" t="inlineStr">
        <is>
          <t>High</t>
        </is>
      </c>
      <c r="AB234" s="34" t="inlineStr">
        <is>
          <t>Trusted clinical rehydration; year round + flu season spikes</t>
        </is>
      </c>
      <c r="AC234" s="34" t="inlineStr">
        <is>
          <t>Doctor trusted rehydration for illness/dehydration</t>
        </is>
      </c>
      <c r="AD234" s="34" t="inlineStr">
        <is>
          <t>Medical grade electrolyte ratio trusted for genuine dehydration.</t>
        </is>
      </c>
      <c r="AE234" s="51" t="n"/>
      <c r="AF234" s="53">
        <f>IF(AND(ISNUMBER($P234),ISNUMBER($AL234),$AL234&lt;&gt;0),ROUND($P234/$AL234*100,1),"")</f>
        <v/>
      </c>
      <c r="AG234" s="54">
        <f>IF(AND(ISNUMBER($S234),ISNUMBER($AL234),$AL234&lt;&gt;0),ROUND($S234/$AL234*100,2),"")</f>
        <v/>
      </c>
      <c r="AH234" s="53">
        <f>IF(AND(ISNUMBER($Q234),ISNUMBER($AL234),$AL234&lt;&gt;0),ROUND($Q234/$AL234*100,1),"")</f>
        <v/>
      </c>
      <c r="AI234" s="48">
        <f>IF(ISNUMBER($S234),IF($S234&lt;=1,"Yes","No"),"n/a")</f>
        <v/>
      </c>
      <c r="AJ234" s="48">
        <f>IF(ISNUMBER($S234),ROUND(MAX(0,MIN(100,100-$S234*2.5-IF(ISNUMBER($T234),$T234,0)*0.12+IF($S234&lt;=1,12,0))),0),"")</f>
        <v/>
      </c>
      <c r="AK234" s="48">
        <f>IF(ISNUMBER($Q234),IF($Q234&gt;=100,20,IF($Q234&gt;=30,10,0)),0)+IF(ISNUMBER($R234),IF($R234&gt;=100,20,0),0)+IF(ISNUMBER($P234),IF($P234&gt;=150,20,IF($P234&gt;=50,12,5)),0)+IF(ISNUMBER($S234),IF($S234&lt;=1,15,0),0)</f>
        <v/>
      </c>
      <c r="AL234" s="48" t="n">
        <v>1000</v>
      </c>
      <c r="AM234" s="49" t="n"/>
      <c r="AN234" s="48">
        <f>IF(AND(ISNUMBER($P234),ISNUMBER($AL234),$AL234&lt;&gt;0),IF(OR($P234&gt;180,$P234/$AL234*1000&gt;400),"Over ceiling, confirm SKU","Within"),"n/a")</f>
        <v/>
      </c>
      <c r="AO234" s="51" t="n"/>
      <c r="AP234" s="51" t="n"/>
      <c r="AQ234" s="51" t="n"/>
      <c r="AR234" s="34" t="inlineStr">
        <is>
          <t>Retrieved and cited, see Enrichment Log</t>
        </is>
      </c>
      <c r="AS234" s="34" t="inlineStr">
        <is>
          <t>BLANK -&gt; requires live Amazon.ca capture</t>
        </is>
      </c>
      <c r="AT234" s="34" t="inlineStr">
        <is>
          <t>Unverified commercial data</t>
        </is>
      </c>
    </row>
    <row r="235" ht="28" customHeight="1">
      <c r="A235" s="34" t="inlineStr">
        <is>
          <t>Pedialyte</t>
        </is>
      </c>
      <c r="B235" s="34" t="inlineStr">
        <is>
          <t>Pedialyte Electrolyte Solution | Grape | 24 pack 1L</t>
        </is>
      </c>
      <c r="C235" s="34" t="inlineStr">
        <is>
          <t>2) Electrolyte beverage (RTD)</t>
        </is>
      </c>
      <c r="D235" s="34" t="inlineStr">
        <is>
          <t>1 L bottle</t>
        </is>
      </c>
      <c r="E235" s="48" t="n">
        <v>24</v>
      </c>
      <c r="F235" s="49" t="n"/>
      <c r="G235" s="50">
        <f>IF(AND(ISNUMBER($F235),ISNUMBER($E235),$E235&lt;&gt;0),$F235/$E235,"")</f>
        <v/>
      </c>
      <c r="H235" s="50">
        <f>IF(AND(ISNUMBER($F235),ISNUMBER($AL235),ISNUMBER($E235),($AL235*$E235)&lt;&gt;0),$F235/($AL235*$E235)*100,"")</f>
        <v/>
      </c>
      <c r="I235" s="51" t="n"/>
      <c r="J235" s="52" t="n"/>
      <c r="K235" s="50">
        <f>IF(AND(ISNUMBER($F235),ISNUMBER($J235)),$F235*(1-$J235),"")</f>
        <v/>
      </c>
      <c r="L235" s="51" t="n"/>
      <c r="M235" s="51" t="n"/>
      <c r="N235" s="50">
        <f>IF(ISNUMBER($F235),($F235-IF(ISNUMBER($AM235),$AM235,0))*(1-IF(ISNUMBER($J235),$J235,0)),"")</f>
        <v/>
      </c>
      <c r="O235" s="34" t="inlineStr">
        <is>
          <t>Grape</t>
        </is>
      </c>
      <c r="P235" s="48" t="n">
        <v>0</v>
      </c>
      <c r="Q235" s="48" t="n">
        <v>1035</v>
      </c>
      <c r="R235" s="48" t="n">
        <v>780</v>
      </c>
      <c r="S235" s="48" t="n">
        <v>25</v>
      </c>
      <c r="T235" s="48" t="n">
        <v>100</v>
      </c>
      <c r="U235" s="34" t="inlineStr">
        <is>
          <t>Dextrose + sucralose + acesulfame-K</t>
        </is>
      </c>
      <c r="V235" s="34" t="inlineStr">
        <is>
          <t>Medical grade rehydration, dehydration relief (values per 1 L; ~370 mg sodium per 12 oz serving)</t>
        </is>
      </c>
      <c r="W235" s="51" t="n"/>
      <c r="X235" s="51" t="n"/>
      <c r="Y235" s="51" t="n"/>
      <c r="Z235" s="51" t="n"/>
      <c r="AA235" s="34" t="inlineStr">
        <is>
          <t>High</t>
        </is>
      </c>
      <c r="AB235" s="34" t="inlineStr">
        <is>
          <t>Trusted clinical rehydration; year round + flu season spikes</t>
        </is>
      </c>
      <c r="AC235" s="34" t="inlineStr">
        <is>
          <t>Doctor trusted rehydration for illness/dehydration</t>
        </is>
      </c>
      <c r="AD235" s="34" t="inlineStr">
        <is>
          <t>Medical grade electrolyte ratio trusted for genuine dehydration.</t>
        </is>
      </c>
      <c r="AE235" s="51" t="n"/>
      <c r="AF235" s="53">
        <f>IF(AND(ISNUMBER($P235),ISNUMBER($AL235),$AL235&lt;&gt;0),ROUND($P235/$AL235*100,1),"")</f>
        <v/>
      </c>
      <c r="AG235" s="54">
        <f>IF(AND(ISNUMBER($S235),ISNUMBER($AL235),$AL235&lt;&gt;0),ROUND($S235/$AL235*100,2),"")</f>
        <v/>
      </c>
      <c r="AH235" s="53">
        <f>IF(AND(ISNUMBER($Q235),ISNUMBER($AL235),$AL235&lt;&gt;0),ROUND($Q235/$AL235*100,1),"")</f>
        <v/>
      </c>
      <c r="AI235" s="48">
        <f>IF(ISNUMBER($S235),IF($S235&lt;=1,"Yes","No"),"n/a")</f>
        <v/>
      </c>
      <c r="AJ235" s="48">
        <f>IF(ISNUMBER($S235),ROUND(MAX(0,MIN(100,100-$S235*2.5-IF(ISNUMBER($T235),$T235,0)*0.12+IF($S235&lt;=1,12,0))),0),"")</f>
        <v/>
      </c>
      <c r="AK235" s="48">
        <f>IF(ISNUMBER($Q235),IF($Q235&gt;=100,20,IF($Q235&gt;=30,10,0)),0)+IF(ISNUMBER($R235),IF($R235&gt;=100,20,0),0)+IF(ISNUMBER($P235),IF($P235&gt;=150,20,IF($P235&gt;=50,12,5)),0)+IF(ISNUMBER($S235),IF($S235&lt;=1,15,0),0)</f>
        <v/>
      </c>
      <c r="AL235" s="48" t="n">
        <v>1000</v>
      </c>
      <c r="AM235" s="49" t="n"/>
      <c r="AN235" s="48">
        <f>IF(AND(ISNUMBER($P235),ISNUMBER($AL235),$AL235&lt;&gt;0),IF(OR($P235&gt;180,$P235/$AL235*1000&gt;400),"Over ceiling, confirm SKU","Within"),"n/a")</f>
        <v/>
      </c>
      <c r="AO235" s="51" t="n"/>
      <c r="AP235" s="51" t="n"/>
      <c r="AQ235" s="51" t="n"/>
      <c r="AR235" s="34" t="inlineStr">
        <is>
          <t>Retrieved and cited, see Enrichment Log</t>
        </is>
      </c>
      <c r="AS235" s="34" t="inlineStr">
        <is>
          <t>BLANK -&gt; requires live Amazon.ca capture</t>
        </is>
      </c>
      <c r="AT235" s="34" t="inlineStr">
        <is>
          <t>Unverified commercial data</t>
        </is>
      </c>
    </row>
    <row r="236" ht="28" customHeight="1">
      <c r="A236" s="34" t="inlineStr">
        <is>
          <t>Pedialyte</t>
        </is>
      </c>
      <c r="B236" s="34" t="inlineStr">
        <is>
          <t>Pedialyte Electrolyte Solution | Strawberry | 8 pack 1L</t>
        </is>
      </c>
      <c r="C236" s="34" t="inlineStr">
        <is>
          <t>2) Electrolyte beverage (RTD)</t>
        </is>
      </c>
      <c r="D236" s="34" t="inlineStr">
        <is>
          <t>1 L bottle</t>
        </is>
      </c>
      <c r="E236" s="48" t="n">
        <v>8</v>
      </c>
      <c r="F236" s="49" t="n"/>
      <c r="G236" s="50">
        <f>IF(AND(ISNUMBER($F236),ISNUMBER($E236),$E236&lt;&gt;0),$F236/$E236,"")</f>
        <v/>
      </c>
      <c r="H236" s="50">
        <f>IF(AND(ISNUMBER($F236),ISNUMBER($AL236),ISNUMBER($E236),($AL236*$E236)&lt;&gt;0),$F236/($AL236*$E236)*100,"")</f>
        <v/>
      </c>
      <c r="I236" s="51" t="n"/>
      <c r="J236" s="52" t="n"/>
      <c r="K236" s="50">
        <f>IF(AND(ISNUMBER($F236),ISNUMBER($J236)),$F236*(1-$J236),"")</f>
        <v/>
      </c>
      <c r="L236" s="51" t="n"/>
      <c r="M236" s="51" t="n"/>
      <c r="N236" s="50">
        <f>IF(ISNUMBER($F236),($F236-IF(ISNUMBER($AM236),$AM236,0))*(1-IF(ISNUMBER($J236),$J236,0)),"")</f>
        <v/>
      </c>
      <c r="O236" s="34" t="inlineStr">
        <is>
          <t>Strawberry</t>
        </is>
      </c>
      <c r="P236" s="48" t="n">
        <v>0</v>
      </c>
      <c r="Q236" s="48" t="n">
        <v>1035</v>
      </c>
      <c r="R236" s="48" t="n">
        <v>780</v>
      </c>
      <c r="S236" s="48" t="n">
        <v>25</v>
      </c>
      <c r="T236" s="48" t="n">
        <v>100</v>
      </c>
      <c r="U236" s="34" t="inlineStr">
        <is>
          <t>Dextrose + sucralose + acesulfame-K</t>
        </is>
      </c>
      <c r="V236" s="34" t="inlineStr">
        <is>
          <t>Medical grade rehydration, dehydration relief (values per 1 L; ~370 mg sodium per 12 oz serving)</t>
        </is>
      </c>
      <c r="W236" s="51" t="n"/>
      <c r="X236" s="51" t="n"/>
      <c r="Y236" s="51" t="n"/>
      <c r="Z236" s="51" t="n"/>
      <c r="AA236" s="34" t="inlineStr">
        <is>
          <t>High</t>
        </is>
      </c>
      <c r="AB236" s="34" t="inlineStr">
        <is>
          <t>Trusted clinical rehydration; year round + flu season spikes</t>
        </is>
      </c>
      <c r="AC236" s="34" t="inlineStr">
        <is>
          <t>Doctor trusted rehydration for illness/dehydration</t>
        </is>
      </c>
      <c r="AD236" s="34" t="inlineStr">
        <is>
          <t>Medical grade electrolyte ratio trusted for genuine dehydration.</t>
        </is>
      </c>
      <c r="AE236" s="51" t="n"/>
      <c r="AF236" s="53">
        <f>IF(AND(ISNUMBER($P236),ISNUMBER($AL236),$AL236&lt;&gt;0),ROUND($P236/$AL236*100,1),"")</f>
        <v/>
      </c>
      <c r="AG236" s="54">
        <f>IF(AND(ISNUMBER($S236),ISNUMBER($AL236),$AL236&lt;&gt;0),ROUND($S236/$AL236*100,2),"")</f>
        <v/>
      </c>
      <c r="AH236" s="53">
        <f>IF(AND(ISNUMBER($Q236),ISNUMBER($AL236),$AL236&lt;&gt;0),ROUND($Q236/$AL236*100,1),"")</f>
        <v/>
      </c>
      <c r="AI236" s="48">
        <f>IF(ISNUMBER($S236),IF($S236&lt;=1,"Yes","No"),"n/a")</f>
        <v/>
      </c>
      <c r="AJ236" s="48">
        <f>IF(ISNUMBER($S236),ROUND(MAX(0,MIN(100,100-$S236*2.5-IF(ISNUMBER($T236),$T236,0)*0.12+IF($S236&lt;=1,12,0))),0),"")</f>
        <v/>
      </c>
      <c r="AK236" s="48">
        <f>IF(ISNUMBER($Q236),IF($Q236&gt;=100,20,IF($Q236&gt;=30,10,0)),0)+IF(ISNUMBER($R236),IF($R236&gt;=100,20,0),0)+IF(ISNUMBER($P236),IF($P236&gt;=150,20,IF($P236&gt;=50,12,5)),0)+IF(ISNUMBER($S236),IF($S236&lt;=1,15,0),0)</f>
        <v/>
      </c>
      <c r="AL236" s="48" t="n">
        <v>1000</v>
      </c>
      <c r="AM236" s="49" t="n"/>
      <c r="AN236" s="48">
        <f>IF(AND(ISNUMBER($P236),ISNUMBER($AL236),$AL236&lt;&gt;0),IF(OR($P236&gt;180,$P236/$AL236*1000&gt;400),"Over ceiling, confirm SKU","Within"),"n/a")</f>
        <v/>
      </c>
      <c r="AO236" s="51" t="n"/>
      <c r="AP236" s="51" t="n"/>
      <c r="AQ236" s="51" t="n"/>
      <c r="AR236" s="34" t="inlineStr">
        <is>
          <t>Retrieved and cited, see Enrichment Log</t>
        </is>
      </c>
      <c r="AS236" s="34" t="inlineStr">
        <is>
          <t>BLANK -&gt; requires live Amazon.ca capture</t>
        </is>
      </c>
      <c r="AT236" s="34" t="inlineStr">
        <is>
          <t>Unverified commercial data</t>
        </is>
      </c>
    </row>
    <row r="237" ht="28" customHeight="1">
      <c r="A237" s="34" t="inlineStr">
        <is>
          <t>Pedialyte</t>
        </is>
      </c>
      <c r="B237" s="34" t="inlineStr">
        <is>
          <t>Pedialyte Electrolyte Solution | Strawberry | 12 pack 1L</t>
        </is>
      </c>
      <c r="C237" s="34" t="inlineStr">
        <is>
          <t>2) Electrolyte beverage (RTD)</t>
        </is>
      </c>
      <c r="D237" s="34" t="inlineStr">
        <is>
          <t>1 L bottle</t>
        </is>
      </c>
      <c r="E237" s="48" t="n">
        <v>12</v>
      </c>
      <c r="F237" s="49" t="n"/>
      <c r="G237" s="50">
        <f>IF(AND(ISNUMBER($F237),ISNUMBER($E237),$E237&lt;&gt;0),$F237/$E237,"")</f>
        <v/>
      </c>
      <c r="H237" s="50">
        <f>IF(AND(ISNUMBER($F237),ISNUMBER($AL237),ISNUMBER($E237),($AL237*$E237)&lt;&gt;0),$F237/($AL237*$E237)*100,"")</f>
        <v/>
      </c>
      <c r="I237" s="51" t="n"/>
      <c r="J237" s="52" t="n"/>
      <c r="K237" s="50">
        <f>IF(AND(ISNUMBER($F237),ISNUMBER($J237)),$F237*(1-$J237),"")</f>
        <v/>
      </c>
      <c r="L237" s="51" t="n"/>
      <c r="M237" s="51" t="n"/>
      <c r="N237" s="50">
        <f>IF(ISNUMBER($F237),($F237-IF(ISNUMBER($AM237),$AM237,0))*(1-IF(ISNUMBER($J237),$J237,0)),"")</f>
        <v/>
      </c>
      <c r="O237" s="34" t="inlineStr">
        <is>
          <t>Strawberry</t>
        </is>
      </c>
      <c r="P237" s="48" t="n">
        <v>0</v>
      </c>
      <c r="Q237" s="48" t="n">
        <v>1035</v>
      </c>
      <c r="R237" s="48" t="n">
        <v>780</v>
      </c>
      <c r="S237" s="48" t="n">
        <v>25</v>
      </c>
      <c r="T237" s="48" t="n">
        <v>100</v>
      </c>
      <c r="U237" s="34" t="inlineStr">
        <is>
          <t>Dextrose + sucralose + acesulfame-K</t>
        </is>
      </c>
      <c r="V237" s="34" t="inlineStr">
        <is>
          <t>Medical grade rehydration, dehydration relief (values per 1 L; ~370 mg sodium per 12 oz serving)</t>
        </is>
      </c>
      <c r="W237" s="51" t="n"/>
      <c r="X237" s="51" t="n"/>
      <c r="Y237" s="51" t="n"/>
      <c r="Z237" s="51" t="n"/>
      <c r="AA237" s="34" t="inlineStr">
        <is>
          <t>High</t>
        </is>
      </c>
      <c r="AB237" s="34" t="inlineStr">
        <is>
          <t>Trusted clinical rehydration; year round + flu season spikes</t>
        </is>
      </c>
      <c r="AC237" s="34" t="inlineStr">
        <is>
          <t>Doctor trusted rehydration for illness/dehydration</t>
        </is>
      </c>
      <c r="AD237" s="34" t="inlineStr">
        <is>
          <t>Medical grade electrolyte ratio trusted for genuine dehydration.</t>
        </is>
      </c>
      <c r="AE237" s="51" t="n"/>
      <c r="AF237" s="53">
        <f>IF(AND(ISNUMBER($P237),ISNUMBER($AL237),$AL237&lt;&gt;0),ROUND($P237/$AL237*100,1),"")</f>
        <v/>
      </c>
      <c r="AG237" s="54">
        <f>IF(AND(ISNUMBER($S237),ISNUMBER($AL237),$AL237&lt;&gt;0),ROUND($S237/$AL237*100,2),"")</f>
        <v/>
      </c>
      <c r="AH237" s="53">
        <f>IF(AND(ISNUMBER($Q237),ISNUMBER($AL237),$AL237&lt;&gt;0),ROUND($Q237/$AL237*100,1),"")</f>
        <v/>
      </c>
      <c r="AI237" s="48">
        <f>IF(ISNUMBER($S237),IF($S237&lt;=1,"Yes","No"),"n/a")</f>
        <v/>
      </c>
      <c r="AJ237" s="48">
        <f>IF(ISNUMBER($S237),ROUND(MAX(0,MIN(100,100-$S237*2.5-IF(ISNUMBER($T237),$T237,0)*0.12+IF($S237&lt;=1,12,0))),0),"")</f>
        <v/>
      </c>
      <c r="AK237" s="48">
        <f>IF(ISNUMBER($Q237),IF($Q237&gt;=100,20,IF($Q237&gt;=30,10,0)),0)+IF(ISNUMBER($R237),IF($R237&gt;=100,20,0),0)+IF(ISNUMBER($P237),IF($P237&gt;=150,20,IF($P237&gt;=50,12,5)),0)+IF(ISNUMBER($S237),IF($S237&lt;=1,15,0),0)</f>
        <v/>
      </c>
      <c r="AL237" s="48" t="n">
        <v>1000</v>
      </c>
      <c r="AM237" s="49" t="n"/>
      <c r="AN237" s="48">
        <f>IF(AND(ISNUMBER($P237),ISNUMBER($AL237),$AL237&lt;&gt;0),IF(OR($P237&gt;180,$P237/$AL237*1000&gt;400),"Over ceiling, confirm SKU","Within"),"n/a")</f>
        <v/>
      </c>
      <c r="AO237" s="51" t="n"/>
      <c r="AP237" s="51" t="n"/>
      <c r="AQ237" s="51" t="n"/>
      <c r="AR237" s="34" t="inlineStr">
        <is>
          <t>Retrieved and cited, see Enrichment Log</t>
        </is>
      </c>
      <c r="AS237" s="34" t="inlineStr">
        <is>
          <t>BLANK -&gt; requires live Amazon.ca capture</t>
        </is>
      </c>
      <c r="AT237" s="34" t="inlineStr">
        <is>
          <t>Unverified commercial data</t>
        </is>
      </c>
    </row>
    <row r="238" ht="28" customHeight="1">
      <c r="A238" s="34" t="inlineStr">
        <is>
          <t>Pedialyte</t>
        </is>
      </c>
      <c r="B238" s="34" t="inlineStr">
        <is>
          <t>Pedialyte Electrolyte Solution | Strawberry | 24 pack 1L</t>
        </is>
      </c>
      <c r="C238" s="34" t="inlineStr">
        <is>
          <t>2) Electrolyte beverage (RTD)</t>
        </is>
      </c>
      <c r="D238" s="34" t="inlineStr">
        <is>
          <t>1 L bottle</t>
        </is>
      </c>
      <c r="E238" s="48" t="n">
        <v>24</v>
      </c>
      <c r="F238" s="49" t="n"/>
      <c r="G238" s="50">
        <f>IF(AND(ISNUMBER($F238),ISNUMBER($E238),$E238&lt;&gt;0),$F238/$E238,"")</f>
        <v/>
      </c>
      <c r="H238" s="50">
        <f>IF(AND(ISNUMBER($F238),ISNUMBER($AL238),ISNUMBER($E238),($AL238*$E238)&lt;&gt;0),$F238/($AL238*$E238)*100,"")</f>
        <v/>
      </c>
      <c r="I238" s="51" t="n"/>
      <c r="J238" s="52" t="n"/>
      <c r="K238" s="50">
        <f>IF(AND(ISNUMBER($F238),ISNUMBER($J238)),$F238*(1-$J238),"")</f>
        <v/>
      </c>
      <c r="L238" s="51" t="n"/>
      <c r="M238" s="51" t="n"/>
      <c r="N238" s="50">
        <f>IF(ISNUMBER($F238),($F238-IF(ISNUMBER($AM238),$AM238,0))*(1-IF(ISNUMBER($J238),$J238,0)),"")</f>
        <v/>
      </c>
      <c r="O238" s="34" t="inlineStr">
        <is>
          <t>Strawberry</t>
        </is>
      </c>
      <c r="P238" s="48" t="n">
        <v>0</v>
      </c>
      <c r="Q238" s="48" t="n">
        <v>1035</v>
      </c>
      <c r="R238" s="48" t="n">
        <v>780</v>
      </c>
      <c r="S238" s="48" t="n">
        <v>25</v>
      </c>
      <c r="T238" s="48" t="n">
        <v>100</v>
      </c>
      <c r="U238" s="34" t="inlineStr">
        <is>
          <t>Dextrose + sucralose + acesulfame-K</t>
        </is>
      </c>
      <c r="V238" s="34" t="inlineStr">
        <is>
          <t>Medical grade rehydration, dehydration relief (values per 1 L; ~370 mg sodium per 12 oz serving)</t>
        </is>
      </c>
      <c r="W238" s="51" t="n"/>
      <c r="X238" s="51" t="n"/>
      <c r="Y238" s="51" t="n"/>
      <c r="Z238" s="51" t="n"/>
      <c r="AA238" s="34" t="inlineStr">
        <is>
          <t>High</t>
        </is>
      </c>
      <c r="AB238" s="34" t="inlineStr">
        <is>
          <t>Trusted clinical rehydration; year round + flu season spikes</t>
        </is>
      </c>
      <c r="AC238" s="34" t="inlineStr">
        <is>
          <t>Doctor trusted rehydration for illness/dehydration</t>
        </is>
      </c>
      <c r="AD238" s="34" t="inlineStr">
        <is>
          <t>Medical grade electrolyte ratio trusted for genuine dehydration.</t>
        </is>
      </c>
      <c r="AE238" s="51" t="n"/>
      <c r="AF238" s="53">
        <f>IF(AND(ISNUMBER($P238),ISNUMBER($AL238),$AL238&lt;&gt;0),ROUND($P238/$AL238*100,1),"")</f>
        <v/>
      </c>
      <c r="AG238" s="54">
        <f>IF(AND(ISNUMBER($S238),ISNUMBER($AL238),$AL238&lt;&gt;0),ROUND($S238/$AL238*100,2),"")</f>
        <v/>
      </c>
      <c r="AH238" s="53">
        <f>IF(AND(ISNUMBER($Q238),ISNUMBER($AL238),$AL238&lt;&gt;0),ROUND($Q238/$AL238*100,1),"")</f>
        <v/>
      </c>
      <c r="AI238" s="48">
        <f>IF(ISNUMBER($S238),IF($S238&lt;=1,"Yes","No"),"n/a")</f>
        <v/>
      </c>
      <c r="AJ238" s="48">
        <f>IF(ISNUMBER($S238),ROUND(MAX(0,MIN(100,100-$S238*2.5-IF(ISNUMBER($T238),$T238,0)*0.12+IF($S238&lt;=1,12,0))),0),"")</f>
        <v/>
      </c>
      <c r="AK238" s="48">
        <f>IF(ISNUMBER($Q238),IF($Q238&gt;=100,20,IF($Q238&gt;=30,10,0)),0)+IF(ISNUMBER($R238),IF($R238&gt;=100,20,0),0)+IF(ISNUMBER($P238),IF($P238&gt;=150,20,IF($P238&gt;=50,12,5)),0)+IF(ISNUMBER($S238),IF($S238&lt;=1,15,0),0)</f>
        <v/>
      </c>
      <c r="AL238" s="48" t="n">
        <v>1000</v>
      </c>
      <c r="AM238" s="49" t="n"/>
      <c r="AN238" s="48">
        <f>IF(AND(ISNUMBER($P238),ISNUMBER($AL238),$AL238&lt;&gt;0),IF(OR($P238&gt;180,$P238/$AL238*1000&gt;400),"Over ceiling, confirm SKU","Within"),"n/a")</f>
        <v/>
      </c>
      <c r="AO238" s="51" t="n"/>
      <c r="AP238" s="51" t="n"/>
      <c r="AQ238" s="51" t="n"/>
      <c r="AR238" s="34" t="inlineStr">
        <is>
          <t>Retrieved and cited, see Enrichment Log</t>
        </is>
      </c>
      <c r="AS238" s="34" t="inlineStr">
        <is>
          <t>BLANK -&gt; requires live Amazon.ca capture</t>
        </is>
      </c>
      <c r="AT238" s="34" t="inlineStr">
        <is>
          <t>Unverified commercial data</t>
        </is>
      </c>
    </row>
    <row r="239" ht="28" customHeight="1">
      <c r="A239" s="34" t="inlineStr">
        <is>
          <t>Pedialyte</t>
        </is>
      </c>
      <c r="B239" s="34" t="inlineStr">
        <is>
          <t>Pedialyte Electrolyte Solution | Mixed Fruit | 8 pack 1L</t>
        </is>
      </c>
      <c r="C239" s="34" t="inlineStr">
        <is>
          <t>2) Electrolyte beverage (RTD)</t>
        </is>
      </c>
      <c r="D239" s="34" t="inlineStr">
        <is>
          <t>1 L bottle</t>
        </is>
      </c>
      <c r="E239" s="48" t="n">
        <v>8</v>
      </c>
      <c r="F239" s="49" t="n"/>
      <c r="G239" s="50">
        <f>IF(AND(ISNUMBER($F239),ISNUMBER($E239),$E239&lt;&gt;0),$F239/$E239,"")</f>
        <v/>
      </c>
      <c r="H239" s="50">
        <f>IF(AND(ISNUMBER($F239),ISNUMBER($AL239),ISNUMBER($E239),($AL239*$E239)&lt;&gt;0),$F239/($AL239*$E239)*100,"")</f>
        <v/>
      </c>
      <c r="I239" s="51" t="n"/>
      <c r="J239" s="52" t="n"/>
      <c r="K239" s="50">
        <f>IF(AND(ISNUMBER($F239),ISNUMBER($J239)),$F239*(1-$J239),"")</f>
        <v/>
      </c>
      <c r="L239" s="51" t="n"/>
      <c r="M239" s="51" t="n"/>
      <c r="N239" s="50">
        <f>IF(ISNUMBER($F239),($F239-IF(ISNUMBER($AM239),$AM239,0))*(1-IF(ISNUMBER($J239),$J239,0)),"")</f>
        <v/>
      </c>
      <c r="O239" s="34" t="inlineStr">
        <is>
          <t>Mixed Fruit</t>
        </is>
      </c>
      <c r="P239" s="48" t="n">
        <v>0</v>
      </c>
      <c r="Q239" s="48" t="n">
        <v>1035</v>
      </c>
      <c r="R239" s="48" t="n">
        <v>780</v>
      </c>
      <c r="S239" s="48" t="n">
        <v>25</v>
      </c>
      <c r="T239" s="48" t="n">
        <v>100</v>
      </c>
      <c r="U239" s="34" t="inlineStr">
        <is>
          <t>Dextrose + sucralose + acesulfame-K</t>
        </is>
      </c>
      <c r="V239" s="34" t="inlineStr">
        <is>
          <t>Medical grade rehydration, dehydration relief (values per 1 L; ~370 mg sodium per 12 oz serving)</t>
        </is>
      </c>
      <c r="W239" s="51" t="n"/>
      <c r="X239" s="51" t="n"/>
      <c r="Y239" s="51" t="n"/>
      <c r="Z239" s="51" t="n"/>
      <c r="AA239" s="34" t="inlineStr">
        <is>
          <t>High</t>
        </is>
      </c>
      <c r="AB239" s="34" t="inlineStr">
        <is>
          <t>Trusted clinical rehydration; year round + flu season spikes</t>
        </is>
      </c>
      <c r="AC239" s="34" t="inlineStr">
        <is>
          <t>Doctor trusted rehydration for illness/dehydration</t>
        </is>
      </c>
      <c r="AD239" s="34" t="inlineStr">
        <is>
          <t>Medical grade electrolyte ratio trusted for genuine dehydration.</t>
        </is>
      </c>
      <c r="AE239" s="51" t="n"/>
      <c r="AF239" s="53">
        <f>IF(AND(ISNUMBER($P239),ISNUMBER($AL239),$AL239&lt;&gt;0),ROUND($P239/$AL239*100,1),"")</f>
        <v/>
      </c>
      <c r="AG239" s="54">
        <f>IF(AND(ISNUMBER($S239),ISNUMBER($AL239),$AL239&lt;&gt;0),ROUND($S239/$AL239*100,2),"")</f>
        <v/>
      </c>
      <c r="AH239" s="53">
        <f>IF(AND(ISNUMBER($Q239),ISNUMBER($AL239),$AL239&lt;&gt;0),ROUND($Q239/$AL239*100,1),"")</f>
        <v/>
      </c>
      <c r="AI239" s="48">
        <f>IF(ISNUMBER($S239),IF($S239&lt;=1,"Yes","No"),"n/a")</f>
        <v/>
      </c>
      <c r="AJ239" s="48">
        <f>IF(ISNUMBER($S239),ROUND(MAX(0,MIN(100,100-$S239*2.5-IF(ISNUMBER($T239),$T239,0)*0.12+IF($S239&lt;=1,12,0))),0),"")</f>
        <v/>
      </c>
      <c r="AK239" s="48">
        <f>IF(ISNUMBER($Q239),IF($Q239&gt;=100,20,IF($Q239&gt;=30,10,0)),0)+IF(ISNUMBER($R239),IF($R239&gt;=100,20,0),0)+IF(ISNUMBER($P239),IF($P239&gt;=150,20,IF($P239&gt;=50,12,5)),0)+IF(ISNUMBER($S239),IF($S239&lt;=1,15,0),0)</f>
        <v/>
      </c>
      <c r="AL239" s="48" t="n">
        <v>1000</v>
      </c>
      <c r="AM239" s="49" t="n"/>
      <c r="AN239" s="48">
        <f>IF(AND(ISNUMBER($P239),ISNUMBER($AL239),$AL239&lt;&gt;0),IF(OR($P239&gt;180,$P239/$AL239*1000&gt;400),"Over ceiling, confirm SKU","Within"),"n/a")</f>
        <v/>
      </c>
      <c r="AO239" s="51" t="n"/>
      <c r="AP239" s="51" t="n"/>
      <c r="AQ239" s="51" t="n"/>
      <c r="AR239" s="34" t="inlineStr">
        <is>
          <t>Retrieved and cited, see Enrichment Log</t>
        </is>
      </c>
      <c r="AS239" s="34" t="inlineStr">
        <is>
          <t>BLANK -&gt; requires live Amazon.ca capture</t>
        </is>
      </c>
      <c r="AT239" s="34" t="inlineStr">
        <is>
          <t>Unverified commercial data</t>
        </is>
      </c>
    </row>
    <row r="240" ht="28" customHeight="1">
      <c r="A240" s="34" t="inlineStr">
        <is>
          <t>Pedialyte</t>
        </is>
      </c>
      <c r="B240" s="34" t="inlineStr">
        <is>
          <t>Pedialyte Electrolyte Solution | Mixed Fruit | 12 pack 1L</t>
        </is>
      </c>
      <c r="C240" s="34" t="inlineStr">
        <is>
          <t>2) Electrolyte beverage (RTD)</t>
        </is>
      </c>
      <c r="D240" s="34" t="inlineStr">
        <is>
          <t>1 L bottle</t>
        </is>
      </c>
      <c r="E240" s="48" t="n">
        <v>12</v>
      </c>
      <c r="F240" s="49" t="n"/>
      <c r="G240" s="50">
        <f>IF(AND(ISNUMBER($F240),ISNUMBER($E240),$E240&lt;&gt;0),$F240/$E240,"")</f>
        <v/>
      </c>
      <c r="H240" s="50">
        <f>IF(AND(ISNUMBER($F240),ISNUMBER($AL240),ISNUMBER($E240),($AL240*$E240)&lt;&gt;0),$F240/($AL240*$E240)*100,"")</f>
        <v/>
      </c>
      <c r="I240" s="51" t="n"/>
      <c r="J240" s="52" t="n"/>
      <c r="K240" s="50">
        <f>IF(AND(ISNUMBER($F240),ISNUMBER($J240)),$F240*(1-$J240),"")</f>
        <v/>
      </c>
      <c r="L240" s="51" t="n"/>
      <c r="M240" s="51" t="n"/>
      <c r="N240" s="50">
        <f>IF(ISNUMBER($F240),($F240-IF(ISNUMBER($AM240),$AM240,0))*(1-IF(ISNUMBER($J240),$J240,0)),"")</f>
        <v/>
      </c>
      <c r="O240" s="34" t="inlineStr">
        <is>
          <t>Mixed Fruit</t>
        </is>
      </c>
      <c r="P240" s="48" t="n">
        <v>0</v>
      </c>
      <c r="Q240" s="48" t="n">
        <v>1035</v>
      </c>
      <c r="R240" s="48" t="n">
        <v>780</v>
      </c>
      <c r="S240" s="48" t="n">
        <v>25</v>
      </c>
      <c r="T240" s="48" t="n">
        <v>100</v>
      </c>
      <c r="U240" s="34" t="inlineStr">
        <is>
          <t>Dextrose + sucralose + acesulfame-K</t>
        </is>
      </c>
      <c r="V240" s="34" t="inlineStr">
        <is>
          <t>Medical grade rehydration, dehydration relief (values per 1 L; ~370 mg sodium per 12 oz serving)</t>
        </is>
      </c>
      <c r="W240" s="51" t="n"/>
      <c r="X240" s="51" t="n"/>
      <c r="Y240" s="51" t="n"/>
      <c r="Z240" s="51" t="n"/>
      <c r="AA240" s="34" t="inlineStr">
        <is>
          <t>High</t>
        </is>
      </c>
      <c r="AB240" s="34" t="inlineStr">
        <is>
          <t>Trusted clinical rehydration; year round + flu season spikes</t>
        </is>
      </c>
      <c r="AC240" s="34" t="inlineStr">
        <is>
          <t>Doctor trusted rehydration for illness/dehydration</t>
        </is>
      </c>
      <c r="AD240" s="34" t="inlineStr">
        <is>
          <t>Medical grade electrolyte ratio trusted for genuine dehydration.</t>
        </is>
      </c>
      <c r="AE240" s="51" t="n"/>
      <c r="AF240" s="53">
        <f>IF(AND(ISNUMBER($P240),ISNUMBER($AL240),$AL240&lt;&gt;0),ROUND($P240/$AL240*100,1),"")</f>
        <v/>
      </c>
      <c r="AG240" s="54">
        <f>IF(AND(ISNUMBER($S240),ISNUMBER($AL240),$AL240&lt;&gt;0),ROUND($S240/$AL240*100,2),"")</f>
        <v/>
      </c>
      <c r="AH240" s="53">
        <f>IF(AND(ISNUMBER($Q240),ISNUMBER($AL240),$AL240&lt;&gt;0),ROUND($Q240/$AL240*100,1),"")</f>
        <v/>
      </c>
      <c r="AI240" s="48">
        <f>IF(ISNUMBER($S240),IF($S240&lt;=1,"Yes","No"),"n/a")</f>
        <v/>
      </c>
      <c r="AJ240" s="48">
        <f>IF(ISNUMBER($S240),ROUND(MAX(0,MIN(100,100-$S240*2.5-IF(ISNUMBER($T240),$T240,0)*0.12+IF($S240&lt;=1,12,0))),0),"")</f>
        <v/>
      </c>
      <c r="AK240" s="48">
        <f>IF(ISNUMBER($Q240),IF($Q240&gt;=100,20,IF($Q240&gt;=30,10,0)),0)+IF(ISNUMBER($R240),IF($R240&gt;=100,20,0),0)+IF(ISNUMBER($P240),IF($P240&gt;=150,20,IF($P240&gt;=50,12,5)),0)+IF(ISNUMBER($S240),IF($S240&lt;=1,15,0),0)</f>
        <v/>
      </c>
      <c r="AL240" s="48" t="n">
        <v>1000</v>
      </c>
      <c r="AM240" s="49" t="n"/>
      <c r="AN240" s="48">
        <f>IF(AND(ISNUMBER($P240),ISNUMBER($AL240),$AL240&lt;&gt;0),IF(OR($P240&gt;180,$P240/$AL240*1000&gt;400),"Over ceiling, confirm SKU","Within"),"n/a")</f>
        <v/>
      </c>
      <c r="AO240" s="51" t="n"/>
      <c r="AP240" s="51" t="n"/>
      <c r="AQ240" s="51" t="n"/>
      <c r="AR240" s="34" t="inlineStr">
        <is>
          <t>Retrieved and cited, see Enrichment Log</t>
        </is>
      </c>
      <c r="AS240" s="34" t="inlineStr">
        <is>
          <t>BLANK -&gt; requires live Amazon.ca capture</t>
        </is>
      </c>
      <c r="AT240" s="34" t="inlineStr">
        <is>
          <t>Unverified commercial data</t>
        </is>
      </c>
    </row>
    <row r="241" ht="28" customHeight="1">
      <c r="A241" s="34" t="inlineStr">
        <is>
          <t>Pedialyte</t>
        </is>
      </c>
      <c r="B241" s="34" t="inlineStr">
        <is>
          <t>Pedialyte Electrolyte Solution | Mixed Fruit | 24 pack 1L</t>
        </is>
      </c>
      <c r="C241" s="34" t="inlineStr">
        <is>
          <t>2) Electrolyte beverage (RTD)</t>
        </is>
      </c>
      <c r="D241" s="34" t="inlineStr">
        <is>
          <t>1 L bottle</t>
        </is>
      </c>
      <c r="E241" s="48" t="n">
        <v>24</v>
      </c>
      <c r="F241" s="49" t="n"/>
      <c r="G241" s="50">
        <f>IF(AND(ISNUMBER($F241),ISNUMBER($E241),$E241&lt;&gt;0),$F241/$E241,"")</f>
        <v/>
      </c>
      <c r="H241" s="50">
        <f>IF(AND(ISNUMBER($F241),ISNUMBER($AL241),ISNUMBER($E241),($AL241*$E241)&lt;&gt;0),$F241/($AL241*$E241)*100,"")</f>
        <v/>
      </c>
      <c r="I241" s="51" t="n"/>
      <c r="J241" s="52" t="n"/>
      <c r="K241" s="50">
        <f>IF(AND(ISNUMBER($F241),ISNUMBER($J241)),$F241*(1-$J241),"")</f>
        <v/>
      </c>
      <c r="L241" s="51" t="n"/>
      <c r="M241" s="51" t="n"/>
      <c r="N241" s="50">
        <f>IF(ISNUMBER($F241),($F241-IF(ISNUMBER($AM241),$AM241,0))*(1-IF(ISNUMBER($J241),$J241,0)),"")</f>
        <v/>
      </c>
      <c r="O241" s="34" t="inlineStr">
        <is>
          <t>Mixed Fruit</t>
        </is>
      </c>
      <c r="P241" s="48" t="n">
        <v>0</v>
      </c>
      <c r="Q241" s="48" t="n">
        <v>1035</v>
      </c>
      <c r="R241" s="48" t="n">
        <v>780</v>
      </c>
      <c r="S241" s="48" t="n">
        <v>25</v>
      </c>
      <c r="T241" s="48" t="n">
        <v>100</v>
      </c>
      <c r="U241" s="34" t="inlineStr">
        <is>
          <t>Dextrose + sucralose + acesulfame-K</t>
        </is>
      </c>
      <c r="V241" s="34" t="inlineStr">
        <is>
          <t>Medical grade rehydration, dehydration relief (values per 1 L; ~370 mg sodium per 12 oz serving)</t>
        </is>
      </c>
      <c r="W241" s="51" t="n"/>
      <c r="X241" s="51" t="n"/>
      <c r="Y241" s="51" t="n"/>
      <c r="Z241" s="51" t="n"/>
      <c r="AA241" s="34" t="inlineStr">
        <is>
          <t>High</t>
        </is>
      </c>
      <c r="AB241" s="34" t="inlineStr">
        <is>
          <t>Trusted clinical rehydration; year round + flu season spikes</t>
        </is>
      </c>
      <c r="AC241" s="34" t="inlineStr">
        <is>
          <t>Doctor trusted rehydration for illness/dehydration</t>
        </is>
      </c>
      <c r="AD241" s="34" t="inlineStr">
        <is>
          <t>Medical grade electrolyte ratio trusted for genuine dehydration.</t>
        </is>
      </c>
      <c r="AE241" s="51" t="n"/>
      <c r="AF241" s="53">
        <f>IF(AND(ISNUMBER($P241),ISNUMBER($AL241),$AL241&lt;&gt;0),ROUND($P241/$AL241*100,1),"")</f>
        <v/>
      </c>
      <c r="AG241" s="54">
        <f>IF(AND(ISNUMBER($S241),ISNUMBER($AL241),$AL241&lt;&gt;0),ROUND($S241/$AL241*100,2),"")</f>
        <v/>
      </c>
      <c r="AH241" s="53">
        <f>IF(AND(ISNUMBER($Q241),ISNUMBER($AL241),$AL241&lt;&gt;0),ROUND($Q241/$AL241*100,1),"")</f>
        <v/>
      </c>
      <c r="AI241" s="48">
        <f>IF(ISNUMBER($S241),IF($S241&lt;=1,"Yes","No"),"n/a")</f>
        <v/>
      </c>
      <c r="AJ241" s="48">
        <f>IF(ISNUMBER($S241),ROUND(MAX(0,MIN(100,100-$S241*2.5-IF(ISNUMBER($T241),$T241,0)*0.12+IF($S241&lt;=1,12,0))),0),"")</f>
        <v/>
      </c>
      <c r="AK241" s="48">
        <f>IF(ISNUMBER($Q241),IF($Q241&gt;=100,20,IF($Q241&gt;=30,10,0)),0)+IF(ISNUMBER($R241),IF($R241&gt;=100,20,0),0)+IF(ISNUMBER($P241),IF($P241&gt;=150,20,IF($P241&gt;=50,12,5)),0)+IF(ISNUMBER($S241),IF($S241&lt;=1,15,0),0)</f>
        <v/>
      </c>
      <c r="AL241" s="48" t="n">
        <v>1000</v>
      </c>
      <c r="AM241" s="49" t="n"/>
      <c r="AN241" s="48">
        <f>IF(AND(ISNUMBER($P241),ISNUMBER($AL241),$AL241&lt;&gt;0),IF(OR($P241&gt;180,$P241/$AL241*1000&gt;400),"Over ceiling, confirm SKU","Within"),"n/a")</f>
        <v/>
      </c>
      <c r="AO241" s="51" t="n"/>
      <c r="AP241" s="51" t="n"/>
      <c r="AQ241" s="51" t="n"/>
      <c r="AR241" s="34" t="inlineStr">
        <is>
          <t>Retrieved and cited, see Enrichment Log</t>
        </is>
      </c>
      <c r="AS241" s="34" t="inlineStr">
        <is>
          <t>BLANK -&gt; requires live Amazon.ca capture</t>
        </is>
      </c>
      <c r="AT241" s="34" t="inlineStr">
        <is>
          <t>Unverified commercial data</t>
        </is>
      </c>
    </row>
    <row r="242" ht="28" customHeight="1">
      <c r="A242" s="34" t="inlineStr">
        <is>
          <t>Gatorade</t>
        </is>
      </c>
      <c r="B242" s="34" t="inlineStr">
        <is>
          <t>Gatorlyte Rapid Rehydration | Orange | single 591mL</t>
        </is>
      </c>
      <c r="C242" s="34" t="inlineStr">
        <is>
          <t>2) Electrolyte beverage (RTD)</t>
        </is>
      </c>
      <c r="D242" s="34" t="inlineStr">
        <is>
          <t>591 mL bottle</t>
        </is>
      </c>
      <c r="E242" s="48" t="n">
        <v>1</v>
      </c>
      <c r="F242" s="49" t="n"/>
      <c r="G242" s="50">
        <f>IF(AND(ISNUMBER($F242),ISNUMBER($E242),$E242&lt;&gt;0),$F242/$E242,"")</f>
        <v/>
      </c>
      <c r="H242" s="50">
        <f>IF(AND(ISNUMBER($F242),ISNUMBER($AL242),ISNUMBER($E242),($AL242*$E242)&lt;&gt;0),$F242/($AL242*$E242)*100,"")</f>
        <v/>
      </c>
      <c r="I242" s="51" t="n"/>
      <c r="J242" s="52" t="n"/>
      <c r="K242" s="50">
        <f>IF(AND(ISNUMBER($F242),ISNUMBER($J242)),$F242*(1-$J242),"")</f>
        <v/>
      </c>
      <c r="L242" s="51" t="n"/>
      <c r="M242" s="51" t="n"/>
      <c r="N242" s="50">
        <f>IF(ISNUMBER($F242),($F242-IF(ISNUMBER($AM242),$AM242,0))*(1-IF(ISNUMBER($J242),$J242,0)),"")</f>
        <v/>
      </c>
      <c r="O242" s="34" t="inlineStr">
        <is>
          <t>Orange</t>
        </is>
      </c>
      <c r="P242" s="48" t="n">
        <v>0</v>
      </c>
      <c r="Q242" s="48" t="n">
        <v>490</v>
      </c>
      <c r="R242" s="48" t="n">
        <v>350</v>
      </c>
      <c r="S242" s="48" t="n">
        <v>12</v>
      </c>
      <c r="T242" s="48" t="n">
        <v>50</v>
      </c>
      <c r="U242" s="34" t="inlineStr">
        <is>
          <t>Sugar + sucralose</t>
        </is>
      </c>
      <c r="V242" s="34" t="inlineStr">
        <is>
          <t>5 electrolytes, rapid rehydration, specialized formula</t>
        </is>
      </c>
      <c r="W242" s="51" t="n"/>
      <c r="X242" s="51" t="n"/>
      <c r="Y242" s="51" t="n"/>
      <c r="Z242" s="51" t="n"/>
      <c r="AA242" s="34" t="inlineStr">
        <is>
          <t>Medium</t>
        </is>
      </c>
      <c r="AB242" s="34" t="inlineStr">
        <is>
          <t>Premium rapid rehydration line</t>
        </is>
      </c>
      <c r="AC242" s="34" t="inlineStr">
        <is>
          <t>Higher electrolyte rapid rehydration</t>
        </is>
      </c>
      <c r="AD242" s="34" t="inlineStr">
        <is>
          <t>Highest sodium/potassium load for serious rehydration.</t>
        </is>
      </c>
      <c r="AE242" s="51" t="n"/>
      <c r="AF242" s="53">
        <f>IF(AND(ISNUMBER($P242),ISNUMBER($AL242),$AL242&lt;&gt;0),ROUND($P242/$AL242*100,1),"")</f>
        <v/>
      </c>
      <c r="AG242" s="54">
        <f>IF(AND(ISNUMBER($S242),ISNUMBER($AL242),$AL242&lt;&gt;0),ROUND($S242/$AL242*100,2),"")</f>
        <v/>
      </c>
      <c r="AH242" s="53">
        <f>IF(AND(ISNUMBER($Q242),ISNUMBER($AL242),$AL242&lt;&gt;0),ROUND($Q242/$AL242*100,1),"")</f>
        <v/>
      </c>
      <c r="AI242" s="48">
        <f>IF(ISNUMBER($S242),IF($S242&lt;=1,"Yes","No"),"n/a")</f>
        <v/>
      </c>
      <c r="AJ242" s="48">
        <f>IF(ISNUMBER($S242),ROUND(MAX(0,MIN(100,100-$S242*2.5-IF(ISNUMBER($T242),$T242,0)*0.12+IF($S242&lt;=1,12,0))),0),"")</f>
        <v/>
      </c>
      <c r="AK242" s="48">
        <f>IF(ISNUMBER($Q242),IF($Q242&gt;=100,20,IF($Q242&gt;=30,10,0)),0)+IF(ISNUMBER($R242),IF($R242&gt;=100,20,0),0)+IF(ISNUMBER($P242),IF($P242&gt;=150,20,IF($P242&gt;=50,12,5)),0)+IF(ISNUMBER($S242),IF($S242&lt;=1,15,0),0)</f>
        <v/>
      </c>
      <c r="AL242" s="48" t="n">
        <v>591</v>
      </c>
      <c r="AM242" s="49" t="n"/>
      <c r="AN242" s="48">
        <f>IF(AND(ISNUMBER($P242),ISNUMBER($AL242),$AL242&lt;&gt;0),IF(OR($P242&gt;180,$P242/$AL242*1000&gt;400),"Over ceiling, confirm SKU","Within"),"n/a")</f>
        <v/>
      </c>
      <c r="AO242" s="51" t="n"/>
      <c r="AP242" s="51" t="n"/>
      <c r="AQ242" s="51" t="n"/>
      <c r="AR242" s="34" t="inlineStr">
        <is>
          <t>Recalled, batch confirmed, to confirm</t>
        </is>
      </c>
      <c r="AS242" s="34" t="inlineStr">
        <is>
          <t>BLANK -&gt; requires live Amazon.ca capture</t>
        </is>
      </c>
      <c r="AT242" s="34" t="inlineStr">
        <is>
          <t>Unverified commercial data</t>
        </is>
      </c>
    </row>
    <row r="243" ht="28" customHeight="1">
      <c r="A243" s="34" t="inlineStr">
        <is>
          <t>Gatorade</t>
        </is>
      </c>
      <c r="B243" s="34" t="inlineStr">
        <is>
          <t>Gatorlyte Rapid Rehydration | Orange | 6 pack 591mL</t>
        </is>
      </c>
      <c r="C243" s="34" t="inlineStr">
        <is>
          <t>2) Electrolyte beverage (RTD)</t>
        </is>
      </c>
      <c r="D243" s="34" t="inlineStr">
        <is>
          <t>591 mL bottle</t>
        </is>
      </c>
      <c r="E243" s="48" t="n">
        <v>6</v>
      </c>
      <c r="F243" s="49" t="n"/>
      <c r="G243" s="50">
        <f>IF(AND(ISNUMBER($F243),ISNUMBER($E243),$E243&lt;&gt;0),$F243/$E243,"")</f>
        <v/>
      </c>
      <c r="H243" s="50">
        <f>IF(AND(ISNUMBER($F243),ISNUMBER($AL243),ISNUMBER($E243),($AL243*$E243)&lt;&gt;0),$F243/($AL243*$E243)*100,"")</f>
        <v/>
      </c>
      <c r="I243" s="51" t="n"/>
      <c r="J243" s="52" t="n"/>
      <c r="K243" s="50">
        <f>IF(AND(ISNUMBER($F243),ISNUMBER($J243)),$F243*(1-$J243),"")</f>
        <v/>
      </c>
      <c r="L243" s="51" t="n"/>
      <c r="M243" s="51" t="n"/>
      <c r="N243" s="50">
        <f>IF(ISNUMBER($F243),($F243-IF(ISNUMBER($AM243),$AM243,0))*(1-IF(ISNUMBER($J243),$J243,0)),"")</f>
        <v/>
      </c>
      <c r="O243" s="34" t="inlineStr">
        <is>
          <t>Orange</t>
        </is>
      </c>
      <c r="P243" s="48" t="n">
        <v>0</v>
      </c>
      <c r="Q243" s="48" t="n">
        <v>490</v>
      </c>
      <c r="R243" s="48" t="n">
        <v>350</v>
      </c>
      <c r="S243" s="48" t="n">
        <v>12</v>
      </c>
      <c r="T243" s="48" t="n">
        <v>50</v>
      </c>
      <c r="U243" s="34" t="inlineStr">
        <is>
          <t>Sugar + sucralose</t>
        </is>
      </c>
      <c r="V243" s="34" t="inlineStr">
        <is>
          <t>5 electrolytes, rapid rehydration, specialized formula</t>
        </is>
      </c>
      <c r="W243" s="51" t="n"/>
      <c r="X243" s="51" t="n"/>
      <c r="Y243" s="51" t="n"/>
      <c r="Z243" s="51" t="n"/>
      <c r="AA243" s="34" t="inlineStr">
        <is>
          <t>Medium</t>
        </is>
      </c>
      <c r="AB243" s="34" t="inlineStr">
        <is>
          <t>Premium rapid rehydration line</t>
        </is>
      </c>
      <c r="AC243" s="34" t="inlineStr">
        <is>
          <t>Higher electrolyte rapid rehydration</t>
        </is>
      </c>
      <c r="AD243" s="34" t="inlineStr">
        <is>
          <t>Highest sodium/potassium load for serious rehydration.</t>
        </is>
      </c>
      <c r="AE243" s="51" t="n"/>
      <c r="AF243" s="53">
        <f>IF(AND(ISNUMBER($P243),ISNUMBER($AL243),$AL243&lt;&gt;0),ROUND($P243/$AL243*100,1),"")</f>
        <v/>
      </c>
      <c r="AG243" s="54">
        <f>IF(AND(ISNUMBER($S243),ISNUMBER($AL243),$AL243&lt;&gt;0),ROUND($S243/$AL243*100,2),"")</f>
        <v/>
      </c>
      <c r="AH243" s="53">
        <f>IF(AND(ISNUMBER($Q243),ISNUMBER($AL243),$AL243&lt;&gt;0),ROUND($Q243/$AL243*100,1),"")</f>
        <v/>
      </c>
      <c r="AI243" s="48">
        <f>IF(ISNUMBER($S243),IF($S243&lt;=1,"Yes","No"),"n/a")</f>
        <v/>
      </c>
      <c r="AJ243" s="48">
        <f>IF(ISNUMBER($S243),ROUND(MAX(0,MIN(100,100-$S243*2.5-IF(ISNUMBER($T243),$T243,0)*0.12+IF($S243&lt;=1,12,0))),0),"")</f>
        <v/>
      </c>
      <c r="AK243" s="48">
        <f>IF(ISNUMBER($Q243),IF($Q243&gt;=100,20,IF($Q243&gt;=30,10,0)),0)+IF(ISNUMBER($R243),IF($R243&gt;=100,20,0),0)+IF(ISNUMBER($P243),IF($P243&gt;=150,20,IF($P243&gt;=50,12,5)),0)+IF(ISNUMBER($S243),IF($S243&lt;=1,15,0),0)</f>
        <v/>
      </c>
      <c r="AL243" s="48" t="n">
        <v>591</v>
      </c>
      <c r="AM243" s="49" t="n"/>
      <c r="AN243" s="48">
        <f>IF(AND(ISNUMBER($P243),ISNUMBER($AL243),$AL243&lt;&gt;0),IF(OR($P243&gt;180,$P243/$AL243*1000&gt;400),"Over ceiling, confirm SKU","Within"),"n/a")</f>
        <v/>
      </c>
      <c r="AO243" s="51" t="n"/>
      <c r="AP243" s="51" t="n"/>
      <c r="AQ243" s="51" t="n"/>
      <c r="AR243" s="34" t="inlineStr">
        <is>
          <t>Recalled, batch confirmed, to confirm</t>
        </is>
      </c>
      <c r="AS243" s="34" t="inlineStr">
        <is>
          <t>BLANK -&gt; requires live Amazon.ca capture</t>
        </is>
      </c>
      <c r="AT243" s="34" t="inlineStr">
        <is>
          <t>Unverified commercial data</t>
        </is>
      </c>
    </row>
    <row r="244" ht="28" customHeight="1">
      <c r="A244" s="34" t="inlineStr">
        <is>
          <t>Gatorade</t>
        </is>
      </c>
      <c r="B244" s="34" t="inlineStr">
        <is>
          <t>Gatorlyte Rapid Rehydration | Orange | 12 pack 591mL</t>
        </is>
      </c>
      <c r="C244" s="34" t="inlineStr">
        <is>
          <t>2) Electrolyte beverage (RTD)</t>
        </is>
      </c>
      <c r="D244" s="34" t="inlineStr">
        <is>
          <t>591 mL bottle</t>
        </is>
      </c>
      <c r="E244" s="48" t="n">
        <v>12</v>
      </c>
      <c r="F244" s="49" t="n"/>
      <c r="G244" s="50">
        <f>IF(AND(ISNUMBER($F244),ISNUMBER($E244),$E244&lt;&gt;0),$F244/$E244,"")</f>
        <v/>
      </c>
      <c r="H244" s="50">
        <f>IF(AND(ISNUMBER($F244),ISNUMBER($AL244),ISNUMBER($E244),($AL244*$E244)&lt;&gt;0),$F244/($AL244*$E244)*100,"")</f>
        <v/>
      </c>
      <c r="I244" s="51" t="n"/>
      <c r="J244" s="52" t="n"/>
      <c r="K244" s="50">
        <f>IF(AND(ISNUMBER($F244),ISNUMBER($J244)),$F244*(1-$J244),"")</f>
        <v/>
      </c>
      <c r="L244" s="51" t="n"/>
      <c r="M244" s="51" t="n"/>
      <c r="N244" s="50">
        <f>IF(ISNUMBER($F244),($F244-IF(ISNUMBER($AM244),$AM244,0))*(1-IF(ISNUMBER($J244),$J244,0)),"")</f>
        <v/>
      </c>
      <c r="O244" s="34" t="inlineStr">
        <is>
          <t>Orange</t>
        </is>
      </c>
      <c r="P244" s="48" t="n">
        <v>0</v>
      </c>
      <c r="Q244" s="48" t="n">
        <v>490</v>
      </c>
      <c r="R244" s="48" t="n">
        <v>350</v>
      </c>
      <c r="S244" s="48" t="n">
        <v>12</v>
      </c>
      <c r="T244" s="48" t="n">
        <v>50</v>
      </c>
      <c r="U244" s="34" t="inlineStr">
        <is>
          <t>Sugar + sucralose</t>
        </is>
      </c>
      <c r="V244" s="34" t="inlineStr">
        <is>
          <t>5 electrolytes, rapid rehydration, specialized formula</t>
        </is>
      </c>
      <c r="W244" s="51" t="n"/>
      <c r="X244" s="51" t="n"/>
      <c r="Y244" s="51" t="n"/>
      <c r="Z244" s="51" t="n"/>
      <c r="AA244" s="34" t="inlineStr">
        <is>
          <t>Medium</t>
        </is>
      </c>
      <c r="AB244" s="34" t="inlineStr">
        <is>
          <t>Premium rapid rehydration line</t>
        </is>
      </c>
      <c r="AC244" s="34" t="inlineStr">
        <is>
          <t>Higher electrolyte rapid rehydration</t>
        </is>
      </c>
      <c r="AD244" s="34" t="inlineStr">
        <is>
          <t>Highest sodium/potassium load for serious rehydration.</t>
        </is>
      </c>
      <c r="AE244" s="51" t="n"/>
      <c r="AF244" s="53">
        <f>IF(AND(ISNUMBER($P244),ISNUMBER($AL244),$AL244&lt;&gt;0),ROUND($P244/$AL244*100,1),"")</f>
        <v/>
      </c>
      <c r="AG244" s="54">
        <f>IF(AND(ISNUMBER($S244),ISNUMBER($AL244),$AL244&lt;&gt;0),ROUND($S244/$AL244*100,2),"")</f>
        <v/>
      </c>
      <c r="AH244" s="53">
        <f>IF(AND(ISNUMBER($Q244),ISNUMBER($AL244),$AL244&lt;&gt;0),ROUND($Q244/$AL244*100,1),"")</f>
        <v/>
      </c>
      <c r="AI244" s="48">
        <f>IF(ISNUMBER($S244),IF($S244&lt;=1,"Yes","No"),"n/a")</f>
        <v/>
      </c>
      <c r="AJ244" s="48">
        <f>IF(ISNUMBER($S244),ROUND(MAX(0,MIN(100,100-$S244*2.5-IF(ISNUMBER($T244),$T244,0)*0.12+IF($S244&lt;=1,12,0))),0),"")</f>
        <v/>
      </c>
      <c r="AK244" s="48">
        <f>IF(ISNUMBER($Q244),IF($Q244&gt;=100,20,IF($Q244&gt;=30,10,0)),0)+IF(ISNUMBER($R244),IF($R244&gt;=100,20,0),0)+IF(ISNUMBER($P244),IF($P244&gt;=150,20,IF($P244&gt;=50,12,5)),0)+IF(ISNUMBER($S244),IF($S244&lt;=1,15,0),0)</f>
        <v/>
      </c>
      <c r="AL244" s="48" t="n">
        <v>591</v>
      </c>
      <c r="AM244" s="49" t="n"/>
      <c r="AN244" s="48">
        <f>IF(AND(ISNUMBER($P244),ISNUMBER($AL244),$AL244&lt;&gt;0),IF(OR($P244&gt;180,$P244/$AL244*1000&gt;400),"Over ceiling, confirm SKU","Within"),"n/a")</f>
        <v/>
      </c>
      <c r="AO244" s="51" t="n"/>
      <c r="AP244" s="51" t="n"/>
      <c r="AQ244" s="51" t="n"/>
      <c r="AR244" s="34" t="inlineStr">
        <is>
          <t>Recalled, batch confirmed, to confirm</t>
        </is>
      </c>
      <c r="AS244" s="34" t="inlineStr">
        <is>
          <t>BLANK -&gt; requires live Amazon.ca capture</t>
        </is>
      </c>
      <c r="AT244" s="34" t="inlineStr">
        <is>
          <t>Unverified commercial data</t>
        </is>
      </c>
    </row>
    <row r="245" ht="28" customHeight="1">
      <c r="A245" s="34" t="inlineStr">
        <is>
          <t>Gatorade</t>
        </is>
      </c>
      <c r="B245" s="34" t="inlineStr">
        <is>
          <t>Gatorlyte Rapid Rehydration | Orange | 24 pack 591mL</t>
        </is>
      </c>
      <c r="C245" s="34" t="inlineStr">
        <is>
          <t>2) Electrolyte beverage (RTD)</t>
        </is>
      </c>
      <c r="D245" s="34" t="inlineStr">
        <is>
          <t>591 mL bottle</t>
        </is>
      </c>
      <c r="E245" s="48" t="n">
        <v>24</v>
      </c>
      <c r="F245" s="49" t="n"/>
      <c r="G245" s="50">
        <f>IF(AND(ISNUMBER($F245),ISNUMBER($E245),$E245&lt;&gt;0),$F245/$E245,"")</f>
        <v/>
      </c>
      <c r="H245" s="50">
        <f>IF(AND(ISNUMBER($F245),ISNUMBER($AL245),ISNUMBER($E245),($AL245*$E245)&lt;&gt;0),$F245/($AL245*$E245)*100,"")</f>
        <v/>
      </c>
      <c r="I245" s="51" t="n"/>
      <c r="J245" s="52" t="n"/>
      <c r="K245" s="50">
        <f>IF(AND(ISNUMBER($F245),ISNUMBER($J245)),$F245*(1-$J245),"")</f>
        <v/>
      </c>
      <c r="L245" s="51" t="n"/>
      <c r="M245" s="51" t="n"/>
      <c r="N245" s="50">
        <f>IF(ISNUMBER($F245),($F245-IF(ISNUMBER($AM245),$AM245,0))*(1-IF(ISNUMBER($J245),$J245,0)),"")</f>
        <v/>
      </c>
      <c r="O245" s="34" t="inlineStr">
        <is>
          <t>Orange</t>
        </is>
      </c>
      <c r="P245" s="48" t="n">
        <v>0</v>
      </c>
      <c r="Q245" s="48" t="n">
        <v>490</v>
      </c>
      <c r="R245" s="48" t="n">
        <v>350</v>
      </c>
      <c r="S245" s="48" t="n">
        <v>12</v>
      </c>
      <c r="T245" s="48" t="n">
        <v>50</v>
      </c>
      <c r="U245" s="34" t="inlineStr">
        <is>
          <t>Sugar + sucralose</t>
        </is>
      </c>
      <c r="V245" s="34" t="inlineStr">
        <is>
          <t>5 electrolytes, rapid rehydration, specialized formula</t>
        </is>
      </c>
      <c r="W245" s="51" t="n"/>
      <c r="X245" s="51" t="n"/>
      <c r="Y245" s="51" t="n"/>
      <c r="Z245" s="51" t="n"/>
      <c r="AA245" s="34" t="inlineStr">
        <is>
          <t>Medium</t>
        </is>
      </c>
      <c r="AB245" s="34" t="inlineStr">
        <is>
          <t>Premium rapid rehydration line</t>
        </is>
      </c>
      <c r="AC245" s="34" t="inlineStr">
        <is>
          <t>Higher electrolyte rapid rehydration</t>
        </is>
      </c>
      <c r="AD245" s="34" t="inlineStr">
        <is>
          <t>Highest sodium/potassium load for serious rehydration.</t>
        </is>
      </c>
      <c r="AE245" s="51" t="n"/>
      <c r="AF245" s="53">
        <f>IF(AND(ISNUMBER($P245),ISNUMBER($AL245),$AL245&lt;&gt;0),ROUND($P245/$AL245*100,1),"")</f>
        <v/>
      </c>
      <c r="AG245" s="54">
        <f>IF(AND(ISNUMBER($S245),ISNUMBER($AL245),$AL245&lt;&gt;0),ROUND($S245/$AL245*100,2),"")</f>
        <v/>
      </c>
      <c r="AH245" s="53">
        <f>IF(AND(ISNUMBER($Q245),ISNUMBER($AL245),$AL245&lt;&gt;0),ROUND($Q245/$AL245*100,1),"")</f>
        <v/>
      </c>
      <c r="AI245" s="48">
        <f>IF(ISNUMBER($S245),IF($S245&lt;=1,"Yes","No"),"n/a")</f>
        <v/>
      </c>
      <c r="AJ245" s="48">
        <f>IF(ISNUMBER($S245),ROUND(MAX(0,MIN(100,100-$S245*2.5-IF(ISNUMBER($T245),$T245,0)*0.12+IF($S245&lt;=1,12,0))),0),"")</f>
        <v/>
      </c>
      <c r="AK245" s="48">
        <f>IF(ISNUMBER($Q245),IF($Q245&gt;=100,20,IF($Q245&gt;=30,10,0)),0)+IF(ISNUMBER($R245),IF($R245&gt;=100,20,0),0)+IF(ISNUMBER($P245),IF($P245&gt;=150,20,IF($P245&gt;=50,12,5)),0)+IF(ISNUMBER($S245),IF($S245&lt;=1,15,0),0)</f>
        <v/>
      </c>
      <c r="AL245" s="48" t="n">
        <v>591</v>
      </c>
      <c r="AM245" s="49" t="n"/>
      <c r="AN245" s="48">
        <f>IF(AND(ISNUMBER($P245),ISNUMBER($AL245),$AL245&lt;&gt;0),IF(OR($P245&gt;180,$P245/$AL245*1000&gt;400),"Over ceiling, confirm SKU","Within"),"n/a")</f>
        <v/>
      </c>
      <c r="AO245" s="51" t="n"/>
      <c r="AP245" s="51" t="n"/>
      <c r="AQ245" s="51" t="n"/>
      <c r="AR245" s="34" t="inlineStr">
        <is>
          <t>Recalled, batch confirmed, to confirm</t>
        </is>
      </c>
      <c r="AS245" s="34" t="inlineStr">
        <is>
          <t>BLANK -&gt; requires live Amazon.ca capture</t>
        </is>
      </c>
      <c r="AT245" s="34" t="inlineStr">
        <is>
          <t>Unverified commercial data</t>
        </is>
      </c>
    </row>
    <row r="246" ht="28" customHeight="1">
      <c r="A246" s="34" t="inlineStr">
        <is>
          <t>Gatorade</t>
        </is>
      </c>
      <c r="B246" s="34" t="inlineStr">
        <is>
          <t>Gatorlyte Rapid Rehydration | Cherry Lime | single 591mL</t>
        </is>
      </c>
      <c r="C246" s="34" t="inlineStr">
        <is>
          <t>2) Electrolyte beverage (RTD)</t>
        </is>
      </c>
      <c r="D246" s="34" t="inlineStr">
        <is>
          <t>591 mL bottle</t>
        </is>
      </c>
      <c r="E246" s="48" t="n">
        <v>1</v>
      </c>
      <c r="F246" s="49" t="n"/>
      <c r="G246" s="50">
        <f>IF(AND(ISNUMBER($F246),ISNUMBER($E246),$E246&lt;&gt;0),$F246/$E246,"")</f>
        <v/>
      </c>
      <c r="H246" s="50">
        <f>IF(AND(ISNUMBER($F246),ISNUMBER($AL246),ISNUMBER($E246),($AL246*$E246)&lt;&gt;0),$F246/($AL246*$E246)*100,"")</f>
        <v/>
      </c>
      <c r="I246" s="51" t="n"/>
      <c r="J246" s="52" t="n"/>
      <c r="K246" s="50">
        <f>IF(AND(ISNUMBER($F246),ISNUMBER($J246)),$F246*(1-$J246),"")</f>
        <v/>
      </c>
      <c r="L246" s="51" t="n"/>
      <c r="M246" s="51" t="n"/>
      <c r="N246" s="50">
        <f>IF(ISNUMBER($F246),($F246-IF(ISNUMBER($AM246),$AM246,0))*(1-IF(ISNUMBER($J246),$J246,0)),"")</f>
        <v/>
      </c>
      <c r="O246" s="34" t="inlineStr">
        <is>
          <t>Cherry Lime</t>
        </is>
      </c>
      <c r="P246" s="48" t="n">
        <v>0</v>
      </c>
      <c r="Q246" s="48" t="n">
        <v>490</v>
      </c>
      <c r="R246" s="48" t="n">
        <v>350</v>
      </c>
      <c r="S246" s="48" t="n">
        <v>12</v>
      </c>
      <c r="T246" s="48" t="n">
        <v>50</v>
      </c>
      <c r="U246" s="34" t="inlineStr">
        <is>
          <t>Sugar + sucralose</t>
        </is>
      </c>
      <c r="V246" s="34" t="inlineStr">
        <is>
          <t>5 electrolytes, rapid rehydration, specialized formula</t>
        </is>
      </c>
      <c r="W246" s="51" t="n"/>
      <c r="X246" s="51" t="n"/>
      <c r="Y246" s="51" t="n"/>
      <c r="Z246" s="51" t="n"/>
      <c r="AA246" s="34" t="inlineStr">
        <is>
          <t>Medium</t>
        </is>
      </c>
      <c r="AB246" s="34" t="inlineStr">
        <is>
          <t>Premium rapid rehydration line</t>
        </is>
      </c>
      <c r="AC246" s="34" t="inlineStr">
        <is>
          <t>Higher electrolyte rapid rehydration</t>
        </is>
      </c>
      <c r="AD246" s="34" t="inlineStr">
        <is>
          <t>Highest sodium/potassium load for serious rehydration.</t>
        </is>
      </c>
      <c r="AE246" s="51" t="n"/>
      <c r="AF246" s="53">
        <f>IF(AND(ISNUMBER($P246),ISNUMBER($AL246),$AL246&lt;&gt;0),ROUND($P246/$AL246*100,1),"")</f>
        <v/>
      </c>
      <c r="AG246" s="54">
        <f>IF(AND(ISNUMBER($S246),ISNUMBER($AL246),$AL246&lt;&gt;0),ROUND($S246/$AL246*100,2),"")</f>
        <v/>
      </c>
      <c r="AH246" s="53">
        <f>IF(AND(ISNUMBER($Q246),ISNUMBER($AL246),$AL246&lt;&gt;0),ROUND($Q246/$AL246*100,1),"")</f>
        <v/>
      </c>
      <c r="AI246" s="48">
        <f>IF(ISNUMBER($S246),IF($S246&lt;=1,"Yes","No"),"n/a")</f>
        <v/>
      </c>
      <c r="AJ246" s="48">
        <f>IF(ISNUMBER($S246),ROUND(MAX(0,MIN(100,100-$S246*2.5-IF(ISNUMBER($T246),$T246,0)*0.12+IF($S246&lt;=1,12,0))),0),"")</f>
        <v/>
      </c>
      <c r="AK246" s="48">
        <f>IF(ISNUMBER($Q246),IF($Q246&gt;=100,20,IF($Q246&gt;=30,10,0)),0)+IF(ISNUMBER($R246),IF($R246&gt;=100,20,0),0)+IF(ISNUMBER($P246),IF($P246&gt;=150,20,IF($P246&gt;=50,12,5)),0)+IF(ISNUMBER($S246),IF($S246&lt;=1,15,0),0)</f>
        <v/>
      </c>
      <c r="AL246" s="48" t="n">
        <v>591</v>
      </c>
      <c r="AM246" s="49" t="n"/>
      <c r="AN246" s="48">
        <f>IF(AND(ISNUMBER($P246),ISNUMBER($AL246),$AL246&lt;&gt;0),IF(OR($P246&gt;180,$P246/$AL246*1000&gt;400),"Over ceiling, confirm SKU","Within"),"n/a")</f>
        <v/>
      </c>
      <c r="AO246" s="51" t="n"/>
      <c r="AP246" s="51" t="n"/>
      <c r="AQ246" s="51" t="n"/>
      <c r="AR246" s="34" t="inlineStr">
        <is>
          <t>Recalled, batch confirmed, to confirm</t>
        </is>
      </c>
      <c r="AS246" s="34" t="inlineStr">
        <is>
          <t>BLANK -&gt; requires live Amazon.ca capture</t>
        </is>
      </c>
      <c r="AT246" s="34" t="inlineStr">
        <is>
          <t>Unverified commercial data</t>
        </is>
      </c>
    </row>
    <row r="247" ht="28" customHeight="1">
      <c r="A247" s="34" t="inlineStr">
        <is>
          <t>Gatorade</t>
        </is>
      </c>
      <c r="B247" s="34" t="inlineStr">
        <is>
          <t>Gatorlyte Rapid Rehydration | Cherry Lime | 6 pack 591mL</t>
        </is>
      </c>
      <c r="C247" s="34" t="inlineStr">
        <is>
          <t>2) Electrolyte beverage (RTD)</t>
        </is>
      </c>
      <c r="D247" s="34" t="inlineStr">
        <is>
          <t>591 mL bottle</t>
        </is>
      </c>
      <c r="E247" s="48" t="n">
        <v>6</v>
      </c>
      <c r="F247" s="49" t="n"/>
      <c r="G247" s="50">
        <f>IF(AND(ISNUMBER($F247),ISNUMBER($E247),$E247&lt;&gt;0),$F247/$E247,"")</f>
        <v/>
      </c>
      <c r="H247" s="50">
        <f>IF(AND(ISNUMBER($F247),ISNUMBER($AL247),ISNUMBER($E247),($AL247*$E247)&lt;&gt;0),$F247/($AL247*$E247)*100,"")</f>
        <v/>
      </c>
      <c r="I247" s="51" t="n"/>
      <c r="J247" s="52" t="n"/>
      <c r="K247" s="50">
        <f>IF(AND(ISNUMBER($F247),ISNUMBER($J247)),$F247*(1-$J247),"")</f>
        <v/>
      </c>
      <c r="L247" s="51" t="n"/>
      <c r="M247" s="51" t="n"/>
      <c r="N247" s="50">
        <f>IF(ISNUMBER($F247),($F247-IF(ISNUMBER($AM247),$AM247,0))*(1-IF(ISNUMBER($J247),$J247,0)),"")</f>
        <v/>
      </c>
      <c r="O247" s="34" t="inlineStr">
        <is>
          <t>Cherry Lime</t>
        </is>
      </c>
      <c r="P247" s="48" t="n">
        <v>0</v>
      </c>
      <c r="Q247" s="48" t="n">
        <v>490</v>
      </c>
      <c r="R247" s="48" t="n">
        <v>350</v>
      </c>
      <c r="S247" s="48" t="n">
        <v>12</v>
      </c>
      <c r="T247" s="48" t="n">
        <v>50</v>
      </c>
      <c r="U247" s="34" t="inlineStr">
        <is>
          <t>Sugar + sucralose</t>
        </is>
      </c>
      <c r="V247" s="34" t="inlineStr">
        <is>
          <t>5 electrolytes, rapid rehydration, specialized formula</t>
        </is>
      </c>
      <c r="W247" s="51" t="n"/>
      <c r="X247" s="51" t="n"/>
      <c r="Y247" s="51" t="n"/>
      <c r="Z247" s="51" t="n"/>
      <c r="AA247" s="34" t="inlineStr">
        <is>
          <t>Medium</t>
        </is>
      </c>
      <c r="AB247" s="34" t="inlineStr">
        <is>
          <t>Premium rapid rehydration line</t>
        </is>
      </c>
      <c r="AC247" s="34" t="inlineStr">
        <is>
          <t>Higher electrolyte rapid rehydration</t>
        </is>
      </c>
      <c r="AD247" s="34" t="inlineStr">
        <is>
          <t>Highest sodium/potassium load for serious rehydration.</t>
        </is>
      </c>
      <c r="AE247" s="51" t="n"/>
      <c r="AF247" s="53">
        <f>IF(AND(ISNUMBER($P247),ISNUMBER($AL247),$AL247&lt;&gt;0),ROUND($P247/$AL247*100,1),"")</f>
        <v/>
      </c>
      <c r="AG247" s="54">
        <f>IF(AND(ISNUMBER($S247),ISNUMBER($AL247),$AL247&lt;&gt;0),ROUND($S247/$AL247*100,2),"")</f>
        <v/>
      </c>
      <c r="AH247" s="53">
        <f>IF(AND(ISNUMBER($Q247),ISNUMBER($AL247),$AL247&lt;&gt;0),ROUND($Q247/$AL247*100,1),"")</f>
        <v/>
      </c>
      <c r="AI247" s="48">
        <f>IF(ISNUMBER($S247),IF($S247&lt;=1,"Yes","No"),"n/a")</f>
        <v/>
      </c>
      <c r="AJ247" s="48">
        <f>IF(ISNUMBER($S247),ROUND(MAX(0,MIN(100,100-$S247*2.5-IF(ISNUMBER($T247),$T247,0)*0.12+IF($S247&lt;=1,12,0))),0),"")</f>
        <v/>
      </c>
      <c r="AK247" s="48">
        <f>IF(ISNUMBER($Q247),IF($Q247&gt;=100,20,IF($Q247&gt;=30,10,0)),0)+IF(ISNUMBER($R247),IF($R247&gt;=100,20,0),0)+IF(ISNUMBER($P247),IF($P247&gt;=150,20,IF($P247&gt;=50,12,5)),0)+IF(ISNUMBER($S247),IF($S247&lt;=1,15,0),0)</f>
        <v/>
      </c>
      <c r="AL247" s="48" t="n">
        <v>591</v>
      </c>
      <c r="AM247" s="49" t="n"/>
      <c r="AN247" s="48">
        <f>IF(AND(ISNUMBER($P247),ISNUMBER($AL247),$AL247&lt;&gt;0),IF(OR($P247&gt;180,$P247/$AL247*1000&gt;400),"Over ceiling, confirm SKU","Within"),"n/a")</f>
        <v/>
      </c>
      <c r="AO247" s="51" t="n"/>
      <c r="AP247" s="51" t="n"/>
      <c r="AQ247" s="51" t="n"/>
      <c r="AR247" s="34" t="inlineStr">
        <is>
          <t>Recalled, batch confirmed, to confirm</t>
        </is>
      </c>
      <c r="AS247" s="34" t="inlineStr">
        <is>
          <t>BLANK -&gt; requires live Amazon.ca capture</t>
        </is>
      </c>
      <c r="AT247" s="34" t="inlineStr">
        <is>
          <t>Unverified commercial data</t>
        </is>
      </c>
    </row>
    <row r="248" ht="28" customHeight="1">
      <c r="A248" s="34" t="inlineStr">
        <is>
          <t>Gatorade</t>
        </is>
      </c>
      <c r="B248" s="34" t="inlineStr">
        <is>
          <t>Gatorlyte Rapid Rehydration | Cherry Lime | 12 pack 591mL</t>
        </is>
      </c>
      <c r="C248" s="34" t="inlineStr">
        <is>
          <t>2) Electrolyte beverage (RTD)</t>
        </is>
      </c>
      <c r="D248" s="34" t="inlineStr">
        <is>
          <t>591 mL bottle</t>
        </is>
      </c>
      <c r="E248" s="48" t="n">
        <v>12</v>
      </c>
      <c r="F248" s="49" t="n"/>
      <c r="G248" s="50">
        <f>IF(AND(ISNUMBER($F248),ISNUMBER($E248),$E248&lt;&gt;0),$F248/$E248,"")</f>
        <v/>
      </c>
      <c r="H248" s="50">
        <f>IF(AND(ISNUMBER($F248),ISNUMBER($AL248),ISNUMBER($E248),($AL248*$E248)&lt;&gt;0),$F248/($AL248*$E248)*100,"")</f>
        <v/>
      </c>
      <c r="I248" s="51" t="n"/>
      <c r="J248" s="52" t="n"/>
      <c r="K248" s="50">
        <f>IF(AND(ISNUMBER($F248),ISNUMBER($J248)),$F248*(1-$J248),"")</f>
        <v/>
      </c>
      <c r="L248" s="51" t="n"/>
      <c r="M248" s="51" t="n"/>
      <c r="N248" s="50">
        <f>IF(ISNUMBER($F248),($F248-IF(ISNUMBER($AM248),$AM248,0))*(1-IF(ISNUMBER($J248),$J248,0)),"")</f>
        <v/>
      </c>
      <c r="O248" s="34" t="inlineStr">
        <is>
          <t>Cherry Lime</t>
        </is>
      </c>
      <c r="P248" s="48" t="n">
        <v>0</v>
      </c>
      <c r="Q248" s="48" t="n">
        <v>490</v>
      </c>
      <c r="R248" s="48" t="n">
        <v>350</v>
      </c>
      <c r="S248" s="48" t="n">
        <v>12</v>
      </c>
      <c r="T248" s="48" t="n">
        <v>50</v>
      </c>
      <c r="U248" s="34" t="inlineStr">
        <is>
          <t>Sugar + sucralose</t>
        </is>
      </c>
      <c r="V248" s="34" t="inlineStr">
        <is>
          <t>5 electrolytes, rapid rehydration, specialized formula</t>
        </is>
      </c>
      <c r="W248" s="51" t="n"/>
      <c r="X248" s="51" t="n"/>
      <c r="Y248" s="51" t="n"/>
      <c r="Z248" s="51" t="n"/>
      <c r="AA248" s="34" t="inlineStr">
        <is>
          <t>Medium</t>
        </is>
      </c>
      <c r="AB248" s="34" t="inlineStr">
        <is>
          <t>Premium rapid rehydration line</t>
        </is>
      </c>
      <c r="AC248" s="34" t="inlineStr">
        <is>
          <t>Higher electrolyte rapid rehydration</t>
        </is>
      </c>
      <c r="AD248" s="34" t="inlineStr">
        <is>
          <t>Highest sodium/potassium load for serious rehydration.</t>
        </is>
      </c>
      <c r="AE248" s="51" t="n"/>
      <c r="AF248" s="53">
        <f>IF(AND(ISNUMBER($P248),ISNUMBER($AL248),$AL248&lt;&gt;0),ROUND($P248/$AL248*100,1),"")</f>
        <v/>
      </c>
      <c r="AG248" s="54">
        <f>IF(AND(ISNUMBER($S248),ISNUMBER($AL248),$AL248&lt;&gt;0),ROUND($S248/$AL248*100,2),"")</f>
        <v/>
      </c>
      <c r="AH248" s="53">
        <f>IF(AND(ISNUMBER($Q248),ISNUMBER($AL248),$AL248&lt;&gt;0),ROUND($Q248/$AL248*100,1),"")</f>
        <v/>
      </c>
      <c r="AI248" s="48">
        <f>IF(ISNUMBER($S248),IF($S248&lt;=1,"Yes","No"),"n/a")</f>
        <v/>
      </c>
      <c r="AJ248" s="48">
        <f>IF(ISNUMBER($S248),ROUND(MAX(0,MIN(100,100-$S248*2.5-IF(ISNUMBER($T248),$T248,0)*0.12+IF($S248&lt;=1,12,0))),0),"")</f>
        <v/>
      </c>
      <c r="AK248" s="48">
        <f>IF(ISNUMBER($Q248),IF($Q248&gt;=100,20,IF($Q248&gt;=30,10,0)),0)+IF(ISNUMBER($R248),IF($R248&gt;=100,20,0),0)+IF(ISNUMBER($P248),IF($P248&gt;=150,20,IF($P248&gt;=50,12,5)),0)+IF(ISNUMBER($S248),IF($S248&lt;=1,15,0),0)</f>
        <v/>
      </c>
      <c r="AL248" s="48" t="n">
        <v>591</v>
      </c>
      <c r="AM248" s="49" t="n"/>
      <c r="AN248" s="48">
        <f>IF(AND(ISNUMBER($P248),ISNUMBER($AL248),$AL248&lt;&gt;0),IF(OR($P248&gt;180,$P248/$AL248*1000&gt;400),"Over ceiling, confirm SKU","Within"),"n/a")</f>
        <v/>
      </c>
      <c r="AO248" s="51" t="n"/>
      <c r="AP248" s="51" t="n"/>
      <c r="AQ248" s="51" t="n"/>
      <c r="AR248" s="34" t="inlineStr">
        <is>
          <t>Recalled, batch confirmed, to confirm</t>
        </is>
      </c>
      <c r="AS248" s="34" t="inlineStr">
        <is>
          <t>BLANK -&gt; requires live Amazon.ca capture</t>
        </is>
      </c>
      <c r="AT248" s="34" t="inlineStr">
        <is>
          <t>Unverified commercial data</t>
        </is>
      </c>
    </row>
    <row r="249" ht="28" customHeight="1">
      <c r="A249" s="34" t="inlineStr">
        <is>
          <t>Gatorade</t>
        </is>
      </c>
      <c r="B249" s="34" t="inlineStr">
        <is>
          <t>Gatorlyte Rapid Rehydration | Cherry Lime | 24 pack 591mL</t>
        </is>
      </c>
      <c r="C249" s="34" t="inlineStr">
        <is>
          <t>2) Electrolyte beverage (RTD)</t>
        </is>
      </c>
      <c r="D249" s="34" t="inlineStr">
        <is>
          <t>591 mL bottle</t>
        </is>
      </c>
      <c r="E249" s="48" t="n">
        <v>24</v>
      </c>
      <c r="F249" s="49" t="n"/>
      <c r="G249" s="50">
        <f>IF(AND(ISNUMBER($F249),ISNUMBER($E249),$E249&lt;&gt;0),$F249/$E249,"")</f>
        <v/>
      </c>
      <c r="H249" s="50">
        <f>IF(AND(ISNUMBER($F249),ISNUMBER($AL249),ISNUMBER($E249),($AL249*$E249)&lt;&gt;0),$F249/($AL249*$E249)*100,"")</f>
        <v/>
      </c>
      <c r="I249" s="51" t="n"/>
      <c r="J249" s="52" t="n"/>
      <c r="K249" s="50">
        <f>IF(AND(ISNUMBER($F249),ISNUMBER($J249)),$F249*(1-$J249),"")</f>
        <v/>
      </c>
      <c r="L249" s="51" t="n"/>
      <c r="M249" s="51" t="n"/>
      <c r="N249" s="50">
        <f>IF(ISNUMBER($F249),($F249-IF(ISNUMBER($AM249),$AM249,0))*(1-IF(ISNUMBER($J249),$J249,0)),"")</f>
        <v/>
      </c>
      <c r="O249" s="34" t="inlineStr">
        <is>
          <t>Cherry Lime</t>
        </is>
      </c>
      <c r="P249" s="48" t="n">
        <v>0</v>
      </c>
      <c r="Q249" s="48" t="n">
        <v>490</v>
      </c>
      <c r="R249" s="48" t="n">
        <v>350</v>
      </c>
      <c r="S249" s="48" t="n">
        <v>12</v>
      </c>
      <c r="T249" s="48" t="n">
        <v>50</v>
      </c>
      <c r="U249" s="34" t="inlineStr">
        <is>
          <t>Sugar + sucralose</t>
        </is>
      </c>
      <c r="V249" s="34" t="inlineStr">
        <is>
          <t>5 electrolytes, rapid rehydration, specialized formula</t>
        </is>
      </c>
      <c r="W249" s="51" t="n"/>
      <c r="X249" s="51" t="n"/>
      <c r="Y249" s="51" t="n"/>
      <c r="Z249" s="51" t="n"/>
      <c r="AA249" s="34" t="inlineStr">
        <is>
          <t>Medium</t>
        </is>
      </c>
      <c r="AB249" s="34" t="inlineStr">
        <is>
          <t>Premium rapid rehydration line</t>
        </is>
      </c>
      <c r="AC249" s="34" t="inlineStr">
        <is>
          <t>Higher electrolyte rapid rehydration</t>
        </is>
      </c>
      <c r="AD249" s="34" t="inlineStr">
        <is>
          <t>Highest sodium/potassium load for serious rehydration.</t>
        </is>
      </c>
      <c r="AE249" s="51" t="n"/>
      <c r="AF249" s="53">
        <f>IF(AND(ISNUMBER($P249),ISNUMBER($AL249),$AL249&lt;&gt;0),ROUND($P249/$AL249*100,1),"")</f>
        <v/>
      </c>
      <c r="AG249" s="54">
        <f>IF(AND(ISNUMBER($S249),ISNUMBER($AL249),$AL249&lt;&gt;0),ROUND($S249/$AL249*100,2),"")</f>
        <v/>
      </c>
      <c r="AH249" s="53">
        <f>IF(AND(ISNUMBER($Q249),ISNUMBER($AL249),$AL249&lt;&gt;0),ROUND($Q249/$AL249*100,1),"")</f>
        <v/>
      </c>
      <c r="AI249" s="48">
        <f>IF(ISNUMBER($S249),IF($S249&lt;=1,"Yes","No"),"n/a")</f>
        <v/>
      </c>
      <c r="AJ249" s="48">
        <f>IF(ISNUMBER($S249),ROUND(MAX(0,MIN(100,100-$S249*2.5-IF(ISNUMBER($T249),$T249,0)*0.12+IF($S249&lt;=1,12,0))),0),"")</f>
        <v/>
      </c>
      <c r="AK249" s="48">
        <f>IF(ISNUMBER($Q249),IF($Q249&gt;=100,20,IF($Q249&gt;=30,10,0)),0)+IF(ISNUMBER($R249),IF($R249&gt;=100,20,0),0)+IF(ISNUMBER($P249),IF($P249&gt;=150,20,IF($P249&gt;=50,12,5)),0)+IF(ISNUMBER($S249),IF($S249&lt;=1,15,0),0)</f>
        <v/>
      </c>
      <c r="AL249" s="48" t="n">
        <v>591</v>
      </c>
      <c r="AM249" s="49" t="n"/>
      <c r="AN249" s="48">
        <f>IF(AND(ISNUMBER($P249),ISNUMBER($AL249),$AL249&lt;&gt;0),IF(OR($P249&gt;180,$P249/$AL249*1000&gt;400),"Over ceiling, confirm SKU","Within"),"n/a")</f>
        <v/>
      </c>
      <c r="AO249" s="51" t="n"/>
      <c r="AP249" s="51" t="n"/>
      <c r="AQ249" s="51" t="n"/>
      <c r="AR249" s="34" t="inlineStr">
        <is>
          <t>Recalled, batch confirmed, to confirm</t>
        </is>
      </c>
      <c r="AS249" s="34" t="inlineStr">
        <is>
          <t>BLANK -&gt; requires live Amazon.ca capture</t>
        </is>
      </c>
      <c r="AT249" s="34" t="inlineStr">
        <is>
          <t>Unverified commercial data</t>
        </is>
      </c>
    </row>
    <row r="250" ht="28" customHeight="1">
      <c r="A250" s="34" t="inlineStr">
        <is>
          <t>Gatorade</t>
        </is>
      </c>
      <c r="B250" s="34" t="inlineStr">
        <is>
          <t>Gatorlyte Rapid Rehydration | Glacier Cherry | single 591mL</t>
        </is>
      </c>
      <c r="C250" s="34" t="inlineStr">
        <is>
          <t>2) Electrolyte beverage (RTD)</t>
        </is>
      </c>
      <c r="D250" s="34" t="inlineStr">
        <is>
          <t>591 mL bottle</t>
        </is>
      </c>
      <c r="E250" s="48" t="n">
        <v>1</v>
      </c>
      <c r="F250" s="49" t="n"/>
      <c r="G250" s="50">
        <f>IF(AND(ISNUMBER($F250),ISNUMBER($E250),$E250&lt;&gt;0),$F250/$E250,"")</f>
        <v/>
      </c>
      <c r="H250" s="50">
        <f>IF(AND(ISNUMBER($F250),ISNUMBER($AL250),ISNUMBER($E250),($AL250*$E250)&lt;&gt;0),$F250/($AL250*$E250)*100,"")</f>
        <v/>
      </c>
      <c r="I250" s="51" t="n"/>
      <c r="J250" s="52" t="n"/>
      <c r="K250" s="50">
        <f>IF(AND(ISNUMBER($F250),ISNUMBER($J250)),$F250*(1-$J250),"")</f>
        <v/>
      </c>
      <c r="L250" s="51" t="n"/>
      <c r="M250" s="51" t="n"/>
      <c r="N250" s="50">
        <f>IF(ISNUMBER($F250),($F250-IF(ISNUMBER($AM250),$AM250,0))*(1-IF(ISNUMBER($J250),$J250,0)),"")</f>
        <v/>
      </c>
      <c r="O250" s="34" t="inlineStr">
        <is>
          <t>Glacier Cherry</t>
        </is>
      </c>
      <c r="P250" s="48" t="n">
        <v>0</v>
      </c>
      <c r="Q250" s="48" t="n">
        <v>490</v>
      </c>
      <c r="R250" s="48" t="n">
        <v>350</v>
      </c>
      <c r="S250" s="48" t="n">
        <v>12</v>
      </c>
      <c r="T250" s="48" t="n">
        <v>50</v>
      </c>
      <c r="U250" s="34" t="inlineStr">
        <is>
          <t>Sugar + sucralose</t>
        </is>
      </c>
      <c r="V250" s="34" t="inlineStr">
        <is>
          <t>5 electrolytes, rapid rehydration, specialized formula</t>
        </is>
      </c>
      <c r="W250" s="51" t="n"/>
      <c r="X250" s="51" t="n"/>
      <c r="Y250" s="51" t="n"/>
      <c r="Z250" s="51" t="n"/>
      <c r="AA250" s="34" t="inlineStr">
        <is>
          <t>Medium</t>
        </is>
      </c>
      <c r="AB250" s="34" t="inlineStr">
        <is>
          <t>Premium rapid rehydration line</t>
        </is>
      </c>
      <c r="AC250" s="34" t="inlineStr">
        <is>
          <t>Higher electrolyte rapid rehydration</t>
        </is>
      </c>
      <c r="AD250" s="34" t="inlineStr">
        <is>
          <t>Highest sodium/potassium load for serious rehydration.</t>
        </is>
      </c>
      <c r="AE250" s="51" t="n"/>
      <c r="AF250" s="53">
        <f>IF(AND(ISNUMBER($P250),ISNUMBER($AL250),$AL250&lt;&gt;0),ROUND($P250/$AL250*100,1),"")</f>
        <v/>
      </c>
      <c r="AG250" s="54">
        <f>IF(AND(ISNUMBER($S250),ISNUMBER($AL250),$AL250&lt;&gt;0),ROUND($S250/$AL250*100,2),"")</f>
        <v/>
      </c>
      <c r="AH250" s="53">
        <f>IF(AND(ISNUMBER($Q250),ISNUMBER($AL250),$AL250&lt;&gt;0),ROUND($Q250/$AL250*100,1),"")</f>
        <v/>
      </c>
      <c r="AI250" s="48">
        <f>IF(ISNUMBER($S250),IF($S250&lt;=1,"Yes","No"),"n/a")</f>
        <v/>
      </c>
      <c r="AJ250" s="48">
        <f>IF(ISNUMBER($S250),ROUND(MAX(0,MIN(100,100-$S250*2.5-IF(ISNUMBER($T250),$T250,0)*0.12+IF($S250&lt;=1,12,0))),0),"")</f>
        <v/>
      </c>
      <c r="AK250" s="48">
        <f>IF(ISNUMBER($Q250),IF($Q250&gt;=100,20,IF($Q250&gt;=30,10,0)),0)+IF(ISNUMBER($R250),IF($R250&gt;=100,20,0),0)+IF(ISNUMBER($P250),IF($P250&gt;=150,20,IF($P250&gt;=50,12,5)),0)+IF(ISNUMBER($S250),IF($S250&lt;=1,15,0),0)</f>
        <v/>
      </c>
      <c r="AL250" s="48" t="n">
        <v>591</v>
      </c>
      <c r="AM250" s="49" t="n"/>
      <c r="AN250" s="48">
        <f>IF(AND(ISNUMBER($P250),ISNUMBER($AL250),$AL250&lt;&gt;0),IF(OR($P250&gt;180,$P250/$AL250*1000&gt;400),"Over ceiling, confirm SKU","Within"),"n/a")</f>
        <v/>
      </c>
      <c r="AO250" s="51" t="n"/>
      <c r="AP250" s="51" t="n"/>
      <c r="AQ250" s="51" t="n"/>
      <c r="AR250" s="34" t="inlineStr">
        <is>
          <t>Recalled, batch confirmed, to confirm</t>
        </is>
      </c>
      <c r="AS250" s="34" t="inlineStr">
        <is>
          <t>BLANK -&gt; requires live Amazon.ca capture</t>
        </is>
      </c>
      <c r="AT250" s="34" t="inlineStr">
        <is>
          <t>Unverified commercial data</t>
        </is>
      </c>
    </row>
    <row r="251" ht="28" customHeight="1">
      <c r="A251" s="34" t="inlineStr">
        <is>
          <t>Gatorade</t>
        </is>
      </c>
      <c r="B251" s="34" t="inlineStr">
        <is>
          <t>Gatorlyte Rapid Rehydration | Glacier Cherry | 6 pack 591mL</t>
        </is>
      </c>
      <c r="C251" s="34" t="inlineStr">
        <is>
          <t>2) Electrolyte beverage (RTD)</t>
        </is>
      </c>
      <c r="D251" s="34" t="inlineStr">
        <is>
          <t>591 mL bottle</t>
        </is>
      </c>
      <c r="E251" s="48" t="n">
        <v>6</v>
      </c>
      <c r="F251" s="49" t="n"/>
      <c r="G251" s="50">
        <f>IF(AND(ISNUMBER($F251),ISNUMBER($E251),$E251&lt;&gt;0),$F251/$E251,"")</f>
        <v/>
      </c>
      <c r="H251" s="50">
        <f>IF(AND(ISNUMBER($F251),ISNUMBER($AL251),ISNUMBER($E251),($AL251*$E251)&lt;&gt;0),$F251/($AL251*$E251)*100,"")</f>
        <v/>
      </c>
      <c r="I251" s="51" t="n"/>
      <c r="J251" s="52" t="n"/>
      <c r="K251" s="50">
        <f>IF(AND(ISNUMBER($F251),ISNUMBER($J251)),$F251*(1-$J251),"")</f>
        <v/>
      </c>
      <c r="L251" s="51" t="n"/>
      <c r="M251" s="51" t="n"/>
      <c r="N251" s="50">
        <f>IF(ISNUMBER($F251),($F251-IF(ISNUMBER($AM251),$AM251,0))*(1-IF(ISNUMBER($J251),$J251,0)),"")</f>
        <v/>
      </c>
      <c r="O251" s="34" t="inlineStr">
        <is>
          <t>Glacier Cherry</t>
        </is>
      </c>
      <c r="P251" s="48" t="n">
        <v>0</v>
      </c>
      <c r="Q251" s="48" t="n">
        <v>490</v>
      </c>
      <c r="R251" s="48" t="n">
        <v>350</v>
      </c>
      <c r="S251" s="48" t="n">
        <v>12</v>
      </c>
      <c r="T251" s="48" t="n">
        <v>50</v>
      </c>
      <c r="U251" s="34" t="inlineStr">
        <is>
          <t>Sugar + sucralose</t>
        </is>
      </c>
      <c r="V251" s="34" t="inlineStr">
        <is>
          <t>5 electrolytes, rapid rehydration, specialized formula</t>
        </is>
      </c>
      <c r="W251" s="51" t="n"/>
      <c r="X251" s="51" t="n"/>
      <c r="Y251" s="51" t="n"/>
      <c r="Z251" s="51" t="n"/>
      <c r="AA251" s="34" t="inlineStr">
        <is>
          <t>Medium</t>
        </is>
      </c>
      <c r="AB251" s="34" t="inlineStr">
        <is>
          <t>Premium rapid rehydration line</t>
        </is>
      </c>
      <c r="AC251" s="34" t="inlineStr">
        <is>
          <t>Higher electrolyte rapid rehydration</t>
        </is>
      </c>
      <c r="AD251" s="34" t="inlineStr">
        <is>
          <t>Highest sodium/potassium load for serious rehydration.</t>
        </is>
      </c>
      <c r="AE251" s="51" t="n"/>
      <c r="AF251" s="53">
        <f>IF(AND(ISNUMBER($P251),ISNUMBER($AL251),$AL251&lt;&gt;0),ROUND($P251/$AL251*100,1),"")</f>
        <v/>
      </c>
      <c r="AG251" s="54">
        <f>IF(AND(ISNUMBER($S251),ISNUMBER($AL251),$AL251&lt;&gt;0),ROUND($S251/$AL251*100,2),"")</f>
        <v/>
      </c>
      <c r="AH251" s="53">
        <f>IF(AND(ISNUMBER($Q251),ISNUMBER($AL251),$AL251&lt;&gt;0),ROUND($Q251/$AL251*100,1),"")</f>
        <v/>
      </c>
      <c r="AI251" s="48">
        <f>IF(ISNUMBER($S251),IF($S251&lt;=1,"Yes","No"),"n/a")</f>
        <v/>
      </c>
      <c r="AJ251" s="48">
        <f>IF(ISNUMBER($S251),ROUND(MAX(0,MIN(100,100-$S251*2.5-IF(ISNUMBER($T251),$T251,0)*0.12+IF($S251&lt;=1,12,0))),0),"")</f>
        <v/>
      </c>
      <c r="AK251" s="48">
        <f>IF(ISNUMBER($Q251),IF($Q251&gt;=100,20,IF($Q251&gt;=30,10,0)),0)+IF(ISNUMBER($R251),IF($R251&gt;=100,20,0),0)+IF(ISNUMBER($P251),IF($P251&gt;=150,20,IF($P251&gt;=50,12,5)),0)+IF(ISNUMBER($S251),IF($S251&lt;=1,15,0),0)</f>
        <v/>
      </c>
      <c r="AL251" s="48" t="n">
        <v>591</v>
      </c>
      <c r="AM251" s="49" t="n"/>
      <c r="AN251" s="48">
        <f>IF(AND(ISNUMBER($P251),ISNUMBER($AL251),$AL251&lt;&gt;0),IF(OR($P251&gt;180,$P251/$AL251*1000&gt;400),"Over ceiling, confirm SKU","Within"),"n/a")</f>
        <v/>
      </c>
      <c r="AO251" s="51" t="n"/>
      <c r="AP251" s="51" t="n"/>
      <c r="AQ251" s="51" t="n"/>
      <c r="AR251" s="34" t="inlineStr">
        <is>
          <t>Recalled, batch confirmed, to confirm</t>
        </is>
      </c>
      <c r="AS251" s="34" t="inlineStr">
        <is>
          <t>BLANK -&gt; requires live Amazon.ca capture</t>
        </is>
      </c>
      <c r="AT251" s="34" t="inlineStr">
        <is>
          <t>Unverified commercial data</t>
        </is>
      </c>
    </row>
    <row r="252" ht="28" customHeight="1">
      <c r="A252" s="34" t="inlineStr">
        <is>
          <t>Gatorade</t>
        </is>
      </c>
      <c r="B252" s="34" t="inlineStr">
        <is>
          <t>Gatorlyte Rapid Rehydration | Glacier Cherry | 12 pack 591mL</t>
        </is>
      </c>
      <c r="C252" s="34" t="inlineStr">
        <is>
          <t>2) Electrolyte beverage (RTD)</t>
        </is>
      </c>
      <c r="D252" s="34" t="inlineStr">
        <is>
          <t>591 mL bottle</t>
        </is>
      </c>
      <c r="E252" s="48" t="n">
        <v>12</v>
      </c>
      <c r="F252" s="49" t="n"/>
      <c r="G252" s="50">
        <f>IF(AND(ISNUMBER($F252),ISNUMBER($E252),$E252&lt;&gt;0),$F252/$E252,"")</f>
        <v/>
      </c>
      <c r="H252" s="50">
        <f>IF(AND(ISNUMBER($F252),ISNUMBER($AL252),ISNUMBER($E252),($AL252*$E252)&lt;&gt;0),$F252/($AL252*$E252)*100,"")</f>
        <v/>
      </c>
      <c r="I252" s="51" t="n"/>
      <c r="J252" s="52" t="n"/>
      <c r="K252" s="50">
        <f>IF(AND(ISNUMBER($F252),ISNUMBER($J252)),$F252*(1-$J252),"")</f>
        <v/>
      </c>
      <c r="L252" s="51" t="n"/>
      <c r="M252" s="51" t="n"/>
      <c r="N252" s="50">
        <f>IF(ISNUMBER($F252),($F252-IF(ISNUMBER($AM252),$AM252,0))*(1-IF(ISNUMBER($J252),$J252,0)),"")</f>
        <v/>
      </c>
      <c r="O252" s="34" t="inlineStr">
        <is>
          <t>Glacier Cherry</t>
        </is>
      </c>
      <c r="P252" s="48" t="n">
        <v>0</v>
      </c>
      <c r="Q252" s="48" t="n">
        <v>490</v>
      </c>
      <c r="R252" s="48" t="n">
        <v>350</v>
      </c>
      <c r="S252" s="48" t="n">
        <v>12</v>
      </c>
      <c r="T252" s="48" t="n">
        <v>50</v>
      </c>
      <c r="U252" s="34" t="inlineStr">
        <is>
          <t>Sugar + sucralose</t>
        </is>
      </c>
      <c r="V252" s="34" t="inlineStr">
        <is>
          <t>5 electrolytes, rapid rehydration, specialized formula</t>
        </is>
      </c>
      <c r="W252" s="51" t="n"/>
      <c r="X252" s="51" t="n"/>
      <c r="Y252" s="51" t="n"/>
      <c r="Z252" s="51" t="n"/>
      <c r="AA252" s="34" t="inlineStr">
        <is>
          <t>Medium</t>
        </is>
      </c>
      <c r="AB252" s="34" t="inlineStr">
        <is>
          <t>Premium rapid rehydration line</t>
        </is>
      </c>
      <c r="AC252" s="34" t="inlineStr">
        <is>
          <t>Higher electrolyte rapid rehydration</t>
        </is>
      </c>
      <c r="AD252" s="34" t="inlineStr">
        <is>
          <t>Highest sodium/potassium load for serious rehydration.</t>
        </is>
      </c>
      <c r="AE252" s="51" t="n"/>
      <c r="AF252" s="53">
        <f>IF(AND(ISNUMBER($P252),ISNUMBER($AL252),$AL252&lt;&gt;0),ROUND($P252/$AL252*100,1),"")</f>
        <v/>
      </c>
      <c r="AG252" s="54">
        <f>IF(AND(ISNUMBER($S252),ISNUMBER($AL252),$AL252&lt;&gt;0),ROUND($S252/$AL252*100,2),"")</f>
        <v/>
      </c>
      <c r="AH252" s="53">
        <f>IF(AND(ISNUMBER($Q252),ISNUMBER($AL252),$AL252&lt;&gt;0),ROUND($Q252/$AL252*100,1),"")</f>
        <v/>
      </c>
      <c r="AI252" s="48">
        <f>IF(ISNUMBER($S252),IF($S252&lt;=1,"Yes","No"),"n/a")</f>
        <v/>
      </c>
      <c r="AJ252" s="48">
        <f>IF(ISNUMBER($S252),ROUND(MAX(0,MIN(100,100-$S252*2.5-IF(ISNUMBER($T252),$T252,0)*0.12+IF($S252&lt;=1,12,0))),0),"")</f>
        <v/>
      </c>
      <c r="AK252" s="48">
        <f>IF(ISNUMBER($Q252),IF($Q252&gt;=100,20,IF($Q252&gt;=30,10,0)),0)+IF(ISNUMBER($R252),IF($R252&gt;=100,20,0),0)+IF(ISNUMBER($P252),IF($P252&gt;=150,20,IF($P252&gt;=50,12,5)),0)+IF(ISNUMBER($S252),IF($S252&lt;=1,15,0),0)</f>
        <v/>
      </c>
      <c r="AL252" s="48" t="n">
        <v>591</v>
      </c>
      <c r="AM252" s="49" t="n"/>
      <c r="AN252" s="48">
        <f>IF(AND(ISNUMBER($P252),ISNUMBER($AL252),$AL252&lt;&gt;0),IF(OR($P252&gt;180,$P252/$AL252*1000&gt;400),"Over ceiling, confirm SKU","Within"),"n/a")</f>
        <v/>
      </c>
      <c r="AO252" s="51" t="n"/>
      <c r="AP252" s="51" t="n"/>
      <c r="AQ252" s="51" t="n"/>
      <c r="AR252" s="34" t="inlineStr">
        <is>
          <t>Recalled, batch confirmed, to confirm</t>
        </is>
      </c>
      <c r="AS252" s="34" t="inlineStr">
        <is>
          <t>BLANK -&gt; requires live Amazon.ca capture</t>
        </is>
      </c>
      <c r="AT252" s="34" t="inlineStr">
        <is>
          <t>Unverified commercial data</t>
        </is>
      </c>
    </row>
    <row r="253" ht="28" customHeight="1">
      <c r="A253" s="34" t="inlineStr">
        <is>
          <t>Gatorade</t>
        </is>
      </c>
      <c r="B253" s="34" t="inlineStr">
        <is>
          <t>Gatorlyte Rapid Rehydration | Glacier Cherry | 24 pack 591mL</t>
        </is>
      </c>
      <c r="C253" s="34" t="inlineStr">
        <is>
          <t>2) Electrolyte beverage (RTD)</t>
        </is>
      </c>
      <c r="D253" s="34" t="inlineStr">
        <is>
          <t>591 mL bottle</t>
        </is>
      </c>
      <c r="E253" s="48" t="n">
        <v>24</v>
      </c>
      <c r="F253" s="49" t="n"/>
      <c r="G253" s="50">
        <f>IF(AND(ISNUMBER($F253),ISNUMBER($E253),$E253&lt;&gt;0),$F253/$E253,"")</f>
        <v/>
      </c>
      <c r="H253" s="50">
        <f>IF(AND(ISNUMBER($F253),ISNUMBER($AL253),ISNUMBER($E253),($AL253*$E253)&lt;&gt;0),$F253/($AL253*$E253)*100,"")</f>
        <v/>
      </c>
      <c r="I253" s="51" t="n"/>
      <c r="J253" s="52" t="n"/>
      <c r="K253" s="50">
        <f>IF(AND(ISNUMBER($F253),ISNUMBER($J253)),$F253*(1-$J253),"")</f>
        <v/>
      </c>
      <c r="L253" s="51" t="n"/>
      <c r="M253" s="51" t="n"/>
      <c r="N253" s="50">
        <f>IF(ISNUMBER($F253),($F253-IF(ISNUMBER($AM253),$AM253,0))*(1-IF(ISNUMBER($J253),$J253,0)),"")</f>
        <v/>
      </c>
      <c r="O253" s="34" t="inlineStr">
        <is>
          <t>Glacier Cherry</t>
        </is>
      </c>
      <c r="P253" s="48" t="n">
        <v>0</v>
      </c>
      <c r="Q253" s="48" t="n">
        <v>490</v>
      </c>
      <c r="R253" s="48" t="n">
        <v>350</v>
      </c>
      <c r="S253" s="48" t="n">
        <v>12</v>
      </c>
      <c r="T253" s="48" t="n">
        <v>50</v>
      </c>
      <c r="U253" s="34" t="inlineStr">
        <is>
          <t>Sugar + sucralose</t>
        </is>
      </c>
      <c r="V253" s="34" t="inlineStr">
        <is>
          <t>5 electrolytes, rapid rehydration, specialized formula</t>
        </is>
      </c>
      <c r="W253" s="51" t="n"/>
      <c r="X253" s="51" t="n"/>
      <c r="Y253" s="51" t="n"/>
      <c r="Z253" s="51" t="n"/>
      <c r="AA253" s="34" t="inlineStr">
        <is>
          <t>Medium</t>
        </is>
      </c>
      <c r="AB253" s="34" t="inlineStr">
        <is>
          <t>Premium rapid rehydration line</t>
        </is>
      </c>
      <c r="AC253" s="34" t="inlineStr">
        <is>
          <t>Higher electrolyte rapid rehydration</t>
        </is>
      </c>
      <c r="AD253" s="34" t="inlineStr">
        <is>
          <t>Highest sodium/potassium load for serious rehydration.</t>
        </is>
      </c>
      <c r="AE253" s="51" t="n"/>
      <c r="AF253" s="53">
        <f>IF(AND(ISNUMBER($P253),ISNUMBER($AL253),$AL253&lt;&gt;0),ROUND($P253/$AL253*100,1),"")</f>
        <v/>
      </c>
      <c r="AG253" s="54">
        <f>IF(AND(ISNUMBER($S253),ISNUMBER($AL253),$AL253&lt;&gt;0),ROUND($S253/$AL253*100,2),"")</f>
        <v/>
      </c>
      <c r="AH253" s="53">
        <f>IF(AND(ISNUMBER($Q253),ISNUMBER($AL253),$AL253&lt;&gt;0),ROUND($Q253/$AL253*100,1),"")</f>
        <v/>
      </c>
      <c r="AI253" s="48">
        <f>IF(ISNUMBER($S253),IF($S253&lt;=1,"Yes","No"),"n/a")</f>
        <v/>
      </c>
      <c r="AJ253" s="48">
        <f>IF(ISNUMBER($S253),ROUND(MAX(0,MIN(100,100-$S253*2.5-IF(ISNUMBER($T253),$T253,0)*0.12+IF($S253&lt;=1,12,0))),0),"")</f>
        <v/>
      </c>
      <c r="AK253" s="48">
        <f>IF(ISNUMBER($Q253),IF($Q253&gt;=100,20,IF($Q253&gt;=30,10,0)),0)+IF(ISNUMBER($R253),IF($R253&gt;=100,20,0),0)+IF(ISNUMBER($P253),IF($P253&gt;=150,20,IF($P253&gt;=50,12,5)),0)+IF(ISNUMBER($S253),IF($S253&lt;=1,15,0),0)</f>
        <v/>
      </c>
      <c r="AL253" s="48" t="n">
        <v>591</v>
      </c>
      <c r="AM253" s="49" t="n"/>
      <c r="AN253" s="48">
        <f>IF(AND(ISNUMBER($P253),ISNUMBER($AL253),$AL253&lt;&gt;0),IF(OR($P253&gt;180,$P253/$AL253*1000&gt;400),"Over ceiling, confirm SKU","Within"),"n/a")</f>
        <v/>
      </c>
      <c r="AO253" s="51" t="n"/>
      <c r="AP253" s="51" t="n"/>
      <c r="AQ253" s="51" t="n"/>
      <c r="AR253" s="34" t="inlineStr">
        <is>
          <t>Recalled, batch confirmed, to confirm</t>
        </is>
      </c>
      <c r="AS253" s="34" t="inlineStr">
        <is>
          <t>BLANK -&gt; requires live Amazon.ca capture</t>
        </is>
      </c>
      <c r="AT253" s="34" t="inlineStr">
        <is>
          <t>Unverified commercial data</t>
        </is>
      </c>
    </row>
    <row r="254" ht="28" customHeight="1">
      <c r="A254" s="34" t="inlineStr">
        <is>
          <t>Gatorade</t>
        </is>
      </c>
      <c r="B254" s="34" t="inlineStr">
        <is>
          <t>Gatorlyte Rapid Rehydration | Strawberry Kiwi | single 591mL</t>
        </is>
      </c>
      <c r="C254" s="34" t="inlineStr">
        <is>
          <t>2) Electrolyte beverage (RTD)</t>
        </is>
      </c>
      <c r="D254" s="34" t="inlineStr">
        <is>
          <t>591 mL bottle</t>
        </is>
      </c>
      <c r="E254" s="48" t="n">
        <v>1</v>
      </c>
      <c r="F254" s="49" t="n"/>
      <c r="G254" s="50">
        <f>IF(AND(ISNUMBER($F254),ISNUMBER($E254),$E254&lt;&gt;0),$F254/$E254,"")</f>
        <v/>
      </c>
      <c r="H254" s="50">
        <f>IF(AND(ISNUMBER($F254),ISNUMBER($AL254),ISNUMBER($E254),($AL254*$E254)&lt;&gt;0),$F254/($AL254*$E254)*100,"")</f>
        <v/>
      </c>
      <c r="I254" s="51" t="n"/>
      <c r="J254" s="52" t="n"/>
      <c r="K254" s="50">
        <f>IF(AND(ISNUMBER($F254),ISNUMBER($J254)),$F254*(1-$J254),"")</f>
        <v/>
      </c>
      <c r="L254" s="51" t="n"/>
      <c r="M254" s="51" t="n"/>
      <c r="N254" s="50">
        <f>IF(ISNUMBER($F254),($F254-IF(ISNUMBER($AM254),$AM254,0))*(1-IF(ISNUMBER($J254),$J254,0)),"")</f>
        <v/>
      </c>
      <c r="O254" s="34" t="inlineStr">
        <is>
          <t>Strawberry Kiwi</t>
        </is>
      </c>
      <c r="P254" s="48" t="n">
        <v>0</v>
      </c>
      <c r="Q254" s="48" t="n">
        <v>490</v>
      </c>
      <c r="R254" s="48" t="n">
        <v>350</v>
      </c>
      <c r="S254" s="48" t="n">
        <v>12</v>
      </c>
      <c r="T254" s="48" t="n">
        <v>50</v>
      </c>
      <c r="U254" s="34" t="inlineStr">
        <is>
          <t>Sugar + sucralose</t>
        </is>
      </c>
      <c r="V254" s="34" t="inlineStr">
        <is>
          <t>5 electrolytes, rapid rehydration, specialized formula</t>
        </is>
      </c>
      <c r="W254" s="51" t="n"/>
      <c r="X254" s="51" t="n"/>
      <c r="Y254" s="51" t="n"/>
      <c r="Z254" s="51" t="n"/>
      <c r="AA254" s="34" t="inlineStr">
        <is>
          <t>Medium</t>
        </is>
      </c>
      <c r="AB254" s="34" t="inlineStr">
        <is>
          <t>Premium rapid rehydration line</t>
        </is>
      </c>
      <c r="AC254" s="34" t="inlineStr">
        <is>
          <t>Higher electrolyte rapid rehydration</t>
        </is>
      </c>
      <c r="AD254" s="34" t="inlineStr">
        <is>
          <t>Highest sodium/potassium load for serious rehydration.</t>
        </is>
      </c>
      <c r="AE254" s="51" t="n"/>
      <c r="AF254" s="53">
        <f>IF(AND(ISNUMBER($P254),ISNUMBER($AL254),$AL254&lt;&gt;0),ROUND($P254/$AL254*100,1),"")</f>
        <v/>
      </c>
      <c r="AG254" s="54">
        <f>IF(AND(ISNUMBER($S254),ISNUMBER($AL254),$AL254&lt;&gt;0),ROUND($S254/$AL254*100,2),"")</f>
        <v/>
      </c>
      <c r="AH254" s="53">
        <f>IF(AND(ISNUMBER($Q254),ISNUMBER($AL254),$AL254&lt;&gt;0),ROUND($Q254/$AL254*100,1),"")</f>
        <v/>
      </c>
      <c r="AI254" s="48">
        <f>IF(ISNUMBER($S254),IF($S254&lt;=1,"Yes","No"),"n/a")</f>
        <v/>
      </c>
      <c r="AJ254" s="48">
        <f>IF(ISNUMBER($S254),ROUND(MAX(0,MIN(100,100-$S254*2.5-IF(ISNUMBER($T254),$T254,0)*0.12+IF($S254&lt;=1,12,0))),0),"")</f>
        <v/>
      </c>
      <c r="AK254" s="48">
        <f>IF(ISNUMBER($Q254),IF($Q254&gt;=100,20,IF($Q254&gt;=30,10,0)),0)+IF(ISNUMBER($R254),IF($R254&gt;=100,20,0),0)+IF(ISNUMBER($P254),IF($P254&gt;=150,20,IF($P254&gt;=50,12,5)),0)+IF(ISNUMBER($S254),IF($S254&lt;=1,15,0),0)</f>
        <v/>
      </c>
      <c r="AL254" s="48" t="n">
        <v>591</v>
      </c>
      <c r="AM254" s="49" t="n"/>
      <c r="AN254" s="48">
        <f>IF(AND(ISNUMBER($P254),ISNUMBER($AL254),$AL254&lt;&gt;0),IF(OR($P254&gt;180,$P254/$AL254*1000&gt;400),"Over ceiling, confirm SKU","Within"),"n/a")</f>
        <v/>
      </c>
      <c r="AO254" s="51" t="n"/>
      <c r="AP254" s="51" t="n"/>
      <c r="AQ254" s="51" t="n"/>
      <c r="AR254" s="34" t="inlineStr">
        <is>
          <t>Recalled, batch confirmed, to confirm</t>
        </is>
      </c>
      <c r="AS254" s="34" t="inlineStr">
        <is>
          <t>BLANK -&gt; requires live Amazon.ca capture</t>
        </is>
      </c>
      <c r="AT254" s="34" t="inlineStr">
        <is>
          <t>Unverified commercial data</t>
        </is>
      </c>
    </row>
    <row r="255" ht="28" customHeight="1">
      <c r="A255" s="34" t="inlineStr">
        <is>
          <t>Gatorade</t>
        </is>
      </c>
      <c r="B255" s="34" t="inlineStr">
        <is>
          <t>Gatorlyte Rapid Rehydration | Strawberry Kiwi | 6 pack 591mL</t>
        </is>
      </c>
      <c r="C255" s="34" t="inlineStr">
        <is>
          <t>2) Electrolyte beverage (RTD)</t>
        </is>
      </c>
      <c r="D255" s="34" t="inlineStr">
        <is>
          <t>591 mL bottle</t>
        </is>
      </c>
      <c r="E255" s="48" t="n">
        <v>6</v>
      </c>
      <c r="F255" s="49" t="n"/>
      <c r="G255" s="50">
        <f>IF(AND(ISNUMBER($F255),ISNUMBER($E255),$E255&lt;&gt;0),$F255/$E255,"")</f>
        <v/>
      </c>
      <c r="H255" s="50">
        <f>IF(AND(ISNUMBER($F255),ISNUMBER($AL255),ISNUMBER($E255),($AL255*$E255)&lt;&gt;0),$F255/($AL255*$E255)*100,"")</f>
        <v/>
      </c>
      <c r="I255" s="51" t="n"/>
      <c r="J255" s="52" t="n"/>
      <c r="K255" s="50">
        <f>IF(AND(ISNUMBER($F255),ISNUMBER($J255)),$F255*(1-$J255),"")</f>
        <v/>
      </c>
      <c r="L255" s="51" t="n"/>
      <c r="M255" s="51" t="n"/>
      <c r="N255" s="50">
        <f>IF(ISNUMBER($F255),($F255-IF(ISNUMBER($AM255),$AM255,0))*(1-IF(ISNUMBER($J255),$J255,0)),"")</f>
        <v/>
      </c>
      <c r="O255" s="34" t="inlineStr">
        <is>
          <t>Strawberry Kiwi</t>
        </is>
      </c>
      <c r="P255" s="48" t="n">
        <v>0</v>
      </c>
      <c r="Q255" s="48" t="n">
        <v>490</v>
      </c>
      <c r="R255" s="48" t="n">
        <v>350</v>
      </c>
      <c r="S255" s="48" t="n">
        <v>12</v>
      </c>
      <c r="T255" s="48" t="n">
        <v>50</v>
      </c>
      <c r="U255" s="34" t="inlineStr">
        <is>
          <t>Sugar + sucralose</t>
        </is>
      </c>
      <c r="V255" s="34" t="inlineStr">
        <is>
          <t>5 electrolytes, rapid rehydration, specialized formula</t>
        </is>
      </c>
      <c r="W255" s="51" t="n"/>
      <c r="X255" s="51" t="n"/>
      <c r="Y255" s="51" t="n"/>
      <c r="Z255" s="51" t="n"/>
      <c r="AA255" s="34" t="inlineStr">
        <is>
          <t>Medium</t>
        </is>
      </c>
      <c r="AB255" s="34" t="inlineStr">
        <is>
          <t>Premium rapid rehydration line</t>
        </is>
      </c>
      <c r="AC255" s="34" t="inlineStr">
        <is>
          <t>Higher electrolyte rapid rehydration</t>
        </is>
      </c>
      <c r="AD255" s="34" t="inlineStr">
        <is>
          <t>Highest sodium/potassium load for serious rehydration.</t>
        </is>
      </c>
      <c r="AE255" s="51" t="n"/>
      <c r="AF255" s="53">
        <f>IF(AND(ISNUMBER($P255),ISNUMBER($AL255),$AL255&lt;&gt;0),ROUND($P255/$AL255*100,1),"")</f>
        <v/>
      </c>
      <c r="AG255" s="54">
        <f>IF(AND(ISNUMBER($S255),ISNUMBER($AL255),$AL255&lt;&gt;0),ROUND($S255/$AL255*100,2),"")</f>
        <v/>
      </c>
      <c r="AH255" s="53">
        <f>IF(AND(ISNUMBER($Q255),ISNUMBER($AL255),$AL255&lt;&gt;0),ROUND($Q255/$AL255*100,1),"")</f>
        <v/>
      </c>
      <c r="AI255" s="48">
        <f>IF(ISNUMBER($S255),IF($S255&lt;=1,"Yes","No"),"n/a")</f>
        <v/>
      </c>
      <c r="AJ255" s="48">
        <f>IF(ISNUMBER($S255),ROUND(MAX(0,MIN(100,100-$S255*2.5-IF(ISNUMBER($T255),$T255,0)*0.12+IF($S255&lt;=1,12,0))),0),"")</f>
        <v/>
      </c>
      <c r="AK255" s="48">
        <f>IF(ISNUMBER($Q255),IF($Q255&gt;=100,20,IF($Q255&gt;=30,10,0)),0)+IF(ISNUMBER($R255),IF($R255&gt;=100,20,0),0)+IF(ISNUMBER($P255),IF($P255&gt;=150,20,IF($P255&gt;=50,12,5)),0)+IF(ISNUMBER($S255),IF($S255&lt;=1,15,0),0)</f>
        <v/>
      </c>
      <c r="AL255" s="48" t="n">
        <v>591</v>
      </c>
      <c r="AM255" s="49" t="n"/>
      <c r="AN255" s="48">
        <f>IF(AND(ISNUMBER($P255),ISNUMBER($AL255),$AL255&lt;&gt;0),IF(OR($P255&gt;180,$P255/$AL255*1000&gt;400),"Over ceiling, confirm SKU","Within"),"n/a")</f>
        <v/>
      </c>
      <c r="AO255" s="51" t="n"/>
      <c r="AP255" s="51" t="n"/>
      <c r="AQ255" s="51" t="n"/>
      <c r="AR255" s="34" t="inlineStr">
        <is>
          <t>Recalled, batch confirmed, to confirm</t>
        </is>
      </c>
      <c r="AS255" s="34" t="inlineStr">
        <is>
          <t>BLANK -&gt; requires live Amazon.ca capture</t>
        </is>
      </c>
      <c r="AT255" s="34" t="inlineStr">
        <is>
          <t>Unverified commercial data</t>
        </is>
      </c>
    </row>
    <row r="256" ht="28" customHeight="1">
      <c r="A256" s="34" t="inlineStr">
        <is>
          <t>Gatorade</t>
        </is>
      </c>
      <c r="B256" s="34" t="inlineStr">
        <is>
          <t>Gatorlyte Rapid Rehydration | Strawberry Kiwi | 12 pack 591mL</t>
        </is>
      </c>
      <c r="C256" s="34" t="inlineStr">
        <is>
          <t>2) Electrolyte beverage (RTD)</t>
        </is>
      </c>
      <c r="D256" s="34" t="inlineStr">
        <is>
          <t>591 mL bottle</t>
        </is>
      </c>
      <c r="E256" s="48" t="n">
        <v>12</v>
      </c>
      <c r="F256" s="49" t="n"/>
      <c r="G256" s="50">
        <f>IF(AND(ISNUMBER($F256),ISNUMBER($E256),$E256&lt;&gt;0),$F256/$E256,"")</f>
        <v/>
      </c>
      <c r="H256" s="50">
        <f>IF(AND(ISNUMBER($F256),ISNUMBER($AL256),ISNUMBER($E256),($AL256*$E256)&lt;&gt;0),$F256/($AL256*$E256)*100,"")</f>
        <v/>
      </c>
      <c r="I256" s="51" t="n"/>
      <c r="J256" s="52" t="n"/>
      <c r="K256" s="50">
        <f>IF(AND(ISNUMBER($F256),ISNUMBER($J256)),$F256*(1-$J256),"")</f>
        <v/>
      </c>
      <c r="L256" s="51" t="n"/>
      <c r="M256" s="51" t="n"/>
      <c r="N256" s="50">
        <f>IF(ISNUMBER($F256),($F256-IF(ISNUMBER($AM256),$AM256,0))*(1-IF(ISNUMBER($J256),$J256,0)),"")</f>
        <v/>
      </c>
      <c r="O256" s="34" t="inlineStr">
        <is>
          <t>Strawberry Kiwi</t>
        </is>
      </c>
      <c r="P256" s="48" t="n">
        <v>0</v>
      </c>
      <c r="Q256" s="48" t="n">
        <v>490</v>
      </c>
      <c r="R256" s="48" t="n">
        <v>350</v>
      </c>
      <c r="S256" s="48" t="n">
        <v>12</v>
      </c>
      <c r="T256" s="48" t="n">
        <v>50</v>
      </c>
      <c r="U256" s="34" t="inlineStr">
        <is>
          <t>Sugar + sucralose</t>
        </is>
      </c>
      <c r="V256" s="34" t="inlineStr">
        <is>
          <t>5 electrolytes, rapid rehydration, specialized formula</t>
        </is>
      </c>
      <c r="W256" s="51" t="n"/>
      <c r="X256" s="51" t="n"/>
      <c r="Y256" s="51" t="n"/>
      <c r="Z256" s="51" t="n"/>
      <c r="AA256" s="34" t="inlineStr">
        <is>
          <t>Medium</t>
        </is>
      </c>
      <c r="AB256" s="34" t="inlineStr">
        <is>
          <t>Premium rapid rehydration line</t>
        </is>
      </c>
      <c r="AC256" s="34" t="inlineStr">
        <is>
          <t>Higher electrolyte rapid rehydration</t>
        </is>
      </c>
      <c r="AD256" s="34" t="inlineStr">
        <is>
          <t>Highest sodium/potassium load for serious rehydration.</t>
        </is>
      </c>
      <c r="AE256" s="51" t="n"/>
      <c r="AF256" s="53">
        <f>IF(AND(ISNUMBER($P256),ISNUMBER($AL256),$AL256&lt;&gt;0),ROUND($P256/$AL256*100,1),"")</f>
        <v/>
      </c>
      <c r="AG256" s="54">
        <f>IF(AND(ISNUMBER($S256),ISNUMBER($AL256),$AL256&lt;&gt;0),ROUND($S256/$AL256*100,2),"")</f>
        <v/>
      </c>
      <c r="AH256" s="53">
        <f>IF(AND(ISNUMBER($Q256),ISNUMBER($AL256),$AL256&lt;&gt;0),ROUND($Q256/$AL256*100,1),"")</f>
        <v/>
      </c>
      <c r="AI256" s="48">
        <f>IF(ISNUMBER($S256),IF($S256&lt;=1,"Yes","No"),"n/a")</f>
        <v/>
      </c>
      <c r="AJ256" s="48">
        <f>IF(ISNUMBER($S256),ROUND(MAX(0,MIN(100,100-$S256*2.5-IF(ISNUMBER($T256),$T256,0)*0.12+IF($S256&lt;=1,12,0))),0),"")</f>
        <v/>
      </c>
      <c r="AK256" s="48">
        <f>IF(ISNUMBER($Q256),IF($Q256&gt;=100,20,IF($Q256&gt;=30,10,0)),0)+IF(ISNUMBER($R256),IF($R256&gt;=100,20,0),0)+IF(ISNUMBER($P256),IF($P256&gt;=150,20,IF($P256&gt;=50,12,5)),0)+IF(ISNUMBER($S256),IF($S256&lt;=1,15,0),0)</f>
        <v/>
      </c>
      <c r="AL256" s="48" t="n">
        <v>591</v>
      </c>
      <c r="AM256" s="49" t="n"/>
      <c r="AN256" s="48">
        <f>IF(AND(ISNUMBER($P256),ISNUMBER($AL256),$AL256&lt;&gt;0),IF(OR($P256&gt;180,$P256/$AL256*1000&gt;400),"Over ceiling, confirm SKU","Within"),"n/a")</f>
        <v/>
      </c>
      <c r="AO256" s="51" t="n"/>
      <c r="AP256" s="51" t="n"/>
      <c r="AQ256" s="51" t="n"/>
      <c r="AR256" s="34" t="inlineStr">
        <is>
          <t>Recalled, batch confirmed, to confirm</t>
        </is>
      </c>
      <c r="AS256" s="34" t="inlineStr">
        <is>
          <t>BLANK -&gt; requires live Amazon.ca capture</t>
        </is>
      </c>
      <c r="AT256" s="34" t="inlineStr">
        <is>
          <t>Unverified commercial data</t>
        </is>
      </c>
    </row>
    <row r="257" ht="28" customHeight="1">
      <c r="A257" s="34" t="inlineStr">
        <is>
          <t>Gatorade</t>
        </is>
      </c>
      <c r="B257" s="34" t="inlineStr">
        <is>
          <t>Gatorlyte Rapid Rehydration | Strawberry Kiwi | 24 pack 591mL</t>
        </is>
      </c>
      <c r="C257" s="34" t="inlineStr">
        <is>
          <t>2) Electrolyte beverage (RTD)</t>
        </is>
      </c>
      <c r="D257" s="34" t="inlineStr">
        <is>
          <t>591 mL bottle</t>
        </is>
      </c>
      <c r="E257" s="48" t="n">
        <v>24</v>
      </c>
      <c r="F257" s="49" t="n"/>
      <c r="G257" s="50">
        <f>IF(AND(ISNUMBER($F257),ISNUMBER($E257),$E257&lt;&gt;0),$F257/$E257,"")</f>
        <v/>
      </c>
      <c r="H257" s="50">
        <f>IF(AND(ISNUMBER($F257),ISNUMBER($AL257),ISNUMBER($E257),($AL257*$E257)&lt;&gt;0),$F257/($AL257*$E257)*100,"")</f>
        <v/>
      </c>
      <c r="I257" s="51" t="n"/>
      <c r="J257" s="52" t="n"/>
      <c r="K257" s="50">
        <f>IF(AND(ISNUMBER($F257),ISNUMBER($J257)),$F257*(1-$J257),"")</f>
        <v/>
      </c>
      <c r="L257" s="51" t="n"/>
      <c r="M257" s="51" t="n"/>
      <c r="N257" s="50">
        <f>IF(ISNUMBER($F257),($F257-IF(ISNUMBER($AM257),$AM257,0))*(1-IF(ISNUMBER($J257),$J257,0)),"")</f>
        <v/>
      </c>
      <c r="O257" s="34" t="inlineStr">
        <is>
          <t>Strawberry Kiwi</t>
        </is>
      </c>
      <c r="P257" s="48" t="n">
        <v>0</v>
      </c>
      <c r="Q257" s="48" t="n">
        <v>490</v>
      </c>
      <c r="R257" s="48" t="n">
        <v>350</v>
      </c>
      <c r="S257" s="48" t="n">
        <v>12</v>
      </c>
      <c r="T257" s="48" t="n">
        <v>50</v>
      </c>
      <c r="U257" s="34" t="inlineStr">
        <is>
          <t>Sugar + sucralose</t>
        </is>
      </c>
      <c r="V257" s="34" t="inlineStr">
        <is>
          <t>5 electrolytes, rapid rehydration, specialized formula</t>
        </is>
      </c>
      <c r="W257" s="51" t="n"/>
      <c r="X257" s="51" t="n"/>
      <c r="Y257" s="51" t="n"/>
      <c r="Z257" s="51" t="n"/>
      <c r="AA257" s="34" t="inlineStr">
        <is>
          <t>Medium</t>
        </is>
      </c>
      <c r="AB257" s="34" t="inlineStr">
        <is>
          <t>Premium rapid rehydration line</t>
        </is>
      </c>
      <c r="AC257" s="34" t="inlineStr">
        <is>
          <t>Higher electrolyte rapid rehydration</t>
        </is>
      </c>
      <c r="AD257" s="34" t="inlineStr">
        <is>
          <t>Highest sodium/potassium load for serious rehydration.</t>
        </is>
      </c>
      <c r="AE257" s="51" t="n"/>
      <c r="AF257" s="53">
        <f>IF(AND(ISNUMBER($P257),ISNUMBER($AL257),$AL257&lt;&gt;0),ROUND($P257/$AL257*100,1),"")</f>
        <v/>
      </c>
      <c r="AG257" s="54">
        <f>IF(AND(ISNUMBER($S257),ISNUMBER($AL257),$AL257&lt;&gt;0),ROUND($S257/$AL257*100,2),"")</f>
        <v/>
      </c>
      <c r="AH257" s="53">
        <f>IF(AND(ISNUMBER($Q257),ISNUMBER($AL257),$AL257&lt;&gt;0),ROUND($Q257/$AL257*100,1),"")</f>
        <v/>
      </c>
      <c r="AI257" s="48">
        <f>IF(ISNUMBER($S257),IF($S257&lt;=1,"Yes","No"),"n/a")</f>
        <v/>
      </c>
      <c r="AJ257" s="48">
        <f>IF(ISNUMBER($S257),ROUND(MAX(0,MIN(100,100-$S257*2.5-IF(ISNUMBER($T257),$T257,0)*0.12+IF($S257&lt;=1,12,0))),0),"")</f>
        <v/>
      </c>
      <c r="AK257" s="48">
        <f>IF(ISNUMBER($Q257),IF($Q257&gt;=100,20,IF($Q257&gt;=30,10,0)),0)+IF(ISNUMBER($R257),IF($R257&gt;=100,20,0),0)+IF(ISNUMBER($P257),IF($P257&gt;=150,20,IF($P257&gt;=50,12,5)),0)+IF(ISNUMBER($S257),IF($S257&lt;=1,15,0),0)</f>
        <v/>
      </c>
      <c r="AL257" s="48" t="n">
        <v>591</v>
      </c>
      <c r="AM257" s="49" t="n"/>
      <c r="AN257" s="48">
        <f>IF(AND(ISNUMBER($P257),ISNUMBER($AL257),$AL257&lt;&gt;0),IF(OR($P257&gt;180,$P257/$AL257*1000&gt;400),"Over ceiling, confirm SKU","Within"),"n/a")</f>
        <v/>
      </c>
      <c r="AO257" s="51" t="n"/>
      <c r="AP257" s="51" t="n"/>
      <c r="AQ257" s="51" t="n"/>
      <c r="AR257" s="34" t="inlineStr">
        <is>
          <t>Recalled, batch confirmed, to confirm</t>
        </is>
      </c>
      <c r="AS257" s="34" t="inlineStr">
        <is>
          <t>BLANK -&gt; requires live Amazon.ca capture</t>
        </is>
      </c>
      <c r="AT257" s="34" t="inlineStr">
        <is>
          <t>Unverified commercial data</t>
        </is>
      </c>
    </row>
    <row r="258" ht="28" customHeight="1">
      <c r="A258" s="34" t="inlineStr">
        <is>
          <t>Vita Coco</t>
        </is>
      </c>
      <c r="B258" s="34" t="inlineStr">
        <is>
          <t>Vita Coco Pure Coconut Water | Original | single 330mL</t>
        </is>
      </c>
      <c r="C258" s="34" t="inlineStr">
        <is>
          <t>2) Electrolyte beverage (RTD)</t>
        </is>
      </c>
      <c r="D258" s="34" t="inlineStr">
        <is>
          <t>330 mL carton</t>
        </is>
      </c>
      <c r="E258" s="48" t="n">
        <v>1</v>
      </c>
      <c r="F258" s="49" t="n"/>
      <c r="G258" s="50">
        <f>IF(AND(ISNUMBER($F258),ISNUMBER($E258),$E258&lt;&gt;0),$F258/$E258,"")</f>
        <v/>
      </c>
      <c r="H258" s="50">
        <f>IF(AND(ISNUMBER($F258),ISNUMBER($AL258),ISNUMBER($E258),($AL258*$E258)&lt;&gt;0),$F258/($AL258*$E258)*100,"")</f>
        <v/>
      </c>
      <c r="I258" s="51" t="n"/>
      <c r="J258" s="52" t="n"/>
      <c r="K258" s="50">
        <f>IF(AND(ISNUMBER($F258),ISNUMBER($J258)),$F258*(1-$J258),"")</f>
        <v/>
      </c>
      <c r="L258" s="51" t="n"/>
      <c r="M258" s="51" t="n"/>
      <c r="N258" s="50">
        <f>IF(ISNUMBER($F258),($F258-IF(ISNUMBER($AM258),$AM258,0))*(1-IF(ISNUMBER($J258),$J258,0)),"")</f>
        <v/>
      </c>
      <c r="O258" s="34" t="inlineStr">
        <is>
          <t>Original</t>
        </is>
      </c>
      <c r="P258" s="48" t="n">
        <v>0</v>
      </c>
      <c r="Q258" s="48" t="n">
        <v>25</v>
      </c>
      <c r="R258" s="48" t="n">
        <v>470</v>
      </c>
      <c r="S258" s="48" t="n">
        <v>11</v>
      </c>
      <c r="T258" s="48" t="n">
        <v>45</v>
      </c>
      <c r="U258" s="34" t="inlineStr">
        <is>
          <t>None (naturally occurring)</t>
        </is>
      </c>
      <c r="V258" s="34" t="inlineStr">
        <is>
          <t>Natural electrolytes, potassium, no added sugar (Original)</t>
        </is>
      </c>
      <c r="W258" s="51" t="n"/>
      <c r="X258" s="51" t="n"/>
      <c r="Y258" s="51" t="n"/>
      <c r="Z258" s="51" t="n"/>
      <c r="AA258" s="34" t="inlineStr">
        <is>
          <t>High</t>
        </is>
      </c>
      <c r="AB258" s="34" t="inlineStr">
        <is>
          <t>Market leading coconut water; mainstream</t>
        </is>
      </c>
      <c r="AC258" s="34" t="inlineStr">
        <is>
          <t>Natural hydration straight from coconuts</t>
        </is>
      </c>
      <c r="AD258" s="34" t="inlineStr">
        <is>
          <t>Naturally high potassium with no added sugar.</t>
        </is>
      </c>
      <c r="AE258" s="51" t="n"/>
      <c r="AF258" s="53">
        <f>IF(AND(ISNUMBER($P258),ISNUMBER($AL258),$AL258&lt;&gt;0),ROUND($P258/$AL258*100,1),"")</f>
        <v/>
      </c>
      <c r="AG258" s="54">
        <f>IF(AND(ISNUMBER($S258),ISNUMBER($AL258),$AL258&lt;&gt;0),ROUND($S258/$AL258*100,2),"")</f>
        <v/>
      </c>
      <c r="AH258" s="53">
        <f>IF(AND(ISNUMBER($Q258),ISNUMBER($AL258),$AL258&lt;&gt;0),ROUND($Q258/$AL258*100,1),"")</f>
        <v/>
      </c>
      <c r="AI258" s="48">
        <f>IF(ISNUMBER($S258),IF($S258&lt;=1,"Yes","No"),"n/a")</f>
        <v/>
      </c>
      <c r="AJ258" s="48">
        <f>IF(ISNUMBER($S258),ROUND(MAX(0,MIN(100,100-$S258*2.5-IF(ISNUMBER($T258),$T258,0)*0.12+IF($S258&lt;=1,12,0))),0),"")</f>
        <v/>
      </c>
      <c r="AK258" s="48">
        <f>IF(ISNUMBER($Q258),IF($Q258&gt;=100,20,IF($Q258&gt;=30,10,0)),0)+IF(ISNUMBER($R258),IF($R258&gt;=100,20,0),0)+IF(ISNUMBER($P258),IF($P258&gt;=150,20,IF($P258&gt;=50,12,5)),0)+IF(ISNUMBER($S258),IF($S258&lt;=1,15,0),0)</f>
        <v/>
      </c>
      <c r="AL258" s="48" t="n">
        <v>330</v>
      </c>
      <c r="AM258" s="49" t="n"/>
      <c r="AN258" s="48">
        <f>IF(AND(ISNUMBER($P258),ISNUMBER($AL258),$AL258&lt;&gt;0),IF(OR($P258&gt;180,$P258/$AL258*1000&gt;400),"Over ceiling, confirm SKU","Within"),"n/a")</f>
        <v/>
      </c>
      <c r="AO258" s="51" t="n"/>
      <c r="AP258" s="51" t="n"/>
      <c r="AQ258" s="51" t="n"/>
      <c r="AR258" s="34" t="inlineStr">
        <is>
          <t>Retrieved and cited, see Enrichment Log</t>
        </is>
      </c>
      <c r="AS258" s="34" t="inlineStr">
        <is>
          <t>BLANK -&gt; requires live Amazon.ca capture</t>
        </is>
      </c>
      <c r="AT258" s="34" t="inlineStr">
        <is>
          <t>Unverified commercial data</t>
        </is>
      </c>
    </row>
    <row r="259" ht="28" customHeight="1">
      <c r="A259" s="34" t="inlineStr">
        <is>
          <t>Vita Coco</t>
        </is>
      </c>
      <c r="B259" s="34" t="inlineStr">
        <is>
          <t>Vita Coco Pure Coconut Water | Original | 8 pack 330mL</t>
        </is>
      </c>
      <c r="C259" s="34" t="inlineStr">
        <is>
          <t>2) Electrolyte beverage (RTD)</t>
        </is>
      </c>
      <c r="D259" s="34" t="inlineStr">
        <is>
          <t>330 mL carton</t>
        </is>
      </c>
      <c r="E259" s="48" t="n">
        <v>8</v>
      </c>
      <c r="F259" s="49" t="n"/>
      <c r="G259" s="50">
        <f>IF(AND(ISNUMBER($F259),ISNUMBER($E259),$E259&lt;&gt;0),$F259/$E259,"")</f>
        <v/>
      </c>
      <c r="H259" s="50">
        <f>IF(AND(ISNUMBER($F259),ISNUMBER($AL259),ISNUMBER($E259),($AL259*$E259)&lt;&gt;0),$F259/($AL259*$E259)*100,"")</f>
        <v/>
      </c>
      <c r="I259" s="51" t="n"/>
      <c r="J259" s="52" t="n"/>
      <c r="K259" s="50">
        <f>IF(AND(ISNUMBER($F259),ISNUMBER($J259)),$F259*(1-$J259),"")</f>
        <v/>
      </c>
      <c r="L259" s="51" t="n"/>
      <c r="M259" s="51" t="n"/>
      <c r="N259" s="50">
        <f>IF(ISNUMBER($F259),($F259-IF(ISNUMBER($AM259),$AM259,0))*(1-IF(ISNUMBER($J259),$J259,0)),"")</f>
        <v/>
      </c>
      <c r="O259" s="34" t="inlineStr">
        <is>
          <t>Original</t>
        </is>
      </c>
      <c r="P259" s="48" t="n">
        <v>0</v>
      </c>
      <c r="Q259" s="48" t="n">
        <v>25</v>
      </c>
      <c r="R259" s="48" t="n">
        <v>470</v>
      </c>
      <c r="S259" s="48" t="n">
        <v>11</v>
      </c>
      <c r="T259" s="48" t="n">
        <v>45</v>
      </c>
      <c r="U259" s="34" t="inlineStr">
        <is>
          <t>None (naturally occurring)</t>
        </is>
      </c>
      <c r="V259" s="34" t="inlineStr">
        <is>
          <t>Natural electrolytes, potassium, no added sugar (Original)</t>
        </is>
      </c>
      <c r="W259" s="51" t="n"/>
      <c r="X259" s="51" t="n"/>
      <c r="Y259" s="51" t="n"/>
      <c r="Z259" s="51" t="n"/>
      <c r="AA259" s="34" t="inlineStr">
        <is>
          <t>High</t>
        </is>
      </c>
      <c r="AB259" s="34" t="inlineStr">
        <is>
          <t>Market leading coconut water; mainstream</t>
        </is>
      </c>
      <c r="AC259" s="34" t="inlineStr">
        <is>
          <t>Natural hydration straight from coconuts</t>
        </is>
      </c>
      <c r="AD259" s="34" t="inlineStr">
        <is>
          <t>Naturally high potassium with no added sugar.</t>
        </is>
      </c>
      <c r="AE259" s="51" t="n"/>
      <c r="AF259" s="53">
        <f>IF(AND(ISNUMBER($P259),ISNUMBER($AL259),$AL259&lt;&gt;0),ROUND($P259/$AL259*100,1),"")</f>
        <v/>
      </c>
      <c r="AG259" s="54">
        <f>IF(AND(ISNUMBER($S259),ISNUMBER($AL259),$AL259&lt;&gt;0),ROUND($S259/$AL259*100,2),"")</f>
        <v/>
      </c>
      <c r="AH259" s="53">
        <f>IF(AND(ISNUMBER($Q259),ISNUMBER($AL259),$AL259&lt;&gt;0),ROUND($Q259/$AL259*100,1),"")</f>
        <v/>
      </c>
      <c r="AI259" s="48">
        <f>IF(ISNUMBER($S259),IF($S259&lt;=1,"Yes","No"),"n/a")</f>
        <v/>
      </c>
      <c r="AJ259" s="48">
        <f>IF(ISNUMBER($S259),ROUND(MAX(0,MIN(100,100-$S259*2.5-IF(ISNUMBER($T259),$T259,0)*0.12+IF($S259&lt;=1,12,0))),0),"")</f>
        <v/>
      </c>
      <c r="AK259" s="48">
        <f>IF(ISNUMBER($Q259),IF($Q259&gt;=100,20,IF($Q259&gt;=30,10,0)),0)+IF(ISNUMBER($R259),IF($R259&gt;=100,20,0),0)+IF(ISNUMBER($P259),IF($P259&gt;=150,20,IF($P259&gt;=50,12,5)),0)+IF(ISNUMBER($S259),IF($S259&lt;=1,15,0),0)</f>
        <v/>
      </c>
      <c r="AL259" s="48" t="n">
        <v>330</v>
      </c>
      <c r="AM259" s="49" t="n"/>
      <c r="AN259" s="48">
        <f>IF(AND(ISNUMBER($P259),ISNUMBER($AL259),$AL259&lt;&gt;0),IF(OR($P259&gt;180,$P259/$AL259*1000&gt;400),"Over ceiling, confirm SKU","Within"),"n/a")</f>
        <v/>
      </c>
      <c r="AO259" s="51" t="n"/>
      <c r="AP259" s="51" t="n"/>
      <c r="AQ259" s="51" t="n"/>
      <c r="AR259" s="34" t="inlineStr">
        <is>
          <t>Retrieved and cited, see Enrichment Log</t>
        </is>
      </c>
      <c r="AS259" s="34" t="inlineStr">
        <is>
          <t>BLANK -&gt; requires live Amazon.ca capture</t>
        </is>
      </c>
      <c r="AT259" s="34" t="inlineStr">
        <is>
          <t>Unverified commercial data</t>
        </is>
      </c>
    </row>
    <row r="260" ht="28" customHeight="1">
      <c r="A260" s="34" t="inlineStr">
        <is>
          <t>Vita Coco</t>
        </is>
      </c>
      <c r="B260" s="34" t="inlineStr">
        <is>
          <t>Vita Coco Pure Coconut Water | Original | 12 pack 330mL</t>
        </is>
      </c>
      <c r="C260" s="34" t="inlineStr">
        <is>
          <t>2) Electrolyte beverage (RTD)</t>
        </is>
      </c>
      <c r="D260" s="34" t="inlineStr">
        <is>
          <t>330 mL carton</t>
        </is>
      </c>
      <c r="E260" s="48" t="n">
        <v>12</v>
      </c>
      <c r="F260" s="49" t="n"/>
      <c r="G260" s="50">
        <f>IF(AND(ISNUMBER($F260),ISNUMBER($E260),$E260&lt;&gt;0),$F260/$E260,"")</f>
        <v/>
      </c>
      <c r="H260" s="50">
        <f>IF(AND(ISNUMBER($F260),ISNUMBER($AL260),ISNUMBER($E260),($AL260*$E260)&lt;&gt;0),$F260/($AL260*$E260)*100,"")</f>
        <v/>
      </c>
      <c r="I260" s="51" t="n"/>
      <c r="J260" s="52" t="n"/>
      <c r="K260" s="50">
        <f>IF(AND(ISNUMBER($F260),ISNUMBER($J260)),$F260*(1-$J260),"")</f>
        <v/>
      </c>
      <c r="L260" s="51" t="n"/>
      <c r="M260" s="51" t="n"/>
      <c r="N260" s="50">
        <f>IF(ISNUMBER($F260),($F260-IF(ISNUMBER($AM260),$AM260,0))*(1-IF(ISNUMBER($J260),$J260,0)),"")</f>
        <v/>
      </c>
      <c r="O260" s="34" t="inlineStr">
        <is>
          <t>Original</t>
        </is>
      </c>
      <c r="P260" s="48" t="n">
        <v>0</v>
      </c>
      <c r="Q260" s="48" t="n">
        <v>25</v>
      </c>
      <c r="R260" s="48" t="n">
        <v>470</v>
      </c>
      <c r="S260" s="48" t="n">
        <v>11</v>
      </c>
      <c r="T260" s="48" t="n">
        <v>45</v>
      </c>
      <c r="U260" s="34" t="inlineStr">
        <is>
          <t>None (naturally occurring)</t>
        </is>
      </c>
      <c r="V260" s="34" t="inlineStr">
        <is>
          <t>Natural electrolytes, potassium, no added sugar (Original)</t>
        </is>
      </c>
      <c r="W260" s="51" t="n"/>
      <c r="X260" s="51" t="n"/>
      <c r="Y260" s="51" t="n"/>
      <c r="Z260" s="51" t="n"/>
      <c r="AA260" s="34" t="inlineStr">
        <is>
          <t>High</t>
        </is>
      </c>
      <c r="AB260" s="34" t="inlineStr">
        <is>
          <t>Market leading coconut water; mainstream</t>
        </is>
      </c>
      <c r="AC260" s="34" t="inlineStr">
        <is>
          <t>Natural hydration straight from coconuts</t>
        </is>
      </c>
      <c r="AD260" s="34" t="inlineStr">
        <is>
          <t>Naturally high potassium with no added sugar.</t>
        </is>
      </c>
      <c r="AE260" s="51" t="n"/>
      <c r="AF260" s="53">
        <f>IF(AND(ISNUMBER($P260),ISNUMBER($AL260),$AL260&lt;&gt;0),ROUND($P260/$AL260*100,1),"")</f>
        <v/>
      </c>
      <c r="AG260" s="54">
        <f>IF(AND(ISNUMBER($S260),ISNUMBER($AL260),$AL260&lt;&gt;0),ROUND($S260/$AL260*100,2),"")</f>
        <v/>
      </c>
      <c r="AH260" s="53">
        <f>IF(AND(ISNUMBER($Q260),ISNUMBER($AL260),$AL260&lt;&gt;0),ROUND($Q260/$AL260*100,1),"")</f>
        <v/>
      </c>
      <c r="AI260" s="48">
        <f>IF(ISNUMBER($S260),IF($S260&lt;=1,"Yes","No"),"n/a")</f>
        <v/>
      </c>
      <c r="AJ260" s="48">
        <f>IF(ISNUMBER($S260),ROUND(MAX(0,MIN(100,100-$S260*2.5-IF(ISNUMBER($T260),$T260,0)*0.12+IF($S260&lt;=1,12,0))),0),"")</f>
        <v/>
      </c>
      <c r="AK260" s="48">
        <f>IF(ISNUMBER($Q260),IF($Q260&gt;=100,20,IF($Q260&gt;=30,10,0)),0)+IF(ISNUMBER($R260),IF($R260&gt;=100,20,0),0)+IF(ISNUMBER($P260),IF($P260&gt;=150,20,IF($P260&gt;=50,12,5)),0)+IF(ISNUMBER($S260),IF($S260&lt;=1,15,0),0)</f>
        <v/>
      </c>
      <c r="AL260" s="48" t="n">
        <v>330</v>
      </c>
      <c r="AM260" s="49" t="n"/>
      <c r="AN260" s="48">
        <f>IF(AND(ISNUMBER($P260),ISNUMBER($AL260),$AL260&lt;&gt;0),IF(OR($P260&gt;180,$P260/$AL260*1000&gt;400),"Over ceiling, confirm SKU","Within"),"n/a")</f>
        <v/>
      </c>
      <c r="AO260" s="51" t="n"/>
      <c r="AP260" s="51" t="n"/>
      <c r="AQ260" s="51" t="n"/>
      <c r="AR260" s="34" t="inlineStr">
        <is>
          <t>Retrieved and cited, see Enrichment Log</t>
        </is>
      </c>
      <c r="AS260" s="34" t="inlineStr">
        <is>
          <t>BLANK -&gt; requires live Amazon.ca capture</t>
        </is>
      </c>
      <c r="AT260" s="34" t="inlineStr">
        <is>
          <t>Unverified commercial data</t>
        </is>
      </c>
    </row>
    <row r="261" ht="28" customHeight="1">
      <c r="A261" s="34" t="inlineStr">
        <is>
          <t>Vita Coco</t>
        </is>
      </c>
      <c r="B261" s="34" t="inlineStr">
        <is>
          <t>Vita Coco Pure Coconut Water | Original | 15 pack 330mL</t>
        </is>
      </c>
      <c r="C261" s="34" t="inlineStr">
        <is>
          <t>2) Electrolyte beverage (RTD)</t>
        </is>
      </c>
      <c r="D261" s="34" t="inlineStr">
        <is>
          <t>330 mL carton</t>
        </is>
      </c>
      <c r="E261" s="48" t="n">
        <v>15</v>
      </c>
      <c r="F261" s="49" t="n"/>
      <c r="G261" s="50">
        <f>IF(AND(ISNUMBER($F261),ISNUMBER($E261),$E261&lt;&gt;0),$F261/$E261,"")</f>
        <v/>
      </c>
      <c r="H261" s="50">
        <f>IF(AND(ISNUMBER($F261),ISNUMBER($AL261),ISNUMBER($E261),($AL261*$E261)&lt;&gt;0),$F261/($AL261*$E261)*100,"")</f>
        <v/>
      </c>
      <c r="I261" s="51" t="n"/>
      <c r="J261" s="52" t="n"/>
      <c r="K261" s="50">
        <f>IF(AND(ISNUMBER($F261),ISNUMBER($J261)),$F261*(1-$J261),"")</f>
        <v/>
      </c>
      <c r="L261" s="51" t="n"/>
      <c r="M261" s="51" t="n"/>
      <c r="N261" s="50">
        <f>IF(ISNUMBER($F261),($F261-IF(ISNUMBER($AM261),$AM261,0))*(1-IF(ISNUMBER($J261),$J261,0)),"")</f>
        <v/>
      </c>
      <c r="O261" s="34" t="inlineStr">
        <is>
          <t>Original</t>
        </is>
      </c>
      <c r="P261" s="48" t="n">
        <v>0</v>
      </c>
      <c r="Q261" s="48" t="n">
        <v>25</v>
      </c>
      <c r="R261" s="48" t="n">
        <v>470</v>
      </c>
      <c r="S261" s="48" t="n">
        <v>11</v>
      </c>
      <c r="T261" s="48" t="n">
        <v>45</v>
      </c>
      <c r="U261" s="34" t="inlineStr">
        <is>
          <t>None (naturally occurring)</t>
        </is>
      </c>
      <c r="V261" s="34" t="inlineStr">
        <is>
          <t>Natural electrolytes, potassium, no added sugar (Original)</t>
        </is>
      </c>
      <c r="W261" s="51" t="n"/>
      <c r="X261" s="51" t="n"/>
      <c r="Y261" s="51" t="n"/>
      <c r="Z261" s="51" t="n"/>
      <c r="AA261" s="34" t="inlineStr">
        <is>
          <t>High</t>
        </is>
      </c>
      <c r="AB261" s="34" t="inlineStr">
        <is>
          <t>Market leading coconut water; mainstream</t>
        </is>
      </c>
      <c r="AC261" s="34" t="inlineStr">
        <is>
          <t>Natural hydration straight from coconuts</t>
        </is>
      </c>
      <c r="AD261" s="34" t="inlineStr">
        <is>
          <t>Naturally high potassium with no added sugar.</t>
        </is>
      </c>
      <c r="AE261" s="51" t="n"/>
      <c r="AF261" s="53">
        <f>IF(AND(ISNUMBER($P261),ISNUMBER($AL261),$AL261&lt;&gt;0),ROUND($P261/$AL261*100,1),"")</f>
        <v/>
      </c>
      <c r="AG261" s="54">
        <f>IF(AND(ISNUMBER($S261),ISNUMBER($AL261),$AL261&lt;&gt;0),ROUND($S261/$AL261*100,2),"")</f>
        <v/>
      </c>
      <c r="AH261" s="53">
        <f>IF(AND(ISNUMBER($Q261),ISNUMBER($AL261),$AL261&lt;&gt;0),ROUND($Q261/$AL261*100,1),"")</f>
        <v/>
      </c>
      <c r="AI261" s="48">
        <f>IF(ISNUMBER($S261),IF($S261&lt;=1,"Yes","No"),"n/a")</f>
        <v/>
      </c>
      <c r="AJ261" s="48">
        <f>IF(ISNUMBER($S261),ROUND(MAX(0,MIN(100,100-$S261*2.5-IF(ISNUMBER($T261),$T261,0)*0.12+IF($S261&lt;=1,12,0))),0),"")</f>
        <v/>
      </c>
      <c r="AK261" s="48">
        <f>IF(ISNUMBER($Q261),IF($Q261&gt;=100,20,IF($Q261&gt;=30,10,0)),0)+IF(ISNUMBER($R261),IF($R261&gt;=100,20,0),0)+IF(ISNUMBER($P261),IF($P261&gt;=150,20,IF($P261&gt;=50,12,5)),0)+IF(ISNUMBER($S261),IF($S261&lt;=1,15,0),0)</f>
        <v/>
      </c>
      <c r="AL261" s="48" t="n">
        <v>330</v>
      </c>
      <c r="AM261" s="49" t="n"/>
      <c r="AN261" s="48">
        <f>IF(AND(ISNUMBER($P261),ISNUMBER($AL261),$AL261&lt;&gt;0),IF(OR($P261&gt;180,$P261/$AL261*1000&gt;400),"Over ceiling, confirm SKU","Within"),"n/a")</f>
        <v/>
      </c>
      <c r="AO261" s="51" t="n"/>
      <c r="AP261" s="51" t="n"/>
      <c r="AQ261" s="51" t="n"/>
      <c r="AR261" s="34" t="inlineStr">
        <is>
          <t>Retrieved and cited, see Enrichment Log</t>
        </is>
      </c>
      <c r="AS261" s="34" t="inlineStr">
        <is>
          <t>BLANK -&gt; requires live Amazon.ca capture</t>
        </is>
      </c>
      <c r="AT261" s="34" t="inlineStr">
        <is>
          <t>Unverified commercial data</t>
        </is>
      </c>
    </row>
    <row r="262" ht="28" customHeight="1">
      <c r="A262" s="34" t="inlineStr">
        <is>
          <t>Vita Coco</t>
        </is>
      </c>
      <c r="B262" s="34" t="inlineStr">
        <is>
          <t>Vita Coco Pure Coconut Water | Original | 18 pack 330mL</t>
        </is>
      </c>
      <c r="C262" s="34" t="inlineStr">
        <is>
          <t>2) Electrolyte beverage (RTD)</t>
        </is>
      </c>
      <c r="D262" s="34" t="inlineStr">
        <is>
          <t>330 mL carton</t>
        </is>
      </c>
      <c r="E262" s="48" t="n">
        <v>18</v>
      </c>
      <c r="F262" s="49" t="n"/>
      <c r="G262" s="50">
        <f>IF(AND(ISNUMBER($F262),ISNUMBER($E262),$E262&lt;&gt;0),$F262/$E262,"")</f>
        <v/>
      </c>
      <c r="H262" s="50">
        <f>IF(AND(ISNUMBER($F262),ISNUMBER($AL262),ISNUMBER($E262),($AL262*$E262)&lt;&gt;0),$F262/($AL262*$E262)*100,"")</f>
        <v/>
      </c>
      <c r="I262" s="51" t="n"/>
      <c r="J262" s="52" t="n"/>
      <c r="K262" s="50">
        <f>IF(AND(ISNUMBER($F262),ISNUMBER($J262)),$F262*(1-$J262),"")</f>
        <v/>
      </c>
      <c r="L262" s="51" t="n"/>
      <c r="M262" s="51" t="n"/>
      <c r="N262" s="50">
        <f>IF(ISNUMBER($F262),($F262-IF(ISNUMBER($AM262),$AM262,0))*(1-IF(ISNUMBER($J262),$J262,0)),"")</f>
        <v/>
      </c>
      <c r="O262" s="34" t="inlineStr">
        <is>
          <t>Original</t>
        </is>
      </c>
      <c r="P262" s="48" t="n">
        <v>0</v>
      </c>
      <c r="Q262" s="48" t="n">
        <v>25</v>
      </c>
      <c r="R262" s="48" t="n">
        <v>470</v>
      </c>
      <c r="S262" s="48" t="n">
        <v>11</v>
      </c>
      <c r="T262" s="48" t="n">
        <v>45</v>
      </c>
      <c r="U262" s="34" t="inlineStr">
        <is>
          <t>None (naturally occurring)</t>
        </is>
      </c>
      <c r="V262" s="34" t="inlineStr">
        <is>
          <t>Natural electrolytes, potassium, no added sugar (Original)</t>
        </is>
      </c>
      <c r="W262" s="51" t="n"/>
      <c r="X262" s="51" t="n"/>
      <c r="Y262" s="51" t="n"/>
      <c r="Z262" s="51" t="n"/>
      <c r="AA262" s="34" t="inlineStr">
        <is>
          <t>High</t>
        </is>
      </c>
      <c r="AB262" s="34" t="inlineStr">
        <is>
          <t>Market leading coconut water; mainstream</t>
        </is>
      </c>
      <c r="AC262" s="34" t="inlineStr">
        <is>
          <t>Natural hydration straight from coconuts</t>
        </is>
      </c>
      <c r="AD262" s="34" t="inlineStr">
        <is>
          <t>Naturally high potassium with no added sugar.</t>
        </is>
      </c>
      <c r="AE262" s="51" t="n"/>
      <c r="AF262" s="53">
        <f>IF(AND(ISNUMBER($P262),ISNUMBER($AL262),$AL262&lt;&gt;0),ROUND($P262/$AL262*100,1),"")</f>
        <v/>
      </c>
      <c r="AG262" s="54">
        <f>IF(AND(ISNUMBER($S262),ISNUMBER($AL262),$AL262&lt;&gt;0),ROUND($S262/$AL262*100,2),"")</f>
        <v/>
      </c>
      <c r="AH262" s="53">
        <f>IF(AND(ISNUMBER($Q262),ISNUMBER($AL262),$AL262&lt;&gt;0),ROUND($Q262/$AL262*100,1),"")</f>
        <v/>
      </c>
      <c r="AI262" s="48">
        <f>IF(ISNUMBER($S262),IF($S262&lt;=1,"Yes","No"),"n/a")</f>
        <v/>
      </c>
      <c r="AJ262" s="48">
        <f>IF(ISNUMBER($S262),ROUND(MAX(0,MIN(100,100-$S262*2.5-IF(ISNUMBER($T262),$T262,0)*0.12+IF($S262&lt;=1,12,0))),0),"")</f>
        <v/>
      </c>
      <c r="AK262" s="48">
        <f>IF(ISNUMBER($Q262),IF($Q262&gt;=100,20,IF($Q262&gt;=30,10,0)),0)+IF(ISNUMBER($R262),IF($R262&gt;=100,20,0),0)+IF(ISNUMBER($P262),IF($P262&gt;=150,20,IF($P262&gt;=50,12,5)),0)+IF(ISNUMBER($S262),IF($S262&lt;=1,15,0),0)</f>
        <v/>
      </c>
      <c r="AL262" s="48" t="n">
        <v>330</v>
      </c>
      <c r="AM262" s="49" t="n"/>
      <c r="AN262" s="48">
        <f>IF(AND(ISNUMBER($P262),ISNUMBER($AL262),$AL262&lt;&gt;0),IF(OR($P262&gt;180,$P262/$AL262*1000&gt;400),"Over ceiling, confirm SKU","Within"),"n/a")</f>
        <v/>
      </c>
      <c r="AO262" s="51" t="n"/>
      <c r="AP262" s="51" t="n"/>
      <c r="AQ262" s="51" t="n"/>
      <c r="AR262" s="34" t="inlineStr">
        <is>
          <t>Retrieved and cited, see Enrichment Log</t>
        </is>
      </c>
      <c r="AS262" s="34" t="inlineStr">
        <is>
          <t>BLANK -&gt; requires live Amazon.ca capture</t>
        </is>
      </c>
      <c r="AT262" s="34" t="inlineStr">
        <is>
          <t>Unverified commercial data</t>
        </is>
      </c>
    </row>
    <row r="263" ht="28" customHeight="1">
      <c r="A263" s="34" t="inlineStr">
        <is>
          <t>Vita Coco</t>
        </is>
      </c>
      <c r="B263" s="34" t="inlineStr">
        <is>
          <t>Vita Coco Pure Coconut Water | Original | 24 pack 330mL</t>
        </is>
      </c>
      <c r="C263" s="34" t="inlineStr">
        <is>
          <t>2) Electrolyte beverage (RTD)</t>
        </is>
      </c>
      <c r="D263" s="34" t="inlineStr">
        <is>
          <t>330 mL carton</t>
        </is>
      </c>
      <c r="E263" s="48" t="n">
        <v>24</v>
      </c>
      <c r="F263" s="49" t="n"/>
      <c r="G263" s="50">
        <f>IF(AND(ISNUMBER($F263),ISNUMBER($E263),$E263&lt;&gt;0),$F263/$E263,"")</f>
        <v/>
      </c>
      <c r="H263" s="50">
        <f>IF(AND(ISNUMBER($F263),ISNUMBER($AL263),ISNUMBER($E263),($AL263*$E263)&lt;&gt;0),$F263/($AL263*$E263)*100,"")</f>
        <v/>
      </c>
      <c r="I263" s="51" t="n"/>
      <c r="J263" s="52" t="n"/>
      <c r="K263" s="50">
        <f>IF(AND(ISNUMBER($F263),ISNUMBER($J263)),$F263*(1-$J263),"")</f>
        <v/>
      </c>
      <c r="L263" s="51" t="n"/>
      <c r="M263" s="51" t="n"/>
      <c r="N263" s="50">
        <f>IF(ISNUMBER($F263),($F263-IF(ISNUMBER($AM263),$AM263,0))*(1-IF(ISNUMBER($J263),$J263,0)),"")</f>
        <v/>
      </c>
      <c r="O263" s="34" t="inlineStr">
        <is>
          <t>Original</t>
        </is>
      </c>
      <c r="P263" s="48" t="n">
        <v>0</v>
      </c>
      <c r="Q263" s="48" t="n">
        <v>25</v>
      </c>
      <c r="R263" s="48" t="n">
        <v>470</v>
      </c>
      <c r="S263" s="48" t="n">
        <v>11</v>
      </c>
      <c r="T263" s="48" t="n">
        <v>45</v>
      </c>
      <c r="U263" s="34" t="inlineStr">
        <is>
          <t>None (naturally occurring)</t>
        </is>
      </c>
      <c r="V263" s="34" t="inlineStr">
        <is>
          <t>Natural electrolytes, potassium, no added sugar (Original)</t>
        </is>
      </c>
      <c r="W263" s="51" t="n"/>
      <c r="X263" s="51" t="n"/>
      <c r="Y263" s="51" t="n"/>
      <c r="Z263" s="51" t="n"/>
      <c r="AA263" s="34" t="inlineStr">
        <is>
          <t>High</t>
        </is>
      </c>
      <c r="AB263" s="34" t="inlineStr">
        <is>
          <t>Market leading coconut water; mainstream</t>
        </is>
      </c>
      <c r="AC263" s="34" t="inlineStr">
        <is>
          <t>Natural hydration straight from coconuts</t>
        </is>
      </c>
      <c r="AD263" s="34" t="inlineStr">
        <is>
          <t>Naturally high potassium with no added sugar.</t>
        </is>
      </c>
      <c r="AE263" s="51" t="n"/>
      <c r="AF263" s="53">
        <f>IF(AND(ISNUMBER($P263),ISNUMBER($AL263),$AL263&lt;&gt;0),ROUND($P263/$AL263*100,1),"")</f>
        <v/>
      </c>
      <c r="AG263" s="54">
        <f>IF(AND(ISNUMBER($S263),ISNUMBER($AL263),$AL263&lt;&gt;0),ROUND($S263/$AL263*100,2),"")</f>
        <v/>
      </c>
      <c r="AH263" s="53">
        <f>IF(AND(ISNUMBER($Q263),ISNUMBER($AL263),$AL263&lt;&gt;0),ROUND($Q263/$AL263*100,1),"")</f>
        <v/>
      </c>
      <c r="AI263" s="48">
        <f>IF(ISNUMBER($S263),IF($S263&lt;=1,"Yes","No"),"n/a")</f>
        <v/>
      </c>
      <c r="AJ263" s="48">
        <f>IF(ISNUMBER($S263),ROUND(MAX(0,MIN(100,100-$S263*2.5-IF(ISNUMBER($T263),$T263,0)*0.12+IF($S263&lt;=1,12,0))),0),"")</f>
        <v/>
      </c>
      <c r="AK263" s="48">
        <f>IF(ISNUMBER($Q263),IF($Q263&gt;=100,20,IF($Q263&gt;=30,10,0)),0)+IF(ISNUMBER($R263),IF($R263&gt;=100,20,0),0)+IF(ISNUMBER($P263),IF($P263&gt;=150,20,IF($P263&gt;=50,12,5)),0)+IF(ISNUMBER($S263),IF($S263&lt;=1,15,0),0)</f>
        <v/>
      </c>
      <c r="AL263" s="48" t="n">
        <v>330</v>
      </c>
      <c r="AM263" s="49" t="n"/>
      <c r="AN263" s="48">
        <f>IF(AND(ISNUMBER($P263),ISNUMBER($AL263),$AL263&lt;&gt;0),IF(OR($P263&gt;180,$P263/$AL263*1000&gt;400),"Over ceiling, confirm SKU","Within"),"n/a")</f>
        <v/>
      </c>
      <c r="AO263" s="51" t="n"/>
      <c r="AP263" s="51" t="n"/>
      <c r="AQ263" s="51" t="n"/>
      <c r="AR263" s="34" t="inlineStr">
        <is>
          <t>Retrieved and cited, see Enrichment Log</t>
        </is>
      </c>
      <c r="AS263" s="34" t="inlineStr">
        <is>
          <t>BLANK -&gt; requires live Amazon.ca capture</t>
        </is>
      </c>
      <c r="AT263" s="34" t="inlineStr">
        <is>
          <t>Unverified commercial data</t>
        </is>
      </c>
    </row>
    <row r="264" ht="28" customHeight="1">
      <c r="A264" s="34" t="inlineStr">
        <is>
          <t>Vita Coco</t>
        </is>
      </c>
      <c r="B264" s="34" t="inlineStr">
        <is>
          <t>Vita Coco Pure Coconut Water | Pineapple | single 330mL</t>
        </is>
      </c>
      <c r="C264" s="34" t="inlineStr">
        <is>
          <t>2) Electrolyte beverage (RTD)</t>
        </is>
      </c>
      <c r="D264" s="34" t="inlineStr">
        <is>
          <t>330 mL carton</t>
        </is>
      </c>
      <c r="E264" s="48" t="n">
        <v>1</v>
      </c>
      <c r="F264" s="49" t="n"/>
      <c r="G264" s="50">
        <f>IF(AND(ISNUMBER($F264),ISNUMBER($E264),$E264&lt;&gt;0),$F264/$E264,"")</f>
        <v/>
      </c>
      <c r="H264" s="50">
        <f>IF(AND(ISNUMBER($F264),ISNUMBER($AL264),ISNUMBER($E264),($AL264*$E264)&lt;&gt;0),$F264/($AL264*$E264)*100,"")</f>
        <v/>
      </c>
      <c r="I264" s="51" t="n"/>
      <c r="J264" s="52" t="n"/>
      <c r="K264" s="50">
        <f>IF(AND(ISNUMBER($F264),ISNUMBER($J264)),$F264*(1-$J264),"")</f>
        <v/>
      </c>
      <c r="L264" s="51" t="n"/>
      <c r="M264" s="51" t="n"/>
      <c r="N264" s="50">
        <f>IF(ISNUMBER($F264),($F264-IF(ISNUMBER($AM264),$AM264,0))*(1-IF(ISNUMBER($J264),$J264,0)),"")</f>
        <v/>
      </c>
      <c r="O264" s="34" t="inlineStr">
        <is>
          <t>Pineapple</t>
        </is>
      </c>
      <c r="P264" s="48" t="n">
        <v>0</v>
      </c>
      <c r="Q264" s="48" t="n">
        <v>25</v>
      </c>
      <c r="R264" s="48" t="n">
        <v>470</v>
      </c>
      <c r="S264" s="48" t="n">
        <v>11</v>
      </c>
      <c r="T264" s="48" t="n">
        <v>45</v>
      </c>
      <c r="U264" s="34" t="inlineStr">
        <is>
          <t>None (naturally occurring)</t>
        </is>
      </c>
      <c r="V264" s="34" t="inlineStr">
        <is>
          <t>Natural electrolytes, potassium, no added sugar (Original)</t>
        </is>
      </c>
      <c r="W264" s="51" t="n"/>
      <c r="X264" s="51" t="n"/>
      <c r="Y264" s="51" t="n"/>
      <c r="Z264" s="51" t="n"/>
      <c r="AA264" s="34" t="inlineStr">
        <is>
          <t>High</t>
        </is>
      </c>
      <c r="AB264" s="34" t="inlineStr">
        <is>
          <t>Market leading coconut water; mainstream</t>
        </is>
      </c>
      <c r="AC264" s="34" t="inlineStr">
        <is>
          <t>Natural hydration straight from coconuts</t>
        </is>
      </c>
      <c r="AD264" s="34" t="inlineStr">
        <is>
          <t>Naturally high potassium with no added sugar.</t>
        </is>
      </c>
      <c r="AE264" s="51" t="n"/>
      <c r="AF264" s="53">
        <f>IF(AND(ISNUMBER($P264),ISNUMBER($AL264),$AL264&lt;&gt;0),ROUND($P264/$AL264*100,1),"")</f>
        <v/>
      </c>
      <c r="AG264" s="54">
        <f>IF(AND(ISNUMBER($S264),ISNUMBER($AL264),$AL264&lt;&gt;0),ROUND($S264/$AL264*100,2),"")</f>
        <v/>
      </c>
      <c r="AH264" s="53">
        <f>IF(AND(ISNUMBER($Q264),ISNUMBER($AL264),$AL264&lt;&gt;0),ROUND($Q264/$AL264*100,1),"")</f>
        <v/>
      </c>
      <c r="AI264" s="48">
        <f>IF(ISNUMBER($S264),IF($S264&lt;=1,"Yes","No"),"n/a")</f>
        <v/>
      </c>
      <c r="AJ264" s="48">
        <f>IF(ISNUMBER($S264),ROUND(MAX(0,MIN(100,100-$S264*2.5-IF(ISNUMBER($T264),$T264,0)*0.12+IF($S264&lt;=1,12,0))),0),"")</f>
        <v/>
      </c>
      <c r="AK264" s="48">
        <f>IF(ISNUMBER($Q264),IF($Q264&gt;=100,20,IF($Q264&gt;=30,10,0)),0)+IF(ISNUMBER($R264),IF($R264&gt;=100,20,0),0)+IF(ISNUMBER($P264),IF($P264&gt;=150,20,IF($P264&gt;=50,12,5)),0)+IF(ISNUMBER($S264),IF($S264&lt;=1,15,0),0)</f>
        <v/>
      </c>
      <c r="AL264" s="48" t="n">
        <v>330</v>
      </c>
      <c r="AM264" s="49" t="n"/>
      <c r="AN264" s="48">
        <f>IF(AND(ISNUMBER($P264),ISNUMBER($AL264),$AL264&lt;&gt;0),IF(OR($P264&gt;180,$P264/$AL264*1000&gt;400),"Over ceiling, confirm SKU","Within"),"n/a")</f>
        <v/>
      </c>
      <c r="AO264" s="51" t="n"/>
      <c r="AP264" s="51" t="n"/>
      <c r="AQ264" s="51" t="n"/>
      <c r="AR264" s="34" t="inlineStr">
        <is>
          <t>Retrieved and cited, see Enrichment Log</t>
        </is>
      </c>
      <c r="AS264" s="34" t="inlineStr">
        <is>
          <t>BLANK -&gt; requires live Amazon.ca capture</t>
        </is>
      </c>
      <c r="AT264" s="34" t="inlineStr">
        <is>
          <t>Unverified commercial data</t>
        </is>
      </c>
    </row>
    <row r="265" ht="28" customHeight="1">
      <c r="A265" s="34" t="inlineStr">
        <is>
          <t>Vita Coco</t>
        </is>
      </c>
      <c r="B265" s="34" t="inlineStr">
        <is>
          <t>Vita Coco Pure Coconut Water | Pineapple | 8 pack 330mL</t>
        </is>
      </c>
      <c r="C265" s="34" t="inlineStr">
        <is>
          <t>2) Electrolyte beverage (RTD)</t>
        </is>
      </c>
      <c r="D265" s="34" t="inlineStr">
        <is>
          <t>330 mL carton</t>
        </is>
      </c>
      <c r="E265" s="48" t="n">
        <v>8</v>
      </c>
      <c r="F265" s="49" t="n"/>
      <c r="G265" s="50">
        <f>IF(AND(ISNUMBER($F265),ISNUMBER($E265),$E265&lt;&gt;0),$F265/$E265,"")</f>
        <v/>
      </c>
      <c r="H265" s="50">
        <f>IF(AND(ISNUMBER($F265),ISNUMBER($AL265),ISNUMBER($E265),($AL265*$E265)&lt;&gt;0),$F265/($AL265*$E265)*100,"")</f>
        <v/>
      </c>
      <c r="I265" s="51" t="n"/>
      <c r="J265" s="52" t="n"/>
      <c r="K265" s="50">
        <f>IF(AND(ISNUMBER($F265),ISNUMBER($J265)),$F265*(1-$J265),"")</f>
        <v/>
      </c>
      <c r="L265" s="51" t="n"/>
      <c r="M265" s="51" t="n"/>
      <c r="N265" s="50">
        <f>IF(ISNUMBER($F265),($F265-IF(ISNUMBER($AM265),$AM265,0))*(1-IF(ISNUMBER($J265),$J265,0)),"")</f>
        <v/>
      </c>
      <c r="O265" s="34" t="inlineStr">
        <is>
          <t>Pineapple</t>
        </is>
      </c>
      <c r="P265" s="48" t="n">
        <v>0</v>
      </c>
      <c r="Q265" s="48" t="n">
        <v>25</v>
      </c>
      <c r="R265" s="48" t="n">
        <v>470</v>
      </c>
      <c r="S265" s="48" t="n">
        <v>11</v>
      </c>
      <c r="T265" s="48" t="n">
        <v>45</v>
      </c>
      <c r="U265" s="34" t="inlineStr">
        <is>
          <t>None (naturally occurring)</t>
        </is>
      </c>
      <c r="V265" s="34" t="inlineStr">
        <is>
          <t>Natural electrolytes, potassium, no added sugar (Original)</t>
        </is>
      </c>
      <c r="W265" s="51" t="n"/>
      <c r="X265" s="51" t="n"/>
      <c r="Y265" s="51" t="n"/>
      <c r="Z265" s="51" t="n"/>
      <c r="AA265" s="34" t="inlineStr">
        <is>
          <t>High</t>
        </is>
      </c>
      <c r="AB265" s="34" t="inlineStr">
        <is>
          <t>Market leading coconut water; mainstream</t>
        </is>
      </c>
      <c r="AC265" s="34" t="inlineStr">
        <is>
          <t>Natural hydration straight from coconuts</t>
        </is>
      </c>
      <c r="AD265" s="34" t="inlineStr">
        <is>
          <t>Naturally high potassium with no added sugar.</t>
        </is>
      </c>
      <c r="AE265" s="51" t="n"/>
      <c r="AF265" s="53">
        <f>IF(AND(ISNUMBER($P265),ISNUMBER($AL265),$AL265&lt;&gt;0),ROUND($P265/$AL265*100,1),"")</f>
        <v/>
      </c>
      <c r="AG265" s="54">
        <f>IF(AND(ISNUMBER($S265),ISNUMBER($AL265),$AL265&lt;&gt;0),ROUND($S265/$AL265*100,2),"")</f>
        <v/>
      </c>
      <c r="AH265" s="53">
        <f>IF(AND(ISNUMBER($Q265),ISNUMBER($AL265),$AL265&lt;&gt;0),ROUND($Q265/$AL265*100,1),"")</f>
        <v/>
      </c>
      <c r="AI265" s="48">
        <f>IF(ISNUMBER($S265),IF($S265&lt;=1,"Yes","No"),"n/a")</f>
        <v/>
      </c>
      <c r="AJ265" s="48">
        <f>IF(ISNUMBER($S265),ROUND(MAX(0,MIN(100,100-$S265*2.5-IF(ISNUMBER($T265),$T265,0)*0.12+IF($S265&lt;=1,12,0))),0),"")</f>
        <v/>
      </c>
      <c r="AK265" s="48">
        <f>IF(ISNUMBER($Q265),IF($Q265&gt;=100,20,IF($Q265&gt;=30,10,0)),0)+IF(ISNUMBER($R265),IF($R265&gt;=100,20,0),0)+IF(ISNUMBER($P265),IF($P265&gt;=150,20,IF($P265&gt;=50,12,5)),0)+IF(ISNUMBER($S265),IF($S265&lt;=1,15,0),0)</f>
        <v/>
      </c>
      <c r="AL265" s="48" t="n">
        <v>330</v>
      </c>
      <c r="AM265" s="49" t="n"/>
      <c r="AN265" s="48">
        <f>IF(AND(ISNUMBER($P265),ISNUMBER($AL265),$AL265&lt;&gt;0),IF(OR($P265&gt;180,$P265/$AL265*1000&gt;400),"Over ceiling, confirm SKU","Within"),"n/a")</f>
        <v/>
      </c>
      <c r="AO265" s="51" t="n"/>
      <c r="AP265" s="51" t="n"/>
      <c r="AQ265" s="51" t="n"/>
      <c r="AR265" s="34" t="inlineStr">
        <is>
          <t>Retrieved and cited, see Enrichment Log</t>
        </is>
      </c>
      <c r="AS265" s="34" t="inlineStr">
        <is>
          <t>BLANK -&gt; requires live Amazon.ca capture</t>
        </is>
      </c>
      <c r="AT265" s="34" t="inlineStr">
        <is>
          <t>Unverified commercial data</t>
        </is>
      </c>
    </row>
    <row r="266" ht="28" customHeight="1">
      <c r="A266" s="34" t="inlineStr">
        <is>
          <t>Vita Coco</t>
        </is>
      </c>
      <c r="B266" s="34" t="inlineStr">
        <is>
          <t>Vita Coco Pure Coconut Water | Pineapple | 12 pack 330mL</t>
        </is>
      </c>
      <c r="C266" s="34" t="inlineStr">
        <is>
          <t>2) Electrolyte beverage (RTD)</t>
        </is>
      </c>
      <c r="D266" s="34" t="inlineStr">
        <is>
          <t>330 mL carton</t>
        </is>
      </c>
      <c r="E266" s="48" t="n">
        <v>12</v>
      </c>
      <c r="F266" s="49" t="n"/>
      <c r="G266" s="50">
        <f>IF(AND(ISNUMBER($F266),ISNUMBER($E266),$E266&lt;&gt;0),$F266/$E266,"")</f>
        <v/>
      </c>
      <c r="H266" s="50">
        <f>IF(AND(ISNUMBER($F266),ISNUMBER($AL266),ISNUMBER($E266),($AL266*$E266)&lt;&gt;0),$F266/($AL266*$E266)*100,"")</f>
        <v/>
      </c>
      <c r="I266" s="51" t="n"/>
      <c r="J266" s="52" t="n"/>
      <c r="K266" s="50">
        <f>IF(AND(ISNUMBER($F266),ISNUMBER($J266)),$F266*(1-$J266),"")</f>
        <v/>
      </c>
      <c r="L266" s="51" t="n"/>
      <c r="M266" s="51" t="n"/>
      <c r="N266" s="50">
        <f>IF(ISNUMBER($F266),($F266-IF(ISNUMBER($AM266),$AM266,0))*(1-IF(ISNUMBER($J266),$J266,0)),"")</f>
        <v/>
      </c>
      <c r="O266" s="34" t="inlineStr">
        <is>
          <t>Pineapple</t>
        </is>
      </c>
      <c r="P266" s="48" t="n">
        <v>0</v>
      </c>
      <c r="Q266" s="48" t="n">
        <v>25</v>
      </c>
      <c r="R266" s="48" t="n">
        <v>470</v>
      </c>
      <c r="S266" s="48" t="n">
        <v>11</v>
      </c>
      <c r="T266" s="48" t="n">
        <v>45</v>
      </c>
      <c r="U266" s="34" t="inlineStr">
        <is>
          <t>None (naturally occurring)</t>
        </is>
      </c>
      <c r="V266" s="34" t="inlineStr">
        <is>
          <t>Natural electrolytes, potassium, no added sugar (Original)</t>
        </is>
      </c>
      <c r="W266" s="51" t="n"/>
      <c r="X266" s="51" t="n"/>
      <c r="Y266" s="51" t="n"/>
      <c r="Z266" s="51" t="n"/>
      <c r="AA266" s="34" t="inlineStr">
        <is>
          <t>High</t>
        </is>
      </c>
      <c r="AB266" s="34" t="inlineStr">
        <is>
          <t>Market leading coconut water; mainstream</t>
        </is>
      </c>
      <c r="AC266" s="34" t="inlineStr">
        <is>
          <t>Natural hydration straight from coconuts</t>
        </is>
      </c>
      <c r="AD266" s="34" t="inlineStr">
        <is>
          <t>Naturally high potassium with no added sugar.</t>
        </is>
      </c>
      <c r="AE266" s="51" t="n"/>
      <c r="AF266" s="53">
        <f>IF(AND(ISNUMBER($P266),ISNUMBER($AL266),$AL266&lt;&gt;0),ROUND($P266/$AL266*100,1),"")</f>
        <v/>
      </c>
      <c r="AG266" s="54">
        <f>IF(AND(ISNUMBER($S266),ISNUMBER($AL266),$AL266&lt;&gt;0),ROUND($S266/$AL266*100,2),"")</f>
        <v/>
      </c>
      <c r="AH266" s="53">
        <f>IF(AND(ISNUMBER($Q266),ISNUMBER($AL266),$AL266&lt;&gt;0),ROUND($Q266/$AL266*100,1),"")</f>
        <v/>
      </c>
      <c r="AI266" s="48">
        <f>IF(ISNUMBER($S266),IF($S266&lt;=1,"Yes","No"),"n/a")</f>
        <v/>
      </c>
      <c r="AJ266" s="48">
        <f>IF(ISNUMBER($S266),ROUND(MAX(0,MIN(100,100-$S266*2.5-IF(ISNUMBER($T266),$T266,0)*0.12+IF($S266&lt;=1,12,0))),0),"")</f>
        <v/>
      </c>
      <c r="AK266" s="48">
        <f>IF(ISNUMBER($Q266),IF($Q266&gt;=100,20,IF($Q266&gt;=30,10,0)),0)+IF(ISNUMBER($R266),IF($R266&gt;=100,20,0),0)+IF(ISNUMBER($P266),IF($P266&gt;=150,20,IF($P266&gt;=50,12,5)),0)+IF(ISNUMBER($S266),IF($S266&lt;=1,15,0),0)</f>
        <v/>
      </c>
      <c r="AL266" s="48" t="n">
        <v>330</v>
      </c>
      <c r="AM266" s="49" t="n"/>
      <c r="AN266" s="48">
        <f>IF(AND(ISNUMBER($P266),ISNUMBER($AL266),$AL266&lt;&gt;0),IF(OR($P266&gt;180,$P266/$AL266*1000&gt;400),"Over ceiling, confirm SKU","Within"),"n/a")</f>
        <v/>
      </c>
      <c r="AO266" s="51" t="n"/>
      <c r="AP266" s="51" t="n"/>
      <c r="AQ266" s="51" t="n"/>
      <c r="AR266" s="34" t="inlineStr">
        <is>
          <t>Retrieved and cited, see Enrichment Log</t>
        </is>
      </c>
      <c r="AS266" s="34" t="inlineStr">
        <is>
          <t>BLANK -&gt; requires live Amazon.ca capture</t>
        </is>
      </c>
      <c r="AT266" s="34" t="inlineStr">
        <is>
          <t>Unverified commercial data</t>
        </is>
      </c>
    </row>
    <row r="267" ht="28" customHeight="1">
      <c r="A267" s="34" t="inlineStr">
        <is>
          <t>Vita Coco</t>
        </is>
      </c>
      <c r="B267" s="34" t="inlineStr">
        <is>
          <t>Vita Coco Pure Coconut Water | Pineapple | 15 pack 330mL</t>
        </is>
      </c>
      <c r="C267" s="34" t="inlineStr">
        <is>
          <t>2) Electrolyte beverage (RTD)</t>
        </is>
      </c>
      <c r="D267" s="34" t="inlineStr">
        <is>
          <t>330 mL carton</t>
        </is>
      </c>
      <c r="E267" s="48" t="n">
        <v>15</v>
      </c>
      <c r="F267" s="49" t="n"/>
      <c r="G267" s="50">
        <f>IF(AND(ISNUMBER($F267),ISNUMBER($E267),$E267&lt;&gt;0),$F267/$E267,"")</f>
        <v/>
      </c>
      <c r="H267" s="50">
        <f>IF(AND(ISNUMBER($F267),ISNUMBER($AL267),ISNUMBER($E267),($AL267*$E267)&lt;&gt;0),$F267/($AL267*$E267)*100,"")</f>
        <v/>
      </c>
      <c r="I267" s="51" t="n"/>
      <c r="J267" s="52" t="n"/>
      <c r="K267" s="50">
        <f>IF(AND(ISNUMBER($F267),ISNUMBER($J267)),$F267*(1-$J267),"")</f>
        <v/>
      </c>
      <c r="L267" s="51" t="n"/>
      <c r="M267" s="51" t="n"/>
      <c r="N267" s="50">
        <f>IF(ISNUMBER($F267),($F267-IF(ISNUMBER($AM267),$AM267,0))*(1-IF(ISNUMBER($J267),$J267,0)),"")</f>
        <v/>
      </c>
      <c r="O267" s="34" t="inlineStr">
        <is>
          <t>Pineapple</t>
        </is>
      </c>
      <c r="P267" s="48" t="n">
        <v>0</v>
      </c>
      <c r="Q267" s="48" t="n">
        <v>25</v>
      </c>
      <c r="R267" s="48" t="n">
        <v>470</v>
      </c>
      <c r="S267" s="48" t="n">
        <v>11</v>
      </c>
      <c r="T267" s="48" t="n">
        <v>45</v>
      </c>
      <c r="U267" s="34" t="inlineStr">
        <is>
          <t>None (naturally occurring)</t>
        </is>
      </c>
      <c r="V267" s="34" t="inlineStr">
        <is>
          <t>Natural electrolytes, potassium, no added sugar (Original)</t>
        </is>
      </c>
      <c r="W267" s="51" t="n"/>
      <c r="X267" s="51" t="n"/>
      <c r="Y267" s="51" t="n"/>
      <c r="Z267" s="51" t="n"/>
      <c r="AA267" s="34" t="inlineStr">
        <is>
          <t>High</t>
        </is>
      </c>
      <c r="AB267" s="34" t="inlineStr">
        <is>
          <t>Market leading coconut water; mainstream</t>
        </is>
      </c>
      <c r="AC267" s="34" t="inlineStr">
        <is>
          <t>Natural hydration straight from coconuts</t>
        </is>
      </c>
      <c r="AD267" s="34" t="inlineStr">
        <is>
          <t>Naturally high potassium with no added sugar.</t>
        </is>
      </c>
      <c r="AE267" s="51" t="n"/>
      <c r="AF267" s="53">
        <f>IF(AND(ISNUMBER($P267),ISNUMBER($AL267),$AL267&lt;&gt;0),ROUND($P267/$AL267*100,1),"")</f>
        <v/>
      </c>
      <c r="AG267" s="54">
        <f>IF(AND(ISNUMBER($S267),ISNUMBER($AL267),$AL267&lt;&gt;0),ROUND($S267/$AL267*100,2),"")</f>
        <v/>
      </c>
      <c r="AH267" s="53">
        <f>IF(AND(ISNUMBER($Q267),ISNUMBER($AL267),$AL267&lt;&gt;0),ROUND($Q267/$AL267*100,1),"")</f>
        <v/>
      </c>
      <c r="AI267" s="48">
        <f>IF(ISNUMBER($S267),IF($S267&lt;=1,"Yes","No"),"n/a")</f>
        <v/>
      </c>
      <c r="AJ267" s="48">
        <f>IF(ISNUMBER($S267),ROUND(MAX(0,MIN(100,100-$S267*2.5-IF(ISNUMBER($T267),$T267,0)*0.12+IF($S267&lt;=1,12,0))),0),"")</f>
        <v/>
      </c>
      <c r="AK267" s="48">
        <f>IF(ISNUMBER($Q267),IF($Q267&gt;=100,20,IF($Q267&gt;=30,10,0)),0)+IF(ISNUMBER($R267),IF($R267&gt;=100,20,0),0)+IF(ISNUMBER($P267),IF($P267&gt;=150,20,IF($P267&gt;=50,12,5)),0)+IF(ISNUMBER($S267),IF($S267&lt;=1,15,0),0)</f>
        <v/>
      </c>
      <c r="AL267" s="48" t="n">
        <v>330</v>
      </c>
      <c r="AM267" s="49" t="n"/>
      <c r="AN267" s="48">
        <f>IF(AND(ISNUMBER($P267),ISNUMBER($AL267),$AL267&lt;&gt;0),IF(OR($P267&gt;180,$P267/$AL267*1000&gt;400),"Over ceiling, confirm SKU","Within"),"n/a")</f>
        <v/>
      </c>
      <c r="AO267" s="51" t="n"/>
      <c r="AP267" s="51" t="n"/>
      <c r="AQ267" s="51" t="n"/>
      <c r="AR267" s="34" t="inlineStr">
        <is>
          <t>Retrieved and cited, see Enrichment Log</t>
        </is>
      </c>
      <c r="AS267" s="34" t="inlineStr">
        <is>
          <t>BLANK -&gt; requires live Amazon.ca capture</t>
        </is>
      </c>
      <c r="AT267" s="34" t="inlineStr">
        <is>
          <t>Unverified commercial data</t>
        </is>
      </c>
    </row>
    <row r="268" ht="28" customHeight="1">
      <c r="A268" s="34" t="inlineStr">
        <is>
          <t>Vita Coco</t>
        </is>
      </c>
      <c r="B268" s="34" t="inlineStr">
        <is>
          <t>Vita Coco Pure Coconut Water | Pineapple | 18 pack 330mL</t>
        </is>
      </c>
      <c r="C268" s="34" t="inlineStr">
        <is>
          <t>2) Electrolyte beverage (RTD)</t>
        </is>
      </c>
      <c r="D268" s="34" t="inlineStr">
        <is>
          <t>330 mL carton</t>
        </is>
      </c>
      <c r="E268" s="48" t="n">
        <v>18</v>
      </c>
      <c r="F268" s="49" t="n"/>
      <c r="G268" s="50">
        <f>IF(AND(ISNUMBER($F268),ISNUMBER($E268),$E268&lt;&gt;0),$F268/$E268,"")</f>
        <v/>
      </c>
      <c r="H268" s="50">
        <f>IF(AND(ISNUMBER($F268),ISNUMBER($AL268),ISNUMBER($E268),($AL268*$E268)&lt;&gt;0),$F268/($AL268*$E268)*100,"")</f>
        <v/>
      </c>
      <c r="I268" s="51" t="n"/>
      <c r="J268" s="52" t="n"/>
      <c r="K268" s="50">
        <f>IF(AND(ISNUMBER($F268),ISNUMBER($J268)),$F268*(1-$J268),"")</f>
        <v/>
      </c>
      <c r="L268" s="51" t="n"/>
      <c r="M268" s="51" t="n"/>
      <c r="N268" s="50">
        <f>IF(ISNUMBER($F268),($F268-IF(ISNUMBER($AM268),$AM268,0))*(1-IF(ISNUMBER($J268),$J268,0)),"")</f>
        <v/>
      </c>
      <c r="O268" s="34" t="inlineStr">
        <is>
          <t>Pineapple</t>
        </is>
      </c>
      <c r="P268" s="48" t="n">
        <v>0</v>
      </c>
      <c r="Q268" s="48" t="n">
        <v>25</v>
      </c>
      <c r="R268" s="48" t="n">
        <v>470</v>
      </c>
      <c r="S268" s="48" t="n">
        <v>11</v>
      </c>
      <c r="T268" s="48" t="n">
        <v>45</v>
      </c>
      <c r="U268" s="34" t="inlineStr">
        <is>
          <t>None (naturally occurring)</t>
        </is>
      </c>
      <c r="V268" s="34" t="inlineStr">
        <is>
          <t>Natural electrolytes, potassium, no added sugar (Original)</t>
        </is>
      </c>
      <c r="W268" s="51" t="n"/>
      <c r="X268" s="51" t="n"/>
      <c r="Y268" s="51" t="n"/>
      <c r="Z268" s="51" t="n"/>
      <c r="AA268" s="34" t="inlineStr">
        <is>
          <t>High</t>
        </is>
      </c>
      <c r="AB268" s="34" t="inlineStr">
        <is>
          <t>Market leading coconut water; mainstream</t>
        </is>
      </c>
      <c r="AC268" s="34" t="inlineStr">
        <is>
          <t>Natural hydration straight from coconuts</t>
        </is>
      </c>
      <c r="AD268" s="34" t="inlineStr">
        <is>
          <t>Naturally high potassium with no added sugar.</t>
        </is>
      </c>
      <c r="AE268" s="51" t="n"/>
      <c r="AF268" s="53">
        <f>IF(AND(ISNUMBER($P268),ISNUMBER($AL268),$AL268&lt;&gt;0),ROUND($P268/$AL268*100,1),"")</f>
        <v/>
      </c>
      <c r="AG268" s="54">
        <f>IF(AND(ISNUMBER($S268),ISNUMBER($AL268),$AL268&lt;&gt;0),ROUND($S268/$AL268*100,2),"")</f>
        <v/>
      </c>
      <c r="AH268" s="53">
        <f>IF(AND(ISNUMBER($Q268),ISNUMBER($AL268),$AL268&lt;&gt;0),ROUND($Q268/$AL268*100,1),"")</f>
        <v/>
      </c>
      <c r="AI268" s="48">
        <f>IF(ISNUMBER($S268),IF($S268&lt;=1,"Yes","No"),"n/a")</f>
        <v/>
      </c>
      <c r="AJ268" s="48">
        <f>IF(ISNUMBER($S268),ROUND(MAX(0,MIN(100,100-$S268*2.5-IF(ISNUMBER($T268),$T268,0)*0.12+IF($S268&lt;=1,12,0))),0),"")</f>
        <v/>
      </c>
      <c r="AK268" s="48">
        <f>IF(ISNUMBER($Q268),IF($Q268&gt;=100,20,IF($Q268&gt;=30,10,0)),0)+IF(ISNUMBER($R268),IF($R268&gt;=100,20,0),0)+IF(ISNUMBER($P268),IF($P268&gt;=150,20,IF($P268&gt;=50,12,5)),0)+IF(ISNUMBER($S268),IF($S268&lt;=1,15,0),0)</f>
        <v/>
      </c>
      <c r="AL268" s="48" t="n">
        <v>330</v>
      </c>
      <c r="AM268" s="49" t="n"/>
      <c r="AN268" s="48">
        <f>IF(AND(ISNUMBER($P268),ISNUMBER($AL268),$AL268&lt;&gt;0),IF(OR($P268&gt;180,$P268/$AL268*1000&gt;400),"Over ceiling, confirm SKU","Within"),"n/a")</f>
        <v/>
      </c>
      <c r="AO268" s="51" t="n"/>
      <c r="AP268" s="51" t="n"/>
      <c r="AQ268" s="51" t="n"/>
      <c r="AR268" s="34" t="inlineStr">
        <is>
          <t>Retrieved and cited, see Enrichment Log</t>
        </is>
      </c>
      <c r="AS268" s="34" t="inlineStr">
        <is>
          <t>BLANK -&gt; requires live Amazon.ca capture</t>
        </is>
      </c>
      <c r="AT268" s="34" t="inlineStr">
        <is>
          <t>Unverified commercial data</t>
        </is>
      </c>
    </row>
    <row r="269" ht="28" customHeight="1">
      <c r="A269" s="34" t="inlineStr">
        <is>
          <t>Vita Coco</t>
        </is>
      </c>
      <c r="B269" s="34" t="inlineStr">
        <is>
          <t>Vita Coco Pure Coconut Water | Pineapple | 24 pack 330mL</t>
        </is>
      </c>
      <c r="C269" s="34" t="inlineStr">
        <is>
          <t>2) Electrolyte beverage (RTD)</t>
        </is>
      </c>
      <c r="D269" s="34" t="inlineStr">
        <is>
          <t>330 mL carton</t>
        </is>
      </c>
      <c r="E269" s="48" t="n">
        <v>24</v>
      </c>
      <c r="F269" s="49" t="n"/>
      <c r="G269" s="50">
        <f>IF(AND(ISNUMBER($F269),ISNUMBER($E269),$E269&lt;&gt;0),$F269/$E269,"")</f>
        <v/>
      </c>
      <c r="H269" s="50">
        <f>IF(AND(ISNUMBER($F269),ISNUMBER($AL269),ISNUMBER($E269),($AL269*$E269)&lt;&gt;0),$F269/($AL269*$E269)*100,"")</f>
        <v/>
      </c>
      <c r="I269" s="51" t="n"/>
      <c r="J269" s="52" t="n"/>
      <c r="K269" s="50">
        <f>IF(AND(ISNUMBER($F269),ISNUMBER($J269)),$F269*(1-$J269),"")</f>
        <v/>
      </c>
      <c r="L269" s="51" t="n"/>
      <c r="M269" s="51" t="n"/>
      <c r="N269" s="50">
        <f>IF(ISNUMBER($F269),($F269-IF(ISNUMBER($AM269),$AM269,0))*(1-IF(ISNUMBER($J269),$J269,0)),"")</f>
        <v/>
      </c>
      <c r="O269" s="34" t="inlineStr">
        <is>
          <t>Pineapple</t>
        </is>
      </c>
      <c r="P269" s="48" t="n">
        <v>0</v>
      </c>
      <c r="Q269" s="48" t="n">
        <v>25</v>
      </c>
      <c r="R269" s="48" t="n">
        <v>470</v>
      </c>
      <c r="S269" s="48" t="n">
        <v>11</v>
      </c>
      <c r="T269" s="48" t="n">
        <v>45</v>
      </c>
      <c r="U269" s="34" t="inlineStr">
        <is>
          <t>None (naturally occurring)</t>
        </is>
      </c>
      <c r="V269" s="34" t="inlineStr">
        <is>
          <t>Natural electrolytes, potassium, no added sugar (Original)</t>
        </is>
      </c>
      <c r="W269" s="51" t="n"/>
      <c r="X269" s="51" t="n"/>
      <c r="Y269" s="51" t="n"/>
      <c r="Z269" s="51" t="n"/>
      <c r="AA269" s="34" t="inlineStr">
        <is>
          <t>High</t>
        </is>
      </c>
      <c r="AB269" s="34" t="inlineStr">
        <is>
          <t>Market leading coconut water; mainstream</t>
        </is>
      </c>
      <c r="AC269" s="34" t="inlineStr">
        <is>
          <t>Natural hydration straight from coconuts</t>
        </is>
      </c>
      <c r="AD269" s="34" t="inlineStr">
        <is>
          <t>Naturally high potassium with no added sugar.</t>
        </is>
      </c>
      <c r="AE269" s="51" t="n"/>
      <c r="AF269" s="53">
        <f>IF(AND(ISNUMBER($P269),ISNUMBER($AL269),$AL269&lt;&gt;0),ROUND($P269/$AL269*100,1),"")</f>
        <v/>
      </c>
      <c r="AG269" s="54">
        <f>IF(AND(ISNUMBER($S269),ISNUMBER($AL269),$AL269&lt;&gt;0),ROUND($S269/$AL269*100,2),"")</f>
        <v/>
      </c>
      <c r="AH269" s="53">
        <f>IF(AND(ISNUMBER($Q269),ISNUMBER($AL269),$AL269&lt;&gt;0),ROUND($Q269/$AL269*100,1),"")</f>
        <v/>
      </c>
      <c r="AI269" s="48">
        <f>IF(ISNUMBER($S269),IF($S269&lt;=1,"Yes","No"),"n/a")</f>
        <v/>
      </c>
      <c r="AJ269" s="48">
        <f>IF(ISNUMBER($S269),ROUND(MAX(0,MIN(100,100-$S269*2.5-IF(ISNUMBER($T269),$T269,0)*0.12+IF($S269&lt;=1,12,0))),0),"")</f>
        <v/>
      </c>
      <c r="AK269" s="48">
        <f>IF(ISNUMBER($Q269),IF($Q269&gt;=100,20,IF($Q269&gt;=30,10,0)),0)+IF(ISNUMBER($R269),IF($R269&gt;=100,20,0),0)+IF(ISNUMBER($P269),IF($P269&gt;=150,20,IF($P269&gt;=50,12,5)),0)+IF(ISNUMBER($S269),IF($S269&lt;=1,15,0),0)</f>
        <v/>
      </c>
      <c r="AL269" s="48" t="n">
        <v>330</v>
      </c>
      <c r="AM269" s="49" t="n"/>
      <c r="AN269" s="48">
        <f>IF(AND(ISNUMBER($P269),ISNUMBER($AL269),$AL269&lt;&gt;0),IF(OR($P269&gt;180,$P269/$AL269*1000&gt;400),"Over ceiling, confirm SKU","Within"),"n/a")</f>
        <v/>
      </c>
      <c r="AO269" s="51" t="n"/>
      <c r="AP269" s="51" t="n"/>
      <c r="AQ269" s="51" t="n"/>
      <c r="AR269" s="34" t="inlineStr">
        <is>
          <t>Retrieved and cited, see Enrichment Log</t>
        </is>
      </c>
      <c r="AS269" s="34" t="inlineStr">
        <is>
          <t>BLANK -&gt; requires live Amazon.ca capture</t>
        </is>
      </c>
      <c r="AT269" s="34" t="inlineStr">
        <is>
          <t>Unverified commercial data</t>
        </is>
      </c>
    </row>
    <row r="270" ht="28" customHeight="1">
      <c r="A270" s="34" t="inlineStr">
        <is>
          <t>Vita Coco</t>
        </is>
      </c>
      <c r="B270" s="34" t="inlineStr">
        <is>
          <t>Vita Coco Pure Coconut Water | Peach Mango | single 330mL</t>
        </is>
      </c>
      <c r="C270" s="34" t="inlineStr">
        <is>
          <t>2) Electrolyte beverage (RTD)</t>
        </is>
      </c>
      <c r="D270" s="34" t="inlineStr">
        <is>
          <t>330 mL carton</t>
        </is>
      </c>
      <c r="E270" s="48" t="n">
        <v>1</v>
      </c>
      <c r="F270" s="49" t="n"/>
      <c r="G270" s="50">
        <f>IF(AND(ISNUMBER($F270),ISNUMBER($E270),$E270&lt;&gt;0),$F270/$E270,"")</f>
        <v/>
      </c>
      <c r="H270" s="50">
        <f>IF(AND(ISNUMBER($F270),ISNUMBER($AL270),ISNUMBER($E270),($AL270*$E270)&lt;&gt;0),$F270/($AL270*$E270)*100,"")</f>
        <v/>
      </c>
      <c r="I270" s="51" t="n"/>
      <c r="J270" s="52" t="n"/>
      <c r="K270" s="50">
        <f>IF(AND(ISNUMBER($F270),ISNUMBER($J270)),$F270*(1-$J270),"")</f>
        <v/>
      </c>
      <c r="L270" s="51" t="n"/>
      <c r="M270" s="51" t="n"/>
      <c r="N270" s="50">
        <f>IF(ISNUMBER($F270),($F270-IF(ISNUMBER($AM270),$AM270,0))*(1-IF(ISNUMBER($J270),$J270,0)),"")</f>
        <v/>
      </c>
      <c r="O270" s="34" t="inlineStr">
        <is>
          <t>Peach Mango</t>
        </is>
      </c>
      <c r="P270" s="48" t="n">
        <v>0</v>
      </c>
      <c r="Q270" s="48" t="n">
        <v>25</v>
      </c>
      <c r="R270" s="48" t="n">
        <v>470</v>
      </c>
      <c r="S270" s="48" t="n">
        <v>11</v>
      </c>
      <c r="T270" s="48" t="n">
        <v>45</v>
      </c>
      <c r="U270" s="34" t="inlineStr">
        <is>
          <t>None (naturally occurring)</t>
        </is>
      </c>
      <c r="V270" s="34" t="inlineStr">
        <is>
          <t>Natural electrolytes, potassium, no added sugar (Original)</t>
        </is>
      </c>
      <c r="W270" s="51" t="n"/>
      <c r="X270" s="51" t="n"/>
      <c r="Y270" s="51" t="n"/>
      <c r="Z270" s="51" t="n"/>
      <c r="AA270" s="34" t="inlineStr">
        <is>
          <t>High</t>
        </is>
      </c>
      <c r="AB270" s="34" t="inlineStr">
        <is>
          <t>Market leading coconut water; mainstream</t>
        </is>
      </c>
      <c r="AC270" s="34" t="inlineStr">
        <is>
          <t>Natural hydration straight from coconuts</t>
        </is>
      </c>
      <c r="AD270" s="34" t="inlineStr">
        <is>
          <t>Naturally high potassium with no added sugar.</t>
        </is>
      </c>
      <c r="AE270" s="51" t="n"/>
      <c r="AF270" s="53">
        <f>IF(AND(ISNUMBER($P270),ISNUMBER($AL270),$AL270&lt;&gt;0),ROUND($P270/$AL270*100,1),"")</f>
        <v/>
      </c>
      <c r="AG270" s="54">
        <f>IF(AND(ISNUMBER($S270),ISNUMBER($AL270),$AL270&lt;&gt;0),ROUND($S270/$AL270*100,2),"")</f>
        <v/>
      </c>
      <c r="AH270" s="53">
        <f>IF(AND(ISNUMBER($Q270),ISNUMBER($AL270),$AL270&lt;&gt;0),ROUND($Q270/$AL270*100,1),"")</f>
        <v/>
      </c>
      <c r="AI270" s="48">
        <f>IF(ISNUMBER($S270),IF($S270&lt;=1,"Yes","No"),"n/a")</f>
        <v/>
      </c>
      <c r="AJ270" s="48">
        <f>IF(ISNUMBER($S270),ROUND(MAX(0,MIN(100,100-$S270*2.5-IF(ISNUMBER($T270),$T270,0)*0.12+IF($S270&lt;=1,12,0))),0),"")</f>
        <v/>
      </c>
      <c r="AK270" s="48">
        <f>IF(ISNUMBER($Q270),IF($Q270&gt;=100,20,IF($Q270&gt;=30,10,0)),0)+IF(ISNUMBER($R270),IF($R270&gt;=100,20,0),0)+IF(ISNUMBER($P270),IF($P270&gt;=150,20,IF($P270&gt;=50,12,5)),0)+IF(ISNUMBER($S270),IF($S270&lt;=1,15,0),0)</f>
        <v/>
      </c>
      <c r="AL270" s="48" t="n">
        <v>330</v>
      </c>
      <c r="AM270" s="49" t="n"/>
      <c r="AN270" s="48">
        <f>IF(AND(ISNUMBER($P270),ISNUMBER($AL270),$AL270&lt;&gt;0),IF(OR($P270&gt;180,$P270/$AL270*1000&gt;400),"Over ceiling, confirm SKU","Within"),"n/a")</f>
        <v/>
      </c>
      <c r="AO270" s="51" t="n"/>
      <c r="AP270" s="51" t="n"/>
      <c r="AQ270" s="51" t="n"/>
      <c r="AR270" s="34" t="inlineStr">
        <is>
          <t>Retrieved and cited, see Enrichment Log</t>
        </is>
      </c>
      <c r="AS270" s="34" t="inlineStr">
        <is>
          <t>BLANK -&gt; requires live Amazon.ca capture</t>
        </is>
      </c>
      <c r="AT270" s="34" t="inlineStr">
        <is>
          <t>Unverified commercial data</t>
        </is>
      </c>
    </row>
    <row r="271" ht="28" customHeight="1">
      <c r="A271" s="34" t="inlineStr">
        <is>
          <t>Vita Coco</t>
        </is>
      </c>
      <c r="B271" s="34" t="inlineStr">
        <is>
          <t>Vita Coco Pure Coconut Water | Peach Mango | 8 pack 330mL</t>
        </is>
      </c>
      <c r="C271" s="34" t="inlineStr">
        <is>
          <t>2) Electrolyte beverage (RTD)</t>
        </is>
      </c>
      <c r="D271" s="34" t="inlineStr">
        <is>
          <t>330 mL carton</t>
        </is>
      </c>
      <c r="E271" s="48" t="n">
        <v>8</v>
      </c>
      <c r="F271" s="49" t="n"/>
      <c r="G271" s="50">
        <f>IF(AND(ISNUMBER($F271),ISNUMBER($E271),$E271&lt;&gt;0),$F271/$E271,"")</f>
        <v/>
      </c>
      <c r="H271" s="50">
        <f>IF(AND(ISNUMBER($F271),ISNUMBER($AL271),ISNUMBER($E271),($AL271*$E271)&lt;&gt;0),$F271/($AL271*$E271)*100,"")</f>
        <v/>
      </c>
      <c r="I271" s="51" t="n"/>
      <c r="J271" s="52" t="n"/>
      <c r="K271" s="50">
        <f>IF(AND(ISNUMBER($F271),ISNUMBER($J271)),$F271*(1-$J271),"")</f>
        <v/>
      </c>
      <c r="L271" s="51" t="n"/>
      <c r="M271" s="51" t="n"/>
      <c r="N271" s="50">
        <f>IF(ISNUMBER($F271),($F271-IF(ISNUMBER($AM271),$AM271,0))*(1-IF(ISNUMBER($J271),$J271,0)),"")</f>
        <v/>
      </c>
      <c r="O271" s="34" t="inlineStr">
        <is>
          <t>Peach Mango</t>
        </is>
      </c>
      <c r="P271" s="48" t="n">
        <v>0</v>
      </c>
      <c r="Q271" s="48" t="n">
        <v>25</v>
      </c>
      <c r="R271" s="48" t="n">
        <v>470</v>
      </c>
      <c r="S271" s="48" t="n">
        <v>11</v>
      </c>
      <c r="T271" s="48" t="n">
        <v>45</v>
      </c>
      <c r="U271" s="34" t="inlineStr">
        <is>
          <t>None (naturally occurring)</t>
        </is>
      </c>
      <c r="V271" s="34" t="inlineStr">
        <is>
          <t>Natural electrolytes, potassium, no added sugar (Original)</t>
        </is>
      </c>
      <c r="W271" s="51" t="n"/>
      <c r="X271" s="51" t="n"/>
      <c r="Y271" s="51" t="n"/>
      <c r="Z271" s="51" t="n"/>
      <c r="AA271" s="34" t="inlineStr">
        <is>
          <t>High</t>
        </is>
      </c>
      <c r="AB271" s="34" t="inlineStr">
        <is>
          <t>Market leading coconut water; mainstream</t>
        </is>
      </c>
      <c r="AC271" s="34" t="inlineStr">
        <is>
          <t>Natural hydration straight from coconuts</t>
        </is>
      </c>
      <c r="AD271" s="34" t="inlineStr">
        <is>
          <t>Naturally high potassium with no added sugar.</t>
        </is>
      </c>
      <c r="AE271" s="51" t="n"/>
      <c r="AF271" s="53">
        <f>IF(AND(ISNUMBER($P271),ISNUMBER($AL271),$AL271&lt;&gt;0),ROUND($P271/$AL271*100,1),"")</f>
        <v/>
      </c>
      <c r="AG271" s="54">
        <f>IF(AND(ISNUMBER($S271),ISNUMBER($AL271),$AL271&lt;&gt;0),ROUND($S271/$AL271*100,2),"")</f>
        <v/>
      </c>
      <c r="AH271" s="53">
        <f>IF(AND(ISNUMBER($Q271),ISNUMBER($AL271),$AL271&lt;&gt;0),ROUND($Q271/$AL271*100,1),"")</f>
        <v/>
      </c>
      <c r="AI271" s="48">
        <f>IF(ISNUMBER($S271),IF($S271&lt;=1,"Yes","No"),"n/a")</f>
        <v/>
      </c>
      <c r="AJ271" s="48">
        <f>IF(ISNUMBER($S271),ROUND(MAX(0,MIN(100,100-$S271*2.5-IF(ISNUMBER($T271),$T271,0)*0.12+IF($S271&lt;=1,12,0))),0),"")</f>
        <v/>
      </c>
      <c r="AK271" s="48">
        <f>IF(ISNUMBER($Q271),IF($Q271&gt;=100,20,IF($Q271&gt;=30,10,0)),0)+IF(ISNUMBER($R271),IF($R271&gt;=100,20,0),0)+IF(ISNUMBER($P271),IF($P271&gt;=150,20,IF($P271&gt;=50,12,5)),0)+IF(ISNUMBER($S271),IF($S271&lt;=1,15,0),0)</f>
        <v/>
      </c>
      <c r="AL271" s="48" t="n">
        <v>330</v>
      </c>
      <c r="AM271" s="49" t="n"/>
      <c r="AN271" s="48">
        <f>IF(AND(ISNUMBER($P271),ISNUMBER($AL271),$AL271&lt;&gt;0),IF(OR($P271&gt;180,$P271/$AL271*1000&gt;400),"Over ceiling, confirm SKU","Within"),"n/a")</f>
        <v/>
      </c>
      <c r="AO271" s="51" t="n"/>
      <c r="AP271" s="51" t="n"/>
      <c r="AQ271" s="51" t="n"/>
      <c r="AR271" s="34" t="inlineStr">
        <is>
          <t>Retrieved and cited, see Enrichment Log</t>
        </is>
      </c>
      <c r="AS271" s="34" t="inlineStr">
        <is>
          <t>BLANK -&gt; requires live Amazon.ca capture</t>
        </is>
      </c>
      <c r="AT271" s="34" t="inlineStr">
        <is>
          <t>Unverified commercial data</t>
        </is>
      </c>
    </row>
    <row r="272" ht="28" customHeight="1">
      <c r="A272" s="34" t="inlineStr">
        <is>
          <t>Vita Coco</t>
        </is>
      </c>
      <c r="B272" s="34" t="inlineStr">
        <is>
          <t>Vita Coco Pure Coconut Water | Peach Mango | 12 pack 330mL</t>
        </is>
      </c>
      <c r="C272" s="34" t="inlineStr">
        <is>
          <t>2) Electrolyte beverage (RTD)</t>
        </is>
      </c>
      <c r="D272" s="34" t="inlineStr">
        <is>
          <t>330 mL carton</t>
        </is>
      </c>
      <c r="E272" s="48" t="n">
        <v>12</v>
      </c>
      <c r="F272" s="49" t="n"/>
      <c r="G272" s="50">
        <f>IF(AND(ISNUMBER($F272),ISNUMBER($E272),$E272&lt;&gt;0),$F272/$E272,"")</f>
        <v/>
      </c>
      <c r="H272" s="50">
        <f>IF(AND(ISNUMBER($F272),ISNUMBER($AL272),ISNUMBER($E272),($AL272*$E272)&lt;&gt;0),$F272/($AL272*$E272)*100,"")</f>
        <v/>
      </c>
      <c r="I272" s="51" t="n"/>
      <c r="J272" s="52" t="n"/>
      <c r="K272" s="50">
        <f>IF(AND(ISNUMBER($F272),ISNUMBER($J272)),$F272*(1-$J272),"")</f>
        <v/>
      </c>
      <c r="L272" s="51" t="n"/>
      <c r="M272" s="51" t="n"/>
      <c r="N272" s="50">
        <f>IF(ISNUMBER($F272),($F272-IF(ISNUMBER($AM272),$AM272,0))*(1-IF(ISNUMBER($J272),$J272,0)),"")</f>
        <v/>
      </c>
      <c r="O272" s="34" t="inlineStr">
        <is>
          <t>Peach Mango</t>
        </is>
      </c>
      <c r="P272" s="48" t="n">
        <v>0</v>
      </c>
      <c r="Q272" s="48" t="n">
        <v>25</v>
      </c>
      <c r="R272" s="48" t="n">
        <v>470</v>
      </c>
      <c r="S272" s="48" t="n">
        <v>11</v>
      </c>
      <c r="T272" s="48" t="n">
        <v>45</v>
      </c>
      <c r="U272" s="34" t="inlineStr">
        <is>
          <t>None (naturally occurring)</t>
        </is>
      </c>
      <c r="V272" s="34" t="inlineStr">
        <is>
          <t>Natural electrolytes, potassium, no added sugar (Original)</t>
        </is>
      </c>
      <c r="W272" s="51" t="n"/>
      <c r="X272" s="51" t="n"/>
      <c r="Y272" s="51" t="n"/>
      <c r="Z272" s="51" t="n"/>
      <c r="AA272" s="34" t="inlineStr">
        <is>
          <t>High</t>
        </is>
      </c>
      <c r="AB272" s="34" t="inlineStr">
        <is>
          <t>Market leading coconut water; mainstream</t>
        </is>
      </c>
      <c r="AC272" s="34" t="inlineStr">
        <is>
          <t>Natural hydration straight from coconuts</t>
        </is>
      </c>
      <c r="AD272" s="34" t="inlineStr">
        <is>
          <t>Naturally high potassium with no added sugar.</t>
        </is>
      </c>
      <c r="AE272" s="51" t="n"/>
      <c r="AF272" s="53">
        <f>IF(AND(ISNUMBER($P272),ISNUMBER($AL272),$AL272&lt;&gt;0),ROUND($P272/$AL272*100,1),"")</f>
        <v/>
      </c>
      <c r="AG272" s="54">
        <f>IF(AND(ISNUMBER($S272),ISNUMBER($AL272),$AL272&lt;&gt;0),ROUND($S272/$AL272*100,2),"")</f>
        <v/>
      </c>
      <c r="AH272" s="53">
        <f>IF(AND(ISNUMBER($Q272),ISNUMBER($AL272),$AL272&lt;&gt;0),ROUND($Q272/$AL272*100,1),"")</f>
        <v/>
      </c>
      <c r="AI272" s="48">
        <f>IF(ISNUMBER($S272),IF($S272&lt;=1,"Yes","No"),"n/a")</f>
        <v/>
      </c>
      <c r="AJ272" s="48">
        <f>IF(ISNUMBER($S272),ROUND(MAX(0,MIN(100,100-$S272*2.5-IF(ISNUMBER($T272),$T272,0)*0.12+IF($S272&lt;=1,12,0))),0),"")</f>
        <v/>
      </c>
      <c r="AK272" s="48">
        <f>IF(ISNUMBER($Q272),IF($Q272&gt;=100,20,IF($Q272&gt;=30,10,0)),0)+IF(ISNUMBER($R272),IF($R272&gt;=100,20,0),0)+IF(ISNUMBER($P272),IF($P272&gt;=150,20,IF($P272&gt;=50,12,5)),0)+IF(ISNUMBER($S272),IF($S272&lt;=1,15,0),0)</f>
        <v/>
      </c>
      <c r="AL272" s="48" t="n">
        <v>330</v>
      </c>
      <c r="AM272" s="49" t="n"/>
      <c r="AN272" s="48">
        <f>IF(AND(ISNUMBER($P272),ISNUMBER($AL272),$AL272&lt;&gt;0),IF(OR($P272&gt;180,$P272/$AL272*1000&gt;400),"Over ceiling, confirm SKU","Within"),"n/a")</f>
        <v/>
      </c>
      <c r="AO272" s="51" t="n"/>
      <c r="AP272" s="51" t="n"/>
      <c r="AQ272" s="51" t="n"/>
      <c r="AR272" s="34" t="inlineStr">
        <is>
          <t>Retrieved and cited, see Enrichment Log</t>
        </is>
      </c>
      <c r="AS272" s="34" t="inlineStr">
        <is>
          <t>BLANK -&gt; requires live Amazon.ca capture</t>
        </is>
      </c>
      <c r="AT272" s="34" t="inlineStr">
        <is>
          <t>Unverified commercial data</t>
        </is>
      </c>
    </row>
    <row r="273" ht="28" customHeight="1">
      <c r="A273" s="34" t="inlineStr">
        <is>
          <t>Vita Coco</t>
        </is>
      </c>
      <c r="B273" s="34" t="inlineStr">
        <is>
          <t>Vita Coco Pure Coconut Water | Peach Mango | 15 pack 330mL</t>
        </is>
      </c>
      <c r="C273" s="34" t="inlineStr">
        <is>
          <t>2) Electrolyte beverage (RTD)</t>
        </is>
      </c>
      <c r="D273" s="34" t="inlineStr">
        <is>
          <t>330 mL carton</t>
        </is>
      </c>
      <c r="E273" s="48" t="n">
        <v>15</v>
      </c>
      <c r="F273" s="49" t="n"/>
      <c r="G273" s="50">
        <f>IF(AND(ISNUMBER($F273),ISNUMBER($E273),$E273&lt;&gt;0),$F273/$E273,"")</f>
        <v/>
      </c>
      <c r="H273" s="50">
        <f>IF(AND(ISNUMBER($F273),ISNUMBER($AL273),ISNUMBER($E273),($AL273*$E273)&lt;&gt;0),$F273/($AL273*$E273)*100,"")</f>
        <v/>
      </c>
      <c r="I273" s="51" t="n"/>
      <c r="J273" s="52" t="n"/>
      <c r="K273" s="50">
        <f>IF(AND(ISNUMBER($F273),ISNUMBER($J273)),$F273*(1-$J273),"")</f>
        <v/>
      </c>
      <c r="L273" s="51" t="n"/>
      <c r="M273" s="51" t="n"/>
      <c r="N273" s="50">
        <f>IF(ISNUMBER($F273),($F273-IF(ISNUMBER($AM273),$AM273,0))*(1-IF(ISNUMBER($J273),$J273,0)),"")</f>
        <v/>
      </c>
      <c r="O273" s="34" t="inlineStr">
        <is>
          <t>Peach Mango</t>
        </is>
      </c>
      <c r="P273" s="48" t="n">
        <v>0</v>
      </c>
      <c r="Q273" s="48" t="n">
        <v>25</v>
      </c>
      <c r="R273" s="48" t="n">
        <v>470</v>
      </c>
      <c r="S273" s="48" t="n">
        <v>11</v>
      </c>
      <c r="T273" s="48" t="n">
        <v>45</v>
      </c>
      <c r="U273" s="34" t="inlineStr">
        <is>
          <t>None (naturally occurring)</t>
        </is>
      </c>
      <c r="V273" s="34" t="inlineStr">
        <is>
          <t>Natural electrolytes, potassium, no added sugar (Original)</t>
        </is>
      </c>
      <c r="W273" s="51" t="n"/>
      <c r="X273" s="51" t="n"/>
      <c r="Y273" s="51" t="n"/>
      <c r="Z273" s="51" t="n"/>
      <c r="AA273" s="34" t="inlineStr">
        <is>
          <t>High</t>
        </is>
      </c>
      <c r="AB273" s="34" t="inlineStr">
        <is>
          <t>Market leading coconut water; mainstream</t>
        </is>
      </c>
      <c r="AC273" s="34" t="inlineStr">
        <is>
          <t>Natural hydration straight from coconuts</t>
        </is>
      </c>
      <c r="AD273" s="34" t="inlineStr">
        <is>
          <t>Naturally high potassium with no added sugar.</t>
        </is>
      </c>
      <c r="AE273" s="51" t="n"/>
      <c r="AF273" s="53">
        <f>IF(AND(ISNUMBER($P273),ISNUMBER($AL273),$AL273&lt;&gt;0),ROUND($P273/$AL273*100,1),"")</f>
        <v/>
      </c>
      <c r="AG273" s="54">
        <f>IF(AND(ISNUMBER($S273),ISNUMBER($AL273),$AL273&lt;&gt;0),ROUND($S273/$AL273*100,2),"")</f>
        <v/>
      </c>
      <c r="AH273" s="53">
        <f>IF(AND(ISNUMBER($Q273),ISNUMBER($AL273),$AL273&lt;&gt;0),ROUND($Q273/$AL273*100,1),"")</f>
        <v/>
      </c>
      <c r="AI273" s="48">
        <f>IF(ISNUMBER($S273),IF($S273&lt;=1,"Yes","No"),"n/a")</f>
        <v/>
      </c>
      <c r="AJ273" s="48">
        <f>IF(ISNUMBER($S273),ROUND(MAX(0,MIN(100,100-$S273*2.5-IF(ISNUMBER($T273),$T273,0)*0.12+IF($S273&lt;=1,12,0))),0),"")</f>
        <v/>
      </c>
      <c r="AK273" s="48">
        <f>IF(ISNUMBER($Q273),IF($Q273&gt;=100,20,IF($Q273&gt;=30,10,0)),0)+IF(ISNUMBER($R273),IF($R273&gt;=100,20,0),0)+IF(ISNUMBER($P273),IF($P273&gt;=150,20,IF($P273&gt;=50,12,5)),0)+IF(ISNUMBER($S273),IF($S273&lt;=1,15,0),0)</f>
        <v/>
      </c>
      <c r="AL273" s="48" t="n">
        <v>330</v>
      </c>
      <c r="AM273" s="49" t="n"/>
      <c r="AN273" s="48">
        <f>IF(AND(ISNUMBER($P273),ISNUMBER($AL273),$AL273&lt;&gt;0),IF(OR($P273&gt;180,$P273/$AL273*1000&gt;400),"Over ceiling, confirm SKU","Within"),"n/a")</f>
        <v/>
      </c>
      <c r="AO273" s="51" t="n"/>
      <c r="AP273" s="51" t="n"/>
      <c r="AQ273" s="51" t="n"/>
      <c r="AR273" s="34" t="inlineStr">
        <is>
          <t>Retrieved and cited, see Enrichment Log</t>
        </is>
      </c>
      <c r="AS273" s="34" t="inlineStr">
        <is>
          <t>BLANK -&gt; requires live Amazon.ca capture</t>
        </is>
      </c>
      <c r="AT273" s="34" t="inlineStr">
        <is>
          <t>Unverified commercial data</t>
        </is>
      </c>
    </row>
    <row r="274" ht="28" customHeight="1">
      <c r="A274" s="34" t="inlineStr">
        <is>
          <t>Vita Coco</t>
        </is>
      </c>
      <c r="B274" s="34" t="inlineStr">
        <is>
          <t>Vita Coco Pure Coconut Water | Peach Mango | 18 pack 330mL</t>
        </is>
      </c>
      <c r="C274" s="34" t="inlineStr">
        <is>
          <t>2) Electrolyte beverage (RTD)</t>
        </is>
      </c>
      <c r="D274" s="34" t="inlineStr">
        <is>
          <t>330 mL carton</t>
        </is>
      </c>
      <c r="E274" s="48" t="n">
        <v>18</v>
      </c>
      <c r="F274" s="49" t="n"/>
      <c r="G274" s="50">
        <f>IF(AND(ISNUMBER($F274),ISNUMBER($E274),$E274&lt;&gt;0),$F274/$E274,"")</f>
        <v/>
      </c>
      <c r="H274" s="50">
        <f>IF(AND(ISNUMBER($F274),ISNUMBER($AL274),ISNUMBER($E274),($AL274*$E274)&lt;&gt;0),$F274/($AL274*$E274)*100,"")</f>
        <v/>
      </c>
      <c r="I274" s="51" t="n"/>
      <c r="J274" s="52" t="n"/>
      <c r="K274" s="50">
        <f>IF(AND(ISNUMBER($F274),ISNUMBER($J274)),$F274*(1-$J274),"")</f>
        <v/>
      </c>
      <c r="L274" s="51" t="n"/>
      <c r="M274" s="51" t="n"/>
      <c r="N274" s="50">
        <f>IF(ISNUMBER($F274),($F274-IF(ISNUMBER($AM274),$AM274,0))*(1-IF(ISNUMBER($J274),$J274,0)),"")</f>
        <v/>
      </c>
      <c r="O274" s="34" t="inlineStr">
        <is>
          <t>Peach Mango</t>
        </is>
      </c>
      <c r="P274" s="48" t="n">
        <v>0</v>
      </c>
      <c r="Q274" s="48" t="n">
        <v>25</v>
      </c>
      <c r="R274" s="48" t="n">
        <v>470</v>
      </c>
      <c r="S274" s="48" t="n">
        <v>11</v>
      </c>
      <c r="T274" s="48" t="n">
        <v>45</v>
      </c>
      <c r="U274" s="34" t="inlineStr">
        <is>
          <t>None (naturally occurring)</t>
        </is>
      </c>
      <c r="V274" s="34" t="inlineStr">
        <is>
          <t>Natural electrolytes, potassium, no added sugar (Original)</t>
        </is>
      </c>
      <c r="W274" s="51" t="n"/>
      <c r="X274" s="51" t="n"/>
      <c r="Y274" s="51" t="n"/>
      <c r="Z274" s="51" t="n"/>
      <c r="AA274" s="34" t="inlineStr">
        <is>
          <t>High</t>
        </is>
      </c>
      <c r="AB274" s="34" t="inlineStr">
        <is>
          <t>Market leading coconut water; mainstream</t>
        </is>
      </c>
      <c r="AC274" s="34" t="inlineStr">
        <is>
          <t>Natural hydration straight from coconuts</t>
        </is>
      </c>
      <c r="AD274" s="34" t="inlineStr">
        <is>
          <t>Naturally high potassium with no added sugar.</t>
        </is>
      </c>
      <c r="AE274" s="51" t="n"/>
      <c r="AF274" s="53">
        <f>IF(AND(ISNUMBER($P274),ISNUMBER($AL274),$AL274&lt;&gt;0),ROUND($P274/$AL274*100,1),"")</f>
        <v/>
      </c>
      <c r="AG274" s="54">
        <f>IF(AND(ISNUMBER($S274),ISNUMBER($AL274),$AL274&lt;&gt;0),ROUND($S274/$AL274*100,2),"")</f>
        <v/>
      </c>
      <c r="AH274" s="53">
        <f>IF(AND(ISNUMBER($Q274),ISNUMBER($AL274),$AL274&lt;&gt;0),ROUND($Q274/$AL274*100,1),"")</f>
        <v/>
      </c>
      <c r="AI274" s="48">
        <f>IF(ISNUMBER($S274),IF($S274&lt;=1,"Yes","No"),"n/a")</f>
        <v/>
      </c>
      <c r="AJ274" s="48">
        <f>IF(ISNUMBER($S274),ROUND(MAX(0,MIN(100,100-$S274*2.5-IF(ISNUMBER($T274),$T274,0)*0.12+IF($S274&lt;=1,12,0))),0),"")</f>
        <v/>
      </c>
      <c r="AK274" s="48">
        <f>IF(ISNUMBER($Q274),IF($Q274&gt;=100,20,IF($Q274&gt;=30,10,0)),0)+IF(ISNUMBER($R274),IF($R274&gt;=100,20,0),0)+IF(ISNUMBER($P274),IF($P274&gt;=150,20,IF($P274&gt;=50,12,5)),0)+IF(ISNUMBER($S274),IF($S274&lt;=1,15,0),0)</f>
        <v/>
      </c>
      <c r="AL274" s="48" t="n">
        <v>330</v>
      </c>
      <c r="AM274" s="49" t="n"/>
      <c r="AN274" s="48">
        <f>IF(AND(ISNUMBER($P274),ISNUMBER($AL274),$AL274&lt;&gt;0),IF(OR($P274&gt;180,$P274/$AL274*1000&gt;400),"Over ceiling, confirm SKU","Within"),"n/a")</f>
        <v/>
      </c>
      <c r="AO274" s="51" t="n"/>
      <c r="AP274" s="51" t="n"/>
      <c r="AQ274" s="51" t="n"/>
      <c r="AR274" s="34" t="inlineStr">
        <is>
          <t>Retrieved and cited, see Enrichment Log</t>
        </is>
      </c>
      <c r="AS274" s="34" t="inlineStr">
        <is>
          <t>BLANK -&gt; requires live Amazon.ca capture</t>
        </is>
      </c>
      <c r="AT274" s="34" t="inlineStr">
        <is>
          <t>Unverified commercial data</t>
        </is>
      </c>
    </row>
    <row r="275" ht="28" customHeight="1">
      <c r="A275" s="34" t="inlineStr">
        <is>
          <t>Vita Coco</t>
        </is>
      </c>
      <c r="B275" s="34" t="inlineStr">
        <is>
          <t>Vita Coco Pure Coconut Water | Peach Mango | 24 pack 330mL</t>
        </is>
      </c>
      <c r="C275" s="34" t="inlineStr">
        <is>
          <t>2) Electrolyte beverage (RTD)</t>
        </is>
      </c>
      <c r="D275" s="34" t="inlineStr">
        <is>
          <t>330 mL carton</t>
        </is>
      </c>
      <c r="E275" s="48" t="n">
        <v>24</v>
      </c>
      <c r="F275" s="49" t="n"/>
      <c r="G275" s="50">
        <f>IF(AND(ISNUMBER($F275),ISNUMBER($E275),$E275&lt;&gt;0),$F275/$E275,"")</f>
        <v/>
      </c>
      <c r="H275" s="50">
        <f>IF(AND(ISNUMBER($F275),ISNUMBER($AL275),ISNUMBER($E275),($AL275*$E275)&lt;&gt;0),$F275/($AL275*$E275)*100,"")</f>
        <v/>
      </c>
      <c r="I275" s="51" t="n"/>
      <c r="J275" s="52" t="n"/>
      <c r="K275" s="50">
        <f>IF(AND(ISNUMBER($F275),ISNUMBER($J275)),$F275*(1-$J275),"")</f>
        <v/>
      </c>
      <c r="L275" s="51" t="n"/>
      <c r="M275" s="51" t="n"/>
      <c r="N275" s="50">
        <f>IF(ISNUMBER($F275),($F275-IF(ISNUMBER($AM275),$AM275,0))*(1-IF(ISNUMBER($J275),$J275,0)),"")</f>
        <v/>
      </c>
      <c r="O275" s="34" t="inlineStr">
        <is>
          <t>Peach Mango</t>
        </is>
      </c>
      <c r="P275" s="48" t="n">
        <v>0</v>
      </c>
      <c r="Q275" s="48" t="n">
        <v>25</v>
      </c>
      <c r="R275" s="48" t="n">
        <v>470</v>
      </c>
      <c r="S275" s="48" t="n">
        <v>11</v>
      </c>
      <c r="T275" s="48" t="n">
        <v>45</v>
      </c>
      <c r="U275" s="34" t="inlineStr">
        <is>
          <t>None (naturally occurring)</t>
        </is>
      </c>
      <c r="V275" s="34" t="inlineStr">
        <is>
          <t>Natural electrolytes, potassium, no added sugar (Original)</t>
        </is>
      </c>
      <c r="W275" s="51" t="n"/>
      <c r="X275" s="51" t="n"/>
      <c r="Y275" s="51" t="n"/>
      <c r="Z275" s="51" t="n"/>
      <c r="AA275" s="34" t="inlineStr">
        <is>
          <t>High</t>
        </is>
      </c>
      <c r="AB275" s="34" t="inlineStr">
        <is>
          <t>Market leading coconut water; mainstream</t>
        </is>
      </c>
      <c r="AC275" s="34" t="inlineStr">
        <is>
          <t>Natural hydration straight from coconuts</t>
        </is>
      </c>
      <c r="AD275" s="34" t="inlineStr">
        <is>
          <t>Naturally high potassium with no added sugar.</t>
        </is>
      </c>
      <c r="AE275" s="51" t="n"/>
      <c r="AF275" s="53">
        <f>IF(AND(ISNUMBER($P275),ISNUMBER($AL275),$AL275&lt;&gt;0),ROUND($P275/$AL275*100,1),"")</f>
        <v/>
      </c>
      <c r="AG275" s="54">
        <f>IF(AND(ISNUMBER($S275),ISNUMBER($AL275),$AL275&lt;&gt;0),ROUND($S275/$AL275*100,2),"")</f>
        <v/>
      </c>
      <c r="AH275" s="53">
        <f>IF(AND(ISNUMBER($Q275),ISNUMBER($AL275),$AL275&lt;&gt;0),ROUND($Q275/$AL275*100,1),"")</f>
        <v/>
      </c>
      <c r="AI275" s="48">
        <f>IF(ISNUMBER($S275),IF($S275&lt;=1,"Yes","No"),"n/a")</f>
        <v/>
      </c>
      <c r="AJ275" s="48">
        <f>IF(ISNUMBER($S275),ROUND(MAX(0,MIN(100,100-$S275*2.5-IF(ISNUMBER($T275),$T275,0)*0.12+IF($S275&lt;=1,12,0))),0),"")</f>
        <v/>
      </c>
      <c r="AK275" s="48">
        <f>IF(ISNUMBER($Q275),IF($Q275&gt;=100,20,IF($Q275&gt;=30,10,0)),0)+IF(ISNUMBER($R275),IF($R275&gt;=100,20,0),0)+IF(ISNUMBER($P275),IF($P275&gt;=150,20,IF($P275&gt;=50,12,5)),0)+IF(ISNUMBER($S275),IF($S275&lt;=1,15,0),0)</f>
        <v/>
      </c>
      <c r="AL275" s="48" t="n">
        <v>330</v>
      </c>
      <c r="AM275" s="49" t="n"/>
      <c r="AN275" s="48">
        <f>IF(AND(ISNUMBER($P275),ISNUMBER($AL275),$AL275&lt;&gt;0),IF(OR($P275&gt;180,$P275/$AL275*1000&gt;400),"Over ceiling, confirm SKU","Within"),"n/a")</f>
        <v/>
      </c>
      <c r="AO275" s="51" t="n"/>
      <c r="AP275" s="51" t="n"/>
      <c r="AQ275" s="51" t="n"/>
      <c r="AR275" s="34" t="inlineStr">
        <is>
          <t>Retrieved and cited, see Enrichment Log</t>
        </is>
      </c>
      <c r="AS275" s="34" t="inlineStr">
        <is>
          <t>BLANK -&gt; requires live Amazon.ca capture</t>
        </is>
      </c>
      <c r="AT275" s="34" t="inlineStr">
        <is>
          <t>Unverified commercial data</t>
        </is>
      </c>
    </row>
    <row r="276" ht="28" customHeight="1">
      <c r="A276" s="34" t="inlineStr">
        <is>
          <t>Vita Coco</t>
        </is>
      </c>
      <c r="B276" s="34" t="inlineStr">
        <is>
          <t>Vita Coco Pure Coconut Water | The Original (Pressed) | single 330mL</t>
        </is>
      </c>
      <c r="C276" s="34" t="inlineStr">
        <is>
          <t>2) Electrolyte beverage (RTD)</t>
        </is>
      </c>
      <c r="D276" s="34" t="inlineStr">
        <is>
          <t>330 mL carton</t>
        </is>
      </c>
      <c r="E276" s="48" t="n">
        <v>1</v>
      </c>
      <c r="F276" s="49" t="n"/>
      <c r="G276" s="50">
        <f>IF(AND(ISNUMBER($F276),ISNUMBER($E276),$E276&lt;&gt;0),$F276/$E276,"")</f>
        <v/>
      </c>
      <c r="H276" s="50">
        <f>IF(AND(ISNUMBER($F276),ISNUMBER($AL276),ISNUMBER($E276),($AL276*$E276)&lt;&gt;0),$F276/($AL276*$E276)*100,"")</f>
        <v/>
      </c>
      <c r="I276" s="51" t="n"/>
      <c r="J276" s="52" t="n"/>
      <c r="K276" s="50">
        <f>IF(AND(ISNUMBER($F276),ISNUMBER($J276)),$F276*(1-$J276),"")</f>
        <v/>
      </c>
      <c r="L276" s="51" t="n"/>
      <c r="M276" s="51" t="n"/>
      <c r="N276" s="50">
        <f>IF(ISNUMBER($F276),($F276-IF(ISNUMBER($AM276),$AM276,0))*(1-IF(ISNUMBER($J276),$J276,0)),"")</f>
        <v/>
      </c>
      <c r="O276" s="34" t="inlineStr">
        <is>
          <t>The Original (Pressed)</t>
        </is>
      </c>
      <c r="P276" s="48" t="n">
        <v>0</v>
      </c>
      <c r="Q276" s="48" t="n">
        <v>25</v>
      </c>
      <c r="R276" s="48" t="n">
        <v>470</v>
      </c>
      <c r="S276" s="48" t="n">
        <v>11</v>
      </c>
      <c r="T276" s="48" t="n">
        <v>45</v>
      </c>
      <c r="U276" s="34" t="inlineStr">
        <is>
          <t>None (naturally occurring)</t>
        </is>
      </c>
      <c r="V276" s="34" t="inlineStr">
        <is>
          <t>Natural electrolytes, potassium, no added sugar (Original)</t>
        </is>
      </c>
      <c r="W276" s="51" t="n"/>
      <c r="X276" s="51" t="n"/>
      <c r="Y276" s="51" t="n"/>
      <c r="Z276" s="51" t="n"/>
      <c r="AA276" s="34" t="inlineStr">
        <is>
          <t>High</t>
        </is>
      </c>
      <c r="AB276" s="34" t="inlineStr">
        <is>
          <t>Market leading coconut water; mainstream</t>
        </is>
      </c>
      <c r="AC276" s="34" t="inlineStr">
        <is>
          <t>Natural hydration straight from coconuts</t>
        </is>
      </c>
      <c r="AD276" s="34" t="inlineStr">
        <is>
          <t>Naturally high potassium with no added sugar.</t>
        </is>
      </c>
      <c r="AE276" s="51" t="n"/>
      <c r="AF276" s="53">
        <f>IF(AND(ISNUMBER($P276),ISNUMBER($AL276),$AL276&lt;&gt;0),ROUND($P276/$AL276*100,1),"")</f>
        <v/>
      </c>
      <c r="AG276" s="54">
        <f>IF(AND(ISNUMBER($S276),ISNUMBER($AL276),$AL276&lt;&gt;0),ROUND($S276/$AL276*100,2),"")</f>
        <v/>
      </c>
      <c r="AH276" s="53">
        <f>IF(AND(ISNUMBER($Q276),ISNUMBER($AL276),$AL276&lt;&gt;0),ROUND($Q276/$AL276*100,1),"")</f>
        <v/>
      </c>
      <c r="AI276" s="48">
        <f>IF(ISNUMBER($S276),IF($S276&lt;=1,"Yes","No"),"n/a")</f>
        <v/>
      </c>
      <c r="AJ276" s="48">
        <f>IF(ISNUMBER($S276),ROUND(MAX(0,MIN(100,100-$S276*2.5-IF(ISNUMBER($T276),$T276,0)*0.12+IF($S276&lt;=1,12,0))),0),"")</f>
        <v/>
      </c>
      <c r="AK276" s="48">
        <f>IF(ISNUMBER($Q276),IF($Q276&gt;=100,20,IF($Q276&gt;=30,10,0)),0)+IF(ISNUMBER($R276),IF($R276&gt;=100,20,0),0)+IF(ISNUMBER($P276),IF($P276&gt;=150,20,IF($P276&gt;=50,12,5)),0)+IF(ISNUMBER($S276),IF($S276&lt;=1,15,0),0)</f>
        <v/>
      </c>
      <c r="AL276" s="48" t="n">
        <v>330</v>
      </c>
      <c r="AM276" s="49" t="n"/>
      <c r="AN276" s="48">
        <f>IF(AND(ISNUMBER($P276),ISNUMBER($AL276),$AL276&lt;&gt;0),IF(OR($P276&gt;180,$P276/$AL276*1000&gt;400),"Over ceiling, confirm SKU","Within"),"n/a")</f>
        <v/>
      </c>
      <c r="AO276" s="51" t="n"/>
      <c r="AP276" s="51" t="n"/>
      <c r="AQ276" s="51" t="n"/>
      <c r="AR276" s="34" t="inlineStr">
        <is>
          <t>Retrieved and cited, see Enrichment Log</t>
        </is>
      </c>
      <c r="AS276" s="34" t="inlineStr">
        <is>
          <t>BLANK -&gt; requires live Amazon.ca capture</t>
        </is>
      </c>
      <c r="AT276" s="34" t="inlineStr">
        <is>
          <t>Unverified commercial data</t>
        </is>
      </c>
    </row>
    <row r="277" ht="28" customHeight="1">
      <c r="A277" s="34" t="inlineStr">
        <is>
          <t>Vita Coco</t>
        </is>
      </c>
      <c r="B277" s="34" t="inlineStr">
        <is>
          <t>Vita Coco Pure Coconut Water | The Original (Pressed) | 8 pack 330mL</t>
        </is>
      </c>
      <c r="C277" s="34" t="inlineStr">
        <is>
          <t>2) Electrolyte beverage (RTD)</t>
        </is>
      </c>
      <c r="D277" s="34" t="inlineStr">
        <is>
          <t>330 mL carton</t>
        </is>
      </c>
      <c r="E277" s="48" t="n">
        <v>8</v>
      </c>
      <c r="F277" s="49" t="n"/>
      <c r="G277" s="50">
        <f>IF(AND(ISNUMBER($F277),ISNUMBER($E277),$E277&lt;&gt;0),$F277/$E277,"")</f>
        <v/>
      </c>
      <c r="H277" s="50">
        <f>IF(AND(ISNUMBER($F277),ISNUMBER($AL277),ISNUMBER($E277),($AL277*$E277)&lt;&gt;0),$F277/($AL277*$E277)*100,"")</f>
        <v/>
      </c>
      <c r="I277" s="51" t="n"/>
      <c r="J277" s="52" t="n"/>
      <c r="K277" s="50">
        <f>IF(AND(ISNUMBER($F277),ISNUMBER($J277)),$F277*(1-$J277),"")</f>
        <v/>
      </c>
      <c r="L277" s="51" t="n"/>
      <c r="M277" s="51" t="n"/>
      <c r="N277" s="50">
        <f>IF(ISNUMBER($F277),($F277-IF(ISNUMBER($AM277),$AM277,0))*(1-IF(ISNUMBER($J277),$J277,0)),"")</f>
        <v/>
      </c>
      <c r="O277" s="34" t="inlineStr">
        <is>
          <t>The Original (Pressed)</t>
        </is>
      </c>
      <c r="P277" s="48" t="n">
        <v>0</v>
      </c>
      <c r="Q277" s="48" t="n">
        <v>25</v>
      </c>
      <c r="R277" s="48" t="n">
        <v>470</v>
      </c>
      <c r="S277" s="48" t="n">
        <v>11</v>
      </c>
      <c r="T277" s="48" t="n">
        <v>45</v>
      </c>
      <c r="U277" s="34" t="inlineStr">
        <is>
          <t>None (naturally occurring)</t>
        </is>
      </c>
      <c r="V277" s="34" t="inlineStr">
        <is>
          <t>Natural electrolytes, potassium, no added sugar (Original)</t>
        </is>
      </c>
      <c r="W277" s="51" t="n"/>
      <c r="X277" s="51" t="n"/>
      <c r="Y277" s="51" t="n"/>
      <c r="Z277" s="51" t="n"/>
      <c r="AA277" s="34" t="inlineStr">
        <is>
          <t>High</t>
        </is>
      </c>
      <c r="AB277" s="34" t="inlineStr">
        <is>
          <t>Market leading coconut water; mainstream</t>
        </is>
      </c>
      <c r="AC277" s="34" t="inlineStr">
        <is>
          <t>Natural hydration straight from coconuts</t>
        </is>
      </c>
      <c r="AD277" s="34" t="inlineStr">
        <is>
          <t>Naturally high potassium with no added sugar.</t>
        </is>
      </c>
      <c r="AE277" s="51" t="n"/>
      <c r="AF277" s="53">
        <f>IF(AND(ISNUMBER($P277),ISNUMBER($AL277),$AL277&lt;&gt;0),ROUND($P277/$AL277*100,1),"")</f>
        <v/>
      </c>
      <c r="AG277" s="54">
        <f>IF(AND(ISNUMBER($S277),ISNUMBER($AL277),$AL277&lt;&gt;0),ROUND($S277/$AL277*100,2),"")</f>
        <v/>
      </c>
      <c r="AH277" s="53">
        <f>IF(AND(ISNUMBER($Q277),ISNUMBER($AL277),$AL277&lt;&gt;0),ROUND($Q277/$AL277*100,1),"")</f>
        <v/>
      </c>
      <c r="AI277" s="48">
        <f>IF(ISNUMBER($S277),IF($S277&lt;=1,"Yes","No"),"n/a")</f>
        <v/>
      </c>
      <c r="AJ277" s="48">
        <f>IF(ISNUMBER($S277),ROUND(MAX(0,MIN(100,100-$S277*2.5-IF(ISNUMBER($T277),$T277,0)*0.12+IF($S277&lt;=1,12,0))),0),"")</f>
        <v/>
      </c>
      <c r="AK277" s="48">
        <f>IF(ISNUMBER($Q277),IF($Q277&gt;=100,20,IF($Q277&gt;=30,10,0)),0)+IF(ISNUMBER($R277),IF($R277&gt;=100,20,0),0)+IF(ISNUMBER($P277),IF($P277&gt;=150,20,IF($P277&gt;=50,12,5)),0)+IF(ISNUMBER($S277),IF($S277&lt;=1,15,0),0)</f>
        <v/>
      </c>
      <c r="AL277" s="48" t="n">
        <v>330</v>
      </c>
      <c r="AM277" s="49" t="n"/>
      <c r="AN277" s="48">
        <f>IF(AND(ISNUMBER($P277),ISNUMBER($AL277),$AL277&lt;&gt;0),IF(OR($P277&gt;180,$P277/$AL277*1000&gt;400),"Over ceiling, confirm SKU","Within"),"n/a")</f>
        <v/>
      </c>
      <c r="AO277" s="51" t="n"/>
      <c r="AP277" s="51" t="n"/>
      <c r="AQ277" s="51" t="n"/>
      <c r="AR277" s="34" t="inlineStr">
        <is>
          <t>Retrieved and cited, see Enrichment Log</t>
        </is>
      </c>
      <c r="AS277" s="34" t="inlineStr">
        <is>
          <t>BLANK -&gt; requires live Amazon.ca capture</t>
        </is>
      </c>
      <c r="AT277" s="34" t="inlineStr">
        <is>
          <t>Unverified commercial data</t>
        </is>
      </c>
    </row>
    <row r="278" ht="28" customHeight="1">
      <c r="A278" s="34" t="inlineStr">
        <is>
          <t>Vita Coco</t>
        </is>
      </c>
      <c r="B278" s="34" t="inlineStr">
        <is>
          <t>Vita Coco Pure Coconut Water | The Original (Pressed) | 12 pack 330mL</t>
        </is>
      </c>
      <c r="C278" s="34" t="inlineStr">
        <is>
          <t>2) Electrolyte beverage (RTD)</t>
        </is>
      </c>
      <c r="D278" s="34" t="inlineStr">
        <is>
          <t>330 mL carton</t>
        </is>
      </c>
      <c r="E278" s="48" t="n">
        <v>12</v>
      </c>
      <c r="F278" s="49" t="n"/>
      <c r="G278" s="50">
        <f>IF(AND(ISNUMBER($F278),ISNUMBER($E278),$E278&lt;&gt;0),$F278/$E278,"")</f>
        <v/>
      </c>
      <c r="H278" s="50">
        <f>IF(AND(ISNUMBER($F278),ISNUMBER($AL278),ISNUMBER($E278),($AL278*$E278)&lt;&gt;0),$F278/($AL278*$E278)*100,"")</f>
        <v/>
      </c>
      <c r="I278" s="51" t="n"/>
      <c r="J278" s="52" t="n"/>
      <c r="K278" s="50">
        <f>IF(AND(ISNUMBER($F278),ISNUMBER($J278)),$F278*(1-$J278),"")</f>
        <v/>
      </c>
      <c r="L278" s="51" t="n"/>
      <c r="M278" s="51" t="n"/>
      <c r="N278" s="50">
        <f>IF(ISNUMBER($F278),($F278-IF(ISNUMBER($AM278),$AM278,0))*(1-IF(ISNUMBER($J278),$J278,0)),"")</f>
        <v/>
      </c>
      <c r="O278" s="34" t="inlineStr">
        <is>
          <t>The Original (Pressed)</t>
        </is>
      </c>
      <c r="P278" s="48" t="n">
        <v>0</v>
      </c>
      <c r="Q278" s="48" t="n">
        <v>25</v>
      </c>
      <c r="R278" s="48" t="n">
        <v>470</v>
      </c>
      <c r="S278" s="48" t="n">
        <v>11</v>
      </c>
      <c r="T278" s="48" t="n">
        <v>45</v>
      </c>
      <c r="U278" s="34" t="inlineStr">
        <is>
          <t>None (naturally occurring)</t>
        </is>
      </c>
      <c r="V278" s="34" t="inlineStr">
        <is>
          <t>Natural electrolytes, potassium, no added sugar (Original)</t>
        </is>
      </c>
      <c r="W278" s="51" t="n"/>
      <c r="X278" s="51" t="n"/>
      <c r="Y278" s="51" t="n"/>
      <c r="Z278" s="51" t="n"/>
      <c r="AA278" s="34" t="inlineStr">
        <is>
          <t>High</t>
        </is>
      </c>
      <c r="AB278" s="34" t="inlineStr">
        <is>
          <t>Market leading coconut water; mainstream</t>
        </is>
      </c>
      <c r="AC278" s="34" t="inlineStr">
        <is>
          <t>Natural hydration straight from coconuts</t>
        </is>
      </c>
      <c r="AD278" s="34" t="inlineStr">
        <is>
          <t>Naturally high potassium with no added sugar.</t>
        </is>
      </c>
      <c r="AE278" s="51" t="n"/>
      <c r="AF278" s="53">
        <f>IF(AND(ISNUMBER($P278),ISNUMBER($AL278),$AL278&lt;&gt;0),ROUND($P278/$AL278*100,1),"")</f>
        <v/>
      </c>
      <c r="AG278" s="54">
        <f>IF(AND(ISNUMBER($S278),ISNUMBER($AL278),$AL278&lt;&gt;0),ROUND($S278/$AL278*100,2),"")</f>
        <v/>
      </c>
      <c r="AH278" s="53">
        <f>IF(AND(ISNUMBER($Q278),ISNUMBER($AL278),$AL278&lt;&gt;0),ROUND($Q278/$AL278*100,1),"")</f>
        <v/>
      </c>
      <c r="AI278" s="48">
        <f>IF(ISNUMBER($S278),IF($S278&lt;=1,"Yes","No"),"n/a")</f>
        <v/>
      </c>
      <c r="AJ278" s="48">
        <f>IF(ISNUMBER($S278),ROUND(MAX(0,MIN(100,100-$S278*2.5-IF(ISNUMBER($T278),$T278,0)*0.12+IF($S278&lt;=1,12,0))),0),"")</f>
        <v/>
      </c>
      <c r="AK278" s="48">
        <f>IF(ISNUMBER($Q278),IF($Q278&gt;=100,20,IF($Q278&gt;=30,10,0)),0)+IF(ISNUMBER($R278),IF($R278&gt;=100,20,0),0)+IF(ISNUMBER($P278),IF($P278&gt;=150,20,IF($P278&gt;=50,12,5)),0)+IF(ISNUMBER($S278),IF($S278&lt;=1,15,0),0)</f>
        <v/>
      </c>
      <c r="AL278" s="48" t="n">
        <v>330</v>
      </c>
      <c r="AM278" s="49" t="n"/>
      <c r="AN278" s="48">
        <f>IF(AND(ISNUMBER($P278),ISNUMBER($AL278),$AL278&lt;&gt;0),IF(OR($P278&gt;180,$P278/$AL278*1000&gt;400),"Over ceiling, confirm SKU","Within"),"n/a")</f>
        <v/>
      </c>
      <c r="AO278" s="51" t="n"/>
      <c r="AP278" s="51" t="n"/>
      <c r="AQ278" s="51" t="n"/>
      <c r="AR278" s="34" t="inlineStr">
        <is>
          <t>Retrieved and cited, see Enrichment Log</t>
        </is>
      </c>
      <c r="AS278" s="34" t="inlineStr">
        <is>
          <t>BLANK -&gt; requires live Amazon.ca capture</t>
        </is>
      </c>
      <c r="AT278" s="34" t="inlineStr">
        <is>
          <t>Unverified commercial data</t>
        </is>
      </c>
    </row>
    <row r="279" ht="28" customHeight="1">
      <c r="A279" s="34" t="inlineStr">
        <is>
          <t>Vita Coco</t>
        </is>
      </c>
      <c r="B279" s="34" t="inlineStr">
        <is>
          <t>Vita Coco Pure Coconut Water | The Original (Pressed) | 15 pack 330mL</t>
        </is>
      </c>
      <c r="C279" s="34" t="inlineStr">
        <is>
          <t>2) Electrolyte beverage (RTD)</t>
        </is>
      </c>
      <c r="D279" s="34" t="inlineStr">
        <is>
          <t>330 mL carton</t>
        </is>
      </c>
      <c r="E279" s="48" t="n">
        <v>15</v>
      </c>
      <c r="F279" s="49" t="n"/>
      <c r="G279" s="50">
        <f>IF(AND(ISNUMBER($F279),ISNUMBER($E279),$E279&lt;&gt;0),$F279/$E279,"")</f>
        <v/>
      </c>
      <c r="H279" s="50">
        <f>IF(AND(ISNUMBER($F279),ISNUMBER($AL279),ISNUMBER($E279),($AL279*$E279)&lt;&gt;0),$F279/($AL279*$E279)*100,"")</f>
        <v/>
      </c>
      <c r="I279" s="51" t="n"/>
      <c r="J279" s="52" t="n"/>
      <c r="K279" s="50">
        <f>IF(AND(ISNUMBER($F279),ISNUMBER($J279)),$F279*(1-$J279),"")</f>
        <v/>
      </c>
      <c r="L279" s="51" t="n"/>
      <c r="M279" s="51" t="n"/>
      <c r="N279" s="50">
        <f>IF(ISNUMBER($F279),($F279-IF(ISNUMBER($AM279),$AM279,0))*(1-IF(ISNUMBER($J279),$J279,0)),"")</f>
        <v/>
      </c>
      <c r="O279" s="34" t="inlineStr">
        <is>
          <t>The Original (Pressed)</t>
        </is>
      </c>
      <c r="P279" s="48" t="n">
        <v>0</v>
      </c>
      <c r="Q279" s="48" t="n">
        <v>25</v>
      </c>
      <c r="R279" s="48" t="n">
        <v>470</v>
      </c>
      <c r="S279" s="48" t="n">
        <v>11</v>
      </c>
      <c r="T279" s="48" t="n">
        <v>45</v>
      </c>
      <c r="U279" s="34" t="inlineStr">
        <is>
          <t>None (naturally occurring)</t>
        </is>
      </c>
      <c r="V279" s="34" t="inlineStr">
        <is>
          <t>Natural electrolytes, potassium, no added sugar (Original)</t>
        </is>
      </c>
      <c r="W279" s="51" t="n"/>
      <c r="X279" s="51" t="n"/>
      <c r="Y279" s="51" t="n"/>
      <c r="Z279" s="51" t="n"/>
      <c r="AA279" s="34" t="inlineStr">
        <is>
          <t>High</t>
        </is>
      </c>
      <c r="AB279" s="34" t="inlineStr">
        <is>
          <t>Market leading coconut water; mainstream</t>
        </is>
      </c>
      <c r="AC279" s="34" t="inlineStr">
        <is>
          <t>Natural hydration straight from coconuts</t>
        </is>
      </c>
      <c r="AD279" s="34" t="inlineStr">
        <is>
          <t>Naturally high potassium with no added sugar.</t>
        </is>
      </c>
      <c r="AE279" s="51" t="n"/>
      <c r="AF279" s="53">
        <f>IF(AND(ISNUMBER($P279),ISNUMBER($AL279),$AL279&lt;&gt;0),ROUND($P279/$AL279*100,1),"")</f>
        <v/>
      </c>
      <c r="AG279" s="54">
        <f>IF(AND(ISNUMBER($S279),ISNUMBER($AL279),$AL279&lt;&gt;0),ROUND($S279/$AL279*100,2),"")</f>
        <v/>
      </c>
      <c r="AH279" s="53">
        <f>IF(AND(ISNUMBER($Q279),ISNUMBER($AL279),$AL279&lt;&gt;0),ROUND($Q279/$AL279*100,1),"")</f>
        <v/>
      </c>
      <c r="AI279" s="48">
        <f>IF(ISNUMBER($S279),IF($S279&lt;=1,"Yes","No"),"n/a")</f>
        <v/>
      </c>
      <c r="AJ279" s="48">
        <f>IF(ISNUMBER($S279),ROUND(MAX(0,MIN(100,100-$S279*2.5-IF(ISNUMBER($T279),$T279,0)*0.12+IF($S279&lt;=1,12,0))),0),"")</f>
        <v/>
      </c>
      <c r="AK279" s="48">
        <f>IF(ISNUMBER($Q279),IF($Q279&gt;=100,20,IF($Q279&gt;=30,10,0)),0)+IF(ISNUMBER($R279),IF($R279&gt;=100,20,0),0)+IF(ISNUMBER($P279),IF($P279&gt;=150,20,IF($P279&gt;=50,12,5)),0)+IF(ISNUMBER($S279),IF($S279&lt;=1,15,0),0)</f>
        <v/>
      </c>
      <c r="AL279" s="48" t="n">
        <v>330</v>
      </c>
      <c r="AM279" s="49" t="n"/>
      <c r="AN279" s="48">
        <f>IF(AND(ISNUMBER($P279),ISNUMBER($AL279),$AL279&lt;&gt;0),IF(OR($P279&gt;180,$P279/$AL279*1000&gt;400),"Over ceiling, confirm SKU","Within"),"n/a")</f>
        <v/>
      </c>
      <c r="AO279" s="51" t="n"/>
      <c r="AP279" s="51" t="n"/>
      <c r="AQ279" s="51" t="n"/>
      <c r="AR279" s="34" t="inlineStr">
        <is>
          <t>Retrieved and cited, see Enrichment Log</t>
        </is>
      </c>
      <c r="AS279" s="34" t="inlineStr">
        <is>
          <t>BLANK -&gt; requires live Amazon.ca capture</t>
        </is>
      </c>
      <c r="AT279" s="34" t="inlineStr">
        <is>
          <t>Unverified commercial data</t>
        </is>
      </c>
    </row>
    <row r="280" ht="28" customHeight="1">
      <c r="A280" s="34" t="inlineStr">
        <is>
          <t>Vita Coco</t>
        </is>
      </c>
      <c r="B280" s="34" t="inlineStr">
        <is>
          <t>Vita Coco Pure Coconut Water | The Original (Pressed) | 18 pack 330mL</t>
        </is>
      </c>
      <c r="C280" s="34" t="inlineStr">
        <is>
          <t>2) Electrolyte beverage (RTD)</t>
        </is>
      </c>
      <c r="D280" s="34" t="inlineStr">
        <is>
          <t>330 mL carton</t>
        </is>
      </c>
      <c r="E280" s="48" t="n">
        <v>18</v>
      </c>
      <c r="F280" s="49" t="n"/>
      <c r="G280" s="50">
        <f>IF(AND(ISNUMBER($F280),ISNUMBER($E280),$E280&lt;&gt;0),$F280/$E280,"")</f>
        <v/>
      </c>
      <c r="H280" s="50">
        <f>IF(AND(ISNUMBER($F280),ISNUMBER($AL280),ISNUMBER($E280),($AL280*$E280)&lt;&gt;0),$F280/($AL280*$E280)*100,"")</f>
        <v/>
      </c>
      <c r="I280" s="51" t="n"/>
      <c r="J280" s="52" t="n"/>
      <c r="K280" s="50">
        <f>IF(AND(ISNUMBER($F280),ISNUMBER($J280)),$F280*(1-$J280),"")</f>
        <v/>
      </c>
      <c r="L280" s="51" t="n"/>
      <c r="M280" s="51" t="n"/>
      <c r="N280" s="50">
        <f>IF(ISNUMBER($F280),($F280-IF(ISNUMBER($AM280),$AM280,0))*(1-IF(ISNUMBER($J280),$J280,0)),"")</f>
        <v/>
      </c>
      <c r="O280" s="34" t="inlineStr">
        <is>
          <t>The Original (Pressed)</t>
        </is>
      </c>
      <c r="P280" s="48" t="n">
        <v>0</v>
      </c>
      <c r="Q280" s="48" t="n">
        <v>25</v>
      </c>
      <c r="R280" s="48" t="n">
        <v>470</v>
      </c>
      <c r="S280" s="48" t="n">
        <v>11</v>
      </c>
      <c r="T280" s="48" t="n">
        <v>45</v>
      </c>
      <c r="U280" s="34" t="inlineStr">
        <is>
          <t>None (naturally occurring)</t>
        </is>
      </c>
      <c r="V280" s="34" t="inlineStr">
        <is>
          <t>Natural electrolytes, potassium, no added sugar (Original)</t>
        </is>
      </c>
      <c r="W280" s="51" t="n"/>
      <c r="X280" s="51" t="n"/>
      <c r="Y280" s="51" t="n"/>
      <c r="Z280" s="51" t="n"/>
      <c r="AA280" s="34" t="inlineStr">
        <is>
          <t>High</t>
        </is>
      </c>
      <c r="AB280" s="34" t="inlineStr">
        <is>
          <t>Market leading coconut water; mainstream</t>
        </is>
      </c>
      <c r="AC280" s="34" t="inlineStr">
        <is>
          <t>Natural hydration straight from coconuts</t>
        </is>
      </c>
      <c r="AD280" s="34" t="inlineStr">
        <is>
          <t>Naturally high potassium with no added sugar.</t>
        </is>
      </c>
      <c r="AE280" s="51" t="n"/>
      <c r="AF280" s="53">
        <f>IF(AND(ISNUMBER($P280),ISNUMBER($AL280),$AL280&lt;&gt;0),ROUND($P280/$AL280*100,1),"")</f>
        <v/>
      </c>
      <c r="AG280" s="54">
        <f>IF(AND(ISNUMBER($S280),ISNUMBER($AL280),$AL280&lt;&gt;0),ROUND($S280/$AL280*100,2),"")</f>
        <v/>
      </c>
      <c r="AH280" s="53">
        <f>IF(AND(ISNUMBER($Q280),ISNUMBER($AL280),$AL280&lt;&gt;0),ROUND($Q280/$AL280*100,1),"")</f>
        <v/>
      </c>
      <c r="AI280" s="48">
        <f>IF(ISNUMBER($S280),IF($S280&lt;=1,"Yes","No"),"n/a")</f>
        <v/>
      </c>
      <c r="AJ280" s="48">
        <f>IF(ISNUMBER($S280),ROUND(MAX(0,MIN(100,100-$S280*2.5-IF(ISNUMBER($T280),$T280,0)*0.12+IF($S280&lt;=1,12,0))),0),"")</f>
        <v/>
      </c>
      <c r="AK280" s="48">
        <f>IF(ISNUMBER($Q280),IF($Q280&gt;=100,20,IF($Q280&gt;=30,10,0)),0)+IF(ISNUMBER($R280),IF($R280&gt;=100,20,0),0)+IF(ISNUMBER($P280),IF($P280&gt;=150,20,IF($P280&gt;=50,12,5)),0)+IF(ISNUMBER($S280),IF($S280&lt;=1,15,0),0)</f>
        <v/>
      </c>
      <c r="AL280" s="48" t="n">
        <v>330</v>
      </c>
      <c r="AM280" s="49" t="n"/>
      <c r="AN280" s="48">
        <f>IF(AND(ISNUMBER($P280),ISNUMBER($AL280),$AL280&lt;&gt;0),IF(OR($P280&gt;180,$P280/$AL280*1000&gt;400),"Over ceiling, confirm SKU","Within"),"n/a")</f>
        <v/>
      </c>
      <c r="AO280" s="51" t="n"/>
      <c r="AP280" s="51" t="n"/>
      <c r="AQ280" s="51" t="n"/>
      <c r="AR280" s="34" t="inlineStr">
        <is>
          <t>Retrieved and cited, see Enrichment Log</t>
        </is>
      </c>
      <c r="AS280" s="34" t="inlineStr">
        <is>
          <t>BLANK -&gt; requires live Amazon.ca capture</t>
        </is>
      </c>
      <c r="AT280" s="34" t="inlineStr">
        <is>
          <t>Unverified commercial data</t>
        </is>
      </c>
    </row>
    <row r="281" ht="28" customHeight="1">
      <c r="A281" s="34" t="inlineStr">
        <is>
          <t>Vita Coco</t>
        </is>
      </c>
      <c r="B281" s="34" t="inlineStr">
        <is>
          <t>Vita Coco Pure Coconut Water | The Original (Pressed) | 24 pack 330mL</t>
        </is>
      </c>
      <c r="C281" s="34" t="inlineStr">
        <is>
          <t>2) Electrolyte beverage (RTD)</t>
        </is>
      </c>
      <c r="D281" s="34" t="inlineStr">
        <is>
          <t>330 mL carton</t>
        </is>
      </c>
      <c r="E281" s="48" t="n">
        <v>24</v>
      </c>
      <c r="F281" s="49" t="n"/>
      <c r="G281" s="50">
        <f>IF(AND(ISNUMBER($F281),ISNUMBER($E281),$E281&lt;&gt;0),$F281/$E281,"")</f>
        <v/>
      </c>
      <c r="H281" s="50">
        <f>IF(AND(ISNUMBER($F281),ISNUMBER($AL281),ISNUMBER($E281),($AL281*$E281)&lt;&gt;0),$F281/($AL281*$E281)*100,"")</f>
        <v/>
      </c>
      <c r="I281" s="51" t="n"/>
      <c r="J281" s="52" t="n"/>
      <c r="K281" s="50">
        <f>IF(AND(ISNUMBER($F281),ISNUMBER($J281)),$F281*(1-$J281),"")</f>
        <v/>
      </c>
      <c r="L281" s="51" t="n"/>
      <c r="M281" s="51" t="n"/>
      <c r="N281" s="50">
        <f>IF(ISNUMBER($F281),($F281-IF(ISNUMBER($AM281),$AM281,0))*(1-IF(ISNUMBER($J281),$J281,0)),"")</f>
        <v/>
      </c>
      <c r="O281" s="34" t="inlineStr">
        <is>
          <t>The Original (Pressed)</t>
        </is>
      </c>
      <c r="P281" s="48" t="n">
        <v>0</v>
      </c>
      <c r="Q281" s="48" t="n">
        <v>25</v>
      </c>
      <c r="R281" s="48" t="n">
        <v>470</v>
      </c>
      <c r="S281" s="48" t="n">
        <v>11</v>
      </c>
      <c r="T281" s="48" t="n">
        <v>45</v>
      </c>
      <c r="U281" s="34" t="inlineStr">
        <is>
          <t>None (naturally occurring)</t>
        </is>
      </c>
      <c r="V281" s="34" t="inlineStr">
        <is>
          <t>Natural electrolytes, potassium, no added sugar (Original)</t>
        </is>
      </c>
      <c r="W281" s="51" t="n"/>
      <c r="X281" s="51" t="n"/>
      <c r="Y281" s="51" t="n"/>
      <c r="Z281" s="51" t="n"/>
      <c r="AA281" s="34" t="inlineStr">
        <is>
          <t>High</t>
        </is>
      </c>
      <c r="AB281" s="34" t="inlineStr">
        <is>
          <t>Market leading coconut water; mainstream</t>
        </is>
      </c>
      <c r="AC281" s="34" t="inlineStr">
        <is>
          <t>Natural hydration straight from coconuts</t>
        </is>
      </c>
      <c r="AD281" s="34" t="inlineStr">
        <is>
          <t>Naturally high potassium with no added sugar.</t>
        </is>
      </c>
      <c r="AE281" s="51" t="n"/>
      <c r="AF281" s="53">
        <f>IF(AND(ISNUMBER($P281),ISNUMBER($AL281),$AL281&lt;&gt;0),ROUND($P281/$AL281*100,1),"")</f>
        <v/>
      </c>
      <c r="AG281" s="54">
        <f>IF(AND(ISNUMBER($S281),ISNUMBER($AL281),$AL281&lt;&gt;0),ROUND($S281/$AL281*100,2),"")</f>
        <v/>
      </c>
      <c r="AH281" s="53">
        <f>IF(AND(ISNUMBER($Q281),ISNUMBER($AL281),$AL281&lt;&gt;0),ROUND($Q281/$AL281*100,1),"")</f>
        <v/>
      </c>
      <c r="AI281" s="48">
        <f>IF(ISNUMBER($S281),IF($S281&lt;=1,"Yes","No"),"n/a")</f>
        <v/>
      </c>
      <c r="AJ281" s="48">
        <f>IF(ISNUMBER($S281),ROUND(MAX(0,MIN(100,100-$S281*2.5-IF(ISNUMBER($T281),$T281,0)*0.12+IF($S281&lt;=1,12,0))),0),"")</f>
        <v/>
      </c>
      <c r="AK281" s="48">
        <f>IF(ISNUMBER($Q281),IF($Q281&gt;=100,20,IF($Q281&gt;=30,10,0)),0)+IF(ISNUMBER($R281),IF($R281&gt;=100,20,0),0)+IF(ISNUMBER($P281),IF($P281&gt;=150,20,IF($P281&gt;=50,12,5)),0)+IF(ISNUMBER($S281),IF($S281&lt;=1,15,0),0)</f>
        <v/>
      </c>
      <c r="AL281" s="48" t="n">
        <v>330</v>
      </c>
      <c r="AM281" s="49" t="n"/>
      <c r="AN281" s="48">
        <f>IF(AND(ISNUMBER($P281),ISNUMBER($AL281),$AL281&lt;&gt;0),IF(OR($P281&gt;180,$P281/$AL281*1000&gt;400),"Over ceiling, confirm SKU","Within"),"n/a")</f>
        <v/>
      </c>
      <c r="AO281" s="51" t="n"/>
      <c r="AP281" s="51" t="n"/>
      <c r="AQ281" s="51" t="n"/>
      <c r="AR281" s="34" t="inlineStr">
        <is>
          <t>Retrieved and cited, see Enrichment Log</t>
        </is>
      </c>
      <c r="AS281" s="34" t="inlineStr">
        <is>
          <t>BLANK -&gt; requires live Amazon.ca capture</t>
        </is>
      </c>
      <c r="AT281" s="34" t="inlineStr">
        <is>
          <t>Unverified commercial data</t>
        </is>
      </c>
    </row>
    <row r="282" ht="28" customHeight="1">
      <c r="A282" s="34" t="inlineStr">
        <is>
          <t>Electrolit</t>
        </is>
      </c>
      <c r="B282" s="34" t="inlineStr">
        <is>
          <t>Electrolit Hydration Beverage | Strawberry-Kiwi | single 625mL</t>
        </is>
      </c>
      <c r="C282" s="34" t="inlineStr">
        <is>
          <t>2) Electrolyte beverage (RTD)</t>
        </is>
      </c>
      <c r="D282" s="34" t="inlineStr">
        <is>
          <t>625 mL bottle</t>
        </is>
      </c>
      <c r="E282" s="48" t="n">
        <v>1</v>
      </c>
      <c r="F282" s="49" t="n"/>
      <c r="G282" s="50">
        <f>IF(AND(ISNUMBER($F282),ISNUMBER($E282),$E282&lt;&gt;0),$F282/$E282,"")</f>
        <v/>
      </c>
      <c r="H282" s="50">
        <f>IF(AND(ISNUMBER($F282),ISNUMBER($AL282),ISNUMBER($E282),($AL282*$E282)&lt;&gt;0),$F282/($AL282*$E282)*100,"")</f>
        <v/>
      </c>
      <c r="I282" s="51" t="n"/>
      <c r="J282" s="52" t="n"/>
      <c r="K282" s="50">
        <f>IF(AND(ISNUMBER($F282),ISNUMBER($J282)),$F282*(1-$J282),"")</f>
        <v/>
      </c>
      <c r="L282" s="51" t="n"/>
      <c r="M282" s="51" t="n"/>
      <c r="N282" s="50">
        <f>IF(ISNUMBER($F282),($F282-IF(ISNUMBER($AM282),$AM282,0))*(1-IF(ISNUMBER($J282),$J282,0)),"")</f>
        <v/>
      </c>
      <c r="O282" s="34" t="inlineStr">
        <is>
          <t>Strawberry-Kiwi</t>
        </is>
      </c>
      <c r="P282" s="48" t="n">
        <v>0</v>
      </c>
      <c r="Q282" s="48" t="n">
        <v>270</v>
      </c>
      <c r="R282" s="48" t="n">
        <v>200</v>
      </c>
      <c r="S282" s="48" t="n">
        <v>24</v>
      </c>
      <c r="T282" s="48" t="n">
        <v>100</v>
      </c>
      <c r="U282" s="34" t="inlineStr">
        <is>
          <t>Cane sugar + glucose</t>
        </is>
      </c>
      <c r="V282" s="34" t="inlineStr">
        <is>
          <t>Magnesium + calcium + sodium + potassium, fast rehydration</t>
        </is>
      </c>
      <c r="W282" s="51" t="n"/>
      <c r="X282" s="51" t="n"/>
      <c r="Y282" s="51" t="n"/>
      <c r="Z282" s="51" t="n"/>
      <c r="AA282" s="34" t="inlineStr">
        <is>
          <t>High</t>
        </is>
      </c>
      <c r="AB282" s="34" t="inlineStr">
        <is>
          <t>Fast growing Mexican import; strong Amazon momentum</t>
        </is>
      </c>
      <c r="AC282" s="34" t="inlineStr">
        <is>
          <t>Multi mineral rehydration popular for recovery</t>
        </is>
      </c>
      <c r="AD282" s="34" t="inlineStr">
        <is>
          <t>Broad mineral profile (incl. magnesium) for serious rehydration.</t>
        </is>
      </c>
      <c r="AE282" s="51" t="n"/>
      <c r="AF282" s="53">
        <f>IF(AND(ISNUMBER($P282),ISNUMBER($AL282),$AL282&lt;&gt;0),ROUND($P282/$AL282*100,1),"")</f>
        <v/>
      </c>
      <c r="AG282" s="54">
        <f>IF(AND(ISNUMBER($S282),ISNUMBER($AL282),$AL282&lt;&gt;0),ROUND($S282/$AL282*100,2),"")</f>
        <v/>
      </c>
      <c r="AH282" s="53">
        <f>IF(AND(ISNUMBER($Q282),ISNUMBER($AL282),$AL282&lt;&gt;0),ROUND($Q282/$AL282*100,1),"")</f>
        <v/>
      </c>
      <c r="AI282" s="48">
        <f>IF(ISNUMBER($S282),IF($S282&lt;=1,"Yes","No"),"n/a")</f>
        <v/>
      </c>
      <c r="AJ282" s="48">
        <f>IF(ISNUMBER($S282),ROUND(MAX(0,MIN(100,100-$S282*2.5-IF(ISNUMBER($T282),$T282,0)*0.12+IF($S282&lt;=1,12,0))),0),"")</f>
        <v/>
      </c>
      <c r="AK282" s="48">
        <f>IF(ISNUMBER($Q282),IF($Q282&gt;=100,20,IF($Q282&gt;=30,10,0)),0)+IF(ISNUMBER($R282),IF($R282&gt;=100,20,0),0)+IF(ISNUMBER($P282),IF($P282&gt;=150,20,IF($P282&gt;=50,12,5)),0)+IF(ISNUMBER($S282),IF($S282&lt;=1,15,0),0)</f>
        <v/>
      </c>
      <c r="AL282" s="48" t="n">
        <v>625</v>
      </c>
      <c r="AM282" s="49" t="n"/>
      <c r="AN282" s="48">
        <f>IF(AND(ISNUMBER($P282),ISNUMBER($AL282),$AL282&lt;&gt;0),IF(OR($P282&gt;180,$P282/$AL282*1000&gt;400),"Over ceiling, confirm SKU","Within"),"n/a")</f>
        <v/>
      </c>
      <c r="AO282" s="51" t="n"/>
      <c r="AP282" s="51" t="n"/>
      <c r="AQ282" s="51" t="n"/>
      <c r="AR282" s="34" t="inlineStr">
        <is>
          <t>Retrieved and cited, see Enrichment Log</t>
        </is>
      </c>
      <c r="AS282" s="34" t="inlineStr">
        <is>
          <t>BLANK -&gt; requires live Amazon.ca capture</t>
        </is>
      </c>
      <c r="AT282" s="34" t="inlineStr">
        <is>
          <t>Unverified commercial data</t>
        </is>
      </c>
    </row>
    <row r="283" ht="28" customHeight="1">
      <c r="A283" s="34" t="inlineStr">
        <is>
          <t>Electrolit</t>
        </is>
      </c>
      <c r="B283" s="34" t="inlineStr">
        <is>
          <t>Electrolit Hydration Beverage | Strawberry-Kiwi | 6 pack 625mL</t>
        </is>
      </c>
      <c r="C283" s="34" t="inlineStr">
        <is>
          <t>2) Electrolyte beverage (RTD)</t>
        </is>
      </c>
      <c r="D283" s="34" t="inlineStr">
        <is>
          <t>625 mL bottle</t>
        </is>
      </c>
      <c r="E283" s="48" t="n">
        <v>6</v>
      </c>
      <c r="F283" s="49" t="n"/>
      <c r="G283" s="50">
        <f>IF(AND(ISNUMBER($F283),ISNUMBER($E283),$E283&lt;&gt;0),$F283/$E283,"")</f>
        <v/>
      </c>
      <c r="H283" s="50">
        <f>IF(AND(ISNUMBER($F283),ISNUMBER($AL283),ISNUMBER($E283),($AL283*$E283)&lt;&gt;0),$F283/($AL283*$E283)*100,"")</f>
        <v/>
      </c>
      <c r="I283" s="51" t="n"/>
      <c r="J283" s="52" t="n"/>
      <c r="K283" s="50">
        <f>IF(AND(ISNUMBER($F283),ISNUMBER($J283)),$F283*(1-$J283),"")</f>
        <v/>
      </c>
      <c r="L283" s="51" t="n"/>
      <c r="M283" s="51" t="n"/>
      <c r="N283" s="50">
        <f>IF(ISNUMBER($F283),($F283-IF(ISNUMBER($AM283),$AM283,0))*(1-IF(ISNUMBER($J283),$J283,0)),"")</f>
        <v/>
      </c>
      <c r="O283" s="34" t="inlineStr">
        <is>
          <t>Strawberry-Kiwi</t>
        </is>
      </c>
      <c r="P283" s="48" t="n">
        <v>0</v>
      </c>
      <c r="Q283" s="48" t="n">
        <v>270</v>
      </c>
      <c r="R283" s="48" t="n">
        <v>200</v>
      </c>
      <c r="S283" s="48" t="n">
        <v>24</v>
      </c>
      <c r="T283" s="48" t="n">
        <v>100</v>
      </c>
      <c r="U283" s="34" t="inlineStr">
        <is>
          <t>Cane sugar + glucose</t>
        </is>
      </c>
      <c r="V283" s="34" t="inlineStr">
        <is>
          <t>Magnesium + calcium + sodium + potassium, fast rehydration</t>
        </is>
      </c>
      <c r="W283" s="51" t="n"/>
      <c r="X283" s="51" t="n"/>
      <c r="Y283" s="51" t="n"/>
      <c r="Z283" s="51" t="n"/>
      <c r="AA283" s="34" t="inlineStr">
        <is>
          <t>High</t>
        </is>
      </c>
      <c r="AB283" s="34" t="inlineStr">
        <is>
          <t>Fast growing Mexican import; strong Amazon momentum</t>
        </is>
      </c>
      <c r="AC283" s="34" t="inlineStr">
        <is>
          <t>Multi mineral rehydration popular for recovery</t>
        </is>
      </c>
      <c r="AD283" s="34" t="inlineStr">
        <is>
          <t>Broad mineral profile (incl. magnesium) for serious rehydration.</t>
        </is>
      </c>
      <c r="AE283" s="51" t="n"/>
      <c r="AF283" s="53">
        <f>IF(AND(ISNUMBER($P283),ISNUMBER($AL283),$AL283&lt;&gt;0),ROUND($P283/$AL283*100,1),"")</f>
        <v/>
      </c>
      <c r="AG283" s="54">
        <f>IF(AND(ISNUMBER($S283),ISNUMBER($AL283),$AL283&lt;&gt;0),ROUND($S283/$AL283*100,2),"")</f>
        <v/>
      </c>
      <c r="AH283" s="53">
        <f>IF(AND(ISNUMBER($Q283),ISNUMBER($AL283),$AL283&lt;&gt;0),ROUND($Q283/$AL283*100,1),"")</f>
        <v/>
      </c>
      <c r="AI283" s="48">
        <f>IF(ISNUMBER($S283),IF($S283&lt;=1,"Yes","No"),"n/a")</f>
        <v/>
      </c>
      <c r="AJ283" s="48">
        <f>IF(ISNUMBER($S283),ROUND(MAX(0,MIN(100,100-$S283*2.5-IF(ISNUMBER($T283),$T283,0)*0.12+IF($S283&lt;=1,12,0))),0),"")</f>
        <v/>
      </c>
      <c r="AK283" s="48">
        <f>IF(ISNUMBER($Q283),IF($Q283&gt;=100,20,IF($Q283&gt;=30,10,0)),0)+IF(ISNUMBER($R283),IF($R283&gt;=100,20,0),0)+IF(ISNUMBER($P283),IF($P283&gt;=150,20,IF($P283&gt;=50,12,5)),0)+IF(ISNUMBER($S283),IF($S283&lt;=1,15,0),0)</f>
        <v/>
      </c>
      <c r="AL283" s="48" t="n">
        <v>625</v>
      </c>
      <c r="AM283" s="49" t="n"/>
      <c r="AN283" s="48">
        <f>IF(AND(ISNUMBER($P283),ISNUMBER($AL283),$AL283&lt;&gt;0),IF(OR($P283&gt;180,$P283/$AL283*1000&gt;400),"Over ceiling, confirm SKU","Within"),"n/a")</f>
        <v/>
      </c>
      <c r="AO283" s="51" t="n"/>
      <c r="AP283" s="51" t="n"/>
      <c r="AQ283" s="51" t="n"/>
      <c r="AR283" s="34" t="inlineStr">
        <is>
          <t>Retrieved and cited, see Enrichment Log</t>
        </is>
      </c>
      <c r="AS283" s="34" t="inlineStr">
        <is>
          <t>BLANK -&gt; requires live Amazon.ca capture</t>
        </is>
      </c>
      <c r="AT283" s="34" t="inlineStr">
        <is>
          <t>Unverified commercial data</t>
        </is>
      </c>
    </row>
    <row r="284" ht="28" customHeight="1">
      <c r="A284" s="34" t="inlineStr">
        <is>
          <t>Electrolit</t>
        </is>
      </c>
      <c r="B284" s="34" t="inlineStr">
        <is>
          <t>Electrolit Hydration Beverage | Strawberry-Kiwi | 12 pack 625mL</t>
        </is>
      </c>
      <c r="C284" s="34" t="inlineStr">
        <is>
          <t>2) Electrolyte beverage (RTD)</t>
        </is>
      </c>
      <c r="D284" s="34" t="inlineStr">
        <is>
          <t>625 mL bottle</t>
        </is>
      </c>
      <c r="E284" s="48" t="n">
        <v>12</v>
      </c>
      <c r="F284" s="49" t="n"/>
      <c r="G284" s="50">
        <f>IF(AND(ISNUMBER($F284),ISNUMBER($E284),$E284&lt;&gt;0),$F284/$E284,"")</f>
        <v/>
      </c>
      <c r="H284" s="50">
        <f>IF(AND(ISNUMBER($F284),ISNUMBER($AL284),ISNUMBER($E284),($AL284*$E284)&lt;&gt;0),$F284/($AL284*$E284)*100,"")</f>
        <v/>
      </c>
      <c r="I284" s="51" t="n"/>
      <c r="J284" s="52" t="n"/>
      <c r="K284" s="50">
        <f>IF(AND(ISNUMBER($F284),ISNUMBER($J284)),$F284*(1-$J284),"")</f>
        <v/>
      </c>
      <c r="L284" s="51" t="n"/>
      <c r="M284" s="51" t="n"/>
      <c r="N284" s="50">
        <f>IF(ISNUMBER($F284),($F284-IF(ISNUMBER($AM284),$AM284,0))*(1-IF(ISNUMBER($J284),$J284,0)),"")</f>
        <v/>
      </c>
      <c r="O284" s="34" t="inlineStr">
        <is>
          <t>Strawberry-Kiwi</t>
        </is>
      </c>
      <c r="P284" s="48" t="n">
        <v>0</v>
      </c>
      <c r="Q284" s="48" t="n">
        <v>270</v>
      </c>
      <c r="R284" s="48" t="n">
        <v>200</v>
      </c>
      <c r="S284" s="48" t="n">
        <v>24</v>
      </c>
      <c r="T284" s="48" t="n">
        <v>100</v>
      </c>
      <c r="U284" s="34" t="inlineStr">
        <is>
          <t>Cane sugar + glucose</t>
        </is>
      </c>
      <c r="V284" s="34" t="inlineStr">
        <is>
          <t>Magnesium + calcium + sodium + potassium, fast rehydration</t>
        </is>
      </c>
      <c r="W284" s="51" t="n"/>
      <c r="X284" s="51" t="n"/>
      <c r="Y284" s="51" t="n"/>
      <c r="Z284" s="51" t="n"/>
      <c r="AA284" s="34" t="inlineStr">
        <is>
          <t>High</t>
        </is>
      </c>
      <c r="AB284" s="34" t="inlineStr">
        <is>
          <t>Fast growing Mexican import; strong Amazon momentum</t>
        </is>
      </c>
      <c r="AC284" s="34" t="inlineStr">
        <is>
          <t>Multi mineral rehydration popular for recovery</t>
        </is>
      </c>
      <c r="AD284" s="34" t="inlineStr">
        <is>
          <t>Broad mineral profile (incl. magnesium) for serious rehydration.</t>
        </is>
      </c>
      <c r="AE284" s="51" t="n"/>
      <c r="AF284" s="53">
        <f>IF(AND(ISNUMBER($P284),ISNUMBER($AL284),$AL284&lt;&gt;0),ROUND($P284/$AL284*100,1),"")</f>
        <v/>
      </c>
      <c r="AG284" s="54">
        <f>IF(AND(ISNUMBER($S284),ISNUMBER($AL284),$AL284&lt;&gt;0),ROUND($S284/$AL284*100,2),"")</f>
        <v/>
      </c>
      <c r="AH284" s="53">
        <f>IF(AND(ISNUMBER($Q284),ISNUMBER($AL284),$AL284&lt;&gt;0),ROUND($Q284/$AL284*100,1),"")</f>
        <v/>
      </c>
      <c r="AI284" s="48">
        <f>IF(ISNUMBER($S284),IF($S284&lt;=1,"Yes","No"),"n/a")</f>
        <v/>
      </c>
      <c r="AJ284" s="48">
        <f>IF(ISNUMBER($S284),ROUND(MAX(0,MIN(100,100-$S284*2.5-IF(ISNUMBER($T284),$T284,0)*0.12+IF($S284&lt;=1,12,0))),0),"")</f>
        <v/>
      </c>
      <c r="AK284" s="48">
        <f>IF(ISNUMBER($Q284),IF($Q284&gt;=100,20,IF($Q284&gt;=30,10,0)),0)+IF(ISNUMBER($R284),IF($R284&gt;=100,20,0),0)+IF(ISNUMBER($P284),IF($P284&gt;=150,20,IF($P284&gt;=50,12,5)),0)+IF(ISNUMBER($S284),IF($S284&lt;=1,15,0),0)</f>
        <v/>
      </c>
      <c r="AL284" s="48" t="n">
        <v>625</v>
      </c>
      <c r="AM284" s="49" t="n"/>
      <c r="AN284" s="48">
        <f>IF(AND(ISNUMBER($P284),ISNUMBER($AL284),$AL284&lt;&gt;0),IF(OR($P284&gt;180,$P284/$AL284*1000&gt;400),"Over ceiling, confirm SKU","Within"),"n/a")</f>
        <v/>
      </c>
      <c r="AO284" s="51" t="n"/>
      <c r="AP284" s="51" t="n"/>
      <c r="AQ284" s="51" t="n"/>
      <c r="AR284" s="34" t="inlineStr">
        <is>
          <t>Retrieved and cited, see Enrichment Log</t>
        </is>
      </c>
      <c r="AS284" s="34" t="inlineStr">
        <is>
          <t>BLANK -&gt; requires live Amazon.ca capture</t>
        </is>
      </c>
      <c r="AT284" s="34" t="inlineStr">
        <is>
          <t>Unverified commercial data</t>
        </is>
      </c>
    </row>
    <row r="285" ht="28" customHeight="1">
      <c r="A285" s="34" t="inlineStr">
        <is>
          <t>Electrolit</t>
        </is>
      </c>
      <c r="B285" s="34" t="inlineStr">
        <is>
          <t>Electrolit Hydration Beverage | Strawberry-Kiwi | 24 pack 625mL</t>
        </is>
      </c>
      <c r="C285" s="34" t="inlineStr">
        <is>
          <t>2) Electrolyte beverage (RTD)</t>
        </is>
      </c>
      <c r="D285" s="34" t="inlineStr">
        <is>
          <t>625 mL bottle</t>
        </is>
      </c>
      <c r="E285" s="48" t="n">
        <v>24</v>
      </c>
      <c r="F285" s="49" t="n"/>
      <c r="G285" s="50">
        <f>IF(AND(ISNUMBER($F285),ISNUMBER($E285),$E285&lt;&gt;0),$F285/$E285,"")</f>
        <v/>
      </c>
      <c r="H285" s="50">
        <f>IF(AND(ISNUMBER($F285),ISNUMBER($AL285),ISNUMBER($E285),($AL285*$E285)&lt;&gt;0),$F285/($AL285*$E285)*100,"")</f>
        <v/>
      </c>
      <c r="I285" s="51" t="n"/>
      <c r="J285" s="52" t="n"/>
      <c r="K285" s="50">
        <f>IF(AND(ISNUMBER($F285),ISNUMBER($J285)),$F285*(1-$J285),"")</f>
        <v/>
      </c>
      <c r="L285" s="51" t="n"/>
      <c r="M285" s="51" t="n"/>
      <c r="N285" s="50">
        <f>IF(ISNUMBER($F285),($F285-IF(ISNUMBER($AM285),$AM285,0))*(1-IF(ISNUMBER($J285),$J285,0)),"")</f>
        <v/>
      </c>
      <c r="O285" s="34" t="inlineStr">
        <is>
          <t>Strawberry-Kiwi</t>
        </is>
      </c>
      <c r="P285" s="48" t="n">
        <v>0</v>
      </c>
      <c r="Q285" s="48" t="n">
        <v>270</v>
      </c>
      <c r="R285" s="48" t="n">
        <v>200</v>
      </c>
      <c r="S285" s="48" t="n">
        <v>24</v>
      </c>
      <c r="T285" s="48" t="n">
        <v>100</v>
      </c>
      <c r="U285" s="34" t="inlineStr">
        <is>
          <t>Cane sugar + glucose</t>
        </is>
      </c>
      <c r="V285" s="34" t="inlineStr">
        <is>
          <t>Magnesium + calcium + sodium + potassium, fast rehydration</t>
        </is>
      </c>
      <c r="W285" s="51" t="n"/>
      <c r="X285" s="51" t="n"/>
      <c r="Y285" s="51" t="n"/>
      <c r="Z285" s="51" t="n"/>
      <c r="AA285" s="34" t="inlineStr">
        <is>
          <t>High</t>
        </is>
      </c>
      <c r="AB285" s="34" t="inlineStr">
        <is>
          <t>Fast growing Mexican import; strong Amazon momentum</t>
        </is>
      </c>
      <c r="AC285" s="34" t="inlineStr">
        <is>
          <t>Multi mineral rehydration popular for recovery</t>
        </is>
      </c>
      <c r="AD285" s="34" t="inlineStr">
        <is>
          <t>Broad mineral profile (incl. magnesium) for serious rehydration.</t>
        </is>
      </c>
      <c r="AE285" s="51" t="n"/>
      <c r="AF285" s="53">
        <f>IF(AND(ISNUMBER($P285),ISNUMBER($AL285),$AL285&lt;&gt;0),ROUND($P285/$AL285*100,1),"")</f>
        <v/>
      </c>
      <c r="AG285" s="54">
        <f>IF(AND(ISNUMBER($S285),ISNUMBER($AL285),$AL285&lt;&gt;0),ROUND($S285/$AL285*100,2),"")</f>
        <v/>
      </c>
      <c r="AH285" s="53">
        <f>IF(AND(ISNUMBER($Q285),ISNUMBER($AL285),$AL285&lt;&gt;0),ROUND($Q285/$AL285*100,1),"")</f>
        <v/>
      </c>
      <c r="AI285" s="48">
        <f>IF(ISNUMBER($S285),IF($S285&lt;=1,"Yes","No"),"n/a")</f>
        <v/>
      </c>
      <c r="AJ285" s="48">
        <f>IF(ISNUMBER($S285),ROUND(MAX(0,MIN(100,100-$S285*2.5-IF(ISNUMBER($T285),$T285,0)*0.12+IF($S285&lt;=1,12,0))),0),"")</f>
        <v/>
      </c>
      <c r="AK285" s="48">
        <f>IF(ISNUMBER($Q285),IF($Q285&gt;=100,20,IF($Q285&gt;=30,10,0)),0)+IF(ISNUMBER($R285),IF($R285&gt;=100,20,0),0)+IF(ISNUMBER($P285),IF($P285&gt;=150,20,IF($P285&gt;=50,12,5)),0)+IF(ISNUMBER($S285),IF($S285&lt;=1,15,0),0)</f>
        <v/>
      </c>
      <c r="AL285" s="48" t="n">
        <v>625</v>
      </c>
      <c r="AM285" s="49" t="n"/>
      <c r="AN285" s="48">
        <f>IF(AND(ISNUMBER($P285),ISNUMBER($AL285),$AL285&lt;&gt;0),IF(OR($P285&gt;180,$P285/$AL285*1000&gt;400),"Over ceiling, confirm SKU","Within"),"n/a")</f>
        <v/>
      </c>
      <c r="AO285" s="51" t="n"/>
      <c r="AP285" s="51" t="n"/>
      <c r="AQ285" s="51" t="n"/>
      <c r="AR285" s="34" t="inlineStr">
        <is>
          <t>Retrieved and cited, see Enrichment Log</t>
        </is>
      </c>
      <c r="AS285" s="34" t="inlineStr">
        <is>
          <t>BLANK -&gt; requires live Amazon.ca capture</t>
        </is>
      </c>
      <c r="AT285" s="34" t="inlineStr">
        <is>
          <t>Unverified commercial data</t>
        </is>
      </c>
    </row>
    <row r="286" ht="28" customHeight="1">
      <c r="A286" s="34" t="inlineStr">
        <is>
          <t>Electrolit</t>
        </is>
      </c>
      <c r="B286" s="34" t="inlineStr">
        <is>
          <t>Electrolit Hydration Beverage | Fruit Punch | single 625mL</t>
        </is>
      </c>
      <c r="C286" s="34" t="inlineStr">
        <is>
          <t>2) Electrolyte beverage (RTD)</t>
        </is>
      </c>
      <c r="D286" s="34" t="inlineStr">
        <is>
          <t>625 mL bottle</t>
        </is>
      </c>
      <c r="E286" s="48" t="n">
        <v>1</v>
      </c>
      <c r="F286" s="49" t="n"/>
      <c r="G286" s="50">
        <f>IF(AND(ISNUMBER($F286),ISNUMBER($E286),$E286&lt;&gt;0),$F286/$E286,"")</f>
        <v/>
      </c>
      <c r="H286" s="50">
        <f>IF(AND(ISNUMBER($F286),ISNUMBER($AL286),ISNUMBER($E286),($AL286*$E286)&lt;&gt;0),$F286/($AL286*$E286)*100,"")</f>
        <v/>
      </c>
      <c r="I286" s="51" t="n"/>
      <c r="J286" s="52" t="n"/>
      <c r="K286" s="50">
        <f>IF(AND(ISNUMBER($F286),ISNUMBER($J286)),$F286*(1-$J286),"")</f>
        <v/>
      </c>
      <c r="L286" s="51" t="n"/>
      <c r="M286" s="51" t="n"/>
      <c r="N286" s="50">
        <f>IF(ISNUMBER($F286),($F286-IF(ISNUMBER($AM286),$AM286,0))*(1-IF(ISNUMBER($J286),$J286,0)),"")</f>
        <v/>
      </c>
      <c r="O286" s="34" t="inlineStr">
        <is>
          <t>Fruit Punch</t>
        </is>
      </c>
      <c r="P286" s="48" t="n">
        <v>0</v>
      </c>
      <c r="Q286" s="48" t="n">
        <v>270</v>
      </c>
      <c r="R286" s="48" t="n">
        <v>200</v>
      </c>
      <c r="S286" s="48" t="n">
        <v>24</v>
      </c>
      <c r="T286" s="48" t="n">
        <v>100</v>
      </c>
      <c r="U286" s="34" t="inlineStr">
        <is>
          <t>Cane sugar + glucose</t>
        </is>
      </c>
      <c r="V286" s="34" t="inlineStr">
        <is>
          <t>Magnesium + calcium + sodium + potassium, fast rehydration</t>
        </is>
      </c>
      <c r="W286" s="51" t="n"/>
      <c r="X286" s="51" t="n"/>
      <c r="Y286" s="51" t="n"/>
      <c r="Z286" s="51" t="n"/>
      <c r="AA286" s="34" t="inlineStr">
        <is>
          <t>High</t>
        </is>
      </c>
      <c r="AB286" s="34" t="inlineStr">
        <is>
          <t>Fast growing Mexican import; strong Amazon momentum</t>
        </is>
      </c>
      <c r="AC286" s="34" t="inlineStr">
        <is>
          <t>Multi mineral rehydration popular for recovery</t>
        </is>
      </c>
      <c r="AD286" s="34" t="inlineStr">
        <is>
          <t>Broad mineral profile (incl. magnesium) for serious rehydration.</t>
        </is>
      </c>
      <c r="AE286" s="51" t="n"/>
      <c r="AF286" s="53">
        <f>IF(AND(ISNUMBER($P286),ISNUMBER($AL286),$AL286&lt;&gt;0),ROUND($P286/$AL286*100,1),"")</f>
        <v/>
      </c>
      <c r="AG286" s="54">
        <f>IF(AND(ISNUMBER($S286),ISNUMBER($AL286),$AL286&lt;&gt;0),ROUND($S286/$AL286*100,2),"")</f>
        <v/>
      </c>
      <c r="AH286" s="53">
        <f>IF(AND(ISNUMBER($Q286),ISNUMBER($AL286),$AL286&lt;&gt;0),ROUND($Q286/$AL286*100,1),"")</f>
        <v/>
      </c>
      <c r="AI286" s="48">
        <f>IF(ISNUMBER($S286),IF($S286&lt;=1,"Yes","No"),"n/a")</f>
        <v/>
      </c>
      <c r="AJ286" s="48">
        <f>IF(ISNUMBER($S286),ROUND(MAX(0,MIN(100,100-$S286*2.5-IF(ISNUMBER($T286),$T286,0)*0.12+IF($S286&lt;=1,12,0))),0),"")</f>
        <v/>
      </c>
      <c r="AK286" s="48">
        <f>IF(ISNUMBER($Q286),IF($Q286&gt;=100,20,IF($Q286&gt;=30,10,0)),0)+IF(ISNUMBER($R286),IF($R286&gt;=100,20,0),0)+IF(ISNUMBER($P286),IF($P286&gt;=150,20,IF($P286&gt;=50,12,5)),0)+IF(ISNUMBER($S286),IF($S286&lt;=1,15,0),0)</f>
        <v/>
      </c>
      <c r="AL286" s="48" t="n">
        <v>625</v>
      </c>
      <c r="AM286" s="49" t="n"/>
      <c r="AN286" s="48">
        <f>IF(AND(ISNUMBER($P286),ISNUMBER($AL286),$AL286&lt;&gt;0),IF(OR($P286&gt;180,$P286/$AL286*1000&gt;400),"Over ceiling, confirm SKU","Within"),"n/a")</f>
        <v/>
      </c>
      <c r="AO286" s="51" t="n"/>
      <c r="AP286" s="51" t="n"/>
      <c r="AQ286" s="51" t="n"/>
      <c r="AR286" s="34" t="inlineStr">
        <is>
          <t>Retrieved and cited, see Enrichment Log</t>
        </is>
      </c>
      <c r="AS286" s="34" t="inlineStr">
        <is>
          <t>BLANK -&gt; requires live Amazon.ca capture</t>
        </is>
      </c>
      <c r="AT286" s="34" t="inlineStr">
        <is>
          <t>Unverified commercial data</t>
        </is>
      </c>
    </row>
    <row r="287" ht="28" customHeight="1">
      <c r="A287" s="34" t="inlineStr">
        <is>
          <t>Electrolit</t>
        </is>
      </c>
      <c r="B287" s="34" t="inlineStr">
        <is>
          <t>Electrolit Hydration Beverage | Fruit Punch | 6 pack 625mL</t>
        </is>
      </c>
      <c r="C287" s="34" t="inlineStr">
        <is>
          <t>2) Electrolyte beverage (RTD)</t>
        </is>
      </c>
      <c r="D287" s="34" t="inlineStr">
        <is>
          <t>625 mL bottle</t>
        </is>
      </c>
      <c r="E287" s="48" t="n">
        <v>6</v>
      </c>
      <c r="F287" s="49" t="n"/>
      <c r="G287" s="50">
        <f>IF(AND(ISNUMBER($F287),ISNUMBER($E287),$E287&lt;&gt;0),$F287/$E287,"")</f>
        <v/>
      </c>
      <c r="H287" s="50">
        <f>IF(AND(ISNUMBER($F287),ISNUMBER($AL287),ISNUMBER($E287),($AL287*$E287)&lt;&gt;0),$F287/($AL287*$E287)*100,"")</f>
        <v/>
      </c>
      <c r="I287" s="51" t="n"/>
      <c r="J287" s="52" t="n"/>
      <c r="K287" s="50">
        <f>IF(AND(ISNUMBER($F287),ISNUMBER($J287)),$F287*(1-$J287),"")</f>
        <v/>
      </c>
      <c r="L287" s="51" t="n"/>
      <c r="M287" s="51" t="n"/>
      <c r="N287" s="50">
        <f>IF(ISNUMBER($F287),($F287-IF(ISNUMBER($AM287),$AM287,0))*(1-IF(ISNUMBER($J287),$J287,0)),"")</f>
        <v/>
      </c>
      <c r="O287" s="34" t="inlineStr">
        <is>
          <t>Fruit Punch</t>
        </is>
      </c>
      <c r="P287" s="48" t="n">
        <v>0</v>
      </c>
      <c r="Q287" s="48" t="n">
        <v>270</v>
      </c>
      <c r="R287" s="48" t="n">
        <v>200</v>
      </c>
      <c r="S287" s="48" t="n">
        <v>24</v>
      </c>
      <c r="T287" s="48" t="n">
        <v>100</v>
      </c>
      <c r="U287" s="34" t="inlineStr">
        <is>
          <t>Cane sugar + glucose</t>
        </is>
      </c>
      <c r="V287" s="34" t="inlineStr">
        <is>
          <t>Magnesium + calcium + sodium + potassium, fast rehydration</t>
        </is>
      </c>
      <c r="W287" s="51" t="n"/>
      <c r="X287" s="51" t="n"/>
      <c r="Y287" s="51" t="n"/>
      <c r="Z287" s="51" t="n"/>
      <c r="AA287" s="34" t="inlineStr">
        <is>
          <t>High</t>
        </is>
      </c>
      <c r="AB287" s="34" t="inlineStr">
        <is>
          <t>Fast growing Mexican import; strong Amazon momentum</t>
        </is>
      </c>
      <c r="AC287" s="34" t="inlineStr">
        <is>
          <t>Multi mineral rehydration popular for recovery</t>
        </is>
      </c>
      <c r="AD287" s="34" t="inlineStr">
        <is>
          <t>Broad mineral profile (incl. magnesium) for serious rehydration.</t>
        </is>
      </c>
      <c r="AE287" s="51" t="n"/>
      <c r="AF287" s="53">
        <f>IF(AND(ISNUMBER($P287),ISNUMBER($AL287),$AL287&lt;&gt;0),ROUND($P287/$AL287*100,1),"")</f>
        <v/>
      </c>
      <c r="AG287" s="54">
        <f>IF(AND(ISNUMBER($S287),ISNUMBER($AL287),$AL287&lt;&gt;0),ROUND($S287/$AL287*100,2),"")</f>
        <v/>
      </c>
      <c r="AH287" s="53">
        <f>IF(AND(ISNUMBER($Q287),ISNUMBER($AL287),$AL287&lt;&gt;0),ROUND($Q287/$AL287*100,1),"")</f>
        <v/>
      </c>
      <c r="AI287" s="48">
        <f>IF(ISNUMBER($S287),IF($S287&lt;=1,"Yes","No"),"n/a")</f>
        <v/>
      </c>
      <c r="AJ287" s="48">
        <f>IF(ISNUMBER($S287),ROUND(MAX(0,MIN(100,100-$S287*2.5-IF(ISNUMBER($T287),$T287,0)*0.12+IF($S287&lt;=1,12,0))),0),"")</f>
        <v/>
      </c>
      <c r="AK287" s="48">
        <f>IF(ISNUMBER($Q287),IF($Q287&gt;=100,20,IF($Q287&gt;=30,10,0)),0)+IF(ISNUMBER($R287),IF($R287&gt;=100,20,0),0)+IF(ISNUMBER($P287),IF($P287&gt;=150,20,IF($P287&gt;=50,12,5)),0)+IF(ISNUMBER($S287),IF($S287&lt;=1,15,0),0)</f>
        <v/>
      </c>
      <c r="AL287" s="48" t="n">
        <v>625</v>
      </c>
      <c r="AM287" s="49" t="n"/>
      <c r="AN287" s="48">
        <f>IF(AND(ISNUMBER($P287),ISNUMBER($AL287),$AL287&lt;&gt;0),IF(OR($P287&gt;180,$P287/$AL287*1000&gt;400),"Over ceiling, confirm SKU","Within"),"n/a")</f>
        <v/>
      </c>
      <c r="AO287" s="51" t="n"/>
      <c r="AP287" s="51" t="n"/>
      <c r="AQ287" s="51" t="n"/>
      <c r="AR287" s="34" t="inlineStr">
        <is>
          <t>Retrieved and cited, see Enrichment Log</t>
        </is>
      </c>
      <c r="AS287" s="34" t="inlineStr">
        <is>
          <t>BLANK -&gt; requires live Amazon.ca capture</t>
        </is>
      </c>
      <c r="AT287" s="34" t="inlineStr">
        <is>
          <t>Unverified commercial data</t>
        </is>
      </c>
    </row>
    <row r="288" ht="28" customHeight="1">
      <c r="A288" s="34" t="inlineStr">
        <is>
          <t>Electrolit</t>
        </is>
      </c>
      <c r="B288" s="34" t="inlineStr">
        <is>
          <t>Electrolit Hydration Beverage | Fruit Punch | 12 pack 625mL</t>
        </is>
      </c>
      <c r="C288" s="34" t="inlineStr">
        <is>
          <t>2) Electrolyte beverage (RTD)</t>
        </is>
      </c>
      <c r="D288" s="34" t="inlineStr">
        <is>
          <t>625 mL bottle</t>
        </is>
      </c>
      <c r="E288" s="48" t="n">
        <v>12</v>
      </c>
      <c r="F288" s="49" t="n"/>
      <c r="G288" s="50">
        <f>IF(AND(ISNUMBER($F288),ISNUMBER($E288),$E288&lt;&gt;0),$F288/$E288,"")</f>
        <v/>
      </c>
      <c r="H288" s="50">
        <f>IF(AND(ISNUMBER($F288),ISNUMBER($AL288),ISNUMBER($E288),($AL288*$E288)&lt;&gt;0),$F288/($AL288*$E288)*100,"")</f>
        <v/>
      </c>
      <c r="I288" s="51" t="n"/>
      <c r="J288" s="52" t="n"/>
      <c r="K288" s="50">
        <f>IF(AND(ISNUMBER($F288),ISNUMBER($J288)),$F288*(1-$J288),"")</f>
        <v/>
      </c>
      <c r="L288" s="51" t="n"/>
      <c r="M288" s="51" t="n"/>
      <c r="N288" s="50">
        <f>IF(ISNUMBER($F288),($F288-IF(ISNUMBER($AM288),$AM288,0))*(1-IF(ISNUMBER($J288),$J288,0)),"")</f>
        <v/>
      </c>
      <c r="O288" s="34" t="inlineStr">
        <is>
          <t>Fruit Punch</t>
        </is>
      </c>
      <c r="P288" s="48" t="n">
        <v>0</v>
      </c>
      <c r="Q288" s="48" t="n">
        <v>270</v>
      </c>
      <c r="R288" s="48" t="n">
        <v>200</v>
      </c>
      <c r="S288" s="48" t="n">
        <v>24</v>
      </c>
      <c r="T288" s="48" t="n">
        <v>100</v>
      </c>
      <c r="U288" s="34" t="inlineStr">
        <is>
          <t>Cane sugar + glucose</t>
        </is>
      </c>
      <c r="V288" s="34" t="inlineStr">
        <is>
          <t>Magnesium + calcium + sodium + potassium, fast rehydration</t>
        </is>
      </c>
      <c r="W288" s="51" t="n"/>
      <c r="X288" s="51" t="n"/>
      <c r="Y288" s="51" t="n"/>
      <c r="Z288" s="51" t="n"/>
      <c r="AA288" s="34" t="inlineStr">
        <is>
          <t>High</t>
        </is>
      </c>
      <c r="AB288" s="34" t="inlineStr">
        <is>
          <t>Fast growing Mexican import; strong Amazon momentum</t>
        </is>
      </c>
      <c r="AC288" s="34" t="inlineStr">
        <is>
          <t>Multi mineral rehydration popular for recovery</t>
        </is>
      </c>
      <c r="AD288" s="34" t="inlineStr">
        <is>
          <t>Broad mineral profile (incl. magnesium) for serious rehydration.</t>
        </is>
      </c>
      <c r="AE288" s="51" t="n"/>
      <c r="AF288" s="53">
        <f>IF(AND(ISNUMBER($P288),ISNUMBER($AL288),$AL288&lt;&gt;0),ROUND($P288/$AL288*100,1),"")</f>
        <v/>
      </c>
      <c r="AG288" s="54">
        <f>IF(AND(ISNUMBER($S288),ISNUMBER($AL288),$AL288&lt;&gt;0),ROUND($S288/$AL288*100,2),"")</f>
        <v/>
      </c>
      <c r="AH288" s="53">
        <f>IF(AND(ISNUMBER($Q288),ISNUMBER($AL288),$AL288&lt;&gt;0),ROUND($Q288/$AL288*100,1),"")</f>
        <v/>
      </c>
      <c r="AI288" s="48">
        <f>IF(ISNUMBER($S288),IF($S288&lt;=1,"Yes","No"),"n/a")</f>
        <v/>
      </c>
      <c r="AJ288" s="48">
        <f>IF(ISNUMBER($S288),ROUND(MAX(0,MIN(100,100-$S288*2.5-IF(ISNUMBER($T288),$T288,0)*0.12+IF($S288&lt;=1,12,0))),0),"")</f>
        <v/>
      </c>
      <c r="AK288" s="48">
        <f>IF(ISNUMBER($Q288),IF($Q288&gt;=100,20,IF($Q288&gt;=30,10,0)),0)+IF(ISNUMBER($R288),IF($R288&gt;=100,20,0),0)+IF(ISNUMBER($P288),IF($P288&gt;=150,20,IF($P288&gt;=50,12,5)),0)+IF(ISNUMBER($S288),IF($S288&lt;=1,15,0),0)</f>
        <v/>
      </c>
      <c r="AL288" s="48" t="n">
        <v>625</v>
      </c>
      <c r="AM288" s="49" t="n"/>
      <c r="AN288" s="48">
        <f>IF(AND(ISNUMBER($P288),ISNUMBER($AL288),$AL288&lt;&gt;0),IF(OR($P288&gt;180,$P288/$AL288*1000&gt;400),"Over ceiling, confirm SKU","Within"),"n/a")</f>
        <v/>
      </c>
      <c r="AO288" s="51" t="n"/>
      <c r="AP288" s="51" t="n"/>
      <c r="AQ288" s="51" t="n"/>
      <c r="AR288" s="34" t="inlineStr">
        <is>
          <t>Retrieved and cited, see Enrichment Log</t>
        </is>
      </c>
      <c r="AS288" s="34" t="inlineStr">
        <is>
          <t>BLANK -&gt; requires live Amazon.ca capture</t>
        </is>
      </c>
      <c r="AT288" s="34" t="inlineStr">
        <is>
          <t>Unverified commercial data</t>
        </is>
      </c>
    </row>
    <row r="289" ht="28" customHeight="1">
      <c r="A289" s="34" t="inlineStr">
        <is>
          <t>Electrolit</t>
        </is>
      </c>
      <c r="B289" s="34" t="inlineStr">
        <is>
          <t>Electrolit Hydration Beverage | Fruit Punch | 24 pack 625mL</t>
        </is>
      </c>
      <c r="C289" s="34" t="inlineStr">
        <is>
          <t>2) Electrolyte beverage (RTD)</t>
        </is>
      </c>
      <c r="D289" s="34" t="inlineStr">
        <is>
          <t>625 mL bottle</t>
        </is>
      </c>
      <c r="E289" s="48" t="n">
        <v>24</v>
      </c>
      <c r="F289" s="49" t="n"/>
      <c r="G289" s="50">
        <f>IF(AND(ISNUMBER($F289),ISNUMBER($E289),$E289&lt;&gt;0),$F289/$E289,"")</f>
        <v/>
      </c>
      <c r="H289" s="50">
        <f>IF(AND(ISNUMBER($F289),ISNUMBER($AL289),ISNUMBER($E289),($AL289*$E289)&lt;&gt;0),$F289/($AL289*$E289)*100,"")</f>
        <v/>
      </c>
      <c r="I289" s="51" t="n"/>
      <c r="J289" s="52" t="n"/>
      <c r="K289" s="50">
        <f>IF(AND(ISNUMBER($F289),ISNUMBER($J289)),$F289*(1-$J289),"")</f>
        <v/>
      </c>
      <c r="L289" s="51" t="n"/>
      <c r="M289" s="51" t="n"/>
      <c r="N289" s="50">
        <f>IF(ISNUMBER($F289),($F289-IF(ISNUMBER($AM289),$AM289,0))*(1-IF(ISNUMBER($J289),$J289,0)),"")</f>
        <v/>
      </c>
      <c r="O289" s="34" t="inlineStr">
        <is>
          <t>Fruit Punch</t>
        </is>
      </c>
      <c r="P289" s="48" t="n">
        <v>0</v>
      </c>
      <c r="Q289" s="48" t="n">
        <v>270</v>
      </c>
      <c r="R289" s="48" t="n">
        <v>200</v>
      </c>
      <c r="S289" s="48" t="n">
        <v>24</v>
      </c>
      <c r="T289" s="48" t="n">
        <v>100</v>
      </c>
      <c r="U289" s="34" t="inlineStr">
        <is>
          <t>Cane sugar + glucose</t>
        </is>
      </c>
      <c r="V289" s="34" t="inlineStr">
        <is>
          <t>Magnesium + calcium + sodium + potassium, fast rehydration</t>
        </is>
      </c>
      <c r="W289" s="51" t="n"/>
      <c r="X289" s="51" t="n"/>
      <c r="Y289" s="51" t="n"/>
      <c r="Z289" s="51" t="n"/>
      <c r="AA289" s="34" t="inlineStr">
        <is>
          <t>High</t>
        </is>
      </c>
      <c r="AB289" s="34" t="inlineStr">
        <is>
          <t>Fast growing Mexican import; strong Amazon momentum</t>
        </is>
      </c>
      <c r="AC289" s="34" t="inlineStr">
        <is>
          <t>Multi mineral rehydration popular for recovery</t>
        </is>
      </c>
      <c r="AD289" s="34" t="inlineStr">
        <is>
          <t>Broad mineral profile (incl. magnesium) for serious rehydration.</t>
        </is>
      </c>
      <c r="AE289" s="51" t="n"/>
      <c r="AF289" s="53">
        <f>IF(AND(ISNUMBER($P289),ISNUMBER($AL289),$AL289&lt;&gt;0),ROUND($P289/$AL289*100,1),"")</f>
        <v/>
      </c>
      <c r="AG289" s="54">
        <f>IF(AND(ISNUMBER($S289),ISNUMBER($AL289),$AL289&lt;&gt;0),ROUND($S289/$AL289*100,2),"")</f>
        <v/>
      </c>
      <c r="AH289" s="53">
        <f>IF(AND(ISNUMBER($Q289),ISNUMBER($AL289),$AL289&lt;&gt;0),ROUND($Q289/$AL289*100,1),"")</f>
        <v/>
      </c>
      <c r="AI289" s="48">
        <f>IF(ISNUMBER($S289),IF($S289&lt;=1,"Yes","No"),"n/a")</f>
        <v/>
      </c>
      <c r="AJ289" s="48">
        <f>IF(ISNUMBER($S289),ROUND(MAX(0,MIN(100,100-$S289*2.5-IF(ISNUMBER($T289),$T289,0)*0.12+IF($S289&lt;=1,12,0))),0),"")</f>
        <v/>
      </c>
      <c r="AK289" s="48">
        <f>IF(ISNUMBER($Q289),IF($Q289&gt;=100,20,IF($Q289&gt;=30,10,0)),0)+IF(ISNUMBER($R289),IF($R289&gt;=100,20,0),0)+IF(ISNUMBER($P289),IF($P289&gt;=150,20,IF($P289&gt;=50,12,5)),0)+IF(ISNUMBER($S289),IF($S289&lt;=1,15,0),0)</f>
        <v/>
      </c>
      <c r="AL289" s="48" t="n">
        <v>625</v>
      </c>
      <c r="AM289" s="49" t="n"/>
      <c r="AN289" s="48">
        <f>IF(AND(ISNUMBER($P289),ISNUMBER($AL289),$AL289&lt;&gt;0),IF(OR($P289&gt;180,$P289/$AL289*1000&gt;400),"Over ceiling, confirm SKU","Within"),"n/a")</f>
        <v/>
      </c>
      <c r="AO289" s="51" t="n"/>
      <c r="AP289" s="51" t="n"/>
      <c r="AQ289" s="51" t="n"/>
      <c r="AR289" s="34" t="inlineStr">
        <is>
          <t>Retrieved and cited, see Enrichment Log</t>
        </is>
      </c>
      <c r="AS289" s="34" t="inlineStr">
        <is>
          <t>BLANK -&gt; requires live Amazon.ca capture</t>
        </is>
      </c>
      <c r="AT289" s="34" t="inlineStr">
        <is>
          <t>Unverified commercial data</t>
        </is>
      </c>
    </row>
    <row r="290" ht="28" customHeight="1">
      <c r="A290" s="34" t="inlineStr">
        <is>
          <t>Electrolit</t>
        </is>
      </c>
      <c r="B290" s="34" t="inlineStr">
        <is>
          <t>Electrolit Hydration Beverage | Watermelon | single 625mL</t>
        </is>
      </c>
      <c r="C290" s="34" t="inlineStr">
        <is>
          <t>2) Electrolyte beverage (RTD)</t>
        </is>
      </c>
      <c r="D290" s="34" t="inlineStr">
        <is>
          <t>625 mL bottle</t>
        </is>
      </c>
      <c r="E290" s="48" t="n">
        <v>1</v>
      </c>
      <c r="F290" s="49" t="n"/>
      <c r="G290" s="50">
        <f>IF(AND(ISNUMBER($F290),ISNUMBER($E290),$E290&lt;&gt;0),$F290/$E290,"")</f>
        <v/>
      </c>
      <c r="H290" s="50">
        <f>IF(AND(ISNUMBER($F290),ISNUMBER($AL290),ISNUMBER($E290),($AL290*$E290)&lt;&gt;0),$F290/($AL290*$E290)*100,"")</f>
        <v/>
      </c>
      <c r="I290" s="51" t="n"/>
      <c r="J290" s="52" t="n"/>
      <c r="K290" s="50">
        <f>IF(AND(ISNUMBER($F290),ISNUMBER($J290)),$F290*(1-$J290),"")</f>
        <v/>
      </c>
      <c r="L290" s="51" t="n"/>
      <c r="M290" s="51" t="n"/>
      <c r="N290" s="50">
        <f>IF(ISNUMBER($F290),($F290-IF(ISNUMBER($AM290),$AM290,0))*(1-IF(ISNUMBER($J290),$J290,0)),"")</f>
        <v/>
      </c>
      <c r="O290" s="34" t="inlineStr">
        <is>
          <t>Watermelon</t>
        </is>
      </c>
      <c r="P290" s="48" t="n">
        <v>0</v>
      </c>
      <c r="Q290" s="48" t="n">
        <v>270</v>
      </c>
      <c r="R290" s="48" t="n">
        <v>200</v>
      </c>
      <c r="S290" s="48" t="n">
        <v>24</v>
      </c>
      <c r="T290" s="48" t="n">
        <v>100</v>
      </c>
      <c r="U290" s="34" t="inlineStr">
        <is>
          <t>Cane sugar + glucose</t>
        </is>
      </c>
      <c r="V290" s="34" t="inlineStr">
        <is>
          <t>Magnesium + calcium + sodium + potassium, fast rehydration</t>
        </is>
      </c>
      <c r="W290" s="51" t="n"/>
      <c r="X290" s="51" t="n"/>
      <c r="Y290" s="51" t="n"/>
      <c r="Z290" s="51" t="n"/>
      <c r="AA290" s="34" t="inlineStr">
        <is>
          <t>High</t>
        </is>
      </c>
      <c r="AB290" s="34" t="inlineStr">
        <is>
          <t>Fast growing Mexican import; strong Amazon momentum</t>
        </is>
      </c>
      <c r="AC290" s="34" t="inlineStr">
        <is>
          <t>Multi mineral rehydration popular for recovery</t>
        </is>
      </c>
      <c r="AD290" s="34" t="inlineStr">
        <is>
          <t>Broad mineral profile (incl. magnesium) for serious rehydration.</t>
        </is>
      </c>
      <c r="AE290" s="51" t="n"/>
      <c r="AF290" s="53">
        <f>IF(AND(ISNUMBER($P290),ISNUMBER($AL290),$AL290&lt;&gt;0),ROUND($P290/$AL290*100,1),"")</f>
        <v/>
      </c>
      <c r="AG290" s="54">
        <f>IF(AND(ISNUMBER($S290),ISNUMBER($AL290),$AL290&lt;&gt;0),ROUND($S290/$AL290*100,2),"")</f>
        <v/>
      </c>
      <c r="AH290" s="53">
        <f>IF(AND(ISNUMBER($Q290),ISNUMBER($AL290),$AL290&lt;&gt;0),ROUND($Q290/$AL290*100,1),"")</f>
        <v/>
      </c>
      <c r="AI290" s="48">
        <f>IF(ISNUMBER($S290),IF($S290&lt;=1,"Yes","No"),"n/a")</f>
        <v/>
      </c>
      <c r="AJ290" s="48">
        <f>IF(ISNUMBER($S290),ROUND(MAX(0,MIN(100,100-$S290*2.5-IF(ISNUMBER($T290),$T290,0)*0.12+IF($S290&lt;=1,12,0))),0),"")</f>
        <v/>
      </c>
      <c r="AK290" s="48">
        <f>IF(ISNUMBER($Q290),IF($Q290&gt;=100,20,IF($Q290&gt;=30,10,0)),0)+IF(ISNUMBER($R290),IF($R290&gt;=100,20,0),0)+IF(ISNUMBER($P290),IF($P290&gt;=150,20,IF($P290&gt;=50,12,5)),0)+IF(ISNUMBER($S290),IF($S290&lt;=1,15,0),0)</f>
        <v/>
      </c>
      <c r="AL290" s="48" t="n">
        <v>625</v>
      </c>
      <c r="AM290" s="49" t="n"/>
      <c r="AN290" s="48">
        <f>IF(AND(ISNUMBER($P290),ISNUMBER($AL290),$AL290&lt;&gt;0),IF(OR($P290&gt;180,$P290/$AL290*1000&gt;400),"Over ceiling, confirm SKU","Within"),"n/a")</f>
        <v/>
      </c>
      <c r="AO290" s="51" t="n"/>
      <c r="AP290" s="51" t="n"/>
      <c r="AQ290" s="51" t="n"/>
      <c r="AR290" s="34" t="inlineStr">
        <is>
          <t>Retrieved and cited, see Enrichment Log</t>
        </is>
      </c>
      <c r="AS290" s="34" t="inlineStr">
        <is>
          <t>BLANK -&gt; requires live Amazon.ca capture</t>
        </is>
      </c>
      <c r="AT290" s="34" t="inlineStr">
        <is>
          <t>Unverified commercial data</t>
        </is>
      </c>
    </row>
    <row r="291" ht="28" customHeight="1">
      <c r="A291" s="34" t="inlineStr">
        <is>
          <t>Electrolit</t>
        </is>
      </c>
      <c r="B291" s="34" t="inlineStr">
        <is>
          <t>Electrolit Hydration Beverage | Watermelon | 6 pack 625mL</t>
        </is>
      </c>
      <c r="C291" s="34" t="inlineStr">
        <is>
          <t>2) Electrolyte beverage (RTD)</t>
        </is>
      </c>
      <c r="D291" s="34" t="inlineStr">
        <is>
          <t>625 mL bottle</t>
        </is>
      </c>
      <c r="E291" s="48" t="n">
        <v>6</v>
      </c>
      <c r="F291" s="49" t="n"/>
      <c r="G291" s="50">
        <f>IF(AND(ISNUMBER($F291),ISNUMBER($E291),$E291&lt;&gt;0),$F291/$E291,"")</f>
        <v/>
      </c>
      <c r="H291" s="50">
        <f>IF(AND(ISNUMBER($F291),ISNUMBER($AL291),ISNUMBER($E291),($AL291*$E291)&lt;&gt;0),$F291/($AL291*$E291)*100,"")</f>
        <v/>
      </c>
      <c r="I291" s="51" t="n"/>
      <c r="J291" s="52" t="n"/>
      <c r="K291" s="50">
        <f>IF(AND(ISNUMBER($F291),ISNUMBER($J291)),$F291*(1-$J291),"")</f>
        <v/>
      </c>
      <c r="L291" s="51" t="n"/>
      <c r="M291" s="51" t="n"/>
      <c r="N291" s="50">
        <f>IF(ISNUMBER($F291),($F291-IF(ISNUMBER($AM291),$AM291,0))*(1-IF(ISNUMBER($J291),$J291,0)),"")</f>
        <v/>
      </c>
      <c r="O291" s="34" t="inlineStr">
        <is>
          <t>Watermelon</t>
        </is>
      </c>
      <c r="P291" s="48" t="n">
        <v>0</v>
      </c>
      <c r="Q291" s="48" t="n">
        <v>270</v>
      </c>
      <c r="R291" s="48" t="n">
        <v>200</v>
      </c>
      <c r="S291" s="48" t="n">
        <v>24</v>
      </c>
      <c r="T291" s="48" t="n">
        <v>100</v>
      </c>
      <c r="U291" s="34" t="inlineStr">
        <is>
          <t>Cane sugar + glucose</t>
        </is>
      </c>
      <c r="V291" s="34" t="inlineStr">
        <is>
          <t>Magnesium + calcium + sodium + potassium, fast rehydration</t>
        </is>
      </c>
      <c r="W291" s="51" t="n"/>
      <c r="X291" s="51" t="n"/>
      <c r="Y291" s="51" t="n"/>
      <c r="Z291" s="51" t="n"/>
      <c r="AA291" s="34" t="inlineStr">
        <is>
          <t>High</t>
        </is>
      </c>
      <c r="AB291" s="34" t="inlineStr">
        <is>
          <t>Fast growing Mexican import; strong Amazon momentum</t>
        </is>
      </c>
      <c r="AC291" s="34" t="inlineStr">
        <is>
          <t>Multi mineral rehydration popular for recovery</t>
        </is>
      </c>
      <c r="AD291" s="34" t="inlineStr">
        <is>
          <t>Broad mineral profile (incl. magnesium) for serious rehydration.</t>
        </is>
      </c>
      <c r="AE291" s="51" t="n"/>
      <c r="AF291" s="53">
        <f>IF(AND(ISNUMBER($P291),ISNUMBER($AL291),$AL291&lt;&gt;0),ROUND($P291/$AL291*100,1),"")</f>
        <v/>
      </c>
      <c r="AG291" s="54">
        <f>IF(AND(ISNUMBER($S291),ISNUMBER($AL291),$AL291&lt;&gt;0),ROUND($S291/$AL291*100,2),"")</f>
        <v/>
      </c>
      <c r="AH291" s="53">
        <f>IF(AND(ISNUMBER($Q291),ISNUMBER($AL291),$AL291&lt;&gt;0),ROUND($Q291/$AL291*100,1),"")</f>
        <v/>
      </c>
      <c r="AI291" s="48">
        <f>IF(ISNUMBER($S291),IF($S291&lt;=1,"Yes","No"),"n/a")</f>
        <v/>
      </c>
      <c r="AJ291" s="48">
        <f>IF(ISNUMBER($S291),ROUND(MAX(0,MIN(100,100-$S291*2.5-IF(ISNUMBER($T291),$T291,0)*0.12+IF($S291&lt;=1,12,0))),0),"")</f>
        <v/>
      </c>
      <c r="AK291" s="48">
        <f>IF(ISNUMBER($Q291),IF($Q291&gt;=100,20,IF($Q291&gt;=30,10,0)),0)+IF(ISNUMBER($R291),IF($R291&gt;=100,20,0),0)+IF(ISNUMBER($P291),IF($P291&gt;=150,20,IF($P291&gt;=50,12,5)),0)+IF(ISNUMBER($S291),IF($S291&lt;=1,15,0),0)</f>
        <v/>
      </c>
      <c r="AL291" s="48" t="n">
        <v>625</v>
      </c>
      <c r="AM291" s="49" t="n"/>
      <c r="AN291" s="48">
        <f>IF(AND(ISNUMBER($P291),ISNUMBER($AL291),$AL291&lt;&gt;0),IF(OR($P291&gt;180,$P291/$AL291*1000&gt;400),"Over ceiling, confirm SKU","Within"),"n/a")</f>
        <v/>
      </c>
      <c r="AO291" s="51" t="n"/>
      <c r="AP291" s="51" t="n"/>
      <c r="AQ291" s="51" t="n"/>
      <c r="AR291" s="34" t="inlineStr">
        <is>
          <t>Retrieved and cited, see Enrichment Log</t>
        </is>
      </c>
      <c r="AS291" s="34" t="inlineStr">
        <is>
          <t>BLANK -&gt; requires live Amazon.ca capture</t>
        </is>
      </c>
      <c r="AT291" s="34" t="inlineStr">
        <is>
          <t>Unverified commercial data</t>
        </is>
      </c>
    </row>
    <row r="292" ht="28" customHeight="1">
      <c r="A292" s="34" t="inlineStr">
        <is>
          <t>Electrolit</t>
        </is>
      </c>
      <c r="B292" s="34" t="inlineStr">
        <is>
          <t>Electrolit Hydration Beverage | Watermelon | 12 pack 625mL</t>
        </is>
      </c>
      <c r="C292" s="34" t="inlineStr">
        <is>
          <t>2) Electrolyte beverage (RTD)</t>
        </is>
      </c>
      <c r="D292" s="34" t="inlineStr">
        <is>
          <t>625 mL bottle</t>
        </is>
      </c>
      <c r="E292" s="48" t="n">
        <v>12</v>
      </c>
      <c r="F292" s="49" t="n"/>
      <c r="G292" s="50">
        <f>IF(AND(ISNUMBER($F292),ISNUMBER($E292),$E292&lt;&gt;0),$F292/$E292,"")</f>
        <v/>
      </c>
      <c r="H292" s="50">
        <f>IF(AND(ISNUMBER($F292),ISNUMBER($AL292),ISNUMBER($E292),($AL292*$E292)&lt;&gt;0),$F292/($AL292*$E292)*100,"")</f>
        <v/>
      </c>
      <c r="I292" s="51" t="n"/>
      <c r="J292" s="52" t="n"/>
      <c r="K292" s="50">
        <f>IF(AND(ISNUMBER($F292),ISNUMBER($J292)),$F292*(1-$J292),"")</f>
        <v/>
      </c>
      <c r="L292" s="51" t="n"/>
      <c r="M292" s="51" t="n"/>
      <c r="N292" s="50">
        <f>IF(ISNUMBER($F292),($F292-IF(ISNUMBER($AM292),$AM292,0))*(1-IF(ISNUMBER($J292),$J292,0)),"")</f>
        <v/>
      </c>
      <c r="O292" s="34" t="inlineStr">
        <is>
          <t>Watermelon</t>
        </is>
      </c>
      <c r="P292" s="48" t="n">
        <v>0</v>
      </c>
      <c r="Q292" s="48" t="n">
        <v>270</v>
      </c>
      <c r="R292" s="48" t="n">
        <v>200</v>
      </c>
      <c r="S292" s="48" t="n">
        <v>24</v>
      </c>
      <c r="T292" s="48" t="n">
        <v>100</v>
      </c>
      <c r="U292" s="34" t="inlineStr">
        <is>
          <t>Cane sugar + glucose</t>
        </is>
      </c>
      <c r="V292" s="34" t="inlineStr">
        <is>
          <t>Magnesium + calcium + sodium + potassium, fast rehydration</t>
        </is>
      </c>
      <c r="W292" s="51" t="n"/>
      <c r="X292" s="51" t="n"/>
      <c r="Y292" s="51" t="n"/>
      <c r="Z292" s="51" t="n"/>
      <c r="AA292" s="34" t="inlineStr">
        <is>
          <t>High</t>
        </is>
      </c>
      <c r="AB292" s="34" t="inlineStr">
        <is>
          <t>Fast growing Mexican import; strong Amazon momentum</t>
        </is>
      </c>
      <c r="AC292" s="34" t="inlineStr">
        <is>
          <t>Multi mineral rehydration popular for recovery</t>
        </is>
      </c>
      <c r="AD292" s="34" t="inlineStr">
        <is>
          <t>Broad mineral profile (incl. magnesium) for serious rehydration.</t>
        </is>
      </c>
      <c r="AE292" s="51" t="n"/>
      <c r="AF292" s="53">
        <f>IF(AND(ISNUMBER($P292),ISNUMBER($AL292),$AL292&lt;&gt;0),ROUND($P292/$AL292*100,1),"")</f>
        <v/>
      </c>
      <c r="AG292" s="54">
        <f>IF(AND(ISNUMBER($S292),ISNUMBER($AL292),$AL292&lt;&gt;0),ROUND($S292/$AL292*100,2),"")</f>
        <v/>
      </c>
      <c r="AH292" s="53">
        <f>IF(AND(ISNUMBER($Q292),ISNUMBER($AL292),$AL292&lt;&gt;0),ROUND($Q292/$AL292*100,1),"")</f>
        <v/>
      </c>
      <c r="AI292" s="48">
        <f>IF(ISNUMBER($S292),IF($S292&lt;=1,"Yes","No"),"n/a")</f>
        <v/>
      </c>
      <c r="AJ292" s="48">
        <f>IF(ISNUMBER($S292),ROUND(MAX(0,MIN(100,100-$S292*2.5-IF(ISNUMBER($T292),$T292,0)*0.12+IF($S292&lt;=1,12,0))),0),"")</f>
        <v/>
      </c>
      <c r="AK292" s="48">
        <f>IF(ISNUMBER($Q292),IF($Q292&gt;=100,20,IF($Q292&gt;=30,10,0)),0)+IF(ISNUMBER($R292),IF($R292&gt;=100,20,0),0)+IF(ISNUMBER($P292),IF($P292&gt;=150,20,IF($P292&gt;=50,12,5)),0)+IF(ISNUMBER($S292),IF($S292&lt;=1,15,0),0)</f>
        <v/>
      </c>
      <c r="AL292" s="48" t="n">
        <v>625</v>
      </c>
      <c r="AM292" s="49" t="n"/>
      <c r="AN292" s="48">
        <f>IF(AND(ISNUMBER($P292),ISNUMBER($AL292),$AL292&lt;&gt;0),IF(OR($P292&gt;180,$P292/$AL292*1000&gt;400),"Over ceiling, confirm SKU","Within"),"n/a")</f>
        <v/>
      </c>
      <c r="AO292" s="51" t="n"/>
      <c r="AP292" s="51" t="n"/>
      <c r="AQ292" s="51" t="n"/>
      <c r="AR292" s="34" t="inlineStr">
        <is>
          <t>Retrieved and cited, see Enrichment Log</t>
        </is>
      </c>
      <c r="AS292" s="34" t="inlineStr">
        <is>
          <t>BLANK -&gt; requires live Amazon.ca capture</t>
        </is>
      </c>
      <c r="AT292" s="34" t="inlineStr">
        <is>
          <t>Unverified commercial data</t>
        </is>
      </c>
    </row>
    <row r="293" ht="28" customHeight="1">
      <c r="A293" s="34" t="inlineStr">
        <is>
          <t>Electrolit</t>
        </is>
      </c>
      <c r="B293" s="34" t="inlineStr">
        <is>
          <t>Electrolit Hydration Beverage | Watermelon | 24 pack 625mL</t>
        </is>
      </c>
      <c r="C293" s="34" t="inlineStr">
        <is>
          <t>2) Electrolyte beverage (RTD)</t>
        </is>
      </c>
      <c r="D293" s="34" t="inlineStr">
        <is>
          <t>625 mL bottle</t>
        </is>
      </c>
      <c r="E293" s="48" t="n">
        <v>24</v>
      </c>
      <c r="F293" s="49" t="n"/>
      <c r="G293" s="50">
        <f>IF(AND(ISNUMBER($F293),ISNUMBER($E293),$E293&lt;&gt;0),$F293/$E293,"")</f>
        <v/>
      </c>
      <c r="H293" s="50">
        <f>IF(AND(ISNUMBER($F293),ISNUMBER($AL293),ISNUMBER($E293),($AL293*$E293)&lt;&gt;0),$F293/($AL293*$E293)*100,"")</f>
        <v/>
      </c>
      <c r="I293" s="51" t="n"/>
      <c r="J293" s="52" t="n"/>
      <c r="K293" s="50">
        <f>IF(AND(ISNUMBER($F293),ISNUMBER($J293)),$F293*(1-$J293),"")</f>
        <v/>
      </c>
      <c r="L293" s="51" t="n"/>
      <c r="M293" s="51" t="n"/>
      <c r="N293" s="50">
        <f>IF(ISNUMBER($F293),($F293-IF(ISNUMBER($AM293),$AM293,0))*(1-IF(ISNUMBER($J293),$J293,0)),"")</f>
        <v/>
      </c>
      <c r="O293" s="34" t="inlineStr">
        <is>
          <t>Watermelon</t>
        </is>
      </c>
      <c r="P293" s="48" t="n">
        <v>0</v>
      </c>
      <c r="Q293" s="48" t="n">
        <v>270</v>
      </c>
      <c r="R293" s="48" t="n">
        <v>200</v>
      </c>
      <c r="S293" s="48" t="n">
        <v>24</v>
      </c>
      <c r="T293" s="48" t="n">
        <v>100</v>
      </c>
      <c r="U293" s="34" t="inlineStr">
        <is>
          <t>Cane sugar + glucose</t>
        </is>
      </c>
      <c r="V293" s="34" t="inlineStr">
        <is>
          <t>Magnesium + calcium + sodium + potassium, fast rehydration</t>
        </is>
      </c>
      <c r="W293" s="51" t="n"/>
      <c r="X293" s="51" t="n"/>
      <c r="Y293" s="51" t="n"/>
      <c r="Z293" s="51" t="n"/>
      <c r="AA293" s="34" t="inlineStr">
        <is>
          <t>High</t>
        </is>
      </c>
      <c r="AB293" s="34" t="inlineStr">
        <is>
          <t>Fast growing Mexican import; strong Amazon momentum</t>
        </is>
      </c>
      <c r="AC293" s="34" t="inlineStr">
        <is>
          <t>Multi mineral rehydration popular for recovery</t>
        </is>
      </c>
      <c r="AD293" s="34" t="inlineStr">
        <is>
          <t>Broad mineral profile (incl. magnesium) for serious rehydration.</t>
        </is>
      </c>
      <c r="AE293" s="51" t="n"/>
      <c r="AF293" s="53">
        <f>IF(AND(ISNUMBER($P293),ISNUMBER($AL293),$AL293&lt;&gt;0),ROUND($P293/$AL293*100,1),"")</f>
        <v/>
      </c>
      <c r="AG293" s="54">
        <f>IF(AND(ISNUMBER($S293),ISNUMBER($AL293),$AL293&lt;&gt;0),ROUND($S293/$AL293*100,2),"")</f>
        <v/>
      </c>
      <c r="AH293" s="53">
        <f>IF(AND(ISNUMBER($Q293),ISNUMBER($AL293),$AL293&lt;&gt;0),ROUND($Q293/$AL293*100,1),"")</f>
        <v/>
      </c>
      <c r="AI293" s="48">
        <f>IF(ISNUMBER($S293),IF($S293&lt;=1,"Yes","No"),"n/a")</f>
        <v/>
      </c>
      <c r="AJ293" s="48">
        <f>IF(ISNUMBER($S293),ROUND(MAX(0,MIN(100,100-$S293*2.5-IF(ISNUMBER($T293),$T293,0)*0.12+IF($S293&lt;=1,12,0))),0),"")</f>
        <v/>
      </c>
      <c r="AK293" s="48">
        <f>IF(ISNUMBER($Q293),IF($Q293&gt;=100,20,IF($Q293&gt;=30,10,0)),0)+IF(ISNUMBER($R293),IF($R293&gt;=100,20,0),0)+IF(ISNUMBER($P293),IF($P293&gt;=150,20,IF($P293&gt;=50,12,5)),0)+IF(ISNUMBER($S293),IF($S293&lt;=1,15,0),0)</f>
        <v/>
      </c>
      <c r="AL293" s="48" t="n">
        <v>625</v>
      </c>
      <c r="AM293" s="49" t="n"/>
      <c r="AN293" s="48">
        <f>IF(AND(ISNUMBER($P293),ISNUMBER($AL293),$AL293&lt;&gt;0),IF(OR($P293&gt;180,$P293/$AL293*1000&gt;400),"Over ceiling, confirm SKU","Within"),"n/a")</f>
        <v/>
      </c>
      <c r="AO293" s="51" t="n"/>
      <c r="AP293" s="51" t="n"/>
      <c r="AQ293" s="51" t="n"/>
      <c r="AR293" s="34" t="inlineStr">
        <is>
          <t>Retrieved and cited, see Enrichment Log</t>
        </is>
      </c>
      <c r="AS293" s="34" t="inlineStr">
        <is>
          <t>BLANK -&gt; requires live Amazon.ca capture</t>
        </is>
      </c>
      <c r="AT293" s="34" t="inlineStr">
        <is>
          <t>Unverified commercial data</t>
        </is>
      </c>
    </row>
    <row r="294" ht="28" customHeight="1">
      <c r="A294" s="34" t="inlineStr">
        <is>
          <t>Electrolit</t>
        </is>
      </c>
      <c r="B294" s="34" t="inlineStr">
        <is>
          <t>Electrolit Hydration Beverage | Coconut | single 625mL</t>
        </is>
      </c>
      <c r="C294" s="34" t="inlineStr">
        <is>
          <t>2) Electrolyte beverage (RTD)</t>
        </is>
      </c>
      <c r="D294" s="34" t="inlineStr">
        <is>
          <t>625 mL bottle</t>
        </is>
      </c>
      <c r="E294" s="48" t="n">
        <v>1</v>
      </c>
      <c r="F294" s="49" t="n"/>
      <c r="G294" s="50">
        <f>IF(AND(ISNUMBER($F294),ISNUMBER($E294),$E294&lt;&gt;0),$F294/$E294,"")</f>
        <v/>
      </c>
      <c r="H294" s="50">
        <f>IF(AND(ISNUMBER($F294),ISNUMBER($AL294),ISNUMBER($E294),($AL294*$E294)&lt;&gt;0),$F294/($AL294*$E294)*100,"")</f>
        <v/>
      </c>
      <c r="I294" s="51" t="n"/>
      <c r="J294" s="52" t="n"/>
      <c r="K294" s="50">
        <f>IF(AND(ISNUMBER($F294),ISNUMBER($J294)),$F294*(1-$J294),"")</f>
        <v/>
      </c>
      <c r="L294" s="51" t="n"/>
      <c r="M294" s="51" t="n"/>
      <c r="N294" s="50">
        <f>IF(ISNUMBER($F294),($F294-IF(ISNUMBER($AM294),$AM294,0))*(1-IF(ISNUMBER($J294),$J294,0)),"")</f>
        <v/>
      </c>
      <c r="O294" s="34" t="inlineStr">
        <is>
          <t>Coconut</t>
        </is>
      </c>
      <c r="P294" s="48" t="n">
        <v>0</v>
      </c>
      <c r="Q294" s="48" t="n">
        <v>270</v>
      </c>
      <c r="R294" s="48" t="n">
        <v>200</v>
      </c>
      <c r="S294" s="48" t="n">
        <v>24</v>
      </c>
      <c r="T294" s="48" t="n">
        <v>100</v>
      </c>
      <c r="U294" s="34" t="inlineStr">
        <is>
          <t>Cane sugar + glucose</t>
        </is>
      </c>
      <c r="V294" s="34" t="inlineStr">
        <is>
          <t>Magnesium + calcium + sodium + potassium, fast rehydration</t>
        </is>
      </c>
      <c r="W294" s="51" t="n"/>
      <c r="X294" s="51" t="n"/>
      <c r="Y294" s="51" t="n"/>
      <c r="Z294" s="51" t="n"/>
      <c r="AA294" s="34" t="inlineStr">
        <is>
          <t>High</t>
        </is>
      </c>
      <c r="AB294" s="34" t="inlineStr">
        <is>
          <t>Fast growing Mexican import; strong Amazon momentum</t>
        </is>
      </c>
      <c r="AC294" s="34" t="inlineStr">
        <is>
          <t>Multi mineral rehydration popular for recovery</t>
        </is>
      </c>
      <c r="AD294" s="34" t="inlineStr">
        <is>
          <t>Broad mineral profile (incl. magnesium) for serious rehydration.</t>
        </is>
      </c>
      <c r="AE294" s="51" t="n"/>
      <c r="AF294" s="53">
        <f>IF(AND(ISNUMBER($P294),ISNUMBER($AL294),$AL294&lt;&gt;0),ROUND($P294/$AL294*100,1),"")</f>
        <v/>
      </c>
      <c r="AG294" s="54">
        <f>IF(AND(ISNUMBER($S294),ISNUMBER($AL294),$AL294&lt;&gt;0),ROUND($S294/$AL294*100,2),"")</f>
        <v/>
      </c>
      <c r="AH294" s="53">
        <f>IF(AND(ISNUMBER($Q294),ISNUMBER($AL294),$AL294&lt;&gt;0),ROUND($Q294/$AL294*100,1),"")</f>
        <v/>
      </c>
      <c r="AI294" s="48">
        <f>IF(ISNUMBER($S294),IF($S294&lt;=1,"Yes","No"),"n/a")</f>
        <v/>
      </c>
      <c r="AJ294" s="48">
        <f>IF(ISNUMBER($S294),ROUND(MAX(0,MIN(100,100-$S294*2.5-IF(ISNUMBER($T294),$T294,0)*0.12+IF($S294&lt;=1,12,0))),0),"")</f>
        <v/>
      </c>
      <c r="AK294" s="48">
        <f>IF(ISNUMBER($Q294),IF($Q294&gt;=100,20,IF($Q294&gt;=30,10,0)),0)+IF(ISNUMBER($R294),IF($R294&gt;=100,20,0),0)+IF(ISNUMBER($P294),IF($P294&gt;=150,20,IF($P294&gt;=50,12,5)),0)+IF(ISNUMBER($S294),IF($S294&lt;=1,15,0),0)</f>
        <v/>
      </c>
      <c r="AL294" s="48" t="n">
        <v>625</v>
      </c>
      <c r="AM294" s="49" t="n"/>
      <c r="AN294" s="48">
        <f>IF(AND(ISNUMBER($P294),ISNUMBER($AL294),$AL294&lt;&gt;0),IF(OR($P294&gt;180,$P294/$AL294*1000&gt;400),"Over ceiling, confirm SKU","Within"),"n/a")</f>
        <v/>
      </c>
      <c r="AO294" s="51" t="n"/>
      <c r="AP294" s="51" t="n"/>
      <c r="AQ294" s="51" t="n"/>
      <c r="AR294" s="34" t="inlineStr">
        <is>
          <t>Retrieved and cited, see Enrichment Log</t>
        </is>
      </c>
      <c r="AS294" s="34" t="inlineStr">
        <is>
          <t>BLANK -&gt; requires live Amazon.ca capture</t>
        </is>
      </c>
      <c r="AT294" s="34" t="inlineStr">
        <is>
          <t>Unverified commercial data</t>
        </is>
      </c>
    </row>
    <row r="295" ht="28" customHeight="1">
      <c r="A295" s="34" t="inlineStr">
        <is>
          <t>Electrolit</t>
        </is>
      </c>
      <c r="B295" s="34" t="inlineStr">
        <is>
          <t>Electrolit Hydration Beverage | Coconut | 6 pack 625mL</t>
        </is>
      </c>
      <c r="C295" s="34" t="inlineStr">
        <is>
          <t>2) Electrolyte beverage (RTD)</t>
        </is>
      </c>
      <c r="D295" s="34" t="inlineStr">
        <is>
          <t>625 mL bottle</t>
        </is>
      </c>
      <c r="E295" s="48" t="n">
        <v>6</v>
      </c>
      <c r="F295" s="49" t="n"/>
      <c r="G295" s="50">
        <f>IF(AND(ISNUMBER($F295),ISNUMBER($E295),$E295&lt;&gt;0),$F295/$E295,"")</f>
        <v/>
      </c>
      <c r="H295" s="50">
        <f>IF(AND(ISNUMBER($F295),ISNUMBER($AL295),ISNUMBER($E295),($AL295*$E295)&lt;&gt;0),$F295/($AL295*$E295)*100,"")</f>
        <v/>
      </c>
      <c r="I295" s="51" t="n"/>
      <c r="J295" s="52" t="n"/>
      <c r="K295" s="50">
        <f>IF(AND(ISNUMBER($F295),ISNUMBER($J295)),$F295*(1-$J295),"")</f>
        <v/>
      </c>
      <c r="L295" s="51" t="n"/>
      <c r="M295" s="51" t="n"/>
      <c r="N295" s="50">
        <f>IF(ISNUMBER($F295),($F295-IF(ISNUMBER($AM295),$AM295,0))*(1-IF(ISNUMBER($J295),$J295,0)),"")</f>
        <v/>
      </c>
      <c r="O295" s="34" t="inlineStr">
        <is>
          <t>Coconut</t>
        </is>
      </c>
      <c r="P295" s="48" t="n">
        <v>0</v>
      </c>
      <c r="Q295" s="48" t="n">
        <v>270</v>
      </c>
      <c r="R295" s="48" t="n">
        <v>200</v>
      </c>
      <c r="S295" s="48" t="n">
        <v>24</v>
      </c>
      <c r="T295" s="48" t="n">
        <v>100</v>
      </c>
      <c r="U295" s="34" t="inlineStr">
        <is>
          <t>Cane sugar + glucose</t>
        </is>
      </c>
      <c r="V295" s="34" t="inlineStr">
        <is>
          <t>Magnesium + calcium + sodium + potassium, fast rehydration</t>
        </is>
      </c>
      <c r="W295" s="51" t="n"/>
      <c r="X295" s="51" t="n"/>
      <c r="Y295" s="51" t="n"/>
      <c r="Z295" s="51" t="n"/>
      <c r="AA295" s="34" t="inlineStr">
        <is>
          <t>High</t>
        </is>
      </c>
      <c r="AB295" s="34" t="inlineStr">
        <is>
          <t>Fast growing Mexican import; strong Amazon momentum</t>
        </is>
      </c>
      <c r="AC295" s="34" t="inlineStr">
        <is>
          <t>Multi mineral rehydration popular for recovery</t>
        </is>
      </c>
      <c r="AD295" s="34" t="inlineStr">
        <is>
          <t>Broad mineral profile (incl. magnesium) for serious rehydration.</t>
        </is>
      </c>
      <c r="AE295" s="51" t="n"/>
      <c r="AF295" s="53">
        <f>IF(AND(ISNUMBER($P295),ISNUMBER($AL295),$AL295&lt;&gt;0),ROUND($P295/$AL295*100,1),"")</f>
        <v/>
      </c>
      <c r="AG295" s="54">
        <f>IF(AND(ISNUMBER($S295),ISNUMBER($AL295),$AL295&lt;&gt;0),ROUND($S295/$AL295*100,2),"")</f>
        <v/>
      </c>
      <c r="AH295" s="53">
        <f>IF(AND(ISNUMBER($Q295),ISNUMBER($AL295),$AL295&lt;&gt;0),ROUND($Q295/$AL295*100,1),"")</f>
        <v/>
      </c>
      <c r="AI295" s="48">
        <f>IF(ISNUMBER($S295),IF($S295&lt;=1,"Yes","No"),"n/a")</f>
        <v/>
      </c>
      <c r="AJ295" s="48">
        <f>IF(ISNUMBER($S295),ROUND(MAX(0,MIN(100,100-$S295*2.5-IF(ISNUMBER($T295),$T295,0)*0.12+IF($S295&lt;=1,12,0))),0),"")</f>
        <v/>
      </c>
      <c r="AK295" s="48">
        <f>IF(ISNUMBER($Q295),IF($Q295&gt;=100,20,IF($Q295&gt;=30,10,0)),0)+IF(ISNUMBER($R295),IF($R295&gt;=100,20,0),0)+IF(ISNUMBER($P295),IF($P295&gt;=150,20,IF($P295&gt;=50,12,5)),0)+IF(ISNUMBER($S295),IF($S295&lt;=1,15,0),0)</f>
        <v/>
      </c>
      <c r="AL295" s="48" t="n">
        <v>625</v>
      </c>
      <c r="AM295" s="49" t="n"/>
      <c r="AN295" s="48">
        <f>IF(AND(ISNUMBER($P295),ISNUMBER($AL295),$AL295&lt;&gt;0),IF(OR($P295&gt;180,$P295/$AL295*1000&gt;400),"Over ceiling, confirm SKU","Within"),"n/a")</f>
        <v/>
      </c>
      <c r="AO295" s="51" t="n"/>
      <c r="AP295" s="51" t="n"/>
      <c r="AQ295" s="51" t="n"/>
      <c r="AR295" s="34" t="inlineStr">
        <is>
          <t>Retrieved and cited, see Enrichment Log</t>
        </is>
      </c>
      <c r="AS295" s="34" t="inlineStr">
        <is>
          <t>BLANK -&gt; requires live Amazon.ca capture</t>
        </is>
      </c>
      <c r="AT295" s="34" t="inlineStr">
        <is>
          <t>Unverified commercial data</t>
        </is>
      </c>
    </row>
    <row r="296" ht="28" customHeight="1">
      <c r="A296" s="34" t="inlineStr">
        <is>
          <t>Electrolit</t>
        </is>
      </c>
      <c r="B296" s="34" t="inlineStr">
        <is>
          <t>Electrolit Hydration Beverage | Coconut | 12 pack 625mL</t>
        </is>
      </c>
      <c r="C296" s="34" t="inlineStr">
        <is>
          <t>2) Electrolyte beverage (RTD)</t>
        </is>
      </c>
      <c r="D296" s="34" t="inlineStr">
        <is>
          <t>625 mL bottle</t>
        </is>
      </c>
      <c r="E296" s="48" t="n">
        <v>12</v>
      </c>
      <c r="F296" s="49" t="n"/>
      <c r="G296" s="50">
        <f>IF(AND(ISNUMBER($F296),ISNUMBER($E296),$E296&lt;&gt;0),$F296/$E296,"")</f>
        <v/>
      </c>
      <c r="H296" s="50">
        <f>IF(AND(ISNUMBER($F296),ISNUMBER($AL296),ISNUMBER($E296),($AL296*$E296)&lt;&gt;0),$F296/($AL296*$E296)*100,"")</f>
        <v/>
      </c>
      <c r="I296" s="51" t="n"/>
      <c r="J296" s="52" t="n"/>
      <c r="K296" s="50">
        <f>IF(AND(ISNUMBER($F296),ISNUMBER($J296)),$F296*(1-$J296),"")</f>
        <v/>
      </c>
      <c r="L296" s="51" t="n"/>
      <c r="M296" s="51" t="n"/>
      <c r="N296" s="50">
        <f>IF(ISNUMBER($F296),($F296-IF(ISNUMBER($AM296),$AM296,0))*(1-IF(ISNUMBER($J296),$J296,0)),"")</f>
        <v/>
      </c>
      <c r="O296" s="34" t="inlineStr">
        <is>
          <t>Coconut</t>
        </is>
      </c>
      <c r="P296" s="48" t="n">
        <v>0</v>
      </c>
      <c r="Q296" s="48" t="n">
        <v>270</v>
      </c>
      <c r="R296" s="48" t="n">
        <v>200</v>
      </c>
      <c r="S296" s="48" t="n">
        <v>24</v>
      </c>
      <c r="T296" s="48" t="n">
        <v>100</v>
      </c>
      <c r="U296" s="34" t="inlineStr">
        <is>
          <t>Cane sugar + glucose</t>
        </is>
      </c>
      <c r="V296" s="34" t="inlineStr">
        <is>
          <t>Magnesium + calcium + sodium + potassium, fast rehydration</t>
        </is>
      </c>
      <c r="W296" s="51" t="n"/>
      <c r="X296" s="51" t="n"/>
      <c r="Y296" s="51" t="n"/>
      <c r="Z296" s="51" t="n"/>
      <c r="AA296" s="34" t="inlineStr">
        <is>
          <t>High</t>
        </is>
      </c>
      <c r="AB296" s="34" t="inlineStr">
        <is>
          <t>Fast growing Mexican import; strong Amazon momentum</t>
        </is>
      </c>
      <c r="AC296" s="34" t="inlineStr">
        <is>
          <t>Multi mineral rehydration popular for recovery</t>
        </is>
      </c>
      <c r="AD296" s="34" t="inlineStr">
        <is>
          <t>Broad mineral profile (incl. magnesium) for serious rehydration.</t>
        </is>
      </c>
      <c r="AE296" s="51" t="n"/>
      <c r="AF296" s="53">
        <f>IF(AND(ISNUMBER($P296),ISNUMBER($AL296),$AL296&lt;&gt;0),ROUND($P296/$AL296*100,1),"")</f>
        <v/>
      </c>
      <c r="AG296" s="54">
        <f>IF(AND(ISNUMBER($S296),ISNUMBER($AL296),$AL296&lt;&gt;0),ROUND($S296/$AL296*100,2),"")</f>
        <v/>
      </c>
      <c r="AH296" s="53">
        <f>IF(AND(ISNUMBER($Q296),ISNUMBER($AL296),$AL296&lt;&gt;0),ROUND($Q296/$AL296*100,1),"")</f>
        <v/>
      </c>
      <c r="AI296" s="48">
        <f>IF(ISNUMBER($S296),IF($S296&lt;=1,"Yes","No"),"n/a")</f>
        <v/>
      </c>
      <c r="AJ296" s="48">
        <f>IF(ISNUMBER($S296),ROUND(MAX(0,MIN(100,100-$S296*2.5-IF(ISNUMBER($T296),$T296,0)*0.12+IF($S296&lt;=1,12,0))),0),"")</f>
        <v/>
      </c>
      <c r="AK296" s="48">
        <f>IF(ISNUMBER($Q296),IF($Q296&gt;=100,20,IF($Q296&gt;=30,10,0)),0)+IF(ISNUMBER($R296),IF($R296&gt;=100,20,0),0)+IF(ISNUMBER($P296),IF($P296&gt;=150,20,IF($P296&gt;=50,12,5)),0)+IF(ISNUMBER($S296),IF($S296&lt;=1,15,0),0)</f>
        <v/>
      </c>
      <c r="AL296" s="48" t="n">
        <v>625</v>
      </c>
      <c r="AM296" s="49" t="n"/>
      <c r="AN296" s="48">
        <f>IF(AND(ISNUMBER($P296),ISNUMBER($AL296),$AL296&lt;&gt;0),IF(OR($P296&gt;180,$P296/$AL296*1000&gt;400),"Over ceiling, confirm SKU","Within"),"n/a")</f>
        <v/>
      </c>
      <c r="AO296" s="51" t="n"/>
      <c r="AP296" s="51" t="n"/>
      <c r="AQ296" s="51" t="n"/>
      <c r="AR296" s="34" t="inlineStr">
        <is>
          <t>Retrieved and cited, see Enrichment Log</t>
        </is>
      </c>
      <c r="AS296" s="34" t="inlineStr">
        <is>
          <t>BLANK -&gt; requires live Amazon.ca capture</t>
        </is>
      </c>
      <c r="AT296" s="34" t="inlineStr">
        <is>
          <t>Unverified commercial data</t>
        </is>
      </c>
    </row>
    <row r="297" ht="28" customHeight="1">
      <c r="A297" s="34" t="inlineStr">
        <is>
          <t>Electrolit</t>
        </is>
      </c>
      <c r="B297" s="34" t="inlineStr">
        <is>
          <t>Electrolit Hydration Beverage | Coconut | 24 pack 625mL</t>
        </is>
      </c>
      <c r="C297" s="34" t="inlineStr">
        <is>
          <t>2) Electrolyte beverage (RTD)</t>
        </is>
      </c>
      <c r="D297" s="34" t="inlineStr">
        <is>
          <t>625 mL bottle</t>
        </is>
      </c>
      <c r="E297" s="48" t="n">
        <v>24</v>
      </c>
      <c r="F297" s="49" t="n"/>
      <c r="G297" s="50">
        <f>IF(AND(ISNUMBER($F297),ISNUMBER($E297),$E297&lt;&gt;0),$F297/$E297,"")</f>
        <v/>
      </c>
      <c r="H297" s="50">
        <f>IF(AND(ISNUMBER($F297),ISNUMBER($AL297),ISNUMBER($E297),($AL297*$E297)&lt;&gt;0),$F297/($AL297*$E297)*100,"")</f>
        <v/>
      </c>
      <c r="I297" s="51" t="n"/>
      <c r="J297" s="52" t="n"/>
      <c r="K297" s="50">
        <f>IF(AND(ISNUMBER($F297),ISNUMBER($J297)),$F297*(1-$J297),"")</f>
        <v/>
      </c>
      <c r="L297" s="51" t="n"/>
      <c r="M297" s="51" t="n"/>
      <c r="N297" s="50">
        <f>IF(ISNUMBER($F297),($F297-IF(ISNUMBER($AM297),$AM297,0))*(1-IF(ISNUMBER($J297),$J297,0)),"")</f>
        <v/>
      </c>
      <c r="O297" s="34" t="inlineStr">
        <is>
          <t>Coconut</t>
        </is>
      </c>
      <c r="P297" s="48" t="n">
        <v>0</v>
      </c>
      <c r="Q297" s="48" t="n">
        <v>270</v>
      </c>
      <c r="R297" s="48" t="n">
        <v>200</v>
      </c>
      <c r="S297" s="48" t="n">
        <v>24</v>
      </c>
      <c r="T297" s="48" t="n">
        <v>100</v>
      </c>
      <c r="U297" s="34" t="inlineStr">
        <is>
          <t>Cane sugar + glucose</t>
        </is>
      </c>
      <c r="V297" s="34" t="inlineStr">
        <is>
          <t>Magnesium + calcium + sodium + potassium, fast rehydration</t>
        </is>
      </c>
      <c r="W297" s="51" t="n"/>
      <c r="X297" s="51" t="n"/>
      <c r="Y297" s="51" t="n"/>
      <c r="Z297" s="51" t="n"/>
      <c r="AA297" s="34" t="inlineStr">
        <is>
          <t>High</t>
        </is>
      </c>
      <c r="AB297" s="34" t="inlineStr">
        <is>
          <t>Fast growing Mexican import; strong Amazon momentum</t>
        </is>
      </c>
      <c r="AC297" s="34" t="inlineStr">
        <is>
          <t>Multi mineral rehydration popular for recovery</t>
        </is>
      </c>
      <c r="AD297" s="34" t="inlineStr">
        <is>
          <t>Broad mineral profile (incl. magnesium) for serious rehydration.</t>
        </is>
      </c>
      <c r="AE297" s="51" t="n"/>
      <c r="AF297" s="53">
        <f>IF(AND(ISNUMBER($P297),ISNUMBER($AL297),$AL297&lt;&gt;0),ROUND($P297/$AL297*100,1),"")</f>
        <v/>
      </c>
      <c r="AG297" s="54">
        <f>IF(AND(ISNUMBER($S297),ISNUMBER($AL297),$AL297&lt;&gt;0),ROUND($S297/$AL297*100,2),"")</f>
        <v/>
      </c>
      <c r="AH297" s="53">
        <f>IF(AND(ISNUMBER($Q297),ISNUMBER($AL297),$AL297&lt;&gt;0),ROUND($Q297/$AL297*100,1),"")</f>
        <v/>
      </c>
      <c r="AI297" s="48">
        <f>IF(ISNUMBER($S297),IF($S297&lt;=1,"Yes","No"),"n/a")</f>
        <v/>
      </c>
      <c r="AJ297" s="48">
        <f>IF(ISNUMBER($S297),ROUND(MAX(0,MIN(100,100-$S297*2.5-IF(ISNUMBER($T297),$T297,0)*0.12+IF($S297&lt;=1,12,0))),0),"")</f>
        <v/>
      </c>
      <c r="AK297" s="48">
        <f>IF(ISNUMBER($Q297),IF($Q297&gt;=100,20,IF($Q297&gt;=30,10,0)),0)+IF(ISNUMBER($R297),IF($R297&gt;=100,20,0),0)+IF(ISNUMBER($P297),IF($P297&gt;=150,20,IF($P297&gt;=50,12,5)),0)+IF(ISNUMBER($S297),IF($S297&lt;=1,15,0),0)</f>
        <v/>
      </c>
      <c r="AL297" s="48" t="n">
        <v>625</v>
      </c>
      <c r="AM297" s="49" t="n"/>
      <c r="AN297" s="48">
        <f>IF(AND(ISNUMBER($P297),ISNUMBER($AL297),$AL297&lt;&gt;0),IF(OR($P297&gt;180,$P297/$AL297*1000&gt;400),"Over ceiling, confirm SKU","Within"),"n/a")</f>
        <v/>
      </c>
      <c r="AO297" s="51" t="n"/>
      <c r="AP297" s="51" t="n"/>
      <c r="AQ297" s="51" t="n"/>
      <c r="AR297" s="34" t="inlineStr">
        <is>
          <t>Retrieved and cited, see Enrichment Log</t>
        </is>
      </c>
      <c r="AS297" s="34" t="inlineStr">
        <is>
          <t>BLANK -&gt; requires live Amazon.ca capture</t>
        </is>
      </c>
      <c r="AT297" s="34" t="inlineStr">
        <is>
          <t>Unverified commercial data</t>
        </is>
      </c>
    </row>
    <row r="298" ht="28" customHeight="1">
      <c r="A298" s="34" t="inlineStr">
        <is>
          <t>Electrolit</t>
        </is>
      </c>
      <c r="B298" s="34" t="inlineStr">
        <is>
          <t>Electrolit Hydration Beverage | Blue Raspberry | single 625mL</t>
        </is>
      </c>
      <c r="C298" s="34" t="inlineStr">
        <is>
          <t>2) Electrolyte beverage (RTD)</t>
        </is>
      </c>
      <c r="D298" s="34" t="inlineStr">
        <is>
          <t>625 mL bottle</t>
        </is>
      </c>
      <c r="E298" s="48" t="n">
        <v>1</v>
      </c>
      <c r="F298" s="49" t="n"/>
      <c r="G298" s="50">
        <f>IF(AND(ISNUMBER($F298),ISNUMBER($E298),$E298&lt;&gt;0),$F298/$E298,"")</f>
        <v/>
      </c>
      <c r="H298" s="50">
        <f>IF(AND(ISNUMBER($F298),ISNUMBER($AL298),ISNUMBER($E298),($AL298*$E298)&lt;&gt;0),$F298/($AL298*$E298)*100,"")</f>
        <v/>
      </c>
      <c r="I298" s="51" t="n"/>
      <c r="J298" s="52" t="n"/>
      <c r="K298" s="50">
        <f>IF(AND(ISNUMBER($F298),ISNUMBER($J298)),$F298*(1-$J298),"")</f>
        <v/>
      </c>
      <c r="L298" s="51" t="n"/>
      <c r="M298" s="51" t="n"/>
      <c r="N298" s="50">
        <f>IF(ISNUMBER($F298),($F298-IF(ISNUMBER($AM298),$AM298,0))*(1-IF(ISNUMBER($J298),$J298,0)),"")</f>
        <v/>
      </c>
      <c r="O298" s="34" t="inlineStr">
        <is>
          <t>Blue Raspberry</t>
        </is>
      </c>
      <c r="P298" s="48" t="n">
        <v>0</v>
      </c>
      <c r="Q298" s="48" t="n">
        <v>270</v>
      </c>
      <c r="R298" s="48" t="n">
        <v>200</v>
      </c>
      <c r="S298" s="48" t="n">
        <v>24</v>
      </c>
      <c r="T298" s="48" t="n">
        <v>100</v>
      </c>
      <c r="U298" s="34" t="inlineStr">
        <is>
          <t>Cane sugar + glucose</t>
        </is>
      </c>
      <c r="V298" s="34" t="inlineStr">
        <is>
          <t>Magnesium + calcium + sodium + potassium, fast rehydration</t>
        </is>
      </c>
      <c r="W298" s="51" t="n"/>
      <c r="X298" s="51" t="n"/>
      <c r="Y298" s="51" t="n"/>
      <c r="Z298" s="51" t="n"/>
      <c r="AA298" s="34" t="inlineStr">
        <is>
          <t>High</t>
        </is>
      </c>
      <c r="AB298" s="34" t="inlineStr">
        <is>
          <t>Fast growing Mexican import; strong Amazon momentum</t>
        </is>
      </c>
      <c r="AC298" s="34" t="inlineStr">
        <is>
          <t>Multi mineral rehydration popular for recovery</t>
        </is>
      </c>
      <c r="AD298" s="34" t="inlineStr">
        <is>
          <t>Broad mineral profile (incl. magnesium) for serious rehydration.</t>
        </is>
      </c>
      <c r="AE298" s="51" t="n"/>
      <c r="AF298" s="53">
        <f>IF(AND(ISNUMBER($P298),ISNUMBER($AL298),$AL298&lt;&gt;0),ROUND($P298/$AL298*100,1),"")</f>
        <v/>
      </c>
      <c r="AG298" s="54">
        <f>IF(AND(ISNUMBER($S298),ISNUMBER($AL298),$AL298&lt;&gt;0),ROUND($S298/$AL298*100,2),"")</f>
        <v/>
      </c>
      <c r="AH298" s="53">
        <f>IF(AND(ISNUMBER($Q298),ISNUMBER($AL298),$AL298&lt;&gt;0),ROUND($Q298/$AL298*100,1),"")</f>
        <v/>
      </c>
      <c r="AI298" s="48">
        <f>IF(ISNUMBER($S298),IF($S298&lt;=1,"Yes","No"),"n/a")</f>
        <v/>
      </c>
      <c r="AJ298" s="48">
        <f>IF(ISNUMBER($S298),ROUND(MAX(0,MIN(100,100-$S298*2.5-IF(ISNUMBER($T298),$T298,0)*0.12+IF($S298&lt;=1,12,0))),0),"")</f>
        <v/>
      </c>
      <c r="AK298" s="48">
        <f>IF(ISNUMBER($Q298),IF($Q298&gt;=100,20,IF($Q298&gt;=30,10,0)),0)+IF(ISNUMBER($R298),IF($R298&gt;=100,20,0),0)+IF(ISNUMBER($P298),IF($P298&gt;=150,20,IF($P298&gt;=50,12,5)),0)+IF(ISNUMBER($S298),IF($S298&lt;=1,15,0),0)</f>
        <v/>
      </c>
      <c r="AL298" s="48" t="n">
        <v>625</v>
      </c>
      <c r="AM298" s="49" t="n"/>
      <c r="AN298" s="48">
        <f>IF(AND(ISNUMBER($P298),ISNUMBER($AL298),$AL298&lt;&gt;0),IF(OR($P298&gt;180,$P298/$AL298*1000&gt;400),"Over ceiling, confirm SKU","Within"),"n/a")</f>
        <v/>
      </c>
      <c r="AO298" s="51" t="n"/>
      <c r="AP298" s="51" t="n"/>
      <c r="AQ298" s="51" t="n"/>
      <c r="AR298" s="34" t="inlineStr">
        <is>
          <t>Retrieved and cited, see Enrichment Log</t>
        </is>
      </c>
      <c r="AS298" s="34" t="inlineStr">
        <is>
          <t>BLANK -&gt; requires live Amazon.ca capture</t>
        </is>
      </c>
      <c r="AT298" s="34" t="inlineStr">
        <is>
          <t>Unverified commercial data</t>
        </is>
      </c>
    </row>
    <row r="299" ht="28" customHeight="1">
      <c r="A299" s="34" t="inlineStr">
        <is>
          <t>Electrolit</t>
        </is>
      </c>
      <c r="B299" s="34" t="inlineStr">
        <is>
          <t>Electrolit Hydration Beverage | Blue Raspberry | 6 pack 625mL</t>
        </is>
      </c>
      <c r="C299" s="34" t="inlineStr">
        <is>
          <t>2) Electrolyte beverage (RTD)</t>
        </is>
      </c>
      <c r="D299" s="34" t="inlineStr">
        <is>
          <t>625 mL bottle</t>
        </is>
      </c>
      <c r="E299" s="48" t="n">
        <v>6</v>
      </c>
      <c r="F299" s="49" t="n"/>
      <c r="G299" s="50">
        <f>IF(AND(ISNUMBER($F299),ISNUMBER($E299),$E299&lt;&gt;0),$F299/$E299,"")</f>
        <v/>
      </c>
      <c r="H299" s="50">
        <f>IF(AND(ISNUMBER($F299),ISNUMBER($AL299),ISNUMBER($E299),($AL299*$E299)&lt;&gt;0),$F299/($AL299*$E299)*100,"")</f>
        <v/>
      </c>
      <c r="I299" s="51" t="n"/>
      <c r="J299" s="52" t="n"/>
      <c r="K299" s="50">
        <f>IF(AND(ISNUMBER($F299),ISNUMBER($J299)),$F299*(1-$J299),"")</f>
        <v/>
      </c>
      <c r="L299" s="51" t="n"/>
      <c r="M299" s="51" t="n"/>
      <c r="N299" s="50">
        <f>IF(ISNUMBER($F299),($F299-IF(ISNUMBER($AM299),$AM299,0))*(1-IF(ISNUMBER($J299),$J299,0)),"")</f>
        <v/>
      </c>
      <c r="O299" s="34" t="inlineStr">
        <is>
          <t>Blue Raspberry</t>
        </is>
      </c>
      <c r="P299" s="48" t="n">
        <v>0</v>
      </c>
      <c r="Q299" s="48" t="n">
        <v>270</v>
      </c>
      <c r="R299" s="48" t="n">
        <v>200</v>
      </c>
      <c r="S299" s="48" t="n">
        <v>24</v>
      </c>
      <c r="T299" s="48" t="n">
        <v>100</v>
      </c>
      <c r="U299" s="34" t="inlineStr">
        <is>
          <t>Cane sugar + glucose</t>
        </is>
      </c>
      <c r="V299" s="34" t="inlineStr">
        <is>
          <t>Magnesium + calcium + sodium + potassium, fast rehydration</t>
        </is>
      </c>
      <c r="W299" s="51" t="n"/>
      <c r="X299" s="51" t="n"/>
      <c r="Y299" s="51" t="n"/>
      <c r="Z299" s="51" t="n"/>
      <c r="AA299" s="34" t="inlineStr">
        <is>
          <t>High</t>
        </is>
      </c>
      <c r="AB299" s="34" t="inlineStr">
        <is>
          <t>Fast growing Mexican import; strong Amazon momentum</t>
        </is>
      </c>
      <c r="AC299" s="34" t="inlineStr">
        <is>
          <t>Multi mineral rehydration popular for recovery</t>
        </is>
      </c>
      <c r="AD299" s="34" t="inlineStr">
        <is>
          <t>Broad mineral profile (incl. magnesium) for serious rehydration.</t>
        </is>
      </c>
      <c r="AE299" s="51" t="n"/>
      <c r="AF299" s="53">
        <f>IF(AND(ISNUMBER($P299),ISNUMBER($AL299),$AL299&lt;&gt;0),ROUND($P299/$AL299*100,1),"")</f>
        <v/>
      </c>
      <c r="AG299" s="54">
        <f>IF(AND(ISNUMBER($S299),ISNUMBER($AL299),$AL299&lt;&gt;0),ROUND($S299/$AL299*100,2),"")</f>
        <v/>
      </c>
      <c r="AH299" s="53">
        <f>IF(AND(ISNUMBER($Q299),ISNUMBER($AL299),$AL299&lt;&gt;0),ROUND($Q299/$AL299*100,1),"")</f>
        <v/>
      </c>
      <c r="AI299" s="48">
        <f>IF(ISNUMBER($S299),IF($S299&lt;=1,"Yes","No"),"n/a")</f>
        <v/>
      </c>
      <c r="AJ299" s="48">
        <f>IF(ISNUMBER($S299),ROUND(MAX(0,MIN(100,100-$S299*2.5-IF(ISNUMBER($T299),$T299,0)*0.12+IF($S299&lt;=1,12,0))),0),"")</f>
        <v/>
      </c>
      <c r="AK299" s="48">
        <f>IF(ISNUMBER($Q299),IF($Q299&gt;=100,20,IF($Q299&gt;=30,10,0)),0)+IF(ISNUMBER($R299),IF($R299&gt;=100,20,0),0)+IF(ISNUMBER($P299),IF($P299&gt;=150,20,IF($P299&gt;=50,12,5)),0)+IF(ISNUMBER($S299),IF($S299&lt;=1,15,0),0)</f>
        <v/>
      </c>
      <c r="AL299" s="48" t="n">
        <v>625</v>
      </c>
      <c r="AM299" s="49" t="n"/>
      <c r="AN299" s="48">
        <f>IF(AND(ISNUMBER($P299),ISNUMBER($AL299),$AL299&lt;&gt;0),IF(OR($P299&gt;180,$P299/$AL299*1000&gt;400),"Over ceiling, confirm SKU","Within"),"n/a")</f>
        <v/>
      </c>
      <c r="AO299" s="51" t="n"/>
      <c r="AP299" s="51" t="n"/>
      <c r="AQ299" s="51" t="n"/>
      <c r="AR299" s="34" t="inlineStr">
        <is>
          <t>Retrieved and cited, see Enrichment Log</t>
        </is>
      </c>
      <c r="AS299" s="34" t="inlineStr">
        <is>
          <t>BLANK -&gt; requires live Amazon.ca capture</t>
        </is>
      </c>
      <c r="AT299" s="34" t="inlineStr">
        <is>
          <t>Unverified commercial data</t>
        </is>
      </c>
    </row>
    <row r="300" ht="28" customHeight="1">
      <c r="A300" s="34" t="inlineStr">
        <is>
          <t>Electrolit</t>
        </is>
      </c>
      <c r="B300" s="34" t="inlineStr">
        <is>
          <t>Electrolit Hydration Beverage | Blue Raspberry | 12 pack 625mL</t>
        </is>
      </c>
      <c r="C300" s="34" t="inlineStr">
        <is>
          <t>2) Electrolyte beverage (RTD)</t>
        </is>
      </c>
      <c r="D300" s="34" t="inlineStr">
        <is>
          <t>625 mL bottle</t>
        </is>
      </c>
      <c r="E300" s="48" t="n">
        <v>12</v>
      </c>
      <c r="F300" s="49" t="n"/>
      <c r="G300" s="50">
        <f>IF(AND(ISNUMBER($F300),ISNUMBER($E300),$E300&lt;&gt;0),$F300/$E300,"")</f>
        <v/>
      </c>
      <c r="H300" s="50">
        <f>IF(AND(ISNUMBER($F300),ISNUMBER($AL300),ISNUMBER($E300),($AL300*$E300)&lt;&gt;0),$F300/($AL300*$E300)*100,"")</f>
        <v/>
      </c>
      <c r="I300" s="51" t="n"/>
      <c r="J300" s="52" t="n"/>
      <c r="K300" s="50">
        <f>IF(AND(ISNUMBER($F300),ISNUMBER($J300)),$F300*(1-$J300),"")</f>
        <v/>
      </c>
      <c r="L300" s="51" t="n"/>
      <c r="M300" s="51" t="n"/>
      <c r="N300" s="50">
        <f>IF(ISNUMBER($F300),($F300-IF(ISNUMBER($AM300),$AM300,0))*(1-IF(ISNUMBER($J300),$J300,0)),"")</f>
        <v/>
      </c>
      <c r="O300" s="34" t="inlineStr">
        <is>
          <t>Blue Raspberry</t>
        </is>
      </c>
      <c r="P300" s="48" t="n">
        <v>0</v>
      </c>
      <c r="Q300" s="48" t="n">
        <v>270</v>
      </c>
      <c r="R300" s="48" t="n">
        <v>200</v>
      </c>
      <c r="S300" s="48" t="n">
        <v>24</v>
      </c>
      <c r="T300" s="48" t="n">
        <v>100</v>
      </c>
      <c r="U300" s="34" t="inlineStr">
        <is>
          <t>Cane sugar + glucose</t>
        </is>
      </c>
      <c r="V300" s="34" t="inlineStr">
        <is>
          <t>Magnesium + calcium + sodium + potassium, fast rehydration</t>
        </is>
      </c>
      <c r="W300" s="51" t="n"/>
      <c r="X300" s="51" t="n"/>
      <c r="Y300" s="51" t="n"/>
      <c r="Z300" s="51" t="n"/>
      <c r="AA300" s="34" t="inlineStr">
        <is>
          <t>High</t>
        </is>
      </c>
      <c r="AB300" s="34" t="inlineStr">
        <is>
          <t>Fast growing Mexican import; strong Amazon momentum</t>
        </is>
      </c>
      <c r="AC300" s="34" t="inlineStr">
        <is>
          <t>Multi mineral rehydration popular for recovery</t>
        </is>
      </c>
      <c r="AD300" s="34" t="inlineStr">
        <is>
          <t>Broad mineral profile (incl. magnesium) for serious rehydration.</t>
        </is>
      </c>
      <c r="AE300" s="51" t="n"/>
      <c r="AF300" s="53">
        <f>IF(AND(ISNUMBER($P300),ISNUMBER($AL300),$AL300&lt;&gt;0),ROUND($P300/$AL300*100,1),"")</f>
        <v/>
      </c>
      <c r="AG300" s="54">
        <f>IF(AND(ISNUMBER($S300),ISNUMBER($AL300),$AL300&lt;&gt;0),ROUND($S300/$AL300*100,2),"")</f>
        <v/>
      </c>
      <c r="AH300" s="53">
        <f>IF(AND(ISNUMBER($Q300),ISNUMBER($AL300),$AL300&lt;&gt;0),ROUND($Q300/$AL300*100,1),"")</f>
        <v/>
      </c>
      <c r="AI300" s="48">
        <f>IF(ISNUMBER($S300),IF($S300&lt;=1,"Yes","No"),"n/a")</f>
        <v/>
      </c>
      <c r="AJ300" s="48">
        <f>IF(ISNUMBER($S300),ROUND(MAX(0,MIN(100,100-$S300*2.5-IF(ISNUMBER($T300),$T300,0)*0.12+IF($S300&lt;=1,12,0))),0),"")</f>
        <v/>
      </c>
      <c r="AK300" s="48">
        <f>IF(ISNUMBER($Q300),IF($Q300&gt;=100,20,IF($Q300&gt;=30,10,0)),0)+IF(ISNUMBER($R300),IF($R300&gt;=100,20,0),0)+IF(ISNUMBER($P300),IF($P300&gt;=150,20,IF($P300&gt;=50,12,5)),0)+IF(ISNUMBER($S300),IF($S300&lt;=1,15,0),0)</f>
        <v/>
      </c>
      <c r="AL300" s="48" t="n">
        <v>625</v>
      </c>
      <c r="AM300" s="49" t="n"/>
      <c r="AN300" s="48">
        <f>IF(AND(ISNUMBER($P300),ISNUMBER($AL300),$AL300&lt;&gt;0),IF(OR($P300&gt;180,$P300/$AL300*1000&gt;400),"Over ceiling, confirm SKU","Within"),"n/a")</f>
        <v/>
      </c>
      <c r="AO300" s="51" t="n"/>
      <c r="AP300" s="51" t="n"/>
      <c r="AQ300" s="51" t="n"/>
      <c r="AR300" s="34" t="inlineStr">
        <is>
          <t>Retrieved and cited, see Enrichment Log</t>
        </is>
      </c>
      <c r="AS300" s="34" t="inlineStr">
        <is>
          <t>BLANK -&gt; requires live Amazon.ca capture</t>
        </is>
      </c>
      <c r="AT300" s="34" t="inlineStr">
        <is>
          <t>Unverified commercial data</t>
        </is>
      </c>
    </row>
    <row r="301" ht="28" customHeight="1">
      <c r="A301" s="34" t="inlineStr">
        <is>
          <t>Electrolit</t>
        </is>
      </c>
      <c r="B301" s="34" t="inlineStr">
        <is>
          <t>Electrolit Hydration Beverage | Blue Raspberry | 24 pack 625mL</t>
        </is>
      </c>
      <c r="C301" s="34" t="inlineStr">
        <is>
          <t>2) Electrolyte beverage (RTD)</t>
        </is>
      </c>
      <c r="D301" s="34" t="inlineStr">
        <is>
          <t>625 mL bottle</t>
        </is>
      </c>
      <c r="E301" s="48" t="n">
        <v>24</v>
      </c>
      <c r="F301" s="49" t="n"/>
      <c r="G301" s="50">
        <f>IF(AND(ISNUMBER($F301),ISNUMBER($E301),$E301&lt;&gt;0),$F301/$E301,"")</f>
        <v/>
      </c>
      <c r="H301" s="50">
        <f>IF(AND(ISNUMBER($F301),ISNUMBER($AL301),ISNUMBER($E301),($AL301*$E301)&lt;&gt;0),$F301/($AL301*$E301)*100,"")</f>
        <v/>
      </c>
      <c r="I301" s="51" t="n"/>
      <c r="J301" s="52" t="n"/>
      <c r="K301" s="50">
        <f>IF(AND(ISNUMBER($F301),ISNUMBER($J301)),$F301*(1-$J301),"")</f>
        <v/>
      </c>
      <c r="L301" s="51" t="n"/>
      <c r="M301" s="51" t="n"/>
      <c r="N301" s="50">
        <f>IF(ISNUMBER($F301),($F301-IF(ISNUMBER($AM301),$AM301,0))*(1-IF(ISNUMBER($J301),$J301,0)),"")</f>
        <v/>
      </c>
      <c r="O301" s="34" t="inlineStr">
        <is>
          <t>Blue Raspberry</t>
        </is>
      </c>
      <c r="P301" s="48" t="n">
        <v>0</v>
      </c>
      <c r="Q301" s="48" t="n">
        <v>270</v>
      </c>
      <c r="R301" s="48" t="n">
        <v>200</v>
      </c>
      <c r="S301" s="48" t="n">
        <v>24</v>
      </c>
      <c r="T301" s="48" t="n">
        <v>100</v>
      </c>
      <c r="U301" s="34" t="inlineStr">
        <is>
          <t>Cane sugar + glucose</t>
        </is>
      </c>
      <c r="V301" s="34" t="inlineStr">
        <is>
          <t>Magnesium + calcium + sodium + potassium, fast rehydration</t>
        </is>
      </c>
      <c r="W301" s="51" t="n"/>
      <c r="X301" s="51" t="n"/>
      <c r="Y301" s="51" t="n"/>
      <c r="Z301" s="51" t="n"/>
      <c r="AA301" s="34" t="inlineStr">
        <is>
          <t>High</t>
        </is>
      </c>
      <c r="AB301" s="34" t="inlineStr">
        <is>
          <t>Fast growing Mexican import; strong Amazon momentum</t>
        </is>
      </c>
      <c r="AC301" s="34" t="inlineStr">
        <is>
          <t>Multi mineral rehydration popular for recovery</t>
        </is>
      </c>
      <c r="AD301" s="34" t="inlineStr">
        <is>
          <t>Broad mineral profile (incl. magnesium) for serious rehydration.</t>
        </is>
      </c>
      <c r="AE301" s="51" t="n"/>
      <c r="AF301" s="53">
        <f>IF(AND(ISNUMBER($P301),ISNUMBER($AL301),$AL301&lt;&gt;0),ROUND($P301/$AL301*100,1),"")</f>
        <v/>
      </c>
      <c r="AG301" s="54">
        <f>IF(AND(ISNUMBER($S301),ISNUMBER($AL301),$AL301&lt;&gt;0),ROUND($S301/$AL301*100,2),"")</f>
        <v/>
      </c>
      <c r="AH301" s="53">
        <f>IF(AND(ISNUMBER($Q301),ISNUMBER($AL301),$AL301&lt;&gt;0),ROUND($Q301/$AL301*100,1),"")</f>
        <v/>
      </c>
      <c r="AI301" s="48">
        <f>IF(ISNUMBER($S301),IF($S301&lt;=1,"Yes","No"),"n/a")</f>
        <v/>
      </c>
      <c r="AJ301" s="48">
        <f>IF(ISNUMBER($S301),ROUND(MAX(0,MIN(100,100-$S301*2.5-IF(ISNUMBER($T301),$T301,0)*0.12+IF($S301&lt;=1,12,0))),0),"")</f>
        <v/>
      </c>
      <c r="AK301" s="48">
        <f>IF(ISNUMBER($Q301),IF($Q301&gt;=100,20,IF($Q301&gt;=30,10,0)),0)+IF(ISNUMBER($R301),IF($R301&gt;=100,20,0),0)+IF(ISNUMBER($P301),IF($P301&gt;=150,20,IF($P301&gt;=50,12,5)),0)+IF(ISNUMBER($S301),IF($S301&lt;=1,15,0),0)</f>
        <v/>
      </c>
      <c r="AL301" s="48" t="n">
        <v>625</v>
      </c>
      <c r="AM301" s="49" t="n"/>
      <c r="AN301" s="48">
        <f>IF(AND(ISNUMBER($P301),ISNUMBER($AL301),$AL301&lt;&gt;0),IF(OR($P301&gt;180,$P301/$AL301*1000&gt;400),"Over ceiling, confirm SKU","Within"),"n/a")</f>
        <v/>
      </c>
      <c r="AO301" s="51" t="n"/>
      <c r="AP301" s="51" t="n"/>
      <c r="AQ301" s="51" t="n"/>
      <c r="AR301" s="34" t="inlineStr">
        <is>
          <t>Retrieved and cited, see Enrichment Log</t>
        </is>
      </c>
      <c r="AS301" s="34" t="inlineStr">
        <is>
          <t>BLANK -&gt; requires live Amazon.ca capture</t>
        </is>
      </c>
      <c r="AT301" s="34" t="inlineStr">
        <is>
          <t>Unverified commercial data</t>
        </is>
      </c>
    </row>
    <row r="302" ht="28" customHeight="1">
      <c r="A302" s="34" t="inlineStr">
        <is>
          <t>Electrolit</t>
        </is>
      </c>
      <c r="B302" s="34" t="inlineStr">
        <is>
          <t>Electrolit Hydration Beverage | Grape | single 625mL</t>
        </is>
      </c>
      <c r="C302" s="34" t="inlineStr">
        <is>
          <t>2) Electrolyte beverage (RTD)</t>
        </is>
      </c>
      <c r="D302" s="34" t="inlineStr">
        <is>
          <t>625 mL bottle</t>
        </is>
      </c>
      <c r="E302" s="48" t="n">
        <v>1</v>
      </c>
      <c r="F302" s="49" t="n"/>
      <c r="G302" s="50">
        <f>IF(AND(ISNUMBER($F302),ISNUMBER($E302),$E302&lt;&gt;0),$F302/$E302,"")</f>
        <v/>
      </c>
      <c r="H302" s="50">
        <f>IF(AND(ISNUMBER($F302),ISNUMBER($AL302),ISNUMBER($E302),($AL302*$E302)&lt;&gt;0),$F302/($AL302*$E302)*100,"")</f>
        <v/>
      </c>
      <c r="I302" s="51" t="n"/>
      <c r="J302" s="52" t="n"/>
      <c r="K302" s="50">
        <f>IF(AND(ISNUMBER($F302),ISNUMBER($J302)),$F302*(1-$J302),"")</f>
        <v/>
      </c>
      <c r="L302" s="51" t="n"/>
      <c r="M302" s="51" t="n"/>
      <c r="N302" s="50">
        <f>IF(ISNUMBER($F302),($F302-IF(ISNUMBER($AM302),$AM302,0))*(1-IF(ISNUMBER($J302),$J302,0)),"")</f>
        <v/>
      </c>
      <c r="O302" s="34" t="inlineStr">
        <is>
          <t>Grape</t>
        </is>
      </c>
      <c r="P302" s="48" t="n">
        <v>0</v>
      </c>
      <c r="Q302" s="48" t="n">
        <v>270</v>
      </c>
      <c r="R302" s="48" t="n">
        <v>200</v>
      </c>
      <c r="S302" s="48" t="n">
        <v>24</v>
      </c>
      <c r="T302" s="48" t="n">
        <v>100</v>
      </c>
      <c r="U302" s="34" t="inlineStr">
        <is>
          <t>Cane sugar + glucose</t>
        </is>
      </c>
      <c r="V302" s="34" t="inlineStr">
        <is>
          <t>Magnesium + calcium + sodium + potassium, fast rehydration</t>
        </is>
      </c>
      <c r="W302" s="51" t="n"/>
      <c r="X302" s="51" t="n"/>
      <c r="Y302" s="51" t="n"/>
      <c r="Z302" s="51" t="n"/>
      <c r="AA302" s="34" t="inlineStr">
        <is>
          <t>High</t>
        </is>
      </c>
      <c r="AB302" s="34" t="inlineStr">
        <is>
          <t>Fast growing Mexican import; strong Amazon momentum</t>
        </is>
      </c>
      <c r="AC302" s="34" t="inlineStr">
        <is>
          <t>Multi mineral rehydration popular for recovery</t>
        </is>
      </c>
      <c r="AD302" s="34" t="inlineStr">
        <is>
          <t>Broad mineral profile (incl. magnesium) for serious rehydration.</t>
        </is>
      </c>
      <c r="AE302" s="51" t="n"/>
      <c r="AF302" s="53">
        <f>IF(AND(ISNUMBER($P302),ISNUMBER($AL302),$AL302&lt;&gt;0),ROUND($P302/$AL302*100,1),"")</f>
        <v/>
      </c>
      <c r="AG302" s="54">
        <f>IF(AND(ISNUMBER($S302),ISNUMBER($AL302),$AL302&lt;&gt;0),ROUND($S302/$AL302*100,2),"")</f>
        <v/>
      </c>
      <c r="AH302" s="53">
        <f>IF(AND(ISNUMBER($Q302),ISNUMBER($AL302),$AL302&lt;&gt;0),ROUND($Q302/$AL302*100,1),"")</f>
        <v/>
      </c>
      <c r="AI302" s="48">
        <f>IF(ISNUMBER($S302),IF($S302&lt;=1,"Yes","No"),"n/a")</f>
        <v/>
      </c>
      <c r="AJ302" s="48">
        <f>IF(ISNUMBER($S302),ROUND(MAX(0,MIN(100,100-$S302*2.5-IF(ISNUMBER($T302),$T302,0)*0.12+IF($S302&lt;=1,12,0))),0),"")</f>
        <v/>
      </c>
      <c r="AK302" s="48">
        <f>IF(ISNUMBER($Q302),IF($Q302&gt;=100,20,IF($Q302&gt;=30,10,0)),0)+IF(ISNUMBER($R302),IF($R302&gt;=100,20,0),0)+IF(ISNUMBER($P302),IF($P302&gt;=150,20,IF($P302&gt;=50,12,5)),0)+IF(ISNUMBER($S302),IF($S302&lt;=1,15,0),0)</f>
        <v/>
      </c>
      <c r="AL302" s="48" t="n">
        <v>625</v>
      </c>
      <c r="AM302" s="49" t="n"/>
      <c r="AN302" s="48">
        <f>IF(AND(ISNUMBER($P302),ISNUMBER($AL302),$AL302&lt;&gt;0),IF(OR($P302&gt;180,$P302/$AL302*1000&gt;400),"Over ceiling, confirm SKU","Within"),"n/a")</f>
        <v/>
      </c>
      <c r="AO302" s="51" t="n"/>
      <c r="AP302" s="51" t="n"/>
      <c r="AQ302" s="51" t="n"/>
      <c r="AR302" s="34" t="inlineStr">
        <is>
          <t>Retrieved and cited, see Enrichment Log</t>
        </is>
      </c>
      <c r="AS302" s="34" t="inlineStr">
        <is>
          <t>BLANK -&gt; requires live Amazon.ca capture</t>
        </is>
      </c>
      <c r="AT302" s="34" t="inlineStr">
        <is>
          <t>Unverified commercial data</t>
        </is>
      </c>
    </row>
    <row r="303" ht="28" customHeight="1">
      <c r="A303" s="34" t="inlineStr">
        <is>
          <t>Electrolit</t>
        </is>
      </c>
      <c r="B303" s="34" t="inlineStr">
        <is>
          <t>Electrolit Hydration Beverage | Grape | 6 pack 625mL</t>
        </is>
      </c>
      <c r="C303" s="34" t="inlineStr">
        <is>
          <t>2) Electrolyte beverage (RTD)</t>
        </is>
      </c>
      <c r="D303" s="34" t="inlineStr">
        <is>
          <t>625 mL bottle</t>
        </is>
      </c>
      <c r="E303" s="48" t="n">
        <v>6</v>
      </c>
      <c r="F303" s="49" t="n"/>
      <c r="G303" s="50">
        <f>IF(AND(ISNUMBER($F303),ISNUMBER($E303),$E303&lt;&gt;0),$F303/$E303,"")</f>
        <v/>
      </c>
      <c r="H303" s="50">
        <f>IF(AND(ISNUMBER($F303),ISNUMBER($AL303),ISNUMBER($E303),($AL303*$E303)&lt;&gt;0),$F303/($AL303*$E303)*100,"")</f>
        <v/>
      </c>
      <c r="I303" s="51" t="n"/>
      <c r="J303" s="52" t="n"/>
      <c r="K303" s="50">
        <f>IF(AND(ISNUMBER($F303),ISNUMBER($J303)),$F303*(1-$J303),"")</f>
        <v/>
      </c>
      <c r="L303" s="51" t="n"/>
      <c r="M303" s="51" t="n"/>
      <c r="N303" s="50">
        <f>IF(ISNUMBER($F303),($F303-IF(ISNUMBER($AM303),$AM303,0))*(1-IF(ISNUMBER($J303),$J303,0)),"")</f>
        <v/>
      </c>
      <c r="O303" s="34" t="inlineStr">
        <is>
          <t>Grape</t>
        </is>
      </c>
      <c r="P303" s="48" t="n">
        <v>0</v>
      </c>
      <c r="Q303" s="48" t="n">
        <v>270</v>
      </c>
      <c r="R303" s="48" t="n">
        <v>200</v>
      </c>
      <c r="S303" s="48" t="n">
        <v>24</v>
      </c>
      <c r="T303" s="48" t="n">
        <v>100</v>
      </c>
      <c r="U303" s="34" t="inlineStr">
        <is>
          <t>Cane sugar + glucose</t>
        </is>
      </c>
      <c r="V303" s="34" t="inlineStr">
        <is>
          <t>Magnesium + calcium + sodium + potassium, fast rehydration</t>
        </is>
      </c>
      <c r="W303" s="51" t="n"/>
      <c r="X303" s="51" t="n"/>
      <c r="Y303" s="51" t="n"/>
      <c r="Z303" s="51" t="n"/>
      <c r="AA303" s="34" t="inlineStr">
        <is>
          <t>High</t>
        </is>
      </c>
      <c r="AB303" s="34" t="inlineStr">
        <is>
          <t>Fast growing Mexican import; strong Amazon momentum</t>
        </is>
      </c>
      <c r="AC303" s="34" t="inlineStr">
        <is>
          <t>Multi mineral rehydration popular for recovery</t>
        </is>
      </c>
      <c r="AD303" s="34" t="inlineStr">
        <is>
          <t>Broad mineral profile (incl. magnesium) for serious rehydration.</t>
        </is>
      </c>
      <c r="AE303" s="51" t="n"/>
      <c r="AF303" s="53">
        <f>IF(AND(ISNUMBER($P303),ISNUMBER($AL303),$AL303&lt;&gt;0),ROUND($P303/$AL303*100,1),"")</f>
        <v/>
      </c>
      <c r="AG303" s="54">
        <f>IF(AND(ISNUMBER($S303),ISNUMBER($AL303),$AL303&lt;&gt;0),ROUND($S303/$AL303*100,2),"")</f>
        <v/>
      </c>
      <c r="AH303" s="53">
        <f>IF(AND(ISNUMBER($Q303),ISNUMBER($AL303),$AL303&lt;&gt;0),ROUND($Q303/$AL303*100,1),"")</f>
        <v/>
      </c>
      <c r="AI303" s="48">
        <f>IF(ISNUMBER($S303),IF($S303&lt;=1,"Yes","No"),"n/a")</f>
        <v/>
      </c>
      <c r="AJ303" s="48">
        <f>IF(ISNUMBER($S303),ROUND(MAX(0,MIN(100,100-$S303*2.5-IF(ISNUMBER($T303),$T303,0)*0.12+IF($S303&lt;=1,12,0))),0),"")</f>
        <v/>
      </c>
      <c r="AK303" s="48">
        <f>IF(ISNUMBER($Q303),IF($Q303&gt;=100,20,IF($Q303&gt;=30,10,0)),0)+IF(ISNUMBER($R303),IF($R303&gt;=100,20,0),0)+IF(ISNUMBER($P303),IF($P303&gt;=150,20,IF($P303&gt;=50,12,5)),0)+IF(ISNUMBER($S303),IF($S303&lt;=1,15,0),0)</f>
        <v/>
      </c>
      <c r="AL303" s="48" t="n">
        <v>625</v>
      </c>
      <c r="AM303" s="49" t="n"/>
      <c r="AN303" s="48">
        <f>IF(AND(ISNUMBER($P303),ISNUMBER($AL303),$AL303&lt;&gt;0),IF(OR($P303&gt;180,$P303/$AL303*1000&gt;400),"Over ceiling, confirm SKU","Within"),"n/a")</f>
        <v/>
      </c>
      <c r="AO303" s="51" t="n"/>
      <c r="AP303" s="51" t="n"/>
      <c r="AQ303" s="51" t="n"/>
      <c r="AR303" s="34" t="inlineStr">
        <is>
          <t>Retrieved and cited, see Enrichment Log</t>
        </is>
      </c>
      <c r="AS303" s="34" t="inlineStr">
        <is>
          <t>BLANK -&gt; requires live Amazon.ca capture</t>
        </is>
      </c>
      <c r="AT303" s="34" t="inlineStr">
        <is>
          <t>Unverified commercial data</t>
        </is>
      </c>
    </row>
    <row r="304" ht="28" customHeight="1">
      <c r="A304" s="34" t="inlineStr">
        <is>
          <t>Electrolit</t>
        </is>
      </c>
      <c r="B304" s="34" t="inlineStr">
        <is>
          <t>Electrolit Hydration Beverage | Grape | 12 pack 625mL</t>
        </is>
      </c>
      <c r="C304" s="34" t="inlineStr">
        <is>
          <t>2) Electrolyte beverage (RTD)</t>
        </is>
      </c>
      <c r="D304" s="34" t="inlineStr">
        <is>
          <t>625 mL bottle</t>
        </is>
      </c>
      <c r="E304" s="48" t="n">
        <v>12</v>
      </c>
      <c r="F304" s="49" t="n"/>
      <c r="G304" s="50">
        <f>IF(AND(ISNUMBER($F304),ISNUMBER($E304),$E304&lt;&gt;0),$F304/$E304,"")</f>
        <v/>
      </c>
      <c r="H304" s="50">
        <f>IF(AND(ISNUMBER($F304),ISNUMBER($AL304),ISNUMBER($E304),($AL304*$E304)&lt;&gt;0),$F304/($AL304*$E304)*100,"")</f>
        <v/>
      </c>
      <c r="I304" s="51" t="n"/>
      <c r="J304" s="52" t="n"/>
      <c r="K304" s="50">
        <f>IF(AND(ISNUMBER($F304),ISNUMBER($J304)),$F304*(1-$J304),"")</f>
        <v/>
      </c>
      <c r="L304" s="51" t="n"/>
      <c r="M304" s="51" t="n"/>
      <c r="N304" s="50">
        <f>IF(ISNUMBER($F304),($F304-IF(ISNUMBER($AM304),$AM304,0))*(1-IF(ISNUMBER($J304),$J304,0)),"")</f>
        <v/>
      </c>
      <c r="O304" s="34" t="inlineStr">
        <is>
          <t>Grape</t>
        </is>
      </c>
      <c r="P304" s="48" t="n">
        <v>0</v>
      </c>
      <c r="Q304" s="48" t="n">
        <v>270</v>
      </c>
      <c r="R304" s="48" t="n">
        <v>200</v>
      </c>
      <c r="S304" s="48" t="n">
        <v>24</v>
      </c>
      <c r="T304" s="48" t="n">
        <v>100</v>
      </c>
      <c r="U304" s="34" t="inlineStr">
        <is>
          <t>Cane sugar + glucose</t>
        </is>
      </c>
      <c r="V304" s="34" t="inlineStr">
        <is>
          <t>Magnesium + calcium + sodium + potassium, fast rehydration</t>
        </is>
      </c>
      <c r="W304" s="51" t="n"/>
      <c r="X304" s="51" t="n"/>
      <c r="Y304" s="51" t="n"/>
      <c r="Z304" s="51" t="n"/>
      <c r="AA304" s="34" t="inlineStr">
        <is>
          <t>High</t>
        </is>
      </c>
      <c r="AB304" s="34" t="inlineStr">
        <is>
          <t>Fast growing Mexican import; strong Amazon momentum</t>
        </is>
      </c>
      <c r="AC304" s="34" t="inlineStr">
        <is>
          <t>Multi mineral rehydration popular for recovery</t>
        </is>
      </c>
      <c r="AD304" s="34" t="inlineStr">
        <is>
          <t>Broad mineral profile (incl. magnesium) for serious rehydration.</t>
        </is>
      </c>
      <c r="AE304" s="51" t="n"/>
      <c r="AF304" s="53">
        <f>IF(AND(ISNUMBER($P304),ISNUMBER($AL304),$AL304&lt;&gt;0),ROUND($P304/$AL304*100,1),"")</f>
        <v/>
      </c>
      <c r="AG304" s="54">
        <f>IF(AND(ISNUMBER($S304),ISNUMBER($AL304),$AL304&lt;&gt;0),ROUND($S304/$AL304*100,2),"")</f>
        <v/>
      </c>
      <c r="AH304" s="53">
        <f>IF(AND(ISNUMBER($Q304),ISNUMBER($AL304),$AL304&lt;&gt;0),ROUND($Q304/$AL304*100,1),"")</f>
        <v/>
      </c>
      <c r="AI304" s="48">
        <f>IF(ISNUMBER($S304),IF($S304&lt;=1,"Yes","No"),"n/a")</f>
        <v/>
      </c>
      <c r="AJ304" s="48">
        <f>IF(ISNUMBER($S304),ROUND(MAX(0,MIN(100,100-$S304*2.5-IF(ISNUMBER($T304),$T304,0)*0.12+IF($S304&lt;=1,12,0))),0),"")</f>
        <v/>
      </c>
      <c r="AK304" s="48">
        <f>IF(ISNUMBER($Q304),IF($Q304&gt;=100,20,IF($Q304&gt;=30,10,0)),0)+IF(ISNUMBER($R304),IF($R304&gt;=100,20,0),0)+IF(ISNUMBER($P304),IF($P304&gt;=150,20,IF($P304&gt;=50,12,5)),0)+IF(ISNUMBER($S304),IF($S304&lt;=1,15,0),0)</f>
        <v/>
      </c>
      <c r="AL304" s="48" t="n">
        <v>625</v>
      </c>
      <c r="AM304" s="49" t="n"/>
      <c r="AN304" s="48">
        <f>IF(AND(ISNUMBER($P304),ISNUMBER($AL304),$AL304&lt;&gt;0),IF(OR($P304&gt;180,$P304/$AL304*1000&gt;400),"Over ceiling, confirm SKU","Within"),"n/a")</f>
        <v/>
      </c>
      <c r="AO304" s="51" t="n"/>
      <c r="AP304" s="51" t="n"/>
      <c r="AQ304" s="51" t="n"/>
      <c r="AR304" s="34" t="inlineStr">
        <is>
          <t>Retrieved and cited, see Enrichment Log</t>
        </is>
      </c>
      <c r="AS304" s="34" t="inlineStr">
        <is>
          <t>BLANK -&gt; requires live Amazon.ca capture</t>
        </is>
      </c>
      <c r="AT304" s="34" t="inlineStr">
        <is>
          <t>Unverified commercial data</t>
        </is>
      </c>
    </row>
    <row r="305" ht="28" customHeight="1">
      <c r="A305" s="34" t="inlineStr">
        <is>
          <t>Electrolit</t>
        </is>
      </c>
      <c r="B305" s="34" t="inlineStr">
        <is>
          <t>Electrolit Hydration Beverage | Grape | 24 pack 625mL</t>
        </is>
      </c>
      <c r="C305" s="34" t="inlineStr">
        <is>
          <t>2) Electrolyte beverage (RTD)</t>
        </is>
      </c>
      <c r="D305" s="34" t="inlineStr">
        <is>
          <t>625 mL bottle</t>
        </is>
      </c>
      <c r="E305" s="48" t="n">
        <v>24</v>
      </c>
      <c r="F305" s="49" t="n"/>
      <c r="G305" s="50">
        <f>IF(AND(ISNUMBER($F305),ISNUMBER($E305),$E305&lt;&gt;0),$F305/$E305,"")</f>
        <v/>
      </c>
      <c r="H305" s="50">
        <f>IF(AND(ISNUMBER($F305),ISNUMBER($AL305),ISNUMBER($E305),($AL305*$E305)&lt;&gt;0),$F305/($AL305*$E305)*100,"")</f>
        <v/>
      </c>
      <c r="I305" s="51" t="n"/>
      <c r="J305" s="52" t="n"/>
      <c r="K305" s="50">
        <f>IF(AND(ISNUMBER($F305),ISNUMBER($J305)),$F305*(1-$J305),"")</f>
        <v/>
      </c>
      <c r="L305" s="51" t="n"/>
      <c r="M305" s="51" t="n"/>
      <c r="N305" s="50">
        <f>IF(ISNUMBER($F305),($F305-IF(ISNUMBER($AM305),$AM305,0))*(1-IF(ISNUMBER($J305),$J305,0)),"")</f>
        <v/>
      </c>
      <c r="O305" s="34" t="inlineStr">
        <is>
          <t>Grape</t>
        </is>
      </c>
      <c r="P305" s="48" t="n">
        <v>0</v>
      </c>
      <c r="Q305" s="48" t="n">
        <v>270</v>
      </c>
      <c r="R305" s="48" t="n">
        <v>200</v>
      </c>
      <c r="S305" s="48" t="n">
        <v>24</v>
      </c>
      <c r="T305" s="48" t="n">
        <v>100</v>
      </c>
      <c r="U305" s="34" t="inlineStr">
        <is>
          <t>Cane sugar + glucose</t>
        </is>
      </c>
      <c r="V305" s="34" t="inlineStr">
        <is>
          <t>Magnesium + calcium + sodium + potassium, fast rehydration</t>
        </is>
      </c>
      <c r="W305" s="51" t="n"/>
      <c r="X305" s="51" t="n"/>
      <c r="Y305" s="51" t="n"/>
      <c r="Z305" s="51" t="n"/>
      <c r="AA305" s="34" t="inlineStr">
        <is>
          <t>High</t>
        </is>
      </c>
      <c r="AB305" s="34" t="inlineStr">
        <is>
          <t>Fast growing Mexican import; strong Amazon momentum</t>
        </is>
      </c>
      <c r="AC305" s="34" t="inlineStr">
        <is>
          <t>Multi mineral rehydration popular for recovery</t>
        </is>
      </c>
      <c r="AD305" s="34" t="inlineStr">
        <is>
          <t>Broad mineral profile (incl. magnesium) for serious rehydration.</t>
        </is>
      </c>
      <c r="AE305" s="51" t="n"/>
      <c r="AF305" s="53">
        <f>IF(AND(ISNUMBER($P305),ISNUMBER($AL305),$AL305&lt;&gt;0),ROUND($P305/$AL305*100,1),"")</f>
        <v/>
      </c>
      <c r="AG305" s="54">
        <f>IF(AND(ISNUMBER($S305),ISNUMBER($AL305),$AL305&lt;&gt;0),ROUND($S305/$AL305*100,2),"")</f>
        <v/>
      </c>
      <c r="AH305" s="53">
        <f>IF(AND(ISNUMBER($Q305),ISNUMBER($AL305),$AL305&lt;&gt;0),ROUND($Q305/$AL305*100,1),"")</f>
        <v/>
      </c>
      <c r="AI305" s="48">
        <f>IF(ISNUMBER($S305),IF($S305&lt;=1,"Yes","No"),"n/a")</f>
        <v/>
      </c>
      <c r="AJ305" s="48">
        <f>IF(ISNUMBER($S305),ROUND(MAX(0,MIN(100,100-$S305*2.5-IF(ISNUMBER($T305),$T305,0)*0.12+IF($S305&lt;=1,12,0))),0),"")</f>
        <v/>
      </c>
      <c r="AK305" s="48">
        <f>IF(ISNUMBER($Q305),IF($Q305&gt;=100,20,IF($Q305&gt;=30,10,0)),0)+IF(ISNUMBER($R305),IF($R305&gt;=100,20,0),0)+IF(ISNUMBER($P305),IF($P305&gt;=150,20,IF($P305&gt;=50,12,5)),0)+IF(ISNUMBER($S305),IF($S305&lt;=1,15,0),0)</f>
        <v/>
      </c>
      <c r="AL305" s="48" t="n">
        <v>625</v>
      </c>
      <c r="AM305" s="49" t="n"/>
      <c r="AN305" s="48">
        <f>IF(AND(ISNUMBER($P305),ISNUMBER($AL305),$AL305&lt;&gt;0),IF(OR($P305&gt;180,$P305/$AL305*1000&gt;400),"Over ceiling, confirm SKU","Within"),"n/a")</f>
        <v/>
      </c>
      <c r="AO305" s="51" t="n"/>
      <c r="AP305" s="51" t="n"/>
      <c r="AQ305" s="51" t="n"/>
      <c r="AR305" s="34" t="inlineStr">
        <is>
          <t>Retrieved and cited, see Enrichment Log</t>
        </is>
      </c>
      <c r="AS305" s="34" t="inlineStr">
        <is>
          <t>BLANK -&gt; requires live Amazon.ca capture</t>
        </is>
      </c>
      <c r="AT305" s="34" t="inlineStr">
        <is>
          <t>Unverified commercial data</t>
        </is>
      </c>
    </row>
    <row r="306" ht="28" customHeight="1">
      <c r="A306" s="34" t="inlineStr">
        <is>
          <t>Gatorade</t>
        </is>
      </c>
      <c r="B306" s="34" t="inlineStr">
        <is>
          <t>Gatorade Fit Electrolyte Beverage | Tropical Mango | single 591mL</t>
        </is>
      </c>
      <c r="C306" s="34" t="inlineStr">
        <is>
          <t>2) Electrolyte beverage (RTD)</t>
        </is>
      </c>
      <c r="D306" s="34" t="inlineStr">
        <is>
          <t>591 mL bottle</t>
        </is>
      </c>
      <c r="E306" s="48" t="n">
        <v>1</v>
      </c>
      <c r="F306" s="49" t="n"/>
      <c r="G306" s="50">
        <f>IF(AND(ISNUMBER($F306),ISNUMBER($E306),$E306&lt;&gt;0),$F306/$E306,"")</f>
        <v/>
      </c>
      <c r="H306" s="50">
        <f>IF(AND(ISNUMBER($F306),ISNUMBER($AL306),ISNUMBER($E306),($AL306*$E306)&lt;&gt;0),$F306/($AL306*$E306)*100,"")</f>
        <v/>
      </c>
      <c r="I306" s="51" t="n"/>
      <c r="J306" s="52" t="n"/>
      <c r="K306" s="50">
        <f>IF(AND(ISNUMBER($F306),ISNUMBER($J306)),$F306*(1-$J306),"")</f>
        <v/>
      </c>
      <c r="L306" s="51" t="n"/>
      <c r="M306" s="51" t="n"/>
      <c r="N306" s="50">
        <f>IF(ISNUMBER($F306),($F306-IF(ISNUMBER($AM306),$AM306,0))*(1-IF(ISNUMBER($J306),$J306,0)),"")</f>
        <v/>
      </c>
      <c r="O306" s="34" t="inlineStr">
        <is>
          <t>Tropical Mango</t>
        </is>
      </c>
      <c r="P306" s="48" t="n">
        <v>0</v>
      </c>
      <c r="Q306" s="48" t="n">
        <v>200</v>
      </c>
      <c r="R306" s="48" t="n">
        <v>80</v>
      </c>
      <c r="S306" s="48" t="n">
        <v>0</v>
      </c>
      <c r="T306" s="48" t="n">
        <v>5</v>
      </c>
      <c r="U306" s="34" t="inlineStr">
        <is>
          <t>Stevia</t>
        </is>
      </c>
      <c r="V306" s="34" t="inlineStr">
        <is>
          <t>No added sugar, naturally sweetened, electrolytes + vitamins A &amp; C</t>
        </is>
      </c>
      <c r="W306" s="51" t="n"/>
      <c r="X306" s="51" t="n"/>
      <c r="Y306" s="51" t="n"/>
      <c r="Z306" s="51" t="n"/>
      <c r="AA306" s="34" t="inlineStr">
        <is>
          <t>Medium</t>
        </is>
      </c>
      <c r="AB306" s="34" t="inlineStr">
        <is>
          <t>Clean label line targeting wellness shoppers</t>
        </is>
      </c>
      <c r="AC306" s="34" t="inlineStr">
        <is>
          <t>Cleaner label Gatorade with no added sugar</t>
        </is>
      </c>
      <c r="AD306" s="34" t="inlineStr">
        <is>
          <t>Gatorade electrolytes with stevia and added vitamins.</t>
        </is>
      </c>
      <c r="AE306" s="51" t="n"/>
      <c r="AF306" s="53">
        <f>IF(AND(ISNUMBER($P306),ISNUMBER($AL306),$AL306&lt;&gt;0),ROUND($P306/$AL306*100,1),"")</f>
        <v/>
      </c>
      <c r="AG306" s="54">
        <f>IF(AND(ISNUMBER($S306),ISNUMBER($AL306),$AL306&lt;&gt;0),ROUND($S306/$AL306*100,2),"")</f>
        <v/>
      </c>
      <c r="AH306" s="53">
        <f>IF(AND(ISNUMBER($Q306),ISNUMBER($AL306),$AL306&lt;&gt;0),ROUND($Q306/$AL306*100,1),"")</f>
        <v/>
      </c>
      <c r="AI306" s="48">
        <f>IF(ISNUMBER($S306),IF($S306&lt;=1,"Yes","No"),"n/a")</f>
        <v/>
      </c>
      <c r="AJ306" s="48">
        <f>IF(ISNUMBER($S306),ROUND(MAX(0,MIN(100,100-$S306*2.5-IF(ISNUMBER($T306),$T306,0)*0.12+IF($S306&lt;=1,12,0))),0),"")</f>
        <v/>
      </c>
      <c r="AK306" s="48">
        <f>IF(ISNUMBER($Q306),IF($Q306&gt;=100,20,IF($Q306&gt;=30,10,0)),0)+IF(ISNUMBER($R306),IF($R306&gt;=100,20,0),0)+IF(ISNUMBER($P306),IF($P306&gt;=150,20,IF($P306&gt;=50,12,5)),0)+IF(ISNUMBER($S306),IF($S306&lt;=1,15,0),0)</f>
        <v/>
      </c>
      <c r="AL306" s="48" t="n">
        <v>591</v>
      </c>
      <c r="AM306" s="49" t="n"/>
      <c r="AN306" s="48">
        <f>IF(AND(ISNUMBER($P306),ISNUMBER($AL306),$AL306&lt;&gt;0),IF(OR($P306&gt;180,$P306/$AL306*1000&gt;400),"Over ceiling, confirm SKU","Within"),"n/a")</f>
        <v/>
      </c>
      <c r="AO306" s="51" t="n"/>
      <c r="AP306" s="51" t="n"/>
      <c r="AQ306" s="51" t="n"/>
      <c r="AR306" s="34" t="inlineStr">
        <is>
          <t>Recalled, batch confirmed, to confirm</t>
        </is>
      </c>
      <c r="AS306" s="34" t="inlineStr">
        <is>
          <t>BLANK -&gt; requires live Amazon.ca capture</t>
        </is>
      </c>
      <c r="AT306" s="34" t="inlineStr">
        <is>
          <t>Unverified commercial data</t>
        </is>
      </c>
    </row>
    <row r="307" ht="28" customHeight="1">
      <c r="A307" s="34" t="inlineStr">
        <is>
          <t>Gatorade</t>
        </is>
      </c>
      <c r="B307" s="34" t="inlineStr">
        <is>
          <t>Gatorade Fit Electrolyte Beverage | Tropical Mango | 6 pack 591mL</t>
        </is>
      </c>
      <c r="C307" s="34" t="inlineStr">
        <is>
          <t>2) Electrolyte beverage (RTD)</t>
        </is>
      </c>
      <c r="D307" s="34" t="inlineStr">
        <is>
          <t>591 mL bottle</t>
        </is>
      </c>
      <c r="E307" s="48" t="n">
        <v>6</v>
      </c>
      <c r="F307" s="49" t="n"/>
      <c r="G307" s="50">
        <f>IF(AND(ISNUMBER($F307),ISNUMBER($E307),$E307&lt;&gt;0),$F307/$E307,"")</f>
        <v/>
      </c>
      <c r="H307" s="50">
        <f>IF(AND(ISNUMBER($F307),ISNUMBER($AL307),ISNUMBER($E307),($AL307*$E307)&lt;&gt;0),$F307/($AL307*$E307)*100,"")</f>
        <v/>
      </c>
      <c r="I307" s="51" t="n"/>
      <c r="J307" s="52" t="n"/>
      <c r="K307" s="50">
        <f>IF(AND(ISNUMBER($F307),ISNUMBER($J307)),$F307*(1-$J307),"")</f>
        <v/>
      </c>
      <c r="L307" s="51" t="n"/>
      <c r="M307" s="51" t="n"/>
      <c r="N307" s="50">
        <f>IF(ISNUMBER($F307),($F307-IF(ISNUMBER($AM307),$AM307,0))*(1-IF(ISNUMBER($J307),$J307,0)),"")</f>
        <v/>
      </c>
      <c r="O307" s="34" t="inlineStr">
        <is>
          <t>Tropical Mango</t>
        </is>
      </c>
      <c r="P307" s="48" t="n">
        <v>0</v>
      </c>
      <c r="Q307" s="48" t="n">
        <v>200</v>
      </c>
      <c r="R307" s="48" t="n">
        <v>80</v>
      </c>
      <c r="S307" s="48" t="n">
        <v>0</v>
      </c>
      <c r="T307" s="48" t="n">
        <v>5</v>
      </c>
      <c r="U307" s="34" t="inlineStr">
        <is>
          <t>Stevia</t>
        </is>
      </c>
      <c r="V307" s="34" t="inlineStr">
        <is>
          <t>No added sugar, naturally sweetened, electrolytes + vitamins A &amp; C</t>
        </is>
      </c>
      <c r="W307" s="51" t="n"/>
      <c r="X307" s="51" t="n"/>
      <c r="Y307" s="51" t="n"/>
      <c r="Z307" s="51" t="n"/>
      <c r="AA307" s="34" t="inlineStr">
        <is>
          <t>Medium</t>
        </is>
      </c>
      <c r="AB307" s="34" t="inlineStr">
        <is>
          <t>Clean label line targeting wellness shoppers</t>
        </is>
      </c>
      <c r="AC307" s="34" t="inlineStr">
        <is>
          <t>Cleaner label Gatorade with no added sugar</t>
        </is>
      </c>
      <c r="AD307" s="34" t="inlineStr">
        <is>
          <t>Gatorade electrolytes with stevia and added vitamins.</t>
        </is>
      </c>
      <c r="AE307" s="51" t="n"/>
      <c r="AF307" s="53">
        <f>IF(AND(ISNUMBER($P307),ISNUMBER($AL307),$AL307&lt;&gt;0),ROUND($P307/$AL307*100,1),"")</f>
        <v/>
      </c>
      <c r="AG307" s="54">
        <f>IF(AND(ISNUMBER($S307),ISNUMBER($AL307),$AL307&lt;&gt;0),ROUND($S307/$AL307*100,2),"")</f>
        <v/>
      </c>
      <c r="AH307" s="53">
        <f>IF(AND(ISNUMBER($Q307),ISNUMBER($AL307),$AL307&lt;&gt;0),ROUND($Q307/$AL307*100,1),"")</f>
        <v/>
      </c>
      <c r="AI307" s="48">
        <f>IF(ISNUMBER($S307),IF($S307&lt;=1,"Yes","No"),"n/a")</f>
        <v/>
      </c>
      <c r="AJ307" s="48">
        <f>IF(ISNUMBER($S307),ROUND(MAX(0,MIN(100,100-$S307*2.5-IF(ISNUMBER($T307),$T307,0)*0.12+IF($S307&lt;=1,12,0))),0),"")</f>
        <v/>
      </c>
      <c r="AK307" s="48">
        <f>IF(ISNUMBER($Q307),IF($Q307&gt;=100,20,IF($Q307&gt;=30,10,0)),0)+IF(ISNUMBER($R307),IF($R307&gt;=100,20,0),0)+IF(ISNUMBER($P307),IF($P307&gt;=150,20,IF($P307&gt;=50,12,5)),0)+IF(ISNUMBER($S307),IF($S307&lt;=1,15,0),0)</f>
        <v/>
      </c>
      <c r="AL307" s="48" t="n">
        <v>591</v>
      </c>
      <c r="AM307" s="49" t="n"/>
      <c r="AN307" s="48">
        <f>IF(AND(ISNUMBER($P307),ISNUMBER($AL307),$AL307&lt;&gt;0),IF(OR($P307&gt;180,$P307/$AL307*1000&gt;400),"Over ceiling, confirm SKU","Within"),"n/a")</f>
        <v/>
      </c>
      <c r="AO307" s="51" t="n"/>
      <c r="AP307" s="51" t="n"/>
      <c r="AQ307" s="51" t="n"/>
      <c r="AR307" s="34" t="inlineStr">
        <is>
          <t>Recalled, batch confirmed, to confirm</t>
        </is>
      </c>
      <c r="AS307" s="34" t="inlineStr">
        <is>
          <t>BLANK -&gt; requires live Amazon.ca capture</t>
        </is>
      </c>
      <c r="AT307" s="34" t="inlineStr">
        <is>
          <t>Unverified commercial data</t>
        </is>
      </c>
    </row>
    <row r="308" ht="28" customHeight="1">
      <c r="A308" s="34" t="inlineStr">
        <is>
          <t>Gatorade</t>
        </is>
      </c>
      <c r="B308" s="34" t="inlineStr">
        <is>
          <t>Gatorade Fit Electrolyte Beverage | Tropical Mango | 12 pack 591mL</t>
        </is>
      </c>
      <c r="C308" s="34" t="inlineStr">
        <is>
          <t>2) Electrolyte beverage (RTD)</t>
        </is>
      </c>
      <c r="D308" s="34" t="inlineStr">
        <is>
          <t>591 mL bottle</t>
        </is>
      </c>
      <c r="E308" s="48" t="n">
        <v>12</v>
      </c>
      <c r="F308" s="49" t="n"/>
      <c r="G308" s="50">
        <f>IF(AND(ISNUMBER($F308),ISNUMBER($E308),$E308&lt;&gt;0),$F308/$E308,"")</f>
        <v/>
      </c>
      <c r="H308" s="50">
        <f>IF(AND(ISNUMBER($F308),ISNUMBER($AL308),ISNUMBER($E308),($AL308*$E308)&lt;&gt;0),$F308/($AL308*$E308)*100,"")</f>
        <v/>
      </c>
      <c r="I308" s="51" t="n"/>
      <c r="J308" s="52" t="n"/>
      <c r="K308" s="50">
        <f>IF(AND(ISNUMBER($F308),ISNUMBER($J308)),$F308*(1-$J308),"")</f>
        <v/>
      </c>
      <c r="L308" s="51" t="n"/>
      <c r="M308" s="51" t="n"/>
      <c r="N308" s="50">
        <f>IF(ISNUMBER($F308),($F308-IF(ISNUMBER($AM308),$AM308,0))*(1-IF(ISNUMBER($J308),$J308,0)),"")</f>
        <v/>
      </c>
      <c r="O308" s="34" t="inlineStr">
        <is>
          <t>Tropical Mango</t>
        </is>
      </c>
      <c r="P308" s="48" t="n">
        <v>0</v>
      </c>
      <c r="Q308" s="48" t="n">
        <v>200</v>
      </c>
      <c r="R308" s="48" t="n">
        <v>80</v>
      </c>
      <c r="S308" s="48" t="n">
        <v>0</v>
      </c>
      <c r="T308" s="48" t="n">
        <v>5</v>
      </c>
      <c r="U308" s="34" t="inlineStr">
        <is>
          <t>Stevia</t>
        </is>
      </c>
      <c r="V308" s="34" t="inlineStr">
        <is>
          <t>No added sugar, naturally sweetened, electrolytes + vitamins A &amp; C</t>
        </is>
      </c>
      <c r="W308" s="51" t="n"/>
      <c r="X308" s="51" t="n"/>
      <c r="Y308" s="51" t="n"/>
      <c r="Z308" s="51" t="n"/>
      <c r="AA308" s="34" t="inlineStr">
        <is>
          <t>Medium</t>
        </is>
      </c>
      <c r="AB308" s="34" t="inlineStr">
        <is>
          <t>Clean label line targeting wellness shoppers</t>
        </is>
      </c>
      <c r="AC308" s="34" t="inlineStr">
        <is>
          <t>Cleaner label Gatorade with no added sugar</t>
        </is>
      </c>
      <c r="AD308" s="34" t="inlineStr">
        <is>
          <t>Gatorade electrolytes with stevia and added vitamins.</t>
        </is>
      </c>
      <c r="AE308" s="51" t="n"/>
      <c r="AF308" s="53">
        <f>IF(AND(ISNUMBER($P308),ISNUMBER($AL308),$AL308&lt;&gt;0),ROUND($P308/$AL308*100,1),"")</f>
        <v/>
      </c>
      <c r="AG308" s="54">
        <f>IF(AND(ISNUMBER($S308),ISNUMBER($AL308),$AL308&lt;&gt;0),ROUND($S308/$AL308*100,2),"")</f>
        <v/>
      </c>
      <c r="AH308" s="53">
        <f>IF(AND(ISNUMBER($Q308),ISNUMBER($AL308),$AL308&lt;&gt;0),ROUND($Q308/$AL308*100,1),"")</f>
        <v/>
      </c>
      <c r="AI308" s="48">
        <f>IF(ISNUMBER($S308),IF($S308&lt;=1,"Yes","No"),"n/a")</f>
        <v/>
      </c>
      <c r="AJ308" s="48">
        <f>IF(ISNUMBER($S308),ROUND(MAX(0,MIN(100,100-$S308*2.5-IF(ISNUMBER($T308),$T308,0)*0.12+IF($S308&lt;=1,12,0))),0),"")</f>
        <v/>
      </c>
      <c r="AK308" s="48">
        <f>IF(ISNUMBER($Q308),IF($Q308&gt;=100,20,IF($Q308&gt;=30,10,0)),0)+IF(ISNUMBER($R308),IF($R308&gt;=100,20,0),0)+IF(ISNUMBER($P308),IF($P308&gt;=150,20,IF($P308&gt;=50,12,5)),0)+IF(ISNUMBER($S308),IF($S308&lt;=1,15,0),0)</f>
        <v/>
      </c>
      <c r="AL308" s="48" t="n">
        <v>591</v>
      </c>
      <c r="AM308" s="49" t="n"/>
      <c r="AN308" s="48">
        <f>IF(AND(ISNUMBER($P308),ISNUMBER($AL308),$AL308&lt;&gt;0),IF(OR($P308&gt;180,$P308/$AL308*1000&gt;400),"Over ceiling, confirm SKU","Within"),"n/a")</f>
        <v/>
      </c>
      <c r="AO308" s="51" t="n"/>
      <c r="AP308" s="51" t="n"/>
      <c r="AQ308" s="51" t="n"/>
      <c r="AR308" s="34" t="inlineStr">
        <is>
          <t>Recalled, batch confirmed, to confirm</t>
        </is>
      </c>
      <c r="AS308" s="34" t="inlineStr">
        <is>
          <t>BLANK -&gt; requires live Amazon.ca capture</t>
        </is>
      </c>
      <c r="AT308" s="34" t="inlineStr">
        <is>
          <t>Unverified commercial data</t>
        </is>
      </c>
    </row>
    <row r="309" ht="28" customHeight="1">
      <c r="A309" s="34" t="inlineStr">
        <is>
          <t>Gatorade</t>
        </is>
      </c>
      <c r="B309" s="34" t="inlineStr">
        <is>
          <t>Gatorade Fit Electrolyte Beverage | Tropical Mango | 24 pack 591mL</t>
        </is>
      </c>
      <c r="C309" s="34" t="inlineStr">
        <is>
          <t>2) Electrolyte beverage (RTD)</t>
        </is>
      </c>
      <c r="D309" s="34" t="inlineStr">
        <is>
          <t>591 mL bottle</t>
        </is>
      </c>
      <c r="E309" s="48" t="n">
        <v>24</v>
      </c>
      <c r="F309" s="49" t="n"/>
      <c r="G309" s="50">
        <f>IF(AND(ISNUMBER($F309),ISNUMBER($E309),$E309&lt;&gt;0),$F309/$E309,"")</f>
        <v/>
      </c>
      <c r="H309" s="50">
        <f>IF(AND(ISNUMBER($F309),ISNUMBER($AL309),ISNUMBER($E309),($AL309*$E309)&lt;&gt;0),$F309/($AL309*$E309)*100,"")</f>
        <v/>
      </c>
      <c r="I309" s="51" t="n"/>
      <c r="J309" s="52" t="n"/>
      <c r="K309" s="50">
        <f>IF(AND(ISNUMBER($F309),ISNUMBER($J309)),$F309*(1-$J309),"")</f>
        <v/>
      </c>
      <c r="L309" s="51" t="n"/>
      <c r="M309" s="51" t="n"/>
      <c r="N309" s="50">
        <f>IF(ISNUMBER($F309),($F309-IF(ISNUMBER($AM309),$AM309,0))*(1-IF(ISNUMBER($J309),$J309,0)),"")</f>
        <v/>
      </c>
      <c r="O309" s="34" t="inlineStr">
        <is>
          <t>Tropical Mango</t>
        </is>
      </c>
      <c r="P309" s="48" t="n">
        <v>0</v>
      </c>
      <c r="Q309" s="48" t="n">
        <v>200</v>
      </c>
      <c r="R309" s="48" t="n">
        <v>80</v>
      </c>
      <c r="S309" s="48" t="n">
        <v>0</v>
      </c>
      <c r="T309" s="48" t="n">
        <v>5</v>
      </c>
      <c r="U309" s="34" t="inlineStr">
        <is>
          <t>Stevia</t>
        </is>
      </c>
      <c r="V309" s="34" t="inlineStr">
        <is>
          <t>No added sugar, naturally sweetened, electrolytes + vitamins A &amp; C</t>
        </is>
      </c>
      <c r="W309" s="51" t="n"/>
      <c r="X309" s="51" t="n"/>
      <c r="Y309" s="51" t="n"/>
      <c r="Z309" s="51" t="n"/>
      <c r="AA309" s="34" t="inlineStr">
        <is>
          <t>Medium</t>
        </is>
      </c>
      <c r="AB309" s="34" t="inlineStr">
        <is>
          <t>Clean label line targeting wellness shoppers</t>
        </is>
      </c>
      <c r="AC309" s="34" t="inlineStr">
        <is>
          <t>Cleaner label Gatorade with no added sugar</t>
        </is>
      </c>
      <c r="AD309" s="34" t="inlineStr">
        <is>
          <t>Gatorade electrolytes with stevia and added vitamins.</t>
        </is>
      </c>
      <c r="AE309" s="51" t="n"/>
      <c r="AF309" s="53">
        <f>IF(AND(ISNUMBER($P309),ISNUMBER($AL309),$AL309&lt;&gt;0),ROUND($P309/$AL309*100,1),"")</f>
        <v/>
      </c>
      <c r="AG309" s="54">
        <f>IF(AND(ISNUMBER($S309),ISNUMBER($AL309),$AL309&lt;&gt;0),ROUND($S309/$AL309*100,2),"")</f>
        <v/>
      </c>
      <c r="AH309" s="53">
        <f>IF(AND(ISNUMBER($Q309),ISNUMBER($AL309),$AL309&lt;&gt;0),ROUND($Q309/$AL309*100,1),"")</f>
        <v/>
      </c>
      <c r="AI309" s="48">
        <f>IF(ISNUMBER($S309),IF($S309&lt;=1,"Yes","No"),"n/a")</f>
        <v/>
      </c>
      <c r="AJ309" s="48">
        <f>IF(ISNUMBER($S309),ROUND(MAX(0,MIN(100,100-$S309*2.5-IF(ISNUMBER($T309),$T309,0)*0.12+IF($S309&lt;=1,12,0))),0),"")</f>
        <v/>
      </c>
      <c r="AK309" s="48">
        <f>IF(ISNUMBER($Q309),IF($Q309&gt;=100,20,IF($Q309&gt;=30,10,0)),0)+IF(ISNUMBER($R309),IF($R309&gt;=100,20,0),0)+IF(ISNUMBER($P309),IF($P309&gt;=150,20,IF($P309&gt;=50,12,5)),0)+IF(ISNUMBER($S309),IF($S309&lt;=1,15,0),0)</f>
        <v/>
      </c>
      <c r="AL309" s="48" t="n">
        <v>591</v>
      </c>
      <c r="AM309" s="49" t="n"/>
      <c r="AN309" s="48">
        <f>IF(AND(ISNUMBER($P309),ISNUMBER($AL309),$AL309&lt;&gt;0),IF(OR($P309&gt;180,$P309/$AL309*1000&gt;400),"Over ceiling, confirm SKU","Within"),"n/a")</f>
        <v/>
      </c>
      <c r="AO309" s="51" t="n"/>
      <c r="AP309" s="51" t="n"/>
      <c r="AQ309" s="51" t="n"/>
      <c r="AR309" s="34" t="inlineStr">
        <is>
          <t>Recalled, batch confirmed, to confirm</t>
        </is>
      </c>
      <c r="AS309" s="34" t="inlineStr">
        <is>
          <t>BLANK -&gt; requires live Amazon.ca capture</t>
        </is>
      </c>
      <c r="AT309" s="34" t="inlineStr">
        <is>
          <t>Unverified commercial data</t>
        </is>
      </c>
    </row>
    <row r="310" ht="28" customHeight="1">
      <c r="A310" s="34" t="inlineStr">
        <is>
          <t>Gatorade</t>
        </is>
      </c>
      <c r="B310" s="34" t="inlineStr">
        <is>
          <t>Gatorade Fit Electrolyte Beverage | Blue Citrus | single 591mL</t>
        </is>
      </c>
      <c r="C310" s="34" t="inlineStr">
        <is>
          <t>2) Electrolyte beverage (RTD)</t>
        </is>
      </c>
      <c r="D310" s="34" t="inlineStr">
        <is>
          <t>591 mL bottle</t>
        </is>
      </c>
      <c r="E310" s="48" t="n">
        <v>1</v>
      </c>
      <c r="F310" s="49" t="n"/>
      <c r="G310" s="50">
        <f>IF(AND(ISNUMBER($F310),ISNUMBER($E310),$E310&lt;&gt;0),$F310/$E310,"")</f>
        <v/>
      </c>
      <c r="H310" s="50">
        <f>IF(AND(ISNUMBER($F310),ISNUMBER($AL310),ISNUMBER($E310),($AL310*$E310)&lt;&gt;0),$F310/($AL310*$E310)*100,"")</f>
        <v/>
      </c>
      <c r="I310" s="51" t="n"/>
      <c r="J310" s="52" t="n"/>
      <c r="K310" s="50">
        <f>IF(AND(ISNUMBER($F310),ISNUMBER($J310)),$F310*(1-$J310),"")</f>
        <v/>
      </c>
      <c r="L310" s="51" t="n"/>
      <c r="M310" s="51" t="n"/>
      <c r="N310" s="50">
        <f>IF(ISNUMBER($F310),($F310-IF(ISNUMBER($AM310),$AM310,0))*(1-IF(ISNUMBER($J310),$J310,0)),"")</f>
        <v/>
      </c>
      <c r="O310" s="34" t="inlineStr">
        <is>
          <t>Blue Citrus</t>
        </is>
      </c>
      <c r="P310" s="48" t="n">
        <v>0</v>
      </c>
      <c r="Q310" s="48" t="n">
        <v>200</v>
      </c>
      <c r="R310" s="48" t="n">
        <v>80</v>
      </c>
      <c r="S310" s="48" t="n">
        <v>0</v>
      </c>
      <c r="T310" s="48" t="n">
        <v>5</v>
      </c>
      <c r="U310" s="34" t="inlineStr">
        <is>
          <t>Stevia</t>
        </is>
      </c>
      <c r="V310" s="34" t="inlineStr">
        <is>
          <t>No added sugar, naturally sweetened, electrolytes + vitamins A &amp; C</t>
        </is>
      </c>
      <c r="W310" s="51" t="n"/>
      <c r="X310" s="51" t="n"/>
      <c r="Y310" s="51" t="n"/>
      <c r="Z310" s="51" t="n"/>
      <c r="AA310" s="34" t="inlineStr">
        <is>
          <t>Medium</t>
        </is>
      </c>
      <c r="AB310" s="34" t="inlineStr">
        <is>
          <t>Clean label line targeting wellness shoppers</t>
        </is>
      </c>
      <c r="AC310" s="34" t="inlineStr">
        <is>
          <t>Cleaner label Gatorade with no added sugar</t>
        </is>
      </c>
      <c r="AD310" s="34" t="inlineStr">
        <is>
          <t>Gatorade electrolytes with stevia and added vitamins.</t>
        </is>
      </c>
      <c r="AE310" s="51" t="n"/>
      <c r="AF310" s="53">
        <f>IF(AND(ISNUMBER($P310),ISNUMBER($AL310),$AL310&lt;&gt;0),ROUND($P310/$AL310*100,1),"")</f>
        <v/>
      </c>
      <c r="AG310" s="54">
        <f>IF(AND(ISNUMBER($S310),ISNUMBER($AL310),$AL310&lt;&gt;0),ROUND($S310/$AL310*100,2),"")</f>
        <v/>
      </c>
      <c r="AH310" s="53">
        <f>IF(AND(ISNUMBER($Q310),ISNUMBER($AL310),$AL310&lt;&gt;0),ROUND($Q310/$AL310*100,1),"")</f>
        <v/>
      </c>
      <c r="AI310" s="48">
        <f>IF(ISNUMBER($S310),IF($S310&lt;=1,"Yes","No"),"n/a")</f>
        <v/>
      </c>
      <c r="AJ310" s="48">
        <f>IF(ISNUMBER($S310),ROUND(MAX(0,MIN(100,100-$S310*2.5-IF(ISNUMBER($T310),$T310,0)*0.12+IF($S310&lt;=1,12,0))),0),"")</f>
        <v/>
      </c>
      <c r="AK310" s="48">
        <f>IF(ISNUMBER($Q310),IF($Q310&gt;=100,20,IF($Q310&gt;=30,10,0)),0)+IF(ISNUMBER($R310),IF($R310&gt;=100,20,0),0)+IF(ISNUMBER($P310),IF($P310&gt;=150,20,IF($P310&gt;=50,12,5)),0)+IF(ISNUMBER($S310),IF($S310&lt;=1,15,0),0)</f>
        <v/>
      </c>
      <c r="AL310" s="48" t="n">
        <v>591</v>
      </c>
      <c r="AM310" s="49" t="n"/>
      <c r="AN310" s="48">
        <f>IF(AND(ISNUMBER($P310),ISNUMBER($AL310),$AL310&lt;&gt;0),IF(OR($P310&gt;180,$P310/$AL310*1000&gt;400),"Over ceiling, confirm SKU","Within"),"n/a")</f>
        <v/>
      </c>
      <c r="AO310" s="51" t="n"/>
      <c r="AP310" s="51" t="n"/>
      <c r="AQ310" s="51" t="n"/>
      <c r="AR310" s="34" t="inlineStr">
        <is>
          <t>Recalled, batch confirmed, to confirm</t>
        </is>
      </c>
      <c r="AS310" s="34" t="inlineStr">
        <is>
          <t>BLANK -&gt; requires live Amazon.ca capture</t>
        </is>
      </c>
      <c r="AT310" s="34" t="inlineStr">
        <is>
          <t>Unverified commercial data</t>
        </is>
      </c>
    </row>
    <row r="311" ht="28" customHeight="1">
      <c r="A311" s="34" t="inlineStr">
        <is>
          <t>Gatorade</t>
        </is>
      </c>
      <c r="B311" s="34" t="inlineStr">
        <is>
          <t>Gatorade Fit Electrolyte Beverage | Blue Citrus | 6 pack 591mL</t>
        </is>
      </c>
      <c r="C311" s="34" t="inlineStr">
        <is>
          <t>2) Electrolyte beverage (RTD)</t>
        </is>
      </c>
      <c r="D311" s="34" t="inlineStr">
        <is>
          <t>591 mL bottle</t>
        </is>
      </c>
      <c r="E311" s="48" t="n">
        <v>6</v>
      </c>
      <c r="F311" s="49" t="n"/>
      <c r="G311" s="50">
        <f>IF(AND(ISNUMBER($F311),ISNUMBER($E311),$E311&lt;&gt;0),$F311/$E311,"")</f>
        <v/>
      </c>
      <c r="H311" s="50">
        <f>IF(AND(ISNUMBER($F311),ISNUMBER($AL311),ISNUMBER($E311),($AL311*$E311)&lt;&gt;0),$F311/($AL311*$E311)*100,"")</f>
        <v/>
      </c>
      <c r="I311" s="51" t="n"/>
      <c r="J311" s="52" t="n"/>
      <c r="K311" s="50">
        <f>IF(AND(ISNUMBER($F311),ISNUMBER($J311)),$F311*(1-$J311),"")</f>
        <v/>
      </c>
      <c r="L311" s="51" t="n"/>
      <c r="M311" s="51" t="n"/>
      <c r="N311" s="50">
        <f>IF(ISNUMBER($F311),($F311-IF(ISNUMBER($AM311),$AM311,0))*(1-IF(ISNUMBER($J311),$J311,0)),"")</f>
        <v/>
      </c>
      <c r="O311" s="34" t="inlineStr">
        <is>
          <t>Blue Citrus</t>
        </is>
      </c>
      <c r="P311" s="48" t="n">
        <v>0</v>
      </c>
      <c r="Q311" s="48" t="n">
        <v>200</v>
      </c>
      <c r="R311" s="48" t="n">
        <v>80</v>
      </c>
      <c r="S311" s="48" t="n">
        <v>0</v>
      </c>
      <c r="T311" s="48" t="n">
        <v>5</v>
      </c>
      <c r="U311" s="34" t="inlineStr">
        <is>
          <t>Stevia</t>
        </is>
      </c>
      <c r="V311" s="34" t="inlineStr">
        <is>
          <t>No added sugar, naturally sweetened, electrolytes + vitamins A &amp; C</t>
        </is>
      </c>
      <c r="W311" s="51" t="n"/>
      <c r="X311" s="51" t="n"/>
      <c r="Y311" s="51" t="n"/>
      <c r="Z311" s="51" t="n"/>
      <c r="AA311" s="34" t="inlineStr">
        <is>
          <t>Medium</t>
        </is>
      </c>
      <c r="AB311" s="34" t="inlineStr">
        <is>
          <t>Clean label line targeting wellness shoppers</t>
        </is>
      </c>
      <c r="AC311" s="34" t="inlineStr">
        <is>
          <t>Cleaner label Gatorade with no added sugar</t>
        </is>
      </c>
      <c r="AD311" s="34" t="inlineStr">
        <is>
          <t>Gatorade electrolytes with stevia and added vitamins.</t>
        </is>
      </c>
      <c r="AE311" s="51" t="n"/>
      <c r="AF311" s="53">
        <f>IF(AND(ISNUMBER($P311),ISNUMBER($AL311),$AL311&lt;&gt;0),ROUND($P311/$AL311*100,1),"")</f>
        <v/>
      </c>
      <c r="AG311" s="54">
        <f>IF(AND(ISNUMBER($S311),ISNUMBER($AL311),$AL311&lt;&gt;0),ROUND($S311/$AL311*100,2),"")</f>
        <v/>
      </c>
      <c r="AH311" s="53">
        <f>IF(AND(ISNUMBER($Q311),ISNUMBER($AL311),$AL311&lt;&gt;0),ROUND($Q311/$AL311*100,1),"")</f>
        <v/>
      </c>
      <c r="AI311" s="48">
        <f>IF(ISNUMBER($S311),IF($S311&lt;=1,"Yes","No"),"n/a")</f>
        <v/>
      </c>
      <c r="AJ311" s="48">
        <f>IF(ISNUMBER($S311),ROUND(MAX(0,MIN(100,100-$S311*2.5-IF(ISNUMBER($T311),$T311,0)*0.12+IF($S311&lt;=1,12,0))),0),"")</f>
        <v/>
      </c>
      <c r="AK311" s="48">
        <f>IF(ISNUMBER($Q311),IF($Q311&gt;=100,20,IF($Q311&gt;=30,10,0)),0)+IF(ISNUMBER($R311),IF($R311&gt;=100,20,0),0)+IF(ISNUMBER($P311),IF($P311&gt;=150,20,IF($P311&gt;=50,12,5)),0)+IF(ISNUMBER($S311),IF($S311&lt;=1,15,0),0)</f>
        <v/>
      </c>
      <c r="AL311" s="48" t="n">
        <v>591</v>
      </c>
      <c r="AM311" s="49" t="n"/>
      <c r="AN311" s="48">
        <f>IF(AND(ISNUMBER($P311),ISNUMBER($AL311),$AL311&lt;&gt;0),IF(OR($P311&gt;180,$P311/$AL311*1000&gt;400),"Over ceiling, confirm SKU","Within"),"n/a")</f>
        <v/>
      </c>
      <c r="AO311" s="51" t="n"/>
      <c r="AP311" s="51" t="n"/>
      <c r="AQ311" s="51" t="n"/>
      <c r="AR311" s="34" t="inlineStr">
        <is>
          <t>Recalled, batch confirmed, to confirm</t>
        </is>
      </c>
      <c r="AS311" s="34" t="inlineStr">
        <is>
          <t>BLANK -&gt; requires live Amazon.ca capture</t>
        </is>
      </c>
      <c r="AT311" s="34" t="inlineStr">
        <is>
          <t>Unverified commercial data</t>
        </is>
      </c>
    </row>
    <row r="312" ht="28" customHeight="1">
      <c r="A312" s="34" t="inlineStr">
        <is>
          <t>Gatorade</t>
        </is>
      </c>
      <c r="B312" s="34" t="inlineStr">
        <is>
          <t>Gatorade Fit Electrolyte Beverage | Blue Citrus | 12 pack 591mL</t>
        </is>
      </c>
      <c r="C312" s="34" t="inlineStr">
        <is>
          <t>2) Electrolyte beverage (RTD)</t>
        </is>
      </c>
      <c r="D312" s="34" t="inlineStr">
        <is>
          <t>591 mL bottle</t>
        </is>
      </c>
      <c r="E312" s="48" t="n">
        <v>12</v>
      </c>
      <c r="F312" s="49" t="n"/>
      <c r="G312" s="50">
        <f>IF(AND(ISNUMBER($F312),ISNUMBER($E312),$E312&lt;&gt;0),$F312/$E312,"")</f>
        <v/>
      </c>
      <c r="H312" s="50">
        <f>IF(AND(ISNUMBER($F312),ISNUMBER($AL312),ISNUMBER($E312),($AL312*$E312)&lt;&gt;0),$F312/($AL312*$E312)*100,"")</f>
        <v/>
      </c>
      <c r="I312" s="51" t="n"/>
      <c r="J312" s="52" t="n"/>
      <c r="K312" s="50">
        <f>IF(AND(ISNUMBER($F312),ISNUMBER($J312)),$F312*(1-$J312),"")</f>
        <v/>
      </c>
      <c r="L312" s="51" t="n"/>
      <c r="M312" s="51" t="n"/>
      <c r="N312" s="50">
        <f>IF(ISNUMBER($F312),($F312-IF(ISNUMBER($AM312),$AM312,0))*(1-IF(ISNUMBER($J312),$J312,0)),"")</f>
        <v/>
      </c>
      <c r="O312" s="34" t="inlineStr">
        <is>
          <t>Blue Citrus</t>
        </is>
      </c>
      <c r="P312" s="48" t="n">
        <v>0</v>
      </c>
      <c r="Q312" s="48" t="n">
        <v>200</v>
      </c>
      <c r="R312" s="48" t="n">
        <v>80</v>
      </c>
      <c r="S312" s="48" t="n">
        <v>0</v>
      </c>
      <c r="T312" s="48" t="n">
        <v>5</v>
      </c>
      <c r="U312" s="34" t="inlineStr">
        <is>
          <t>Stevia</t>
        </is>
      </c>
      <c r="V312" s="34" t="inlineStr">
        <is>
          <t>No added sugar, naturally sweetened, electrolytes + vitamins A &amp; C</t>
        </is>
      </c>
      <c r="W312" s="51" t="n"/>
      <c r="X312" s="51" t="n"/>
      <c r="Y312" s="51" t="n"/>
      <c r="Z312" s="51" t="n"/>
      <c r="AA312" s="34" t="inlineStr">
        <is>
          <t>Medium</t>
        </is>
      </c>
      <c r="AB312" s="34" t="inlineStr">
        <is>
          <t>Clean label line targeting wellness shoppers</t>
        </is>
      </c>
      <c r="AC312" s="34" t="inlineStr">
        <is>
          <t>Cleaner label Gatorade with no added sugar</t>
        </is>
      </c>
      <c r="AD312" s="34" t="inlineStr">
        <is>
          <t>Gatorade electrolytes with stevia and added vitamins.</t>
        </is>
      </c>
      <c r="AE312" s="51" t="n"/>
      <c r="AF312" s="53">
        <f>IF(AND(ISNUMBER($P312),ISNUMBER($AL312),$AL312&lt;&gt;0),ROUND($P312/$AL312*100,1),"")</f>
        <v/>
      </c>
      <c r="AG312" s="54">
        <f>IF(AND(ISNUMBER($S312),ISNUMBER($AL312),$AL312&lt;&gt;0),ROUND($S312/$AL312*100,2),"")</f>
        <v/>
      </c>
      <c r="AH312" s="53">
        <f>IF(AND(ISNUMBER($Q312),ISNUMBER($AL312),$AL312&lt;&gt;0),ROUND($Q312/$AL312*100,1),"")</f>
        <v/>
      </c>
      <c r="AI312" s="48">
        <f>IF(ISNUMBER($S312),IF($S312&lt;=1,"Yes","No"),"n/a")</f>
        <v/>
      </c>
      <c r="AJ312" s="48">
        <f>IF(ISNUMBER($S312),ROUND(MAX(0,MIN(100,100-$S312*2.5-IF(ISNUMBER($T312),$T312,0)*0.12+IF($S312&lt;=1,12,0))),0),"")</f>
        <v/>
      </c>
      <c r="AK312" s="48">
        <f>IF(ISNUMBER($Q312),IF($Q312&gt;=100,20,IF($Q312&gt;=30,10,0)),0)+IF(ISNUMBER($R312),IF($R312&gt;=100,20,0),0)+IF(ISNUMBER($P312),IF($P312&gt;=150,20,IF($P312&gt;=50,12,5)),0)+IF(ISNUMBER($S312),IF($S312&lt;=1,15,0),0)</f>
        <v/>
      </c>
      <c r="AL312" s="48" t="n">
        <v>591</v>
      </c>
      <c r="AM312" s="49" t="n"/>
      <c r="AN312" s="48">
        <f>IF(AND(ISNUMBER($P312),ISNUMBER($AL312),$AL312&lt;&gt;0),IF(OR($P312&gt;180,$P312/$AL312*1000&gt;400),"Over ceiling, confirm SKU","Within"),"n/a")</f>
        <v/>
      </c>
      <c r="AO312" s="51" t="n"/>
      <c r="AP312" s="51" t="n"/>
      <c r="AQ312" s="51" t="n"/>
      <c r="AR312" s="34" t="inlineStr">
        <is>
          <t>Recalled, batch confirmed, to confirm</t>
        </is>
      </c>
      <c r="AS312" s="34" t="inlineStr">
        <is>
          <t>BLANK -&gt; requires live Amazon.ca capture</t>
        </is>
      </c>
      <c r="AT312" s="34" t="inlineStr">
        <is>
          <t>Unverified commercial data</t>
        </is>
      </c>
    </row>
    <row r="313" ht="28" customHeight="1">
      <c r="A313" s="34" t="inlineStr">
        <is>
          <t>Gatorade</t>
        </is>
      </c>
      <c r="B313" s="34" t="inlineStr">
        <is>
          <t>Gatorade Fit Electrolyte Beverage | Blue Citrus | 24 pack 591mL</t>
        </is>
      </c>
      <c r="C313" s="34" t="inlineStr">
        <is>
          <t>2) Electrolyte beverage (RTD)</t>
        </is>
      </c>
      <c r="D313" s="34" t="inlineStr">
        <is>
          <t>591 mL bottle</t>
        </is>
      </c>
      <c r="E313" s="48" t="n">
        <v>24</v>
      </c>
      <c r="F313" s="49" t="n"/>
      <c r="G313" s="50">
        <f>IF(AND(ISNUMBER($F313),ISNUMBER($E313),$E313&lt;&gt;0),$F313/$E313,"")</f>
        <v/>
      </c>
      <c r="H313" s="50">
        <f>IF(AND(ISNUMBER($F313),ISNUMBER($AL313),ISNUMBER($E313),($AL313*$E313)&lt;&gt;0),$F313/($AL313*$E313)*100,"")</f>
        <v/>
      </c>
      <c r="I313" s="51" t="n"/>
      <c r="J313" s="52" t="n"/>
      <c r="K313" s="50">
        <f>IF(AND(ISNUMBER($F313),ISNUMBER($J313)),$F313*(1-$J313),"")</f>
        <v/>
      </c>
      <c r="L313" s="51" t="n"/>
      <c r="M313" s="51" t="n"/>
      <c r="N313" s="50">
        <f>IF(ISNUMBER($F313),($F313-IF(ISNUMBER($AM313),$AM313,0))*(1-IF(ISNUMBER($J313),$J313,0)),"")</f>
        <v/>
      </c>
      <c r="O313" s="34" t="inlineStr">
        <is>
          <t>Blue Citrus</t>
        </is>
      </c>
      <c r="P313" s="48" t="n">
        <v>0</v>
      </c>
      <c r="Q313" s="48" t="n">
        <v>200</v>
      </c>
      <c r="R313" s="48" t="n">
        <v>80</v>
      </c>
      <c r="S313" s="48" t="n">
        <v>0</v>
      </c>
      <c r="T313" s="48" t="n">
        <v>5</v>
      </c>
      <c r="U313" s="34" t="inlineStr">
        <is>
          <t>Stevia</t>
        </is>
      </c>
      <c r="V313" s="34" t="inlineStr">
        <is>
          <t>No added sugar, naturally sweetened, electrolytes + vitamins A &amp; C</t>
        </is>
      </c>
      <c r="W313" s="51" t="n"/>
      <c r="X313" s="51" t="n"/>
      <c r="Y313" s="51" t="n"/>
      <c r="Z313" s="51" t="n"/>
      <c r="AA313" s="34" t="inlineStr">
        <is>
          <t>Medium</t>
        </is>
      </c>
      <c r="AB313" s="34" t="inlineStr">
        <is>
          <t>Clean label line targeting wellness shoppers</t>
        </is>
      </c>
      <c r="AC313" s="34" t="inlineStr">
        <is>
          <t>Cleaner label Gatorade with no added sugar</t>
        </is>
      </c>
      <c r="AD313" s="34" t="inlineStr">
        <is>
          <t>Gatorade electrolytes with stevia and added vitamins.</t>
        </is>
      </c>
      <c r="AE313" s="51" t="n"/>
      <c r="AF313" s="53">
        <f>IF(AND(ISNUMBER($P313),ISNUMBER($AL313),$AL313&lt;&gt;0),ROUND($P313/$AL313*100,1),"")</f>
        <v/>
      </c>
      <c r="AG313" s="54">
        <f>IF(AND(ISNUMBER($S313),ISNUMBER($AL313),$AL313&lt;&gt;0),ROUND($S313/$AL313*100,2),"")</f>
        <v/>
      </c>
      <c r="AH313" s="53">
        <f>IF(AND(ISNUMBER($Q313),ISNUMBER($AL313),$AL313&lt;&gt;0),ROUND($Q313/$AL313*100,1),"")</f>
        <v/>
      </c>
      <c r="AI313" s="48">
        <f>IF(ISNUMBER($S313),IF($S313&lt;=1,"Yes","No"),"n/a")</f>
        <v/>
      </c>
      <c r="AJ313" s="48">
        <f>IF(ISNUMBER($S313),ROUND(MAX(0,MIN(100,100-$S313*2.5-IF(ISNUMBER($T313),$T313,0)*0.12+IF($S313&lt;=1,12,0))),0),"")</f>
        <v/>
      </c>
      <c r="AK313" s="48">
        <f>IF(ISNUMBER($Q313),IF($Q313&gt;=100,20,IF($Q313&gt;=30,10,0)),0)+IF(ISNUMBER($R313),IF($R313&gt;=100,20,0),0)+IF(ISNUMBER($P313),IF($P313&gt;=150,20,IF($P313&gt;=50,12,5)),0)+IF(ISNUMBER($S313),IF($S313&lt;=1,15,0),0)</f>
        <v/>
      </c>
      <c r="AL313" s="48" t="n">
        <v>591</v>
      </c>
      <c r="AM313" s="49" t="n"/>
      <c r="AN313" s="48">
        <f>IF(AND(ISNUMBER($P313),ISNUMBER($AL313),$AL313&lt;&gt;0),IF(OR($P313&gt;180,$P313/$AL313*1000&gt;400),"Over ceiling, confirm SKU","Within"),"n/a")</f>
        <v/>
      </c>
      <c r="AO313" s="51" t="n"/>
      <c r="AP313" s="51" t="n"/>
      <c r="AQ313" s="51" t="n"/>
      <c r="AR313" s="34" t="inlineStr">
        <is>
          <t>Recalled, batch confirmed, to confirm</t>
        </is>
      </c>
      <c r="AS313" s="34" t="inlineStr">
        <is>
          <t>BLANK -&gt; requires live Amazon.ca capture</t>
        </is>
      </c>
      <c r="AT313" s="34" t="inlineStr">
        <is>
          <t>Unverified commercial data</t>
        </is>
      </c>
    </row>
    <row r="314" ht="28" customHeight="1">
      <c r="A314" s="34" t="inlineStr">
        <is>
          <t>Gatorade</t>
        </is>
      </c>
      <c r="B314" s="34" t="inlineStr">
        <is>
          <t>Gatorade Fit Electrolyte Beverage | Strawberry Watermelon | single 591mL</t>
        </is>
      </c>
      <c r="C314" s="34" t="inlineStr">
        <is>
          <t>2) Electrolyte beverage (RTD)</t>
        </is>
      </c>
      <c r="D314" s="34" t="inlineStr">
        <is>
          <t>591 mL bottle</t>
        </is>
      </c>
      <c r="E314" s="48" t="n">
        <v>1</v>
      </c>
      <c r="F314" s="49" t="n"/>
      <c r="G314" s="50">
        <f>IF(AND(ISNUMBER($F314),ISNUMBER($E314),$E314&lt;&gt;0),$F314/$E314,"")</f>
        <v/>
      </c>
      <c r="H314" s="50">
        <f>IF(AND(ISNUMBER($F314),ISNUMBER($AL314),ISNUMBER($E314),($AL314*$E314)&lt;&gt;0),$F314/($AL314*$E314)*100,"")</f>
        <v/>
      </c>
      <c r="I314" s="51" t="n"/>
      <c r="J314" s="52" t="n"/>
      <c r="K314" s="50">
        <f>IF(AND(ISNUMBER($F314),ISNUMBER($J314)),$F314*(1-$J314),"")</f>
        <v/>
      </c>
      <c r="L314" s="51" t="n"/>
      <c r="M314" s="51" t="n"/>
      <c r="N314" s="50">
        <f>IF(ISNUMBER($F314),($F314-IF(ISNUMBER($AM314),$AM314,0))*(1-IF(ISNUMBER($J314),$J314,0)),"")</f>
        <v/>
      </c>
      <c r="O314" s="34" t="inlineStr">
        <is>
          <t>Strawberry Watermelon</t>
        </is>
      </c>
      <c r="P314" s="48" t="n">
        <v>0</v>
      </c>
      <c r="Q314" s="48" t="n">
        <v>200</v>
      </c>
      <c r="R314" s="48" t="n">
        <v>80</v>
      </c>
      <c r="S314" s="48" t="n">
        <v>0</v>
      </c>
      <c r="T314" s="48" t="n">
        <v>5</v>
      </c>
      <c r="U314" s="34" t="inlineStr">
        <is>
          <t>Stevia</t>
        </is>
      </c>
      <c r="V314" s="34" t="inlineStr">
        <is>
          <t>No added sugar, naturally sweetened, electrolytes + vitamins A &amp; C</t>
        </is>
      </c>
      <c r="W314" s="51" t="n"/>
      <c r="X314" s="51" t="n"/>
      <c r="Y314" s="51" t="n"/>
      <c r="Z314" s="51" t="n"/>
      <c r="AA314" s="34" t="inlineStr">
        <is>
          <t>Medium</t>
        </is>
      </c>
      <c r="AB314" s="34" t="inlineStr">
        <is>
          <t>Clean label line targeting wellness shoppers</t>
        </is>
      </c>
      <c r="AC314" s="34" t="inlineStr">
        <is>
          <t>Cleaner label Gatorade with no added sugar</t>
        </is>
      </c>
      <c r="AD314" s="34" t="inlineStr">
        <is>
          <t>Gatorade electrolytes with stevia and added vitamins.</t>
        </is>
      </c>
      <c r="AE314" s="51" t="n"/>
      <c r="AF314" s="53">
        <f>IF(AND(ISNUMBER($P314),ISNUMBER($AL314),$AL314&lt;&gt;0),ROUND($P314/$AL314*100,1),"")</f>
        <v/>
      </c>
      <c r="AG314" s="54">
        <f>IF(AND(ISNUMBER($S314),ISNUMBER($AL314),$AL314&lt;&gt;0),ROUND($S314/$AL314*100,2),"")</f>
        <v/>
      </c>
      <c r="AH314" s="53">
        <f>IF(AND(ISNUMBER($Q314),ISNUMBER($AL314),$AL314&lt;&gt;0),ROUND($Q314/$AL314*100,1),"")</f>
        <v/>
      </c>
      <c r="AI314" s="48">
        <f>IF(ISNUMBER($S314),IF($S314&lt;=1,"Yes","No"),"n/a")</f>
        <v/>
      </c>
      <c r="AJ314" s="48">
        <f>IF(ISNUMBER($S314),ROUND(MAX(0,MIN(100,100-$S314*2.5-IF(ISNUMBER($T314),$T314,0)*0.12+IF($S314&lt;=1,12,0))),0),"")</f>
        <v/>
      </c>
      <c r="AK314" s="48">
        <f>IF(ISNUMBER($Q314),IF($Q314&gt;=100,20,IF($Q314&gt;=30,10,0)),0)+IF(ISNUMBER($R314),IF($R314&gt;=100,20,0),0)+IF(ISNUMBER($P314),IF($P314&gt;=150,20,IF($P314&gt;=50,12,5)),0)+IF(ISNUMBER($S314),IF($S314&lt;=1,15,0),0)</f>
        <v/>
      </c>
      <c r="AL314" s="48" t="n">
        <v>591</v>
      </c>
      <c r="AM314" s="49" t="n"/>
      <c r="AN314" s="48">
        <f>IF(AND(ISNUMBER($P314),ISNUMBER($AL314),$AL314&lt;&gt;0),IF(OR($P314&gt;180,$P314/$AL314*1000&gt;400),"Over ceiling, confirm SKU","Within"),"n/a")</f>
        <v/>
      </c>
      <c r="AO314" s="51" t="n"/>
      <c r="AP314" s="51" t="n"/>
      <c r="AQ314" s="51" t="n"/>
      <c r="AR314" s="34" t="inlineStr">
        <is>
          <t>Recalled, batch confirmed, to confirm</t>
        </is>
      </c>
      <c r="AS314" s="34" t="inlineStr">
        <is>
          <t>BLANK -&gt; requires live Amazon.ca capture</t>
        </is>
      </c>
      <c r="AT314" s="34" t="inlineStr">
        <is>
          <t>Unverified commercial data</t>
        </is>
      </c>
    </row>
    <row r="315" ht="28" customHeight="1">
      <c r="A315" s="34" t="inlineStr">
        <is>
          <t>Gatorade</t>
        </is>
      </c>
      <c r="B315" s="34" t="inlineStr">
        <is>
          <t>Gatorade Fit Electrolyte Beverage | Strawberry Watermelon | 6 pack 591mL</t>
        </is>
      </c>
      <c r="C315" s="34" t="inlineStr">
        <is>
          <t>2) Electrolyte beverage (RTD)</t>
        </is>
      </c>
      <c r="D315" s="34" t="inlineStr">
        <is>
          <t>591 mL bottle</t>
        </is>
      </c>
      <c r="E315" s="48" t="n">
        <v>6</v>
      </c>
      <c r="F315" s="49" t="n"/>
      <c r="G315" s="50">
        <f>IF(AND(ISNUMBER($F315),ISNUMBER($E315),$E315&lt;&gt;0),$F315/$E315,"")</f>
        <v/>
      </c>
      <c r="H315" s="50">
        <f>IF(AND(ISNUMBER($F315),ISNUMBER($AL315),ISNUMBER($E315),($AL315*$E315)&lt;&gt;0),$F315/($AL315*$E315)*100,"")</f>
        <v/>
      </c>
      <c r="I315" s="51" t="n"/>
      <c r="J315" s="52" t="n"/>
      <c r="K315" s="50">
        <f>IF(AND(ISNUMBER($F315),ISNUMBER($J315)),$F315*(1-$J315),"")</f>
        <v/>
      </c>
      <c r="L315" s="51" t="n"/>
      <c r="M315" s="51" t="n"/>
      <c r="N315" s="50">
        <f>IF(ISNUMBER($F315),($F315-IF(ISNUMBER($AM315),$AM315,0))*(1-IF(ISNUMBER($J315),$J315,0)),"")</f>
        <v/>
      </c>
      <c r="O315" s="34" t="inlineStr">
        <is>
          <t>Strawberry Watermelon</t>
        </is>
      </c>
      <c r="P315" s="48" t="n">
        <v>0</v>
      </c>
      <c r="Q315" s="48" t="n">
        <v>200</v>
      </c>
      <c r="R315" s="48" t="n">
        <v>80</v>
      </c>
      <c r="S315" s="48" t="n">
        <v>0</v>
      </c>
      <c r="T315" s="48" t="n">
        <v>5</v>
      </c>
      <c r="U315" s="34" t="inlineStr">
        <is>
          <t>Stevia</t>
        </is>
      </c>
      <c r="V315" s="34" t="inlineStr">
        <is>
          <t>No added sugar, naturally sweetened, electrolytes + vitamins A &amp; C</t>
        </is>
      </c>
      <c r="W315" s="51" t="n"/>
      <c r="X315" s="51" t="n"/>
      <c r="Y315" s="51" t="n"/>
      <c r="Z315" s="51" t="n"/>
      <c r="AA315" s="34" t="inlineStr">
        <is>
          <t>Medium</t>
        </is>
      </c>
      <c r="AB315" s="34" t="inlineStr">
        <is>
          <t>Clean label line targeting wellness shoppers</t>
        </is>
      </c>
      <c r="AC315" s="34" t="inlineStr">
        <is>
          <t>Cleaner label Gatorade with no added sugar</t>
        </is>
      </c>
      <c r="AD315" s="34" t="inlineStr">
        <is>
          <t>Gatorade electrolytes with stevia and added vitamins.</t>
        </is>
      </c>
      <c r="AE315" s="51" t="n"/>
      <c r="AF315" s="53">
        <f>IF(AND(ISNUMBER($P315),ISNUMBER($AL315),$AL315&lt;&gt;0),ROUND($P315/$AL315*100,1),"")</f>
        <v/>
      </c>
      <c r="AG315" s="54">
        <f>IF(AND(ISNUMBER($S315),ISNUMBER($AL315),$AL315&lt;&gt;0),ROUND($S315/$AL315*100,2),"")</f>
        <v/>
      </c>
      <c r="AH315" s="53">
        <f>IF(AND(ISNUMBER($Q315),ISNUMBER($AL315),$AL315&lt;&gt;0),ROUND($Q315/$AL315*100,1),"")</f>
        <v/>
      </c>
      <c r="AI315" s="48">
        <f>IF(ISNUMBER($S315),IF($S315&lt;=1,"Yes","No"),"n/a")</f>
        <v/>
      </c>
      <c r="AJ315" s="48">
        <f>IF(ISNUMBER($S315),ROUND(MAX(0,MIN(100,100-$S315*2.5-IF(ISNUMBER($T315),$T315,0)*0.12+IF($S315&lt;=1,12,0))),0),"")</f>
        <v/>
      </c>
      <c r="AK315" s="48">
        <f>IF(ISNUMBER($Q315),IF($Q315&gt;=100,20,IF($Q315&gt;=30,10,0)),0)+IF(ISNUMBER($R315),IF($R315&gt;=100,20,0),0)+IF(ISNUMBER($P315),IF($P315&gt;=150,20,IF($P315&gt;=50,12,5)),0)+IF(ISNUMBER($S315),IF($S315&lt;=1,15,0),0)</f>
        <v/>
      </c>
      <c r="AL315" s="48" t="n">
        <v>591</v>
      </c>
      <c r="AM315" s="49" t="n"/>
      <c r="AN315" s="48">
        <f>IF(AND(ISNUMBER($P315),ISNUMBER($AL315),$AL315&lt;&gt;0),IF(OR($P315&gt;180,$P315/$AL315*1000&gt;400),"Over ceiling, confirm SKU","Within"),"n/a")</f>
        <v/>
      </c>
      <c r="AO315" s="51" t="n"/>
      <c r="AP315" s="51" t="n"/>
      <c r="AQ315" s="51" t="n"/>
      <c r="AR315" s="34" t="inlineStr">
        <is>
          <t>Recalled, batch confirmed, to confirm</t>
        </is>
      </c>
      <c r="AS315" s="34" t="inlineStr">
        <is>
          <t>BLANK -&gt; requires live Amazon.ca capture</t>
        </is>
      </c>
      <c r="AT315" s="34" t="inlineStr">
        <is>
          <t>Unverified commercial data</t>
        </is>
      </c>
    </row>
    <row r="316" ht="28" customHeight="1">
      <c r="A316" s="34" t="inlineStr">
        <is>
          <t>Gatorade</t>
        </is>
      </c>
      <c r="B316" s="34" t="inlineStr">
        <is>
          <t>Gatorade Fit Electrolyte Beverage | Strawberry Watermelon | 12 pack 591mL</t>
        </is>
      </c>
      <c r="C316" s="34" t="inlineStr">
        <is>
          <t>2) Electrolyte beverage (RTD)</t>
        </is>
      </c>
      <c r="D316" s="34" t="inlineStr">
        <is>
          <t>591 mL bottle</t>
        </is>
      </c>
      <c r="E316" s="48" t="n">
        <v>12</v>
      </c>
      <c r="F316" s="49" t="n"/>
      <c r="G316" s="50">
        <f>IF(AND(ISNUMBER($F316),ISNUMBER($E316),$E316&lt;&gt;0),$F316/$E316,"")</f>
        <v/>
      </c>
      <c r="H316" s="50">
        <f>IF(AND(ISNUMBER($F316),ISNUMBER($AL316),ISNUMBER($E316),($AL316*$E316)&lt;&gt;0),$F316/($AL316*$E316)*100,"")</f>
        <v/>
      </c>
      <c r="I316" s="51" t="n"/>
      <c r="J316" s="52" t="n"/>
      <c r="K316" s="50">
        <f>IF(AND(ISNUMBER($F316),ISNUMBER($J316)),$F316*(1-$J316),"")</f>
        <v/>
      </c>
      <c r="L316" s="51" t="n"/>
      <c r="M316" s="51" t="n"/>
      <c r="N316" s="50">
        <f>IF(ISNUMBER($F316),($F316-IF(ISNUMBER($AM316),$AM316,0))*(1-IF(ISNUMBER($J316),$J316,0)),"")</f>
        <v/>
      </c>
      <c r="O316" s="34" t="inlineStr">
        <is>
          <t>Strawberry Watermelon</t>
        </is>
      </c>
      <c r="P316" s="48" t="n">
        <v>0</v>
      </c>
      <c r="Q316" s="48" t="n">
        <v>200</v>
      </c>
      <c r="R316" s="48" t="n">
        <v>80</v>
      </c>
      <c r="S316" s="48" t="n">
        <v>0</v>
      </c>
      <c r="T316" s="48" t="n">
        <v>5</v>
      </c>
      <c r="U316" s="34" t="inlineStr">
        <is>
          <t>Stevia</t>
        </is>
      </c>
      <c r="V316" s="34" t="inlineStr">
        <is>
          <t>No added sugar, naturally sweetened, electrolytes + vitamins A &amp; C</t>
        </is>
      </c>
      <c r="W316" s="51" t="n"/>
      <c r="X316" s="51" t="n"/>
      <c r="Y316" s="51" t="n"/>
      <c r="Z316" s="51" t="n"/>
      <c r="AA316" s="34" t="inlineStr">
        <is>
          <t>Medium</t>
        </is>
      </c>
      <c r="AB316" s="34" t="inlineStr">
        <is>
          <t>Clean label line targeting wellness shoppers</t>
        </is>
      </c>
      <c r="AC316" s="34" t="inlineStr">
        <is>
          <t>Cleaner label Gatorade with no added sugar</t>
        </is>
      </c>
      <c r="AD316" s="34" t="inlineStr">
        <is>
          <t>Gatorade electrolytes with stevia and added vitamins.</t>
        </is>
      </c>
      <c r="AE316" s="51" t="n"/>
      <c r="AF316" s="53">
        <f>IF(AND(ISNUMBER($P316),ISNUMBER($AL316),$AL316&lt;&gt;0),ROUND($P316/$AL316*100,1),"")</f>
        <v/>
      </c>
      <c r="AG316" s="54">
        <f>IF(AND(ISNUMBER($S316),ISNUMBER($AL316),$AL316&lt;&gt;0),ROUND($S316/$AL316*100,2),"")</f>
        <v/>
      </c>
      <c r="AH316" s="53">
        <f>IF(AND(ISNUMBER($Q316),ISNUMBER($AL316),$AL316&lt;&gt;0),ROUND($Q316/$AL316*100,1),"")</f>
        <v/>
      </c>
      <c r="AI316" s="48">
        <f>IF(ISNUMBER($S316),IF($S316&lt;=1,"Yes","No"),"n/a")</f>
        <v/>
      </c>
      <c r="AJ316" s="48">
        <f>IF(ISNUMBER($S316),ROUND(MAX(0,MIN(100,100-$S316*2.5-IF(ISNUMBER($T316),$T316,0)*0.12+IF($S316&lt;=1,12,0))),0),"")</f>
        <v/>
      </c>
      <c r="AK316" s="48">
        <f>IF(ISNUMBER($Q316),IF($Q316&gt;=100,20,IF($Q316&gt;=30,10,0)),0)+IF(ISNUMBER($R316),IF($R316&gt;=100,20,0),0)+IF(ISNUMBER($P316),IF($P316&gt;=150,20,IF($P316&gt;=50,12,5)),0)+IF(ISNUMBER($S316),IF($S316&lt;=1,15,0),0)</f>
        <v/>
      </c>
      <c r="AL316" s="48" t="n">
        <v>591</v>
      </c>
      <c r="AM316" s="49" t="n"/>
      <c r="AN316" s="48">
        <f>IF(AND(ISNUMBER($P316),ISNUMBER($AL316),$AL316&lt;&gt;0),IF(OR($P316&gt;180,$P316/$AL316*1000&gt;400),"Over ceiling, confirm SKU","Within"),"n/a")</f>
        <v/>
      </c>
      <c r="AO316" s="51" t="n"/>
      <c r="AP316" s="51" t="n"/>
      <c r="AQ316" s="51" t="n"/>
      <c r="AR316" s="34" t="inlineStr">
        <is>
          <t>Recalled, batch confirmed, to confirm</t>
        </is>
      </c>
      <c r="AS316" s="34" t="inlineStr">
        <is>
          <t>BLANK -&gt; requires live Amazon.ca capture</t>
        </is>
      </c>
      <c r="AT316" s="34" t="inlineStr">
        <is>
          <t>Unverified commercial data</t>
        </is>
      </c>
    </row>
    <row r="317" ht="28" customHeight="1">
      <c r="A317" s="34" t="inlineStr">
        <is>
          <t>Gatorade</t>
        </is>
      </c>
      <c r="B317" s="34" t="inlineStr">
        <is>
          <t>Gatorade Fit Electrolyte Beverage | Strawberry Watermelon | 24 pack 591mL</t>
        </is>
      </c>
      <c r="C317" s="34" t="inlineStr">
        <is>
          <t>2) Electrolyte beverage (RTD)</t>
        </is>
      </c>
      <c r="D317" s="34" t="inlineStr">
        <is>
          <t>591 mL bottle</t>
        </is>
      </c>
      <c r="E317" s="48" t="n">
        <v>24</v>
      </c>
      <c r="F317" s="49" t="n"/>
      <c r="G317" s="50">
        <f>IF(AND(ISNUMBER($F317),ISNUMBER($E317),$E317&lt;&gt;0),$F317/$E317,"")</f>
        <v/>
      </c>
      <c r="H317" s="50">
        <f>IF(AND(ISNUMBER($F317),ISNUMBER($AL317),ISNUMBER($E317),($AL317*$E317)&lt;&gt;0),$F317/($AL317*$E317)*100,"")</f>
        <v/>
      </c>
      <c r="I317" s="51" t="n"/>
      <c r="J317" s="52" t="n"/>
      <c r="K317" s="50">
        <f>IF(AND(ISNUMBER($F317),ISNUMBER($J317)),$F317*(1-$J317),"")</f>
        <v/>
      </c>
      <c r="L317" s="51" t="n"/>
      <c r="M317" s="51" t="n"/>
      <c r="N317" s="50">
        <f>IF(ISNUMBER($F317),($F317-IF(ISNUMBER($AM317),$AM317,0))*(1-IF(ISNUMBER($J317),$J317,0)),"")</f>
        <v/>
      </c>
      <c r="O317" s="34" t="inlineStr">
        <is>
          <t>Strawberry Watermelon</t>
        </is>
      </c>
      <c r="P317" s="48" t="n">
        <v>0</v>
      </c>
      <c r="Q317" s="48" t="n">
        <v>200</v>
      </c>
      <c r="R317" s="48" t="n">
        <v>80</v>
      </c>
      <c r="S317" s="48" t="n">
        <v>0</v>
      </c>
      <c r="T317" s="48" t="n">
        <v>5</v>
      </c>
      <c r="U317" s="34" t="inlineStr">
        <is>
          <t>Stevia</t>
        </is>
      </c>
      <c r="V317" s="34" t="inlineStr">
        <is>
          <t>No added sugar, naturally sweetened, electrolytes + vitamins A &amp; C</t>
        </is>
      </c>
      <c r="W317" s="51" t="n"/>
      <c r="X317" s="51" t="n"/>
      <c r="Y317" s="51" t="n"/>
      <c r="Z317" s="51" t="n"/>
      <c r="AA317" s="34" t="inlineStr">
        <is>
          <t>Medium</t>
        </is>
      </c>
      <c r="AB317" s="34" t="inlineStr">
        <is>
          <t>Clean label line targeting wellness shoppers</t>
        </is>
      </c>
      <c r="AC317" s="34" t="inlineStr">
        <is>
          <t>Cleaner label Gatorade with no added sugar</t>
        </is>
      </c>
      <c r="AD317" s="34" t="inlineStr">
        <is>
          <t>Gatorade electrolytes with stevia and added vitamins.</t>
        </is>
      </c>
      <c r="AE317" s="51" t="n"/>
      <c r="AF317" s="53">
        <f>IF(AND(ISNUMBER($P317),ISNUMBER($AL317),$AL317&lt;&gt;0),ROUND($P317/$AL317*100,1),"")</f>
        <v/>
      </c>
      <c r="AG317" s="54">
        <f>IF(AND(ISNUMBER($S317),ISNUMBER($AL317),$AL317&lt;&gt;0),ROUND($S317/$AL317*100,2),"")</f>
        <v/>
      </c>
      <c r="AH317" s="53">
        <f>IF(AND(ISNUMBER($Q317),ISNUMBER($AL317),$AL317&lt;&gt;0),ROUND($Q317/$AL317*100,1),"")</f>
        <v/>
      </c>
      <c r="AI317" s="48">
        <f>IF(ISNUMBER($S317),IF($S317&lt;=1,"Yes","No"),"n/a")</f>
        <v/>
      </c>
      <c r="AJ317" s="48">
        <f>IF(ISNUMBER($S317),ROUND(MAX(0,MIN(100,100-$S317*2.5-IF(ISNUMBER($T317),$T317,0)*0.12+IF($S317&lt;=1,12,0))),0),"")</f>
        <v/>
      </c>
      <c r="AK317" s="48">
        <f>IF(ISNUMBER($Q317),IF($Q317&gt;=100,20,IF($Q317&gt;=30,10,0)),0)+IF(ISNUMBER($R317),IF($R317&gt;=100,20,0),0)+IF(ISNUMBER($P317),IF($P317&gt;=150,20,IF($P317&gt;=50,12,5)),0)+IF(ISNUMBER($S317),IF($S317&lt;=1,15,0),0)</f>
        <v/>
      </c>
      <c r="AL317" s="48" t="n">
        <v>591</v>
      </c>
      <c r="AM317" s="49" t="n"/>
      <c r="AN317" s="48">
        <f>IF(AND(ISNUMBER($P317),ISNUMBER($AL317),$AL317&lt;&gt;0),IF(OR($P317&gt;180,$P317/$AL317*1000&gt;400),"Over ceiling, confirm SKU","Within"),"n/a")</f>
        <v/>
      </c>
      <c r="AO317" s="51" t="n"/>
      <c r="AP317" s="51" t="n"/>
      <c r="AQ317" s="51" t="n"/>
      <c r="AR317" s="34" t="inlineStr">
        <is>
          <t>Recalled, batch confirmed, to confirm</t>
        </is>
      </c>
      <c r="AS317" s="34" t="inlineStr">
        <is>
          <t>BLANK -&gt; requires live Amazon.ca capture</t>
        </is>
      </c>
      <c r="AT317" s="34" t="inlineStr">
        <is>
          <t>Unverified commercial data</t>
        </is>
      </c>
    </row>
    <row r="318" ht="28" customHeight="1">
      <c r="A318" s="34" t="inlineStr">
        <is>
          <t>Gatorade</t>
        </is>
      </c>
      <c r="B318" s="34" t="inlineStr">
        <is>
          <t>Gatorade Fit Electrolyte Beverage | Watermelon Strawberry | single 591mL</t>
        </is>
      </c>
      <c r="C318" s="34" t="inlineStr">
        <is>
          <t>2) Electrolyte beverage (RTD)</t>
        </is>
      </c>
      <c r="D318" s="34" t="inlineStr">
        <is>
          <t>591 mL bottle</t>
        </is>
      </c>
      <c r="E318" s="48" t="n">
        <v>1</v>
      </c>
      <c r="F318" s="49" t="n"/>
      <c r="G318" s="50">
        <f>IF(AND(ISNUMBER($F318),ISNUMBER($E318),$E318&lt;&gt;0),$F318/$E318,"")</f>
        <v/>
      </c>
      <c r="H318" s="50">
        <f>IF(AND(ISNUMBER($F318),ISNUMBER($AL318),ISNUMBER($E318),($AL318*$E318)&lt;&gt;0),$F318/($AL318*$E318)*100,"")</f>
        <v/>
      </c>
      <c r="I318" s="51" t="n"/>
      <c r="J318" s="52" t="n"/>
      <c r="K318" s="50">
        <f>IF(AND(ISNUMBER($F318),ISNUMBER($J318)),$F318*(1-$J318),"")</f>
        <v/>
      </c>
      <c r="L318" s="51" t="n"/>
      <c r="M318" s="51" t="n"/>
      <c r="N318" s="50">
        <f>IF(ISNUMBER($F318),($F318-IF(ISNUMBER($AM318),$AM318,0))*(1-IF(ISNUMBER($J318),$J318,0)),"")</f>
        <v/>
      </c>
      <c r="O318" s="34" t="inlineStr">
        <is>
          <t>Watermelon Strawberry</t>
        </is>
      </c>
      <c r="P318" s="48" t="n">
        <v>0</v>
      </c>
      <c r="Q318" s="48" t="n">
        <v>200</v>
      </c>
      <c r="R318" s="48" t="n">
        <v>80</v>
      </c>
      <c r="S318" s="48" t="n">
        <v>0</v>
      </c>
      <c r="T318" s="48" t="n">
        <v>5</v>
      </c>
      <c r="U318" s="34" t="inlineStr">
        <is>
          <t>Stevia</t>
        </is>
      </c>
      <c r="V318" s="34" t="inlineStr">
        <is>
          <t>No added sugar, naturally sweetened, electrolytes + vitamins A &amp; C</t>
        </is>
      </c>
      <c r="W318" s="51" t="n"/>
      <c r="X318" s="51" t="n"/>
      <c r="Y318" s="51" t="n"/>
      <c r="Z318" s="51" t="n"/>
      <c r="AA318" s="34" t="inlineStr">
        <is>
          <t>Medium</t>
        </is>
      </c>
      <c r="AB318" s="34" t="inlineStr">
        <is>
          <t>Clean label line targeting wellness shoppers</t>
        </is>
      </c>
      <c r="AC318" s="34" t="inlineStr">
        <is>
          <t>Cleaner label Gatorade with no added sugar</t>
        </is>
      </c>
      <c r="AD318" s="34" t="inlineStr">
        <is>
          <t>Gatorade electrolytes with stevia and added vitamins.</t>
        </is>
      </c>
      <c r="AE318" s="51" t="n"/>
      <c r="AF318" s="53">
        <f>IF(AND(ISNUMBER($P318),ISNUMBER($AL318),$AL318&lt;&gt;0),ROUND($P318/$AL318*100,1),"")</f>
        <v/>
      </c>
      <c r="AG318" s="54">
        <f>IF(AND(ISNUMBER($S318),ISNUMBER($AL318),$AL318&lt;&gt;0),ROUND($S318/$AL318*100,2),"")</f>
        <v/>
      </c>
      <c r="AH318" s="53">
        <f>IF(AND(ISNUMBER($Q318),ISNUMBER($AL318),$AL318&lt;&gt;0),ROUND($Q318/$AL318*100,1),"")</f>
        <v/>
      </c>
      <c r="AI318" s="48">
        <f>IF(ISNUMBER($S318),IF($S318&lt;=1,"Yes","No"),"n/a")</f>
        <v/>
      </c>
      <c r="AJ318" s="48">
        <f>IF(ISNUMBER($S318),ROUND(MAX(0,MIN(100,100-$S318*2.5-IF(ISNUMBER($T318),$T318,0)*0.12+IF($S318&lt;=1,12,0))),0),"")</f>
        <v/>
      </c>
      <c r="AK318" s="48">
        <f>IF(ISNUMBER($Q318),IF($Q318&gt;=100,20,IF($Q318&gt;=30,10,0)),0)+IF(ISNUMBER($R318),IF($R318&gt;=100,20,0),0)+IF(ISNUMBER($P318),IF($P318&gt;=150,20,IF($P318&gt;=50,12,5)),0)+IF(ISNUMBER($S318),IF($S318&lt;=1,15,0),0)</f>
        <v/>
      </c>
      <c r="AL318" s="48" t="n">
        <v>591</v>
      </c>
      <c r="AM318" s="49" t="n"/>
      <c r="AN318" s="48">
        <f>IF(AND(ISNUMBER($P318),ISNUMBER($AL318),$AL318&lt;&gt;0),IF(OR($P318&gt;180,$P318/$AL318*1000&gt;400),"Over ceiling, confirm SKU","Within"),"n/a")</f>
        <v/>
      </c>
      <c r="AO318" s="51" t="n"/>
      <c r="AP318" s="51" t="n"/>
      <c r="AQ318" s="51" t="n"/>
      <c r="AR318" s="34" t="inlineStr">
        <is>
          <t>Recalled, batch confirmed, to confirm</t>
        </is>
      </c>
      <c r="AS318" s="34" t="inlineStr">
        <is>
          <t>BLANK -&gt; requires live Amazon.ca capture</t>
        </is>
      </c>
      <c r="AT318" s="34" t="inlineStr">
        <is>
          <t>Unverified commercial data</t>
        </is>
      </c>
    </row>
    <row r="319" ht="28" customHeight="1">
      <c r="A319" s="34" t="inlineStr">
        <is>
          <t>Gatorade</t>
        </is>
      </c>
      <c r="B319" s="34" t="inlineStr">
        <is>
          <t>Gatorade Fit Electrolyte Beverage | Watermelon Strawberry | 6 pack 591mL</t>
        </is>
      </c>
      <c r="C319" s="34" t="inlineStr">
        <is>
          <t>2) Electrolyte beverage (RTD)</t>
        </is>
      </c>
      <c r="D319" s="34" t="inlineStr">
        <is>
          <t>591 mL bottle</t>
        </is>
      </c>
      <c r="E319" s="48" t="n">
        <v>6</v>
      </c>
      <c r="F319" s="49" t="n"/>
      <c r="G319" s="50">
        <f>IF(AND(ISNUMBER($F319),ISNUMBER($E319),$E319&lt;&gt;0),$F319/$E319,"")</f>
        <v/>
      </c>
      <c r="H319" s="50">
        <f>IF(AND(ISNUMBER($F319),ISNUMBER($AL319),ISNUMBER($E319),($AL319*$E319)&lt;&gt;0),$F319/($AL319*$E319)*100,"")</f>
        <v/>
      </c>
      <c r="I319" s="51" t="n"/>
      <c r="J319" s="52" t="n"/>
      <c r="K319" s="50">
        <f>IF(AND(ISNUMBER($F319),ISNUMBER($J319)),$F319*(1-$J319),"")</f>
        <v/>
      </c>
      <c r="L319" s="51" t="n"/>
      <c r="M319" s="51" t="n"/>
      <c r="N319" s="50">
        <f>IF(ISNUMBER($F319),($F319-IF(ISNUMBER($AM319),$AM319,0))*(1-IF(ISNUMBER($J319),$J319,0)),"")</f>
        <v/>
      </c>
      <c r="O319" s="34" t="inlineStr">
        <is>
          <t>Watermelon Strawberry</t>
        </is>
      </c>
      <c r="P319" s="48" t="n">
        <v>0</v>
      </c>
      <c r="Q319" s="48" t="n">
        <v>200</v>
      </c>
      <c r="R319" s="48" t="n">
        <v>80</v>
      </c>
      <c r="S319" s="48" t="n">
        <v>0</v>
      </c>
      <c r="T319" s="48" t="n">
        <v>5</v>
      </c>
      <c r="U319" s="34" t="inlineStr">
        <is>
          <t>Stevia</t>
        </is>
      </c>
      <c r="V319" s="34" t="inlineStr">
        <is>
          <t>No added sugar, naturally sweetened, electrolytes + vitamins A &amp; C</t>
        </is>
      </c>
      <c r="W319" s="51" t="n"/>
      <c r="X319" s="51" t="n"/>
      <c r="Y319" s="51" t="n"/>
      <c r="Z319" s="51" t="n"/>
      <c r="AA319" s="34" t="inlineStr">
        <is>
          <t>Medium</t>
        </is>
      </c>
      <c r="AB319" s="34" t="inlineStr">
        <is>
          <t>Clean label line targeting wellness shoppers</t>
        </is>
      </c>
      <c r="AC319" s="34" t="inlineStr">
        <is>
          <t>Cleaner label Gatorade with no added sugar</t>
        </is>
      </c>
      <c r="AD319" s="34" t="inlineStr">
        <is>
          <t>Gatorade electrolytes with stevia and added vitamins.</t>
        </is>
      </c>
      <c r="AE319" s="51" t="n"/>
      <c r="AF319" s="53">
        <f>IF(AND(ISNUMBER($P319),ISNUMBER($AL319),$AL319&lt;&gt;0),ROUND($P319/$AL319*100,1),"")</f>
        <v/>
      </c>
      <c r="AG319" s="54">
        <f>IF(AND(ISNUMBER($S319),ISNUMBER($AL319),$AL319&lt;&gt;0),ROUND($S319/$AL319*100,2),"")</f>
        <v/>
      </c>
      <c r="AH319" s="53">
        <f>IF(AND(ISNUMBER($Q319),ISNUMBER($AL319),$AL319&lt;&gt;0),ROUND($Q319/$AL319*100,1),"")</f>
        <v/>
      </c>
      <c r="AI319" s="48">
        <f>IF(ISNUMBER($S319),IF($S319&lt;=1,"Yes","No"),"n/a")</f>
        <v/>
      </c>
      <c r="AJ319" s="48">
        <f>IF(ISNUMBER($S319),ROUND(MAX(0,MIN(100,100-$S319*2.5-IF(ISNUMBER($T319),$T319,0)*0.12+IF($S319&lt;=1,12,0))),0),"")</f>
        <v/>
      </c>
      <c r="AK319" s="48">
        <f>IF(ISNUMBER($Q319),IF($Q319&gt;=100,20,IF($Q319&gt;=30,10,0)),0)+IF(ISNUMBER($R319),IF($R319&gt;=100,20,0),0)+IF(ISNUMBER($P319),IF($P319&gt;=150,20,IF($P319&gt;=50,12,5)),0)+IF(ISNUMBER($S319),IF($S319&lt;=1,15,0),0)</f>
        <v/>
      </c>
      <c r="AL319" s="48" t="n">
        <v>591</v>
      </c>
      <c r="AM319" s="49" t="n"/>
      <c r="AN319" s="48">
        <f>IF(AND(ISNUMBER($P319),ISNUMBER($AL319),$AL319&lt;&gt;0),IF(OR($P319&gt;180,$P319/$AL319*1000&gt;400),"Over ceiling, confirm SKU","Within"),"n/a")</f>
        <v/>
      </c>
      <c r="AO319" s="51" t="n"/>
      <c r="AP319" s="51" t="n"/>
      <c r="AQ319" s="51" t="n"/>
      <c r="AR319" s="34" t="inlineStr">
        <is>
          <t>Recalled, batch confirmed, to confirm</t>
        </is>
      </c>
      <c r="AS319" s="34" t="inlineStr">
        <is>
          <t>BLANK -&gt; requires live Amazon.ca capture</t>
        </is>
      </c>
      <c r="AT319" s="34" t="inlineStr">
        <is>
          <t>Unverified commercial data</t>
        </is>
      </c>
    </row>
    <row r="320" ht="28" customHeight="1">
      <c r="A320" s="34" t="inlineStr">
        <is>
          <t>Gatorade</t>
        </is>
      </c>
      <c r="B320" s="34" t="inlineStr">
        <is>
          <t>Gatorade Fit Electrolyte Beverage | Watermelon Strawberry | 12 pack 591mL</t>
        </is>
      </c>
      <c r="C320" s="34" t="inlineStr">
        <is>
          <t>2) Electrolyte beverage (RTD)</t>
        </is>
      </c>
      <c r="D320" s="34" t="inlineStr">
        <is>
          <t>591 mL bottle</t>
        </is>
      </c>
      <c r="E320" s="48" t="n">
        <v>12</v>
      </c>
      <c r="F320" s="49" t="n"/>
      <c r="G320" s="50">
        <f>IF(AND(ISNUMBER($F320),ISNUMBER($E320),$E320&lt;&gt;0),$F320/$E320,"")</f>
        <v/>
      </c>
      <c r="H320" s="50">
        <f>IF(AND(ISNUMBER($F320),ISNUMBER($AL320),ISNUMBER($E320),($AL320*$E320)&lt;&gt;0),$F320/($AL320*$E320)*100,"")</f>
        <v/>
      </c>
      <c r="I320" s="51" t="n"/>
      <c r="J320" s="52" t="n"/>
      <c r="K320" s="50">
        <f>IF(AND(ISNUMBER($F320),ISNUMBER($J320)),$F320*(1-$J320),"")</f>
        <v/>
      </c>
      <c r="L320" s="51" t="n"/>
      <c r="M320" s="51" t="n"/>
      <c r="N320" s="50">
        <f>IF(ISNUMBER($F320),($F320-IF(ISNUMBER($AM320),$AM320,0))*(1-IF(ISNUMBER($J320),$J320,0)),"")</f>
        <v/>
      </c>
      <c r="O320" s="34" t="inlineStr">
        <is>
          <t>Watermelon Strawberry</t>
        </is>
      </c>
      <c r="P320" s="48" t="n">
        <v>0</v>
      </c>
      <c r="Q320" s="48" t="n">
        <v>200</v>
      </c>
      <c r="R320" s="48" t="n">
        <v>80</v>
      </c>
      <c r="S320" s="48" t="n">
        <v>0</v>
      </c>
      <c r="T320" s="48" t="n">
        <v>5</v>
      </c>
      <c r="U320" s="34" t="inlineStr">
        <is>
          <t>Stevia</t>
        </is>
      </c>
      <c r="V320" s="34" t="inlineStr">
        <is>
          <t>No added sugar, naturally sweetened, electrolytes + vitamins A &amp; C</t>
        </is>
      </c>
      <c r="W320" s="51" t="n"/>
      <c r="X320" s="51" t="n"/>
      <c r="Y320" s="51" t="n"/>
      <c r="Z320" s="51" t="n"/>
      <c r="AA320" s="34" t="inlineStr">
        <is>
          <t>Medium</t>
        </is>
      </c>
      <c r="AB320" s="34" t="inlineStr">
        <is>
          <t>Clean label line targeting wellness shoppers</t>
        </is>
      </c>
      <c r="AC320" s="34" t="inlineStr">
        <is>
          <t>Cleaner label Gatorade with no added sugar</t>
        </is>
      </c>
      <c r="AD320" s="34" t="inlineStr">
        <is>
          <t>Gatorade electrolytes with stevia and added vitamins.</t>
        </is>
      </c>
      <c r="AE320" s="51" t="n"/>
      <c r="AF320" s="53">
        <f>IF(AND(ISNUMBER($P320),ISNUMBER($AL320),$AL320&lt;&gt;0),ROUND($P320/$AL320*100,1),"")</f>
        <v/>
      </c>
      <c r="AG320" s="54">
        <f>IF(AND(ISNUMBER($S320),ISNUMBER($AL320),$AL320&lt;&gt;0),ROUND($S320/$AL320*100,2),"")</f>
        <v/>
      </c>
      <c r="AH320" s="53">
        <f>IF(AND(ISNUMBER($Q320),ISNUMBER($AL320),$AL320&lt;&gt;0),ROUND($Q320/$AL320*100,1),"")</f>
        <v/>
      </c>
      <c r="AI320" s="48">
        <f>IF(ISNUMBER($S320),IF($S320&lt;=1,"Yes","No"),"n/a")</f>
        <v/>
      </c>
      <c r="AJ320" s="48">
        <f>IF(ISNUMBER($S320),ROUND(MAX(0,MIN(100,100-$S320*2.5-IF(ISNUMBER($T320),$T320,0)*0.12+IF($S320&lt;=1,12,0))),0),"")</f>
        <v/>
      </c>
      <c r="AK320" s="48">
        <f>IF(ISNUMBER($Q320),IF($Q320&gt;=100,20,IF($Q320&gt;=30,10,0)),0)+IF(ISNUMBER($R320),IF($R320&gt;=100,20,0),0)+IF(ISNUMBER($P320),IF($P320&gt;=150,20,IF($P320&gt;=50,12,5)),0)+IF(ISNUMBER($S320),IF($S320&lt;=1,15,0),0)</f>
        <v/>
      </c>
      <c r="AL320" s="48" t="n">
        <v>591</v>
      </c>
      <c r="AM320" s="49" t="n"/>
      <c r="AN320" s="48">
        <f>IF(AND(ISNUMBER($P320),ISNUMBER($AL320),$AL320&lt;&gt;0),IF(OR($P320&gt;180,$P320/$AL320*1000&gt;400),"Over ceiling, confirm SKU","Within"),"n/a")</f>
        <v/>
      </c>
      <c r="AO320" s="51" t="n"/>
      <c r="AP320" s="51" t="n"/>
      <c r="AQ320" s="51" t="n"/>
      <c r="AR320" s="34" t="inlineStr">
        <is>
          <t>Recalled, batch confirmed, to confirm</t>
        </is>
      </c>
      <c r="AS320" s="34" t="inlineStr">
        <is>
          <t>BLANK -&gt; requires live Amazon.ca capture</t>
        </is>
      </c>
      <c r="AT320" s="34" t="inlineStr">
        <is>
          <t>Unverified commercial data</t>
        </is>
      </c>
    </row>
    <row r="321" ht="28" customHeight="1">
      <c r="A321" s="34" t="inlineStr">
        <is>
          <t>Gatorade</t>
        </is>
      </c>
      <c r="B321" s="34" t="inlineStr">
        <is>
          <t>Gatorade Fit Electrolyte Beverage | Watermelon Strawberry | 24 pack 591mL</t>
        </is>
      </c>
      <c r="C321" s="34" t="inlineStr">
        <is>
          <t>2) Electrolyte beverage (RTD)</t>
        </is>
      </c>
      <c r="D321" s="34" t="inlineStr">
        <is>
          <t>591 mL bottle</t>
        </is>
      </c>
      <c r="E321" s="48" t="n">
        <v>24</v>
      </c>
      <c r="F321" s="49" t="n"/>
      <c r="G321" s="50">
        <f>IF(AND(ISNUMBER($F321),ISNUMBER($E321),$E321&lt;&gt;0),$F321/$E321,"")</f>
        <v/>
      </c>
      <c r="H321" s="50">
        <f>IF(AND(ISNUMBER($F321),ISNUMBER($AL321),ISNUMBER($E321),($AL321*$E321)&lt;&gt;0),$F321/($AL321*$E321)*100,"")</f>
        <v/>
      </c>
      <c r="I321" s="51" t="n"/>
      <c r="J321" s="52" t="n"/>
      <c r="K321" s="50">
        <f>IF(AND(ISNUMBER($F321),ISNUMBER($J321)),$F321*(1-$J321),"")</f>
        <v/>
      </c>
      <c r="L321" s="51" t="n"/>
      <c r="M321" s="51" t="n"/>
      <c r="N321" s="50">
        <f>IF(ISNUMBER($F321),($F321-IF(ISNUMBER($AM321),$AM321,0))*(1-IF(ISNUMBER($J321),$J321,0)),"")</f>
        <v/>
      </c>
      <c r="O321" s="34" t="inlineStr">
        <is>
          <t>Watermelon Strawberry</t>
        </is>
      </c>
      <c r="P321" s="48" t="n">
        <v>0</v>
      </c>
      <c r="Q321" s="48" t="n">
        <v>200</v>
      </c>
      <c r="R321" s="48" t="n">
        <v>80</v>
      </c>
      <c r="S321" s="48" t="n">
        <v>0</v>
      </c>
      <c r="T321" s="48" t="n">
        <v>5</v>
      </c>
      <c r="U321" s="34" t="inlineStr">
        <is>
          <t>Stevia</t>
        </is>
      </c>
      <c r="V321" s="34" t="inlineStr">
        <is>
          <t>No added sugar, naturally sweetened, electrolytes + vitamins A &amp; C</t>
        </is>
      </c>
      <c r="W321" s="51" t="n"/>
      <c r="X321" s="51" t="n"/>
      <c r="Y321" s="51" t="n"/>
      <c r="Z321" s="51" t="n"/>
      <c r="AA321" s="34" t="inlineStr">
        <is>
          <t>Medium</t>
        </is>
      </c>
      <c r="AB321" s="34" t="inlineStr">
        <is>
          <t>Clean label line targeting wellness shoppers</t>
        </is>
      </c>
      <c r="AC321" s="34" t="inlineStr">
        <is>
          <t>Cleaner label Gatorade with no added sugar</t>
        </is>
      </c>
      <c r="AD321" s="34" t="inlineStr">
        <is>
          <t>Gatorade electrolytes with stevia and added vitamins.</t>
        </is>
      </c>
      <c r="AE321" s="51" t="n"/>
      <c r="AF321" s="53">
        <f>IF(AND(ISNUMBER($P321),ISNUMBER($AL321),$AL321&lt;&gt;0),ROUND($P321/$AL321*100,1),"")</f>
        <v/>
      </c>
      <c r="AG321" s="54">
        <f>IF(AND(ISNUMBER($S321),ISNUMBER($AL321),$AL321&lt;&gt;0),ROUND($S321/$AL321*100,2),"")</f>
        <v/>
      </c>
      <c r="AH321" s="53">
        <f>IF(AND(ISNUMBER($Q321),ISNUMBER($AL321),$AL321&lt;&gt;0),ROUND($Q321/$AL321*100,1),"")</f>
        <v/>
      </c>
      <c r="AI321" s="48">
        <f>IF(ISNUMBER($S321),IF($S321&lt;=1,"Yes","No"),"n/a")</f>
        <v/>
      </c>
      <c r="AJ321" s="48">
        <f>IF(ISNUMBER($S321),ROUND(MAX(0,MIN(100,100-$S321*2.5-IF(ISNUMBER($T321),$T321,0)*0.12+IF($S321&lt;=1,12,0))),0),"")</f>
        <v/>
      </c>
      <c r="AK321" s="48">
        <f>IF(ISNUMBER($Q321),IF($Q321&gt;=100,20,IF($Q321&gt;=30,10,0)),0)+IF(ISNUMBER($R321),IF($R321&gt;=100,20,0),0)+IF(ISNUMBER($P321),IF($P321&gt;=150,20,IF($P321&gt;=50,12,5)),0)+IF(ISNUMBER($S321),IF($S321&lt;=1,15,0),0)</f>
        <v/>
      </c>
      <c r="AL321" s="48" t="n">
        <v>591</v>
      </c>
      <c r="AM321" s="49" t="n"/>
      <c r="AN321" s="48">
        <f>IF(AND(ISNUMBER($P321),ISNUMBER($AL321),$AL321&lt;&gt;0),IF(OR($P321&gt;180,$P321/$AL321*1000&gt;400),"Over ceiling, confirm SKU","Within"),"n/a")</f>
        <v/>
      </c>
      <c r="AO321" s="51" t="n"/>
      <c r="AP321" s="51" t="n"/>
      <c r="AQ321" s="51" t="n"/>
      <c r="AR321" s="34" t="inlineStr">
        <is>
          <t>Recalled, batch confirmed, to confirm</t>
        </is>
      </c>
      <c r="AS321" s="34" t="inlineStr">
        <is>
          <t>BLANK -&gt; requires live Amazon.ca capture</t>
        </is>
      </c>
      <c r="AT321" s="34" t="inlineStr">
        <is>
          <t>Unverified commercial data</t>
        </is>
      </c>
    </row>
    <row r="322" ht="28" customHeight="1">
      <c r="A322" s="34" t="inlineStr">
        <is>
          <t>Propel</t>
        </is>
      </c>
      <c r="B322" s="34" t="inlineStr">
        <is>
          <t>Propel Electrolyte Water | Berry | single 591mL</t>
        </is>
      </c>
      <c r="C322" s="34" t="inlineStr">
        <is>
          <t>2) Electrolyte beverage (RTD)</t>
        </is>
      </c>
      <c r="D322" s="34" t="inlineStr">
        <is>
          <t>591 mL bottle</t>
        </is>
      </c>
      <c r="E322" s="48" t="n">
        <v>1</v>
      </c>
      <c r="F322" s="49" t="n"/>
      <c r="G322" s="50">
        <f>IF(AND(ISNUMBER($F322),ISNUMBER($E322),$E322&lt;&gt;0),$F322/$E322,"")</f>
        <v/>
      </c>
      <c r="H322" s="50">
        <f>IF(AND(ISNUMBER($F322),ISNUMBER($AL322),ISNUMBER($E322),($AL322*$E322)&lt;&gt;0),$F322/($AL322*$E322)*100,"")</f>
        <v/>
      </c>
      <c r="I322" s="51" t="n"/>
      <c r="J322" s="52" t="n"/>
      <c r="K322" s="50">
        <f>IF(AND(ISNUMBER($F322),ISNUMBER($J322)),$F322*(1-$J322),"")</f>
        <v/>
      </c>
      <c r="L322" s="51" t="n"/>
      <c r="M322" s="51" t="n"/>
      <c r="N322" s="50">
        <f>IF(ISNUMBER($F322),($F322-IF(ISNUMBER($AM322),$AM322,0))*(1-IF(ISNUMBER($J322),$J322,0)),"")</f>
        <v/>
      </c>
      <c r="O322" s="34" t="inlineStr">
        <is>
          <t>Berry</t>
        </is>
      </c>
      <c r="P322" s="48" t="n">
        <v>0</v>
      </c>
      <c r="Q322" s="48" t="n">
        <v>150</v>
      </c>
      <c r="R322" s="48" t="n">
        <v>40</v>
      </c>
      <c r="S322" s="48" t="n">
        <v>0</v>
      </c>
      <c r="T322" s="48" t="n">
        <v>5</v>
      </c>
      <c r="U322" s="34" t="inlineStr">
        <is>
          <t>Sucralose + acesulfame-K</t>
        </is>
      </c>
      <c r="V322" s="34" t="inlineStr">
        <is>
          <t>Electrolytes + vitamins, zero sugar, fitness water</t>
        </is>
      </c>
      <c r="W322" s="51" t="n"/>
      <c r="X322" s="51" t="n"/>
      <c r="Y322" s="51" t="n"/>
      <c r="Z322" s="51" t="n"/>
      <c r="AA322" s="34" t="inlineStr">
        <is>
          <t>High</t>
        </is>
      </c>
      <c r="AB322" s="34" t="inlineStr">
        <is>
          <t>Leading zero sugar electrolyte water (Gatorade family)</t>
        </is>
      </c>
      <c r="AC322" s="34" t="inlineStr">
        <is>
          <t>Zero sugar workout water with electrolytes</t>
        </is>
      </c>
      <c r="AD322" s="34" t="inlineStr">
        <is>
          <t>Light electrolyte water for everyday workouts.</t>
        </is>
      </c>
      <c r="AE322" s="51" t="n"/>
      <c r="AF322" s="53">
        <f>IF(AND(ISNUMBER($P322),ISNUMBER($AL322),$AL322&lt;&gt;0),ROUND($P322/$AL322*100,1),"")</f>
        <v/>
      </c>
      <c r="AG322" s="54">
        <f>IF(AND(ISNUMBER($S322),ISNUMBER($AL322),$AL322&lt;&gt;0),ROUND($S322/$AL322*100,2),"")</f>
        <v/>
      </c>
      <c r="AH322" s="53">
        <f>IF(AND(ISNUMBER($Q322),ISNUMBER($AL322),$AL322&lt;&gt;0),ROUND($Q322/$AL322*100,1),"")</f>
        <v/>
      </c>
      <c r="AI322" s="48">
        <f>IF(ISNUMBER($S322),IF($S322&lt;=1,"Yes","No"),"n/a")</f>
        <v/>
      </c>
      <c r="AJ322" s="48">
        <f>IF(ISNUMBER($S322),ROUND(MAX(0,MIN(100,100-$S322*2.5-IF(ISNUMBER($T322),$T322,0)*0.12+IF($S322&lt;=1,12,0))),0),"")</f>
        <v/>
      </c>
      <c r="AK322" s="48">
        <f>IF(ISNUMBER($Q322),IF($Q322&gt;=100,20,IF($Q322&gt;=30,10,0)),0)+IF(ISNUMBER($R322),IF($R322&gt;=100,20,0),0)+IF(ISNUMBER($P322),IF($P322&gt;=150,20,IF($P322&gt;=50,12,5)),0)+IF(ISNUMBER($S322),IF($S322&lt;=1,15,0),0)</f>
        <v/>
      </c>
      <c r="AL322" s="48" t="n">
        <v>591</v>
      </c>
      <c r="AM322" s="49" t="n"/>
      <c r="AN322" s="48">
        <f>IF(AND(ISNUMBER($P322),ISNUMBER($AL322),$AL322&lt;&gt;0),IF(OR($P322&gt;180,$P322/$AL322*1000&gt;400),"Over ceiling, confirm SKU","Within"),"n/a")</f>
        <v/>
      </c>
      <c r="AO322" s="51" t="n"/>
      <c r="AP322" s="51" t="n"/>
      <c r="AQ322" s="51" t="n"/>
      <c r="AR322" s="34" t="inlineStr">
        <is>
          <t>Recalled, batch confirmed, to confirm</t>
        </is>
      </c>
      <c r="AS322" s="34" t="inlineStr">
        <is>
          <t>BLANK -&gt; requires live Amazon.ca capture</t>
        </is>
      </c>
      <c r="AT322" s="34" t="inlineStr">
        <is>
          <t>Unverified commercial data</t>
        </is>
      </c>
    </row>
    <row r="323" ht="28" customHeight="1">
      <c r="A323" s="34" t="inlineStr">
        <is>
          <t>Propel</t>
        </is>
      </c>
      <c r="B323" s="34" t="inlineStr">
        <is>
          <t>Propel Electrolyte Water | Berry | 6 pack 591mL</t>
        </is>
      </c>
      <c r="C323" s="34" t="inlineStr">
        <is>
          <t>2) Electrolyte beverage (RTD)</t>
        </is>
      </c>
      <c r="D323" s="34" t="inlineStr">
        <is>
          <t>591 mL bottle</t>
        </is>
      </c>
      <c r="E323" s="48" t="n">
        <v>6</v>
      </c>
      <c r="F323" s="49" t="n"/>
      <c r="G323" s="50">
        <f>IF(AND(ISNUMBER($F323),ISNUMBER($E323),$E323&lt;&gt;0),$F323/$E323,"")</f>
        <v/>
      </c>
      <c r="H323" s="50">
        <f>IF(AND(ISNUMBER($F323),ISNUMBER($AL323),ISNUMBER($E323),($AL323*$E323)&lt;&gt;0),$F323/($AL323*$E323)*100,"")</f>
        <v/>
      </c>
      <c r="I323" s="51" t="n"/>
      <c r="J323" s="52" t="n"/>
      <c r="K323" s="50">
        <f>IF(AND(ISNUMBER($F323),ISNUMBER($J323)),$F323*(1-$J323),"")</f>
        <v/>
      </c>
      <c r="L323" s="51" t="n"/>
      <c r="M323" s="51" t="n"/>
      <c r="N323" s="50">
        <f>IF(ISNUMBER($F323),($F323-IF(ISNUMBER($AM323),$AM323,0))*(1-IF(ISNUMBER($J323),$J323,0)),"")</f>
        <v/>
      </c>
      <c r="O323" s="34" t="inlineStr">
        <is>
          <t>Berry</t>
        </is>
      </c>
      <c r="P323" s="48" t="n">
        <v>0</v>
      </c>
      <c r="Q323" s="48" t="n">
        <v>150</v>
      </c>
      <c r="R323" s="48" t="n">
        <v>40</v>
      </c>
      <c r="S323" s="48" t="n">
        <v>0</v>
      </c>
      <c r="T323" s="48" t="n">
        <v>5</v>
      </c>
      <c r="U323" s="34" t="inlineStr">
        <is>
          <t>Sucralose + acesulfame-K</t>
        </is>
      </c>
      <c r="V323" s="34" t="inlineStr">
        <is>
          <t>Electrolytes + vitamins, zero sugar, fitness water</t>
        </is>
      </c>
      <c r="W323" s="51" t="n"/>
      <c r="X323" s="51" t="n"/>
      <c r="Y323" s="51" t="n"/>
      <c r="Z323" s="51" t="n"/>
      <c r="AA323" s="34" t="inlineStr">
        <is>
          <t>High</t>
        </is>
      </c>
      <c r="AB323" s="34" t="inlineStr">
        <is>
          <t>Leading zero sugar electrolyte water (Gatorade family)</t>
        </is>
      </c>
      <c r="AC323" s="34" t="inlineStr">
        <is>
          <t>Zero sugar workout water with electrolytes</t>
        </is>
      </c>
      <c r="AD323" s="34" t="inlineStr">
        <is>
          <t>Light electrolyte water for everyday workouts.</t>
        </is>
      </c>
      <c r="AE323" s="51" t="n"/>
      <c r="AF323" s="53">
        <f>IF(AND(ISNUMBER($P323),ISNUMBER($AL323),$AL323&lt;&gt;0),ROUND($P323/$AL323*100,1),"")</f>
        <v/>
      </c>
      <c r="AG323" s="54">
        <f>IF(AND(ISNUMBER($S323),ISNUMBER($AL323),$AL323&lt;&gt;0),ROUND($S323/$AL323*100,2),"")</f>
        <v/>
      </c>
      <c r="AH323" s="53">
        <f>IF(AND(ISNUMBER($Q323),ISNUMBER($AL323),$AL323&lt;&gt;0),ROUND($Q323/$AL323*100,1),"")</f>
        <v/>
      </c>
      <c r="AI323" s="48">
        <f>IF(ISNUMBER($S323),IF($S323&lt;=1,"Yes","No"),"n/a")</f>
        <v/>
      </c>
      <c r="AJ323" s="48">
        <f>IF(ISNUMBER($S323),ROUND(MAX(0,MIN(100,100-$S323*2.5-IF(ISNUMBER($T323),$T323,0)*0.12+IF($S323&lt;=1,12,0))),0),"")</f>
        <v/>
      </c>
      <c r="AK323" s="48">
        <f>IF(ISNUMBER($Q323),IF($Q323&gt;=100,20,IF($Q323&gt;=30,10,0)),0)+IF(ISNUMBER($R323),IF($R323&gt;=100,20,0),0)+IF(ISNUMBER($P323),IF($P323&gt;=150,20,IF($P323&gt;=50,12,5)),0)+IF(ISNUMBER($S323),IF($S323&lt;=1,15,0),0)</f>
        <v/>
      </c>
      <c r="AL323" s="48" t="n">
        <v>591</v>
      </c>
      <c r="AM323" s="49" t="n"/>
      <c r="AN323" s="48">
        <f>IF(AND(ISNUMBER($P323),ISNUMBER($AL323),$AL323&lt;&gt;0),IF(OR($P323&gt;180,$P323/$AL323*1000&gt;400),"Over ceiling, confirm SKU","Within"),"n/a")</f>
        <v/>
      </c>
      <c r="AO323" s="51" t="n"/>
      <c r="AP323" s="51" t="n"/>
      <c r="AQ323" s="51" t="n"/>
      <c r="AR323" s="34" t="inlineStr">
        <is>
          <t>Recalled, batch confirmed, to confirm</t>
        </is>
      </c>
      <c r="AS323" s="34" t="inlineStr">
        <is>
          <t>BLANK -&gt; requires live Amazon.ca capture</t>
        </is>
      </c>
      <c r="AT323" s="34" t="inlineStr">
        <is>
          <t>Unverified commercial data</t>
        </is>
      </c>
    </row>
    <row r="324" ht="28" customHeight="1">
      <c r="A324" s="34" t="inlineStr">
        <is>
          <t>Propel</t>
        </is>
      </c>
      <c r="B324" s="34" t="inlineStr">
        <is>
          <t>Propel Electrolyte Water | Berry | 12 pack 591mL</t>
        </is>
      </c>
      <c r="C324" s="34" t="inlineStr">
        <is>
          <t>2) Electrolyte beverage (RTD)</t>
        </is>
      </c>
      <c r="D324" s="34" t="inlineStr">
        <is>
          <t>591 mL bottle</t>
        </is>
      </c>
      <c r="E324" s="48" t="n">
        <v>12</v>
      </c>
      <c r="F324" s="49" t="n"/>
      <c r="G324" s="50">
        <f>IF(AND(ISNUMBER($F324),ISNUMBER($E324),$E324&lt;&gt;0),$F324/$E324,"")</f>
        <v/>
      </c>
      <c r="H324" s="50">
        <f>IF(AND(ISNUMBER($F324),ISNUMBER($AL324),ISNUMBER($E324),($AL324*$E324)&lt;&gt;0),$F324/($AL324*$E324)*100,"")</f>
        <v/>
      </c>
      <c r="I324" s="51" t="n"/>
      <c r="J324" s="52" t="n"/>
      <c r="K324" s="50">
        <f>IF(AND(ISNUMBER($F324),ISNUMBER($J324)),$F324*(1-$J324),"")</f>
        <v/>
      </c>
      <c r="L324" s="51" t="n"/>
      <c r="M324" s="51" t="n"/>
      <c r="N324" s="50">
        <f>IF(ISNUMBER($F324),($F324-IF(ISNUMBER($AM324),$AM324,0))*(1-IF(ISNUMBER($J324),$J324,0)),"")</f>
        <v/>
      </c>
      <c r="O324" s="34" t="inlineStr">
        <is>
          <t>Berry</t>
        </is>
      </c>
      <c r="P324" s="48" t="n">
        <v>0</v>
      </c>
      <c r="Q324" s="48" t="n">
        <v>150</v>
      </c>
      <c r="R324" s="48" t="n">
        <v>40</v>
      </c>
      <c r="S324" s="48" t="n">
        <v>0</v>
      </c>
      <c r="T324" s="48" t="n">
        <v>5</v>
      </c>
      <c r="U324" s="34" t="inlineStr">
        <is>
          <t>Sucralose + acesulfame-K</t>
        </is>
      </c>
      <c r="V324" s="34" t="inlineStr">
        <is>
          <t>Electrolytes + vitamins, zero sugar, fitness water</t>
        </is>
      </c>
      <c r="W324" s="51" t="n"/>
      <c r="X324" s="51" t="n"/>
      <c r="Y324" s="51" t="n"/>
      <c r="Z324" s="51" t="n"/>
      <c r="AA324" s="34" t="inlineStr">
        <is>
          <t>High</t>
        </is>
      </c>
      <c r="AB324" s="34" t="inlineStr">
        <is>
          <t>Leading zero sugar electrolyte water (Gatorade family)</t>
        </is>
      </c>
      <c r="AC324" s="34" t="inlineStr">
        <is>
          <t>Zero sugar workout water with electrolytes</t>
        </is>
      </c>
      <c r="AD324" s="34" t="inlineStr">
        <is>
          <t>Light electrolyte water for everyday workouts.</t>
        </is>
      </c>
      <c r="AE324" s="51" t="n"/>
      <c r="AF324" s="53">
        <f>IF(AND(ISNUMBER($P324),ISNUMBER($AL324),$AL324&lt;&gt;0),ROUND($P324/$AL324*100,1),"")</f>
        <v/>
      </c>
      <c r="AG324" s="54">
        <f>IF(AND(ISNUMBER($S324),ISNUMBER($AL324),$AL324&lt;&gt;0),ROUND($S324/$AL324*100,2),"")</f>
        <v/>
      </c>
      <c r="AH324" s="53">
        <f>IF(AND(ISNUMBER($Q324),ISNUMBER($AL324),$AL324&lt;&gt;0),ROUND($Q324/$AL324*100,1),"")</f>
        <v/>
      </c>
      <c r="AI324" s="48">
        <f>IF(ISNUMBER($S324),IF($S324&lt;=1,"Yes","No"),"n/a")</f>
        <v/>
      </c>
      <c r="AJ324" s="48">
        <f>IF(ISNUMBER($S324),ROUND(MAX(0,MIN(100,100-$S324*2.5-IF(ISNUMBER($T324),$T324,0)*0.12+IF($S324&lt;=1,12,0))),0),"")</f>
        <v/>
      </c>
      <c r="AK324" s="48">
        <f>IF(ISNUMBER($Q324),IF($Q324&gt;=100,20,IF($Q324&gt;=30,10,0)),0)+IF(ISNUMBER($R324),IF($R324&gt;=100,20,0),0)+IF(ISNUMBER($P324),IF($P324&gt;=150,20,IF($P324&gt;=50,12,5)),0)+IF(ISNUMBER($S324),IF($S324&lt;=1,15,0),0)</f>
        <v/>
      </c>
      <c r="AL324" s="48" t="n">
        <v>591</v>
      </c>
      <c r="AM324" s="49" t="n"/>
      <c r="AN324" s="48">
        <f>IF(AND(ISNUMBER($P324),ISNUMBER($AL324),$AL324&lt;&gt;0),IF(OR($P324&gt;180,$P324/$AL324*1000&gt;400),"Over ceiling, confirm SKU","Within"),"n/a")</f>
        <v/>
      </c>
      <c r="AO324" s="51" t="n"/>
      <c r="AP324" s="51" t="n"/>
      <c r="AQ324" s="51" t="n"/>
      <c r="AR324" s="34" t="inlineStr">
        <is>
          <t>Recalled, batch confirmed, to confirm</t>
        </is>
      </c>
      <c r="AS324" s="34" t="inlineStr">
        <is>
          <t>BLANK -&gt; requires live Amazon.ca capture</t>
        </is>
      </c>
      <c r="AT324" s="34" t="inlineStr">
        <is>
          <t>Unverified commercial data</t>
        </is>
      </c>
    </row>
    <row r="325" ht="28" customHeight="1">
      <c r="A325" s="34" t="inlineStr">
        <is>
          <t>Propel</t>
        </is>
      </c>
      <c r="B325" s="34" t="inlineStr">
        <is>
          <t>Propel Electrolyte Water | Berry | 24 pack 591mL</t>
        </is>
      </c>
      <c r="C325" s="34" t="inlineStr">
        <is>
          <t>2) Electrolyte beverage (RTD)</t>
        </is>
      </c>
      <c r="D325" s="34" t="inlineStr">
        <is>
          <t>591 mL bottle</t>
        </is>
      </c>
      <c r="E325" s="48" t="n">
        <v>24</v>
      </c>
      <c r="F325" s="49" t="n"/>
      <c r="G325" s="50">
        <f>IF(AND(ISNUMBER($F325),ISNUMBER($E325),$E325&lt;&gt;0),$F325/$E325,"")</f>
        <v/>
      </c>
      <c r="H325" s="50">
        <f>IF(AND(ISNUMBER($F325),ISNUMBER($AL325),ISNUMBER($E325),($AL325*$E325)&lt;&gt;0),$F325/($AL325*$E325)*100,"")</f>
        <v/>
      </c>
      <c r="I325" s="51" t="n"/>
      <c r="J325" s="52" t="n"/>
      <c r="K325" s="50">
        <f>IF(AND(ISNUMBER($F325),ISNUMBER($J325)),$F325*(1-$J325),"")</f>
        <v/>
      </c>
      <c r="L325" s="51" t="n"/>
      <c r="M325" s="51" t="n"/>
      <c r="N325" s="50">
        <f>IF(ISNUMBER($F325),($F325-IF(ISNUMBER($AM325),$AM325,0))*(1-IF(ISNUMBER($J325),$J325,0)),"")</f>
        <v/>
      </c>
      <c r="O325" s="34" t="inlineStr">
        <is>
          <t>Berry</t>
        </is>
      </c>
      <c r="P325" s="48" t="n">
        <v>0</v>
      </c>
      <c r="Q325" s="48" t="n">
        <v>150</v>
      </c>
      <c r="R325" s="48" t="n">
        <v>40</v>
      </c>
      <c r="S325" s="48" t="n">
        <v>0</v>
      </c>
      <c r="T325" s="48" t="n">
        <v>5</v>
      </c>
      <c r="U325" s="34" t="inlineStr">
        <is>
          <t>Sucralose + acesulfame-K</t>
        </is>
      </c>
      <c r="V325" s="34" t="inlineStr">
        <is>
          <t>Electrolytes + vitamins, zero sugar, fitness water</t>
        </is>
      </c>
      <c r="W325" s="51" t="n"/>
      <c r="X325" s="51" t="n"/>
      <c r="Y325" s="51" t="n"/>
      <c r="Z325" s="51" t="n"/>
      <c r="AA325" s="34" t="inlineStr">
        <is>
          <t>High</t>
        </is>
      </c>
      <c r="AB325" s="34" t="inlineStr">
        <is>
          <t>Leading zero sugar electrolyte water (Gatorade family)</t>
        </is>
      </c>
      <c r="AC325" s="34" t="inlineStr">
        <is>
          <t>Zero sugar workout water with electrolytes</t>
        </is>
      </c>
      <c r="AD325" s="34" t="inlineStr">
        <is>
          <t>Light electrolyte water for everyday workouts.</t>
        </is>
      </c>
      <c r="AE325" s="51" t="n"/>
      <c r="AF325" s="53">
        <f>IF(AND(ISNUMBER($P325),ISNUMBER($AL325),$AL325&lt;&gt;0),ROUND($P325/$AL325*100,1),"")</f>
        <v/>
      </c>
      <c r="AG325" s="54">
        <f>IF(AND(ISNUMBER($S325),ISNUMBER($AL325),$AL325&lt;&gt;0),ROUND($S325/$AL325*100,2),"")</f>
        <v/>
      </c>
      <c r="AH325" s="53">
        <f>IF(AND(ISNUMBER($Q325),ISNUMBER($AL325),$AL325&lt;&gt;0),ROUND($Q325/$AL325*100,1),"")</f>
        <v/>
      </c>
      <c r="AI325" s="48">
        <f>IF(ISNUMBER($S325),IF($S325&lt;=1,"Yes","No"),"n/a")</f>
        <v/>
      </c>
      <c r="AJ325" s="48">
        <f>IF(ISNUMBER($S325),ROUND(MAX(0,MIN(100,100-$S325*2.5-IF(ISNUMBER($T325),$T325,0)*0.12+IF($S325&lt;=1,12,0))),0),"")</f>
        <v/>
      </c>
      <c r="AK325" s="48">
        <f>IF(ISNUMBER($Q325),IF($Q325&gt;=100,20,IF($Q325&gt;=30,10,0)),0)+IF(ISNUMBER($R325),IF($R325&gt;=100,20,0),0)+IF(ISNUMBER($P325),IF($P325&gt;=150,20,IF($P325&gt;=50,12,5)),0)+IF(ISNUMBER($S325),IF($S325&lt;=1,15,0),0)</f>
        <v/>
      </c>
      <c r="AL325" s="48" t="n">
        <v>591</v>
      </c>
      <c r="AM325" s="49" t="n"/>
      <c r="AN325" s="48">
        <f>IF(AND(ISNUMBER($P325),ISNUMBER($AL325),$AL325&lt;&gt;0),IF(OR($P325&gt;180,$P325/$AL325*1000&gt;400),"Over ceiling, confirm SKU","Within"),"n/a")</f>
        <v/>
      </c>
      <c r="AO325" s="51" t="n"/>
      <c r="AP325" s="51" t="n"/>
      <c r="AQ325" s="51" t="n"/>
      <c r="AR325" s="34" t="inlineStr">
        <is>
          <t>Recalled, batch confirmed, to confirm</t>
        </is>
      </c>
      <c r="AS325" s="34" t="inlineStr">
        <is>
          <t>BLANK -&gt; requires live Amazon.ca capture</t>
        </is>
      </c>
      <c r="AT325" s="34" t="inlineStr">
        <is>
          <t>Unverified commercial data</t>
        </is>
      </c>
    </row>
    <row r="326" ht="28" customHeight="1">
      <c r="A326" s="34" t="inlineStr">
        <is>
          <t>Propel</t>
        </is>
      </c>
      <c r="B326" s="34" t="inlineStr">
        <is>
          <t>Propel Electrolyte Water | Grape | single 591mL</t>
        </is>
      </c>
      <c r="C326" s="34" t="inlineStr">
        <is>
          <t>2) Electrolyte beverage (RTD)</t>
        </is>
      </c>
      <c r="D326" s="34" t="inlineStr">
        <is>
          <t>591 mL bottle</t>
        </is>
      </c>
      <c r="E326" s="48" t="n">
        <v>1</v>
      </c>
      <c r="F326" s="49" t="n"/>
      <c r="G326" s="50">
        <f>IF(AND(ISNUMBER($F326),ISNUMBER($E326),$E326&lt;&gt;0),$F326/$E326,"")</f>
        <v/>
      </c>
      <c r="H326" s="50">
        <f>IF(AND(ISNUMBER($F326),ISNUMBER($AL326),ISNUMBER($E326),($AL326*$E326)&lt;&gt;0),$F326/($AL326*$E326)*100,"")</f>
        <v/>
      </c>
      <c r="I326" s="51" t="n"/>
      <c r="J326" s="52" t="n"/>
      <c r="K326" s="50">
        <f>IF(AND(ISNUMBER($F326),ISNUMBER($J326)),$F326*(1-$J326),"")</f>
        <v/>
      </c>
      <c r="L326" s="51" t="n"/>
      <c r="M326" s="51" t="n"/>
      <c r="N326" s="50">
        <f>IF(ISNUMBER($F326),($F326-IF(ISNUMBER($AM326),$AM326,0))*(1-IF(ISNUMBER($J326),$J326,0)),"")</f>
        <v/>
      </c>
      <c r="O326" s="34" t="inlineStr">
        <is>
          <t>Grape</t>
        </is>
      </c>
      <c r="P326" s="48" t="n">
        <v>0</v>
      </c>
      <c r="Q326" s="48" t="n">
        <v>150</v>
      </c>
      <c r="R326" s="48" t="n">
        <v>40</v>
      </c>
      <c r="S326" s="48" t="n">
        <v>0</v>
      </c>
      <c r="T326" s="48" t="n">
        <v>5</v>
      </c>
      <c r="U326" s="34" t="inlineStr">
        <is>
          <t>Sucralose + acesulfame-K</t>
        </is>
      </c>
      <c r="V326" s="34" t="inlineStr">
        <is>
          <t>Electrolytes + vitamins, zero sugar, fitness water</t>
        </is>
      </c>
      <c r="W326" s="51" t="n"/>
      <c r="X326" s="51" t="n"/>
      <c r="Y326" s="51" t="n"/>
      <c r="Z326" s="51" t="n"/>
      <c r="AA326" s="34" t="inlineStr">
        <is>
          <t>High</t>
        </is>
      </c>
      <c r="AB326" s="34" t="inlineStr">
        <is>
          <t>Leading zero sugar electrolyte water (Gatorade family)</t>
        </is>
      </c>
      <c r="AC326" s="34" t="inlineStr">
        <is>
          <t>Zero sugar workout water with electrolytes</t>
        </is>
      </c>
      <c r="AD326" s="34" t="inlineStr">
        <is>
          <t>Light electrolyte water for everyday workouts.</t>
        </is>
      </c>
      <c r="AE326" s="51" t="n"/>
      <c r="AF326" s="53">
        <f>IF(AND(ISNUMBER($P326),ISNUMBER($AL326),$AL326&lt;&gt;0),ROUND($P326/$AL326*100,1),"")</f>
        <v/>
      </c>
      <c r="AG326" s="54">
        <f>IF(AND(ISNUMBER($S326),ISNUMBER($AL326),$AL326&lt;&gt;0),ROUND($S326/$AL326*100,2),"")</f>
        <v/>
      </c>
      <c r="AH326" s="53">
        <f>IF(AND(ISNUMBER($Q326),ISNUMBER($AL326),$AL326&lt;&gt;0),ROUND($Q326/$AL326*100,1),"")</f>
        <v/>
      </c>
      <c r="AI326" s="48">
        <f>IF(ISNUMBER($S326),IF($S326&lt;=1,"Yes","No"),"n/a")</f>
        <v/>
      </c>
      <c r="AJ326" s="48">
        <f>IF(ISNUMBER($S326),ROUND(MAX(0,MIN(100,100-$S326*2.5-IF(ISNUMBER($T326),$T326,0)*0.12+IF($S326&lt;=1,12,0))),0),"")</f>
        <v/>
      </c>
      <c r="AK326" s="48">
        <f>IF(ISNUMBER($Q326),IF($Q326&gt;=100,20,IF($Q326&gt;=30,10,0)),0)+IF(ISNUMBER($R326),IF($R326&gt;=100,20,0),0)+IF(ISNUMBER($P326),IF($P326&gt;=150,20,IF($P326&gt;=50,12,5)),0)+IF(ISNUMBER($S326),IF($S326&lt;=1,15,0),0)</f>
        <v/>
      </c>
      <c r="AL326" s="48" t="n">
        <v>591</v>
      </c>
      <c r="AM326" s="49" t="n"/>
      <c r="AN326" s="48">
        <f>IF(AND(ISNUMBER($P326),ISNUMBER($AL326),$AL326&lt;&gt;0),IF(OR($P326&gt;180,$P326/$AL326*1000&gt;400),"Over ceiling, confirm SKU","Within"),"n/a")</f>
        <v/>
      </c>
      <c r="AO326" s="51" t="n"/>
      <c r="AP326" s="51" t="n"/>
      <c r="AQ326" s="51" t="n"/>
      <c r="AR326" s="34" t="inlineStr">
        <is>
          <t>Recalled, batch confirmed, to confirm</t>
        </is>
      </c>
      <c r="AS326" s="34" t="inlineStr">
        <is>
          <t>BLANK -&gt; requires live Amazon.ca capture</t>
        </is>
      </c>
      <c r="AT326" s="34" t="inlineStr">
        <is>
          <t>Unverified commercial data</t>
        </is>
      </c>
    </row>
    <row r="327" ht="28" customHeight="1">
      <c r="A327" s="34" t="inlineStr">
        <is>
          <t>Propel</t>
        </is>
      </c>
      <c r="B327" s="34" t="inlineStr">
        <is>
          <t>Propel Electrolyte Water | Grape | 6 pack 591mL</t>
        </is>
      </c>
      <c r="C327" s="34" t="inlineStr">
        <is>
          <t>2) Electrolyte beverage (RTD)</t>
        </is>
      </c>
      <c r="D327" s="34" t="inlineStr">
        <is>
          <t>591 mL bottle</t>
        </is>
      </c>
      <c r="E327" s="48" t="n">
        <v>6</v>
      </c>
      <c r="F327" s="49" t="n"/>
      <c r="G327" s="50">
        <f>IF(AND(ISNUMBER($F327),ISNUMBER($E327),$E327&lt;&gt;0),$F327/$E327,"")</f>
        <v/>
      </c>
      <c r="H327" s="50">
        <f>IF(AND(ISNUMBER($F327),ISNUMBER($AL327),ISNUMBER($E327),($AL327*$E327)&lt;&gt;0),$F327/($AL327*$E327)*100,"")</f>
        <v/>
      </c>
      <c r="I327" s="51" t="n"/>
      <c r="J327" s="52" t="n"/>
      <c r="K327" s="50">
        <f>IF(AND(ISNUMBER($F327),ISNUMBER($J327)),$F327*(1-$J327),"")</f>
        <v/>
      </c>
      <c r="L327" s="51" t="n"/>
      <c r="M327" s="51" t="n"/>
      <c r="N327" s="50">
        <f>IF(ISNUMBER($F327),($F327-IF(ISNUMBER($AM327),$AM327,0))*(1-IF(ISNUMBER($J327),$J327,0)),"")</f>
        <v/>
      </c>
      <c r="O327" s="34" t="inlineStr">
        <is>
          <t>Grape</t>
        </is>
      </c>
      <c r="P327" s="48" t="n">
        <v>0</v>
      </c>
      <c r="Q327" s="48" t="n">
        <v>150</v>
      </c>
      <c r="R327" s="48" t="n">
        <v>40</v>
      </c>
      <c r="S327" s="48" t="n">
        <v>0</v>
      </c>
      <c r="T327" s="48" t="n">
        <v>5</v>
      </c>
      <c r="U327" s="34" t="inlineStr">
        <is>
          <t>Sucralose + acesulfame-K</t>
        </is>
      </c>
      <c r="V327" s="34" t="inlineStr">
        <is>
          <t>Electrolytes + vitamins, zero sugar, fitness water</t>
        </is>
      </c>
      <c r="W327" s="51" t="n"/>
      <c r="X327" s="51" t="n"/>
      <c r="Y327" s="51" t="n"/>
      <c r="Z327" s="51" t="n"/>
      <c r="AA327" s="34" t="inlineStr">
        <is>
          <t>High</t>
        </is>
      </c>
      <c r="AB327" s="34" t="inlineStr">
        <is>
          <t>Leading zero sugar electrolyte water (Gatorade family)</t>
        </is>
      </c>
      <c r="AC327" s="34" t="inlineStr">
        <is>
          <t>Zero sugar workout water with electrolytes</t>
        </is>
      </c>
      <c r="AD327" s="34" t="inlineStr">
        <is>
          <t>Light electrolyte water for everyday workouts.</t>
        </is>
      </c>
      <c r="AE327" s="51" t="n"/>
      <c r="AF327" s="53">
        <f>IF(AND(ISNUMBER($P327),ISNUMBER($AL327),$AL327&lt;&gt;0),ROUND($P327/$AL327*100,1),"")</f>
        <v/>
      </c>
      <c r="AG327" s="54">
        <f>IF(AND(ISNUMBER($S327),ISNUMBER($AL327),$AL327&lt;&gt;0),ROUND($S327/$AL327*100,2),"")</f>
        <v/>
      </c>
      <c r="AH327" s="53">
        <f>IF(AND(ISNUMBER($Q327),ISNUMBER($AL327),$AL327&lt;&gt;0),ROUND($Q327/$AL327*100,1),"")</f>
        <v/>
      </c>
      <c r="AI327" s="48">
        <f>IF(ISNUMBER($S327),IF($S327&lt;=1,"Yes","No"),"n/a")</f>
        <v/>
      </c>
      <c r="AJ327" s="48">
        <f>IF(ISNUMBER($S327),ROUND(MAX(0,MIN(100,100-$S327*2.5-IF(ISNUMBER($T327),$T327,0)*0.12+IF($S327&lt;=1,12,0))),0),"")</f>
        <v/>
      </c>
      <c r="AK327" s="48">
        <f>IF(ISNUMBER($Q327),IF($Q327&gt;=100,20,IF($Q327&gt;=30,10,0)),0)+IF(ISNUMBER($R327),IF($R327&gt;=100,20,0),0)+IF(ISNUMBER($P327),IF($P327&gt;=150,20,IF($P327&gt;=50,12,5)),0)+IF(ISNUMBER($S327),IF($S327&lt;=1,15,0),0)</f>
        <v/>
      </c>
      <c r="AL327" s="48" t="n">
        <v>591</v>
      </c>
      <c r="AM327" s="49" t="n"/>
      <c r="AN327" s="48">
        <f>IF(AND(ISNUMBER($P327),ISNUMBER($AL327),$AL327&lt;&gt;0),IF(OR($P327&gt;180,$P327/$AL327*1000&gt;400),"Over ceiling, confirm SKU","Within"),"n/a")</f>
        <v/>
      </c>
      <c r="AO327" s="51" t="n"/>
      <c r="AP327" s="51" t="n"/>
      <c r="AQ327" s="51" t="n"/>
      <c r="AR327" s="34" t="inlineStr">
        <is>
          <t>Recalled, batch confirmed, to confirm</t>
        </is>
      </c>
      <c r="AS327" s="34" t="inlineStr">
        <is>
          <t>BLANK -&gt; requires live Amazon.ca capture</t>
        </is>
      </c>
      <c r="AT327" s="34" t="inlineStr">
        <is>
          <t>Unverified commercial data</t>
        </is>
      </c>
    </row>
    <row r="328" ht="28" customHeight="1">
      <c r="A328" s="34" t="inlineStr">
        <is>
          <t>Propel</t>
        </is>
      </c>
      <c r="B328" s="34" t="inlineStr">
        <is>
          <t>Propel Electrolyte Water | Grape | 12 pack 591mL</t>
        </is>
      </c>
      <c r="C328" s="34" t="inlineStr">
        <is>
          <t>2) Electrolyte beverage (RTD)</t>
        </is>
      </c>
      <c r="D328" s="34" t="inlineStr">
        <is>
          <t>591 mL bottle</t>
        </is>
      </c>
      <c r="E328" s="48" t="n">
        <v>12</v>
      </c>
      <c r="F328" s="49" t="n"/>
      <c r="G328" s="50">
        <f>IF(AND(ISNUMBER($F328),ISNUMBER($E328),$E328&lt;&gt;0),$F328/$E328,"")</f>
        <v/>
      </c>
      <c r="H328" s="50">
        <f>IF(AND(ISNUMBER($F328),ISNUMBER($AL328),ISNUMBER($E328),($AL328*$E328)&lt;&gt;0),$F328/($AL328*$E328)*100,"")</f>
        <v/>
      </c>
      <c r="I328" s="51" t="n"/>
      <c r="J328" s="52" t="n"/>
      <c r="K328" s="50">
        <f>IF(AND(ISNUMBER($F328),ISNUMBER($J328)),$F328*(1-$J328),"")</f>
        <v/>
      </c>
      <c r="L328" s="51" t="n"/>
      <c r="M328" s="51" t="n"/>
      <c r="N328" s="50">
        <f>IF(ISNUMBER($F328),($F328-IF(ISNUMBER($AM328),$AM328,0))*(1-IF(ISNUMBER($J328),$J328,0)),"")</f>
        <v/>
      </c>
      <c r="O328" s="34" t="inlineStr">
        <is>
          <t>Grape</t>
        </is>
      </c>
      <c r="P328" s="48" t="n">
        <v>0</v>
      </c>
      <c r="Q328" s="48" t="n">
        <v>150</v>
      </c>
      <c r="R328" s="48" t="n">
        <v>40</v>
      </c>
      <c r="S328" s="48" t="n">
        <v>0</v>
      </c>
      <c r="T328" s="48" t="n">
        <v>5</v>
      </c>
      <c r="U328" s="34" t="inlineStr">
        <is>
          <t>Sucralose + acesulfame-K</t>
        </is>
      </c>
      <c r="V328" s="34" t="inlineStr">
        <is>
          <t>Electrolytes + vitamins, zero sugar, fitness water</t>
        </is>
      </c>
      <c r="W328" s="51" t="n"/>
      <c r="X328" s="51" t="n"/>
      <c r="Y328" s="51" t="n"/>
      <c r="Z328" s="51" t="n"/>
      <c r="AA328" s="34" t="inlineStr">
        <is>
          <t>High</t>
        </is>
      </c>
      <c r="AB328" s="34" t="inlineStr">
        <is>
          <t>Leading zero sugar electrolyte water (Gatorade family)</t>
        </is>
      </c>
      <c r="AC328" s="34" t="inlineStr">
        <is>
          <t>Zero sugar workout water with electrolytes</t>
        </is>
      </c>
      <c r="AD328" s="34" t="inlineStr">
        <is>
          <t>Light electrolyte water for everyday workouts.</t>
        </is>
      </c>
      <c r="AE328" s="51" t="n"/>
      <c r="AF328" s="53">
        <f>IF(AND(ISNUMBER($P328),ISNUMBER($AL328),$AL328&lt;&gt;0),ROUND($P328/$AL328*100,1),"")</f>
        <v/>
      </c>
      <c r="AG328" s="54">
        <f>IF(AND(ISNUMBER($S328),ISNUMBER($AL328),$AL328&lt;&gt;0),ROUND($S328/$AL328*100,2),"")</f>
        <v/>
      </c>
      <c r="AH328" s="53">
        <f>IF(AND(ISNUMBER($Q328),ISNUMBER($AL328),$AL328&lt;&gt;0),ROUND($Q328/$AL328*100,1),"")</f>
        <v/>
      </c>
      <c r="AI328" s="48">
        <f>IF(ISNUMBER($S328),IF($S328&lt;=1,"Yes","No"),"n/a")</f>
        <v/>
      </c>
      <c r="AJ328" s="48">
        <f>IF(ISNUMBER($S328),ROUND(MAX(0,MIN(100,100-$S328*2.5-IF(ISNUMBER($T328),$T328,0)*0.12+IF($S328&lt;=1,12,0))),0),"")</f>
        <v/>
      </c>
      <c r="AK328" s="48">
        <f>IF(ISNUMBER($Q328),IF($Q328&gt;=100,20,IF($Q328&gt;=30,10,0)),0)+IF(ISNUMBER($R328),IF($R328&gt;=100,20,0),0)+IF(ISNUMBER($P328),IF($P328&gt;=150,20,IF($P328&gt;=50,12,5)),0)+IF(ISNUMBER($S328),IF($S328&lt;=1,15,0),0)</f>
        <v/>
      </c>
      <c r="AL328" s="48" t="n">
        <v>591</v>
      </c>
      <c r="AM328" s="49" t="n"/>
      <c r="AN328" s="48">
        <f>IF(AND(ISNUMBER($P328),ISNUMBER($AL328),$AL328&lt;&gt;0),IF(OR($P328&gt;180,$P328/$AL328*1000&gt;400),"Over ceiling, confirm SKU","Within"),"n/a")</f>
        <v/>
      </c>
      <c r="AO328" s="51" t="n"/>
      <c r="AP328" s="51" t="n"/>
      <c r="AQ328" s="51" t="n"/>
      <c r="AR328" s="34" t="inlineStr">
        <is>
          <t>Recalled, batch confirmed, to confirm</t>
        </is>
      </c>
      <c r="AS328" s="34" t="inlineStr">
        <is>
          <t>BLANK -&gt; requires live Amazon.ca capture</t>
        </is>
      </c>
      <c r="AT328" s="34" t="inlineStr">
        <is>
          <t>Unverified commercial data</t>
        </is>
      </c>
    </row>
    <row r="329" ht="28" customHeight="1">
      <c r="A329" s="34" t="inlineStr">
        <is>
          <t>Propel</t>
        </is>
      </c>
      <c r="B329" s="34" t="inlineStr">
        <is>
          <t>Propel Electrolyte Water | Grape | 24 pack 591mL</t>
        </is>
      </c>
      <c r="C329" s="34" t="inlineStr">
        <is>
          <t>2) Electrolyte beverage (RTD)</t>
        </is>
      </c>
      <c r="D329" s="34" t="inlineStr">
        <is>
          <t>591 mL bottle</t>
        </is>
      </c>
      <c r="E329" s="48" t="n">
        <v>24</v>
      </c>
      <c r="F329" s="49" t="n"/>
      <c r="G329" s="50">
        <f>IF(AND(ISNUMBER($F329),ISNUMBER($E329),$E329&lt;&gt;0),$F329/$E329,"")</f>
        <v/>
      </c>
      <c r="H329" s="50">
        <f>IF(AND(ISNUMBER($F329),ISNUMBER($AL329),ISNUMBER($E329),($AL329*$E329)&lt;&gt;0),$F329/($AL329*$E329)*100,"")</f>
        <v/>
      </c>
      <c r="I329" s="51" t="n"/>
      <c r="J329" s="52" t="n"/>
      <c r="K329" s="50">
        <f>IF(AND(ISNUMBER($F329),ISNUMBER($J329)),$F329*(1-$J329),"")</f>
        <v/>
      </c>
      <c r="L329" s="51" t="n"/>
      <c r="M329" s="51" t="n"/>
      <c r="N329" s="50">
        <f>IF(ISNUMBER($F329),($F329-IF(ISNUMBER($AM329),$AM329,0))*(1-IF(ISNUMBER($J329),$J329,0)),"")</f>
        <v/>
      </c>
      <c r="O329" s="34" t="inlineStr">
        <is>
          <t>Grape</t>
        </is>
      </c>
      <c r="P329" s="48" t="n">
        <v>0</v>
      </c>
      <c r="Q329" s="48" t="n">
        <v>150</v>
      </c>
      <c r="R329" s="48" t="n">
        <v>40</v>
      </c>
      <c r="S329" s="48" t="n">
        <v>0</v>
      </c>
      <c r="T329" s="48" t="n">
        <v>5</v>
      </c>
      <c r="U329" s="34" t="inlineStr">
        <is>
          <t>Sucralose + acesulfame-K</t>
        </is>
      </c>
      <c r="V329" s="34" t="inlineStr">
        <is>
          <t>Electrolytes + vitamins, zero sugar, fitness water</t>
        </is>
      </c>
      <c r="W329" s="51" t="n"/>
      <c r="X329" s="51" t="n"/>
      <c r="Y329" s="51" t="n"/>
      <c r="Z329" s="51" t="n"/>
      <c r="AA329" s="34" t="inlineStr">
        <is>
          <t>High</t>
        </is>
      </c>
      <c r="AB329" s="34" t="inlineStr">
        <is>
          <t>Leading zero sugar electrolyte water (Gatorade family)</t>
        </is>
      </c>
      <c r="AC329" s="34" t="inlineStr">
        <is>
          <t>Zero sugar workout water with electrolytes</t>
        </is>
      </c>
      <c r="AD329" s="34" t="inlineStr">
        <is>
          <t>Light electrolyte water for everyday workouts.</t>
        </is>
      </c>
      <c r="AE329" s="51" t="n"/>
      <c r="AF329" s="53">
        <f>IF(AND(ISNUMBER($P329),ISNUMBER($AL329),$AL329&lt;&gt;0),ROUND($P329/$AL329*100,1),"")</f>
        <v/>
      </c>
      <c r="AG329" s="54">
        <f>IF(AND(ISNUMBER($S329),ISNUMBER($AL329),$AL329&lt;&gt;0),ROUND($S329/$AL329*100,2),"")</f>
        <v/>
      </c>
      <c r="AH329" s="53">
        <f>IF(AND(ISNUMBER($Q329),ISNUMBER($AL329),$AL329&lt;&gt;0),ROUND($Q329/$AL329*100,1),"")</f>
        <v/>
      </c>
      <c r="AI329" s="48">
        <f>IF(ISNUMBER($S329),IF($S329&lt;=1,"Yes","No"),"n/a")</f>
        <v/>
      </c>
      <c r="AJ329" s="48">
        <f>IF(ISNUMBER($S329),ROUND(MAX(0,MIN(100,100-$S329*2.5-IF(ISNUMBER($T329),$T329,0)*0.12+IF($S329&lt;=1,12,0))),0),"")</f>
        <v/>
      </c>
      <c r="AK329" s="48">
        <f>IF(ISNUMBER($Q329),IF($Q329&gt;=100,20,IF($Q329&gt;=30,10,0)),0)+IF(ISNUMBER($R329),IF($R329&gt;=100,20,0),0)+IF(ISNUMBER($P329),IF($P329&gt;=150,20,IF($P329&gt;=50,12,5)),0)+IF(ISNUMBER($S329),IF($S329&lt;=1,15,0),0)</f>
        <v/>
      </c>
      <c r="AL329" s="48" t="n">
        <v>591</v>
      </c>
      <c r="AM329" s="49" t="n"/>
      <c r="AN329" s="48">
        <f>IF(AND(ISNUMBER($P329),ISNUMBER($AL329),$AL329&lt;&gt;0),IF(OR($P329&gt;180,$P329/$AL329*1000&gt;400),"Over ceiling, confirm SKU","Within"),"n/a")</f>
        <v/>
      </c>
      <c r="AO329" s="51" t="n"/>
      <c r="AP329" s="51" t="n"/>
      <c r="AQ329" s="51" t="n"/>
      <c r="AR329" s="34" t="inlineStr">
        <is>
          <t>Recalled, batch confirmed, to confirm</t>
        </is>
      </c>
      <c r="AS329" s="34" t="inlineStr">
        <is>
          <t>BLANK -&gt; requires live Amazon.ca capture</t>
        </is>
      </c>
      <c r="AT329" s="34" t="inlineStr">
        <is>
          <t>Unverified commercial data</t>
        </is>
      </c>
    </row>
    <row r="330" ht="28" customHeight="1">
      <c r="A330" s="34" t="inlineStr">
        <is>
          <t>Propel</t>
        </is>
      </c>
      <c r="B330" s="34" t="inlineStr">
        <is>
          <t>Propel Electrolyte Water | Kiwi Strawberry | single 591mL</t>
        </is>
      </c>
      <c r="C330" s="34" t="inlineStr">
        <is>
          <t>2) Electrolyte beverage (RTD)</t>
        </is>
      </c>
      <c r="D330" s="34" t="inlineStr">
        <is>
          <t>591 mL bottle</t>
        </is>
      </c>
      <c r="E330" s="48" t="n">
        <v>1</v>
      </c>
      <c r="F330" s="49" t="n"/>
      <c r="G330" s="50">
        <f>IF(AND(ISNUMBER($F330),ISNUMBER($E330),$E330&lt;&gt;0),$F330/$E330,"")</f>
        <v/>
      </c>
      <c r="H330" s="50">
        <f>IF(AND(ISNUMBER($F330),ISNUMBER($AL330),ISNUMBER($E330),($AL330*$E330)&lt;&gt;0),$F330/($AL330*$E330)*100,"")</f>
        <v/>
      </c>
      <c r="I330" s="51" t="n"/>
      <c r="J330" s="52" t="n"/>
      <c r="K330" s="50">
        <f>IF(AND(ISNUMBER($F330),ISNUMBER($J330)),$F330*(1-$J330),"")</f>
        <v/>
      </c>
      <c r="L330" s="51" t="n"/>
      <c r="M330" s="51" t="n"/>
      <c r="N330" s="50">
        <f>IF(ISNUMBER($F330),($F330-IF(ISNUMBER($AM330),$AM330,0))*(1-IF(ISNUMBER($J330),$J330,0)),"")</f>
        <v/>
      </c>
      <c r="O330" s="34" t="inlineStr">
        <is>
          <t>Kiwi Strawberry</t>
        </is>
      </c>
      <c r="P330" s="48" t="n">
        <v>0</v>
      </c>
      <c r="Q330" s="48" t="n">
        <v>150</v>
      </c>
      <c r="R330" s="48" t="n">
        <v>40</v>
      </c>
      <c r="S330" s="48" t="n">
        <v>0</v>
      </c>
      <c r="T330" s="48" t="n">
        <v>5</v>
      </c>
      <c r="U330" s="34" t="inlineStr">
        <is>
          <t>Sucralose + acesulfame-K</t>
        </is>
      </c>
      <c r="V330" s="34" t="inlineStr">
        <is>
          <t>Electrolytes + vitamins, zero sugar, fitness water</t>
        </is>
      </c>
      <c r="W330" s="51" t="n"/>
      <c r="X330" s="51" t="n"/>
      <c r="Y330" s="51" t="n"/>
      <c r="Z330" s="51" t="n"/>
      <c r="AA330" s="34" t="inlineStr">
        <is>
          <t>High</t>
        </is>
      </c>
      <c r="AB330" s="34" t="inlineStr">
        <is>
          <t>Leading zero sugar electrolyte water (Gatorade family)</t>
        </is>
      </c>
      <c r="AC330" s="34" t="inlineStr">
        <is>
          <t>Zero sugar workout water with electrolytes</t>
        </is>
      </c>
      <c r="AD330" s="34" t="inlineStr">
        <is>
          <t>Light electrolyte water for everyday workouts.</t>
        </is>
      </c>
      <c r="AE330" s="51" t="n"/>
      <c r="AF330" s="53">
        <f>IF(AND(ISNUMBER($P330),ISNUMBER($AL330),$AL330&lt;&gt;0),ROUND($P330/$AL330*100,1),"")</f>
        <v/>
      </c>
      <c r="AG330" s="54">
        <f>IF(AND(ISNUMBER($S330),ISNUMBER($AL330),$AL330&lt;&gt;0),ROUND($S330/$AL330*100,2),"")</f>
        <v/>
      </c>
      <c r="AH330" s="53">
        <f>IF(AND(ISNUMBER($Q330),ISNUMBER($AL330),$AL330&lt;&gt;0),ROUND($Q330/$AL330*100,1),"")</f>
        <v/>
      </c>
      <c r="AI330" s="48">
        <f>IF(ISNUMBER($S330),IF($S330&lt;=1,"Yes","No"),"n/a")</f>
        <v/>
      </c>
      <c r="AJ330" s="48">
        <f>IF(ISNUMBER($S330),ROUND(MAX(0,MIN(100,100-$S330*2.5-IF(ISNUMBER($T330),$T330,0)*0.12+IF($S330&lt;=1,12,0))),0),"")</f>
        <v/>
      </c>
      <c r="AK330" s="48">
        <f>IF(ISNUMBER($Q330),IF($Q330&gt;=100,20,IF($Q330&gt;=30,10,0)),0)+IF(ISNUMBER($R330),IF($R330&gt;=100,20,0),0)+IF(ISNUMBER($P330),IF($P330&gt;=150,20,IF($P330&gt;=50,12,5)),0)+IF(ISNUMBER($S330),IF($S330&lt;=1,15,0),0)</f>
        <v/>
      </c>
      <c r="AL330" s="48" t="n">
        <v>591</v>
      </c>
      <c r="AM330" s="49" t="n"/>
      <c r="AN330" s="48">
        <f>IF(AND(ISNUMBER($P330),ISNUMBER($AL330),$AL330&lt;&gt;0),IF(OR($P330&gt;180,$P330/$AL330*1000&gt;400),"Over ceiling, confirm SKU","Within"),"n/a")</f>
        <v/>
      </c>
      <c r="AO330" s="51" t="n"/>
      <c r="AP330" s="51" t="n"/>
      <c r="AQ330" s="51" t="n"/>
      <c r="AR330" s="34" t="inlineStr">
        <is>
          <t>Recalled, batch confirmed, to confirm</t>
        </is>
      </c>
      <c r="AS330" s="34" t="inlineStr">
        <is>
          <t>BLANK -&gt; requires live Amazon.ca capture</t>
        </is>
      </c>
      <c r="AT330" s="34" t="inlineStr">
        <is>
          <t>Unverified commercial data</t>
        </is>
      </c>
    </row>
    <row r="331" ht="28" customHeight="1">
      <c r="A331" s="34" t="inlineStr">
        <is>
          <t>Propel</t>
        </is>
      </c>
      <c r="B331" s="34" t="inlineStr">
        <is>
          <t>Propel Electrolyte Water | Kiwi Strawberry | 6 pack 591mL</t>
        </is>
      </c>
      <c r="C331" s="34" t="inlineStr">
        <is>
          <t>2) Electrolyte beverage (RTD)</t>
        </is>
      </c>
      <c r="D331" s="34" t="inlineStr">
        <is>
          <t>591 mL bottle</t>
        </is>
      </c>
      <c r="E331" s="48" t="n">
        <v>6</v>
      </c>
      <c r="F331" s="49" t="n"/>
      <c r="G331" s="50">
        <f>IF(AND(ISNUMBER($F331),ISNUMBER($E331),$E331&lt;&gt;0),$F331/$E331,"")</f>
        <v/>
      </c>
      <c r="H331" s="50">
        <f>IF(AND(ISNUMBER($F331),ISNUMBER($AL331),ISNUMBER($E331),($AL331*$E331)&lt;&gt;0),$F331/($AL331*$E331)*100,"")</f>
        <v/>
      </c>
      <c r="I331" s="51" t="n"/>
      <c r="J331" s="52" t="n"/>
      <c r="K331" s="50">
        <f>IF(AND(ISNUMBER($F331),ISNUMBER($J331)),$F331*(1-$J331),"")</f>
        <v/>
      </c>
      <c r="L331" s="51" t="n"/>
      <c r="M331" s="51" t="n"/>
      <c r="N331" s="50">
        <f>IF(ISNUMBER($F331),($F331-IF(ISNUMBER($AM331),$AM331,0))*(1-IF(ISNUMBER($J331),$J331,0)),"")</f>
        <v/>
      </c>
      <c r="O331" s="34" t="inlineStr">
        <is>
          <t>Kiwi Strawberry</t>
        </is>
      </c>
      <c r="P331" s="48" t="n">
        <v>0</v>
      </c>
      <c r="Q331" s="48" t="n">
        <v>150</v>
      </c>
      <c r="R331" s="48" t="n">
        <v>40</v>
      </c>
      <c r="S331" s="48" t="n">
        <v>0</v>
      </c>
      <c r="T331" s="48" t="n">
        <v>5</v>
      </c>
      <c r="U331" s="34" t="inlineStr">
        <is>
          <t>Sucralose + acesulfame-K</t>
        </is>
      </c>
      <c r="V331" s="34" t="inlineStr">
        <is>
          <t>Electrolytes + vitamins, zero sugar, fitness water</t>
        </is>
      </c>
      <c r="W331" s="51" t="n"/>
      <c r="X331" s="51" t="n"/>
      <c r="Y331" s="51" t="n"/>
      <c r="Z331" s="51" t="n"/>
      <c r="AA331" s="34" t="inlineStr">
        <is>
          <t>High</t>
        </is>
      </c>
      <c r="AB331" s="34" t="inlineStr">
        <is>
          <t>Leading zero sugar electrolyte water (Gatorade family)</t>
        </is>
      </c>
      <c r="AC331" s="34" t="inlineStr">
        <is>
          <t>Zero sugar workout water with electrolytes</t>
        </is>
      </c>
      <c r="AD331" s="34" t="inlineStr">
        <is>
          <t>Light electrolyte water for everyday workouts.</t>
        </is>
      </c>
      <c r="AE331" s="51" t="n"/>
      <c r="AF331" s="53">
        <f>IF(AND(ISNUMBER($P331),ISNUMBER($AL331),$AL331&lt;&gt;0),ROUND($P331/$AL331*100,1),"")</f>
        <v/>
      </c>
      <c r="AG331" s="54">
        <f>IF(AND(ISNUMBER($S331),ISNUMBER($AL331),$AL331&lt;&gt;0),ROUND($S331/$AL331*100,2),"")</f>
        <v/>
      </c>
      <c r="AH331" s="53">
        <f>IF(AND(ISNUMBER($Q331),ISNUMBER($AL331),$AL331&lt;&gt;0),ROUND($Q331/$AL331*100,1),"")</f>
        <v/>
      </c>
      <c r="AI331" s="48">
        <f>IF(ISNUMBER($S331),IF($S331&lt;=1,"Yes","No"),"n/a")</f>
        <v/>
      </c>
      <c r="AJ331" s="48">
        <f>IF(ISNUMBER($S331),ROUND(MAX(0,MIN(100,100-$S331*2.5-IF(ISNUMBER($T331),$T331,0)*0.12+IF($S331&lt;=1,12,0))),0),"")</f>
        <v/>
      </c>
      <c r="AK331" s="48">
        <f>IF(ISNUMBER($Q331),IF($Q331&gt;=100,20,IF($Q331&gt;=30,10,0)),0)+IF(ISNUMBER($R331),IF($R331&gt;=100,20,0),0)+IF(ISNUMBER($P331),IF($P331&gt;=150,20,IF($P331&gt;=50,12,5)),0)+IF(ISNUMBER($S331),IF($S331&lt;=1,15,0),0)</f>
        <v/>
      </c>
      <c r="AL331" s="48" t="n">
        <v>591</v>
      </c>
      <c r="AM331" s="49" t="n"/>
      <c r="AN331" s="48">
        <f>IF(AND(ISNUMBER($P331),ISNUMBER($AL331),$AL331&lt;&gt;0),IF(OR($P331&gt;180,$P331/$AL331*1000&gt;400),"Over ceiling, confirm SKU","Within"),"n/a")</f>
        <v/>
      </c>
      <c r="AO331" s="51" t="n"/>
      <c r="AP331" s="51" t="n"/>
      <c r="AQ331" s="51" t="n"/>
      <c r="AR331" s="34" t="inlineStr">
        <is>
          <t>Recalled, batch confirmed, to confirm</t>
        </is>
      </c>
      <c r="AS331" s="34" t="inlineStr">
        <is>
          <t>BLANK -&gt; requires live Amazon.ca capture</t>
        </is>
      </c>
      <c r="AT331" s="34" t="inlineStr">
        <is>
          <t>Unverified commercial data</t>
        </is>
      </c>
    </row>
    <row r="332" ht="28" customHeight="1">
      <c r="A332" s="34" t="inlineStr">
        <is>
          <t>Propel</t>
        </is>
      </c>
      <c r="B332" s="34" t="inlineStr">
        <is>
          <t>Propel Electrolyte Water | Kiwi Strawberry | 12 pack 591mL</t>
        </is>
      </c>
      <c r="C332" s="34" t="inlineStr">
        <is>
          <t>2) Electrolyte beverage (RTD)</t>
        </is>
      </c>
      <c r="D332" s="34" t="inlineStr">
        <is>
          <t>591 mL bottle</t>
        </is>
      </c>
      <c r="E332" s="48" t="n">
        <v>12</v>
      </c>
      <c r="F332" s="49" t="n"/>
      <c r="G332" s="50">
        <f>IF(AND(ISNUMBER($F332),ISNUMBER($E332),$E332&lt;&gt;0),$F332/$E332,"")</f>
        <v/>
      </c>
      <c r="H332" s="50">
        <f>IF(AND(ISNUMBER($F332),ISNUMBER($AL332),ISNUMBER($E332),($AL332*$E332)&lt;&gt;0),$F332/($AL332*$E332)*100,"")</f>
        <v/>
      </c>
      <c r="I332" s="51" t="n"/>
      <c r="J332" s="52" t="n"/>
      <c r="K332" s="50">
        <f>IF(AND(ISNUMBER($F332),ISNUMBER($J332)),$F332*(1-$J332),"")</f>
        <v/>
      </c>
      <c r="L332" s="51" t="n"/>
      <c r="M332" s="51" t="n"/>
      <c r="N332" s="50">
        <f>IF(ISNUMBER($F332),($F332-IF(ISNUMBER($AM332),$AM332,0))*(1-IF(ISNUMBER($J332),$J332,0)),"")</f>
        <v/>
      </c>
      <c r="O332" s="34" t="inlineStr">
        <is>
          <t>Kiwi Strawberry</t>
        </is>
      </c>
      <c r="P332" s="48" t="n">
        <v>0</v>
      </c>
      <c r="Q332" s="48" t="n">
        <v>150</v>
      </c>
      <c r="R332" s="48" t="n">
        <v>40</v>
      </c>
      <c r="S332" s="48" t="n">
        <v>0</v>
      </c>
      <c r="T332" s="48" t="n">
        <v>5</v>
      </c>
      <c r="U332" s="34" t="inlineStr">
        <is>
          <t>Sucralose + acesulfame-K</t>
        </is>
      </c>
      <c r="V332" s="34" t="inlineStr">
        <is>
          <t>Electrolytes + vitamins, zero sugar, fitness water</t>
        </is>
      </c>
      <c r="W332" s="51" t="n"/>
      <c r="X332" s="51" t="n"/>
      <c r="Y332" s="51" t="n"/>
      <c r="Z332" s="51" t="n"/>
      <c r="AA332" s="34" t="inlineStr">
        <is>
          <t>High</t>
        </is>
      </c>
      <c r="AB332" s="34" t="inlineStr">
        <is>
          <t>Leading zero sugar electrolyte water (Gatorade family)</t>
        </is>
      </c>
      <c r="AC332" s="34" t="inlineStr">
        <is>
          <t>Zero sugar workout water with electrolytes</t>
        </is>
      </c>
      <c r="AD332" s="34" t="inlineStr">
        <is>
          <t>Light electrolyte water for everyday workouts.</t>
        </is>
      </c>
      <c r="AE332" s="51" t="n"/>
      <c r="AF332" s="53">
        <f>IF(AND(ISNUMBER($P332),ISNUMBER($AL332),$AL332&lt;&gt;0),ROUND($P332/$AL332*100,1),"")</f>
        <v/>
      </c>
      <c r="AG332" s="54">
        <f>IF(AND(ISNUMBER($S332),ISNUMBER($AL332),$AL332&lt;&gt;0),ROUND($S332/$AL332*100,2),"")</f>
        <v/>
      </c>
      <c r="AH332" s="53">
        <f>IF(AND(ISNUMBER($Q332),ISNUMBER($AL332),$AL332&lt;&gt;0),ROUND($Q332/$AL332*100,1),"")</f>
        <v/>
      </c>
      <c r="AI332" s="48">
        <f>IF(ISNUMBER($S332),IF($S332&lt;=1,"Yes","No"),"n/a")</f>
        <v/>
      </c>
      <c r="AJ332" s="48">
        <f>IF(ISNUMBER($S332),ROUND(MAX(0,MIN(100,100-$S332*2.5-IF(ISNUMBER($T332),$T332,0)*0.12+IF($S332&lt;=1,12,0))),0),"")</f>
        <v/>
      </c>
      <c r="AK332" s="48">
        <f>IF(ISNUMBER($Q332),IF($Q332&gt;=100,20,IF($Q332&gt;=30,10,0)),0)+IF(ISNUMBER($R332),IF($R332&gt;=100,20,0),0)+IF(ISNUMBER($P332),IF($P332&gt;=150,20,IF($P332&gt;=50,12,5)),0)+IF(ISNUMBER($S332),IF($S332&lt;=1,15,0),0)</f>
        <v/>
      </c>
      <c r="AL332" s="48" t="n">
        <v>591</v>
      </c>
      <c r="AM332" s="49" t="n"/>
      <c r="AN332" s="48">
        <f>IF(AND(ISNUMBER($P332),ISNUMBER($AL332),$AL332&lt;&gt;0),IF(OR($P332&gt;180,$P332/$AL332*1000&gt;400),"Over ceiling, confirm SKU","Within"),"n/a")</f>
        <v/>
      </c>
      <c r="AO332" s="51" t="n"/>
      <c r="AP332" s="51" t="n"/>
      <c r="AQ332" s="51" t="n"/>
      <c r="AR332" s="34" t="inlineStr">
        <is>
          <t>Recalled, batch confirmed, to confirm</t>
        </is>
      </c>
      <c r="AS332" s="34" t="inlineStr">
        <is>
          <t>BLANK -&gt; requires live Amazon.ca capture</t>
        </is>
      </c>
      <c r="AT332" s="34" t="inlineStr">
        <is>
          <t>Unverified commercial data</t>
        </is>
      </c>
    </row>
    <row r="333" ht="28" customHeight="1">
      <c r="A333" s="34" t="inlineStr">
        <is>
          <t>Propel</t>
        </is>
      </c>
      <c r="B333" s="34" t="inlineStr">
        <is>
          <t>Propel Electrolyte Water | Kiwi Strawberry | 24 pack 591mL</t>
        </is>
      </c>
      <c r="C333" s="34" t="inlineStr">
        <is>
          <t>2) Electrolyte beverage (RTD)</t>
        </is>
      </c>
      <c r="D333" s="34" t="inlineStr">
        <is>
          <t>591 mL bottle</t>
        </is>
      </c>
      <c r="E333" s="48" t="n">
        <v>24</v>
      </c>
      <c r="F333" s="49" t="n"/>
      <c r="G333" s="50">
        <f>IF(AND(ISNUMBER($F333),ISNUMBER($E333),$E333&lt;&gt;0),$F333/$E333,"")</f>
        <v/>
      </c>
      <c r="H333" s="50">
        <f>IF(AND(ISNUMBER($F333),ISNUMBER($AL333),ISNUMBER($E333),($AL333*$E333)&lt;&gt;0),$F333/($AL333*$E333)*100,"")</f>
        <v/>
      </c>
      <c r="I333" s="51" t="n"/>
      <c r="J333" s="52" t="n"/>
      <c r="K333" s="50">
        <f>IF(AND(ISNUMBER($F333),ISNUMBER($J333)),$F333*(1-$J333),"")</f>
        <v/>
      </c>
      <c r="L333" s="51" t="n"/>
      <c r="M333" s="51" t="n"/>
      <c r="N333" s="50">
        <f>IF(ISNUMBER($F333),($F333-IF(ISNUMBER($AM333),$AM333,0))*(1-IF(ISNUMBER($J333),$J333,0)),"")</f>
        <v/>
      </c>
      <c r="O333" s="34" t="inlineStr">
        <is>
          <t>Kiwi Strawberry</t>
        </is>
      </c>
      <c r="P333" s="48" t="n">
        <v>0</v>
      </c>
      <c r="Q333" s="48" t="n">
        <v>150</v>
      </c>
      <c r="R333" s="48" t="n">
        <v>40</v>
      </c>
      <c r="S333" s="48" t="n">
        <v>0</v>
      </c>
      <c r="T333" s="48" t="n">
        <v>5</v>
      </c>
      <c r="U333" s="34" t="inlineStr">
        <is>
          <t>Sucralose + acesulfame-K</t>
        </is>
      </c>
      <c r="V333" s="34" t="inlineStr">
        <is>
          <t>Electrolytes + vitamins, zero sugar, fitness water</t>
        </is>
      </c>
      <c r="W333" s="51" t="n"/>
      <c r="X333" s="51" t="n"/>
      <c r="Y333" s="51" t="n"/>
      <c r="Z333" s="51" t="n"/>
      <c r="AA333" s="34" t="inlineStr">
        <is>
          <t>High</t>
        </is>
      </c>
      <c r="AB333" s="34" t="inlineStr">
        <is>
          <t>Leading zero sugar electrolyte water (Gatorade family)</t>
        </is>
      </c>
      <c r="AC333" s="34" t="inlineStr">
        <is>
          <t>Zero sugar workout water with electrolytes</t>
        </is>
      </c>
      <c r="AD333" s="34" t="inlineStr">
        <is>
          <t>Light electrolyte water for everyday workouts.</t>
        </is>
      </c>
      <c r="AE333" s="51" t="n"/>
      <c r="AF333" s="53">
        <f>IF(AND(ISNUMBER($P333),ISNUMBER($AL333),$AL333&lt;&gt;0),ROUND($P333/$AL333*100,1),"")</f>
        <v/>
      </c>
      <c r="AG333" s="54">
        <f>IF(AND(ISNUMBER($S333),ISNUMBER($AL333),$AL333&lt;&gt;0),ROUND($S333/$AL333*100,2),"")</f>
        <v/>
      </c>
      <c r="AH333" s="53">
        <f>IF(AND(ISNUMBER($Q333),ISNUMBER($AL333),$AL333&lt;&gt;0),ROUND($Q333/$AL333*100,1),"")</f>
        <v/>
      </c>
      <c r="AI333" s="48">
        <f>IF(ISNUMBER($S333),IF($S333&lt;=1,"Yes","No"),"n/a")</f>
        <v/>
      </c>
      <c r="AJ333" s="48">
        <f>IF(ISNUMBER($S333),ROUND(MAX(0,MIN(100,100-$S333*2.5-IF(ISNUMBER($T333),$T333,0)*0.12+IF($S333&lt;=1,12,0))),0),"")</f>
        <v/>
      </c>
      <c r="AK333" s="48">
        <f>IF(ISNUMBER($Q333),IF($Q333&gt;=100,20,IF($Q333&gt;=30,10,0)),0)+IF(ISNUMBER($R333),IF($R333&gt;=100,20,0),0)+IF(ISNUMBER($P333),IF($P333&gt;=150,20,IF($P333&gt;=50,12,5)),0)+IF(ISNUMBER($S333),IF($S333&lt;=1,15,0),0)</f>
        <v/>
      </c>
      <c r="AL333" s="48" t="n">
        <v>591</v>
      </c>
      <c r="AM333" s="49" t="n"/>
      <c r="AN333" s="48">
        <f>IF(AND(ISNUMBER($P333),ISNUMBER($AL333),$AL333&lt;&gt;0),IF(OR($P333&gt;180,$P333/$AL333*1000&gt;400),"Over ceiling, confirm SKU","Within"),"n/a")</f>
        <v/>
      </c>
      <c r="AO333" s="51" t="n"/>
      <c r="AP333" s="51" t="n"/>
      <c r="AQ333" s="51" t="n"/>
      <c r="AR333" s="34" t="inlineStr">
        <is>
          <t>Recalled, batch confirmed, to confirm</t>
        </is>
      </c>
      <c r="AS333" s="34" t="inlineStr">
        <is>
          <t>BLANK -&gt; requires live Amazon.ca capture</t>
        </is>
      </c>
      <c r="AT333" s="34" t="inlineStr">
        <is>
          <t>Unverified commercial data</t>
        </is>
      </c>
    </row>
    <row r="334" ht="28" customHeight="1">
      <c r="A334" s="34" t="inlineStr">
        <is>
          <t>Propel</t>
        </is>
      </c>
      <c r="B334" s="34" t="inlineStr">
        <is>
          <t>Propel Electrolyte Water | Watermelon | single 591mL</t>
        </is>
      </c>
      <c r="C334" s="34" t="inlineStr">
        <is>
          <t>2) Electrolyte beverage (RTD)</t>
        </is>
      </c>
      <c r="D334" s="34" t="inlineStr">
        <is>
          <t>591 mL bottle</t>
        </is>
      </c>
      <c r="E334" s="48" t="n">
        <v>1</v>
      </c>
      <c r="F334" s="49" t="n"/>
      <c r="G334" s="50">
        <f>IF(AND(ISNUMBER($F334),ISNUMBER($E334),$E334&lt;&gt;0),$F334/$E334,"")</f>
        <v/>
      </c>
      <c r="H334" s="50">
        <f>IF(AND(ISNUMBER($F334),ISNUMBER($AL334),ISNUMBER($E334),($AL334*$E334)&lt;&gt;0),$F334/($AL334*$E334)*100,"")</f>
        <v/>
      </c>
      <c r="I334" s="51" t="n"/>
      <c r="J334" s="52" t="n"/>
      <c r="K334" s="50">
        <f>IF(AND(ISNUMBER($F334),ISNUMBER($J334)),$F334*(1-$J334),"")</f>
        <v/>
      </c>
      <c r="L334" s="51" t="n"/>
      <c r="M334" s="51" t="n"/>
      <c r="N334" s="50">
        <f>IF(ISNUMBER($F334),($F334-IF(ISNUMBER($AM334),$AM334,0))*(1-IF(ISNUMBER($J334),$J334,0)),"")</f>
        <v/>
      </c>
      <c r="O334" s="34" t="inlineStr">
        <is>
          <t>Watermelon</t>
        </is>
      </c>
      <c r="P334" s="48" t="n">
        <v>0</v>
      </c>
      <c r="Q334" s="48" t="n">
        <v>150</v>
      </c>
      <c r="R334" s="48" t="n">
        <v>40</v>
      </c>
      <c r="S334" s="48" t="n">
        <v>0</v>
      </c>
      <c r="T334" s="48" t="n">
        <v>5</v>
      </c>
      <c r="U334" s="34" t="inlineStr">
        <is>
          <t>Sucralose + acesulfame-K</t>
        </is>
      </c>
      <c r="V334" s="34" t="inlineStr">
        <is>
          <t>Electrolytes + vitamins, zero sugar, fitness water</t>
        </is>
      </c>
      <c r="W334" s="51" t="n"/>
      <c r="X334" s="51" t="n"/>
      <c r="Y334" s="51" t="n"/>
      <c r="Z334" s="51" t="n"/>
      <c r="AA334" s="34" t="inlineStr">
        <is>
          <t>High</t>
        </is>
      </c>
      <c r="AB334" s="34" t="inlineStr">
        <is>
          <t>Leading zero sugar electrolyte water (Gatorade family)</t>
        </is>
      </c>
      <c r="AC334" s="34" t="inlineStr">
        <is>
          <t>Zero sugar workout water with electrolytes</t>
        </is>
      </c>
      <c r="AD334" s="34" t="inlineStr">
        <is>
          <t>Light electrolyte water for everyday workouts.</t>
        </is>
      </c>
      <c r="AE334" s="51" t="n"/>
      <c r="AF334" s="53">
        <f>IF(AND(ISNUMBER($P334),ISNUMBER($AL334),$AL334&lt;&gt;0),ROUND($P334/$AL334*100,1),"")</f>
        <v/>
      </c>
      <c r="AG334" s="54">
        <f>IF(AND(ISNUMBER($S334),ISNUMBER($AL334),$AL334&lt;&gt;0),ROUND($S334/$AL334*100,2),"")</f>
        <v/>
      </c>
      <c r="AH334" s="53">
        <f>IF(AND(ISNUMBER($Q334),ISNUMBER($AL334),$AL334&lt;&gt;0),ROUND($Q334/$AL334*100,1),"")</f>
        <v/>
      </c>
      <c r="AI334" s="48">
        <f>IF(ISNUMBER($S334),IF($S334&lt;=1,"Yes","No"),"n/a")</f>
        <v/>
      </c>
      <c r="AJ334" s="48">
        <f>IF(ISNUMBER($S334),ROUND(MAX(0,MIN(100,100-$S334*2.5-IF(ISNUMBER($T334),$T334,0)*0.12+IF($S334&lt;=1,12,0))),0),"")</f>
        <v/>
      </c>
      <c r="AK334" s="48">
        <f>IF(ISNUMBER($Q334),IF($Q334&gt;=100,20,IF($Q334&gt;=30,10,0)),0)+IF(ISNUMBER($R334),IF($R334&gt;=100,20,0),0)+IF(ISNUMBER($P334),IF($P334&gt;=150,20,IF($P334&gt;=50,12,5)),0)+IF(ISNUMBER($S334),IF($S334&lt;=1,15,0),0)</f>
        <v/>
      </c>
      <c r="AL334" s="48" t="n">
        <v>591</v>
      </c>
      <c r="AM334" s="49" t="n"/>
      <c r="AN334" s="48">
        <f>IF(AND(ISNUMBER($P334),ISNUMBER($AL334),$AL334&lt;&gt;0),IF(OR($P334&gt;180,$P334/$AL334*1000&gt;400),"Over ceiling, confirm SKU","Within"),"n/a")</f>
        <v/>
      </c>
      <c r="AO334" s="51" t="n"/>
      <c r="AP334" s="51" t="n"/>
      <c r="AQ334" s="51" t="n"/>
      <c r="AR334" s="34" t="inlineStr">
        <is>
          <t>Recalled, batch confirmed, to confirm</t>
        </is>
      </c>
      <c r="AS334" s="34" t="inlineStr">
        <is>
          <t>BLANK -&gt; requires live Amazon.ca capture</t>
        </is>
      </c>
      <c r="AT334" s="34" t="inlineStr">
        <is>
          <t>Unverified commercial data</t>
        </is>
      </c>
    </row>
    <row r="335" ht="28" customHeight="1">
      <c r="A335" s="34" t="inlineStr">
        <is>
          <t>Propel</t>
        </is>
      </c>
      <c r="B335" s="34" t="inlineStr">
        <is>
          <t>Propel Electrolyte Water | Watermelon | 6 pack 591mL</t>
        </is>
      </c>
      <c r="C335" s="34" t="inlineStr">
        <is>
          <t>2) Electrolyte beverage (RTD)</t>
        </is>
      </c>
      <c r="D335" s="34" t="inlineStr">
        <is>
          <t>591 mL bottle</t>
        </is>
      </c>
      <c r="E335" s="48" t="n">
        <v>6</v>
      </c>
      <c r="F335" s="49" t="n"/>
      <c r="G335" s="50">
        <f>IF(AND(ISNUMBER($F335),ISNUMBER($E335),$E335&lt;&gt;0),$F335/$E335,"")</f>
        <v/>
      </c>
      <c r="H335" s="50">
        <f>IF(AND(ISNUMBER($F335),ISNUMBER($AL335),ISNUMBER($E335),($AL335*$E335)&lt;&gt;0),$F335/($AL335*$E335)*100,"")</f>
        <v/>
      </c>
      <c r="I335" s="51" t="n"/>
      <c r="J335" s="52" t="n"/>
      <c r="K335" s="50">
        <f>IF(AND(ISNUMBER($F335),ISNUMBER($J335)),$F335*(1-$J335),"")</f>
        <v/>
      </c>
      <c r="L335" s="51" t="n"/>
      <c r="M335" s="51" t="n"/>
      <c r="N335" s="50">
        <f>IF(ISNUMBER($F335),($F335-IF(ISNUMBER($AM335),$AM335,0))*(1-IF(ISNUMBER($J335),$J335,0)),"")</f>
        <v/>
      </c>
      <c r="O335" s="34" t="inlineStr">
        <is>
          <t>Watermelon</t>
        </is>
      </c>
      <c r="P335" s="48" t="n">
        <v>0</v>
      </c>
      <c r="Q335" s="48" t="n">
        <v>150</v>
      </c>
      <c r="R335" s="48" t="n">
        <v>40</v>
      </c>
      <c r="S335" s="48" t="n">
        <v>0</v>
      </c>
      <c r="T335" s="48" t="n">
        <v>5</v>
      </c>
      <c r="U335" s="34" t="inlineStr">
        <is>
          <t>Sucralose + acesulfame-K</t>
        </is>
      </c>
      <c r="V335" s="34" t="inlineStr">
        <is>
          <t>Electrolytes + vitamins, zero sugar, fitness water</t>
        </is>
      </c>
      <c r="W335" s="51" t="n"/>
      <c r="X335" s="51" t="n"/>
      <c r="Y335" s="51" t="n"/>
      <c r="Z335" s="51" t="n"/>
      <c r="AA335" s="34" t="inlineStr">
        <is>
          <t>High</t>
        </is>
      </c>
      <c r="AB335" s="34" t="inlineStr">
        <is>
          <t>Leading zero sugar electrolyte water (Gatorade family)</t>
        </is>
      </c>
      <c r="AC335" s="34" t="inlineStr">
        <is>
          <t>Zero sugar workout water with electrolytes</t>
        </is>
      </c>
      <c r="AD335" s="34" t="inlineStr">
        <is>
          <t>Light electrolyte water for everyday workouts.</t>
        </is>
      </c>
      <c r="AE335" s="51" t="n"/>
      <c r="AF335" s="53">
        <f>IF(AND(ISNUMBER($P335),ISNUMBER($AL335),$AL335&lt;&gt;0),ROUND($P335/$AL335*100,1),"")</f>
        <v/>
      </c>
      <c r="AG335" s="54">
        <f>IF(AND(ISNUMBER($S335),ISNUMBER($AL335),$AL335&lt;&gt;0),ROUND($S335/$AL335*100,2),"")</f>
        <v/>
      </c>
      <c r="AH335" s="53">
        <f>IF(AND(ISNUMBER($Q335),ISNUMBER($AL335),$AL335&lt;&gt;0),ROUND($Q335/$AL335*100,1),"")</f>
        <v/>
      </c>
      <c r="AI335" s="48">
        <f>IF(ISNUMBER($S335),IF($S335&lt;=1,"Yes","No"),"n/a")</f>
        <v/>
      </c>
      <c r="AJ335" s="48">
        <f>IF(ISNUMBER($S335),ROUND(MAX(0,MIN(100,100-$S335*2.5-IF(ISNUMBER($T335),$T335,0)*0.12+IF($S335&lt;=1,12,0))),0),"")</f>
        <v/>
      </c>
      <c r="AK335" s="48">
        <f>IF(ISNUMBER($Q335),IF($Q335&gt;=100,20,IF($Q335&gt;=30,10,0)),0)+IF(ISNUMBER($R335),IF($R335&gt;=100,20,0),0)+IF(ISNUMBER($P335),IF($P335&gt;=150,20,IF($P335&gt;=50,12,5)),0)+IF(ISNUMBER($S335),IF($S335&lt;=1,15,0),0)</f>
        <v/>
      </c>
      <c r="AL335" s="48" t="n">
        <v>591</v>
      </c>
      <c r="AM335" s="49" t="n"/>
      <c r="AN335" s="48">
        <f>IF(AND(ISNUMBER($P335),ISNUMBER($AL335),$AL335&lt;&gt;0),IF(OR($P335&gt;180,$P335/$AL335*1000&gt;400),"Over ceiling, confirm SKU","Within"),"n/a")</f>
        <v/>
      </c>
      <c r="AO335" s="51" t="n"/>
      <c r="AP335" s="51" t="n"/>
      <c r="AQ335" s="51" t="n"/>
      <c r="AR335" s="34" t="inlineStr">
        <is>
          <t>Recalled, batch confirmed, to confirm</t>
        </is>
      </c>
      <c r="AS335" s="34" t="inlineStr">
        <is>
          <t>BLANK -&gt; requires live Amazon.ca capture</t>
        </is>
      </c>
      <c r="AT335" s="34" t="inlineStr">
        <is>
          <t>Unverified commercial data</t>
        </is>
      </c>
    </row>
    <row r="336" ht="28" customHeight="1">
      <c r="A336" s="34" t="inlineStr">
        <is>
          <t>Propel</t>
        </is>
      </c>
      <c r="B336" s="34" t="inlineStr">
        <is>
          <t>Propel Electrolyte Water | Watermelon | 12 pack 591mL</t>
        </is>
      </c>
      <c r="C336" s="34" t="inlineStr">
        <is>
          <t>2) Electrolyte beverage (RTD)</t>
        </is>
      </c>
      <c r="D336" s="34" t="inlineStr">
        <is>
          <t>591 mL bottle</t>
        </is>
      </c>
      <c r="E336" s="48" t="n">
        <v>12</v>
      </c>
      <c r="F336" s="49" t="n"/>
      <c r="G336" s="50">
        <f>IF(AND(ISNUMBER($F336),ISNUMBER($E336),$E336&lt;&gt;0),$F336/$E336,"")</f>
        <v/>
      </c>
      <c r="H336" s="50">
        <f>IF(AND(ISNUMBER($F336),ISNUMBER($AL336),ISNUMBER($E336),($AL336*$E336)&lt;&gt;0),$F336/($AL336*$E336)*100,"")</f>
        <v/>
      </c>
      <c r="I336" s="51" t="n"/>
      <c r="J336" s="52" t="n"/>
      <c r="K336" s="50">
        <f>IF(AND(ISNUMBER($F336),ISNUMBER($J336)),$F336*(1-$J336),"")</f>
        <v/>
      </c>
      <c r="L336" s="51" t="n"/>
      <c r="M336" s="51" t="n"/>
      <c r="N336" s="50">
        <f>IF(ISNUMBER($F336),($F336-IF(ISNUMBER($AM336),$AM336,0))*(1-IF(ISNUMBER($J336),$J336,0)),"")</f>
        <v/>
      </c>
      <c r="O336" s="34" t="inlineStr">
        <is>
          <t>Watermelon</t>
        </is>
      </c>
      <c r="P336" s="48" t="n">
        <v>0</v>
      </c>
      <c r="Q336" s="48" t="n">
        <v>150</v>
      </c>
      <c r="R336" s="48" t="n">
        <v>40</v>
      </c>
      <c r="S336" s="48" t="n">
        <v>0</v>
      </c>
      <c r="T336" s="48" t="n">
        <v>5</v>
      </c>
      <c r="U336" s="34" t="inlineStr">
        <is>
          <t>Sucralose + acesulfame-K</t>
        </is>
      </c>
      <c r="V336" s="34" t="inlineStr">
        <is>
          <t>Electrolytes + vitamins, zero sugar, fitness water</t>
        </is>
      </c>
      <c r="W336" s="51" t="n"/>
      <c r="X336" s="51" t="n"/>
      <c r="Y336" s="51" t="n"/>
      <c r="Z336" s="51" t="n"/>
      <c r="AA336" s="34" t="inlineStr">
        <is>
          <t>High</t>
        </is>
      </c>
      <c r="AB336" s="34" t="inlineStr">
        <is>
          <t>Leading zero sugar electrolyte water (Gatorade family)</t>
        </is>
      </c>
      <c r="AC336" s="34" t="inlineStr">
        <is>
          <t>Zero sugar workout water with electrolytes</t>
        </is>
      </c>
      <c r="AD336" s="34" t="inlineStr">
        <is>
          <t>Light electrolyte water for everyday workouts.</t>
        </is>
      </c>
      <c r="AE336" s="51" t="n"/>
      <c r="AF336" s="53">
        <f>IF(AND(ISNUMBER($P336),ISNUMBER($AL336),$AL336&lt;&gt;0),ROUND($P336/$AL336*100,1),"")</f>
        <v/>
      </c>
      <c r="AG336" s="54">
        <f>IF(AND(ISNUMBER($S336),ISNUMBER($AL336),$AL336&lt;&gt;0),ROUND($S336/$AL336*100,2),"")</f>
        <v/>
      </c>
      <c r="AH336" s="53">
        <f>IF(AND(ISNUMBER($Q336),ISNUMBER($AL336),$AL336&lt;&gt;0),ROUND($Q336/$AL336*100,1),"")</f>
        <v/>
      </c>
      <c r="AI336" s="48">
        <f>IF(ISNUMBER($S336),IF($S336&lt;=1,"Yes","No"),"n/a")</f>
        <v/>
      </c>
      <c r="AJ336" s="48">
        <f>IF(ISNUMBER($S336),ROUND(MAX(0,MIN(100,100-$S336*2.5-IF(ISNUMBER($T336),$T336,0)*0.12+IF($S336&lt;=1,12,0))),0),"")</f>
        <v/>
      </c>
      <c r="AK336" s="48">
        <f>IF(ISNUMBER($Q336),IF($Q336&gt;=100,20,IF($Q336&gt;=30,10,0)),0)+IF(ISNUMBER($R336),IF($R336&gt;=100,20,0),0)+IF(ISNUMBER($P336),IF($P336&gt;=150,20,IF($P336&gt;=50,12,5)),0)+IF(ISNUMBER($S336),IF($S336&lt;=1,15,0),0)</f>
        <v/>
      </c>
      <c r="AL336" s="48" t="n">
        <v>591</v>
      </c>
      <c r="AM336" s="49" t="n"/>
      <c r="AN336" s="48">
        <f>IF(AND(ISNUMBER($P336),ISNUMBER($AL336),$AL336&lt;&gt;0),IF(OR($P336&gt;180,$P336/$AL336*1000&gt;400),"Over ceiling, confirm SKU","Within"),"n/a")</f>
        <v/>
      </c>
      <c r="AO336" s="51" t="n"/>
      <c r="AP336" s="51" t="n"/>
      <c r="AQ336" s="51" t="n"/>
      <c r="AR336" s="34" t="inlineStr">
        <is>
          <t>Recalled, batch confirmed, to confirm</t>
        </is>
      </c>
      <c r="AS336" s="34" t="inlineStr">
        <is>
          <t>BLANK -&gt; requires live Amazon.ca capture</t>
        </is>
      </c>
      <c r="AT336" s="34" t="inlineStr">
        <is>
          <t>Unverified commercial data</t>
        </is>
      </c>
    </row>
    <row r="337" ht="28" customHeight="1">
      <c r="A337" s="34" t="inlineStr">
        <is>
          <t>Propel</t>
        </is>
      </c>
      <c r="B337" s="34" t="inlineStr">
        <is>
          <t>Propel Electrolyte Water | Watermelon | 24 pack 591mL</t>
        </is>
      </c>
      <c r="C337" s="34" t="inlineStr">
        <is>
          <t>2) Electrolyte beverage (RTD)</t>
        </is>
      </c>
      <c r="D337" s="34" t="inlineStr">
        <is>
          <t>591 mL bottle</t>
        </is>
      </c>
      <c r="E337" s="48" t="n">
        <v>24</v>
      </c>
      <c r="F337" s="49" t="n"/>
      <c r="G337" s="50">
        <f>IF(AND(ISNUMBER($F337),ISNUMBER($E337),$E337&lt;&gt;0),$F337/$E337,"")</f>
        <v/>
      </c>
      <c r="H337" s="50">
        <f>IF(AND(ISNUMBER($F337),ISNUMBER($AL337),ISNUMBER($E337),($AL337*$E337)&lt;&gt;0),$F337/($AL337*$E337)*100,"")</f>
        <v/>
      </c>
      <c r="I337" s="51" t="n"/>
      <c r="J337" s="52" t="n"/>
      <c r="K337" s="50">
        <f>IF(AND(ISNUMBER($F337),ISNUMBER($J337)),$F337*(1-$J337),"")</f>
        <v/>
      </c>
      <c r="L337" s="51" t="n"/>
      <c r="M337" s="51" t="n"/>
      <c r="N337" s="50">
        <f>IF(ISNUMBER($F337),($F337-IF(ISNUMBER($AM337),$AM337,0))*(1-IF(ISNUMBER($J337),$J337,0)),"")</f>
        <v/>
      </c>
      <c r="O337" s="34" t="inlineStr">
        <is>
          <t>Watermelon</t>
        </is>
      </c>
      <c r="P337" s="48" t="n">
        <v>0</v>
      </c>
      <c r="Q337" s="48" t="n">
        <v>150</v>
      </c>
      <c r="R337" s="48" t="n">
        <v>40</v>
      </c>
      <c r="S337" s="48" t="n">
        <v>0</v>
      </c>
      <c r="T337" s="48" t="n">
        <v>5</v>
      </c>
      <c r="U337" s="34" t="inlineStr">
        <is>
          <t>Sucralose + acesulfame-K</t>
        </is>
      </c>
      <c r="V337" s="34" t="inlineStr">
        <is>
          <t>Electrolytes + vitamins, zero sugar, fitness water</t>
        </is>
      </c>
      <c r="W337" s="51" t="n"/>
      <c r="X337" s="51" t="n"/>
      <c r="Y337" s="51" t="n"/>
      <c r="Z337" s="51" t="n"/>
      <c r="AA337" s="34" t="inlineStr">
        <is>
          <t>High</t>
        </is>
      </c>
      <c r="AB337" s="34" t="inlineStr">
        <is>
          <t>Leading zero sugar electrolyte water (Gatorade family)</t>
        </is>
      </c>
      <c r="AC337" s="34" t="inlineStr">
        <is>
          <t>Zero sugar workout water with electrolytes</t>
        </is>
      </c>
      <c r="AD337" s="34" t="inlineStr">
        <is>
          <t>Light electrolyte water for everyday workouts.</t>
        </is>
      </c>
      <c r="AE337" s="51" t="n"/>
      <c r="AF337" s="53">
        <f>IF(AND(ISNUMBER($P337),ISNUMBER($AL337),$AL337&lt;&gt;0),ROUND($P337/$AL337*100,1),"")</f>
        <v/>
      </c>
      <c r="AG337" s="54">
        <f>IF(AND(ISNUMBER($S337),ISNUMBER($AL337),$AL337&lt;&gt;0),ROUND($S337/$AL337*100,2),"")</f>
        <v/>
      </c>
      <c r="AH337" s="53">
        <f>IF(AND(ISNUMBER($Q337),ISNUMBER($AL337),$AL337&lt;&gt;0),ROUND($Q337/$AL337*100,1),"")</f>
        <v/>
      </c>
      <c r="AI337" s="48">
        <f>IF(ISNUMBER($S337),IF($S337&lt;=1,"Yes","No"),"n/a")</f>
        <v/>
      </c>
      <c r="AJ337" s="48">
        <f>IF(ISNUMBER($S337),ROUND(MAX(0,MIN(100,100-$S337*2.5-IF(ISNUMBER($T337),$T337,0)*0.12+IF($S337&lt;=1,12,0))),0),"")</f>
        <v/>
      </c>
      <c r="AK337" s="48">
        <f>IF(ISNUMBER($Q337),IF($Q337&gt;=100,20,IF($Q337&gt;=30,10,0)),0)+IF(ISNUMBER($R337),IF($R337&gt;=100,20,0),0)+IF(ISNUMBER($P337),IF($P337&gt;=150,20,IF($P337&gt;=50,12,5)),0)+IF(ISNUMBER($S337),IF($S337&lt;=1,15,0),0)</f>
        <v/>
      </c>
      <c r="AL337" s="48" t="n">
        <v>591</v>
      </c>
      <c r="AM337" s="49" t="n"/>
      <c r="AN337" s="48">
        <f>IF(AND(ISNUMBER($P337),ISNUMBER($AL337),$AL337&lt;&gt;0),IF(OR($P337&gt;180,$P337/$AL337*1000&gt;400),"Over ceiling, confirm SKU","Within"),"n/a")</f>
        <v/>
      </c>
      <c r="AO337" s="51" t="n"/>
      <c r="AP337" s="51" t="n"/>
      <c r="AQ337" s="51" t="n"/>
      <c r="AR337" s="34" t="inlineStr">
        <is>
          <t>Recalled, batch confirmed, to confirm</t>
        </is>
      </c>
      <c r="AS337" s="34" t="inlineStr">
        <is>
          <t>BLANK -&gt; requires live Amazon.ca capture</t>
        </is>
      </c>
      <c r="AT337" s="34" t="inlineStr">
        <is>
          <t>Unverified commercial data</t>
        </is>
      </c>
    </row>
    <row r="338" ht="28" customHeight="1">
      <c r="A338" s="34" t="inlineStr">
        <is>
          <t>Propel</t>
        </is>
      </c>
      <c r="B338" s="34" t="inlineStr">
        <is>
          <t>Propel Electrolyte Water | Lemon | single 591mL</t>
        </is>
      </c>
      <c r="C338" s="34" t="inlineStr">
        <is>
          <t>2) Electrolyte beverage (RTD)</t>
        </is>
      </c>
      <c r="D338" s="34" t="inlineStr">
        <is>
          <t>591 mL bottle</t>
        </is>
      </c>
      <c r="E338" s="48" t="n">
        <v>1</v>
      </c>
      <c r="F338" s="49" t="n"/>
      <c r="G338" s="50">
        <f>IF(AND(ISNUMBER($F338),ISNUMBER($E338),$E338&lt;&gt;0),$F338/$E338,"")</f>
        <v/>
      </c>
      <c r="H338" s="50">
        <f>IF(AND(ISNUMBER($F338),ISNUMBER($AL338),ISNUMBER($E338),($AL338*$E338)&lt;&gt;0),$F338/($AL338*$E338)*100,"")</f>
        <v/>
      </c>
      <c r="I338" s="51" t="n"/>
      <c r="J338" s="52" t="n"/>
      <c r="K338" s="50">
        <f>IF(AND(ISNUMBER($F338),ISNUMBER($J338)),$F338*(1-$J338),"")</f>
        <v/>
      </c>
      <c r="L338" s="51" t="n"/>
      <c r="M338" s="51" t="n"/>
      <c r="N338" s="50">
        <f>IF(ISNUMBER($F338),($F338-IF(ISNUMBER($AM338),$AM338,0))*(1-IF(ISNUMBER($J338),$J338,0)),"")</f>
        <v/>
      </c>
      <c r="O338" s="34" t="inlineStr">
        <is>
          <t>Lemon</t>
        </is>
      </c>
      <c r="P338" s="48" t="n">
        <v>0</v>
      </c>
      <c r="Q338" s="48" t="n">
        <v>150</v>
      </c>
      <c r="R338" s="48" t="n">
        <v>40</v>
      </c>
      <c r="S338" s="48" t="n">
        <v>0</v>
      </c>
      <c r="T338" s="48" t="n">
        <v>5</v>
      </c>
      <c r="U338" s="34" t="inlineStr">
        <is>
          <t>Sucralose + acesulfame-K</t>
        </is>
      </c>
      <c r="V338" s="34" t="inlineStr">
        <is>
          <t>Electrolytes + vitamins, zero sugar, fitness water</t>
        </is>
      </c>
      <c r="W338" s="51" t="n"/>
      <c r="X338" s="51" t="n"/>
      <c r="Y338" s="51" t="n"/>
      <c r="Z338" s="51" t="n"/>
      <c r="AA338" s="34" t="inlineStr">
        <is>
          <t>High</t>
        </is>
      </c>
      <c r="AB338" s="34" t="inlineStr">
        <is>
          <t>Leading zero sugar electrolyte water (Gatorade family)</t>
        </is>
      </c>
      <c r="AC338" s="34" t="inlineStr">
        <is>
          <t>Zero sugar workout water with electrolytes</t>
        </is>
      </c>
      <c r="AD338" s="34" t="inlineStr">
        <is>
          <t>Light electrolyte water for everyday workouts.</t>
        </is>
      </c>
      <c r="AE338" s="51" t="n"/>
      <c r="AF338" s="53">
        <f>IF(AND(ISNUMBER($P338),ISNUMBER($AL338),$AL338&lt;&gt;0),ROUND($P338/$AL338*100,1),"")</f>
        <v/>
      </c>
      <c r="AG338" s="54">
        <f>IF(AND(ISNUMBER($S338),ISNUMBER($AL338),$AL338&lt;&gt;0),ROUND($S338/$AL338*100,2),"")</f>
        <v/>
      </c>
      <c r="AH338" s="53">
        <f>IF(AND(ISNUMBER($Q338),ISNUMBER($AL338),$AL338&lt;&gt;0),ROUND($Q338/$AL338*100,1),"")</f>
        <v/>
      </c>
      <c r="AI338" s="48">
        <f>IF(ISNUMBER($S338),IF($S338&lt;=1,"Yes","No"),"n/a")</f>
        <v/>
      </c>
      <c r="AJ338" s="48">
        <f>IF(ISNUMBER($S338),ROUND(MAX(0,MIN(100,100-$S338*2.5-IF(ISNUMBER($T338),$T338,0)*0.12+IF($S338&lt;=1,12,0))),0),"")</f>
        <v/>
      </c>
      <c r="AK338" s="48">
        <f>IF(ISNUMBER($Q338),IF($Q338&gt;=100,20,IF($Q338&gt;=30,10,0)),0)+IF(ISNUMBER($R338),IF($R338&gt;=100,20,0),0)+IF(ISNUMBER($P338),IF($P338&gt;=150,20,IF($P338&gt;=50,12,5)),0)+IF(ISNUMBER($S338),IF($S338&lt;=1,15,0),0)</f>
        <v/>
      </c>
      <c r="AL338" s="48" t="n">
        <v>591</v>
      </c>
      <c r="AM338" s="49" t="n"/>
      <c r="AN338" s="48">
        <f>IF(AND(ISNUMBER($P338),ISNUMBER($AL338),$AL338&lt;&gt;0),IF(OR($P338&gt;180,$P338/$AL338*1000&gt;400),"Over ceiling, confirm SKU","Within"),"n/a")</f>
        <v/>
      </c>
      <c r="AO338" s="51" t="n"/>
      <c r="AP338" s="51" t="n"/>
      <c r="AQ338" s="51" t="n"/>
      <c r="AR338" s="34" t="inlineStr">
        <is>
          <t>Recalled, batch confirmed, to confirm</t>
        </is>
      </c>
      <c r="AS338" s="34" t="inlineStr">
        <is>
          <t>BLANK -&gt; requires live Amazon.ca capture</t>
        </is>
      </c>
      <c r="AT338" s="34" t="inlineStr">
        <is>
          <t>Unverified commercial data</t>
        </is>
      </c>
    </row>
    <row r="339" ht="28" customHeight="1">
      <c r="A339" s="34" t="inlineStr">
        <is>
          <t>Propel</t>
        </is>
      </c>
      <c r="B339" s="34" t="inlineStr">
        <is>
          <t>Propel Electrolyte Water | Lemon | 6 pack 591mL</t>
        </is>
      </c>
      <c r="C339" s="34" t="inlineStr">
        <is>
          <t>2) Electrolyte beverage (RTD)</t>
        </is>
      </c>
      <c r="D339" s="34" t="inlineStr">
        <is>
          <t>591 mL bottle</t>
        </is>
      </c>
      <c r="E339" s="48" t="n">
        <v>6</v>
      </c>
      <c r="F339" s="49" t="n"/>
      <c r="G339" s="50">
        <f>IF(AND(ISNUMBER($F339),ISNUMBER($E339),$E339&lt;&gt;0),$F339/$E339,"")</f>
        <v/>
      </c>
      <c r="H339" s="50">
        <f>IF(AND(ISNUMBER($F339),ISNUMBER($AL339),ISNUMBER($E339),($AL339*$E339)&lt;&gt;0),$F339/($AL339*$E339)*100,"")</f>
        <v/>
      </c>
      <c r="I339" s="51" t="n"/>
      <c r="J339" s="52" t="n"/>
      <c r="K339" s="50">
        <f>IF(AND(ISNUMBER($F339),ISNUMBER($J339)),$F339*(1-$J339),"")</f>
        <v/>
      </c>
      <c r="L339" s="51" t="n"/>
      <c r="M339" s="51" t="n"/>
      <c r="N339" s="50">
        <f>IF(ISNUMBER($F339),($F339-IF(ISNUMBER($AM339),$AM339,0))*(1-IF(ISNUMBER($J339),$J339,0)),"")</f>
        <v/>
      </c>
      <c r="O339" s="34" t="inlineStr">
        <is>
          <t>Lemon</t>
        </is>
      </c>
      <c r="P339" s="48" t="n">
        <v>0</v>
      </c>
      <c r="Q339" s="48" t="n">
        <v>150</v>
      </c>
      <c r="R339" s="48" t="n">
        <v>40</v>
      </c>
      <c r="S339" s="48" t="n">
        <v>0</v>
      </c>
      <c r="T339" s="48" t="n">
        <v>5</v>
      </c>
      <c r="U339" s="34" t="inlineStr">
        <is>
          <t>Sucralose + acesulfame-K</t>
        </is>
      </c>
      <c r="V339" s="34" t="inlineStr">
        <is>
          <t>Electrolytes + vitamins, zero sugar, fitness water</t>
        </is>
      </c>
      <c r="W339" s="51" t="n"/>
      <c r="X339" s="51" t="n"/>
      <c r="Y339" s="51" t="n"/>
      <c r="Z339" s="51" t="n"/>
      <c r="AA339" s="34" t="inlineStr">
        <is>
          <t>High</t>
        </is>
      </c>
      <c r="AB339" s="34" t="inlineStr">
        <is>
          <t>Leading zero sugar electrolyte water (Gatorade family)</t>
        </is>
      </c>
      <c r="AC339" s="34" t="inlineStr">
        <is>
          <t>Zero sugar workout water with electrolytes</t>
        </is>
      </c>
      <c r="AD339" s="34" t="inlineStr">
        <is>
          <t>Light electrolyte water for everyday workouts.</t>
        </is>
      </c>
      <c r="AE339" s="51" t="n"/>
      <c r="AF339" s="53">
        <f>IF(AND(ISNUMBER($P339),ISNUMBER($AL339),$AL339&lt;&gt;0),ROUND($P339/$AL339*100,1),"")</f>
        <v/>
      </c>
      <c r="AG339" s="54">
        <f>IF(AND(ISNUMBER($S339),ISNUMBER($AL339),$AL339&lt;&gt;0),ROUND($S339/$AL339*100,2),"")</f>
        <v/>
      </c>
      <c r="AH339" s="53">
        <f>IF(AND(ISNUMBER($Q339),ISNUMBER($AL339),$AL339&lt;&gt;0),ROUND($Q339/$AL339*100,1),"")</f>
        <v/>
      </c>
      <c r="AI339" s="48">
        <f>IF(ISNUMBER($S339),IF($S339&lt;=1,"Yes","No"),"n/a")</f>
        <v/>
      </c>
      <c r="AJ339" s="48">
        <f>IF(ISNUMBER($S339),ROUND(MAX(0,MIN(100,100-$S339*2.5-IF(ISNUMBER($T339),$T339,0)*0.12+IF($S339&lt;=1,12,0))),0),"")</f>
        <v/>
      </c>
      <c r="AK339" s="48">
        <f>IF(ISNUMBER($Q339),IF($Q339&gt;=100,20,IF($Q339&gt;=30,10,0)),0)+IF(ISNUMBER($R339),IF($R339&gt;=100,20,0),0)+IF(ISNUMBER($P339),IF($P339&gt;=150,20,IF($P339&gt;=50,12,5)),0)+IF(ISNUMBER($S339),IF($S339&lt;=1,15,0),0)</f>
        <v/>
      </c>
      <c r="AL339" s="48" t="n">
        <v>591</v>
      </c>
      <c r="AM339" s="49" t="n"/>
      <c r="AN339" s="48">
        <f>IF(AND(ISNUMBER($P339),ISNUMBER($AL339),$AL339&lt;&gt;0),IF(OR($P339&gt;180,$P339/$AL339*1000&gt;400),"Over ceiling, confirm SKU","Within"),"n/a")</f>
        <v/>
      </c>
      <c r="AO339" s="51" t="n"/>
      <c r="AP339" s="51" t="n"/>
      <c r="AQ339" s="51" t="n"/>
      <c r="AR339" s="34" t="inlineStr">
        <is>
          <t>Recalled, batch confirmed, to confirm</t>
        </is>
      </c>
      <c r="AS339" s="34" t="inlineStr">
        <is>
          <t>BLANK -&gt; requires live Amazon.ca capture</t>
        </is>
      </c>
      <c r="AT339" s="34" t="inlineStr">
        <is>
          <t>Unverified commercial data</t>
        </is>
      </c>
    </row>
    <row r="340" ht="28" customHeight="1">
      <c r="A340" s="34" t="inlineStr">
        <is>
          <t>Propel</t>
        </is>
      </c>
      <c r="B340" s="34" t="inlineStr">
        <is>
          <t>Propel Electrolyte Water | Lemon | 12 pack 591mL</t>
        </is>
      </c>
      <c r="C340" s="34" t="inlineStr">
        <is>
          <t>2) Electrolyte beverage (RTD)</t>
        </is>
      </c>
      <c r="D340" s="34" t="inlineStr">
        <is>
          <t>591 mL bottle</t>
        </is>
      </c>
      <c r="E340" s="48" t="n">
        <v>12</v>
      </c>
      <c r="F340" s="49" t="n"/>
      <c r="G340" s="50">
        <f>IF(AND(ISNUMBER($F340),ISNUMBER($E340),$E340&lt;&gt;0),$F340/$E340,"")</f>
        <v/>
      </c>
      <c r="H340" s="50">
        <f>IF(AND(ISNUMBER($F340),ISNUMBER($AL340),ISNUMBER($E340),($AL340*$E340)&lt;&gt;0),$F340/($AL340*$E340)*100,"")</f>
        <v/>
      </c>
      <c r="I340" s="51" t="n"/>
      <c r="J340" s="52" t="n"/>
      <c r="K340" s="50">
        <f>IF(AND(ISNUMBER($F340),ISNUMBER($J340)),$F340*(1-$J340),"")</f>
        <v/>
      </c>
      <c r="L340" s="51" t="n"/>
      <c r="M340" s="51" t="n"/>
      <c r="N340" s="50">
        <f>IF(ISNUMBER($F340),($F340-IF(ISNUMBER($AM340),$AM340,0))*(1-IF(ISNUMBER($J340),$J340,0)),"")</f>
        <v/>
      </c>
      <c r="O340" s="34" t="inlineStr">
        <is>
          <t>Lemon</t>
        </is>
      </c>
      <c r="P340" s="48" t="n">
        <v>0</v>
      </c>
      <c r="Q340" s="48" t="n">
        <v>150</v>
      </c>
      <c r="R340" s="48" t="n">
        <v>40</v>
      </c>
      <c r="S340" s="48" t="n">
        <v>0</v>
      </c>
      <c r="T340" s="48" t="n">
        <v>5</v>
      </c>
      <c r="U340" s="34" t="inlineStr">
        <is>
          <t>Sucralose + acesulfame-K</t>
        </is>
      </c>
      <c r="V340" s="34" t="inlineStr">
        <is>
          <t>Electrolytes + vitamins, zero sugar, fitness water</t>
        </is>
      </c>
      <c r="W340" s="51" t="n"/>
      <c r="X340" s="51" t="n"/>
      <c r="Y340" s="51" t="n"/>
      <c r="Z340" s="51" t="n"/>
      <c r="AA340" s="34" t="inlineStr">
        <is>
          <t>High</t>
        </is>
      </c>
      <c r="AB340" s="34" t="inlineStr">
        <is>
          <t>Leading zero sugar electrolyte water (Gatorade family)</t>
        </is>
      </c>
      <c r="AC340" s="34" t="inlineStr">
        <is>
          <t>Zero sugar workout water with electrolytes</t>
        </is>
      </c>
      <c r="AD340" s="34" t="inlineStr">
        <is>
          <t>Light electrolyte water for everyday workouts.</t>
        </is>
      </c>
      <c r="AE340" s="51" t="n"/>
      <c r="AF340" s="53">
        <f>IF(AND(ISNUMBER($P340),ISNUMBER($AL340),$AL340&lt;&gt;0),ROUND($P340/$AL340*100,1),"")</f>
        <v/>
      </c>
      <c r="AG340" s="54">
        <f>IF(AND(ISNUMBER($S340),ISNUMBER($AL340),$AL340&lt;&gt;0),ROUND($S340/$AL340*100,2),"")</f>
        <v/>
      </c>
      <c r="AH340" s="53">
        <f>IF(AND(ISNUMBER($Q340),ISNUMBER($AL340),$AL340&lt;&gt;0),ROUND($Q340/$AL340*100,1),"")</f>
        <v/>
      </c>
      <c r="AI340" s="48">
        <f>IF(ISNUMBER($S340),IF($S340&lt;=1,"Yes","No"),"n/a")</f>
        <v/>
      </c>
      <c r="AJ340" s="48">
        <f>IF(ISNUMBER($S340),ROUND(MAX(0,MIN(100,100-$S340*2.5-IF(ISNUMBER($T340),$T340,0)*0.12+IF($S340&lt;=1,12,0))),0),"")</f>
        <v/>
      </c>
      <c r="AK340" s="48">
        <f>IF(ISNUMBER($Q340),IF($Q340&gt;=100,20,IF($Q340&gt;=30,10,0)),0)+IF(ISNUMBER($R340),IF($R340&gt;=100,20,0),0)+IF(ISNUMBER($P340),IF($P340&gt;=150,20,IF($P340&gt;=50,12,5)),0)+IF(ISNUMBER($S340),IF($S340&lt;=1,15,0),0)</f>
        <v/>
      </c>
      <c r="AL340" s="48" t="n">
        <v>591</v>
      </c>
      <c r="AM340" s="49" t="n"/>
      <c r="AN340" s="48">
        <f>IF(AND(ISNUMBER($P340),ISNUMBER($AL340),$AL340&lt;&gt;0),IF(OR($P340&gt;180,$P340/$AL340*1000&gt;400),"Over ceiling, confirm SKU","Within"),"n/a")</f>
        <v/>
      </c>
      <c r="AO340" s="51" t="n"/>
      <c r="AP340" s="51" t="n"/>
      <c r="AQ340" s="51" t="n"/>
      <c r="AR340" s="34" t="inlineStr">
        <is>
          <t>Recalled, batch confirmed, to confirm</t>
        </is>
      </c>
      <c r="AS340" s="34" t="inlineStr">
        <is>
          <t>BLANK -&gt; requires live Amazon.ca capture</t>
        </is>
      </c>
      <c r="AT340" s="34" t="inlineStr">
        <is>
          <t>Unverified commercial data</t>
        </is>
      </c>
    </row>
    <row r="341" ht="28" customHeight="1">
      <c r="A341" s="34" t="inlineStr">
        <is>
          <t>Propel</t>
        </is>
      </c>
      <c r="B341" s="34" t="inlineStr">
        <is>
          <t>Propel Electrolyte Water | Lemon | 24 pack 591mL</t>
        </is>
      </c>
      <c r="C341" s="34" t="inlineStr">
        <is>
          <t>2) Electrolyte beverage (RTD)</t>
        </is>
      </c>
      <c r="D341" s="34" t="inlineStr">
        <is>
          <t>591 mL bottle</t>
        </is>
      </c>
      <c r="E341" s="48" t="n">
        <v>24</v>
      </c>
      <c r="F341" s="49" t="n"/>
      <c r="G341" s="50">
        <f>IF(AND(ISNUMBER($F341),ISNUMBER($E341),$E341&lt;&gt;0),$F341/$E341,"")</f>
        <v/>
      </c>
      <c r="H341" s="50">
        <f>IF(AND(ISNUMBER($F341),ISNUMBER($AL341),ISNUMBER($E341),($AL341*$E341)&lt;&gt;0),$F341/($AL341*$E341)*100,"")</f>
        <v/>
      </c>
      <c r="I341" s="51" t="n"/>
      <c r="J341" s="52" t="n"/>
      <c r="K341" s="50">
        <f>IF(AND(ISNUMBER($F341),ISNUMBER($J341)),$F341*(1-$J341),"")</f>
        <v/>
      </c>
      <c r="L341" s="51" t="n"/>
      <c r="M341" s="51" t="n"/>
      <c r="N341" s="50">
        <f>IF(ISNUMBER($F341),($F341-IF(ISNUMBER($AM341),$AM341,0))*(1-IF(ISNUMBER($J341),$J341,0)),"")</f>
        <v/>
      </c>
      <c r="O341" s="34" t="inlineStr">
        <is>
          <t>Lemon</t>
        </is>
      </c>
      <c r="P341" s="48" t="n">
        <v>0</v>
      </c>
      <c r="Q341" s="48" t="n">
        <v>150</v>
      </c>
      <c r="R341" s="48" t="n">
        <v>40</v>
      </c>
      <c r="S341" s="48" t="n">
        <v>0</v>
      </c>
      <c r="T341" s="48" t="n">
        <v>5</v>
      </c>
      <c r="U341" s="34" t="inlineStr">
        <is>
          <t>Sucralose + acesulfame-K</t>
        </is>
      </c>
      <c r="V341" s="34" t="inlineStr">
        <is>
          <t>Electrolytes + vitamins, zero sugar, fitness water</t>
        </is>
      </c>
      <c r="W341" s="51" t="n"/>
      <c r="X341" s="51" t="n"/>
      <c r="Y341" s="51" t="n"/>
      <c r="Z341" s="51" t="n"/>
      <c r="AA341" s="34" t="inlineStr">
        <is>
          <t>High</t>
        </is>
      </c>
      <c r="AB341" s="34" t="inlineStr">
        <is>
          <t>Leading zero sugar electrolyte water (Gatorade family)</t>
        </is>
      </c>
      <c r="AC341" s="34" t="inlineStr">
        <is>
          <t>Zero sugar workout water with electrolytes</t>
        </is>
      </c>
      <c r="AD341" s="34" t="inlineStr">
        <is>
          <t>Light electrolyte water for everyday workouts.</t>
        </is>
      </c>
      <c r="AE341" s="51" t="n"/>
      <c r="AF341" s="53">
        <f>IF(AND(ISNUMBER($P341),ISNUMBER($AL341),$AL341&lt;&gt;0),ROUND($P341/$AL341*100,1),"")</f>
        <v/>
      </c>
      <c r="AG341" s="54">
        <f>IF(AND(ISNUMBER($S341),ISNUMBER($AL341),$AL341&lt;&gt;0),ROUND($S341/$AL341*100,2),"")</f>
        <v/>
      </c>
      <c r="AH341" s="53">
        <f>IF(AND(ISNUMBER($Q341),ISNUMBER($AL341),$AL341&lt;&gt;0),ROUND($Q341/$AL341*100,1),"")</f>
        <v/>
      </c>
      <c r="AI341" s="48">
        <f>IF(ISNUMBER($S341),IF($S341&lt;=1,"Yes","No"),"n/a")</f>
        <v/>
      </c>
      <c r="AJ341" s="48">
        <f>IF(ISNUMBER($S341),ROUND(MAX(0,MIN(100,100-$S341*2.5-IF(ISNUMBER($T341),$T341,0)*0.12+IF($S341&lt;=1,12,0))),0),"")</f>
        <v/>
      </c>
      <c r="AK341" s="48">
        <f>IF(ISNUMBER($Q341),IF($Q341&gt;=100,20,IF($Q341&gt;=30,10,0)),0)+IF(ISNUMBER($R341),IF($R341&gt;=100,20,0),0)+IF(ISNUMBER($P341),IF($P341&gt;=150,20,IF($P341&gt;=50,12,5)),0)+IF(ISNUMBER($S341),IF($S341&lt;=1,15,0),0)</f>
        <v/>
      </c>
      <c r="AL341" s="48" t="n">
        <v>591</v>
      </c>
      <c r="AM341" s="49" t="n"/>
      <c r="AN341" s="48">
        <f>IF(AND(ISNUMBER($P341),ISNUMBER($AL341),$AL341&lt;&gt;0),IF(OR($P341&gt;180,$P341/$AL341*1000&gt;400),"Over ceiling, confirm SKU","Within"),"n/a")</f>
        <v/>
      </c>
      <c r="AO341" s="51" t="n"/>
      <c r="AP341" s="51" t="n"/>
      <c r="AQ341" s="51" t="n"/>
      <c r="AR341" s="34" t="inlineStr">
        <is>
          <t>Recalled, batch confirmed, to confirm</t>
        </is>
      </c>
      <c r="AS341" s="34" t="inlineStr">
        <is>
          <t>BLANK -&gt; requires live Amazon.ca capture</t>
        </is>
      </c>
      <c r="AT341" s="34" t="inlineStr">
        <is>
          <t>Unverified commercial data</t>
        </is>
      </c>
    </row>
    <row r="342" ht="28" customHeight="1">
      <c r="A342" s="34" t="inlineStr">
        <is>
          <t>Propel</t>
        </is>
      </c>
      <c r="B342" s="34" t="inlineStr">
        <is>
          <t>Propel Electrolyte Water | Black Cherry | single 591mL</t>
        </is>
      </c>
      <c r="C342" s="34" t="inlineStr">
        <is>
          <t>2) Electrolyte beverage (RTD)</t>
        </is>
      </c>
      <c r="D342" s="34" t="inlineStr">
        <is>
          <t>591 mL bottle</t>
        </is>
      </c>
      <c r="E342" s="48" t="n">
        <v>1</v>
      </c>
      <c r="F342" s="49" t="n"/>
      <c r="G342" s="50">
        <f>IF(AND(ISNUMBER($F342),ISNUMBER($E342),$E342&lt;&gt;0),$F342/$E342,"")</f>
        <v/>
      </c>
      <c r="H342" s="50">
        <f>IF(AND(ISNUMBER($F342),ISNUMBER($AL342),ISNUMBER($E342),($AL342*$E342)&lt;&gt;0),$F342/($AL342*$E342)*100,"")</f>
        <v/>
      </c>
      <c r="I342" s="51" t="n"/>
      <c r="J342" s="52" t="n"/>
      <c r="K342" s="50">
        <f>IF(AND(ISNUMBER($F342),ISNUMBER($J342)),$F342*(1-$J342),"")</f>
        <v/>
      </c>
      <c r="L342" s="51" t="n"/>
      <c r="M342" s="51" t="n"/>
      <c r="N342" s="50">
        <f>IF(ISNUMBER($F342),($F342-IF(ISNUMBER($AM342),$AM342,0))*(1-IF(ISNUMBER($J342),$J342,0)),"")</f>
        <v/>
      </c>
      <c r="O342" s="34" t="inlineStr">
        <is>
          <t>Black Cherry</t>
        </is>
      </c>
      <c r="P342" s="48" t="n">
        <v>0</v>
      </c>
      <c r="Q342" s="48" t="n">
        <v>150</v>
      </c>
      <c r="R342" s="48" t="n">
        <v>40</v>
      </c>
      <c r="S342" s="48" t="n">
        <v>0</v>
      </c>
      <c r="T342" s="48" t="n">
        <v>5</v>
      </c>
      <c r="U342" s="34" t="inlineStr">
        <is>
          <t>Sucralose + acesulfame-K</t>
        </is>
      </c>
      <c r="V342" s="34" t="inlineStr">
        <is>
          <t>Electrolytes + vitamins, zero sugar, fitness water</t>
        </is>
      </c>
      <c r="W342" s="51" t="n"/>
      <c r="X342" s="51" t="n"/>
      <c r="Y342" s="51" t="n"/>
      <c r="Z342" s="51" t="n"/>
      <c r="AA342" s="34" t="inlineStr">
        <is>
          <t>High</t>
        </is>
      </c>
      <c r="AB342" s="34" t="inlineStr">
        <is>
          <t>Leading zero sugar electrolyte water (Gatorade family)</t>
        </is>
      </c>
      <c r="AC342" s="34" t="inlineStr">
        <is>
          <t>Zero sugar workout water with electrolytes</t>
        </is>
      </c>
      <c r="AD342" s="34" t="inlineStr">
        <is>
          <t>Light electrolyte water for everyday workouts.</t>
        </is>
      </c>
      <c r="AE342" s="51" t="n"/>
      <c r="AF342" s="53">
        <f>IF(AND(ISNUMBER($P342),ISNUMBER($AL342),$AL342&lt;&gt;0),ROUND($P342/$AL342*100,1),"")</f>
        <v/>
      </c>
      <c r="AG342" s="54">
        <f>IF(AND(ISNUMBER($S342),ISNUMBER($AL342),$AL342&lt;&gt;0),ROUND($S342/$AL342*100,2),"")</f>
        <v/>
      </c>
      <c r="AH342" s="53">
        <f>IF(AND(ISNUMBER($Q342),ISNUMBER($AL342),$AL342&lt;&gt;0),ROUND($Q342/$AL342*100,1),"")</f>
        <v/>
      </c>
      <c r="AI342" s="48">
        <f>IF(ISNUMBER($S342),IF($S342&lt;=1,"Yes","No"),"n/a")</f>
        <v/>
      </c>
      <c r="AJ342" s="48">
        <f>IF(ISNUMBER($S342),ROUND(MAX(0,MIN(100,100-$S342*2.5-IF(ISNUMBER($T342),$T342,0)*0.12+IF($S342&lt;=1,12,0))),0),"")</f>
        <v/>
      </c>
      <c r="AK342" s="48">
        <f>IF(ISNUMBER($Q342),IF($Q342&gt;=100,20,IF($Q342&gt;=30,10,0)),0)+IF(ISNUMBER($R342),IF($R342&gt;=100,20,0),0)+IF(ISNUMBER($P342),IF($P342&gt;=150,20,IF($P342&gt;=50,12,5)),0)+IF(ISNUMBER($S342),IF($S342&lt;=1,15,0),0)</f>
        <v/>
      </c>
      <c r="AL342" s="48" t="n">
        <v>591</v>
      </c>
      <c r="AM342" s="49" t="n"/>
      <c r="AN342" s="48">
        <f>IF(AND(ISNUMBER($P342),ISNUMBER($AL342),$AL342&lt;&gt;0),IF(OR($P342&gt;180,$P342/$AL342*1000&gt;400),"Over ceiling, confirm SKU","Within"),"n/a")</f>
        <v/>
      </c>
      <c r="AO342" s="51" t="n"/>
      <c r="AP342" s="51" t="n"/>
      <c r="AQ342" s="51" t="n"/>
      <c r="AR342" s="34" t="inlineStr">
        <is>
          <t>Recalled, batch confirmed, to confirm</t>
        </is>
      </c>
      <c r="AS342" s="34" t="inlineStr">
        <is>
          <t>BLANK -&gt; requires live Amazon.ca capture</t>
        </is>
      </c>
      <c r="AT342" s="34" t="inlineStr">
        <is>
          <t>Unverified commercial data</t>
        </is>
      </c>
    </row>
    <row r="343" ht="28" customHeight="1">
      <c r="A343" s="34" t="inlineStr">
        <is>
          <t>Propel</t>
        </is>
      </c>
      <c r="B343" s="34" t="inlineStr">
        <is>
          <t>Propel Electrolyte Water | Black Cherry | 6 pack 591mL</t>
        </is>
      </c>
      <c r="C343" s="34" t="inlineStr">
        <is>
          <t>2) Electrolyte beverage (RTD)</t>
        </is>
      </c>
      <c r="D343" s="34" t="inlineStr">
        <is>
          <t>591 mL bottle</t>
        </is>
      </c>
      <c r="E343" s="48" t="n">
        <v>6</v>
      </c>
      <c r="F343" s="49" t="n"/>
      <c r="G343" s="50">
        <f>IF(AND(ISNUMBER($F343),ISNUMBER($E343),$E343&lt;&gt;0),$F343/$E343,"")</f>
        <v/>
      </c>
      <c r="H343" s="50">
        <f>IF(AND(ISNUMBER($F343),ISNUMBER($AL343),ISNUMBER($E343),($AL343*$E343)&lt;&gt;0),$F343/($AL343*$E343)*100,"")</f>
        <v/>
      </c>
      <c r="I343" s="51" t="n"/>
      <c r="J343" s="52" t="n"/>
      <c r="K343" s="50">
        <f>IF(AND(ISNUMBER($F343),ISNUMBER($J343)),$F343*(1-$J343),"")</f>
        <v/>
      </c>
      <c r="L343" s="51" t="n"/>
      <c r="M343" s="51" t="n"/>
      <c r="N343" s="50">
        <f>IF(ISNUMBER($F343),($F343-IF(ISNUMBER($AM343),$AM343,0))*(1-IF(ISNUMBER($J343),$J343,0)),"")</f>
        <v/>
      </c>
      <c r="O343" s="34" t="inlineStr">
        <is>
          <t>Black Cherry</t>
        </is>
      </c>
      <c r="P343" s="48" t="n">
        <v>0</v>
      </c>
      <c r="Q343" s="48" t="n">
        <v>150</v>
      </c>
      <c r="R343" s="48" t="n">
        <v>40</v>
      </c>
      <c r="S343" s="48" t="n">
        <v>0</v>
      </c>
      <c r="T343" s="48" t="n">
        <v>5</v>
      </c>
      <c r="U343" s="34" t="inlineStr">
        <is>
          <t>Sucralose + acesulfame-K</t>
        </is>
      </c>
      <c r="V343" s="34" t="inlineStr">
        <is>
          <t>Electrolytes + vitamins, zero sugar, fitness water</t>
        </is>
      </c>
      <c r="W343" s="51" t="n"/>
      <c r="X343" s="51" t="n"/>
      <c r="Y343" s="51" t="n"/>
      <c r="Z343" s="51" t="n"/>
      <c r="AA343" s="34" t="inlineStr">
        <is>
          <t>High</t>
        </is>
      </c>
      <c r="AB343" s="34" t="inlineStr">
        <is>
          <t>Leading zero sugar electrolyte water (Gatorade family)</t>
        </is>
      </c>
      <c r="AC343" s="34" t="inlineStr">
        <is>
          <t>Zero sugar workout water with electrolytes</t>
        </is>
      </c>
      <c r="AD343" s="34" t="inlineStr">
        <is>
          <t>Light electrolyte water for everyday workouts.</t>
        </is>
      </c>
      <c r="AE343" s="51" t="n"/>
      <c r="AF343" s="53">
        <f>IF(AND(ISNUMBER($P343),ISNUMBER($AL343),$AL343&lt;&gt;0),ROUND($P343/$AL343*100,1),"")</f>
        <v/>
      </c>
      <c r="AG343" s="54">
        <f>IF(AND(ISNUMBER($S343),ISNUMBER($AL343),$AL343&lt;&gt;0),ROUND($S343/$AL343*100,2),"")</f>
        <v/>
      </c>
      <c r="AH343" s="53">
        <f>IF(AND(ISNUMBER($Q343),ISNUMBER($AL343),$AL343&lt;&gt;0),ROUND($Q343/$AL343*100,1),"")</f>
        <v/>
      </c>
      <c r="AI343" s="48">
        <f>IF(ISNUMBER($S343),IF($S343&lt;=1,"Yes","No"),"n/a")</f>
        <v/>
      </c>
      <c r="AJ343" s="48">
        <f>IF(ISNUMBER($S343),ROUND(MAX(0,MIN(100,100-$S343*2.5-IF(ISNUMBER($T343),$T343,0)*0.12+IF($S343&lt;=1,12,0))),0),"")</f>
        <v/>
      </c>
      <c r="AK343" s="48">
        <f>IF(ISNUMBER($Q343),IF($Q343&gt;=100,20,IF($Q343&gt;=30,10,0)),0)+IF(ISNUMBER($R343),IF($R343&gt;=100,20,0),0)+IF(ISNUMBER($P343),IF($P343&gt;=150,20,IF($P343&gt;=50,12,5)),0)+IF(ISNUMBER($S343),IF($S343&lt;=1,15,0),0)</f>
        <v/>
      </c>
      <c r="AL343" s="48" t="n">
        <v>591</v>
      </c>
      <c r="AM343" s="49" t="n"/>
      <c r="AN343" s="48">
        <f>IF(AND(ISNUMBER($P343),ISNUMBER($AL343),$AL343&lt;&gt;0),IF(OR($P343&gt;180,$P343/$AL343*1000&gt;400),"Over ceiling, confirm SKU","Within"),"n/a")</f>
        <v/>
      </c>
      <c r="AO343" s="51" t="n"/>
      <c r="AP343" s="51" t="n"/>
      <c r="AQ343" s="51" t="n"/>
      <c r="AR343" s="34" t="inlineStr">
        <is>
          <t>Recalled, batch confirmed, to confirm</t>
        </is>
      </c>
      <c r="AS343" s="34" t="inlineStr">
        <is>
          <t>BLANK -&gt; requires live Amazon.ca capture</t>
        </is>
      </c>
      <c r="AT343" s="34" t="inlineStr">
        <is>
          <t>Unverified commercial data</t>
        </is>
      </c>
    </row>
    <row r="344" ht="28" customHeight="1">
      <c r="A344" s="34" t="inlineStr">
        <is>
          <t>Propel</t>
        </is>
      </c>
      <c r="B344" s="34" t="inlineStr">
        <is>
          <t>Propel Electrolyte Water | Black Cherry | 12 pack 591mL</t>
        </is>
      </c>
      <c r="C344" s="34" t="inlineStr">
        <is>
          <t>2) Electrolyte beverage (RTD)</t>
        </is>
      </c>
      <c r="D344" s="34" t="inlineStr">
        <is>
          <t>591 mL bottle</t>
        </is>
      </c>
      <c r="E344" s="48" t="n">
        <v>12</v>
      </c>
      <c r="F344" s="49" t="n"/>
      <c r="G344" s="50">
        <f>IF(AND(ISNUMBER($F344),ISNUMBER($E344),$E344&lt;&gt;0),$F344/$E344,"")</f>
        <v/>
      </c>
      <c r="H344" s="50">
        <f>IF(AND(ISNUMBER($F344),ISNUMBER($AL344),ISNUMBER($E344),($AL344*$E344)&lt;&gt;0),$F344/($AL344*$E344)*100,"")</f>
        <v/>
      </c>
      <c r="I344" s="51" t="n"/>
      <c r="J344" s="52" t="n"/>
      <c r="K344" s="50">
        <f>IF(AND(ISNUMBER($F344),ISNUMBER($J344)),$F344*(1-$J344),"")</f>
        <v/>
      </c>
      <c r="L344" s="51" t="n"/>
      <c r="M344" s="51" t="n"/>
      <c r="N344" s="50">
        <f>IF(ISNUMBER($F344),($F344-IF(ISNUMBER($AM344),$AM344,0))*(1-IF(ISNUMBER($J344),$J344,0)),"")</f>
        <v/>
      </c>
      <c r="O344" s="34" t="inlineStr">
        <is>
          <t>Black Cherry</t>
        </is>
      </c>
      <c r="P344" s="48" t="n">
        <v>0</v>
      </c>
      <c r="Q344" s="48" t="n">
        <v>150</v>
      </c>
      <c r="R344" s="48" t="n">
        <v>40</v>
      </c>
      <c r="S344" s="48" t="n">
        <v>0</v>
      </c>
      <c r="T344" s="48" t="n">
        <v>5</v>
      </c>
      <c r="U344" s="34" t="inlineStr">
        <is>
          <t>Sucralose + acesulfame-K</t>
        </is>
      </c>
      <c r="V344" s="34" t="inlineStr">
        <is>
          <t>Electrolytes + vitamins, zero sugar, fitness water</t>
        </is>
      </c>
      <c r="W344" s="51" t="n"/>
      <c r="X344" s="51" t="n"/>
      <c r="Y344" s="51" t="n"/>
      <c r="Z344" s="51" t="n"/>
      <c r="AA344" s="34" t="inlineStr">
        <is>
          <t>High</t>
        </is>
      </c>
      <c r="AB344" s="34" t="inlineStr">
        <is>
          <t>Leading zero sugar electrolyte water (Gatorade family)</t>
        </is>
      </c>
      <c r="AC344" s="34" t="inlineStr">
        <is>
          <t>Zero sugar workout water with electrolytes</t>
        </is>
      </c>
      <c r="AD344" s="34" t="inlineStr">
        <is>
          <t>Light electrolyte water for everyday workouts.</t>
        </is>
      </c>
      <c r="AE344" s="51" t="n"/>
      <c r="AF344" s="53">
        <f>IF(AND(ISNUMBER($P344),ISNUMBER($AL344),$AL344&lt;&gt;0),ROUND($P344/$AL344*100,1),"")</f>
        <v/>
      </c>
      <c r="AG344" s="54">
        <f>IF(AND(ISNUMBER($S344),ISNUMBER($AL344),$AL344&lt;&gt;0),ROUND($S344/$AL344*100,2),"")</f>
        <v/>
      </c>
      <c r="AH344" s="53">
        <f>IF(AND(ISNUMBER($Q344),ISNUMBER($AL344),$AL344&lt;&gt;0),ROUND($Q344/$AL344*100,1),"")</f>
        <v/>
      </c>
      <c r="AI344" s="48">
        <f>IF(ISNUMBER($S344),IF($S344&lt;=1,"Yes","No"),"n/a")</f>
        <v/>
      </c>
      <c r="AJ344" s="48">
        <f>IF(ISNUMBER($S344),ROUND(MAX(0,MIN(100,100-$S344*2.5-IF(ISNUMBER($T344),$T344,0)*0.12+IF($S344&lt;=1,12,0))),0),"")</f>
        <v/>
      </c>
      <c r="AK344" s="48">
        <f>IF(ISNUMBER($Q344),IF($Q344&gt;=100,20,IF($Q344&gt;=30,10,0)),0)+IF(ISNUMBER($R344),IF($R344&gt;=100,20,0),0)+IF(ISNUMBER($P344),IF($P344&gt;=150,20,IF($P344&gt;=50,12,5)),0)+IF(ISNUMBER($S344),IF($S344&lt;=1,15,0),0)</f>
        <v/>
      </c>
      <c r="AL344" s="48" t="n">
        <v>591</v>
      </c>
      <c r="AM344" s="49" t="n"/>
      <c r="AN344" s="48">
        <f>IF(AND(ISNUMBER($P344),ISNUMBER($AL344),$AL344&lt;&gt;0),IF(OR($P344&gt;180,$P344/$AL344*1000&gt;400),"Over ceiling, confirm SKU","Within"),"n/a")</f>
        <v/>
      </c>
      <c r="AO344" s="51" t="n"/>
      <c r="AP344" s="51" t="n"/>
      <c r="AQ344" s="51" t="n"/>
      <c r="AR344" s="34" t="inlineStr">
        <is>
          <t>Recalled, batch confirmed, to confirm</t>
        </is>
      </c>
      <c r="AS344" s="34" t="inlineStr">
        <is>
          <t>BLANK -&gt; requires live Amazon.ca capture</t>
        </is>
      </c>
      <c r="AT344" s="34" t="inlineStr">
        <is>
          <t>Unverified commercial data</t>
        </is>
      </c>
    </row>
    <row r="345" ht="28" customHeight="1">
      <c r="A345" s="34" t="inlineStr">
        <is>
          <t>Propel</t>
        </is>
      </c>
      <c r="B345" s="34" t="inlineStr">
        <is>
          <t>Propel Electrolyte Water | Black Cherry | 24 pack 591mL</t>
        </is>
      </c>
      <c r="C345" s="34" t="inlineStr">
        <is>
          <t>2) Electrolyte beverage (RTD)</t>
        </is>
      </c>
      <c r="D345" s="34" t="inlineStr">
        <is>
          <t>591 mL bottle</t>
        </is>
      </c>
      <c r="E345" s="48" t="n">
        <v>24</v>
      </c>
      <c r="F345" s="49" t="n"/>
      <c r="G345" s="50">
        <f>IF(AND(ISNUMBER($F345),ISNUMBER($E345),$E345&lt;&gt;0),$F345/$E345,"")</f>
        <v/>
      </c>
      <c r="H345" s="50">
        <f>IF(AND(ISNUMBER($F345),ISNUMBER($AL345),ISNUMBER($E345),($AL345*$E345)&lt;&gt;0),$F345/($AL345*$E345)*100,"")</f>
        <v/>
      </c>
      <c r="I345" s="51" t="n"/>
      <c r="J345" s="52" t="n"/>
      <c r="K345" s="50">
        <f>IF(AND(ISNUMBER($F345),ISNUMBER($J345)),$F345*(1-$J345),"")</f>
        <v/>
      </c>
      <c r="L345" s="51" t="n"/>
      <c r="M345" s="51" t="n"/>
      <c r="N345" s="50">
        <f>IF(ISNUMBER($F345),($F345-IF(ISNUMBER($AM345),$AM345,0))*(1-IF(ISNUMBER($J345),$J345,0)),"")</f>
        <v/>
      </c>
      <c r="O345" s="34" t="inlineStr">
        <is>
          <t>Black Cherry</t>
        </is>
      </c>
      <c r="P345" s="48" t="n">
        <v>0</v>
      </c>
      <c r="Q345" s="48" t="n">
        <v>150</v>
      </c>
      <c r="R345" s="48" t="n">
        <v>40</v>
      </c>
      <c r="S345" s="48" t="n">
        <v>0</v>
      </c>
      <c r="T345" s="48" t="n">
        <v>5</v>
      </c>
      <c r="U345" s="34" t="inlineStr">
        <is>
          <t>Sucralose + acesulfame-K</t>
        </is>
      </c>
      <c r="V345" s="34" t="inlineStr">
        <is>
          <t>Electrolytes + vitamins, zero sugar, fitness water</t>
        </is>
      </c>
      <c r="W345" s="51" t="n"/>
      <c r="X345" s="51" t="n"/>
      <c r="Y345" s="51" t="n"/>
      <c r="Z345" s="51" t="n"/>
      <c r="AA345" s="34" t="inlineStr">
        <is>
          <t>High</t>
        </is>
      </c>
      <c r="AB345" s="34" t="inlineStr">
        <is>
          <t>Leading zero sugar electrolyte water (Gatorade family)</t>
        </is>
      </c>
      <c r="AC345" s="34" t="inlineStr">
        <is>
          <t>Zero sugar workout water with electrolytes</t>
        </is>
      </c>
      <c r="AD345" s="34" t="inlineStr">
        <is>
          <t>Light electrolyte water for everyday workouts.</t>
        </is>
      </c>
      <c r="AE345" s="51" t="n"/>
      <c r="AF345" s="53">
        <f>IF(AND(ISNUMBER($P345),ISNUMBER($AL345),$AL345&lt;&gt;0),ROUND($P345/$AL345*100,1),"")</f>
        <v/>
      </c>
      <c r="AG345" s="54">
        <f>IF(AND(ISNUMBER($S345),ISNUMBER($AL345),$AL345&lt;&gt;0),ROUND($S345/$AL345*100,2),"")</f>
        <v/>
      </c>
      <c r="AH345" s="53">
        <f>IF(AND(ISNUMBER($Q345),ISNUMBER($AL345),$AL345&lt;&gt;0),ROUND($Q345/$AL345*100,1),"")</f>
        <v/>
      </c>
      <c r="AI345" s="48">
        <f>IF(ISNUMBER($S345),IF($S345&lt;=1,"Yes","No"),"n/a")</f>
        <v/>
      </c>
      <c r="AJ345" s="48">
        <f>IF(ISNUMBER($S345),ROUND(MAX(0,MIN(100,100-$S345*2.5-IF(ISNUMBER($T345),$T345,0)*0.12+IF($S345&lt;=1,12,0))),0),"")</f>
        <v/>
      </c>
      <c r="AK345" s="48">
        <f>IF(ISNUMBER($Q345),IF($Q345&gt;=100,20,IF($Q345&gt;=30,10,0)),0)+IF(ISNUMBER($R345),IF($R345&gt;=100,20,0),0)+IF(ISNUMBER($P345),IF($P345&gt;=150,20,IF($P345&gt;=50,12,5)),0)+IF(ISNUMBER($S345),IF($S345&lt;=1,15,0),0)</f>
        <v/>
      </c>
      <c r="AL345" s="48" t="n">
        <v>591</v>
      </c>
      <c r="AM345" s="49" t="n"/>
      <c r="AN345" s="48">
        <f>IF(AND(ISNUMBER($P345),ISNUMBER($AL345),$AL345&lt;&gt;0),IF(OR($P345&gt;180,$P345/$AL345*1000&gt;400),"Over ceiling, confirm SKU","Within"),"n/a")</f>
        <v/>
      </c>
      <c r="AO345" s="51" t="n"/>
      <c r="AP345" s="51" t="n"/>
      <c r="AQ345" s="51" t="n"/>
      <c r="AR345" s="34" t="inlineStr">
        <is>
          <t>Recalled, batch confirmed, to confirm</t>
        </is>
      </c>
      <c r="AS345" s="34" t="inlineStr">
        <is>
          <t>BLANK -&gt; requires live Amazon.ca capture</t>
        </is>
      </c>
      <c r="AT345" s="34" t="inlineStr">
        <is>
          <t>Unverified commercial data</t>
        </is>
      </c>
    </row>
    <row r="346" ht="28" customHeight="1">
      <c r="A346" s="34" t="inlineStr">
        <is>
          <t>Essentia</t>
        </is>
      </c>
      <c r="B346" s="34" t="inlineStr">
        <is>
          <t>Essentia Ionized Alkaline Water | Original (pH 9.5) | 8 pack 1L</t>
        </is>
      </c>
      <c r="C346" s="34" t="inlineStr">
        <is>
          <t>2) Electrolyte beverage (RTD)</t>
        </is>
      </c>
      <c r="D346" s="34" t="inlineStr">
        <is>
          <t>1 L bottle</t>
        </is>
      </c>
      <c r="E346" s="48" t="n">
        <v>8</v>
      </c>
      <c r="F346" s="49" t="n"/>
      <c r="G346" s="50">
        <f>IF(AND(ISNUMBER($F346),ISNUMBER($E346),$E346&lt;&gt;0),$F346/$E346,"")</f>
        <v/>
      </c>
      <c r="H346" s="50">
        <f>IF(AND(ISNUMBER($F346),ISNUMBER($AL346),ISNUMBER($E346),($AL346*$E346)&lt;&gt;0),$F346/($AL346*$E346)*100,"")</f>
        <v/>
      </c>
      <c r="I346" s="51" t="n"/>
      <c r="J346" s="52" t="n"/>
      <c r="K346" s="50">
        <f>IF(AND(ISNUMBER($F346),ISNUMBER($J346)),$F346*(1-$J346),"")</f>
        <v/>
      </c>
      <c r="L346" s="51" t="n"/>
      <c r="M346" s="51" t="n"/>
      <c r="N346" s="50">
        <f>IF(ISNUMBER($F346),($F346-IF(ISNUMBER($AM346),$AM346,0))*(1-IF(ISNUMBER($J346),$J346,0)),"")</f>
        <v/>
      </c>
      <c r="O346" s="34" t="inlineStr">
        <is>
          <t>Original (pH 9.5)</t>
        </is>
      </c>
      <c r="P346" s="48" t="n">
        <v>0</v>
      </c>
      <c r="Q346" s="48" t="n">
        <v>10</v>
      </c>
      <c r="R346" s="34" t="inlineStr">
        <is>
          <t>Not listed</t>
        </is>
      </c>
      <c r="S346" s="48" t="n">
        <v>0</v>
      </c>
      <c r="T346" s="48" t="n">
        <v>0</v>
      </c>
      <c r="U346" s="34" t="inlineStr">
        <is>
          <t>None</t>
        </is>
      </c>
      <c r="V346" s="34" t="inlineStr">
        <is>
          <t>Ionized alkaline pH 9.5, electrolytes for taste, hydration</t>
        </is>
      </c>
      <c r="W346" s="51" t="n"/>
      <c r="X346" s="51" t="n"/>
      <c r="Y346" s="51" t="n"/>
      <c r="Z346" s="51" t="n"/>
      <c r="AA346" s="34" t="inlineStr">
        <is>
          <t>High</t>
        </is>
      </c>
      <c r="AB346" s="34" t="inlineStr">
        <is>
          <t>Leading premium alkaline water</t>
        </is>
      </c>
      <c r="AC346" s="34" t="inlineStr">
        <is>
          <t>Smooth alkaline ionized water</t>
        </is>
      </c>
      <c r="AD346" s="34" t="inlineStr">
        <is>
          <t>Alkaline water believers; smooth taste.</t>
        </is>
      </c>
      <c r="AE346" s="51" t="n"/>
      <c r="AF346" s="53">
        <f>IF(AND(ISNUMBER($P346),ISNUMBER($AL346),$AL346&lt;&gt;0),ROUND($P346/$AL346*100,1),"")</f>
        <v/>
      </c>
      <c r="AG346" s="54">
        <f>IF(AND(ISNUMBER($S346),ISNUMBER($AL346),$AL346&lt;&gt;0),ROUND($S346/$AL346*100,2),"")</f>
        <v/>
      </c>
      <c r="AH346" s="53">
        <f>IF(AND(ISNUMBER($Q346),ISNUMBER($AL346),$AL346&lt;&gt;0),ROUND($Q346/$AL346*100,1),"")</f>
        <v/>
      </c>
      <c r="AI346" s="48">
        <f>IF(ISNUMBER($S346),IF($S346&lt;=1,"Yes","No"),"n/a")</f>
        <v/>
      </c>
      <c r="AJ346" s="48">
        <f>IF(ISNUMBER($S346),ROUND(MAX(0,MIN(100,100-$S346*2.5-IF(ISNUMBER($T346),$T346,0)*0.12+IF($S346&lt;=1,12,0))),0),"")</f>
        <v/>
      </c>
      <c r="AK346" s="48">
        <f>IF(ISNUMBER($Q346),IF($Q346&gt;=100,20,IF($Q346&gt;=30,10,0)),0)+IF(ISNUMBER($R346),IF($R346&gt;=100,20,0),0)+IF(ISNUMBER($P346),IF($P346&gt;=150,20,IF($P346&gt;=50,12,5)),0)+IF(ISNUMBER($S346),IF($S346&lt;=1,15,0),0)</f>
        <v/>
      </c>
      <c r="AL346" s="48" t="n">
        <v>1000</v>
      </c>
      <c r="AM346" s="49" t="n"/>
      <c r="AN346" s="48">
        <f>IF(AND(ISNUMBER($P346),ISNUMBER($AL346),$AL346&lt;&gt;0),IF(OR($P346&gt;180,$P346/$AL346*1000&gt;400),"Over ceiling, confirm SKU","Within"),"n/a")</f>
        <v/>
      </c>
      <c r="AO346" s="51" t="n"/>
      <c r="AP346" s="51" t="n"/>
      <c r="AQ346" s="51" t="n"/>
      <c r="AR346" s="34" t="inlineStr">
        <is>
          <t>Recalled, batch confirmed, to confirm</t>
        </is>
      </c>
      <c r="AS346" s="34" t="inlineStr">
        <is>
          <t>BLANK -&gt; requires live Amazon.ca capture</t>
        </is>
      </c>
      <c r="AT346" s="34" t="inlineStr">
        <is>
          <t>Unverified commercial data</t>
        </is>
      </c>
    </row>
    <row r="347" ht="28" customHeight="1">
      <c r="A347" s="34" t="inlineStr">
        <is>
          <t>Essentia</t>
        </is>
      </c>
      <c r="B347" s="34" t="inlineStr">
        <is>
          <t>Essentia Ionized Alkaline Water | Original (pH 9.5) | 12 pack 1L</t>
        </is>
      </c>
      <c r="C347" s="34" t="inlineStr">
        <is>
          <t>2) Electrolyte beverage (RTD)</t>
        </is>
      </c>
      <c r="D347" s="34" t="inlineStr">
        <is>
          <t>1 L bottle</t>
        </is>
      </c>
      <c r="E347" s="48" t="n">
        <v>12</v>
      </c>
      <c r="F347" s="49" t="n"/>
      <c r="G347" s="50">
        <f>IF(AND(ISNUMBER($F347),ISNUMBER($E347),$E347&lt;&gt;0),$F347/$E347,"")</f>
        <v/>
      </c>
      <c r="H347" s="50">
        <f>IF(AND(ISNUMBER($F347),ISNUMBER($AL347),ISNUMBER($E347),($AL347*$E347)&lt;&gt;0),$F347/($AL347*$E347)*100,"")</f>
        <v/>
      </c>
      <c r="I347" s="51" t="n"/>
      <c r="J347" s="52" t="n"/>
      <c r="K347" s="50">
        <f>IF(AND(ISNUMBER($F347),ISNUMBER($J347)),$F347*(1-$J347),"")</f>
        <v/>
      </c>
      <c r="L347" s="51" t="n"/>
      <c r="M347" s="51" t="n"/>
      <c r="N347" s="50">
        <f>IF(ISNUMBER($F347),($F347-IF(ISNUMBER($AM347),$AM347,0))*(1-IF(ISNUMBER($J347),$J347,0)),"")</f>
        <v/>
      </c>
      <c r="O347" s="34" t="inlineStr">
        <is>
          <t>Original (pH 9.5)</t>
        </is>
      </c>
      <c r="P347" s="48" t="n">
        <v>0</v>
      </c>
      <c r="Q347" s="48" t="n">
        <v>10</v>
      </c>
      <c r="R347" s="34" t="inlineStr">
        <is>
          <t>Not listed</t>
        </is>
      </c>
      <c r="S347" s="48" t="n">
        <v>0</v>
      </c>
      <c r="T347" s="48" t="n">
        <v>0</v>
      </c>
      <c r="U347" s="34" t="inlineStr">
        <is>
          <t>None</t>
        </is>
      </c>
      <c r="V347" s="34" t="inlineStr">
        <is>
          <t>Ionized alkaline pH 9.5, electrolytes for taste, hydration</t>
        </is>
      </c>
      <c r="W347" s="51" t="n"/>
      <c r="X347" s="51" t="n"/>
      <c r="Y347" s="51" t="n"/>
      <c r="Z347" s="51" t="n"/>
      <c r="AA347" s="34" t="inlineStr">
        <is>
          <t>High</t>
        </is>
      </c>
      <c r="AB347" s="34" t="inlineStr">
        <is>
          <t>Leading premium alkaline water</t>
        </is>
      </c>
      <c r="AC347" s="34" t="inlineStr">
        <is>
          <t>Smooth alkaline ionized water</t>
        </is>
      </c>
      <c r="AD347" s="34" t="inlineStr">
        <is>
          <t>Alkaline water believers; smooth taste.</t>
        </is>
      </c>
      <c r="AE347" s="51" t="n"/>
      <c r="AF347" s="53">
        <f>IF(AND(ISNUMBER($P347),ISNUMBER($AL347),$AL347&lt;&gt;0),ROUND($P347/$AL347*100,1),"")</f>
        <v/>
      </c>
      <c r="AG347" s="54">
        <f>IF(AND(ISNUMBER($S347),ISNUMBER($AL347),$AL347&lt;&gt;0),ROUND($S347/$AL347*100,2),"")</f>
        <v/>
      </c>
      <c r="AH347" s="53">
        <f>IF(AND(ISNUMBER($Q347),ISNUMBER($AL347),$AL347&lt;&gt;0),ROUND($Q347/$AL347*100,1),"")</f>
        <v/>
      </c>
      <c r="AI347" s="48">
        <f>IF(ISNUMBER($S347),IF($S347&lt;=1,"Yes","No"),"n/a")</f>
        <v/>
      </c>
      <c r="AJ347" s="48">
        <f>IF(ISNUMBER($S347),ROUND(MAX(0,MIN(100,100-$S347*2.5-IF(ISNUMBER($T347),$T347,0)*0.12+IF($S347&lt;=1,12,0))),0),"")</f>
        <v/>
      </c>
      <c r="AK347" s="48">
        <f>IF(ISNUMBER($Q347),IF($Q347&gt;=100,20,IF($Q347&gt;=30,10,0)),0)+IF(ISNUMBER($R347),IF($R347&gt;=100,20,0),0)+IF(ISNUMBER($P347),IF($P347&gt;=150,20,IF($P347&gt;=50,12,5)),0)+IF(ISNUMBER($S347),IF($S347&lt;=1,15,0),0)</f>
        <v/>
      </c>
      <c r="AL347" s="48" t="n">
        <v>1000</v>
      </c>
      <c r="AM347" s="49" t="n"/>
      <c r="AN347" s="48">
        <f>IF(AND(ISNUMBER($P347),ISNUMBER($AL347),$AL347&lt;&gt;0),IF(OR($P347&gt;180,$P347/$AL347*1000&gt;400),"Over ceiling, confirm SKU","Within"),"n/a")</f>
        <v/>
      </c>
      <c r="AO347" s="51" t="n"/>
      <c r="AP347" s="51" t="n"/>
      <c r="AQ347" s="51" t="n"/>
      <c r="AR347" s="34" t="inlineStr">
        <is>
          <t>Recalled, batch confirmed, to confirm</t>
        </is>
      </c>
      <c r="AS347" s="34" t="inlineStr">
        <is>
          <t>BLANK -&gt; requires live Amazon.ca capture</t>
        </is>
      </c>
      <c r="AT347" s="34" t="inlineStr">
        <is>
          <t>Unverified commercial data</t>
        </is>
      </c>
    </row>
    <row r="348" ht="28" customHeight="1">
      <c r="A348" s="34" t="inlineStr">
        <is>
          <t>Essentia</t>
        </is>
      </c>
      <c r="B348" s="34" t="inlineStr">
        <is>
          <t>Essentia Ionized Alkaline Water | Original (pH 9.5) | 24 pack 1L</t>
        </is>
      </c>
      <c r="C348" s="34" t="inlineStr">
        <is>
          <t>2) Electrolyte beverage (RTD)</t>
        </is>
      </c>
      <c r="D348" s="34" t="inlineStr">
        <is>
          <t>1 L bottle</t>
        </is>
      </c>
      <c r="E348" s="48" t="n">
        <v>24</v>
      </c>
      <c r="F348" s="49" t="n"/>
      <c r="G348" s="50">
        <f>IF(AND(ISNUMBER($F348),ISNUMBER($E348),$E348&lt;&gt;0),$F348/$E348,"")</f>
        <v/>
      </c>
      <c r="H348" s="50">
        <f>IF(AND(ISNUMBER($F348),ISNUMBER($AL348),ISNUMBER($E348),($AL348*$E348)&lt;&gt;0),$F348/($AL348*$E348)*100,"")</f>
        <v/>
      </c>
      <c r="I348" s="51" t="n"/>
      <c r="J348" s="52" t="n"/>
      <c r="K348" s="50">
        <f>IF(AND(ISNUMBER($F348),ISNUMBER($J348)),$F348*(1-$J348),"")</f>
        <v/>
      </c>
      <c r="L348" s="51" t="n"/>
      <c r="M348" s="51" t="n"/>
      <c r="N348" s="50">
        <f>IF(ISNUMBER($F348),($F348-IF(ISNUMBER($AM348),$AM348,0))*(1-IF(ISNUMBER($J348),$J348,0)),"")</f>
        <v/>
      </c>
      <c r="O348" s="34" t="inlineStr">
        <is>
          <t>Original (pH 9.5)</t>
        </is>
      </c>
      <c r="P348" s="48" t="n">
        <v>0</v>
      </c>
      <c r="Q348" s="48" t="n">
        <v>10</v>
      </c>
      <c r="R348" s="34" t="inlineStr">
        <is>
          <t>Not listed</t>
        </is>
      </c>
      <c r="S348" s="48" t="n">
        <v>0</v>
      </c>
      <c r="T348" s="48" t="n">
        <v>0</v>
      </c>
      <c r="U348" s="34" t="inlineStr">
        <is>
          <t>None</t>
        </is>
      </c>
      <c r="V348" s="34" t="inlineStr">
        <is>
          <t>Ionized alkaline pH 9.5, electrolytes for taste, hydration</t>
        </is>
      </c>
      <c r="W348" s="51" t="n"/>
      <c r="X348" s="51" t="n"/>
      <c r="Y348" s="51" t="n"/>
      <c r="Z348" s="51" t="n"/>
      <c r="AA348" s="34" t="inlineStr">
        <is>
          <t>High</t>
        </is>
      </c>
      <c r="AB348" s="34" t="inlineStr">
        <is>
          <t>Leading premium alkaline water</t>
        </is>
      </c>
      <c r="AC348" s="34" t="inlineStr">
        <is>
          <t>Smooth alkaline ionized water</t>
        </is>
      </c>
      <c r="AD348" s="34" t="inlineStr">
        <is>
          <t>Alkaline water believers; smooth taste.</t>
        </is>
      </c>
      <c r="AE348" s="51" t="n"/>
      <c r="AF348" s="53">
        <f>IF(AND(ISNUMBER($P348),ISNUMBER($AL348),$AL348&lt;&gt;0),ROUND($P348/$AL348*100,1),"")</f>
        <v/>
      </c>
      <c r="AG348" s="54">
        <f>IF(AND(ISNUMBER($S348),ISNUMBER($AL348),$AL348&lt;&gt;0),ROUND($S348/$AL348*100,2),"")</f>
        <v/>
      </c>
      <c r="AH348" s="53">
        <f>IF(AND(ISNUMBER($Q348),ISNUMBER($AL348),$AL348&lt;&gt;0),ROUND($Q348/$AL348*100,1),"")</f>
        <v/>
      </c>
      <c r="AI348" s="48">
        <f>IF(ISNUMBER($S348),IF($S348&lt;=1,"Yes","No"),"n/a")</f>
        <v/>
      </c>
      <c r="AJ348" s="48">
        <f>IF(ISNUMBER($S348),ROUND(MAX(0,MIN(100,100-$S348*2.5-IF(ISNUMBER($T348),$T348,0)*0.12+IF($S348&lt;=1,12,0))),0),"")</f>
        <v/>
      </c>
      <c r="AK348" s="48">
        <f>IF(ISNUMBER($Q348),IF($Q348&gt;=100,20,IF($Q348&gt;=30,10,0)),0)+IF(ISNUMBER($R348),IF($R348&gt;=100,20,0),0)+IF(ISNUMBER($P348),IF($P348&gt;=150,20,IF($P348&gt;=50,12,5)),0)+IF(ISNUMBER($S348),IF($S348&lt;=1,15,0),0)</f>
        <v/>
      </c>
      <c r="AL348" s="48" t="n">
        <v>1000</v>
      </c>
      <c r="AM348" s="49" t="n"/>
      <c r="AN348" s="48">
        <f>IF(AND(ISNUMBER($P348),ISNUMBER($AL348),$AL348&lt;&gt;0),IF(OR($P348&gt;180,$P348/$AL348*1000&gt;400),"Over ceiling, confirm SKU","Within"),"n/a")</f>
        <v/>
      </c>
      <c r="AO348" s="51" t="n"/>
      <c r="AP348" s="51" t="n"/>
      <c r="AQ348" s="51" t="n"/>
      <c r="AR348" s="34" t="inlineStr">
        <is>
          <t>Recalled, batch confirmed, to confirm</t>
        </is>
      </c>
      <c r="AS348" s="34" t="inlineStr">
        <is>
          <t>BLANK -&gt; requires live Amazon.ca capture</t>
        </is>
      </c>
      <c r="AT348" s="34" t="inlineStr">
        <is>
          <t>Unverified commercial data</t>
        </is>
      </c>
    </row>
    <row r="349" ht="28" customHeight="1">
      <c r="A349" s="34" t="inlineStr">
        <is>
          <t>Smartwater</t>
        </is>
      </c>
      <c r="B349" s="34" t="inlineStr">
        <is>
          <t>Smartwater Alkaline | Alkaline pH 9+ | 8 pack 1L</t>
        </is>
      </c>
      <c r="C349" s="34" t="inlineStr">
        <is>
          <t>2) Electrolyte beverage (RTD)</t>
        </is>
      </c>
      <c r="D349" s="34" t="inlineStr">
        <is>
          <t>1 L bottle</t>
        </is>
      </c>
      <c r="E349" s="48" t="n">
        <v>8</v>
      </c>
      <c r="F349" s="49" t="n"/>
      <c r="G349" s="50">
        <f>IF(AND(ISNUMBER($F349),ISNUMBER($E349),$E349&lt;&gt;0),$F349/$E349,"")</f>
        <v/>
      </c>
      <c r="H349" s="50">
        <f>IF(AND(ISNUMBER($F349),ISNUMBER($AL349),ISNUMBER($E349),($AL349*$E349)&lt;&gt;0),$F349/($AL349*$E349)*100,"")</f>
        <v/>
      </c>
      <c r="I349" s="51" t="n"/>
      <c r="J349" s="52" t="n"/>
      <c r="K349" s="50">
        <f>IF(AND(ISNUMBER($F349),ISNUMBER($J349)),$F349*(1-$J349),"")</f>
        <v/>
      </c>
      <c r="L349" s="51" t="n"/>
      <c r="M349" s="51" t="n"/>
      <c r="N349" s="50">
        <f>IF(ISNUMBER($F349),($F349-IF(ISNUMBER($AM349),$AM349,0))*(1-IF(ISNUMBER($J349),$J349,0)),"")</f>
        <v/>
      </c>
      <c r="O349" s="34" t="inlineStr">
        <is>
          <t>Alkaline pH 9+</t>
        </is>
      </c>
      <c r="P349" s="48" t="n">
        <v>0</v>
      </c>
      <c r="Q349" s="48" t="n">
        <v>0</v>
      </c>
      <c r="R349" s="34" t="inlineStr">
        <is>
          <t>Not listed</t>
        </is>
      </c>
      <c r="S349" s="48" t="n">
        <v>0</v>
      </c>
      <c r="T349" s="48" t="n">
        <v>0</v>
      </c>
      <c r="U349" s="34" t="inlineStr">
        <is>
          <t>None</t>
        </is>
      </c>
      <c r="V349" s="34" t="inlineStr">
        <is>
          <t>Vapor distilled, added electrolytes / alkaline variant</t>
        </is>
      </c>
      <c r="W349" s="51" t="n"/>
      <c r="X349" s="51" t="n"/>
      <c r="Y349" s="51" t="n"/>
      <c r="Z349" s="51" t="n"/>
      <c r="AA349" s="34" t="inlineStr">
        <is>
          <t>High</t>
        </is>
      </c>
      <c r="AB349" s="34" t="inlineStr">
        <is>
          <t>Premium water brand</t>
        </is>
      </c>
      <c r="AC349" s="34" t="inlineStr">
        <is>
          <t>Premium distilled water</t>
        </is>
      </c>
      <c r="AD349" s="34" t="inlineStr">
        <is>
          <t>Brand trust and clean taste.</t>
        </is>
      </c>
      <c r="AE349" s="51" t="n"/>
      <c r="AF349" s="53">
        <f>IF(AND(ISNUMBER($P349),ISNUMBER($AL349),$AL349&lt;&gt;0),ROUND($P349/$AL349*100,1),"")</f>
        <v/>
      </c>
      <c r="AG349" s="54">
        <f>IF(AND(ISNUMBER($S349),ISNUMBER($AL349),$AL349&lt;&gt;0),ROUND($S349/$AL349*100,2),"")</f>
        <v/>
      </c>
      <c r="AH349" s="53">
        <f>IF(AND(ISNUMBER($Q349),ISNUMBER($AL349),$AL349&lt;&gt;0),ROUND($Q349/$AL349*100,1),"")</f>
        <v/>
      </c>
      <c r="AI349" s="48">
        <f>IF(ISNUMBER($S349),IF($S349&lt;=1,"Yes","No"),"n/a")</f>
        <v/>
      </c>
      <c r="AJ349" s="48">
        <f>IF(ISNUMBER($S349),ROUND(MAX(0,MIN(100,100-$S349*2.5-IF(ISNUMBER($T349),$T349,0)*0.12+IF($S349&lt;=1,12,0))),0),"")</f>
        <v/>
      </c>
      <c r="AK349" s="48">
        <f>IF(ISNUMBER($Q349),IF($Q349&gt;=100,20,IF($Q349&gt;=30,10,0)),0)+IF(ISNUMBER($R349),IF($R349&gt;=100,20,0),0)+IF(ISNUMBER($P349),IF($P349&gt;=150,20,IF($P349&gt;=50,12,5)),0)+IF(ISNUMBER($S349),IF($S349&lt;=1,15,0),0)</f>
        <v/>
      </c>
      <c r="AL349" s="48" t="n">
        <v>1000</v>
      </c>
      <c r="AM349" s="49" t="n"/>
      <c r="AN349" s="48">
        <f>IF(AND(ISNUMBER($P349),ISNUMBER($AL349),$AL349&lt;&gt;0),IF(OR($P349&gt;180,$P349/$AL349*1000&gt;400),"Over ceiling, confirm SKU","Within"),"n/a")</f>
        <v/>
      </c>
      <c r="AO349" s="51" t="n"/>
      <c r="AP349" s="51" t="n"/>
      <c r="AQ349" s="51" t="n"/>
      <c r="AR349" s="34" t="inlineStr">
        <is>
          <t>Recalled, batch confirmed, to confirm</t>
        </is>
      </c>
      <c r="AS349" s="34" t="inlineStr">
        <is>
          <t>BLANK -&gt; requires live Amazon.ca capture</t>
        </is>
      </c>
      <c r="AT349" s="34" t="inlineStr">
        <is>
          <t>Unverified commercial data</t>
        </is>
      </c>
    </row>
    <row r="350" ht="28" customHeight="1">
      <c r="A350" s="34" t="inlineStr">
        <is>
          <t>Smartwater</t>
        </is>
      </c>
      <c r="B350" s="34" t="inlineStr">
        <is>
          <t>Smartwater Alkaline | Alkaline pH 9+ | 12 pack 1L</t>
        </is>
      </c>
      <c r="C350" s="34" t="inlineStr">
        <is>
          <t>2) Electrolyte beverage (RTD)</t>
        </is>
      </c>
      <c r="D350" s="34" t="inlineStr">
        <is>
          <t>1 L bottle</t>
        </is>
      </c>
      <c r="E350" s="48" t="n">
        <v>12</v>
      </c>
      <c r="F350" s="49" t="n"/>
      <c r="G350" s="50">
        <f>IF(AND(ISNUMBER($F350),ISNUMBER($E350),$E350&lt;&gt;0),$F350/$E350,"")</f>
        <v/>
      </c>
      <c r="H350" s="50">
        <f>IF(AND(ISNUMBER($F350),ISNUMBER($AL350),ISNUMBER($E350),($AL350*$E350)&lt;&gt;0),$F350/($AL350*$E350)*100,"")</f>
        <v/>
      </c>
      <c r="I350" s="51" t="n"/>
      <c r="J350" s="52" t="n"/>
      <c r="K350" s="50">
        <f>IF(AND(ISNUMBER($F350),ISNUMBER($J350)),$F350*(1-$J350),"")</f>
        <v/>
      </c>
      <c r="L350" s="51" t="n"/>
      <c r="M350" s="51" t="n"/>
      <c r="N350" s="50">
        <f>IF(ISNUMBER($F350),($F350-IF(ISNUMBER($AM350),$AM350,0))*(1-IF(ISNUMBER($J350),$J350,0)),"")</f>
        <v/>
      </c>
      <c r="O350" s="34" t="inlineStr">
        <is>
          <t>Alkaline pH 9+</t>
        </is>
      </c>
      <c r="P350" s="48" t="n">
        <v>0</v>
      </c>
      <c r="Q350" s="48" t="n">
        <v>0</v>
      </c>
      <c r="R350" s="34" t="inlineStr">
        <is>
          <t>Not listed</t>
        </is>
      </c>
      <c r="S350" s="48" t="n">
        <v>0</v>
      </c>
      <c r="T350" s="48" t="n">
        <v>0</v>
      </c>
      <c r="U350" s="34" t="inlineStr">
        <is>
          <t>None</t>
        </is>
      </c>
      <c r="V350" s="34" t="inlineStr">
        <is>
          <t>Vapor distilled, added electrolytes / alkaline variant</t>
        </is>
      </c>
      <c r="W350" s="51" t="n"/>
      <c r="X350" s="51" t="n"/>
      <c r="Y350" s="51" t="n"/>
      <c r="Z350" s="51" t="n"/>
      <c r="AA350" s="34" t="inlineStr">
        <is>
          <t>High</t>
        </is>
      </c>
      <c r="AB350" s="34" t="inlineStr">
        <is>
          <t>Premium water brand</t>
        </is>
      </c>
      <c r="AC350" s="34" t="inlineStr">
        <is>
          <t>Premium distilled water</t>
        </is>
      </c>
      <c r="AD350" s="34" t="inlineStr">
        <is>
          <t>Brand trust and clean taste.</t>
        </is>
      </c>
      <c r="AE350" s="51" t="n"/>
      <c r="AF350" s="53">
        <f>IF(AND(ISNUMBER($P350),ISNUMBER($AL350),$AL350&lt;&gt;0),ROUND($P350/$AL350*100,1),"")</f>
        <v/>
      </c>
      <c r="AG350" s="54">
        <f>IF(AND(ISNUMBER($S350),ISNUMBER($AL350),$AL350&lt;&gt;0),ROUND($S350/$AL350*100,2),"")</f>
        <v/>
      </c>
      <c r="AH350" s="53">
        <f>IF(AND(ISNUMBER($Q350),ISNUMBER($AL350),$AL350&lt;&gt;0),ROUND($Q350/$AL350*100,1),"")</f>
        <v/>
      </c>
      <c r="AI350" s="48">
        <f>IF(ISNUMBER($S350),IF($S350&lt;=1,"Yes","No"),"n/a")</f>
        <v/>
      </c>
      <c r="AJ350" s="48">
        <f>IF(ISNUMBER($S350),ROUND(MAX(0,MIN(100,100-$S350*2.5-IF(ISNUMBER($T350),$T350,0)*0.12+IF($S350&lt;=1,12,0))),0),"")</f>
        <v/>
      </c>
      <c r="AK350" s="48">
        <f>IF(ISNUMBER($Q350),IF($Q350&gt;=100,20,IF($Q350&gt;=30,10,0)),0)+IF(ISNUMBER($R350),IF($R350&gt;=100,20,0),0)+IF(ISNUMBER($P350),IF($P350&gt;=150,20,IF($P350&gt;=50,12,5)),0)+IF(ISNUMBER($S350),IF($S350&lt;=1,15,0),0)</f>
        <v/>
      </c>
      <c r="AL350" s="48" t="n">
        <v>1000</v>
      </c>
      <c r="AM350" s="49" t="n"/>
      <c r="AN350" s="48">
        <f>IF(AND(ISNUMBER($P350),ISNUMBER($AL350),$AL350&lt;&gt;0),IF(OR($P350&gt;180,$P350/$AL350*1000&gt;400),"Over ceiling, confirm SKU","Within"),"n/a")</f>
        <v/>
      </c>
      <c r="AO350" s="51" t="n"/>
      <c r="AP350" s="51" t="n"/>
      <c r="AQ350" s="51" t="n"/>
      <c r="AR350" s="34" t="inlineStr">
        <is>
          <t>Recalled, batch confirmed, to confirm</t>
        </is>
      </c>
      <c r="AS350" s="34" t="inlineStr">
        <is>
          <t>BLANK -&gt; requires live Amazon.ca capture</t>
        </is>
      </c>
      <c r="AT350" s="34" t="inlineStr">
        <is>
          <t>Unverified commercial data</t>
        </is>
      </c>
    </row>
    <row r="351" ht="28" customHeight="1">
      <c r="A351" s="34" t="inlineStr">
        <is>
          <t>Smartwater</t>
        </is>
      </c>
      <c r="B351" s="34" t="inlineStr">
        <is>
          <t>Smartwater Alkaline | Alkaline pH 9+ | 24 pack 1L</t>
        </is>
      </c>
      <c r="C351" s="34" t="inlineStr">
        <is>
          <t>2) Electrolyte beverage (RTD)</t>
        </is>
      </c>
      <c r="D351" s="34" t="inlineStr">
        <is>
          <t>1 L bottle</t>
        </is>
      </c>
      <c r="E351" s="48" t="n">
        <v>24</v>
      </c>
      <c r="F351" s="49" t="n"/>
      <c r="G351" s="50">
        <f>IF(AND(ISNUMBER($F351),ISNUMBER($E351),$E351&lt;&gt;0),$F351/$E351,"")</f>
        <v/>
      </c>
      <c r="H351" s="50">
        <f>IF(AND(ISNUMBER($F351),ISNUMBER($AL351),ISNUMBER($E351),($AL351*$E351)&lt;&gt;0),$F351/($AL351*$E351)*100,"")</f>
        <v/>
      </c>
      <c r="I351" s="51" t="n"/>
      <c r="J351" s="52" t="n"/>
      <c r="K351" s="50">
        <f>IF(AND(ISNUMBER($F351),ISNUMBER($J351)),$F351*(1-$J351),"")</f>
        <v/>
      </c>
      <c r="L351" s="51" t="n"/>
      <c r="M351" s="51" t="n"/>
      <c r="N351" s="50">
        <f>IF(ISNUMBER($F351),($F351-IF(ISNUMBER($AM351),$AM351,0))*(1-IF(ISNUMBER($J351),$J351,0)),"")</f>
        <v/>
      </c>
      <c r="O351" s="34" t="inlineStr">
        <is>
          <t>Alkaline pH 9+</t>
        </is>
      </c>
      <c r="P351" s="48" t="n">
        <v>0</v>
      </c>
      <c r="Q351" s="48" t="n">
        <v>0</v>
      </c>
      <c r="R351" s="34" t="inlineStr">
        <is>
          <t>Not listed</t>
        </is>
      </c>
      <c r="S351" s="48" t="n">
        <v>0</v>
      </c>
      <c r="T351" s="48" t="n">
        <v>0</v>
      </c>
      <c r="U351" s="34" t="inlineStr">
        <is>
          <t>None</t>
        </is>
      </c>
      <c r="V351" s="34" t="inlineStr">
        <is>
          <t>Vapor distilled, added electrolytes / alkaline variant</t>
        </is>
      </c>
      <c r="W351" s="51" t="n"/>
      <c r="X351" s="51" t="n"/>
      <c r="Y351" s="51" t="n"/>
      <c r="Z351" s="51" t="n"/>
      <c r="AA351" s="34" t="inlineStr">
        <is>
          <t>High</t>
        </is>
      </c>
      <c r="AB351" s="34" t="inlineStr">
        <is>
          <t>Premium water brand</t>
        </is>
      </c>
      <c r="AC351" s="34" t="inlineStr">
        <is>
          <t>Premium distilled water</t>
        </is>
      </c>
      <c r="AD351" s="34" t="inlineStr">
        <is>
          <t>Brand trust and clean taste.</t>
        </is>
      </c>
      <c r="AE351" s="51" t="n"/>
      <c r="AF351" s="53">
        <f>IF(AND(ISNUMBER($P351),ISNUMBER($AL351),$AL351&lt;&gt;0),ROUND($P351/$AL351*100,1),"")</f>
        <v/>
      </c>
      <c r="AG351" s="54">
        <f>IF(AND(ISNUMBER($S351),ISNUMBER($AL351),$AL351&lt;&gt;0),ROUND($S351/$AL351*100,2),"")</f>
        <v/>
      </c>
      <c r="AH351" s="53">
        <f>IF(AND(ISNUMBER($Q351),ISNUMBER($AL351),$AL351&lt;&gt;0),ROUND($Q351/$AL351*100,1),"")</f>
        <v/>
      </c>
      <c r="AI351" s="48">
        <f>IF(ISNUMBER($S351),IF($S351&lt;=1,"Yes","No"),"n/a")</f>
        <v/>
      </c>
      <c r="AJ351" s="48">
        <f>IF(ISNUMBER($S351),ROUND(MAX(0,MIN(100,100-$S351*2.5-IF(ISNUMBER($T351),$T351,0)*0.12+IF($S351&lt;=1,12,0))),0),"")</f>
        <v/>
      </c>
      <c r="AK351" s="48">
        <f>IF(ISNUMBER($Q351),IF($Q351&gt;=100,20,IF($Q351&gt;=30,10,0)),0)+IF(ISNUMBER($R351),IF($R351&gt;=100,20,0),0)+IF(ISNUMBER($P351),IF($P351&gt;=150,20,IF($P351&gt;=50,12,5)),0)+IF(ISNUMBER($S351),IF($S351&lt;=1,15,0),0)</f>
        <v/>
      </c>
      <c r="AL351" s="48" t="n">
        <v>1000</v>
      </c>
      <c r="AM351" s="49" t="n"/>
      <c r="AN351" s="48">
        <f>IF(AND(ISNUMBER($P351),ISNUMBER($AL351),$AL351&lt;&gt;0),IF(OR($P351&gt;180,$P351/$AL351*1000&gt;400),"Over ceiling, confirm SKU","Within"),"n/a")</f>
        <v/>
      </c>
      <c r="AO351" s="51" t="n"/>
      <c r="AP351" s="51" t="n"/>
      <c r="AQ351" s="51" t="n"/>
      <c r="AR351" s="34" t="inlineStr">
        <is>
          <t>Recalled, batch confirmed, to confirm</t>
        </is>
      </c>
      <c r="AS351" s="34" t="inlineStr">
        <is>
          <t>BLANK -&gt; requires live Amazon.ca capture</t>
        </is>
      </c>
      <c r="AT351" s="34" t="inlineStr">
        <is>
          <t>Unverified commercial data</t>
        </is>
      </c>
    </row>
    <row r="352" ht="28" customHeight="1">
      <c r="A352" s="34" t="inlineStr">
        <is>
          <t>Smartwater</t>
        </is>
      </c>
      <c r="B352" s="34" t="inlineStr">
        <is>
          <t>Smartwater Alkaline | Original | 8 pack 1L</t>
        </is>
      </c>
      <c r="C352" s="34" t="inlineStr">
        <is>
          <t>2) Electrolyte beverage (RTD)</t>
        </is>
      </c>
      <c r="D352" s="34" t="inlineStr">
        <is>
          <t>1 L bottle</t>
        </is>
      </c>
      <c r="E352" s="48" t="n">
        <v>8</v>
      </c>
      <c r="F352" s="49" t="n"/>
      <c r="G352" s="50">
        <f>IF(AND(ISNUMBER($F352),ISNUMBER($E352),$E352&lt;&gt;0),$F352/$E352,"")</f>
        <v/>
      </c>
      <c r="H352" s="50">
        <f>IF(AND(ISNUMBER($F352),ISNUMBER($AL352),ISNUMBER($E352),($AL352*$E352)&lt;&gt;0),$F352/($AL352*$E352)*100,"")</f>
        <v/>
      </c>
      <c r="I352" s="51" t="n"/>
      <c r="J352" s="52" t="n"/>
      <c r="K352" s="50">
        <f>IF(AND(ISNUMBER($F352),ISNUMBER($J352)),$F352*(1-$J352),"")</f>
        <v/>
      </c>
      <c r="L352" s="51" t="n"/>
      <c r="M352" s="51" t="n"/>
      <c r="N352" s="50">
        <f>IF(ISNUMBER($F352),($F352-IF(ISNUMBER($AM352),$AM352,0))*(1-IF(ISNUMBER($J352),$J352,0)),"")</f>
        <v/>
      </c>
      <c r="O352" s="34" t="inlineStr">
        <is>
          <t>Original</t>
        </is>
      </c>
      <c r="P352" s="48" t="n">
        <v>0</v>
      </c>
      <c r="Q352" s="48" t="n">
        <v>0</v>
      </c>
      <c r="R352" s="34" t="inlineStr">
        <is>
          <t>Not listed</t>
        </is>
      </c>
      <c r="S352" s="48" t="n">
        <v>0</v>
      </c>
      <c r="T352" s="48" t="n">
        <v>0</v>
      </c>
      <c r="U352" s="34" t="inlineStr">
        <is>
          <t>None</t>
        </is>
      </c>
      <c r="V352" s="34" t="inlineStr">
        <is>
          <t>Vapor distilled, added electrolytes / alkaline variant</t>
        </is>
      </c>
      <c r="W352" s="51" t="n"/>
      <c r="X352" s="51" t="n"/>
      <c r="Y352" s="51" t="n"/>
      <c r="Z352" s="51" t="n"/>
      <c r="AA352" s="34" t="inlineStr">
        <is>
          <t>High</t>
        </is>
      </c>
      <c r="AB352" s="34" t="inlineStr">
        <is>
          <t>Premium water brand</t>
        </is>
      </c>
      <c r="AC352" s="34" t="inlineStr">
        <is>
          <t>Premium distilled water</t>
        </is>
      </c>
      <c r="AD352" s="34" t="inlineStr">
        <is>
          <t>Brand trust and clean taste.</t>
        </is>
      </c>
      <c r="AE352" s="51" t="n"/>
      <c r="AF352" s="53">
        <f>IF(AND(ISNUMBER($P352),ISNUMBER($AL352),$AL352&lt;&gt;0),ROUND($P352/$AL352*100,1),"")</f>
        <v/>
      </c>
      <c r="AG352" s="54">
        <f>IF(AND(ISNUMBER($S352),ISNUMBER($AL352),$AL352&lt;&gt;0),ROUND($S352/$AL352*100,2),"")</f>
        <v/>
      </c>
      <c r="AH352" s="53">
        <f>IF(AND(ISNUMBER($Q352),ISNUMBER($AL352),$AL352&lt;&gt;0),ROUND($Q352/$AL352*100,1),"")</f>
        <v/>
      </c>
      <c r="AI352" s="48">
        <f>IF(ISNUMBER($S352),IF($S352&lt;=1,"Yes","No"),"n/a")</f>
        <v/>
      </c>
      <c r="AJ352" s="48">
        <f>IF(ISNUMBER($S352),ROUND(MAX(0,MIN(100,100-$S352*2.5-IF(ISNUMBER($T352),$T352,0)*0.12+IF($S352&lt;=1,12,0))),0),"")</f>
        <v/>
      </c>
      <c r="AK352" s="48">
        <f>IF(ISNUMBER($Q352),IF($Q352&gt;=100,20,IF($Q352&gt;=30,10,0)),0)+IF(ISNUMBER($R352),IF($R352&gt;=100,20,0),0)+IF(ISNUMBER($P352),IF($P352&gt;=150,20,IF($P352&gt;=50,12,5)),0)+IF(ISNUMBER($S352),IF($S352&lt;=1,15,0),0)</f>
        <v/>
      </c>
      <c r="AL352" s="48" t="n">
        <v>1000</v>
      </c>
      <c r="AM352" s="49" t="n"/>
      <c r="AN352" s="48">
        <f>IF(AND(ISNUMBER($P352),ISNUMBER($AL352),$AL352&lt;&gt;0),IF(OR($P352&gt;180,$P352/$AL352*1000&gt;400),"Over ceiling, confirm SKU","Within"),"n/a")</f>
        <v/>
      </c>
      <c r="AO352" s="51" t="n"/>
      <c r="AP352" s="51" t="n"/>
      <c r="AQ352" s="51" t="n"/>
      <c r="AR352" s="34" t="inlineStr">
        <is>
          <t>Recalled, batch confirmed, to confirm</t>
        </is>
      </c>
      <c r="AS352" s="34" t="inlineStr">
        <is>
          <t>BLANK -&gt; requires live Amazon.ca capture</t>
        </is>
      </c>
      <c r="AT352" s="34" t="inlineStr">
        <is>
          <t>Unverified commercial data</t>
        </is>
      </c>
    </row>
    <row r="353" ht="28" customHeight="1">
      <c r="A353" s="34" t="inlineStr">
        <is>
          <t>Smartwater</t>
        </is>
      </c>
      <c r="B353" s="34" t="inlineStr">
        <is>
          <t>Smartwater Alkaline | Original | 12 pack 1L</t>
        </is>
      </c>
      <c r="C353" s="34" t="inlineStr">
        <is>
          <t>2) Electrolyte beverage (RTD)</t>
        </is>
      </c>
      <c r="D353" s="34" t="inlineStr">
        <is>
          <t>1 L bottle</t>
        </is>
      </c>
      <c r="E353" s="48" t="n">
        <v>12</v>
      </c>
      <c r="F353" s="49" t="n"/>
      <c r="G353" s="50">
        <f>IF(AND(ISNUMBER($F353),ISNUMBER($E353),$E353&lt;&gt;0),$F353/$E353,"")</f>
        <v/>
      </c>
      <c r="H353" s="50">
        <f>IF(AND(ISNUMBER($F353),ISNUMBER($AL353),ISNUMBER($E353),($AL353*$E353)&lt;&gt;0),$F353/($AL353*$E353)*100,"")</f>
        <v/>
      </c>
      <c r="I353" s="51" t="n"/>
      <c r="J353" s="52" t="n"/>
      <c r="K353" s="50">
        <f>IF(AND(ISNUMBER($F353),ISNUMBER($J353)),$F353*(1-$J353),"")</f>
        <v/>
      </c>
      <c r="L353" s="51" t="n"/>
      <c r="M353" s="51" t="n"/>
      <c r="N353" s="50">
        <f>IF(ISNUMBER($F353),($F353-IF(ISNUMBER($AM353),$AM353,0))*(1-IF(ISNUMBER($J353),$J353,0)),"")</f>
        <v/>
      </c>
      <c r="O353" s="34" t="inlineStr">
        <is>
          <t>Original</t>
        </is>
      </c>
      <c r="P353" s="48" t="n">
        <v>0</v>
      </c>
      <c r="Q353" s="48" t="n">
        <v>0</v>
      </c>
      <c r="R353" s="34" t="inlineStr">
        <is>
          <t>Not listed</t>
        </is>
      </c>
      <c r="S353" s="48" t="n">
        <v>0</v>
      </c>
      <c r="T353" s="48" t="n">
        <v>0</v>
      </c>
      <c r="U353" s="34" t="inlineStr">
        <is>
          <t>None</t>
        </is>
      </c>
      <c r="V353" s="34" t="inlineStr">
        <is>
          <t>Vapor distilled, added electrolytes / alkaline variant</t>
        </is>
      </c>
      <c r="W353" s="51" t="n"/>
      <c r="X353" s="51" t="n"/>
      <c r="Y353" s="51" t="n"/>
      <c r="Z353" s="51" t="n"/>
      <c r="AA353" s="34" t="inlineStr">
        <is>
          <t>High</t>
        </is>
      </c>
      <c r="AB353" s="34" t="inlineStr">
        <is>
          <t>Premium water brand</t>
        </is>
      </c>
      <c r="AC353" s="34" t="inlineStr">
        <is>
          <t>Premium distilled water</t>
        </is>
      </c>
      <c r="AD353" s="34" t="inlineStr">
        <is>
          <t>Brand trust and clean taste.</t>
        </is>
      </c>
      <c r="AE353" s="51" t="n"/>
      <c r="AF353" s="53">
        <f>IF(AND(ISNUMBER($P353),ISNUMBER($AL353),$AL353&lt;&gt;0),ROUND($P353/$AL353*100,1),"")</f>
        <v/>
      </c>
      <c r="AG353" s="54">
        <f>IF(AND(ISNUMBER($S353),ISNUMBER($AL353),$AL353&lt;&gt;0),ROUND($S353/$AL353*100,2),"")</f>
        <v/>
      </c>
      <c r="AH353" s="53">
        <f>IF(AND(ISNUMBER($Q353),ISNUMBER($AL353),$AL353&lt;&gt;0),ROUND($Q353/$AL353*100,1),"")</f>
        <v/>
      </c>
      <c r="AI353" s="48">
        <f>IF(ISNUMBER($S353),IF($S353&lt;=1,"Yes","No"),"n/a")</f>
        <v/>
      </c>
      <c r="AJ353" s="48">
        <f>IF(ISNUMBER($S353),ROUND(MAX(0,MIN(100,100-$S353*2.5-IF(ISNUMBER($T353),$T353,0)*0.12+IF($S353&lt;=1,12,0))),0),"")</f>
        <v/>
      </c>
      <c r="AK353" s="48">
        <f>IF(ISNUMBER($Q353),IF($Q353&gt;=100,20,IF($Q353&gt;=30,10,0)),0)+IF(ISNUMBER($R353),IF($R353&gt;=100,20,0),0)+IF(ISNUMBER($P353),IF($P353&gt;=150,20,IF($P353&gt;=50,12,5)),0)+IF(ISNUMBER($S353),IF($S353&lt;=1,15,0),0)</f>
        <v/>
      </c>
      <c r="AL353" s="48" t="n">
        <v>1000</v>
      </c>
      <c r="AM353" s="49" t="n"/>
      <c r="AN353" s="48">
        <f>IF(AND(ISNUMBER($P353),ISNUMBER($AL353),$AL353&lt;&gt;0),IF(OR($P353&gt;180,$P353/$AL353*1000&gt;400),"Over ceiling, confirm SKU","Within"),"n/a")</f>
        <v/>
      </c>
      <c r="AO353" s="51" t="n"/>
      <c r="AP353" s="51" t="n"/>
      <c r="AQ353" s="51" t="n"/>
      <c r="AR353" s="34" t="inlineStr">
        <is>
          <t>Recalled, batch confirmed, to confirm</t>
        </is>
      </c>
      <c r="AS353" s="34" t="inlineStr">
        <is>
          <t>BLANK -&gt; requires live Amazon.ca capture</t>
        </is>
      </c>
      <c r="AT353" s="34" t="inlineStr">
        <is>
          <t>Unverified commercial data</t>
        </is>
      </c>
    </row>
    <row r="354" ht="28" customHeight="1">
      <c r="A354" s="34" t="inlineStr">
        <is>
          <t>Smartwater</t>
        </is>
      </c>
      <c r="B354" s="34" t="inlineStr">
        <is>
          <t>Smartwater Alkaline | Original | 24 pack 1L</t>
        </is>
      </c>
      <c r="C354" s="34" t="inlineStr">
        <is>
          <t>2) Electrolyte beverage (RTD)</t>
        </is>
      </c>
      <c r="D354" s="34" t="inlineStr">
        <is>
          <t>1 L bottle</t>
        </is>
      </c>
      <c r="E354" s="48" t="n">
        <v>24</v>
      </c>
      <c r="F354" s="49" t="n"/>
      <c r="G354" s="50">
        <f>IF(AND(ISNUMBER($F354),ISNUMBER($E354),$E354&lt;&gt;0),$F354/$E354,"")</f>
        <v/>
      </c>
      <c r="H354" s="50">
        <f>IF(AND(ISNUMBER($F354),ISNUMBER($AL354),ISNUMBER($E354),($AL354*$E354)&lt;&gt;0),$F354/($AL354*$E354)*100,"")</f>
        <v/>
      </c>
      <c r="I354" s="51" t="n"/>
      <c r="J354" s="52" t="n"/>
      <c r="K354" s="50">
        <f>IF(AND(ISNUMBER($F354),ISNUMBER($J354)),$F354*(1-$J354),"")</f>
        <v/>
      </c>
      <c r="L354" s="51" t="n"/>
      <c r="M354" s="51" t="n"/>
      <c r="N354" s="50">
        <f>IF(ISNUMBER($F354),($F354-IF(ISNUMBER($AM354),$AM354,0))*(1-IF(ISNUMBER($J354),$J354,0)),"")</f>
        <v/>
      </c>
      <c r="O354" s="34" t="inlineStr">
        <is>
          <t>Original</t>
        </is>
      </c>
      <c r="P354" s="48" t="n">
        <v>0</v>
      </c>
      <c r="Q354" s="48" t="n">
        <v>0</v>
      </c>
      <c r="R354" s="34" t="inlineStr">
        <is>
          <t>Not listed</t>
        </is>
      </c>
      <c r="S354" s="48" t="n">
        <v>0</v>
      </c>
      <c r="T354" s="48" t="n">
        <v>0</v>
      </c>
      <c r="U354" s="34" t="inlineStr">
        <is>
          <t>None</t>
        </is>
      </c>
      <c r="V354" s="34" t="inlineStr">
        <is>
          <t>Vapor distilled, added electrolytes / alkaline variant</t>
        </is>
      </c>
      <c r="W354" s="51" t="n"/>
      <c r="X354" s="51" t="n"/>
      <c r="Y354" s="51" t="n"/>
      <c r="Z354" s="51" t="n"/>
      <c r="AA354" s="34" t="inlineStr">
        <is>
          <t>High</t>
        </is>
      </c>
      <c r="AB354" s="34" t="inlineStr">
        <is>
          <t>Premium water brand</t>
        </is>
      </c>
      <c r="AC354" s="34" t="inlineStr">
        <is>
          <t>Premium distilled water</t>
        </is>
      </c>
      <c r="AD354" s="34" t="inlineStr">
        <is>
          <t>Brand trust and clean taste.</t>
        </is>
      </c>
      <c r="AE354" s="51" t="n"/>
      <c r="AF354" s="53">
        <f>IF(AND(ISNUMBER($P354),ISNUMBER($AL354),$AL354&lt;&gt;0),ROUND($P354/$AL354*100,1),"")</f>
        <v/>
      </c>
      <c r="AG354" s="54">
        <f>IF(AND(ISNUMBER($S354),ISNUMBER($AL354),$AL354&lt;&gt;0),ROUND($S354/$AL354*100,2),"")</f>
        <v/>
      </c>
      <c r="AH354" s="53">
        <f>IF(AND(ISNUMBER($Q354),ISNUMBER($AL354),$AL354&lt;&gt;0),ROUND($Q354/$AL354*100,1),"")</f>
        <v/>
      </c>
      <c r="AI354" s="48">
        <f>IF(ISNUMBER($S354),IF($S354&lt;=1,"Yes","No"),"n/a")</f>
        <v/>
      </c>
      <c r="AJ354" s="48">
        <f>IF(ISNUMBER($S354),ROUND(MAX(0,MIN(100,100-$S354*2.5-IF(ISNUMBER($T354),$T354,0)*0.12+IF($S354&lt;=1,12,0))),0),"")</f>
        <v/>
      </c>
      <c r="AK354" s="48">
        <f>IF(ISNUMBER($Q354),IF($Q354&gt;=100,20,IF($Q354&gt;=30,10,0)),0)+IF(ISNUMBER($R354),IF($R354&gt;=100,20,0),0)+IF(ISNUMBER($P354),IF($P354&gt;=150,20,IF($P354&gt;=50,12,5)),0)+IF(ISNUMBER($S354),IF($S354&lt;=1,15,0),0)</f>
        <v/>
      </c>
      <c r="AL354" s="48" t="n">
        <v>1000</v>
      </c>
      <c r="AM354" s="49" t="n"/>
      <c r="AN354" s="48">
        <f>IF(AND(ISNUMBER($P354),ISNUMBER($AL354),$AL354&lt;&gt;0),IF(OR($P354&gt;180,$P354/$AL354*1000&gt;400),"Over ceiling, confirm SKU","Within"),"n/a")</f>
        <v/>
      </c>
      <c r="AO354" s="51" t="n"/>
      <c r="AP354" s="51" t="n"/>
      <c r="AQ354" s="51" t="n"/>
      <c r="AR354" s="34" t="inlineStr">
        <is>
          <t>Recalled, batch confirmed, to confirm</t>
        </is>
      </c>
      <c r="AS354" s="34" t="inlineStr">
        <is>
          <t>BLANK -&gt; requires live Amazon.ca capture</t>
        </is>
      </c>
      <c r="AT354" s="34" t="inlineStr">
        <is>
          <t>Unverified commercial data</t>
        </is>
      </c>
    </row>
    <row r="355" ht="28" customHeight="1">
      <c r="A355" s="34" t="inlineStr">
        <is>
          <t>Gatorade</t>
        </is>
      </c>
      <c r="B355" s="34" t="inlineStr">
        <is>
          <t>Gatorade G2 Low Sugar | Glacier Freeze | single 591mL</t>
        </is>
      </c>
      <c r="C355" s="34" t="inlineStr">
        <is>
          <t>2) Electrolyte beverage (RTD)</t>
        </is>
      </c>
      <c r="D355" s="34" t="inlineStr">
        <is>
          <t>591 mL bottle</t>
        </is>
      </c>
      <c r="E355" s="48" t="n">
        <v>1</v>
      </c>
      <c r="F355" s="49" t="n"/>
      <c r="G355" s="50">
        <f>IF(AND(ISNUMBER($F355),ISNUMBER($E355),$E355&lt;&gt;0),$F355/$E355,"")</f>
        <v/>
      </c>
      <c r="H355" s="50">
        <f>IF(AND(ISNUMBER($F355),ISNUMBER($AL355),ISNUMBER($E355),($AL355*$E355)&lt;&gt;0),$F355/($AL355*$E355)*100,"")</f>
        <v/>
      </c>
      <c r="I355" s="51" t="n"/>
      <c r="J355" s="52" t="n"/>
      <c r="K355" s="50">
        <f>IF(AND(ISNUMBER($F355),ISNUMBER($J355)),$F355*(1-$J355),"")</f>
        <v/>
      </c>
      <c r="L355" s="51" t="n"/>
      <c r="M355" s="51" t="n"/>
      <c r="N355" s="50">
        <f>IF(ISNUMBER($F355),($F355-IF(ISNUMBER($AM355),$AM355,0))*(1-IF(ISNUMBER($J355),$J355,0)),"")</f>
        <v/>
      </c>
      <c r="O355" s="34" t="inlineStr">
        <is>
          <t>Glacier Freeze</t>
        </is>
      </c>
      <c r="P355" s="48" t="n">
        <v>0</v>
      </c>
      <c r="Q355" s="48" t="n">
        <v>270</v>
      </c>
      <c r="R355" s="48" t="n">
        <v>75</v>
      </c>
      <c r="S355" s="48" t="n">
        <v>7</v>
      </c>
      <c r="T355" s="48" t="n">
        <v>30</v>
      </c>
      <c r="U355" s="34" t="inlineStr">
        <is>
          <t>Sugar + sucralose</t>
        </is>
      </c>
      <c r="V355" s="34" t="inlineStr">
        <is>
          <t>Same electrolytes, lower sugar</t>
        </is>
      </c>
      <c r="W355" s="51" t="n"/>
      <c r="X355" s="51" t="n"/>
      <c r="Y355" s="51" t="n"/>
      <c r="Z355" s="51" t="n"/>
      <c r="AA355" s="34" t="inlineStr">
        <is>
          <t>Medium</t>
        </is>
      </c>
      <c r="AB355" s="34" t="inlineStr">
        <is>
          <t>Reduced sugar Gatorade</t>
        </is>
      </c>
      <c r="AC355" s="34" t="inlineStr">
        <is>
          <t>Lower sugar Gatorade electrolytes</t>
        </is>
      </c>
      <c r="AD355" s="34" t="inlineStr">
        <is>
          <t>Electrolytes with much less sugar.</t>
        </is>
      </c>
      <c r="AE355" s="51" t="n"/>
      <c r="AF355" s="53">
        <f>IF(AND(ISNUMBER($P355),ISNUMBER($AL355),$AL355&lt;&gt;0),ROUND($P355/$AL355*100,1),"")</f>
        <v/>
      </c>
      <c r="AG355" s="54">
        <f>IF(AND(ISNUMBER($S355),ISNUMBER($AL355),$AL355&lt;&gt;0),ROUND($S355/$AL355*100,2),"")</f>
        <v/>
      </c>
      <c r="AH355" s="53">
        <f>IF(AND(ISNUMBER($Q355),ISNUMBER($AL355),$AL355&lt;&gt;0),ROUND($Q355/$AL355*100,1),"")</f>
        <v/>
      </c>
      <c r="AI355" s="48">
        <f>IF(ISNUMBER($S355),IF($S355&lt;=1,"Yes","No"),"n/a")</f>
        <v/>
      </c>
      <c r="AJ355" s="48">
        <f>IF(ISNUMBER($S355),ROUND(MAX(0,MIN(100,100-$S355*2.5-IF(ISNUMBER($T355),$T355,0)*0.12+IF($S355&lt;=1,12,0))),0),"")</f>
        <v/>
      </c>
      <c r="AK355" s="48">
        <f>IF(ISNUMBER($Q355),IF($Q355&gt;=100,20,IF($Q355&gt;=30,10,0)),0)+IF(ISNUMBER($R355),IF($R355&gt;=100,20,0),0)+IF(ISNUMBER($P355),IF($P355&gt;=150,20,IF($P355&gt;=50,12,5)),0)+IF(ISNUMBER($S355),IF($S355&lt;=1,15,0),0)</f>
        <v/>
      </c>
      <c r="AL355" s="48" t="n">
        <v>591</v>
      </c>
      <c r="AM355" s="49" t="n"/>
      <c r="AN355" s="48">
        <f>IF(AND(ISNUMBER($P355),ISNUMBER($AL355),$AL355&lt;&gt;0),IF(OR($P355&gt;180,$P355/$AL355*1000&gt;400),"Over ceiling, confirm SKU","Within"),"n/a")</f>
        <v/>
      </c>
      <c r="AO355" s="51" t="n"/>
      <c r="AP355" s="51" t="n"/>
      <c r="AQ355" s="51" t="n"/>
      <c r="AR355" s="34" t="inlineStr">
        <is>
          <t>Recalled, batch confirmed, to confirm</t>
        </is>
      </c>
      <c r="AS355" s="34" t="inlineStr">
        <is>
          <t>BLANK -&gt; requires live Amazon.ca capture</t>
        </is>
      </c>
      <c r="AT355" s="34" t="inlineStr">
        <is>
          <t>Unverified commercial data</t>
        </is>
      </c>
    </row>
    <row r="356" ht="28" customHeight="1">
      <c r="A356" s="34" t="inlineStr">
        <is>
          <t>Gatorade</t>
        </is>
      </c>
      <c r="B356" s="34" t="inlineStr">
        <is>
          <t>Gatorade G2 Low Sugar | Glacier Freeze | 6 pack 591mL</t>
        </is>
      </c>
      <c r="C356" s="34" t="inlineStr">
        <is>
          <t>2) Electrolyte beverage (RTD)</t>
        </is>
      </c>
      <c r="D356" s="34" t="inlineStr">
        <is>
          <t>591 mL bottle</t>
        </is>
      </c>
      <c r="E356" s="48" t="n">
        <v>6</v>
      </c>
      <c r="F356" s="49" t="n"/>
      <c r="G356" s="50">
        <f>IF(AND(ISNUMBER($F356),ISNUMBER($E356),$E356&lt;&gt;0),$F356/$E356,"")</f>
        <v/>
      </c>
      <c r="H356" s="50">
        <f>IF(AND(ISNUMBER($F356),ISNUMBER($AL356),ISNUMBER($E356),($AL356*$E356)&lt;&gt;0),$F356/($AL356*$E356)*100,"")</f>
        <v/>
      </c>
      <c r="I356" s="51" t="n"/>
      <c r="J356" s="52" t="n"/>
      <c r="K356" s="50">
        <f>IF(AND(ISNUMBER($F356),ISNUMBER($J356)),$F356*(1-$J356),"")</f>
        <v/>
      </c>
      <c r="L356" s="51" t="n"/>
      <c r="M356" s="51" t="n"/>
      <c r="N356" s="50">
        <f>IF(ISNUMBER($F356),($F356-IF(ISNUMBER($AM356),$AM356,0))*(1-IF(ISNUMBER($J356),$J356,0)),"")</f>
        <v/>
      </c>
      <c r="O356" s="34" t="inlineStr">
        <is>
          <t>Glacier Freeze</t>
        </is>
      </c>
      <c r="P356" s="48" t="n">
        <v>0</v>
      </c>
      <c r="Q356" s="48" t="n">
        <v>270</v>
      </c>
      <c r="R356" s="48" t="n">
        <v>75</v>
      </c>
      <c r="S356" s="48" t="n">
        <v>7</v>
      </c>
      <c r="T356" s="48" t="n">
        <v>30</v>
      </c>
      <c r="U356" s="34" t="inlineStr">
        <is>
          <t>Sugar + sucralose</t>
        </is>
      </c>
      <c r="V356" s="34" t="inlineStr">
        <is>
          <t>Same electrolytes, lower sugar</t>
        </is>
      </c>
      <c r="W356" s="51" t="n"/>
      <c r="X356" s="51" t="n"/>
      <c r="Y356" s="51" t="n"/>
      <c r="Z356" s="51" t="n"/>
      <c r="AA356" s="34" t="inlineStr">
        <is>
          <t>Medium</t>
        </is>
      </c>
      <c r="AB356" s="34" t="inlineStr">
        <is>
          <t>Reduced sugar Gatorade</t>
        </is>
      </c>
      <c r="AC356" s="34" t="inlineStr">
        <is>
          <t>Lower sugar Gatorade electrolytes</t>
        </is>
      </c>
      <c r="AD356" s="34" t="inlineStr">
        <is>
          <t>Electrolytes with much less sugar.</t>
        </is>
      </c>
      <c r="AE356" s="51" t="n"/>
      <c r="AF356" s="53">
        <f>IF(AND(ISNUMBER($P356),ISNUMBER($AL356),$AL356&lt;&gt;0),ROUND($P356/$AL356*100,1),"")</f>
        <v/>
      </c>
      <c r="AG356" s="54">
        <f>IF(AND(ISNUMBER($S356),ISNUMBER($AL356),$AL356&lt;&gt;0),ROUND($S356/$AL356*100,2),"")</f>
        <v/>
      </c>
      <c r="AH356" s="53">
        <f>IF(AND(ISNUMBER($Q356),ISNUMBER($AL356),$AL356&lt;&gt;0),ROUND($Q356/$AL356*100,1),"")</f>
        <v/>
      </c>
      <c r="AI356" s="48">
        <f>IF(ISNUMBER($S356),IF($S356&lt;=1,"Yes","No"),"n/a")</f>
        <v/>
      </c>
      <c r="AJ356" s="48">
        <f>IF(ISNUMBER($S356),ROUND(MAX(0,MIN(100,100-$S356*2.5-IF(ISNUMBER($T356),$T356,0)*0.12+IF($S356&lt;=1,12,0))),0),"")</f>
        <v/>
      </c>
      <c r="AK356" s="48">
        <f>IF(ISNUMBER($Q356),IF($Q356&gt;=100,20,IF($Q356&gt;=30,10,0)),0)+IF(ISNUMBER($R356),IF($R356&gt;=100,20,0),0)+IF(ISNUMBER($P356),IF($P356&gt;=150,20,IF($P356&gt;=50,12,5)),0)+IF(ISNUMBER($S356),IF($S356&lt;=1,15,0),0)</f>
        <v/>
      </c>
      <c r="AL356" s="48" t="n">
        <v>591</v>
      </c>
      <c r="AM356" s="49" t="n"/>
      <c r="AN356" s="48">
        <f>IF(AND(ISNUMBER($P356),ISNUMBER($AL356),$AL356&lt;&gt;0),IF(OR($P356&gt;180,$P356/$AL356*1000&gt;400),"Over ceiling, confirm SKU","Within"),"n/a")</f>
        <v/>
      </c>
      <c r="AO356" s="51" t="n"/>
      <c r="AP356" s="51" t="n"/>
      <c r="AQ356" s="51" t="n"/>
      <c r="AR356" s="34" t="inlineStr">
        <is>
          <t>Recalled, batch confirmed, to confirm</t>
        </is>
      </c>
      <c r="AS356" s="34" t="inlineStr">
        <is>
          <t>BLANK -&gt; requires live Amazon.ca capture</t>
        </is>
      </c>
      <c r="AT356" s="34" t="inlineStr">
        <is>
          <t>Unverified commercial data</t>
        </is>
      </c>
    </row>
    <row r="357" ht="28" customHeight="1">
      <c r="A357" s="34" t="inlineStr">
        <is>
          <t>Gatorade</t>
        </is>
      </c>
      <c r="B357" s="34" t="inlineStr">
        <is>
          <t>Gatorade G2 Low Sugar | Glacier Freeze | 12 pack 591mL</t>
        </is>
      </c>
      <c r="C357" s="34" t="inlineStr">
        <is>
          <t>2) Electrolyte beverage (RTD)</t>
        </is>
      </c>
      <c r="D357" s="34" t="inlineStr">
        <is>
          <t>591 mL bottle</t>
        </is>
      </c>
      <c r="E357" s="48" t="n">
        <v>12</v>
      </c>
      <c r="F357" s="49" t="n"/>
      <c r="G357" s="50">
        <f>IF(AND(ISNUMBER($F357),ISNUMBER($E357),$E357&lt;&gt;0),$F357/$E357,"")</f>
        <v/>
      </c>
      <c r="H357" s="50">
        <f>IF(AND(ISNUMBER($F357),ISNUMBER($AL357),ISNUMBER($E357),($AL357*$E357)&lt;&gt;0),$F357/($AL357*$E357)*100,"")</f>
        <v/>
      </c>
      <c r="I357" s="51" t="n"/>
      <c r="J357" s="52" t="n"/>
      <c r="K357" s="50">
        <f>IF(AND(ISNUMBER($F357),ISNUMBER($J357)),$F357*(1-$J357),"")</f>
        <v/>
      </c>
      <c r="L357" s="51" t="n"/>
      <c r="M357" s="51" t="n"/>
      <c r="N357" s="50">
        <f>IF(ISNUMBER($F357),($F357-IF(ISNUMBER($AM357),$AM357,0))*(1-IF(ISNUMBER($J357),$J357,0)),"")</f>
        <v/>
      </c>
      <c r="O357" s="34" t="inlineStr">
        <is>
          <t>Glacier Freeze</t>
        </is>
      </c>
      <c r="P357" s="48" t="n">
        <v>0</v>
      </c>
      <c r="Q357" s="48" t="n">
        <v>270</v>
      </c>
      <c r="R357" s="48" t="n">
        <v>75</v>
      </c>
      <c r="S357" s="48" t="n">
        <v>7</v>
      </c>
      <c r="T357" s="48" t="n">
        <v>30</v>
      </c>
      <c r="U357" s="34" t="inlineStr">
        <is>
          <t>Sugar + sucralose</t>
        </is>
      </c>
      <c r="V357" s="34" t="inlineStr">
        <is>
          <t>Same electrolytes, lower sugar</t>
        </is>
      </c>
      <c r="W357" s="51" t="n"/>
      <c r="X357" s="51" t="n"/>
      <c r="Y357" s="51" t="n"/>
      <c r="Z357" s="51" t="n"/>
      <c r="AA357" s="34" t="inlineStr">
        <is>
          <t>Medium</t>
        </is>
      </c>
      <c r="AB357" s="34" t="inlineStr">
        <is>
          <t>Reduced sugar Gatorade</t>
        </is>
      </c>
      <c r="AC357" s="34" t="inlineStr">
        <is>
          <t>Lower sugar Gatorade electrolytes</t>
        </is>
      </c>
      <c r="AD357" s="34" t="inlineStr">
        <is>
          <t>Electrolytes with much less sugar.</t>
        </is>
      </c>
      <c r="AE357" s="51" t="n"/>
      <c r="AF357" s="53">
        <f>IF(AND(ISNUMBER($P357),ISNUMBER($AL357),$AL357&lt;&gt;0),ROUND($P357/$AL357*100,1),"")</f>
        <v/>
      </c>
      <c r="AG357" s="54">
        <f>IF(AND(ISNUMBER($S357),ISNUMBER($AL357),$AL357&lt;&gt;0),ROUND($S357/$AL357*100,2),"")</f>
        <v/>
      </c>
      <c r="AH357" s="53">
        <f>IF(AND(ISNUMBER($Q357),ISNUMBER($AL357),$AL357&lt;&gt;0),ROUND($Q357/$AL357*100,1),"")</f>
        <v/>
      </c>
      <c r="AI357" s="48">
        <f>IF(ISNUMBER($S357),IF($S357&lt;=1,"Yes","No"),"n/a")</f>
        <v/>
      </c>
      <c r="AJ357" s="48">
        <f>IF(ISNUMBER($S357),ROUND(MAX(0,MIN(100,100-$S357*2.5-IF(ISNUMBER($T357),$T357,0)*0.12+IF($S357&lt;=1,12,0))),0),"")</f>
        <v/>
      </c>
      <c r="AK357" s="48">
        <f>IF(ISNUMBER($Q357),IF($Q357&gt;=100,20,IF($Q357&gt;=30,10,0)),0)+IF(ISNUMBER($R357),IF($R357&gt;=100,20,0),0)+IF(ISNUMBER($P357),IF($P357&gt;=150,20,IF($P357&gt;=50,12,5)),0)+IF(ISNUMBER($S357),IF($S357&lt;=1,15,0),0)</f>
        <v/>
      </c>
      <c r="AL357" s="48" t="n">
        <v>591</v>
      </c>
      <c r="AM357" s="49" t="n"/>
      <c r="AN357" s="48">
        <f>IF(AND(ISNUMBER($P357),ISNUMBER($AL357),$AL357&lt;&gt;0),IF(OR($P357&gt;180,$P357/$AL357*1000&gt;400),"Over ceiling, confirm SKU","Within"),"n/a")</f>
        <v/>
      </c>
      <c r="AO357" s="51" t="n"/>
      <c r="AP357" s="51" t="n"/>
      <c r="AQ357" s="51" t="n"/>
      <c r="AR357" s="34" t="inlineStr">
        <is>
          <t>Recalled, batch confirmed, to confirm</t>
        </is>
      </c>
      <c r="AS357" s="34" t="inlineStr">
        <is>
          <t>BLANK -&gt; requires live Amazon.ca capture</t>
        </is>
      </c>
      <c r="AT357" s="34" t="inlineStr">
        <is>
          <t>Unverified commercial data</t>
        </is>
      </c>
    </row>
    <row r="358" ht="28" customHeight="1">
      <c r="A358" s="34" t="inlineStr">
        <is>
          <t>Gatorade</t>
        </is>
      </c>
      <c r="B358" s="34" t="inlineStr">
        <is>
          <t>Gatorade G2 Low Sugar | Glacier Freeze | 24 pack 591mL</t>
        </is>
      </c>
      <c r="C358" s="34" t="inlineStr">
        <is>
          <t>2) Electrolyte beverage (RTD)</t>
        </is>
      </c>
      <c r="D358" s="34" t="inlineStr">
        <is>
          <t>591 mL bottle</t>
        </is>
      </c>
      <c r="E358" s="48" t="n">
        <v>24</v>
      </c>
      <c r="F358" s="49" t="n"/>
      <c r="G358" s="50">
        <f>IF(AND(ISNUMBER($F358),ISNUMBER($E358),$E358&lt;&gt;0),$F358/$E358,"")</f>
        <v/>
      </c>
      <c r="H358" s="50">
        <f>IF(AND(ISNUMBER($F358),ISNUMBER($AL358),ISNUMBER($E358),($AL358*$E358)&lt;&gt;0),$F358/($AL358*$E358)*100,"")</f>
        <v/>
      </c>
      <c r="I358" s="51" t="n"/>
      <c r="J358" s="52" t="n"/>
      <c r="K358" s="50">
        <f>IF(AND(ISNUMBER($F358),ISNUMBER($J358)),$F358*(1-$J358),"")</f>
        <v/>
      </c>
      <c r="L358" s="51" t="n"/>
      <c r="M358" s="51" t="n"/>
      <c r="N358" s="50">
        <f>IF(ISNUMBER($F358),($F358-IF(ISNUMBER($AM358),$AM358,0))*(1-IF(ISNUMBER($J358),$J358,0)),"")</f>
        <v/>
      </c>
      <c r="O358" s="34" t="inlineStr">
        <is>
          <t>Glacier Freeze</t>
        </is>
      </c>
      <c r="P358" s="48" t="n">
        <v>0</v>
      </c>
      <c r="Q358" s="48" t="n">
        <v>270</v>
      </c>
      <c r="R358" s="48" t="n">
        <v>75</v>
      </c>
      <c r="S358" s="48" t="n">
        <v>7</v>
      </c>
      <c r="T358" s="48" t="n">
        <v>30</v>
      </c>
      <c r="U358" s="34" t="inlineStr">
        <is>
          <t>Sugar + sucralose</t>
        </is>
      </c>
      <c r="V358" s="34" t="inlineStr">
        <is>
          <t>Same electrolytes, lower sugar</t>
        </is>
      </c>
      <c r="W358" s="51" t="n"/>
      <c r="X358" s="51" t="n"/>
      <c r="Y358" s="51" t="n"/>
      <c r="Z358" s="51" t="n"/>
      <c r="AA358" s="34" t="inlineStr">
        <is>
          <t>Medium</t>
        </is>
      </c>
      <c r="AB358" s="34" t="inlineStr">
        <is>
          <t>Reduced sugar Gatorade</t>
        </is>
      </c>
      <c r="AC358" s="34" t="inlineStr">
        <is>
          <t>Lower sugar Gatorade electrolytes</t>
        </is>
      </c>
      <c r="AD358" s="34" t="inlineStr">
        <is>
          <t>Electrolytes with much less sugar.</t>
        </is>
      </c>
      <c r="AE358" s="51" t="n"/>
      <c r="AF358" s="53">
        <f>IF(AND(ISNUMBER($P358),ISNUMBER($AL358),$AL358&lt;&gt;0),ROUND($P358/$AL358*100,1),"")</f>
        <v/>
      </c>
      <c r="AG358" s="54">
        <f>IF(AND(ISNUMBER($S358),ISNUMBER($AL358),$AL358&lt;&gt;0),ROUND($S358/$AL358*100,2),"")</f>
        <v/>
      </c>
      <c r="AH358" s="53">
        <f>IF(AND(ISNUMBER($Q358),ISNUMBER($AL358),$AL358&lt;&gt;0),ROUND($Q358/$AL358*100,1),"")</f>
        <v/>
      </c>
      <c r="AI358" s="48">
        <f>IF(ISNUMBER($S358),IF($S358&lt;=1,"Yes","No"),"n/a")</f>
        <v/>
      </c>
      <c r="AJ358" s="48">
        <f>IF(ISNUMBER($S358),ROUND(MAX(0,MIN(100,100-$S358*2.5-IF(ISNUMBER($T358),$T358,0)*0.12+IF($S358&lt;=1,12,0))),0),"")</f>
        <v/>
      </c>
      <c r="AK358" s="48">
        <f>IF(ISNUMBER($Q358),IF($Q358&gt;=100,20,IF($Q358&gt;=30,10,0)),0)+IF(ISNUMBER($R358),IF($R358&gt;=100,20,0),0)+IF(ISNUMBER($P358),IF($P358&gt;=150,20,IF($P358&gt;=50,12,5)),0)+IF(ISNUMBER($S358),IF($S358&lt;=1,15,0),0)</f>
        <v/>
      </c>
      <c r="AL358" s="48" t="n">
        <v>591</v>
      </c>
      <c r="AM358" s="49" t="n"/>
      <c r="AN358" s="48">
        <f>IF(AND(ISNUMBER($P358),ISNUMBER($AL358),$AL358&lt;&gt;0),IF(OR($P358&gt;180,$P358/$AL358*1000&gt;400),"Over ceiling, confirm SKU","Within"),"n/a")</f>
        <v/>
      </c>
      <c r="AO358" s="51" t="n"/>
      <c r="AP358" s="51" t="n"/>
      <c r="AQ358" s="51" t="n"/>
      <c r="AR358" s="34" t="inlineStr">
        <is>
          <t>Recalled, batch confirmed, to confirm</t>
        </is>
      </c>
      <c r="AS358" s="34" t="inlineStr">
        <is>
          <t>BLANK -&gt; requires live Amazon.ca capture</t>
        </is>
      </c>
      <c r="AT358" s="34" t="inlineStr">
        <is>
          <t>Unverified commercial data</t>
        </is>
      </c>
    </row>
    <row r="359" ht="28" customHeight="1">
      <c r="A359" s="34" t="inlineStr">
        <is>
          <t>Gatorade</t>
        </is>
      </c>
      <c r="B359" s="34" t="inlineStr">
        <is>
          <t>Gatorade G2 Low Sugar | Fruit Punch | single 591mL</t>
        </is>
      </c>
      <c r="C359" s="34" t="inlineStr">
        <is>
          <t>2) Electrolyte beverage (RTD)</t>
        </is>
      </c>
      <c r="D359" s="34" t="inlineStr">
        <is>
          <t>591 mL bottle</t>
        </is>
      </c>
      <c r="E359" s="48" t="n">
        <v>1</v>
      </c>
      <c r="F359" s="49" t="n"/>
      <c r="G359" s="50">
        <f>IF(AND(ISNUMBER($F359),ISNUMBER($E359),$E359&lt;&gt;0),$F359/$E359,"")</f>
        <v/>
      </c>
      <c r="H359" s="50">
        <f>IF(AND(ISNUMBER($F359),ISNUMBER($AL359),ISNUMBER($E359),($AL359*$E359)&lt;&gt;0),$F359/($AL359*$E359)*100,"")</f>
        <v/>
      </c>
      <c r="I359" s="51" t="n"/>
      <c r="J359" s="52" t="n"/>
      <c r="K359" s="50">
        <f>IF(AND(ISNUMBER($F359),ISNUMBER($J359)),$F359*(1-$J359),"")</f>
        <v/>
      </c>
      <c r="L359" s="51" t="n"/>
      <c r="M359" s="51" t="n"/>
      <c r="N359" s="50">
        <f>IF(ISNUMBER($F359),($F359-IF(ISNUMBER($AM359),$AM359,0))*(1-IF(ISNUMBER($J359),$J359,0)),"")</f>
        <v/>
      </c>
      <c r="O359" s="34" t="inlineStr">
        <is>
          <t>Fruit Punch</t>
        </is>
      </c>
      <c r="P359" s="48" t="n">
        <v>0</v>
      </c>
      <c r="Q359" s="48" t="n">
        <v>270</v>
      </c>
      <c r="R359" s="48" t="n">
        <v>75</v>
      </c>
      <c r="S359" s="48" t="n">
        <v>7</v>
      </c>
      <c r="T359" s="48" t="n">
        <v>30</v>
      </c>
      <c r="U359" s="34" t="inlineStr">
        <is>
          <t>Sugar + sucralose</t>
        </is>
      </c>
      <c r="V359" s="34" t="inlineStr">
        <is>
          <t>Same electrolytes, lower sugar</t>
        </is>
      </c>
      <c r="W359" s="51" t="n"/>
      <c r="X359" s="51" t="n"/>
      <c r="Y359" s="51" t="n"/>
      <c r="Z359" s="51" t="n"/>
      <c r="AA359" s="34" t="inlineStr">
        <is>
          <t>Medium</t>
        </is>
      </c>
      <c r="AB359" s="34" t="inlineStr">
        <is>
          <t>Reduced sugar Gatorade</t>
        </is>
      </c>
      <c r="AC359" s="34" t="inlineStr">
        <is>
          <t>Lower sugar Gatorade electrolytes</t>
        </is>
      </c>
      <c r="AD359" s="34" t="inlineStr">
        <is>
          <t>Electrolytes with much less sugar.</t>
        </is>
      </c>
      <c r="AE359" s="51" t="n"/>
      <c r="AF359" s="53">
        <f>IF(AND(ISNUMBER($P359),ISNUMBER($AL359),$AL359&lt;&gt;0),ROUND($P359/$AL359*100,1),"")</f>
        <v/>
      </c>
      <c r="AG359" s="54">
        <f>IF(AND(ISNUMBER($S359),ISNUMBER($AL359),$AL359&lt;&gt;0),ROUND($S359/$AL359*100,2),"")</f>
        <v/>
      </c>
      <c r="AH359" s="53">
        <f>IF(AND(ISNUMBER($Q359),ISNUMBER($AL359),$AL359&lt;&gt;0),ROUND($Q359/$AL359*100,1),"")</f>
        <v/>
      </c>
      <c r="AI359" s="48">
        <f>IF(ISNUMBER($S359),IF($S359&lt;=1,"Yes","No"),"n/a")</f>
        <v/>
      </c>
      <c r="AJ359" s="48">
        <f>IF(ISNUMBER($S359),ROUND(MAX(0,MIN(100,100-$S359*2.5-IF(ISNUMBER($T359),$T359,0)*0.12+IF($S359&lt;=1,12,0))),0),"")</f>
        <v/>
      </c>
      <c r="AK359" s="48">
        <f>IF(ISNUMBER($Q359),IF($Q359&gt;=100,20,IF($Q359&gt;=30,10,0)),0)+IF(ISNUMBER($R359),IF($R359&gt;=100,20,0),0)+IF(ISNUMBER($P359),IF($P359&gt;=150,20,IF($P359&gt;=50,12,5)),0)+IF(ISNUMBER($S359),IF($S359&lt;=1,15,0),0)</f>
        <v/>
      </c>
      <c r="AL359" s="48" t="n">
        <v>591</v>
      </c>
      <c r="AM359" s="49" t="n"/>
      <c r="AN359" s="48">
        <f>IF(AND(ISNUMBER($P359),ISNUMBER($AL359),$AL359&lt;&gt;0),IF(OR($P359&gt;180,$P359/$AL359*1000&gt;400),"Over ceiling, confirm SKU","Within"),"n/a")</f>
        <v/>
      </c>
      <c r="AO359" s="51" t="n"/>
      <c r="AP359" s="51" t="n"/>
      <c r="AQ359" s="51" t="n"/>
      <c r="AR359" s="34" t="inlineStr">
        <is>
          <t>Recalled, batch confirmed, to confirm</t>
        </is>
      </c>
      <c r="AS359" s="34" t="inlineStr">
        <is>
          <t>BLANK -&gt; requires live Amazon.ca capture</t>
        </is>
      </c>
      <c r="AT359" s="34" t="inlineStr">
        <is>
          <t>Unverified commercial data</t>
        </is>
      </c>
    </row>
    <row r="360" ht="28" customHeight="1">
      <c r="A360" s="34" t="inlineStr">
        <is>
          <t>Gatorade</t>
        </is>
      </c>
      <c r="B360" s="34" t="inlineStr">
        <is>
          <t>Gatorade G2 Low Sugar | Fruit Punch | 6 pack 591mL</t>
        </is>
      </c>
      <c r="C360" s="34" t="inlineStr">
        <is>
          <t>2) Electrolyte beverage (RTD)</t>
        </is>
      </c>
      <c r="D360" s="34" t="inlineStr">
        <is>
          <t>591 mL bottle</t>
        </is>
      </c>
      <c r="E360" s="48" t="n">
        <v>6</v>
      </c>
      <c r="F360" s="49" t="n"/>
      <c r="G360" s="50">
        <f>IF(AND(ISNUMBER($F360),ISNUMBER($E360),$E360&lt;&gt;0),$F360/$E360,"")</f>
        <v/>
      </c>
      <c r="H360" s="50">
        <f>IF(AND(ISNUMBER($F360),ISNUMBER($AL360),ISNUMBER($E360),($AL360*$E360)&lt;&gt;0),$F360/($AL360*$E360)*100,"")</f>
        <v/>
      </c>
      <c r="I360" s="51" t="n"/>
      <c r="J360" s="52" t="n"/>
      <c r="K360" s="50">
        <f>IF(AND(ISNUMBER($F360),ISNUMBER($J360)),$F360*(1-$J360),"")</f>
        <v/>
      </c>
      <c r="L360" s="51" t="n"/>
      <c r="M360" s="51" t="n"/>
      <c r="N360" s="50">
        <f>IF(ISNUMBER($F360),($F360-IF(ISNUMBER($AM360),$AM360,0))*(1-IF(ISNUMBER($J360),$J360,0)),"")</f>
        <v/>
      </c>
      <c r="O360" s="34" t="inlineStr">
        <is>
          <t>Fruit Punch</t>
        </is>
      </c>
      <c r="P360" s="48" t="n">
        <v>0</v>
      </c>
      <c r="Q360" s="48" t="n">
        <v>270</v>
      </c>
      <c r="R360" s="48" t="n">
        <v>75</v>
      </c>
      <c r="S360" s="48" t="n">
        <v>7</v>
      </c>
      <c r="T360" s="48" t="n">
        <v>30</v>
      </c>
      <c r="U360" s="34" t="inlineStr">
        <is>
          <t>Sugar + sucralose</t>
        </is>
      </c>
      <c r="V360" s="34" t="inlineStr">
        <is>
          <t>Same electrolytes, lower sugar</t>
        </is>
      </c>
      <c r="W360" s="51" t="n"/>
      <c r="X360" s="51" t="n"/>
      <c r="Y360" s="51" t="n"/>
      <c r="Z360" s="51" t="n"/>
      <c r="AA360" s="34" t="inlineStr">
        <is>
          <t>Medium</t>
        </is>
      </c>
      <c r="AB360" s="34" t="inlineStr">
        <is>
          <t>Reduced sugar Gatorade</t>
        </is>
      </c>
      <c r="AC360" s="34" t="inlineStr">
        <is>
          <t>Lower sugar Gatorade electrolytes</t>
        </is>
      </c>
      <c r="AD360" s="34" t="inlineStr">
        <is>
          <t>Electrolytes with much less sugar.</t>
        </is>
      </c>
      <c r="AE360" s="51" t="n"/>
      <c r="AF360" s="53">
        <f>IF(AND(ISNUMBER($P360),ISNUMBER($AL360),$AL360&lt;&gt;0),ROUND($P360/$AL360*100,1),"")</f>
        <v/>
      </c>
      <c r="AG360" s="54">
        <f>IF(AND(ISNUMBER($S360),ISNUMBER($AL360),$AL360&lt;&gt;0),ROUND($S360/$AL360*100,2),"")</f>
        <v/>
      </c>
      <c r="AH360" s="53">
        <f>IF(AND(ISNUMBER($Q360),ISNUMBER($AL360),$AL360&lt;&gt;0),ROUND($Q360/$AL360*100,1),"")</f>
        <v/>
      </c>
      <c r="AI360" s="48">
        <f>IF(ISNUMBER($S360),IF($S360&lt;=1,"Yes","No"),"n/a")</f>
        <v/>
      </c>
      <c r="AJ360" s="48">
        <f>IF(ISNUMBER($S360),ROUND(MAX(0,MIN(100,100-$S360*2.5-IF(ISNUMBER($T360),$T360,0)*0.12+IF($S360&lt;=1,12,0))),0),"")</f>
        <v/>
      </c>
      <c r="AK360" s="48">
        <f>IF(ISNUMBER($Q360),IF($Q360&gt;=100,20,IF($Q360&gt;=30,10,0)),0)+IF(ISNUMBER($R360),IF($R360&gt;=100,20,0),0)+IF(ISNUMBER($P360),IF($P360&gt;=150,20,IF($P360&gt;=50,12,5)),0)+IF(ISNUMBER($S360),IF($S360&lt;=1,15,0),0)</f>
        <v/>
      </c>
      <c r="AL360" s="48" t="n">
        <v>591</v>
      </c>
      <c r="AM360" s="49" t="n"/>
      <c r="AN360" s="48">
        <f>IF(AND(ISNUMBER($P360),ISNUMBER($AL360),$AL360&lt;&gt;0),IF(OR($P360&gt;180,$P360/$AL360*1000&gt;400),"Over ceiling, confirm SKU","Within"),"n/a")</f>
        <v/>
      </c>
      <c r="AO360" s="51" t="n"/>
      <c r="AP360" s="51" t="n"/>
      <c r="AQ360" s="51" t="n"/>
      <c r="AR360" s="34" t="inlineStr">
        <is>
          <t>Recalled, batch confirmed, to confirm</t>
        </is>
      </c>
      <c r="AS360" s="34" t="inlineStr">
        <is>
          <t>BLANK -&gt; requires live Amazon.ca capture</t>
        </is>
      </c>
      <c r="AT360" s="34" t="inlineStr">
        <is>
          <t>Unverified commercial data</t>
        </is>
      </c>
    </row>
    <row r="361" ht="28" customHeight="1">
      <c r="A361" s="34" t="inlineStr">
        <is>
          <t>Gatorade</t>
        </is>
      </c>
      <c r="B361" s="34" t="inlineStr">
        <is>
          <t>Gatorade G2 Low Sugar | Fruit Punch | 12 pack 591mL</t>
        </is>
      </c>
      <c r="C361" s="34" t="inlineStr">
        <is>
          <t>2) Electrolyte beverage (RTD)</t>
        </is>
      </c>
      <c r="D361" s="34" t="inlineStr">
        <is>
          <t>591 mL bottle</t>
        </is>
      </c>
      <c r="E361" s="48" t="n">
        <v>12</v>
      </c>
      <c r="F361" s="49" t="n"/>
      <c r="G361" s="50">
        <f>IF(AND(ISNUMBER($F361),ISNUMBER($E361),$E361&lt;&gt;0),$F361/$E361,"")</f>
        <v/>
      </c>
      <c r="H361" s="50">
        <f>IF(AND(ISNUMBER($F361),ISNUMBER($AL361),ISNUMBER($E361),($AL361*$E361)&lt;&gt;0),$F361/($AL361*$E361)*100,"")</f>
        <v/>
      </c>
      <c r="I361" s="51" t="n"/>
      <c r="J361" s="52" t="n"/>
      <c r="K361" s="50">
        <f>IF(AND(ISNUMBER($F361),ISNUMBER($J361)),$F361*(1-$J361),"")</f>
        <v/>
      </c>
      <c r="L361" s="51" t="n"/>
      <c r="M361" s="51" t="n"/>
      <c r="N361" s="50">
        <f>IF(ISNUMBER($F361),($F361-IF(ISNUMBER($AM361),$AM361,0))*(1-IF(ISNUMBER($J361),$J361,0)),"")</f>
        <v/>
      </c>
      <c r="O361" s="34" t="inlineStr">
        <is>
          <t>Fruit Punch</t>
        </is>
      </c>
      <c r="P361" s="48" t="n">
        <v>0</v>
      </c>
      <c r="Q361" s="48" t="n">
        <v>270</v>
      </c>
      <c r="R361" s="48" t="n">
        <v>75</v>
      </c>
      <c r="S361" s="48" t="n">
        <v>7</v>
      </c>
      <c r="T361" s="48" t="n">
        <v>30</v>
      </c>
      <c r="U361" s="34" t="inlineStr">
        <is>
          <t>Sugar + sucralose</t>
        </is>
      </c>
      <c r="V361" s="34" t="inlineStr">
        <is>
          <t>Same electrolytes, lower sugar</t>
        </is>
      </c>
      <c r="W361" s="51" t="n"/>
      <c r="X361" s="51" t="n"/>
      <c r="Y361" s="51" t="n"/>
      <c r="Z361" s="51" t="n"/>
      <c r="AA361" s="34" t="inlineStr">
        <is>
          <t>Medium</t>
        </is>
      </c>
      <c r="AB361" s="34" t="inlineStr">
        <is>
          <t>Reduced sugar Gatorade</t>
        </is>
      </c>
      <c r="AC361" s="34" t="inlineStr">
        <is>
          <t>Lower sugar Gatorade electrolytes</t>
        </is>
      </c>
      <c r="AD361" s="34" t="inlineStr">
        <is>
          <t>Electrolytes with much less sugar.</t>
        </is>
      </c>
      <c r="AE361" s="51" t="n"/>
      <c r="AF361" s="53">
        <f>IF(AND(ISNUMBER($P361),ISNUMBER($AL361),$AL361&lt;&gt;0),ROUND($P361/$AL361*100,1),"")</f>
        <v/>
      </c>
      <c r="AG361" s="54">
        <f>IF(AND(ISNUMBER($S361),ISNUMBER($AL361),$AL361&lt;&gt;0),ROUND($S361/$AL361*100,2),"")</f>
        <v/>
      </c>
      <c r="AH361" s="53">
        <f>IF(AND(ISNUMBER($Q361),ISNUMBER($AL361),$AL361&lt;&gt;0),ROUND($Q361/$AL361*100,1),"")</f>
        <v/>
      </c>
      <c r="AI361" s="48">
        <f>IF(ISNUMBER($S361),IF($S361&lt;=1,"Yes","No"),"n/a")</f>
        <v/>
      </c>
      <c r="AJ361" s="48">
        <f>IF(ISNUMBER($S361),ROUND(MAX(0,MIN(100,100-$S361*2.5-IF(ISNUMBER($T361),$T361,0)*0.12+IF($S361&lt;=1,12,0))),0),"")</f>
        <v/>
      </c>
      <c r="AK361" s="48">
        <f>IF(ISNUMBER($Q361),IF($Q361&gt;=100,20,IF($Q361&gt;=30,10,0)),0)+IF(ISNUMBER($R361),IF($R361&gt;=100,20,0),0)+IF(ISNUMBER($P361),IF($P361&gt;=150,20,IF($P361&gt;=50,12,5)),0)+IF(ISNUMBER($S361),IF($S361&lt;=1,15,0),0)</f>
        <v/>
      </c>
      <c r="AL361" s="48" t="n">
        <v>591</v>
      </c>
      <c r="AM361" s="49" t="n"/>
      <c r="AN361" s="48">
        <f>IF(AND(ISNUMBER($P361),ISNUMBER($AL361),$AL361&lt;&gt;0),IF(OR($P361&gt;180,$P361/$AL361*1000&gt;400),"Over ceiling, confirm SKU","Within"),"n/a")</f>
        <v/>
      </c>
      <c r="AO361" s="51" t="n"/>
      <c r="AP361" s="51" t="n"/>
      <c r="AQ361" s="51" t="n"/>
      <c r="AR361" s="34" t="inlineStr">
        <is>
          <t>Recalled, batch confirmed, to confirm</t>
        </is>
      </c>
      <c r="AS361" s="34" t="inlineStr">
        <is>
          <t>BLANK -&gt; requires live Amazon.ca capture</t>
        </is>
      </c>
      <c r="AT361" s="34" t="inlineStr">
        <is>
          <t>Unverified commercial data</t>
        </is>
      </c>
    </row>
    <row r="362" ht="28" customHeight="1">
      <c r="A362" s="34" t="inlineStr">
        <is>
          <t>Gatorade</t>
        </is>
      </c>
      <c r="B362" s="34" t="inlineStr">
        <is>
          <t>Gatorade G2 Low Sugar | Fruit Punch | 24 pack 591mL</t>
        </is>
      </c>
      <c r="C362" s="34" t="inlineStr">
        <is>
          <t>2) Electrolyte beverage (RTD)</t>
        </is>
      </c>
      <c r="D362" s="34" t="inlineStr">
        <is>
          <t>591 mL bottle</t>
        </is>
      </c>
      <c r="E362" s="48" t="n">
        <v>24</v>
      </c>
      <c r="F362" s="49" t="n"/>
      <c r="G362" s="50">
        <f>IF(AND(ISNUMBER($F362),ISNUMBER($E362),$E362&lt;&gt;0),$F362/$E362,"")</f>
        <v/>
      </c>
      <c r="H362" s="50">
        <f>IF(AND(ISNUMBER($F362),ISNUMBER($AL362),ISNUMBER($E362),($AL362*$E362)&lt;&gt;0),$F362/($AL362*$E362)*100,"")</f>
        <v/>
      </c>
      <c r="I362" s="51" t="n"/>
      <c r="J362" s="52" t="n"/>
      <c r="K362" s="50">
        <f>IF(AND(ISNUMBER($F362),ISNUMBER($J362)),$F362*(1-$J362),"")</f>
        <v/>
      </c>
      <c r="L362" s="51" t="n"/>
      <c r="M362" s="51" t="n"/>
      <c r="N362" s="50">
        <f>IF(ISNUMBER($F362),($F362-IF(ISNUMBER($AM362),$AM362,0))*(1-IF(ISNUMBER($J362),$J362,0)),"")</f>
        <v/>
      </c>
      <c r="O362" s="34" t="inlineStr">
        <is>
          <t>Fruit Punch</t>
        </is>
      </c>
      <c r="P362" s="48" t="n">
        <v>0</v>
      </c>
      <c r="Q362" s="48" t="n">
        <v>270</v>
      </c>
      <c r="R362" s="48" t="n">
        <v>75</v>
      </c>
      <c r="S362" s="48" t="n">
        <v>7</v>
      </c>
      <c r="T362" s="48" t="n">
        <v>30</v>
      </c>
      <c r="U362" s="34" t="inlineStr">
        <is>
          <t>Sugar + sucralose</t>
        </is>
      </c>
      <c r="V362" s="34" t="inlineStr">
        <is>
          <t>Same electrolytes, lower sugar</t>
        </is>
      </c>
      <c r="W362" s="51" t="n"/>
      <c r="X362" s="51" t="n"/>
      <c r="Y362" s="51" t="n"/>
      <c r="Z362" s="51" t="n"/>
      <c r="AA362" s="34" t="inlineStr">
        <is>
          <t>Medium</t>
        </is>
      </c>
      <c r="AB362" s="34" t="inlineStr">
        <is>
          <t>Reduced sugar Gatorade</t>
        </is>
      </c>
      <c r="AC362" s="34" t="inlineStr">
        <is>
          <t>Lower sugar Gatorade electrolytes</t>
        </is>
      </c>
      <c r="AD362" s="34" t="inlineStr">
        <is>
          <t>Electrolytes with much less sugar.</t>
        </is>
      </c>
      <c r="AE362" s="51" t="n"/>
      <c r="AF362" s="53">
        <f>IF(AND(ISNUMBER($P362),ISNUMBER($AL362),$AL362&lt;&gt;0),ROUND($P362/$AL362*100,1),"")</f>
        <v/>
      </c>
      <c r="AG362" s="54">
        <f>IF(AND(ISNUMBER($S362),ISNUMBER($AL362),$AL362&lt;&gt;0),ROUND($S362/$AL362*100,2),"")</f>
        <v/>
      </c>
      <c r="AH362" s="53">
        <f>IF(AND(ISNUMBER($Q362),ISNUMBER($AL362),$AL362&lt;&gt;0),ROUND($Q362/$AL362*100,1),"")</f>
        <v/>
      </c>
      <c r="AI362" s="48">
        <f>IF(ISNUMBER($S362),IF($S362&lt;=1,"Yes","No"),"n/a")</f>
        <v/>
      </c>
      <c r="AJ362" s="48">
        <f>IF(ISNUMBER($S362),ROUND(MAX(0,MIN(100,100-$S362*2.5-IF(ISNUMBER($T362),$T362,0)*0.12+IF($S362&lt;=1,12,0))),0),"")</f>
        <v/>
      </c>
      <c r="AK362" s="48">
        <f>IF(ISNUMBER($Q362),IF($Q362&gt;=100,20,IF($Q362&gt;=30,10,0)),0)+IF(ISNUMBER($R362),IF($R362&gt;=100,20,0),0)+IF(ISNUMBER($P362),IF($P362&gt;=150,20,IF($P362&gt;=50,12,5)),0)+IF(ISNUMBER($S362),IF($S362&lt;=1,15,0),0)</f>
        <v/>
      </c>
      <c r="AL362" s="48" t="n">
        <v>591</v>
      </c>
      <c r="AM362" s="49" t="n"/>
      <c r="AN362" s="48">
        <f>IF(AND(ISNUMBER($P362),ISNUMBER($AL362),$AL362&lt;&gt;0),IF(OR($P362&gt;180,$P362/$AL362*1000&gt;400),"Over ceiling, confirm SKU","Within"),"n/a")</f>
        <v/>
      </c>
      <c r="AO362" s="51" t="n"/>
      <c r="AP362" s="51" t="n"/>
      <c r="AQ362" s="51" t="n"/>
      <c r="AR362" s="34" t="inlineStr">
        <is>
          <t>Recalled, batch confirmed, to confirm</t>
        </is>
      </c>
      <c r="AS362" s="34" t="inlineStr">
        <is>
          <t>BLANK -&gt; requires live Amazon.ca capture</t>
        </is>
      </c>
      <c r="AT362" s="34" t="inlineStr">
        <is>
          <t>Unverified commercial data</t>
        </is>
      </c>
    </row>
    <row r="363" ht="28" customHeight="1">
      <c r="A363" s="34" t="inlineStr">
        <is>
          <t>Gatorade</t>
        </is>
      </c>
      <c r="B363" s="34" t="inlineStr">
        <is>
          <t>Gatorade G2 Low Sugar | Grape | single 591mL</t>
        </is>
      </c>
      <c r="C363" s="34" t="inlineStr">
        <is>
          <t>2) Electrolyte beverage (RTD)</t>
        </is>
      </c>
      <c r="D363" s="34" t="inlineStr">
        <is>
          <t>591 mL bottle</t>
        </is>
      </c>
      <c r="E363" s="48" t="n">
        <v>1</v>
      </c>
      <c r="F363" s="49" t="n"/>
      <c r="G363" s="50">
        <f>IF(AND(ISNUMBER($F363),ISNUMBER($E363),$E363&lt;&gt;0),$F363/$E363,"")</f>
        <v/>
      </c>
      <c r="H363" s="50">
        <f>IF(AND(ISNUMBER($F363),ISNUMBER($AL363),ISNUMBER($E363),($AL363*$E363)&lt;&gt;0),$F363/($AL363*$E363)*100,"")</f>
        <v/>
      </c>
      <c r="I363" s="51" t="n"/>
      <c r="J363" s="52" t="n"/>
      <c r="K363" s="50">
        <f>IF(AND(ISNUMBER($F363),ISNUMBER($J363)),$F363*(1-$J363),"")</f>
        <v/>
      </c>
      <c r="L363" s="51" t="n"/>
      <c r="M363" s="51" t="n"/>
      <c r="N363" s="50">
        <f>IF(ISNUMBER($F363),($F363-IF(ISNUMBER($AM363),$AM363,0))*(1-IF(ISNUMBER($J363),$J363,0)),"")</f>
        <v/>
      </c>
      <c r="O363" s="34" t="inlineStr">
        <is>
          <t>Grape</t>
        </is>
      </c>
      <c r="P363" s="48" t="n">
        <v>0</v>
      </c>
      <c r="Q363" s="48" t="n">
        <v>270</v>
      </c>
      <c r="R363" s="48" t="n">
        <v>75</v>
      </c>
      <c r="S363" s="48" t="n">
        <v>7</v>
      </c>
      <c r="T363" s="48" t="n">
        <v>30</v>
      </c>
      <c r="U363" s="34" t="inlineStr">
        <is>
          <t>Sugar + sucralose</t>
        </is>
      </c>
      <c r="V363" s="34" t="inlineStr">
        <is>
          <t>Same electrolytes, lower sugar</t>
        </is>
      </c>
      <c r="W363" s="51" t="n"/>
      <c r="X363" s="51" t="n"/>
      <c r="Y363" s="51" t="n"/>
      <c r="Z363" s="51" t="n"/>
      <c r="AA363" s="34" t="inlineStr">
        <is>
          <t>Medium</t>
        </is>
      </c>
      <c r="AB363" s="34" t="inlineStr">
        <is>
          <t>Reduced sugar Gatorade</t>
        </is>
      </c>
      <c r="AC363" s="34" t="inlineStr">
        <is>
          <t>Lower sugar Gatorade electrolytes</t>
        </is>
      </c>
      <c r="AD363" s="34" t="inlineStr">
        <is>
          <t>Electrolytes with much less sugar.</t>
        </is>
      </c>
      <c r="AE363" s="51" t="n"/>
      <c r="AF363" s="53">
        <f>IF(AND(ISNUMBER($P363),ISNUMBER($AL363),$AL363&lt;&gt;0),ROUND($P363/$AL363*100,1),"")</f>
        <v/>
      </c>
      <c r="AG363" s="54">
        <f>IF(AND(ISNUMBER($S363),ISNUMBER($AL363),$AL363&lt;&gt;0),ROUND($S363/$AL363*100,2),"")</f>
        <v/>
      </c>
      <c r="AH363" s="53">
        <f>IF(AND(ISNUMBER($Q363),ISNUMBER($AL363),$AL363&lt;&gt;0),ROUND($Q363/$AL363*100,1),"")</f>
        <v/>
      </c>
      <c r="AI363" s="48">
        <f>IF(ISNUMBER($S363),IF($S363&lt;=1,"Yes","No"),"n/a")</f>
        <v/>
      </c>
      <c r="AJ363" s="48">
        <f>IF(ISNUMBER($S363),ROUND(MAX(0,MIN(100,100-$S363*2.5-IF(ISNUMBER($T363),$T363,0)*0.12+IF($S363&lt;=1,12,0))),0),"")</f>
        <v/>
      </c>
      <c r="AK363" s="48">
        <f>IF(ISNUMBER($Q363),IF($Q363&gt;=100,20,IF($Q363&gt;=30,10,0)),0)+IF(ISNUMBER($R363),IF($R363&gt;=100,20,0),0)+IF(ISNUMBER($P363),IF($P363&gt;=150,20,IF($P363&gt;=50,12,5)),0)+IF(ISNUMBER($S363),IF($S363&lt;=1,15,0),0)</f>
        <v/>
      </c>
      <c r="AL363" s="48" t="n">
        <v>591</v>
      </c>
      <c r="AM363" s="49" t="n"/>
      <c r="AN363" s="48">
        <f>IF(AND(ISNUMBER($P363),ISNUMBER($AL363),$AL363&lt;&gt;0),IF(OR($P363&gt;180,$P363/$AL363*1000&gt;400),"Over ceiling, confirm SKU","Within"),"n/a")</f>
        <v/>
      </c>
      <c r="AO363" s="51" t="n"/>
      <c r="AP363" s="51" t="n"/>
      <c r="AQ363" s="51" t="n"/>
      <c r="AR363" s="34" t="inlineStr">
        <is>
          <t>Recalled, batch confirmed, to confirm</t>
        </is>
      </c>
      <c r="AS363" s="34" t="inlineStr">
        <is>
          <t>BLANK -&gt; requires live Amazon.ca capture</t>
        </is>
      </c>
      <c r="AT363" s="34" t="inlineStr">
        <is>
          <t>Unverified commercial data</t>
        </is>
      </c>
    </row>
    <row r="364" ht="28" customHeight="1">
      <c r="A364" s="34" t="inlineStr">
        <is>
          <t>Gatorade</t>
        </is>
      </c>
      <c r="B364" s="34" t="inlineStr">
        <is>
          <t>Gatorade G2 Low Sugar | Grape | 6 pack 591mL</t>
        </is>
      </c>
      <c r="C364" s="34" t="inlineStr">
        <is>
          <t>2) Electrolyte beverage (RTD)</t>
        </is>
      </c>
      <c r="D364" s="34" t="inlineStr">
        <is>
          <t>591 mL bottle</t>
        </is>
      </c>
      <c r="E364" s="48" t="n">
        <v>6</v>
      </c>
      <c r="F364" s="49" t="n"/>
      <c r="G364" s="50">
        <f>IF(AND(ISNUMBER($F364),ISNUMBER($E364),$E364&lt;&gt;0),$F364/$E364,"")</f>
        <v/>
      </c>
      <c r="H364" s="50">
        <f>IF(AND(ISNUMBER($F364),ISNUMBER($AL364),ISNUMBER($E364),($AL364*$E364)&lt;&gt;0),$F364/($AL364*$E364)*100,"")</f>
        <v/>
      </c>
      <c r="I364" s="51" t="n"/>
      <c r="J364" s="52" t="n"/>
      <c r="K364" s="50">
        <f>IF(AND(ISNUMBER($F364),ISNUMBER($J364)),$F364*(1-$J364),"")</f>
        <v/>
      </c>
      <c r="L364" s="51" t="n"/>
      <c r="M364" s="51" t="n"/>
      <c r="N364" s="50">
        <f>IF(ISNUMBER($F364),($F364-IF(ISNUMBER($AM364),$AM364,0))*(1-IF(ISNUMBER($J364),$J364,0)),"")</f>
        <v/>
      </c>
      <c r="O364" s="34" t="inlineStr">
        <is>
          <t>Grape</t>
        </is>
      </c>
      <c r="P364" s="48" t="n">
        <v>0</v>
      </c>
      <c r="Q364" s="48" t="n">
        <v>270</v>
      </c>
      <c r="R364" s="48" t="n">
        <v>75</v>
      </c>
      <c r="S364" s="48" t="n">
        <v>7</v>
      </c>
      <c r="T364" s="48" t="n">
        <v>30</v>
      </c>
      <c r="U364" s="34" t="inlineStr">
        <is>
          <t>Sugar + sucralose</t>
        </is>
      </c>
      <c r="V364" s="34" t="inlineStr">
        <is>
          <t>Same electrolytes, lower sugar</t>
        </is>
      </c>
      <c r="W364" s="51" t="n"/>
      <c r="X364" s="51" t="n"/>
      <c r="Y364" s="51" t="n"/>
      <c r="Z364" s="51" t="n"/>
      <c r="AA364" s="34" t="inlineStr">
        <is>
          <t>Medium</t>
        </is>
      </c>
      <c r="AB364" s="34" t="inlineStr">
        <is>
          <t>Reduced sugar Gatorade</t>
        </is>
      </c>
      <c r="AC364" s="34" t="inlineStr">
        <is>
          <t>Lower sugar Gatorade electrolytes</t>
        </is>
      </c>
      <c r="AD364" s="34" t="inlineStr">
        <is>
          <t>Electrolytes with much less sugar.</t>
        </is>
      </c>
      <c r="AE364" s="51" t="n"/>
      <c r="AF364" s="53">
        <f>IF(AND(ISNUMBER($P364),ISNUMBER($AL364),$AL364&lt;&gt;0),ROUND($P364/$AL364*100,1),"")</f>
        <v/>
      </c>
      <c r="AG364" s="54">
        <f>IF(AND(ISNUMBER($S364),ISNUMBER($AL364),$AL364&lt;&gt;0),ROUND($S364/$AL364*100,2),"")</f>
        <v/>
      </c>
      <c r="AH364" s="53">
        <f>IF(AND(ISNUMBER($Q364),ISNUMBER($AL364),$AL364&lt;&gt;0),ROUND($Q364/$AL364*100,1),"")</f>
        <v/>
      </c>
      <c r="AI364" s="48">
        <f>IF(ISNUMBER($S364),IF($S364&lt;=1,"Yes","No"),"n/a")</f>
        <v/>
      </c>
      <c r="AJ364" s="48">
        <f>IF(ISNUMBER($S364),ROUND(MAX(0,MIN(100,100-$S364*2.5-IF(ISNUMBER($T364),$T364,0)*0.12+IF($S364&lt;=1,12,0))),0),"")</f>
        <v/>
      </c>
      <c r="AK364" s="48">
        <f>IF(ISNUMBER($Q364),IF($Q364&gt;=100,20,IF($Q364&gt;=30,10,0)),0)+IF(ISNUMBER($R364),IF($R364&gt;=100,20,0),0)+IF(ISNUMBER($P364),IF($P364&gt;=150,20,IF($P364&gt;=50,12,5)),0)+IF(ISNUMBER($S364),IF($S364&lt;=1,15,0),0)</f>
        <v/>
      </c>
      <c r="AL364" s="48" t="n">
        <v>591</v>
      </c>
      <c r="AM364" s="49" t="n"/>
      <c r="AN364" s="48">
        <f>IF(AND(ISNUMBER($P364),ISNUMBER($AL364),$AL364&lt;&gt;0),IF(OR($P364&gt;180,$P364/$AL364*1000&gt;400),"Over ceiling, confirm SKU","Within"),"n/a")</f>
        <v/>
      </c>
      <c r="AO364" s="51" t="n"/>
      <c r="AP364" s="51" t="n"/>
      <c r="AQ364" s="51" t="n"/>
      <c r="AR364" s="34" t="inlineStr">
        <is>
          <t>Recalled, batch confirmed, to confirm</t>
        </is>
      </c>
      <c r="AS364" s="34" t="inlineStr">
        <is>
          <t>BLANK -&gt; requires live Amazon.ca capture</t>
        </is>
      </c>
      <c r="AT364" s="34" t="inlineStr">
        <is>
          <t>Unverified commercial data</t>
        </is>
      </c>
    </row>
    <row r="365" ht="28" customHeight="1">
      <c r="A365" s="34" t="inlineStr">
        <is>
          <t>Gatorade</t>
        </is>
      </c>
      <c r="B365" s="34" t="inlineStr">
        <is>
          <t>Gatorade G2 Low Sugar | Grape | 12 pack 591mL</t>
        </is>
      </c>
      <c r="C365" s="34" t="inlineStr">
        <is>
          <t>2) Electrolyte beverage (RTD)</t>
        </is>
      </c>
      <c r="D365" s="34" t="inlineStr">
        <is>
          <t>591 mL bottle</t>
        </is>
      </c>
      <c r="E365" s="48" t="n">
        <v>12</v>
      </c>
      <c r="F365" s="49" t="n"/>
      <c r="G365" s="50">
        <f>IF(AND(ISNUMBER($F365),ISNUMBER($E365),$E365&lt;&gt;0),$F365/$E365,"")</f>
        <v/>
      </c>
      <c r="H365" s="50">
        <f>IF(AND(ISNUMBER($F365),ISNUMBER($AL365),ISNUMBER($E365),($AL365*$E365)&lt;&gt;0),$F365/($AL365*$E365)*100,"")</f>
        <v/>
      </c>
      <c r="I365" s="51" t="n"/>
      <c r="J365" s="52" t="n"/>
      <c r="K365" s="50">
        <f>IF(AND(ISNUMBER($F365),ISNUMBER($J365)),$F365*(1-$J365),"")</f>
        <v/>
      </c>
      <c r="L365" s="51" t="n"/>
      <c r="M365" s="51" t="n"/>
      <c r="N365" s="50">
        <f>IF(ISNUMBER($F365),($F365-IF(ISNUMBER($AM365),$AM365,0))*(1-IF(ISNUMBER($J365),$J365,0)),"")</f>
        <v/>
      </c>
      <c r="O365" s="34" t="inlineStr">
        <is>
          <t>Grape</t>
        </is>
      </c>
      <c r="P365" s="48" t="n">
        <v>0</v>
      </c>
      <c r="Q365" s="48" t="n">
        <v>270</v>
      </c>
      <c r="R365" s="48" t="n">
        <v>75</v>
      </c>
      <c r="S365" s="48" t="n">
        <v>7</v>
      </c>
      <c r="T365" s="48" t="n">
        <v>30</v>
      </c>
      <c r="U365" s="34" t="inlineStr">
        <is>
          <t>Sugar + sucralose</t>
        </is>
      </c>
      <c r="V365" s="34" t="inlineStr">
        <is>
          <t>Same electrolytes, lower sugar</t>
        </is>
      </c>
      <c r="W365" s="51" t="n"/>
      <c r="X365" s="51" t="n"/>
      <c r="Y365" s="51" t="n"/>
      <c r="Z365" s="51" t="n"/>
      <c r="AA365" s="34" t="inlineStr">
        <is>
          <t>Medium</t>
        </is>
      </c>
      <c r="AB365" s="34" t="inlineStr">
        <is>
          <t>Reduced sugar Gatorade</t>
        </is>
      </c>
      <c r="AC365" s="34" t="inlineStr">
        <is>
          <t>Lower sugar Gatorade electrolytes</t>
        </is>
      </c>
      <c r="AD365" s="34" t="inlineStr">
        <is>
          <t>Electrolytes with much less sugar.</t>
        </is>
      </c>
      <c r="AE365" s="51" t="n"/>
      <c r="AF365" s="53">
        <f>IF(AND(ISNUMBER($P365),ISNUMBER($AL365),$AL365&lt;&gt;0),ROUND($P365/$AL365*100,1),"")</f>
        <v/>
      </c>
      <c r="AG365" s="54">
        <f>IF(AND(ISNUMBER($S365),ISNUMBER($AL365),$AL365&lt;&gt;0),ROUND($S365/$AL365*100,2),"")</f>
        <v/>
      </c>
      <c r="AH365" s="53">
        <f>IF(AND(ISNUMBER($Q365),ISNUMBER($AL365),$AL365&lt;&gt;0),ROUND($Q365/$AL365*100,1),"")</f>
        <v/>
      </c>
      <c r="AI365" s="48">
        <f>IF(ISNUMBER($S365),IF($S365&lt;=1,"Yes","No"),"n/a")</f>
        <v/>
      </c>
      <c r="AJ365" s="48">
        <f>IF(ISNUMBER($S365),ROUND(MAX(0,MIN(100,100-$S365*2.5-IF(ISNUMBER($T365),$T365,0)*0.12+IF($S365&lt;=1,12,0))),0),"")</f>
        <v/>
      </c>
      <c r="AK365" s="48">
        <f>IF(ISNUMBER($Q365),IF($Q365&gt;=100,20,IF($Q365&gt;=30,10,0)),0)+IF(ISNUMBER($R365),IF($R365&gt;=100,20,0),0)+IF(ISNUMBER($P365),IF($P365&gt;=150,20,IF($P365&gt;=50,12,5)),0)+IF(ISNUMBER($S365),IF($S365&lt;=1,15,0),0)</f>
        <v/>
      </c>
      <c r="AL365" s="48" t="n">
        <v>591</v>
      </c>
      <c r="AM365" s="49" t="n"/>
      <c r="AN365" s="48">
        <f>IF(AND(ISNUMBER($P365),ISNUMBER($AL365),$AL365&lt;&gt;0),IF(OR($P365&gt;180,$P365/$AL365*1000&gt;400),"Over ceiling, confirm SKU","Within"),"n/a")</f>
        <v/>
      </c>
      <c r="AO365" s="51" t="n"/>
      <c r="AP365" s="51" t="n"/>
      <c r="AQ365" s="51" t="n"/>
      <c r="AR365" s="34" t="inlineStr">
        <is>
          <t>Recalled, batch confirmed, to confirm</t>
        </is>
      </c>
      <c r="AS365" s="34" t="inlineStr">
        <is>
          <t>BLANK -&gt; requires live Amazon.ca capture</t>
        </is>
      </c>
      <c r="AT365" s="34" t="inlineStr">
        <is>
          <t>Unverified commercial data</t>
        </is>
      </c>
    </row>
    <row r="366" ht="28" customHeight="1">
      <c r="A366" s="34" t="inlineStr">
        <is>
          <t>Gatorade</t>
        </is>
      </c>
      <c r="B366" s="34" t="inlineStr">
        <is>
          <t>Gatorade G2 Low Sugar | Grape | 24 pack 591mL</t>
        </is>
      </c>
      <c r="C366" s="34" t="inlineStr">
        <is>
          <t>2) Electrolyte beverage (RTD)</t>
        </is>
      </c>
      <c r="D366" s="34" t="inlineStr">
        <is>
          <t>591 mL bottle</t>
        </is>
      </c>
      <c r="E366" s="48" t="n">
        <v>24</v>
      </c>
      <c r="F366" s="49" t="n"/>
      <c r="G366" s="50">
        <f>IF(AND(ISNUMBER($F366),ISNUMBER($E366),$E366&lt;&gt;0),$F366/$E366,"")</f>
        <v/>
      </c>
      <c r="H366" s="50">
        <f>IF(AND(ISNUMBER($F366),ISNUMBER($AL366),ISNUMBER($E366),($AL366*$E366)&lt;&gt;0),$F366/($AL366*$E366)*100,"")</f>
        <v/>
      </c>
      <c r="I366" s="51" t="n"/>
      <c r="J366" s="52" t="n"/>
      <c r="K366" s="50">
        <f>IF(AND(ISNUMBER($F366),ISNUMBER($J366)),$F366*(1-$J366),"")</f>
        <v/>
      </c>
      <c r="L366" s="51" t="n"/>
      <c r="M366" s="51" t="n"/>
      <c r="N366" s="50">
        <f>IF(ISNUMBER($F366),($F366-IF(ISNUMBER($AM366),$AM366,0))*(1-IF(ISNUMBER($J366),$J366,0)),"")</f>
        <v/>
      </c>
      <c r="O366" s="34" t="inlineStr">
        <is>
          <t>Grape</t>
        </is>
      </c>
      <c r="P366" s="48" t="n">
        <v>0</v>
      </c>
      <c r="Q366" s="48" t="n">
        <v>270</v>
      </c>
      <c r="R366" s="48" t="n">
        <v>75</v>
      </c>
      <c r="S366" s="48" t="n">
        <v>7</v>
      </c>
      <c r="T366" s="48" t="n">
        <v>30</v>
      </c>
      <c r="U366" s="34" t="inlineStr">
        <is>
          <t>Sugar + sucralose</t>
        </is>
      </c>
      <c r="V366" s="34" t="inlineStr">
        <is>
          <t>Same electrolytes, lower sugar</t>
        </is>
      </c>
      <c r="W366" s="51" t="n"/>
      <c r="X366" s="51" t="n"/>
      <c r="Y366" s="51" t="n"/>
      <c r="Z366" s="51" t="n"/>
      <c r="AA366" s="34" t="inlineStr">
        <is>
          <t>Medium</t>
        </is>
      </c>
      <c r="AB366" s="34" t="inlineStr">
        <is>
          <t>Reduced sugar Gatorade</t>
        </is>
      </c>
      <c r="AC366" s="34" t="inlineStr">
        <is>
          <t>Lower sugar Gatorade electrolytes</t>
        </is>
      </c>
      <c r="AD366" s="34" t="inlineStr">
        <is>
          <t>Electrolytes with much less sugar.</t>
        </is>
      </c>
      <c r="AE366" s="51" t="n"/>
      <c r="AF366" s="53">
        <f>IF(AND(ISNUMBER($P366),ISNUMBER($AL366),$AL366&lt;&gt;0),ROUND($P366/$AL366*100,1),"")</f>
        <v/>
      </c>
      <c r="AG366" s="54">
        <f>IF(AND(ISNUMBER($S366),ISNUMBER($AL366),$AL366&lt;&gt;0),ROUND($S366/$AL366*100,2),"")</f>
        <v/>
      </c>
      <c r="AH366" s="53">
        <f>IF(AND(ISNUMBER($Q366),ISNUMBER($AL366),$AL366&lt;&gt;0),ROUND($Q366/$AL366*100,1),"")</f>
        <v/>
      </c>
      <c r="AI366" s="48">
        <f>IF(ISNUMBER($S366),IF($S366&lt;=1,"Yes","No"),"n/a")</f>
        <v/>
      </c>
      <c r="AJ366" s="48">
        <f>IF(ISNUMBER($S366),ROUND(MAX(0,MIN(100,100-$S366*2.5-IF(ISNUMBER($T366),$T366,0)*0.12+IF($S366&lt;=1,12,0))),0),"")</f>
        <v/>
      </c>
      <c r="AK366" s="48">
        <f>IF(ISNUMBER($Q366),IF($Q366&gt;=100,20,IF($Q366&gt;=30,10,0)),0)+IF(ISNUMBER($R366),IF($R366&gt;=100,20,0),0)+IF(ISNUMBER($P366),IF($P366&gt;=150,20,IF($P366&gt;=50,12,5)),0)+IF(ISNUMBER($S366),IF($S366&lt;=1,15,0),0)</f>
        <v/>
      </c>
      <c r="AL366" s="48" t="n">
        <v>591</v>
      </c>
      <c r="AM366" s="49" t="n"/>
      <c r="AN366" s="48">
        <f>IF(AND(ISNUMBER($P366),ISNUMBER($AL366),$AL366&lt;&gt;0),IF(OR($P366&gt;180,$P366/$AL366*1000&gt;400),"Over ceiling, confirm SKU","Within"),"n/a")</f>
        <v/>
      </c>
      <c r="AO366" s="51" t="n"/>
      <c r="AP366" s="51" t="n"/>
      <c r="AQ366" s="51" t="n"/>
      <c r="AR366" s="34" t="inlineStr">
        <is>
          <t>Recalled, batch confirmed, to confirm</t>
        </is>
      </c>
      <c r="AS366" s="34" t="inlineStr">
        <is>
          <t>BLANK -&gt; requires live Amazon.ca capture</t>
        </is>
      </c>
      <c r="AT366" s="34" t="inlineStr">
        <is>
          <t>Unverified commercial data</t>
        </is>
      </c>
    </row>
    <row r="367" ht="28" customHeight="1">
      <c r="A367" s="34" t="inlineStr">
        <is>
          <t>Gatorade</t>
        </is>
      </c>
      <c r="B367" s="34" t="inlineStr">
        <is>
          <t>Gatorade G2 Low Sugar | Lemon-Lime | single 591mL</t>
        </is>
      </c>
      <c r="C367" s="34" t="inlineStr">
        <is>
          <t>2) Electrolyte beverage (RTD)</t>
        </is>
      </c>
      <c r="D367" s="34" t="inlineStr">
        <is>
          <t>591 mL bottle</t>
        </is>
      </c>
      <c r="E367" s="48" t="n">
        <v>1</v>
      </c>
      <c r="F367" s="49" t="n"/>
      <c r="G367" s="50">
        <f>IF(AND(ISNUMBER($F367),ISNUMBER($E367),$E367&lt;&gt;0),$F367/$E367,"")</f>
        <v/>
      </c>
      <c r="H367" s="50">
        <f>IF(AND(ISNUMBER($F367),ISNUMBER($AL367),ISNUMBER($E367),($AL367*$E367)&lt;&gt;0),$F367/($AL367*$E367)*100,"")</f>
        <v/>
      </c>
      <c r="I367" s="51" t="n"/>
      <c r="J367" s="52" t="n"/>
      <c r="K367" s="50">
        <f>IF(AND(ISNUMBER($F367),ISNUMBER($J367)),$F367*(1-$J367),"")</f>
        <v/>
      </c>
      <c r="L367" s="51" t="n"/>
      <c r="M367" s="51" t="n"/>
      <c r="N367" s="50">
        <f>IF(ISNUMBER($F367),($F367-IF(ISNUMBER($AM367),$AM367,0))*(1-IF(ISNUMBER($J367),$J367,0)),"")</f>
        <v/>
      </c>
      <c r="O367" s="34" t="inlineStr">
        <is>
          <t>Lemon-Lime</t>
        </is>
      </c>
      <c r="P367" s="48" t="n">
        <v>0</v>
      </c>
      <c r="Q367" s="48" t="n">
        <v>270</v>
      </c>
      <c r="R367" s="48" t="n">
        <v>75</v>
      </c>
      <c r="S367" s="48" t="n">
        <v>7</v>
      </c>
      <c r="T367" s="48" t="n">
        <v>30</v>
      </c>
      <c r="U367" s="34" t="inlineStr">
        <is>
          <t>Sugar + sucralose</t>
        </is>
      </c>
      <c r="V367" s="34" t="inlineStr">
        <is>
          <t>Same electrolytes, lower sugar</t>
        </is>
      </c>
      <c r="W367" s="51" t="n"/>
      <c r="X367" s="51" t="n"/>
      <c r="Y367" s="51" t="n"/>
      <c r="Z367" s="51" t="n"/>
      <c r="AA367" s="34" t="inlineStr">
        <is>
          <t>Medium</t>
        </is>
      </c>
      <c r="AB367" s="34" t="inlineStr">
        <is>
          <t>Reduced sugar Gatorade</t>
        </is>
      </c>
      <c r="AC367" s="34" t="inlineStr">
        <is>
          <t>Lower sugar Gatorade electrolytes</t>
        </is>
      </c>
      <c r="AD367" s="34" t="inlineStr">
        <is>
          <t>Electrolytes with much less sugar.</t>
        </is>
      </c>
      <c r="AE367" s="51" t="n"/>
      <c r="AF367" s="53">
        <f>IF(AND(ISNUMBER($P367),ISNUMBER($AL367),$AL367&lt;&gt;0),ROUND($P367/$AL367*100,1),"")</f>
        <v/>
      </c>
      <c r="AG367" s="54">
        <f>IF(AND(ISNUMBER($S367),ISNUMBER($AL367),$AL367&lt;&gt;0),ROUND($S367/$AL367*100,2),"")</f>
        <v/>
      </c>
      <c r="AH367" s="53">
        <f>IF(AND(ISNUMBER($Q367),ISNUMBER($AL367),$AL367&lt;&gt;0),ROUND($Q367/$AL367*100,1),"")</f>
        <v/>
      </c>
      <c r="AI367" s="48">
        <f>IF(ISNUMBER($S367),IF($S367&lt;=1,"Yes","No"),"n/a")</f>
        <v/>
      </c>
      <c r="AJ367" s="48">
        <f>IF(ISNUMBER($S367),ROUND(MAX(0,MIN(100,100-$S367*2.5-IF(ISNUMBER($T367),$T367,0)*0.12+IF($S367&lt;=1,12,0))),0),"")</f>
        <v/>
      </c>
      <c r="AK367" s="48">
        <f>IF(ISNUMBER($Q367),IF($Q367&gt;=100,20,IF($Q367&gt;=30,10,0)),0)+IF(ISNUMBER($R367),IF($R367&gt;=100,20,0),0)+IF(ISNUMBER($P367),IF($P367&gt;=150,20,IF($P367&gt;=50,12,5)),0)+IF(ISNUMBER($S367),IF($S367&lt;=1,15,0),0)</f>
        <v/>
      </c>
      <c r="AL367" s="48" t="n">
        <v>591</v>
      </c>
      <c r="AM367" s="49" t="n"/>
      <c r="AN367" s="48">
        <f>IF(AND(ISNUMBER($P367),ISNUMBER($AL367),$AL367&lt;&gt;0),IF(OR($P367&gt;180,$P367/$AL367*1000&gt;400),"Over ceiling, confirm SKU","Within"),"n/a")</f>
        <v/>
      </c>
      <c r="AO367" s="51" t="n"/>
      <c r="AP367" s="51" t="n"/>
      <c r="AQ367" s="51" t="n"/>
      <c r="AR367" s="34" t="inlineStr">
        <is>
          <t>Recalled, batch confirmed, to confirm</t>
        </is>
      </c>
      <c r="AS367" s="34" t="inlineStr">
        <is>
          <t>BLANK -&gt; requires live Amazon.ca capture</t>
        </is>
      </c>
      <c r="AT367" s="34" t="inlineStr">
        <is>
          <t>Unverified commercial data</t>
        </is>
      </c>
    </row>
    <row r="368" ht="28" customHeight="1">
      <c r="A368" s="34" t="inlineStr">
        <is>
          <t>Gatorade</t>
        </is>
      </c>
      <c r="B368" s="34" t="inlineStr">
        <is>
          <t>Gatorade G2 Low Sugar | Lemon-Lime | 6 pack 591mL</t>
        </is>
      </c>
      <c r="C368" s="34" t="inlineStr">
        <is>
          <t>2) Electrolyte beverage (RTD)</t>
        </is>
      </c>
      <c r="D368" s="34" t="inlineStr">
        <is>
          <t>591 mL bottle</t>
        </is>
      </c>
      <c r="E368" s="48" t="n">
        <v>6</v>
      </c>
      <c r="F368" s="49" t="n"/>
      <c r="G368" s="50">
        <f>IF(AND(ISNUMBER($F368),ISNUMBER($E368),$E368&lt;&gt;0),$F368/$E368,"")</f>
        <v/>
      </c>
      <c r="H368" s="50">
        <f>IF(AND(ISNUMBER($F368),ISNUMBER($AL368),ISNUMBER($E368),($AL368*$E368)&lt;&gt;0),$F368/($AL368*$E368)*100,"")</f>
        <v/>
      </c>
      <c r="I368" s="51" t="n"/>
      <c r="J368" s="52" t="n"/>
      <c r="K368" s="50">
        <f>IF(AND(ISNUMBER($F368),ISNUMBER($J368)),$F368*(1-$J368),"")</f>
        <v/>
      </c>
      <c r="L368" s="51" t="n"/>
      <c r="M368" s="51" t="n"/>
      <c r="N368" s="50">
        <f>IF(ISNUMBER($F368),($F368-IF(ISNUMBER($AM368),$AM368,0))*(1-IF(ISNUMBER($J368),$J368,0)),"")</f>
        <v/>
      </c>
      <c r="O368" s="34" t="inlineStr">
        <is>
          <t>Lemon-Lime</t>
        </is>
      </c>
      <c r="P368" s="48" t="n">
        <v>0</v>
      </c>
      <c r="Q368" s="48" t="n">
        <v>270</v>
      </c>
      <c r="R368" s="48" t="n">
        <v>75</v>
      </c>
      <c r="S368" s="48" t="n">
        <v>7</v>
      </c>
      <c r="T368" s="48" t="n">
        <v>30</v>
      </c>
      <c r="U368" s="34" t="inlineStr">
        <is>
          <t>Sugar + sucralose</t>
        </is>
      </c>
      <c r="V368" s="34" t="inlineStr">
        <is>
          <t>Same electrolytes, lower sugar</t>
        </is>
      </c>
      <c r="W368" s="51" t="n"/>
      <c r="X368" s="51" t="n"/>
      <c r="Y368" s="51" t="n"/>
      <c r="Z368" s="51" t="n"/>
      <c r="AA368" s="34" t="inlineStr">
        <is>
          <t>Medium</t>
        </is>
      </c>
      <c r="AB368" s="34" t="inlineStr">
        <is>
          <t>Reduced sugar Gatorade</t>
        </is>
      </c>
      <c r="AC368" s="34" t="inlineStr">
        <is>
          <t>Lower sugar Gatorade electrolytes</t>
        </is>
      </c>
      <c r="AD368" s="34" t="inlineStr">
        <is>
          <t>Electrolytes with much less sugar.</t>
        </is>
      </c>
      <c r="AE368" s="51" t="n"/>
      <c r="AF368" s="53">
        <f>IF(AND(ISNUMBER($P368),ISNUMBER($AL368),$AL368&lt;&gt;0),ROUND($P368/$AL368*100,1),"")</f>
        <v/>
      </c>
      <c r="AG368" s="54">
        <f>IF(AND(ISNUMBER($S368),ISNUMBER($AL368),$AL368&lt;&gt;0),ROUND($S368/$AL368*100,2),"")</f>
        <v/>
      </c>
      <c r="AH368" s="53">
        <f>IF(AND(ISNUMBER($Q368),ISNUMBER($AL368),$AL368&lt;&gt;0),ROUND($Q368/$AL368*100,1),"")</f>
        <v/>
      </c>
      <c r="AI368" s="48">
        <f>IF(ISNUMBER($S368),IF($S368&lt;=1,"Yes","No"),"n/a")</f>
        <v/>
      </c>
      <c r="AJ368" s="48">
        <f>IF(ISNUMBER($S368),ROUND(MAX(0,MIN(100,100-$S368*2.5-IF(ISNUMBER($T368),$T368,0)*0.12+IF($S368&lt;=1,12,0))),0),"")</f>
        <v/>
      </c>
      <c r="AK368" s="48">
        <f>IF(ISNUMBER($Q368),IF($Q368&gt;=100,20,IF($Q368&gt;=30,10,0)),0)+IF(ISNUMBER($R368),IF($R368&gt;=100,20,0),0)+IF(ISNUMBER($P368),IF($P368&gt;=150,20,IF($P368&gt;=50,12,5)),0)+IF(ISNUMBER($S368),IF($S368&lt;=1,15,0),0)</f>
        <v/>
      </c>
      <c r="AL368" s="48" t="n">
        <v>591</v>
      </c>
      <c r="AM368" s="49" t="n"/>
      <c r="AN368" s="48">
        <f>IF(AND(ISNUMBER($P368),ISNUMBER($AL368),$AL368&lt;&gt;0),IF(OR($P368&gt;180,$P368/$AL368*1000&gt;400),"Over ceiling, confirm SKU","Within"),"n/a")</f>
        <v/>
      </c>
      <c r="AO368" s="51" t="n"/>
      <c r="AP368" s="51" t="n"/>
      <c r="AQ368" s="51" t="n"/>
      <c r="AR368" s="34" t="inlineStr">
        <is>
          <t>Recalled, batch confirmed, to confirm</t>
        </is>
      </c>
      <c r="AS368" s="34" t="inlineStr">
        <is>
          <t>BLANK -&gt; requires live Amazon.ca capture</t>
        </is>
      </c>
      <c r="AT368" s="34" t="inlineStr">
        <is>
          <t>Unverified commercial data</t>
        </is>
      </c>
    </row>
    <row r="369" ht="28" customHeight="1">
      <c r="A369" s="34" t="inlineStr">
        <is>
          <t>Gatorade</t>
        </is>
      </c>
      <c r="B369" s="34" t="inlineStr">
        <is>
          <t>Gatorade G2 Low Sugar | Lemon-Lime | 12 pack 591mL</t>
        </is>
      </c>
      <c r="C369" s="34" t="inlineStr">
        <is>
          <t>2) Electrolyte beverage (RTD)</t>
        </is>
      </c>
      <c r="D369" s="34" t="inlineStr">
        <is>
          <t>591 mL bottle</t>
        </is>
      </c>
      <c r="E369" s="48" t="n">
        <v>12</v>
      </c>
      <c r="F369" s="49" t="n"/>
      <c r="G369" s="50">
        <f>IF(AND(ISNUMBER($F369),ISNUMBER($E369),$E369&lt;&gt;0),$F369/$E369,"")</f>
        <v/>
      </c>
      <c r="H369" s="50">
        <f>IF(AND(ISNUMBER($F369),ISNUMBER($AL369),ISNUMBER($E369),($AL369*$E369)&lt;&gt;0),$F369/($AL369*$E369)*100,"")</f>
        <v/>
      </c>
      <c r="I369" s="51" t="n"/>
      <c r="J369" s="52" t="n"/>
      <c r="K369" s="50">
        <f>IF(AND(ISNUMBER($F369),ISNUMBER($J369)),$F369*(1-$J369),"")</f>
        <v/>
      </c>
      <c r="L369" s="51" t="n"/>
      <c r="M369" s="51" t="n"/>
      <c r="N369" s="50">
        <f>IF(ISNUMBER($F369),($F369-IF(ISNUMBER($AM369),$AM369,0))*(1-IF(ISNUMBER($J369),$J369,0)),"")</f>
        <v/>
      </c>
      <c r="O369" s="34" t="inlineStr">
        <is>
          <t>Lemon-Lime</t>
        </is>
      </c>
      <c r="P369" s="48" t="n">
        <v>0</v>
      </c>
      <c r="Q369" s="48" t="n">
        <v>270</v>
      </c>
      <c r="R369" s="48" t="n">
        <v>75</v>
      </c>
      <c r="S369" s="48" t="n">
        <v>7</v>
      </c>
      <c r="T369" s="48" t="n">
        <v>30</v>
      </c>
      <c r="U369" s="34" t="inlineStr">
        <is>
          <t>Sugar + sucralose</t>
        </is>
      </c>
      <c r="V369" s="34" t="inlineStr">
        <is>
          <t>Same electrolytes, lower sugar</t>
        </is>
      </c>
      <c r="W369" s="51" t="n"/>
      <c r="X369" s="51" t="n"/>
      <c r="Y369" s="51" t="n"/>
      <c r="Z369" s="51" t="n"/>
      <c r="AA369" s="34" t="inlineStr">
        <is>
          <t>Medium</t>
        </is>
      </c>
      <c r="AB369" s="34" t="inlineStr">
        <is>
          <t>Reduced sugar Gatorade</t>
        </is>
      </c>
      <c r="AC369" s="34" t="inlineStr">
        <is>
          <t>Lower sugar Gatorade electrolytes</t>
        </is>
      </c>
      <c r="AD369" s="34" t="inlineStr">
        <is>
          <t>Electrolytes with much less sugar.</t>
        </is>
      </c>
      <c r="AE369" s="51" t="n"/>
      <c r="AF369" s="53">
        <f>IF(AND(ISNUMBER($P369),ISNUMBER($AL369),$AL369&lt;&gt;0),ROUND($P369/$AL369*100,1),"")</f>
        <v/>
      </c>
      <c r="AG369" s="54">
        <f>IF(AND(ISNUMBER($S369),ISNUMBER($AL369),$AL369&lt;&gt;0),ROUND($S369/$AL369*100,2),"")</f>
        <v/>
      </c>
      <c r="AH369" s="53">
        <f>IF(AND(ISNUMBER($Q369),ISNUMBER($AL369),$AL369&lt;&gt;0),ROUND($Q369/$AL369*100,1),"")</f>
        <v/>
      </c>
      <c r="AI369" s="48">
        <f>IF(ISNUMBER($S369),IF($S369&lt;=1,"Yes","No"),"n/a")</f>
        <v/>
      </c>
      <c r="AJ369" s="48">
        <f>IF(ISNUMBER($S369),ROUND(MAX(0,MIN(100,100-$S369*2.5-IF(ISNUMBER($T369),$T369,0)*0.12+IF($S369&lt;=1,12,0))),0),"")</f>
        <v/>
      </c>
      <c r="AK369" s="48">
        <f>IF(ISNUMBER($Q369),IF($Q369&gt;=100,20,IF($Q369&gt;=30,10,0)),0)+IF(ISNUMBER($R369),IF($R369&gt;=100,20,0),0)+IF(ISNUMBER($P369),IF($P369&gt;=150,20,IF($P369&gt;=50,12,5)),0)+IF(ISNUMBER($S369),IF($S369&lt;=1,15,0),0)</f>
        <v/>
      </c>
      <c r="AL369" s="48" t="n">
        <v>591</v>
      </c>
      <c r="AM369" s="49" t="n"/>
      <c r="AN369" s="48">
        <f>IF(AND(ISNUMBER($P369),ISNUMBER($AL369),$AL369&lt;&gt;0),IF(OR($P369&gt;180,$P369/$AL369*1000&gt;400),"Over ceiling, confirm SKU","Within"),"n/a")</f>
        <v/>
      </c>
      <c r="AO369" s="51" t="n"/>
      <c r="AP369" s="51" t="n"/>
      <c r="AQ369" s="51" t="n"/>
      <c r="AR369" s="34" t="inlineStr">
        <is>
          <t>Recalled, batch confirmed, to confirm</t>
        </is>
      </c>
      <c r="AS369" s="34" t="inlineStr">
        <is>
          <t>BLANK -&gt; requires live Amazon.ca capture</t>
        </is>
      </c>
      <c r="AT369" s="34" t="inlineStr">
        <is>
          <t>Unverified commercial data</t>
        </is>
      </c>
    </row>
    <row r="370" ht="28" customHeight="1">
      <c r="A370" s="34" t="inlineStr">
        <is>
          <t>Gatorade</t>
        </is>
      </c>
      <c r="B370" s="34" t="inlineStr">
        <is>
          <t>Gatorade G2 Low Sugar | Lemon-Lime | 24 pack 591mL</t>
        </is>
      </c>
      <c r="C370" s="34" t="inlineStr">
        <is>
          <t>2) Electrolyte beverage (RTD)</t>
        </is>
      </c>
      <c r="D370" s="34" t="inlineStr">
        <is>
          <t>591 mL bottle</t>
        </is>
      </c>
      <c r="E370" s="48" t="n">
        <v>24</v>
      </c>
      <c r="F370" s="49" t="n"/>
      <c r="G370" s="50">
        <f>IF(AND(ISNUMBER($F370),ISNUMBER($E370),$E370&lt;&gt;0),$F370/$E370,"")</f>
        <v/>
      </c>
      <c r="H370" s="50">
        <f>IF(AND(ISNUMBER($F370),ISNUMBER($AL370),ISNUMBER($E370),($AL370*$E370)&lt;&gt;0),$F370/($AL370*$E370)*100,"")</f>
        <v/>
      </c>
      <c r="I370" s="51" t="n"/>
      <c r="J370" s="52" t="n"/>
      <c r="K370" s="50">
        <f>IF(AND(ISNUMBER($F370),ISNUMBER($J370)),$F370*(1-$J370),"")</f>
        <v/>
      </c>
      <c r="L370" s="51" t="n"/>
      <c r="M370" s="51" t="n"/>
      <c r="N370" s="50">
        <f>IF(ISNUMBER($F370),($F370-IF(ISNUMBER($AM370),$AM370,0))*(1-IF(ISNUMBER($J370),$J370,0)),"")</f>
        <v/>
      </c>
      <c r="O370" s="34" t="inlineStr">
        <is>
          <t>Lemon-Lime</t>
        </is>
      </c>
      <c r="P370" s="48" t="n">
        <v>0</v>
      </c>
      <c r="Q370" s="48" t="n">
        <v>270</v>
      </c>
      <c r="R370" s="48" t="n">
        <v>75</v>
      </c>
      <c r="S370" s="48" t="n">
        <v>7</v>
      </c>
      <c r="T370" s="48" t="n">
        <v>30</v>
      </c>
      <c r="U370" s="34" t="inlineStr">
        <is>
          <t>Sugar + sucralose</t>
        </is>
      </c>
      <c r="V370" s="34" t="inlineStr">
        <is>
          <t>Same electrolytes, lower sugar</t>
        </is>
      </c>
      <c r="W370" s="51" t="n"/>
      <c r="X370" s="51" t="n"/>
      <c r="Y370" s="51" t="n"/>
      <c r="Z370" s="51" t="n"/>
      <c r="AA370" s="34" t="inlineStr">
        <is>
          <t>Medium</t>
        </is>
      </c>
      <c r="AB370" s="34" t="inlineStr">
        <is>
          <t>Reduced sugar Gatorade</t>
        </is>
      </c>
      <c r="AC370" s="34" t="inlineStr">
        <is>
          <t>Lower sugar Gatorade electrolytes</t>
        </is>
      </c>
      <c r="AD370" s="34" t="inlineStr">
        <is>
          <t>Electrolytes with much less sugar.</t>
        </is>
      </c>
      <c r="AE370" s="51" t="n"/>
      <c r="AF370" s="53">
        <f>IF(AND(ISNUMBER($P370),ISNUMBER($AL370),$AL370&lt;&gt;0),ROUND($P370/$AL370*100,1),"")</f>
        <v/>
      </c>
      <c r="AG370" s="54">
        <f>IF(AND(ISNUMBER($S370),ISNUMBER($AL370),$AL370&lt;&gt;0),ROUND($S370/$AL370*100,2),"")</f>
        <v/>
      </c>
      <c r="AH370" s="53">
        <f>IF(AND(ISNUMBER($Q370),ISNUMBER($AL370),$AL370&lt;&gt;0),ROUND($Q370/$AL370*100,1),"")</f>
        <v/>
      </c>
      <c r="AI370" s="48">
        <f>IF(ISNUMBER($S370),IF($S370&lt;=1,"Yes","No"),"n/a")</f>
        <v/>
      </c>
      <c r="AJ370" s="48">
        <f>IF(ISNUMBER($S370),ROUND(MAX(0,MIN(100,100-$S370*2.5-IF(ISNUMBER($T370),$T370,0)*0.12+IF($S370&lt;=1,12,0))),0),"")</f>
        <v/>
      </c>
      <c r="AK370" s="48">
        <f>IF(ISNUMBER($Q370),IF($Q370&gt;=100,20,IF($Q370&gt;=30,10,0)),0)+IF(ISNUMBER($R370),IF($R370&gt;=100,20,0),0)+IF(ISNUMBER($P370),IF($P370&gt;=150,20,IF($P370&gt;=50,12,5)),0)+IF(ISNUMBER($S370),IF($S370&lt;=1,15,0),0)</f>
        <v/>
      </c>
      <c r="AL370" s="48" t="n">
        <v>591</v>
      </c>
      <c r="AM370" s="49" t="n"/>
      <c r="AN370" s="48">
        <f>IF(AND(ISNUMBER($P370),ISNUMBER($AL370),$AL370&lt;&gt;0),IF(OR($P370&gt;180,$P370/$AL370*1000&gt;400),"Over ceiling, confirm SKU","Within"),"n/a")</f>
        <v/>
      </c>
      <c r="AO370" s="51" t="n"/>
      <c r="AP370" s="51" t="n"/>
      <c r="AQ370" s="51" t="n"/>
      <c r="AR370" s="34" t="inlineStr">
        <is>
          <t>Recalled, batch confirmed, to confirm</t>
        </is>
      </c>
      <c r="AS370" s="34" t="inlineStr">
        <is>
          <t>BLANK -&gt; requires live Amazon.ca capture</t>
        </is>
      </c>
      <c r="AT370" s="34" t="inlineStr">
        <is>
          <t>Unverified commercial data</t>
        </is>
      </c>
    </row>
    <row r="371" ht="28" customHeight="1">
      <c r="A371" s="34" t="inlineStr">
        <is>
          <t>Mas+</t>
        </is>
      </c>
      <c r="B371" s="34" t="inlineStr">
        <is>
          <t>Mas+ by Messi Hydration | Limon | single 473mL</t>
        </is>
      </c>
      <c r="C371" s="34" t="inlineStr">
        <is>
          <t>2) Electrolyte beverage (RTD)</t>
        </is>
      </c>
      <c r="D371" s="34" t="inlineStr">
        <is>
          <t>473 mL bottle</t>
        </is>
      </c>
      <c r="E371" s="48" t="n">
        <v>1</v>
      </c>
      <c r="F371" s="49" t="n"/>
      <c r="G371" s="50">
        <f>IF(AND(ISNUMBER($F371),ISNUMBER($E371),$E371&lt;&gt;0),$F371/$E371,"")</f>
        <v/>
      </c>
      <c r="H371" s="50">
        <f>IF(AND(ISNUMBER($F371),ISNUMBER($AL371),ISNUMBER($E371),($AL371*$E371)&lt;&gt;0),$F371/($AL371*$E371)*100,"")</f>
        <v/>
      </c>
      <c r="I371" s="51" t="n"/>
      <c r="J371" s="52" t="n"/>
      <c r="K371" s="50">
        <f>IF(AND(ISNUMBER($F371),ISNUMBER($J371)),$F371*(1-$J371),"")</f>
        <v/>
      </c>
      <c r="L371" s="51" t="n"/>
      <c r="M371" s="51" t="n"/>
      <c r="N371" s="50">
        <f>IF(ISNUMBER($F371),($F371-IF(ISNUMBER($AM371),$AM371,0))*(1-IF(ISNUMBER($J371),$J371,0)),"")</f>
        <v/>
      </c>
      <c r="O371" s="34" t="inlineStr">
        <is>
          <t>Limon</t>
        </is>
      </c>
      <c r="P371" s="48" t="n">
        <v>0</v>
      </c>
      <c r="Q371" s="48" t="n">
        <v>200</v>
      </c>
      <c r="R371" s="48" t="n">
        <v>100</v>
      </c>
      <c r="S371" s="48" t="n">
        <v>4</v>
      </c>
      <c r="T371" s="48" t="n">
        <v>20</v>
      </c>
      <c r="U371" s="34" t="inlineStr">
        <is>
          <t>Cane sugar + stevia</t>
        </is>
      </c>
      <c r="V371" s="34" t="inlineStr">
        <is>
          <t>Electrolytes, low sugar, vitamins; Messi backed</t>
        </is>
      </c>
      <c r="W371" s="51" t="n"/>
      <c r="X371" s="51" t="n"/>
      <c r="Y371" s="51" t="n"/>
      <c r="Z371" s="51" t="n"/>
      <c r="AA371" s="34" t="inlineStr">
        <is>
          <t>Medium</t>
        </is>
      </c>
      <c r="AB371" s="34" t="inlineStr">
        <is>
          <t>New celebrity hydration entrant</t>
        </is>
      </c>
      <c r="AC371" s="34" t="inlineStr">
        <is>
          <t>Celebrity backed low sugar hydration</t>
        </is>
      </c>
      <c r="AD371" s="34" t="inlineStr">
        <is>
          <t>Messi brand plus low sugar electrolytes.</t>
        </is>
      </c>
      <c r="AE371" s="51" t="n"/>
      <c r="AF371" s="53">
        <f>IF(AND(ISNUMBER($P371),ISNUMBER($AL371),$AL371&lt;&gt;0),ROUND($P371/$AL371*100,1),"")</f>
        <v/>
      </c>
      <c r="AG371" s="54">
        <f>IF(AND(ISNUMBER($S371),ISNUMBER($AL371),$AL371&lt;&gt;0),ROUND($S371/$AL371*100,2),"")</f>
        <v/>
      </c>
      <c r="AH371" s="53">
        <f>IF(AND(ISNUMBER($Q371),ISNUMBER($AL371),$AL371&lt;&gt;0),ROUND($Q371/$AL371*100,1),"")</f>
        <v/>
      </c>
      <c r="AI371" s="48">
        <f>IF(ISNUMBER($S371),IF($S371&lt;=1,"Yes","No"),"n/a")</f>
        <v/>
      </c>
      <c r="AJ371" s="48">
        <f>IF(ISNUMBER($S371),ROUND(MAX(0,MIN(100,100-$S371*2.5-IF(ISNUMBER($T371),$T371,0)*0.12+IF($S371&lt;=1,12,0))),0),"")</f>
        <v/>
      </c>
      <c r="AK371" s="48">
        <f>IF(ISNUMBER($Q371),IF($Q371&gt;=100,20,IF($Q371&gt;=30,10,0)),0)+IF(ISNUMBER($R371),IF($R371&gt;=100,20,0),0)+IF(ISNUMBER($P371),IF($P371&gt;=150,20,IF($P371&gt;=50,12,5)),0)+IF(ISNUMBER($S371),IF($S371&lt;=1,15,0),0)</f>
        <v/>
      </c>
      <c r="AL371" s="48" t="n">
        <v>473</v>
      </c>
      <c r="AM371" s="49" t="n"/>
      <c r="AN371" s="48">
        <f>IF(AND(ISNUMBER($P371),ISNUMBER($AL371),$AL371&lt;&gt;0),IF(OR($P371&gt;180,$P371/$AL371*1000&gt;400),"Over ceiling, confirm SKU","Within"),"n/a")</f>
        <v/>
      </c>
      <c r="AO371" s="51" t="n"/>
      <c r="AP371" s="51" t="n"/>
      <c r="AQ371" s="51" t="n"/>
      <c r="AR371" s="34" t="inlineStr">
        <is>
          <t>Recalled, batch confirmed, to confirm</t>
        </is>
      </c>
      <c r="AS371" s="34" t="inlineStr">
        <is>
          <t>BLANK -&gt; requires live Amazon.ca capture</t>
        </is>
      </c>
      <c r="AT371" s="34" t="inlineStr">
        <is>
          <t>Unverified commercial data</t>
        </is>
      </c>
    </row>
    <row r="372" ht="28" customHeight="1">
      <c r="A372" s="34" t="inlineStr">
        <is>
          <t>Mas+</t>
        </is>
      </c>
      <c r="B372" s="34" t="inlineStr">
        <is>
          <t>Mas+ by Messi Hydration | Limon | 8 pack 473mL</t>
        </is>
      </c>
      <c r="C372" s="34" t="inlineStr">
        <is>
          <t>2) Electrolyte beverage (RTD)</t>
        </is>
      </c>
      <c r="D372" s="34" t="inlineStr">
        <is>
          <t>473 mL bottle</t>
        </is>
      </c>
      <c r="E372" s="48" t="n">
        <v>8</v>
      </c>
      <c r="F372" s="49" t="n"/>
      <c r="G372" s="50">
        <f>IF(AND(ISNUMBER($F372),ISNUMBER($E372),$E372&lt;&gt;0),$F372/$E372,"")</f>
        <v/>
      </c>
      <c r="H372" s="50">
        <f>IF(AND(ISNUMBER($F372),ISNUMBER($AL372),ISNUMBER($E372),($AL372*$E372)&lt;&gt;0),$F372/($AL372*$E372)*100,"")</f>
        <v/>
      </c>
      <c r="I372" s="51" t="n"/>
      <c r="J372" s="52" t="n"/>
      <c r="K372" s="50">
        <f>IF(AND(ISNUMBER($F372),ISNUMBER($J372)),$F372*(1-$J372),"")</f>
        <v/>
      </c>
      <c r="L372" s="51" t="n"/>
      <c r="M372" s="51" t="n"/>
      <c r="N372" s="50">
        <f>IF(ISNUMBER($F372),($F372-IF(ISNUMBER($AM372),$AM372,0))*(1-IF(ISNUMBER($J372),$J372,0)),"")</f>
        <v/>
      </c>
      <c r="O372" s="34" t="inlineStr">
        <is>
          <t>Limon</t>
        </is>
      </c>
      <c r="P372" s="48" t="n">
        <v>0</v>
      </c>
      <c r="Q372" s="48" t="n">
        <v>200</v>
      </c>
      <c r="R372" s="48" t="n">
        <v>100</v>
      </c>
      <c r="S372" s="48" t="n">
        <v>4</v>
      </c>
      <c r="T372" s="48" t="n">
        <v>20</v>
      </c>
      <c r="U372" s="34" t="inlineStr">
        <is>
          <t>Cane sugar + stevia</t>
        </is>
      </c>
      <c r="V372" s="34" t="inlineStr">
        <is>
          <t>Electrolytes, low sugar, vitamins; Messi backed</t>
        </is>
      </c>
      <c r="W372" s="51" t="n"/>
      <c r="X372" s="51" t="n"/>
      <c r="Y372" s="51" t="n"/>
      <c r="Z372" s="51" t="n"/>
      <c r="AA372" s="34" t="inlineStr">
        <is>
          <t>Medium</t>
        </is>
      </c>
      <c r="AB372" s="34" t="inlineStr">
        <is>
          <t>New celebrity hydration entrant</t>
        </is>
      </c>
      <c r="AC372" s="34" t="inlineStr">
        <is>
          <t>Celebrity backed low sugar hydration</t>
        </is>
      </c>
      <c r="AD372" s="34" t="inlineStr">
        <is>
          <t>Messi brand plus low sugar electrolytes.</t>
        </is>
      </c>
      <c r="AE372" s="51" t="n"/>
      <c r="AF372" s="53">
        <f>IF(AND(ISNUMBER($P372),ISNUMBER($AL372),$AL372&lt;&gt;0),ROUND($P372/$AL372*100,1),"")</f>
        <v/>
      </c>
      <c r="AG372" s="54">
        <f>IF(AND(ISNUMBER($S372),ISNUMBER($AL372),$AL372&lt;&gt;0),ROUND($S372/$AL372*100,2),"")</f>
        <v/>
      </c>
      <c r="AH372" s="53">
        <f>IF(AND(ISNUMBER($Q372),ISNUMBER($AL372),$AL372&lt;&gt;0),ROUND($Q372/$AL372*100,1),"")</f>
        <v/>
      </c>
      <c r="AI372" s="48">
        <f>IF(ISNUMBER($S372),IF($S372&lt;=1,"Yes","No"),"n/a")</f>
        <v/>
      </c>
      <c r="AJ372" s="48">
        <f>IF(ISNUMBER($S372),ROUND(MAX(0,MIN(100,100-$S372*2.5-IF(ISNUMBER($T372),$T372,0)*0.12+IF($S372&lt;=1,12,0))),0),"")</f>
        <v/>
      </c>
      <c r="AK372" s="48">
        <f>IF(ISNUMBER($Q372),IF($Q372&gt;=100,20,IF($Q372&gt;=30,10,0)),0)+IF(ISNUMBER($R372),IF($R372&gt;=100,20,0),0)+IF(ISNUMBER($P372),IF($P372&gt;=150,20,IF($P372&gt;=50,12,5)),0)+IF(ISNUMBER($S372),IF($S372&lt;=1,15,0),0)</f>
        <v/>
      </c>
      <c r="AL372" s="48" t="n">
        <v>473</v>
      </c>
      <c r="AM372" s="49" t="n"/>
      <c r="AN372" s="48">
        <f>IF(AND(ISNUMBER($P372),ISNUMBER($AL372),$AL372&lt;&gt;0),IF(OR($P372&gt;180,$P372/$AL372*1000&gt;400),"Over ceiling, confirm SKU","Within"),"n/a")</f>
        <v/>
      </c>
      <c r="AO372" s="51" t="n"/>
      <c r="AP372" s="51" t="n"/>
      <c r="AQ372" s="51" t="n"/>
      <c r="AR372" s="34" t="inlineStr">
        <is>
          <t>Recalled, batch confirmed, to confirm</t>
        </is>
      </c>
      <c r="AS372" s="34" t="inlineStr">
        <is>
          <t>BLANK -&gt; requires live Amazon.ca capture</t>
        </is>
      </c>
      <c r="AT372" s="34" t="inlineStr">
        <is>
          <t>Unverified commercial data</t>
        </is>
      </c>
    </row>
    <row r="373" ht="28" customHeight="1">
      <c r="A373" s="34" t="inlineStr">
        <is>
          <t>Mas+</t>
        </is>
      </c>
      <c r="B373" s="34" t="inlineStr">
        <is>
          <t>Mas+ by Messi Hydration | Limon | 12 pack 473mL</t>
        </is>
      </c>
      <c r="C373" s="34" t="inlineStr">
        <is>
          <t>2) Electrolyte beverage (RTD)</t>
        </is>
      </c>
      <c r="D373" s="34" t="inlineStr">
        <is>
          <t>473 mL bottle</t>
        </is>
      </c>
      <c r="E373" s="48" t="n">
        <v>12</v>
      </c>
      <c r="F373" s="49" t="n"/>
      <c r="G373" s="50">
        <f>IF(AND(ISNUMBER($F373),ISNUMBER($E373),$E373&lt;&gt;0),$F373/$E373,"")</f>
        <v/>
      </c>
      <c r="H373" s="50">
        <f>IF(AND(ISNUMBER($F373),ISNUMBER($AL373),ISNUMBER($E373),($AL373*$E373)&lt;&gt;0),$F373/($AL373*$E373)*100,"")</f>
        <v/>
      </c>
      <c r="I373" s="51" t="n"/>
      <c r="J373" s="52" t="n"/>
      <c r="K373" s="50">
        <f>IF(AND(ISNUMBER($F373),ISNUMBER($J373)),$F373*(1-$J373),"")</f>
        <v/>
      </c>
      <c r="L373" s="51" t="n"/>
      <c r="M373" s="51" t="n"/>
      <c r="N373" s="50">
        <f>IF(ISNUMBER($F373),($F373-IF(ISNUMBER($AM373),$AM373,0))*(1-IF(ISNUMBER($J373),$J373,0)),"")</f>
        <v/>
      </c>
      <c r="O373" s="34" t="inlineStr">
        <is>
          <t>Limon</t>
        </is>
      </c>
      <c r="P373" s="48" t="n">
        <v>0</v>
      </c>
      <c r="Q373" s="48" t="n">
        <v>200</v>
      </c>
      <c r="R373" s="48" t="n">
        <v>100</v>
      </c>
      <c r="S373" s="48" t="n">
        <v>4</v>
      </c>
      <c r="T373" s="48" t="n">
        <v>20</v>
      </c>
      <c r="U373" s="34" t="inlineStr">
        <is>
          <t>Cane sugar + stevia</t>
        </is>
      </c>
      <c r="V373" s="34" t="inlineStr">
        <is>
          <t>Electrolytes, low sugar, vitamins; Messi backed</t>
        </is>
      </c>
      <c r="W373" s="51" t="n"/>
      <c r="X373" s="51" t="n"/>
      <c r="Y373" s="51" t="n"/>
      <c r="Z373" s="51" t="n"/>
      <c r="AA373" s="34" t="inlineStr">
        <is>
          <t>Medium</t>
        </is>
      </c>
      <c r="AB373" s="34" t="inlineStr">
        <is>
          <t>New celebrity hydration entrant</t>
        </is>
      </c>
      <c r="AC373" s="34" t="inlineStr">
        <is>
          <t>Celebrity backed low sugar hydration</t>
        </is>
      </c>
      <c r="AD373" s="34" t="inlineStr">
        <is>
          <t>Messi brand plus low sugar electrolytes.</t>
        </is>
      </c>
      <c r="AE373" s="51" t="n"/>
      <c r="AF373" s="53">
        <f>IF(AND(ISNUMBER($P373),ISNUMBER($AL373),$AL373&lt;&gt;0),ROUND($P373/$AL373*100,1),"")</f>
        <v/>
      </c>
      <c r="AG373" s="54">
        <f>IF(AND(ISNUMBER($S373),ISNUMBER($AL373),$AL373&lt;&gt;0),ROUND($S373/$AL373*100,2),"")</f>
        <v/>
      </c>
      <c r="AH373" s="53">
        <f>IF(AND(ISNUMBER($Q373),ISNUMBER($AL373),$AL373&lt;&gt;0),ROUND($Q373/$AL373*100,1),"")</f>
        <v/>
      </c>
      <c r="AI373" s="48">
        <f>IF(ISNUMBER($S373),IF($S373&lt;=1,"Yes","No"),"n/a")</f>
        <v/>
      </c>
      <c r="AJ373" s="48">
        <f>IF(ISNUMBER($S373),ROUND(MAX(0,MIN(100,100-$S373*2.5-IF(ISNUMBER($T373),$T373,0)*0.12+IF($S373&lt;=1,12,0))),0),"")</f>
        <v/>
      </c>
      <c r="AK373" s="48">
        <f>IF(ISNUMBER($Q373),IF($Q373&gt;=100,20,IF($Q373&gt;=30,10,0)),0)+IF(ISNUMBER($R373),IF($R373&gt;=100,20,0),0)+IF(ISNUMBER($P373),IF($P373&gt;=150,20,IF($P373&gt;=50,12,5)),0)+IF(ISNUMBER($S373),IF($S373&lt;=1,15,0),0)</f>
        <v/>
      </c>
      <c r="AL373" s="48" t="n">
        <v>473</v>
      </c>
      <c r="AM373" s="49" t="n"/>
      <c r="AN373" s="48">
        <f>IF(AND(ISNUMBER($P373),ISNUMBER($AL373),$AL373&lt;&gt;0),IF(OR($P373&gt;180,$P373/$AL373*1000&gt;400),"Over ceiling, confirm SKU","Within"),"n/a")</f>
        <v/>
      </c>
      <c r="AO373" s="51" t="n"/>
      <c r="AP373" s="51" t="n"/>
      <c r="AQ373" s="51" t="n"/>
      <c r="AR373" s="34" t="inlineStr">
        <is>
          <t>Recalled, batch confirmed, to confirm</t>
        </is>
      </c>
      <c r="AS373" s="34" t="inlineStr">
        <is>
          <t>BLANK -&gt; requires live Amazon.ca capture</t>
        </is>
      </c>
      <c r="AT373" s="34" t="inlineStr">
        <is>
          <t>Unverified commercial data</t>
        </is>
      </c>
    </row>
    <row r="374" ht="28" customHeight="1">
      <c r="A374" s="34" t="inlineStr">
        <is>
          <t>Mas+</t>
        </is>
      </c>
      <c r="B374" s="34" t="inlineStr">
        <is>
          <t>Mas+ by Messi Hydration | Limon | 18 pack 473mL</t>
        </is>
      </c>
      <c r="C374" s="34" t="inlineStr">
        <is>
          <t>2) Electrolyte beverage (RTD)</t>
        </is>
      </c>
      <c r="D374" s="34" t="inlineStr">
        <is>
          <t>473 mL bottle</t>
        </is>
      </c>
      <c r="E374" s="48" t="n">
        <v>18</v>
      </c>
      <c r="F374" s="49" t="n"/>
      <c r="G374" s="50">
        <f>IF(AND(ISNUMBER($F374),ISNUMBER($E374),$E374&lt;&gt;0),$F374/$E374,"")</f>
        <v/>
      </c>
      <c r="H374" s="50">
        <f>IF(AND(ISNUMBER($F374),ISNUMBER($AL374),ISNUMBER($E374),($AL374*$E374)&lt;&gt;0),$F374/($AL374*$E374)*100,"")</f>
        <v/>
      </c>
      <c r="I374" s="51" t="n"/>
      <c r="J374" s="52" t="n"/>
      <c r="K374" s="50">
        <f>IF(AND(ISNUMBER($F374),ISNUMBER($J374)),$F374*(1-$J374),"")</f>
        <v/>
      </c>
      <c r="L374" s="51" t="n"/>
      <c r="M374" s="51" t="n"/>
      <c r="N374" s="50">
        <f>IF(ISNUMBER($F374),($F374-IF(ISNUMBER($AM374),$AM374,0))*(1-IF(ISNUMBER($J374),$J374,0)),"")</f>
        <v/>
      </c>
      <c r="O374" s="34" t="inlineStr">
        <is>
          <t>Limon</t>
        </is>
      </c>
      <c r="P374" s="48" t="n">
        <v>0</v>
      </c>
      <c r="Q374" s="48" t="n">
        <v>200</v>
      </c>
      <c r="R374" s="48" t="n">
        <v>100</v>
      </c>
      <c r="S374" s="48" t="n">
        <v>4</v>
      </c>
      <c r="T374" s="48" t="n">
        <v>20</v>
      </c>
      <c r="U374" s="34" t="inlineStr">
        <is>
          <t>Cane sugar + stevia</t>
        </is>
      </c>
      <c r="V374" s="34" t="inlineStr">
        <is>
          <t>Electrolytes, low sugar, vitamins; Messi backed</t>
        </is>
      </c>
      <c r="W374" s="51" t="n"/>
      <c r="X374" s="51" t="n"/>
      <c r="Y374" s="51" t="n"/>
      <c r="Z374" s="51" t="n"/>
      <c r="AA374" s="34" t="inlineStr">
        <is>
          <t>Medium</t>
        </is>
      </c>
      <c r="AB374" s="34" t="inlineStr">
        <is>
          <t>New celebrity hydration entrant</t>
        </is>
      </c>
      <c r="AC374" s="34" t="inlineStr">
        <is>
          <t>Celebrity backed low sugar hydration</t>
        </is>
      </c>
      <c r="AD374" s="34" t="inlineStr">
        <is>
          <t>Messi brand plus low sugar electrolytes.</t>
        </is>
      </c>
      <c r="AE374" s="51" t="n"/>
      <c r="AF374" s="53">
        <f>IF(AND(ISNUMBER($P374),ISNUMBER($AL374),$AL374&lt;&gt;0),ROUND($P374/$AL374*100,1),"")</f>
        <v/>
      </c>
      <c r="AG374" s="54">
        <f>IF(AND(ISNUMBER($S374),ISNUMBER($AL374),$AL374&lt;&gt;0),ROUND($S374/$AL374*100,2),"")</f>
        <v/>
      </c>
      <c r="AH374" s="53">
        <f>IF(AND(ISNUMBER($Q374),ISNUMBER($AL374),$AL374&lt;&gt;0),ROUND($Q374/$AL374*100,1),"")</f>
        <v/>
      </c>
      <c r="AI374" s="48">
        <f>IF(ISNUMBER($S374),IF($S374&lt;=1,"Yes","No"),"n/a")</f>
        <v/>
      </c>
      <c r="AJ374" s="48">
        <f>IF(ISNUMBER($S374),ROUND(MAX(0,MIN(100,100-$S374*2.5-IF(ISNUMBER($T374),$T374,0)*0.12+IF($S374&lt;=1,12,0))),0),"")</f>
        <v/>
      </c>
      <c r="AK374" s="48">
        <f>IF(ISNUMBER($Q374),IF($Q374&gt;=100,20,IF($Q374&gt;=30,10,0)),0)+IF(ISNUMBER($R374),IF($R374&gt;=100,20,0),0)+IF(ISNUMBER($P374),IF($P374&gt;=150,20,IF($P374&gt;=50,12,5)),0)+IF(ISNUMBER($S374),IF($S374&lt;=1,15,0),0)</f>
        <v/>
      </c>
      <c r="AL374" s="48" t="n">
        <v>473</v>
      </c>
      <c r="AM374" s="49" t="n"/>
      <c r="AN374" s="48">
        <f>IF(AND(ISNUMBER($P374),ISNUMBER($AL374),$AL374&lt;&gt;0),IF(OR($P374&gt;180,$P374/$AL374*1000&gt;400),"Over ceiling, confirm SKU","Within"),"n/a")</f>
        <v/>
      </c>
      <c r="AO374" s="51" t="n"/>
      <c r="AP374" s="51" t="n"/>
      <c r="AQ374" s="51" t="n"/>
      <c r="AR374" s="34" t="inlineStr">
        <is>
          <t>Recalled, batch confirmed, to confirm</t>
        </is>
      </c>
      <c r="AS374" s="34" t="inlineStr">
        <is>
          <t>BLANK -&gt; requires live Amazon.ca capture</t>
        </is>
      </c>
      <c r="AT374" s="34" t="inlineStr">
        <is>
          <t>Unverified commercial data</t>
        </is>
      </c>
    </row>
    <row r="375" ht="28" customHeight="1">
      <c r="A375" s="34" t="inlineStr">
        <is>
          <t>Mas+</t>
        </is>
      </c>
      <c r="B375" s="34" t="inlineStr">
        <is>
          <t>Mas+ by Messi Hydration | Limon | 24 pack 473mL</t>
        </is>
      </c>
      <c r="C375" s="34" t="inlineStr">
        <is>
          <t>2) Electrolyte beverage (RTD)</t>
        </is>
      </c>
      <c r="D375" s="34" t="inlineStr">
        <is>
          <t>473 mL bottle</t>
        </is>
      </c>
      <c r="E375" s="48" t="n">
        <v>24</v>
      </c>
      <c r="F375" s="49" t="n"/>
      <c r="G375" s="50">
        <f>IF(AND(ISNUMBER($F375),ISNUMBER($E375),$E375&lt;&gt;0),$F375/$E375,"")</f>
        <v/>
      </c>
      <c r="H375" s="50">
        <f>IF(AND(ISNUMBER($F375),ISNUMBER($AL375),ISNUMBER($E375),($AL375*$E375)&lt;&gt;0),$F375/($AL375*$E375)*100,"")</f>
        <v/>
      </c>
      <c r="I375" s="51" t="n"/>
      <c r="J375" s="52" t="n"/>
      <c r="K375" s="50">
        <f>IF(AND(ISNUMBER($F375),ISNUMBER($J375)),$F375*(1-$J375),"")</f>
        <v/>
      </c>
      <c r="L375" s="51" t="n"/>
      <c r="M375" s="51" t="n"/>
      <c r="N375" s="50">
        <f>IF(ISNUMBER($F375),($F375-IF(ISNUMBER($AM375),$AM375,0))*(1-IF(ISNUMBER($J375),$J375,0)),"")</f>
        <v/>
      </c>
      <c r="O375" s="34" t="inlineStr">
        <is>
          <t>Limon</t>
        </is>
      </c>
      <c r="P375" s="48" t="n">
        <v>0</v>
      </c>
      <c r="Q375" s="48" t="n">
        <v>200</v>
      </c>
      <c r="R375" s="48" t="n">
        <v>100</v>
      </c>
      <c r="S375" s="48" t="n">
        <v>4</v>
      </c>
      <c r="T375" s="48" t="n">
        <v>20</v>
      </c>
      <c r="U375" s="34" t="inlineStr">
        <is>
          <t>Cane sugar + stevia</t>
        </is>
      </c>
      <c r="V375" s="34" t="inlineStr">
        <is>
          <t>Electrolytes, low sugar, vitamins; Messi backed</t>
        </is>
      </c>
      <c r="W375" s="51" t="n"/>
      <c r="X375" s="51" t="n"/>
      <c r="Y375" s="51" t="n"/>
      <c r="Z375" s="51" t="n"/>
      <c r="AA375" s="34" t="inlineStr">
        <is>
          <t>Medium</t>
        </is>
      </c>
      <c r="AB375" s="34" t="inlineStr">
        <is>
          <t>New celebrity hydration entrant</t>
        </is>
      </c>
      <c r="AC375" s="34" t="inlineStr">
        <is>
          <t>Celebrity backed low sugar hydration</t>
        </is>
      </c>
      <c r="AD375" s="34" t="inlineStr">
        <is>
          <t>Messi brand plus low sugar electrolytes.</t>
        </is>
      </c>
      <c r="AE375" s="51" t="n"/>
      <c r="AF375" s="53">
        <f>IF(AND(ISNUMBER($P375),ISNUMBER($AL375),$AL375&lt;&gt;0),ROUND($P375/$AL375*100,1),"")</f>
        <v/>
      </c>
      <c r="AG375" s="54">
        <f>IF(AND(ISNUMBER($S375),ISNUMBER($AL375),$AL375&lt;&gt;0),ROUND($S375/$AL375*100,2),"")</f>
        <v/>
      </c>
      <c r="AH375" s="53">
        <f>IF(AND(ISNUMBER($Q375),ISNUMBER($AL375),$AL375&lt;&gt;0),ROUND($Q375/$AL375*100,1),"")</f>
        <v/>
      </c>
      <c r="AI375" s="48">
        <f>IF(ISNUMBER($S375),IF($S375&lt;=1,"Yes","No"),"n/a")</f>
        <v/>
      </c>
      <c r="AJ375" s="48">
        <f>IF(ISNUMBER($S375),ROUND(MAX(0,MIN(100,100-$S375*2.5-IF(ISNUMBER($T375),$T375,0)*0.12+IF($S375&lt;=1,12,0))),0),"")</f>
        <v/>
      </c>
      <c r="AK375" s="48">
        <f>IF(ISNUMBER($Q375),IF($Q375&gt;=100,20,IF($Q375&gt;=30,10,0)),0)+IF(ISNUMBER($R375),IF($R375&gt;=100,20,0),0)+IF(ISNUMBER($P375),IF($P375&gt;=150,20,IF($P375&gt;=50,12,5)),0)+IF(ISNUMBER($S375),IF($S375&lt;=1,15,0),0)</f>
        <v/>
      </c>
      <c r="AL375" s="48" t="n">
        <v>473</v>
      </c>
      <c r="AM375" s="49" t="n"/>
      <c r="AN375" s="48">
        <f>IF(AND(ISNUMBER($P375),ISNUMBER($AL375),$AL375&lt;&gt;0),IF(OR($P375&gt;180,$P375/$AL375*1000&gt;400),"Over ceiling, confirm SKU","Within"),"n/a")</f>
        <v/>
      </c>
      <c r="AO375" s="51" t="n"/>
      <c r="AP375" s="51" t="n"/>
      <c r="AQ375" s="51" t="n"/>
      <c r="AR375" s="34" t="inlineStr">
        <is>
          <t>Recalled, batch confirmed, to confirm</t>
        </is>
      </c>
      <c r="AS375" s="34" t="inlineStr">
        <is>
          <t>BLANK -&gt; requires live Amazon.ca capture</t>
        </is>
      </c>
      <c r="AT375" s="34" t="inlineStr">
        <is>
          <t>Unverified commercial data</t>
        </is>
      </c>
    </row>
    <row r="376" ht="28" customHeight="1">
      <c r="A376" s="34" t="inlineStr">
        <is>
          <t>Mas+</t>
        </is>
      </c>
      <c r="B376" s="34" t="inlineStr">
        <is>
          <t>Mas+ by Messi Hydration | Berry | single 473mL</t>
        </is>
      </c>
      <c r="C376" s="34" t="inlineStr">
        <is>
          <t>2) Electrolyte beverage (RTD)</t>
        </is>
      </c>
      <c r="D376" s="34" t="inlineStr">
        <is>
          <t>473 mL bottle</t>
        </is>
      </c>
      <c r="E376" s="48" t="n">
        <v>1</v>
      </c>
      <c r="F376" s="49" t="n"/>
      <c r="G376" s="50">
        <f>IF(AND(ISNUMBER($F376),ISNUMBER($E376),$E376&lt;&gt;0),$F376/$E376,"")</f>
        <v/>
      </c>
      <c r="H376" s="50">
        <f>IF(AND(ISNUMBER($F376),ISNUMBER($AL376),ISNUMBER($E376),($AL376*$E376)&lt;&gt;0),$F376/($AL376*$E376)*100,"")</f>
        <v/>
      </c>
      <c r="I376" s="51" t="n"/>
      <c r="J376" s="52" t="n"/>
      <c r="K376" s="50">
        <f>IF(AND(ISNUMBER($F376),ISNUMBER($J376)),$F376*(1-$J376),"")</f>
        <v/>
      </c>
      <c r="L376" s="51" t="n"/>
      <c r="M376" s="51" t="n"/>
      <c r="N376" s="50">
        <f>IF(ISNUMBER($F376),($F376-IF(ISNUMBER($AM376),$AM376,0))*(1-IF(ISNUMBER($J376),$J376,0)),"")</f>
        <v/>
      </c>
      <c r="O376" s="34" t="inlineStr">
        <is>
          <t>Berry</t>
        </is>
      </c>
      <c r="P376" s="48" t="n">
        <v>0</v>
      </c>
      <c r="Q376" s="48" t="n">
        <v>200</v>
      </c>
      <c r="R376" s="48" t="n">
        <v>100</v>
      </c>
      <c r="S376" s="48" t="n">
        <v>4</v>
      </c>
      <c r="T376" s="48" t="n">
        <v>20</v>
      </c>
      <c r="U376" s="34" t="inlineStr">
        <is>
          <t>Cane sugar + stevia</t>
        </is>
      </c>
      <c r="V376" s="34" t="inlineStr">
        <is>
          <t>Electrolytes, low sugar, vitamins; Messi backed</t>
        </is>
      </c>
      <c r="W376" s="51" t="n"/>
      <c r="X376" s="51" t="n"/>
      <c r="Y376" s="51" t="n"/>
      <c r="Z376" s="51" t="n"/>
      <c r="AA376" s="34" t="inlineStr">
        <is>
          <t>Medium</t>
        </is>
      </c>
      <c r="AB376" s="34" t="inlineStr">
        <is>
          <t>New celebrity hydration entrant</t>
        </is>
      </c>
      <c r="AC376" s="34" t="inlineStr">
        <is>
          <t>Celebrity backed low sugar hydration</t>
        </is>
      </c>
      <c r="AD376" s="34" t="inlineStr">
        <is>
          <t>Messi brand plus low sugar electrolytes.</t>
        </is>
      </c>
      <c r="AE376" s="51" t="n"/>
      <c r="AF376" s="53">
        <f>IF(AND(ISNUMBER($P376),ISNUMBER($AL376),$AL376&lt;&gt;0),ROUND($P376/$AL376*100,1),"")</f>
        <v/>
      </c>
      <c r="AG376" s="54">
        <f>IF(AND(ISNUMBER($S376),ISNUMBER($AL376),$AL376&lt;&gt;0),ROUND($S376/$AL376*100,2),"")</f>
        <v/>
      </c>
      <c r="AH376" s="53">
        <f>IF(AND(ISNUMBER($Q376),ISNUMBER($AL376),$AL376&lt;&gt;0),ROUND($Q376/$AL376*100,1),"")</f>
        <v/>
      </c>
      <c r="AI376" s="48">
        <f>IF(ISNUMBER($S376),IF($S376&lt;=1,"Yes","No"),"n/a")</f>
        <v/>
      </c>
      <c r="AJ376" s="48">
        <f>IF(ISNUMBER($S376),ROUND(MAX(0,MIN(100,100-$S376*2.5-IF(ISNUMBER($T376),$T376,0)*0.12+IF($S376&lt;=1,12,0))),0),"")</f>
        <v/>
      </c>
      <c r="AK376" s="48">
        <f>IF(ISNUMBER($Q376),IF($Q376&gt;=100,20,IF($Q376&gt;=30,10,0)),0)+IF(ISNUMBER($R376),IF($R376&gt;=100,20,0),0)+IF(ISNUMBER($P376),IF($P376&gt;=150,20,IF($P376&gt;=50,12,5)),0)+IF(ISNUMBER($S376),IF($S376&lt;=1,15,0),0)</f>
        <v/>
      </c>
      <c r="AL376" s="48" t="n">
        <v>473</v>
      </c>
      <c r="AM376" s="49" t="n"/>
      <c r="AN376" s="48">
        <f>IF(AND(ISNUMBER($P376),ISNUMBER($AL376),$AL376&lt;&gt;0),IF(OR($P376&gt;180,$P376/$AL376*1000&gt;400),"Over ceiling, confirm SKU","Within"),"n/a")</f>
        <v/>
      </c>
      <c r="AO376" s="51" t="n"/>
      <c r="AP376" s="51" t="n"/>
      <c r="AQ376" s="51" t="n"/>
      <c r="AR376" s="34" t="inlineStr">
        <is>
          <t>Recalled, batch confirmed, to confirm</t>
        </is>
      </c>
      <c r="AS376" s="34" t="inlineStr">
        <is>
          <t>BLANK -&gt; requires live Amazon.ca capture</t>
        </is>
      </c>
      <c r="AT376" s="34" t="inlineStr">
        <is>
          <t>Unverified commercial data</t>
        </is>
      </c>
    </row>
    <row r="377" ht="28" customHeight="1">
      <c r="A377" s="34" t="inlineStr">
        <is>
          <t>Mas+</t>
        </is>
      </c>
      <c r="B377" s="34" t="inlineStr">
        <is>
          <t>Mas+ by Messi Hydration | Berry | 8 pack 473mL</t>
        </is>
      </c>
      <c r="C377" s="34" t="inlineStr">
        <is>
          <t>2) Electrolyte beverage (RTD)</t>
        </is>
      </c>
      <c r="D377" s="34" t="inlineStr">
        <is>
          <t>473 mL bottle</t>
        </is>
      </c>
      <c r="E377" s="48" t="n">
        <v>8</v>
      </c>
      <c r="F377" s="49" t="n"/>
      <c r="G377" s="50">
        <f>IF(AND(ISNUMBER($F377),ISNUMBER($E377),$E377&lt;&gt;0),$F377/$E377,"")</f>
        <v/>
      </c>
      <c r="H377" s="50">
        <f>IF(AND(ISNUMBER($F377),ISNUMBER($AL377),ISNUMBER($E377),($AL377*$E377)&lt;&gt;0),$F377/($AL377*$E377)*100,"")</f>
        <v/>
      </c>
      <c r="I377" s="51" t="n"/>
      <c r="J377" s="52" t="n"/>
      <c r="K377" s="50">
        <f>IF(AND(ISNUMBER($F377),ISNUMBER($J377)),$F377*(1-$J377),"")</f>
        <v/>
      </c>
      <c r="L377" s="51" t="n"/>
      <c r="M377" s="51" t="n"/>
      <c r="N377" s="50">
        <f>IF(ISNUMBER($F377),($F377-IF(ISNUMBER($AM377),$AM377,0))*(1-IF(ISNUMBER($J377),$J377,0)),"")</f>
        <v/>
      </c>
      <c r="O377" s="34" t="inlineStr">
        <is>
          <t>Berry</t>
        </is>
      </c>
      <c r="P377" s="48" t="n">
        <v>0</v>
      </c>
      <c r="Q377" s="48" t="n">
        <v>200</v>
      </c>
      <c r="R377" s="48" t="n">
        <v>100</v>
      </c>
      <c r="S377" s="48" t="n">
        <v>4</v>
      </c>
      <c r="T377" s="48" t="n">
        <v>20</v>
      </c>
      <c r="U377" s="34" t="inlineStr">
        <is>
          <t>Cane sugar + stevia</t>
        </is>
      </c>
      <c r="V377" s="34" t="inlineStr">
        <is>
          <t>Electrolytes, low sugar, vitamins; Messi backed</t>
        </is>
      </c>
      <c r="W377" s="51" t="n"/>
      <c r="X377" s="51" t="n"/>
      <c r="Y377" s="51" t="n"/>
      <c r="Z377" s="51" t="n"/>
      <c r="AA377" s="34" t="inlineStr">
        <is>
          <t>Medium</t>
        </is>
      </c>
      <c r="AB377" s="34" t="inlineStr">
        <is>
          <t>New celebrity hydration entrant</t>
        </is>
      </c>
      <c r="AC377" s="34" t="inlineStr">
        <is>
          <t>Celebrity backed low sugar hydration</t>
        </is>
      </c>
      <c r="AD377" s="34" t="inlineStr">
        <is>
          <t>Messi brand plus low sugar electrolytes.</t>
        </is>
      </c>
      <c r="AE377" s="51" t="n"/>
      <c r="AF377" s="53">
        <f>IF(AND(ISNUMBER($P377),ISNUMBER($AL377),$AL377&lt;&gt;0),ROUND($P377/$AL377*100,1),"")</f>
        <v/>
      </c>
      <c r="AG377" s="54">
        <f>IF(AND(ISNUMBER($S377),ISNUMBER($AL377),$AL377&lt;&gt;0),ROUND($S377/$AL377*100,2),"")</f>
        <v/>
      </c>
      <c r="AH377" s="53">
        <f>IF(AND(ISNUMBER($Q377),ISNUMBER($AL377),$AL377&lt;&gt;0),ROUND($Q377/$AL377*100,1),"")</f>
        <v/>
      </c>
      <c r="AI377" s="48">
        <f>IF(ISNUMBER($S377),IF($S377&lt;=1,"Yes","No"),"n/a")</f>
        <v/>
      </c>
      <c r="AJ377" s="48">
        <f>IF(ISNUMBER($S377),ROUND(MAX(0,MIN(100,100-$S377*2.5-IF(ISNUMBER($T377),$T377,0)*0.12+IF($S377&lt;=1,12,0))),0),"")</f>
        <v/>
      </c>
      <c r="AK377" s="48">
        <f>IF(ISNUMBER($Q377),IF($Q377&gt;=100,20,IF($Q377&gt;=30,10,0)),0)+IF(ISNUMBER($R377),IF($R377&gt;=100,20,0),0)+IF(ISNUMBER($P377),IF($P377&gt;=150,20,IF($P377&gt;=50,12,5)),0)+IF(ISNUMBER($S377),IF($S377&lt;=1,15,0),0)</f>
        <v/>
      </c>
      <c r="AL377" s="48" t="n">
        <v>473</v>
      </c>
      <c r="AM377" s="49" t="n"/>
      <c r="AN377" s="48">
        <f>IF(AND(ISNUMBER($P377),ISNUMBER($AL377),$AL377&lt;&gt;0),IF(OR($P377&gt;180,$P377/$AL377*1000&gt;400),"Over ceiling, confirm SKU","Within"),"n/a")</f>
        <v/>
      </c>
      <c r="AO377" s="51" t="n"/>
      <c r="AP377" s="51" t="n"/>
      <c r="AQ377" s="51" t="n"/>
      <c r="AR377" s="34" t="inlineStr">
        <is>
          <t>Recalled, batch confirmed, to confirm</t>
        </is>
      </c>
      <c r="AS377" s="34" t="inlineStr">
        <is>
          <t>BLANK -&gt; requires live Amazon.ca capture</t>
        </is>
      </c>
      <c r="AT377" s="34" t="inlineStr">
        <is>
          <t>Unverified commercial data</t>
        </is>
      </c>
    </row>
    <row r="378" ht="28" customHeight="1">
      <c r="A378" s="34" t="inlineStr">
        <is>
          <t>Mas+</t>
        </is>
      </c>
      <c r="B378" s="34" t="inlineStr">
        <is>
          <t>Mas+ by Messi Hydration | Berry | 12 pack 473mL</t>
        </is>
      </c>
      <c r="C378" s="34" t="inlineStr">
        <is>
          <t>2) Electrolyte beverage (RTD)</t>
        </is>
      </c>
      <c r="D378" s="34" t="inlineStr">
        <is>
          <t>473 mL bottle</t>
        </is>
      </c>
      <c r="E378" s="48" t="n">
        <v>12</v>
      </c>
      <c r="F378" s="49" t="n"/>
      <c r="G378" s="50">
        <f>IF(AND(ISNUMBER($F378),ISNUMBER($E378),$E378&lt;&gt;0),$F378/$E378,"")</f>
        <v/>
      </c>
      <c r="H378" s="50">
        <f>IF(AND(ISNUMBER($F378),ISNUMBER($AL378),ISNUMBER($E378),($AL378*$E378)&lt;&gt;0),$F378/($AL378*$E378)*100,"")</f>
        <v/>
      </c>
      <c r="I378" s="51" t="n"/>
      <c r="J378" s="52" t="n"/>
      <c r="K378" s="50">
        <f>IF(AND(ISNUMBER($F378),ISNUMBER($J378)),$F378*(1-$J378),"")</f>
        <v/>
      </c>
      <c r="L378" s="51" t="n"/>
      <c r="M378" s="51" t="n"/>
      <c r="N378" s="50">
        <f>IF(ISNUMBER($F378),($F378-IF(ISNUMBER($AM378),$AM378,0))*(1-IF(ISNUMBER($J378),$J378,0)),"")</f>
        <v/>
      </c>
      <c r="O378" s="34" t="inlineStr">
        <is>
          <t>Berry</t>
        </is>
      </c>
      <c r="P378" s="48" t="n">
        <v>0</v>
      </c>
      <c r="Q378" s="48" t="n">
        <v>200</v>
      </c>
      <c r="R378" s="48" t="n">
        <v>100</v>
      </c>
      <c r="S378" s="48" t="n">
        <v>4</v>
      </c>
      <c r="T378" s="48" t="n">
        <v>20</v>
      </c>
      <c r="U378" s="34" t="inlineStr">
        <is>
          <t>Cane sugar + stevia</t>
        </is>
      </c>
      <c r="V378" s="34" t="inlineStr">
        <is>
          <t>Electrolytes, low sugar, vitamins; Messi backed</t>
        </is>
      </c>
      <c r="W378" s="51" t="n"/>
      <c r="X378" s="51" t="n"/>
      <c r="Y378" s="51" t="n"/>
      <c r="Z378" s="51" t="n"/>
      <c r="AA378" s="34" t="inlineStr">
        <is>
          <t>Medium</t>
        </is>
      </c>
      <c r="AB378" s="34" t="inlineStr">
        <is>
          <t>New celebrity hydration entrant</t>
        </is>
      </c>
      <c r="AC378" s="34" t="inlineStr">
        <is>
          <t>Celebrity backed low sugar hydration</t>
        </is>
      </c>
      <c r="AD378" s="34" t="inlineStr">
        <is>
          <t>Messi brand plus low sugar electrolytes.</t>
        </is>
      </c>
      <c r="AE378" s="51" t="n"/>
      <c r="AF378" s="53">
        <f>IF(AND(ISNUMBER($P378),ISNUMBER($AL378),$AL378&lt;&gt;0),ROUND($P378/$AL378*100,1),"")</f>
        <v/>
      </c>
      <c r="AG378" s="54">
        <f>IF(AND(ISNUMBER($S378),ISNUMBER($AL378),$AL378&lt;&gt;0),ROUND($S378/$AL378*100,2),"")</f>
        <v/>
      </c>
      <c r="AH378" s="53">
        <f>IF(AND(ISNUMBER($Q378),ISNUMBER($AL378),$AL378&lt;&gt;0),ROUND($Q378/$AL378*100,1),"")</f>
        <v/>
      </c>
      <c r="AI378" s="48">
        <f>IF(ISNUMBER($S378),IF($S378&lt;=1,"Yes","No"),"n/a")</f>
        <v/>
      </c>
      <c r="AJ378" s="48">
        <f>IF(ISNUMBER($S378),ROUND(MAX(0,MIN(100,100-$S378*2.5-IF(ISNUMBER($T378),$T378,0)*0.12+IF($S378&lt;=1,12,0))),0),"")</f>
        <v/>
      </c>
      <c r="AK378" s="48">
        <f>IF(ISNUMBER($Q378),IF($Q378&gt;=100,20,IF($Q378&gt;=30,10,0)),0)+IF(ISNUMBER($R378),IF($R378&gt;=100,20,0),0)+IF(ISNUMBER($P378),IF($P378&gt;=150,20,IF($P378&gt;=50,12,5)),0)+IF(ISNUMBER($S378),IF($S378&lt;=1,15,0),0)</f>
        <v/>
      </c>
      <c r="AL378" s="48" t="n">
        <v>473</v>
      </c>
      <c r="AM378" s="49" t="n"/>
      <c r="AN378" s="48">
        <f>IF(AND(ISNUMBER($P378),ISNUMBER($AL378),$AL378&lt;&gt;0),IF(OR($P378&gt;180,$P378/$AL378*1000&gt;400),"Over ceiling, confirm SKU","Within"),"n/a")</f>
        <v/>
      </c>
      <c r="AO378" s="51" t="n"/>
      <c r="AP378" s="51" t="n"/>
      <c r="AQ378" s="51" t="n"/>
      <c r="AR378" s="34" t="inlineStr">
        <is>
          <t>Recalled, batch confirmed, to confirm</t>
        </is>
      </c>
      <c r="AS378" s="34" t="inlineStr">
        <is>
          <t>BLANK -&gt; requires live Amazon.ca capture</t>
        </is>
      </c>
      <c r="AT378" s="34" t="inlineStr">
        <is>
          <t>Unverified commercial data</t>
        </is>
      </c>
    </row>
    <row r="379" ht="28" customHeight="1">
      <c r="A379" s="34" t="inlineStr">
        <is>
          <t>Mas+</t>
        </is>
      </c>
      <c r="B379" s="34" t="inlineStr">
        <is>
          <t>Mas+ by Messi Hydration | Berry | 18 pack 473mL</t>
        </is>
      </c>
      <c r="C379" s="34" t="inlineStr">
        <is>
          <t>2) Electrolyte beverage (RTD)</t>
        </is>
      </c>
      <c r="D379" s="34" t="inlineStr">
        <is>
          <t>473 mL bottle</t>
        </is>
      </c>
      <c r="E379" s="48" t="n">
        <v>18</v>
      </c>
      <c r="F379" s="49" t="n"/>
      <c r="G379" s="50">
        <f>IF(AND(ISNUMBER($F379),ISNUMBER($E379),$E379&lt;&gt;0),$F379/$E379,"")</f>
        <v/>
      </c>
      <c r="H379" s="50">
        <f>IF(AND(ISNUMBER($F379),ISNUMBER($AL379),ISNUMBER($E379),($AL379*$E379)&lt;&gt;0),$F379/($AL379*$E379)*100,"")</f>
        <v/>
      </c>
      <c r="I379" s="51" t="n"/>
      <c r="J379" s="52" t="n"/>
      <c r="K379" s="50">
        <f>IF(AND(ISNUMBER($F379),ISNUMBER($J379)),$F379*(1-$J379),"")</f>
        <v/>
      </c>
      <c r="L379" s="51" t="n"/>
      <c r="M379" s="51" t="n"/>
      <c r="N379" s="50">
        <f>IF(ISNUMBER($F379),($F379-IF(ISNUMBER($AM379),$AM379,0))*(1-IF(ISNUMBER($J379),$J379,0)),"")</f>
        <v/>
      </c>
      <c r="O379" s="34" t="inlineStr">
        <is>
          <t>Berry</t>
        </is>
      </c>
      <c r="P379" s="48" t="n">
        <v>0</v>
      </c>
      <c r="Q379" s="48" t="n">
        <v>200</v>
      </c>
      <c r="R379" s="48" t="n">
        <v>100</v>
      </c>
      <c r="S379" s="48" t="n">
        <v>4</v>
      </c>
      <c r="T379" s="48" t="n">
        <v>20</v>
      </c>
      <c r="U379" s="34" t="inlineStr">
        <is>
          <t>Cane sugar + stevia</t>
        </is>
      </c>
      <c r="V379" s="34" t="inlineStr">
        <is>
          <t>Electrolytes, low sugar, vitamins; Messi backed</t>
        </is>
      </c>
      <c r="W379" s="51" t="n"/>
      <c r="X379" s="51" t="n"/>
      <c r="Y379" s="51" t="n"/>
      <c r="Z379" s="51" t="n"/>
      <c r="AA379" s="34" t="inlineStr">
        <is>
          <t>Medium</t>
        </is>
      </c>
      <c r="AB379" s="34" t="inlineStr">
        <is>
          <t>New celebrity hydration entrant</t>
        </is>
      </c>
      <c r="AC379" s="34" t="inlineStr">
        <is>
          <t>Celebrity backed low sugar hydration</t>
        </is>
      </c>
      <c r="AD379" s="34" t="inlineStr">
        <is>
          <t>Messi brand plus low sugar electrolytes.</t>
        </is>
      </c>
      <c r="AE379" s="51" t="n"/>
      <c r="AF379" s="53">
        <f>IF(AND(ISNUMBER($P379),ISNUMBER($AL379),$AL379&lt;&gt;0),ROUND($P379/$AL379*100,1),"")</f>
        <v/>
      </c>
      <c r="AG379" s="54">
        <f>IF(AND(ISNUMBER($S379),ISNUMBER($AL379),$AL379&lt;&gt;0),ROUND($S379/$AL379*100,2),"")</f>
        <v/>
      </c>
      <c r="AH379" s="53">
        <f>IF(AND(ISNUMBER($Q379),ISNUMBER($AL379),$AL379&lt;&gt;0),ROUND($Q379/$AL379*100,1),"")</f>
        <v/>
      </c>
      <c r="AI379" s="48">
        <f>IF(ISNUMBER($S379),IF($S379&lt;=1,"Yes","No"),"n/a")</f>
        <v/>
      </c>
      <c r="AJ379" s="48">
        <f>IF(ISNUMBER($S379),ROUND(MAX(0,MIN(100,100-$S379*2.5-IF(ISNUMBER($T379),$T379,0)*0.12+IF($S379&lt;=1,12,0))),0),"")</f>
        <v/>
      </c>
      <c r="AK379" s="48">
        <f>IF(ISNUMBER($Q379),IF($Q379&gt;=100,20,IF($Q379&gt;=30,10,0)),0)+IF(ISNUMBER($R379),IF($R379&gt;=100,20,0),0)+IF(ISNUMBER($P379),IF($P379&gt;=150,20,IF($P379&gt;=50,12,5)),0)+IF(ISNUMBER($S379),IF($S379&lt;=1,15,0),0)</f>
        <v/>
      </c>
      <c r="AL379" s="48" t="n">
        <v>473</v>
      </c>
      <c r="AM379" s="49" t="n"/>
      <c r="AN379" s="48">
        <f>IF(AND(ISNUMBER($P379),ISNUMBER($AL379),$AL379&lt;&gt;0),IF(OR($P379&gt;180,$P379/$AL379*1000&gt;400),"Over ceiling, confirm SKU","Within"),"n/a")</f>
        <v/>
      </c>
      <c r="AO379" s="51" t="n"/>
      <c r="AP379" s="51" t="n"/>
      <c r="AQ379" s="51" t="n"/>
      <c r="AR379" s="34" t="inlineStr">
        <is>
          <t>Recalled, batch confirmed, to confirm</t>
        </is>
      </c>
      <c r="AS379" s="34" t="inlineStr">
        <is>
          <t>BLANK -&gt; requires live Amazon.ca capture</t>
        </is>
      </c>
      <c r="AT379" s="34" t="inlineStr">
        <is>
          <t>Unverified commercial data</t>
        </is>
      </c>
    </row>
    <row r="380" ht="28" customHeight="1">
      <c r="A380" s="34" t="inlineStr">
        <is>
          <t>Mas+</t>
        </is>
      </c>
      <c r="B380" s="34" t="inlineStr">
        <is>
          <t>Mas+ by Messi Hydration | Berry | 24 pack 473mL</t>
        </is>
      </c>
      <c r="C380" s="34" t="inlineStr">
        <is>
          <t>2) Electrolyte beverage (RTD)</t>
        </is>
      </c>
      <c r="D380" s="34" t="inlineStr">
        <is>
          <t>473 mL bottle</t>
        </is>
      </c>
      <c r="E380" s="48" t="n">
        <v>24</v>
      </c>
      <c r="F380" s="49" t="n"/>
      <c r="G380" s="50">
        <f>IF(AND(ISNUMBER($F380),ISNUMBER($E380),$E380&lt;&gt;0),$F380/$E380,"")</f>
        <v/>
      </c>
      <c r="H380" s="50">
        <f>IF(AND(ISNUMBER($F380),ISNUMBER($AL380),ISNUMBER($E380),($AL380*$E380)&lt;&gt;0),$F380/($AL380*$E380)*100,"")</f>
        <v/>
      </c>
      <c r="I380" s="51" t="n"/>
      <c r="J380" s="52" t="n"/>
      <c r="K380" s="50">
        <f>IF(AND(ISNUMBER($F380),ISNUMBER($J380)),$F380*(1-$J380),"")</f>
        <v/>
      </c>
      <c r="L380" s="51" t="n"/>
      <c r="M380" s="51" t="n"/>
      <c r="N380" s="50">
        <f>IF(ISNUMBER($F380),($F380-IF(ISNUMBER($AM380),$AM380,0))*(1-IF(ISNUMBER($J380),$J380,0)),"")</f>
        <v/>
      </c>
      <c r="O380" s="34" t="inlineStr">
        <is>
          <t>Berry</t>
        </is>
      </c>
      <c r="P380" s="48" t="n">
        <v>0</v>
      </c>
      <c r="Q380" s="48" t="n">
        <v>200</v>
      </c>
      <c r="R380" s="48" t="n">
        <v>100</v>
      </c>
      <c r="S380" s="48" t="n">
        <v>4</v>
      </c>
      <c r="T380" s="48" t="n">
        <v>20</v>
      </c>
      <c r="U380" s="34" t="inlineStr">
        <is>
          <t>Cane sugar + stevia</t>
        </is>
      </c>
      <c r="V380" s="34" t="inlineStr">
        <is>
          <t>Electrolytes, low sugar, vitamins; Messi backed</t>
        </is>
      </c>
      <c r="W380" s="51" t="n"/>
      <c r="X380" s="51" t="n"/>
      <c r="Y380" s="51" t="n"/>
      <c r="Z380" s="51" t="n"/>
      <c r="AA380" s="34" t="inlineStr">
        <is>
          <t>Medium</t>
        </is>
      </c>
      <c r="AB380" s="34" t="inlineStr">
        <is>
          <t>New celebrity hydration entrant</t>
        </is>
      </c>
      <c r="AC380" s="34" t="inlineStr">
        <is>
          <t>Celebrity backed low sugar hydration</t>
        </is>
      </c>
      <c r="AD380" s="34" t="inlineStr">
        <is>
          <t>Messi brand plus low sugar electrolytes.</t>
        </is>
      </c>
      <c r="AE380" s="51" t="n"/>
      <c r="AF380" s="53">
        <f>IF(AND(ISNUMBER($P380),ISNUMBER($AL380),$AL380&lt;&gt;0),ROUND($P380/$AL380*100,1),"")</f>
        <v/>
      </c>
      <c r="AG380" s="54">
        <f>IF(AND(ISNUMBER($S380),ISNUMBER($AL380),$AL380&lt;&gt;0),ROUND($S380/$AL380*100,2),"")</f>
        <v/>
      </c>
      <c r="AH380" s="53">
        <f>IF(AND(ISNUMBER($Q380),ISNUMBER($AL380),$AL380&lt;&gt;0),ROUND($Q380/$AL380*100,1),"")</f>
        <v/>
      </c>
      <c r="AI380" s="48">
        <f>IF(ISNUMBER($S380),IF($S380&lt;=1,"Yes","No"),"n/a")</f>
        <v/>
      </c>
      <c r="AJ380" s="48">
        <f>IF(ISNUMBER($S380),ROUND(MAX(0,MIN(100,100-$S380*2.5-IF(ISNUMBER($T380),$T380,0)*0.12+IF($S380&lt;=1,12,0))),0),"")</f>
        <v/>
      </c>
      <c r="AK380" s="48">
        <f>IF(ISNUMBER($Q380),IF($Q380&gt;=100,20,IF($Q380&gt;=30,10,0)),0)+IF(ISNUMBER($R380),IF($R380&gt;=100,20,0),0)+IF(ISNUMBER($P380),IF($P380&gt;=150,20,IF($P380&gt;=50,12,5)),0)+IF(ISNUMBER($S380),IF($S380&lt;=1,15,0),0)</f>
        <v/>
      </c>
      <c r="AL380" s="48" t="n">
        <v>473</v>
      </c>
      <c r="AM380" s="49" t="n"/>
      <c r="AN380" s="48">
        <f>IF(AND(ISNUMBER($P380),ISNUMBER($AL380),$AL380&lt;&gt;0),IF(OR($P380&gt;180,$P380/$AL380*1000&gt;400),"Over ceiling, confirm SKU","Within"),"n/a")</f>
        <v/>
      </c>
      <c r="AO380" s="51" t="n"/>
      <c r="AP380" s="51" t="n"/>
      <c r="AQ380" s="51" t="n"/>
      <c r="AR380" s="34" t="inlineStr">
        <is>
          <t>Recalled, batch confirmed, to confirm</t>
        </is>
      </c>
      <c r="AS380" s="34" t="inlineStr">
        <is>
          <t>BLANK -&gt; requires live Amazon.ca capture</t>
        </is>
      </c>
      <c r="AT380" s="34" t="inlineStr">
        <is>
          <t>Unverified commercial data</t>
        </is>
      </c>
    </row>
    <row r="381" ht="28" customHeight="1">
      <c r="A381" s="34" t="inlineStr">
        <is>
          <t>Mas+</t>
        </is>
      </c>
      <c r="B381" s="34" t="inlineStr">
        <is>
          <t>Mas+ by Messi Hydration | Orange | single 473mL</t>
        </is>
      </c>
      <c r="C381" s="34" t="inlineStr">
        <is>
          <t>2) Electrolyte beverage (RTD)</t>
        </is>
      </c>
      <c r="D381" s="34" t="inlineStr">
        <is>
          <t>473 mL bottle</t>
        </is>
      </c>
      <c r="E381" s="48" t="n">
        <v>1</v>
      </c>
      <c r="F381" s="49" t="n"/>
      <c r="G381" s="50">
        <f>IF(AND(ISNUMBER($F381),ISNUMBER($E381),$E381&lt;&gt;0),$F381/$E381,"")</f>
        <v/>
      </c>
      <c r="H381" s="50">
        <f>IF(AND(ISNUMBER($F381),ISNUMBER($AL381),ISNUMBER($E381),($AL381*$E381)&lt;&gt;0),$F381/($AL381*$E381)*100,"")</f>
        <v/>
      </c>
      <c r="I381" s="51" t="n"/>
      <c r="J381" s="52" t="n"/>
      <c r="K381" s="50">
        <f>IF(AND(ISNUMBER($F381),ISNUMBER($J381)),$F381*(1-$J381),"")</f>
        <v/>
      </c>
      <c r="L381" s="51" t="n"/>
      <c r="M381" s="51" t="n"/>
      <c r="N381" s="50">
        <f>IF(ISNUMBER($F381),($F381-IF(ISNUMBER($AM381),$AM381,0))*(1-IF(ISNUMBER($J381),$J381,0)),"")</f>
        <v/>
      </c>
      <c r="O381" s="34" t="inlineStr">
        <is>
          <t>Orange</t>
        </is>
      </c>
      <c r="P381" s="48" t="n">
        <v>0</v>
      </c>
      <c r="Q381" s="48" t="n">
        <v>200</v>
      </c>
      <c r="R381" s="48" t="n">
        <v>100</v>
      </c>
      <c r="S381" s="48" t="n">
        <v>4</v>
      </c>
      <c r="T381" s="48" t="n">
        <v>20</v>
      </c>
      <c r="U381" s="34" t="inlineStr">
        <is>
          <t>Cane sugar + stevia</t>
        </is>
      </c>
      <c r="V381" s="34" t="inlineStr">
        <is>
          <t>Electrolytes, low sugar, vitamins; Messi backed</t>
        </is>
      </c>
      <c r="W381" s="51" t="n"/>
      <c r="X381" s="51" t="n"/>
      <c r="Y381" s="51" t="n"/>
      <c r="Z381" s="51" t="n"/>
      <c r="AA381" s="34" t="inlineStr">
        <is>
          <t>Medium</t>
        </is>
      </c>
      <c r="AB381" s="34" t="inlineStr">
        <is>
          <t>New celebrity hydration entrant</t>
        </is>
      </c>
      <c r="AC381" s="34" t="inlineStr">
        <is>
          <t>Celebrity backed low sugar hydration</t>
        </is>
      </c>
      <c r="AD381" s="34" t="inlineStr">
        <is>
          <t>Messi brand plus low sugar electrolytes.</t>
        </is>
      </c>
      <c r="AE381" s="51" t="n"/>
      <c r="AF381" s="53">
        <f>IF(AND(ISNUMBER($P381),ISNUMBER($AL381),$AL381&lt;&gt;0),ROUND($P381/$AL381*100,1),"")</f>
        <v/>
      </c>
      <c r="AG381" s="54">
        <f>IF(AND(ISNUMBER($S381),ISNUMBER($AL381),$AL381&lt;&gt;0),ROUND($S381/$AL381*100,2),"")</f>
        <v/>
      </c>
      <c r="AH381" s="53">
        <f>IF(AND(ISNUMBER($Q381),ISNUMBER($AL381),$AL381&lt;&gt;0),ROUND($Q381/$AL381*100,1),"")</f>
        <v/>
      </c>
      <c r="AI381" s="48">
        <f>IF(ISNUMBER($S381),IF($S381&lt;=1,"Yes","No"),"n/a")</f>
        <v/>
      </c>
      <c r="AJ381" s="48">
        <f>IF(ISNUMBER($S381),ROUND(MAX(0,MIN(100,100-$S381*2.5-IF(ISNUMBER($T381),$T381,0)*0.12+IF($S381&lt;=1,12,0))),0),"")</f>
        <v/>
      </c>
      <c r="AK381" s="48">
        <f>IF(ISNUMBER($Q381),IF($Q381&gt;=100,20,IF($Q381&gt;=30,10,0)),0)+IF(ISNUMBER($R381),IF($R381&gt;=100,20,0),0)+IF(ISNUMBER($P381),IF($P381&gt;=150,20,IF($P381&gt;=50,12,5)),0)+IF(ISNUMBER($S381),IF($S381&lt;=1,15,0),0)</f>
        <v/>
      </c>
      <c r="AL381" s="48" t="n">
        <v>473</v>
      </c>
      <c r="AM381" s="49" t="n"/>
      <c r="AN381" s="48">
        <f>IF(AND(ISNUMBER($P381),ISNUMBER($AL381),$AL381&lt;&gt;0),IF(OR($P381&gt;180,$P381/$AL381*1000&gt;400),"Over ceiling, confirm SKU","Within"),"n/a")</f>
        <v/>
      </c>
      <c r="AO381" s="51" t="n"/>
      <c r="AP381" s="51" t="n"/>
      <c r="AQ381" s="51" t="n"/>
      <c r="AR381" s="34" t="inlineStr">
        <is>
          <t>Recalled, batch confirmed, to confirm</t>
        </is>
      </c>
      <c r="AS381" s="34" t="inlineStr">
        <is>
          <t>BLANK -&gt; requires live Amazon.ca capture</t>
        </is>
      </c>
      <c r="AT381" s="34" t="inlineStr">
        <is>
          <t>Unverified commercial data</t>
        </is>
      </c>
    </row>
    <row r="382" ht="28" customHeight="1">
      <c r="A382" s="34" t="inlineStr">
        <is>
          <t>Mas+</t>
        </is>
      </c>
      <c r="B382" s="34" t="inlineStr">
        <is>
          <t>Mas+ by Messi Hydration | Orange | 8 pack 473mL</t>
        </is>
      </c>
      <c r="C382" s="34" t="inlineStr">
        <is>
          <t>2) Electrolyte beverage (RTD)</t>
        </is>
      </c>
      <c r="D382" s="34" t="inlineStr">
        <is>
          <t>473 mL bottle</t>
        </is>
      </c>
      <c r="E382" s="48" t="n">
        <v>8</v>
      </c>
      <c r="F382" s="49" t="n"/>
      <c r="G382" s="50">
        <f>IF(AND(ISNUMBER($F382),ISNUMBER($E382),$E382&lt;&gt;0),$F382/$E382,"")</f>
        <v/>
      </c>
      <c r="H382" s="50">
        <f>IF(AND(ISNUMBER($F382),ISNUMBER($AL382),ISNUMBER($E382),($AL382*$E382)&lt;&gt;0),$F382/($AL382*$E382)*100,"")</f>
        <v/>
      </c>
      <c r="I382" s="51" t="n"/>
      <c r="J382" s="52" t="n"/>
      <c r="K382" s="50">
        <f>IF(AND(ISNUMBER($F382),ISNUMBER($J382)),$F382*(1-$J382),"")</f>
        <v/>
      </c>
      <c r="L382" s="51" t="n"/>
      <c r="M382" s="51" t="n"/>
      <c r="N382" s="50">
        <f>IF(ISNUMBER($F382),($F382-IF(ISNUMBER($AM382),$AM382,0))*(1-IF(ISNUMBER($J382),$J382,0)),"")</f>
        <v/>
      </c>
      <c r="O382" s="34" t="inlineStr">
        <is>
          <t>Orange</t>
        </is>
      </c>
      <c r="P382" s="48" t="n">
        <v>0</v>
      </c>
      <c r="Q382" s="48" t="n">
        <v>200</v>
      </c>
      <c r="R382" s="48" t="n">
        <v>100</v>
      </c>
      <c r="S382" s="48" t="n">
        <v>4</v>
      </c>
      <c r="T382" s="48" t="n">
        <v>20</v>
      </c>
      <c r="U382" s="34" t="inlineStr">
        <is>
          <t>Cane sugar + stevia</t>
        </is>
      </c>
      <c r="V382" s="34" t="inlineStr">
        <is>
          <t>Electrolytes, low sugar, vitamins; Messi backed</t>
        </is>
      </c>
      <c r="W382" s="51" t="n"/>
      <c r="X382" s="51" t="n"/>
      <c r="Y382" s="51" t="n"/>
      <c r="Z382" s="51" t="n"/>
      <c r="AA382" s="34" t="inlineStr">
        <is>
          <t>Medium</t>
        </is>
      </c>
      <c r="AB382" s="34" t="inlineStr">
        <is>
          <t>New celebrity hydration entrant</t>
        </is>
      </c>
      <c r="AC382" s="34" t="inlineStr">
        <is>
          <t>Celebrity backed low sugar hydration</t>
        </is>
      </c>
      <c r="AD382" s="34" t="inlineStr">
        <is>
          <t>Messi brand plus low sugar electrolytes.</t>
        </is>
      </c>
      <c r="AE382" s="51" t="n"/>
      <c r="AF382" s="53">
        <f>IF(AND(ISNUMBER($P382),ISNUMBER($AL382),$AL382&lt;&gt;0),ROUND($P382/$AL382*100,1),"")</f>
        <v/>
      </c>
      <c r="AG382" s="54">
        <f>IF(AND(ISNUMBER($S382),ISNUMBER($AL382),$AL382&lt;&gt;0),ROUND($S382/$AL382*100,2),"")</f>
        <v/>
      </c>
      <c r="AH382" s="53">
        <f>IF(AND(ISNUMBER($Q382),ISNUMBER($AL382),$AL382&lt;&gt;0),ROUND($Q382/$AL382*100,1),"")</f>
        <v/>
      </c>
      <c r="AI382" s="48">
        <f>IF(ISNUMBER($S382),IF($S382&lt;=1,"Yes","No"),"n/a")</f>
        <v/>
      </c>
      <c r="AJ382" s="48">
        <f>IF(ISNUMBER($S382),ROUND(MAX(0,MIN(100,100-$S382*2.5-IF(ISNUMBER($T382),$T382,0)*0.12+IF($S382&lt;=1,12,0))),0),"")</f>
        <v/>
      </c>
      <c r="AK382" s="48">
        <f>IF(ISNUMBER($Q382),IF($Q382&gt;=100,20,IF($Q382&gt;=30,10,0)),0)+IF(ISNUMBER($R382),IF($R382&gt;=100,20,0),0)+IF(ISNUMBER($P382),IF($P382&gt;=150,20,IF($P382&gt;=50,12,5)),0)+IF(ISNUMBER($S382),IF($S382&lt;=1,15,0),0)</f>
        <v/>
      </c>
      <c r="AL382" s="48" t="n">
        <v>473</v>
      </c>
      <c r="AM382" s="49" t="n"/>
      <c r="AN382" s="48">
        <f>IF(AND(ISNUMBER($P382),ISNUMBER($AL382),$AL382&lt;&gt;0),IF(OR($P382&gt;180,$P382/$AL382*1000&gt;400),"Over ceiling, confirm SKU","Within"),"n/a")</f>
        <v/>
      </c>
      <c r="AO382" s="51" t="n"/>
      <c r="AP382" s="51" t="n"/>
      <c r="AQ382" s="51" t="n"/>
      <c r="AR382" s="34" t="inlineStr">
        <is>
          <t>Recalled, batch confirmed, to confirm</t>
        </is>
      </c>
      <c r="AS382" s="34" t="inlineStr">
        <is>
          <t>BLANK -&gt; requires live Amazon.ca capture</t>
        </is>
      </c>
      <c r="AT382" s="34" t="inlineStr">
        <is>
          <t>Unverified commercial data</t>
        </is>
      </c>
    </row>
    <row r="383" ht="28" customHeight="1">
      <c r="A383" s="34" t="inlineStr">
        <is>
          <t>Mas+</t>
        </is>
      </c>
      <c r="B383" s="34" t="inlineStr">
        <is>
          <t>Mas+ by Messi Hydration | Orange | 12 pack 473mL</t>
        </is>
      </c>
      <c r="C383" s="34" t="inlineStr">
        <is>
          <t>2) Electrolyte beverage (RTD)</t>
        </is>
      </c>
      <c r="D383" s="34" t="inlineStr">
        <is>
          <t>473 mL bottle</t>
        </is>
      </c>
      <c r="E383" s="48" t="n">
        <v>12</v>
      </c>
      <c r="F383" s="49" t="n"/>
      <c r="G383" s="50">
        <f>IF(AND(ISNUMBER($F383),ISNUMBER($E383),$E383&lt;&gt;0),$F383/$E383,"")</f>
        <v/>
      </c>
      <c r="H383" s="50">
        <f>IF(AND(ISNUMBER($F383),ISNUMBER($AL383),ISNUMBER($E383),($AL383*$E383)&lt;&gt;0),$F383/($AL383*$E383)*100,"")</f>
        <v/>
      </c>
      <c r="I383" s="51" t="n"/>
      <c r="J383" s="52" t="n"/>
      <c r="K383" s="50">
        <f>IF(AND(ISNUMBER($F383),ISNUMBER($J383)),$F383*(1-$J383),"")</f>
        <v/>
      </c>
      <c r="L383" s="51" t="n"/>
      <c r="M383" s="51" t="n"/>
      <c r="N383" s="50">
        <f>IF(ISNUMBER($F383),($F383-IF(ISNUMBER($AM383),$AM383,0))*(1-IF(ISNUMBER($J383),$J383,0)),"")</f>
        <v/>
      </c>
      <c r="O383" s="34" t="inlineStr">
        <is>
          <t>Orange</t>
        </is>
      </c>
      <c r="P383" s="48" t="n">
        <v>0</v>
      </c>
      <c r="Q383" s="48" t="n">
        <v>200</v>
      </c>
      <c r="R383" s="48" t="n">
        <v>100</v>
      </c>
      <c r="S383" s="48" t="n">
        <v>4</v>
      </c>
      <c r="T383" s="48" t="n">
        <v>20</v>
      </c>
      <c r="U383" s="34" t="inlineStr">
        <is>
          <t>Cane sugar + stevia</t>
        </is>
      </c>
      <c r="V383" s="34" t="inlineStr">
        <is>
          <t>Electrolytes, low sugar, vitamins; Messi backed</t>
        </is>
      </c>
      <c r="W383" s="51" t="n"/>
      <c r="X383" s="51" t="n"/>
      <c r="Y383" s="51" t="n"/>
      <c r="Z383" s="51" t="n"/>
      <c r="AA383" s="34" t="inlineStr">
        <is>
          <t>Medium</t>
        </is>
      </c>
      <c r="AB383" s="34" t="inlineStr">
        <is>
          <t>New celebrity hydration entrant</t>
        </is>
      </c>
      <c r="AC383" s="34" t="inlineStr">
        <is>
          <t>Celebrity backed low sugar hydration</t>
        </is>
      </c>
      <c r="AD383" s="34" t="inlineStr">
        <is>
          <t>Messi brand plus low sugar electrolytes.</t>
        </is>
      </c>
      <c r="AE383" s="51" t="n"/>
      <c r="AF383" s="53">
        <f>IF(AND(ISNUMBER($P383),ISNUMBER($AL383),$AL383&lt;&gt;0),ROUND($P383/$AL383*100,1),"")</f>
        <v/>
      </c>
      <c r="AG383" s="54">
        <f>IF(AND(ISNUMBER($S383),ISNUMBER($AL383),$AL383&lt;&gt;0),ROUND($S383/$AL383*100,2),"")</f>
        <v/>
      </c>
      <c r="AH383" s="53">
        <f>IF(AND(ISNUMBER($Q383),ISNUMBER($AL383),$AL383&lt;&gt;0),ROUND($Q383/$AL383*100,1),"")</f>
        <v/>
      </c>
      <c r="AI383" s="48">
        <f>IF(ISNUMBER($S383),IF($S383&lt;=1,"Yes","No"),"n/a")</f>
        <v/>
      </c>
      <c r="AJ383" s="48">
        <f>IF(ISNUMBER($S383),ROUND(MAX(0,MIN(100,100-$S383*2.5-IF(ISNUMBER($T383),$T383,0)*0.12+IF($S383&lt;=1,12,0))),0),"")</f>
        <v/>
      </c>
      <c r="AK383" s="48">
        <f>IF(ISNUMBER($Q383),IF($Q383&gt;=100,20,IF($Q383&gt;=30,10,0)),0)+IF(ISNUMBER($R383),IF($R383&gt;=100,20,0),0)+IF(ISNUMBER($P383),IF($P383&gt;=150,20,IF($P383&gt;=50,12,5)),0)+IF(ISNUMBER($S383),IF($S383&lt;=1,15,0),0)</f>
        <v/>
      </c>
      <c r="AL383" s="48" t="n">
        <v>473</v>
      </c>
      <c r="AM383" s="49" t="n"/>
      <c r="AN383" s="48">
        <f>IF(AND(ISNUMBER($P383),ISNUMBER($AL383),$AL383&lt;&gt;0),IF(OR($P383&gt;180,$P383/$AL383*1000&gt;400),"Over ceiling, confirm SKU","Within"),"n/a")</f>
        <v/>
      </c>
      <c r="AO383" s="51" t="n"/>
      <c r="AP383" s="51" t="n"/>
      <c r="AQ383" s="51" t="n"/>
      <c r="AR383" s="34" t="inlineStr">
        <is>
          <t>Recalled, batch confirmed, to confirm</t>
        </is>
      </c>
      <c r="AS383" s="34" t="inlineStr">
        <is>
          <t>BLANK -&gt; requires live Amazon.ca capture</t>
        </is>
      </c>
      <c r="AT383" s="34" t="inlineStr">
        <is>
          <t>Unverified commercial data</t>
        </is>
      </c>
    </row>
    <row r="384" ht="28" customHeight="1">
      <c r="A384" s="34" t="inlineStr">
        <is>
          <t>Mas+</t>
        </is>
      </c>
      <c r="B384" s="34" t="inlineStr">
        <is>
          <t>Mas+ by Messi Hydration | Orange | 18 pack 473mL</t>
        </is>
      </c>
      <c r="C384" s="34" t="inlineStr">
        <is>
          <t>2) Electrolyte beverage (RTD)</t>
        </is>
      </c>
      <c r="D384" s="34" t="inlineStr">
        <is>
          <t>473 mL bottle</t>
        </is>
      </c>
      <c r="E384" s="48" t="n">
        <v>18</v>
      </c>
      <c r="F384" s="49" t="n"/>
      <c r="G384" s="50">
        <f>IF(AND(ISNUMBER($F384),ISNUMBER($E384),$E384&lt;&gt;0),$F384/$E384,"")</f>
        <v/>
      </c>
      <c r="H384" s="50">
        <f>IF(AND(ISNUMBER($F384),ISNUMBER($AL384),ISNUMBER($E384),($AL384*$E384)&lt;&gt;0),$F384/($AL384*$E384)*100,"")</f>
        <v/>
      </c>
      <c r="I384" s="51" t="n"/>
      <c r="J384" s="52" t="n"/>
      <c r="K384" s="50">
        <f>IF(AND(ISNUMBER($F384),ISNUMBER($J384)),$F384*(1-$J384),"")</f>
        <v/>
      </c>
      <c r="L384" s="51" t="n"/>
      <c r="M384" s="51" t="n"/>
      <c r="N384" s="50">
        <f>IF(ISNUMBER($F384),($F384-IF(ISNUMBER($AM384),$AM384,0))*(1-IF(ISNUMBER($J384),$J384,0)),"")</f>
        <v/>
      </c>
      <c r="O384" s="34" t="inlineStr">
        <is>
          <t>Orange</t>
        </is>
      </c>
      <c r="P384" s="48" t="n">
        <v>0</v>
      </c>
      <c r="Q384" s="48" t="n">
        <v>200</v>
      </c>
      <c r="R384" s="48" t="n">
        <v>100</v>
      </c>
      <c r="S384" s="48" t="n">
        <v>4</v>
      </c>
      <c r="T384" s="48" t="n">
        <v>20</v>
      </c>
      <c r="U384" s="34" t="inlineStr">
        <is>
          <t>Cane sugar + stevia</t>
        </is>
      </c>
      <c r="V384" s="34" t="inlineStr">
        <is>
          <t>Electrolytes, low sugar, vitamins; Messi backed</t>
        </is>
      </c>
      <c r="W384" s="51" t="n"/>
      <c r="X384" s="51" t="n"/>
      <c r="Y384" s="51" t="n"/>
      <c r="Z384" s="51" t="n"/>
      <c r="AA384" s="34" t="inlineStr">
        <is>
          <t>Medium</t>
        </is>
      </c>
      <c r="AB384" s="34" t="inlineStr">
        <is>
          <t>New celebrity hydration entrant</t>
        </is>
      </c>
      <c r="AC384" s="34" t="inlineStr">
        <is>
          <t>Celebrity backed low sugar hydration</t>
        </is>
      </c>
      <c r="AD384" s="34" t="inlineStr">
        <is>
          <t>Messi brand plus low sugar electrolytes.</t>
        </is>
      </c>
      <c r="AE384" s="51" t="n"/>
      <c r="AF384" s="53">
        <f>IF(AND(ISNUMBER($P384),ISNUMBER($AL384),$AL384&lt;&gt;0),ROUND($P384/$AL384*100,1),"")</f>
        <v/>
      </c>
      <c r="AG384" s="54">
        <f>IF(AND(ISNUMBER($S384),ISNUMBER($AL384),$AL384&lt;&gt;0),ROUND($S384/$AL384*100,2),"")</f>
        <v/>
      </c>
      <c r="AH384" s="53">
        <f>IF(AND(ISNUMBER($Q384),ISNUMBER($AL384),$AL384&lt;&gt;0),ROUND($Q384/$AL384*100,1),"")</f>
        <v/>
      </c>
      <c r="AI384" s="48">
        <f>IF(ISNUMBER($S384),IF($S384&lt;=1,"Yes","No"),"n/a")</f>
        <v/>
      </c>
      <c r="AJ384" s="48">
        <f>IF(ISNUMBER($S384),ROUND(MAX(0,MIN(100,100-$S384*2.5-IF(ISNUMBER($T384),$T384,0)*0.12+IF($S384&lt;=1,12,0))),0),"")</f>
        <v/>
      </c>
      <c r="AK384" s="48">
        <f>IF(ISNUMBER($Q384),IF($Q384&gt;=100,20,IF($Q384&gt;=30,10,0)),0)+IF(ISNUMBER($R384),IF($R384&gt;=100,20,0),0)+IF(ISNUMBER($P384),IF($P384&gt;=150,20,IF($P384&gt;=50,12,5)),0)+IF(ISNUMBER($S384),IF($S384&lt;=1,15,0),0)</f>
        <v/>
      </c>
      <c r="AL384" s="48" t="n">
        <v>473</v>
      </c>
      <c r="AM384" s="49" t="n"/>
      <c r="AN384" s="48">
        <f>IF(AND(ISNUMBER($P384),ISNUMBER($AL384),$AL384&lt;&gt;0),IF(OR($P384&gt;180,$P384/$AL384*1000&gt;400),"Over ceiling, confirm SKU","Within"),"n/a")</f>
        <v/>
      </c>
      <c r="AO384" s="51" t="n"/>
      <c r="AP384" s="51" t="n"/>
      <c r="AQ384" s="51" t="n"/>
      <c r="AR384" s="34" t="inlineStr">
        <is>
          <t>Recalled, batch confirmed, to confirm</t>
        </is>
      </c>
      <c r="AS384" s="34" t="inlineStr">
        <is>
          <t>BLANK -&gt; requires live Amazon.ca capture</t>
        </is>
      </c>
      <c r="AT384" s="34" t="inlineStr">
        <is>
          <t>Unverified commercial data</t>
        </is>
      </c>
    </row>
    <row r="385" ht="28" customHeight="1">
      <c r="A385" s="34" t="inlineStr">
        <is>
          <t>Mas+</t>
        </is>
      </c>
      <c r="B385" s="34" t="inlineStr">
        <is>
          <t>Mas+ by Messi Hydration | Orange | 24 pack 473mL</t>
        </is>
      </c>
      <c r="C385" s="34" t="inlineStr">
        <is>
          <t>2) Electrolyte beverage (RTD)</t>
        </is>
      </c>
      <c r="D385" s="34" t="inlineStr">
        <is>
          <t>473 mL bottle</t>
        </is>
      </c>
      <c r="E385" s="48" t="n">
        <v>24</v>
      </c>
      <c r="F385" s="49" t="n"/>
      <c r="G385" s="50">
        <f>IF(AND(ISNUMBER($F385),ISNUMBER($E385),$E385&lt;&gt;0),$F385/$E385,"")</f>
        <v/>
      </c>
      <c r="H385" s="50">
        <f>IF(AND(ISNUMBER($F385),ISNUMBER($AL385),ISNUMBER($E385),($AL385*$E385)&lt;&gt;0),$F385/($AL385*$E385)*100,"")</f>
        <v/>
      </c>
      <c r="I385" s="51" t="n"/>
      <c r="J385" s="52" t="n"/>
      <c r="K385" s="50">
        <f>IF(AND(ISNUMBER($F385),ISNUMBER($J385)),$F385*(1-$J385),"")</f>
        <v/>
      </c>
      <c r="L385" s="51" t="n"/>
      <c r="M385" s="51" t="n"/>
      <c r="N385" s="50">
        <f>IF(ISNUMBER($F385),($F385-IF(ISNUMBER($AM385),$AM385,0))*(1-IF(ISNUMBER($J385),$J385,0)),"")</f>
        <v/>
      </c>
      <c r="O385" s="34" t="inlineStr">
        <is>
          <t>Orange</t>
        </is>
      </c>
      <c r="P385" s="48" t="n">
        <v>0</v>
      </c>
      <c r="Q385" s="48" t="n">
        <v>200</v>
      </c>
      <c r="R385" s="48" t="n">
        <v>100</v>
      </c>
      <c r="S385" s="48" t="n">
        <v>4</v>
      </c>
      <c r="T385" s="48" t="n">
        <v>20</v>
      </c>
      <c r="U385" s="34" t="inlineStr">
        <is>
          <t>Cane sugar + stevia</t>
        </is>
      </c>
      <c r="V385" s="34" t="inlineStr">
        <is>
          <t>Electrolytes, low sugar, vitamins; Messi backed</t>
        </is>
      </c>
      <c r="W385" s="51" t="n"/>
      <c r="X385" s="51" t="n"/>
      <c r="Y385" s="51" t="n"/>
      <c r="Z385" s="51" t="n"/>
      <c r="AA385" s="34" t="inlineStr">
        <is>
          <t>Medium</t>
        </is>
      </c>
      <c r="AB385" s="34" t="inlineStr">
        <is>
          <t>New celebrity hydration entrant</t>
        </is>
      </c>
      <c r="AC385" s="34" t="inlineStr">
        <is>
          <t>Celebrity backed low sugar hydration</t>
        </is>
      </c>
      <c r="AD385" s="34" t="inlineStr">
        <is>
          <t>Messi brand plus low sugar electrolytes.</t>
        </is>
      </c>
      <c r="AE385" s="51" t="n"/>
      <c r="AF385" s="53">
        <f>IF(AND(ISNUMBER($P385),ISNUMBER($AL385),$AL385&lt;&gt;0),ROUND($P385/$AL385*100,1),"")</f>
        <v/>
      </c>
      <c r="AG385" s="54">
        <f>IF(AND(ISNUMBER($S385),ISNUMBER($AL385),$AL385&lt;&gt;0),ROUND($S385/$AL385*100,2),"")</f>
        <v/>
      </c>
      <c r="AH385" s="53">
        <f>IF(AND(ISNUMBER($Q385),ISNUMBER($AL385),$AL385&lt;&gt;0),ROUND($Q385/$AL385*100,1),"")</f>
        <v/>
      </c>
      <c r="AI385" s="48">
        <f>IF(ISNUMBER($S385),IF($S385&lt;=1,"Yes","No"),"n/a")</f>
        <v/>
      </c>
      <c r="AJ385" s="48">
        <f>IF(ISNUMBER($S385),ROUND(MAX(0,MIN(100,100-$S385*2.5-IF(ISNUMBER($T385),$T385,0)*0.12+IF($S385&lt;=1,12,0))),0),"")</f>
        <v/>
      </c>
      <c r="AK385" s="48">
        <f>IF(ISNUMBER($Q385),IF($Q385&gt;=100,20,IF($Q385&gt;=30,10,0)),0)+IF(ISNUMBER($R385),IF($R385&gt;=100,20,0),0)+IF(ISNUMBER($P385),IF($P385&gt;=150,20,IF($P385&gt;=50,12,5)),0)+IF(ISNUMBER($S385),IF($S385&lt;=1,15,0),0)</f>
        <v/>
      </c>
      <c r="AL385" s="48" t="n">
        <v>473</v>
      </c>
      <c r="AM385" s="49" t="n"/>
      <c r="AN385" s="48">
        <f>IF(AND(ISNUMBER($P385),ISNUMBER($AL385),$AL385&lt;&gt;0),IF(OR($P385&gt;180,$P385/$AL385*1000&gt;400),"Over ceiling, confirm SKU","Within"),"n/a")</f>
        <v/>
      </c>
      <c r="AO385" s="51" t="n"/>
      <c r="AP385" s="51" t="n"/>
      <c r="AQ385" s="51" t="n"/>
      <c r="AR385" s="34" t="inlineStr">
        <is>
          <t>Recalled, batch confirmed, to confirm</t>
        </is>
      </c>
      <c r="AS385" s="34" t="inlineStr">
        <is>
          <t>BLANK -&gt; requires live Amazon.ca capture</t>
        </is>
      </c>
      <c r="AT385" s="34" t="inlineStr">
        <is>
          <t>Unverified commercial data</t>
        </is>
      </c>
    </row>
    <row r="386" ht="28" customHeight="1">
      <c r="A386" s="34" t="inlineStr">
        <is>
          <t>Mas+</t>
        </is>
      </c>
      <c r="B386" s="34" t="inlineStr">
        <is>
          <t>Mas+ by Messi Hydration | Tropical | single 473mL</t>
        </is>
      </c>
      <c r="C386" s="34" t="inlineStr">
        <is>
          <t>2) Electrolyte beverage (RTD)</t>
        </is>
      </c>
      <c r="D386" s="34" t="inlineStr">
        <is>
          <t>473 mL bottle</t>
        </is>
      </c>
      <c r="E386" s="48" t="n">
        <v>1</v>
      </c>
      <c r="F386" s="49" t="n"/>
      <c r="G386" s="50">
        <f>IF(AND(ISNUMBER($F386),ISNUMBER($E386),$E386&lt;&gt;0),$F386/$E386,"")</f>
        <v/>
      </c>
      <c r="H386" s="50">
        <f>IF(AND(ISNUMBER($F386),ISNUMBER($AL386),ISNUMBER($E386),($AL386*$E386)&lt;&gt;0),$F386/($AL386*$E386)*100,"")</f>
        <v/>
      </c>
      <c r="I386" s="51" t="n"/>
      <c r="J386" s="52" t="n"/>
      <c r="K386" s="50">
        <f>IF(AND(ISNUMBER($F386),ISNUMBER($J386)),$F386*(1-$J386),"")</f>
        <v/>
      </c>
      <c r="L386" s="51" t="n"/>
      <c r="M386" s="51" t="n"/>
      <c r="N386" s="50">
        <f>IF(ISNUMBER($F386),($F386-IF(ISNUMBER($AM386),$AM386,0))*(1-IF(ISNUMBER($J386),$J386,0)),"")</f>
        <v/>
      </c>
      <c r="O386" s="34" t="inlineStr">
        <is>
          <t>Tropical</t>
        </is>
      </c>
      <c r="P386" s="48" t="n">
        <v>0</v>
      </c>
      <c r="Q386" s="48" t="n">
        <v>200</v>
      </c>
      <c r="R386" s="48" t="n">
        <v>100</v>
      </c>
      <c r="S386" s="48" t="n">
        <v>4</v>
      </c>
      <c r="T386" s="48" t="n">
        <v>20</v>
      </c>
      <c r="U386" s="34" t="inlineStr">
        <is>
          <t>Cane sugar + stevia</t>
        </is>
      </c>
      <c r="V386" s="34" t="inlineStr">
        <is>
          <t>Electrolytes, low sugar, vitamins; Messi backed</t>
        </is>
      </c>
      <c r="W386" s="51" t="n"/>
      <c r="X386" s="51" t="n"/>
      <c r="Y386" s="51" t="n"/>
      <c r="Z386" s="51" t="n"/>
      <c r="AA386" s="34" t="inlineStr">
        <is>
          <t>Medium</t>
        </is>
      </c>
      <c r="AB386" s="34" t="inlineStr">
        <is>
          <t>New celebrity hydration entrant</t>
        </is>
      </c>
      <c r="AC386" s="34" t="inlineStr">
        <is>
          <t>Celebrity backed low sugar hydration</t>
        </is>
      </c>
      <c r="AD386" s="34" t="inlineStr">
        <is>
          <t>Messi brand plus low sugar electrolytes.</t>
        </is>
      </c>
      <c r="AE386" s="51" t="n"/>
      <c r="AF386" s="53">
        <f>IF(AND(ISNUMBER($P386),ISNUMBER($AL386),$AL386&lt;&gt;0),ROUND($P386/$AL386*100,1),"")</f>
        <v/>
      </c>
      <c r="AG386" s="54">
        <f>IF(AND(ISNUMBER($S386),ISNUMBER($AL386),$AL386&lt;&gt;0),ROUND($S386/$AL386*100,2),"")</f>
        <v/>
      </c>
      <c r="AH386" s="53">
        <f>IF(AND(ISNUMBER($Q386),ISNUMBER($AL386),$AL386&lt;&gt;0),ROUND($Q386/$AL386*100,1),"")</f>
        <v/>
      </c>
      <c r="AI386" s="48">
        <f>IF(ISNUMBER($S386),IF($S386&lt;=1,"Yes","No"),"n/a")</f>
        <v/>
      </c>
      <c r="AJ386" s="48">
        <f>IF(ISNUMBER($S386),ROUND(MAX(0,MIN(100,100-$S386*2.5-IF(ISNUMBER($T386),$T386,0)*0.12+IF($S386&lt;=1,12,0))),0),"")</f>
        <v/>
      </c>
      <c r="AK386" s="48">
        <f>IF(ISNUMBER($Q386),IF($Q386&gt;=100,20,IF($Q386&gt;=30,10,0)),0)+IF(ISNUMBER($R386),IF($R386&gt;=100,20,0),0)+IF(ISNUMBER($P386),IF($P386&gt;=150,20,IF($P386&gt;=50,12,5)),0)+IF(ISNUMBER($S386),IF($S386&lt;=1,15,0),0)</f>
        <v/>
      </c>
      <c r="AL386" s="48" t="n">
        <v>473</v>
      </c>
      <c r="AM386" s="49" t="n"/>
      <c r="AN386" s="48">
        <f>IF(AND(ISNUMBER($P386),ISNUMBER($AL386),$AL386&lt;&gt;0),IF(OR($P386&gt;180,$P386/$AL386*1000&gt;400),"Over ceiling, confirm SKU","Within"),"n/a")</f>
        <v/>
      </c>
      <c r="AO386" s="51" t="n"/>
      <c r="AP386" s="51" t="n"/>
      <c r="AQ386" s="51" t="n"/>
      <c r="AR386" s="34" t="inlineStr">
        <is>
          <t>Recalled, batch confirmed, to confirm</t>
        </is>
      </c>
      <c r="AS386" s="34" t="inlineStr">
        <is>
          <t>BLANK -&gt; requires live Amazon.ca capture</t>
        </is>
      </c>
      <c r="AT386" s="34" t="inlineStr">
        <is>
          <t>Unverified commercial data</t>
        </is>
      </c>
    </row>
    <row r="387" ht="28" customHeight="1">
      <c r="A387" s="34" t="inlineStr">
        <is>
          <t>Mas+</t>
        </is>
      </c>
      <c r="B387" s="34" t="inlineStr">
        <is>
          <t>Mas+ by Messi Hydration | Tropical | 8 pack 473mL</t>
        </is>
      </c>
      <c r="C387" s="34" t="inlineStr">
        <is>
          <t>2) Electrolyte beverage (RTD)</t>
        </is>
      </c>
      <c r="D387" s="34" t="inlineStr">
        <is>
          <t>473 mL bottle</t>
        </is>
      </c>
      <c r="E387" s="48" t="n">
        <v>8</v>
      </c>
      <c r="F387" s="49" t="n"/>
      <c r="G387" s="50">
        <f>IF(AND(ISNUMBER($F387),ISNUMBER($E387),$E387&lt;&gt;0),$F387/$E387,"")</f>
        <v/>
      </c>
      <c r="H387" s="50">
        <f>IF(AND(ISNUMBER($F387),ISNUMBER($AL387),ISNUMBER($E387),($AL387*$E387)&lt;&gt;0),$F387/($AL387*$E387)*100,"")</f>
        <v/>
      </c>
      <c r="I387" s="51" t="n"/>
      <c r="J387" s="52" t="n"/>
      <c r="K387" s="50">
        <f>IF(AND(ISNUMBER($F387),ISNUMBER($J387)),$F387*(1-$J387),"")</f>
        <v/>
      </c>
      <c r="L387" s="51" t="n"/>
      <c r="M387" s="51" t="n"/>
      <c r="N387" s="50">
        <f>IF(ISNUMBER($F387),($F387-IF(ISNUMBER($AM387),$AM387,0))*(1-IF(ISNUMBER($J387),$J387,0)),"")</f>
        <v/>
      </c>
      <c r="O387" s="34" t="inlineStr">
        <is>
          <t>Tropical</t>
        </is>
      </c>
      <c r="P387" s="48" t="n">
        <v>0</v>
      </c>
      <c r="Q387" s="48" t="n">
        <v>200</v>
      </c>
      <c r="R387" s="48" t="n">
        <v>100</v>
      </c>
      <c r="S387" s="48" t="n">
        <v>4</v>
      </c>
      <c r="T387" s="48" t="n">
        <v>20</v>
      </c>
      <c r="U387" s="34" t="inlineStr">
        <is>
          <t>Cane sugar + stevia</t>
        </is>
      </c>
      <c r="V387" s="34" t="inlineStr">
        <is>
          <t>Electrolytes, low sugar, vitamins; Messi backed</t>
        </is>
      </c>
      <c r="W387" s="51" t="n"/>
      <c r="X387" s="51" t="n"/>
      <c r="Y387" s="51" t="n"/>
      <c r="Z387" s="51" t="n"/>
      <c r="AA387" s="34" t="inlineStr">
        <is>
          <t>Medium</t>
        </is>
      </c>
      <c r="AB387" s="34" t="inlineStr">
        <is>
          <t>New celebrity hydration entrant</t>
        </is>
      </c>
      <c r="AC387" s="34" t="inlineStr">
        <is>
          <t>Celebrity backed low sugar hydration</t>
        </is>
      </c>
      <c r="AD387" s="34" t="inlineStr">
        <is>
          <t>Messi brand plus low sugar electrolytes.</t>
        </is>
      </c>
      <c r="AE387" s="51" t="n"/>
      <c r="AF387" s="53">
        <f>IF(AND(ISNUMBER($P387),ISNUMBER($AL387),$AL387&lt;&gt;0),ROUND($P387/$AL387*100,1),"")</f>
        <v/>
      </c>
      <c r="AG387" s="54">
        <f>IF(AND(ISNUMBER($S387),ISNUMBER($AL387),$AL387&lt;&gt;0),ROUND($S387/$AL387*100,2),"")</f>
        <v/>
      </c>
      <c r="AH387" s="53">
        <f>IF(AND(ISNUMBER($Q387),ISNUMBER($AL387),$AL387&lt;&gt;0),ROUND($Q387/$AL387*100,1),"")</f>
        <v/>
      </c>
      <c r="AI387" s="48">
        <f>IF(ISNUMBER($S387),IF($S387&lt;=1,"Yes","No"),"n/a")</f>
        <v/>
      </c>
      <c r="AJ387" s="48">
        <f>IF(ISNUMBER($S387),ROUND(MAX(0,MIN(100,100-$S387*2.5-IF(ISNUMBER($T387),$T387,0)*0.12+IF($S387&lt;=1,12,0))),0),"")</f>
        <v/>
      </c>
      <c r="AK387" s="48">
        <f>IF(ISNUMBER($Q387),IF($Q387&gt;=100,20,IF($Q387&gt;=30,10,0)),0)+IF(ISNUMBER($R387),IF($R387&gt;=100,20,0),0)+IF(ISNUMBER($P387),IF($P387&gt;=150,20,IF($P387&gt;=50,12,5)),0)+IF(ISNUMBER($S387),IF($S387&lt;=1,15,0),0)</f>
        <v/>
      </c>
      <c r="AL387" s="48" t="n">
        <v>473</v>
      </c>
      <c r="AM387" s="49" t="n"/>
      <c r="AN387" s="48">
        <f>IF(AND(ISNUMBER($P387),ISNUMBER($AL387),$AL387&lt;&gt;0),IF(OR($P387&gt;180,$P387/$AL387*1000&gt;400),"Over ceiling, confirm SKU","Within"),"n/a")</f>
        <v/>
      </c>
      <c r="AO387" s="51" t="n"/>
      <c r="AP387" s="51" t="n"/>
      <c r="AQ387" s="51" t="n"/>
      <c r="AR387" s="34" t="inlineStr">
        <is>
          <t>Recalled, batch confirmed, to confirm</t>
        </is>
      </c>
      <c r="AS387" s="34" t="inlineStr">
        <is>
          <t>BLANK -&gt; requires live Amazon.ca capture</t>
        </is>
      </c>
      <c r="AT387" s="34" t="inlineStr">
        <is>
          <t>Unverified commercial data</t>
        </is>
      </c>
    </row>
    <row r="388" ht="28" customHeight="1">
      <c r="A388" s="34" t="inlineStr">
        <is>
          <t>Mas+</t>
        </is>
      </c>
      <c r="B388" s="34" t="inlineStr">
        <is>
          <t>Mas+ by Messi Hydration | Tropical | 12 pack 473mL</t>
        </is>
      </c>
      <c r="C388" s="34" t="inlineStr">
        <is>
          <t>2) Electrolyte beverage (RTD)</t>
        </is>
      </c>
      <c r="D388" s="34" t="inlineStr">
        <is>
          <t>473 mL bottle</t>
        </is>
      </c>
      <c r="E388" s="48" t="n">
        <v>12</v>
      </c>
      <c r="F388" s="49" t="n"/>
      <c r="G388" s="50">
        <f>IF(AND(ISNUMBER($F388),ISNUMBER($E388),$E388&lt;&gt;0),$F388/$E388,"")</f>
        <v/>
      </c>
      <c r="H388" s="50">
        <f>IF(AND(ISNUMBER($F388),ISNUMBER($AL388),ISNUMBER($E388),($AL388*$E388)&lt;&gt;0),$F388/($AL388*$E388)*100,"")</f>
        <v/>
      </c>
      <c r="I388" s="51" t="n"/>
      <c r="J388" s="52" t="n"/>
      <c r="K388" s="50">
        <f>IF(AND(ISNUMBER($F388),ISNUMBER($J388)),$F388*(1-$J388),"")</f>
        <v/>
      </c>
      <c r="L388" s="51" t="n"/>
      <c r="M388" s="51" t="n"/>
      <c r="N388" s="50">
        <f>IF(ISNUMBER($F388),($F388-IF(ISNUMBER($AM388),$AM388,0))*(1-IF(ISNUMBER($J388),$J388,0)),"")</f>
        <v/>
      </c>
      <c r="O388" s="34" t="inlineStr">
        <is>
          <t>Tropical</t>
        </is>
      </c>
      <c r="P388" s="48" t="n">
        <v>0</v>
      </c>
      <c r="Q388" s="48" t="n">
        <v>200</v>
      </c>
      <c r="R388" s="48" t="n">
        <v>100</v>
      </c>
      <c r="S388" s="48" t="n">
        <v>4</v>
      </c>
      <c r="T388" s="48" t="n">
        <v>20</v>
      </c>
      <c r="U388" s="34" t="inlineStr">
        <is>
          <t>Cane sugar + stevia</t>
        </is>
      </c>
      <c r="V388" s="34" t="inlineStr">
        <is>
          <t>Electrolytes, low sugar, vitamins; Messi backed</t>
        </is>
      </c>
      <c r="W388" s="51" t="n"/>
      <c r="X388" s="51" t="n"/>
      <c r="Y388" s="51" t="n"/>
      <c r="Z388" s="51" t="n"/>
      <c r="AA388" s="34" t="inlineStr">
        <is>
          <t>Medium</t>
        </is>
      </c>
      <c r="AB388" s="34" t="inlineStr">
        <is>
          <t>New celebrity hydration entrant</t>
        </is>
      </c>
      <c r="AC388" s="34" t="inlineStr">
        <is>
          <t>Celebrity backed low sugar hydration</t>
        </is>
      </c>
      <c r="AD388" s="34" t="inlineStr">
        <is>
          <t>Messi brand plus low sugar electrolytes.</t>
        </is>
      </c>
      <c r="AE388" s="51" t="n"/>
      <c r="AF388" s="53">
        <f>IF(AND(ISNUMBER($P388),ISNUMBER($AL388),$AL388&lt;&gt;0),ROUND($P388/$AL388*100,1),"")</f>
        <v/>
      </c>
      <c r="AG388" s="54">
        <f>IF(AND(ISNUMBER($S388),ISNUMBER($AL388),$AL388&lt;&gt;0),ROUND($S388/$AL388*100,2),"")</f>
        <v/>
      </c>
      <c r="AH388" s="53">
        <f>IF(AND(ISNUMBER($Q388),ISNUMBER($AL388),$AL388&lt;&gt;0),ROUND($Q388/$AL388*100,1),"")</f>
        <v/>
      </c>
      <c r="AI388" s="48">
        <f>IF(ISNUMBER($S388),IF($S388&lt;=1,"Yes","No"),"n/a")</f>
        <v/>
      </c>
      <c r="AJ388" s="48">
        <f>IF(ISNUMBER($S388),ROUND(MAX(0,MIN(100,100-$S388*2.5-IF(ISNUMBER($T388),$T388,0)*0.12+IF($S388&lt;=1,12,0))),0),"")</f>
        <v/>
      </c>
      <c r="AK388" s="48">
        <f>IF(ISNUMBER($Q388),IF($Q388&gt;=100,20,IF($Q388&gt;=30,10,0)),0)+IF(ISNUMBER($R388),IF($R388&gt;=100,20,0),0)+IF(ISNUMBER($P388),IF($P388&gt;=150,20,IF($P388&gt;=50,12,5)),0)+IF(ISNUMBER($S388),IF($S388&lt;=1,15,0),0)</f>
        <v/>
      </c>
      <c r="AL388" s="48" t="n">
        <v>473</v>
      </c>
      <c r="AM388" s="49" t="n"/>
      <c r="AN388" s="48">
        <f>IF(AND(ISNUMBER($P388),ISNUMBER($AL388),$AL388&lt;&gt;0),IF(OR($P388&gt;180,$P388/$AL388*1000&gt;400),"Over ceiling, confirm SKU","Within"),"n/a")</f>
        <v/>
      </c>
      <c r="AO388" s="51" t="n"/>
      <c r="AP388" s="51" t="n"/>
      <c r="AQ388" s="51" t="n"/>
      <c r="AR388" s="34" t="inlineStr">
        <is>
          <t>Recalled, batch confirmed, to confirm</t>
        </is>
      </c>
      <c r="AS388" s="34" t="inlineStr">
        <is>
          <t>BLANK -&gt; requires live Amazon.ca capture</t>
        </is>
      </c>
      <c r="AT388" s="34" t="inlineStr">
        <is>
          <t>Unverified commercial data</t>
        </is>
      </c>
    </row>
    <row r="389" ht="28" customHeight="1">
      <c r="A389" s="34" t="inlineStr">
        <is>
          <t>Mas+</t>
        </is>
      </c>
      <c r="B389" s="34" t="inlineStr">
        <is>
          <t>Mas+ by Messi Hydration | Tropical | 18 pack 473mL</t>
        </is>
      </c>
      <c r="C389" s="34" t="inlineStr">
        <is>
          <t>2) Electrolyte beverage (RTD)</t>
        </is>
      </c>
      <c r="D389" s="34" t="inlineStr">
        <is>
          <t>473 mL bottle</t>
        </is>
      </c>
      <c r="E389" s="48" t="n">
        <v>18</v>
      </c>
      <c r="F389" s="49" t="n"/>
      <c r="G389" s="50">
        <f>IF(AND(ISNUMBER($F389),ISNUMBER($E389),$E389&lt;&gt;0),$F389/$E389,"")</f>
        <v/>
      </c>
      <c r="H389" s="50">
        <f>IF(AND(ISNUMBER($F389),ISNUMBER($AL389),ISNUMBER($E389),($AL389*$E389)&lt;&gt;0),$F389/($AL389*$E389)*100,"")</f>
        <v/>
      </c>
      <c r="I389" s="51" t="n"/>
      <c r="J389" s="52" t="n"/>
      <c r="K389" s="50">
        <f>IF(AND(ISNUMBER($F389),ISNUMBER($J389)),$F389*(1-$J389),"")</f>
        <v/>
      </c>
      <c r="L389" s="51" t="n"/>
      <c r="M389" s="51" t="n"/>
      <c r="N389" s="50">
        <f>IF(ISNUMBER($F389),($F389-IF(ISNUMBER($AM389),$AM389,0))*(1-IF(ISNUMBER($J389),$J389,0)),"")</f>
        <v/>
      </c>
      <c r="O389" s="34" t="inlineStr">
        <is>
          <t>Tropical</t>
        </is>
      </c>
      <c r="P389" s="48" t="n">
        <v>0</v>
      </c>
      <c r="Q389" s="48" t="n">
        <v>200</v>
      </c>
      <c r="R389" s="48" t="n">
        <v>100</v>
      </c>
      <c r="S389" s="48" t="n">
        <v>4</v>
      </c>
      <c r="T389" s="48" t="n">
        <v>20</v>
      </c>
      <c r="U389" s="34" t="inlineStr">
        <is>
          <t>Cane sugar + stevia</t>
        </is>
      </c>
      <c r="V389" s="34" t="inlineStr">
        <is>
          <t>Electrolytes, low sugar, vitamins; Messi backed</t>
        </is>
      </c>
      <c r="W389" s="51" t="n"/>
      <c r="X389" s="51" t="n"/>
      <c r="Y389" s="51" t="n"/>
      <c r="Z389" s="51" t="n"/>
      <c r="AA389" s="34" t="inlineStr">
        <is>
          <t>Medium</t>
        </is>
      </c>
      <c r="AB389" s="34" t="inlineStr">
        <is>
          <t>New celebrity hydration entrant</t>
        </is>
      </c>
      <c r="AC389" s="34" t="inlineStr">
        <is>
          <t>Celebrity backed low sugar hydration</t>
        </is>
      </c>
      <c r="AD389" s="34" t="inlineStr">
        <is>
          <t>Messi brand plus low sugar electrolytes.</t>
        </is>
      </c>
      <c r="AE389" s="51" t="n"/>
      <c r="AF389" s="53">
        <f>IF(AND(ISNUMBER($P389),ISNUMBER($AL389),$AL389&lt;&gt;0),ROUND($P389/$AL389*100,1),"")</f>
        <v/>
      </c>
      <c r="AG389" s="54">
        <f>IF(AND(ISNUMBER($S389),ISNUMBER($AL389),$AL389&lt;&gt;0),ROUND($S389/$AL389*100,2),"")</f>
        <v/>
      </c>
      <c r="AH389" s="53">
        <f>IF(AND(ISNUMBER($Q389),ISNUMBER($AL389),$AL389&lt;&gt;0),ROUND($Q389/$AL389*100,1),"")</f>
        <v/>
      </c>
      <c r="AI389" s="48">
        <f>IF(ISNUMBER($S389),IF($S389&lt;=1,"Yes","No"),"n/a")</f>
        <v/>
      </c>
      <c r="AJ389" s="48">
        <f>IF(ISNUMBER($S389),ROUND(MAX(0,MIN(100,100-$S389*2.5-IF(ISNUMBER($T389),$T389,0)*0.12+IF($S389&lt;=1,12,0))),0),"")</f>
        <v/>
      </c>
      <c r="AK389" s="48">
        <f>IF(ISNUMBER($Q389),IF($Q389&gt;=100,20,IF($Q389&gt;=30,10,0)),0)+IF(ISNUMBER($R389),IF($R389&gt;=100,20,0),0)+IF(ISNUMBER($P389),IF($P389&gt;=150,20,IF($P389&gt;=50,12,5)),0)+IF(ISNUMBER($S389),IF($S389&lt;=1,15,0),0)</f>
        <v/>
      </c>
      <c r="AL389" s="48" t="n">
        <v>473</v>
      </c>
      <c r="AM389" s="49" t="n"/>
      <c r="AN389" s="48">
        <f>IF(AND(ISNUMBER($P389),ISNUMBER($AL389),$AL389&lt;&gt;0),IF(OR($P389&gt;180,$P389/$AL389*1000&gt;400),"Over ceiling, confirm SKU","Within"),"n/a")</f>
        <v/>
      </c>
      <c r="AO389" s="51" t="n"/>
      <c r="AP389" s="51" t="n"/>
      <c r="AQ389" s="51" t="n"/>
      <c r="AR389" s="34" t="inlineStr">
        <is>
          <t>Recalled, batch confirmed, to confirm</t>
        </is>
      </c>
      <c r="AS389" s="34" t="inlineStr">
        <is>
          <t>BLANK -&gt; requires live Amazon.ca capture</t>
        </is>
      </c>
      <c r="AT389" s="34" t="inlineStr">
        <is>
          <t>Unverified commercial data</t>
        </is>
      </c>
    </row>
    <row r="390" ht="28" customHeight="1">
      <c r="A390" s="34" t="inlineStr">
        <is>
          <t>Mas+</t>
        </is>
      </c>
      <c r="B390" s="34" t="inlineStr">
        <is>
          <t>Mas+ by Messi Hydration | Tropical | 24 pack 473mL</t>
        </is>
      </c>
      <c r="C390" s="34" t="inlineStr">
        <is>
          <t>2) Electrolyte beverage (RTD)</t>
        </is>
      </c>
      <c r="D390" s="34" t="inlineStr">
        <is>
          <t>473 mL bottle</t>
        </is>
      </c>
      <c r="E390" s="48" t="n">
        <v>24</v>
      </c>
      <c r="F390" s="49" t="n"/>
      <c r="G390" s="50">
        <f>IF(AND(ISNUMBER($F390),ISNUMBER($E390),$E390&lt;&gt;0),$F390/$E390,"")</f>
        <v/>
      </c>
      <c r="H390" s="50">
        <f>IF(AND(ISNUMBER($F390),ISNUMBER($AL390),ISNUMBER($E390),($AL390*$E390)&lt;&gt;0),$F390/($AL390*$E390)*100,"")</f>
        <v/>
      </c>
      <c r="I390" s="51" t="n"/>
      <c r="J390" s="52" t="n"/>
      <c r="K390" s="50">
        <f>IF(AND(ISNUMBER($F390),ISNUMBER($J390)),$F390*(1-$J390),"")</f>
        <v/>
      </c>
      <c r="L390" s="51" t="n"/>
      <c r="M390" s="51" t="n"/>
      <c r="N390" s="50">
        <f>IF(ISNUMBER($F390),($F390-IF(ISNUMBER($AM390),$AM390,0))*(1-IF(ISNUMBER($J390),$J390,0)),"")</f>
        <v/>
      </c>
      <c r="O390" s="34" t="inlineStr">
        <is>
          <t>Tropical</t>
        </is>
      </c>
      <c r="P390" s="48" t="n">
        <v>0</v>
      </c>
      <c r="Q390" s="48" t="n">
        <v>200</v>
      </c>
      <c r="R390" s="48" t="n">
        <v>100</v>
      </c>
      <c r="S390" s="48" t="n">
        <v>4</v>
      </c>
      <c r="T390" s="48" t="n">
        <v>20</v>
      </c>
      <c r="U390" s="34" t="inlineStr">
        <is>
          <t>Cane sugar + stevia</t>
        </is>
      </c>
      <c r="V390" s="34" t="inlineStr">
        <is>
          <t>Electrolytes, low sugar, vitamins; Messi backed</t>
        </is>
      </c>
      <c r="W390" s="51" t="n"/>
      <c r="X390" s="51" t="n"/>
      <c r="Y390" s="51" t="n"/>
      <c r="Z390" s="51" t="n"/>
      <c r="AA390" s="34" t="inlineStr">
        <is>
          <t>Medium</t>
        </is>
      </c>
      <c r="AB390" s="34" t="inlineStr">
        <is>
          <t>New celebrity hydration entrant</t>
        </is>
      </c>
      <c r="AC390" s="34" t="inlineStr">
        <is>
          <t>Celebrity backed low sugar hydration</t>
        </is>
      </c>
      <c r="AD390" s="34" t="inlineStr">
        <is>
          <t>Messi brand plus low sugar electrolytes.</t>
        </is>
      </c>
      <c r="AE390" s="51" t="n"/>
      <c r="AF390" s="53">
        <f>IF(AND(ISNUMBER($P390),ISNUMBER($AL390),$AL390&lt;&gt;0),ROUND($P390/$AL390*100,1),"")</f>
        <v/>
      </c>
      <c r="AG390" s="54">
        <f>IF(AND(ISNUMBER($S390),ISNUMBER($AL390),$AL390&lt;&gt;0),ROUND($S390/$AL390*100,2),"")</f>
        <v/>
      </c>
      <c r="AH390" s="53">
        <f>IF(AND(ISNUMBER($Q390),ISNUMBER($AL390),$AL390&lt;&gt;0),ROUND($Q390/$AL390*100,1),"")</f>
        <v/>
      </c>
      <c r="AI390" s="48">
        <f>IF(ISNUMBER($S390),IF($S390&lt;=1,"Yes","No"),"n/a")</f>
        <v/>
      </c>
      <c r="AJ390" s="48">
        <f>IF(ISNUMBER($S390),ROUND(MAX(0,MIN(100,100-$S390*2.5-IF(ISNUMBER($T390),$T390,0)*0.12+IF($S390&lt;=1,12,0))),0),"")</f>
        <v/>
      </c>
      <c r="AK390" s="48">
        <f>IF(ISNUMBER($Q390),IF($Q390&gt;=100,20,IF($Q390&gt;=30,10,0)),0)+IF(ISNUMBER($R390),IF($R390&gt;=100,20,0),0)+IF(ISNUMBER($P390),IF($P390&gt;=150,20,IF($P390&gt;=50,12,5)),0)+IF(ISNUMBER($S390),IF($S390&lt;=1,15,0),0)</f>
        <v/>
      </c>
      <c r="AL390" s="48" t="n">
        <v>473</v>
      </c>
      <c r="AM390" s="49" t="n"/>
      <c r="AN390" s="48">
        <f>IF(AND(ISNUMBER($P390),ISNUMBER($AL390),$AL390&lt;&gt;0),IF(OR($P390&gt;180,$P390/$AL390*1000&gt;400),"Over ceiling, confirm SKU","Within"),"n/a")</f>
        <v/>
      </c>
      <c r="AO390" s="51" t="n"/>
      <c r="AP390" s="51" t="n"/>
      <c r="AQ390" s="51" t="n"/>
      <c r="AR390" s="34" t="inlineStr">
        <is>
          <t>Recalled, batch confirmed, to confirm</t>
        </is>
      </c>
      <c r="AS390" s="34" t="inlineStr">
        <is>
          <t>BLANK -&gt; requires live Amazon.ca capture</t>
        </is>
      </c>
      <c r="AT390" s="34" t="inlineStr">
        <is>
          <t>Unverified commercial data</t>
        </is>
      </c>
    </row>
    <row r="391" ht="28" customHeight="1">
      <c r="A391" s="34" t="inlineStr">
        <is>
          <t>Pedialyte</t>
        </is>
      </c>
      <c r="B391" s="34" t="inlineStr">
        <is>
          <t>Pedialyte Sport | Berry | single 495mL</t>
        </is>
      </c>
      <c r="C391" s="34" t="inlineStr">
        <is>
          <t>2) Electrolyte beverage (RTD)</t>
        </is>
      </c>
      <c r="D391" s="34" t="inlineStr">
        <is>
          <t>495 mL bottle</t>
        </is>
      </c>
      <c r="E391" s="48" t="n">
        <v>1</v>
      </c>
      <c r="F391" s="49" t="n"/>
      <c r="G391" s="50">
        <f>IF(AND(ISNUMBER($F391),ISNUMBER($E391),$E391&lt;&gt;0),$F391/$E391,"")</f>
        <v/>
      </c>
      <c r="H391" s="50">
        <f>IF(AND(ISNUMBER($F391),ISNUMBER($AL391),ISNUMBER($E391),($AL391*$E391)&lt;&gt;0),$F391/($AL391*$E391)*100,"")</f>
        <v/>
      </c>
      <c r="I391" s="51" t="n"/>
      <c r="J391" s="52" t="n"/>
      <c r="K391" s="50">
        <f>IF(AND(ISNUMBER($F391),ISNUMBER($J391)),$F391*(1-$J391),"")</f>
        <v/>
      </c>
      <c r="L391" s="51" t="n"/>
      <c r="M391" s="51" t="n"/>
      <c r="N391" s="50">
        <f>IF(ISNUMBER($F391),($F391-IF(ISNUMBER($AM391),$AM391,0))*(1-IF(ISNUMBER($J391),$J391,0)),"")</f>
        <v/>
      </c>
      <c r="O391" s="34" t="inlineStr">
        <is>
          <t>Berry</t>
        </is>
      </c>
      <c r="P391" s="48" t="n">
        <v>0</v>
      </c>
      <c r="Q391" s="48" t="n">
        <v>490</v>
      </c>
      <c r="R391" s="48" t="n">
        <v>350</v>
      </c>
      <c r="S391" s="48" t="n">
        <v>11</v>
      </c>
      <c r="T391" s="48" t="n">
        <v>45</v>
      </c>
      <c r="U391" s="34" t="inlineStr">
        <is>
          <t>Sugar + sucralose</t>
        </is>
      </c>
      <c r="V391" s="34" t="inlineStr">
        <is>
          <t>High electrolyte rapid rehydration for athletes</t>
        </is>
      </c>
      <c r="W391" s="51" t="n"/>
      <c r="X391" s="51" t="n"/>
      <c r="Y391" s="51" t="n"/>
      <c r="Z391" s="51" t="n"/>
      <c r="AA391" s="34" t="inlineStr">
        <is>
          <t>Medium</t>
        </is>
      </c>
      <c r="AB391" s="34" t="inlineStr">
        <is>
          <t>Sport line of clinical brand</t>
        </is>
      </c>
      <c r="AC391" s="34" t="inlineStr">
        <is>
          <t>Clinical grade sport rehydration</t>
        </is>
      </c>
      <c r="AD391" s="34" t="inlineStr">
        <is>
          <t>Medical brand electrolytes for sport.</t>
        </is>
      </c>
      <c r="AE391" s="51" t="n"/>
      <c r="AF391" s="53">
        <f>IF(AND(ISNUMBER($P391),ISNUMBER($AL391),$AL391&lt;&gt;0),ROUND($P391/$AL391*100,1),"")</f>
        <v/>
      </c>
      <c r="AG391" s="54">
        <f>IF(AND(ISNUMBER($S391),ISNUMBER($AL391),$AL391&lt;&gt;0),ROUND($S391/$AL391*100,2),"")</f>
        <v/>
      </c>
      <c r="AH391" s="53">
        <f>IF(AND(ISNUMBER($Q391),ISNUMBER($AL391),$AL391&lt;&gt;0),ROUND($Q391/$AL391*100,1),"")</f>
        <v/>
      </c>
      <c r="AI391" s="48">
        <f>IF(ISNUMBER($S391),IF($S391&lt;=1,"Yes","No"),"n/a")</f>
        <v/>
      </c>
      <c r="AJ391" s="48">
        <f>IF(ISNUMBER($S391),ROUND(MAX(0,MIN(100,100-$S391*2.5-IF(ISNUMBER($T391),$T391,0)*0.12+IF($S391&lt;=1,12,0))),0),"")</f>
        <v/>
      </c>
      <c r="AK391" s="48">
        <f>IF(ISNUMBER($Q391),IF($Q391&gt;=100,20,IF($Q391&gt;=30,10,0)),0)+IF(ISNUMBER($R391),IF($R391&gt;=100,20,0),0)+IF(ISNUMBER($P391),IF($P391&gt;=150,20,IF($P391&gt;=50,12,5)),0)+IF(ISNUMBER($S391),IF($S391&lt;=1,15,0),0)</f>
        <v/>
      </c>
      <c r="AL391" s="48" t="n">
        <v>495</v>
      </c>
      <c r="AM391" s="49" t="n"/>
      <c r="AN391" s="48">
        <f>IF(AND(ISNUMBER($P391),ISNUMBER($AL391),$AL391&lt;&gt;0),IF(OR($P391&gt;180,$P391/$AL391*1000&gt;400),"Over ceiling, confirm SKU","Within"),"n/a")</f>
        <v/>
      </c>
      <c r="AO391" s="51" t="n"/>
      <c r="AP391" s="51" t="n"/>
      <c r="AQ391" s="51" t="n"/>
      <c r="AR391" s="34" t="inlineStr">
        <is>
          <t>Retrieved and cited, see Enrichment Log</t>
        </is>
      </c>
      <c r="AS391" s="34" t="inlineStr">
        <is>
          <t>BLANK -&gt; requires live Amazon.ca capture</t>
        </is>
      </c>
      <c r="AT391" s="34" t="inlineStr">
        <is>
          <t>Unverified commercial data</t>
        </is>
      </c>
    </row>
    <row r="392" ht="28" customHeight="1">
      <c r="A392" s="34" t="inlineStr">
        <is>
          <t>Pedialyte</t>
        </is>
      </c>
      <c r="B392" s="34" t="inlineStr">
        <is>
          <t>Pedialyte Sport | Berry | 8 pack 495mL</t>
        </is>
      </c>
      <c r="C392" s="34" t="inlineStr">
        <is>
          <t>2) Electrolyte beverage (RTD)</t>
        </is>
      </c>
      <c r="D392" s="34" t="inlineStr">
        <is>
          <t>495 mL bottle</t>
        </is>
      </c>
      <c r="E392" s="48" t="n">
        <v>8</v>
      </c>
      <c r="F392" s="49" t="n"/>
      <c r="G392" s="50">
        <f>IF(AND(ISNUMBER($F392),ISNUMBER($E392),$E392&lt;&gt;0),$F392/$E392,"")</f>
        <v/>
      </c>
      <c r="H392" s="50">
        <f>IF(AND(ISNUMBER($F392),ISNUMBER($AL392),ISNUMBER($E392),($AL392*$E392)&lt;&gt;0),$F392/($AL392*$E392)*100,"")</f>
        <v/>
      </c>
      <c r="I392" s="51" t="n"/>
      <c r="J392" s="52" t="n"/>
      <c r="K392" s="50">
        <f>IF(AND(ISNUMBER($F392),ISNUMBER($J392)),$F392*(1-$J392),"")</f>
        <v/>
      </c>
      <c r="L392" s="51" t="n"/>
      <c r="M392" s="51" t="n"/>
      <c r="N392" s="50">
        <f>IF(ISNUMBER($F392),($F392-IF(ISNUMBER($AM392),$AM392,0))*(1-IF(ISNUMBER($J392),$J392,0)),"")</f>
        <v/>
      </c>
      <c r="O392" s="34" t="inlineStr">
        <is>
          <t>Berry</t>
        </is>
      </c>
      <c r="P392" s="48" t="n">
        <v>0</v>
      </c>
      <c r="Q392" s="48" t="n">
        <v>490</v>
      </c>
      <c r="R392" s="48" t="n">
        <v>350</v>
      </c>
      <c r="S392" s="48" t="n">
        <v>11</v>
      </c>
      <c r="T392" s="48" t="n">
        <v>45</v>
      </c>
      <c r="U392" s="34" t="inlineStr">
        <is>
          <t>Sugar + sucralose</t>
        </is>
      </c>
      <c r="V392" s="34" t="inlineStr">
        <is>
          <t>High electrolyte rapid rehydration for athletes</t>
        </is>
      </c>
      <c r="W392" s="51" t="n"/>
      <c r="X392" s="51" t="n"/>
      <c r="Y392" s="51" t="n"/>
      <c r="Z392" s="51" t="n"/>
      <c r="AA392" s="34" t="inlineStr">
        <is>
          <t>Medium</t>
        </is>
      </c>
      <c r="AB392" s="34" t="inlineStr">
        <is>
          <t>Sport line of clinical brand</t>
        </is>
      </c>
      <c r="AC392" s="34" t="inlineStr">
        <is>
          <t>Clinical grade sport rehydration</t>
        </is>
      </c>
      <c r="AD392" s="34" t="inlineStr">
        <is>
          <t>Medical brand electrolytes for sport.</t>
        </is>
      </c>
      <c r="AE392" s="51" t="n"/>
      <c r="AF392" s="53">
        <f>IF(AND(ISNUMBER($P392),ISNUMBER($AL392),$AL392&lt;&gt;0),ROUND($P392/$AL392*100,1),"")</f>
        <v/>
      </c>
      <c r="AG392" s="54">
        <f>IF(AND(ISNUMBER($S392),ISNUMBER($AL392),$AL392&lt;&gt;0),ROUND($S392/$AL392*100,2),"")</f>
        <v/>
      </c>
      <c r="AH392" s="53">
        <f>IF(AND(ISNUMBER($Q392),ISNUMBER($AL392),$AL392&lt;&gt;0),ROUND($Q392/$AL392*100,1),"")</f>
        <v/>
      </c>
      <c r="AI392" s="48">
        <f>IF(ISNUMBER($S392),IF($S392&lt;=1,"Yes","No"),"n/a")</f>
        <v/>
      </c>
      <c r="AJ392" s="48">
        <f>IF(ISNUMBER($S392),ROUND(MAX(0,MIN(100,100-$S392*2.5-IF(ISNUMBER($T392),$T392,0)*0.12+IF($S392&lt;=1,12,0))),0),"")</f>
        <v/>
      </c>
      <c r="AK392" s="48">
        <f>IF(ISNUMBER($Q392),IF($Q392&gt;=100,20,IF($Q392&gt;=30,10,0)),0)+IF(ISNUMBER($R392),IF($R392&gt;=100,20,0),0)+IF(ISNUMBER($P392),IF($P392&gt;=150,20,IF($P392&gt;=50,12,5)),0)+IF(ISNUMBER($S392),IF($S392&lt;=1,15,0),0)</f>
        <v/>
      </c>
      <c r="AL392" s="48" t="n">
        <v>495</v>
      </c>
      <c r="AM392" s="49" t="n"/>
      <c r="AN392" s="48">
        <f>IF(AND(ISNUMBER($P392),ISNUMBER($AL392),$AL392&lt;&gt;0),IF(OR($P392&gt;180,$P392/$AL392*1000&gt;400),"Over ceiling, confirm SKU","Within"),"n/a")</f>
        <v/>
      </c>
      <c r="AO392" s="51" t="n"/>
      <c r="AP392" s="51" t="n"/>
      <c r="AQ392" s="51" t="n"/>
      <c r="AR392" s="34" t="inlineStr">
        <is>
          <t>Retrieved and cited, see Enrichment Log</t>
        </is>
      </c>
      <c r="AS392" s="34" t="inlineStr">
        <is>
          <t>BLANK -&gt; requires live Amazon.ca capture</t>
        </is>
      </c>
      <c r="AT392" s="34" t="inlineStr">
        <is>
          <t>Unverified commercial data</t>
        </is>
      </c>
    </row>
    <row r="393" ht="28" customHeight="1">
      <c r="A393" s="34" t="inlineStr">
        <is>
          <t>Pedialyte</t>
        </is>
      </c>
      <c r="B393" s="34" t="inlineStr">
        <is>
          <t>Pedialyte Sport | Berry | 12 pack 495mL</t>
        </is>
      </c>
      <c r="C393" s="34" t="inlineStr">
        <is>
          <t>2) Electrolyte beverage (RTD)</t>
        </is>
      </c>
      <c r="D393" s="34" t="inlineStr">
        <is>
          <t>495 mL bottle</t>
        </is>
      </c>
      <c r="E393" s="48" t="n">
        <v>12</v>
      </c>
      <c r="F393" s="49" t="n"/>
      <c r="G393" s="50">
        <f>IF(AND(ISNUMBER($F393),ISNUMBER($E393),$E393&lt;&gt;0),$F393/$E393,"")</f>
        <v/>
      </c>
      <c r="H393" s="50">
        <f>IF(AND(ISNUMBER($F393),ISNUMBER($AL393),ISNUMBER($E393),($AL393*$E393)&lt;&gt;0),$F393/($AL393*$E393)*100,"")</f>
        <v/>
      </c>
      <c r="I393" s="51" t="n"/>
      <c r="J393" s="52" t="n"/>
      <c r="K393" s="50">
        <f>IF(AND(ISNUMBER($F393),ISNUMBER($J393)),$F393*(1-$J393),"")</f>
        <v/>
      </c>
      <c r="L393" s="51" t="n"/>
      <c r="M393" s="51" t="n"/>
      <c r="N393" s="50">
        <f>IF(ISNUMBER($F393),($F393-IF(ISNUMBER($AM393),$AM393,0))*(1-IF(ISNUMBER($J393),$J393,0)),"")</f>
        <v/>
      </c>
      <c r="O393" s="34" t="inlineStr">
        <is>
          <t>Berry</t>
        </is>
      </c>
      <c r="P393" s="48" t="n">
        <v>0</v>
      </c>
      <c r="Q393" s="48" t="n">
        <v>490</v>
      </c>
      <c r="R393" s="48" t="n">
        <v>350</v>
      </c>
      <c r="S393" s="48" t="n">
        <v>11</v>
      </c>
      <c r="T393" s="48" t="n">
        <v>45</v>
      </c>
      <c r="U393" s="34" t="inlineStr">
        <is>
          <t>Sugar + sucralose</t>
        </is>
      </c>
      <c r="V393" s="34" t="inlineStr">
        <is>
          <t>High electrolyte rapid rehydration for athletes</t>
        </is>
      </c>
      <c r="W393" s="51" t="n"/>
      <c r="X393" s="51" t="n"/>
      <c r="Y393" s="51" t="n"/>
      <c r="Z393" s="51" t="n"/>
      <c r="AA393" s="34" t="inlineStr">
        <is>
          <t>Medium</t>
        </is>
      </c>
      <c r="AB393" s="34" t="inlineStr">
        <is>
          <t>Sport line of clinical brand</t>
        </is>
      </c>
      <c r="AC393" s="34" t="inlineStr">
        <is>
          <t>Clinical grade sport rehydration</t>
        </is>
      </c>
      <c r="AD393" s="34" t="inlineStr">
        <is>
          <t>Medical brand electrolytes for sport.</t>
        </is>
      </c>
      <c r="AE393" s="51" t="n"/>
      <c r="AF393" s="53">
        <f>IF(AND(ISNUMBER($P393),ISNUMBER($AL393),$AL393&lt;&gt;0),ROUND($P393/$AL393*100,1),"")</f>
        <v/>
      </c>
      <c r="AG393" s="54">
        <f>IF(AND(ISNUMBER($S393),ISNUMBER($AL393),$AL393&lt;&gt;0),ROUND($S393/$AL393*100,2),"")</f>
        <v/>
      </c>
      <c r="AH393" s="53">
        <f>IF(AND(ISNUMBER($Q393),ISNUMBER($AL393),$AL393&lt;&gt;0),ROUND($Q393/$AL393*100,1),"")</f>
        <v/>
      </c>
      <c r="AI393" s="48">
        <f>IF(ISNUMBER($S393),IF($S393&lt;=1,"Yes","No"),"n/a")</f>
        <v/>
      </c>
      <c r="AJ393" s="48">
        <f>IF(ISNUMBER($S393),ROUND(MAX(0,MIN(100,100-$S393*2.5-IF(ISNUMBER($T393),$T393,0)*0.12+IF($S393&lt;=1,12,0))),0),"")</f>
        <v/>
      </c>
      <c r="AK393" s="48">
        <f>IF(ISNUMBER($Q393),IF($Q393&gt;=100,20,IF($Q393&gt;=30,10,0)),0)+IF(ISNUMBER($R393),IF($R393&gt;=100,20,0),0)+IF(ISNUMBER($P393),IF($P393&gt;=150,20,IF($P393&gt;=50,12,5)),0)+IF(ISNUMBER($S393),IF($S393&lt;=1,15,0),0)</f>
        <v/>
      </c>
      <c r="AL393" s="48" t="n">
        <v>495</v>
      </c>
      <c r="AM393" s="49" t="n"/>
      <c r="AN393" s="48">
        <f>IF(AND(ISNUMBER($P393),ISNUMBER($AL393),$AL393&lt;&gt;0),IF(OR($P393&gt;180,$P393/$AL393*1000&gt;400),"Over ceiling, confirm SKU","Within"),"n/a")</f>
        <v/>
      </c>
      <c r="AO393" s="51" t="n"/>
      <c r="AP393" s="51" t="n"/>
      <c r="AQ393" s="51" t="n"/>
      <c r="AR393" s="34" t="inlineStr">
        <is>
          <t>Retrieved and cited, see Enrichment Log</t>
        </is>
      </c>
      <c r="AS393" s="34" t="inlineStr">
        <is>
          <t>BLANK -&gt; requires live Amazon.ca capture</t>
        </is>
      </c>
      <c r="AT393" s="34" t="inlineStr">
        <is>
          <t>Unverified commercial data</t>
        </is>
      </c>
    </row>
    <row r="394" ht="28" customHeight="1">
      <c r="A394" s="34" t="inlineStr">
        <is>
          <t>Pedialyte</t>
        </is>
      </c>
      <c r="B394" s="34" t="inlineStr">
        <is>
          <t>Pedialyte Sport | Berry | 18 pack 495mL</t>
        </is>
      </c>
      <c r="C394" s="34" t="inlineStr">
        <is>
          <t>2) Electrolyte beverage (RTD)</t>
        </is>
      </c>
      <c r="D394" s="34" t="inlineStr">
        <is>
          <t>495 mL bottle</t>
        </is>
      </c>
      <c r="E394" s="48" t="n">
        <v>18</v>
      </c>
      <c r="F394" s="49" t="n"/>
      <c r="G394" s="50">
        <f>IF(AND(ISNUMBER($F394),ISNUMBER($E394),$E394&lt;&gt;0),$F394/$E394,"")</f>
        <v/>
      </c>
      <c r="H394" s="50">
        <f>IF(AND(ISNUMBER($F394),ISNUMBER($AL394),ISNUMBER($E394),($AL394*$E394)&lt;&gt;0),$F394/($AL394*$E394)*100,"")</f>
        <v/>
      </c>
      <c r="I394" s="51" t="n"/>
      <c r="J394" s="52" t="n"/>
      <c r="K394" s="50">
        <f>IF(AND(ISNUMBER($F394),ISNUMBER($J394)),$F394*(1-$J394),"")</f>
        <v/>
      </c>
      <c r="L394" s="51" t="n"/>
      <c r="M394" s="51" t="n"/>
      <c r="N394" s="50">
        <f>IF(ISNUMBER($F394),($F394-IF(ISNUMBER($AM394),$AM394,0))*(1-IF(ISNUMBER($J394),$J394,0)),"")</f>
        <v/>
      </c>
      <c r="O394" s="34" t="inlineStr">
        <is>
          <t>Berry</t>
        </is>
      </c>
      <c r="P394" s="48" t="n">
        <v>0</v>
      </c>
      <c r="Q394" s="48" t="n">
        <v>490</v>
      </c>
      <c r="R394" s="48" t="n">
        <v>350</v>
      </c>
      <c r="S394" s="48" t="n">
        <v>11</v>
      </c>
      <c r="T394" s="48" t="n">
        <v>45</v>
      </c>
      <c r="U394" s="34" t="inlineStr">
        <is>
          <t>Sugar + sucralose</t>
        </is>
      </c>
      <c r="V394" s="34" t="inlineStr">
        <is>
          <t>High electrolyte rapid rehydration for athletes</t>
        </is>
      </c>
      <c r="W394" s="51" t="n"/>
      <c r="X394" s="51" t="n"/>
      <c r="Y394" s="51" t="n"/>
      <c r="Z394" s="51" t="n"/>
      <c r="AA394" s="34" t="inlineStr">
        <is>
          <t>Medium</t>
        </is>
      </c>
      <c r="AB394" s="34" t="inlineStr">
        <is>
          <t>Sport line of clinical brand</t>
        </is>
      </c>
      <c r="AC394" s="34" t="inlineStr">
        <is>
          <t>Clinical grade sport rehydration</t>
        </is>
      </c>
      <c r="AD394" s="34" t="inlineStr">
        <is>
          <t>Medical brand electrolytes for sport.</t>
        </is>
      </c>
      <c r="AE394" s="51" t="n"/>
      <c r="AF394" s="53">
        <f>IF(AND(ISNUMBER($P394),ISNUMBER($AL394),$AL394&lt;&gt;0),ROUND($P394/$AL394*100,1),"")</f>
        <v/>
      </c>
      <c r="AG394" s="54">
        <f>IF(AND(ISNUMBER($S394),ISNUMBER($AL394),$AL394&lt;&gt;0),ROUND($S394/$AL394*100,2),"")</f>
        <v/>
      </c>
      <c r="AH394" s="53">
        <f>IF(AND(ISNUMBER($Q394),ISNUMBER($AL394),$AL394&lt;&gt;0),ROUND($Q394/$AL394*100,1),"")</f>
        <v/>
      </c>
      <c r="AI394" s="48">
        <f>IF(ISNUMBER($S394),IF($S394&lt;=1,"Yes","No"),"n/a")</f>
        <v/>
      </c>
      <c r="AJ394" s="48">
        <f>IF(ISNUMBER($S394),ROUND(MAX(0,MIN(100,100-$S394*2.5-IF(ISNUMBER($T394),$T394,0)*0.12+IF($S394&lt;=1,12,0))),0),"")</f>
        <v/>
      </c>
      <c r="AK394" s="48">
        <f>IF(ISNUMBER($Q394),IF($Q394&gt;=100,20,IF($Q394&gt;=30,10,0)),0)+IF(ISNUMBER($R394),IF($R394&gt;=100,20,0),0)+IF(ISNUMBER($P394),IF($P394&gt;=150,20,IF($P394&gt;=50,12,5)),0)+IF(ISNUMBER($S394),IF($S394&lt;=1,15,0),0)</f>
        <v/>
      </c>
      <c r="AL394" s="48" t="n">
        <v>495</v>
      </c>
      <c r="AM394" s="49" t="n"/>
      <c r="AN394" s="48">
        <f>IF(AND(ISNUMBER($P394),ISNUMBER($AL394),$AL394&lt;&gt;0),IF(OR($P394&gt;180,$P394/$AL394*1000&gt;400),"Over ceiling, confirm SKU","Within"),"n/a")</f>
        <v/>
      </c>
      <c r="AO394" s="51" t="n"/>
      <c r="AP394" s="51" t="n"/>
      <c r="AQ394" s="51" t="n"/>
      <c r="AR394" s="34" t="inlineStr">
        <is>
          <t>Retrieved and cited, see Enrichment Log</t>
        </is>
      </c>
      <c r="AS394" s="34" t="inlineStr">
        <is>
          <t>BLANK -&gt; requires live Amazon.ca capture</t>
        </is>
      </c>
      <c r="AT394" s="34" t="inlineStr">
        <is>
          <t>Unverified commercial data</t>
        </is>
      </c>
    </row>
    <row r="395" ht="28" customHeight="1">
      <c r="A395" s="34" t="inlineStr">
        <is>
          <t>Pedialyte</t>
        </is>
      </c>
      <c r="B395" s="34" t="inlineStr">
        <is>
          <t>Pedialyte Sport | Berry | 24 pack 495mL</t>
        </is>
      </c>
      <c r="C395" s="34" t="inlineStr">
        <is>
          <t>2) Electrolyte beverage (RTD)</t>
        </is>
      </c>
      <c r="D395" s="34" t="inlineStr">
        <is>
          <t>495 mL bottle</t>
        </is>
      </c>
      <c r="E395" s="48" t="n">
        <v>24</v>
      </c>
      <c r="F395" s="49" t="n"/>
      <c r="G395" s="50">
        <f>IF(AND(ISNUMBER($F395),ISNUMBER($E395),$E395&lt;&gt;0),$F395/$E395,"")</f>
        <v/>
      </c>
      <c r="H395" s="50">
        <f>IF(AND(ISNUMBER($F395),ISNUMBER($AL395),ISNUMBER($E395),($AL395*$E395)&lt;&gt;0),$F395/($AL395*$E395)*100,"")</f>
        <v/>
      </c>
      <c r="I395" s="51" t="n"/>
      <c r="J395" s="52" t="n"/>
      <c r="K395" s="50">
        <f>IF(AND(ISNUMBER($F395),ISNUMBER($J395)),$F395*(1-$J395),"")</f>
        <v/>
      </c>
      <c r="L395" s="51" t="n"/>
      <c r="M395" s="51" t="n"/>
      <c r="N395" s="50">
        <f>IF(ISNUMBER($F395),($F395-IF(ISNUMBER($AM395),$AM395,0))*(1-IF(ISNUMBER($J395),$J395,0)),"")</f>
        <v/>
      </c>
      <c r="O395" s="34" t="inlineStr">
        <is>
          <t>Berry</t>
        </is>
      </c>
      <c r="P395" s="48" t="n">
        <v>0</v>
      </c>
      <c r="Q395" s="48" t="n">
        <v>490</v>
      </c>
      <c r="R395" s="48" t="n">
        <v>350</v>
      </c>
      <c r="S395" s="48" t="n">
        <v>11</v>
      </c>
      <c r="T395" s="48" t="n">
        <v>45</v>
      </c>
      <c r="U395" s="34" t="inlineStr">
        <is>
          <t>Sugar + sucralose</t>
        </is>
      </c>
      <c r="V395" s="34" t="inlineStr">
        <is>
          <t>High electrolyte rapid rehydration for athletes</t>
        </is>
      </c>
      <c r="W395" s="51" t="n"/>
      <c r="X395" s="51" t="n"/>
      <c r="Y395" s="51" t="n"/>
      <c r="Z395" s="51" t="n"/>
      <c r="AA395" s="34" t="inlineStr">
        <is>
          <t>Medium</t>
        </is>
      </c>
      <c r="AB395" s="34" t="inlineStr">
        <is>
          <t>Sport line of clinical brand</t>
        </is>
      </c>
      <c r="AC395" s="34" t="inlineStr">
        <is>
          <t>Clinical grade sport rehydration</t>
        </is>
      </c>
      <c r="AD395" s="34" t="inlineStr">
        <is>
          <t>Medical brand electrolytes for sport.</t>
        </is>
      </c>
      <c r="AE395" s="51" t="n"/>
      <c r="AF395" s="53">
        <f>IF(AND(ISNUMBER($P395),ISNUMBER($AL395),$AL395&lt;&gt;0),ROUND($P395/$AL395*100,1),"")</f>
        <v/>
      </c>
      <c r="AG395" s="54">
        <f>IF(AND(ISNUMBER($S395),ISNUMBER($AL395),$AL395&lt;&gt;0),ROUND($S395/$AL395*100,2),"")</f>
        <v/>
      </c>
      <c r="AH395" s="53">
        <f>IF(AND(ISNUMBER($Q395),ISNUMBER($AL395),$AL395&lt;&gt;0),ROUND($Q395/$AL395*100,1),"")</f>
        <v/>
      </c>
      <c r="AI395" s="48">
        <f>IF(ISNUMBER($S395),IF($S395&lt;=1,"Yes","No"),"n/a")</f>
        <v/>
      </c>
      <c r="AJ395" s="48">
        <f>IF(ISNUMBER($S395),ROUND(MAX(0,MIN(100,100-$S395*2.5-IF(ISNUMBER($T395),$T395,0)*0.12+IF($S395&lt;=1,12,0))),0),"")</f>
        <v/>
      </c>
      <c r="AK395" s="48">
        <f>IF(ISNUMBER($Q395),IF($Q395&gt;=100,20,IF($Q395&gt;=30,10,0)),0)+IF(ISNUMBER($R395),IF($R395&gt;=100,20,0),0)+IF(ISNUMBER($P395),IF($P395&gt;=150,20,IF($P395&gt;=50,12,5)),0)+IF(ISNUMBER($S395),IF($S395&lt;=1,15,0),0)</f>
        <v/>
      </c>
      <c r="AL395" s="48" t="n">
        <v>495</v>
      </c>
      <c r="AM395" s="49" t="n"/>
      <c r="AN395" s="48">
        <f>IF(AND(ISNUMBER($P395),ISNUMBER($AL395),$AL395&lt;&gt;0),IF(OR($P395&gt;180,$P395/$AL395*1000&gt;400),"Over ceiling, confirm SKU","Within"),"n/a")</f>
        <v/>
      </c>
      <c r="AO395" s="51" t="n"/>
      <c r="AP395" s="51" t="n"/>
      <c r="AQ395" s="51" t="n"/>
      <c r="AR395" s="34" t="inlineStr">
        <is>
          <t>Retrieved and cited, see Enrichment Log</t>
        </is>
      </c>
      <c r="AS395" s="34" t="inlineStr">
        <is>
          <t>BLANK -&gt; requires live Amazon.ca capture</t>
        </is>
      </c>
      <c r="AT395" s="34" t="inlineStr">
        <is>
          <t>Unverified commercial data</t>
        </is>
      </c>
    </row>
    <row r="396" ht="28" customHeight="1">
      <c r="A396" s="34" t="inlineStr">
        <is>
          <t>Pedialyte</t>
        </is>
      </c>
      <c r="B396" s="34" t="inlineStr">
        <is>
          <t>Pedialyte Sport | Fruit Punch | single 495mL</t>
        </is>
      </c>
      <c r="C396" s="34" t="inlineStr">
        <is>
          <t>2) Electrolyte beverage (RTD)</t>
        </is>
      </c>
      <c r="D396" s="34" t="inlineStr">
        <is>
          <t>495 mL bottle</t>
        </is>
      </c>
      <c r="E396" s="48" t="n">
        <v>1</v>
      </c>
      <c r="F396" s="49" t="n"/>
      <c r="G396" s="50">
        <f>IF(AND(ISNUMBER($F396),ISNUMBER($E396),$E396&lt;&gt;0),$F396/$E396,"")</f>
        <v/>
      </c>
      <c r="H396" s="50">
        <f>IF(AND(ISNUMBER($F396),ISNUMBER($AL396),ISNUMBER($E396),($AL396*$E396)&lt;&gt;0),$F396/($AL396*$E396)*100,"")</f>
        <v/>
      </c>
      <c r="I396" s="51" t="n"/>
      <c r="J396" s="52" t="n"/>
      <c r="K396" s="50">
        <f>IF(AND(ISNUMBER($F396),ISNUMBER($J396)),$F396*(1-$J396),"")</f>
        <v/>
      </c>
      <c r="L396" s="51" t="n"/>
      <c r="M396" s="51" t="n"/>
      <c r="N396" s="50">
        <f>IF(ISNUMBER($F396),($F396-IF(ISNUMBER($AM396),$AM396,0))*(1-IF(ISNUMBER($J396),$J396,0)),"")</f>
        <v/>
      </c>
      <c r="O396" s="34" t="inlineStr">
        <is>
          <t>Fruit Punch</t>
        </is>
      </c>
      <c r="P396" s="48" t="n">
        <v>0</v>
      </c>
      <c r="Q396" s="48" t="n">
        <v>490</v>
      </c>
      <c r="R396" s="48" t="n">
        <v>350</v>
      </c>
      <c r="S396" s="48" t="n">
        <v>11</v>
      </c>
      <c r="T396" s="48" t="n">
        <v>45</v>
      </c>
      <c r="U396" s="34" t="inlineStr">
        <is>
          <t>Sugar + sucralose</t>
        </is>
      </c>
      <c r="V396" s="34" t="inlineStr">
        <is>
          <t>High electrolyte rapid rehydration for athletes</t>
        </is>
      </c>
      <c r="W396" s="51" t="n"/>
      <c r="X396" s="51" t="n"/>
      <c r="Y396" s="51" t="n"/>
      <c r="Z396" s="51" t="n"/>
      <c r="AA396" s="34" t="inlineStr">
        <is>
          <t>Medium</t>
        </is>
      </c>
      <c r="AB396" s="34" t="inlineStr">
        <is>
          <t>Sport line of clinical brand</t>
        </is>
      </c>
      <c r="AC396" s="34" t="inlineStr">
        <is>
          <t>Clinical grade sport rehydration</t>
        </is>
      </c>
      <c r="AD396" s="34" t="inlineStr">
        <is>
          <t>Medical brand electrolytes for sport.</t>
        </is>
      </c>
      <c r="AE396" s="51" t="n"/>
      <c r="AF396" s="53">
        <f>IF(AND(ISNUMBER($P396),ISNUMBER($AL396),$AL396&lt;&gt;0),ROUND($P396/$AL396*100,1),"")</f>
        <v/>
      </c>
      <c r="AG396" s="54">
        <f>IF(AND(ISNUMBER($S396),ISNUMBER($AL396),$AL396&lt;&gt;0),ROUND($S396/$AL396*100,2),"")</f>
        <v/>
      </c>
      <c r="AH396" s="53">
        <f>IF(AND(ISNUMBER($Q396),ISNUMBER($AL396),$AL396&lt;&gt;0),ROUND($Q396/$AL396*100,1),"")</f>
        <v/>
      </c>
      <c r="AI396" s="48">
        <f>IF(ISNUMBER($S396),IF($S396&lt;=1,"Yes","No"),"n/a")</f>
        <v/>
      </c>
      <c r="AJ396" s="48">
        <f>IF(ISNUMBER($S396),ROUND(MAX(0,MIN(100,100-$S396*2.5-IF(ISNUMBER($T396),$T396,0)*0.12+IF($S396&lt;=1,12,0))),0),"")</f>
        <v/>
      </c>
      <c r="AK396" s="48">
        <f>IF(ISNUMBER($Q396),IF($Q396&gt;=100,20,IF($Q396&gt;=30,10,0)),0)+IF(ISNUMBER($R396),IF($R396&gt;=100,20,0),0)+IF(ISNUMBER($P396),IF($P396&gt;=150,20,IF($P396&gt;=50,12,5)),0)+IF(ISNUMBER($S396),IF($S396&lt;=1,15,0),0)</f>
        <v/>
      </c>
      <c r="AL396" s="48" t="n">
        <v>495</v>
      </c>
      <c r="AM396" s="49" t="n"/>
      <c r="AN396" s="48">
        <f>IF(AND(ISNUMBER($P396),ISNUMBER($AL396),$AL396&lt;&gt;0),IF(OR($P396&gt;180,$P396/$AL396*1000&gt;400),"Over ceiling, confirm SKU","Within"),"n/a")</f>
        <v/>
      </c>
      <c r="AO396" s="51" t="n"/>
      <c r="AP396" s="51" t="n"/>
      <c r="AQ396" s="51" t="n"/>
      <c r="AR396" s="34" t="inlineStr">
        <is>
          <t>Retrieved and cited, see Enrichment Log</t>
        </is>
      </c>
      <c r="AS396" s="34" t="inlineStr">
        <is>
          <t>BLANK -&gt; requires live Amazon.ca capture</t>
        </is>
      </c>
      <c r="AT396" s="34" t="inlineStr">
        <is>
          <t>Unverified commercial data</t>
        </is>
      </c>
    </row>
    <row r="397" ht="28" customHeight="1">
      <c r="A397" s="34" t="inlineStr">
        <is>
          <t>Pedialyte</t>
        </is>
      </c>
      <c r="B397" s="34" t="inlineStr">
        <is>
          <t>Pedialyte Sport | Fruit Punch | 8 pack 495mL</t>
        </is>
      </c>
      <c r="C397" s="34" t="inlineStr">
        <is>
          <t>2) Electrolyte beverage (RTD)</t>
        </is>
      </c>
      <c r="D397" s="34" t="inlineStr">
        <is>
          <t>495 mL bottle</t>
        </is>
      </c>
      <c r="E397" s="48" t="n">
        <v>8</v>
      </c>
      <c r="F397" s="49" t="n"/>
      <c r="G397" s="50">
        <f>IF(AND(ISNUMBER($F397),ISNUMBER($E397),$E397&lt;&gt;0),$F397/$E397,"")</f>
        <v/>
      </c>
      <c r="H397" s="50">
        <f>IF(AND(ISNUMBER($F397),ISNUMBER($AL397),ISNUMBER($E397),($AL397*$E397)&lt;&gt;0),$F397/($AL397*$E397)*100,"")</f>
        <v/>
      </c>
      <c r="I397" s="51" t="n"/>
      <c r="J397" s="52" t="n"/>
      <c r="K397" s="50">
        <f>IF(AND(ISNUMBER($F397),ISNUMBER($J397)),$F397*(1-$J397),"")</f>
        <v/>
      </c>
      <c r="L397" s="51" t="n"/>
      <c r="M397" s="51" t="n"/>
      <c r="N397" s="50">
        <f>IF(ISNUMBER($F397),($F397-IF(ISNUMBER($AM397),$AM397,0))*(1-IF(ISNUMBER($J397),$J397,0)),"")</f>
        <v/>
      </c>
      <c r="O397" s="34" t="inlineStr">
        <is>
          <t>Fruit Punch</t>
        </is>
      </c>
      <c r="P397" s="48" t="n">
        <v>0</v>
      </c>
      <c r="Q397" s="48" t="n">
        <v>490</v>
      </c>
      <c r="R397" s="48" t="n">
        <v>350</v>
      </c>
      <c r="S397" s="48" t="n">
        <v>11</v>
      </c>
      <c r="T397" s="48" t="n">
        <v>45</v>
      </c>
      <c r="U397" s="34" t="inlineStr">
        <is>
          <t>Sugar + sucralose</t>
        </is>
      </c>
      <c r="V397" s="34" t="inlineStr">
        <is>
          <t>High electrolyte rapid rehydration for athletes</t>
        </is>
      </c>
      <c r="W397" s="51" t="n"/>
      <c r="X397" s="51" t="n"/>
      <c r="Y397" s="51" t="n"/>
      <c r="Z397" s="51" t="n"/>
      <c r="AA397" s="34" t="inlineStr">
        <is>
          <t>Medium</t>
        </is>
      </c>
      <c r="AB397" s="34" t="inlineStr">
        <is>
          <t>Sport line of clinical brand</t>
        </is>
      </c>
      <c r="AC397" s="34" t="inlineStr">
        <is>
          <t>Clinical grade sport rehydration</t>
        </is>
      </c>
      <c r="AD397" s="34" t="inlineStr">
        <is>
          <t>Medical brand electrolytes for sport.</t>
        </is>
      </c>
      <c r="AE397" s="51" t="n"/>
      <c r="AF397" s="53">
        <f>IF(AND(ISNUMBER($P397),ISNUMBER($AL397),$AL397&lt;&gt;0),ROUND($P397/$AL397*100,1),"")</f>
        <v/>
      </c>
      <c r="AG397" s="54">
        <f>IF(AND(ISNUMBER($S397),ISNUMBER($AL397),$AL397&lt;&gt;0),ROUND($S397/$AL397*100,2),"")</f>
        <v/>
      </c>
      <c r="AH397" s="53">
        <f>IF(AND(ISNUMBER($Q397),ISNUMBER($AL397),$AL397&lt;&gt;0),ROUND($Q397/$AL397*100,1),"")</f>
        <v/>
      </c>
      <c r="AI397" s="48">
        <f>IF(ISNUMBER($S397),IF($S397&lt;=1,"Yes","No"),"n/a")</f>
        <v/>
      </c>
      <c r="AJ397" s="48">
        <f>IF(ISNUMBER($S397),ROUND(MAX(0,MIN(100,100-$S397*2.5-IF(ISNUMBER($T397),$T397,0)*0.12+IF($S397&lt;=1,12,0))),0),"")</f>
        <v/>
      </c>
      <c r="AK397" s="48">
        <f>IF(ISNUMBER($Q397),IF($Q397&gt;=100,20,IF($Q397&gt;=30,10,0)),0)+IF(ISNUMBER($R397),IF($R397&gt;=100,20,0),0)+IF(ISNUMBER($P397),IF($P397&gt;=150,20,IF($P397&gt;=50,12,5)),0)+IF(ISNUMBER($S397),IF($S397&lt;=1,15,0),0)</f>
        <v/>
      </c>
      <c r="AL397" s="48" t="n">
        <v>495</v>
      </c>
      <c r="AM397" s="49" t="n"/>
      <c r="AN397" s="48">
        <f>IF(AND(ISNUMBER($P397),ISNUMBER($AL397),$AL397&lt;&gt;0),IF(OR($P397&gt;180,$P397/$AL397*1000&gt;400),"Over ceiling, confirm SKU","Within"),"n/a")</f>
        <v/>
      </c>
      <c r="AO397" s="51" t="n"/>
      <c r="AP397" s="51" t="n"/>
      <c r="AQ397" s="51" t="n"/>
      <c r="AR397" s="34" t="inlineStr">
        <is>
          <t>Retrieved and cited, see Enrichment Log</t>
        </is>
      </c>
      <c r="AS397" s="34" t="inlineStr">
        <is>
          <t>BLANK -&gt; requires live Amazon.ca capture</t>
        </is>
      </c>
      <c r="AT397" s="34" t="inlineStr">
        <is>
          <t>Unverified commercial data</t>
        </is>
      </c>
    </row>
    <row r="398" ht="28" customHeight="1">
      <c r="A398" s="34" t="inlineStr">
        <is>
          <t>Pedialyte</t>
        </is>
      </c>
      <c r="B398" s="34" t="inlineStr">
        <is>
          <t>Pedialyte Sport | Fruit Punch | 12 pack 495mL</t>
        </is>
      </c>
      <c r="C398" s="34" t="inlineStr">
        <is>
          <t>2) Electrolyte beverage (RTD)</t>
        </is>
      </c>
      <c r="D398" s="34" t="inlineStr">
        <is>
          <t>495 mL bottle</t>
        </is>
      </c>
      <c r="E398" s="48" t="n">
        <v>12</v>
      </c>
      <c r="F398" s="49" t="n"/>
      <c r="G398" s="50">
        <f>IF(AND(ISNUMBER($F398),ISNUMBER($E398),$E398&lt;&gt;0),$F398/$E398,"")</f>
        <v/>
      </c>
      <c r="H398" s="50">
        <f>IF(AND(ISNUMBER($F398),ISNUMBER($AL398),ISNUMBER($E398),($AL398*$E398)&lt;&gt;0),$F398/($AL398*$E398)*100,"")</f>
        <v/>
      </c>
      <c r="I398" s="51" t="n"/>
      <c r="J398" s="52" t="n"/>
      <c r="K398" s="50">
        <f>IF(AND(ISNUMBER($F398),ISNUMBER($J398)),$F398*(1-$J398),"")</f>
        <v/>
      </c>
      <c r="L398" s="51" t="n"/>
      <c r="M398" s="51" t="n"/>
      <c r="N398" s="50">
        <f>IF(ISNUMBER($F398),($F398-IF(ISNUMBER($AM398),$AM398,0))*(1-IF(ISNUMBER($J398),$J398,0)),"")</f>
        <v/>
      </c>
      <c r="O398" s="34" t="inlineStr">
        <is>
          <t>Fruit Punch</t>
        </is>
      </c>
      <c r="P398" s="48" t="n">
        <v>0</v>
      </c>
      <c r="Q398" s="48" t="n">
        <v>490</v>
      </c>
      <c r="R398" s="48" t="n">
        <v>350</v>
      </c>
      <c r="S398" s="48" t="n">
        <v>11</v>
      </c>
      <c r="T398" s="48" t="n">
        <v>45</v>
      </c>
      <c r="U398" s="34" t="inlineStr">
        <is>
          <t>Sugar + sucralose</t>
        </is>
      </c>
      <c r="V398" s="34" t="inlineStr">
        <is>
          <t>High electrolyte rapid rehydration for athletes</t>
        </is>
      </c>
      <c r="W398" s="51" t="n"/>
      <c r="X398" s="51" t="n"/>
      <c r="Y398" s="51" t="n"/>
      <c r="Z398" s="51" t="n"/>
      <c r="AA398" s="34" t="inlineStr">
        <is>
          <t>Medium</t>
        </is>
      </c>
      <c r="AB398" s="34" t="inlineStr">
        <is>
          <t>Sport line of clinical brand</t>
        </is>
      </c>
      <c r="AC398" s="34" t="inlineStr">
        <is>
          <t>Clinical grade sport rehydration</t>
        </is>
      </c>
      <c r="AD398" s="34" t="inlineStr">
        <is>
          <t>Medical brand electrolytes for sport.</t>
        </is>
      </c>
      <c r="AE398" s="51" t="n"/>
      <c r="AF398" s="53">
        <f>IF(AND(ISNUMBER($P398),ISNUMBER($AL398),$AL398&lt;&gt;0),ROUND($P398/$AL398*100,1),"")</f>
        <v/>
      </c>
      <c r="AG398" s="54">
        <f>IF(AND(ISNUMBER($S398),ISNUMBER($AL398),$AL398&lt;&gt;0),ROUND($S398/$AL398*100,2),"")</f>
        <v/>
      </c>
      <c r="AH398" s="53">
        <f>IF(AND(ISNUMBER($Q398),ISNUMBER($AL398),$AL398&lt;&gt;0),ROUND($Q398/$AL398*100,1),"")</f>
        <v/>
      </c>
      <c r="AI398" s="48">
        <f>IF(ISNUMBER($S398),IF($S398&lt;=1,"Yes","No"),"n/a")</f>
        <v/>
      </c>
      <c r="AJ398" s="48">
        <f>IF(ISNUMBER($S398),ROUND(MAX(0,MIN(100,100-$S398*2.5-IF(ISNUMBER($T398),$T398,0)*0.12+IF($S398&lt;=1,12,0))),0),"")</f>
        <v/>
      </c>
      <c r="AK398" s="48">
        <f>IF(ISNUMBER($Q398),IF($Q398&gt;=100,20,IF($Q398&gt;=30,10,0)),0)+IF(ISNUMBER($R398),IF($R398&gt;=100,20,0),0)+IF(ISNUMBER($P398),IF($P398&gt;=150,20,IF($P398&gt;=50,12,5)),0)+IF(ISNUMBER($S398),IF($S398&lt;=1,15,0),0)</f>
        <v/>
      </c>
      <c r="AL398" s="48" t="n">
        <v>495</v>
      </c>
      <c r="AM398" s="49" t="n"/>
      <c r="AN398" s="48">
        <f>IF(AND(ISNUMBER($P398),ISNUMBER($AL398),$AL398&lt;&gt;0),IF(OR($P398&gt;180,$P398/$AL398*1000&gt;400),"Over ceiling, confirm SKU","Within"),"n/a")</f>
        <v/>
      </c>
      <c r="AO398" s="51" t="n"/>
      <c r="AP398" s="51" t="n"/>
      <c r="AQ398" s="51" t="n"/>
      <c r="AR398" s="34" t="inlineStr">
        <is>
          <t>Retrieved and cited, see Enrichment Log</t>
        </is>
      </c>
      <c r="AS398" s="34" t="inlineStr">
        <is>
          <t>BLANK -&gt; requires live Amazon.ca capture</t>
        </is>
      </c>
      <c r="AT398" s="34" t="inlineStr">
        <is>
          <t>Unverified commercial data</t>
        </is>
      </c>
    </row>
    <row r="399" ht="28" customHeight="1">
      <c r="A399" s="34" t="inlineStr">
        <is>
          <t>Pedialyte</t>
        </is>
      </c>
      <c r="B399" s="34" t="inlineStr">
        <is>
          <t>Pedialyte Sport | Fruit Punch | 18 pack 495mL</t>
        </is>
      </c>
      <c r="C399" s="34" t="inlineStr">
        <is>
          <t>2) Electrolyte beverage (RTD)</t>
        </is>
      </c>
      <c r="D399" s="34" t="inlineStr">
        <is>
          <t>495 mL bottle</t>
        </is>
      </c>
      <c r="E399" s="48" t="n">
        <v>18</v>
      </c>
      <c r="F399" s="49" t="n"/>
      <c r="G399" s="50">
        <f>IF(AND(ISNUMBER($F399),ISNUMBER($E399),$E399&lt;&gt;0),$F399/$E399,"")</f>
        <v/>
      </c>
      <c r="H399" s="50">
        <f>IF(AND(ISNUMBER($F399),ISNUMBER($AL399),ISNUMBER($E399),($AL399*$E399)&lt;&gt;0),$F399/($AL399*$E399)*100,"")</f>
        <v/>
      </c>
      <c r="I399" s="51" t="n"/>
      <c r="J399" s="52" t="n"/>
      <c r="K399" s="50">
        <f>IF(AND(ISNUMBER($F399),ISNUMBER($J399)),$F399*(1-$J399),"")</f>
        <v/>
      </c>
      <c r="L399" s="51" t="n"/>
      <c r="M399" s="51" t="n"/>
      <c r="N399" s="50">
        <f>IF(ISNUMBER($F399),($F399-IF(ISNUMBER($AM399),$AM399,0))*(1-IF(ISNUMBER($J399),$J399,0)),"")</f>
        <v/>
      </c>
      <c r="O399" s="34" t="inlineStr">
        <is>
          <t>Fruit Punch</t>
        </is>
      </c>
      <c r="P399" s="48" t="n">
        <v>0</v>
      </c>
      <c r="Q399" s="48" t="n">
        <v>490</v>
      </c>
      <c r="R399" s="48" t="n">
        <v>350</v>
      </c>
      <c r="S399" s="48" t="n">
        <v>11</v>
      </c>
      <c r="T399" s="48" t="n">
        <v>45</v>
      </c>
      <c r="U399" s="34" t="inlineStr">
        <is>
          <t>Sugar + sucralose</t>
        </is>
      </c>
      <c r="V399" s="34" t="inlineStr">
        <is>
          <t>High electrolyte rapid rehydration for athletes</t>
        </is>
      </c>
      <c r="W399" s="51" t="n"/>
      <c r="X399" s="51" t="n"/>
      <c r="Y399" s="51" t="n"/>
      <c r="Z399" s="51" t="n"/>
      <c r="AA399" s="34" t="inlineStr">
        <is>
          <t>Medium</t>
        </is>
      </c>
      <c r="AB399" s="34" t="inlineStr">
        <is>
          <t>Sport line of clinical brand</t>
        </is>
      </c>
      <c r="AC399" s="34" t="inlineStr">
        <is>
          <t>Clinical grade sport rehydration</t>
        </is>
      </c>
      <c r="AD399" s="34" t="inlineStr">
        <is>
          <t>Medical brand electrolytes for sport.</t>
        </is>
      </c>
      <c r="AE399" s="51" t="n"/>
      <c r="AF399" s="53">
        <f>IF(AND(ISNUMBER($P399),ISNUMBER($AL399),$AL399&lt;&gt;0),ROUND($P399/$AL399*100,1),"")</f>
        <v/>
      </c>
      <c r="AG399" s="54">
        <f>IF(AND(ISNUMBER($S399),ISNUMBER($AL399),$AL399&lt;&gt;0),ROUND($S399/$AL399*100,2),"")</f>
        <v/>
      </c>
      <c r="AH399" s="53">
        <f>IF(AND(ISNUMBER($Q399),ISNUMBER($AL399),$AL399&lt;&gt;0),ROUND($Q399/$AL399*100,1),"")</f>
        <v/>
      </c>
      <c r="AI399" s="48">
        <f>IF(ISNUMBER($S399),IF($S399&lt;=1,"Yes","No"),"n/a")</f>
        <v/>
      </c>
      <c r="AJ399" s="48">
        <f>IF(ISNUMBER($S399),ROUND(MAX(0,MIN(100,100-$S399*2.5-IF(ISNUMBER($T399),$T399,0)*0.12+IF($S399&lt;=1,12,0))),0),"")</f>
        <v/>
      </c>
      <c r="AK399" s="48">
        <f>IF(ISNUMBER($Q399),IF($Q399&gt;=100,20,IF($Q399&gt;=30,10,0)),0)+IF(ISNUMBER($R399),IF($R399&gt;=100,20,0),0)+IF(ISNUMBER($P399),IF($P399&gt;=150,20,IF($P399&gt;=50,12,5)),0)+IF(ISNUMBER($S399),IF($S399&lt;=1,15,0),0)</f>
        <v/>
      </c>
      <c r="AL399" s="48" t="n">
        <v>495</v>
      </c>
      <c r="AM399" s="49" t="n"/>
      <c r="AN399" s="48">
        <f>IF(AND(ISNUMBER($P399),ISNUMBER($AL399),$AL399&lt;&gt;0),IF(OR($P399&gt;180,$P399/$AL399*1000&gt;400),"Over ceiling, confirm SKU","Within"),"n/a")</f>
        <v/>
      </c>
      <c r="AO399" s="51" t="n"/>
      <c r="AP399" s="51" t="n"/>
      <c r="AQ399" s="51" t="n"/>
      <c r="AR399" s="34" t="inlineStr">
        <is>
          <t>Retrieved and cited, see Enrichment Log</t>
        </is>
      </c>
      <c r="AS399" s="34" t="inlineStr">
        <is>
          <t>BLANK -&gt; requires live Amazon.ca capture</t>
        </is>
      </c>
      <c r="AT399" s="34" t="inlineStr">
        <is>
          <t>Unverified commercial data</t>
        </is>
      </c>
    </row>
    <row r="400" ht="28" customHeight="1">
      <c r="A400" s="34" t="inlineStr">
        <is>
          <t>Pedialyte</t>
        </is>
      </c>
      <c r="B400" s="34" t="inlineStr">
        <is>
          <t>Pedialyte Sport | Fruit Punch | 24 pack 495mL</t>
        </is>
      </c>
      <c r="C400" s="34" t="inlineStr">
        <is>
          <t>2) Electrolyte beverage (RTD)</t>
        </is>
      </c>
      <c r="D400" s="34" t="inlineStr">
        <is>
          <t>495 mL bottle</t>
        </is>
      </c>
      <c r="E400" s="48" t="n">
        <v>24</v>
      </c>
      <c r="F400" s="49" t="n"/>
      <c r="G400" s="50">
        <f>IF(AND(ISNUMBER($F400),ISNUMBER($E400),$E400&lt;&gt;0),$F400/$E400,"")</f>
        <v/>
      </c>
      <c r="H400" s="50">
        <f>IF(AND(ISNUMBER($F400),ISNUMBER($AL400),ISNUMBER($E400),($AL400*$E400)&lt;&gt;0),$F400/($AL400*$E400)*100,"")</f>
        <v/>
      </c>
      <c r="I400" s="51" t="n"/>
      <c r="J400" s="52" t="n"/>
      <c r="K400" s="50">
        <f>IF(AND(ISNUMBER($F400),ISNUMBER($J400)),$F400*(1-$J400),"")</f>
        <v/>
      </c>
      <c r="L400" s="51" t="n"/>
      <c r="M400" s="51" t="n"/>
      <c r="N400" s="50">
        <f>IF(ISNUMBER($F400),($F400-IF(ISNUMBER($AM400),$AM400,0))*(1-IF(ISNUMBER($J400),$J400,0)),"")</f>
        <v/>
      </c>
      <c r="O400" s="34" t="inlineStr">
        <is>
          <t>Fruit Punch</t>
        </is>
      </c>
      <c r="P400" s="48" t="n">
        <v>0</v>
      </c>
      <c r="Q400" s="48" t="n">
        <v>490</v>
      </c>
      <c r="R400" s="48" t="n">
        <v>350</v>
      </c>
      <c r="S400" s="48" t="n">
        <v>11</v>
      </c>
      <c r="T400" s="48" t="n">
        <v>45</v>
      </c>
      <c r="U400" s="34" t="inlineStr">
        <is>
          <t>Sugar + sucralose</t>
        </is>
      </c>
      <c r="V400" s="34" t="inlineStr">
        <is>
          <t>High electrolyte rapid rehydration for athletes</t>
        </is>
      </c>
      <c r="W400" s="51" t="n"/>
      <c r="X400" s="51" t="n"/>
      <c r="Y400" s="51" t="n"/>
      <c r="Z400" s="51" t="n"/>
      <c r="AA400" s="34" t="inlineStr">
        <is>
          <t>Medium</t>
        </is>
      </c>
      <c r="AB400" s="34" t="inlineStr">
        <is>
          <t>Sport line of clinical brand</t>
        </is>
      </c>
      <c r="AC400" s="34" t="inlineStr">
        <is>
          <t>Clinical grade sport rehydration</t>
        </is>
      </c>
      <c r="AD400" s="34" t="inlineStr">
        <is>
          <t>Medical brand electrolytes for sport.</t>
        </is>
      </c>
      <c r="AE400" s="51" t="n"/>
      <c r="AF400" s="53">
        <f>IF(AND(ISNUMBER($P400),ISNUMBER($AL400),$AL400&lt;&gt;0),ROUND($P400/$AL400*100,1),"")</f>
        <v/>
      </c>
      <c r="AG400" s="54">
        <f>IF(AND(ISNUMBER($S400),ISNUMBER($AL400),$AL400&lt;&gt;0),ROUND($S400/$AL400*100,2),"")</f>
        <v/>
      </c>
      <c r="AH400" s="53">
        <f>IF(AND(ISNUMBER($Q400),ISNUMBER($AL400),$AL400&lt;&gt;0),ROUND($Q400/$AL400*100,1),"")</f>
        <v/>
      </c>
      <c r="AI400" s="48">
        <f>IF(ISNUMBER($S400),IF($S400&lt;=1,"Yes","No"),"n/a")</f>
        <v/>
      </c>
      <c r="AJ400" s="48">
        <f>IF(ISNUMBER($S400),ROUND(MAX(0,MIN(100,100-$S400*2.5-IF(ISNUMBER($T400),$T400,0)*0.12+IF($S400&lt;=1,12,0))),0),"")</f>
        <v/>
      </c>
      <c r="AK400" s="48">
        <f>IF(ISNUMBER($Q400),IF($Q400&gt;=100,20,IF($Q400&gt;=30,10,0)),0)+IF(ISNUMBER($R400),IF($R400&gt;=100,20,0),0)+IF(ISNUMBER($P400),IF($P400&gt;=150,20,IF($P400&gt;=50,12,5)),0)+IF(ISNUMBER($S400),IF($S400&lt;=1,15,0),0)</f>
        <v/>
      </c>
      <c r="AL400" s="48" t="n">
        <v>495</v>
      </c>
      <c r="AM400" s="49" t="n"/>
      <c r="AN400" s="48">
        <f>IF(AND(ISNUMBER($P400),ISNUMBER($AL400),$AL400&lt;&gt;0),IF(OR($P400&gt;180,$P400/$AL400*1000&gt;400),"Over ceiling, confirm SKU","Within"),"n/a")</f>
        <v/>
      </c>
      <c r="AO400" s="51" t="n"/>
      <c r="AP400" s="51" t="n"/>
      <c r="AQ400" s="51" t="n"/>
      <c r="AR400" s="34" t="inlineStr">
        <is>
          <t>Retrieved and cited, see Enrichment Log</t>
        </is>
      </c>
      <c r="AS400" s="34" t="inlineStr">
        <is>
          <t>BLANK -&gt; requires live Amazon.ca capture</t>
        </is>
      </c>
      <c r="AT400" s="34" t="inlineStr">
        <is>
          <t>Unverified commercial data</t>
        </is>
      </c>
    </row>
    <row r="401" ht="28" customHeight="1">
      <c r="A401" s="34" t="inlineStr">
        <is>
          <t>Pedialyte</t>
        </is>
      </c>
      <c r="B401" s="34" t="inlineStr">
        <is>
          <t>Pedialyte Sport | Cherry | single 495mL</t>
        </is>
      </c>
      <c r="C401" s="34" t="inlineStr">
        <is>
          <t>2) Electrolyte beverage (RTD)</t>
        </is>
      </c>
      <c r="D401" s="34" t="inlineStr">
        <is>
          <t>495 mL bottle</t>
        </is>
      </c>
      <c r="E401" s="48" t="n">
        <v>1</v>
      </c>
      <c r="F401" s="49" t="n"/>
      <c r="G401" s="50">
        <f>IF(AND(ISNUMBER($F401),ISNUMBER($E401),$E401&lt;&gt;0),$F401/$E401,"")</f>
        <v/>
      </c>
      <c r="H401" s="50">
        <f>IF(AND(ISNUMBER($F401),ISNUMBER($AL401),ISNUMBER($E401),($AL401*$E401)&lt;&gt;0),$F401/($AL401*$E401)*100,"")</f>
        <v/>
      </c>
      <c r="I401" s="51" t="n"/>
      <c r="J401" s="52" t="n"/>
      <c r="K401" s="50">
        <f>IF(AND(ISNUMBER($F401),ISNUMBER($J401)),$F401*(1-$J401),"")</f>
        <v/>
      </c>
      <c r="L401" s="51" t="n"/>
      <c r="M401" s="51" t="n"/>
      <c r="N401" s="50">
        <f>IF(ISNUMBER($F401),($F401-IF(ISNUMBER($AM401),$AM401,0))*(1-IF(ISNUMBER($J401),$J401,0)),"")</f>
        <v/>
      </c>
      <c r="O401" s="34" t="inlineStr">
        <is>
          <t>Cherry</t>
        </is>
      </c>
      <c r="P401" s="48" t="n">
        <v>0</v>
      </c>
      <c r="Q401" s="48" t="n">
        <v>490</v>
      </c>
      <c r="R401" s="48" t="n">
        <v>350</v>
      </c>
      <c r="S401" s="48" t="n">
        <v>11</v>
      </c>
      <c r="T401" s="48" t="n">
        <v>45</v>
      </c>
      <c r="U401" s="34" t="inlineStr">
        <is>
          <t>Sugar + sucralose</t>
        </is>
      </c>
      <c r="V401" s="34" t="inlineStr">
        <is>
          <t>High electrolyte rapid rehydration for athletes</t>
        </is>
      </c>
      <c r="W401" s="51" t="n"/>
      <c r="X401" s="51" t="n"/>
      <c r="Y401" s="51" t="n"/>
      <c r="Z401" s="51" t="n"/>
      <c r="AA401" s="34" t="inlineStr">
        <is>
          <t>Medium</t>
        </is>
      </c>
      <c r="AB401" s="34" t="inlineStr">
        <is>
          <t>Sport line of clinical brand</t>
        </is>
      </c>
      <c r="AC401" s="34" t="inlineStr">
        <is>
          <t>Clinical grade sport rehydration</t>
        </is>
      </c>
      <c r="AD401" s="34" t="inlineStr">
        <is>
          <t>Medical brand electrolytes for sport.</t>
        </is>
      </c>
      <c r="AE401" s="51" t="n"/>
      <c r="AF401" s="53">
        <f>IF(AND(ISNUMBER($P401),ISNUMBER($AL401),$AL401&lt;&gt;0),ROUND($P401/$AL401*100,1),"")</f>
        <v/>
      </c>
      <c r="AG401" s="54">
        <f>IF(AND(ISNUMBER($S401),ISNUMBER($AL401),$AL401&lt;&gt;0),ROUND($S401/$AL401*100,2),"")</f>
        <v/>
      </c>
      <c r="AH401" s="53">
        <f>IF(AND(ISNUMBER($Q401),ISNUMBER($AL401),$AL401&lt;&gt;0),ROUND($Q401/$AL401*100,1),"")</f>
        <v/>
      </c>
      <c r="AI401" s="48">
        <f>IF(ISNUMBER($S401),IF($S401&lt;=1,"Yes","No"),"n/a")</f>
        <v/>
      </c>
      <c r="AJ401" s="48">
        <f>IF(ISNUMBER($S401),ROUND(MAX(0,MIN(100,100-$S401*2.5-IF(ISNUMBER($T401),$T401,0)*0.12+IF($S401&lt;=1,12,0))),0),"")</f>
        <v/>
      </c>
      <c r="AK401" s="48">
        <f>IF(ISNUMBER($Q401),IF($Q401&gt;=100,20,IF($Q401&gt;=30,10,0)),0)+IF(ISNUMBER($R401),IF($R401&gt;=100,20,0),0)+IF(ISNUMBER($P401),IF($P401&gt;=150,20,IF($P401&gt;=50,12,5)),0)+IF(ISNUMBER($S401),IF($S401&lt;=1,15,0),0)</f>
        <v/>
      </c>
      <c r="AL401" s="48" t="n">
        <v>495</v>
      </c>
      <c r="AM401" s="49" t="n"/>
      <c r="AN401" s="48">
        <f>IF(AND(ISNUMBER($P401),ISNUMBER($AL401),$AL401&lt;&gt;0),IF(OR($P401&gt;180,$P401/$AL401*1000&gt;400),"Over ceiling, confirm SKU","Within"),"n/a")</f>
        <v/>
      </c>
      <c r="AO401" s="51" t="n"/>
      <c r="AP401" s="51" t="n"/>
      <c r="AQ401" s="51" t="n"/>
      <c r="AR401" s="34" t="inlineStr">
        <is>
          <t>Retrieved and cited, see Enrichment Log</t>
        </is>
      </c>
      <c r="AS401" s="34" t="inlineStr">
        <is>
          <t>BLANK -&gt; requires live Amazon.ca capture</t>
        </is>
      </c>
      <c r="AT401" s="34" t="inlineStr">
        <is>
          <t>Unverified commercial data</t>
        </is>
      </c>
    </row>
    <row r="402" ht="28" customHeight="1">
      <c r="A402" s="34" t="inlineStr">
        <is>
          <t>Pedialyte</t>
        </is>
      </c>
      <c r="B402" s="34" t="inlineStr">
        <is>
          <t>Pedialyte Sport | Cherry | 8 pack 495mL</t>
        </is>
      </c>
      <c r="C402" s="34" t="inlineStr">
        <is>
          <t>2) Electrolyte beverage (RTD)</t>
        </is>
      </c>
      <c r="D402" s="34" t="inlineStr">
        <is>
          <t>495 mL bottle</t>
        </is>
      </c>
      <c r="E402" s="48" t="n">
        <v>8</v>
      </c>
      <c r="F402" s="49" t="n"/>
      <c r="G402" s="50">
        <f>IF(AND(ISNUMBER($F402),ISNUMBER($E402),$E402&lt;&gt;0),$F402/$E402,"")</f>
        <v/>
      </c>
      <c r="H402" s="50">
        <f>IF(AND(ISNUMBER($F402),ISNUMBER($AL402),ISNUMBER($E402),($AL402*$E402)&lt;&gt;0),$F402/($AL402*$E402)*100,"")</f>
        <v/>
      </c>
      <c r="I402" s="51" t="n"/>
      <c r="J402" s="52" t="n"/>
      <c r="K402" s="50">
        <f>IF(AND(ISNUMBER($F402),ISNUMBER($J402)),$F402*(1-$J402),"")</f>
        <v/>
      </c>
      <c r="L402" s="51" t="n"/>
      <c r="M402" s="51" t="n"/>
      <c r="N402" s="50">
        <f>IF(ISNUMBER($F402),($F402-IF(ISNUMBER($AM402),$AM402,0))*(1-IF(ISNUMBER($J402),$J402,0)),"")</f>
        <v/>
      </c>
      <c r="O402" s="34" t="inlineStr">
        <is>
          <t>Cherry</t>
        </is>
      </c>
      <c r="P402" s="48" t="n">
        <v>0</v>
      </c>
      <c r="Q402" s="48" t="n">
        <v>490</v>
      </c>
      <c r="R402" s="48" t="n">
        <v>350</v>
      </c>
      <c r="S402" s="48" t="n">
        <v>11</v>
      </c>
      <c r="T402" s="48" t="n">
        <v>45</v>
      </c>
      <c r="U402" s="34" t="inlineStr">
        <is>
          <t>Sugar + sucralose</t>
        </is>
      </c>
      <c r="V402" s="34" t="inlineStr">
        <is>
          <t>High electrolyte rapid rehydration for athletes</t>
        </is>
      </c>
      <c r="W402" s="51" t="n"/>
      <c r="X402" s="51" t="n"/>
      <c r="Y402" s="51" t="n"/>
      <c r="Z402" s="51" t="n"/>
      <c r="AA402" s="34" t="inlineStr">
        <is>
          <t>Medium</t>
        </is>
      </c>
      <c r="AB402" s="34" t="inlineStr">
        <is>
          <t>Sport line of clinical brand</t>
        </is>
      </c>
      <c r="AC402" s="34" t="inlineStr">
        <is>
          <t>Clinical grade sport rehydration</t>
        </is>
      </c>
      <c r="AD402" s="34" t="inlineStr">
        <is>
          <t>Medical brand electrolytes for sport.</t>
        </is>
      </c>
      <c r="AE402" s="51" t="n"/>
      <c r="AF402" s="53">
        <f>IF(AND(ISNUMBER($P402),ISNUMBER($AL402),$AL402&lt;&gt;0),ROUND($P402/$AL402*100,1),"")</f>
        <v/>
      </c>
      <c r="AG402" s="54">
        <f>IF(AND(ISNUMBER($S402),ISNUMBER($AL402),$AL402&lt;&gt;0),ROUND($S402/$AL402*100,2),"")</f>
        <v/>
      </c>
      <c r="AH402" s="53">
        <f>IF(AND(ISNUMBER($Q402),ISNUMBER($AL402),$AL402&lt;&gt;0),ROUND($Q402/$AL402*100,1),"")</f>
        <v/>
      </c>
      <c r="AI402" s="48">
        <f>IF(ISNUMBER($S402),IF($S402&lt;=1,"Yes","No"),"n/a")</f>
        <v/>
      </c>
      <c r="AJ402" s="48">
        <f>IF(ISNUMBER($S402),ROUND(MAX(0,MIN(100,100-$S402*2.5-IF(ISNUMBER($T402),$T402,0)*0.12+IF($S402&lt;=1,12,0))),0),"")</f>
        <v/>
      </c>
      <c r="AK402" s="48">
        <f>IF(ISNUMBER($Q402),IF($Q402&gt;=100,20,IF($Q402&gt;=30,10,0)),0)+IF(ISNUMBER($R402),IF($R402&gt;=100,20,0),0)+IF(ISNUMBER($P402),IF($P402&gt;=150,20,IF($P402&gt;=50,12,5)),0)+IF(ISNUMBER($S402),IF($S402&lt;=1,15,0),0)</f>
        <v/>
      </c>
      <c r="AL402" s="48" t="n">
        <v>495</v>
      </c>
      <c r="AM402" s="49" t="n"/>
      <c r="AN402" s="48">
        <f>IF(AND(ISNUMBER($P402),ISNUMBER($AL402),$AL402&lt;&gt;0),IF(OR($P402&gt;180,$P402/$AL402*1000&gt;400),"Over ceiling, confirm SKU","Within"),"n/a")</f>
        <v/>
      </c>
      <c r="AO402" s="51" t="n"/>
      <c r="AP402" s="51" t="n"/>
      <c r="AQ402" s="51" t="n"/>
      <c r="AR402" s="34" t="inlineStr">
        <is>
          <t>Retrieved and cited, see Enrichment Log</t>
        </is>
      </c>
      <c r="AS402" s="34" t="inlineStr">
        <is>
          <t>BLANK -&gt; requires live Amazon.ca capture</t>
        </is>
      </c>
      <c r="AT402" s="34" t="inlineStr">
        <is>
          <t>Unverified commercial data</t>
        </is>
      </c>
    </row>
    <row r="403" ht="28" customHeight="1">
      <c r="A403" s="34" t="inlineStr">
        <is>
          <t>Pedialyte</t>
        </is>
      </c>
      <c r="B403" s="34" t="inlineStr">
        <is>
          <t>Pedialyte Sport | Cherry | 12 pack 495mL</t>
        </is>
      </c>
      <c r="C403" s="34" t="inlineStr">
        <is>
          <t>2) Electrolyte beverage (RTD)</t>
        </is>
      </c>
      <c r="D403" s="34" t="inlineStr">
        <is>
          <t>495 mL bottle</t>
        </is>
      </c>
      <c r="E403" s="48" t="n">
        <v>12</v>
      </c>
      <c r="F403" s="49" t="n"/>
      <c r="G403" s="50">
        <f>IF(AND(ISNUMBER($F403),ISNUMBER($E403),$E403&lt;&gt;0),$F403/$E403,"")</f>
        <v/>
      </c>
      <c r="H403" s="50">
        <f>IF(AND(ISNUMBER($F403),ISNUMBER($AL403),ISNUMBER($E403),($AL403*$E403)&lt;&gt;0),$F403/($AL403*$E403)*100,"")</f>
        <v/>
      </c>
      <c r="I403" s="51" t="n"/>
      <c r="J403" s="52" t="n"/>
      <c r="K403" s="50">
        <f>IF(AND(ISNUMBER($F403),ISNUMBER($J403)),$F403*(1-$J403),"")</f>
        <v/>
      </c>
      <c r="L403" s="51" t="n"/>
      <c r="M403" s="51" t="n"/>
      <c r="N403" s="50">
        <f>IF(ISNUMBER($F403),($F403-IF(ISNUMBER($AM403),$AM403,0))*(1-IF(ISNUMBER($J403),$J403,0)),"")</f>
        <v/>
      </c>
      <c r="O403" s="34" t="inlineStr">
        <is>
          <t>Cherry</t>
        </is>
      </c>
      <c r="P403" s="48" t="n">
        <v>0</v>
      </c>
      <c r="Q403" s="48" t="n">
        <v>490</v>
      </c>
      <c r="R403" s="48" t="n">
        <v>350</v>
      </c>
      <c r="S403" s="48" t="n">
        <v>11</v>
      </c>
      <c r="T403" s="48" t="n">
        <v>45</v>
      </c>
      <c r="U403" s="34" t="inlineStr">
        <is>
          <t>Sugar + sucralose</t>
        </is>
      </c>
      <c r="V403" s="34" t="inlineStr">
        <is>
          <t>High electrolyte rapid rehydration for athletes</t>
        </is>
      </c>
      <c r="W403" s="51" t="n"/>
      <c r="X403" s="51" t="n"/>
      <c r="Y403" s="51" t="n"/>
      <c r="Z403" s="51" t="n"/>
      <c r="AA403" s="34" t="inlineStr">
        <is>
          <t>Medium</t>
        </is>
      </c>
      <c r="AB403" s="34" t="inlineStr">
        <is>
          <t>Sport line of clinical brand</t>
        </is>
      </c>
      <c r="AC403" s="34" t="inlineStr">
        <is>
          <t>Clinical grade sport rehydration</t>
        </is>
      </c>
      <c r="AD403" s="34" t="inlineStr">
        <is>
          <t>Medical brand electrolytes for sport.</t>
        </is>
      </c>
      <c r="AE403" s="51" t="n"/>
      <c r="AF403" s="53">
        <f>IF(AND(ISNUMBER($P403),ISNUMBER($AL403),$AL403&lt;&gt;0),ROUND($P403/$AL403*100,1),"")</f>
        <v/>
      </c>
      <c r="AG403" s="54">
        <f>IF(AND(ISNUMBER($S403),ISNUMBER($AL403),$AL403&lt;&gt;0),ROUND($S403/$AL403*100,2),"")</f>
        <v/>
      </c>
      <c r="AH403" s="53">
        <f>IF(AND(ISNUMBER($Q403),ISNUMBER($AL403),$AL403&lt;&gt;0),ROUND($Q403/$AL403*100,1),"")</f>
        <v/>
      </c>
      <c r="AI403" s="48">
        <f>IF(ISNUMBER($S403),IF($S403&lt;=1,"Yes","No"),"n/a")</f>
        <v/>
      </c>
      <c r="AJ403" s="48">
        <f>IF(ISNUMBER($S403),ROUND(MAX(0,MIN(100,100-$S403*2.5-IF(ISNUMBER($T403),$T403,0)*0.12+IF($S403&lt;=1,12,0))),0),"")</f>
        <v/>
      </c>
      <c r="AK403" s="48">
        <f>IF(ISNUMBER($Q403),IF($Q403&gt;=100,20,IF($Q403&gt;=30,10,0)),0)+IF(ISNUMBER($R403),IF($R403&gt;=100,20,0),0)+IF(ISNUMBER($P403),IF($P403&gt;=150,20,IF($P403&gt;=50,12,5)),0)+IF(ISNUMBER($S403),IF($S403&lt;=1,15,0),0)</f>
        <v/>
      </c>
      <c r="AL403" s="48" t="n">
        <v>495</v>
      </c>
      <c r="AM403" s="49" t="n"/>
      <c r="AN403" s="48">
        <f>IF(AND(ISNUMBER($P403),ISNUMBER($AL403),$AL403&lt;&gt;0),IF(OR($P403&gt;180,$P403/$AL403*1000&gt;400),"Over ceiling, confirm SKU","Within"),"n/a")</f>
        <v/>
      </c>
      <c r="AO403" s="51" t="n"/>
      <c r="AP403" s="51" t="n"/>
      <c r="AQ403" s="51" t="n"/>
      <c r="AR403" s="34" t="inlineStr">
        <is>
          <t>Retrieved and cited, see Enrichment Log</t>
        </is>
      </c>
      <c r="AS403" s="34" t="inlineStr">
        <is>
          <t>BLANK -&gt; requires live Amazon.ca capture</t>
        </is>
      </c>
      <c r="AT403" s="34" t="inlineStr">
        <is>
          <t>Unverified commercial data</t>
        </is>
      </c>
    </row>
    <row r="404" ht="28" customHeight="1">
      <c r="A404" s="34" t="inlineStr">
        <is>
          <t>Pedialyte</t>
        </is>
      </c>
      <c r="B404" s="34" t="inlineStr">
        <is>
          <t>Pedialyte Sport | Cherry | 18 pack 495mL</t>
        </is>
      </c>
      <c r="C404" s="34" t="inlineStr">
        <is>
          <t>2) Electrolyte beverage (RTD)</t>
        </is>
      </c>
      <c r="D404" s="34" t="inlineStr">
        <is>
          <t>495 mL bottle</t>
        </is>
      </c>
      <c r="E404" s="48" t="n">
        <v>18</v>
      </c>
      <c r="F404" s="49" t="n"/>
      <c r="G404" s="50">
        <f>IF(AND(ISNUMBER($F404),ISNUMBER($E404),$E404&lt;&gt;0),$F404/$E404,"")</f>
        <v/>
      </c>
      <c r="H404" s="50">
        <f>IF(AND(ISNUMBER($F404),ISNUMBER($AL404),ISNUMBER($E404),($AL404*$E404)&lt;&gt;0),$F404/($AL404*$E404)*100,"")</f>
        <v/>
      </c>
      <c r="I404" s="51" t="n"/>
      <c r="J404" s="52" t="n"/>
      <c r="K404" s="50">
        <f>IF(AND(ISNUMBER($F404),ISNUMBER($J404)),$F404*(1-$J404),"")</f>
        <v/>
      </c>
      <c r="L404" s="51" t="n"/>
      <c r="M404" s="51" t="n"/>
      <c r="N404" s="50">
        <f>IF(ISNUMBER($F404),($F404-IF(ISNUMBER($AM404),$AM404,0))*(1-IF(ISNUMBER($J404),$J404,0)),"")</f>
        <v/>
      </c>
      <c r="O404" s="34" t="inlineStr">
        <is>
          <t>Cherry</t>
        </is>
      </c>
      <c r="P404" s="48" t="n">
        <v>0</v>
      </c>
      <c r="Q404" s="48" t="n">
        <v>490</v>
      </c>
      <c r="R404" s="48" t="n">
        <v>350</v>
      </c>
      <c r="S404" s="48" t="n">
        <v>11</v>
      </c>
      <c r="T404" s="48" t="n">
        <v>45</v>
      </c>
      <c r="U404" s="34" t="inlineStr">
        <is>
          <t>Sugar + sucralose</t>
        </is>
      </c>
      <c r="V404" s="34" t="inlineStr">
        <is>
          <t>High electrolyte rapid rehydration for athletes</t>
        </is>
      </c>
      <c r="W404" s="51" t="n"/>
      <c r="X404" s="51" t="n"/>
      <c r="Y404" s="51" t="n"/>
      <c r="Z404" s="51" t="n"/>
      <c r="AA404" s="34" t="inlineStr">
        <is>
          <t>Medium</t>
        </is>
      </c>
      <c r="AB404" s="34" t="inlineStr">
        <is>
          <t>Sport line of clinical brand</t>
        </is>
      </c>
      <c r="AC404" s="34" t="inlineStr">
        <is>
          <t>Clinical grade sport rehydration</t>
        </is>
      </c>
      <c r="AD404" s="34" t="inlineStr">
        <is>
          <t>Medical brand electrolytes for sport.</t>
        </is>
      </c>
      <c r="AE404" s="51" t="n"/>
      <c r="AF404" s="53">
        <f>IF(AND(ISNUMBER($P404),ISNUMBER($AL404),$AL404&lt;&gt;0),ROUND($P404/$AL404*100,1),"")</f>
        <v/>
      </c>
      <c r="AG404" s="54">
        <f>IF(AND(ISNUMBER($S404),ISNUMBER($AL404),$AL404&lt;&gt;0),ROUND($S404/$AL404*100,2),"")</f>
        <v/>
      </c>
      <c r="AH404" s="53">
        <f>IF(AND(ISNUMBER($Q404),ISNUMBER($AL404),$AL404&lt;&gt;0),ROUND($Q404/$AL404*100,1),"")</f>
        <v/>
      </c>
      <c r="AI404" s="48">
        <f>IF(ISNUMBER($S404),IF($S404&lt;=1,"Yes","No"),"n/a")</f>
        <v/>
      </c>
      <c r="AJ404" s="48">
        <f>IF(ISNUMBER($S404),ROUND(MAX(0,MIN(100,100-$S404*2.5-IF(ISNUMBER($T404),$T404,0)*0.12+IF($S404&lt;=1,12,0))),0),"")</f>
        <v/>
      </c>
      <c r="AK404" s="48">
        <f>IF(ISNUMBER($Q404),IF($Q404&gt;=100,20,IF($Q404&gt;=30,10,0)),0)+IF(ISNUMBER($R404),IF($R404&gt;=100,20,0),0)+IF(ISNUMBER($P404),IF($P404&gt;=150,20,IF($P404&gt;=50,12,5)),0)+IF(ISNUMBER($S404),IF($S404&lt;=1,15,0),0)</f>
        <v/>
      </c>
      <c r="AL404" s="48" t="n">
        <v>495</v>
      </c>
      <c r="AM404" s="49" t="n"/>
      <c r="AN404" s="48">
        <f>IF(AND(ISNUMBER($P404),ISNUMBER($AL404),$AL404&lt;&gt;0),IF(OR($P404&gt;180,$P404/$AL404*1000&gt;400),"Over ceiling, confirm SKU","Within"),"n/a")</f>
        <v/>
      </c>
      <c r="AO404" s="51" t="n"/>
      <c r="AP404" s="51" t="n"/>
      <c r="AQ404" s="51" t="n"/>
      <c r="AR404" s="34" t="inlineStr">
        <is>
          <t>Retrieved and cited, see Enrichment Log</t>
        </is>
      </c>
      <c r="AS404" s="34" t="inlineStr">
        <is>
          <t>BLANK -&gt; requires live Amazon.ca capture</t>
        </is>
      </c>
      <c r="AT404" s="34" t="inlineStr">
        <is>
          <t>Unverified commercial data</t>
        </is>
      </c>
    </row>
    <row r="405" ht="28" customHeight="1">
      <c r="A405" s="34" t="inlineStr">
        <is>
          <t>Pedialyte</t>
        </is>
      </c>
      <c r="B405" s="34" t="inlineStr">
        <is>
          <t>Pedialyte Sport | Cherry | 24 pack 495mL</t>
        </is>
      </c>
      <c r="C405" s="34" t="inlineStr">
        <is>
          <t>2) Electrolyte beverage (RTD)</t>
        </is>
      </c>
      <c r="D405" s="34" t="inlineStr">
        <is>
          <t>495 mL bottle</t>
        </is>
      </c>
      <c r="E405" s="48" t="n">
        <v>24</v>
      </c>
      <c r="F405" s="49" t="n"/>
      <c r="G405" s="50">
        <f>IF(AND(ISNUMBER($F405),ISNUMBER($E405),$E405&lt;&gt;0),$F405/$E405,"")</f>
        <v/>
      </c>
      <c r="H405" s="50">
        <f>IF(AND(ISNUMBER($F405),ISNUMBER($AL405),ISNUMBER($E405),($AL405*$E405)&lt;&gt;0),$F405/($AL405*$E405)*100,"")</f>
        <v/>
      </c>
      <c r="I405" s="51" t="n"/>
      <c r="J405" s="52" t="n"/>
      <c r="K405" s="50">
        <f>IF(AND(ISNUMBER($F405),ISNUMBER($J405)),$F405*(1-$J405),"")</f>
        <v/>
      </c>
      <c r="L405" s="51" t="n"/>
      <c r="M405" s="51" t="n"/>
      <c r="N405" s="50">
        <f>IF(ISNUMBER($F405),($F405-IF(ISNUMBER($AM405),$AM405,0))*(1-IF(ISNUMBER($J405),$J405,0)),"")</f>
        <v/>
      </c>
      <c r="O405" s="34" t="inlineStr">
        <is>
          <t>Cherry</t>
        </is>
      </c>
      <c r="P405" s="48" t="n">
        <v>0</v>
      </c>
      <c r="Q405" s="48" t="n">
        <v>490</v>
      </c>
      <c r="R405" s="48" t="n">
        <v>350</v>
      </c>
      <c r="S405" s="48" t="n">
        <v>11</v>
      </c>
      <c r="T405" s="48" t="n">
        <v>45</v>
      </c>
      <c r="U405" s="34" t="inlineStr">
        <is>
          <t>Sugar + sucralose</t>
        </is>
      </c>
      <c r="V405" s="34" t="inlineStr">
        <is>
          <t>High electrolyte rapid rehydration for athletes</t>
        </is>
      </c>
      <c r="W405" s="51" t="n"/>
      <c r="X405" s="51" t="n"/>
      <c r="Y405" s="51" t="n"/>
      <c r="Z405" s="51" t="n"/>
      <c r="AA405" s="34" t="inlineStr">
        <is>
          <t>Medium</t>
        </is>
      </c>
      <c r="AB405" s="34" t="inlineStr">
        <is>
          <t>Sport line of clinical brand</t>
        </is>
      </c>
      <c r="AC405" s="34" t="inlineStr">
        <is>
          <t>Clinical grade sport rehydration</t>
        </is>
      </c>
      <c r="AD405" s="34" t="inlineStr">
        <is>
          <t>Medical brand electrolytes for sport.</t>
        </is>
      </c>
      <c r="AE405" s="51" t="n"/>
      <c r="AF405" s="53">
        <f>IF(AND(ISNUMBER($P405),ISNUMBER($AL405),$AL405&lt;&gt;0),ROUND($P405/$AL405*100,1),"")</f>
        <v/>
      </c>
      <c r="AG405" s="54">
        <f>IF(AND(ISNUMBER($S405),ISNUMBER($AL405),$AL405&lt;&gt;0),ROUND($S405/$AL405*100,2),"")</f>
        <v/>
      </c>
      <c r="AH405" s="53">
        <f>IF(AND(ISNUMBER($Q405),ISNUMBER($AL405),$AL405&lt;&gt;0),ROUND($Q405/$AL405*100,1),"")</f>
        <v/>
      </c>
      <c r="AI405" s="48">
        <f>IF(ISNUMBER($S405),IF($S405&lt;=1,"Yes","No"),"n/a")</f>
        <v/>
      </c>
      <c r="AJ405" s="48">
        <f>IF(ISNUMBER($S405),ROUND(MAX(0,MIN(100,100-$S405*2.5-IF(ISNUMBER($T405),$T405,0)*0.12+IF($S405&lt;=1,12,0))),0),"")</f>
        <v/>
      </c>
      <c r="AK405" s="48">
        <f>IF(ISNUMBER($Q405),IF($Q405&gt;=100,20,IF($Q405&gt;=30,10,0)),0)+IF(ISNUMBER($R405),IF($R405&gt;=100,20,0),0)+IF(ISNUMBER($P405),IF($P405&gt;=150,20,IF($P405&gt;=50,12,5)),0)+IF(ISNUMBER($S405),IF($S405&lt;=1,15,0),0)</f>
        <v/>
      </c>
      <c r="AL405" s="48" t="n">
        <v>495</v>
      </c>
      <c r="AM405" s="49" t="n"/>
      <c r="AN405" s="48">
        <f>IF(AND(ISNUMBER($P405),ISNUMBER($AL405),$AL405&lt;&gt;0),IF(OR($P405&gt;180,$P405/$AL405*1000&gt;400),"Over ceiling, confirm SKU","Within"),"n/a")</f>
        <v/>
      </c>
      <c r="AO405" s="51" t="n"/>
      <c r="AP405" s="51" t="n"/>
      <c r="AQ405" s="51" t="n"/>
      <c r="AR405" s="34" t="inlineStr">
        <is>
          <t>Retrieved and cited, see Enrichment Log</t>
        </is>
      </c>
      <c r="AS405" s="34" t="inlineStr">
        <is>
          <t>BLANK -&gt; requires live Amazon.ca capture</t>
        </is>
      </c>
      <c r="AT405" s="34" t="inlineStr">
        <is>
          <t>Unverified commercial data</t>
        </is>
      </c>
    </row>
  </sheetData>
  <autoFilter ref="A1:AT405"/>
  <conditionalFormatting sqref="S2:S405">
    <cfRule type="colorScale" priority="1">
      <colorScale>
        <cfvo type="min"/>
        <cfvo type="percentile" val="50"/>
        <cfvo type="max"/>
        <color rgb="00C6EFCE"/>
        <color rgb="00FFEB9C"/>
        <color rgb="00FFC7CE"/>
      </colorScale>
    </cfRule>
  </conditionalFormatting>
  <conditionalFormatting sqref="P2:P405">
    <cfRule type="colorScale" priority="2">
      <colorScale>
        <cfvo type="min"/>
        <cfvo type="percentile" val="50"/>
        <cfvo type="max"/>
        <color rgb="00DDEBF7"/>
        <color rgb="009BC2E6"/>
        <color rgb="002E75B6"/>
      </colorScale>
    </cfRule>
  </conditionalFormatting>
  <conditionalFormatting sqref="AJ2:AJ405">
    <cfRule type="dataBar" priority="3">
      <dataBar>
        <cfvo type="num" val="0"/>
        <cfvo type="num" val="100"/>
        <color rgb="0063BE7B"/>
      </dataBar>
    </cfRule>
  </conditionalFormatting>
  <conditionalFormatting sqref="AK2:AK405">
    <cfRule type="dataBar" priority="4">
      <dataBar>
        <cfvo type="num" val="0"/>
        <cfvo type="num" val="75"/>
        <color rgb="008FAADC"/>
      </dataBar>
    </cfRule>
  </conditionalFormatting>
  <conditionalFormatting sqref="AT2:AT405">
    <cfRule type="expression" priority="5" dxfId="0">
      <formula>ISBLANK($F2)</formula>
    </cfRule>
  </conditionalFormatting>
  <dataValidations count="1">
    <dataValidation sqref="I2:I405" showDropDown="0" showInputMessage="0" showErrorMessage="0" allowBlank="1" type="list">
      <formula1>"Yes,No"</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E5496"/>
    <outlinePr summaryBelow="1" summaryRight="1"/>
    <pageSetUpPr fitToPage="1"/>
  </sheetPr>
  <dimension ref="A1:AT5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26" customWidth="1" min="3" max="3"/>
    <col width="16" customWidth="1" min="4" max="4"/>
    <col width="9" customWidth="1" min="5" max="5"/>
    <col width="14" customWidth="1" min="6" max="6"/>
    <col width="13" customWidth="1" min="7" max="7"/>
    <col width="13" customWidth="1" min="8" max="8"/>
    <col width="11" customWidth="1" min="9" max="9"/>
    <col width="12" customWidth="1" min="10" max="10"/>
    <col width="14" customWidth="1" min="11" max="11"/>
    <col width="18" customWidth="1" min="12" max="12"/>
    <col width="22" customWidth="1" min="13" max="13"/>
    <col width="16" customWidth="1" min="14" max="14"/>
    <col width="40" customWidth="1" min="15" max="15"/>
    <col width="12" customWidth="1" min="16" max="16"/>
    <col width="12" customWidth="1" min="17" max="17"/>
    <col width="12" customWidth="1" min="18" max="18"/>
    <col width="11" customWidth="1" min="19" max="19"/>
    <col width="11" customWidth="1" min="20" max="20"/>
    <col width="24" customWidth="1" min="21" max="21"/>
    <col width="34" customWidth="1" min="22" max="22"/>
    <col width="10" customWidth="1" min="23" max="23"/>
    <col width="12" customWidth="1" min="24" max="24"/>
    <col width="16" customWidth="1" min="25" max="25"/>
    <col width="14" customWidth="1" min="26" max="26"/>
    <col width="14" customWidth="1" min="27" max="27"/>
    <col width="34" customWidth="1" min="28" max="28"/>
    <col width="40" customWidth="1" min="29" max="29"/>
    <col width="46" customWidth="1" min="30" max="30"/>
    <col width="22" customWidth="1" min="31" max="31"/>
    <col width="12" customWidth="1" min="32" max="32"/>
    <col width="12" customWidth="1" min="33" max="33"/>
    <col width="12" customWidth="1" min="34" max="34"/>
    <col width="11" customWidth="1" min="35" max="35"/>
    <col width="12" customWidth="1" min="36" max="36"/>
    <col width="13" customWidth="1" min="37" max="37"/>
    <col width="12" customWidth="1" min="38" max="38"/>
    <col width="13" customWidth="1" min="39" max="39"/>
    <col width="22" customWidth="1" min="40" max="40"/>
    <col width="18" customWidth="1" min="41" max="41"/>
    <col width="18" customWidth="1" min="42" max="42"/>
    <col width="18" customWidth="1" min="43" max="43"/>
    <col width="34" customWidth="1" min="44" max="44"/>
    <col width="26" customWidth="1" min="45" max="45"/>
    <col width="22" customWidth="1" min="46" max="46"/>
  </cols>
  <sheetData>
    <row r="1" ht="42" customHeight="1">
      <c r="A1" s="46" t="inlineStr">
        <is>
          <t>1. Brand</t>
        </is>
      </c>
      <c r="B1" s="46" t="inlineStr">
        <is>
          <t>2. Product Line / SKU Name</t>
        </is>
      </c>
      <c r="C1" s="46" t="inlineStr">
        <is>
          <t>3. Category</t>
        </is>
      </c>
      <c r="D1" s="46" t="inlineStr">
        <is>
          <t>4. Format &amp; Size</t>
        </is>
      </c>
      <c r="E1" s="46" t="inlineStr">
        <is>
          <t>5. Pack Count</t>
        </is>
      </c>
      <c r="F1" s="46" t="inlineStr">
        <is>
          <t>6. One Time Price (CAD)</t>
        </is>
      </c>
      <c r="G1" s="46" t="inlineStr">
        <is>
          <t>7. Price / Unit (CAD)</t>
        </is>
      </c>
      <c r="H1" s="46" t="inlineStr">
        <is>
          <t>8. Price / 100 mL (CAD)</t>
        </is>
      </c>
      <c r="I1" s="46" t="inlineStr">
        <is>
          <t>9. S&amp;S Offered (Y/N)</t>
        </is>
      </c>
      <c r="J1" s="46" t="inlineStr">
        <is>
          <t>10. S&amp;S Discount %</t>
        </is>
      </c>
      <c r="K1" s="46" t="inlineStr">
        <is>
          <t>11. S&amp;S Price After Disc.</t>
        </is>
      </c>
      <c r="L1" s="46" t="inlineStr">
        <is>
          <t>12. Coupon on Listing (Y/N + value)</t>
        </is>
      </c>
      <c r="M1" s="46" t="inlineStr">
        <is>
          <t>13. Promotion Text</t>
        </is>
      </c>
      <c r="N1" s="46" t="inlineStr">
        <is>
          <t>14. Lowest Effective Price (stacked)</t>
        </is>
      </c>
      <c r="O1" s="46" t="inlineStr">
        <is>
          <t>15. All Flavours in Listing</t>
        </is>
      </c>
      <c r="P1" s="46" t="inlineStr">
        <is>
          <t>16. Caffeine / Serving (mg)</t>
        </is>
      </c>
      <c r="Q1" s="46" t="inlineStr">
        <is>
          <t>17. Sodium / Serving (mg)</t>
        </is>
      </c>
      <c r="R1" s="46" t="inlineStr">
        <is>
          <t>18. Potassium / Serving (mg)</t>
        </is>
      </c>
      <c r="S1" s="46" t="inlineStr">
        <is>
          <t>19. Sugar / Serving (g)</t>
        </is>
      </c>
      <c r="T1" s="46" t="inlineStr">
        <is>
          <t>20. Calories / Serving</t>
        </is>
      </c>
      <c r="U1" s="46" t="inlineStr">
        <is>
          <t>21. Sweetener Type</t>
        </is>
      </c>
      <c r="V1" s="46" t="inlineStr">
        <is>
          <t>22. Key Functional Claims</t>
        </is>
      </c>
      <c r="W1" s="46" t="inlineStr">
        <is>
          <t>23. Star Rating</t>
        </is>
      </c>
      <c r="X1" s="46" t="inlineStr">
        <is>
          <t>24. Number of Ratings</t>
        </is>
      </c>
      <c r="Y1" s="46" t="inlineStr">
        <is>
          <t>25. Amazon Badge</t>
        </is>
      </c>
      <c r="Z1" s="46" t="inlineStr">
        <is>
          <t>26. Bestseller Rank in Category</t>
        </is>
      </c>
      <c r="AA1" s="46" t="inlineStr">
        <is>
          <t>27a. Est. Weekly Velocity (band)</t>
        </is>
      </c>
      <c r="AB1" s="46" t="inlineStr">
        <is>
          <t>27b. Velocity Signal Used</t>
        </is>
      </c>
      <c r="AC1" s="46" t="inlineStr">
        <is>
          <t>28. Biggest Selling Message</t>
        </is>
      </c>
      <c r="AD1" s="46" t="inlineStr">
        <is>
          <t>29. Why a Shopper Chooses This</t>
        </is>
      </c>
      <c r="AE1" s="46" t="inlineStr">
        <is>
          <t>30. Direct Product URL</t>
        </is>
      </c>
      <c r="AF1" s="46" t="inlineStr">
        <is>
          <t>C1. Caffeine /100 mL (mg)</t>
        </is>
      </c>
      <c r="AG1" s="46" t="inlineStr">
        <is>
          <t>C2. Sugar /100 mL (g)</t>
        </is>
      </c>
      <c r="AH1" s="46" t="inlineStr">
        <is>
          <t>C3. Sodium /100 mL (mg)</t>
        </is>
      </c>
      <c r="AI1" s="46" t="inlineStr">
        <is>
          <t>C4. Sugar Free? (&lt;=1 g)</t>
        </is>
      </c>
      <c r="AJ1" s="46" t="inlineStr">
        <is>
          <t>C5. Health Score (0 to 100)</t>
        </is>
      </c>
      <c r="AK1" s="46" t="inlineStr">
        <is>
          <t>C6. Functional Score (0 to 100)</t>
        </is>
      </c>
      <c r="AL1" s="46" t="inlineStr">
        <is>
          <t>H1. Unit Vol (mL) [calc helper]</t>
        </is>
      </c>
      <c r="AM1" s="46" t="inlineStr">
        <is>
          <t>H2. Coupon Value (CAD) [calc helper]</t>
        </is>
      </c>
      <c r="AN1" s="46" t="inlineStr">
        <is>
          <t>C7. Over Health Canada caffeine ceiling (180 mg per container or 400 mg per litre)?</t>
        </is>
      </c>
      <c r="AO1" s="46" t="inlineStr">
        <is>
          <t>31. Supplemented Food Facts table (Y/N)</t>
        </is>
      </c>
      <c r="AP1" s="46" t="inlineStr">
        <is>
          <t>32. Caution Identifier (Y/N/not required)</t>
        </is>
      </c>
      <c r="AQ1" s="46" t="inlineStr">
        <is>
          <t>33. Bilingual EN and FR panel (Y/N)</t>
        </is>
      </c>
      <c r="AR1" s="46" t="inlineStr">
        <is>
          <t>P1. Attribute Provenance</t>
        </is>
      </c>
      <c r="AS1" s="46" t="inlineStr">
        <is>
          <t>P2. Commercial Field Status</t>
        </is>
      </c>
      <c r="AT1" s="46" t="inlineStr">
        <is>
          <t>P3. Row Flag</t>
        </is>
      </c>
    </row>
    <row r="2" ht="28" customHeight="1">
      <c r="A2" s="34" t="inlineStr">
        <is>
          <t>OLIPOP</t>
        </is>
      </c>
      <c r="B2" s="34" t="inlineStr">
        <is>
          <t>OLIPOP Prebiotic Soda | Vintage Cola | single 355mL</t>
        </is>
      </c>
      <c r="C2" s="34" t="inlineStr">
        <is>
          <t>3) Functional beverage (still/sparkling)</t>
        </is>
      </c>
      <c r="D2" s="34" t="inlineStr">
        <is>
          <t>355 mL can</t>
        </is>
      </c>
      <c r="E2" s="48" t="n">
        <v>1</v>
      </c>
      <c r="F2" s="49" t="n"/>
      <c r="G2" s="50">
        <f>IF(AND(ISNUMBER($F2),ISNUMBER($E2),$E2&lt;&gt;0),$F2/$E2,"")</f>
        <v/>
      </c>
      <c r="H2" s="50">
        <f>IF(AND(ISNUMBER($F2),ISNUMBER($AL2),ISNUMBER($E2),($AL2*$E2)&lt;&gt;0),$F2/($AL2*$E2)*100,"")</f>
        <v/>
      </c>
      <c r="I2" s="51" t="n"/>
      <c r="J2" s="52" t="n"/>
      <c r="K2" s="50">
        <f>IF(AND(ISNUMBER($F2),ISNUMBER($J2)),$F2*(1-$J2),"")</f>
        <v/>
      </c>
      <c r="L2" s="51" t="n"/>
      <c r="M2" s="51" t="n"/>
      <c r="N2" s="50">
        <f>IF(ISNUMBER($F2),($F2-IF(ISNUMBER($AM2),$AM2,0))*(1-IF(ISNUMBER($J2),$J2,0)),"")</f>
        <v/>
      </c>
      <c r="O2" s="34" t="inlineStr">
        <is>
          <t>Vintage Cola</t>
        </is>
      </c>
      <c r="P2" s="48" t="n">
        <v>0</v>
      </c>
      <c r="Q2" s="48" t="n">
        <v>30</v>
      </c>
      <c r="R2" s="34" t="inlineStr">
        <is>
          <t>Not listed</t>
        </is>
      </c>
      <c r="S2" s="48" t="n">
        <v>4</v>
      </c>
      <c r="T2" s="48" t="n">
        <v>45</v>
      </c>
      <c r="U2" s="34" t="inlineStr">
        <is>
          <t>Stevia + cassava syrup</t>
        </is>
      </c>
      <c r="V2" s="34" t="inlineStr">
        <is>
          <t>9 g prebiotic fiber, gut/digestive health, low sugar (Vintage/Cherry Cola &amp; Doctor Goodwin ~50 mg caffeine, Ridge Rush ~60 mg; other flavours caffeine free)</t>
        </is>
      </c>
      <c r="W2" s="51" t="n"/>
      <c r="X2" s="51" t="n"/>
      <c r="Y2" s="51" t="n"/>
      <c r="Z2" s="51" t="n"/>
      <c r="AA2" s="34" t="inlineStr">
        <is>
          <t>Very High</t>
        </is>
      </c>
      <c r="AB2" s="34" t="inlineStr">
        <is>
          <t>Category leading prebiotic soda; viral DTC + retail</t>
        </is>
      </c>
      <c r="AC2" s="34" t="inlineStr">
        <is>
          <t>Soda nostalgia that's actually good for your gut</t>
        </is>
      </c>
      <c r="AD2" s="34" t="inlineStr">
        <is>
          <t>Classic soda taste with 9 g fiber and almost no sugar.</t>
        </is>
      </c>
      <c r="AE2" s="51" t="n"/>
      <c r="AF2" s="53">
        <f>IF(AND(ISNUMBER($P2),ISNUMBER($AL2),$AL2&lt;&gt;0),ROUND($P2/$AL2*100,1),"")</f>
        <v/>
      </c>
      <c r="AG2" s="54">
        <f>IF(AND(ISNUMBER($S2),ISNUMBER($AL2),$AL2&lt;&gt;0),ROUND($S2/$AL2*100,2),"")</f>
        <v/>
      </c>
      <c r="AH2" s="53">
        <f>IF(AND(ISNUMBER($Q2),ISNUMBER($AL2),$AL2&lt;&gt;0),ROUND($Q2/$AL2*100,1),"")</f>
        <v/>
      </c>
      <c r="AI2" s="48">
        <f>IF(ISNUMBER($S2),IF($S2&lt;=1,"Yes","No"),"n/a")</f>
        <v/>
      </c>
      <c r="AJ2" s="48">
        <f>IF(ISNUMBER($S2),ROUND(MAX(0,MIN(100,100-$S2*2.5-IF(ISNUMBER($T2),$T2,0)*0.12+IF($S2&lt;=1,12,0))),0),"")</f>
        <v/>
      </c>
      <c r="AK2" s="48">
        <f>IF(ISNUMBER($Q2),IF($Q2&gt;=100,20,IF($Q2&gt;=30,10,0)),0)+IF(ISNUMBER($R2),IF($R2&gt;=100,20,0),0)+IF(ISNUMBER($P2),IF($P2&gt;=150,20,IF($P2&gt;=50,12,5)),0)+IF(ISNUMBER($S2),IF($S2&lt;=1,15,0),0)</f>
        <v/>
      </c>
      <c r="AL2" s="48" t="n">
        <v>355</v>
      </c>
      <c r="AM2" s="49" t="n"/>
      <c r="AN2" s="48">
        <f>IF(AND(ISNUMBER($P2),ISNUMBER($AL2),$AL2&lt;&gt;0),IF(OR($P2&gt;180,$P2/$AL2*1000&gt;400),"Over ceiling, confirm SKU","Within"),"n/a")</f>
        <v/>
      </c>
      <c r="AO2" s="51" t="n"/>
      <c r="AP2" s="51" t="n"/>
      <c r="AQ2" s="51" t="n"/>
      <c r="AR2" s="34" t="inlineStr">
        <is>
          <t>Retrieved and cited, see Enrichment Log</t>
        </is>
      </c>
      <c r="AS2" s="34" t="inlineStr">
        <is>
          <t>BLANK -&gt; requires live Amazon.ca capture</t>
        </is>
      </c>
      <c r="AT2" s="34" t="inlineStr">
        <is>
          <t>Unverified commercial data</t>
        </is>
      </c>
    </row>
    <row r="3" ht="28" customHeight="1">
      <c r="A3" s="34" t="inlineStr">
        <is>
          <t>OLIPOP</t>
        </is>
      </c>
      <c r="B3" s="34" t="inlineStr">
        <is>
          <t>OLIPOP Prebiotic Soda | Vintage Cola | 8 pack 355mL</t>
        </is>
      </c>
      <c r="C3" s="34" t="inlineStr">
        <is>
          <t>3) Functional beverage (still/sparkling)</t>
        </is>
      </c>
      <c r="D3" s="34" t="inlineStr">
        <is>
          <t>355 mL can</t>
        </is>
      </c>
      <c r="E3" s="48" t="n">
        <v>8</v>
      </c>
      <c r="F3" s="49" t="n"/>
      <c r="G3" s="50">
        <f>IF(AND(ISNUMBER($F3),ISNUMBER($E3),$E3&lt;&gt;0),$F3/$E3,"")</f>
        <v/>
      </c>
      <c r="H3" s="50">
        <f>IF(AND(ISNUMBER($F3),ISNUMBER($AL3),ISNUMBER($E3),($AL3*$E3)&lt;&gt;0),$F3/($AL3*$E3)*100,"")</f>
        <v/>
      </c>
      <c r="I3" s="51" t="n"/>
      <c r="J3" s="52" t="n"/>
      <c r="K3" s="50">
        <f>IF(AND(ISNUMBER($F3),ISNUMBER($J3)),$F3*(1-$J3),"")</f>
        <v/>
      </c>
      <c r="L3" s="51" t="n"/>
      <c r="M3" s="51" t="n"/>
      <c r="N3" s="50">
        <f>IF(ISNUMBER($F3),($F3-IF(ISNUMBER($AM3),$AM3,0))*(1-IF(ISNUMBER($J3),$J3,0)),"")</f>
        <v/>
      </c>
      <c r="O3" s="34" t="inlineStr">
        <is>
          <t>Vintage Cola</t>
        </is>
      </c>
      <c r="P3" s="48" t="n">
        <v>0</v>
      </c>
      <c r="Q3" s="48" t="n">
        <v>30</v>
      </c>
      <c r="R3" s="34" t="inlineStr">
        <is>
          <t>Not listed</t>
        </is>
      </c>
      <c r="S3" s="48" t="n">
        <v>4</v>
      </c>
      <c r="T3" s="48" t="n">
        <v>45</v>
      </c>
      <c r="U3" s="34" t="inlineStr">
        <is>
          <t>Stevia + cassava syrup</t>
        </is>
      </c>
      <c r="V3" s="34" t="inlineStr">
        <is>
          <t>9 g prebiotic fiber, gut/digestive health, low sugar (Vintage/Cherry Cola &amp; Doctor Goodwin ~50 mg caffeine, Ridge Rush ~60 mg; other flavours caffeine free)</t>
        </is>
      </c>
      <c r="W3" s="51" t="n"/>
      <c r="X3" s="51" t="n"/>
      <c r="Y3" s="51" t="n"/>
      <c r="Z3" s="51" t="n"/>
      <c r="AA3" s="34" t="inlineStr">
        <is>
          <t>Very High</t>
        </is>
      </c>
      <c r="AB3" s="34" t="inlineStr">
        <is>
          <t>Category leading prebiotic soda; viral DTC + retail</t>
        </is>
      </c>
      <c r="AC3" s="34" t="inlineStr">
        <is>
          <t>Soda nostalgia that's actually good for your gut</t>
        </is>
      </c>
      <c r="AD3" s="34" t="inlineStr">
        <is>
          <t>Classic soda taste with 9 g fiber and almost no sugar.</t>
        </is>
      </c>
      <c r="AE3" s="51" t="n"/>
      <c r="AF3" s="53">
        <f>IF(AND(ISNUMBER($P3),ISNUMBER($AL3),$AL3&lt;&gt;0),ROUND($P3/$AL3*100,1),"")</f>
        <v/>
      </c>
      <c r="AG3" s="54">
        <f>IF(AND(ISNUMBER($S3),ISNUMBER($AL3),$AL3&lt;&gt;0),ROUND($S3/$AL3*100,2),"")</f>
        <v/>
      </c>
      <c r="AH3" s="53">
        <f>IF(AND(ISNUMBER($Q3),ISNUMBER($AL3),$AL3&lt;&gt;0),ROUND($Q3/$AL3*100,1),"")</f>
        <v/>
      </c>
      <c r="AI3" s="48">
        <f>IF(ISNUMBER($S3),IF($S3&lt;=1,"Yes","No"),"n/a")</f>
        <v/>
      </c>
      <c r="AJ3" s="48">
        <f>IF(ISNUMBER($S3),ROUND(MAX(0,MIN(100,100-$S3*2.5-IF(ISNUMBER($T3),$T3,0)*0.12+IF($S3&lt;=1,12,0))),0),"")</f>
        <v/>
      </c>
      <c r="AK3" s="48">
        <f>IF(ISNUMBER($Q3),IF($Q3&gt;=100,20,IF($Q3&gt;=30,10,0)),0)+IF(ISNUMBER($R3),IF($R3&gt;=100,20,0),0)+IF(ISNUMBER($P3),IF($P3&gt;=150,20,IF($P3&gt;=50,12,5)),0)+IF(ISNUMBER($S3),IF($S3&lt;=1,15,0),0)</f>
        <v/>
      </c>
      <c r="AL3" s="48" t="n">
        <v>355</v>
      </c>
      <c r="AM3" s="49" t="n"/>
      <c r="AN3" s="48">
        <f>IF(AND(ISNUMBER($P3),ISNUMBER($AL3),$AL3&lt;&gt;0),IF(OR($P3&gt;180,$P3/$AL3*1000&gt;400),"Over ceiling, confirm SKU","Within"),"n/a")</f>
        <v/>
      </c>
      <c r="AO3" s="51" t="n"/>
      <c r="AP3" s="51" t="n"/>
      <c r="AQ3" s="51" t="n"/>
      <c r="AR3" s="34" t="inlineStr">
        <is>
          <t>Retrieved and cited, see Enrichment Log</t>
        </is>
      </c>
      <c r="AS3" s="34" t="inlineStr">
        <is>
          <t>BLANK -&gt; requires live Amazon.ca capture</t>
        </is>
      </c>
      <c r="AT3" s="34" t="inlineStr">
        <is>
          <t>Unverified commercial data</t>
        </is>
      </c>
    </row>
    <row r="4" ht="28" customHeight="1">
      <c r="A4" s="34" t="inlineStr">
        <is>
          <t>OLIPOP</t>
        </is>
      </c>
      <c r="B4" s="34" t="inlineStr">
        <is>
          <t>OLIPOP Prebiotic Soda | Vintage Cola | 12 pack 355mL</t>
        </is>
      </c>
      <c r="C4" s="34" t="inlineStr">
        <is>
          <t>3) Functional beverage (still/sparkling)</t>
        </is>
      </c>
      <c r="D4" s="34" t="inlineStr">
        <is>
          <t>355 mL can</t>
        </is>
      </c>
      <c r="E4" s="48" t="n">
        <v>12</v>
      </c>
      <c r="F4" s="49" t="n"/>
      <c r="G4" s="50">
        <f>IF(AND(ISNUMBER($F4),ISNUMBER($E4),$E4&lt;&gt;0),$F4/$E4,"")</f>
        <v/>
      </c>
      <c r="H4" s="50">
        <f>IF(AND(ISNUMBER($F4),ISNUMBER($AL4),ISNUMBER($E4),($AL4*$E4)&lt;&gt;0),$F4/($AL4*$E4)*100,"")</f>
        <v/>
      </c>
      <c r="I4" s="51" t="n"/>
      <c r="J4" s="52" t="n"/>
      <c r="K4" s="50">
        <f>IF(AND(ISNUMBER($F4),ISNUMBER($J4)),$F4*(1-$J4),"")</f>
        <v/>
      </c>
      <c r="L4" s="51" t="n"/>
      <c r="M4" s="51" t="n"/>
      <c r="N4" s="50">
        <f>IF(ISNUMBER($F4),($F4-IF(ISNUMBER($AM4),$AM4,0))*(1-IF(ISNUMBER($J4),$J4,0)),"")</f>
        <v/>
      </c>
      <c r="O4" s="34" t="inlineStr">
        <is>
          <t>Vintage Cola</t>
        </is>
      </c>
      <c r="P4" s="48" t="n">
        <v>0</v>
      </c>
      <c r="Q4" s="48" t="n">
        <v>30</v>
      </c>
      <c r="R4" s="34" t="inlineStr">
        <is>
          <t>Not listed</t>
        </is>
      </c>
      <c r="S4" s="48" t="n">
        <v>4</v>
      </c>
      <c r="T4" s="48" t="n">
        <v>45</v>
      </c>
      <c r="U4" s="34" t="inlineStr">
        <is>
          <t>Stevia + cassava syrup</t>
        </is>
      </c>
      <c r="V4" s="34" t="inlineStr">
        <is>
          <t>9 g prebiotic fiber, gut/digestive health, low sugar (Vintage/Cherry Cola &amp; Doctor Goodwin ~50 mg caffeine, Ridge Rush ~60 mg; other flavours caffeine free)</t>
        </is>
      </c>
      <c r="W4" s="51" t="n"/>
      <c r="X4" s="51" t="n"/>
      <c r="Y4" s="51" t="n"/>
      <c r="Z4" s="51" t="n"/>
      <c r="AA4" s="34" t="inlineStr">
        <is>
          <t>Very High</t>
        </is>
      </c>
      <c r="AB4" s="34" t="inlineStr">
        <is>
          <t>Category leading prebiotic soda; viral DTC + retail</t>
        </is>
      </c>
      <c r="AC4" s="34" t="inlineStr">
        <is>
          <t>Soda nostalgia that's actually good for your gut</t>
        </is>
      </c>
      <c r="AD4" s="34" t="inlineStr">
        <is>
          <t>Classic soda taste with 9 g fiber and almost no sugar.</t>
        </is>
      </c>
      <c r="AE4" s="51" t="n"/>
      <c r="AF4" s="53">
        <f>IF(AND(ISNUMBER($P4),ISNUMBER($AL4),$AL4&lt;&gt;0),ROUND($P4/$AL4*100,1),"")</f>
        <v/>
      </c>
      <c r="AG4" s="54">
        <f>IF(AND(ISNUMBER($S4),ISNUMBER($AL4),$AL4&lt;&gt;0),ROUND($S4/$AL4*100,2),"")</f>
        <v/>
      </c>
      <c r="AH4" s="53">
        <f>IF(AND(ISNUMBER($Q4),ISNUMBER($AL4),$AL4&lt;&gt;0),ROUND($Q4/$AL4*100,1),"")</f>
        <v/>
      </c>
      <c r="AI4" s="48">
        <f>IF(ISNUMBER($S4),IF($S4&lt;=1,"Yes","No"),"n/a")</f>
        <v/>
      </c>
      <c r="AJ4" s="48">
        <f>IF(ISNUMBER($S4),ROUND(MAX(0,MIN(100,100-$S4*2.5-IF(ISNUMBER($T4),$T4,0)*0.12+IF($S4&lt;=1,12,0))),0),"")</f>
        <v/>
      </c>
      <c r="AK4" s="48">
        <f>IF(ISNUMBER($Q4),IF($Q4&gt;=100,20,IF($Q4&gt;=30,10,0)),0)+IF(ISNUMBER($R4),IF($R4&gt;=100,20,0),0)+IF(ISNUMBER($P4),IF($P4&gt;=150,20,IF($P4&gt;=50,12,5)),0)+IF(ISNUMBER($S4),IF($S4&lt;=1,15,0),0)</f>
        <v/>
      </c>
      <c r="AL4" s="48" t="n">
        <v>355</v>
      </c>
      <c r="AM4" s="49" t="n"/>
      <c r="AN4" s="48">
        <f>IF(AND(ISNUMBER($P4),ISNUMBER($AL4),$AL4&lt;&gt;0),IF(OR($P4&gt;180,$P4/$AL4*1000&gt;400),"Over ceiling, confirm SKU","Within"),"n/a")</f>
        <v/>
      </c>
      <c r="AO4" s="51" t="n"/>
      <c r="AP4" s="51" t="n"/>
      <c r="AQ4" s="51" t="n"/>
      <c r="AR4" s="34" t="inlineStr">
        <is>
          <t>Retrieved and cited, see Enrichment Log</t>
        </is>
      </c>
      <c r="AS4" s="34" t="inlineStr">
        <is>
          <t>BLANK -&gt; requires live Amazon.ca capture</t>
        </is>
      </c>
      <c r="AT4" s="34" t="inlineStr">
        <is>
          <t>Unverified commercial data</t>
        </is>
      </c>
    </row>
    <row r="5" ht="28" customHeight="1">
      <c r="A5" s="34" t="inlineStr">
        <is>
          <t>OLIPOP</t>
        </is>
      </c>
      <c r="B5" s="34" t="inlineStr">
        <is>
          <t>OLIPOP Prebiotic Soda | Vintage Cola | 15 pack 355mL</t>
        </is>
      </c>
      <c r="C5" s="34" t="inlineStr">
        <is>
          <t>3) Functional beverage (still/sparkling)</t>
        </is>
      </c>
      <c r="D5" s="34" t="inlineStr">
        <is>
          <t>355 mL can</t>
        </is>
      </c>
      <c r="E5" s="48" t="n">
        <v>15</v>
      </c>
      <c r="F5" s="49" t="n"/>
      <c r="G5" s="50">
        <f>IF(AND(ISNUMBER($F5),ISNUMBER($E5),$E5&lt;&gt;0),$F5/$E5,"")</f>
        <v/>
      </c>
      <c r="H5" s="50">
        <f>IF(AND(ISNUMBER($F5),ISNUMBER($AL5),ISNUMBER($E5),($AL5*$E5)&lt;&gt;0),$F5/($AL5*$E5)*100,"")</f>
        <v/>
      </c>
      <c r="I5" s="51" t="n"/>
      <c r="J5" s="52" t="n"/>
      <c r="K5" s="50">
        <f>IF(AND(ISNUMBER($F5),ISNUMBER($J5)),$F5*(1-$J5),"")</f>
        <v/>
      </c>
      <c r="L5" s="51" t="n"/>
      <c r="M5" s="51" t="n"/>
      <c r="N5" s="50">
        <f>IF(ISNUMBER($F5),($F5-IF(ISNUMBER($AM5),$AM5,0))*(1-IF(ISNUMBER($J5),$J5,0)),"")</f>
        <v/>
      </c>
      <c r="O5" s="34" t="inlineStr">
        <is>
          <t>Vintage Cola</t>
        </is>
      </c>
      <c r="P5" s="48" t="n">
        <v>0</v>
      </c>
      <c r="Q5" s="48" t="n">
        <v>30</v>
      </c>
      <c r="R5" s="34" t="inlineStr">
        <is>
          <t>Not listed</t>
        </is>
      </c>
      <c r="S5" s="48" t="n">
        <v>4</v>
      </c>
      <c r="T5" s="48" t="n">
        <v>45</v>
      </c>
      <c r="U5" s="34" t="inlineStr">
        <is>
          <t>Stevia + cassava syrup</t>
        </is>
      </c>
      <c r="V5" s="34" t="inlineStr">
        <is>
          <t>9 g prebiotic fiber, gut/digestive health, low sugar (Vintage/Cherry Cola &amp; Doctor Goodwin ~50 mg caffeine, Ridge Rush ~60 mg; other flavours caffeine free)</t>
        </is>
      </c>
      <c r="W5" s="51" t="n"/>
      <c r="X5" s="51" t="n"/>
      <c r="Y5" s="51" t="n"/>
      <c r="Z5" s="51" t="n"/>
      <c r="AA5" s="34" t="inlineStr">
        <is>
          <t>Very High</t>
        </is>
      </c>
      <c r="AB5" s="34" t="inlineStr">
        <is>
          <t>Category leading prebiotic soda; viral DTC + retail</t>
        </is>
      </c>
      <c r="AC5" s="34" t="inlineStr">
        <is>
          <t>Soda nostalgia that's actually good for your gut</t>
        </is>
      </c>
      <c r="AD5" s="34" t="inlineStr">
        <is>
          <t>Classic soda taste with 9 g fiber and almost no sugar.</t>
        </is>
      </c>
      <c r="AE5" s="51" t="n"/>
      <c r="AF5" s="53">
        <f>IF(AND(ISNUMBER($P5),ISNUMBER($AL5),$AL5&lt;&gt;0),ROUND($P5/$AL5*100,1),"")</f>
        <v/>
      </c>
      <c r="AG5" s="54">
        <f>IF(AND(ISNUMBER($S5),ISNUMBER($AL5),$AL5&lt;&gt;0),ROUND($S5/$AL5*100,2),"")</f>
        <v/>
      </c>
      <c r="AH5" s="53">
        <f>IF(AND(ISNUMBER($Q5),ISNUMBER($AL5),$AL5&lt;&gt;0),ROUND($Q5/$AL5*100,1),"")</f>
        <v/>
      </c>
      <c r="AI5" s="48">
        <f>IF(ISNUMBER($S5),IF($S5&lt;=1,"Yes","No"),"n/a")</f>
        <v/>
      </c>
      <c r="AJ5" s="48">
        <f>IF(ISNUMBER($S5),ROUND(MAX(0,MIN(100,100-$S5*2.5-IF(ISNUMBER($T5),$T5,0)*0.12+IF($S5&lt;=1,12,0))),0),"")</f>
        <v/>
      </c>
      <c r="AK5" s="48">
        <f>IF(ISNUMBER($Q5),IF($Q5&gt;=100,20,IF($Q5&gt;=30,10,0)),0)+IF(ISNUMBER($R5),IF($R5&gt;=100,20,0),0)+IF(ISNUMBER($P5),IF($P5&gt;=150,20,IF($P5&gt;=50,12,5)),0)+IF(ISNUMBER($S5),IF($S5&lt;=1,15,0),0)</f>
        <v/>
      </c>
      <c r="AL5" s="48" t="n">
        <v>355</v>
      </c>
      <c r="AM5" s="49" t="n"/>
      <c r="AN5" s="48">
        <f>IF(AND(ISNUMBER($P5),ISNUMBER($AL5),$AL5&lt;&gt;0),IF(OR($P5&gt;180,$P5/$AL5*1000&gt;400),"Over ceiling, confirm SKU","Within"),"n/a")</f>
        <v/>
      </c>
      <c r="AO5" s="51" t="n"/>
      <c r="AP5" s="51" t="n"/>
      <c r="AQ5" s="51" t="n"/>
      <c r="AR5" s="34" t="inlineStr">
        <is>
          <t>Retrieved and cited, see Enrichment Log</t>
        </is>
      </c>
      <c r="AS5" s="34" t="inlineStr">
        <is>
          <t>BLANK -&gt; requires live Amazon.ca capture</t>
        </is>
      </c>
      <c r="AT5" s="34" t="inlineStr">
        <is>
          <t>Unverified commercial data</t>
        </is>
      </c>
    </row>
    <row r="6" ht="28" customHeight="1">
      <c r="A6" s="34" t="inlineStr">
        <is>
          <t>OLIPOP</t>
        </is>
      </c>
      <c r="B6" s="34" t="inlineStr">
        <is>
          <t>OLIPOP Prebiotic Soda | Vintage Cola | 18 pack 355mL</t>
        </is>
      </c>
      <c r="C6" s="34" t="inlineStr">
        <is>
          <t>3) Functional beverage (still/sparkling)</t>
        </is>
      </c>
      <c r="D6" s="34" t="inlineStr">
        <is>
          <t>355 mL can</t>
        </is>
      </c>
      <c r="E6" s="48" t="n">
        <v>18</v>
      </c>
      <c r="F6" s="49" t="n"/>
      <c r="G6" s="50">
        <f>IF(AND(ISNUMBER($F6),ISNUMBER($E6),$E6&lt;&gt;0),$F6/$E6,"")</f>
        <v/>
      </c>
      <c r="H6" s="50">
        <f>IF(AND(ISNUMBER($F6),ISNUMBER($AL6),ISNUMBER($E6),($AL6*$E6)&lt;&gt;0),$F6/($AL6*$E6)*100,"")</f>
        <v/>
      </c>
      <c r="I6" s="51" t="n"/>
      <c r="J6" s="52" t="n"/>
      <c r="K6" s="50">
        <f>IF(AND(ISNUMBER($F6),ISNUMBER($J6)),$F6*(1-$J6),"")</f>
        <v/>
      </c>
      <c r="L6" s="51" t="n"/>
      <c r="M6" s="51" t="n"/>
      <c r="N6" s="50">
        <f>IF(ISNUMBER($F6),($F6-IF(ISNUMBER($AM6),$AM6,0))*(1-IF(ISNUMBER($J6),$J6,0)),"")</f>
        <v/>
      </c>
      <c r="O6" s="34" t="inlineStr">
        <is>
          <t>Vintage Cola</t>
        </is>
      </c>
      <c r="P6" s="48" t="n">
        <v>0</v>
      </c>
      <c r="Q6" s="48" t="n">
        <v>30</v>
      </c>
      <c r="R6" s="34" t="inlineStr">
        <is>
          <t>Not listed</t>
        </is>
      </c>
      <c r="S6" s="48" t="n">
        <v>4</v>
      </c>
      <c r="T6" s="48" t="n">
        <v>45</v>
      </c>
      <c r="U6" s="34" t="inlineStr">
        <is>
          <t>Stevia + cassava syrup</t>
        </is>
      </c>
      <c r="V6" s="34" t="inlineStr">
        <is>
          <t>9 g prebiotic fiber, gut/digestive health, low sugar (Vintage/Cherry Cola &amp; Doctor Goodwin ~50 mg caffeine, Ridge Rush ~60 mg; other flavours caffeine free)</t>
        </is>
      </c>
      <c r="W6" s="51" t="n"/>
      <c r="X6" s="51" t="n"/>
      <c r="Y6" s="51" t="n"/>
      <c r="Z6" s="51" t="n"/>
      <c r="AA6" s="34" t="inlineStr">
        <is>
          <t>Very High</t>
        </is>
      </c>
      <c r="AB6" s="34" t="inlineStr">
        <is>
          <t>Category leading prebiotic soda; viral DTC + retail</t>
        </is>
      </c>
      <c r="AC6" s="34" t="inlineStr">
        <is>
          <t>Soda nostalgia that's actually good for your gut</t>
        </is>
      </c>
      <c r="AD6" s="34" t="inlineStr">
        <is>
          <t>Classic soda taste with 9 g fiber and almost no sugar.</t>
        </is>
      </c>
      <c r="AE6" s="51" t="n"/>
      <c r="AF6" s="53">
        <f>IF(AND(ISNUMBER($P6),ISNUMBER($AL6),$AL6&lt;&gt;0),ROUND($P6/$AL6*100,1),"")</f>
        <v/>
      </c>
      <c r="AG6" s="54">
        <f>IF(AND(ISNUMBER($S6),ISNUMBER($AL6),$AL6&lt;&gt;0),ROUND($S6/$AL6*100,2),"")</f>
        <v/>
      </c>
      <c r="AH6" s="53">
        <f>IF(AND(ISNUMBER($Q6),ISNUMBER($AL6),$AL6&lt;&gt;0),ROUND($Q6/$AL6*100,1),"")</f>
        <v/>
      </c>
      <c r="AI6" s="48">
        <f>IF(ISNUMBER($S6),IF($S6&lt;=1,"Yes","No"),"n/a")</f>
        <v/>
      </c>
      <c r="AJ6" s="48">
        <f>IF(ISNUMBER($S6),ROUND(MAX(0,MIN(100,100-$S6*2.5-IF(ISNUMBER($T6),$T6,0)*0.12+IF($S6&lt;=1,12,0))),0),"")</f>
        <v/>
      </c>
      <c r="AK6" s="48">
        <f>IF(ISNUMBER($Q6),IF($Q6&gt;=100,20,IF($Q6&gt;=30,10,0)),0)+IF(ISNUMBER($R6),IF($R6&gt;=100,20,0),0)+IF(ISNUMBER($P6),IF($P6&gt;=150,20,IF($P6&gt;=50,12,5)),0)+IF(ISNUMBER($S6),IF($S6&lt;=1,15,0),0)</f>
        <v/>
      </c>
      <c r="AL6" s="48" t="n">
        <v>355</v>
      </c>
      <c r="AM6" s="49" t="n"/>
      <c r="AN6" s="48">
        <f>IF(AND(ISNUMBER($P6),ISNUMBER($AL6),$AL6&lt;&gt;0),IF(OR($P6&gt;180,$P6/$AL6*1000&gt;400),"Over ceiling, confirm SKU","Within"),"n/a")</f>
        <v/>
      </c>
      <c r="AO6" s="51" t="n"/>
      <c r="AP6" s="51" t="n"/>
      <c r="AQ6" s="51" t="n"/>
      <c r="AR6" s="34" t="inlineStr">
        <is>
          <t>Retrieved and cited, see Enrichment Log</t>
        </is>
      </c>
      <c r="AS6" s="34" t="inlineStr">
        <is>
          <t>BLANK -&gt; requires live Amazon.ca capture</t>
        </is>
      </c>
      <c r="AT6" s="34" t="inlineStr">
        <is>
          <t>Unverified commercial data</t>
        </is>
      </c>
    </row>
    <row r="7" ht="28" customHeight="1">
      <c r="A7" s="34" t="inlineStr">
        <is>
          <t>OLIPOP</t>
        </is>
      </c>
      <c r="B7" s="34" t="inlineStr">
        <is>
          <t>OLIPOP Prebiotic Soda | Vintage Cola | 24 pack 355mL</t>
        </is>
      </c>
      <c r="C7" s="34" t="inlineStr">
        <is>
          <t>3) Functional beverage (still/sparkling)</t>
        </is>
      </c>
      <c r="D7" s="34" t="inlineStr">
        <is>
          <t>355 mL can</t>
        </is>
      </c>
      <c r="E7" s="48" t="n">
        <v>24</v>
      </c>
      <c r="F7" s="49" t="n"/>
      <c r="G7" s="50">
        <f>IF(AND(ISNUMBER($F7),ISNUMBER($E7),$E7&lt;&gt;0),$F7/$E7,"")</f>
        <v/>
      </c>
      <c r="H7" s="50">
        <f>IF(AND(ISNUMBER($F7),ISNUMBER($AL7),ISNUMBER($E7),($AL7*$E7)&lt;&gt;0),$F7/($AL7*$E7)*100,"")</f>
        <v/>
      </c>
      <c r="I7" s="51" t="n"/>
      <c r="J7" s="52" t="n"/>
      <c r="K7" s="50">
        <f>IF(AND(ISNUMBER($F7),ISNUMBER($J7)),$F7*(1-$J7),"")</f>
        <v/>
      </c>
      <c r="L7" s="51" t="n"/>
      <c r="M7" s="51" t="n"/>
      <c r="N7" s="50">
        <f>IF(ISNUMBER($F7),($F7-IF(ISNUMBER($AM7),$AM7,0))*(1-IF(ISNUMBER($J7),$J7,0)),"")</f>
        <v/>
      </c>
      <c r="O7" s="34" t="inlineStr">
        <is>
          <t>Vintage Cola</t>
        </is>
      </c>
      <c r="P7" s="48" t="n">
        <v>0</v>
      </c>
      <c r="Q7" s="48" t="n">
        <v>30</v>
      </c>
      <c r="R7" s="34" t="inlineStr">
        <is>
          <t>Not listed</t>
        </is>
      </c>
      <c r="S7" s="48" t="n">
        <v>4</v>
      </c>
      <c r="T7" s="48" t="n">
        <v>45</v>
      </c>
      <c r="U7" s="34" t="inlineStr">
        <is>
          <t>Stevia + cassava syrup</t>
        </is>
      </c>
      <c r="V7" s="34" t="inlineStr">
        <is>
          <t>9 g prebiotic fiber, gut/digestive health, low sugar (Vintage/Cherry Cola &amp; Doctor Goodwin ~50 mg caffeine, Ridge Rush ~60 mg; other flavours caffeine free)</t>
        </is>
      </c>
      <c r="W7" s="51" t="n"/>
      <c r="X7" s="51" t="n"/>
      <c r="Y7" s="51" t="n"/>
      <c r="Z7" s="51" t="n"/>
      <c r="AA7" s="34" t="inlineStr">
        <is>
          <t>Very High</t>
        </is>
      </c>
      <c r="AB7" s="34" t="inlineStr">
        <is>
          <t>Category leading prebiotic soda; viral DTC + retail</t>
        </is>
      </c>
      <c r="AC7" s="34" t="inlineStr">
        <is>
          <t>Soda nostalgia that's actually good for your gut</t>
        </is>
      </c>
      <c r="AD7" s="34" t="inlineStr">
        <is>
          <t>Classic soda taste with 9 g fiber and almost no sugar.</t>
        </is>
      </c>
      <c r="AE7" s="51" t="n"/>
      <c r="AF7" s="53">
        <f>IF(AND(ISNUMBER($P7),ISNUMBER($AL7),$AL7&lt;&gt;0),ROUND($P7/$AL7*100,1),"")</f>
        <v/>
      </c>
      <c r="AG7" s="54">
        <f>IF(AND(ISNUMBER($S7),ISNUMBER($AL7),$AL7&lt;&gt;0),ROUND($S7/$AL7*100,2),"")</f>
        <v/>
      </c>
      <c r="AH7" s="53">
        <f>IF(AND(ISNUMBER($Q7),ISNUMBER($AL7),$AL7&lt;&gt;0),ROUND($Q7/$AL7*100,1),"")</f>
        <v/>
      </c>
      <c r="AI7" s="48">
        <f>IF(ISNUMBER($S7),IF($S7&lt;=1,"Yes","No"),"n/a")</f>
        <v/>
      </c>
      <c r="AJ7" s="48">
        <f>IF(ISNUMBER($S7),ROUND(MAX(0,MIN(100,100-$S7*2.5-IF(ISNUMBER($T7),$T7,0)*0.12+IF($S7&lt;=1,12,0))),0),"")</f>
        <v/>
      </c>
      <c r="AK7" s="48">
        <f>IF(ISNUMBER($Q7),IF($Q7&gt;=100,20,IF($Q7&gt;=30,10,0)),0)+IF(ISNUMBER($R7),IF($R7&gt;=100,20,0),0)+IF(ISNUMBER($P7),IF($P7&gt;=150,20,IF($P7&gt;=50,12,5)),0)+IF(ISNUMBER($S7),IF($S7&lt;=1,15,0),0)</f>
        <v/>
      </c>
      <c r="AL7" s="48" t="n">
        <v>355</v>
      </c>
      <c r="AM7" s="49" t="n"/>
      <c r="AN7" s="48">
        <f>IF(AND(ISNUMBER($P7),ISNUMBER($AL7),$AL7&lt;&gt;0),IF(OR($P7&gt;180,$P7/$AL7*1000&gt;400),"Over ceiling, confirm SKU","Within"),"n/a")</f>
        <v/>
      </c>
      <c r="AO7" s="51" t="n"/>
      <c r="AP7" s="51" t="n"/>
      <c r="AQ7" s="51" t="n"/>
      <c r="AR7" s="34" t="inlineStr">
        <is>
          <t>Retrieved and cited, see Enrichment Log</t>
        </is>
      </c>
      <c r="AS7" s="34" t="inlineStr">
        <is>
          <t>BLANK -&gt; requires live Amazon.ca capture</t>
        </is>
      </c>
      <c r="AT7" s="34" t="inlineStr">
        <is>
          <t>Unverified commercial data</t>
        </is>
      </c>
    </row>
    <row r="8" ht="28" customHeight="1">
      <c r="A8" s="34" t="inlineStr">
        <is>
          <t>OLIPOP</t>
        </is>
      </c>
      <c r="B8" s="34" t="inlineStr">
        <is>
          <t>OLIPOP Prebiotic Soda | Classic Root Beer | single 355mL</t>
        </is>
      </c>
      <c r="C8" s="34" t="inlineStr">
        <is>
          <t>3) Functional beverage (still/sparkling)</t>
        </is>
      </c>
      <c r="D8" s="34" t="inlineStr">
        <is>
          <t>355 mL can</t>
        </is>
      </c>
      <c r="E8" s="48" t="n">
        <v>1</v>
      </c>
      <c r="F8" s="49" t="n"/>
      <c r="G8" s="50">
        <f>IF(AND(ISNUMBER($F8),ISNUMBER($E8),$E8&lt;&gt;0),$F8/$E8,"")</f>
        <v/>
      </c>
      <c r="H8" s="50">
        <f>IF(AND(ISNUMBER($F8),ISNUMBER($AL8),ISNUMBER($E8),($AL8*$E8)&lt;&gt;0),$F8/($AL8*$E8)*100,"")</f>
        <v/>
      </c>
      <c r="I8" s="51" t="n"/>
      <c r="J8" s="52" t="n"/>
      <c r="K8" s="50">
        <f>IF(AND(ISNUMBER($F8),ISNUMBER($J8)),$F8*(1-$J8),"")</f>
        <v/>
      </c>
      <c r="L8" s="51" t="n"/>
      <c r="M8" s="51" t="n"/>
      <c r="N8" s="50">
        <f>IF(ISNUMBER($F8),($F8-IF(ISNUMBER($AM8),$AM8,0))*(1-IF(ISNUMBER($J8),$J8,0)),"")</f>
        <v/>
      </c>
      <c r="O8" s="34" t="inlineStr">
        <is>
          <t>Classic Root Beer</t>
        </is>
      </c>
      <c r="P8" s="48" t="n">
        <v>0</v>
      </c>
      <c r="Q8" s="48" t="n">
        <v>30</v>
      </c>
      <c r="R8" s="34" t="inlineStr">
        <is>
          <t>Not listed</t>
        </is>
      </c>
      <c r="S8" s="48" t="n">
        <v>4</v>
      </c>
      <c r="T8" s="48" t="n">
        <v>45</v>
      </c>
      <c r="U8" s="34" t="inlineStr">
        <is>
          <t>Stevia + cassava syrup</t>
        </is>
      </c>
      <c r="V8" s="34" t="inlineStr">
        <is>
          <t>9 g prebiotic fiber, gut/digestive health, low sugar (Vintage/Cherry Cola &amp; Doctor Goodwin ~50 mg caffeine, Ridge Rush ~60 mg; other flavours caffeine free)</t>
        </is>
      </c>
      <c r="W8" s="51" t="n"/>
      <c r="X8" s="51" t="n"/>
      <c r="Y8" s="51" t="n"/>
      <c r="Z8" s="51" t="n"/>
      <c r="AA8" s="34" t="inlineStr">
        <is>
          <t>Very High</t>
        </is>
      </c>
      <c r="AB8" s="34" t="inlineStr">
        <is>
          <t>Category leading prebiotic soda; viral DTC + retail</t>
        </is>
      </c>
      <c r="AC8" s="34" t="inlineStr">
        <is>
          <t>Soda nostalgia that's actually good for your gut</t>
        </is>
      </c>
      <c r="AD8" s="34" t="inlineStr">
        <is>
          <t>Classic soda taste with 9 g fiber and almost no sugar.</t>
        </is>
      </c>
      <c r="AE8" s="51" t="n"/>
      <c r="AF8" s="53">
        <f>IF(AND(ISNUMBER($P8),ISNUMBER($AL8),$AL8&lt;&gt;0),ROUND($P8/$AL8*100,1),"")</f>
        <v/>
      </c>
      <c r="AG8" s="54">
        <f>IF(AND(ISNUMBER($S8),ISNUMBER($AL8),$AL8&lt;&gt;0),ROUND($S8/$AL8*100,2),"")</f>
        <v/>
      </c>
      <c r="AH8" s="53">
        <f>IF(AND(ISNUMBER($Q8),ISNUMBER($AL8),$AL8&lt;&gt;0),ROUND($Q8/$AL8*100,1),"")</f>
        <v/>
      </c>
      <c r="AI8" s="48">
        <f>IF(ISNUMBER($S8),IF($S8&lt;=1,"Yes","No"),"n/a")</f>
        <v/>
      </c>
      <c r="AJ8" s="48">
        <f>IF(ISNUMBER($S8),ROUND(MAX(0,MIN(100,100-$S8*2.5-IF(ISNUMBER($T8),$T8,0)*0.12+IF($S8&lt;=1,12,0))),0),"")</f>
        <v/>
      </c>
      <c r="AK8" s="48">
        <f>IF(ISNUMBER($Q8),IF($Q8&gt;=100,20,IF($Q8&gt;=30,10,0)),0)+IF(ISNUMBER($R8),IF($R8&gt;=100,20,0),0)+IF(ISNUMBER($P8),IF($P8&gt;=150,20,IF($P8&gt;=50,12,5)),0)+IF(ISNUMBER($S8),IF($S8&lt;=1,15,0),0)</f>
        <v/>
      </c>
      <c r="AL8" s="48" t="n">
        <v>355</v>
      </c>
      <c r="AM8" s="49" t="n"/>
      <c r="AN8" s="48">
        <f>IF(AND(ISNUMBER($P8),ISNUMBER($AL8),$AL8&lt;&gt;0),IF(OR($P8&gt;180,$P8/$AL8*1000&gt;400),"Over ceiling, confirm SKU","Within"),"n/a")</f>
        <v/>
      </c>
      <c r="AO8" s="51" t="n"/>
      <c r="AP8" s="51" t="n"/>
      <c r="AQ8" s="51" t="n"/>
      <c r="AR8" s="34" t="inlineStr">
        <is>
          <t>Retrieved and cited, see Enrichment Log</t>
        </is>
      </c>
      <c r="AS8" s="34" t="inlineStr">
        <is>
          <t>BLANK -&gt; requires live Amazon.ca capture</t>
        </is>
      </c>
      <c r="AT8" s="34" t="inlineStr">
        <is>
          <t>Unverified commercial data</t>
        </is>
      </c>
    </row>
    <row r="9" ht="28" customHeight="1">
      <c r="A9" s="34" t="inlineStr">
        <is>
          <t>OLIPOP</t>
        </is>
      </c>
      <c r="B9" s="34" t="inlineStr">
        <is>
          <t>OLIPOP Prebiotic Soda | Classic Root Beer | 8 pack 355mL</t>
        </is>
      </c>
      <c r="C9" s="34" t="inlineStr">
        <is>
          <t>3) Functional beverage (still/sparkling)</t>
        </is>
      </c>
      <c r="D9" s="34" t="inlineStr">
        <is>
          <t>355 mL can</t>
        </is>
      </c>
      <c r="E9" s="48" t="n">
        <v>8</v>
      </c>
      <c r="F9" s="49" t="n"/>
      <c r="G9" s="50">
        <f>IF(AND(ISNUMBER($F9),ISNUMBER($E9),$E9&lt;&gt;0),$F9/$E9,"")</f>
        <v/>
      </c>
      <c r="H9" s="50">
        <f>IF(AND(ISNUMBER($F9),ISNUMBER($AL9),ISNUMBER($E9),($AL9*$E9)&lt;&gt;0),$F9/($AL9*$E9)*100,"")</f>
        <v/>
      </c>
      <c r="I9" s="51" t="n"/>
      <c r="J9" s="52" t="n"/>
      <c r="K9" s="50">
        <f>IF(AND(ISNUMBER($F9),ISNUMBER($J9)),$F9*(1-$J9),"")</f>
        <v/>
      </c>
      <c r="L9" s="51" t="n"/>
      <c r="M9" s="51" t="n"/>
      <c r="N9" s="50">
        <f>IF(ISNUMBER($F9),($F9-IF(ISNUMBER($AM9),$AM9,0))*(1-IF(ISNUMBER($J9),$J9,0)),"")</f>
        <v/>
      </c>
      <c r="O9" s="34" t="inlineStr">
        <is>
          <t>Classic Root Beer</t>
        </is>
      </c>
      <c r="P9" s="48" t="n">
        <v>0</v>
      </c>
      <c r="Q9" s="48" t="n">
        <v>30</v>
      </c>
      <c r="R9" s="34" t="inlineStr">
        <is>
          <t>Not listed</t>
        </is>
      </c>
      <c r="S9" s="48" t="n">
        <v>4</v>
      </c>
      <c r="T9" s="48" t="n">
        <v>45</v>
      </c>
      <c r="U9" s="34" t="inlineStr">
        <is>
          <t>Stevia + cassava syrup</t>
        </is>
      </c>
      <c r="V9" s="34" t="inlineStr">
        <is>
          <t>9 g prebiotic fiber, gut/digestive health, low sugar (Vintage/Cherry Cola &amp; Doctor Goodwin ~50 mg caffeine, Ridge Rush ~60 mg; other flavours caffeine free)</t>
        </is>
      </c>
      <c r="W9" s="51" t="n"/>
      <c r="X9" s="51" t="n"/>
      <c r="Y9" s="51" t="n"/>
      <c r="Z9" s="51" t="n"/>
      <c r="AA9" s="34" t="inlineStr">
        <is>
          <t>Very High</t>
        </is>
      </c>
      <c r="AB9" s="34" t="inlineStr">
        <is>
          <t>Category leading prebiotic soda; viral DTC + retail</t>
        </is>
      </c>
      <c r="AC9" s="34" t="inlineStr">
        <is>
          <t>Soda nostalgia that's actually good for your gut</t>
        </is>
      </c>
      <c r="AD9" s="34" t="inlineStr">
        <is>
          <t>Classic soda taste with 9 g fiber and almost no sugar.</t>
        </is>
      </c>
      <c r="AE9" s="51" t="n"/>
      <c r="AF9" s="53">
        <f>IF(AND(ISNUMBER($P9),ISNUMBER($AL9),$AL9&lt;&gt;0),ROUND($P9/$AL9*100,1),"")</f>
        <v/>
      </c>
      <c r="AG9" s="54">
        <f>IF(AND(ISNUMBER($S9),ISNUMBER($AL9),$AL9&lt;&gt;0),ROUND($S9/$AL9*100,2),"")</f>
        <v/>
      </c>
      <c r="AH9" s="53">
        <f>IF(AND(ISNUMBER($Q9),ISNUMBER($AL9),$AL9&lt;&gt;0),ROUND($Q9/$AL9*100,1),"")</f>
        <v/>
      </c>
      <c r="AI9" s="48">
        <f>IF(ISNUMBER($S9),IF($S9&lt;=1,"Yes","No"),"n/a")</f>
        <v/>
      </c>
      <c r="AJ9" s="48">
        <f>IF(ISNUMBER($S9),ROUND(MAX(0,MIN(100,100-$S9*2.5-IF(ISNUMBER($T9),$T9,0)*0.12+IF($S9&lt;=1,12,0))),0),"")</f>
        <v/>
      </c>
      <c r="AK9" s="48">
        <f>IF(ISNUMBER($Q9),IF($Q9&gt;=100,20,IF($Q9&gt;=30,10,0)),0)+IF(ISNUMBER($R9),IF($R9&gt;=100,20,0),0)+IF(ISNUMBER($P9),IF($P9&gt;=150,20,IF($P9&gt;=50,12,5)),0)+IF(ISNUMBER($S9),IF($S9&lt;=1,15,0),0)</f>
        <v/>
      </c>
      <c r="AL9" s="48" t="n">
        <v>355</v>
      </c>
      <c r="AM9" s="49" t="n"/>
      <c r="AN9" s="48">
        <f>IF(AND(ISNUMBER($P9),ISNUMBER($AL9),$AL9&lt;&gt;0),IF(OR($P9&gt;180,$P9/$AL9*1000&gt;400),"Over ceiling, confirm SKU","Within"),"n/a")</f>
        <v/>
      </c>
      <c r="AO9" s="51" t="n"/>
      <c r="AP9" s="51" t="n"/>
      <c r="AQ9" s="51" t="n"/>
      <c r="AR9" s="34" t="inlineStr">
        <is>
          <t>Retrieved and cited, see Enrichment Log</t>
        </is>
      </c>
      <c r="AS9" s="34" t="inlineStr">
        <is>
          <t>BLANK -&gt; requires live Amazon.ca capture</t>
        </is>
      </c>
      <c r="AT9" s="34" t="inlineStr">
        <is>
          <t>Unverified commercial data</t>
        </is>
      </c>
    </row>
    <row r="10" ht="28" customHeight="1">
      <c r="A10" s="34" t="inlineStr">
        <is>
          <t>OLIPOP</t>
        </is>
      </c>
      <c r="B10" s="34" t="inlineStr">
        <is>
          <t>OLIPOP Prebiotic Soda | Classic Root Beer | 12 pack 355mL</t>
        </is>
      </c>
      <c r="C10" s="34" t="inlineStr">
        <is>
          <t>3) Functional beverage (still/sparkling)</t>
        </is>
      </c>
      <c r="D10" s="34" t="inlineStr">
        <is>
          <t>355 mL can</t>
        </is>
      </c>
      <c r="E10" s="48" t="n">
        <v>12</v>
      </c>
      <c r="F10" s="49" t="n"/>
      <c r="G10" s="50">
        <f>IF(AND(ISNUMBER($F10),ISNUMBER($E10),$E10&lt;&gt;0),$F10/$E10,"")</f>
        <v/>
      </c>
      <c r="H10" s="50">
        <f>IF(AND(ISNUMBER($F10),ISNUMBER($AL10),ISNUMBER($E10),($AL10*$E10)&lt;&gt;0),$F10/($AL10*$E10)*100,"")</f>
        <v/>
      </c>
      <c r="I10" s="51" t="n"/>
      <c r="J10" s="52" t="n"/>
      <c r="K10" s="50">
        <f>IF(AND(ISNUMBER($F10),ISNUMBER($J10)),$F10*(1-$J10),"")</f>
        <v/>
      </c>
      <c r="L10" s="51" t="n"/>
      <c r="M10" s="51" t="n"/>
      <c r="N10" s="50">
        <f>IF(ISNUMBER($F10),($F10-IF(ISNUMBER($AM10),$AM10,0))*(1-IF(ISNUMBER($J10),$J10,0)),"")</f>
        <v/>
      </c>
      <c r="O10" s="34" t="inlineStr">
        <is>
          <t>Classic Root Beer</t>
        </is>
      </c>
      <c r="P10" s="48" t="n">
        <v>0</v>
      </c>
      <c r="Q10" s="48" t="n">
        <v>30</v>
      </c>
      <c r="R10" s="34" t="inlineStr">
        <is>
          <t>Not listed</t>
        </is>
      </c>
      <c r="S10" s="48" t="n">
        <v>4</v>
      </c>
      <c r="T10" s="48" t="n">
        <v>45</v>
      </c>
      <c r="U10" s="34" t="inlineStr">
        <is>
          <t>Stevia + cassava syrup</t>
        </is>
      </c>
      <c r="V10" s="34" t="inlineStr">
        <is>
          <t>9 g prebiotic fiber, gut/digestive health, low sugar (Vintage/Cherry Cola &amp; Doctor Goodwin ~50 mg caffeine, Ridge Rush ~60 mg; other flavours caffeine free)</t>
        </is>
      </c>
      <c r="W10" s="51" t="n"/>
      <c r="X10" s="51" t="n"/>
      <c r="Y10" s="51" t="n"/>
      <c r="Z10" s="51" t="n"/>
      <c r="AA10" s="34" t="inlineStr">
        <is>
          <t>Very High</t>
        </is>
      </c>
      <c r="AB10" s="34" t="inlineStr">
        <is>
          <t>Category leading prebiotic soda; viral DTC + retail</t>
        </is>
      </c>
      <c r="AC10" s="34" t="inlineStr">
        <is>
          <t>Soda nostalgia that's actually good for your gut</t>
        </is>
      </c>
      <c r="AD10" s="34" t="inlineStr">
        <is>
          <t>Classic soda taste with 9 g fiber and almost no sugar.</t>
        </is>
      </c>
      <c r="AE10" s="51" t="n"/>
      <c r="AF10" s="53">
        <f>IF(AND(ISNUMBER($P10),ISNUMBER($AL10),$AL10&lt;&gt;0),ROUND($P10/$AL10*100,1),"")</f>
        <v/>
      </c>
      <c r="AG10" s="54">
        <f>IF(AND(ISNUMBER($S10),ISNUMBER($AL10),$AL10&lt;&gt;0),ROUND($S10/$AL10*100,2),"")</f>
        <v/>
      </c>
      <c r="AH10" s="53">
        <f>IF(AND(ISNUMBER($Q10),ISNUMBER($AL10),$AL10&lt;&gt;0),ROUND($Q10/$AL10*100,1),"")</f>
        <v/>
      </c>
      <c r="AI10" s="48">
        <f>IF(ISNUMBER($S10),IF($S10&lt;=1,"Yes","No"),"n/a")</f>
        <v/>
      </c>
      <c r="AJ10" s="48">
        <f>IF(ISNUMBER($S10),ROUND(MAX(0,MIN(100,100-$S10*2.5-IF(ISNUMBER($T10),$T10,0)*0.12+IF($S10&lt;=1,12,0))),0),"")</f>
        <v/>
      </c>
      <c r="AK10" s="48">
        <f>IF(ISNUMBER($Q10),IF($Q10&gt;=100,20,IF($Q10&gt;=30,10,0)),0)+IF(ISNUMBER($R10),IF($R10&gt;=100,20,0),0)+IF(ISNUMBER($P10),IF($P10&gt;=150,20,IF($P10&gt;=50,12,5)),0)+IF(ISNUMBER($S10),IF($S10&lt;=1,15,0),0)</f>
        <v/>
      </c>
      <c r="AL10" s="48" t="n">
        <v>355</v>
      </c>
      <c r="AM10" s="49" t="n"/>
      <c r="AN10" s="48">
        <f>IF(AND(ISNUMBER($P10),ISNUMBER($AL10),$AL10&lt;&gt;0),IF(OR($P10&gt;180,$P10/$AL10*1000&gt;400),"Over ceiling, confirm SKU","Within"),"n/a")</f>
        <v/>
      </c>
      <c r="AO10" s="51" t="n"/>
      <c r="AP10" s="51" t="n"/>
      <c r="AQ10" s="51" t="n"/>
      <c r="AR10" s="34" t="inlineStr">
        <is>
          <t>Retrieved and cited, see Enrichment Log</t>
        </is>
      </c>
      <c r="AS10" s="34" t="inlineStr">
        <is>
          <t>BLANK -&gt; requires live Amazon.ca capture</t>
        </is>
      </c>
      <c r="AT10" s="34" t="inlineStr">
        <is>
          <t>Unverified commercial data</t>
        </is>
      </c>
    </row>
    <row r="11" ht="28" customHeight="1">
      <c r="A11" s="34" t="inlineStr">
        <is>
          <t>OLIPOP</t>
        </is>
      </c>
      <c r="B11" s="34" t="inlineStr">
        <is>
          <t>OLIPOP Prebiotic Soda | Classic Root Beer | 15 pack 355mL</t>
        </is>
      </c>
      <c r="C11" s="34" t="inlineStr">
        <is>
          <t>3) Functional beverage (still/sparkling)</t>
        </is>
      </c>
      <c r="D11" s="34" t="inlineStr">
        <is>
          <t>355 mL can</t>
        </is>
      </c>
      <c r="E11" s="48" t="n">
        <v>15</v>
      </c>
      <c r="F11" s="49" t="n"/>
      <c r="G11" s="50">
        <f>IF(AND(ISNUMBER($F11),ISNUMBER($E11),$E11&lt;&gt;0),$F11/$E11,"")</f>
        <v/>
      </c>
      <c r="H11" s="50">
        <f>IF(AND(ISNUMBER($F11),ISNUMBER($AL11),ISNUMBER($E11),($AL11*$E11)&lt;&gt;0),$F11/($AL11*$E11)*100,"")</f>
        <v/>
      </c>
      <c r="I11" s="51" t="n"/>
      <c r="J11" s="52" t="n"/>
      <c r="K11" s="50">
        <f>IF(AND(ISNUMBER($F11),ISNUMBER($J11)),$F11*(1-$J11),"")</f>
        <v/>
      </c>
      <c r="L11" s="51" t="n"/>
      <c r="M11" s="51" t="n"/>
      <c r="N11" s="50">
        <f>IF(ISNUMBER($F11),($F11-IF(ISNUMBER($AM11),$AM11,0))*(1-IF(ISNUMBER($J11),$J11,0)),"")</f>
        <v/>
      </c>
      <c r="O11" s="34" t="inlineStr">
        <is>
          <t>Classic Root Beer</t>
        </is>
      </c>
      <c r="P11" s="48" t="n">
        <v>0</v>
      </c>
      <c r="Q11" s="48" t="n">
        <v>30</v>
      </c>
      <c r="R11" s="34" t="inlineStr">
        <is>
          <t>Not listed</t>
        </is>
      </c>
      <c r="S11" s="48" t="n">
        <v>4</v>
      </c>
      <c r="T11" s="48" t="n">
        <v>45</v>
      </c>
      <c r="U11" s="34" t="inlineStr">
        <is>
          <t>Stevia + cassava syrup</t>
        </is>
      </c>
      <c r="V11" s="34" t="inlineStr">
        <is>
          <t>9 g prebiotic fiber, gut/digestive health, low sugar (Vintage/Cherry Cola &amp; Doctor Goodwin ~50 mg caffeine, Ridge Rush ~60 mg; other flavours caffeine free)</t>
        </is>
      </c>
      <c r="W11" s="51" t="n"/>
      <c r="X11" s="51" t="n"/>
      <c r="Y11" s="51" t="n"/>
      <c r="Z11" s="51" t="n"/>
      <c r="AA11" s="34" t="inlineStr">
        <is>
          <t>Very High</t>
        </is>
      </c>
      <c r="AB11" s="34" t="inlineStr">
        <is>
          <t>Category leading prebiotic soda; viral DTC + retail</t>
        </is>
      </c>
      <c r="AC11" s="34" t="inlineStr">
        <is>
          <t>Soda nostalgia that's actually good for your gut</t>
        </is>
      </c>
      <c r="AD11" s="34" t="inlineStr">
        <is>
          <t>Classic soda taste with 9 g fiber and almost no sugar.</t>
        </is>
      </c>
      <c r="AE11" s="51" t="n"/>
      <c r="AF11" s="53">
        <f>IF(AND(ISNUMBER($P11),ISNUMBER($AL11),$AL11&lt;&gt;0),ROUND($P11/$AL11*100,1),"")</f>
        <v/>
      </c>
      <c r="AG11" s="54">
        <f>IF(AND(ISNUMBER($S11),ISNUMBER($AL11),$AL11&lt;&gt;0),ROUND($S11/$AL11*100,2),"")</f>
        <v/>
      </c>
      <c r="AH11" s="53">
        <f>IF(AND(ISNUMBER($Q11),ISNUMBER($AL11),$AL11&lt;&gt;0),ROUND($Q11/$AL11*100,1),"")</f>
        <v/>
      </c>
      <c r="AI11" s="48">
        <f>IF(ISNUMBER($S11),IF($S11&lt;=1,"Yes","No"),"n/a")</f>
        <v/>
      </c>
      <c r="AJ11" s="48">
        <f>IF(ISNUMBER($S11),ROUND(MAX(0,MIN(100,100-$S11*2.5-IF(ISNUMBER($T11),$T11,0)*0.12+IF($S11&lt;=1,12,0))),0),"")</f>
        <v/>
      </c>
      <c r="AK11" s="48">
        <f>IF(ISNUMBER($Q11),IF($Q11&gt;=100,20,IF($Q11&gt;=30,10,0)),0)+IF(ISNUMBER($R11),IF($R11&gt;=100,20,0),0)+IF(ISNUMBER($P11),IF($P11&gt;=150,20,IF($P11&gt;=50,12,5)),0)+IF(ISNUMBER($S11),IF($S11&lt;=1,15,0),0)</f>
        <v/>
      </c>
      <c r="AL11" s="48" t="n">
        <v>355</v>
      </c>
      <c r="AM11" s="49" t="n"/>
      <c r="AN11" s="48">
        <f>IF(AND(ISNUMBER($P11),ISNUMBER($AL11),$AL11&lt;&gt;0),IF(OR($P11&gt;180,$P11/$AL11*1000&gt;400),"Over ceiling, confirm SKU","Within"),"n/a")</f>
        <v/>
      </c>
      <c r="AO11" s="51" t="n"/>
      <c r="AP11" s="51" t="n"/>
      <c r="AQ11" s="51" t="n"/>
      <c r="AR11" s="34" t="inlineStr">
        <is>
          <t>Retrieved and cited, see Enrichment Log</t>
        </is>
      </c>
      <c r="AS11" s="34" t="inlineStr">
        <is>
          <t>BLANK -&gt; requires live Amazon.ca capture</t>
        </is>
      </c>
      <c r="AT11" s="34" t="inlineStr">
        <is>
          <t>Unverified commercial data</t>
        </is>
      </c>
    </row>
    <row r="12" ht="28" customHeight="1">
      <c r="A12" s="34" t="inlineStr">
        <is>
          <t>OLIPOP</t>
        </is>
      </c>
      <c r="B12" s="34" t="inlineStr">
        <is>
          <t>OLIPOP Prebiotic Soda | Classic Root Beer | 18 pack 355mL</t>
        </is>
      </c>
      <c r="C12" s="34" t="inlineStr">
        <is>
          <t>3) Functional beverage (still/sparkling)</t>
        </is>
      </c>
      <c r="D12" s="34" t="inlineStr">
        <is>
          <t>355 mL can</t>
        </is>
      </c>
      <c r="E12" s="48" t="n">
        <v>18</v>
      </c>
      <c r="F12" s="49" t="n"/>
      <c r="G12" s="50">
        <f>IF(AND(ISNUMBER($F12),ISNUMBER($E12),$E12&lt;&gt;0),$F12/$E12,"")</f>
        <v/>
      </c>
      <c r="H12" s="50">
        <f>IF(AND(ISNUMBER($F12),ISNUMBER($AL12),ISNUMBER($E12),($AL12*$E12)&lt;&gt;0),$F12/($AL12*$E12)*100,"")</f>
        <v/>
      </c>
      <c r="I12" s="51" t="n"/>
      <c r="J12" s="52" t="n"/>
      <c r="K12" s="50">
        <f>IF(AND(ISNUMBER($F12),ISNUMBER($J12)),$F12*(1-$J12),"")</f>
        <v/>
      </c>
      <c r="L12" s="51" t="n"/>
      <c r="M12" s="51" t="n"/>
      <c r="N12" s="50">
        <f>IF(ISNUMBER($F12),($F12-IF(ISNUMBER($AM12),$AM12,0))*(1-IF(ISNUMBER($J12),$J12,0)),"")</f>
        <v/>
      </c>
      <c r="O12" s="34" t="inlineStr">
        <is>
          <t>Classic Root Beer</t>
        </is>
      </c>
      <c r="P12" s="48" t="n">
        <v>0</v>
      </c>
      <c r="Q12" s="48" t="n">
        <v>30</v>
      </c>
      <c r="R12" s="34" t="inlineStr">
        <is>
          <t>Not listed</t>
        </is>
      </c>
      <c r="S12" s="48" t="n">
        <v>4</v>
      </c>
      <c r="T12" s="48" t="n">
        <v>45</v>
      </c>
      <c r="U12" s="34" t="inlineStr">
        <is>
          <t>Stevia + cassava syrup</t>
        </is>
      </c>
      <c r="V12" s="34" t="inlineStr">
        <is>
          <t>9 g prebiotic fiber, gut/digestive health, low sugar (Vintage/Cherry Cola &amp; Doctor Goodwin ~50 mg caffeine, Ridge Rush ~60 mg; other flavours caffeine free)</t>
        </is>
      </c>
      <c r="W12" s="51" t="n"/>
      <c r="X12" s="51" t="n"/>
      <c r="Y12" s="51" t="n"/>
      <c r="Z12" s="51" t="n"/>
      <c r="AA12" s="34" t="inlineStr">
        <is>
          <t>Very High</t>
        </is>
      </c>
      <c r="AB12" s="34" t="inlineStr">
        <is>
          <t>Category leading prebiotic soda; viral DTC + retail</t>
        </is>
      </c>
      <c r="AC12" s="34" t="inlineStr">
        <is>
          <t>Soda nostalgia that's actually good for your gut</t>
        </is>
      </c>
      <c r="AD12" s="34" t="inlineStr">
        <is>
          <t>Classic soda taste with 9 g fiber and almost no sugar.</t>
        </is>
      </c>
      <c r="AE12" s="51" t="n"/>
      <c r="AF12" s="53">
        <f>IF(AND(ISNUMBER($P12),ISNUMBER($AL12),$AL12&lt;&gt;0),ROUND($P12/$AL12*100,1),"")</f>
        <v/>
      </c>
      <c r="AG12" s="54">
        <f>IF(AND(ISNUMBER($S12),ISNUMBER($AL12),$AL12&lt;&gt;0),ROUND($S12/$AL12*100,2),"")</f>
        <v/>
      </c>
      <c r="AH12" s="53">
        <f>IF(AND(ISNUMBER($Q12),ISNUMBER($AL12),$AL12&lt;&gt;0),ROUND($Q12/$AL12*100,1),"")</f>
        <v/>
      </c>
      <c r="AI12" s="48">
        <f>IF(ISNUMBER($S12),IF($S12&lt;=1,"Yes","No"),"n/a")</f>
        <v/>
      </c>
      <c r="AJ12" s="48">
        <f>IF(ISNUMBER($S12),ROUND(MAX(0,MIN(100,100-$S12*2.5-IF(ISNUMBER($T12),$T12,0)*0.12+IF($S12&lt;=1,12,0))),0),"")</f>
        <v/>
      </c>
      <c r="AK12" s="48">
        <f>IF(ISNUMBER($Q12),IF($Q12&gt;=100,20,IF($Q12&gt;=30,10,0)),0)+IF(ISNUMBER($R12),IF($R12&gt;=100,20,0),0)+IF(ISNUMBER($P12),IF($P12&gt;=150,20,IF($P12&gt;=50,12,5)),0)+IF(ISNUMBER($S12),IF($S12&lt;=1,15,0),0)</f>
        <v/>
      </c>
      <c r="AL12" s="48" t="n">
        <v>355</v>
      </c>
      <c r="AM12" s="49" t="n"/>
      <c r="AN12" s="48">
        <f>IF(AND(ISNUMBER($P12),ISNUMBER($AL12),$AL12&lt;&gt;0),IF(OR($P12&gt;180,$P12/$AL12*1000&gt;400),"Over ceiling, confirm SKU","Within"),"n/a")</f>
        <v/>
      </c>
      <c r="AO12" s="51" t="n"/>
      <c r="AP12" s="51" t="n"/>
      <c r="AQ12" s="51" t="n"/>
      <c r="AR12" s="34" t="inlineStr">
        <is>
          <t>Retrieved and cited, see Enrichment Log</t>
        </is>
      </c>
      <c r="AS12" s="34" t="inlineStr">
        <is>
          <t>BLANK -&gt; requires live Amazon.ca capture</t>
        </is>
      </c>
      <c r="AT12" s="34" t="inlineStr">
        <is>
          <t>Unverified commercial data</t>
        </is>
      </c>
    </row>
    <row r="13" ht="28" customHeight="1">
      <c r="A13" s="34" t="inlineStr">
        <is>
          <t>OLIPOP</t>
        </is>
      </c>
      <c r="B13" s="34" t="inlineStr">
        <is>
          <t>OLIPOP Prebiotic Soda | Classic Root Beer | 24 pack 355mL</t>
        </is>
      </c>
      <c r="C13" s="34" t="inlineStr">
        <is>
          <t>3) Functional beverage (still/sparkling)</t>
        </is>
      </c>
      <c r="D13" s="34" t="inlineStr">
        <is>
          <t>355 mL can</t>
        </is>
      </c>
      <c r="E13" s="48" t="n">
        <v>24</v>
      </c>
      <c r="F13" s="49" t="n"/>
      <c r="G13" s="50">
        <f>IF(AND(ISNUMBER($F13),ISNUMBER($E13),$E13&lt;&gt;0),$F13/$E13,"")</f>
        <v/>
      </c>
      <c r="H13" s="50">
        <f>IF(AND(ISNUMBER($F13),ISNUMBER($AL13),ISNUMBER($E13),($AL13*$E13)&lt;&gt;0),$F13/($AL13*$E13)*100,"")</f>
        <v/>
      </c>
      <c r="I13" s="51" t="n"/>
      <c r="J13" s="52" t="n"/>
      <c r="K13" s="50">
        <f>IF(AND(ISNUMBER($F13),ISNUMBER($J13)),$F13*(1-$J13),"")</f>
        <v/>
      </c>
      <c r="L13" s="51" t="n"/>
      <c r="M13" s="51" t="n"/>
      <c r="N13" s="50">
        <f>IF(ISNUMBER($F13),($F13-IF(ISNUMBER($AM13),$AM13,0))*(1-IF(ISNUMBER($J13),$J13,0)),"")</f>
        <v/>
      </c>
      <c r="O13" s="34" t="inlineStr">
        <is>
          <t>Classic Root Beer</t>
        </is>
      </c>
      <c r="P13" s="48" t="n">
        <v>0</v>
      </c>
      <c r="Q13" s="48" t="n">
        <v>30</v>
      </c>
      <c r="R13" s="34" t="inlineStr">
        <is>
          <t>Not listed</t>
        </is>
      </c>
      <c r="S13" s="48" t="n">
        <v>4</v>
      </c>
      <c r="T13" s="48" t="n">
        <v>45</v>
      </c>
      <c r="U13" s="34" t="inlineStr">
        <is>
          <t>Stevia + cassava syrup</t>
        </is>
      </c>
      <c r="V13" s="34" t="inlineStr">
        <is>
          <t>9 g prebiotic fiber, gut/digestive health, low sugar (Vintage/Cherry Cola &amp; Doctor Goodwin ~50 mg caffeine, Ridge Rush ~60 mg; other flavours caffeine free)</t>
        </is>
      </c>
      <c r="W13" s="51" t="n"/>
      <c r="X13" s="51" t="n"/>
      <c r="Y13" s="51" t="n"/>
      <c r="Z13" s="51" t="n"/>
      <c r="AA13" s="34" t="inlineStr">
        <is>
          <t>Very High</t>
        </is>
      </c>
      <c r="AB13" s="34" t="inlineStr">
        <is>
          <t>Category leading prebiotic soda; viral DTC + retail</t>
        </is>
      </c>
      <c r="AC13" s="34" t="inlineStr">
        <is>
          <t>Soda nostalgia that's actually good for your gut</t>
        </is>
      </c>
      <c r="AD13" s="34" t="inlineStr">
        <is>
          <t>Classic soda taste with 9 g fiber and almost no sugar.</t>
        </is>
      </c>
      <c r="AE13" s="51" t="n"/>
      <c r="AF13" s="53">
        <f>IF(AND(ISNUMBER($P13),ISNUMBER($AL13),$AL13&lt;&gt;0),ROUND($P13/$AL13*100,1),"")</f>
        <v/>
      </c>
      <c r="AG13" s="54">
        <f>IF(AND(ISNUMBER($S13),ISNUMBER($AL13),$AL13&lt;&gt;0),ROUND($S13/$AL13*100,2),"")</f>
        <v/>
      </c>
      <c r="AH13" s="53">
        <f>IF(AND(ISNUMBER($Q13),ISNUMBER($AL13),$AL13&lt;&gt;0),ROUND($Q13/$AL13*100,1),"")</f>
        <v/>
      </c>
      <c r="AI13" s="48">
        <f>IF(ISNUMBER($S13),IF($S13&lt;=1,"Yes","No"),"n/a")</f>
        <v/>
      </c>
      <c r="AJ13" s="48">
        <f>IF(ISNUMBER($S13),ROUND(MAX(0,MIN(100,100-$S13*2.5-IF(ISNUMBER($T13),$T13,0)*0.12+IF($S13&lt;=1,12,0))),0),"")</f>
        <v/>
      </c>
      <c r="AK13" s="48">
        <f>IF(ISNUMBER($Q13),IF($Q13&gt;=100,20,IF($Q13&gt;=30,10,0)),0)+IF(ISNUMBER($R13),IF($R13&gt;=100,20,0),0)+IF(ISNUMBER($P13),IF($P13&gt;=150,20,IF($P13&gt;=50,12,5)),0)+IF(ISNUMBER($S13),IF($S13&lt;=1,15,0),0)</f>
        <v/>
      </c>
      <c r="AL13" s="48" t="n">
        <v>355</v>
      </c>
      <c r="AM13" s="49" t="n"/>
      <c r="AN13" s="48">
        <f>IF(AND(ISNUMBER($P13),ISNUMBER($AL13),$AL13&lt;&gt;0),IF(OR($P13&gt;180,$P13/$AL13*1000&gt;400),"Over ceiling, confirm SKU","Within"),"n/a")</f>
        <v/>
      </c>
      <c r="AO13" s="51" t="n"/>
      <c r="AP13" s="51" t="n"/>
      <c r="AQ13" s="51" t="n"/>
      <c r="AR13" s="34" t="inlineStr">
        <is>
          <t>Retrieved and cited, see Enrichment Log</t>
        </is>
      </c>
      <c r="AS13" s="34" t="inlineStr">
        <is>
          <t>BLANK -&gt; requires live Amazon.ca capture</t>
        </is>
      </c>
      <c r="AT13" s="34" t="inlineStr">
        <is>
          <t>Unverified commercial data</t>
        </is>
      </c>
    </row>
    <row r="14" ht="28" customHeight="1">
      <c r="A14" s="34" t="inlineStr">
        <is>
          <t>OLIPOP</t>
        </is>
      </c>
      <c r="B14" s="34" t="inlineStr">
        <is>
          <t>OLIPOP Prebiotic Soda | Cherry Cola | single 355mL</t>
        </is>
      </c>
      <c r="C14" s="34" t="inlineStr">
        <is>
          <t>3) Functional beverage (still/sparkling)</t>
        </is>
      </c>
      <c r="D14" s="34" t="inlineStr">
        <is>
          <t>355 mL can</t>
        </is>
      </c>
      <c r="E14" s="48" t="n">
        <v>1</v>
      </c>
      <c r="F14" s="49" t="n"/>
      <c r="G14" s="50">
        <f>IF(AND(ISNUMBER($F14),ISNUMBER($E14),$E14&lt;&gt;0),$F14/$E14,"")</f>
        <v/>
      </c>
      <c r="H14" s="50">
        <f>IF(AND(ISNUMBER($F14),ISNUMBER($AL14),ISNUMBER($E14),($AL14*$E14)&lt;&gt;0),$F14/($AL14*$E14)*100,"")</f>
        <v/>
      </c>
      <c r="I14" s="51" t="n"/>
      <c r="J14" s="52" t="n"/>
      <c r="K14" s="50">
        <f>IF(AND(ISNUMBER($F14),ISNUMBER($J14)),$F14*(1-$J14),"")</f>
        <v/>
      </c>
      <c r="L14" s="51" t="n"/>
      <c r="M14" s="51" t="n"/>
      <c r="N14" s="50">
        <f>IF(ISNUMBER($F14),($F14-IF(ISNUMBER($AM14),$AM14,0))*(1-IF(ISNUMBER($J14),$J14,0)),"")</f>
        <v/>
      </c>
      <c r="O14" s="34" t="inlineStr">
        <is>
          <t>Cherry Cola</t>
        </is>
      </c>
      <c r="P14" s="48" t="n">
        <v>0</v>
      </c>
      <c r="Q14" s="48" t="n">
        <v>30</v>
      </c>
      <c r="R14" s="34" t="inlineStr">
        <is>
          <t>Not listed</t>
        </is>
      </c>
      <c r="S14" s="48" t="n">
        <v>4</v>
      </c>
      <c r="T14" s="48" t="n">
        <v>45</v>
      </c>
      <c r="U14" s="34" t="inlineStr">
        <is>
          <t>Stevia + cassava syrup</t>
        </is>
      </c>
      <c r="V14" s="34" t="inlineStr">
        <is>
          <t>9 g prebiotic fiber, gut/digestive health, low sugar (Vintage/Cherry Cola &amp; Doctor Goodwin ~50 mg caffeine, Ridge Rush ~60 mg; other flavours caffeine free)</t>
        </is>
      </c>
      <c r="W14" s="51" t="n"/>
      <c r="X14" s="51" t="n"/>
      <c r="Y14" s="51" t="n"/>
      <c r="Z14" s="51" t="n"/>
      <c r="AA14" s="34" t="inlineStr">
        <is>
          <t>Very High</t>
        </is>
      </c>
      <c r="AB14" s="34" t="inlineStr">
        <is>
          <t>Category leading prebiotic soda; viral DTC + retail</t>
        </is>
      </c>
      <c r="AC14" s="34" t="inlineStr">
        <is>
          <t>Soda nostalgia that's actually good for your gut</t>
        </is>
      </c>
      <c r="AD14" s="34" t="inlineStr">
        <is>
          <t>Classic soda taste with 9 g fiber and almost no sugar.</t>
        </is>
      </c>
      <c r="AE14" s="51" t="n"/>
      <c r="AF14" s="53">
        <f>IF(AND(ISNUMBER($P14),ISNUMBER($AL14),$AL14&lt;&gt;0),ROUND($P14/$AL14*100,1),"")</f>
        <v/>
      </c>
      <c r="AG14" s="54">
        <f>IF(AND(ISNUMBER($S14),ISNUMBER($AL14),$AL14&lt;&gt;0),ROUND($S14/$AL14*100,2),"")</f>
        <v/>
      </c>
      <c r="AH14" s="53">
        <f>IF(AND(ISNUMBER($Q14),ISNUMBER($AL14),$AL14&lt;&gt;0),ROUND($Q14/$AL14*100,1),"")</f>
        <v/>
      </c>
      <c r="AI14" s="48">
        <f>IF(ISNUMBER($S14),IF($S14&lt;=1,"Yes","No"),"n/a")</f>
        <v/>
      </c>
      <c r="AJ14" s="48">
        <f>IF(ISNUMBER($S14),ROUND(MAX(0,MIN(100,100-$S14*2.5-IF(ISNUMBER($T14),$T14,0)*0.12+IF($S14&lt;=1,12,0))),0),"")</f>
        <v/>
      </c>
      <c r="AK14" s="48">
        <f>IF(ISNUMBER($Q14),IF($Q14&gt;=100,20,IF($Q14&gt;=30,10,0)),0)+IF(ISNUMBER($R14),IF($R14&gt;=100,20,0),0)+IF(ISNUMBER($P14),IF($P14&gt;=150,20,IF($P14&gt;=50,12,5)),0)+IF(ISNUMBER($S14),IF($S14&lt;=1,15,0),0)</f>
        <v/>
      </c>
      <c r="AL14" s="48" t="n">
        <v>355</v>
      </c>
      <c r="AM14" s="49" t="n"/>
      <c r="AN14" s="48">
        <f>IF(AND(ISNUMBER($P14),ISNUMBER($AL14),$AL14&lt;&gt;0),IF(OR($P14&gt;180,$P14/$AL14*1000&gt;400),"Over ceiling, confirm SKU","Within"),"n/a")</f>
        <v/>
      </c>
      <c r="AO14" s="51" t="n"/>
      <c r="AP14" s="51" t="n"/>
      <c r="AQ14" s="51" t="n"/>
      <c r="AR14" s="34" t="inlineStr">
        <is>
          <t>Retrieved and cited, see Enrichment Log</t>
        </is>
      </c>
      <c r="AS14" s="34" t="inlineStr">
        <is>
          <t>BLANK -&gt; requires live Amazon.ca capture</t>
        </is>
      </c>
      <c r="AT14" s="34" t="inlineStr">
        <is>
          <t>Unverified commercial data</t>
        </is>
      </c>
    </row>
    <row r="15" ht="28" customHeight="1">
      <c r="A15" s="34" t="inlineStr">
        <is>
          <t>OLIPOP</t>
        </is>
      </c>
      <c r="B15" s="34" t="inlineStr">
        <is>
          <t>OLIPOP Prebiotic Soda | Cherry Cola | 8 pack 355mL</t>
        </is>
      </c>
      <c r="C15" s="34" t="inlineStr">
        <is>
          <t>3) Functional beverage (still/sparkling)</t>
        </is>
      </c>
      <c r="D15" s="34" t="inlineStr">
        <is>
          <t>355 mL can</t>
        </is>
      </c>
      <c r="E15" s="48" t="n">
        <v>8</v>
      </c>
      <c r="F15" s="49" t="n"/>
      <c r="G15" s="50">
        <f>IF(AND(ISNUMBER($F15),ISNUMBER($E15),$E15&lt;&gt;0),$F15/$E15,"")</f>
        <v/>
      </c>
      <c r="H15" s="50">
        <f>IF(AND(ISNUMBER($F15),ISNUMBER($AL15),ISNUMBER($E15),($AL15*$E15)&lt;&gt;0),$F15/($AL15*$E15)*100,"")</f>
        <v/>
      </c>
      <c r="I15" s="51" t="n"/>
      <c r="J15" s="52" t="n"/>
      <c r="K15" s="50">
        <f>IF(AND(ISNUMBER($F15),ISNUMBER($J15)),$F15*(1-$J15),"")</f>
        <v/>
      </c>
      <c r="L15" s="51" t="n"/>
      <c r="M15" s="51" t="n"/>
      <c r="N15" s="50">
        <f>IF(ISNUMBER($F15),($F15-IF(ISNUMBER($AM15),$AM15,0))*(1-IF(ISNUMBER($J15),$J15,0)),"")</f>
        <v/>
      </c>
      <c r="O15" s="34" t="inlineStr">
        <is>
          <t>Cherry Cola</t>
        </is>
      </c>
      <c r="P15" s="48" t="n">
        <v>0</v>
      </c>
      <c r="Q15" s="48" t="n">
        <v>30</v>
      </c>
      <c r="R15" s="34" t="inlineStr">
        <is>
          <t>Not listed</t>
        </is>
      </c>
      <c r="S15" s="48" t="n">
        <v>4</v>
      </c>
      <c r="T15" s="48" t="n">
        <v>45</v>
      </c>
      <c r="U15" s="34" t="inlineStr">
        <is>
          <t>Stevia + cassava syrup</t>
        </is>
      </c>
      <c r="V15" s="34" t="inlineStr">
        <is>
          <t>9 g prebiotic fiber, gut/digestive health, low sugar (Vintage/Cherry Cola &amp; Doctor Goodwin ~50 mg caffeine, Ridge Rush ~60 mg; other flavours caffeine free)</t>
        </is>
      </c>
      <c r="W15" s="51" t="n"/>
      <c r="X15" s="51" t="n"/>
      <c r="Y15" s="51" t="n"/>
      <c r="Z15" s="51" t="n"/>
      <c r="AA15" s="34" t="inlineStr">
        <is>
          <t>Very High</t>
        </is>
      </c>
      <c r="AB15" s="34" t="inlineStr">
        <is>
          <t>Category leading prebiotic soda; viral DTC + retail</t>
        </is>
      </c>
      <c r="AC15" s="34" t="inlineStr">
        <is>
          <t>Soda nostalgia that's actually good for your gut</t>
        </is>
      </c>
      <c r="AD15" s="34" t="inlineStr">
        <is>
          <t>Classic soda taste with 9 g fiber and almost no sugar.</t>
        </is>
      </c>
      <c r="AE15" s="51" t="n"/>
      <c r="AF15" s="53">
        <f>IF(AND(ISNUMBER($P15),ISNUMBER($AL15),$AL15&lt;&gt;0),ROUND($P15/$AL15*100,1),"")</f>
        <v/>
      </c>
      <c r="AG15" s="54">
        <f>IF(AND(ISNUMBER($S15),ISNUMBER($AL15),$AL15&lt;&gt;0),ROUND($S15/$AL15*100,2),"")</f>
        <v/>
      </c>
      <c r="AH15" s="53">
        <f>IF(AND(ISNUMBER($Q15),ISNUMBER($AL15),$AL15&lt;&gt;0),ROUND($Q15/$AL15*100,1),"")</f>
        <v/>
      </c>
      <c r="AI15" s="48">
        <f>IF(ISNUMBER($S15),IF($S15&lt;=1,"Yes","No"),"n/a")</f>
        <v/>
      </c>
      <c r="AJ15" s="48">
        <f>IF(ISNUMBER($S15),ROUND(MAX(0,MIN(100,100-$S15*2.5-IF(ISNUMBER($T15),$T15,0)*0.12+IF($S15&lt;=1,12,0))),0),"")</f>
        <v/>
      </c>
      <c r="AK15" s="48">
        <f>IF(ISNUMBER($Q15),IF($Q15&gt;=100,20,IF($Q15&gt;=30,10,0)),0)+IF(ISNUMBER($R15),IF($R15&gt;=100,20,0),0)+IF(ISNUMBER($P15),IF($P15&gt;=150,20,IF($P15&gt;=50,12,5)),0)+IF(ISNUMBER($S15),IF($S15&lt;=1,15,0),0)</f>
        <v/>
      </c>
      <c r="AL15" s="48" t="n">
        <v>355</v>
      </c>
      <c r="AM15" s="49" t="n"/>
      <c r="AN15" s="48">
        <f>IF(AND(ISNUMBER($P15),ISNUMBER($AL15),$AL15&lt;&gt;0),IF(OR($P15&gt;180,$P15/$AL15*1000&gt;400),"Over ceiling, confirm SKU","Within"),"n/a")</f>
        <v/>
      </c>
      <c r="AO15" s="51" t="n"/>
      <c r="AP15" s="51" t="n"/>
      <c r="AQ15" s="51" t="n"/>
      <c r="AR15" s="34" t="inlineStr">
        <is>
          <t>Retrieved and cited, see Enrichment Log</t>
        </is>
      </c>
      <c r="AS15" s="34" t="inlineStr">
        <is>
          <t>BLANK -&gt; requires live Amazon.ca capture</t>
        </is>
      </c>
      <c r="AT15" s="34" t="inlineStr">
        <is>
          <t>Unverified commercial data</t>
        </is>
      </c>
    </row>
    <row r="16" ht="28" customHeight="1">
      <c r="A16" s="34" t="inlineStr">
        <is>
          <t>OLIPOP</t>
        </is>
      </c>
      <c r="B16" s="34" t="inlineStr">
        <is>
          <t>OLIPOP Prebiotic Soda | Cherry Cola | 12 pack 355mL</t>
        </is>
      </c>
      <c r="C16" s="34" t="inlineStr">
        <is>
          <t>3) Functional beverage (still/sparkling)</t>
        </is>
      </c>
      <c r="D16" s="34" t="inlineStr">
        <is>
          <t>355 mL can</t>
        </is>
      </c>
      <c r="E16" s="48" t="n">
        <v>12</v>
      </c>
      <c r="F16" s="49" t="n"/>
      <c r="G16" s="50">
        <f>IF(AND(ISNUMBER($F16),ISNUMBER($E16),$E16&lt;&gt;0),$F16/$E16,"")</f>
        <v/>
      </c>
      <c r="H16" s="50">
        <f>IF(AND(ISNUMBER($F16),ISNUMBER($AL16),ISNUMBER($E16),($AL16*$E16)&lt;&gt;0),$F16/($AL16*$E16)*100,"")</f>
        <v/>
      </c>
      <c r="I16" s="51" t="n"/>
      <c r="J16" s="52" t="n"/>
      <c r="K16" s="50">
        <f>IF(AND(ISNUMBER($F16),ISNUMBER($J16)),$F16*(1-$J16),"")</f>
        <v/>
      </c>
      <c r="L16" s="51" t="n"/>
      <c r="M16" s="51" t="n"/>
      <c r="N16" s="50">
        <f>IF(ISNUMBER($F16),($F16-IF(ISNUMBER($AM16),$AM16,0))*(1-IF(ISNUMBER($J16),$J16,0)),"")</f>
        <v/>
      </c>
      <c r="O16" s="34" t="inlineStr">
        <is>
          <t>Cherry Cola</t>
        </is>
      </c>
      <c r="P16" s="48" t="n">
        <v>0</v>
      </c>
      <c r="Q16" s="48" t="n">
        <v>30</v>
      </c>
      <c r="R16" s="34" t="inlineStr">
        <is>
          <t>Not listed</t>
        </is>
      </c>
      <c r="S16" s="48" t="n">
        <v>4</v>
      </c>
      <c r="T16" s="48" t="n">
        <v>45</v>
      </c>
      <c r="U16" s="34" t="inlineStr">
        <is>
          <t>Stevia + cassava syrup</t>
        </is>
      </c>
      <c r="V16" s="34" t="inlineStr">
        <is>
          <t>9 g prebiotic fiber, gut/digestive health, low sugar (Vintage/Cherry Cola &amp; Doctor Goodwin ~50 mg caffeine, Ridge Rush ~60 mg; other flavours caffeine free)</t>
        </is>
      </c>
      <c r="W16" s="51" t="n"/>
      <c r="X16" s="51" t="n"/>
      <c r="Y16" s="51" t="n"/>
      <c r="Z16" s="51" t="n"/>
      <c r="AA16" s="34" t="inlineStr">
        <is>
          <t>Very High</t>
        </is>
      </c>
      <c r="AB16" s="34" t="inlineStr">
        <is>
          <t>Category leading prebiotic soda; viral DTC + retail</t>
        </is>
      </c>
      <c r="AC16" s="34" t="inlineStr">
        <is>
          <t>Soda nostalgia that's actually good for your gut</t>
        </is>
      </c>
      <c r="AD16" s="34" t="inlineStr">
        <is>
          <t>Classic soda taste with 9 g fiber and almost no sugar.</t>
        </is>
      </c>
      <c r="AE16" s="51" t="n"/>
      <c r="AF16" s="53">
        <f>IF(AND(ISNUMBER($P16),ISNUMBER($AL16),$AL16&lt;&gt;0),ROUND($P16/$AL16*100,1),"")</f>
        <v/>
      </c>
      <c r="AG16" s="54">
        <f>IF(AND(ISNUMBER($S16),ISNUMBER($AL16),$AL16&lt;&gt;0),ROUND($S16/$AL16*100,2),"")</f>
        <v/>
      </c>
      <c r="AH16" s="53">
        <f>IF(AND(ISNUMBER($Q16),ISNUMBER($AL16),$AL16&lt;&gt;0),ROUND($Q16/$AL16*100,1),"")</f>
        <v/>
      </c>
      <c r="AI16" s="48">
        <f>IF(ISNUMBER($S16),IF($S16&lt;=1,"Yes","No"),"n/a")</f>
        <v/>
      </c>
      <c r="AJ16" s="48">
        <f>IF(ISNUMBER($S16),ROUND(MAX(0,MIN(100,100-$S16*2.5-IF(ISNUMBER($T16),$T16,0)*0.12+IF($S16&lt;=1,12,0))),0),"")</f>
        <v/>
      </c>
      <c r="AK16" s="48">
        <f>IF(ISNUMBER($Q16),IF($Q16&gt;=100,20,IF($Q16&gt;=30,10,0)),0)+IF(ISNUMBER($R16),IF($R16&gt;=100,20,0),0)+IF(ISNUMBER($P16),IF($P16&gt;=150,20,IF($P16&gt;=50,12,5)),0)+IF(ISNUMBER($S16),IF($S16&lt;=1,15,0),0)</f>
        <v/>
      </c>
      <c r="AL16" s="48" t="n">
        <v>355</v>
      </c>
      <c r="AM16" s="49" t="n"/>
      <c r="AN16" s="48">
        <f>IF(AND(ISNUMBER($P16),ISNUMBER($AL16),$AL16&lt;&gt;0),IF(OR($P16&gt;180,$P16/$AL16*1000&gt;400),"Over ceiling, confirm SKU","Within"),"n/a")</f>
        <v/>
      </c>
      <c r="AO16" s="51" t="n"/>
      <c r="AP16" s="51" t="n"/>
      <c r="AQ16" s="51" t="n"/>
      <c r="AR16" s="34" t="inlineStr">
        <is>
          <t>Retrieved and cited, see Enrichment Log</t>
        </is>
      </c>
      <c r="AS16" s="34" t="inlineStr">
        <is>
          <t>BLANK -&gt; requires live Amazon.ca capture</t>
        </is>
      </c>
      <c r="AT16" s="34" t="inlineStr">
        <is>
          <t>Unverified commercial data</t>
        </is>
      </c>
    </row>
    <row r="17" ht="28" customHeight="1">
      <c r="A17" s="34" t="inlineStr">
        <is>
          <t>OLIPOP</t>
        </is>
      </c>
      <c r="B17" s="34" t="inlineStr">
        <is>
          <t>OLIPOP Prebiotic Soda | Cherry Cola | 15 pack 355mL</t>
        </is>
      </c>
      <c r="C17" s="34" t="inlineStr">
        <is>
          <t>3) Functional beverage (still/sparkling)</t>
        </is>
      </c>
      <c r="D17" s="34" t="inlineStr">
        <is>
          <t>355 mL can</t>
        </is>
      </c>
      <c r="E17" s="48" t="n">
        <v>15</v>
      </c>
      <c r="F17" s="49" t="n"/>
      <c r="G17" s="50">
        <f>IF(AND(ISNUMBER($F17),ISNUMBER($E17),$E17&lt;&gt;0),$F17/$E17,"")</f>
        <v/>
      </c>
      <c r="H17" s="50">
        <f>IF(AND(ISNUMBER($F17),ISNUMBER($AL17),ISNUMBER($E17),($AL17*$E17)&lt;&gt;0),$F17/($AL17*$E17)*100,"")</f>
        <v/>
      </c>
      <c r="I17" s="51" t="n"/>
      <c r="J17" s="52" t="n"/>
      <c r="K17" s="50">
        <f>IF(AND(ISNUMBER($F17),ISNUMBER($J17)),$F17*(1-$J17),"")</f>
        <v/>
      </c>
      <c r="L17" s="51" t="n"/>
      <c r="M17" s="51" t="n"/>
      <c r="N17" s="50">
        <f>IF(ISNUMBER($F17),($F17-IF(ISNUMBER($AM17),$AM17,0))*(1-IF(ISNUMBER($J17),$J17,0)),"")</f>
        <v/>
      </c>
      <c r="O17" s="34" t="inlineStr">
        <is>
          <t>Cherry Cola</t>
        </is>
      </c>
      <c r="P17" s="48" t="n">
        <v>0</v>
      </c>
      <c r="Q17" s="48" t="n">
        <v>30</v>
      </c>
      <c r="R17" s="34" t="inlineStr">
        <is>
          <t>Not listed</t>
        </is>
      </c>
      <c r="S17" s="48" t="n">
        <v>4</v>
      </c>
      <c r="T17" s="48" t="n">
        <v>45</v>
      </c>
      <c r="U17" s="34" t="inlineStr">
        <is>
          <t>Stevia + cassava syrup</t>
        </is>
      </c>
      <c r="V17" s="34" t="inlineStr">
        <is>
          <t>9 g prebiotic fiber, gut/digestive health, low sugar (Vintage/Cherry Cola &amp; Doctor Goodwin ~50 mg caffeine, Ridge Rush ~60 mg; other flavours caffeine free)</t>
        </is>
      </c>
      <c r="W17" s="51" t="n"/>
      <c r="X17" s="51" t="n"/>
      <c r="Y17" s="51" t="n"/>
      <c r="Z17" s="51" t="n"/>
      <c r="AA17" s="34" t="inlineStr">
        <is>
          <t>Very High</t>
        </is>
      </c>
      <c r="AB17" s="34" t="inlineStr">
        <is>
          <t>Category leading prebiotic soda; viral DTC + retail</t>
        </is>
      </c>
      <c r="AC17" s="34" t="inlineStr">
        <is>
          <t>Soda nostalgia that's actually good for your gut</t>
        </is>
      </c>
      <c r="AD17" s="34" t="inlineStr">
        <is>
          <t>Classic soda taste with 9 g fiber and almost no sugar.</t>
        </is>
      </c>
      <c r="AE17" s="51" t="n"/>
      <c r="AF17" s="53">
        <f>IF(AND(ISNUMBER($P17),ISNUMBER($AL17),$AL17&lt;&gt;0),ROUND($P17/$AL17*100,1),"")</f>
        <v/>
      </c>
      <c r="AG17" s="54">
        <f>IF(AND(ISNUMBER($S17),ISNUMBER($AL17),$AL17&lt;&gt;0),ROUND($S17/$AL17*100,2),"")</f>
        <v/>
      </c>
      <c r="AH17" s="53">
        <f>IF(AND(ISNUMBER($Q17),ISNUMBER($AL17),$AL17&lt;&gt;0),ROUND($Q17/$AL17*100,1),"")</f>
        <v/>
      </c>
      <c r="AI17" s="48">
        <f>IF(ISNUMBER($S17),IF($S17&lt;=1,"Yes","No"),"n/a")</f>
        <v/>
      </c>
      <c r="AJ17" s="48">
        <f>IF(ISNUMBER($S17),ROUND(MAX(0,MIN(100,100-$S17*2.5-IF(ISNUMBER($T17),$T17,0)*0.12+IF($S17&lt;=1,12,0))),0),"")</f>
        <v/>
      </c>
      <c r="AK17" s="48">
        <f>IF(ISNUMBER($Q17),IF($Q17&gt;=100,20,IF($Q17&gt;=30,10,0)),0)+IF(ISNUMBER($R17),IF($R17&gt;=100,20,0),0)+IF(ISNUMBER($P17),IF($P17&gt;=150,20,IF($P17&gt;=50,12,5)),0)+IF(ISNUMBER($S17),IF($S17&lt;=1,15,0),0)</f>
        <v/>
      </c>
      <c r="AL17" s="48" t="n">
        <v>355</v>
      </c>
      <c r="AM17" s="49" t="n"/>
      <c r="AN17" s="48">
        <f>IF(AND(ISNUMBER($P17),ISNUMBER($AL17),$AL17&lt;&gt;0),IF(OR($P17&gt;180,$P17/$AL17*1000&gt;400),"Over ceiling, confirm SKU","Within"),"n/a")</f>
        <v/>
      </c>
      <c r="AO17" s="51" t="n"/>
      <c r="AP17" s="51" t="n"/>
      <c r="AQ17" s="51" t="n"/>
      <c r="AR17" s="34" t="inlineStr">
        <is>
          <t>Retrieved and cited, see Enrichment Log</t>
        </is>
      </c>
      <c r="AS17" s="34" t="inlineStr">
        <is>
          <t>BLANK -&gt; requires live Amazon.ca capture</t>
        </is>
      </c>
      <c r="AT17" s="34" t="inlineStr">
        <is>
          <t>Unverified commercial data</t>
        </is>
      </c>
    </row>
    <row r="18" ht="28" customHeight="1">
      <c r="A18" s="34" t="inlineStr">
        <is>
          <t>OLIPOP</t>
        </is>
      </c>
      <c r="B18" s="34" t="inlineStr">
        <is>
          <t>OLIPOP Prebiotic Soda | Cherry Cola | 18 pack 355mL</t>
        </is>
      </c>
      <c r="C18" s="34" t="inlineStr">
        <is>
          <t>3) Functional beverage (still/sparkling)</t>
        </is>
      </c>
      <c r="D18" s="34" t="inlineStr">
        <is>
          <t>355 mL can</t>
        </is>
      </c>
      <c r="E18" s="48" t="n">
        <v>18</v>
      </c>
      <c r="F18" s="49" t="n"/>
      <c r="G18" s="50">
        <f>IF(AND(ISNUMBER($F18),ISNUMBER($E18),$E18&lt;&gt;0),$F18/$E18,"")</f>
        <v/>
      </c>
      <c r="H18" s="50">
        <f>IF(AND(ISNUMBER($F18),ISNUMBER($AL18),ISNUMBER($E18),($AL18*$E18)&lt;&gt;0),$F18/($AL18*$E18)*100,"")</f>
        <v/>
      </c>
      <c r="I18" s="51" t="n"/>
      <c r="J18" s="52" t="n"/>
      <c r="K18" s="50">
        <f>IF(AND(ISNUMBER($F18),ISNUMBER($J18)),$F18*(1-$J18),"")</f>
        <v/>
      </c>
      <c r="L18" s="51" t="n"/>
      <c r="M18" s="51" t="n"/>
      <c r="N18" s="50">
        <f>IF(ISNUMBER($F18),($F18-IF(ISNUMBER($AM18),$AM18,0))*(1-IF(ISNUMBER($J18),$J18,0)),"")</f>
        <v/>
      </c>
      <c r="O18" s="34" t="inlineStr">
        <is>
          <t>Cherry Cola</t>
        </is>
      </c>
      <c r="P18" s="48" t="n">
        <v>0</v>
      </c>
      <c r="Q18" s="48" t="n">
        <v>30</v>
      </c>
      <c r="R18" s="34" t="inlineStr">
        <is>
          <t>Not listed</t>
        </is>
      </c>
      <c r="S18" s="48" t="n">
        <v>4</v>
      </c>
      <c r="T18" s="48" t="n">
        <v>45</v>
      </c>
      <c r="U18" s="34" t="inlineStr">
        <is>
          <t>Stevia + cassava syrup</t>
        </is>
      </c>
      <c r="V18" s="34" t="inlineStr">
        <is>
          <t>9 g prebiotic fiber, gut/digestive health, low sugar (Vintage/Cherry Cola &amp; Doctor Goodwin ~50 mg caffeine, Ridge Rush ~60 mg; other flavours caffeine free)</t>
        </is>
      </c>
      <c r="W18" s="51" t="n"/>
      <c r="X18" s="51" t="n"/>
      <c r="Y18" s="51" t="n"/>
      <c r="Z18" s="51" t="n"/>
      <c r="AA18" s="34" t="inlineStr">
        <is>
          <t>Very High</t>
        </is>
      </c>
      <c r="AB18" s="34" t="inlineStr">
        <is>
          <t>Category leading prebiotic soda; viral DTC + retail</t>
        </is>
      </c>
      <c r="AC18" s="34" t="inlineStr">
        <is>
          <t>Soda nostalgia that's actually good for your gut</t>
        </is>
      </c>
      <c r="AD18" s="34" t="inlineStr">
        <is>
          <t>Classic soda taste with 9 g fiber and almost no sugar.</t>
        </is>
      </c>
      <c r="AE18" s="51" t="n"/>
      <c r="AF18" s="53">
        <f>IF(AND(ISNUMBER($P18),ISNUMBER($AL18),$AL18&lt;&gt;0),ROUND($P18/$AL18*100,1),"")</f>
        <v/>
      </c>
      <c r="AG18" s="54">
        <f>IF(AND(ISNUMBER($S18),ISNUMBER($AL18),$AL18&lt;&gt;0),ROUND($S18/$AL18*100,2),"")</f>
        <v/>
      </c>
      <c r="AH18" s="53">
        <f>IF(AND(ISNUMBER($Q18),ISNUMBER($AL18),$AL18&lt;&gt;0),ROUND($Q18/$AL18*100,1),"")</f>
        <v/>
      </c>
      <c r="AI18" s="48">
        <f>IF(ISNUMBER($S18),IF($S18&lt;=1,"Yes","No"),"n/a")</f>
        <v/>
      </c>
      <c r="AJ18" s="48">
        <f>IF(ISNUMBER($S18),ROUND(MAX(0,MIN(100,100-$S18*2.5-IF(ISNUMBER($T18),$T18,0)*0.12+IF($S18&lt;=1,12,0))),0),"")</f>
        <v/>
      </c>
      <c r="AK18" s="48">
        <f>IF(ISNUMBER($Q18),IF($Q18&gt;=100,20,IF($Q18&gt;=30,10,0)),0)+IF(ISNUMBER($R18),IF($R18&gt;=100,20,0),0)+IF(ISNUMBER($P18),IF($P18&gt;=150,20,IF($P18&gt;=50,12,5)),0)+IF(ISNUMBER($S18),IF($S18&lt;=1,15,0),0)</f>
        <v/>
      </c>
      <c r="AL18" s="48" t="n">
        <v>355</v>
      </c>
      <c r="AM18" s="49" t="n"/>
      <c r="AN18" s="48">
        <f>IF(AND(ISNUMBER($P18),ISNUMBER($AL18),$AL18&lt;&gt;0),IF(OR($P18&gt;180,$P18/$AL18*1000&gt;400),"Over ceiling, confirm SKU","Within"),"n/a")</f>
        <v/>
      </c>
      <c r="AO18" s="51" t="n"/>
      <c r="AP18" s="51" t="n"/>
      <c r="AQ18" s="51" t="n"/>
      <c r="AR18" s="34" t="inlineStr">
        <is>
          <t>Retrieved and cited, see Enrichment Log</t>
        </is>
      </c>
      <c r="AS18" s="34" t="inlineStr">
        <is>
          <t>BLANK -&gt; requires live Amazon.ca capture</t>
        </is>
      </c>
      <c r="AT18" s="34" t="inlineStr">
        <is>
          <t>Unverified commercial data</t>
        </is>
      </c>
    </row>
    <row r="19" ht="28" customHeight="1">
      <c r="A19" s="34" t="inlineStr">
        <is>
          <t>OLIPOP</t>
        </is>
      </c>
      <c r="B19" s="34" t="inlineStr">
        <is>
          <t>OLIPOP Prebiotic Soda | Cherry Cola | 24 pack 355mL</t>
        </is>
      </c>
      <c r="C19" s="34" t="inlineStr">
        <is>
          <t>3) Functional beverage (still/sparkling)</t>
        </is>
      </c>
      <c r="D19" s="34" t="inlineStr">
        <is>
          <t>355 mL can</t>
        </is>
      </c>
      <c r="E19" s="48" t="n">
        <v>24</v>
      </c>
      <c r="F19" s="49" t="n"/>
      <c r="G19" s="50">
        <f>IF(AND(ISNUMBER($F19),ISNUMBER($E19),$E19&lt;&gt;0),$F19/$E19,"")</f>
        <v/>
      </c>
      <c r="H19" s="50">
        <f>IF(AND(ISNUMBER($F19),ISNUMBER($AL19),ISNUMBER($E19),($AL19*$E19)&lt;&gt;0),$F19/($AL19*$E19)*100,"")</f>
        <v/>
      </c>
      <c r="I19" s="51" t="n"/>
      <c r="J19" s="52" t="n"/>
      <c r="K19" s="50">
        <f>IF(AND(ISNUMBER($F19),ISNUMBER($J19)),$F19*(1-$J19),"")</f>
        <v/>
      </c>
      <c r="L19" s="51" t="n"/>
      <c r="M19" s="51" t="n"/>
      <c r="N19" s="50">
        <f>IF(ISNUMBER($F19),($F19-IF(ISNUMBER($AM19),$AM19,0))*(1-IF(ISNUMBER($J19),$J19,0)),"")</f>
        <v/>
      </c>
      <c r="O19" s="34" t="inlineStr">
        <is>
          <t>Cherry Cola</t>
        </is>
      </c>
      <c r="P19" s="48" t="n">
        <v>0</v>
      </c>
      <c r="Q19" s="48" t="n">
        <v>30</v>
      </c>
      <c r="R19" s="34" t="inlineStr">
        <is>
          <t>Not listed</t>
        </is>
      </c>
      <c r="S19" s="48" t="n">
        <v>4</v>
      </c>
      <c r="T19" s="48" t="n">
        <v>45</v>
      </c>
      <c r="U19" s="34" t="inlineStr">
        <is>
          <t>Stevia + cassava syrup</t>
        </is>
      </c>
      <c r="V19" s="34" t="inlineStr">
        <is>
          <t>9 g prebiotic fiber, gut/digestive health, low sugar (Vintage/Cherry Cola &amp; Doctor Goodwin ~50 mg caffeine, Ridge Rush ~60 mg; other flavours caffeine free)</t>
        </is>
      </c>
      <c r="W19" s="51" t="n"/>
      <c r="X19" s="51" t="n"/>
      <c r="Y19" s="51" t="n"/>
      <c r="Z19" s="51" t="n"/>
      <c r="AA19" s="34" t="inlineStr">
        <is>
          <t>Very High</t>
        </is>
      </c>
      <c r="AB19" s="34" t="inlineStr">
        <is>
          <t>Category leading prebiotic soda; viral DTC + retail</t>
        </is>
      </c>
      <c r="AC19" s="34" t="inlineStr">
        <is>
          <t>Soda nostalgia that's actually good for your gut</t>
        </is>
      </c>
      <c r="AD19" s="34" t="inlineStr">
        <is>
          <t>Classic soda taste with 9 g fiber and almost no sugar.</t>
        </is>
      </c>
      <c r="AE19" s="51" t="n"/>
      <c r="AF19" s="53">
        <f>IF(AND(ISNUMBER($P19),ISNUMBER($AL19),$AL19&lt;&gt;0),ROUND($P19/$AL19*100,1),"")</f>
        <v/>
      </c>
      <c r="AG19" s="54">
        <f>IF(AND(ISNUMBER($S19),ISNUMBER($AL19),$AL19&lt;&gt;0),ROUND($S19/$AL19*100,2),"")</f>
        <v/>
      </c>
      <c r="AH19" s="53">
        <f>IF(AND(ISNUMBER($Q19),ISNUMBER($AL19),$AL19&lt;&gt;0),ROUND($Q19/$AL19*100,1),"")</f>
        <v/>
      </c>
      <c r="AI19" s="48">
        <f>IF(ISNUMBER($S19),IF($S19&lt;=1,"Yes","No"),"n/a")</f>
        <v/>
      </c>
      <c r="AJ19" s="48">
        <f>IF(ISNUMBER($S19),ROUND(MAX(0,MIN(100,100-$S19*2.5-IF(ISNUMBER($T19),$T19,0)*0.12+IF($S19&lt;=1,12,0))),0),"")</f>
        <v/>
      </c>
      <c r="AK19" s="48">
        <f>IF(ISNUMBER($Q19),IF($Q19&gt;=100,20,IF($Q19&gt;=30,10,0)),0)+IF(ISNUMBER($R19),IF($R19&gt;=100,20,0),0)+IF(ISNUMBER($P19),IF($P19&gt;=150,20,IF($P19&gt;=50,12,5)),0)+IF(ISNUMBER($S19),IF($S19&lt;=1,15,0),0)</f>
        <v/>
      </c>
      <c r="AL19" s="48" t="n">
        <v>355</v>
      </c>
      <c r="AM19" s="49" t="n"/>
      <c r="AN19" s="48">
        <f>IF(AND(ISNUMBER($P19),ISNUMBER($AL19),$AL19&lt;&gt;0),IF(OR($P19&gt;180,$P19/$AL19*1000&gt;400),"Over ceiling, confirm SKU","Within"),"n/a")</f>
        <v/>
      </c>
      <c r="AO19" s="51" t="n"/>
      <c r="AP19" s="51" t="n"/>
      <c r="AQ19" s="51" t="n"/>
      <c r="AR19" s="34" t="inlineStr">
        <is>
          <t>Retrieved and cited, see Enrichment Log</t>
        </is>
      </c>
      <c r="AS19" s="34" t="inlineStr">
        <is>
          <t>BLANK -&gt; requires live Amazon.ca capture</t>
        </is>
      </c>
      <c r="AT19" s="34" t="inlineStr">
        <is>
          <t>Unverified commercial data</t>
        </is>
      </c>
    </row>
    <row r="20" ht="28" customHeight="1">
      <c r="A20" s="34" t="inlineStr">
        <is>
          <t>OLIPOP</t>
        </is>
      </c>
      <c r="B20" s="34" t="inlineStr">
        <is>
          <t>OLIPOP Prebiotic Soda | Strawberry Vanilla | single 355mL</t>
        </is>
      </c>
      <c r="C20" s="34" t="inlineStr">
        <is>
          <t>3) Functional beverage (still/sparkling)</t>
        </is>
      </c>
      <c r="D20" s="34" t="inlineStr">
        <is>
          <t>355 mL can</t>
        </is>
      </c>
      <c r="E20" s="48" t="n">
        <v>1</v>
      </c>
      <c r="F20" s="49" t="n"/>
      <c r="G20" s="50">
        <f>IF(AND(ISNUMBER($F20),ISNUMBER($E20),$E20&lt;&gt;0),$F20/$E20,"")</f>
        <v/>
      </c>
      <c r="H20" s="50">
        <f>IF(AND(ISNUMBER($F20),ISNUMBER($AL20),ISNUMBER($E20),($AL20*$E20)&lt;&gt;0),$F20/($AL20*$E20)*100,"")</f>
        <v/>
      </c>
      <c r="I20" s="51" t="n"/>
      <c r="J20" s="52" t="n"/>
      <c r="K20" s="50">
        <f>IF(AND(ISNUMBER($F20),ISNUMBER($J20)),$F20*(1-$J20),"")</f>
        <v/>
      </c>
      <c r="L20" s="51" t="n"/>
      <c r="M20" s="51" t="n"/>
      <c r="N20" s="50">
        <f>IF(ISNUMBER($F20),($F20-IF(ISNUMBER($AM20),$AM20,0))*(1-IF(ISNUMBER($J20),$J20,0)),"")</f>
        <v/>
      </c>
      <c r="O20" s="34" t="inlineStr">
        <is>
          <t>Strawberry Vanilla</t>
        </is>
      </c>
      <c r="P20" s="48" t="n">
        <v>0</v>
      </c>
      <c r="Q20" s="48" t="n">
        <v>30</v>
      </c>
      <c r="R20" s="34" t="inlineStr">
        <is>
          <t>Not listed</t>
        </is>
      </c>
      <c r="S20" s="48" t="n">
        <v>4</v>
      </c>
      <c r="T20" s="48" t="n">
        <v>45</v>
      </c>
      <c r="U20" s="34" t="inlineStr">
        <is>
          <t>Stevia + cassava syrup</t>
        </is>
      </c>
      <c r="V20" s="34" t="inlineStr">
        <is>
          <t>9 g prebiotic fiber, gut/digestive health, low sugar (Vintage/Cherry Cola &amp; Doctor Goodwin ~50 mg caffeine, Ridge Rush ~60 mg; other flavours caffeine free)</t>
        </is>
      </c>
      <c r="W20" s="51" t="n"/>
      <c r="X20" s="51" t="n"/>
      <c r="Y20" s="51" t="n"/>
      <c r="Z20" s="51" t="n"/>
      <c r="AA20" s="34" t="inlineStr">
        <is>
          <t>Very High</t>
        </is>
      </c>
      <c r="AB20" s="34" t="inlineStr">
        <is>
          <t>Category leading prebiotic soda; viral DTC + retail</t>
        </is>
      </c>
      <c r="AC20" s="34" t="inlineStr">
        <is>
          <t>Soda nostalgia that's actually good for your gut</t>
        </is>
      </c>
      <c r="AD20" s="34" t="inlineStr">
        <is>
          <t>Classic soda taste with 9 g fiber and almost no sugar.</t>
        </is>
      </c>
      <c r="AE20" s="51" t="n"/>
      <c r="AF20" s="53">
        <f>IF(AND(ISNUMBER($P20),ISNUMBER($AL20),$AL20&lt;&gt;0),ROUND($P20/$AL20*100,1),"")</f>
        <v/>
      </c>
      <c r="AG20" s="54">
        <f>IF(AND(ISNUMBER($S20),ISNUMBER($AL20),$AL20&lt;&gt;0),ROUND($S20/$AL20*100,2),"")</f>
        <v/>
      </c>
      <c r="AH20" s="53">
        <f>IF(AND(ISNUMBER($Q20),ISNUMBER($AL20),$AL20&lt;&gt;0),ROUND($Q20/$AL20*100,1),"")</f>
        <v/>
      </c>
      <c r="AI20" s="48">
        <f>IF(ISNUMBER($S20),IF($S20&lt;=1,"Yes","No"),"n/a")</f>
        <v/>
      </c>
      <c r="AJ20" s="48">
        <f>IF(ISNUMBER($S20),ROUND(MAX(0,MIN(100,100-$S20*2.5-IF(ISNUMBER($T20),$T20,0)*0.12+IF($S20&lt;=1,12,0))),0),"")</f>
        <v/>
      </c>
      <c r="AK20" s="48">
        <f>IF(ISNUMBER($Q20),IF($Q20&gt;=100,20,IF($Q20&gt;=30,10,0)),0)+IF(ISNUMBER($R20),IF($R20&gt;=100,20,0),0)+IF(ISNUMBER($P20),IF($P20&gt;=150,20,IF($P20&gt;=50,12,5)),0)+IF(ISNUMBER($S20),IF($S20&lt;=1,15,0),0)</f>
        <v/>
      </c>
      <c r="AL20" s="48" t="n">
        <v>355</v>
      </c>
      <c r="AM20" s="49" t="n"/>
      <c r="AN20" s="48">
        <f>IF(AND(ISNUMBER($P20),ISNUMBER($AL20),$AL20&lt;&gt;0),IF(OR($P20&gt;180,$P20/$AL20*1000&gt;400),"Over ceiling, confirm SKU","Within"),"n/a")</f>
        <v/>
      </c>
      <c r="AO20" s="51" t="n"/>
      <c r="AP20" s="51" t="n"/>
      <c r="AQ20" s="51" t="n"/>
      <c r="AR20" s="34" t="inlineStr">
        <is>
          <t>Retrieved and cited, see Enrichment Log</t>
        </is>
      </c>
      <c r="AS20" s="34" t="inlineStr">
        <is>
          <t>BLANK -&gt; requires live Amazon.ca capture</t>
        </is>
      </c>
      <c r="AT20" s="34" t="inlineStr">
        <is>
          <t>Unverified commercial data</t>
        </is>
      </c>
    </row>
    <row r="21" ht="28" customHeight="1">
      <c r="A21" s="34" t="inlineStr">
        <is>
          <t>OLIPOP</t>
        </is>
      </c>
      <c r="B21" s="34" t="inlineStr">
        <is>
          <t>OLIPOP Prebiotic Soda | Strawberry Vanilla | 8 pack 355mL</t>
        </is>
      </c>
      <c r="C21" s="34" t="inlineStr">
        <is>
          <t>3) Functional beverage (still/sparkling)</t>
        </is>
      </c>
      <c r="D21" s="34" t="inlineStr">
        <is>
          <t>355 mL can</t>
        </is>
      </c>
      <c r="E21" s="48" t="n">
        <v>8</v>
      </c>
      <c r="F21" s="49" t="n"/>
      <c r="G21" s="50">
        <f>IF(AND(ISNUMBER($F21),ISNUMBER($E21),$E21&lt;&gt;0),$F21/$E21,"")</f>
        <v/>
      </c>
      <c r="H21" s="50">
        <f>IF(AND(ISNUMBER($F21),ISNUMBER($AL21),ISNUMBER($E21),($AL21*$E21)&lt;&gt;0),$F21/($AL21*$E21)*100,"")</f>
        <v/>
      </c>
      <c r="I21" s="51" t="n"/>
      <c r="J21" s="52" t="n"/>
      <c r="K21" s="50">
        <f>IF(AND(ISNUMBER($F21),ISNUMBER($J21)),$F21*(1-$J21),"")</f>
        <v/>
      </c>
      <c r="L21" s="51" t="n"/>
      <c r="M21" s="51" t="n"/>
      <c r="N21" s="50">
        <f>IF(ISNUMBER($F21),($F21-IF(ISNUMBER($AM21),$AM21,0))*(1-IF(ISNUMBER($J21),$J21,0)),"")</f>
        <v/>
      </c>
      <c r="O21" s="34" t="inlineStr">
        <is>
          <t>Strawberry Vanilla</t>
        </is>
      </c>
      <c r="P21" s="48" t="n">
        <v>0</v>
      </c>
      <c r="Q21" s="48" t="n">
        <v>30</v>
      </c>
      <c r="R21" s="34" t="inlineStr">
        <is>
          <t>Not listed</t>
        </is>
      </c>
      <c r="S21" s="48" t="n">
        <v>4</v>
      </c>
      <c r="T21" s="48" t="n">
        <v>45</v>
      </c>
      <c r="U21" s="34" t="inlineStr">
        <is>
          <t>Stevia + cassava syrup</t>
        </is>
      </c>
      <c r="V21" s="34" t="inlineStr">
        <is>
          <t>9 g prebiotic fiber, gut/digestive health, low sugar (Vintage/Cherry Cola &amp; Doctor Goodwin ~50 mg caffeine, Ridge Rush ~60 mg; other flavours caffeine free)</t>
        </is>
      </c>
      <c r="W21" s="51" t="n"/>
      <c r="X21" s="51" t="n"/>
      <c r="Y21" s="51" t="n"/>
      <c r="Z21" s="51" t="n"/>
      <c r="AA21" s="34" t="inlineStr">
        <is>
          <t>Very High</t>
        </is>
      </c>
      <c r="AB21" s="34" t="inlineStr">
        <is>
          <t>Category leading prebiotic soda; viral DTC + retail</t>
        </is>
      </c>
      <c r="AC21" s="34" t="inlineStr">
        <is>
          <t>Soda nostalgia that's actually good for your gut</t>
        </is>
      </c>
      <c r="AD21" s="34" t="inlineStr">
        <is>
          <t>Classic soda taste with 9 g fiber and almost no sugar.</t>
        </is>
      </c>
      <c r="AE21" s="51" t="n"/>
      <c r="AF21" s="53">
        <f>IF(AND(ISNUMBER($P21),ISNUMBER($AL21),$AL21&lt;&gt;0),ROUND($P21/$AL21*100,1),"")</f>
        <v/>
      </c>
      <c r="AG21" s="54">
        <f>IF(AND(ISNUMBER($S21),ISNUMBER($AL21),$AL21&lt;&gt;0),ROUND($S21/$AL21*100,2),"")</f>
        <v/>
      </c>
      <c r="AH21" s="53">
        <f>IF(AND(ISNUMBER($Q21),ISNUMBER($AL21),$AL21&lt;&gt;0),ROUND($Q21/$AL21*100,1),"")</f>
        <v/>
      </c>
      <c r="AI21" s="48">
        <f>IF(ISNUMBER($S21),IF($S21&lt;=1,"Yes","No"),"n/a")</f>
        <v/>
      </c>
      <c r="AJ21" s="48">
        <f>IF(ISNUMBER($S21),ROUND(MAX(0,MIN(100,100-$S21*2.5-IF(ISNUMBER($T21),$T21,0)*0.12+IF($S21&lt;=1,12,0))),0),"")</f>
        <v/>
      </c>
      <c r="AK21" s="48">
        <f>IF(ISNUMBER($Q21),IF($Q21&gt;=100,20,IF($Q21&gt;=30,10,0)),0)+IF(ISNUMBER($R21),IF($R21&gt;=100,20,0),0)+IF(ISNUMBER($P21),IF($P21&gt;=150,20,IF($P21&gt;=50,12,5)),0)+IF(ISNUMBER($S21),IF($S21&lt;=1,15,0),0)</f>
        <v/>
      </c>
      <c r="AL21" s="48" t="n">
        <v>355</v>
      </c>
      <c r="AM21" s="49" t="n"/>
      <c r="AN21" s="48">
        <f>IF(AND(ISNUMBER($P21),ISNUMBER($AL21),$AL21&lt;&gt;0),IF(OR($P21&gt;180,$P21/$AL21*1000&gt;400),"Over ceiling, confirm SKU","Within"),"n/a")</f>
        <v/>
      </c>
      <c r="AO21" s="51" t="n"/>
      <c r="AP21" s="51" t="n"/>
      <c r="AQ21" s="51" t="n"/>
      <c r="AR21" s="34" t="inlineStr">
        <is>
          <t>Retrieved and cited, see Enrichment Log</t>
        </is>
      </c>
      <c r="AS21" s="34" t="inlineStr">
        <is>
          <t>BLANK -&gt; requires live Amazon.ca capture</t>
        </is>
      </c>
      <c r="AT21" s="34" t="inlineStr">
        <is>
          <t>Unverified commercial data</t>
        </is>
      </c>
    </row>
    <row r="22" ht="28" customHeight="1">
      <c r="A22" s="34" t="inlineStr">
        <is>
          <t>OLIPOP</t>
        </is>
      </c>
      <c r="B22" s="34" t="inlineStr">
        <is>
          <t>OLIPOP Prebiotic Soda | Strawberry Vanilla | 12 pack 355mL</t>
        </is>
      </c>
      <c r="C22" s="34" t="inlineStr">
        <is>
          <t>3) Functional beverage (still/sparkling)</t>
        </is>
      </c>
      <c r="D22" s="34" t="inlineStr">
        <is>
          <t>355 mL can</t>
        </is>
      </c>
      <c r="E22" s="48" t="n">
        <v>12</v>
      </c>
      <c r="F22" s="49" t="n"/>
      <c r="G22" s="50">
        <f>IF(AND(ISNUMBER($F22),ISNUMBER($E22),$E22&lt;&gt;0),$F22/$E22,"")</f>
        <v/>
      </c>
      <c r="H22" s="50">
        <f>IF(AND(ISNUMBER($F22),ISNUMBER($AL22),ISNUMBER($E22),($AL22*$E22)&lt;&gt;0),$F22/($AL22*$E22)*100,"")</f>
        <v/>
      </c>
      <c r="I22" s="51" t="n"/>
      <c r="J22" s="52" t="n"/>
      <c r="K22" s="50">
        <f>IF(AND(ISNUMBER($F22),ISNUMBER($J22)),$F22*(1-$J22),"")</f>
        <v/>
      </c>
      <c r="L22" s="51" t="n"/>
      <c r="M22" s="51" t="n"/>
      <c r="N22" s="50">
        <f>IF(ISNUMBER($F22),($F22-IF(ISNUMBER($AM22),$AM22,0))*(1-IF(ISNUMBER($J22),$J22,0)),"")</f>
        <v/>
      </c>
      <c r="O22" s="34" t="inlineStr">
        <is>
          <t>Strawberry Vanilla</t>
        </is>
      </c>
      <c r="P22" s="48" t="n">
        <v>0</v>
      </c>
      <c r="Q22" s="48" t="n">
        <v>30</v>
      </c>
      <c r="R22" s="34" t="inlineStr">
        <is>
          <t>Not listed</t>
        </is>
      </c>
      <c r="S22" s="48" t="n">
        <v>4</v>
      </c>
      <c r="T22" s="48" t="n">
        <v>45</v>
      </c>
      <c r="U22" s="34" t="inlineStr">
        <is>
          <t>Stevia + cassava syrup</t>
        </is>
      </c>
      <c r="V22" s="34" t="inlineStr">
        <is>
          <t>9 g prebiotic fiber, gut/digestive health, low sugar (Vintage/Cherry Cola &amp; Doctor Goodwin ~50 mg caffeine, Ridge Rush ~60 mg; other flavours caffeine free)</t>
        </is>
      </c>
      <c r="W22" s="51" t="n"/>
      <c r="X22" s="51" t="n"/>
      <c r="Y22" s="51" t="n"/>
      <c r="Z22" s="51" t="n"/>
      <c r="AA22" s="34" t="inlineStr">
        <is>
          <t>Very High</t>
        </is>
      </c>
      <c r="AB22" s="34" t="inlineStr">
        <is>
          <t>Category leading prebiotic soda; viral DTC + retail</t>
        </is>
      </c>
      <c r="AC22" s="34" t="inlineStr">
        <is>
          <t>Soda nostalgia that's actually good for your gut</t>
        </is>
      </c>
      <c r="AD22" s="34" t="inlineStr">
        <is>
          <t>Classic soda taste with 9 g fiber and almost no sugar.</t>
        </is>
      </c>
      <c r="AE22" s="51" t="n"/>
      <c r="AF22" s="53">
        <f>IF(AND(ISNUMBER($P22),ISNUMBER($AL22),$AL22&lt;&gt;0),ROUND($P22/$AL22*100,1),"")</f>
        <v/>
      </c>
      <c r="AG22" s="54">
        <f>IF(AND(ISNUMBER($S22),ISNUMBER($AL22),$AL22&lt;&gt;0),ROUND($S22/$AL22*100,2),"")</f>
        <v/>
      </c>
      <c r="AH22" s="53">
        <f>IF(AND(ISNUMBER($Q22),ISNUMBER($AL22),$AL22&lt;&gt;0),ROUND($Q22/$AL22*100,1),"")</f>
        <v/>
      </c>
      <c r="AI22" s="48">
        <f>IF(ISNUMBER($S22),IF($S22&lt;=1,"Yes","No"),"n/a")</f>
        <v/>
      </c>
      <c r="AJ22" s="48">
        <f>IF(ISNUMBER($S22),ROUND(MAX(0,MIN(100,100-$S22*2.5-IF(ISNUMBER($T22),$T22,0)*0.12+IF($S22&lt;=1,12,0))),0),"")</f>
        <v/>
      </c>
      <c r="AK22" s="48">
        <f>IF(ISNUMBER($Q22),IF($Q22&gt;=100,20,IF($Q22&gt;=30,10,0)),0)+IF(ISNUMBER($R22),IF($R22&gt;=100,20,0),0)+IF(ISNUMBER($P22),IF($P22&gt;=150,20,IF($P22&gt;=50,12,5)),0)+IF(ISNUMBER($S22),IF($S22&lt;=1,15,0),0)</f>
        <v/>
      </c>
      <c r="AL22" s="48" t="n">
        <v>355</v>
      </c>
      <c r="AM22" s="49" t="n"/>
      <c r="AN22" s="48">
        <f>IF(AND(ISNUMBER($P22),ISNUMBER($AL22),$AL22&lt;&gt;0),IF(OR($P22&gt;180,$P22/$AL22*1000&gt;400),"Over ceiling, confirm SKU","Within"),"n/a")</f>
        <v/>
      </c>
      <c r="AO22" s="51" t="n"/>
      <c r="AP22" s="51" t="n"/>
      <c r="AQ22" s="51" t="n"/>
      <c r="AR22" s="34" t="inlineStr">
        <is>
          <t>Retrieved and cited, see Enrichment Log</t>
        </is>
      </c>
      <c r="AS22" s="34" t="inlineStr">
        <is>
          <t>BLANK -&gt; requires live Amazon.ca capture</t>
        </is>
      </c>
      <c r="AT22" s="34" t="inlineStr">
        <is>
          <t>Unverified commercial data</t>
        </is>
      </c>
    </row>
    <row r="23" ht="28" customHeight="1">
      <c r="A23" s="34" t="inlineStr">
        <is>
          <t>OLIPOP</t>
        </is>
      </c>
      <c r="B23" s="34" t="inlineStr">
        <is>
          <t>OLIPOP Prebiotic Soda | Strawberry Vanilla | 15 pack 355mL</t>
        </is>
      </c>
      <c r="C23" s="34" t="inlineStr">
        <is>
          <t>3) Functional beverage (still/sparkling)</t>
        </is>
      </c>
      <c r="D23" s="34" t="inlineStr">
        <is>
          <t>355 mL can</t>
        </is>
      </c>
      <c r="E23" s="48" t="n">
        <v>15</v>
      </c>
      <c r="F23" s="49" t="n"/>
      <c r="G23" s="50">
        <f>IF(AND(ISNUMBER($F23),ISNUMBER($E23),$E23&lt;&gt;0),$F23/$E23,"")</f>
        <v/>
      </c>
      <c r="H23" s="50">
        <f>IF(AND(ISNUMBER($F23),ISNUMBER($AL23),ISNUMBER($E23),($AL23*$E23)&lt;&gt;0),$F23/($AL23*$E23)*100,"")</f>
        <v/>
      </c>
      <c r="I23" s="51" t="n"/>
      <c r="J23" s="52" t="n"/>
      <c r="K23" s="50">
        <f>IF(AND(ISNUMBER($F23),ISNUMBER($J23)),$F23*(1-$J23),"")</f>
        <v/>
      </c>
      <c r="L23" s="51" t="n"/>
      <c r="M23" s="51" t="n"/>
      <c r="N23" s="50">
        <f>IF(ISNUMBER($F23),($F23-IF(ISNUMBER($AM23),$AM23,0))*(1-IF(ISNUMBER($J23),$J23,0)),"")</f>
        <v/>
      </c>
      <c r="O23" s="34" t="inlineStr">
        <is>
          <t>Strawberry Vanilla</t>
        </is>
      </c>
      <c r="P23" s="48" t="n">
        <v>0</v>
      </c>
      <c r="Q23" s="48" t="n">
        <v>30</v>
      </c>
      <c r="R23" s="34" t="inlineStr">
        <is>
          <t>Not listed</t>
        </is>
      </c>
      <c r="S23" s="48" t="n">
        <v>4</v>
      </c>
      <c r="T23" s="48" t="n">
        <v>45</v>
      </c>
      <c r="U23" s="34" t="inlineStr">
        <is>
          <t>Stevia + cassava syrup</t>
        </is>
      </c>
      <c r="V23" s="34" t="inlineStr">
        <is>
          <t>9 g prebiotic fiber, gut/digestive health, low sugar (Vintage/Cherry Cola &amp; Doctor Goodwin ~50 mg caffeine, Ridge Rush ~60 mg; other flavours caffeine free)</t>
        </is>
      </c>
      <c r="W23" s="51" t="n"/>
      <c r="X23" s="51" t="n"/>
      <c r="Y23" s="51" t="n"/>
      <c r="Z23" s="51" t="n"/>
      <c r="AA23" s="34" t="inlineStr">
        <is>
          <t>Very High</t>
        </is>
      </c>
      <c r="AB23" s="34" t="inlineStr">
        <is>
          <t>Category leading prebiotic soda; viral DTC + retail</t>
        </is>
      </c>
      <c r="AC23" s="34" t="inlineStr">
        <is>
          <t>Soda nostalgia that's actually good for your gut</t>
        </is>
      </c>
      <c r="AD23" s="34" t="inlineStr">
        <is>
          <t>Classic soda taste with 9 g fiber and almost no sugar.</t>
        </is>
      </c>
      <c r="AE23" s="51" t="n"/>
      <c r="AF23" s="53">
        <f>IF(AND(ISNUMBER($P23),ISNUMBER($AL23),$AL23&lt;&gt;0),ROUND($P23/$AL23*100,1),"")</f>
        <v/>
      </c>
      <c r="AG23" s="54">
        <f>IF(AND(ISNUMBER($S23),ISNUMBER($AL23),$AL23&lt;&gt;0),ROUND($S23/$AL23*100,2),"")</f>
        <v/>
      </c>
      <c r="AH23" s="53">
        <f>IF(AND(ISNUMBER($Q23),ISNUMBER($AL23),$AL23&lt;&gt;0),ROUND($Q23/$AL23*100,1),"")</f>
        <v/>
      </c>
      <c r="AI23" s="48">
        <f>IF(ISNUMBER($S23),IF($S23&lt;=1,"Yes","No"),"n/a")</f>
        <v/>
      </c>
      <c r="AJ23" s="48">
        <f>IF(ISNUMBER($S23),ROUND(MAX(0,MIN(100,100-$S23*2.5-IF(ISNUMBER($T23),$T23,0)*0.12+IF($S23&lt;=1,12,0))),0),"")</f>
        <v/>
      </c>
      <c r="AK23" s="48">
        <f>IF(ISNUMBER($Q23),IF($Q23&gt;=100,20,IF($Q23&gt;=30,10,0)),0)+IF(ISNUMBER($R23),IF($R23&gt;=100,20,0),0)+IF(ISNUMBER($P23),IF($P23&gt;=150,20,IF($P23&gt;=50,12,5)),0)+IF(ISNUMBER($S23),IF($S23&lt;=1,15,0),0)</f>
        <v/>
      </c>
      <c r="AL23" s="48" t="n">
        <v>355</v>
      </c>
      <c r="AM23" s="49" t="n"/>
      <c r="AN23" s="48">
        <f>IF(AND(ISNUMBER($P23),ISNUMBER($AL23),$AL23&lt;&gt;0),IF(OR($P23&gt;180,$P23/$AL23*1000&gt;400),"Over ceiling, confirm SKU","Within"),"n/a")</f>
        <v/>
      </c>
      <c r="AO23" s="51" t="n"/>
      <c r="AP23" s="51" t="n"/>
      <c r="AQ23" s="51" t="n"/>
      <c r="AR23" s="34" t="inlineStr">
        <is>
          <t>Retrieved and cited, see Enrichment Log</t>
        </is>
      </c>
      <c r="AS23" s="34" t="inlineStr">
        <is>
          <t>BLANK -&gt; requires live Amazon.ca capture</t>
        </is>
      </c>
      <c r="AT23" s="34" t="inlineStr">
        <is>
          <t>Unverified commercial data</t>
        </is>
      </c>
    </row>
    <row r="24" ht="28" customHeight="1">
      <c r="A24" s="34" t="inlineStr">
        <is>
          <t>OLIPOP</t>
        </is>
      </c>
      <c r="B24" s="34" t="inlineStr">
        <is>
          <t>OLIPOP Prebiotic Soda | Strawberry Vanilla | 18 pack 355mL</t>
        </is>
      </c>
      <c r="C24" s="34" t="inlineStr">
        <is>
          <t>3) Functional beverage (still/sparkling)</t>
        </is>
      </c>
      <c r="D24" s="34" t="inlineStr">
        <is>
          <t>355 mL can</t>
        </is>
      </c>
      <c r="E24" s="48" t="n">
        <v>18</v>
      </c>
      <c r="F24" s="49" t="n"/>
      <c r="G24" s="50">
        <f>IF(AND(ISNUMBER($F24),ISNUMBER($E24),$E24&lt;&gt;0),$F24/$E24,"")</f>
        <v/>
      </c>
      <c r="H24" s="50">
        <f>IF(AND(ISNUMBER($F24),ISNUMBER($AL24),ISNUMBER($E24),($AL24*$E24)&lt;&gt;0),$F24/($AL24*$E24)*100,"")</f>
        <v/>
      </c>
      <c r="I24" s="51" t="n"/>
      <c r="J24" s="52" t="n"/>
      <c r="K24" s="50">
        <f>IF(AND(ISNUMBER($F24),ISNUMBER($J24)),$F24*(1-$J24),"")</f>
        <v/>
      </c>
      <c r="L24" s="51" t="n"/>
      <c r="M24" s="51" t="n"/>
      <c r="N24" s="50">
        <f>IF(ISNUMBER($F24),($F24-IF(ISNUMBER($AM24),$AM24,0))*(1-IF(ISNUMBER($J24),$J24,0)),"")</f>
        <v/>
      </c>
      <c r="O24" s="34" t="inlineStr">
        <is>
          <t>Strawberry Vanilla</t>
        </is>
      </c>
      <c r="P24" s="48" t="n">
        <v>0</v>
      </c>
      <c r="Q24" s="48" t="n">
        <v>30</v>
      </c>
      <c r="R24" s="34" t="inlineStr">
        <is>
          <t>Not listed</t>
        </is>
      </c>
      <c r="S24" s="48" t="n">
        <v>4</v>
      </c>
      <c r="T24" s="48" t="n">
        <v>45</v>
      </c>
      <c r="U24" s="34" t="inlineStr">
        <is>
          <t>Stevia + cassava syrup</t>
        </is>
      </c>
      <c r="V24" s="34" t="inlineStr">
        <is>
          <t>9 g prebiotic fiber, gut/digestive health, low sugar (Vintage/Cherry Cola &amp; Doctor Goodwin ~50 mg caffeine, Ridge Rush ~60 mg; other flavours caffeine free)</t>
        </is>
      </c>
      <c r="W24" s="51" t="n"/>
      <c r="X24" s="51" t="n"/>
      <c r="Y24" s="51" t="n"/>
      <c r="Z24" s="51" t="n"/>
      <c r="AA24" s="34" t="inlineStr">
        <is>
          <t>Very High</t>
        </is>
      </c>
      <c r="AB24" s="34" t="inlineStr">
        <is>
          <t>Category leading prebiotic soda; viral DTC + retail</t>
        </is>
      </c>
      <c r="AC24" s="34" t="inlineStr">
        <is>
          <t>Soda nostalgia that's actually good for your gut</t>
        </is>
      </c>
      <c r="AD24" s="34" t="inlineStr">
        <is>
          <t>Classic soda taste with 9 g fiber and almost no sugar.</t>
        </is>
      </c>
      <c r="AE24" s="51" t="n"/>
      <c r="AF24" s="53">
        <f>IF(AND(ISNUMBER($P24),ISNUMBER($AL24),$AL24&lt;&gt;0),ROUND($P24/$AL24*100,1),"")</f>
        <v/>
      </c>
      <c r="AG24" s="54">
        <f>IF(AND(ISNUMBER($S24),ISNUMBER($AL24),$AL24&lt;&gt;0),ROUND($S24/$AL24*100,2),"")</f>
        <v/>
      </c>
      <c r="AH24" s="53">
        <f>IF(AND(ISNUMBER($Q24),ISNUMBER($AL24),$AL24&lt;&gt;0),ROUND($Q24/$AL24*100,1),"")</f>
        <v/>
      </c>
      <c r="AI24" s="48">
        <f>IF(ISNUMBER($S24),IF($S24&lt;=1,"Yes","No"),"n/a")</f>
        <v/>
      </c>
      <c r="AJ24" s="48">
        <f>IF(ISNUMBER($S24),ROUND(MAX(0,MIN(100,100-$S24*2.5-IF(ISNUMBER($T24),$T24,0)*0.12+IF($S24&lt;=1,12,0))),0),"")</f>
        <v/>
      </c>
      <c r="AK24" s="48">
        <f>IF(ISNUMBER($Q24),IF($Q24&gt;=100,20,IF($Q24&gt;=30,10,0)),0)+IF(ISNUMBER($R24),IF($R24&gt;=100,20,0),0)+IF(ISNUMBER($P24),IF($P24&gt;=150,20,IF($P24&gt;=50,12,5)),0)+IF(ISNUMBER($S24),IF($S24&lt;=1,15,0),0)</f>
        <v/>
      </c>
      <c r="AL24" s="48" t="n">
        <v>355</v>
      </c>
      <c r="AM24" s="49" t="n"/>
      <c r="AN24" s="48">
        <f>IF(AND(ISNUMBER($P24),ISNUMBER($AL24),$AL24&lt;&gt;0),IF(OR($P24&gt;180,$P24/$AL24*1000&gt;400),"Over ceiling, confirm SKU","Within"),"n/a")</f>
        <v/>
      </c>
      <c r="AO24" s="51" t="n"/>
      <c r="AP24" s="51" t="n"/>
      <c r="AQ24" s="51" t="n"/>
      <c r="AR24" s="34" t="inlineStr">
        <is>
          <t>Retrieved and cited, see Enrichment Log</t>
        </is>
      </c>
      <c r="AS24" s="34" t="inlineStr">
        <is>
          <t>BLANK -&gt; requires live Amazon.ca capture</t>
        </is>
      </c>
      <c r="AT24" s="34" t="inlineStr">
        <is>
          <t>Unverified commercial data</t>
        </is>
      </c>
    </row>
    <row r="25" ht="28" customHeight="1">
      <c r="A25" s="34" t="inlineStr">
        <is>
          <t>OLIPOP</t>
        </is>
      </c>
      <c r="B25" s="34" t="inlineStr">
        <is>
          <t>OLIPOP Prebiotic Soda | Strawberry Vanilla | 24 pack 355mL</t>
        </is>
      </c>
      <c r="C25" s="34" t="inlineStr">
        <is>
          <t>3) Functional beverage (still/sparkling)</t>
        </is>
      </c>
      <c r="D25" s="34" t="inlineStr">
        <is>
          <t>355 mL can</t>
        </is>
      </c>
      <c r="E25" s="48" t="n">
        <v>24</v>
      </c>
      <c r="F25" s="49" t="n"/>
      <c r="G25" s="50">
        <f>IF(AND(ISNUMBER($F25),ISNUMBER($E25),$E25&lt;&gt;0),$F25/$E25,"")</f>
        <v/>
      </c>
      <c r="H25" s="50">
        <f>IF(AND(ISNUMBER($F25),ISNUMBER($AL25),ISNUMBER($E25),($AL25*$E25)&lt;&gt;0),$F25/($AL25*$E25)*100,"")</f>
        <v/>
      </c>
      <c r="I25" s="51" t="n"/>
      <c r="J25" s="52" t="n"/>
      <c r="K25" s="50">
        <f>IF(AND(ISNUMBER($F25),ISNUMBER($J25)),$F25*(1-$J25),"")</f>
        <v/>
      </c>
      <c r="L25" s="51" t="n"/>
      <c r="M25" s="51" t="n"/>
      <c r="N25" s="50">
        <f>IF(ISNUMBER($F25),($F25-IF(ISNUMBER($AM25),$AM25,0))*(1-IF(ISNUMBER($J25),$J25,0)),"")</f>
        <v/>
      </c>
      <c r="O25" s="34" t="inlineStr">
        <is>
          <t>Strawberry Vanilla</t>
        </is>
      </c>
      <c r="P25" s="48" t="n">
        <v>0</v>
      </c>
      <c r="Q25" s="48" t="n">
        <v>30</v>
      </c>
      <c r="R25" s="34" t="inlineStr">
        <is>
          <t>Not listed</t>
        </is>
      </c>
      <c r="S25" s="48" t="n">
        <v>4</v>
      </c>
      <c r="T25" s="48" t="n">
        <v>45</v>
      </c>
      <c r="U25" s="34" t="inlineStr">
        <is>
          <t>Stevia + cassava syrup</t>
        </is>
      </c>
      <c r="V25" s="34" t="inlineStr">
        <is>
          <t>9 g prebiotic fiber, gut/digestive health, low sugar (Vintage/Cherry Cola &amp; Doctor Goodwin ~50 mg caffeine, Ridge Rush ~60 mg; other flavours caffeine free)</t>
        </is>
      </c>
      <c r="W25" s="51" t="n"/>
      <c r="X25" s="51" t="n"/>
      <c r="Y25" s="51" t="n"/>
      <c r="Z25" s="51" t="n"/>
      <c r="AA25" s="34" t="inlineStr">
        <is>
          <t>Very High</t>
        </is>
      </c>
      <c r="AB25" s="34" t="inlineStr">
        <is>
          <t>Category leading prebiotic soda; viral DTC + retail</t>
        </is>
      </c>
      <c r="AC25" s="34" t="inlineStr">
        <is>
          <t>Soda nostalgia that's actually good for your gut</t>
        </is>
      </c>
      <c r="AD25" s="34" t="inlineStr">
        <is>
          <t>Classic soda taste with 9 g fiber and almost no sugar.</t>
        </is>
      </c>
      <c r="AE25" s="51" t="n"/>
      <c r="AF25" s="53">
        <f>IF(AND(ISNUMBER($P25),ISNUMBER($AL25),$AL25&lt;&gt;0),ROUND($P25/$AL25*100,1),"")</f>
        <v/>
      </c>
      <c r="AG25" s="54">
        <f>IF(AND(ISNUMBER($S25),ISNUMBER($AL25),$AL25&lt;&gt;0),ROUND($S25/$AL25*100,2),"")</f>
        <v/>
      </c>
      <c r="AH25" s="53">
        <f>IF(AND(ISNUMBER($Q25),ISNUMBER($AL25),$AL25&lt;&gt;0),ROUND($Q25/$AL25*100,1),"")</f>
        <v/>
      </c>
      <c r="AI25" s="48">
        <f>IF(ISNUMBER($S25),IF($S25&lt;=1,"Yes","No"),"n/a")</f>
        <v/>
      </c>
      <c r="AJ25" s="48">
        <f>IF(ISNUMBER($S25),ROUND(MAX(0,MIN(100,100-$S25*2.5-IF(ISNUMBER($T25),$T25,0)*0.12+IF($S25&lt;=1,12,0))),0),"")</f>
        <v/>
      </c>
      <c r="AK25" s="48">
        <f>IF(ISNUMBER($Q25),IF($Q25&gt;=100,20,IF($Q25&gt;=30,10,0)),0)+IF(ISNUMBER($R25),IF($R25&gt;=100,20,0),0)+IF(ISNUMBER($P25),IF($P25&gt;=150,20,IF($P25&gt;=50,12,5)),0)+IF(ISNUMBER($S25),IF($S25&lt;=1,15,0),0)</f>
        <v/>
      </c>
      <c r="AL25" s="48" t="n">
        <v>355</v>
      </c>
      <c r="AM25" s="49" t="n"/>
      <c r="AN25" s="48">
        <f>IF(AND(ISNUMBER($P25),ISNUMBER($AL25),$AL25&lt;&gt;0),IF(OR($P25&gt;180,$P25/$AL25*1000&gt;400),"Over ceiling, confirm SKU","Within"),"n/a")</f>
        <v/>
      </c>
      <c r="AO25" s="51" t="n"/>
      <c r="AP25" s="51" t="n"/>
      <c r="AQ25" s="51" t="n"/>
      <c r="AR25" s="34" t="inlineStr">
        <is>
          <t>Retrieved and cited, see Enrichment Log</t>
        </is>
      </c>
      <c r="AS25" s="34" t="inlineStr">
        <is>
          <t>BLANK -&gt; requires live Amazon.ca capture</t>
        </is>
      </c>
      <c r="AT25" s="34" t="inlineStr">
        <is>
          <t>Unverified commercial data</t>
        </is>
      </c>
    </row>
    <row r="26" ht="28" customHeight="1">
      <c r="A26" s="34" t="inlineStr">
        <is>
          <t>OLIPOP</t>
        </is>
      </c>
      <c r="B26" s="34" t="inlineStr">
        <is>
          <t>OLIPOP Prebiotic Soda | Orange Squeeze | single 355mL</t>
        </is>
      </c>
      <c r="C26" s="34" t="inlineStr">
        <is>
          <t>3) Functional beverage (still/sparkling)</t>
        </is>
      </c>
      <c r="D26" s="34" t="inlineStr">
        <is>
          <t>355 mL can</t>
        </is>
      </c>
      <c r="E26" s="48" t="n">
        <v>1</v>
      </c>
      <c r="F26" s="49" t="n"/>
      <c r="G26" s="50">
        <f>IF(AND(ISNUMBER($F26),ISNUMBER($E26),$E26&lt;&gt;0),$F26/$E26,"")</f>
        <v/>
      </c>
      <c r="H26" s="50">
        <f>IF(AND(ISNUMBER($F26),ISNUMBER($AL26),ISNUMBER($E26),($AL26*$E26)&lt;&gt;0),$F26/($AL26*$E26)*100,"")</f>
        <v/>
      </c>
      <c r="I26" s="51" t="n"/>
      <c r="J26" s="52" t="n"/>
      <c r="K26" s="50">
        <f>IF(AND(ISNUMBER($F26),ISNUMBER($J26)),$F26*(1-$J26),"")</f>
        <v/>
      </c>
      <c r="L26" s="51" t="n"/>
      <c r="M26" s="51" t="n"/>
      <c r="N26" s="50">
        <f>IF(ISNUMBER($F26),($F26-IF(ISNUMBER($AM26),$AM26,0))*(1-IF(ISNUMBER($J26),$J26,0)),"")</f>
        <v/>
      </c>
      <c r="O26" s="34" t="inlineStr">
        <is>
          <t>Orange Squeeze</t>
        </is>
      </c>
      <c r="P26" s="48" t="n">
        <v>0</v>
      </c>
      <c r="Q26" s="48" t="n">
        <v>30</v>
      </c>
      <c r="R26" s="34" t="inlineStr">
        <is>
          <t>Not listed</t>
        </is>
      </c>
      <c r="S26" s="48" t="n">
        <v>4</v>
      </c>
      <c r="T26" s="48" t="n">
        <v>45</v>
      </c>
      <c r="U26" s="34" t="inlineStr">
        <is>
          <t>Stevia + cassava syrup</t>
        </is>
      </c>
      <c r="V26" s="34" t="inlineStr">
        <is>
          <t>9 g prebiotic fiber, gut/digestive health, low sugar (Vintage/Cherry Cola &amp; Doctor Goodwin ~50 mg caffeine, Ridge Rush ~60 mg; other flavours caffeine free)</t>
        </is>
      </c>
      <c r="W26" s="51" t="n"/>
      <c r="X26" s="51" t="n"/>
      <c r="Y26" s="51" t="n"/>
      <c r="Z26" s="51" t="n"/>
      <c r="AA26" s="34" t="inlineStr">
        <is>
          <t>Very High</t>
        </is>
      </c>
      <c r="AB26" s="34" t="inlineStr">
        <is>
          <t>Category leading prebiotic soda; viral DTC + retail</t>
        </is>
      </c>
      <c r="AC26" s="34" t="inlineStr">
        <is>
          <t>Soda nostalgia that's actually good for your gut</t>
        </is>
      </c>
      <c r="AD26" s="34" t="inlineStr">
        <is>
          <t>Classic soda taste with 9 g fiber and almost no sugar.</t>
        </is>
      </c>
      <c r="AE26" s="51" t="n"/>
      <c r="AF26" s="53">
        <f>IF(AND(ISNUMBER($P26),ISNUMBER($AL26),$AL26&lt;&gt;0),ROUND($P26/$AL26*100,1),"")</f>
        <v/>
      </c>
      <c r="AG26" s="54">
        <f>IF(AND(ISNUMBER($S26),ISNUMBER($AL26),$AL26&lt;&gt;0),ROUND($S26/$AL26*100,2),"")</f>
        <v/>
      </c>
      <c r="AH26" s="53">
        <f>IF(AND(ISNUMBER($Q26),ISNUMBER($AL26),$AL26&lt;&gt;0),ROUND($Q26/$AL26*100,1),"")</f>
        <v/>
      </c>
      <c r="AI26" s="48">
        <f>IF(ISNUMBER($S26),IF($S26&lt;=1,"Yes","No"),"n/a")</f>
        <v/>
      </c>
      <c r="AJ26" s="48">
        <f>IF(ISNUMBER($S26),ROUND(MAX(0,MIN(100,100-$S26*2.5-IF(ISNUMBER($T26),$T26,0)*0.12+IF($S26&lt;=1,12,0))),0),"")</f>
        <v/>
      </c>
      <c r="AK26" s="48">
        <f>IF(ISNUMBER($Q26),IF($Q26&gt;=100,20,IF($Q26&gt;=30,10,0)),0)+IF(ISNUMBER($R26),IF($R26&gt;=100,20,0),0)+IF(ISNUMBER($P26),IF($P26&gt;=150,20,IF($P26&gt;=50,12,5)),0)+IF(ISNUMBER($S26),IF($S26&lt;=1,15,0),0)</f>
        <v/>
      </c>
      <c r="AL26" s="48" t="n">
        <v>355</v>
      </c>
      <c r="AM26" s="49" t="n"/>
      <c r="AN26" s="48">
        <f>IF(AND(ISNUMBER($P26),ISNUMBER($AL26),$AL26&lt;&gt;0),IF(OR($P26&gt;180,$P26/$AL26*1000&gt;400),"Over ceiling, confirm SKU","Within"),"n/a")</f>
        <v/>
      </c>
      <c r="AO26" s="51" t="n"/>
      <c r="AP26" s="51" t="n"/>
      <c r="AQ26" s="51" t="n"/>
      <c r="AR26" s="34" t="inlineStr">
        <is>
          <t>Retrieved and cited, see Enrichment Log</t>
        </is>
      </c>
      <c r="AS26" s="34" t="inlineStr">
        <is>
          <t>BLANK -&gt; requires live Amazon.ca capture</t>
        </is>
      </c>
      <c r="AT26" s="34" t="inlineStr">
        <is>
          <t>Unverified commercial data</t>
        </is>
      </c>
    </row>
    <row r="27" ht="28" customHeight="1">
      <c r="A27" s="34" t="inlineStr">
        <is>
          <t>OLIPOP</t>
        </is>
      </c>
      <c r="B27" s="34" t="inlineStr">
        <is>
          <t>OLIPOP Prebiotic Soda | Orange Squeeze | 8 pack 355mL</t>
        </is>
      </c>
      <c r="C27" s="34" t="inlineStr">
        <is>
          <t>3) Functional beverage (still/sparkling)</t>
        </is>
      </c>
      <c r="D27" s="34" t="inlineStr">
        <is>
          <t>355 mL can</t>
        </is>
      </c>
      <c r="E27" s="48" t="n">
        <v>8</v>
      </c>
      <c r="F27" s="49" t="n"/>
      <c r="G27" s="50">
        <f>IF(AND(ISNUMBER($F27),ISNUMBER($E27),$E27&lt;&gt;0),$F27/$E27,"")</f>
        <v/>
      </c>
      <c r="H27" s="50">
        <f>IF(AND(ISNUMBER($F27),ISNUMBER($AL27),ISNUMBER($E27),($AL27*$E27)&lt;&gt;0),$F27/($AL27*$E27)*100,"")</f>
        <v/>
      </c>
      <c r="I27" s="51" t="n"/>
      <c r="J27" s="52" t="n"/>
      <c r="K27" s="50">
        <f>IF(AND(ISNUMBER($F27),ISNUMBER($J27)),$F27*(1-$J27),"")</f>
        <v/>
      </c>
      <c r="L27" s="51" t="n"/>
      <c r="M27" s="51" t="n"/>
      <c r="N27" s="50">
        <f>IF(ISNUMBER($F27),($F27-IF(ISNUMBER($AM27),$AM27,0))*(1-IF(ISNUMBER($J27),$J27,0)),"")</f>
        <v/>
      </c>
      <c r="O27" s="34" t="inlineStr">
        <is>
          <t>Orange Squeeze</t>
        </is>
      </c>
      <c r="P27" s="48" t="n">
        <v>0</v>
      </c>
      <c r="Q27" s="48" t="n">
        <v>30</v>
      </c>
      <c r="R27" s="34" t="inlineStr">
        <is>
          <t>Not listed</t>
        </is>
      </c>
      <c r="S27" s="48" t="n">
        <v>4</v>
      </c>
      <c r="T27" s="48" t="n">
        <v>45</v>
      </c>
      <c r="U27" s="34" t="inlineStr">
        <is>
          <t>Stevia + cassava syrup</t>
        </is>
      </c>
      <c r="V27" s="34" t="inlineStr">
        <is>
          <t>9 g prebiotic fiber, gut/digestive health, low sugar (Vintage/Cherry Cola &amp; Doctor Goodwin ~50 mg caffeine, Ridge Rush ~60 mg; other flavours caffeine free)</t>
        </is>
      </c>
      <c r="W27" s="51" t="n"/>
      <c r="X27" s="51" t="n"/>
      <c r="Y27" s="51" t="n"/>
      <c r="Z27" s="51" t="n"/>
      <c r="AA27" s="34" t="inlineStr">
        <is>
          <t>Very High</t>
        </is>
      </c>
      <c r="AB27" s="34" t="inlineStr">
        <is>
          <t>Category leading prebiotic soda; viral DTC + retail</t>
        </is>
      </c>
      <c r="AC27" s="34" t="inlineStr">
        <is>
          <t>Soda nostalgia that's actually good for your gut</t>
        </is>
      </c>
      <c r="AD27" s="34" t="inlineStr">
        <is>
          <t>Classic soda taste with 9 g fiber and almost no sugar.</t>
        </is>
      </c>
      <c r="AE27" s="51" t="n"/>
      <c r="AF27" s="53">
        <f>IF(AND(ISNUMBER($P27),ISNUMBER($AL27),$AL27&lt;&gt;0),ROUND($P27/$AL27*100,1),"")</f>
        <v/>
      </c>
      <c r="AG27" s="54">
        <f>IF(AND(ISNUMBER($S27),ISNUMBER($AL27),$AL27&lt;&gt;0),ROUND($S27/$AL27*100,2),"")</f>
        <v/>
      </c>
      <c r="AH27" s="53">
        <f>IF(AND(ISNUMBER($Q27),ISNUMBER($AL27),$AL27&lt;&gt;0),ROUND($Q27/$AL27*100,1),"")</f>
        <v/>
      </c>
      <c r="AI27" s="48">
        <f>IF(ISNUMBER($S27),IF($S27&lt;=1,"Yes","No"),"n/a")</f>
        <v/>
      </c>
      <c r="AJ27" s="48">
        <f>IF(ISNUMBER($S27),ROUND(MAX(0,MIN(100,100-$S27*2.5-IF(ISNUMBER($T27),$T27,0)*0.12+IF($S27&lt;=1,12,0))),0),"")</f>
        <v/>
      </c>
      <c r="AK27" s="48">
        <f>IF(ISNUMBER($Q27),IF($Q27&gt;=100,20,IF($Q27&gt;=30,10,0)),0)+IF(ISNUMBER($R27),IF($R27&gt;=100,20,0),0)+IF(ISNUMBER($P27),IF($P27&gt;=150,20,IF($P27&gt;=50,12,5)),0)+IF(ISNUMBER($S27),IF($S27&lt;=1,15,0),0)</f>
        <v/>
      </c>
      <c r="AL27" s="48" t="n">
        <v>355</v>
      </c>
      <c r="AM27" s="49" t="n"/>
      <c r="AN27" s="48">
        <f>IF(AND(ISNUMBER($P27),ISNUMBER($AL27),$AL27&lt;&gt;0),IF(OR($P27&gt;180,$P27/$AL27*1000&gt;400),"Over ceiling, confirm SKU","Within"),"n/a")</f>
        <v/>
      </c>
      <c r="AO27" s="51" t="n"/>
      <c r="AP27" s="51" t="n"/>
      <c r="AQ27" s="51" t="n"/>
      <c r="AR27" s="34" t="inlineStr">
        <is>
          <t>Retrieved and cited, see Enrichment Log</t>
        </is>
      </c>
      <c r="AS27" s="34" t="inlineStr">
        <is>
          <t>BLANK -&gt; requires live Amazon.ca capture</t>
        </is>
      </c>
      <c r="AT27" s="34" t="inlineStr">
        <is>
          <t>Unverified commercial data</t>
        </is>
      </c>
    </row>
    <row r="28" ht="28" customHeight="1">
      <c r="A28" s="34" t="inlineStr">
        <is>
          <t>OLIPOP</t>
        </is>
      </c>
      <c r="B28" s="34" t="inlineStr">
        <is>
          <t>OLIPOP Prebiotic Soda | Orange Squeeze | 12 pack 355mL</t>
        </is>
      </c>
      <c r="C28" s="34" t="inlineStr">
        <is>
          <t>3) Functional beverage (still/sparkling)</t>
        </is>
      </c>
      <c r="D28" s="34" t="inlineStr">
        <is>
          <t>355 mL can</t>
        </is>
      </c>
      <c r="E28" s="48" t="n">
        <v>12</v>
      </c>
      <c r="F28" s="49" t="n"/>
      <c r="G28" s="50">
        <f>IF(AND(ISNUMBER($F28),ISNUMBER($E28),$E28&lt;&gt;0),$F28/$E28,"")</f>
        <v/>
      </c>
      <c r="H28" s="50">
        <f>IF(AND(ISNUMBER($F28),ISNUMBER($AL28),ISNUMBER($E28),($AL28*$E28)&lt;&gt;0),$F28/($AL28*$E28)*100,"")</f>
        <v/>
      </c>
      <c r="I28" s="51" t="n"/>
      <c r="J28" s="52" t="n"/>
      <c r="K28" s="50">
        <f>IF(AND(ISNUMBER($F28),ISNUMBER($J28)),$F28*(1-$J28),"")</f>
        <v/>
      </c>
      <c r="L28" s="51" t="n"/>
      <c r="M28" s="51" t="n"/>
      <c r="N28" s="50">
        <f>IF(ISNUMBER($F28),($F28-IF(ISNUMBER($AM28),$AM28,0))*(1-IF(ISNUMBER($J28),$J28,0)),"")</f>
        <v/>
      </c>
      <c r="O28" s="34" t="inlineStr">
        <is>
          <t>Orange Squeeze</t>
        </is>
      </c>
      <c r="P28" s="48" t="n">
        <v>0</v>
      </c>
      <c r="Q28" s="48" t="n">
        <v>30</v>
      </c>
      <c r="R28" s="34" t="inlineStr">
        <is>
          <t>Not listed</t>
        </is>
      </c>
      <c r="S28" s="48" t="n">
        <v>4</v>
      </c>
      <c r="T28" s="48" t="n">
        <v>45</v>
      </c>
      <c r="U28" s="34" t="inlineStr">
        <is>
          <t>Stevia + cassava syrup</t>
        </is>
      </c>
      <c r="V28" s="34" t="inlineStr">
        <is>
          <t>9 g prebiotic fiber, gut/digestive health, low sugar (Vintage/Cherry Cola &amp; Doctor Goodwin ~50 mg caffeine, Ridge Rush ~60 mg; other flavours caffeine free)</t>
        </is>
      </c>
      <c r="W28" s="51" t="n"/>
      <c r="X28" s="51" t="n"/>
      <c r="Y28" s="51" t="n"/>
      <c r="Z28" s="51" t="n"/>
      <c r="AA28" s="34" t="inlineStr">
        <is>
          <t>Very High</t>
        </is>
      </c>
      <c r="AB28" s="34" t="inlineStr">
        <is>
          <t>Category leading prebiotic soda; viral DTC + retail</t>
        </is>
      </c>
      <c r="AC28" s="34" t="inlineStr">
        <is>
          <t>Soda nostalgia that's actually good for your gut</t>
        </is>
      </c>
      <c r="AD28" s="34" t="inlineStr">
        <is>
          <t>Classic soda taste with 9 g fiber and almost no sugar.</t>
        </is>
      </c>
      <c r="AE28" s="51" t="n"/>
      <c r="AF28" s="53">
        <f>IF(AND(ISNUMBER($P28),ISNUMBER($AL28),$AL28&lt;&gt;0),ROUND($P28/$AL28*100,1),"")</f>
        <v/>
      </c>
      <c r="AG28" s="54">
        <f>IF(AND(ISNUMBER($S28),ISNUMBER($AL28),$AL28&lt;&gt;0),ROUND($S28/$AL28*100,2),"")</f>
        <v/>
      </c>
      <c r="AH28" s="53">
        <f>IF(AND(ISNUMBER($Q28),ISNUMBER($AL28),$AL28&lt;&gt;0),ROUND($Q28/$AL28*100,1),"")</f>
        <v/>
      </c>
      <c r="AI28" s="48">
        <f>IF(ISNUMBER($S28),IF($S28&lt;=1,"Yes","No"),"n/a")</f>
        <v/>
      </c>
      <c r="AJ28" s="48">
        <f>IF(ISNUMBER($S28),ROUND(MAX(0,MIN(100,100-$S28*2.5-IF(ISNUMBER($T28),$T28,0)*0.12+IF($S28&lt;=1,12,0))),0),"")</f>
        <v/>
      </c>
      <c r="AK28" s="48">
        <f>IF(ISNUMBER($Q28),IF($Q28&gt;=100,20,IF($Q28&gt;=30,10,0)),0)+IF(ISNUMBER($R28),IF($R28&gt;=100,20,0),0)+IF(ISNUMBER($P28),IF($P28&gt;=150,20,IF($P28&gt;=50,12,5)),0)+IF(ISNUMBER($S28),IF($S28&lt;=1,15,0),0)</f>
        <v/>
      </c>
      <c r="AL28" s="48" t="n">
        <v>355</v>
      </c>
      <c r="AM28" s="49" t="n"/>
      <c r="AN28" s="48">
        <f>IF(AND(ISNUMBER($P28),ISNUMBER($AL28),$AL28&lt;&gt;0),IF(OR($P28&gt;180,$P28/$AL28*1000&gt;400),"Over ceiling, confirm SKU","Within"),"n/a")</f>
        <v/>
      </c>
      <c r="AO28" s="51" t="n"/>
      <c r="AP28" s="51" t="n"/>
      <c r="AQ28" s="51" t="n"/>
      <c r="AR28" s="34" t="inlineStr">
        <is>
          <t>Retrieved and cited, see Enrichment Log</t>
        </is>
      </c>
      <c r="AS28" s="34" t="inlineStr">
        <is>
          <t>BLANK -&gt; requires live Amazon.ca capture</t>
        </is>
      </c>
      <c r="AT28" s="34" t="inlineStr">
        <is>
          <t>Unverified commercial data</t>
        </is>
      </c>
    </row>
    <row r="29" ht="28" customHeight="1">
      <c r="A29" s="34" t="inlineStr">
        <is>
          <t>OLIPOP</t>
        </is>
      </c>
      <c r="B29" s="34" t="inlineStr">
        <is>
          <t>OLIPOP Prebiotic Soda | Orange Squeeze | 15 pack 355mL</t>
        </is>
      </c>
      <c r="C29" s="34" t="inlineStr">
        <is>
          <t>3) Functional beverage (still/sparkling)</t>
        </is>
      </c>
      <c r="D29" s="34" t="inlineStr">
        <is>
          <t>355 mL can</t>
        </is>
      </c>
      <c r="E29" s="48" t="n">
        <v>15</v>
      </c>
      <c r="F29" s="49" t="n"/>
      <c r="G29" s="50">
        <f>IF(AND(ISNUMBER($F29),ISNUMBER($E29),$E29&lt;&gt;0),$F29/$E29,"")</f>
        <v/>
      </c>
      <c r="H29" s="50">
        <f>IF(AND(ISNUMBER($F29),ISNUMBER($AL29),ISNUMBER($E29),($AL29*$E29)&lt;&gt;0),$F29/($AL29*$E29)*100,"")</f>
        <v/>
      </c>
      <c r="I29" s="51" t="n"/>
      <c r="J29" s="52" t="n"/>
      <c r="K29" s="50">
        <f>IF(AND(ISNUMBER($F29),ISNUMBER($J29)),$F29*(1-$J29),"")</f>
        <v/>
      </c>
      <c r="L29" s="51" t="n"/>
      <c r="M29" s="51" t="n"/>
      <c r="N29" s="50">
        <f>IF(ISNUMBER($F29),($F29-IF(ISNUMBER($AM29),$AM29,0))*(1-IF(ISNUMBER($J29),$J29,0)),"")</f>
        <v/>
      </c>
      <c r="O29" s="34" t="inlineStr">
        <is>
          <t>Orange Squeeze</t>
        </is>
      </c>
      <c r="P29" s="48" t="n">
        <v>0</v>
      </c>
      <c r="Q29" s="48" t="n">
        <v>30</v>
      </c>
      <c r="R29" s="34" t="inlineStr">
        <is>
          <t>Not listed</t>
        </is>
      </c>
      <c r="S29" s="48" t="n">
        <v>4</v>
      </c>
      <c r="T29" s="48" t="n">
        <v>45</v>
      </c>
      <c r="U29" s="34" t="inlineStr">
        <is>
          <t>Stevia + cassava syrup</t>
        </is>
      </c>
      <c r="V29" s="34" t="inlineStr">
        <is>
          <t>9 g prebiotic fiber, gut/digestive health, low sugar (Vintage/Cherry Cola &amp; Doctor Goodwin ~50 mg caffeine, Ridge Rush ~60 mg; other flavours caffeine free)</t>
        </is>
      </c>
      <c r="W29" s="51" t="n"/>
      <c r="X29" s="51" t="n"/>
      <c r="Y29" s="51" t="n"/>
      <c r="Z29" s="51" t="n"/>
      <c r="AA29" s="34" t="inlineStr">
        <is>
          <t>Very High</t>
        </is>
      </c>
      <c r="AB29" s="34" t="inlineStr">
        <is>
          <t>Category leading prebiotic soda; viral DTC + retail</t>
        </is>
      </c>
      <c r="AC29" s="34" t="inlineStr">
        <is>
          <t>Soda nostalgia that's actually good for your gut</t>
        </is>
      </c>
      <c r="AD29" s="34" t="inlineStr">
        <is>
          <t>Classic soda taste with 9 g fiber and almost no sugar.</t>
        </is>
      </c>
      <c r="AE29" s="51" t="n"/>
      <c r="AF29" s="53">
        <f>IF(AND(ISNUMBER($P29),ISNUMBER($AL29),$AL29&lt;&gt;0),ROUND($P29/$AL29*100,1),"")</f>
        <v/>
      </c>
      <c r="AG29" s="54">
        <f>IF(AND(ISNUMBER($S29),ISNUMBER($AL29),$AL29&lt;&gt;0),ROUND($S29/$AL29*100,2),"")</f>
        <v/>
      </c>
      <c r="AH29" s="53">
        <f>IF(AND(ISNUMBER($Q29),ISNUMBER($AL29),$AL29&lt;&gt;0),ROUND($Q29/$AL29*100,1),"")</f>
        <v/>
      </c>
      <c r="AI29" s="48">
        <f>IF(ISNUMBER($S29),IF($S29&lt;=1,"Yes","No"),"n/a")</f>
        <v/>
      </c>
      <c r="AJ29" s="48">
        <f>IF(ISNUMBER($S29),ROUND(MAX(0,MIN(100,100-$S29*2.5-IF(ISNUMBER($T29),$T29,0)*0.12+IF($S29&lt;=1,12,0))),0),"")</f>
        <v/>
      </c>
      <c r="AK29" s="48">
        <f>IF(ISNUMBER($Q29),IF($Q29&gt;=100,20,IF($Q29&gt;=30,10,0)),0)+IF(ISNUMBER($R29),IF($R29&gt;=100,20,0),0)+IF(ISNUMBER($P29),IF($P29&gt;=150,20,IF($P29&gt;=50,12,5)),0)+IF(ISNUMBER($S29),IF($S29&lt;=1,15,0),0)</f>
        <v/>
      </c>
      <c r="AL29" s="48" t="n">
        <v>355</v>
      </c>
      <c r="AM29" s="49" t="n"/>
      <c r="AN29" s="48">
        <f>IF(AND(ISNUMBER($P29),ISNUMBER($AL29),$AL29&lt;&gt;0),IF(OR($P29&gt;180,$P29/$AL29*1000&gt;400),"Over ceiling, confirm SKU","Within"),"n/a")</f>
        <v/>
      </c>
      <c r="AO29" s="51" t="n"/>
      <c r="AP29" s="51" t="n"/>
      <c r="AQ29" s="51" t="n"/>
      <c r="AR29" s="34" t="inlineStr">
        <is>
          <t>Retrieved and cited, see Enrichment Log</t>
        </is>
      </c>
      <c r="AS29" s="34" t="inlineStr">
        <is>
          <t>BLANK -&gt; requires live Amazon.ca capture</t>
        </is>
      </c>
      <c r="AT29" s="34" t="inlineStr">
        <is>
          <t>Unverified commercial data</t>
        </is>
      </c>
    </row>
    <row r="30" ht="28" customHeight="1">
      <c r="A30" s="34" t="inlineStr">
        <is>
          <t>OLIPOP</t>
        </is>
      </c>
      <c r="B30" s="34" t="inlineStr">
        <is>
          <t>OLIPOP Prebiotic Soda | Orange Squeeze | 18 pack 355mL</t>
        </is>
      </c>
      <c r="C30" s="34" t="inlineStr">
        <is>
          <t>3) Functional beverage (still/sparkling)</t>
        </is>
      </c>
      <c r="D30" s="34" t="inlineStr">
        <is>
          <t>355 mL can</t>
        </is>
      </c>
      <c r="E30" s="48" t="n">
        <v>18</v>
      </c>
      <c r="F30" s="49" t="n"/>
      <c r="G30" s="50">
        <f>IF(AND(ISNUMBER($F30),ISNUMBER($E30),$E30&lt;&gt;0),$F30/$E30,"")</f>
        <v/>
      </c>
      <c r="H30" s="50">
        <f>IF(AND(ISNUMBER($F30),ISNUMBER($AL30),ISNUMBER($E30),($AL30*$E30)&lt;&gt;0),$F30/($AL30*$E30)*100,"")</f>
        <v/>
      </c>
      <c r="I30" s="51" t="n"/>
      <c r="J30" s="52" t="n"/>
      <c r="K30" s="50">
        <f>IF(AND(ISNUMBER($F30),ISNUMBER($J30)),$F30*(1-$J30),"")</f>
        <v/>
      </c>
      <c r="L30" s="51" t="n"/>
      <c r="M30" s="51" t="n"/>
      <c r="N30" s="50">
        <f>IF(ISNUMBER($F30),($F30-IF(ISNUMBER($AM30),$AM30,0))*(1-IF(ISNUMBER($J30),$J30,0)),"")</f>
        <v/>
      </c>
      <c r="O30" s="34" t="inlineStr">
        <is>
          <t>Orange Squeeze</t>
        </is>
      </c>
      <c r="P30" s="48" t="n">
        <v>0</v>
      </c>
      <c r="Q30" s="48" t="n">
        <v>30</v>
      </c>
      <c r="R30" s="34" t="inlineStr">
        <is>
          <t>Not listed</t>
        </is>
      </c>
      <c r="S30" s="48" t="n">
        <v>4</v>
      </c>
      <c r="T30" s="48" t="n">
        <v>45</v>
      </c>
      <c r="U30" s="34" t="inlineStr">
        <is>
          <t>Stevia + cassava syrup</t>
        </is>
      </c>
      <c r="V30" s="34" t="inlineStr">
        <is>
          <t>9 g prebiotic fiber, gut/digestive health, low sugar (Vintage/Cherry Cola &amp; Doctor Goodwin ~50 mg caffeine, Ridge Rush ~60 mg; other flavours caffeine free)</t>
        </is>
      </c>
      <c r="W30" s="51" t="n"/>
      <c r="X30" s="51" t="n"/>
      <c r="Y30" s="51" t="n"/>
      <c r="Z30" s="51" t="n"/>
      <c r="AA30" s="34" t="inlineStr">
        <is>
          <t>Very High</t>
        </is>
      </c>
      <c r="AB30" s="34" t="inlineStr">
        <is>
          <t>Category leading prebiotic soda; viral DTC + retail</t>
        </is>
      </c>
      <c r="AC30" s="34" t="inlineStr">
        <is>
          <t>Soda nostalgia that's actually good for your gut</t>
        </is>
      </c>
      <c r="AD30" s="34" t="inlineStr">
        <is>
          <t>Classic soda taste with 9 g fiber and almost no sugar.</t>
        </is>
      </c>
      <c r="AE30" s="51" t="n"/>
      <c r="AF30" s="53">
        <f>IF(AND(ISNUMBER($P30),ISNUMBER($AL30),$AL30&lt;&gt;0),ROUND($P30/$AL30*100,1),"")</f>
        <v/>
      </c>
      <c r="AG30" s="54">
        <f>IF(AND(ISNUMBER($S30),ISNUMBER($AL30),$AL30&lt;&gt;0),ROUND($S30/$AL30*100,2),"")</f>
        <v/>
      </c>
      <c r="AH30" s="53">
        <f>IF(AND(ISNUMBER($Q30),ISNUMBER($AL30),$AL30&lt;&gt;0),ROUND($Q30/$AL30*100,1),"")</f>
        <v/>
      </c>
      <c r="AI30" s="48">
        <f>IF(ISNUMBER($S30),IF($S30&lt;=1,"Yes","No"),"n/a")</f>
        <v/>
      </c>
      <c r="AJ30" s="48">
        <f>IF(ISNUMBER($S30),ROUND(MAX(0,MIN(100,100-$S30*2.5-IF(ISNUMBER($T30),$T30,0)*0.12+IF($S30&lt;=1,12,0))),0),"")</f>
        <v/>
      </c>
      <c r="AK30" s="48">
        <f>IF(ISNUMBER($Q30),IF($Q30&gt;=100,20,IF($Q30&gt;=30,10,0)),0)+IF(ISNUMBER($R30),IF($R30&gt;=100,20,0),0)+IF(ISNUMBER($P30),IF($P30&gt;=150,20,IF($P30&gt;=50,12,5)),0)+IF(ISNUMBER($S30),IF($S30&lt;=1,15,0),0)</f>
        <v/>
      </c>
      <c r="AL30" s="48" t="n">
        <v>355</v>
      </c>
      <c r="AM30" s="49" t="n"/>
      <c r="AN30" s="48">
        <f>IF(AND(ISNUMBER($P30),ISNUMBER($AL30),$AL30&lt;&gt;0),IF(OR($P30&gt;180,$P30/$AL30*1000&gt;400),"Over ceiling, confirm SKU","Within"),"n/a")</f>
        <v/>
      </c>
      <c r="AO30" s="51" t="n"/>
      <c r="AP30" s="51" t="n"/>
      <c r="AQ30" s="51" t="n"/>
      <c r="AR30" s="34" t="inlineStr">
        <is>
          <t>Retrieved and cited, see Enrichment Log</t>
        </is>
      </c>
      <c r="AS30" s="34" t="inlineStr">
        <is>
          <t>BLANK -&gt; requires live Amazon.ca capture</t>
        </is>
      </c>
      <c r="AT30" s="34" t="inlineStr">
        <is>
          <t>Unverified commercial data</t>
        </is>
      </c>
    </row>
    <row r="31" ht="28" customHeight="1">
      <c r="A31" s="34" t="inlineStr">
        <is>
          <t>OLIPOP</t>
        </is>
      </c>
      <c r="B31" s="34" t="inlineStr">
        <is>
          <t>OLIPOP Prebiotic Soda | Orange Squeeze | 24 pack 355mL</t>
        </is>
      </c>
      <c r="C31" s="34" t="inlineStr">
        <is>
          <t>3) Functional beverage (still/sparkling)</t>
        </is>
      </c>
      <c r="D31" s="34" t="inlineStr">
        <is>
          <t>355 mL can</t>
        </is>
      </c>
      <c r="E31" s="48" t="n">
        <v>24</v>
      </c>
      <c r="F31" s="49" t="n"/>
      <c r="G31" s="50">
        <f>IF(AND(ISNUMBER($F31),ISNUMBER($E31),$E31&lt;&gt;0),$F31/$E31,"")</f>
        <v/>
      </c>
      <c r="H31" s="50">
        <f>IF(AND(ISNUMBER($F31),ISNUMBER($AL31),ISNUMBER($E31),($AL31*$E31)&lt;&gt;0),$F31/($AL31*$E31)*100,"")</f>
        <v/>
      </c>
      <c r="I31" s="51" t="n"/>
      <c r="J31" s="52" t="n"/>
      <c r="K31" s="50">
        <f>IF(AND(ISNUMBER($F31),ISNUMBER($J31)),$F31*(1-$J31),"")</f>
        <v/>
      </c>
      <c r="L31" s="51" t="n"/>
      <c r="M31" s="51" t="n"/>
      <c r="N31" s="50">
        <f>IF(ISNUMBER($F31),($F31-IF(ISNUMBER($AM31),$AM31,0))*(1-IF(ISNUMBER($J31),$J31,0)),"")</f>
        <v/>
      </c>
      <c r="O31" s="34" t="inlineStr">
        <is>
          <t>Orange Squeeze</t>
        </is>
      </c>
      <c r="P31" s="48" t="n">
        <v>0</v>
      </c>
      <c r="Q31" s="48" t="n">
        <v>30</v>
      </c>
      <c r="R31" s="34" t="inlineStr">
        <is>
          <t>Not listed</t>
        </is>
      </c>
      <c r="S31" s="48" t="n">
        <v>4</v>
      </c>
      <c r="T31" s="48" t="n">
        <v>45</v>
      </c>
      <c r="U31" s="34" t="inlineStr">
        <is>
          <t>Stevia + cassava syrup</t>
        </is>
      </c>
      <c r="V31" s="34" t="inlineStr">
        <is>
          <t>9 g prebiotic fiber, gut/digestive health, low sugar (Vintage/Cherry Cola &amp; Doctor Goodwin ~50 mg caffeine, Ridge Rush ~60 mg; other flavours caffeine free)</t>
        </is>
      </c>
      <c r="W31" s="51" t="n"/>
      <c r="X31" s="51" t="n"/>
      <c r="Y31" s="51" t="n"/>
      <c r="Z31" s="51" t="n"/>
      <c r="AA31" s="34" t="inlineStr">
        <is>
          <t>Very High</t>
        </is>
      </c>
      <c r="AB31" s="34" t="inlineStr">
        <is>
          <t>Category leading prebiotic soda; viral DTC + retail</t>
        </is>
      </c>
      <c r="AC31" s="34" t="inlineStr">
        <is>
          <t>Soda nostalgia that's actually good for your gut</t>
        </is>
      </c>
      <c r="AD31" s="34" t="inlineStr">
        <is>
          <t>Classic soda taste with 9 g fiber and almost no sugar.</t>
        </is>
      </c>
      <c r="AE31" s="51" t="n"/>
      <c r="AF31" s="53">
        <f>IF(AND(ISNUMBER($P31),ISNUMBER($AL31),$AL31&lt;&gt;0),ROUND($P31/$AL31*100,1),"")</f>
        <v/>
      </c>
      <c r="AG31" s="54">
        <f>IF(AND(ISNUMBER($S31),ISNUMBER($AL31),$AL31&lt;&gt;0),ROUND($S31/$AL31*100,2),"")</f>
        <v/>
      </c>
      <c r="AH31" s="53">
        <f>IF(AND(ISNUMBER($Q31),ISNUMBER($AL31),$AL31&lt;&gt;0),ROUND($Q31/$AL31*100,1),"")</f>
        <v/>
      </c>
      <c r="AI31" s="48">
        <f>IF(ISNUMBER($S31),IF($S31&lt;=1,"Yes","No"),"n/a")</f>
        <v/>
      </c>
      <c r="AJ31" s="48">
        <f>IF(ISNUMBER($S31),ROUND(MAX(0,MIN(100,100-$S31*2.5-IF(ISNUMBER($T31),$T31,0)*0.12+IF($S31&lt;=1,12,0))),0),"")</f>
        <v/>
      </c>
      <c r="AK31" s="48">
        <f>IF(ISNUMBER($Q31),IF($Q31&gt;=100,20,IF($Q31&gt;=30,10,0)),0)+IF(ISNUMBER($R31),IF($R31&gt;=100,20,0),0)+IF(ISNUMBER($P31),IF($P31&gt;=150,20,IF($P31&gt;=50,12,5)),0)+IF(ISNUMBER($S31),IF($S31&lt;=1,15,0),0)</f>
        <v/>
      </c>
      <c r="AL31" s="48" t="n">
        <v>355</v>
      </c>
      <c r="AM31" s="49" t="n"/>
      <c r="AN31" s="48">
        <f>IF(AND(ISNUMBER($P31),ISNUMBER($AL31),$AL31&lt;&gt;0),IF(OR($P31&gt;180,$P31/$AL31*1000&gt;400),"Over ceiling, confirm SKU","Within"),"n/a")</f>
        <v/>
      </c>
      <c r="AO31" s="51" t="n"/>
      <c r="AP31" s="51" t="n"/>
      <c r="AQ31" s="51" t="n"/>
      <c r="AR31" s="34" t="inlineStr">
        <is>
          <t>Retrieved and cited, see Enrichment Log</t>
        </is>
      </c>
      <c r="AS31" s="34" t="inlineStr">
        <is>
          <t>BLANK -&gt; requires live Amazon.ca capture</t>
        </is>
      </c>
      <c r="AT31" s="34" t="inlineStr">
        <is>
          <t>Unverified commercial data</t>
        </is>
      </c>
    </row>
    <row r="32" ht="28" customHeight="1">
      <c r="A32" s="34" t="inlineStr">
        <is>
          <t>OLIPOP</t>
        </is>
      </c>
      <c r="B32" s="34" t="inlineStr">
        <is>
          <t>OLIPOP Prebiotic Soda | Ginger Ale | single 355mL</t>
        </is>
      </c>
      <c r="C32" s="34" t="inlineStr">
        <is>
          <t>3) Functional beverage (still/sparkling)</t>
        </is>
      </c>
      <c r="D32" s="34" t="inlineStr">
        <is>
          <t>355 mL can</t>
        </is>
      </c>
      <c r="E32" s="48" t="n">
        <v>1</v>
      </c>
      <c r="F32" s="49" t="n"/>
      <c r="G32" s="50">
        <f>IF(AND(ISNUMBER($F32),ISNUMBER($E32),$E32&lt;&gt;0),$F32/$E32,"")</f>
        <v/>
      </c>
      <c r="H32" s="50">
        <f>IF(AND(ISNUMBER($F32),ISNUMBER($AL32),ISNUMBER($E32),($AL32*$E32)&lt;&gt;0),$F32/($AL32*$E32)*100,"")</f>
        <v/>
      </c>
      <c r="I32" s="51" t="n"/>
      <c r="J32" s="52" t="n"/>
      <c r="K32" s="50">
        <f>IF(AND(ISNUMBER($F32),ISNUMBER($J32)),$F32*(1-$J32),"")</f>
        <v/>
      </c>
      <c r="L32" s="51" t="n"/>
      <c r="M32" s="51" t="n"/>
      <c r="N32" s="50">
        <f>IF(ISNUMBER($F32),($F32-IF(ISNUMBER($AM32),$AM32,0))*(1-IF(ISNUMBER($J32),$J32,0)),"")</f>
        <v/>
      </c>
      <c r="O32" s="34" t="inlineStr">
        <is>
          <t>Ginger Ale</t>
        </is>
      </c>
      <c r="P32" s="48" t="n">
        <v>0</v>
      </c>
      <c r="Q32" s="48" t="n">
        <v>30</v>
      </c>
      <c r="R32" s="34" t="inlineStr">
        <is>
          <t>Not listed</t>
        </is>
      </c>
      <c r="S32" s="48" t="n">
        <v>4</v>
      </c>
      <c r="T32" s="48" t="n">
        <v>45</v>
      </c>
      <c r="U32" s="34" t="inlineStr">
        <is>
          <t>Stevia + cassava syrup</t>
        </is>
      </c>
      <c r="V32" s="34" t="inlineStr">
        <is>
          <t>9 g prebiotic fiber, gut/digestive health, low sugar (Vintage/Cherry Cola &amp; Doctor Goodwin ~50 mg caffeine, Ridge Rush ~60 mg; other flavours caffeine free)</t>
        </is>
      </c>
      <c r="W32" s="51" t="n"/>
      <c r="X32" s="51" t="n"/>
      <c r="Y32" s="51" t="n"/>
      <c r="Z32" s="51" t="n"/>
      <c r="AA32" s="34" t="inlineStr">
        <is>
          <t>Very High</t>
        </is>
      </c>
      <c r="AB32" s="34" t="inlineStr">
        <is>
          <t>Category leading prebiotic soda; viral DTC + retail</t>
        </is>
      </c>
      <c r="AC32" s="34" t="inlineStr">
        <is>
          <t>Soda nostalgia that's actually good for your gut</t>
        </is>
      </c>
      <c r="AD32" s="34" t="inlineStr">
        <is>
          <t>Classic soda taste with 9 g fiber and almost no sugar.</t>
        </is>
      </c>
      <c r="AE32" s="51" t="n"/>
      <c r="AF32" s="53">
        <f>IF(AND(ISNUMBER($P32),ISNUMBER($AL32),$AL32&lt;&gt;0),ROUND($P32/$AL32*100,1),"")</f>
        <v/>
      </c>
      <c r="AG32" s="54">
        <f>IF(AND(ISNUMBER($S32),ISNUMBER($AL32),$AL32&lt;&gt;0),ROUND($S32/$AL32*100,2),"")</f>
        <v/>
      </c>
      <c r="AH32" s="53">
        <f>IF(AND(ISNUMBER($Q32),ISNUMBER($AL32),$AL32&lt;&gt;0),ROUND($Q32/$AL32*100,1),"")</f>
        <v/>
      </c>
      <c r="AI32" s="48">
        <f>IF(ISNUMBER($S32),IF($S32&lt;=1,"Yes","No"),"n/a")</f>
        <v/>
      </c>
      <c r="AJ32" s="48">
        <f>IF(ISNUMBER($S32),ROUND(MAX(0,MIN(100,100-$S32*2.5-IF(ISNUMBER($T32),$T32,0)*0.12+IF($S32&lt;=1,12,0))),0),"")</f>
        <v/>
      </c>
      <c r="AK32" s="48">
        <f>IF(ISNUMBER($Q32),IF($Q32&gt;=100,20,IF($Q32&gt;=30,10,0)),0)+IF(ISNUMBER($R32),IF($R32&gt;=100,20,0),0)+IF(ISNUMBER($P32),IF($P32&gt;=150,20,IF($P32&gt;=50,12,5)),0)+IF(ISNUMBER($S32),IF($S32&lt;=1,15,0),0)</f>
        <v/>
      </c>
      <c r="AL32" s="48" t="n">
        <v>355</v>
      </c>
      <c r="AM32" s="49" t="n"/>
      <c r="AN32" s="48">
        <f>IF(AND(ISNUMBER($P32),ISNUMBER($AL32),$AL32&lt;&gt;0),IF(OR($P32&gt;180,$P32/$AL32*1000&gt;400),"Over ceiling, confirm SKU","Within"),"n/a")</f>
        <v/>
      </c>
      <c r="AO32" s="51" t="n"/>
      <c r="AP32" s="51" t="n"/>
      <c r="AQ32" s="51" t="n"/>
      <c r="AR32" s="34" t="inlineStr">
        <is>
          <t>Retrieved and cited, see Enrichment Log</t>
        </is>
      </c>
      <c r="AS32" s="34" t="inlineStr">
        <is>
          <t>BLANK -&gt; requires live Amazon.ca capture</t>
        </is>
      </c>
      <c r="AT32" s="34" t="inlineStr">
        <is>
          <t>Unverified commercial data</t>
        </is>
      </c>
    </row>
    <row r="33" ht="28" customHeight="1">
      <c r="A33" s="34" t="inlineStr">
        <is>
          <t>OLIPOP</t>
        </is>
      </c>
      <c r="B33" s="34" t="inlineStr">
        <is>
          <t>OLIPOP Prebiotic Soda | Ginger Ale | 8 pack 355mL</t>
        </is>
      </c>
      <c r="C33" s="34" t="inlineStr">
        <is>
          <t>3) Functional beverage (still/sparkling)</t>
        </is>
      </c>
      <c r="D33" s="34" t="inlineStr">
        <is>
          <t>355 mL can</t>
        </is>
      </c>
      <c r="E33" s="48" t="n">
        <v>8</v>
      </c>
      <c r="F33" s="49" t="n"/>
      <c r="G33" s="50">
        <f>IF(AND(ISNUMBER($F33),ISNUMBER($E33),$E33&lt;&gt;0),$F33/$E33,"")</f>
        <v/>
      </c>
      <c r="H33" s="50">
        <f>IF(AND(ISNUMBER($F33),ISNUMBER($AL33),ISNUMBER($E33),($AL33*$E33)&lt;&gt;0),$F33/($AL33*$E33)*100,"")</f>
        <v/>
      </c>
      <c r="I33" s="51" t="n"/>
      <c r="J33" s="52" t="n"/>
      <c r="K33" s="50">
        <f>IF(AND(ISNUMBER($F33),ISNUMBER($J33)),$F33*(1-$J33),"")</f>
        <v/>
      </c>
      <c r="L33" s="51" t="n"/>
      <c r="M33" s="51" t="n"/>
      <c r="N33" s="50">
        <f>IF(ISNUMBER($F33),($F33-IF(ISNUMBER($AM33),$AM33,0))*(1-IF(ISNUMBER($J33),$J33,0)),"")</f>
        <v/>
      </c>
      <c r="O33" s="34" t="inlineStr">
        <is>
          <t>Ginger Ale</t>
        </is>
      </c>
      <c r="P33" s="48" t="n">
        <v>0</v>
      </c>
      <c r="Q33" s="48" t="n">
        <v>30</v>
      </c>
      <c r="R33" s="34" t="inlineStr">
        <is>
          <t>Not listed</t>
        </is>
      </c>
      <c r="S33" s="48" t="n">
        <v>4</v>
      </c>
      <c r="T33" s="48" t="n">
        <v>45</v>
      </c>
      <c r="U33" s="34" t="inlineStr">
        <is>
          <t>Stevia + cassava syrup</t>
        </is>
      </c>
      <c r="V33" s="34" t="inlineStr">
        <is>
          <t>9 g prebiotic fiber, gut/digestive health, low sugar (Vintage/Cherry Cola &amp; Doctor Goodwin ~50 mg caffeine, Ridge Rush ~60 mg; other flavours caffeine free)</t>
        </is>
      </c>
      <c r="W33" s="51" t="n"/>
      <c r="X33" s="51" t="n"/>
      <c r="Y33" s="51" t="n"/>
      <c r="Z33" s="51" t="n"/>
      <c r="AA33" s="34" t="inlineStr">
        <is>
          <t>Very High</t>
        </is>
      </c>
      <c r="AB33" s="34" t="inlineStr">
        <is>
          <t>Category leading prebiotic soda; viral DTC + retail</t>
        </is>
      </c>
      <c r="AC33" s="34" t="inlineStr">
        <is>
          <t>Soda nostalgia that's actually good for your gut</t>
        </is>
      </c>
      <c r="AD33" s="34" t="inlineStr">
        <is>
          <t>Classic soda taste with 9 g fiber and almost no sugar.</t>
        </is>
      </c>
      <c r="AE33" s="51" t="n"/>
      <c r="AF33" s="53">
        <f>IF(AND(ISNUMBER($P33),ISNUMBER($AL33),$AL33&lt;&gt;0),ROUND($P33/$AL33*100,1),"")</f>
        <v/>
      </c>
      <c r="AG33" s="54">
        <f>IF(AND(ISNUMBER($S33),ISNUMBER($AL33),$AL33&lt;&gt;0),ROUND($S33/$AL33*100,2),"")</f>
        <v/>
      </c>
      <c r="AH33" s="53">
        <f>IF(AND(ISNUMBER($Q33),ISNUMBER($AL33),$AL33&lt;&gt;0),ROUND($Q33/$AL33*100,1),"")</f>
        <v/>
      </c>
      <c r="AI33" s="48">
        <f>IF(ISNUMBER($S33),IF($S33&lt;=1,"Yes","No"),"n/a")</f>
        <v/>
      </c>
      <c r="AJ33" s="48">
        <f>IF(ISNUMBER($S33),ROUND(MAX(0,MIN(100,100-$S33*2.5-IF(ISNUMBER($T33),$T33,0)*0.12+IF($S33&lt;=1,12,0))),0),"")</f>
        <v/>
      </c>
      <c r="AK33" s="48">
        <f>IF(ISNUMBER($Q33),IF($Q33&gt;=100,20,IF($Q33&gt;=30,10,0)),0)+IF(ISNUMBER($R33),IF($R33&gt;=100,20,0),0)+IF(ISNUMBER($P33),IF($P33&gt;=150,20,IF($P33&gt;=50,12,5)),0)+IF(ISNUMBER($S33),IF($S33&lt;=1,15,0),0)</f>
        <v/>
      </c>
      <c r="AL33" s="48" t="n">
        <v>355</v>
      </c>
      <c r="AM33" s="49" t="n"/>
      <c r="AN33" s="48">
        <f>IF(AND(ISNUMBER($P33),ISNUMBER($AL33),$AL33&lt;&gt;0),IF(OR($P33&gt;180,$P33/$AL33*1000&gt;400),"Over ceiling, confirm SKU","Within"),"n/a")</f>
        <v/>
      </c>
      <c r="AO33" s="51" t="n"/>
      <c r="AP33" s="51" t="n"/>
      <c r="AQ33" s="51" t="n"/>
      <c r="AR33" s="34" t="inlineStr">
        <is>
          <t>Retrieved and cited, see Enrichment Log</t>
        </is>
      </c>
      <c r="AS33" s="34" t="inlineStr">
        <is>
          <t>BLANK -&gt; requires live Amazon.ca capture</t>
        </is>
      </c>
      <c r="AT33" s="34" t="inlineStr">
        <is>
          <t>Unverified commercial data</t>
        </is>
      </c>
    </row>
    <row r="34" ht="28" customHeight="1">
      <c r="A34" s="34" t="inlineStr">
        <is>
          <t>OLIPOP</t>
        </is>
      </c>
      <c r="B34" s="34" t="inlineStr">
        <is>
          <t>OLIPOP Prebiotic Soda | Ginger Ale | 12 pack 355mL</t>
        </is>
      </c>
      <c r="C34" s="34" t="inlineStr">
        <is>
          <t>3) Functional beverage (still/sparkling)</t>
        </is>
      </c>
      <c r="D34" s="34" t="inlineStr">
        <is>
          <t>355 mL can</t>
        </is>
      </c>
      <c r="E34" s="48" t="n">
        <v>12</v>
      </c>
      <c r="F34" s="49" t="n"/>
      <c r="G34" s="50">
        <f>IF(AND(ISNUMBER($F34),ISNUMBER($E34),$E34&lt;&gt;0),$F34/$E34,"")</f>
        <v/>
      </c>
      <c r="H34" s="50">
        <f>IF(AND(ISNUMBER($F34),ISNUMBER($AL34),ISNUMBER($E34),($AL34*$E34)&lt;&gt;0),$F34/($AL34*$E34)*100,"")</f>
        <v/>
      </c>
      <c r="I34" s="51" t="n"/>
      <c r="J34" s="52" t="n"/>
      <c r="K34" s="50">
        <f>IF(AND(ISNUMBER($F34),ISNUMBER($J34)),$F34*(1-$J34),"")</f>
        <v/>
      </c>
      <c r="L34" s="51" t="n"/>
      <c r="M34" s="51" t="n"/>
      <c r="N34" s="50">
        <f>IF(ISNUMBER($F34),($F34-IF(ISNUMBER($AM34),$AM34,0))*(1-IF(ISNUMBER($J34),$J34,0)),"")</f>
        <v/>
      </c>
      <c r="O34" s="34" t="inlineStr">
        <is>
          <t>Ginger Ale</t>
        </is>
      </c>
      <c r="P34" s="48" t="n">
        <v>0</v>
      </c>
      <c r="Q34" s="48" t="n">
        <v>30</v>
      </c>
      <c r="R34" s="34" t="inlineStr">
        <is>
          <t>Not listed</t>
        </is>
      </c>
      <c r="S34" s="48" t="n">
        <v>4</v>
      </c>
      <c r="T34" s="48" t="n">
        <v>45</v>
      </c>
      <c r="U34" s="34" t="inlineStr">
        <is>
          <t>Stevia + cassava syrup</t>
        </is>
      </c>
      <c r="V34" s="34" t="inlineStr">
        <is>
          <t>9 g prebiotic fiber, gut/digestive health, low sugar (Vintage/Cherry Cola &amp; Doctor Goodwin ~50 mg caffeine, Ridge Rush ~60 mg; other flavours caffeine free)</t>
        </is>
      </c>
      <c r="W34" s="51" t="n"/>
      <c r="X34" s="51" t="n"/>
      <c r="Y34" s="51" t="n"/>
      <c r="Z34" s="51" t="n"/>
      <c r="AA34" s="34" t="inlineStr">
        <is>
          <t>Very High</t>
        </is>
      </c>
      <c r="AB34" s="34" t="inlineStr">
        <is>
          <t>Category leading prebiotic soda; viral DTC + retail</t>
        </is>
      </c>
      <c r="AC34" s="34" t="inlineStr">
        <is>
          <t>Soda nostalgia that's actually good for your gut</t>
        </is>
      </c>
      <c r="AD34" s="34" t="inlineStr">
        <is>
          <t>Classic soda taste with 9 g fiber and almost no sugar.</t>
        </is>
      </c>
      <c r="AE34" s="51" t="n"/>
      <c r="AF34" s="53">
        <f>IF(AND(ISNUMBER($P34),ISNUMBER($AL34),$AL34&lt;&gt;0),ROUND($P34/$AL34*100,1),"")</f>
        <v/>
      </c>
      <c r="AG34" s="54">
        <f>IF(AND(ISNUMBER($S34),ISNUMBER($AL34),$AL34&lt;&gt;0),ROUND($S34/$AL34*100,2),"")</f>
        <v/>
      </c>
      <c r="AH34" s="53">
        <f>IF(AND(ISNUMBER($Q34),ISNUMBER($AL34),$AL34&lt;&gt;0),ROUND($Q34/$AL34*100,1),"")</f>
        <v/>
      </c>
      <c r="AI34" s="48">
        <f>IF(ISNUMBER($S34),IF($S34&lt;=1,"Yes","No"),"n/a")</f>
        <v/>
      </c>
      <c r="AJ34" s="48">
        <f>IF(ISNUMBER($S34),ROUND(MAX(0,MIN(100,100-$S34*2.5-IF(ISNUMBER($T34),$T34,0)*0.12+IF($S34&lt;=1,12,0))),0),"")</f>
        <v/>
      </c>
      <c r="AK34" s="48">
        <f>IF(ISNUMBER($Q34),IF($Q34&gt;=100,20,IF($Q34&gt;=30,10,0)),0)+IF(ISNUMBER($R34),IF($R34&gt;=100,20,0),0)+IF(ISNUMBER($P34),IF($P34&gt;=150,20,IF($P34&gt;=50,12,5)),0)+IF(ISNUMBER($S34),IF($S34&lt;=1,15,0),0)</f>
        <v/>
      </c>
      <c r="AL34" s="48" t="n">
        <v>355</v>
      </c>
      <c r="AM34" s="49" t="n"/>
      <c r="AN34" s="48">
        <f>IF(AND(ISNUMBER($P34),ISNUMBER($AL34),$AL34&lt;&gt;0),IF(OR($P34&gt;180,$P34/$AL34*1000&gt;400),"Over ceiling, confirm SKU","Within"),"n/a")</f>
        <v/>
      </c>
      <c r="AO34" s="51" t="n"/>
      <c r="AP34" s="51" t="n"/>
      <c r="AQ34" s="51" t="n"/>
      <c r="AR34" s="34" t="inlineStr">
        <is>
          <t>Retrieved and cited, see Enrichment Log</t>
        </is>
      </c>
      <c r="AS34" s="34" t="inlineStr">
        <is>
          <t>BLANK -&gt; requires live Amazon.ca capture</t>
        </is>
      </c>
      <c r="AT34" s="34" t="inlineStr">
        <is>
          <t>Unverified commercial data</t>
        </is>
      </c>
    </row>
    <row r="35" ht="28" customHeight="1">
      <c r="A35" s="34" t="inlineStr">
        <is>
          <t>OLIPOP</t>
        </is>
      </c>
      <c r="B35" s="34" t="inlineStr">
        <is>
          <t>OLIPOP Prebiotic Soda | Ginger Ale | 15 pack 355mL</t>
        </is>
      </c>
      <c r="C35" s="34" t="inlineStr">
        <is>
          <t>3) Functional beverage (still/sparkling)</t>
        </is>
      </c>
      <c r="D35" s="34" t="inlineStr">
        <is>
          <t>355 mL can</t>
        </is>
      </c>
      <c r="E35" s="48" t="n">
        <v>15</v>
      </c>
      <c r="F35" s="49" t="n"/>
      <c r="G35" s="50">
        <f>IF(AND(ISNUMBER($F35),ISNUMBER($E35),$E35&lt;&gt;0),$F35/$E35,"")</f>
        <v/>
      </c>
      <c r="H35" s="50">
        <f>IF(AND(ISNUMBER($F35),ISNUMBER($AL35),ISNUMBER($E35),($AL35*$E35)&lt;&gt;0),$F35/($AL35*$E35)*100,"")</f>
        <v/>
      </c>
      <c r="I35" s="51" t="n"/>
      <c r="J35" s="52" t="n"/>
      <c r="K35" s="50">
        <f>IF(AND(ISNUMBER($F35),ISNUMBER($J35)),$F35*(1-$J35),"")</f>
        <v/>
      </c>
      <c r="L35" s="51" t="n"/>
      <c r="M35" s="51" t="n"/>
      <c r="N35" s="50">
        <f>IF(ISNUMBER($F35),($F35-IF(ISNUMBER($AM35),$AM35,0))*(1-IF(ISNUMBER($J35),$J35,0)),"")</f>
        <v/>
      </c>
      <c r="O35" s="34" t="inlineStr">
        <is>
          <t>Ginger Ale</t>
        </is>
      </c>
      <c r="P35" s="48" t="n">
        <v>0</v>
      </c>
      <c r="Q35" s="48" t="n">
        <v>30</v>
      </c>
      <c r="R35" s="34" t="inlineStr">
        <is>
          <t>Not listed</t>
        </is>
      </c>
      <c r="S35" s="48" t="n">
        <v>4</v>
      </c>
      <c r="T35" s="48" t="n">
        <v>45</v>
      </c>
      <c r="U35" s="34" t="inlineStr">
        <is>
          <t>Stevia + cassava syrup</t>
        </is>
      </c>
      <c r="V35" s="34" t="inlineStr">
        <is>
          <t>9 g prebiotic fiber, gut/digestive health, low sugar (Vintage/Cherry Cola &amp; Doctor Goodwin ~50 mg caffeine, Ridge Rush ~60 mg; other flavours caffeine free)</t>
        </is>
      </c>
      <c r="W35" s="51" t="n"/>
      <c r="X35" s="51" t="n"/>
      <c r="Y35" s="51" t="n"/>
      <c r="Z35" s="51" t="n"/>
      <c r="AA35" s="34" t="inlineStr">
        <is>
          <t>Very High</t>
        </is>
      </c>
      <c r="AB35" s="34" t="inlineStr">
        <is>
          <t>Category leading prebiotic soda; viral DTC + retail</t>
        </is>
      </c>
      <c r="AC35" s="34" t="inlineStr">
        <is>
          <t>Soda nostalgia that's actually good for your gut</t>
        </is>
      </c>
      <c r="AD35" s="34" t="inlineStr">
        <is>
          <t>Classic soda taste with 9 g fiber and almost no sugar.</t>
        </is>
      </c>
      <c r="AE35" s="51" t="n"/>
      <c r="AF35" s="53">
        <f>IF(AND(ISNUMBER($P35),ISNUMBER($AL35),$AL35&lt;&gt;0),ROUND($P35/$AL35*100,1),"")</f>
        <v/>
      </c>
      <c r="AG35" s="54">
        <f>IF(AND(ISNUMBER($S35),ISNUMBER($AL35),$AL35&lt;&gt;0),ROUND($S35/$AL35*100,2),"")</f>
        <v/>
      </c>
      <c r="AH35" s="53">
        <f>IF(AND(ISNUMBER($Q35),ISNUMBER($AL35),$AL35&lt;&gt;0),ROUND($Q35/$AL35*100,1),"")</f>
        <v/>
      </c>
      <c r="AI35" s="48">
        <f>IF(ISNUMBER($S35),IF($S35&lt;=1,"Yes","No"),"n/a")</f>
        <v/>
      </c>
      <c r="AJ35" s="48">
        <f>IF(ISNUMBER($S35),ROUND(MAX(0,MIN(100,100-$S35*2.5-IF(ISNUMBER($T35),$T35,0)*0.12+IF($S35&lt;=1,12,0))),0),"")</f>
        <v/>
      </c>
      <c r="AK35" s="48">
        <f>IF(ISNUMBER($Q35),IF($Q35&gt;=100,20,IF($Q35&gt;=30,10,0)),0)+IF(ISNUMBER($R35),IF($R35&gt;=100,20,0),0)+IF(ISNUMBER($P35),IF($P35&gt;=150,20,IF($P35&gt;=50,12,5)),0)+IF(ISNUMBER($S35),IF($S35&lt;=1,15,0),0)</f>
        <v/>
      </c>
      <c r="AL35" s="48" t="n">
        <v>355</v>
      </c>
      <c r="AM35" s="49" t="n"/>
      <c r="AN35" s="48">
        <f>IF(AND(ISNUMBER($P35),ISNUMBER($AL35),$AL35&lt;&gt;0),IF(OR($P35&gt;180,$P35/$AL35*1000&gt;400),"Over ceiling, confirm SKU","Within"),"n/a")</f>
        <v/>
      </c>
      <c r="AO35" s="51" t="n"/>
      <c r="AP35" s="51" t="n"/>
      <c r="AQ35" s="51" t="n"/>
      <c r="AR35" s="34" t="inlineStr">
        <is>
          <t>Retrieved and cited, see Enrichment Log</t>
        </is>
      </c>
      <c r="AS35" s="34" t="inlineStr">
        <is>
          <t>BLANK -&gt; requires live Amazon.ca capture</t>
        </is>
      </c>
      <c r="AT35" s="34" t="inlineStr">
        <is>
          <t>Unverified commercial data</t>
        </is>
      </c>
    </row>
    <row r="36" ht="28" customHeight="1">
      <c r="A36" s="34" t="inlineStr">
        <is>
          <t>OLIPOP</t>
        </is>
      </c>
      <c r="B36" s="34" t="inlineStr">
        <is>
          <t>OLIPOP Prebiotic Soda | Ginger Ale | 18 pack 355mL</t>
        </is>
      </c>
      <c r="C36" s="34" t="inlineStr">
        <is>
          <t>3) Functional beverage (still/sparkling)</t>
        </is>
      </c>
      <c r="D36" s="34" t="inlineStr">
        <is>
          <t>355 mL can</t>
        </is>
      </c>
      <c r="E36" s="48" t="n">
        <v>18</v>
      </c>
      <c r="F36" s="49" t="n"/>
      <c r="G36" s="50">
        <f>IF(AND(ISNUMBER($F36),ISNUMBER($E36),$E36&lt;&gt;0),$F36/$E36,"")</f>
        <v/>
      </c>
      <c r="H36" s="50">
        <f>IF(AND(ISNUMBER($F36),ISNUMBER($AL36),ISNUMBER($E36),($AL36*$E36)&lt;&gt;0),$F36/($AL36*$E36)*100,"")</f>
        <v/>
      </c>
      <c r="I36" s="51" t="n"/>
      <c r="J36" s="52" t="n"/>
      <c r="K36" s="50">
        <f>IF(AND(ISNUMBER($F36),ISNUMBER($J36)),$F36*(1-$J36),"")</f>
        <v/>
      </c>
      <c r="L36" s="51" t="n"/>
      <c r="M36" s="51" t="n"/>
      <c r="N36" s="50">
        <f>IF(ISNUMBER($F36),($F36-IF(ISNUMBER($AM36),$AM36,0))*(1-IF(ISNUMBER($J36),$J36,0)),"")</f>
        <v/>
      </c>
      <c r="O36" s="34" t="inlineStr">
        <is>
          <t>Ginger Ale</t>
        </is>
      </c>
      <c r="P36" s="48" t="n">
        <v>0</v>
      </c>
      <c r="Q36" s="48" t="n">
        <v>30</v>
      </c>
      <c r="R36" s="34" t="inlineStr">
        <is>
          <t>Not listed</t>
        </is>
      </c>
      <c r="S36" s="48" t="n">
        <v>4</v>
      </c>
      <c r="T36" s="48" t="n">
        <v>45</v>
      </c>
      <c r="U36" s="34" t="inlineStr">
        <is>
          <t>Stevia + cassava syrup</t>
        </is>
      </c>
      <c r="V36" s="34" t="inlineStr">
        <is>
          <t>9 g prebiotic fiber, gut/digestive health, low sugar (Vintage/Cherry Cola &amp; Doctor Goodwin ~50 mg caffeine, Ridge Rush ~60 mg; other flavours caffeine free)</t>
        </is>
      </c>
      <c r="W36" s="51" t="n"/>
      <c r="X36" s="51" t="n"/>
      <c r="Y36" s="51" t="n"/>
      <c r="Z36" s="51" t="n"/>
      <c r="AA36" s="34" t="inlineStr">
        <is>
          <t>Very High</t>
        </is>
      </c>
      <c r="AB36" s="34" t="inlineStr">
        <is>
          <t>Category leading prebiotic soda; viral DTC + retail</t>
        </is>
      </c>
      <c r="AC36" s="34" t="inlineStr">
        <is>
          <t>Soda nostalgia that's actually good for your gut</t>
        </is>
      </c>
      <c r="AD36" s="34" t="inlineStr">
        <is>
          <t>Classic soda taste with 9 g fiber and almost no sugar.</t>
        </is>
      </c>
      <c r="AE36" s="51" t="n"/>
      <c r="AF36" s="53">
        <f>IF(AND(ISNUMBER($P36),ISNUMBER($AL36),$AL36&lt;&gt;0),ROUND($P36/$AL36*100,1),"")</f>
        <v/>
      </c>
      <c r="AG36" s="54">
        <f>IF(AND(ISNUMBER($S36),ISNUMBER($AL36),$AL36&lt;&gt;0),ROUND($S36/$AL36*100,2),"")</f>
        <v/>
      </c>
      <c r="AH36" s="53">
        <f>IF(AND(ISNUMBER($Q36),ISNUMBER($AL36),$AL36&lt;&gt;0),ROUND($Q36/$AL36*100,1),"")</f>
        <v/>
      </c>
      <c r="AI36" s="48">
        <f>IF(ISNUMBER($S36),IF($S36&lt;=1,"Yes","No"),"n/a")</f>
        <v/>
      </c>
      <c r="AJ36" s="48">
        <f>IF(ISNUMBER($S36),ROUND(MAX(0,MIN(100,100-$S36*2.5-IF(ISNUMBER($T36),$T36,0)*0.12+IF($S36&lt;=1,12,0))),0),"")</f>
        <v/>
      </c>
      <c r="AK36" s="48">
        <f>IF(ISNUMBER($Q36),IF($Q36&gt;=100,20,IF($Q36&gt;=30,10,0)),0)+IF(ISNUMBER($R36),IF($R36&gt;=100,20,0),0)+IF(ISNUMBER($P36),IF($P36&gt;=150,20,IF($P36&gt;=50,12,5)),0)+IF(ISNUMBER($S36),IF($S36&lt;=1,15,0),0)</f>
        <v/>
      </c>
      <c r="AL36" s="48" t="n">
        <v>355</v>
      </c>
      <c r="AM36" s="49" t="n"/>
      <c r="AN36" s="48">
        <f>IF(AND(ISNUMBER($P36),ISNUMBER($AL36),$AL36&lt;&gt;0),IF(OR($P36&gt;180,$P36/$AL36*1000&gt;400),"Over ceiling, confirm SKU","Within"),"n/a")</f>
        <v/>
      </c>
      <c r="AO36" s="51" t="n"/>
      <c r="AP36" s="51" t="n"/>
      <c r="AQ36" s="51" t="n"/>
      <c r="AR36" s="34" t="inlineStr">
        <is>
          <t>Retrieved and cited, see Enrichment Log</t>
        </is>
      </c>
      <c r="AS36" s="34" t="inlineStr">
        <is>
          <t>BLANK -&gt; requires live Amazon.ca capture</t>
        </is>
      </c>
      <c r="AT36" s="34" t="inlineStr">
        <is>
          <t>Unverified commercial data</t>
        </is>
      </c>
    </row>
    <row r="37" ht="28" customHeight="1">
      <c r="A37" s="34" t="inlineStr">
        <is>
          <t>OLIPOP</t>
        </is>
      </c>
      <c r="B37" s="34" t="inlineStr">
        <is>
          <t>OLIPOP Prebiotic Soda | Ginger Ale | 24 pack 355mL</t>
        </is>
      </c>
      <c r="C37" s="34" t="inlineStr">
        <is>
          <t>3) Functional beverage (still/sparkling)</t>
        </is>
      </c>
      <c r="D37" s="34" t="inlineStr">
        <is>
          <t>355 mL can</t>
        </is>
      </c>
      <c r="E37" s="48" t="n">
        <v>24</v>
      </c>
      <c r="F37" s="49" t="n"/>
      <c r="G37" s="50">
        <f>IF(AND(ISNUMBER($F37),ISNUMBER($E37),$E37&lt;&gt;0),$F37/$E37,"")</f>
        <v/>
      </c>
      <c r="H37" s="50">
        <f>IF(AND(ISNUMBER($F37),ISNUMBER($AL37),ISNUMBER($E37),($AL37*$E37)&lt;&gt;0),$F37/($AL37*$E37)*100,"")</f>
        <v/>
      </c>
      <c r="I37" s="51" t="n"/>
      <c r="J37" s="52" t="n"/>
      <c r="K37" s="50">
        <f>IF(AND(ISNUMBER($F37),ISNUMBER($J37)),$F37*(1-$J37),"")</f>
        <v/>
      </c>
      <c r="L37" s="51" t="n"/>
      <c r="M37" s="51" t="n"/>
      <c r="N37" s="50">
        <f>IF(ISNUMBER($F37),($F37-IF(ISNUMBER($AM37),$AM37,0))*(1-IF(ISNUMBER($J37),$J37,0)),"")</f>
        <v/>
      </c>
      <c r="O37" s="34" t="inlineStr">
        <is>
          <t>Ginger Ale</t>
        </is>
      </c>
      <c r="P37" s="48" t="n">
        <v>0</v>
      </c>
      <c r="Q37" s="48" t="n">
        <v>30</v>
      </c>
      <c r="R37" s="34" t="inlineStr">
        <is>
          <t>Not listed</t>
        </is>
      </c>
      <c r="S37" s="48" t="n">
        <v>4</v>
      </c>
      <c r="T37" s="48" t="n">
        <v>45</v>
      </c>
      <c r="U37" s="34" t="inlineStr">
        <is>
          <t>Stevia + cassava syrup</t>
        </is>
      </c>
      <c r="V37" s="34" t="inlineStr">
        <is>
          <t>9 g prebiotic fiber, gut/digestive health, low sugar (Vintage/Cherry Cola &amp; Doctor Goodwin ~50 mg caffeine, Ridge Rush ~60 mg; other flavours caffeine free)</t>
        </is>
      </c>
      <c r="W37" s="51" t="n"/>
      <c r="X37" s="51" t="n"/>
      <c r="Y37" s="51" t="n"/>
      <c r="Z37" s="51" t="n"/>
      <c r="AA37" s="34" t="inlineStr">
        <is>
          <t>Very High</t>
        </is>
      </c>
      <c r="AB37" s="34" t="inlineStr">
        <is>
          <t>Category leading prebiotic soda; viral DTC + retail</t>
        </is>
      </c>
      <c r="AC37" s="34" t="inlineStr">
        <is>
          <t>Soda nostalgia that's actually good for your gut</t>
        </is>
      </c>
      <c r="AD37" s="34" t="inlineStr">
        <is>
          <t>Classic soda taste with 9 g fiber and almost no sugar.</t>
        </is>
      </c>
      <c r="AE37" s="51" t="n"/>
      <c r="AF37" s="53">
        <f>IF(AND(ISNUMBER($P37),ISNUMBER($AL37),$AL37&lt;&gt;0),ROUND($P37/$AL37*100,1),"")</f>
        <v/>
      </c>
      <c r="AG37" s="54">
        <f>IF(AND(ISNUMBER($S37),ISNUMBER($AL37),$AL37&lt;&gt;0),ROUND($S37/$AL37*100,2),"")</f>
        <v/>
      </c>
      <c r="AH37" s="53">
        <f>IF(AND(ISNUMBER($Q37),ISNUMBER($AL37),$AL37&lt;&gt;0),ROUND($Q37/$AL37*100,1),"")</f>
        <v/>
      </c>
      <c r="AI37" s="48">
        <f>IF(ISNUMBER($S37),IF($S37&lt;=1,"Yes","No"),"n/a")</f>
        <v/>
      </c>
      <c r="AJ37" s="48">
        <f>IF(ISNUMBER($S37),ROUND(MAX(0,MIN(100,100-$S37*2.5-IF(ISNUMBER($T37),$T37,0)*0.12+IF($S37&lt;=1,12,0))),0),"")</f>
        <v/>
      </c>
      <c r="AK37" s="48">
        <f>IF(ISNUMBER($Q37),IF($Q37&gt;=100,20,IF($Q37&gt;=30,10,0)),0)+IF(ISNUMBER($R37),IF($R37&gt;=100,20,0),0)+IF(ISNUMBER($P37),IF($P37&gt;=150,20,IF($P37&gt;=50,12,5)),0)+IF(ISNUMBER($S37),IF($S37&lt;=1,15,0),0)</f>
        <v/>
      </c>
      <c r="AL37" s="48" t="n">
        <v>355</v>
      </c>
      <c r="AM37" s="49" t="n"/>
      <c r="AN37" s="48">
        <f>IF(AND(ISNUMBER($P37),ISNUMBER($AL37),$AL37&lt;&gt;0),IF(OR($P37&gt;180,$P37/$AL37*1000&gt;400),"Over ceiling, confirm SKU","Within"),"n/a")</f>
        <v/>
      </c>
      <c r="AO37" s="51" t="n"/>
      <c r="AP37" s="51" t="n"/>
      <c r="AQ37" s="51" t="n"/>
      <c r="AR37" s="34" t="inlineStr">
        <is>
          <t>Retrieved and cited, see Enrichment Log</t>
        </is>
      </c>
      <c r="AS37" s="34" t="inlineStr">
        <is>
          <t>BLANK -&gt; requires live Amazon.ca capture</t>
        </is>
      </c>
      <c r="AT37" s="34" t="inlineStr">
        <is>
          <t>Unverified commercial data</t>
        </is>
      </c>
    </row>
    <row r="38" ht="28" customHeight="1">
      <c r="A38" s="34" t="inlineStr">
        <is>
          <t>OLIPOP</t>
        </is>
      </c>
      <c r="B38" s="34" t="inlineStr">
        <is>
          <t>OLIPOP Prebiotic Soda | Doctor Goodwin | single 355mL</t>
        </is>
      </c>
      <c r="C38" s="34" t="inlineStr">
        <is>
          <t>3) Functional beverage (still/sparkling)</t>
        </is>
      </c>
      <c r="D38" s="34" t="inlineStr">
        <is>
          <t>355 mL can</t>
        </is>
      </c>
      <c r="E38" s="48" t="n">
        <v>1</v>
      </c>
      <c r="F38" s="49" t="n"/>
      <c r="G38" s="50">
        <f>IF(AND(ISNUMBER($F38),ISNUMBER($E38),$E38&lt;&gt;0),$F38/$E38,"")</f>
        <v/>
      </c>
      <c r="H38" s="50">
        <f>IF(AND(ISNUMBER($F38),ISNUMBER($AL38),ISNUMBER($E38),($AL38*$E38)&lt;&gt;0),$F38/($AL38*$E38)*100,"")</f>
        <v/>
      </c>
      <c r="I38" s="51" t="n"/>
      <c r="J38" s="52" t="n"/>
      <c r="K38" s="50">
        <f>IF(AND(ISNUMBER($F38),ISNUMBER($J38)),$F38*(1-$J38),"")</f>
        <v/>
      </c>
      <c r="L38" s="51" t="n"/>
      <c r="M38" s="51" t="n"/>
      <c r="N38" s="50">
        <f>IF(ISNUMBER($F38),($F38-IF(ISNUMBER($AM38),$AM38,0))*(1-IF(ISNUMBER($J38),$J38,0)),"")</f>
        <v/>
      </c>
      <c r="O38" s="34" t="inlineStr">
        <is>
          <t>Doctor Goodwin</t>
        </is>
      </c>
      <c r="P38" s="48" t="n">
        <v>0</v>
      </c>
      <c r="Q38" s="48" t="n">
        <v>30</v>
      </c>
      <c r="R38" s="34" t="inlineStr">
        <is>
          <t>Not listed</t>
        </is>
      </c>
      <c r="S38" s="48" t="n">
        <v>4</v>
      </c>
      <c r="T38" s="48" t="n">
        <v>45</v>
      </c>
      <c r="U38" s="34" t="inlineStr">
        <is>
          <t>Stevia + cassava syrup</t>
        </is>
      </c>
      <c r="V38" s="34" t="inlineStr">
        <is>
          <t>9 g prebiotic fiber, gut/digestive health, low sugar (Vintage/Cherry Cola &amp; Doctor Goodwin ~50 mg caffeine, Ridge Rush ~60 mg; other flavours caffeine free)</t>
        </is>
      </c>
      <c r="W38" s="51" t="n"/>
      <c r="X38" s="51" t="n"/>
      <c r="Y38" s="51" t="n"/>
      <c r="Z38" s="51" t="n"/>
      <c r="AA38" s="34" t="inlineStr">
        <is>
          <t>Very High</t>
        </is>
      </c>
      <c r="AB38" s="34" t="inlineStr">
        <is>
          <t>Category leading prebiotic soda; viral DTC + retail</t>
        </is>
      </c>
      <c r="AC38" s="34" t="inlineStr">
        <is>
          <t>Soda nostalgia that's actually good for your gut</t>
        </is>
      </c>
      <c r="AD38" s="34" t="inlineStr">
        <is>
          <t>Classic soda taste with 9 g fiber and almost no sugar.</t>
        </is>
      </c>
      <c r="AE38" s="51" t="n"/>
      <c r="AF38" s="53">
        <f>IF(AND(ISNUMBER($P38),ISNUMBER($AL38),$AL38&lt;&gt;0),ROUND($P38/$AL38*100,1),"")</f>
        <v/>
      </c>
      <c r="AG38" s="54">
        <f>IF(AND(ISNUMBER($S38),ISNUMBER($AL38),$AL38&lt;&gt;0),ROUND($S38/$AL38*100,2),"")</f>
        <v/>
      </c>
      <c r="AH38" s="53">
        <f>IF(AND(ISNUMBER($Q38),ISNUMBER($AL38),$AL38&lt;&gt;0),ROUND($Q38/$AL38*100,1),"")</f>
        <v/>
      </c>
      <c r="AI38" s="48">
        <f>IF(ISNUMBER($S38),IF($S38&lt;=1,"Yes","No"),"n/a")</f>
        <v/>
      </c>
      <c r="AJ38" s="48">
        <f>IF(ISNUMBER($S38),ROUND(MAX(0,MIN(100,100-$S38*2.5-IF(ISNUMBER($T38),$T38,0)*0.12+IF($S38&lt;=1,12,0))),0),"")</f>
        <v/>
      </c>
      <c r="AK38" s="48">
        <f>IF(ISNUMBER($Q38),IF($Q38&gt;=100,20,IF($Q38&gt;=30,10,0)),0)+IF(ISNUMBER($R38),IF($R38&gt;=100,20,0),0)+IF(ISNUMBER($P38),IF($P38&gt;=150,20,IF($P38&gt;=50,12,5)),0)+IF(ISNUMBER($S38),IF($S38&lt;=1,15,0),0)</f>
        <v/>
      </c>
      <c r="AL38" s="48" t="n">
        <v>355</v>
      </c>
      <c r="AM38" s="49" t="n"/>
      <c r="AN38" s="48">
        <f>IF(AND(ISNUMBER($P38),ISNUMBER($AL38),$AL38&lt;&gt;0),IF(OR($P38&gt;180,$P38/$AL38*1000&gt;400),"Over ceiling, confirm SKU","Within"),"n/a")</f>
        <v/>
      </c>
      <c r="AO38" s="51" t="n"/>
      <c r="AP38" s="51" t="n"/>
      <c r="AQ38" s="51" t="n"/>
      <c r="AR38" s="34" t="inlineStr">
        <is>
          <t>Retrieved and cited, see Enrichment Log</t>
        </is>
      </c>
      <c r="AS38" s="34" t="inlineStr">
        <is>
          <t>BLANK -&gt; requires live Amazon.ca capture</t>
        </is>
      </c>
      <c r="AT38" s="34" t="inlineStr">
        <is>
          <t>Unverified commercial data</t>
        </is>
      </c>
    </row>
    <row r="39" ht="28" customHeight="1">
      <c r="A39" s="34" t="inlineStr">
        <is>
          <t>OLIPOP</t>
        </is>
      </c>
      <c r="B39" s="34" t="inlineStr">
        <is>
          <t>OLIPOP Prebiotic Soda | Doctor Goodwin | 8 pack 355mL</t>
        </is>
      </c>
      <c r="C39" s="34" t="inlineStr">
        <is>
          <t>3) Functional beverage (still/sparkling)</t>
        </is>
      </c>
      <c r="D39" s="34" t="inlineStr">
        <is>
          <t>355 mL can</t>
        </is>
      </c>
      <c r="E39" s="48" t="n">
        <v>8</v>
      </c>
      <c r="F39" s="49" t="n"/>
      <c r="G39" s="50">
        <f>IF(AND(ISNUMBER($F39),ISNUMBER($E39),$E39&lt;&gt;0),$F39/$E39,"")</f>
        <v/>
      </c>
      <c r="H39" s="50">
        <f>IF(AND(ISNUMBER($F39),ISNUMBER($AL39),ISNUMBER($E39),($AL39*$E39)&lt;&gt;0),$F39/($AL39*$E39)*100,"")</f>
        <v/>
      </c>
      <c r="I39" s="51" t="n"/>
      <c r="J39" s="52" t="n"/>
      <c r="K39" s="50">
        <f>IF(AND(ISNUMBER($F39),ISNUMBER($J39)),$F39*(1-$J39),"")</f>
        <v/>
      </c>
      <c r="L39" s="51" t="n"/>
      <c r="M39" s="51" t="n"/>
      <c r="N39" s="50">
        <f>IF(ISNUMBER($F39),($F39-IF(ISNUMBER($AM39),$AM39,0))*(1-IF(ISNUMBER($J39),$J39,0)),"")</f>
        <v/>
      </c>
      <c r="O39" s="34" t="inlineStr">
        <is>
          <t>Doctor Goodwin</t>
        </is>
      </c>
      <c r="P39" s="48" t="n">
        <v>0</v>
      </c>
      <c r="Q39" s="48" t="n">
        <v>30</v>
      </c>
      <c r="R39" s="34" t="inlineStr">
        <is>
          <t>Not listed</t>
        </is>
      </c>
      <c r="S39" s="48" t="n">
        <v>4</v>
      </c>
      <c r="T39" s="48" t="n">
        <v>45</v>
      </c>
      <c r="U39" s="34" t="inlineStr">
        <is>
          <t>Stevia + cassava syrup</t>
        </is>
      </c>
      <c r="V39" s="34" t="inlineStr">
        <is>
          <t>9 g prebiotic fiber, gut/digestive health, low sugar (Vintage/Cherry Cola &amp; Doctor Goodwin ~50 mg caffeine, Ridge Rush ~60 mg; other flavours caffeine free)</t>
        </is>
      </c>
      <c r="W39" s="51" t="n"/>
      <c r="X39" s="51" t="n"/>
      <c r="Y39" s="51" t="n"/>
      <c r="Z39" s="51" t="n"/>
      <c r="AA39" s="34" t="inlineStr">
        <is>
          <t>Very High</t>
        </is>
      </c>
      <c r="AB39" s="34" t="inlineStr">
        <is>
          <t>Category leading prebiotic soda; viral DTC + retail</t>
        </is>
      </c>
      <c r="AC39" s="34" t="inlineStr">
        <is>
          <t>Soda nostalgia that's actually good for your gut</t>
        </is>
      </c>
      <c r="AD39" s="34" t="inlineStr">
        <is>
          <t>Classic soda taste with 9 g fiber and almost no sugar.</t>
        </is>
      </c>
      <c r="AE39" s="51" t="n"/>
      <c r="AF39" s="53">
        <f>IF(AND(ISNUMBER($P39),ISNUMBER($AL39),$AL39&lt;&gt;0),ROUND($P39/$AL39*100,1),"")</f>
        <v/>
      </c>
      <c r="AG39" s="54">
        <f>IF(AND(ISNUMBER($S39),ISNUMBER($AL39),$AL39&lt;&gt;0),ROUND($S39/$AL39*100,2),"")</f>
        <v/>
      </c>
      <c r="AH39" s="53">
        <f>IF(AND(ISNUMBER($Q39),ISNUMBER($AL39),$AL39&lt;&gt;0),ROUND($Q39/$AL39*100,1),"")</f>
        <v/>
      </c>
      <c r="AI39" s="48">
        <f>IF(ISNUMBER($S39),IF($S39&lt;=1,"Yes","No"),"n/a")</f>
        <v/>
      </c>
      <c r="AJ39" s="48">
        <f>IF(ISNUMBER($S39),ROUND(MAX(0,MIN(100,100-$S39*2.5-IF(ISNUMBER($T39),$T39,0)*0.12+IF($S39&lt;=1,12,0))),0),"")</f>
        <v/>
      </c>
      <c r="AK39" s="48">
        <f>IF(ISNUMBER($Q39),IF($Q39&gt;=100,20,IF($Q39&gt;=30,10,0)),0)+IF(ISNUMBER($R39),IF($R39&gt;=100,20,0),0)+IF(ISNUMBER($P39),IF($P39&gt;=150,20,IF($P39&gt;=50,12,5)),0)+IF(ISNUMBER($S39),IF($S39&lt;=1,15,0),0)</f>
        <v/>
      </c>
      <c r="AL39" s="48" t="n">
        <v>355</v>
      </c>
      <c r="AM39" s="49" t="n"/>
      <c r="AN39" s="48">
        <f>IF(AND(ISNUMBER($P39),ISNUMBER($AL39),$AL39&lt;&gt;0),IF(OR($P39&gt;180,$P39/$AL39*1000&gt;400),"Over ceiling, confirm SKU","Within"),"n/a")</f>
        <v/>
      </c>
      <c r="AO39" s="51" t="n"/>
      <c r="AP39" s="51" t="n"/>
      <c r="AQ39" s="51" t="n"/>
      <c r="AR39" s="34" t="inlineStr">
        <is>
          <t>Retrieved and cited, see Enrichment Log</t>
        </is>
      </c>
      <c r="AS39" s="34" t="inlineStr">
        <is>
          <t>BLANK -&gt; requires live Amazon.ca capture</t>
        </is>
      </c>
      <c r="AT39" s="34" t="inlineStr">
        <is>
          <t>Unverified commercial data</t>
        </is>
      </c>
    </row>
    <row r="40" ht="28" customHeight="1">
      <c r="A40" s="34" t="inlineStr">
        <is>
          <t>OLIPOP</t>
        </is>
      </c>
      <c r="B40" s="34" t="inlineStr">
        <is>
          <t>OLIPOP Prebiotic Soda | Doctor Goodwin | 12 pack 355mL</t>
        </is>
      </c>
      <c r="C40" s="34" t="inlineStr">
        <is>
          <t>3) Functional beverage (still/sparkling)</t>
        </is>
      </c>
      <c r="D40" s="34" t="inlineStr">
        <is>
          <t>355 mL can</t>
        </is>
      </c>
      <c r="E40" s="48" t="n">
        <v>12</v>
      </c>
      <c r="F40" s="49" t="n"/>
      <c r="G40" s="50">
        <f>IF(AND(ISNUMBER($F40),ISNUMBER($E40),$E40&lt;&gt;0),$F40/$E40,"")</f>
        <v/>
      </c>
      <c r="H40" s="50">
        <f>IF(AND(ISNUMBER($F40),ISNUMBER($AL40),ISNUMBER($E40),($AL40*$E40)&lt;&gt;0),$F40/($AL40*$E40)*100,"")</f>
        <v/>
      </c>
      <c r="I40" s="51" t="n"/>
      <c r="J40" s="52" t="n"/>
      <c r="K40" s="50">
        <f>IF(AND(ISNUMBER($F40),ISNUMBER($J40)),$F40*(1-$J40),"")</f>
        <v/>
      </c>
      <c r="L40" s="51" t="n"/>
      <c r="M40" s="51" t="n"/>
      <c r="N40" s="50">
        <f>IF(ISNUMBER($F40),($F40-IF(ISNUMBER($AM40),$AM40,0))*(1-IF(ISNUMBER($J40),$J40,0)),"")</f>
        <v/>
      </c>
      <c r="O40" s="34" t="inlineStr">
        <is>
          <t>Doctor Goodwin</t>
        </is>
      </c>
      <c r="P40" s="48" t="n">
        <v>0</v>
      </c>
      <c r="Q40" s="48" t="n">
        <v>30</v>
      </c>
      <c r="R40" s="34" t="inlineStr">
        <is>
          <t>Not listed</t>
        </is>
      </c>
      <c r="S40" s="48" t="n">
        <v>4</v>
      </c>
      <c r="T40" s="48" t="n">
        <v>45</v>
      </c>
      <c r="U40" s="34" t="inlineStr">
        <is>
          <t>Stevia + cassava syrup</t>
        </is>
      </c>
      <c r="V40" s="34" t="inlineStr">
        <is>
          <t>9 g prebiotic fiber, gut/digestive health, low sugar (Vintage/Cherry Cola &amp; Doctor Goodwin ~50 mg caffeine, Ridge Rush ~60 mg; other flavours caffeine free)</t>
        </is>
      </c>
      <c r="W40" s="51" t="n"/>
      <c r="X40" s="51" t="n"/>
      <c r="Y40" s="51" t="n"/>
      <c r="Z40" s="51" t="n"/>
      <c r="AA40" s="34" t="inlineStr">
        <is>
          <t>Very High</t>
        </is>
      </c>
      <c r="AB40" s="34" t="inlineStr">
        <is>
          <t>Category leading prebiotic soda; viral DTC + retail</t>
        </is>
      </c>
      <c r="AC40" s="34" t="inlineStr">
        <is>
          <t>Soda nostalgia that's actually good for your gut</t>
        </is>
      </c>
      <c r="AD40" s="34" t="inlineStr">
        <is>
          <t>Classic soda taste with 9 g fiber and almost no sugar.</t>
        </is>
      </c>
      <c r="AE40" s="51" t="n"/>
      <c r="AF40" s="53">
        <f>IF(AND(ISNUMBER($P40),ISNUMBER($AL40),$AL40&lt;&gt;0),ROUND($P40/$AL40*100,1),"")</f>
        <v/>
      </c>
      <c r="AG40" s="54">
        <f>IF(AND(ISNUMBER($S40),ISNUMBER($AL40),$AL40&lt;&gt;0),ROUND($S40/$AL40*100,2),"")</f>
        <v/>
      </c>
      <c r="AH40" s="53">
        <f>IF(AND(ISNUMBER($Q40),ISNUMBER($AL40),$AL40&lt;&gt;0),ROUND($Q40/$AL40*100,1),"")</f>
        <v/>
      </c>
      <c r="AI40" s="48">
        <f>IF(ISNUMBER($S40),IF($S40&lt;=1,"Yes","No"),"n/a")</f>
        <v/>
      </c>
      <c r="AJ40" s="48">
        <f>IF(ISNUMBER($S40),ROUND(MAX(0,MIN(100,100-$S40*2.5-IF(ISNUMBER($T40),$T40,0)*0.12+IF($S40&lt;=1,12,0))),0),"")</f>
        <v/>
      </c>
      <c r="AK40" s="48">
        <f>IF(ISNUMBER($Q40),IF($Q40&gt;=100,20,IF($Q40&gt;=30,10,0)),0)+IF(ISNUMBER($R40),IF($R40&gt;=100,20,0),0)+IF(ISNUMBER($P40),IF($P40&gt;=150,20,IF($P40&gt;=50,12,5)),0)+IF(ISNUMBER($S40),IF($S40&lt;=1,15,0),0)</f>
        <v/>
      </c>
      <c r="AL40" s="48" t="n">
        <v>355</v>
      </c>
      <c r="AM40" s="49" t="n"/>
      <c r="AN40" s="48">
        <f>IF(AND(ISNUMBER($P40),ISNUMBER($AL40),$AL40&lt;&gt;0),IF(OR($P40&gt;180,$P40/$AL40*1000&gt;400),"Over ceiling, confirm SKU","Within"),"n/a")</f>
        <v/>
      </c>
      <c r="AO40" s="51" t="n"/>
      <c r="AP40" s="51" t="n"/>
      <c r="AQ40" s="51" t="n"/>
      <c r="AR40" s="34" t="inlineStr">
        <is>
          <t>Retrieved and cited, see Enrichment Log</t>
        </is>
      </c>
      <c r="AS40" s="34" t="inlineStr">
        <is>
          <t>BLANK -&gt; requires live Amazon.ca capture</t>
        </is>
      </c>
      <c r="AT40" s="34" t="inlineStr">
        <is>
          <t>Unverified commercial data</t>
        </is>
      </c>
    </row>
    <row r="41" ht="28" customHeight="1">
      <c r="A41" s="34" t="inlineStr">
        <is>
          <t>OLIPOP</t>
        </is>
      </c>
      <c r="B41" s="34" t="inlineStr">
        <is>
          <t>OLIPOP Prebiotic Soda | Doctor Goodwin | 15 pack 355mL</t>
        </is>
      </c>
      <c r="C41" s="34" t="inlineStr">
        <is>
          <t>3) Functional beverage (still/sparkling)</t>
        </is>
      </c>
      <c r="D41" s="34" t="inlineStr">
        <is>
          <t>355 mL can</t>
        </is>
      </c>
      <c r="E41" s="48" t="n">
        <v>15</v>
      </c>
      <c r="F41" s="49" t="n"/>
      <c r="G41" s="50">
        <f>IF(AND(ISNUMBER($F41),ISNUMBER($E41),$E41&lt;&gt;0),$F41/$E41,"")</f>
        <v/>
      </c>
      <c r="H41" s="50">
        <f>IF(AND(ISNUMBER($F41),ISNUMBER($AL41),ISNUMBER($E41),($AL41*$E41)&lt;&gt;0),$F41/($AL41*$E41)*100,"")</f>
        <v/>
      </c>
      <c r="I41" s="51" t="n"/>
      <c r="J41" s="52" t="n"/>
      <c r="K41" s="50">
        <f>IF(AND(ISNUMBER($F41),ISNUMBER($J41)),$F41*(1-$J41),"")</f>
        <v/>
      </c>
      <c r="L41" s="51" t="n"/>
      <c r="M41" s="51" t="n"/>
      <c r="N41" s="50">
        <f>IF(ISNUMBER($F41),($F41-IF(ISNUMBER($AM41),$AM41,0))*(1-IF(ISNUMBER($J41),$J41,0)),"")</f>
        <v/>
      </c>
      <c r="O41" s="34" t="inlineStr">
        <is>
          <t>Doctor Goodwin</t>
        </is>
      </c>
      <c r="P41" s="48" t="n">
        <v>0</v>
      </c>
      <c r="Q41" s="48" t="n">
        <v>30</v>
      </c>
      <c r="R41" s="34" t="inlineStr">
        <is>
          <t>Not listed</t>
        </is>
      </c>
      <c r="S41" s="48" t="n">
        <v>4</v>
      </c>
      <c r="T41" s="48" t="n">
        <v>45</v>
      </c>
      <c r="U41" s="34" t="inlineStr">
        <is>
          <t>Stevia + cassava syrup</t>
        </is>
      </c>
      <c r="V41" s="34" t="inlineStr">
        <is>
          <t>9 g prebiotic fiber, gut/digestive health, low sugar (Vintage/Cherry Cola &amp; Doctor Goodwin ~50 mg caffeine, Ridge Rush ~60 mg; other flavours caffeine free)</t>
        </is>
      </c>
      <c r="W41" s="51" t="n"/>
      <c r="X41" s="51" t="n"/>
      <c r="Y41" s="51" t="n"/>
      <c r="Z41" s="51" t="n"/>
      <c r="AA41" s="34" t="inlineStr">
        <is>
          <t>Very High</t>
        </is>
      </c>
      <c r="AB41" s="34" t="inlineStr">
        <is>
          <t>Category leading prebiotic soda; viral DTC + retail</t>
        </is>
      </c>
      <c r="AC41" s="34" t="inlineStr">
        <is>
          <t>Soda nostalgia that's actually good for your gut</t>
        </is>
      </c>
      <c r="AD41" s="34" t="inlineStr">
        <is>
          <t>Classic soda taste with 9 g fiber and almost no sugar.</t>
        </is>
      </c>
      <c r="AE41" s="51" t="n"/>
      <c r="AF41" s="53">
        <f>IF(AND(ISNUMBER($P41),ISNUMBER($AL41),$AL41&lt;&gt;0),ROUND($P41/$AL41*100,1),"")</f>
        <v/>
      </c>
      <c r="AG41" s="54">
        <f>IF(AND(ISNUMBER($S41),ISNUMBER($AL41),$AL41&lt;&gt;0),ROUND($S41/$AL41*100,2),"")</f>
        <v/>
      </c>
      <c r="AH41" s="53">
        <f>IF(AND(ISNUMBER($Q41),ISNUMBER($AL41),$AL41&lt;&gt;0),ROUND($Q41/$AL41*100,1),"")</f>
        <v/>
      </c>
      <c r="AI41" s="48">
        <f>IF(ISNUMBER($S41),IF($S41&lt;=1,"Yes","No"),"n/a")</f>
        <v/>
      </c>
      <c r="AJ41" s="48">
        <f>IF(ISNUMBER($S41),ROUND(MAX(0,MIN(100,100-$S41*2.5-IF(ISNUMBER($T41),$T41,0)*0.12+IF($S41&lt;=1,12,0))),0),"")</f>
        <v/>
      </c>
      <c r="AK41" s="48">
        <f>IF(ISNUMBER($Q41),IF($Q41&gt;=100,20,IF($Q41&gt;=30,10,0)),0)+IF(ISNUMBER($R41),IF($R41&gt;=100,20,0),0)+IF(ISNUMBER($P41),IF($P41&gt;=150,20,IF($P41&gt;=50,12,5)),0)+IF(ISNUMBER($S41),IF($S41&lt;=1,15,0),0)</f>
        <v/>
      </c>
      <c r="AL41" s="48" t="n">
        <v>355</v>
      </c>
      <c r="AM41" s="49" t="n"/>
      <c r="AN41" s="48">
        <f>IF(AND(ISNUMBER($P41),ISNUMBER($AL41),$AL41&lt;&gt;0),IF(OR($P41&gt;180,$P41/$AL41*1000&gt;400),"Over ceiling, confirm SKU","Within"),"n/a")</f>
        <v/>
      </c>
      <c r="AO41" s="51" t="n"/>
      <c r="AP41" s="51" t="n"/>
      <c r="AQ41" s="51" t="n"/>
      <c r="AR41" s="34" t="inlineStr">
        <is>
          <t>Retrieved and cited, see Enrichment Log</t>
        </is>
      </c>
      <c r="AS41" s="34" t="inlineStr">
        <is>
          <t>BLANK -&gt; requires live Amazon.ca capture</t>
        </is>
      </c>
      <c r="AT41" s="34" t="inlineStr">
        <is>
          <t>Unverified commercial data</t>
        </is>
      </c>
    </row>
    <row r="42" ht="28" customHeight="1">
      <c r="A42" s="34" t="inlineStr">
        <is>
          <t>OLIPOP</t>
        </is>
      </c>
      <c r="B42" s="34" t="inlineStr">
        <is>
          <t>OLIPOP Prebiotic Soda | Doctor Goodwin | 18 pack 355mL</t>
        </is>
      </c>
      <c r="C42" s="34" t="inlineStr">
        <is>
          <t>3) Functional beverage (still/sparkling)</t>
        </is>
      </c>
      <c r="D42" s="34" t="inlineStr">
        <is>
          <t>355 mL can</t>
        </is>
      </c>
      <c r="E42" s="48" t="n">
        <v>18</v>
      </c>
      <c r="F42" s="49" t="n"/>
      <c r="G42" s="50">
        <f>IF(AND(ISNUMBER($F42),ISNUMBER($E42),$E42&lt;&gt;0),$F42/$E42,"")</f>
        <v/>
      </c>
      <c r="H42" s="50">
        <f>IF(AND(ISNUMBER($F42),ISNUMBER($AL42),ISNUMBER($E42),($AL42*$E42)&lt;&gt;0),$F42/($AL42*$E42)*100,"")</f>
        <v/>
      </c>
      <c r="I42" s="51" t="n"/>
      <c r="J42" s="52" t="n"/>
      <c r="K42" s="50">
        <f>IF(AND(ISNUMBER($F42),ISNUMBER($J42)),$F42*(1-$J42),"")</f>
        <v/>
      </c>
      <c r="L42" s="51" t="n"/>
      <c r="M42" s="51" t="n"/>
      <c r="N42" s="50">
        <f>IF(ISNUMBER($F42),($F42-IF(ISNUMBER($AM42),$AM42,0))*(1-IF(ISNUMBER($J42),$J42,0)),"")</f>
        <v/>
      </c>
      <c r="O42" s="34" t="inlineStr">
        <is>
          <t>Doctor Goodwin</t>
        </is>
      </c>
      <c r="P42" s="48" t="n">
        <v>0</v>
      </c>
      <c r="Q42" s="48" t="n">
        <v>30</v>
      </c>
      <c r="R42" s="34" t="inlineStr">
        <is>
          <t>Not listed</t>
        </is>
      </c>
      <c r="S42" s="48" t="n">
        <v>4</v>
      </c>
      <c r="T42" s="48" t="n">
        <v>45</v>
      </c>
      <c r="U42" s="34" t="inlineStr">
        <is>
          <t>Stevia + cassava syrup</t>
        </is>
      </c>
      <c r="V42" s="34" t="inlineStr">
        <is>
          <t>9 g prebiotic fiber, gut/digestive health, low sugar (Vintage/Cherry Cola &amp; Doctor Goodwin ~50 mg caffeine, Ridge Rush ~60 mg; other flavours caffeine free)</t>
        </is>
      </c>
      <c r="W42" s="51" t="n"/>
      <c r="X42" s="51" t="n"/>
      <c r="Y42" s="51" t="n"/>
      <c r="Z42" s="51" t="n"/>
      <c r="AA42" s="34" t="inlineStr">
        <is>
          <t>Very High</t>
        </is>
      </c>
      <c r="AB42" s="34" t="inlineStr">
        <is>
          <t>Category leading prebiotic soda; viral DTC + retail</t>
        </is>
      </c>
      <c r="AC42" s="34" t="inlineStr">
        <is>
          <t>Soda nostalgia that's actually good for your gut</t>
        </is>
      </c>
      <c r="AD42" s="34" t="inlineStr">
        <is>
          <t>Classic soda taste with 9 g fiber and almost no sugar.</t>
        </is>
      </c>
      <c r="AE42" s="51" t="n"/>
      <c r="AF42" s="53">
        <f>IF(AND(ISNUMBER($P42),ISNUMBER($AL42),$AL42&lt;&gt;0),ROUND($P42/$AL42*100,1),"")</f>
        <v/>
      </c>
      <c r="AG42" s="54">
        <f>IF(AND(ISNUMBER($S42),ISNUMBER($AL42),$AL42&lt;&gt;0),ROUND($S42/$AL42*100,2),"")</f>
        <v/>
      </c>
      <c r="AH42" s="53">
        <f>IF(AND(ISNUMBER($Q42),ISNUMBER($AL42),$AL42&lt;&gt;0),ROUND($Q42/$AL42*100,1),"")</f>
        <v/>
      </c>
      <c r="AI42" s="48">
        <f>IF(ISNUMBER($S42),IF($S42&lt;=1,"Yes","No"),"n/a")</f>
        <v/>
      </c>
      <c r="AJ42" s="48">
        <f>IF(ISNUMBER($S42),ROUND(MAX(0,MIN(100,100-$S42*2.5-IF(ISNUMBER($T42),$T42,0)*0.12+IF($S42&lt;=1,12,0))),0),"")</f>
        <v/>
      </c>
      <c r="AK42" s="48">
        <f>IF(ISNUMBER($Q42),IF($Q42&gt;=100,20,IF($Q42&gt;=30,10,0)),0)+IF(ISNUMBER($R42),IF($R42&gt;=100,20,0),0)+IF(ISNUMBER($P42),IF($P42&gt;=150,20,IF($P42&gt;=50,12,5)),0)+IF(ISNUMBER($S42),IF($S42&lt;=1,15,0),0)</f>
        <v/>
      </c>
      <c r="AL42" s="48" t="n">
        <v>355</v>
      </c>
      <c r="AM42" s="49" t="n"/>
      <c r="AN42" s="48">
        <f>IF(AND(ISNUMBER($P42),ISNUMBER($AL42),$AL42&lt;&gt;0),IF(OR($P42&gt;180,$P42/$AL42*1000&gt;400),"Over ceiling, confirm SKU","Within"),"n/a")</f>
        <v/>
      </c>
      <c r="AO42" s="51" t="n"/>
      <c r="AP42" s="51" t="n"/>
      <c r="AQ42" s="51" t="n"/>
      <c r="AR42" s="34" t="inlineStr">
        <is>
          <t>Retrieved and cited, see Enrichment Log</t>
        </is>
      </c>
      <c r="AS42" s="34" t="inlineStr">
        <is>
          <t>BLANK -&gt; requires live Amazon.ca capture</t>
        </is>
      </c>
      <c r="AT42" s="34" t="inlineStr">
        <is>
          <t>Unverified commercial data</t>
        </is>
      </c>
    </row>
    <row r="43" ht="28" customHeight="1">
      <c r="A43" s="34" t="inlineStr">
        <is>
          <t>OLIPOP</t>
        </is>
      </c>
      <c r="B43" s="34" t="inlineStr">
        <is>
          <t>OLIPOP Prebiotic Soda | Doctor Goodwin | 24 pack 355mL</t>
        </is>
      </c>
      <c r="C43" s="34" t="inlineStr">
        <is>
          <t>3) Functional beverage (still/sparkling)</t>
        </is>
      </c>
      <c r="D43" s="34" t="inlineStr">
        <is>
          <t>355 mL can</t>
        </is>
      </c>
      <c r="E43" s="48" t="n">
        <v>24</v>
      </c>
      <c r="F43" s="49" t="n"/>
      <c r="G43" s="50">
        <f>IF(AND(ISNUMBER($F43),ISNUMBER($E43),$E43&lt;&gt;0),$F43/$E43,"")</f>
        <v/>
      </c>
      <c r="H43" s="50">
        <f>IF(AND(ISNUMBER($F43),ISNUMBER($AL43),ISNUMBER($E43),($AL43*$E43)&lt;&gt;0),$F43/($AL43*$E43)*100,"")</f>
        <v/>
      </c>
      <c r="I43" s="51" t="n"/>
      <c r="J43" s="52" t="n"/>
      <c r="K43" s="50">
        <f>IF(AND(ISNUMBER($F43),ISNUMBER($J43)),$F43*(1-$J43),"")</f>
        <v/>
      </c>
      <c r="L43" s="51" t="n"/>
      <c r="M43" s="51" t="n"/>
      <c r="N43" s="50">
        <f>IF(ISNUMBER($F43),($F43-IF(ISNUMBER($AM43),$AM43,0))*(1-IF(ISNUMBER($J43),$J43,0)),"")</f>
        <v/>
      </c>
      <c r="O43" s="34" t="inlineStr">
        <is>
          <t>Doctor Goodwin</t>
        </is>
      </c>
      <c r="P43" s="48" t="n">
        <v>0</v>
      </c>
      <c r="Q43" s="48" t="n">
        <v>30</v>
      </c>
      <c r="R43" s="34" t="inlineStr">
        <is>
          <t>Not listed</t>
        </is>
      </c>
      <c r="S43" s="48" t="n">
        <v>4</v>
      </c>
      <c r="T43" s="48" t="n">
        <v>45</v>
      </c>
      <c r="U43" s="34" t="inlineStr">
        <is>
          <t>Stevia + cassava syrup</t>
        </is>
      </c>
      <c r="V43" s="34" t="inlineStr">
        <is>
          <t>9 g prebiotic fiber, gut/digestive health, low sugar (Vintage/Cherry Cola &amp; Doctor Goodwin ~50 mg caffeine, Ridge Rush ~60 mg; other flavours caffeine free)</t>
        </is>
      </c>
      <c r="W43" s="51" t="n"/>
      <c r="X43" s="51" t="n"/>
      <c r="Y43" s="51" t="n"/>
      <c r="Z43" s="51" t="n"/>
      <c r="AA43" s="34" t="inlineStr">
        <is>
          <t>Very High</t>
        </is>
      </c>
      <c r="AB43" s="34" t="inlineStr">
        <is>
          <t>Category leading prebiotic soda; viral DTC + retail</t>
        </is>
      </c>
      <c r="AC43" s="34" t="inlineStr">
        <is>
          <t>Soda nostalgia that's actually good for your gut</t>
        </is>
      </c>
      <c r="AD43" s="34" t="inlineStr">
        <is>
          <t>Classic soda taste with 9 g fiber and almost no sugar.</t>
        </is>
      </c>
      <c r="AE43" s="51" t="n"/>
      <c r="AF43" s="53">
        <f>IF(AND(ISNUMBER($P43),ISNUMBER($AL43),$AL43&lt;&gt;0),ROUND($P43/$AL43*100,1),"")</f>
        <v/>
      </c>
      <c r="AG43" s="54">
        <f>IF(AND(ISNUMBER($S43),ISNUMBER($AL43),$AL43&lt;&gt;0),ROUND($S43/$AL43*100,2),"")</f>
        <v/>
      </c>
      <c r="AH43" s="53">
        <f>IF(AND(ISNUMBER($Q43),ISNUMBER($AL43),$AL43&lt;&gt;0),ROUND($Q43/$AL43*100,1),"")</f>
        <v/>
      </c>
      <c r="AI43" s="48">
        <f>IF(ISNUMBER($S43),IF($S43&lt;=1,"Yes","No"),"n/a")</f>
        <v/>
      </c>
      <c r="AJ43" s="48">
        <f>IF(ISNUMBER($S43),ROUND(MAX(0,MIN(100,100-$S43*2.5-IF(ISNUMBER($T43),$T43,0)*0.12+IF($S43&lt;=1,12,0))),0),"")</f>
        <v/>
      </c>
      <c r="AK43" s="48">
        <f>IF(ISNUMBER($Q43),IF($Q43&gt;=100,20,IF($Q43&gt;=30,10,0)),0)+IF(ISNUMBER($R43),IF($R43&gt;=100,20,0),0)+IF(ISNUMBER($P43),IF($P43&gt;=150,20,IF($P43&gt;=50,12,5)),0)+IF(ISNUMBER($S43),IF($S43&lt;=1,15,0),0)</f>
        <v/>
      </c>
      <c r="AL43" s="48" t="n">
        <v>355</v>
      </c>
      <c r="AM43" s="49" t="n"/>
      <c r="AN43" s="48">
        <f>IF(AND(ISNUMBER($P43),ISNUMBER($AL43),$AL43&lt;&gt;0),IF(OR($P43&gt;180,$P43/$AL43*1000&gt;400),"Over ceiling, confirm SKU","Within"),"n/a")</f>
        <v/>
      </c>
      <c r="AO43" s="51" t="n"/>
      <c r="AP43" s="51" t="n"/>
      <c r="AQ43" s="51" t="n"/>
      <c r="AR43" s="34" t="inlineStr">
        <is>
          <t>Retrieved and cited, see Enrichment Log</t>
        </is>
      </c>
      <c r="AS43" s="34" t="inlineStr">
        <is>
          <t>BLANK -&gt; requires live Amazon.ca capture</t>
        </is>
      </c>
      <c r="AT43" s="34" t="inlineStr">
        <is>
          <t>Unverified commercial data</t>
        </is>
      </c>
    </row>
    <row r="44" ht="28" customHeight="1">
      <c r="A44" s="34" t="inlineStr">
        <is>
          <t>OLIPOP</t>
        </is>
      </c>
      <c r="B44" s="34" t="inlineStr">
        <is>
          <t>OLIPOP Prebiotic Soda | Lemon Lime | single 355mL</t>
        </is>
      </c>
      <c r="C44" s="34" t="inlineStr">
        <is>
          <t>3) Functional beverage (still/sparkling)</t>
        </is>
      </c>
      <c r="D44" s="34" t="inlineStr">
        <is>
          <t>355 mL can</t>
        </is>
      </c>
      <c r="E44" s="48" t="n">
        <v>1</v>
      </c>
      <c r="F44" s="49" t="n"/>
      <c r="G44" s="50">
        <f>IF(AND(ISNUMBER($F44),ISNUMBER($E44),$E44&lt;&gt;0),$F44/$E44,"")</f>
        <v/>
      </c>
      <c r="H44" s="50">
        <f>IF(AND(ISNUMBER($F44),ISNUMBER($AL44),ISNUMBER($E44),($AL44*$E44)&lt;&gt;0),$F44/($AL44*$E44)*100,"")</f>
        <v/>
      </c>
      <c r="I44" s="51" t="n"/>
      <c r="J44" s="52" t="n"/>
      <c r="K44" s="50">
        <f>IF(AND(ISNUMBER($F44),ISNUMBER($J44)),$F44*(1-$J44),"")</f>
        <v/>
      </c>
      <c r="L44" s="51" t="n"/>
      <c r="M44" s="51" t="n"/>
      <c r="N44" s="50">
        <f>IF(ISNUMBER($F44),($F44-IF(ISNUMBER($AM44),$AM44,0))*(1-IF(ISNUMBER($J44),$J44,0)),"")</f>
        <v/>
      </c>
      <c r="O44" s="34" t="inlineStr">
        <is>
          <t>Lemon Lime</t>
        </is>
      </c>
      <c r="P44" s="48" t="n">
        <v>0</v>
      </c>
      <c r="Q44" s="48" t="n">
        <v>30</v>
      </c>
      <c r="R44" s="34" t="inlineStr">
        <is>
          <t>Not listed</t>
        </is>
      </c>
      <c r="S44" s="48" t="n">
        <v>4</v>
      </c>
      <c r="T44" s="48" t="n">
        <v>45</v>
      </c>
      <c r="U44" s="34" t="inlineStr">
        <is>
          <t>Stevia + cassava syrup</t>
        </is>
      </c>
      <c r="V44" s="34" t="inlineStr">
        <is>
          <t>9 g prebiotic fiber, gut/digestive health, low sugar (Vintage/Cherry Cola &amp; Doctor Goodwin ~50 mg caffeine, Ridge Rush ~60 mg; other flavours caffeine free)</t>
        </is>
      </c>
      <c r="W44" s="51" t="n"/>
      <c r="X44" s="51" t="n"/>
      <c r="Y44" s="51" t="n"/>
      <c r="Z44" s="51" t="n"/>
      <c r="AA44" s="34" t="inlineStr">
        <is>
          <t>Very High</t>
        </is>
      </c>
      <c r="AB44" s="34" t="inlineStr">
        <is>
          <t>Category leading prebiotic soda; viral DTC + retail</t>
        </is>
      </c>
      <c r="AC44" s="34" t="inlineStr">
        <is>
          <t>Soda nostalgia that's actually good for your gut</t>
        </is>
      </c>
      <c r="AD44" s="34" t="inlineStr">
        <is>
          <t>Classic soda taste with 9 g fiber and almost no sugar.</t>
        </is>
      </c>
      <c r="AE44" s="51" t="n"/>
      <c r="AF44" s="53">
        <f>IF(AND(ISNUMBER($P44),ISNUMBER($AL44),$AL44&lt;&gt;0),ROUND($P44/$AL44*100,1),"")</f>
        <v/>
      </c>
      <c r="AG44" s="54">
        <f>IF(AND(ISNUMBER($S44),ISNUMBER($AL44),$AL44&lt;&gt;0),ROUND($S44/$AL44*100,2),"")</f>
        <v/>
      </c>
      <c r="AH44" s="53">
        <f>IF(AND(ISNUMBER($Q44),ISNUMBER($AL44),$AL44&lt;&gt;0),ROUND($Q44/$AL44*100,1),"")</f>
        <v/>
      </c>
      <c r="AI44" s="48">
        <f>IF(ISNUMBER($S44),IF($S44&lt;=1,"Yes","No"),"n/a")</f>
        <v/>
      </c>
      <c r="AJ44" s="48">
        <f>IF(ISNUMBER($S44),ROUND(MAX(0,MIN(100,100-$S44*2.5-IF(ISNUMBER($T44),$T44,0)*0.12+IF($S44&lt;=1,12,0))),0),"")</f>
        <v/>
      </c>
      <c r="AK44" s="48">
        <f>IF(ISNUMBER($Q44),IF($Q44&gt;=100,20,IF($Q44&gt;=30,10,0)),0)+IF(ISNUMBER($R44),IF($R44&gt;=100,20,0),0)+IF(ISNUMBER($P44),IF($P44&gt;=150,20,IF($P44&gt;=50,12,5)),0)+IF(ISNUMBER($S44),IF($S44&lt;=1,15,0),0)</f>
        <v/>
      </c>
      <c r="AL44" s="48" t="n">
        <v>355</v>
      </c>
      <c r="AM44" s="49" t="n"/>
      <c r="AN44" s="48">
        <f>IF(AND(ISNUMBER($P44),ISNUMBER($AL44),$AL44&lt;&gt;0),IF(OR($P44&gt;180,$P44/$AL44*1000&gt;400),"Over ceiling, confirm SKU","Within"),"n/a")</f>
        <v/>
      </c>
      <c r="AO44" s="51" t="n"/>
      <c r="AP44" s="51" t="n"/>
      <c r="AQ44" s="51" t="n"/>
      <c r="AR44" s="34" t="inlineStr">
        <is>
          <t>Retrieved and cited, see Enrichment Log</t>
        </is>
      </c>
      <c r="AS44" s="34" t="inlineStr">
        <is>
          <t>BLANK -&gt; requires live Amazon.ca capture</t>
        </is>
      </c>
      <c r="AT44" s="34" t="inlineStr">
        <is>
          <t>Unverified commercial data</t>
        </is>
      </c>
    </row>
    <row r="45" ht="28" customHeight="1">
      <c r="A45" s="34" t="inlineStr">
        <is>
          <t>OLIPOP</t>
        </is>
      </c>
      <c r="B45" s="34" t="inlineStr">
        <is>
          <t>OLIPOP Prebiotic Soda | Lemon Lime | 8 pack 355mL</t>
        </is>
      </c>
      <c r="C45" s="34" t="inlineStr">
        <is>
          <t>3) Functional beverage (still/sparkling)</t>
        </is>
      </c>
      <c r="D45" s="34" t="inlineStr">
        <is>
          <t>355 mL can</t>
        </is>
      </c>
      <c r="E45" s="48" t="n">
        <v>8</v>
      </c>
      <c r="F45" s="49" t="n"/>
      <c r="G45" s="50">
        <f>IF(AND(ISNUMBER($F45),ISNUMBER($E45),$E45&lt;&gt;0),$F45/$E45,"")</f>
        <v/>
      </c>
      <c r="H45" s="50">
        <f>IF(AND(ISNUMBER($F45),ISNUMBER($AL45),ISNUMBER($E45),($AL45*$E45)&lt;&gt;0),$F45/($AL45*$E45)*100,"")</f>
        <v/>
      </c>
      <c r="I45" s="51" t="n"/>
      <c r="J45" s="52" t="n"/>
      <c r="K45" s="50">
        <f>IF(AND(ISNUMBER($F45),ISNUMBER($J45)),$F45*(1-$J45),"")</f>
        <v/>
      </c>
      <c r="L45" s="51" t="n"/>
      <c r="M45" s="51" t="n"/>
      <c r="N45" s="50">
        <f>IF(ISNUMBER($F45),($F45-IF(ISNUMBER($AM45),$AM45,0))*(1-IF(ISNUMBER($J45),$J45,0)),"")</f>
        <v/>
      </c>
      <c r="O45" s="34" t="inlineStr">
        <is>
          <t>Lemon Lime</t>
        </is>
      </c>
      <c r="P45" s="48" t="n">
        <v>0</v>
      </c>
      <c r="Q45" s="48" t="n">
        <v>30</v>
      </c>
      <c r="R45" s="34" t="inlineStr">
        <is>
          <t>Not listed</t>
        </is>
      </c>
      <c r="S45" s="48" t="n">
        <v>4</v>
      </c>
      <c r="T45" s="48" t="n">
        <v>45</v>
      </c>
      <c r="U45" s="34" t="inlineStr">
        <is>
          <t>Stevia + cassava syrup</t>
        </is>
      </c>
      <c r="V45" s="34" t="inlineStr">
        <is>
          <t>9 g prebiotic fiber, gut/digestive health, low sugar (Vintage/Cherry Cola &amp; Doctor Goodwin ~50 mg caffeine, Ridge Rush ~60 mg; other flavours caffeine free)</t>
        </is>
      </c>
      <c r="W45" s="51" t="n"/>
      <c r="X45" s="51" t="n"/>
      <c r="Y45" s="51" t="n"/>
      <c r="Z45" s="51" t="n"/>
      <c r="AA45" s="34" t="inlineStr">
        <is>
          <t>Very High</t>
        </is>
      </c>
      <c r="AB45" s="34" t="inlineStr">
        <is>
          <t>Category leading prebiotic soda; viral DTC + retail</t>
        </is>
      </c>
      <c r="AC45" s="34" t="inlineStr">
        <is>
          <t>Soda nostalgia that's actually good for your gut</t>
        </is>
      </c>
      <c r="AD45" s="34" t="inlineStr">
        <is>
          <t>Classic soda taste with 9 g fiber and almost no sugar.</t>
        </is>
      </c>
      <c r="AE45" s="51" t="n"/>
      <c r="AF45" s="53">
        <f>IF(AND(ISNUMBER($P45),ISNUMBER($AL45),$AL45&lt;&gt;0),ROUND($P45/$AL45*100,1),"")</f>
        <v/>
      </c>
      <c r="AG45" s="54">
        <f>IF(AND(ISNUMBER($S45),ISNUMBER($AL45),$AL45&lt;&gt;0),ROUND($S45/$AL45*100,2),"")</f>
        <v/>
      </c>
      <c r="AH45" s="53">
        <f>IF(AND(ISNUMBER($Q45),ISNUMBER($AL45),$AL45&lt;&gt;0),ROUND($Q45/$AL45*100,1),"")</f>
        <v/>
      </c>
      <c r="AI45" s="48">
        <f>IF(ISNUMBER($S45),IF($S45&lt;=1,"Yes","No"),"n/a")</f>
        <v/>
      </c>
      <c r="AJ45" s="48">
        <f>IF(ISNUMBER($S45),ROUND(MAX(0,MIN(100,100-$S45*2.5-IF(ISNUMBER($T45),$T45,0)*0.12+IF($S45&lt;=1,12,0))),0),"")</f>
        <v/>
      </c>
      <c r="AK45" s="48">
        <f>IF(ISNUMBER($Q45),IF($Q45&gt;=100,20,IF($Q45&gt;=30,10,0)),0)+IF(ISNUMBER($R45),IF($R45&gt;=100,20,0),0)+IF(ISNUMBER($P45),IF($P45&gt;=150,20,IF($P45&gt;=50,12,5)),0)+IF(ISNUMBER($S45),IF($S45&lt;=1,15,0),0)</f>
        <v/>
      </c>
      <c r="AL45" s="48" t="n">
        <v>355</v>
      </c>
      <c r="AM45" s="49" t="n"/>
      <c r="AN45" s="48">
        <f>IF(AND(ISNUMBER($P45),ISNUMBER($AL45),$AL45&lt;&gt;0),IF(OR($P45&gt;180,$P45/$AL45*1000&gt;400),"Over ceiling, confirm SKU","Within"),"n/a")</f>
        <v/>
      </c>
      <c r="AO45" s="51" t="n"/>
      <c r="AP45" s="51" t="n"/>
      <c r="AQ45" s="51" t="n"/>
      <c r="AR45" s="34" t="inlineStr">
        <is>
          <t>Retrieved and cited, see Enrichment Log</t>
        </is>
      </c>
      <c r="AS45" s="34" t="inlineStr">
        <is>
          <t>BLANK -&gt; requires live Amazon.ca capture</t>
        </is>
      </c>
      <c r="AT45" s="34" t="inlineStr">
        <is>
          <t>Unverified commercial data</t>
        </is>
      </c>
    </row>
    <row r="46" ht="28" customHeight="1">
      <c r="A46" s="34" t="inlineStr">
        <is>
          <t>OLIPOP</t>
        </is>
      </c>
      <c r="B46" s="34" t="inlineStr">
        <is>
          <t>OLIPOP Prebiotic Soda | Lemon Lime | 12 pack 355mL</t>
        </is>
      </c>
      <c r="C46" s="34" t="inlineStr">
        <is>
          <t>3) Functional beverage (still/sparkling)</t>
        </is>
      </c>
      <c r="D46" s="34" t="inlineStr">
        <is>
          <t>355 mL can</t>
        </is>
      </c>
      <c r="E46" s="48" t="n">
        <v>12</v>
      </c>
      <c r="F46" s="49" t="n"/>
      <c r="G46" s="50">
        <f>IF(AND(ISNUMBER($F46),ISNUMBER($E46),$E46&lt;&gt;0),$F46/$E46,"")</f>
        <v/>
      </c>
      <c r="H46" s="50">
        <f>IF(AND(ISNUMBER($F46),ISNUMBER($AL46),ISNUMBER($E46),($AL46*$E46)&lt;&gt;0),$F46/($AL46*$E46)*100,"")</f>
        <v/>
      </c>
      <c r="I46" s="51" t="n"/>
      <c r="J46" s="52" t="n"/>
      <c r="K46" s="50">
        <f>IF(AND(ISNUMBER($F46),ISNUMBER($J46)),$F46*(1-$J46),"")</f>
        <v/>
      </c>
      <c r="L46" s="51" t="n"/>
      <c r="M46" s="51" t="n"/>
      <c r="N46" s="50">
        <f>IF(ISNUMBER($F46),($F46-IF(ISNUMBER($AM46),$AM46,0))*(1-IF(ISNUMBER($J46),$J46,0)),"")</f>
        <v/>
      </c>
      <c r="O46" s="34" t="inlineStr">
        <is>
          <t>Lemon Lime</t>
        </is>
      </c>
      <c r="P46" s="48" t="n">
        <v>0</v>
      </c>
      <c r="Q46" s="48" t="n">
        <v>30</v>
      </c>
      <c r="R46" s="34" t="inlineStr">
        <is>
          <t>Not listed</t>
        </is>
      </c>
      <c r="S46" s="48" t="n">
        <v>4</v>
      </c>
      <c r="T46" s="48" t="n">
        <v>45</v>
      </c>
      <c r="U46" s="34" t="inlineStr">
        <is>
          <t>Stevia + cassava syrup</t>
        </is>
      </c>
      <c r="V46" s="34" t="inlineStr">
        <is>
          <t>9 g prebiotic fiber, gut/digestive health, low sugar (Vintage/Cherry Cola &amp; Doctor Goodwin ~50 mg caffeine, Ridge Rush ~60 mg; other flavours caffeine free)</t>
        </is>
      </c>
      <c r="W46" s="51" t="n"/>
      <c r="X46" s="51" t="n"/>
      <c r="Y46" s="51" t="n"/>
      <c r="Z46" s="51" t="n"/>
      <c r="AA46" s="34" t="inlineStr">
        <is>
          <t>Very High</t>
        </is>
      </c>
      <c r="AB46" s="34" t="inlineStr">
        <is>
          <t>Category leading prebiotic soda; viral DTC + retail</t>
        </is>
      </c>
      <c r="AC46" s="34" t="inlineStr">
        <is>
          <t>Soda nostalgia that's actually good for your gut</t>
        </is>
      </c>
      <c r="AD46" s="34" t="inlineStr">
        <is>
          <t>Classic soda taste with 9 g fiber and almost no sugar.</t>
        </is>
      </c>
      <c r="AE46" s="51" t="n"/>
      <c r="AF46" s="53">
        <f>IF(AND(ISNUMBER($P46),ISNUMBER($AL46),$AL46&lt;&gt;0),ROUND($P46/$AL46*100,1),"")</f>
        <v/>
      </c>
      <c r="AG46" s="54">
        <f>IF(AND(ISNUMBER($S46),ISNUMBER($AL46),$AL46&lt;&gt;0),ROUND($S46/$AL46*100,2),"")</f>
        <v/>
      </c>
      <c r="AH46" s="53">
        <f>IF(AND(ISNUMBER($Q46),ISNUMBER($AL46),$AL46&lt;&gt;0),ROUND($Q46/$AL46*100,1),"")</f>
        <v/>
      </c>
      <c r="AI46" s="48">
        <f>IF(ISNUMBER($S46),IF($S46&lt;=1,"Yes","No"),"n/a")</f>
        <v/>
      </c>
      <c r="AJ46" s="48">
        <f>IF(ISNUMBER($S46),ROUND(MAX(0,MIN(100,100-$S46*2.5-IF(ISNUMBER($T46),$T46,0)*0.12+IF($S46&lt;=1,12,0))),0),"")</f>
        <v/>
      </c>
      <c r="AK46" s="48">
        <f>IF(ISNUMBER($Q46),IF($Q46&gt;=100,20,IF($Q46&gt;=30,10,0)),0)+IF(ISNUMBER($R46),IF($R46&gt;=100,20,0),0)+IF(ISNUMBER($P46),IF($P46&gt;=150,20,IF($P46&gt;=50,12,5)),0)+IF(ISNUMBER($S46),IF($S46&lt;=1,15,0),0)</f>
        <v/>
      </c>
      <c r="AL46" s="48" t="n">
        <v>355</v>
      </c>
      <c r="AM46" s="49" t="n"/>
      <c r="AN46" s="48">
        <f>IF(AND(ISNUMBER($P46),ISNUMBER($AL46),$AL46&lt;&gt;0),IF(OR($P46&gt;180,$P46/$AL46*1000&gt;400),"Over ceiling, confirm SKU","Within"),"n/a")</f>
        <v/>
      </c>
      <c r="AO46" s="51" t="n"/>
      <c r="AP46" s="51" t="n"/>
      <c r="AQ46" s="51" t="n"/>
      <c r="AR46" s="34" t="inlineStr">
        <is>
          <t>Retrieved and cited, see Enrichment Log</t>
        </is>
      </c>
      <c r="AS46" s="34" t="inlineStr">
        <is>
          <t>BLANK -&gt; requires live Amazon.ca capture</t>
        </is>
      </c>
      <c r="AT46" s="34" t="inlineStr">
        <is>
          <t>Unverified commercial data</t>
        </is>
      </c>
    </row>
    <row r="47" ht="28" customHeight="1">
      <c r="A47" s="34" t="inlineStr">
        <is>
          <t>OLIPOP</t>
        </is>
      </c>
      <c r="B47" s="34" t="inlineStr">
        <is>
          <t>OLIPOP Prebiotic Soda | Lemon Lime | 15 pack 355mL</t>
        </is>
      </c>
      <c r="C47" s="34" t="inlineStr">
        <is>
          <t>3) Functional beverage (still/sparkling)</t>
        </is>
      </c>
      <c r="D47" s="34" t="inlineStr">
        <is>
          <t>355 mL can</t>
        </is>
      </c>
      <c r="E47" s="48" t="n">
        <v>15</v>
      </c>
      <c r="F47" s="49" t="n"/>
      <c r="G47" s="50">
        <f>IF(AND(ISNUMBER($F47),ISNUMBER($E47),$E47&lt;&gt;0),$F47/$E47,"")</f>
        <v/>
      </c>
      <c r="H47" s="50">
        <f>IF(AND(ISNUMBER($F47),ISNUMBER($AL47),ISNUMBER($E47),($AL47*$E47)&lt;&gt;0),$F47/($AL47*$E47)*100,"")</f>
        <v/>
      </c>
      <c r="I47" s="51" t="n"/>
      <c r="J47" s="52" t="n"/>
      <c r="K47" s="50">
        <f>IF(AND(ISNUMBER($F47),ISNUMBER($J47)),$F47*(1-$J47),"")</f>
        <v/>
      </c>
      <c r="L47" s="51" t="n"/>
      <c r="M47" s="51" t="n"/>
      <c r="N47" s="50">
        <f>IF(ISNUMBER($F47),($F47-IF(ISNUMBER($AM47),$AM47,0))*(1-IF(ISNUMBER($J47),$J47,0)),"")</f>
        <v/>
      </c>
      <c r="O47" s="34" t="inlineStr">
        <is>
          <t>Lemon Lime</t>
        </is>
      </c>
      <c r="P47" s="48" t="n">
        <v>0</v>
      </c>
      <c r="Q47" s="48" t="n">
        <v>30</v>
      </c>
      <c r="R47" s="34" t="inlineStr">
        <is>
          <t>Not listed</t>
        </is>
      </c>
      <c r="S47" s="48" t="n">
        <v>4</v>
      </c>
      <c r="T47" s="48" t="n">
        <v>45</v>
      </c>
      <c r="U47" s="34" t="inlineStr">
        <is>
          <t>Stevia + cassava syrup</t>
        </is>
      </c>
      <c r="V47" s="34" t="inlineStr">
        <is>
          <t>9 g prebiotic fiber, gut/digestive health, low sugar (Vintage/Cherry Cola &amp; Doctor Goodwin ~50 mg caffeine, Ridge Rush ~60 mg; other flavours caffeine free)</t>
        </is>
      </c>
      <c r="W47" s="51" t="n"/>
      <c r="X47" s="51" t="n"/>
      <c r="Y47" s="51" t="n"/>
      <c r="Z47" s="51" t="n"/>
      <c r="AA47" s="34" t="inlineStr">
        <is>
          <t>Very High</t>
        </is>
      </c>
      <c r="AB47" s="34" t="inlineStr">
        <is>
          <t>Category leading prebiotic soda; viral DTC + retail</t>
        </is>
      </c>
      <c r="AC47" s="34" t="inlineStr">
        <is>
          <t>Soda nostalgia that's actually good for your gut</t>
        </is>
      </c>
      <c r="AD47" s="34" t="inlineStr">
        <is>
          <t>Classic soda taste with 9 g fiber and almost no sugar.</t>
        </is>
      </c>
      <c r="AE47" s="51" t="n"/>
      <c r="AF47" s="53">
        <f>IF(AND(ISNUMBER($P47),ISNUMBER($AL47),$AL47&lt;&gt;0),ROUND($P47/$AL47*100,1),"")</f>
        <v/>
      </c>
      <c r="AG47" s="54">
        <f>IF(AND(ISNUMBER($S47),ISNUMBER($AL47),$AL47&lt;&gt;0),ROUND($S47/$AL47*100,2),"")</f>
        <v/>
      </c>
      <c r="AH47" s="53">
        <f>IF(AND(ISNUMBER($Q47),ISNUMBER($AL47),$AL47&lt;&gt;0),ROUND($Q47/$AL47*100,1),"")</f>
        <v/>
      </c>
      <c r="AI47" s="48">
        <f>IF(ISNUMBER($S47),IF($S47&lt;=1,"Yes","No"),"n/a")</f>
        <v/>
      </c>
      <c r="AJ47" s="48">
        <f>IF(ISNUMBER($S47),ROUND(MAX(0,MIN(100,100-$S47*2.5-IF(ISNUMBER($T47),$T47,0)*0.12+IF($S47&lt;=1,12,0))),0),"")</f>
        <v/>
      </c>
      <c r="AK47" s="48">
        <f>IF(ISNUMBER($Q47),IF($Q47&gt;=100,20,IF($Q47&gt;=30,10,0)),0)+IF(ISNUMBER($R47),IF($R47&gt;=100,20,0),0)+IF(ISNUMBER($P47),IF($P47&gt;=150,20,IF($P47&gt;=50,12,5)),0)+IF(ISNUMBER($S47),IF($S47&lt;=1,15,0),0)</f>
        <v/>
      </c>
      <c r="AL47" s="48" t="n">
        <v>355</v>
      </c>
      <c r="AM47" s="49" t="n"/>
      <c r="AN47" s="48">
        <f>IF(AND(ISNUMBER($P47),ISNUMBER($AL47),$AL47&lt;&gt;0),IF(OR($P47&gt;180,$P47/$AL47*1000&gt;400),"Over ceiling, confirm SKU","Within"),"n/a")</f>
        <v/>
      </c>
      <c r="AO47" s="51" t="n"/>
      <c r="AP47" s="51" t="n"/>
      <c r="AQ47" s="51" t="n"/>
      <c r="AR47" s="34" t="inlineStr">
        <is>
          <t>Retrieved and cited, see Enrichment Log</t>
        </is>
      </c>
      <c r="AS47" s="34" t="inlineStr">
        <is>
          <t>BLANK -&gt; requires live Amazon.ca capture</t>
        </is>
      </c>
      <c r="AT47" s="34" t="inlineStr">
        <is>
          <t>Unverified commercial data</t>
        </is>
      </c>
    </row>
    <row r="48" ht="28" customHeight="1">
      <c r="A48" s="34" t="inlineStr">
        <is>
          <t>OLIPOP</t>
        </is>
      </c>
      <c r="B48" s="34" t="inlineStr">
        <is>
          <t>OLIPOP Prebiotic Soda | Lemon Lime | 18 pack 355mL</t>
        </is>
      </c>
      <c r="C48" s="34" t="inlineStr">
        <is>
          <t>3) Functional beverage (still/sparkling)</t>
        </is>
      </c>
      <c r="D48" s="34" t="inlineStr">
        <is>
          <t>355 mL can</t>
        </is>
      </c>
      <c r="E48" s="48" t="n">
        <v>18</v>
      </c>
      <c r="F48" s="49" t="n"/>
      <c r="G48" s="50">
        <f>IF(AND(ISNUMBER($F48),ISNUMBER($E48),$E48&lt;&gt;0),$F48/$E48,"")</f>
        <v/>
      </c>
      <c r="H48" s="50">
        <f>IF(AND(ISNUMBER($F48),ISNUMBER($AL48),ISNUMBER($E48),($AL48*$E48)&lt;&gt;0),$F48/($AL48*$E48)*100,"")</f>
        <v/>
      </c>
      <c r="I48" s="51" t="n"/>
      <c r="J48" s="52" t="n"/>
      <c r="K48" s="50">
        <f>IF(AND(ISNUMBER($F48),ISNUMBER($J48)),$F48*(1-$J48),"")</f>
        <v/>
      </c>
      <c r="L48" s="51" t="n"/>
      <c r="M48" s="51" t="n"/>
      <c r="N48" s="50">
        <f>IF(ISNUMBER($F48),($F48-IF(ISNUMBER($AM48),$AM48,0))*(1-IF(ISNUMBER($J48),$J48,0)),"")</f>
        <v/>
      </c>
      <c r="O48" s="34" t="inlineStr">
        <is>
          <t>Lemon Lime</t>
        </is>
      </c>
      <c r="P48" s="48" t="n">
        <v>0</v>
      </c>
      <c r="Q48" s="48" t="n">
        <v>30</v>
      </c>
      <c r="R48" s="34" t="inlineStr">
        <is>
          <t>Not listed</t>
        </is>
      </c>
      <c r="S48" s="48" t="n">
        <v>4</v>
      </c>
      <c r="T48" s="48" t="n">
        <v>45</v>
      </c>
      <c r="U48" s="34" t="inlineStr">
        <is>
          <t>Stevia + cassava syrup</t>
        </is>
      </c>
      <c r="V48" s="34" t="inlineStr">
        <is>
          <t>9 g prebiotic fiber, gut/digestive health, low sugar (Vintage/Cherry Cola &amp; Doctor Goodwin ~50 mg caffeine, Ridge Rush ~60 mg; other flavours caffeine free)</t>
        </is>
      </c>
      <c r="W48" s="51" t="n"/>
      <c r="X48" s="51" t="n"/>
      <c r="Y48" s="51" t="n"/>
      <c r="Z48" s="51" t="n"/>
      <c r="AA48" s="34" t="inlineStr">
        <is>
          <t>Very High</t>
        </is>
      </c>
      <c r="AB48" s="34" t="inlineStr">
        <is>
          <t>Category leading prebiotic soda; viral DTC + retail</t>
        </is>
      </c>
      <c r="AC48" s="34" t="inlineStr">
        <is>
          <t>Soda nostalgia that's actually good for your gut</t>
        </is>
      </c>
      <c r="AD48" s="34" t="inlineStr">
        <is>
          <t>Classic soda taste with 9 g fiber and almost no sugar.</t>
        </is>
      </c>
      <c r="AE48" s="51" t="n"/>
      <c r="AF48" s="53">
        <f>IF(AND(ISNUMBER($P48),ISNUMBER($AL48),$AL48&lt;&gt;0),ROUND($P48/$AL48*100,1),"")</f>
        <v/>
      </c>
      <c r="AG48" s="54">
        <f>IF(AND(ISNUMBER($S48),ISNUMBER($AL48),$AL48&lt;&gt;0),ROUND($S48/$AL48*100,2),"")</f>
        <v/>
      </c>
      <c r="AH48" s="53">
        <f>IF(AND(ISNUMBER($Q48),ISNUMBER($AL48),$AL48&lt;&gt;0),ROUND($Q48/$AL48*100,1),"")</f>
        <v/>
      </c>
      <c r="AI48" s="48">
        <f>IF(ISNUMBER($S48),IF($S48&lt;=1,"Yes","No"),"n/a")</f>
        <v/>
      </c>
      <c r="AJ48" s="48">
        <f>IF(ISNUMBER($S48),ROUND(MAX(0,MIN(100,100-$S48*2.5-IF(ISNUMBER($T48),$T48,0)*0.12+IF($S48&lt;=1,12,0))),0),"")</f>
        <v/>
      </c>
      <c r="AK48" s="48">
        <f>IF(ISNUMBER($Q48),IF($Q48&gt;=100,20,IF($Q48&gt;=30,10,0)),0)+IF(ISNUMBER($R48),IF($R48&gt;=100,20,0),0)+IF(ISNUMBER($P48),IF($P48&gt;=150,20,IF($P48&gt;=50,12,5)),0)+IF(ISNUMBER($S48),IF($S48&lt;=1,15,0),0)</f>
        <v/>
      </c>
      <c r="AL48" s="48" t="n">
        <v>355</v>
      </c>
      <c r="AM48" s="49" t="n"/>
      <c r="AN48" s="48">
        <f>IF(AND(ISNUMBER($P48),ISNUMBER($AL48),$AL48&lt;&gt;0),IF(OR($P48&gt;180,$P48/$AL48*1000&gt;400),"Over ceiling, confirm SKU","Within"),"n/a")</f>
        <v/>
      </c>
      <c r="AO48" s="51" t="n"/>
      <c r="AP48" s="51" t="n"/>
      <c r="AQ48" s="51" t="n"/>
      <c r="AR48" s="34" t="inlineStr">
        <is>
          <t>Retrieved and cited, see Enrichment Log</t>
        </is>
      </c>
      <c r="AS48" s="34" t="inlineStr">
        <is>
          <t>BLANK -&gt; requires live Amazon.ca capture</t>
        </is>
      </c>
      <c r="AT48" s="34" t="inlineStr">
        <is>
          <t>Unverified commercial data</t>
        </is>
      </c>
    </row>
    <row r="49" ht="28" customHeight="1">
      <c r="A49" s="34" t="inlineStr">
        <is>
          <t>OLIPOP</t>
        </is>
      </c>
      <c r="B49" s="34" t="inlineStr">
        <is>
          <t>OLIPOP Prebiotic Soda | Lemon Lime | 24 pack 355mL</t>
        </is>
      </c>
      <c r="C49" s="34" t="inlineStr">
        <is>
          <t>3) Functional beverage (still/sparkling)</t>
        </is>
      </c>
      <c r="D49" s="34" t="inlineStr">
        <is>
          <t>355 mL can</t>
        </is>
      </c>
      <c r="E49" s="48" t="n">
        <v>24</v>
      </c>
      <c r="F49" s="49" t="n"/>
      <c r="G49" s="50">
        <f>IF(AND(ISNUMBER($F49),ISNUMBER($E49),$E49&lt;&gt;0),$F49/$E49,"")</f>
        <v/>
      </c>
      <c r="H49" s="50">
        <f>IF(AND(ISNUMBER($F49),ISNUMBER($AL49),ISNUMBER($E49),($AL49*$E49)&lt;&gt;0),$F49/($AL49*$E49)*100,"")</f>
        <v/>
      </c>
      <c r="I49" s="51" t="n"/>
      <c r="J49" s="52" t="n"/>
      <c r="K49" s="50">
        <f>IF(AND(ISNUMBER($F49),ISNUMBER($J49)),$F49*(1-$J49),"")</f>
        <v/>
      </c>
      <c r="L49" s="51" t="n"/>
      <c r="M49" s="51" t="n"/>
      <c r="N49" s="50">
        <f>IF(ISNUMBER($F49),($F49-IF(ISNUMBER($AM49),$AM49,0))*(1-IF(ISNUMBER($J49),$J49,0)),"")</f>
        <v/>
      </c>
      <c r="O49" s="34" t="inlineStr">
        <is>
          <t>Lemon Lime</t>
        </is>
      </c>
      <c r="P49" s="48" t="n">
        <v>0</v>
      </c>
      <c r="Q49" s="48" t="n">
        <v>30</v>
      </c>
      <c r="R49" s="34" t="inlineStr">
        <is>
          <t>Not listed</t>
        </is>
      </c>
      <c r="S49" s="48" t="n">
        <v>4</v>
      </c>
      <c r="T49" s="48" t="n">
        <v>45</v>
      </c>
      <c r="U49" s="34" t="inlineStr">
        <is>
          <t>Stevia + cassava syrup</t>
        </is>
      </c>
      <c r="V49" s="34" t="inlineStr">
        <is>
          <t>9 g prebiotic fiber, gut/digestive health, low sugar (Vintage/Cherry Cola &amp; Doctor Goodwin ~50 mg caffeine, Ridge Rush ~60 mg; other flavours caffeine free)</t>
        </is>
      </c>
      <c r="W49" s="51" t="n"/>
      <c r="X49" s="51" t="n"/>
      <c r="Y49" s="51" t="n"/>
      <c r="Z49" s="51" t="n"/>
      <c r="AA49" s="34" t="inlineStr">
        <is>
          <t>Very High</t>
        </is>
      </c>
      <c r="AB49" s="34" t="inlineStr">
        <is>
          <t>Category leading prebiotic soda; viral DTC + retail</t>
        </is>
      </c>
      <c r="AC49" s="34" t="inlineStr">
        <is>
          <t>Soda nostalgia that's actually good for your gut</t>
        </is>
      </c>
      <c r="AD49" s="34" t="inlineStr">
        <is>
          <t>Classic soda taste with 9 g fiber and almost no sugar.</t>
        </is>
      </c>
      <c r="AE49" s="51" t="n"/>
      <c r="AF49" s="53">
        <f>IF(AND(ISNUMBER($P49),ISNUMBER($AL49),$AL49&lt;&gt;0),ROUND($P49/$AL49*100,1),"")</f>
        <v/>
      </c>
      <c r="AG49" s="54">
        <f>IF(AND(ISNUMBER($S49),ISNUMBER($AL49),$AL49&lt;&gt;0),ROUND($S49/$AL49*100,2),"")</f>
        <v/>
      </c>
      <c r="AH49" s="53">
        <f>IF(AND(ISNUMBER($Q49),ISNUMBER($AL49),$AL49&lt;&gt;0),ROUND($Q49/$AL49*100,1),"")</f>
        <v/>
      </c>
      <c r="AI49" s="48">
        <f>IF(ISNUMBER($S49),IF($S49&lt;=1,"Yes","No"),"n/a")</f>
        <v/>
      </c>
      <c r="AJ49" s="48">
        <f>IF(ISNUMBER($S49),ROUND(MAX(0,MIN(100,100-$S49*2.5-IF(ISNUMBER($T49),$T49,0)*0.12+IF($S49&lt;=1,12,0))),0),"")</f>
        <v/>
      </c>
      <c r="AK49" s="48">
        <f>IF(ISNUMBER($Q49),IF($Q49&gt;=100,20,IF($Q49&gt;=30,10,0)),0)+IF(ISNUMBER($R49),IF($R49&gt;=100,20,0),0)+IF(ISNUMBER($P49),IF($P49&gt;=150,20,IF($P49&gt;=50,12,5)),0)+IF(ISNUMBER($S49),IF($S49&lt;=1,15,0),0)</f>
        <v/>
      </c>
      <c r="AL49" s="48" t="n">
        <v>355</v>
      </c>
      <c r="AM49" s="49" t="n"/>
      <c r="AN49" s="48">
        <f>IF(AND(ISNUMBER($P49),ISNUMBER($AL49),$AL49&lt;&gt;0),IF(OR($P49&gt;180,$P49/$AL49*1000&gt;400),"Over ceiling, confirm SKU","Within"),"n/a")</f>
        <v/>
      </c>
      <c r="AO49" s="51" t="n"/>
      <c r="AP49" s="51" t="n"/>
      <c r="AQ49" s="51" t="n"/>
      <c r="AR49" s="34" t="inlineStr">
        <is>
          <t>Retrieved and cited, see Enrichment Log</t>
        </is>
      </c>
      <c r="AS49" s="34" t="inlineStr">
        <is>
          <t>BLANK -&gt; requires live Amazon.ca capture</t>
        </is>
      </c>
      <c r="AT49" s="34" t="inlineStr">
        <is>
          <t>Unverified commercial data</t>
        </is>
      </c>
    </row>
    <row r="50" ht="28" customHeight="1">
      <c r="A50" s="34" t="inlineStr">
        <is>
          <t>OLIPOP</t>
        </is>
      </c>
      <c r="B50" s="34" t="inlineStr">
        <is>
          <t>OLIPOP Prebiotic Soda | Watermelon Lime | single 355mL</t>
        </is>
      </c>
      <c r="C50" s="34" t="inlineStr">
        <is>
          <t>3) Functional beverage (still/sparkling)</t>
        </is>
      </c>
      <c r="D50" s="34" t="inlineStr">
        <is>
          <t>355 mL can</t>
        </is>
      </c>
      <c r="E50" s="48" t="n">
        <v>1</v>
      </c>
      <c r="F50" s="49" t="n"/>
      <c r="G50" s="50">
        <f>IF(AND(ISNUMBER($F50),ISNUMBER($E50),$E50&lt;&gt;0),$F50/$E50,"")</f>
        <v/>
      </c>
      <c r="H50" s="50">
        <f>IF(AND(ISNUMBER($F50),ISNUMBER($AL50),ISNUMBER($E50),($AL50*$E50)&lt;&gt;0),$F50/($AL50*$E50)*100,"")</f>
        <v/>
      </c>
      <c r="I50" s="51" t="n"/>
      <c r="J50" s="52" t="n"/>
      <c r="K50" s="50">
        <f>IF(AND(ISNUMBER($F50),ISNUMBER($J50)),$F50*(1-$J50),"")</f>
        <v/>
      </c>
      <c r="L50" s="51" t="n"/>
      <c r="M50" s="51" t="n"/>
      <c r="N50" s="50">
        <f>IF(ISNUMBER($F50),($F50-IF(ISNUMBER($AM50),$AM50,0))*(1-IF(ISNUMBER($J50),$J50,0)),"")</f>
        <v/>
      </c>
      <c r="O50" s="34" t="inlineStr">
        <is>
          <t>Watermelon Lime</t>
        </is>
      </c>
      <c r="P50" s="48" t="n">
        <v>0</v>
      </c>
      <c r="Q50" s="48" t="n">
        <v>30</v>
      </c>
      <c r="R50" s="34" t="inlineStr">
        <is>
          <t>Not listed</t>
        </is>
      </c>
      <c r="S50" s="48" t="n">
        <v>4</v>
      </c>
      <c r="T50" s="48" t="n">
        <v>45</v>
      </c>
      <c r="U50" s="34" t="inlineStr">
        <is>
          <t>Stevia + cassava syrup</t>
        </is>
      </c>
      <c r="V50" s="34" t="inlineStr">
        <is>
          <t>9 g prebiotic fiber, gut/digestive health, low sugar (Vintage/Cherry Cola &amp; Doctor Goodwin ~50 mg caffeine, Ridge Rush ~60 mg; other flavours caffeine free)</t>
        </is>
      </c>
      <c r="W50" s="51" t="n"/>
      <c r="X50" s="51" t="n"/>
      <c r="Y50" s="51" t="n"/>
      <c r="Z50" s="51" t="n"/>
      <c r="AA50" s="34" t="inlineStr">
        <is>
          <t>Very High</t>
        </is>
      </c>
      <c r="AB50" s="34" t="inlineStr">
        <is>
          <t>Category leading prebiotic soda; viral DTC + retail</t>
        </is>
      </c>
      <c r="AC50" s="34" t="inlineStr">
        <is>
          <t>Soda nostalgia that's actually good for your gut</t>
        </is>
      </c>
      <c r="AD50" s="34" t="inlineStr">
        <is>
          <t>Classic soda taste with 9 g fiber and almost no sugar.</t>
        </is>
      </c>
      <c r="AE50" s="51" t="n"/>
      <c r="AF50" s="53">
        <f>IF(AND(ISNUMBER($P50),ISNUMBER($AL50),$AL50&lt;&gt;0),ROUND($P50/$AL50*100,1),"")</f>
        <v/>
      </c>
      <c r="AG50" s="54">
        <f>IF(AND(ISNUMBER($S50),ISNUMBER($AL50),$AL50&lt;&gt;0),ROUND($S50/$AL50*100,2),"")</f>
        <v/>
      </c>
      <c r="AH50" s="53">
        <f>IF(AND(ISNUMBER($Q50),ISNUMBER($AL50),$AL50&lt;&gt;0),ROUND($Q50/$AL50*100,1),"")</f>
        <v/>
      </c>
      <c r="AI50" s="48">
        <f>IF(ISNUMBER($S50),IF($S50&lt;=1,"Yes","No"),"n/a")</f>
        <v/>
      </c>
      <c r="AJ50" s="48">
        <f>IF(ISNUMBER($S50),ROUND(MAX(0,MIN(100,100-$S50*2.5-IF(ISNUMBER($T50),$T50,0)*0.12+IF($S50&lt;=1,12,0))),0),"")</f>
        <v/>
      </c>
      <c r="AK50" s="48">
        <f>IF(ISNUMBER($Q50),IF($Q50&gt;=100,20,IF($Q50&gt;=30,10,0)),0)+IF(ISNUMBER($R50),IF($R50&gt;=100,20,0),0)+IF(ISNUMBER($P50),IF($P50&gt;=150,20,IF($P50&gt;=50,12,5)),0)+IF(ISNUMBER($S50),IF($S50&lt;=1,15,0),0)</f>
        <v/>
      </c>
      <c r="AL50" s="48" t="n">
        <v>355</v>
      </c>
      <c r="AM50" s="49" t="n"/>
      <c r="AN50" s="48">
        <f>IF(AND(ISNUMBER($P50),ISNUMBER($AL50),$AL50&lt;&gt;0),IF(OR($P50&gt;180,$P50/$AL50*1000&gt;400),"Over ceiling, confirm SKU","Within"),"n/a")</f>
        <v/>
      </c>
      <c r="AO50" s="51" t="n"/>
      <c r="AP50" s="51" t="n"/>
      <c r="AQ50" s="51" t="n"/>
      <c r="AR50" s="34" t="inlineStr">
        <is>
          <t>Retrieved and cited, see Enrichment Log</t>
        </is>
      </c>
      <c r="AS50" s="34" t="inlineStr">
        <is>
          <t>BLANK -&gt; requires live Amazon.ca capture</t>
        </is>
      </c>
      <c r="AT50" s="34" t="inlineStr">
        <is>
          <t>Unverified commercial data</t>
        </is>
      </c>
    </row>
    <row r="51" ht="28" customHeight="1">
      <c r="A51" s="34" t="inlineStr">
        <is>
          <t>OLIPOP</t>
        </is>
      </c>
      <c r="B51" s="34" t="inlineStr">
        <is>
          <t>OLIPOP Prebiotic Soda | Watermelon Lime | 8 pack 355mL</t>
        </is>
      </c>
      <c r="C51" s="34" t="inlineStr">
        <is>
          <t>3) Functional beverage (still/sparkling)</t>
        </is>
      </c>
      <c r="D51" s="34" t="inlineStr">
        <is>
          <t>355 mL can</t>
        </is>
      </c>
      <c r="E51" s="48" t="n">
        <v>8</v>
      </c>
      <c r="F51" s="49" t="n"/>
      <c r="G51" s="50">
        <f>IF(AND(ISNUMBER($F51),ISNUMBER($E51),$E51&lt;&gt;0),$F51/$E51,"")</f>
        <v/>
      </c>
      <c r="H51" s="50">
        <f>IF(AND(ISNUMBER($F51),ISNUMBER($AL51),ISNUMBER($E51),($AL51*$E51)&lt;&gt;0),$F51/($AL51*$E51)*100,"")</f>
        <v/>
      </c>
      <c r="I51" s="51" t="n"/>
      <c r="J51" s="52" t="n"/>
      <c r="K51" s="50">
        <f>IF(AND(ISNUMBER($F51),ISNUMBER($J51)),$F51*(1-$J51),"")</f>
        <v/>
      </c>
      <c r="L51" s="51" t="n"/>
      <c r="M51" s="51" t="n"/>
      <c r="N51" s="50">
        <f>IF(ISNUMBER($F51),($F51-IF(ISNUMBER($AM51),$AM51,0))*(1-IF(ISNUMBER($J51),$J51,0)),"")</f>
        <v/>
      </c>
      <c r="O51" s="34" t="inlineStr">
        <is>
          <t>Watermelon Lime</t>
        </is>
      </c>
      <c r="P51" s="48" t="n">
        <v>0</v>
      </c>
      <c r="Q51" s="48" t="n">
        <v>30</v>
      </c>
      <c r="R51" s="34" t="inlineStr">
        <is>
          <t>Not listed</t>
        </is>
      </c>
      <c r="S51" s="48" t="n">
        <v>4</v>
      </c>
      <c r="T51" s="48" t="n">
        <v>45</v>
      </c>
      <c r="U51" s="34" t="inlineStr">
        <is>
          <t>Stevia + cassava syrup</t>
        </is>
      </c>
      <c r="V51" s="34" t="inlineStr">
        <is>
          <t>9 g prebiotic fiber, gut/digestive health, low sugar (Vintage/Cherry Cola &amp; Doctor Goodwin ~50 mg caffeine, Ridge Rush ~60 mg; other flavours caffeine free)</t>
        </is>
      </c>
      <c r="W51" s="51" t="n"/>
      <c r="X51" s="51" t="n"/>
      <c r="Y51" s="51" t="n"/>
      <c r="Z51" s="51" t="n"/>
      <c r="AA51" s="34" t="inlineStr">
        <is>
          <t>Very High</t>
        </is>
      </c>
      <c r="AB51" s="34" t="inlineStr">
        <is>
          <t>Category leading prebiotic soda; viral DTC + retail</t>
        </is>
      </c>
      <c r="AC51" s="34" t="inlineStr">
        <is>
          <t>Soda nostalgia that's actually good for your gut</t>
        </is>
      </c>
      <c r="AD51" s="34" t="inlineStr">
        <is>
          <t>Classic soda taste with 9 g fiber and almost no sugar.</t>
        </is>
      </c>
      <c r="AE51" s="51" t="n"/>
      <c r="AF51" s="53">
        <f>IF(AND(ISNUMBER($P51),ISNUMBER($AL51),$AL51&lt;&gt;0),ROUND($P51/$AL51*100,1),"")</f>
        <v/>
      </c>
      <c r="AG51" s="54">
        <f>IF(AND(ISNUMBER($S51),ISNUMBER($AL51),$AL51&lt;&gt;0),ROUND($S51/$AL51*100,2),"")</f>
        <v/>
      </c>
      <c r="AH51" s="53">
        <f>IF(AND(ISNUMBER($Q51),ISNUMBER($AL51),$AL51&lt;&gt;0),ROUND($Q51/$AL51*100,1),"")</f>
        <v/>
      </c>
      <c r="AI51" s="48">
        <f>IF(ISNUMBER($S51),IF($S51&lt;=1,"Yes","No"),"n/a")</f>
        <v/>
      </c>
      <c r="AJ51" s="48">
        <f>IF(ISNUMBER($S51),ROUND(MAX(0,MIN(100,100-$S51*2.5-IF(ISNUMBER($T51),$T51,0)*0.12+IF($S51&lt;=1,12,0))),0),"")</f>
        <v/>
      </c>
      <c r="AK51" s="48">
        <f>IF(ISNUMBER($Q51),IF($Q51&gt;=100,20,IF($Q51&gt;=30,10,0)),0)+IF(ISNUMBER($R51),IF($R51&gt;=100,20,0),0)+IF(ISNUMBER($P51),IF($P51&gt;=150,20,IF($P51&gt;=50,12,5)),0)+IF(ISNUMBER($S51),IF($S51&lt;=1,15,0),0)</f>
        <v/>
      </c>
      <c r="AL51" s="48" t="n">
        <v>355</v>
      </c>
      <c r="AM51" s="49" t="n"/>
      <c r="AN51" s="48">
        <f>IF(AND(ISNUMBER($P51),ISNUMBER($AL51),$AL51&lt;&gt;0),IF(OR($P51&gt;180,$P51/$AL51*1000&gt;400),"Over ceiling, confirm SKU","Within"),"n/a")</f>
        <v/>
      </c>
      <c r="AO51" s="51" t="n"/>
      <c r="AP51" s="51" t="n"/>
      <c r="AQ51" s="51" t="n"/>
      <c r="AR51" s="34" t="inlineStr">
        <is>
          <t>Retrieved and cited, see Enrichment Log</t>
        </is>
      </c>
      <c r="AS51" s="34" t="inlineStr">
        <is>
          <t>BLANK -&gt; requires live Amazon.ca capture</t>
        </is>
      </c>
      <c r="AT51" s="34" t="inlineStr">
        <is>
          <t>Unverified commercial data</t>
        </is>
      </c>
    </row>
    <row r="52" ht="28" customHeight="1">
      <c r="A52" s="34" t="inlineStr">
        <is>
          <t>OLIPOP</t>
        </is>
      </c>
      <c r="B52" s="34" t="inlineStr">
        <is>
          <t>OLIPOP Prebiotic Soda | Watermelon Lime | 12 pack 355mL</t>
        </is>
      </c>
      <c r="C52" s="34" t="inlineStr">
        <is>
          <t>3) Functional beverage (still/sparkling)</t>
        </is>
      </c>
      <c r="D52" s="34" t="inlineStr">
        <is>
          <t>355 mL can</t>
        </is>
      </c>
      <c r="E52" s="48" t="n">
        <v>12</v>
      </c>
      <c r="F52" s="49" t="n"/>
      <c r="G52" s="50">
        <f>IF(AND(ISNUMBER($F52),ISNUMBER($E52),$E52&lt;&gt;0),$F52/$E52,"")</f>
        <v/>
      </c>
      <c r="H52" s="50">
        <f>IF(AND(ISNUMBER($F52),ISNUMBER($AL52),ISNUMBER($E52),($AL52*$E52)&lt;&gt;0),$F52/($AL52*$E52)*100,"")</f>
        <v/>
      </c>
      <c r="I52" s="51" t="n"/>
      <c r="J52" s="52" t="n"/>
      <c r="K52" s="50">
        <f>IF(AND(ISNUMBER($F52),ISNUMBER($J52)),$F52*(1-$J52),"")</f>
        <v/>
      </c>
      <c r="L52" s="51" t="n"/>
      <c r="M52" s="51" t="n"/>
      <c r="N52" s="50">
        <f>IF(ISNUMBER($F52),($F52-IF(ISNUMBER($AM52),$AM52,0))*(1-IF(ISNUMBER($J52),$J52,0)),"")</f>
        <v/>
      </c>
      <c r="O52" s="34" t="inlineStr">
        <is>
          <t>Watermelon Lime</t>
        </is>
      </c>
      <c r="P52" s="48" t="n">
        <v>0</v>
      </c>
      <c r="Q52" s="48" t="n">
        <v>30</v>
      </c>
      <c r="R52" s="34" t="inlineStr">
        <is>
          <t>Not listed</t>
        </is>
      </c>
      <c r="S52" s="48" t="n">
        <v>4</v>
      </c>
      <c r="T52" s="48" t="n">
        <v>45</v>
      </c>
      <c r="U52" s="34" t="inlineStr">
        <is>
          <t>Stevia + cassava syrup</t>
        </is>
      </c>
      <c r="V52" s="34" t="inlineStr">
        <is>
          <t>9 g prebiotic fiber, gut/digestive health, low sugar (Vintage/Cherry Cola &amp; Doctor Goodwin ~50 mg caffeine, Ridge Rush ~60 mg; other flavours caffeine free)</t>
        </is>
      </c>
      <c r="W52" s="51" t="n"/>
      <c r="X52" s="51" t="n"/>
      <c r="Y52" s="51" t="n"/>
      <c r="Z52" s="51" t="n"/>
      <c r="AA52" s="34" t="inlineStr">
        <is>
          <t>Very High</t>
        </is>
      </c>
      <c r="AB52" s="34" t="inlineStr">
        <is>
          <t>Category leading prebiotic soda; viral DTC + retail</t>
        </is>
      </c>
      <c r="AC52" s="34" t="inlineStr">
        <is>
          <t>Soda nostalgia that's actually good for your gut</t>
        </is>
      </c>
      <c r="AD52" s="34" t="inlineStr">
        <is>
          <t>Classic soda taste with 9 g fiber and almost no sugar.</t>
        </is>
      </c>
      <c r="AE52" s="51" t="n"/>
      <c r="AF52" s="53">
        <f>IF(AND(ISNUMBER($P52),ISNUMBER($AL52),$AL52&lt;&gt;0),ROUND($P52/$AL52*100,1),"")</f>
        <v/>
      </c>
      <c r="AG52" s="54">
        <f>IF(AND(ISNUMBER($S52),ISNUMBER($AL52),$AL52&lt;&gt;0),ROUND($S52/$AL52*100,2),"")</f>
        <v/>
      </c>
      <c r="AH52" s="53">
        <f>IF(AND(ISNUMBER($Q52),ISNUMBER($AL52),$AL52&lt;&gt;0),ROUND($Q52/$AL52*100,1),"")</f>
        <v/>
      </c>
      <c r="AI52" s="48">
        <f>IF(ISNUMBER($S52),IF($S52&lt;=1,"Yes","No"),"n/a")</f>
        <v/>
      </c>
      <c r="AJ52" s="48">
        <f>IF(ISNUMBER($S52),ROUND(MAX(0,MIN(100,100-$S52*2.5-IF(ISNUMBER($T52),$T52,0)*0.12+IF($S52&lt;=1,12,0))),0),"")</f>
        <v/>
      </c>
      <c r="AK52" s="48">
        <f>IF(ISNUMBER($Q52),IF($Q52&gt;=100,20,IF($Q52&gt;=30,10,0)),0)+IF(ISNUMBER($R52),IF($R52&gt;=100,20,0),0)+IF(ISNUMBER($P52),IF($P52&gt;=150,20,IF($P52&gt;=50,12,5)),0)+IF(ISNUMBER($S52),IF($S52&lt;=1,15,0),0)</f>
        <v/>
      </c>
      <c r="AL52" s="48" t="n">
        <v>355</v>
      </c>
      <c r="AM52" s="49" t="n"/>
      <c r="AN52" s="48">
        <f>IF(AND(ISNUMBER($P52),ISNUMBER($AL52),$AL52&lt;&gt;0),IF(OR($P52&gt;180,$P52/$AL52*1000&gt;400),"Over ceiling, confirm SKU","Within"),"n/a")</f>
        <v/>
      </c>
      <c r="AO52" s="51" t="n"/>
      <c r="AP52" s="51" t="n"/>
      <c r="AQ52" s="51" t="n"/>
      <c r="AR52" s="34" t="inlineStr">
        <is>
          <t>Retrieved and cited, see Enrichment Log</t>
        </is>
      </c>
      <c r="AS52" s="34" t="inlineStr">
        <is>
          <t>BLANK -&gt; requires live Amazon.ca capture</t>
        </is>
      </c>
      <c r="AT52" s="34" t="inlineStr">
        <is>
          <t>Unverified commercial data</t>
        </is>
      </c>
    </row>
    <row r="53" ht="28" customHeight="1">
      <c r="A53" s="34" t="inlineStr">
        <is>
          <t>OLIPOP</t>
        </is>
      </c>
      <c r="B53" s="34" t="inlineStr">
        <is>
          <t>OLIPOP Prebiotic Soda | Watermelon Lime | 15 pack 355mL</t>
        </is>
      </c>
      <c r="C53" s="34" t="inlineStr">
        <is>
          <t>3) Functional beverage (still/sparkling)</t>
        </is>
      </c>
      <c r="D53" s="34" t="inlineStr">
        <is>
          <t>355 mL can</t>
        </is>
      </c>
      <c r="E53" s="48" t="n">
        <v>15</v>
      </c>
      <c r="F53" s="49" t="n"/>
      <c r="G53" s="50">
        <f>IF(AND(ISNUMBER($F53),ISNUMBER($E53),$E53&lt;&gt;0),$F53/$E53,"")</f>
        <v/>
      </c>
      <c r="H53" s="50">
        <f>IF(AND(ISNUMBER($F53),ISNUMBER($AL53),ISNUMBER($E53),($AL53*$E53)&lt;&gt;0),$F53/($AL53*$E53)*100,"")</f>
        <v/>
      </c>
      <c r="I53" s="51" t="n"/>
      <c r="J53" s="52" t="n"/>
      <c r="K53" s="50">
        <f>IF(AND(ISNUMBER($F53),ISNUMBER($J53)),$F53*(1-$J53),"")</f>
        <v/>
      </c>
      <c r="L53" s="51" t="n"/>
      <c r="M53" s="51" t="n"/>
      <c r="N53" s="50">
        <f>IF(ISNUMBER($F53),($F53-IF(ISNUMBER($AM53),$AM53,0))*(1-IF(ISNUMBER($J53),$J53,0)),"")</f>
        <v/>
      </c>
      <c r="O53" s="34" t="inlineStr">
        <is>
          <t>Watermelon Lime</t>
        </is>
      </c>
      <c r="P53" s="48" t="n">
        <v>0</v>
      </c>
      <c r="Q53" s="48" t="n">
        <v>30</v>
      </c>
      <c r="R53" s="34" t="inlineStr">
        <is>
          <t>Not listed</t>
        </is>
      </c>
      <c r="S53" s="48" t="n">
        <v>4</v>
      </c>
      <c r="T53" s="48" t="n">
        <v>45</v>
      </c>
      <c r="U53" s="34" t="inlineStr">
        <is>
          <t>Stevia + cassava syrup</t>
        </is>
      </c>
      <c r="V53" s="34" t="inlineStr">
        <is>
          <t>9 g prebiotic fiber, gut/digestive health, low sugar (Vintage/Cherry Cola &amp; Doctor Goodwin ~50 mg caffeine, Ridge Rush ~60 mg; other flavours caffeine free)</t>
        </is>
      </c>
      <c r="W53" s="51" t="n"/>
      <c r="X53" s="51" t="n"/>
      <c r="Y53" s="51" t="n"/>
      <c r="Z53" s="51" t="n"/>
      <c r="AA53" s="34" t="inlineStr">
        <is>
          <t>Very High</t>
        </is>
      </c>
      <c r="AB53" s="34" t="inlineStr">
        <is>
          <t>Category leading prebiotic soda; viral DTC + retail</t>
        </is>
      </c>
      <c r="AC53" s="34" t="inlineStr">
        <is>
          <t>Soda nostalgia that's actually good for your gut</t>
        </is>
      </c>
      <c r="AD53" s="34" t="inlineStr">
        <is>
          <t>Classic soda taste with 9 g fiber and almost no sugar.</t>
        </is>
      </c>
      <c r="AE53" s="51" t="n"/>
      <c r="AF53" s="53">
        <f>IF(AND(ISNUMBER($P53),ISNUMBER($AL53),$AL53&lt;&gt;0),ROUND($P53/$AL53*100,1),"")</f>
        <v/>
      </c>
      <c r="AG53" s="54">
        <f>IF(AND(ISNUMBER($S53),ISNUMBER($AL53),$AL53&lt;&gt;0),ROUND($S53/$AL53*100,2),"")</f>
        <v/>
      </c>
      <c r="AH53" s="53">
        <f>IF(AND(ISNUMBER($Q53),ISNUMBER($AL53),$AL53&lt;&gt;0),ROUND($Q53/$AL53*100,1),"")</f>
        <v/>
      </c>
      <c r="AI53" s="48">
        <f>IF(ISNUMBER($S53),IF($S53&lt;=1,"Yes","No"),"n/a")</f>
        <v/>
      </c>
      <c r="AJ53" s="48">
        <f>IF(ISNUMBER($S53),ROUND(MAX(0,MIN(100,100-$S53*2.5-IF(ISNUMBER($T53),$T53,0)*0.12+IF($S53&lt;=1,12,0))),0),"")</f>
        <v/>
      </c>
      <c r="AK53" s="48">
        <f>IF(ISNUMBER($Q53),IF($Q53&gt;=100,20,IF($Q53&gt;=30,10,0)),0)+IF(ISNUMBER($R53),IF($R53&gt;=100,20,0),0)+IF(ISNUMBER($P53),IF($P53&gt;=150,20,IF($P53&gt;=50,12,5)),0)+IF(ISNUMBER($S53),IF($S53&lt;=1,15,0),0)</f>
        <v/>
      </c>
      <c r="AL53" s="48" t="n">
        <v>355</v>
      </c>
      <c r="AM53" s="49" t="n"/>
      <c r="AN53" s="48">
        <f>IF(AND(ISNUMBER($P53),ISNUMBER($AL53),$AL53&lt;&gt;0),IF(OR($P53&gt;180,$P53/$AL53*1000&gt;400),"Over ceiling, confirm SKU","Within"),"n/a")</f>
        <v/>
      </c>
      <c r="AO53" s="51" t="n"/>
      <c r="AP53" s="51" t="n"/>
      <c r="AQ53" s="51" t="n"/>
      <c r="AR53" s="34" t="inlineStr">
        <is>
          <t>Retrieved and cited, see Enrichment Log</t>
        </is>
      </c>
      <c r="AS53" s="34" t="inlineStr">
        <is>
          <t>BLANK -&gt; requires live Amazon.ca capture</t>
        </is>
      </c>
      <c r="AT53" s="34" t="inlineStr">
        <is>
          <t>Unverified commercial data</t>
        </is>
      </c>
    </row>
    <row r="54" ht="28" customHeight="1">
      <c r="A54" s="34" t="inlineStr">
        <is>
          <t>OLIPOP</t>
        </is>
      </c>
      <c r="B54" s="34" t="inlineStr">
        <is>
          <t>OLIPOP Prebiotic Soda | Watermelon Lime | 18 pack 355mL</t>
        </is>
      </c>
      <c r="C54" s="34" t="inlineStr">
        <is>
          <t>3) Functional beverage (still/sparkling)</t>
        </is>
      </c>
      <c r="D54" s="34" t="inlineStr">
        <is>
          <t>355 mL can</t>
        </is>
      </c>
      <c r="E54" s="48" t="n">
        <v>18</v>
      </c>
      <c r="F54" s="49" t="n"/>
      <c r="G54" s="50">
        <f>IF(AND(ISNUMBER($F54),ISNUMBER($E54),$E54&lt;&gt;0),$F54/$E54,"")</f>
        <v/>
      </c>
      <c r="H54" s="50">
        <f>IF(AND(ISNUMBER($F54),ISNUMBER($AL54),ISNUMBER($E54),($AL54*$E54)&lt;&gt;0),$F54/($AL54*$E54)*100,"")</f>
        <v/>
      </c>
      <c r="I54" s="51" t="n"/>
      <c r="J54" s="52" t="n"/>
      <c r="K54" s="50">
        <f>IF(AND(ISNUMBER($F54),ISNUMBER($J54)),$F54*(1-$J54),"")</f>
        <v/>
      </c>
      <c r="L54" s="51" t="n"/>
      <c r="M54" s="51" t="n"/>
      <c r="N54" s="50">
        <f>IF(ISNUMBER($F54),($F54-IF(ISNUMBER($AM54),$AM54,0))*(1-IF(ISNUMBER($J54),$J54,0)),"")</f>
        <v/>
      </c>
      <c r="O54" s="34" t="inlineStr">
        <is>
          <t>Watermelon Lime</t>
        </is>
      </c>
      <c r="P54" s="48" t="n">
        <v>0</v>
      </c>
      <c r="Q54" s="48" t="n">
        <v>30</v>
      </c>
      <c r="R54" s="34" t="inlineStr">
        <is>
          <t>Not listed</t>
        </is>
      </c>
      <c r="S54" s="48" t="n">
        <v>4</v>
      </c>
      <c r="T54" s="48" t="n">
        <v>45</v>
      </c>
      <c r="U54" s="34" t="inlineStr">
        <is>
          <t>Stevia + cassava syrup</t>
        </is>
      </c>
      <c r="V54" s="34" t="inlineStr">
        <is>
          <t>9 g prebiotic fiber, gut/digestive health, low sugar (Vintage/Cherry Cola &amp; Doctor Goodwin ~50 mg caffeine, Ridge Rush ~60 mg; other flavours caffeine free)</t>
        </is>
      </c>
      <c r="W54" s="51" t="n"/>
      <c r="X54" s="51" t="n"/>
      <c r="Y54" s="51" t="n"/>
      <c r="Z54" s="51" t="n"/>
      <c r="AA54" s="34" t="inlineStr">
        <is>
          <t>Very High</t>
        </is>
      </c>
      <c r="AB54" s="34" t="inlineStr">
        <is>
          <t>Category leading prebiotic soda; viral DTC + retail</t>
        </is>
      </c>
      <c r="AC54" s="34" t="inlineStr">
        <is>
          <t>Soda nostalgia that's actually good for your gut</t>
        </is>
      </c>
      <c r="AD54" s="34" t="inlineStr">
        <is>
          <t>Classic soda taste with 9 g fiber and almost no sugar.</t>
        </is>
      </c>
      <c r="AE54" s="51" t="n"/>
      <c r="AF54" s="53">
        <f>IF(AND(ISNUMBER($P54),ISNUMBER($AL54),$AL54&lt;&gt;0),ROUND($P54/$AL54*100,1),"")</f>
        <v/>
      </c>
      <c r="AG54" s="54">
        <f>IF(AND(ISNUMBER($S54),ISNUMBER($AL54),$AL54&lt;&gt;0),ROUND($S54/$AL54*100,2),"")</f>
        <v/>
      </c>
      <c r="AH54" s="53">
        <f>IF(AND(ISNUMBER($Q54),ISNUMBER($AL54),$AL54&lt;&gt;0),ROUND($Q54/$AL54*100,1),"")</f>
        <v/>
      </c>
      <c r="AI54" s="48">
        <f>IF(ISNUMBER($S54),IF($S54&lt;=1,"Yes","No"),"n/a")</f>
        <v/>
      </c>
      <c r="AJ54" s="48">
        <f>IF(ISNUMBER($S54),ROUND(MAX(0,MIN(100,100-$S54*2.5-IF(ISNUMBER($T54),$T54,0)*0.12+IF($S54&lt;=1,12,0))),0),"")</f>
        <v/>
      </c>
      <c r="AK54" s="48">
        <f>IF(ISNUMBER($Q54),IF($Q54&gt;=100,20,IF($Q54&gt;=30,10,0)),0)+IF(ISNUMBER($R54),IF($R54&gt;=100,20,0),0)+IF(ISNUMBER($P54),IF($P54&gt;=150,20,IF($P54&gt;=50,12,5)),0)+IF(ISNUMBER($S54),IF($S54&lt;=1,15,0),0)</f>
        <v/>
      </c>
      <c r="AL54" s="48" t="n">
        <v>355</v>
      </c>
      <c r="AM54" s="49" t="n"/>
      <c r="AN54" s="48">
        <f>IF(AND(ISNUMBER($P54),ISNUMBER($AL54),$AL54&lt;&gt;0),IF(OR($P54&gt;180,$P54/$AL54*1000&gt;400),"Over ceiling, confirm SKU","Within"),"n/a")</f>
        <v/>
      </c>
      <c r="AO54" s="51" t="n"/>
      <c r="AP54" s="51" t="n"/>
      <c r="AQ54" s="51" t="n"/>
      <c r="AR54" s="34" t="inlineStr">
        <is>
          <t>Retrieved and cited, see Enrichment Log</t>
        </is>
      </c>
      <c r="AS54" s="34" t="inlineStr">
        <is>
          <t>BLANK -&gt; requires live Amazon.ca capture</t>
        </is>
      </c>
      <c r="AT54" s="34" t="inlineStr">
        <is>
          <t>Unverified commercial data</t>
        </is>
      </c>
    </row>
    <row r="55" ht="28" customHeight="1">
      <c r="A55" s="34" t="inlineStr">
        <is>
          <t>OLIPOP</t>
        </is>
      </c>
      <c r="B55" s="34" t="inlineStr">
        <is>
          <t>OLIPOP Prebiotic Soda | Watermelon Lime | 24 pack 355mL</t>
        </is>
      </c>
      <c r="C55" s="34" t="inlineStr">
        <is>
          <t>3) Functional beverage (still/sparkling)</t>
        </is>
      </c>
      <c r="D55" s="34" t="inlineStr">
        <is>
          <t>355 mL can</t>
        </is>
      </c>
      <c r="E55" s="48" t="n">
        <v>24</v>
      </c>
      <c r="F55" s="49" t="n"/>
      <c r="G55" s="50">
        <f>IF(AND(ISNUMBER($F55),ISNUMBER($E55),$E55&lt;&gt;0),$F55/$E55,"")</f>
        <v/>
      </c>
      <c r="H55" s="50">
        <f>IF(AND(ISNUMBER($F55),ISNUMBER($AL55),ISNUMBER($E55),($AL55*$E55)&lt;&gt;0),$F55/($AL55*$E55)*100,"")</f>
        <v/>
      </c>
      <c r="I55" s="51" t="n"/>
      <c r="J55" s="52" t="n"/>
      <c r="K55" s="50">
        <f>IF(AND(ISNUMBER($F55),ISNUMBER($J55)),$F55*(1-$J55),"")</f>
        <v/>
      </c>
      <c r="L55" s="51" t="n"/>
      <c r="M55" s="51" t="n"/>
      <c r="N55" s="50">
        <f>IF(ISNUMBER($F55),($F55-IF(ISNUMBER($AM55),$AM55,0))*(1-IF(ISNUMBER($J55),$J55,0)),"")</f>
        <v/>
      </c>
      <c r="O55" s="34" t="inlineStr">
        <is>
          <t>Watermelon Lime</t>
        </is>
      </c>
      <c r="P55" s="48" t="n">
        <v>0</v>
      </c>
      <c r="Q55" s="48" t="n">
        <v>30</v>
      </c>
      <c r="R55" s="34" t="inlineStr">
        <is>
          <t>Not listed</t>
        </is>
      </c>
      <c r="S55" s="48" t="n">
        <v>4</v>
      </c>
      <c r="T55" s="48" t="n">
        <v>45</v>
      </c>
      <c r="U55" s="34" t="inlineStr">
        <is>
          <t>Stevia + cassava syrup</t>
        </is>
      </c>
      <c r="V55" s="34" t="inlineStr">
        <is>
          <t>9 g prebiotic fiber, gut/digestive health, low sugar (Vintage/Cherry Cola &amp; Doctor Goodwin ~50 mg caffeine, Ridge Rush ~60 mg; other flavours caffeine free)</t>
        </is>
      </c>
      <c r="W55" s="51" t="n"/>
      <c r="X55" s="51" t="n"/>
      <c r="Y55" s="51" t="n"/>
      <c r="Z55" s="51" t="n"/>
      <c r="AA55" s="34" t="inlineStr">
        <is>
          <t>Very High</t>
        </is>
      </c>
      <c r="AB55" s="34" t="inlineStr">
        <is>
          <t>Category leading prebiotic soda; viral DTC + retail</t>
        </is>
      </c>
      <c r="AC55" s="34" t="inlineStr">
        <is>
          <t>Soda nostalgia that's actually good for your gut</t>
        </is>
      </c>
      <c r="AD55" s="34" t="inlineStr">
        <is>
          <t>Classic soda taste with 9 g fiber and almost no sugar.</t>
        </is>
      </c>
      <c r="AE55" s="51" t="n"/>
      <c r="AF55" s="53">
        <f>IF(AND(ISNUMBER($P55),ISNUMBER($AL55),$AL55&lt;&gt;0),ROUND($P55/$AL55*100,1),"")</f>
        <v/>
      </c>
      <c r="AG55" s="54">
        <f>IF(AND(ISNUMBER($S55),ISNUMBER($AL55),$AL55&lt;&gt;0),ROUND($S55/$AL55*100,2),"")</f>
        <v/>
      </c>
      <c r="AH55" s="53">
        <f>IF(AND(ISNUMBER($Q55),ISNUMBER($AL55),$AL55&lt;&gt;0),ROUND($Q55/$AL55*100,1),"")</f>
        <v/>
      </c>
      <c r="AI55" s="48">
        <f>IF(ISNUMBER($S55),IF($S55&lt;=1,"Yes","No"),"n/a")</f>
        <v/>
      </c>
      <c r="AJ55" s="48">
        <f>IF(ISNUMBER($S55),ROUND(MAX(0,MIN(100,100-$S55*2.5-IF(ISNUMBER($T55),$T55,0)*0.12+IF($S55&lt;=1,12,0))),0),"")</f>
        <v/>
      </c>
      <c r="AK55" s="48">
        <f>IF(ISNUMBER($Q55),IF($Q55&gt;=100,20,IF($Q55&gt;=30,10,0)),0)+IF(ISNUMBER($R55),IF($R55&gt;=100,20,0),0)+IF(ISNUMBER($P55),IF($P55&gt;=150,20,IF($P55&gt;=50,12,5)),0)+IF(ISNUMBER($S55),IF($S55&lt;=1,15,0),0)</f>
        <v/>
      </c>
      <c r="AL55" s="48" t="n">
        <v>355</v>
      </c>
      <c r="AM55" s="49" t="n"/>
      <c r="AN55" s="48">
        <f>IF(AND(ISNUMBER($P55),ISNUMBER($AL55),$AL55&lt;&gt;0),IF(OR($P55&gt;180,$P55/$AL55*1000&gt;400),"Over ceiling, confirm SKU","Within"),"n/a")</f>
        <v/>
      </c>
      <c r="AO55" s="51" t="n"/>
      <c r="AP55" s="51" t="n"/>
      <c r="AQ55" s="51" t="n"/>
      <c r="AR55" s="34" t="inlineStr">
        <is>
          <t>Retrieved and cited, see Enrichment Log</t>
        </is>
      </c>
      <c r="AS55" s="34" t="inlineStr">
        <is>
          <t>BLANK -&gt; requires live Amazon.ca capture</t>
        </is>
      </c>
      <c r="AT55" s="34" t="inlineStr">
        <is>
          <t>Unverified commercial data</t>
        </is>
      </c>
    </row>
    <row r="56" ht="28" customHeight="1">
      <c r="A56" s="34" t="inlineStr">
        <is>
          <t>Poppi</t>
        </is>
      </c>
      <c r="B56" s="34" t="inlineStr">
        <is>
          <t>Poppi Prebiotic Soda | Strawberry Lemon | single 355mL</t>
        </is>
      </c>
      <c r="C56" s="34" t="inlineStr">
        <is>
          <t>3) Functional beverage (still/sparkling)</t>
        </is>
      </c>
      <c r="D56" s="34" t="inlineStr">
        <is>
          <t>355 mL can</t>
        </is>
      </c>
      <c r="E56" s="48" t="n">
        <v>1</v>
      </c>
      <c r="F56" s="49" t="n"/>
      <c r="G56" s="50">
        <f>IF(AND(ISNUMBER($F56),ISNUMBER($E56),$E56&lt;&gt;0),$F56/$E56,"")</f>
        <v/>
      </c>
      <c r="H56" s="50">
        <f>IF(AND(ISNUMBER($F56),ISNUMBER($AL56),ISNUMBER($E56),($AL56*$E56)&lt;&gt;0),$F56/($AL56*$E56)*100,"")</f>
        <v/>
      </c>
      <c r="I56" s="51" t="n"/>
      <c r="J56" s="52" t="n"/>
      <c r="K56" s="50">
        <f>IF(AND(ISNUMBER($F56),ISNUMBER($J56)),$F56*(1-$J56),"")</f>
        <v/>
      </c>
      <c r="L56" s="51" t="n"/>
      <c r="M56" s="51" t="n"/>
      <c r="N56" s="50">
        <f>IF(ISNUMBER($F56),($F56-IF(ISNUMBER($AM56),$AM56,0))*(1-IF(ISNUMBER($J56),$J56,0)),"")</f>
        <v/>
      </c>
      <c r="O56" s="34" t="inlineStr">
        <is>
          <t>Strawberry Lemon</t>
        </is>
      </c>
      <c r="P56" s="48" t="n">
        <v>0</v>
      </c>
      <c r="Q56" s="48" t="n">
        <v>10</v>
      </c>
      <c r="R56" s="34" t="inlineStr">
        <is>
          <t>Not listed</t>
        </is>
      </c>
      <c r="S56" s="48" t="n">
        <v>5</v>
      </c>
      <c r="T56" s="48" t="n">
        <v>25</v>
      </c>
      <c r="U56" s="34" t="inlineStr">
        <is>
          <t>Agave + stevia</t>
        </is>
      </c>
      <c r="V56" s="34" t="inlineStr">
        <is>
          <t>Prebiotic, apple cider vinegar, gut health, low sugar (cola/Doc Pop flavours ~40 mg caffeine from green tea; fruit flavours caffeine free)</t>
        </is>
      </c>
      <c r="W56" s="51" t="n"/>
      <c r="X56" s="51" t="n"/>
      <c r="Y56" s="51" t="n"/>
      <c r="Z56" s="51" t="n"/>
      <c r="AA56" s="34" t="inlineStr">
        <is>
          <t>Very High</t>
        </is>
      </c>
      <c r="AB56" s="34" t="inlineStr">
        <is>
          <t>Viral brand; Super Bowl ad; strong Gen Z pull</t>
        </is>
      </c>
      <c r="AC56" s="34" t="inlineStr">
        <is>
          <t>Pretty, prebiotic, apple cider vinegar soda</t>
        </is>
      </c>
      <c r="AD56" s="34" t="inlineStr">
        <is>
          <t>Trendy aesthetic plus a gut health ACV story at low sugar.</t>
        </is>
      </c>
      <c r="AE56" s="51" t="n"/>
      <c r="AF56" s="53">
        <f>IF(AND(ISNUMBER($P56),ISNUMBER($AL56),$AL56&lt;&gt;0),ROUND($P56/$AL56*100,1),"")</f>
        <v/>
      </c>
      <c r="AG56" s="54">
        <f>IF(AND(ISNUMBER($S56),ISNUMBER($AL56),$AL56&lt;&gt;0),ROUND($S56/$AL56*100,2),"")</f>
        <v/>
      </c>
      <c r="AH56" s="53">
        <f>IF(AND(ISNUMBER($Q56),ISNUMBER($AL56),$AL56&lt;&gt;0),ROUND($Q56/$AL56*100,1),"")</f>
        <v/>
      </c>
      <c r="AI56" s="48">
        <f>IF(ISNUMBER($S56),IF($S56&lt;=1,"Yes","No"),"n/a")</f>
        <v/>
      </c>
      <c r="AJ56" s="48">
        <f>IF(ISNUMBER($S56),ROUND(MAX(0,MIN(100,100-$S56*2.5-IF(ISNUMBER($T56),$T56,0)*0.12+IF($S56&lt;=1,12,0))),0),"")</f>
        <v/>
      </c>
      <c r="AK56" s="48">
        <f>IF(ISNUMBER($Q56),IF($Q56&gt;=100,20,IF($Q56&gt;=30,10,0)),0)+IF(ISNUMBER($R56),IF($R56&gt;=100,20,0),0)+IF(ISNUMBER($P56),IF($P56&gt;=150,20,IF($P56&gt;=50,12,5)),0)+IF(ISNUMBER($S56),IF($S56&lt;=1,15,0),0)</f>
        <v/>
      </c>
      <c r="AL56" s="48" t="n">
        <v>355</v>
      </c>
      <c r="AM56" s="49" t="n"/>
      <c r="AN56" s="48">
        <f>IF(AND(ISNUMBER($P56),ISNUMBER($AL56),$AL56&lt;&gt;0),IF(OR($P56&gt;180,$P56/$AL56*1000&gt;400),"Over ceiling, confirm SKU","Within"),"n/a")</f>
        <v/>
      </c>
      <c r="AO56" s="51" t="n"/>
      <c r="AP56" s="51" t="n"/>
      <c r="AQ56" s="51" t="n"/>
      <c r="AR56" s="34" t="inlineStr">
        <is>
          <t>Retrieved and cited, see Enrichment Log</t>
        </is>
      </c>
      <c r="AS56" s="34" t="inlineStr">
        <is>
          <t>BLANK -&gt; requires live Amazon.ca capture</t>
        </is>
      </c>
      <c r="AT56" s="34" t="inlineStr">
        <is>
          <t>Unverified commercial data</t>
        </is>
      </c>
    </row>
    <row r="57" ht="28" customHeight="1">
      <c r="A57" s="34" t="inlineStr">
        <is>
          <t>Poppi</t>
        </is>
      </c>
      <c r="B57" s="34" t="inlineStr">
        <is>
          <t>Poppi Prebiotic Soda | Strawberry Lemon | 8 pack 355mL</t>
        </is>
      </c>
      <c r="C57" s="34" t="inlineStr">
        <is>
          <t>3) Functional beverage (still/sparkling)</t>
        </is>
      </c>
      <c r="D57" s="34" t="inlineStr">
        <is>
          <t>355 mL can</t>
        </is>
      </c>
      <c r="E57" s="48" t="n">
        <v>8</v>
      </c>
      <c r="F57" s="49" t="n"/>
      <c r="G57" s="50">
        <f>IF(AND(ISNUMBER($F57),ISNUMBER($E57),$E57&lt;&gt;0),$F57/$E57,"")</f>
        <v/>
      </c>
      <c r="H57" s="50">
        <f>IF(AND(ISNUMBER($F57),ISNUMBER($AL57),ISNUMBER($E57),($AL57*$E57)&lt;&gt;0),$F57/($AL57*$E57)*100,"")</f>
        <v/>
      </c>
      <c r="I57" s="51" t="n"/>
      <c r="J57" s="52" t="n"/>
      <c r="K57" s="50">
        <f>IF(AND(ISNUMBER($F57),ISNUMBER($J57)),$F57*(1-$J57),"")</f>
        <v/>
      </c>
      <c r="L57" s="51" t="n"/>
      <c r="M57" s="51" t="n"/>
      <c r="N57" s="50">
        <f>IF(ISNUMBER($F57),($F57-IF(ISNUMBER($AM57),$AM57,0))*(1-IF(ISNUMBER($J57),$J57,0)),"")</f>
        <v/>
      </c>
      <c r="O57" s="34" t="inlineStr">
        <is>
          <t>Strawberry Lemon</t>
        </is>
      </c>
      <c r="P57" s="48" t="n">
        <v>0</v>
      </c>
      <c r="Q57" s="48" t="n">
        <v>10</v>
      </c>
      <c r="R57" s="34" t="inlineStr">
        <is>
          <t>Not listed</t>
        </is>
      </c>
      <c r="S57" s="48" t="n">
        <v>5</v>
      </c>
      <c r="T57" s="48" t="n">
        <v>25</v>
      </c>
      <c r="U57" s="34" t="inlineStr">
        <is>
          <t>Agave + stevia</t>
        </is>
      </c>
      <c r="V57" s="34" t="inlineStr">
        <is>
          <t>Prebiotic, apple cider vinegar, gut health, low sugar (cola/Doc Pop flavours ~40 mg caffeine from green tea; fruit flavours caffeine free)</t>
        </is>
      </c>
      <c r="W57" s="51" t="n"/>
      <c r="X57" s="51" t="n"/>
      <c r="Y57" s="51" t="n"/>
      <c r="Z57" s="51" t="n"/>
      <c r="AA57" s="34" t="inlineStr">
        <is>
          <t>Very High</t>
        </is>
      </c>
      <c r="AB57" s="34" t="inlineStr">
        <is>
          <t>Viral brand; Super Bowl ad; strong Gen Z pull</t>
        </is>
      </c>
      <c r="AC57" s="34" t="inlineStr">
        <is>
          <t>Pretty, prebiotic, apple cider vinegar soda</t>
        </is>
      </c>
      <c r="AD57" s="34" t="inlineStr">
        <is>
          <t>Trendy aesthetic plus a gut health ACV story at low sugar.</t>
        </is>
      </c>
      <c r="AE57" s="51" t="n"/>
      <c r="AF57" s="53">
        <f>IF(AND(ISNUMBER($P57),ISNUMBER($AL57),$AL57&lt;&gt;0),ROUND($P57/$AL57*100,1),"")</f>
        <v/>
      </c>
      <c r="AG57" s="54">
        <f>IF(AND(ISNUMBER($S57),ISNUMBER($AL57),$AL57&lt;&gt;0),ROUND($S57/$AL57*100,2),"")</f>
        <v/>
      </c>
      <c r="AH57" s="53">
        <f>IF(AND(ISNUMBER($Q57),ISNUMBER($AL57),$AL57&lt;&gt;0),ROUND($Q57/$AL57*100,1),"")</f>
        <v/>
      </c>
      <c r="AI57" s="48">
        <f>IF(ISNUMBER($S57),IF($S57&lt;=1,"Yes","No"),"n/a")</f>
        <v/>
      </c>
      <c r="AJ57" s="48">
        <f>IF(ISNUMBER($S57),ROUND(MAX(0,MIN(100,100-$S57*2.5-IF(ISNUMBER($T57),$T57,0)*0.12+IF($S57&lt;=1,12,0))),0),"")</f>
        <v/>
      </c>
      <c r="AK57" s="48">
        <f>IF(ISNUMBER($Q57),IF($Q57&gt;=100,20,IF($Q57&gt;=30,10,0)),0)+IF(ISNUMBER($R57),IF($R57&gt;=100,20,0),0)+IF(ISNUMBER($P57),IF($P57&gt;=150,20,IF($P57&gt;=50,12,5)),0)+IF(ISNUMBER($S57),IF($S57&lt;=1,15,0),0)</f>
        <v/>
      </c>
      <c r="AL57" s="48" t="n">
        <v>355</v>
      </c>
      <c r="AM57" s="49" t="n"/>
      <c r="AN57" s="48">
        <f>IF(AND(ISNUMBER($P57),ISNUMBER($AL57),$AL57&lt;&gt;0),IF(OR($P57&gt;180,$P57/$AL57*1000&gt;400),"Over ceiling, confirm SKU","Within"),"n/a")</f>
        <v/>
      </c>
      <c r="AO57" s="51" t="n"/>
      <c r="AP57" s="51" t="n"/>
      <c r="AQ57" s="51" t="n"/>
      <c r="AR57" s="34" t="inlineStr">
        <is>
          <t>Retrieved and cited, see Enrichment Log</t>
        </is>
      </c>
      <c r="AS57" s="34" t="inlineStr">
        <is>
          <t>BLANK -&gt; requires live Amazon.ca capture</t>
        </is>
      </c>
      <c r="AT57" s="34" t="inlineStr">
        <is>
          <t>Unverified commercial data</t>
        </is>
      </c>
    </row>
    <row r="58" ht="28" customHeight="1">
      <c r="A58" s="34" t="inlineStr">
        <is>
          <t>Poppi</t>
        </is>
      </c>
      <c r="B58" s="34" t="inlineStr">
        <is>
          <t>Poppi Prebiotic Soda | Strawberry Lemon | 12 pack 355mL</t>
        </is>
      </c>
      <c r="C58" s="34" t="inlineStr">
        <is>
          <t>3) Functional beverage (still/sparkling)</t>
        </is>
      </c>
      <c r="D58" s="34" t="inlineStr">
        <is>
          <t>355 mL can</t>
        </is>
      </c>
      <c r="E58" s="48" t="n">
        <v>12</v>
      </c>
      <c r="F58" s="49" t="n"/>
      <c r="G58" s="50">
        <f>IF(AND(ISNUMBER($F58),ISNUMBER($E58),$E58&lt;&gt;0),$F58/$E58,"")</f>
        <v/>
      </c>
      <c r="H58" s="50">
        <f>IF(AND(ISNUMBER($F58),ISNUMBER($AL58),ISNUMBER($E58),($AL58*$E58)&lt;&gt;0),$F58/($AL58*$E58)*100,"")</f>
        <v/>
      </c>
      <c r="I58" s="51" t="n"/>
      <c r="J58" s="52" t="n"/>
      <c r="K58" s="50">
        <f>IF(AND(ISNUMBER($F58),ISNUMBER($J58)),$F58*(1-$J58),"")</f>
        <v/>
      </c>
      <c r="L58" s="51" t="n"/>
      <c r="M58" s="51" t="n"/>
      <c r="N58" s="50">
        <f>IF(ISNUMBER($F58),($F58-IF(ISNUMBER($AM58),$AM58,0))*(1-IF(ISNUMBER($J58),$J58,0)),"")</f>
        <v/>
      </c>
      <c r="O58" s="34" t="inlineStr">
        <is>
          <t>Strawberry Lemon</t>
        </is>
      </c>
      <c r="P58" s="48" t="n">
        <v>0</v>
      </c>
      <c r="Q58" s="48" t="n">
        <v>10</v>
      </c>
      <c r="R58" s="34" t="inlineStr">
        <is>
          <t>Not listed</t>
        </is>
      </c>
      <c r="S58" s="48" t="n">
        <v>5</v>
      </c>
      <c r="T58" s="48" t="n">
        <v>25</v>
      </c>
      <c r="U58" s="34" t="inlineStr">
        <is>
          <t>Agave + stevia</t>
        </is>
      </c>
      <c r="V58" s="34" t="inlineStr">
        <is>
          <t>Prebiotic, apple cider vinegar, gut health, low sugar (cola/Doc Pop flavours ~40 mg caffeine from green tea; fruit flavours caffeine free)</t>
        </is>
      </c>
      <c r="W58" s="51" t="n"/>
      <c r="X58" s="51" t="n"/>
      <c r="Y58" s="51" t="n"/>
      <c r="Z58" s="51" t="n"/>
      <c r="AA58" s="34" t="inlineStr">
        <is>
          <t>Very High</t>
        </is>
      </c>
      <c r="AB58" s="34" t="inlineStr">
        <is>
          <t>Viral brand; Super Bowl ad; strong Gen Z pull</t>
        </is>
      </c>
      <c r="AC58" s="34" t="inlineStr">
        <is>
          <t>Pretty, prebiotic, apple cider vinegar soda</t>
        </is>
      </c>
      <c r="AD58" s="34" t="inlineStr">
        <is>
          <t>Trendy aesthetic plus a gut health ACV story at low sugar.</t>
        </is>
      </c>
      <c r="AE58" s="51" t="n"/>
      <c r="AF58" s="53">
        <f>IF(AND(ISNUMBER($P58),ISNUMBER($AL58),$AL58&lt;&gt;0),ROUND($P58/$AL58*100,1),"")</f>
        <v/>
      </c>
      <c r="AG58" s="54">
        <f>IF(AND(ISNUMBER($S58),ISNUMBER($AL58),$AL58&lt;&gt;0),ROUND($S58/$AL58*100,2),"")</f>
        <v/>
      </c>
      <c r="AH58" s="53">
        <f>IF(AND(ISNUMBER($Q58),ISNUMBER($AL58),$AL58&lt;&gt;0),ROUND($Q58/$AL58*100,1),"")</f>
        <v/>
      </c>
      <c r="AI58" s="48">
        <f>IF(ISNUMBER($S58),IF($S58&lt;=1,"Yes","No"),"n/a")</f>
        <v/>
      </c>
      <c r="AJ58" s="48">
        <f>IF(ISNUMBER($S58),ROUND(MAX(0,MIN(100,100-$S58*2.5-IF(ISNUMBER($T58),$T58,0)*0.12+IF($S58&lt;=1,12,0))),0),"")</f>
        <v/>
      </c>
      <c r="AK58" s="48">
        <f>IF(ISNUMBER($Q58),IF($Q58&gt;=100,20,IF($Q58&gt;=30,10,0)),0)+IF(ISNUMBER($R58),IF($R58&gt;=100,20,0),0)+IF(ISNUMBER($P58),IF($P58&gt;=150,20,IF($P58&gt;=50,12,5)),0)+IF(ISNUMBER($S58),IF($S58&lt;=1,15,0),0)</f>
        <v/>
      </c>
      <c r="AL58" s="48" t="n">
        <v>355</v>
      </c>
      <c r="AM58" s="49" t="n"/>
      <c r="AN58" s="48">
        <f>IF(AND(ISNUMBER($P58),ISNUMBER($AL58),$AL58&lt;&gt;0),IF(OR($P58&gt;180,$P58/$AL58*1000&gt;400),"Over ceiling, confirm SKU","Within"),"n/a")</f>
        <v/>
      </c>
      <c r="AO58" s="51" t="n"/>
      <c r="AP58" s="51" t="n"/>
      <c r="AQ58" s="51" t="n"/>
      <c r="AR58" s="34" t="inlineStr">
        <is>
          <t>Retrieved and cited, see Enrichment Log</t>
        </is>
      </c>
      <c r="AS58" s="34" t="inlineStr">
        <is>
          <t>BLANK -&gt; requires live Amazon.ca capture</t>
        </is>
      </c>
      <c r="AT58" s="34" t="inlineStr">
        <is>
          <t>Unverified commercial data</t>
        </is>
      </c>
    </row>
    <row r="59" ht="28" customHeight="1">
      <c r="A59" s="34" t="inlineStr">
        <is>
          <t>Poppi</t>
        </is>
      </c>
      <c r="B59" s="34" t="inlineStr">
        <is>
          <t>Poppi Prebiotic Soda | Strawberry Lemon | 15 pack 355mL</t>
        </is>
      </c>
      <c r="C59" s="34" t="inlineStr">
        <is>
          <t>3) Functional beverage (still/sparkling)</t>
        </is>
      </c>
      <c r="D59" s="34" t="inlineStr">
        <is>
          <t>355 mL can</t>
        </is>
      </c>
      <c r="E59" s="48" t="n">
        <v>15</v>
      </c>
      <c r="F59" s="49" t="n"/>
      <c r="G59" s="50">
        <f>IF(AND(ISNUMBER($F59),ISNUMBER($E59),$E59&lt;&gt;0),$F59/$E59,"")</f>
        <v/>
      </c>
      <c r="H59" s="50">
        <f>IF(AND(ISNUMBER($F59),ISNUMBER($AL59),ISNUMBER($E59),($AL59*$E59)&lt;&gt;0),$F59/($AL59*$E59)*100,"")</f>
        <v/>
      </c>
      <c r="I59" s="51" t="n"/>
      <c r="J59" s="52" t="n"/>
      <c r="K59" s="50">
        <f>IF(AND(ISNUMBER($F59),ISNUMBER($J59)),$F59*(1-$J59),"")</f>
        <v/>
      </c>
      <c r="L59" s="51" t="n"/>
      <c r="M59" s="51" t="n"/>
      <c r="N59" s="50">
        <f>IF(ISNUMBER($F59),($F59-IF(ISNUMBER($AM59),$AM59,0))*(1-IF(ISNUMBER($J59),$J59,0)),"")</f>
        <v/>
      </c>
      <c r="O59" s="34" t="inlineStr">
        <is>
          <t>Strawberry Lemon</t>
        </is>
      </c>
      <c r="P59" s="48" t="n">
        <v>0</v>
      </c>
      <c r="Q59" s="48" t="n">
        <v>10</v>
      </c>
      <c r="R59" s="34" t="inlineStr">
        <is>
          <t>Not listed</t>
        </is>
      </c>
      <c r="S59" s="48" t="n">
        <v>5</v>
      </c>
      <c r="T59" s="48" t="n">
        <v>25</v>
      </c>
      <c r="U59" s="34" t="inlineStr">
        <is>
          <t>Agave + stevia</t>
        </is>
      </c>
      <c r="V59" s="34" t="inlineStr">
        <is>
          <t>Prebiotic, apple cider vinegar, gut health, low sugar (cola/Doc Pop flavours ~40 mg caffeine from green tea; fruit flavours caffeine free)</t>
        </is>
      </c>
      <c r="W59" s="51" t="n"/>
      <c r="X59" s="51" t="n"/>
      <c r="Y59" s="51" t="n"/>
      <c r="Z59" s="51" t="n"/>
      <c r="AA59" s="34" t="inlineStr">
        <is>
          <t>Very High</t>
        </is>
      </c>
      <c r="AB59" s="34" t="inlineStr">
        <is>
          <t>Viral brand; Super Bowl ad; strong Gen Z pull</t>
        </is>
      </c>
      <c r="AC59" s="34" t="inlineStr">
        <is>
          <t>Pretty, prebiotic, apple cider vinegar soda</t>
        </is>
      </c>
      <c r="AD59" s="34" t="inlineStr">
        <is>
          <t>Trendy aesthetic plus a gut health ACV story at low sugar.</t>
        </is>
      </c>
      <c r="AE59" s="51" t="n"/>
      <c r="AF59" s="53">
        <f>IF(AND(ISNUMBER($P59),ISNUMBER($AL59),$AL59&lt;&gt;0),ROUND($P59/$AL59*100,1),"")</f>
        <v/>
      </c>
      <c r="AG59" s="54">
        <f>IF(AND(ISNUMBER($S59),ISNUMBER($AL59),$AL59&lt;&gt;0),ROUND($S59/$AL59*100,2),"")</f>
        <v/>
      </c>
      <c r="AH59" s="53">
        <f>IF(AND(ISNUMBER($Q59),ISNUMBER($AL59),$AL59&lt;&gt;0),ROUND($Q59/$AL59*100,1),"")</f>
        <v/>
      </c>
      <c r="AI59" s="48">
        <f>IF(ISNUMBER($S59),IF($S59&lt;=1,"Yes","No"),"n/a")</f>
        <v/>
      </c>
      <c r="AJ59" s="48">
        <f>IF(ISNUMBER($S59),ROUND(MAX(0,MIN(100,100-$S59*2.5-IF(ISNUMBER($T59),$T59,0)*0.12+IF($S59&lt;=1,12,0))),0),"")</f>
        <v/>
      </c>
      <c r="AK59" s="48">
        <f>IF(ISNUMBER($Q59),IF($Q59&gt;=100,20,IF($Q59&gt;=30,10,0)),0)+IF(ISNUMBER($R59),IF($R59&gt;=100,20,0),0)+IF(ISNUMBER($P59),IF($P59&gt;=150,20,IF($P59&gt;=50,12,5)),0)+IF(ISNUMBER($S59),IF($S59&lt;=1,15,0),0)</f>
        <v/>
      </c>
      <c r="AL59" s="48" t="n">
        <v>355</v>
      </c>
      <c r="AM59" s="49" t="n"/>
      <c r="AN59" s="48">
        <f>IF(AND(ISNUMBER($P59),ISNUMBER($AL59),$AL59&lt;&gt;0),IF(OR($P59&gt;180,$P59/$AL59*1000&gt;400),"Over ceiling, confirm SKU","Within"),"n/a")</f>
        <v/>
      </c>
      <c r="AO59" s="51" t="n"/>
      <c r="AP59" s="51" t="n"/>
      <c r="AQ59" s="51" t="n"/>
      <c r="AR59" s="34" t="inlineStr">
        <is>
          <t>Retrieved and cited, see Enrichment Log</t>
        </is>
      </c>
      <c r="AS59" s="34" t="inlineStr">
        <is>
          <t>BLANK -&gt; requires live Amazon.ca capture</t>
        </is>
      </c>
      <c r="AT59" s="34" t="inlineStr">
        <is>
          <t>Unverified commercial data</t>
        </is>
      </c>
    </row>
    <row r="60" ht="28" customHeight="1">
      <c r="A60" s="34" t="inlineStr">
        <is>
          <t>Poppi</t>
        </is>
      </c>
      <c r="B60" s="34" t="inlineStr">
        <is>
          <t>Poppi Prebiotic Soda | Strawberry Lemon | 18 pack 355mL</t>
        </is>
      </c>
      <c r="C60" s="34" t="inlineStr">
        <is>
          <t>3) Functional beverage (still/sparkling)</t>
        </is>
      </c>
      <c r="D60" s="34" t="inlineStr">
        <is>
          <t>355 mL can</t>
        </is>
      </c>
      <c r="E60" s="48" t="n">
        <v>18</v>
      </c>
      <c r="F60" s="49" t="n"/>
      <c r="G60" s="50">
        <f>IF(AND(ISNUMBER($F60),ISNUMBER($E60),$E60&lt;&gt;0),$F60/$E60,"")</f>
        <v/>
      </c>
      <c r="H60" s="50">
        <f>IF(AND(ISNUMBER($F60),ISNUMBER($AL60),ISNUMBER($E60),($AL60*$E60)&lt;&gt;0),$F60/($AL60*$E60)*100,"")</f>
        <v/>
      </c>
      <c r="I60" s="51" t="n"/>
      <c r="J60" s="52" t="n"/>
      <c r="K60" s="50">
        <f>IF(AND(ISNUMBER($F60),ISNUMBER($J60)),$F60*(1-$J60),"")</f>
        <v/>
      </c>
      <c r="L60" s="51" t="n"/>
      <c r="M60" s="51" t="n"/>
      <c r="N60" s="50">
        <f>IF(ISNUMBER($F60),($F60-IF(ISNUMBER($AM60),$AM60,0))*(1-IF(ISNUMBER($J60),$J60,0)),"")</f>
        <v/>
      </c>
      <c r="O60" s="34" t="inlineStr">
        <is>
          <t>Strawberry Lemon</t>
        </is>
      </c>
      <c r="P60" s="48" t="n">
        <v>0</v>
      </c>
      <c r="Q60" s="48" t="n">
        <v>10</v>
      </c>
      <c r="R60" s="34" t="inlineStr">
        <is>
          <t>Not listed</t>
        </is>
      </c>
      <c r="S60" s="48" t="n">
        <v>5</v>
      </c>
      <c r="T60" s="48" t="n">
        <v>25</v>
      </c>
      <c r="U60" s="34" t="inlineStr">
        <is>
          <t>Agave + stevia</t>
        </is>
      </c>
      <c r="V60" s="34" t="inlineStr">
        <is>
          <t>Prebiotic, apple cider vinegar, gut health, low sugar (cola/Doc Pop flavours ~40 mg caffeine from green tea; fruit flavours caffeine free)</t>
        </is>
      </c>
      <c r="W60" s="51" t="n"/>
      <c r="X60" s="51" t="n"/>
      <c r="Y60" s="51" t="n"/>
      <c r="Z60" s="51" t="n"/>
      <c r="AA60" s="34" t="inlineStr">
        <is>
          <t>Very High</t>
        </is>
      </c>
      <c r="AB60" s="34" t="inlineStr">
        <is>
          <t>Viral brand; Super Bowl ad; strong Gen Z pull</t>
        </is>
      </c>
      <c r="AC60" s="34" t="inlineStr">
        <is>
          <t>Pretty, prebiotic, apple cider vinegar soda</t>
        </is>
      </c>
      <c r="AD60" s="34" t="inlineStr">
        <is>
          <t>Trendy aesthetic plus a gut health ACV story at low sugar.</t>
        </is>
      </c>
      <c r="AE60" s="51" t="n"/>
      <c r="AF60" s="53">
        <f>IF(AND(ISNUMBER($P60),ISNUMBER($AL60),$AL60&lt;&gt;0),ROUND($P60/$AL60*100,1),"")</f>
        <v/>
      </c>
      <c r="AG60" s="54">
        <f>IF(AND(ISNUMBER($S60),ISNUMBER($AL60),$AL60&lt;&gt;0),ROUND($S60/$AL60*100,2),"")</f>
        <v/>
      </c>
      <c r="AH60" s="53">
        <f>IF(AND(ISNUMBER($Q60),ISNUMBER($AL60),$AL60&lt;&gt;0),ROUND($Q60/$AL60*100,1),"")</f>
        <v/>
      </c>
      <c r="AI60" s="48">
        <f>IF(ISNUMBER($S60),IF($S60&lt;=1,"Yes","No"),"n/a")</f>
        <v/>
      </c>
      <c r="AJ60" s="48">
        <f>IF(ISNUMBER($S60),ROUND(MAX(0,MIN(100,100-$S60*2.5-IF(ISNUMBER($T60),$T60,0)*0.12+IF($S60&lt;=1,12,0))),0),"")</f>
        <v/>
      </c>
      <c r="AK60" s="48">
        <f>IF(ISNUMBER($Q60),IF($Q60&gt;=100,20,IF($Q60&gt;=30,10,0)),0)+IF(ISNUMBER($R60),IF($R60&gt;=100,20,0),0)+IF(ISNUMBER($P60),IF($P60&gt;=150,20,IF($P60&gt;=50,12,5)),0)+IF(ISNUMBER($S60),IF($S60&lt;=1,15,0),0)</f>
        <v/>
      </c>
      <c r="AL60" s="48" t="n">
        <v>355</v>
      </c>
      <c r="AM60" s="49" t="n"/>
      <c r="AN60" s="48">
        <f>IF(AND(ISNUMBER($P60),ISNUMBER($AL60),$AL60&lt;&gt;0),IF(OR($P60&gt;180,$P60/$AL60*1000&gt;400),"Over ceiling, confirm SKU","Within"),"n/a")</f>
        <v/>
      </c>
      <c r="AO60" s="51" t="n"/>
      <c r="AP60" s="51" t="n"/>
      <c r="AQ60" s="51" t="n"/>
      <c r="AR60" s="34" t="inlineStr">
        <is>
          <t>Retrieved and cited, see Enrichment Log</t>
        </is>
      </c>
      <c r="AS60" s="34" t="inlineStr">
        <is>
          <t>BLANK -&gt; requires live Amazon.ca capture</t>
        </is>
      </c>
      <c r="AT60" s="34" t="inlineStr">
        <is>
          <t>Unverified commercial data</t>
        </is>
      </c>
    </row>
    <row r="61" ht="28" customHeight="1">
      <c r="A61" s="34" t="inlineStr">
        <is>
          <t>Poppi</t>
        </is>
      </c>
      <c r="B61" s="34" t="inlineStr">
        <is>
          <t>Poppi Prebiotic Soda | Strawberry Lemon | 24 pack 355mL</t>
        </is>
      </c>
      <c r="C61" s="34" t="inlineStr">
        <is>
          <t>3) Functional beverage (still/sparkling)</t>
        </is>
      </c>
      <c r="D61" s="34" t="inlineStr">
        <is>
          <t>355 mL can</t>
        </is>
      </c>
      <c r="E61" s="48" t="n">
        <v>24</v>
      </c>
      <c r="F61" s="49" t="n"/>
      <c r="G61" s="50">
        <f>IF(AND(ISNUMBER($F61),ISNUMBER($E61),$E61&lt;&gt;0),$F61/$E61,"")</f>
        <v/>
      </c>
      <c r="H61" s="50">
        <f>IF(AND(ISNUMBER($F61),ISNUMBER($AL61),ISNUMBER($E61),($AL61*$E61)&lt;&gt;0),$F61/($AL61*$E61)*100,"")</f>
        <v/>
      </c>
      <c r="I61" s="51" t="n"/>
      <c r="J61" s="52" t="n"/>
      <c r="K61" s="50">
        <f>IF(AND(ISNUMBER($F61),ISNUMBER($J61)),$F61*(1-$J61),"")</f>
        <v/>
      </c>
      <c r="L61" s="51" t="n"/>
      <c r="M61" s="51" t="n"/>
      <c r="N61" s="50">
        <f>IF(ISNUMBER($F61),($F61-IF(ISNUMBER($AM61),$AM61,0))*(1-IF(ISNUMBER($J61),$J61,0)),"")</f>
        <v/>
      </c>
      <c r="O61" s="34" t="inlineStr">
        <is>
          <t>Strawberry Lemon</t>
        </is>
      </c>
      <c r="P61" s="48" t="n">
        <v>0</v>
      </c>
      <c r="Q61" s="48" t="n">
        <v>10</v>
      </c>
      <c r="R61" s="34" t="inlineStr">
        <is>
          <t>Not listed</t>
        </is>
      </c>
      <c r="S61" s="48" t="n">
        <v>5</v>
      </c>
      <c r="T61" s="48" t="n">
        <v>25</v>
      </c>
      <c r="U61" s="34" t="inlineStr">
        <is>
          <t>Agave + stevia</t>
        </is>
      </c>
      <c r="V61" s="34" t="inlineStr">
        <is>
          <t>Prebiotic, apple cider vinegar, gut health, low sugar (cola/Doc Pop flavours ~40 mg caffeine from green tea; fruit flavours caffeine free)</t>
        </is>
      </c>
      <c r="W61" s="51" t="n"/>
      <c r="X61" s="51" t="n"/>
      <c r="Y61" s="51" t="n"/>
      <c r="Z61" s="51" t="n"/>
      <c r="AA61" s="34" t="inlineStr">
        <is>
          <t>Very High</t>
        </is>
      </c>
      <c r="AB61" s="34" t="inlineStr">
        <is>
          <t>Viral brand; Super Bowl ad; strong Gen Z pull</t>
        </is>
      </c>
      <c r="AC61" s="34" t="inlineStr">
        <is>
          <t>Pretty, prebiotic, apple cider vinegar soda</t>
        </is>
      </c>
      <c r="AD61" s="34" t="inlineStr">
        <is>
          <t>Trendy aesthetic plus a gut health ACV story at low sugar.</t>
        </is>
      </c>
      <c r="AE61" s="51" t="n"/>
      <c r="AF61" s="53">
        <f>IF(AND(ISNUMBER($P61),ISNUMBER($AL61),$AL61&lt;&gt;0),ROUND($P61/$AL61*100,1),"")</f>
        <v/>
      </c>
      <c r="AG61" s="54">
        <f>IF(AND(ISNUMBER($S61),ISNUMBER($AL61),$AL61&lt;&gt;0),ROUND($S61/$AL61*100,2),"")</f>
        <v/>
      </c>
      <c r="AH61" s="53">
        <f>IF(AND(ISNUMBER($Q61),ISNUMBER($AL61),$AL61&lt;&gt;0),ROUND($Q61/$AL61*100,1),"")</f>
        <v/>
      </c>
      <c r="AI61" s="48">
        <f>IF(ISNUMBER($S61),IF($S61&lt;=1,"Yes","No"),"n/a")</f>
        <v/>
      </c>
      <c r="AJ61" s="48">
        <f>IF(ISNUMBER($S61),ROUND(MAX(0,MIN(100,100-$S61*2.5-IF(ISNUMBER($T61),$T61,0)*0.12+IF($S61&lt;=1,12,0))),0),"")</f>
        <v/>
      </c>
      <c r="AK61" s="48">
        <f>IF(ISNUMBER($Q61),IF($Q61&gt;=100,20,IF($Q61&gt;=30,10,0)),0)+IF(ISNUMBER($R61),IF($R61&gt;=100,20,0),0)+IF(ISNUMBER($P61),IF($P61&gt;=150,20,IF($P61&gt;=50,12,5)),0)+IF(ISNUMBER($S61),IF($S61&lt;=1,15,0),0)</f>
        <v/>
      </c>
      <c r="AL61" s="48" t="n">
        <v>355</v>
      </c>
      <c r="AM61" s="49" t="n"/>
      <c r="AN61" s="48">
        <f>IF(AND(ISNUMBER($P61),ISNUMBER($AL61),$AL61&lt;&gt;0),IF(OR($P61&gt;180,$P61/$AL61*1000&gt;400),"Over ceiling, confirm SKU","Within"),"n/a")</f>
        <v/>
      </c>
      <c r="AO61" s="51" t="n"/>
      <c r="AP61" s="51" t="n"/>
      <c r="AQ61" s="51" t="n"/>
      <c r="AR61" s="34" t="inlineStr">
        <is>
          <t>Retrieved and cited, see Enrichment Log</t>
        </is>
      </c>
      <c r="AS61" s="34" t="inlineStr">
        <is>
          <t>BLANK -&gt; requires live Amazon.ca capture</t>
        </is>
      </c>
      <c r="AT61" s="34" t="inlineStr">
        <is>
          <t>Unverified commercial data</t>
        </is>
      </c>
    </row>
    <row r="62" ht="28" customHeight="1">
      <c r="A62" s="34" t="inlineStr">
        <is>
          <t>Poppi</t>
        </is>
      </c>
      <c r="B62" s="34" t="inlineStr">
        <is>
          <t>Poppi Prebiotic Soda | Raspberry Rose | single 355mL</t>
        </is>
      </c>
      <c r="C62" s="34" t="inlineStr">
        <is>
          <t>3) Functional beverage (still/sparkling)</t>
        </is>
      </c>
      <c r="D62" s="34" t="inlineStr">
        <is>
          <t>355 mL can</t>
        </is>
      </c>
      <c r="E62" s="48" t="n">
        <v>1</v>
      </c>
      <c r="F62" s="49" t="n"/>
      <c r="G62" s="50">
        <f>IF(AND(ISNUMBER($F62),ISNUMBER($E62),$E62&lt;&gt;0),$F62/$E62,"")</f>
        <v/>
      </c>
      <c r="H62" s="50">
        <f>IF(AND(ISNUMBER($F62),ISNUMBER($AL62),ISNUMBER($E62),($AL62*$E62)&lt;&gt;0),$F62/($AL62*$E62)*100,"")</f>
        <v/>
      </c>
      <c r="I62" s="51" t="n"/>
      <c r="J62" s="52" t="n"/>
      <c r="K62" s="50">
        <f>IF(AND(ISNUMBER($F62),ISNUMBER($J62)),$F62*(1-$J62),"")</f>
        <v/>
      </c>
      <c r="L62" s="51" t="n"/>
      <c r="M62" s="51" t="n"/>
      <c r="N62" s="50">
        <f>IF(ISNUMBER($F62),($F62-IF(ISNUMBER($AM62),$AM62,0))*(1-IF(ISNUMBER($J62),$J62,0)),"")</f>
        <v/>
      </c>
      <c r="O62" s="34" t="inlineStr">
        <is>
          <t>Raspberry Rose</t>
        </is>
      </c>
      <c r="P62" s="48" t="n">
        <v>0</v>
      </c>
      <c r="Q62" s="48" t="n">
        <v>10</v>
      </c>
      <c r="R62" s="34" t="inlineStr">
        <is>
          <t>Not listed</t>
        </is>
      </c>
      <c r="S62" s="48" t="n">
        <v>5</v>
      </c>
      <c r="T62" s="48" t="n">
        <v>25</v>
      </c>
      <c r="U62" s="34" t="inlineStr">
        <is>
          <t>Agave + stevia</t>
        </is>
      </c>
      <c r="V62" s="34" t="inlineStr">
        <is>
          <t>Prebiotic, apple cider vinegar, gut health, low sugar (cola/Doc Pop flavours ~40 mg caffeine from green tea; fruit flavours caffeine free)</t>
        </is>
      </c>
      <c r="W62" s="51" t="n"/>
      <c r="X62" s="51" t="n"/>
      <c r="Y62" s="51" t="n"/>
      <c r="Z62" s="51" t="n"/>
      <c r="AA62" s="34" t="inlineStr">
        <is>
          <t>Very High</t>
        </is>
      </c>
      <c r="AB62" s="34" t="inlineStr">
        <is>
          <t>Viral brand; Super Bowl ad; strong Gen Z pull</t>
        </is>
      </c>
      <c r="AC62" s="34" t="inlineStr">
        <is>
          <t>Pretty, prebiotic, apple cider vinegar soda</t>
        </is>
      </c>
      <c r="AD62" s="34" t="inlineStr">
        <is>
          <t>Trendy aesthetic plus a gut health ACV story at low sugar.</t>
        </is>
      </c>
      <c r="AE62" s="51" t="n"/>
      <c r="AF62" s="53">
        <f>IF(AND(ISNUMBER($P62),ISNUMBER($AL62),$AL62&lt;&gt;0),ROUND($P62/$AL62*100,1),"")</f>
        <v/>
      </c>
      <c r="AG62" s="54">
        <f>IF(AND(ISNUMBER($S62),ISNUMBER($AL62),$AL62&lt;&gt;0),ROUND($S62/$AL62*100,2),"")</f>
        <v/>
      </c>
      <c r="AH62" s="53">
        <f>IF(AND(ISNUMBER($Q62),ISNUMBER($AL62),$AL62&lt;&gt;0),ROUND($Q62/$AL62*100,1),"")</f>
        <v/>
      </c>
      <c r="AI62" s="48">
        <f>IF(ISNUMBER($S62),IF($S62&lt;=1,"Yes","No"),"n/a")</f>
        <v/>
      </c>
      <c r="AJ62" s="48">
        <f>IF(ISNUMBER($S62),ROUND(MAX(0,MIN(100,100-$S62*2.5-IF(ISNUMBER($T62),$T62,0)*0.12+IF($S62&lt;=1,12,0))),0),"")</f>
        <v/>
      </c>
      <c r="AK62" s="48">
        <f>IF(ISNUMBER($Q62),IF($Q62&gt;=100,20,IF($Q62&gt;=30,10,0)),0)+IF(ISNUMBER($R62),IF($R62&gt;=100,20,0),0)+IF(ISNUMBER($P62),IF($P62&gt;=150,20,IF($P62&gt;=50,12,5)),0)+IF(ISNUMBER($S62),IF($S62&lt;=1,15,0),0)</f>
        <v/>
      </c>
      <c r="AL62" s="48" t="n">
        <v>355</v>
      </c>
      <c r="AM62" s="49" t="n"/>
      <c r="AN62" s="48">
        <f>IF(AND(ISNUMBER($P62),ISNUMBER($AL62),$AL62&lt;&gt;0),IF(OR($P62&gt;180,$P62/$AL62*1000&gt;400),"Over ceiling, confirm SKU","Within"),"n/a")</f>
        <v/>
      </c>
      <c r="AO62" s="51" t="n"/>
      <c r="AP62" s="51" t="n"/>
      <c r="AQ62" s="51" t="n"/>
      <c r="AR62" s="34" t="inlineStr">
        <is>
          <t>Retrieved and cited, see Enrichment Log</t>
        </is>
      </c>
      <c r="AS62" s="34" t="inlineStr">
        <is>
          <t>BLANK -&gt; requires live Amazon.ca capture</t>
        </is>
      </c>
      <c r="AT62" s="34" t="inlineStr">
        <is>
          <t>Unverified commercial data</t>
        </is>
      </c>
    </row>
    <row r="63" ht="28" customHeight="1">
      <c r="A63" s="34" t="inlineStr">
        <is>
          <t>Poppi</t>
        </is>
      </c>
      <c r="B63" s="34" t="inlineStr">
        <is>
          <t>Poppi Prebiotic Soda | Raspberry Rose | 8 pack 355mL</t>
        </is>
      </c>
      <c r="C63" s="34" t="inlineStr">
        <is>
          <t>3) Functional beverage (still/sparkling)</t>
        </is>
      </c>
      <c r="D63" s="34" t="inlineStr">
        <is>
          <t>355 mL can</t>
        </is>
      </c>
      <c r="E63" s="48" t="n">
        <v>8</v>
      </c>
      <c r="F63" s="49" t="n"/>
      <c r="G63" s="50">
        <f>IF(AND(ISNUMBER($F63),ISNUMBER($E63),$E63&lt;&gt;0),$F63/$E63,"")</f>
        <v/>
      </c>
      <c r="H63" s="50">
        <f>IF(AND(ISNUMBER($F63),ISNUMBER($AL63),ISNUMBER($E63),($AL63*$E63)&lt;&gt;0),$F63/($AL63*$E63)*100,"")</f>
        <v/>
      </c>
      <c r="I63" s="51" t="n"/>
      <c r="J63" s="52" t="n"/>
      <c r="K63" s="50">
        <f>IF(AND(ISNUMBER($F63),ISNUMBER($J63)),$F63*(1-$J63),"")</f>
        <v/>
      </c>
      <c r="L63" s="51" t="n"/>
      <c r="M63" s="51" t="n"/>
      <c r="N63" s="50">
        <f>IF(ISNUMBER($F63),($F63-IF(ISNUMBER($AM63),$AM63,0))*(1-IF(ISNUMBER($J63),$J63,0)),"")</f>
        <v/>
      </c>
      <c r="O63" s="34" t="inlineStr">
        <is>
          <t>Raspberry Rose</t>
        </is>
      </c>
      <c r="P63" s="48" t="n">
        <v>0</v>
      </c>
      <c r="Q63" s="48" t="n">
        <v>10</v>
      </c>
      <c r="R63" s="34" t="inlineStr">
        <is>
          <t>Not listed</t>
        </is>
      </c>
      <c r="S63" s="48" t="n">
        <v>5</v>
      </c>
      <c r="T63" s="48" t="n">
        <v>25</v>
      </c>
      <c r="U63" s="34" t="inlineStr">
        <is>
          <t>Agave + stevia</t>
        </is>
      </c>
      <c r="V63" s="34" t="inlineStr">
        <is>
          <t>Prebiotic, apple cider vinegar, gut health, low sugar (cola/Doc Pop flavours ~40 mg caffeine from green tea; fruit flavours caffeine free)</t>
        </is>
      </c>
      <c r="W63" s="51" t="n"/>
      <c r="X63" s="51" t="n"/>
      <c r="Y63" s="51" t="n"/>
      <c r="Z63" s="51" t="n"/>
      <c r="AA63" s="34" t="inlineStr">
        <is>
          <t>Very High</t>
        </is>
      </c>
      <c r="AB63" s="34" t="inlineStr">
        <is>
          <t>Viral brand; Super Bowl ad; strong Gen Z pull</t>
        </is>
      </c>
      <c r="AC63" s="34" t="inlineStr">
        <is>
          <t>Pretty, prebiotic, apple cider vinegar soda</t>
        </is>
      </c>
      <c r="AD63" s="34" t="inlineStr">
        <is>
          <t>Trendy aesthetic plus a gut health ACV story at low sugar.</t>
        </is>
      </c>
      <c r="AE63" s="51" t="n"/>
      <c r="AF63" s="53">
        <f>IF(AND(ISNUMBER($P63),ISNUMBER($AL63),$AL63&lt;&gt;0),ROUND($P63/$AL63*100,1),"")</f>
        <v/>
      </c>
      <c r="AG63" s="54">
        <f>IF(AND(ISNUMBER($S63),ISNUMBER($AL63),$AL63&lt;&gt;0),ROUND($S63/$AL63*100,2),"")</f>
        <v/>
      </c>
      <c r="AH63" s="53">
        <f>IF(AND(ISNUMBER($Q63),ISNUMBER($AL63),$AL63&lt;&gt;0),ROUND($Q63/$AL63*100,1),"")</f>
        <v/>
      </c>
      <c r="AI63" s="48">
        <f>IF(ISNUMBER($S63),IF($S63&lt;=1,"Yes","No"),"n/a")</f>
        <v/>
      </c>
      <c r="AJ63" s="48">
        <f>IF(ISNUMBER($S63),ROUND(MAX(0,MIN(100,100-$S63*2.5-IF(ISNUMBER($T63),$T63,0)*0.12+IF($S63&lt;=1,12,0))),0),"")</f>
        <v/>
      </c>
      <c r="AK63" s="48">
        <f>IF(ISNUMBER($Q63),IF($Q63&gt;=100,20,IF($Q63&gt;=30,10,0)),0)+IF(ISNUMBER($R63),IF($R63&gt;=100,20,0),0)+IF(ISNUMBER($P63),IF($P63&gt;=150,20,IF($P63&gt;=50,12,5)),0)+IF(ISNUMBER($S63),IF($S63&lt;=1,15,0),0)</f>
        <v/>
      </c>
      <c r="AL63" s="48" t="n">
        <v>355</v>
      </c>
      <c r="AM63" s="49" t="n"/>
      <c r="AN63" s="48">
        <f>IF(AND(ISNUMBER($P63),ISNUMBER($AL63),$AL63&lt;&gt;0),IF(OR($P63&gt;180,$P63/$AL63*1000&gt;400),"Over ceiling, confirm SKU","Within"),"n/a")</f>
        <v/>
      </c>
      <c r="AO63" s="51" t="n"/>
      <c r="AP63" s="51" t="n"/>
      <c r="AQ63" s="51" t="n"/>
      <c r="AR63" s="34" t="inlineStr">
        <is>
          <t>Retrieved and cited, see Enrichment Log</t>
        </is>
      </c>
      <c r="AS63" s="34" t="inlineStr">
        <is>
          <t>BLANK -&gt; requires live Amazon.ca capture</t>
        </is>
      </c>
      <c r="AT63" s="34" t="inlineStr">
        <is>
          <t>Unverified commercial data</t>
        </is>
      </c>
    </row>
    <row r="64" ht="28" customHeight="1">
      <c r="A64" s="34" t="inlineStr">
        <is>
          <t>Poppi</t>
        </is>
      </c>
      <c r="B64" s="34" t="inlineStr">
        <is>
          <t>Poppi Prebiotic Soda | Raspberry Rose | 12 pack 355mL</t>
        </is>
      </c>
      <c r="C64" s="34" t="inlineStr">
        <is>
          <t>3) Functional beverage (still/sparkling)</t>
        </is>
      </c>
      <c r="D64" s="34" t="inlineStr">
        <is>
          <t>355 mL can</t>
        </is>
      </c>
      <c r="E64" s="48" t="n">
        <v>12</v>
      </c>
      <c r="F64" s="49" t="n"/>
      <c r="G64" s="50">
        <f>IF(AND(ISNUMBER($F64),ISNUMBER($E64),$E64&lt;&gt;0),$F64/$E64,"")</f>
        <v/>
      </c>
      <c r="H64" s="50">
        <f>IF(AND(ISNUMBER($F64),ISNUMBER($AL64),ISNUMBER($E64),($AL64*$E64)&lt;&gt;0),$F64/($AL64*$E64)*100,"")</f>
        <v/>
      </c>
      <c r="I64" s="51" t="n"/>
      <c r="J64" s="52" t="n"/>
      <c r="K64" s="50">
        <f>IF(AND(ISNUMBER($F64),ISNUMBER($J64)),$F64*(1-$J64),"")</f>
        <v/>
      </c>
      <c r="L64" s="51" t="n"/>
      <c r="M64" s="51" t="n"/>
      <c r="N64" s="50">
        <f>IF(ISNUMBER($F64),($F64-IF(ISNUMBER($AM64),$AM64,0))*(1-IF(ISNUMBER($J64),$J64,0)),"")</f>
        <v/>
      </c>
      <c r="O64" s="34" t="inlineStr">
        <is>
          <t>Raspberry Rose</t>
        </is>
      </c>
      <c r="P64" s="48" t="n">
        <v>0</v>
      </c>
      <c r="Q64" s="48" t="n">
        <v>10</v>
      </c>
      <c r="R64" s="34" t="inlineStr">
        <is>
          <t>Not listed</t>
        </is>
      </c>
      <c r="S64" s="48" t="n">
        <v>5</v>
      </c>
      <c r="T64" s="48" t="n">
        <v>25</v>
      </c>
      <c r="U64" s="34" t="inlineStr">
        <is>
          <t>Agave + stevia</t>
        </is>
      </c>
      <c r="V64" s="34" t="inlineStr">
        <is>
          <t>Prebiotic, apple cider vinegar, gut health, low sugar (cola/Doc Pop flavours ~40 mg caffeine from green tea; fruit flavours caffeine free)</t>
        </is>
      </c>
      <c r="W64" s="51" t="n"/>
      <c r="X64" s="51" t="n"/>
      <c r="Y64" s="51" t="n"/>
      <c r="Z64" s="51" t="n"/>
      <c r="AA64" s="34" t="inlineStr">
        <is>
          <t>Very High</t>
        </is>
      </c>
      <c r="AB64" s="34" t="inlineStr">
        <is>
          <t>Viral brand; Super Bowl ad; strong Gen Z pull</t>
        </is>
      </c>
      <c r="AC64" s="34" t="inlineStr">
        <is>
          <t>Pretty, prebiotic, apple cider vinegar soda</t>
        </is>
      </c>
      <c r="AD64" s="34" t="inlineStr">
        <is>
          <t>Trendy aesthetic plus a gut health ACV story at low sugar.</t>
        </is>
      </c>
      <c r="AE64" s="51" t="n"/>
      <c r="AF64" s="53">
        <f>IF(AND(ISNUMBER($P64),ISNUMBER($AL64),$AL64&lt;&gt;0),ROUND($P64/$AL64*100,1),"")</f>
        <v/>
      </c>
      <c r="AG64" s="54">
        <f>IF(AND(ISNUMBER($S64),ISNUMBER($AL64),$AL64&lt;&gt;0),ROUND($S64/$AL64*100,2),"")</f>
        <v/>
      </c>
      <c r="AH64" s="53">
        <f>IF(AND(ISNUMBER($Q64),ISNUMBER($AL64),$AL64&lt;&gt;0),ROUND($Q64/$AL64*100,1),"")</f>
        <v/>
      </c>
      <c r="AI64" s="48">
        <f>IF(ISNUMBER($S64),IF($S64&lt;=1,"Yes","No"),"n/a")</f>
        <v/>
      </c>
      <c r="AJ64" s="48">
        <f>IF(ISNUMBER($S64),ROUND(MAX(0,MIN(100,100-$S64*2.5-IF(ISNUMBER($T64),$T64,0)*0.12+IF($S64&lt;=1,12,0))),0),"")</f>
        <v/>
      </c>
      <c r="AK64" s="48">
        <f>IF(ISNUMBER($Q64),IF($Q64&gt;=100,20,IF($Q64&gt;=30,10,0)),0)+IF(ISNUMBER($R64),IF($R64&gt;=100,20,0),0)+IF(ISNUMBER($P64),IF($P64&gt;=150,20,IF($P64&gt;=50,12,5)),0)+IF(ISNUMBER($S64),IF($S64&lt;=1,15,0),0)</f>
        <v/>
      </c>
      <c r="AL64" s="48" t="n">
        <v>355</v>
      </c>
      <c r="AM64" s="49" t="n"/>
      <c r="AN64" s="48">
        <f>IF(AND(ISNUMBER($P64),ISNUMBER($AL64),$AL64&lt;&gt;0),IF(OR($P64&gt;180,$P64/$AL64*1000&gt;400),"Over ceiling, confirm SKU","Within"),"n/a")</f>
        <v/>
      </c>
      <c r="AO64" s="51" t="n"/>
      <c r="AP64" s="51" t="n"/>
      <c r="AQ64" s="51" t="n"/>
      <c r="AR64" s="34" t="inlineStr">
        <is>
          <t>Retrieved and cited, see Enrichment Log</t>
        </is>
      </c>
      <c r="AS64" s="34" t="inlineStr">
        <is>
          <t>BLANK -&gt; requires live Amazon.ca capture</t>
        </is>
      </c>
      <c r="AT64" s="34" t="inlineStr">
        <is>
          <t>Unverified commercial data</t>
        </is>
      </c>
    </row>
    <row r="65" ht="28" customHeight="1">
      <c r="A65" s="34" t="inlineStr">
        <is>
          <t>Poppi</t>
        </is>
      </c>
      <c r="B65" s="34" t="inlineStr">
        <is>
          <t>Poppi Prebiotic Soda | Raspberry Rose | 15 pack 355mL</t>
        </is>
      </c>
      <c r="C65" s="34" t="inlineStr">
        <is>
          <t>3) Functional beverage (still/sparkling)</t>
        </is>
      </c>
      <c r="D65" s="34" t="inlineStr">
        <is>
          <t>355 mL can</t>
        </is>
      </c>
      <c r="E65" s="48" t="n">
        <v>15</v>
      </c>
      <c r="F65" s="49" t="n"/>
      <c r="G65" s="50">
        <f>IF(AND(ISNUMBER($F65),ISNUMBER($E65),$E65&lt;&gt;0),$F65/$E65,"")</f>
        <v/>
      </c>
      <c r="H65" s="50">
        <f>IF(AND(ISNUMBER($F65),ISNUMBER($AL65),ISNUMBER($E65),($AL65*$E65)&lt;&gt;0),$F65/($AL65*$E65)*100,"")</f>
        <v/>
      </c>
      <c r="I65" s="51" t="n"/>
      <c r="J65" s="52" t="n"/>
      <c r="K65" s="50">
        <f>IF(AND(ISNUMBER($F65),ISNUMBER($J65)),$F65*(1-$J65),"")</f>
        <v/>
      </c>
      <c r="L65" s="51" t="n"/>
      <c r="M65" s="51" t="n"/>
      <c r="N65" s="50">
        <f>IF(ISNUMBER($F65),($F65-IF(ISNUMBER($AM65),$AM65,0))*(1-IF(ISNUMBER($J65),$J65,0)),"")</f>
        <v/>
      </c>
      <c r="O65" s="34" t="inlineStr">
        <is>
          <t>Raspberry Rose</t>
        </is>
      </c>
      <c r="P65" s="48" t="n">
        <v>0</v>
      </c>
      <c r="Q65" s="48" t="n">
        <v>10</v>
      </c>
      <c r="R65" s="34" t="inlineStr">
        <is>
          <t>Not listed</t>
        </is>
      </c>
      <c r="S65" s="48" t="n">
        <v>5</v>
      </c>
      <c r="T65" s="48" t="n">
        <v>25</v>
      </c>
      <c r="U65" s="34" t="inlineStr">
        <is>
          <t>Agave + stevia</t>
        </is>
      </c>
      <c r="V65" s="34" t="inlineStr">
        <is>
          <t>Prebiotic, apple cider vinegar, gut health, low sugar (cola/Doc Pop flavours ~40 mg caffeine from green tea; fruit flavours caffeine free)</t>
        </is>
      </c>
      <c r="W65" s="51" t="n"/>
      <c r="X65" s="51" t="n"/>
      <c r="Y65" s="51" t="n"/>
      <c r="Z65" s="51" t="n"/>
      <c r="AA65" s="34" t="inlineStr">
        <is>
          <t>Very High</t>
        </is>
      </c>
      <c r="AB65" s="34" t="inlineStr">
        <is>
          <t>Viral brand; Super Bowl ad; strong Gen Z pull</t>
        </is>
      </c>
      <c r="AC65" s="34" t="inlineStr">
        <is>
          <t>Pretty, prebiotic, apple cider vinegar soda</t>
        </is>
      </c>
      <c r="AD65" s="34" t="inlineStr">
        <is>
          <t>Trendy aesthetic plus a gut health ACV story at low sugar.</t>
        </is>
      </c>
      <c r="AE65" s="51" t="n"/>
      <c r="AF65" s="53">
        <f>IF(AND(ISNUMBER($P65),ISNUMBER($AL65),$AL65&lt;&gt;0),ROUND($P65/$AL65*100,1),"")</f>
        <v/>
      </c>
      <c r="AG65" s="54">
        <f>IF(AND(ISNUMBER($S65),ISNUMBER($AL65),$AL65&lt;&gt;0),ROUND($S65/$AL65*100,2),"")</f>
        <v/>
      </c>
      <c r="AH65" s="53">
        <f>IF(AND(ISNUMBER($Q65),ISNUMBER($AL65),$AL65&lt;&gt;0),ROUND($Q65/$AL65*100,1),"")</f>
        <v/>
      </c>
      <c r="AI65" s="48">
        <f>IF(ISNUMBER($S65),IF($S65&lt;=1,"Yes","No"),"n/a")</f>
        <v/>
      </c>
      <c r="AJ65" s="48">
        <f>IF(ISNUMBER($S65),ROUND(MAX(0,MIN(100,100-$S65*2.5-IF(ISNUMBER($T65),$T65,0)*0.12+IF($S65&lt;=1,12,0))),0),"")</f>
        <v/>
      </c>
      <c r="AK65" s="48">
        <f>IF(ISNUMBER($Q65),IF($Q65&gt;=100,20,IF($Q65&gt;=30,10,0)),0)+IF(ISNUMBER($R65),IF($R65&gt;=100,20,0),0)+IF(ISNUMBER($P65),IF($P65&gt;=150,20,IF($P65&gt;=50,12,5)),0)+IF(ISNUMBER($S65),IF($S65&lt;=1,15,0),0)</f>
        <v/>
      </c>
      <c r="AL65" s="48" t="n">
        <v>355</v>
      </c>
      <c r="AM65" s="49" t="n"/>
      <c r="AN65" s="48">
        <f>IF(AND(ISNUMBER($P65),ISNUMBER($AL65),$AL65&lt;&gt;0),IF(OR($P65&gt;180,$P65/$AL65*1000&gt;400),"Over ceiling, confirm SKU","Within"),"n/a")</f>
        <v/>
      </c>
      <c r="AO65" s="51" t="n"/>
      <c r="AP65" s="51" t="n"/>
      <c r="AQ65" s="51" t="n"/>
      <c r="AR65" s="34" t="inlineStr">
        <is>
          <t>Retrieved and cited, see Enrichment Log</t>
        </is>
      </c>
      <c r="AS65" s="34" t="inlineStr">
        <is>
          <t>BLANK -&gt; requires live Amazon.ca capture</t>
        </is>
      </c>
      <c r="AT65" s="34" t="inlineStr">
        <is>
          <t>Unverified commercial data</t>
        </is>
      </c>
    </row>
    <row r="66" ht="28" customHeight="1">
      <c r="A66" s="34" t="inlineStr">
        <is>
          <t>Poppi</t>
        </is>
      </c>
      <c r="B66" s="34" t="inlineStr">
        <is>
          <t>Poppi Prebiotic Soda | Raspberry Rose | 18 pack 355mL</t>
        </is>
      </c>
      <c r="C66" s="34" t="inlineStr">
        <is>
          <t>3) Functional beverage (still/sparkling)</t>
        </is>
      </c>
      <c r="D66" s="34" t="inlineStr">
        <is>
          <t>355 mL can</t>
        </is>
      </c>
      <c r="E66" s="48" t="n">
        <v>18</v>
      </c>
      <c r="F66" s="49" t="n"/>
      <c r="G66" s="50">
        <f>IF(AND(ISNUMBER($F66),ISNUMBER($E66),$E66&lt;&gt;0),$F66/$E66,"")</f>
        <v/>
      </c>
      <c r="H66" s="50">
        <f>IF(AND(ISNUMBER($F66),ISNUMBER($AL66),ISNUMBER($E66),($AL66*$E66)&lt;&gt;0),$F66/($AL66*$E66)*100,"")</f>
        <v/>
      </c>
      <c r="I66" s="51" t="n"/>
      <c r="J66" s="52" t="n"/>
      <c r="K66" s="50">
        <f>IF(AND(ISNUMBER($F66),ISNUMBER($J66)),$F66*(1-$J66),"")</f>
        <v/>
      </c>
      <c r="L66" s="51" t="n"/>
      <c r="M66" s="51" t="n"/>
      <c r="N66" s="50">
        <f>IF(ISNUMBER($F66),($F66-IF(ISNUMBER($AM66),$AM66,0))*(1-IF(ISNUMBER($J66),$J66,0)),"")</f>
        <v/>
      </c>
      <c r="O66" s="34" t="inlineStr">
        <is>
          <t>Raspberry Rose</t>
        </is>
      </c>
      <c r="P66" s="48" t="n">
        <v>0</v>
      </c>
      <c r="Q66" s="48" t="n">
        <v>10</v>
      </c>
      <c r="R66" s="34" t="inlineStr">
        <is>
          <t>Not listed</t>
        </is>
      </c>
      <c r="S66" s="48" t="n">
        <v>5</v>
      </c>
      <c r="T66" s="48" t="n">
        <v>25</v>
      </c>
      <c r="U66" s="34" t="inlineStr">
        <is>
          <t>Agave + stevia</t>
        </is>
      </c>
      <c r="V66" s="34" t="inlineStr">
        <is>
          <t>Prebiotic, apple cider vinegar, gut health, low sugar (cola/Doc Pop flavours ~40 mg caffeine from green tea; fruit flavours caffeine free)</t>
        </is>
      </c>
      <c r="W66" s="51" t="n"/>
      <c r="X66" s="51" t="n"/>
      <c r="Y66" s="51" t="n"/>
      <c r="Z66" s="51" t="n"/>
      <c r="AA66" s="34" t="inlineStr">
        <is>
          <t>Very High</t>
        </is>
      </c>
      <c r="AB66" s="34" t="inlineStr">
        <is>
          <t>Viral brand; Super Bowl ad; strong Gen Z pull</t>
        </is>
      </c>
      <c r="AC66" s="34" t="inlineStr">
        <is>
          <t>Pretty, prebiotic, apple cider vinegar soda</t>
        </is>
      </c>
      <c r="AD66" s="34" t="inlineStr">
        <is>
          <t>Trendy aesthetic plus a gut health ACV story at low sugar.</t>
        </is>
      </c>
      <c r="AE66" s="51" t="n"/>
      <c r="AF66" s="53">
        <f>IF(AND(ISNUMBER($P66),ISNUMBER($AL66),$AL66&lt;&gt;0),ROUND($P66/$AL66*100,1),"")</f>
        <v/>
      </c>
      <c r="AG66" s="54">
        <f>IF(AND(ISNUMBER($S66),ISNUMBER($AL66),$AL66&lt;&gt;0),ROUND($S66/$AL66*100,2),"")</f>
        <v/>
      </c>
      <c r="AH66" s="53">
        <f>IF(AND(ISNUMBER($Q66),ISNUMBER($AL66),$AL66&lt;&gt;0),ROUND($Q66/$AL66*100,1),"")</f>
        <v/>
      </c>
      <c r="AI66" s="48">
        <f>IF(ISNUMBER($S66),IF($S66&lt;=1,"Yes","No"),"n/a")</f>
        <v/>
      </c>
      <c r="AJ66" s="48">
        <f>IF(ISNUMBER($S66),ROUND(MAX(0,MIN(100,100-$S66*2.5-IF(ISNUMBER($T66),$T66,0)*0.12+IF($S66&lt;=1,12,0))),0),"")</f>
        <v/>
      </c>
      <c r="AK66" s="48">
        <f>IF(ISNUMBER($Q66),IF($Q66&gt;=100,20,IF($Q66&gt;=30,10,0)),0)+IF(ISNUMBER($R66),IF($R66&gt;=100,20,0),0)+IF(ISNUMBER($P66),IF($P66&gt;=150,20,IF($P66&gt;=50,12,5)),0)+IF(ISNUMBER($S66),IF($S66&lt;=1,15,0),0)</f>
        <v/>
      </c>
      <c r="AL66" s="48" t="n">
        <v>355</v>
      </c>
      <c r="AM66" s="49" t="n"/>
      <c r="AN66" s="48">
        <f>IF(AND(ISNUMBER($P66),ISNUMBER($AL66),$AL66&lt;&gt;0),IF(OR($P66&gt;180,$P66/$AL66*1000&gt;400),"Over ceiling, confirm SKU","Within"),"n/a")</f>
        <v/>
      </c>
      <c r="AO66" s="51" t="n"/>
      <c r="AP66" s="51" t="n"/>
      <c r="AQ66" s="51" t="n"/>
      <c r="AR66" s="34" t="inlineStr">
        <is>
          <t>Retrieved and cited, see Enrichment Log</t>
        </is>
      </c>
      <c r="AS66" s="34" t="inlineStr">
        <is>
          <t>BLANK -&gt; requires live Amazon.ca capture</t>
        </is>
      </c>
      <c r="AT66" s="34" t="inlineStr">
        <is>
          <t>Unverified commercial data</t>
        </is>
      </c>
    </row>
    <row r="67" ht="28" customHeight="1">
      <c r="A67" s="34" t="inlineStr">
        <is>
          <t>Poppi</t>
        </is>
      </c>
      <c r="B67" s="34" t="inlineStr">
        <is>
          <t>Poppi Prebiotic Soda | Raspberry Rose | 24 pack 355mL</t>
        </is>
      </c>
      <c r="C67" s="34" t="inlineStr">
        <is>
          <t>3) Functional beverage (still/sparkling)</t>
        </is>
      </c>
      <c r="D67" s="34" t="inlineStr">
        <is>
          <t>355 mL can</t>
        </is>
      </c>
      <c r="E67" s="48" t="n">
        <v>24</v>
      </c>
      <c r="F67" s="49" t="n"/>
      <c r="G67" s="50">
        <f>IF(AND(ISNUMBER($F67),ISNUMBER($E67),$E67&lt;&gt;0),$F67/$E67,"")</f>
        <v/>
      </c>
      <c r="H67" s="50">
        <f>IF(AND(ISNUMBER($F67),ISNUMBER($AL67),ISNUMBER($E67),($AL67*$E67)&lt;&gt;0),$F67/($AL67*$E67)*100,"")</f>
        <v/>
      </c>
      <c r="I67" s="51" t="n"/>
      <c r="J67" s="52" t="n"/>
      <c r="K67" s="50">
        <f>IF(AND(ISNUMBER($F67),ISNUMBER($J67)),$F67*(1-$J67),"")</f>
        <v/>
      </c>
      <c r="L67" s="51" t="n"/>
      <c r="M67" s="51" t="n"/>
      <c r="N67" s="50">
        <f>IF(ISNUMBER($F67),($F67-IF(ISNUMBER($AM67),$AM67,0))*(1-IF(ISNUMBER($J67),$J67,0)),"")</f>
        <v/>
      </c>
      <c r="O67" s="34" t="inlineStr">
        <is>
          <t>Raspberry Rose</t>
        </is>
      </c>
      <c r="P67" s="48" t="n">
        <v>0</v>
      </c>
      <c r="Q67" s="48" t="n">
        <v>10</v>
      </c>
      <c r="R67" s="34" t="inlineStr">
        <is>
          <t>Not listed</t>
        </is>
      </c>
      <c r="S67" s="48" t="n">
        <v>5</v>
      </c>
      <c r="T67" s="48" t="n">
        <v>25</v>
      </c>
      <c r="U67" s="34" t="inlineStr">
        <is>
          <t>Agave + stevia</t>
        </is>
      </c>
      <c r="V67" s="34" t="inlineStr">
        <is>
          <t>Prebiotic, apple cider vinegar, gut health, low sugar (cola/Doc Pop flavours ~40 mg caffeine from green tea; fruit flavours caffeine free)</t>
        </is>
      </c>
      <c r="W67" s="51" t="n"/>
      <c r="X67" s="51" t="n"/>
      <c r="Y67" s="51" t="n"/>
      <c r="Z67" s="51" t="n"/>
      <c r="AA67" s="34" t="inlineStr">
        <is>
          <t>Very High</t>
        </is>
      </c>
      <c r="AB67" s="34" t="inlineStr">
        <is>
          <t>Viral brand; Super Bowl ad; strong Gen Z pull</t>
        </is>
      </c>
      <c r="AC67" s="34" t="inlineStr">
        <is>
          <t>Pretty, prebiotic, apple cider vinegar soda</t>
        </is>
      </c>
      <c r="AD67" s="34" t="inlineStr">
        <is>
          <t>Trendy aesthetic plus a gut health ACV story at low sugar.</t>
        </is>
      </c>
      <c r="AE67" s="51" t="n"/>
      <c r="AF67" s="53">
        <f>IF(AND(ISNUMBER($P67),ISNUMBER($AL67),$AL67&lt;&gt;0),ROUND($P67/$AL67*100,1),"")</f>
        <v/>
      </c>
      <c r="AG67" s="54">
        <f>IF(AND(ISNUMBER($S67),ISNUMBER($AL67),$AL67&lt;&gt;0),ROUND($S67/$AL67*100,2),"")</f>
        <v/>
      </c>
      <c r="AH67" s="53">
        <f>IF(AND(ISNUMBER($Q67),ISNUMBER($AL67),$AL67&lt;&gt;0),ROUND($Q67/$AL67*100,1),"")</f>
        <v/>
      </c>
      <c r="AI67" s="48">
        <f>IF(ISNUMBER($S67),IF($S67&lt;=1,"Yes","No"),"n/a")</f>
        <v/>
      </c>
      <c r="AJ67" s="48">
        <f>IF(ISNUMBER($S67),ROUND(MAX(0,MIN(100,100-$S67*2.5-IF(ISNUMBER($T67),$T67,0)*0.12+IF($S67&lt;=1,12,0))),0),"")</f>
        <v/>
      </c>
      <c r="AK67" s="48">
        <f>IF(ISNUMBER($Q67),IF($Q67&gt;=100,20,IF($Q67&gt;=30,10,0)),0)+IF(ISNUMBER($R67),IF($R67&gt;=100,20,0),0)+IF(ISNUMBER($P67),IF($P67&gt;=150,20,IF($P67&gt;=50,12,5)),0)+IF(ISNUMBER($S67),IF($S67&lt;=1,15,0),0)</f>
        <v/>
      </c>
      <c r="AL67" s="48" t="n">
        <v>355</v>
      </c>
      <c r="AM67" s="49" t="n"/>
      <c r="AN67" s="48">
        <f>IF(AND(ISNUMBER($P67),ISNUMBER($AL67),$AL67&lt;&gt;0),IF(OR($P67&gt;180,$P67/$AL67*1000&gt;400),"Over ceiling, confirm SKU","Within"),"n/a")</f>
        <v/>
      </c>
      <c r="AO67" s="51" t="n"/>
      <c r="AP67" s="51" t="n"/>
      <c r="AQ67" s="51" t="n"/>
      <c r="AR67" s="34" t="inlineStr">
        <is>
          <t>Retrieved and cited, see Enrichment Log</t>
        </is>
      </c>
      <c r="AS67" s="34" t="inlineStr">
        <is>
          <t>BLANK -&gt; requires live Amazon.ca capture</t>
        </is>
      </c>
      <c r="AT67" s="34" t="inlineStr">
        <is>
          <t>Unverified commercial data</t>
        </is>
      </c>
    </row>
    <row r="68" ht="28" customHeight="1">
      <c r="A68" s="34" t="inlineStr">
        <is>
          <t>Poppi</t>
        </is>
      </c>
      <c r="B68" s="34" t="inlineStr">
        <is>
          <t>Poppi Prebiotic Soda | Classic Cola | single 355mL</t>
        </is>
      </c>
      <c r="C68" s="34" t="inlineStr">
        <is>
          <t>3) Functional beverage (still/sparkling)</t>
        </is>
      </c>
      <c r="D68" s="34" t="inlineStr">
        <is>
          <t>355 mL can</t>
        </is>
      </c>
      <c r="E68" s="48" t="n">
        <v>1</v>
      </c>
      <c r="F68" s="49" t="n"/>
      <c r="G68" s="50">
        <f>IF(AND(ISNUMBER($F68),ISNUMBER($E68),$E68&lt;&gt;0),$F68/$E68,"")</f>
        <v/>
      </c>
      <c r="H68" s="50">
        <f>IF(AND(ISNUMBER($F68),ISNUMBER($AL68),ISNUMBER($E68),($AL68*$E68)&lt;&gt;0),$F68/($AL68*$E68)*100,"")</f>
        <v/>
      </c>
      <c r="I68" s="51" t="n"/>
      <c r="J68" s="52" t="n"/>
      <c r="K68" s="50">
        <f>IF(AND(ISNUMBER($F68),ISNUMBER($J68)),$F68*(1-$J68),"")</f>
        <v/>
      </c>
      <c r="L68" s="51" t="n"/>
      <c r="M68" s="51" t="n"/>
      <c r="N68" s="50">
        <f>IF(ISNUMBER($F68),($F68-IF(ISNUMBER($AM68),$AM68,0))*(1-IF(ISNUMBER($J68),$J68,0)),"")</f>
        <v/>
      </c>
      <c r="O68" s="34" t="inlineStr">
        <is>
          <t>Classic Cola</t>
        </is>
      </c>
      <c r="P68" s="48" t="n">
        <v>0</v>
      </c>
      <c r="Q68" s="48" t="n">
        <v>10</v>
      </c>
      <c r="R68" s="34" t="inlineStr">
        <is>
          <t>Not listed</t>
        </is>
      </c>
      <c r="S68" s="48" t="n">
        <v>5</v>
      </c>
      <c r="T68" s="48" t="n">
        <v>25</v>
      </c>
      <c r="U68" s="34" t="inlineStr">
        <is>
          <t>Agave + stevia</t>
        </is>
      </c>
      <c r="V68" s="34" t="inlineStr">
        <is>
          <t>Prebiotic, apple cider vinegar, gut health, low sugar (cola/Doc Pop flavours ~40 mg caffeine from green tea; fruit flavours caffeine free)</t>
        </is>
      </c>
      <c r="W68" s="51" t="n"/>
      <c r="X68" s="51" t="n"/>
      <c r="Y68" s="51" t="n"/>
      <c r="Z68" s="51" t="n"/>
      <c r="AA68" s="34" t="inlineStr">
        <is>
          <t>Very High</t>
        </is>
      </c>
      <c r="AB68" s="34" t="inlineStr">
        <is>
          <t>Viral brand; Super Bowl ad; strong Gen Z pull</t>
        </is>
      </c>
      <c r="AC68" s="34" t="inlineStr">
        <is>
          <t>Pretty, prebiotic, apple cider vinegar soda</t>
        </is>
      </c>
      <c r="AD68" s="34" t="inlineStr">
        <is>
          <t>Trendy aesthetic plus a gut health ACV story at low sugar.</t>
        </is>
      </c>
      <c r="AE68" s="51" t="n"/>
      <c r="AF68" s="53">
        <f>IF(AND(ISNUMBER($P68),ISNUMBER($AL68),$AL68&lt;&gt;0),ROUND($P68/$AL68*100,1),"")</f>
        <v/>
      </c>
      <c r="AG68" s="54">
        <f>IF(AND(ISNUMBER($S68),ISNUMBER($AL68),$AL68&lt;&gt;0),ROUND($S68/$AL68*100,2),"")</f>
        <v/>
      </c>
      <c r="AH68" s="53">
        <f>IF(AND(ISNUMBER($Q68),ISNUMBER($AL68),$AL68&lt;&gt;0),ROUND($Q68/$AL68*100,1),"")</f>
        <v/>
      </c>
      <c r="AI68" s="48">
        <f>IF(ISNUMBER($S68),IF($S68&lt;=1,"Yes","No"),"n/a")</f>
        <v/>
      </c>
      <c r="AJ68" s="48">
        <f>IF(ISNUMBER($S68),ROUND(MAX(0,MIN(100,100-$S68*2.5-IF(ISNUMBER($T68),$T68,0)*0.12+IF($S68&lt;=1,12,0))),0),"")</f>
        <v/>
      </c>
      <c r="AK68" s="48">
        <f>IF(ISNUMBER($Q68),IF($Q68&gt;=100,20,IF($Q68&gt;=30,10,0)),0)+IF(ISNUMBER($R68),IF($R68&gt;=100,20,0),0)+IF(ISNUMBER($P68),IF($P68&gt;=150,20,IF($P68&gt;=50,12,5)),0)+IF(ISNUMBER($S68),IF($S68&lt;=1,15,0),0)</f>
        <v/>
      </c>
      <c r="AL68" s="48" t="n">
        <v>355</v>
      </c>
      <c r="AM68" s="49" t="n"/>
      <c r="AN68" s="48">
        <f>IF(AND(ISNUMBER($P68),ISNUMBER($AL68),$AL68&lt;&gt;0),IF(OR($P68&gt;180,$P68/$AL68*1000&gt;400),"Over ceiling, confirm SKU","Within"),"n/a")</f>
        <v/>
      </c>
      <c r="AO68" s="51" t="n"/>
      <c r="AP68" s="51" t="n"/>
      <c r="AQ68" s="51" t="n"/>
      <c r="AR68" s="34" t="inlineStr">
        <is>
          <t>Retrieved and cited, see Enrichment Log</t>
        </is>
      </c>
      <c r="AS68" s="34" t="inlineStr">
        <is>
          <t>BLANK -&gt; requires live Amazon.ca capture</t>
        </is>
      </c>
      <c r="AT68" s="34" t="inlineStr">
        <is>
          <t>Unverified commercial data</t>
        </is>
      </c>
    </row>
    <row r="69" ht="28" customHeight="1">
      <c r="A69" s="34" t="inlineStr">
        <is>
          <t>Poppi</t>
        </is>
      </c>
      <c r="B69" s="34" t="inlineStr">
        <is>
          <t>Poppi Prebiotic Soda | Classic Cola | 8 pack 355mL</t>
        </is>
      </c>
      <c r="C69" s="34" t="inlineStr">
        <is>
          <t>3) Functional beverage (still/sparkling)</t>
        </is>
      </c>
      <c r="D69" s="34" t="inlineStr">
        <is>
          <t>355 mL can</t>
        </is>
      </c>
      <c r="E69" s="48" t="n">
        <v>8</v>
      </c>
      <c r="F69" s="49" t="n"/>
      <c r="G69" s="50">
        <f>IF(AND(ISNUMBER($F69),ISNUMBER($E69),$E69&lt;&gt;0),$F69/$E69,"")</f>
        <v/>
      </c>
      <c r="H69" s="50">
        <f>IF(AND(ISNUMBER($F69),ISNUMBER($AL69),ISNUMBER($E69),($AL69*$E69)&lt;&gt;0),$F69/($AL69*$E69)*100,"")</f>
        <v/>
      </c>
      <c r="I69" s="51" t="n"/>
      <c r="J69" s="52" t="n"/>
      <c r="K69" s="50">
        <f>IF(AND(ISNUMBER($F69),ISNUMBER($J69)),$F69*(1-$J69),"")</f>
        <v/>
      </c>
      <c r="L69" s="51" t="n"/>
      <c r="M69" s="51" t="n"/>
      <c r="N69" s="50">
        <f>IF(ISNUMBER($F69),($F69-IF(ISNUMBER($AM69),$AM69,0))*(1-IF(ISNUMBER($J69),$J69,0)),"")</f>
        <v/>
      </c>
      <c r="O69" s="34" t="inlineStr">
        <is>
          <t>Classic Cola</t>
        </is>
      </c>
      <c r="P69" s="48" t="n">
        <v>0</v>
      </c>
      <c r="Q69" s="48" t="n">
        <v>10</v>
      </c>
      <c r="R69" s="34" t="inlineStr">
        <is>
          <t>Not listed</t>
        </is>
      </c>
      <c r="S69" s="48" t="n">
        <v>5</v>
      </c>
      <c r="T69" s="48" t="n">
        <v>25</v>
      </c>
      <c r="U69" s="34" t="inlineStr">
        <is>
          <t>Agave + stevia</t>
        </is>
      </c>
      <c r="V69" s="34" t="inlineStr">
        <is>
          <t>Prebiotic, apple cider vinegar, gut health, low sugar (cola/Doc Pop flavours ~40 mg caffeine from green tea; fruit flavours caffeine free)</t>
        </is>
      </c>
      <c r="W69" s="51" t="n"/>
      <c r="X69" s="51" t="n"/>
      <c r="Y69" s="51" t="n"/>
      <c r="Z69" s="51" t="n"/>
      <c r="AA69" s="34" t="inlineStr">
        <is>
          <t>Very High</t>
        </is>
      </c>
      <c r="AB69" s="34" t="inlineStr">
        <is>
          <t>Viral brand; Super Bowl ad; strong Gen Z pull</t>
        </is>
      </c>
      <c r="AC69" s="34" t="inlineStr">
        <is>
          <t>Pretty, prebiotic, apple cider vinegar soda</t>
        </is>
      </c>
      <c r="AD69" s="34" t="inlineStr">
        <is>
          <t>Trendy aesthetic plus a gut health ACV story at low sugar.</t>
        </is>
      </c>
      <c r="AE69" s="51" t="n"/>
      <c r="AF69" s="53">
        <f>IF(AND(ISNUMBER($P69),ISNUMBER($AL69),$AL69&lt;&gt;0),ROUND($P69/$AL69*100,1),"")</f>
        <v/>
      </c>
      <c r="AG69" s="54">
        <f>IF(AND(ISNUMBER($S69),ISNUMBER($AL69),$AL69&lt;&gt;0),ROUND($S69/$AL69*100,2),"")</f>
        <v/>
      </c>
      <c r="AH69" s="53">
        <f>IF(AND(ISNUMBER($Q69),ISNUMBER($AL69),$AL69&lt;&gt;0),ROUND($Q69/$AL69*100,1),"")</f>
        <v/>
      </c>
      <c r="AI69" s="48">
        <f>IF(ISNUMBER($S69),IF($S69&lt;=1,"Yes","No"),"n/a")</f>
        <v/>
      </c>
      <c r="AJ69" s="48">
        <f>IF(ISNUMBER($S69),ROUND(MAX(0,MIN(100,100-$S69*2.5-IF(ISNUMBER($T69),$T69,0)*0.12+IF($S69&lt;=1,12,0))),0),"")</f>
        <v/>
      </c>
      <c r="AK69" s="48">
        <f>IF(ISNUMBER($Q69),IF($Q69&gt;=100,20,IF($Q69&gt;=30,10,0)),0)+IF(ISNUMBER($R69),IF($R69&gt;=100,20,0),0)+IF(ISNUMBER($P69),IF($P69&gt;=150,20,IF($P69&gt;=50,12,5)),0)+IF(ISNUMBER($S69),IF($S69&lt;=1,15,0),0)</f>
        <v/>
      </c>
      <c r="AL69" s="48" t="n">
        <v>355</v>
      </c>
      <c r="AM69" s="49" t="n"/>
      <c r="AN69" s="48">
        <f>IF(AND(ISNUMBER($P69),ISNUMBER($AL69),$AL69&lt;&gt;0),IF(OR($P69&gt;180,$P69/$AL69*1000&gt;400),"Over ceiling, confirm SKU","Within"),"n/a")</f>
        <v/>
      </c>
      <c r="AO69" s="51" t="n"/>
      <c r="AP69" s="51" t="n"/>
      <c r="AQ69" s="51" t="n"/>
      <c r="AR69" s="34" t="inlineStr">
        <is>
          <t>Retrieved and cited, see Enrichment Log</t>
        </is>
      </c>
      <c r="AS69" s="34" t="inlineStr">
        <is>
          <t>BLANK -&gt; requires live Amazon.ca capture</t>
        </is>
      </c>
      <c r="AT69" s="34" t="inlineStr">
        <is>
          <t>Unverified commercial data</t>
        </is>
      </c>
    </row>
    <row r="70" ht="28" customHeight="1">
      <c r="A70" s="34" t="inlineStr">
        <is>
          <t>Poppi</t>
        </is>
      </c>
      <c r="B70" s="34" t="inlineStr">
        <is>
          <t>Poppi Prebiotic Soda | Classic Cola | 12 pack 355mL</t>
        </is>
      </c>
      <c r="C70" s="34" t="inlineStr">
        <is>
          <t>3) Functional beverage (still/sparkling)</t>
        </is>
      </c>
      <c r="D70" s="34" t="inlineStr">
        <is>
          <t>355 mL can</t>
        </is>
      </c>
      <c r="E70" s="48" t="n">
        <v>12</v>
      </c>
      <c r="F70" s="49" t="n"/>
      <c r="G70" s="50">
        <f>IF(AND(ISNUMBER($F70),ISNUMBER($E70),$E70&lt;&gt;0),$F70/$E70,"")</f>
        <v/>
      </c>
      <c r="H70" s="50">
        <f>IF(AND(ISNUMBER($F70),ISNUMBER($AL70),ISNUMBER($E70),($AL70*$E70)&lt;&gt;0),$F70/($AL70*$E70)*100,"")</f>
        <v/>
      </c>
      <c r="I70" s="51" t="n"/>
      <c r="J70" s="52" t="n"/>
      <c r="K70" s="50">
        <f>IF(AND(ISNUMBER($F70),ISNUMBER($J70)),$F70*(1-$J70),"")</f>
        <v/>
      </c>
      <c r="L70" s="51" t="n"/>
      <c r="M70" s="51" t="n"/>
      <c r="N70" s="50">
        <f>IF(ISNUMBER($F70),($F70-IF(ISNUMBER($AM70),$AM70,0))*(1-IF(ISNUMBER($J70),$J70,0)),"")</f>
        <v/>
      </c>
      <c r="O70" s="34" t="inlineStr">
        <is>
          <t>Classic Cola</t>
        </is>
      </c>
      <c r="P70" s="48" t="n">
        <v>0</v>
      </c>
      <c r="Q70" s="48" t="n">
        <v>10</v>
      </c>
      <c r="R70" s="34" t="inlineStr">
        <is>
          <t>Not listed</t>
        </is>
      </c>
      <c r="S70" s="48" t="n">
        <v>5</v>
      </c>
      <c r="T70" s="48" t="n">
        <v>25</v>
      </c>
      <c r="U70" s="34" t="inlineStr">
        <is>
          <t>Agave + stevia</t>
        </is>
      </c>
      <c r="V70" s="34" t="inlineStr">
        <is>
          <t>Prebiotic, apple cider vinegar, gut health, low sugar (cola/Doc Pop flavours ~40 mg caffeine from green tea; fruit flavours caffeine free)</t>
        </is>
      </c>
      <c r="W70" s="51" t="n"/>
      <c r="X70" s="51" t="n"/>
      <c r="Y70" s="51" t="n"/>
      <c r="Z70" s="51" t="n"/>
      <c r="AA70" s="34" t="inlineStr">
        <is>
          <t>Very High</t>
        </is>
      </c>
      <c r="AB70" s="34" t="inlineStr">
        <is>
          <t>Viral brand; Super Bowl ad; strong Gen Z pull</t>
        </is>
      </c>
      <c r="AC70" s="34" t="inlineStr">
        <is>
          <t>Pretty, prebiotic, apple cider vinegar soda</t>
        </is>
      </c>
      <c r="AD70" s="34" t="inlineStr">
        <is>
          <t>Trendy aesthetic plus a gut health ACV story at low sugar.</t>
        </is>
      </c>
      <c r="AE70" s="51" t="n"/>
      <c r="AF70" s="53">
        <f>IF(AND(ISNUMBER($P70),ISNUMBER($AL70),$AL70&lt;&gt;0),ROUND($P70/$AL70*100,1),"")</f>
        <v/>
      </c>
      <c r="AG70" s="54">
        <f>IF(AND(ISNUMBER($S70),ISNUMBER($AL70),$AL70&lt;&gt;0),ROUND($S70/$AL70*100,2),"")</f>
        <v/>
      </c>
      <c r="AH70" s="53">
        <f>IF(AND(ISNUMBER($Q70),ISNUMBER($AL70),$AL70&lt;&gt;0),ROUND($Q70/$AL70*100,1),"")</f>
        <v/>
      </c>
      <c r="AI70" s="48">
        <f>IF(ISNUMBER($S70),IF($S70&lt;=1,"Yes","No"),"n/a")</f>
        <v/>
      </c>
      <c r="AJ70" s="48">
        <f>IF(ISNUMBER($S70),ROUND(MAX(0,MIN(100,100-$S70*2.5-IF(ISNUMBER($T70),$T70,0)*0.12+IF($S70&lt;=1,12,0))),0),"")</f>
        <v/>
      </c>
      <c r="AK70" s="48">
        <f>IF(ISNUMBER($Q70),IF($Q70&gt;=100,20,IF($Q70&gt;=30,10,0)),0)+IF(ISNUMBER($R70),IF($R70&gt;=100,20,0),0)+IF(ISNUMBER($P70),IF($P70&gt;=150,20,IF($P70&gt;=50,12,5)),0)+IF(ISNUMBER($S70),IF($S70&lt;=1,15,0),0)</f>
        <v/>
      </c>
      <c r="AL70" s="48" t="n">
        <v>355</v>
      </c>
      <c r="AM70" s="49" t="n"/>
      <c r="AN70" s="48">
        <f>IF(AND(ISNUMBER($P70),ISNUMBER($AL70),$AL70&lt;&gt;0),IF(OR($P70&gt;180,$P70/$AL70*1000&gt;400),"Over ceiling, confirm SKU","Within"),"n/a")</f>
        <v/>
      </c>
      <c r="AO70" s="51" t="n"/>
      <c r="AP70" s="51" t="n"/>
      <c r="AQ70" s="51" t="n"/>
      <c r="AR70" s="34" t="inlineStr">
        <is>
          <t>Retrieved and cited, see Enrichment Log</t>
        </is>
      </c>
      <c r="AS70" s="34" t="inlineStr">
        <is>
          <t>BLANK -&gt; requires live Amazon.ca capture</t>
        </is>
      </c>
      <c r="AT70" s="34" t="inlineStr">
        <is>
          <t>Unverified commercial data</t>
        </is>
      </c>
    </row>
    <row r="71" ht="28" customHeight="1">
      <c r="A71" s="34" t="inlineStr">
        <is>
          <t>Poppi</t>
        </is>
      </c>
      <c r="B71" s="34" t="inlineStr">
        <is>
          <t>Poppi Prebiotic Soda | Classic Cola | 15 pack 355mL</t>
        </is>
      </c>
      <c r="C71" s="34" t="inlineStr">
        <is>
          <t>3) Functional beverage (still/sparkling)</t>
        </is>
      </c>
      <c r="D71" s="34" t="inlineStr">
        <is>
          <t>355 mL can</t>
        </is>
      </c>
      <c r="E71" s="48" t="n">
        <v>15</v>
      </c>
      <c r="F71" s="49" t="n"/>
      <c r="G71" s="50">
        <f>IF(AND(ISNUMBER($F71),ISNUMBER($E71),$E71&lt;&gt;0),$F71/$E71,"")</f>
        <v/>
      </c>
      <c r="H71" s="50">
        <f>IF(AND(ISNUMBER($F71),ISNUMBER($AL71),ISNUMBER($E71),($AL71*$E71)&lt;&gt;0),$F71/($AL71*$E71)*100,"")</f>
        <v/>
      </c>
      <c r="I71" s="51" t="n"/>
      <c r="J71" s="52" t="n"/>
      <c r="K71" s="50">
        <f>IF(AND(ISNUMBER($F71),ISNUMBER($J71)),$F71*(1-$J71),"")</f>
        <v/>
      </c>
      <c r="L71" s="51" t="n"/>
      <c r="M71" s="51" t="n"/>
      <c r="N71" s="50">
        <f>IF(ISNUMBER($F71),($F71-IF(ISNUMBER($AM71),$AM71,0))*(1-IF(ISNUMBER($J71),$J71,0)),"")</f>
        <v/>
      </c>
      <c r="O71" s="34" t="inlineStr">
        <is>
          <t>Classic Cola</t>
        </is>
      </c>
      <c r="P71" s="48" t="n">
        <v>0</v>
      </c>
      <c r="Q71" s="48" t="n">
        <v>10</v>
      </c>
      <c r="R71" s="34" t="inlineStr">
        <is>
          <t>Not listed</t>
        </is>
      </c>
      <c r="S71" s="48" t="n">
        <v>5</v>
      </c>
      <c r="T71" s="48" t="n">
        <v>25</v>
      </c>
      <c r="U71" s="34" t="inlineStr">
        <is>
          <t>Agave + stevia</t>
        </is>
      </c>
      <c r="V71" s="34" t="inlineStr">
        <is>
          <t>Prebiotic, apple cider vinegar, gut health, low sugar (cola/Doc Pop flavours ~40 mg caffeine from green tea; fruit flavours caffeine free)</t>
        </is>
      </c>
      <c r="W71" s="51" t="n"/>
      <c r="X71" s="51" t="n"/>
      <c r="Y71" s="51" t="n"/>
      <c r="Z71" s="51" t="n"/>
      <c r="AA71" s="34" t="inlineStr">
        <is>
          <t>Very High</t>
        </is>
      </c>
      <c r="AB71" s="34" t="inlineStr">
        <is>
          <t>Viral brand; Super Bowl ad; strong Gen Z pull</t>
        </is>
      </c>
      <c r="AC71" s="34" t="inlineStr">
        <is>
          <t>Pretty, prebiotic, apple cider vinegar soda</t>
        </is>
      </c>
      <c r="AD71" s="34" t="inlineStr">
        <is>
          <t>Trendy aesthetic plus a gut health ACV story at low sugar.</t>
        </is>
      </c>
      <c r="AE71" s="51" t="n"/>
      <c r="AF71" s="53">
        <f>IF(AND(ISNUMBER($P71),ISNUMBER($AL71),$AL71&lt;&gt;0),ROUND($P71/$AL71*100,1),"")</f>
        <v/>
      </c>
      <c r="AG71" s="54">
        <f>IF(AND(ISNUMBER($S71),ISNUMBER($AL71),$AL71&lt;&gt;0),ROUND($S71/$AL71*100,2),"")</f>
        <v/>
      </c>
      <c r="AH71" s="53">
        <f>IF(AND(ISNUMBER($Q71),ISNUMBER($AL71),$AL71&lt;&gt;0),ROUND($Q71/$AL71*100,1),"")</f>
        <v/>
      </c>
      <c r="AI71" s="48">
        <f>IF(ISNUMBER($S71),IF($S71&lt;=1,"Yes","No"),"n/a")</f>
        <v/>
      </c>
      <c r="AJ71" s="48">
        <f>IF(ISNUMBER($S71),ROUND(MAX(0,MIN(100,100-$S71*2.5-IF(ISNUMBER($T71),$T71,0)*0.12+IF($S71&lt;=1,12,0))),0),"")</f>
        <v/>
      </c>
      <c r="AK71" s="48">
        <f>IF(ISNUMBER($Q71),IF($Q71&gt;=100,20,IF($Q71&gt;=30,10,0)),0)+IF(ISNUMBER($R71),IF($R71&gt;=100,20,0),0)+IF(ISNUMBER($P71),IF($P71&gt;=150,20,IF($P71&gt;=50,12,5)),0)+IF(ISNUMBER($S71),IF($S71&lt;=1,15,0),0)</f>
        <v/>
      </c>
      <c r="AL71" s="48" t="n">
        <v>355</v>
      </c>
      <c r="AM71" s="49" t="n"/>
      <c r="AN71" s="48">
        <f>IF(AND(ISNUMBER($P71),ISNUMBER($AL71),$AL71&lt;&gt;0),IF(OR($P71&gt;180,$P71/$AL71*1000&gt;400),"Over ceiling, confirm SKU","Within"),"n/a")</f>
        <v/>
      </c>
      <c r="AO71" s="51" t="n"/>
      <c r="AP71" s="51" t="n"/>
      <c r="AQ71" s="51" t="n"/>
      <c r="AR71" s="34" t="inlineStr">
        <is>
          <t>Retrieved and cited, see Enrichment Log</t>
        </is>
      </c>
      <c r="AS71" s="34" t="inlineStr">
        <is>
          <t>BLANK -&gt; requires live Amazon.ca capture</t>
        </is>
      </c>
      <c r="AT71" s="34" t="inlineStr">
        <is>
          <t>Unverified commercial data</t>
        </is>
      </c>
    </row>
    <row r="72" ht="28" customHeight="1">
      <c r="A72" s="34" t="inlineStr">
        <is>
          <t>Poppi</t>
        </is>
      </c>
      <c r="B72" s="34" t="inlineStr">
        <is>
          <t>Poppi Prebiotic Soda | Classic Cola | 18 pack 355mL</t>
        </is>
      </c>
      <c r="C72" s="34" t="inlineStr">
        <is>
          <t>3) Functional beverage (still/sparkling)</t>
        </is>
      </c>
      <c r="D72" s="34" t="inlineStr">
        <is>
          <t>355 mL can</t>
        </is>
      </c>
      <c r="E72" s="48" t="n">
        <v>18</v>
      </c>
      <c r="F72" s="49" t="n"/>
      <c r="G72" s="50">
        <f>IF(AND(ISNUMBER($F72),ISNUMBER($E72),$E72&lt;&gt;0),$F72/$E72,"")</f>
        <v/>
      </c>
      <c r="H72" s="50">
        <f>IF(AND(ISNUMBER($F72),ISNUMBER($AL72),ISNUMBER($E72),($AL72*$E72)&lt;&gt;0),$F72/($AL72*$E72)*100,"")</f>
        <v/>
      </c>
      <c r="I72" s="51" t="n"/>
      <c r="J72" s="52" t="n"/>
      <c r="K72" s="50">
        <f>IF(AND(ISNUMBER($F72),ISNUMBER($J72)),$F72*(1-$J72),"")</f>
        <v/>
      </c>
      <c r="L72" s="51" t="n"/>
      <c r="M72" s="51" t="n"/>
      <c r="N72" s="50">
        <f>IF(ISNUMBER($F72),($F72-IF(ISNUMBER($AM72),$AM72,0))*(1-IF(ISNUMBER($J72),$J72,0)),"")</f>
        <v/>
      </c>
      <c r="O72" s="34" t="inlineStr">
        <is>
          <t>Classic Cola</t>
        </is>
      </c>
      <c r="P72" s="48" t="n">
        <v>0</v>
      </c>
      <c r="Q72" s="48" t="n">
        <v>10</v>
      </c>
      <c r="R72" s="34" t="inlineStr">
        <is>
          <t>Not listed</t>
        </is>
      </c>
      <c r="S72" s="48" t="n">
        <v>5</v>
      </c>
      <c r="T72" s="48" t="n">
        <v>25</v>
      </c>
      <c r="U72" s="34" t="inlineStr">
        <is>
          <t>Agave + stevia</t>
        </is>
      </c>
      <c r="V72" s="34" t="inlineStr">
        <is>
          <t>Prebiotic, apple cider vinegar, gut health, low sugar (cola/Doc Pop flavours ~40 mg caffeine from green tea; fruit flavours caffeine free)</t>
        </is>
      </c>
      <c r="W72" s="51" t="n"/>
      <c r="X72" s="51" t="n"/>
      <c r="Y72" s="51" t="n"/>
      <c r="Z72" s="51" t="n"/>
      <c r="AA72" s="34" t="inlineStr">
        <is>
          <t>Very High</t>
        </is>
      </c>
      <c r="AB72" s="34" t="inlineStr">
        <is>
          <t>Viral brand; Super Bowl ad; strong Gen Z pull</t>
        </is>
      </c>
      <c r="AC72" s="34" t="inlineStr">
        <is>
          <t>Pretty, prebiotic, apple cider vinegar soda</t>
        </is>
      </c>
      <c r="AD72" s="34" t="inlineStr">
        <is>
          <t>Trendy aesthetic plus a gut health ACV story at low sugar.</t>
        </is>
      </c>
      <c r="AE72" s="51" t="n"/>
      <c r="AF72" s="53">
        <f>IF(AND(ISNUMBER($P72),ISNUMBER($AL72),$AL72&lt;&gt;0),ROUND($P72/$AL72*100,1),"")</f>
        <v/>
      </c>
      <c r="AG72" s="54">
        <f>IF(AND(ISNUMBER($S72),ISNUMBER($AL72),$AL72&lt;&gt;0),ROUND($S72/$AL72*100,2),"")</f>
        <v/>
      </c>
      <c r="AH72" s="53">
        <f>IF(AND(ISNUMBER($Q72),ISNUMBER($AL72),$AL72&lt;&gt;0),ROUND($Q72/$AL72*100,1),"")</f>
        <v/>
      </c>
      <c r="AI72" s="48">
        <f>IF(ISNUMBER($S72),IF($S72&lt;=1,"Yes","No"),"n/a")</f>
        <v/>
      </c>
      <c r="AJ72" s="48">
        <f>IF(ISNUMBER($S72),ROUND(MAX(0,MIN(100,100-$S72*2.5-IF(ISNUMBER($T72),$T72,0)*0.12+IF($S72&lt;=1,12,0))),0),"")</f>
        <v/>
      </c>
      <c r="AK72" s="48">
        <f>IF(ISNUMBER($Q72),IF($Q72&gt;=100,20,IF($Q72&gt;=30,10,0)),0)+IF(ISNUMBER($R72),IF($R72&gt;=100,20,0),0)+IF(ISNUMBER($P72),IF($P72&gt;=150,20,IF($P72&gt;=50,12,5)),0)+IF(ISNUMBER($S72),IF($S72&lt;=1,15,0),0)</f>
        <v/>
      </c>
      <c r="AL72" s="48" t="n">
        <v>355</v>
      </c>
      <c r="AM72" s="49" t="n"/>
      <c r="AN72" s="48">
        <f>IF(AND(ISNUMBER($P72),ISNUMBER($AL72),$AL72&lt;&gt;0),IF(OR($P72&gt;180,$P72/$AL72*1000&gt;400),"Over ceiling, confirm SKU","Within"),"n/a")</f>
        <v/>
      </c>
      <c r="AO72" s="51" t="n"/>
      <c r="AP72" s="51" t="n"/>
      <c r="AQ72" s="51" t="n"/>
      <c r="AR72" s="34" t="inlineStr">
        <is>
          <t>Retrieved and cited, see Enrichment Log</t>
        </is>
      </c>
      <c r="AS72" s="34" t="inlineStr">
        <is>
          <t>BLANK -&gt; requires live Amazon.ca capture</t>
        </is>
      </c>
      <c r="AT72" s="34" t="inlineStr">
        <is>
          <t>Unverified commercial data</t>
        </is>
      </c>
    </row>
    <row r="73" ht="28" customHeight="1">
      <c r="A73" s="34" t="inlineStr">
        <is>
          <t>Poppi</t>
        </is>
      </c>
      <c r="B73" s="34" t="inlineStr">
        <is>
          <t>Poppi Prebiotic Soda | Classic Cola | 24 pack 355mL</t>
        </is>
      </c>
      <c r="C73" s="34" t="inlineStr">
        <is>
          <t>3) Functional beverage (still/sparkling)</t>
        </is>
      </c>
      <c r="D73" s="34" t="inlineStr">
        <is>
          <t>355 mL can</t>
        </is>
      </c>
      <c r="E73" s="48" t="n">
        <v>24</v>
      </c>
      <c r="F73" s="49" t="n"/>
      <c r="G73" s="50">
        <f>IF(AND(ISNUMBER($F73),ISNUMBER($E73),$E73&lt;&gt;0),$F73/$E73,"")</f>
        <v/>
      </c>
      <c r="H73" s="50">
        <f>IF(AND(ISNUMBER($F73),ISNUMBER($AL73),ISNUMBER($E73),($AL73*$E73)&lt;&gt;0),$F73/($AL73*$E73)*100,"")</f>
        <v/>
      </c>
      <c r="I73" s="51" t="n"/>
      <c r="J73" s="52" t="n"/>
      <c r="K73" s="50">
        <f>IF(AND(ISNUMBER($F73),ISNUMBER($J73)),$F73*(1-$J73),"")</f>
        <v/>
      </c>
      <c r="L73" s="51" t="n"/>
      <c r="M73" s="51" t="n"/>
      <c r="N73" s="50">
        <f>IF(ISNUMBER($F73),($F73-IF(ISNUMBER($AM73),$AM73,0))*(1-IF(ISNUMBER($J73),$J73,0)),"")</f>
        <v/>
      </c>
      <c r="O73" s="34" t="inlineStr">
        <is>
          <t>Classic Cola</t>
        </is>
      </c>
      <c r="P73" s="48" t="n">
        <v>0</v>
      </c>
      <c r="Q73" s="48" t="n">
        <v>10</v>
      </c>
      <c r="R73" s="34" t="inlineStr">
        <is>
          <t>Not listed</t>
        </is>
      </c>
      <c r="S73" s="48" t="n">
        <v>5</v>
      </c>
      <c r="T73" s="48" t="n">
        <v>25</v>
      </c>
      <c r="U73" s="34" t="inlineStr">
        <is>
          <t>Agave + stevia</t>
        </is>
      </c>
      <c r="V73" s="34" t="inlineStr">
        <is>
          <t>Prebiotic, apple cider vinegar, gut health, low sugar (cola/Doc Pop flavours ~40 mg caffeine from green tea; fruit flavours caffeine free)</t>
        </is>
      </c>
      <c r="W73" s="51" t="n"/>
      <c r="X73" s="51" t="n"/>
      <c r="Y73" s="51" t="n"/>
      <c r="Z73" s="51" t="n"/>
      <c r="AA73" s="34" t="inlineStr">
        <is>
          <t>Very High</t>
        </is>
      </c>
      <c r="AB73" s="34" t="inlineStr">
        <is>
          <t>Viral brand; Super Bowl ad; strong Gen Z pull</t>
        </is>
      </c>
      <c r="AC73" s="34" t="inlineStr">
        <is>
          <t>Pretty, prebiotic, apple cider vinegar soda</t>
        </is>
      </c>
      <c r="AD73" s="34" t="inlineStr">
        <is>
          <t>Trendy aesthetic plus a gut health ACV story at low sugar.</t>
        </is>
      </c>
      <c r="AE73" s="51" t="n"/>
      <c r="AF73" s="53">
        <f>IF(AND(ISNUMBER($P73),ISNUMBER($AL73),$AL73&lt;&gt;0),ROUND($P73/$AL73*100,1),"")</f>
        <v/>
      </c>
      <c r="AG73" s="54">
        <f>IF(AND(ISNUMBER($S73),ISNUMBER($AL73),$AL73&lt;&gt;0),ROUND($S73/$AL73*100,2),"")</f>
        <v/>
      </c>
      <c r="AH73" s="53">
        <f>IF(AND(ISNUMBER($Q73),ISNUMBER($AL73),$AL73&lt;&gt;0),ROUND($Q73/$AL73*100,1),"")</f>
        <v/>
      </c>
      <c r="AI73" s="48">
        <f>IF(ISNUMBER($S73),IF($S73&lt;=1,"Yes","No"),"n/a")</f>
        <v/>
      </c>
      <c r="AJ73" s="48">
        <f>IF(ISNUMBER($S73),ROUND(MAX(0,MIN(100,100-$S73*2.5-IF(ISNUMBER($T73),$T73,0)*0.12+IF($S73&lt;=1,12,0))),0),"")</f>
        <v/>
      </c>
      <c r="AK73" s="48">
        <f>IF(ISNUMBER($Q73),IF($Q73&gt;=100,20,IF($Q73&gt;=30,10,0)),0)+IF(ISNUMBER($R73),IF($R73&gt;=100,20,0),0)+IF(ISNUMBER($P73),IF($P73&gt;=150,20,IF($P73&gt;=50,12,5)),0)+IF(ISNUMBER($S73),IF($S73&lt;=1,15,0),0)</f>
        <v/>
      </c>
      <c r="AL73" s="48" t="n">
        <v>355</v>
      </c>
      <c r="AM73" s="49" t="n"/>
      <c r="AN73" s="48">
        <f>IF(AND(ISNUMBER($P73),ISNUMBER($AL73),$AL73&lt;&gt;0),IF(OR($P73&gt;180,$P73/$AL73*1000&gt;400),"Over ceiling, confirm SKU","Within"),"n/a")</f>
        <v/>
      </c>
      <c r="AO73" s="51" t="n"/>
      <c r="AP73" s="51" t="n"/>
      <c r="AQ73" s="51" t="n"/>
      <c r="AR73" s="34" t="inlineStr">
        <is>
          <t>Retrieved and cited, see Enrichment Log</t>
        </is>
      </c>
      <c r="AS73" s="34" t="inlineStr">
        <is>
          <t>BLANK -&gt; requires live Amazon.ca capture</t>
        </is>
      </c>
      <c r="AT73" s="34" t="inlineStr">
        <is>
          <t>Unverified commercial data</t>
        </is>
      </c>
    </row>
    <row r="74" ht="28" customHeight="1">
      <c r="A74" s="34" t="inlineStr">
        <is>
          <t>Poppi</t>
        </is>
      </c>
      <c r="B74" s="34" t="inlineStr">
        <is>
          <t>Poppi Prebiotic Soda | Cherry Limeade | single 355mL</t>
        </is>
      </c>
      <c r="C74" s="34" t="inlineStr">
        <is>
          <t>3) Functional beverage (still/sparkling)</t>
        </is>
      </c>
      <c r="D74" s="34" t="inlineStr">
        <is>
          <t>355 mL can</t>
        </is>
      </c>
      <c r="E74" s="48" t="n">
        <v>1</v>
      </c>
      <c r="F74" s="49" t="n"/>
      <c r="G74" s="50">
        <f>IF(AND(ISNUMBER($F74),ISNUMBER($E74),$E74&lt;&gt;0),$F74/$E74,"")</f>
        <v/>
      </c>
      <c r="H74" s="50">
        <f>IF(AND(ISNUMBER($F74),ISNUMBER($AL74),ISNUMBER($E74),($AL74*$E74)&lt;&gt;0),$F74/($AL74*$E74)*100,"")</f>
        <v/>
      </c>
      <c r="I74" s="51" t="n"/>
      <c r="J74" s="52" t="n"/>
      <c r="K74" s="50">
        <f>IF(AND(ISNUMBER($F74),ISNUMBER($J74)),$F74*(1-$J74),"")</f>
        <v/>
      </c>
      <c r="L74" s="51" t="n"/>
      <c r="M74" s="51" t="n"/>
      <c r="N74" s="50">
        <f>IF(ISNUMBER($F74),($F74-IF(ISNUMBER($AM74),$AM74,0))*(1-IF(ISNUMBER($J74),$J74,0)),"")</f>
        <v/>
      </c>
      <c r="O74" s="34" t="inlineStr">
        <is>
          <t>Cherry Limeade</t>
        </is>
      </c>
      <c r="P74" s="48" t="n">
        <v>0</v>
      </c>
      <c r="Q74" s="48" t="n">
        <v>10</v>
      </c>
      <c r="R74" s="34" t="inlineStr">
        <is>
          <t>Not listed</t>
        </is>
      </c>
      <c r="S74" s="48" t="n">
        <v>5</v>
      </c>
      <c r="T74" s="48" t="n">
        <v>25</v>
      </c>
      <c r="U74" s="34" t="inlineStr">
        <is>
          <t>Agave + stevia</t>
        </is>
      </c>
      <c r="V74" s="34" t="inlineStr">
        <is>
          <t>Prebiotic, apple cider vinegar, gut health, low sugar (cola/Doc Pop flavours ~40 mg caffeine from green tea; fruit flavours caffeine free)</t>
        </is>
      </c>
      <c r="W74" s="51" t="n"/>
      <c r="X74" s="51" t="n"/>
      <c r="Y74" s="51" t="n"/>
      <c r="Z74" s="51" t="n"/>
      <c r="AA74" s="34" t="inlineStr">
        <is>
          <t>Very High</t>
        </is>
      </c>
      <c r="AB74" s="34" t="inlineStr">
        <is>
          <t>Viral brand; Super Bowl ad; strong Gen Z pull</t>
        </is>
      </c>
      <c r="AC74" s="34" t="inlineStr">
        <is>
          <t>Pretty, prebiotic, apple cider vinegar soda</t>
        </is>
      </c>
      <c r="AD74" s="34" t="inlineStr">
        <is>
          <t>Trendy aesthetic plus a gut health ACV story at low sugar.</t>
        </is>
      </c>
      <c r="AE74" s="51" t="n"/>
      <c r="AF74" s="53">
        <f>IF(AND(ISNUMBER($P74),ISNUMBER($AL74),$AL74&lt;&gt;0),ROUND($P74/$AL74*100,1),"")</f>
        <v/>
      </c>
      <c r="AG74" s="54">
        <f>IF(AND(ISNUMBER($S74),ISNUMBER($AL74),$AL74&lt;&gt;0),ROUND($S74/$AL74*100,2),"")</f>
        <v/>
      </c>
      <c r="AH74" s="53">
        <f>IF(AND(ISNUMBER($Q74),ISNUMBER($AL74),$AL74&lt;&gt;0),ROUND($Q74/$AL74*100,1),"")</f>
        <v/>
      </c>
      <c r="AI74" s="48">
        <f>IF(ISNUMBER($S74),IF($S74&lt;=1,"Yes","No"),"n/a")</f>
        <v/>
      </c>
      <c r="AJ74" s="48">
        <f>IF(ISNUMBER($S74),ROUND(MAX(0,MIN(100,100-$S74*2.5-IF(ISNUMBER($T74),$T74,0)*0.12+IF($S74&lt;=1,12,0))),0),"")</f>
        <v/>
      </c>
      <c r="AK74" s="48">
        <f>IF(ISNUMBER($Q74),IF($Q74&gt;=100,20,IF($Q74&gt;=30,10,0)),0)+IF(ISNUMBER($R74),IF($R74&gt;=100,20,0),0)+IF(ISNUMBER($P74),IF($P74&gt;=150,20,IF($P74&gt;=50,12,5)),0)+IF(ISNUMBER($S74),IF($S74&lt;=1,15,0),0)</f>
        <v/>
      </c>
      <c r="AL74" s="48" t="n">
        <v>355</v>
      </c>
      <c r="AM74" s="49" t="n"/>
      <c r="AN74" s="48">
        <f>IF(AND(ISNUMBER($P74),ISNUMBER($AL74),$AL74&lt;&gt;0),IF(OR($P74&gt;180,$P74/$AL74*1000&gt;400),"Over ceiling, confirm SKU","Within"),"n/a")</f>
        <v/>
      </c>
      <c r="AO74" s="51" t="n"/>
      <c r="AP74" s="51" t="n"/>
      <c r="AQ74" s="51" t="n"/>
      <c r="AR74" s="34" t="inlineStr">
        <is>
          <t>Retrieved and cited, see Enrichment Log</t>
        </is>
      </c>
      <c r="AS74" s="34" t="inlineStr">
        <is>
          <t>BLANK -&gt; requires live Amazon.ca capture</t>
        </is>
      </c>
      <c r="AT74" s="34" t="inlineStr">
        <is>
          <t>Unverified commercial data</t>
        </is>
      </c>
    </row>
    <row r="75" ht="28" customHeight="1">
      <c r="A75" s="34" t="inlineStr">
        <is>
          <t>Poppi</t>
        </is>
      </c>
      <c r="B75" s="34" t="inlineStr">
        <is>
          <t>Poppi Prebiotic Soda | Cherry Limeade | 8 pack 355mL</t>
        </is>
      </c>
      <c r="C75" s="34" t="inlineStr">
        <is>
          <t>3) Functional beverage (still/sparkling)</t>
        </is>
      </c>
      <c r="D75" s="34" t="inlineStr">
        <is>
          <t>355 mL can</t>
        </is>
      </c>
      <c r="E75" s="48" t="n">
        <v>8</v>
      </c>
      <c r="F75" s="49" t="n"/>
      <c r="G75" s="50">
        <f>IF(AND(ISNUMBER($F75),ISNUMBER($E75),$E75&lt;&gt;0),$F75/$E75,"")</f>
        <v/>
      </c>
      <c r="H75" s="50">
        <f>IF(AND(ISNUMBER($F75),ISNUMBER($AL75),ISNUMBER($E75),($AL75*$E75)&lt;&gt;0),$F75/($AL75*$E75)*100,"")</f>
        <v/>
      </c>
      <c r="I75" s="51" t="n"/>
      <c r="J75" s="52" t="n"/>
      <c r="K75" s="50">
        <f>IF(AND(ISNUMBER($F75),ISNUMBER($J75)),$F75*(1-$J75),"")</f>
        <v/>
      </c>
      <c r="L75" s="51" t="n"/>
      <c r="M75" s="51" t="n"/>
      <c r="N75" s="50">
        <f>IF(ISNUMBER($F75),($F75-IF(ISNUMBER($AM75),$AM75,0))*(1-IF(ISNUMBER($J75),$J75,0)),"")</f>
        <v/>
      </c>
      <c r="O75" s="34" t="inlineStr">
        <is>
          <t>Cherry Limeade</t>
        </is>
      </c>
      <c r="P75" s="48" t="n">
        <v>0</v>
      </c>
      <c r="Q75" s="48" t="n">
        <v>10</v>
      </c>
      <c r="R75" s="34" t="inlineStr">
        <is>
          <t>Not listed</t>
        </is>
      </c>
      <c r="S75" s="48" t="n">
        <v>5</v>
      </c>
      <c r="T75" s="48" t="n">
        <v>25</v>
      </c>
      <c r="U75" s="34" t="inlineStr">
        <is>
          <t>Agave + stevia</t>
        </is>
      </c>
      <c r="V75" s="34" t="inlineStr">
        <is>
          <t>Prebiotic, apple cider vinegar, gut health, low sugar (cola/Doc Pop flavours ~40 mg caffeine from green tea; fruit flavours caffeine free)</t>
        </is>
      </c>
      <c r="W75" s="51" t="n"/>
      <c r="X75" s="51" t="n"/>
      <c r="Y75" s="51" t="n"/>
      <c r="Z75" s="51" t="n"/>
      <c r="AA75" s="34" t="inlineStr">
        <is>
          <t>Very High</t>
        </is>
      </c>
      <c r="AB75" s="34" t="inlineStr">
        <is>
          <t>Viral brand; Super Bowl ad; strong Gen Z pull</t>
        </is>
      </c>
      <c r="AC75" s="34" t="inlineStr">
        <is>
          <t>Pretty, prebiotic, apple cider vinegar soda</t>
        </is>
      </c>
      <c r="AD75" s="34" t="inlineStr">
        <is>
          <t>Trendy aesthetic plus a gut health ACV story at low sugar.</t>
        </is>
      </c>
      <c r="AE75" s="51" t="n"/>
      <c r="AF75" s="53">
        <f>IF(AND(ISNUMBER($P75),ISNUMBER($AL75),$AL75&lt;&gt;0),ROUND($P75/$AL75*100,1),"")</f>
        <v/>
      </c>
      <c r="AG75" s="54">
        <f>IF(AND(ISNUMBER($S75),ISNUMBER($AL75),$AL75&lt;&gt;0),ROUND($S75/$AL75*100,2),"")</f>
        <v/>
      </c>
      <c r="AH75" s="53">
        <f>IF(AND(ISNUMBER($Q75),ISNUMBER($AL75),$AL75&lt;&gt;0),ROUND($Q75/$AL75*100,1),"")</f>
        <v/>
      </c>
      <c r="AI75" s="48">
        <f>IF(ISNUMBER($S75),IF($S75&lt;=1,"Yes","No"),"n/a")</f>
        <v/>
      </c>
      <c r="AJ75" s="48">
        <f>IF(ISNUMBER($S75),ROUND(MAX(0,MIN(100,100-$S75*2.5-IF(ISNUMBER($T75),$T75,0)*0.12+IF($S75&lt;=1,12,0))),0),"")</f>
        <v/>
      </c>
      <c r="AK75" s="48">
        <f>IF(ISNUMBER($Q75),IF($Q75&gt;=100,20,IF($Q75&gt;=30,10,0)),0)+IF(ISNUMBER($R75),IF($R75&gt;=100,20,0),0)+IF(ISNUMBER($P75),IF($P75&gt;=150,20,IF($P75&gt;=50,12,5)),0)+IF(ISNUMBER($S75),IF($S75&lt;=1,15,0),0)</f>
        <v/>
      </c>
      <c r="AL75" s="48" t="n">
        <v>355</v>
      </c>
      <c r="AM75" s="49" t="n"/>
      <c r="AN75" s="48">
        <f>IF(AND(ISNUMBER($P75),ISNUMBER($AL75),$AL75&lt;&gt;0),IF(OR($P75&gt;180,$P75/$AL75*1000&gt;400),"Over ceiling, confirm SKU","Within"),"n/a")</f>
        <v/>
      </c>
      <c r="AO75" s="51" t="n"/>
      <c r="AP75" s="51" t="n"/>
      <c r="AQ75" s="51" t="n"/>
      <c r="AR75" s="34" t="inlineStr">
        <is>
          <t>Retrieved and cited, see Enrichment Log</t>
        </is>
      </c>
      <c r="AS75" s="34" t="inlineStr">
        <is>
          <t>BLANK -&gt; requires live Amazon.ca capture</t>
        </is>
      </c>
      <c r="AT75" s="34" t="inlineStr">
        <is>
          <t>Unverified commercial data</t>
        </is>
      </c>
    </row>
    <row r="76" ht="28" customHeight="1">
      <c r="A76" s="34" t="inlineStr">
        <is>
          <t>Poppi</t>
        </is>
      </c>
      <c r="B76" s="34" t="inlineStr">
        <is>
          <t>Poppi Prebiotic Soda | Cherry Limeade | 12 pack 355mL</t>
        </is>
      </c>
      <c r="C76" s="34" t="inlineStr">
        <is>
          <t>3) Functional beverage (still/sparkling)</t>
        </is>
      </c>
      <c r="D76" s="34" t="inlineStr">
        <is>
          <t>355 mL can</t>
        </is>
      </c>
      <c r="E76" s="48" t="n">
        <v>12</v>
      </c>
      <c r="F76" s="49" t="n"/>
      <c r="G76" s="50">
        <f>IF(AND(ISNUMBER($F76),ISNUMBER($E76),$E76&lt;&gt;0),$F76/$E76,"")</f>
        <v/>
      </c>
      <c r="H76" s="50">
        <f>IF(AND(ISNUMBER($F76),ISNUMBER($AL76),ISNUMBER($E76),($AL76*$E76)&lt;&gt;0),$F76/($AL76*$E76)*100,"")</f>
        <v/>
      </c>
      <c r="I76" s="51" t="n"/>
      <c r="J76" s="52" t="n"/>
      <c r="K76" s="50">
        <f>IF(AND(ISNUMBER($F76),ISNUMBER($J76)),$F76*(1-$J76),"")</f>
        <v/>
      </c>
      <c r="L76" s="51" t="n"/>
      <c r="M76" s="51" t="n"/>
      <c r="N76" s="50">
        <f>IF(ISNUMBER($F76),($F76-IF(ISNUMBER($AM76),$AM76,0))*(1-IF(ISNUMBER($J76),$J76,0)),"")</f>
        <v/>
      </c>
      <c r="O76" s="34" t="inlineStr">
        <is>
          <t>Cherry Limeade</t>
        </is>
      </c>
      <c r="P76" s="48" t="n">
        <v>0</v>
      </c>
      <c r="Q76" s="48" t="n">
        <v>10</v>
      </c>
      <c r="R76" s="34" t="inlineStr">
        <is>
          <t>Not listed</t>
        </is>
      </c>
      <c r="S76" s="48" t="n">
        <v>5</v>
      </c>
      <c r="T76" s="48" t="n">
        <v>25</v>
      </c>
      <c r="U76" s="34" t="inlineStr">
        <is>
          <t>Agave + stevia</t>
        </is>
      </c>
      <c r="V76" s="34" t="inlineStr">
        <is>
          <t>Prebiotic, apple cider vinegar, gut health, low sugar (cola/Doc Pop flavours ~40 mg caffeine from green tea; fruit flavours caffeine free)</t>
        </is>
      </c>
      <c r="W76" s="51" t="n"/>
      <c r="X76" s="51" t="n"/>
      <c r="Y76" s="51" t="n"/>
      <c r="Z76" s="51" t="n"/>
      <c r="AA76" s="34" t="inlineStr">
        <is>
          <t>Very High</t>
        </is>
      </c>
      <c r="AB76" s="34" t="inlineStr">
        <is>
          <t>Viral brand; Super Bowl ad; strong Gen Z pull</t>
        </is>
      </c>
      <c r="AC76" s="34" t="inlineStr">
        <is>
          <t>Pretty, prebiotic, apple cider vinegar soda</t>
        </is>
      </c>
      <c r="AD76" s="34" t="inlineStr">
        <is>
          <t>Trendy aesthetic plus a gut health ACV story at low sugar.</t>
        </is>
      </c>
      <c r="AE76" s="51" t="n"/>
      <c r="AF76" s="53">
        <f>IF(AND(ISNUMBER($P76),ISNUMBER($AL76),$AL76&lt;&gt;0),ROUND($P76/$AL76*100,1),"")</f>
        <v/>
      </c>
      <c r="AG76" s="54">
        <f>IF(AND(ISNUMBER($S76),ISNUMBER($AL76),$AL76&lt;&gt;0),ROUND($S76/$AL76*100,2),"")</f>
        <v/>
      </c>
      <c r="AH76" s="53">
        <f>IF(AND(ISNUMBER($Q76),ISNUMBER($AL76),$AL76&lt;&gt;0),ROUND($Q76/$AL76*100,1),"")</f>
        <v/>
      </c>
      <c r="AI76" s="48">
        <f>IF(ISNUMBER($S76),IF($S76&lt;=1,"Yes","No"),"n/a")</f>
        <v/>
      </c>
      <c r="AJ76" s="48">
        <f>IF(ISNUMBER($S76),ROUND(MAX(0,MIN(100,100-$S76*2.5-IF(ISNUMBER($T76),$T76,0)*0.12+IF($S76&lt;=1,12,0))),0),"")</f>
        <v/>
      </c>
      <c r="AK76" s="48">
        <f>IF(ISNUMBER($Q76),IF($Q76&gt;=100,20,IF($Q76&gt;=30,10,0)),0)+IF(ISNUMBER($R76),IF($R76&gt;=100,20,0),0)+IF(ISNUMBER($P76),IF($P76&gt;=150,20,IF($P76&gt;=50,12,5)),0)+IF(ISNUMBER($S76),IF($S76&lt;=1,15,0),0)</f>
        <v/>
      </c>
      <c r="AL76" s="48" t="n">
        <v>355</v>
      </c>
      <c r="AM76" s="49" t="n"/>
      <c r="AN76" s="48">
        <f>IF(AND(ISNUMBER($P76),ISNUMBER($AL76),$AL76&lt;&gt;0),IF(OR($P76&gt;180,$P76/$AL76*1000&gt;400),"Over ceiling, confirm SKU","Within"),"n/a")</f>
        <v/>
      </c>
      <c r="AO76" s="51" t="n"/>
      <c r="AP76" s="51" t="n"/>
      <c r="AQ76" s="51" t="n"/>
      <c r="AR76" s="34" t="inlineStr">
        <is>
          <t>Retrieved and cited, see Enrichment Log</t>
        </is>
      </c>
      <c r="AS76" s="34" t="inlineStr">
        <is>
          <t>BLANK -&gt; requires live Amazon.ca capture</t>
        </is>
      </c>
      <c r="AT76" s="34" t="inlineStr">
        <is>
          <t>Unverified commercial data</t>
        </is>
      </c>
    </row>
    <row r="77" ht="28" customHeight="1">
      <c r="A77" s="34" t="inlineStr">
        <is>
          <t>Poppi</t>
        </is>
      </c>
      <c r="B77" s="34" t="inlineStr">
        <is>
          <t>Poppi Prebiotic Soda | Cherry Limeade | 15 pack 355mL</t>
        </is>
      </c>
      <c r="C77" s="34" t="inlineStr">
        <is>
          <t>3) Functional beverage (still/sparkling)</t>
        </is>
      </c>
      <c r="D77" s="34" t="inlineStr">
        <is>
          <t>355 mL can</t>
        </is>
      </c>
      <c r="E77" s="48" t="n">
        <v>15</v>
      </c>
      <c r="F77" s="49" t="n"/>
      <c r="G77" s="50">
        <f>IF(AND(ISNUMBER($F77),ISNUMBER($E77),$E77&lt;&gt;0),$F77/$E77,"")</f>
        <v/>
      </c>
      <c r="H77" s="50">
        <f>IF(AND(ISNUMBER($F77),ISNUMBER($AL77),ISNUMBER($E77),($AL77*$E77)&lt;&gt;0),$F77/($AL77*$E77)*100,"")</f>
        <v/>
      </c>
      <c r="I77" s="51" t="n"/>
      <c r="J77" s="52" t="n"/>
      <c r="K77" s="50">
        <f>IF(AND(ISNUMBER($F77),ISNUMBER($J77)),$F77*(1-$J77),"")</f>
        <v/>
      </c>
      <c r="L77" s="51" t="n"/>
      <c r="M77" s="51" t="n"/>
      <c r="N77" s="50">
        <f>IF(ISNUMBER($F77),($F77-IF(ISNUMBER($AM77),$AM77,0))*(1-IF(ISNUMBER($J77),$J77,0)),"")</f>
        <v/>
      </c>
      <c r="O77" s="34" t="inlineStr">
        <is>
          <t>Cherry Limeade</t>
        </is>
      </c>
      <c r="P77" s="48" t="n">
        <v>0</v>
      </c>
      <c r="Q77" s="48" t="n">
        <v>10</v>
      </c>
      <c r="R77" s="34" t="inlineStr">
        <is>
          <t>Not listed</t>
        </is>
      </c>
      <c r="S77" s="48" t="n">
        <v>5</v>
      </c>
      <c r="T77" s="48" t="n">
        <v>25</v>
      </c>
      <c r="U77" s="34" t="inlineStr">
        <is>
          <t>Agave + stevia</t>
        </is>
      </c>
      <c r="V77" s="34" t="inlineStr">
        <is>
          <t>Prebiotic, apple cider vinegar, gut health, low sugar (cola/Doc Pop flavours ~40 mg caffeine from green tea; fruit flavours caffeine free)</t>
        </is>
      </c>
      <c r="W77" s="51" t="n"/>
      <c r="X77" s="51" t="n"/>
      <c r="Y77" s="51" t="n"/>
      <c r="Z77" s="51" t="n"/>
      <c r="AA77" s="34" t="inlineStr">
        <is>
          <t>Very High</t>
        </is>
      </c>
      <c r="AB77" s="34" t="inlineStr">
        <is>
          <t>Viral brand; Super Bowl ad; strong Gen Z pull</t>
        </is>
      </c>
      <c r="AC77" s="34" t="inlineStr">
        <is>
          <t>Pretty, prebiotic, apple cider vinegar soda</t>
        </is>
      </c>
      <c r="AD77" s="34" t="inlineStr">
        <is>
          <t>Trendy aesthetic plus a gut health ACV story at low sugar.</t>
        </is>
      </c>
      <c r="AE77" s="51" t="n"/>
      <c r="AF77" s="53">
        <f>IF(AND(ISNUMBER($P77),ISNUMBER($AL77),$AL77&lt;&gt;0),ROUND($P77/$AL77*100,1),"")</f>
        <v/>
      </c>
      <c r="AG77" s="54">
        <f>IF(AND(ISNUMBER($S77),ISNUMBER($AL77),$AL77&lt;&gt;0),ROUND($S77/$AL77*100,2),"")</f>
        <v/>
      </c>
      <c r="AH77" s="53">
        <f>IF(AND(ISNUMBER($Q77),ISNUMBER($AL77),$AL77&lt;&gt;0),ROUND($Q77/$AL77*100,1),"")</f>
        <v/>
      </c>
      <c r="AI77" s="48">
        <f>IF(ISNUMBER($S77),IF($S77&lt;=1,"Yes","No"),"n/a")</f>
        <v/>
      </c>
      <c r="AJ77" s="48">
        <f>IF(ISNUMBER($S77),ROUND(MAX(0,MIN(100,100-$S77*2.5-IF(ISNUMBER($T77),$T77,0)*0.12+IF($S77&lt;=1,12,0))),0),"")</f>
        <v/>
      </c>
      <c r="AK77" s="48">
        <f>IF(ISNUMBER($Q77),IF($Q77&gt;=100,20,IF($Q77&gt;=30,10,0)),0)+IF(ISNUMBER($R77),IF($R77&gt;=100,20,0),0)+IF(ISNUMBER($P77),IF($P77&gt;=150,20,IF($P77&gt;=50,12,5)),0)+IF(ISNUMBER($S77),IF($S77&lt;=1,15,0),0)</f>
        <v/>
      </c>
      <c r="AL77" s="48" t="n">
        <v>355</v>
      </c>
      <c r="AM77" s="49" t="n"/>
      <c r="AN77" s="48">
        <f>IF(AND(ISNUMBER($P77),ISNUMBER($AL77),$AL77&lt;&gt;0),IF(OR($P77&gt;180,$P77/$AL77*1000&gt;400),"Over ceiling, confirm SKU","Within"),"n/a")</f>
        <v/>
      </c>
      <c r="AO77" s="51" t="n"/>
      <c r="AP77" s="51" t="n"/>
      <c r="AQ77" s="51" t="n"/>
      <c r="AR77" s="34" t="inlineStr">
        <is>
          <t>Retrieved and cited, see Enrichment Log</t>
        </is>
      </c>
      <c r="AS77" s="34" t="inlineStr">
        <is>
          <t>BLANK -&gt; requires live Amazon.ca capture</t>
        </is>
      </c>
      <c r="AT77" s="34" t="inlineStr">
        <is>
          <t>Unverified commercial data</t>
        </is>
      </c>
    </row>
    <row r="78" ht="28" customHeight="1">
      <c r="A78" s="34" t="inlineStr">
        <is>
          <t>Poppi</t>
        </is>
      </c>
      <c r="B78" s="34" t="inlineStr">
        <is>
          <t>Poppi Prebiotic Soda | Cherry Limeade | 18 pack 355mL</t>
        </is>
      </c>
      <c r="C78" s="34" t="inlineStr">
        <is>
          <t>3) Functional beverage (still/sparkling)</t>
        </is>
      </c>
      <c r="D78" s="34" t="inlineStr">
        <is>
          <t>355 mL can</t>
        </is>
      </c>
      <c r="E78" s="48" t="n">
        <v>18</v>
      </c>
      <c r="F78" s="49" t="n"/>
      <c r="G78" s="50">
        <f>IF(AND(ISNUMBER($F78),ISNUMBER($E78),$E78&lt;&gt;0),$F78/$E78,"")</f>
        <v/>
      </c>
      <c r="H78" s="50">
        <f>IF(AND(ISNUMBER($F78),ISNUMBER($AL78),ISNUMBER($E78),($AL78*$E78)&lt;&gt;0),$F78/($AL78*$E78)*100,"")</f>
        <v/>
      </c>
      <c r="I78" s="51" t="n"/>
      <c r="J78" s="52" t="n"/>
      <c r="K78" s="50">
        <f>IF(AND(ISNUMBER($F78),ISNUMBER($J78)),$F78*(1-$J78),"")</f>
        <v/>
      </c>
      <c r="L78" s="51" t="n"/>
      <c r="M78" s="51" t="n"/>
      <c r="N78" s="50">
        <f>IF(ISNUMBER($F78),($F78-IF(ISNUMBER($AM78),$AM78,0))*(1-IF(ISNUMBER($J78),$J78,0)),"")</f>
        <v/>
      </c>
      <c r="O78" s="34" t="inlineStr">
        <is>
          <t>Cherry Limeade</t>
        </is>
      </c>
      <c r="P78" s="48" t="n">
        <v>0</v>
      </c>
      <c r="Q78" s="48" t="n">
        <v>10</v>
      </c>
      <c r="R78" s="34" t="inlineStr">
        <is>
          <t>Not listed</t>
        </is>
      </c>
      <c r="S78" s="48" t="n">
        <v>5</v>
      </c>
      <c r="T78" s="48" t="n">
        <v>25</v>
      </c>
      <c r="U78" s="34" t="inlineStr">
        <is>
          <t>Agave + stevia</t>
        </is>
      </c>
      <c r="V78" s="34" t="inlineStr">
        <is>
          <t>Prebiotic, apple cider vinegar, gut health, low sugar (cola/Doc Pop flavours ~40 mg caffeine from green tea; fruit flavours caffeine free)</t>
        </is>
      </c>
      <c r="W78" s="51" t="n"/>
      <c r="X78" s="51" t="n"/>
      <c r="Y78" s="51" t="n"/>
      <c r="Z78" s="51" t="n"/>
      <c r="AA78" s="34" t="inlineStr">
        <is>
          <t>Very High</t>
        </is>
      </c>
      <c r="AB78" s="34" t="inlineStr">
        <is>
          <t>Viral brand; Super Bowl ad; strong Gen Z pull</t>
        </is>
      </c>
      <c r="AC78" s="34" t="inlineStr">
        <is>
          <t>Pretty, prebiotic, apple cider vinegar soda</t>
        </is>
      </c>
      <c r="AD78" s="34" t="inlineStr">
        <is>
          <t>Trendy aesthetic plus a gut health ACV story at low sugar.</t>
        </is>
      </c>
      <c r="AE78" s="51" t="n"/>
      <c r="AF78" s="53">
        <f>IF(AND(ISNUMBER($P78),ISNUMBER($AL78),$AL78&lt;&gt;0),ROUND($P78/$AL78*100,1),"")</f>
        <v/>
      </c>
      <c r="AG78" s="54">
        <f>IF(AND(ISNUMBER($S78),ISNUMBER($AL78),$AL78&lt;&gt;0),ROUND($S78/$AL78*100,2),"")</f>
        <v/>
      </c>
      <c r="AH78" s="53">
        <f>IF(AND(ISNUMBER($Q78),ISNUMBER($AL78),$AL78&lt;&gt;0),ROUND($Q78/$AL78*100,1),"")</f>
        <v/>
      </c>
      <c r="AI78" s="48">
        <f>IF(ISNUMBER($S78),IF($S78&lt;=1,"Yes","No"),"n/a")</f>
        <v/>
      </c>
      <c r="AJ78" s="48">
        <f>IF(ISNUMBER($S78),ROUND(MAX(0,MIN(100,100-$S78*2.5-IF(ISNUMBER($T78),$T78,0)*0.12+IF($S78&lt;=1,12,0))),0),"")</f>
        <v/>
      </c>
      <c r="AK78" s="48">
        <f>IF(ISNUMBER($Q78),IF($Q78&gt;=100,20,IF($Q78&gt;=30,10,0)),0)+IF(ISNUMBER($R78),IF($R78&gt;=100,20,0),0)+IF(ISNUMBER($P78),IF($P78&gt;=150,20,IF($P78&gt;=50,12,5)),0)+IF(ISNUMBER($S78),IF($S78&lt;=1,15,0),0)</f>
        <v/>
      </c>
      <c r="AL78" s="48" t="n">
        <v>355</v>
      </c>
      <c r="AM78" s="49" t="n"/>
      <c r="AN78" s="48">
        <f>IF(AND(ISNUMBER($P78),ISNUMBER($AL78),$AL78&lt;&gt;0),IF(OR($P78&gt;180,$P78/$AL78*1000&gt;400),"Over ceiling, confirm SKU","Within"),"n/a")</f>
        <v/>
      </c>
      <c r="AO78" s="51" t="n"/>
      <c r="AP78" s="51" t="n"/>
      <c r="AQ78" s="51" t="n"/>
      <c r="AR78" s="34" t="inlineStr">
        <is>
          <t>Retrieved and cited, see Enrichment Log</t>
        </is>
      </c>
      <c r="AS78" s="34" t="inlineStr">
        <is>
          <t>BLANK -&gt; requires live Amazon.ca capture</t>
        </is>
      </c>
      <c r="AT78" s="34" t="inlineStr">
        <is>
          <t>Unverified commercial data</t>
        </is>
      </c>
    </row>
    <row r="79" ht="28" customHeight="1">
      <c r="A79" s="34" t="inlineStr">
        <is>
          <t>Poppi</t>
        </is>
      </c>
      <c r="B79" s="34" t="inlineStr">
        <is>
          <t>Poppi Prebiotic Soda | Cherry Limeade | 24 pack 355mL</t>
        </is>
      </c>
      <c r="C79" s="34" t="inlineStr">
        <is>
          <t>3) Functional beverage (still/sparkling)</t>
        </is>
      </c>
      <c r="D79" s="34" t="inlineStr">
        <is>
          <t>355 mL can</t>
        </is>
      </c>
      <c r="E79" s="48" t="n">
        <v>24</v>
      </c>
      <c r="F79" s="49" t="n"/>
      <c r="G79" s="50">
        <f>IF(AND(ISNUMBER($F79),ISNUMBER($E79),$E79&lt;&gt;0),$F79/$E79,"")</f>
        <v/>
      </c>
      <c r="H79" s="50">
        <f>IF(AND(ISNUMBER($F79),ISNUMBER($AL79),ISNUMBER($E79),($AL79*$E79)&lt;&gt;0),$F79/($AL79*$E79)*100,"")</f>
        <v/>
      </c>
      <c r="I79" s="51" t="n"/>
      <c r="J79" s="52" t="n"/>
      <c r="K79" s="50">
        <f>IF(AND(ISNUMBER($F79),ISNUMBER($J79)),$F79*(1-$J79),"")</f>
        <v/>
      </c>
      <c r="L79" s="51" t="n"/>
      <c r="M79" s="51" t="n"/>
      <c r="N79" s="50">
        <f>IF(ISNUMBER($F79),($F79-IF(ISNUMBER($AM79),$AM79,0))*(1-IF(ISNUMBER($J79),$J79,0)),"")</f>
        <v/>
      </c>
      <c r="O79" s="34" t="inlineStr">
        <is>
          <t>Cherry Limeade</t>
        </is>
      </c>
      <c r="P79" s="48" t="n">
        <v>0</v>
      </c>
      <c r="Q79" s="48" t="n">
        <v>10</v>
      </c>
      <c r="R79" s="34" t="inlineStr">
        <is>
          <t>Not listed</t>
        </is>
      </c>
      <c r="S79" s="48" t="n">
        <v>5</v>
      </c>
      <c r="T79" s="48" t="n">
        <v>25</v>
      </c>
      <c r="U79" s="34" t="inlineStr">
        <is>
          <t>Agave + stevia</t>
        </is>
      </c>
      <c r="V79" s="34" t="inlineStr">
        <is>
          <t>Prebiotic, apple cider vinegar, gut health, low sugar (cola/Doc Pop flavours ~40 mg caffeine from green tea; fruit flavours caffeine free)</t>
        </is>
      </c>
      <c r="W79" s="51" t="n"/>
      <c r="X79" s="51" t="n"/>
      <c r="Y79" s="51" t="n"/>
      <c r="Z79" s="51" t="n"/>
      <c r="AA79" s="34" t="inlineStr">
        <is>
          <t>Very High</t>
        </is>
      </c>
      <c r="AB79" s="34" t="inlineStr">
        <is>
          <t>Viral brand; Super Bowl ad; strong Gen Z pull</t>
        </is>
      </c>
      <c r="AC79" s="34" t="inlineStr">
        <is>
          <t>Pretty, prebiotic, apple cider vinegar soda</t>
        </is>
      </c>
      <c r="AD79" s="34" t="inlineStr">
        <is>
          <t>Trendy aesthetic plus a gut health ACV story at low sugar.</t>
        </is>
      </c>
      <c r="AE79" s="51" t="n"/>
      <c r="AF79" s="53">
        <f>IF(AND(ISNUMBER($P79),ISNUMBER($AL79),$AL79&lt;&gt;0),ROUND($P79/$AL79*100,1),"")</f>
        <v/>
      </c>
      <c r="AG79" s="54">
        <f>IF(AND(ISNUMBER($S79),ISNUMBER($AL79),$AL79&lt;&gt;0),ROUND($S79/$AL79*100,2),"")</f>
        <v/>
      </c>
      <c r="AH79" s="53">
        <f>IF(AND(ISNUMBER($Q79),ISNUMBER($AL79),$AL79&lt;&gt;0),ROUND($Q79/$AL79*100,1),"")</f>
        <v/>
      </c>
      <c r="AI79" s="48">
        <f>IF(ISNUMBER($S79),IF($S79&lt;=1,"Yes","No"),"n/a")</f>
        <v/>
      </c>
      <c r="AJ79" s="48">
        <f>IF(ISNUMBER($S79),ROUND(MAX(0,MIN(100,100-$S79*2.5-IF(ISNUMBER($T79),$T79,0)*0.12+IF($S79&lt;=1,12,0))),0),"")</f>
        <v/>
      </c>
      <c r="AK79" s="48">
        <f>IF(ISNUMBER($Q79),IF($Q79&gt;=100,20,IF($Q79&gt;=30,10,0)),0)+IF(ISNUMBER($R79),IF($R79&gt;=100,20,0),0)+IF(ISNUMBER($P79),IF($P79&gt;=150,20,IF($P79&gt;=50,12,5)),0)+IF(ISNUMBER($S79),IF($S79&lt;=1,15,0),0)</f>
        <v/>
      </c>
      <c r="AL79" s="48" t="n">
        <v>355</v>
      </c>
      <c r="AM79" s="49" t="n"/>
      <c r="AN79" s="48">
        <f>IF(AND(ISNUMBER($P79),ISNUMBER($AL79),$AL79&lt;&gt;0),IF(OR($P79&gt;180,$P79/$AL79*1000&gt;400),"Over ceiling, confirm SKU","Within"),"n/a")</f>
        <v/>
      </c>
      <c r="AO79" s="51" t="n"/>
      <c r="AP79" s="51" t="n"/>
      <c r="AQ79" s="51" t="n"/>
      <c r="AR79" s="34" t="inlineStr">
        <is>
          <t>Retrieved and cited, see Enrichment Log</t>
        </is>
      </c>
      <c r="AS79" s="34" t="inlineStr">
        <is>
          <t>BLANK -&gt; requires live Amazon.ca capture</t>
        </is>
      </c>
      <c r="AT79" s="34" t="inlineStr">
        <is>
          <t>Unverified commercial data</t>
        </is>
      </c>
    </row>
    <row r="80" ht="28" customHeight="1">
      <c r="A80" s="34" t="inlineStr">
        <is>
          <t>Poppi</t>
        </is>
      </c>
      <c r="B80" s="34" t="inlineStr">
        <is>
          <t>Poppi Prebiotic Soda | Orange | single 355mL</t>
        </is>
      </c>
      <c r="C80" s="34" t="inlineStr">
        <is>
          <t>3) Functional beverage (still/sparkling)</t>
        </is>
      </c>
      <c r="D80" s="34" t="inlineStr">
        <is>
          <t>355 mL can</t>
        </is>
      </c>
      <c r="E80" s="48" t="n">
        <v>1</v>
      </c>
      <c r="F80" s="49" t="n"/>
      <c r="G80" s="50">
        <f>IF(AND(ISNUMBER($F80),ISNUMBER($E80),$E80&lt;&gt;0),$F80/$E80,"")</f>
        <v/>
      </c>
      <c r="H80" s="50">
        <f>IF(AND(ISNUMBER($F80),ISNUMBER($AL80),ISNUMBER($E80),($AL80*$E80)&lt;&gt;0),$F80/($AL80*$E80)*100,"")</f>
        <v/>
      </c>
      <c r="I80" s="51" t="n"/>
      <c r="J80" s="52" t="n"/>
      <c r="K80" s="50">
        <f>IF(AND(ISNUMBER($F80),ISNUMBER($J80)),$F80*(1-$J80),"")</f>
        <v/>
      </c>
      <c r="L80" s="51" t="n"/>
      <c r="M80" s="51" t="n"/>
      <c r="N80" s="50">
        <f>IF(ISNUMBER($F80),($F80-IF(ISNUMBER($AM80),$AM80,0))*(1-IF(ISNUMBER($J80),$J80,0)),"")</f>
        <v/>
      </c>
      <c r="O80" s="34" t="inlineStr">
        <is>
          <t>Orange</t>
        </is>
      </c>
      <c r="P80" s="48" t="n">
        <v>0</v>
      </c>
      <c r="Q80" s="48" t="n">
        <v>10</v>
      </c>
      <c r="R80" s="34" t="inlineStr">
        <is>
          <t>Not listed</t>
        </is>
      </c>
      <c r="S80" s="48" t="n">
        <v>5</v>
      </c>
      <c r="T80" s="48" t="n">
        <v>25</v>
      </c>
      <c r="U80" s="34" t="inlineStr">
        <is>
          <t>Agave + stevia</t>
        </is>
      </c>
      <c r="V80" s="34" t="inlineStr">
        <is>
          <t>Prebiotic, apple cider vinegar, gut health, low sugar (cola/Doc Pop flavours ~40 mg caffeine from green tea; fruit flavours caffeine free)</t>
        </is>
      </c>
      <c r="W80" s="51" t="n"/>
      <c r="X80" s="51" t="n"/>
      <c r="Y80" s="51" t="n"/>
      <c r="Z80" s="51" t="n"/>
      <c r="AA80" s="34" t="inlineStr">
        <is>
          <t>Very High</t>
        </is>
      </c>
      <c r="AB80" s="34" t="inlineStr">
        <is>
          <t>Viral brand; Super Bowl ad; strong Gen Z pull</t>
        </is>
      </c>
      <c r="AC80" s="34" t="inlineStr">
        <is>
          <t>Pretty, prebiotic, apple cider vinegar soda</t>
        </is>
      </c>
      <c r="AD80" s="34" t="inlineStr">
        <is>
          <t>Trendy aesthetic plus a gut health ACV story at low sugar.</t>
        </is>
      </c>
      <c r="AE80" s="51" t="n"/>
      <c r="AF80" s="53">
        <f>IF(AND(ISNUMBER($P80),ISNUMBER($AL80),$AL80&lt;&gt;0),ROUND($P80/$AL80*100,1),"")</f>
        <v/>
      </c>
      <c r="AG80" s="54">
        <f>IF(AND(ISNUMBER($S80),ISNUMBER($AL80),$AL80&lt;&gt;0),ROUND($S80/$AL80*100,2),"")</f>
        <v/>
      </c>
      <c r="AH80" s="53">
        <f>IF(AND(ISNUMBER($Q80),ISNUMBER($AL80),$AL80&lt;&gt;0),ROUND($Q80/$AL80*100,1),"")</f>
        <v/>
      </c>
      <c r="AI80" s="48">
        <f>IF(ISNUMBER($S80),IF($S80&lt;=1,"Yes","No"),"n/a")</f>
        <v/>
      </c>
      <c r="AJ80" s="48">
        <f>IF(ISNUMBER($S80),ROUND(MAX(0,MIN(100,100-$S80*2.5-IF(ISNUMBER($T80),$T80,0)*0.12+IF($S80&lt;=1,12,0))),0),"")</f>
        <v/>
      </c>
      <c r="AK80" s="48">
        <f>IF(ISNUMBER($Q80),IF($Q80&gt;=100,20,IF($Q80&gt;=30,10,0)),0)+IF(ISNUMBER($R80),IF($R80&gt;=100,20,0),0)+IF(ISNUMBER($P80),IF($P80&gt;=150,20,IF($P80&gt;=50,12,5)),0)+IF(ISNUMBER($S80),IF($S80&lt;=1,15,0),0)</f>
        <v/>
      </c>
      <c r="AL80" s="48" t="n">
        <v>355</v>
      </c>
      <c r="AM80" s="49" t="n"/>
      <c r="AN80" s="48">
        <f>IF(AND(ISNUMBER($P80),ISNUMBER($AL80),$AL80&lt;&gt;0),IF(OR($P80&gt;180,$P80/$AL80*1000&gt;400),"Over ceiling, confirm SKU","Within"),"n/a")</f>
        <v/>
      </c>
      <c r="AO80" s="51" t="n"/>
      <c r="AP80" s="51" t="n"/>
      <c r="AQ80" s="51" t="n"/>
      <c r="AR80" s="34" t="inlineStr">
        <is>
          <t>Retrieved and cited, see Enrichment Log</t>
        </is>
      </c>
      <c r="AS80" s="34" t="inlineStr">
        <is>
          <t>BLANK -&gt; requires live Amazon.ca capture</t>
        </is>
      </c>
      <c r="AT80" s="34" t="inlineStr">
        <is>
          <t>Unverified commercial data</t>
        </is>
      </c>
    </row>
    <row r="81" ht="28" customHeight="1">
      <c r="A81" s="34" t="inlineStr">
        <is>
          <t>Poppi</t>
        </is>
      </c>
      <c r="B81" s="34" t="inlineStr">
        <is>
          <t>Poppi Prebiotic Soda | Orange | 8 pack 355mL</t>
        </is>
      </c>
      <c r="C81" s="34" t="inlineStr">
        <is>
          <t>3) Functional beverage (still/sparkling)</t>
        </is>
      </c>
      <c r="D81" s="34" t="inlineStr">
        <is>
          <t>355 mL can</t>
        </is>
      </c>
      <c r="E81" s="48" t="n">
        <v>8</v>
      </c>
      <c r="F81" s="49" t="n"/>
      <c r="G81" s="50">
        <f>IF(AND(ISNUMBER($F81),ISNUMBER($E81),$E81&lt;&gt;0),$F81/$E81,"")</f>
        <v/>
      </c>
      <c r="H81" s="50">
        <f>IF(AND(ISNUMBER($F81),ISNUMBER($AL81),ISNUMBER($E81),($AL81*$E81)&lt;&gt;0),$F81/($AL81*$E81)*100,"")</f>
        <v/>
      </c>
      <c r="I81" s="51" t="n"/>
      <c r="J81" s="52" t="n"/>
      <c r="K81" s="50">
        <f>IF(AND(ISNUMBER($F81),ISNUMBER($J81)),$F81*(1-$J81),"")</f>
        <v/>
      </c>
      <c r="L81" s="51" t="n"/>
      <c r="M81" s="51" t="n"/>
      <c r="N81" s="50">
        <f>IF(ISNUMBER($F81),($F81-IF(ISNUMBER($AM81),$AM81,0))*(1-IF(ISNUMBER($J81),$J81,0)),"")</f>
        <v/>
      </c>
      <c r="O81" s="34" t="inlineStr">
        <is>
          <t>Orange</t>
        </is>
      </c>
      <c r="P81" s="48" t="n">
        <v>0</v>
      </c>
      <c r="Q81" s="48" t="n">
        <v>10</v>
      </c>
      <c r="R81" s="34" t="inlineStr">
        <is>
          <t>Not listed</t>
        </is>
      </c>
      <c r="S81" s="48" t="n">
        <v>5</v>
      </c>
      <c r="T81" s="48" t="n">
        <v>25</v>
      </c>
      <c r="U81" s="34" t="inlineStr">
        <is>
          <t>Agave + stevia</t>
        </is>
      </c>
      <c r="V81" s="34" t="inlineStr">
        <is>
          <t>Prebiotic, apple cider vinegar, gut health, low sugar (cola/Doc Pop flavours ~40 mg caffeine from green tea; fruit flavours caffeine free)</t>
        </is>
      </c>
      <c r="W81" s="51" t="n"/>
      <c r="X81" s="51" t="n"/>
      <c r="Y81" s="51" t="n"/>
      <c r="Z81" s="51" t="n"/>
      <c r="AA81" s="34" t="inlineStr">
        <is>
          <t>Very High</t>
        </is>
      </c>
      <c r="AB81" s="34" t="inlineStr">
        <is>
          <t>Viral brand; Super Bowl ad; strong Gen Z pull</t>
        </is>
      </c>
      <c r="AC81" s="34" t="inlineStr">
        <is>
          <t>Pretty, prebiotic, apple cider vinegar soda</t>
        </is>
      </c>
      <c r="AD81" s="34" t="inlineStr">
        <is>
          <t>Trendy aesthetic plus a gut health ACV story at low sugar.</t>
        </is>
      </c>
      <c r="AE81" s="51" t="n"/>
      <c r="AF81" s="53">
        <f>IF(AND(ISNUMBER($P81),ISNUMBER($AL81),$AL81&lt;&gt;0),ROUND($P81/$AL81*100,1),"")</f>
        <v/>
      </c>
      <c r="AG81" s="54">
        <f>IF(AND(ISNUMBER($S81),ISNUMBER($AL81),$AL81&lt;&gt;0),ROUND($S81/$AL81*100,2),"")</f>
        <v/>
      </c>
      <c r="AH81" s="53">
        <f>IF(AND(ISNUMBER($Q81),ISNUMBER($AL81),$AL81&lt;&gt;0),ROUND($Q81/$AL81*100,1),"")</f>
        <v/>
      </c>
      <c r="AI81" s="48">
        <f>IF(ISNUMBER($S81),IF($S81&lt;=1,"Yes","No"),"n/a")</f>
        <v/>
      </c>
      <c r="AJ81" s="48">
        <f>IF(ISNUMBER($S81),ROUND(MAX(0,MIN(100,100-$S81*2.5-IF(ISNUMBER($T81),$T81,0)*0.12+IF($S81&lt;=1,12,0))),0),"")</f>
        <v/>
      </c>
      <c r="AK81" s="48">
        <f>IF(ISNUMBER($Q81),IF($Q81&gt;=100,20,IF($Q81&gt;=30,10,0)),0)+IF(ISNUMBER($R81),IF($R81&gt;=100,20,0),0)+IF(ISNUMBER($P81),IF($P81&gt;=150,20,IF($P81&gt;=50,12,5)),0)+IF(ISNUMBER($S81),IF($S81&lt;=1,15,0),0)</f>
        <v/>
      </c>
      <c r="AL81" s="48" t="n">
        <v>355</v>
      </c>
      <c r="AM81" s="49" t="n"/>
      <c r="AN81" s="48">
        <f>IF(AND(ISNUMBER($P81),ISNUMBER($AL81),$AL81&lt;&gt;0),IF(OR($P81&gt;180,$P81/$AL81*1000&gt;400),"Over ceiling, confirm SKU","Within"),"n/a")</f>
        <v/>
      </c>
      <c r="AO81" s="51" t="n"/>
      <c r="AP81" s="51" t="n"/>
      <c r="AQ81" s="51" t="n"/>
      <c r="AR81" s="34" t="inlineStr">
        <is>
          <t>Retrieved and cited, see Enrichment Log</t>
        </is>
      </c>
      <c r="AS81" s="34" t="inlineStr">
        <is>
          <t>BLANK -&gt; requires live Amazon.ca capture</t>
        </is>
      </c>
      <c r="AT81" s="34" t="inlineStr">
        <is>
          <t>Unverified commercial data</t>
        </is>
      </c>
    </row>
    <row r="82" ht="28" customHeight="1">
      <c r="A82" s="34" t="inlineStr">
        <is>
          <t>Poppi</t>
        </is>
      </c>
      <c r="B82" s="34" t="inlineStr">
        <is>
          <t>Poppi Prebiotic Soda | Orange | 12 pack 355mL</t>
        </is>
      </c>
      <c r="C82" s="34" t="inlineStr">
        <is>
          <t>3) Functional beverage (still/sparkling)</t>
        </is>
      </c>
      <c r="D82" s="34" t="inlineStr">
        <is>
          <t>355 mL can</t>
        </is>
      </c>
      <c r="E82" s="48" t="n">
        <v>12</v>
      </c>
      <c r="F82" s="49" t="n"/>
      <c r="G82" s="50">
        <f>IF(AND(ISNUMBER($F82),ISNUMBER($E82),$E82&lt;&gt;0),$F82/$E82,"")</f>
        <v/>
      </c>
      <c r="H82" s="50">
        <f>IF(AND(ISNUMBER($F82),ISNUMBER($AL82),ISNUMBER($E82),($AL82*$E82)&lt;&gt;0),$F82/($AL82*$E82)*100,"")</f>
        <v/>
      </c>
      <c r="I82" s="51" t="n"/>
      <c r="J82" s="52" t="n"/>
      <c r="K82" s="50">
        <f>IF(AND(ISNUMBER($F82),ISNUMBER($J82)),$F82*(1-$J82),"")</f>
        <v/>
      </c>
      <c r="L82" s="51" t="n"/>
      <c r="M82" s="51" t="n"/>
      <c r="N82" s="50">
        <f>IF(ISNUMBER($F82),($F82-IF(ISNUMBER($AM82),$AM82,0))*(1-IF(ISNUMBER($J82),$J82,0)),"")</f>
        <v/>
      </c>
      <c r="O82" s="34" t="inlineStr">
        <is>
          <t>Orange</t>
        </is>
      </c>
      <c r="P82" s="48" t="n">
        <v>0</v>
      </c>
      <c r="Q82" s="48" t="n">
        <v>10</v>
      </c>
      <c r="R82" s="34" t="inlineStr">
        <is>
          <t>Not listed</t>
        </is>
      </c>
      <c r="S82" s="48" t="n">
        <v>5</v>
      </c>
      <c r="T82" s="48" t="n">
        <v>25</v>
      </c>
      <c r="U82" s="34" t="inlineStr">
        <is>
          <t>Agave + stevia</t>
        </is>
      </c>
      <c r="V82" s="34" t="inlineStr">
        <is>
          <t>Prebiotic, apple cider vinegar, gut health, low sugar (cola/Doc Pop flavours ~40 mg caffeine from green tea; fruit flavours caffeine free)</t>
        </is>
      </c>
      <c r="W82" s="51" t="n"/>
      <c r="X82" s="51" t="n"/>
      <c r="Y82" s="51" t="n"/>
      <c r="Z82" s="51" t="n"/>
      <c r="AA82" s="34" t="inlineStr">
        <is>
          <t>Very High</t>
        </is>
      </c>
      <c r="AB82" s="34" t="inlineStr">
        <is>
          <t>Viral brand; Super Bowl ad; strong Gen Z pull</t>
        </is>
      </c>
      <c r="AC82" s="34" t="inlineStr">
        <is>
          <t>Pretty, prebiotic, apple cider vinegar soda</t>
        </is>
      </c>
      <c r="AD82" s="34" t="inlineStr">
        <is>
          <t>Trendy aesthetic plus a gut health ACV story at low sugar.</t>
        </is>
      </c>
      <c r="AE82" s="51" t="n"/>
      <c r="AF82" s="53">
        <f>IF(AND(ISNUMBER($P82),ISNUMBER($AL82),$AL82&lt;&gt;0),ROUND($P82/$AL82*100,1),"")</f>
        <v/>
      </c>
      <c r="AG82" s="54">
        <f>IF(AND(ISNUMBER($S82),ISNUMBER($AL82),$AL82&lt;&gt;0),ROUND($S82/$AL82*100,2),"")</f>
        <v/>
      </c>
      <c r="AH82" s="53">
        <f>IF(AND(ISNUMBER($Q82),ISNUMBER($AL82),$AL82&lt;&gt;0),ROUND($Q82/$AL82*100,1),"")</f>
        <v/>
      </c>
      <c r="AI82" s="48">
        <f>IF(ISNUMBER($S82),IF($S82&lt;=1,"Yes","No"),"n/a")</f>
        <v/>
      </c>
      <c r="AJ82" s="48">
        <f>IF(ISNUMBER($S82),ROUND(MAX(0,MIN(100,100-$S82*2.5-IF(ISNUMBER($T82),$T82,0)*0.12+IF($S82&lt;=1,12,0))),0),"")</f>
        <v/>
      </c>
      <c r="AK82" s="48">
        <f>IF(ISNUMBER($Q82),IF($Q82&gt;=100,20,IF($Q82&gt;=30,10,0)),0)+IF(ISNUMBER($R82),IF($R82&gt;=100,20,0),0)+IF(ISNUMBER($P82),IF($P82&gt;=150,20,IF($P82&gt;=50,12,5)),0)+IF(ISNUMBER($S82),IF($S82&lt;=1,15,0),0)</f>
        <v/>
      </c>
      <c r="AL82" s="48" t="n">
        <v>355</v>
      </c>
      <c r="AM82" s="49" t="n"/>
      <c r="AN82" s="48">
        <f>IF(AND(ISNUMBER($P82),ISNUMBER($AL82),$AL82&lt;&gt;0),IF(OR($P82&gt;180,$P82/$AL82*1000&gt;400),"Over ceiling, confirm SKU","Within"),"n/a")</f>
        <v/>
      </c>
      <c r="AO82" s="51" t="n"/>
      <c r="AP82" s="51" t="n"/>
      <c r="AQ82" s="51" t="n"/>
      <c r="AR82" s="34" t="inlineStr">
        <is>
          <t>Retrieved and cited, see Enrichment Log</t>
        </is>
      </c>
      <c r="AS82" s="34" t="inlineStr">
        <is>
          <t>BLANK -&gt; requires live Amazon.ca capture</t>
        </is>
      </c>
      <c r="AT82" s="34" t="inlineStr">
        <is>
          <t>Unverified commercial data</t>
        </is>
      </c>
    </row>
    <row r="83" ht="28" customHeight="1">
      <c r="A83" s="34" t="inlineStr">
        <is>
          <t>Poppi</t>
        </is>
      </c>
      <c r="B83" s="34" t="inlineStr">
        <is>
          <t>Poppi Prebiotic Soda | Orange | 15 pack 355mL</t>
        </is>
      </c>
      <c r="C83" s="34" t="inlineStr">
        <is>
          <t>3) Functional beverage (still/sparkling)</t>
        </is>
      </c>
      <c r="D83" s="34" t="inlineStr">
        <is>
          <t>355 mL can</t>
        </is>
      </c>
      <c r="E83" s="48" t="n">
        <v>15</v>
      </c>
      <c r="F83" s="49" t="n"/>
      <c r="G83" s="50">
        <f>IF(AND(ISNUMBER($F83),ISNUMBER($E83),$E83&lt;&gt;0),$F83/$E83,"")</f>
        <v/>
      </c>
      <c r="H83" s="50">
        <f>IF(AND(ISNUMBER($F83),ISNUMBER($AL83),ISNUMBER($E83),($AL83*$E83)&lt;&gt;0),$F83/($AL83*$E83)*100,"")</f>
        <v/>
      </c>
      <c r="I83" s="51" t="n"/>
      <c r="J83" s="52" t="n"/>
      <c r="K83" s="50">
        <f>IF(AND(ISNUMBER($F83),ISNUMBER($J83)),$F83*(1-$J83),"")</f>
        <v/>
      </c>
      <c r="L83" s="51" t="n"/>
      <c r="M83" s="51" t="n"/>
      <c r="N83" s="50">
        <f>IF(ISNUMBER($F83),($F83-IF(ISNUMBER($AM83),$AM83,0))*(1-IF(ISNUMBER($J83),$J83,0)),"")</f>
        <v/>
      </c>
      <c r="O83" s="34" t="inlineStr">
        <is>
          <t>Orange</t>
        </is>
      </c>
      <c r="P83" s="48" t="n">
        <v>0</v>
      </c>
      <c r="Q83" s="48" t="n">
        <v>10</v>
      </c>
      <c r="R83" s="34" t="inlineStr">
        <is>
          <t>Not listed</t>
        </is>
      </c>
      <c r="S83" s="48" t="n">
        <v>5</v>
      </c>
      <c r="T83" s="48" t="n">
        <v>25</v>
      </c>
      <c r="U83" s="34" t="inlineStr">
        <is>
          <t>Agave + stevia</t>
        </is>
      </c>
      <c r="V83" s="34" t="inlineStr">
        <is>
          <t>Prebiotic, apple cider vinegar, gut health, low sugar (cola/Doc Pop flavours ~40 mg caffeine from green tea; fruit flavours caffeine free)</t>
        </is>
      </c>
      <c r="W83" s="51" t="n"/>
      <c r="X83" s="51" t="n"/>
      <c r="Y83" s="51" t="n"/>
      <c r="Z83" s="51" t="n"/>
      <c r="AA83" s="34" t="inlineStr">
        <is>
          <t>Very High</t>
        </is>
      </c>
      <c r="AB83" s="34" t="inlineStr">
        <is>
          <t>Viral brand; Super Bowl ad; strong Gen Z pull</t>
        </is>
      </c>
      <c r="AC83" s="34" t="inlineStr">
        <is>
          <t>Pretty, prebiotic, apple cider vinegar soda</t>
        </is>
      </c>
      <c r="AD83" s="34" t="inlineStr">
        <is>
          <t>Trendy aesthetic plus a gut health ACV story at low sugar.</t>
        </is>
      </c>
      <c r="AE83" s="51" t="n"/>
      <c r="AF83" s="53">
        <f>IF(AND(ISNUMBER($P83),ISNUMBER($AL83),$AL83&lt;&gt;0),ROUND($P83/$AL83*100,1),"")</f>
        <v/>
      </c>
      <c r="AG83" s="54">
        <f>IF(AND(ISNUMBER($S83),ISNUMBER($AL83),$AL83&lt;&gt;0),ROUND($S83/$AL83*100,2),"")</f>
        <v/>
      </c>
      <c r="AH83" s="53">
        <f>IF(AND(ISNUMBER($Q83),ISNUMBER($AL83),$AL83&lt;&gt;0),ROUND($Q83/$AL83*100,1),"")</f>
        <v/>
      </c>
      <c r="AI83" s="48">
        <f>IF(ISNUMBER($S83),IF($S83&lt;=1,"Yes","No"),"n/a")</f>
        <v/>
      </c>
      <c r="AJ83" s="48">
        <f>IF(ISNUMBER($S83),ROUND(MAX(0,MIN(100,100-$S83*2.5-IF(ISNUMBER($T83),$T83,0)*0.12+IF($S83&lt;=1,12,0))),0),"")</f>
        <v/>
      </c>
      <c r="AK83" s="48">
        <f>IF(ISNUMBER($Q83),IF($Q83&gt;=100,20,IF($Q83&gt;=30,10,0)),0)+IF(ISNUMBER($R83),IF($R83&gt;=100,20,0),0)+IF(ISNUMBER($P83),IF($P83&gt;=150,20,IF($P83&gt;=50,12,5)),0)+IF(ISNUMBER($S83),IF($S83&lt;=1,15,0),0)</f>
        <v/>
      </c>
      <c r="AL83" s="48" t="n">
        <v>355</v>
      </c>
      <c r="AM83" s="49" t="n"/>
      <c r="AN83" s="48">
        <f>IF(AND(ISNUMBER($P83),ISNUMBER($AL83),$AL83&lt;&gt;0),IF(OR($P83&gt;180,$P83/$AL83*1000&gt;400),"Over ceiling, confirm SKU","Within"),"n/a")</f>
        <v/>
      </c>
      <c r="AO83" s="51" t="n"/>
      <c r="AP83" s="51" t="n"/>
      <c r="AQ83" s="51" t="n"/>
      <c r="AR83" s="34" t="inlineStr">
        <is>
          <t>Retrieved and cited, see Enrichment Log</t>
        </is>
      </c>
      <c r="AS83" s="34" t="inlineStr">
        <is>
          <t>BLANK -&gt; requires live Amazon.ca capture</t>
        </is>
      </c>
      <c r="AT83" s="34" t="inlineStr">
        <is>
          <t>Unverified commercial data</t>
        </is>
      </c>
    </row>
    <row r="84" ht="28" customHeight="1">
      <c r="A84" s="34" t="inlineStr">
        <is>
          <t>Poppi</t>
        </is>
      </c>
      <c r="B84" s="34" t="inlineStr">
        <is>
          <t>Poppi Prebiotic Soda | Orange | 18 pack 355mL</t>
        </is>
      </c>
      <c r="C84" s="34" t="inlineStr">
        <is>
          <t>3) Functional beverage (still/sparkling)</t>
        </is>
      </c>
      <c r="D84" s="34" t="inlineStr">
        <is>
          <t>355 mL can</t>
        </is>
      </c>
      <c r="E84" s="48" t="n">
        <v>18</v>
      </c>
      <c r="F84" s="49" t="n"/>
      <c r="G84" s="50">
        <f>IF(AND(ISNUMBER($F84),ISNUMBER($E84),$E84&lt;&gt;0),$F84/$E84,"")</f>
        <v/>
      </c>
      <c r="H84" s="50">
        <f>IF(AND(ISNUMBER($F84),ISNUMBER($AL84),ISNUMBER($E84),($AL84*$E84)&lt;&gt;0),$F84/($AL84*$E84)*100,"")</f>
        <v/>
      </c>
      <c r="I84" s="51" t="n"/>
      <c r="J84" s="52" t="n"/>
      <c r="K84" s="50">
        <f>IF(AND(ISNUMBER($F84),ISNUMBER($J84)),$F84*(1-$J84),"")</f>
        <v/>
      </c>
      <c r="L84" s="51" t="n"/>
      <c r="M84" s="51" t="n"/>
      <c r="N84" s="50">
        <f>IF(ISNUMBER($F84),($F84-IF(ISNUMBER($AM84),$AM84,0))*(1-IF(ISNUMBER($J84),$J84,0)),"")</f>
        <v/>
      </c>
      <c r="O84" s="34" t="inlineStr">
        <is>
          <t>Orange</t>
        </is>
      </c>
      <c r="P84" s="48" t="n">
        <v>0</v>
      </c>
      <c r="Q84" s="48" t="n">
        <v>10</v>
      </c>
      <c r="R84" s="34" t="inlineStr">
        <is>
          <t>Not listed</t>
        </is>
      </c>
      <c r="S84" s="48" t="n">
        <v>5</v>
      </c>
      <c r="T84" s="48" t="n">
        <v>25</v>
      </c>
      <c r="U84" s="34" t="inlineStr">
        <is>
          <t>Agave + stevia</t>
        </is>
      </c>
      <c r="V84" s="34" t="inlineStr">
        <is>
          <t>Prebiotic, apple cider vinegar, gut health, low sugar (cola/Doc Pop flavours ~40 mg caffeine from green tea; fruit flavours caffeine free)</t>
        </is>
      </c>
      <c r="W84" s="51" t="n"/>
      <c r="X84" s="51" t="n"/>
      <c r="Y84" s="51" t="n"/>
      <c r="Z84" s="51" t="n"/>
      <c r="AA84" s="34" t="inlineStr">
        <is>
          <t>Very High</t>
        </is>
      </c>
      <c r="AB84" s="34" t="inlineStr">
        <is>
          <t>Viral brand; Super Bowl ad; strong Gen Z pull</t>
        </is>
      </c>
      <c r="AC84" s="34" t="inlineStr">
        <is>
          <t>Pretty, prebiotic, apple cider vinegar soda</t>
        </is>
      </c>
      <c r="AD84" s="34" t="inlineStr">
        <is>
          <t>Trendy aesthetic plus a gut health ACV story at low sugar.</t>
        </is>
      </c>
      <c r="AE84" s="51" t="n"/>
      <c r="AF84" s="53">
        <f>IF(AND(ISNUMBER($P84),ISNUMBER($AL84),$AL84&lt;&gt;0),ROUND($P84/$AL84*100,1),"")</f>
        <v/>
      </c>
      <c r="AG84" s="54">
        <f>IF(AND(ISNUMBER($S84),ISNUMBER($AL84),$AL84&lt;&gt;0),ROUND($S84/$AL84*100,2),"")</f>
        <v/>
      </c>
      <c r="AH84" s="53">
        <f>IF(AND(ISNUMBER($Q84),ISNUMBER($AL84),$AL84&lt;&gt;0),ROUND($Q84/$AL84*100,1),"")</f>
        <v/>
      </c>
      <c r="AI84" s="48">
        <f>IF(ISNUMBER($S84),IF($S84&lt;=1,"Yes","No"),"n/a")</f>
        <v/>
      </c>
      <c r="AJ84" s="48">
        <f>IF(ISNUMBER($S84),ROUND(MAX(0,MIN(100,100-$S84*2.5-IF(ISNUMBER($T84),$T84,0)*0.12+IF($S84&lt;=1,12,0))),0),"")</f>
        <v/>
      </c>
      <c r="AK84" s="48">
        <f>IF(ISNUMBER($Q84),IF($Q84&gt;=100,20,IF($Q84&gt;=30,10,0)),0)+IF(ISNUMBER($R84),IF($R84&gt;=100,20,0),0)+IF(ISNUMBER($P84),IF($P84&gt;=150,20,IF($P84&gt;=50,12,5)),0)+IF(ISNUMBER($S84),IF($S84&lt;=1,15,0),0)</f>
        <v/>
      </c>
      <c r="AL84" s="48" t="n">
        <v>355</v>
      </c>
      <c r="AM84" s="49" t="n"/>
      <c r="AN84" s="48">
        <f>IF(AND(ISNUMBER($P84),ISNUMBER($AL84),$AL84&lt;&gt;0),IF(OR($P84&gt;180,$P84/$AL84*1000&gt;400),"Over ceiling, confirm SKU","Within"),"n/a")</f>
        <v/>
      </c>
      <c r="AO84" s="51" t="n"/>
      <c r="AP84" s="51" t="n"/>
      <c r="AQ84" s="51" t="n"/>
      <c r="AR84" s="34" t="inlineStr">
        <is>
          <t>Retrieved and cited, see Enrichment Log</t>
        </is>
      </c>
      <c r="AS84" s="34" t="inlineStr">
        <is>
          <t>BLANK -&gt; requires live Amazon.ca capture</t>
        </is>
      </c>
      <c r="AT84" s="34" t="inlineStr">
        <is>
          <t>Unverified commercial data</t>
        </is>
      </c>
    </row>
    <row r="85" ht="28" customHeight="1">
      <c r="A85" s="34" t="inlineStr">
        <is>
          <t>Poppi</t>
        </is>
      </c>
      <c r="B85" s="34" t="inlineStr">
        <is>
          <t>Poppi Prebiotic Soda | Orange | 24 pack 355mL</t>
        </is>
      </c>
      <c r="C85" s="34" t="inlineStr">
        <is>
          <t>3) Functional beverage (still/sparkling)</t>
        </is>
      </c>
      <c r="D85" s="34" t="inlineStr">
        <is>
          <t>355 mL can</t>
        </is>
      </c>
      <c r="E85" s="48" t="n">
        <v>24</v>
      </c>
      <c r="F85" s="49" t="n"/>
      <c r="G85" s="50">
        <f>IF(AND(ISNUMBER($F85),ISNUMBER($E85),$E85&lt;&gt;0),$F85/$E85,"")</f>
        <v/>
      </c>
      <c r="H85" s="50">
        <f>IF(AND(ISNUMBER($F85),ISNUMBER($AL85),ISNUMBER($E85),($AL85*$E85)&lt;&gt;0),$F85/($AL85*$E85)*100,"")</f>
        <v/>
      </c>
      <c r="I85" s="51" t="n"/>
      <c r="J85" s="52" t="n"/>
      <c r="K85" s="50">
        <f>IF(AND(ISNUMBER($F85),ISNUMBER($J85)),$F85*(1-$J85),"")</f>
        <v/>
      </c>
      <c r="L85" s="51" t="n"/>
      <c r="M85" s="51" t="n"/>
      <c r="N85" s="50">
        <f>IF(ISNUMBER($F85),($F85-IF(ISNUMBER($AM85),$AM85,0))*(1-IF(ISNUMBER($J85),$J85,0)),"")</f>
        <v/>
      </c>
      <c r="O85" s="34" t="inlineStr">
        <is>
          <t>Orange</t>
        </is>
      </c>
      <c r="P85" s="48" t="n">
        <v>0</v>
      </c>
      <c r="Q85" s="48" t="n">
        <v>10</v>
      </c>
      <c r="R85" s="34" t="inlineStr">
        <is>
          <t>Not listed</t>
        </is>
      </c>
      <c r="S85" s="48" t="n">
        <v>5</v>
      </c>
      <c r="T85" s="48" t="n">
        <v>25</v>
      </c>
      <c r="U85" s="34" t="inlineStr">
        <is>
          <t>Agave + stevia</t>
        </is>
      </c>
      <c r="V85" s="34" t="inlineStr">
        <is>
          <t>Prebiotic, apple cider vinegar, gut health, low sugar (cola/Doc Pop flavours ~40 mg caffeine from green tea; fruit flavours caffeine free)</t>
        </is>
      </c>
      <c r="W85" s="51" t="n"/>
      <c r="X85" s="51" t="n"/>
      <c r="Y85" s="51" t="n"/>
      <c r="Z85" s="51" t="n"/>
      <c r="AA85" s="34" t="inlineStr">
        <is>
          <t>Very High</t>
        </is>
      </c>
      <c r="AB85" s="34" t="inlineStr">
        <is>
          <t>Viral brand; Super Bowl ad; strong Gen Z pull</t>
        </is>
      </c>
      <c r="AC85" s="34" t="inlineStr">
        <is>
          <t>Pretty, prebiotic, apple cider vinegar soda</t>
        </is>
      </c>
      <c r="AD85" s="34" t="inlineStr">
        <is>
          <t>Trendy aesthetic plus a gut health ACV story at low sugar.</t>
        </is>
      </c>
      <c r="AE85" s="51" t="n"/>
      <c r="AF85" s="53">
        <f>IF(AND(ISNUMBER($P85),ISNUMBER($AL85),$AL85&lt;&gt;0),ROUND($P85/$AL85*100,1),"")</f>
        <v/>
      </c>
      <c r="AG85" s="54">
        <f>IF(AND(ISNUMBER($S85),ISNUMBER($AL85),$AL85&lt;&gt;0),ROUND($S85/$AL85*100,2),"")</f>
        <v/>
      </c>
      <c r="AH85" s="53">
        <f>IF(AND(ISNUMBER($Q85),ISNUMBER($AL85),$AL85&lt;&gt;0),ROUND($Q85/$AL85*100,1),"")</f>
        <v/>
      </c>
      <c r="AI85" s="48">
        <f>IF(ISNUMBER($S85),IF($S85&lt;=1,"Yes","No"),"n/a")</f>
        <v/>
      </c>
      <c r="AJ85" s="48">
        <f>IF(ISNUMBER($S85),ROUND(MAX(0,MIN(100,100-$S85*2.5-IF(ISNUMBER($T85),$T85,0)*0.12+IF($S85&lt;=1,12,0))),0),"")</f>
        <v/>
      </c>
      <c r="AK85" s="48">
        <f>IF(ISNUMBER($Q85),IF($Q85&gt;=100,20,IF($Q85&gt;=30,10,0)),0)+IF(ISNUMBER($R85),IF($R85&gt;=100,20,0),0)+IF(ISNUMBER($P85),IF($P85&gt;=150,20,IF($P85&gt;=50,12,5)),0)+IF(ISNUMBER($S85),IF($S85&lt;=1,15,0),0)</f>
        <v/>
      </c>
      <c r="AL85" s="48" t="n">
        <v>355</v>
      </c>
      <c r="AM85" s="49" t="n"/>
      <c r="AN85" s="48">
        <f>IF(AND(ISNUMBER($P85),ISNUMBER($AL85),$AL85&lt;&gt;0),IF(OR($P85&gt;180,$P85/$AL85*1000&gt;400),"Over ceiling, confirm SKU","Within"),"n/a")</f>
        <v/>
      </c>
      <c r="AO85" s="51" t="n"/>
      <c r="AP85" s="51" t="n"/>
      <c r="AQ85" s="51" t="n"/>
      <c r="AR85" s="34" t="inlineStr">
        <is>
          <t>Retrieved and cited, see Enrichment Log</t>
        </is>
      </c>
      <c r="AS85" s="34" t="inlineStr">
        <is>
          <t>BLANK -&gt; requires live Amazon.ca capture</t>
        </is>
      </c>
      <c r="AT85" s="34" t="inlineStr">
        <is>
          <t>Unverified commercial data</t>
        </is>
      </c>
    </row>
    <row r="86" ht="28" customHeight="1">
      <c r="A86" s="34" t="inlineStr">
        <is>
          <t>Poppi</t>
        </is>
      </c>
      <c r="B86" s="34" t="inlineStr">
        <is>
          <t>Poppi Prebiotic Soda | Grape | single 355mL</t>
        </is>
      </c>
      <c r="C86" s="34" t="inlineStr">
        <is>
          <t>3) Functional beverage (still/sparkling)</t>
        </is>
      </c>
      <c r="D86" s="34" t="inlineStr">
        <is>
          <t>355 mL can</t>
        </is>
      </c>
      <c r="E86" s="48" t="n">
        <v>1</v>
      </c>
      <c r="F86" s="49" t="n"/>
      <c r="G86" s="50">
        <f>IF(AND(ISNUMBER($F86),ISNUMBER($E86),$E86&lt;&gt;0),$F86/$E86,"")</f>
        <v/>
      </c>
      <c r="H86" s="50">
        <f>IF(AND(ISNUMBER($F86),ISNUMBER($AL86),ISNUMBER($E86),($AL86*$E86)&lt;&gt;0),$F86/($AL86*$E86)*100,"")</f>
        <v/>
      </c>
      <c r="I86" s="51" t="n"/>
      <c r="J86" s="52" t="n"/>
      <c r="K86" s="50">
        <f>IF(AND(ISNUMBER($F86),ISNUMBER($J86)),$F86*(1-$J86),"")</f>
        <v/>
      </c>
      <c r="L86" s="51" t="n"/>
      <c r="M86" s="51" t="n"/>
      <c r="N86" s="50">
        <f>IF(ISNUMBER($F86),($F86-IF(ISNUMBER($AM86),$AM86,0))*(1-IF(ISNUMBER($J86),$J86,0)),"")</f>
        <v/>
      </c>
      <c r="O86" s="34" t="inlineStr">
        <is>
          <t>Grape</t>
        </is>
      </c>
      <c r="P86" s="48" t="n">
        <v>0</v>
      </c>
      <c r="Q86" s="48" t="n">
        <v>10</v>
      </c>
      <c r="R86" s="34" t="inlineStr">
        <is>
          <t>Not listed</t>
        </is>
      </c>
      <c r="S86" s="48" t="n">
        <v>5</v>
      </c>
      <c r="T86" s="48" t="n">
        <v>25</v>
      </c>
      <c r="U86" s="34" t="inlineStr">
        <is>
          <t>Agave + stevia</t>
        </is>
      </c>
      <c r="V86" s="34" t="inlineStr">
        <is>
          <t>Prebiotic, apple cider vinegar, gut health, low sugar (cola/Doc Pop flavours ~40 mg caffeine from green tea; fruit flavours caffeine free)</t>
        </is>
      </c>
      <c r="W86" s="51" t="n"/>
      <c r="X86" s="51" t="n"/>
      <c r="Y86" s="51" t="n"/>
      <c r="Z86" s="51" t="n"/>
      <c r="AA86" s="34" t="inlineStr">
        <is>
          <t>Very High</t>
        </is>
      </c>
      <c r="AB86" s="34" t="inlineStr">
        <is>
          <t>Viral brand; Super Bowl ad; strong Gen Z pull</t>
        </is>
      </c>
      <c r="AC86" s="34" t="inlineStr">
        <is>
          <t>Pretty, prebiotic, apple cider vinegar soda</t>
        </is>
      </c>
      <c r="AD86" s="34" t="inlineStr">
        <is>
          <t>Trendy aesthetic plus a gut health ACV story at low sugar.</t>
        </is>
      </c>
      <c r="AE86" s="51" t="n"/>
      <c r="AF86" s="53">
        <f>IF(AND(ISNUMBER($P86),ISNUMBER($AL86),$AL86&lt;&gt;0),ROUND($P86/$AL86*100,1),"")</f>
        <v/>
      </c>
      <c r="AG86" s="54">
        <f>IF(AND(ISNUMBER($S86),ISNUMBER($AL86),$AL86&lt;&gt;0),ROUND($S86/$AL86*100,2),"")</f>
        <v/>
      </c>
      <c r="AH86" s="53">
        <f>IF(AND(ISNUMBER($Q86),ISNUMBER($AL86),$AL86&lt;&gt;0),ROUND($Q86/$AL86*100,1),"")</f>
        <v/>
      </c>
      <c r="AI86" s="48">
        <f>IF(ISNUMBER($S86),IF($S86&lt;=1,"Yes","No"),"n/a")</f>
        <v/>
      </c>
      <c r="AJ86" s="48">
        <f>IF(ISNUMBER($S86),ROUND(MAX(0,MIN(100,100-$S86*2.5-IF(ISNUMBER($T86),$T86,0)*0.12+IF($S86&lt;=1,12,0))),0),"")</f>
        <v/>
      </c>
      <c r="AK86" s="48">
        <f>IF(ISNUMBER($Q86),IF($Q86&gt;=100,20,IF($Q86&gt;=30,10,0)),0)+IF(ISNUMBER($R86),IF($R86&gt;=100,20,0),0)+IF(ISNUMBER($P86),IF($P86&gt;=150,20,IF($P86&gt;=50,12,5)),0)+IF(ISNUMBER($S86),IF($S86&lt;=1,15,0),0)</f>
        <v/>
      </c>
      <c r="AL86" s="48" t="n">
        <v>355</v>
      </c>
      <c r="AM86" s="49" t="n"/>
      <c r="AN86" s="48">
        <f>IF(AND(ISNUMBER($P86),ISNUMBER($AL86),$AL86&lt;&gt;0),IF(OR($P86&gt;180,$P86/$AL86*1000&gt;400),"Over ceiling, confirm SKU","Within"),"n/a")</f>
        <v/>
      </c>
      <c r="AO86" s="51" t="n"/>
      <c r="AP86" s="51" t="n"/>
      <c r="AQ86" s="51" t="n"/>
      <c r="AR86" s="34" t="inlineStr">
        <is>
          <t>Retrieved and cited, see Enrichment Log</t>
        </is>
      </c>
      <c r="AS86" s="34" t="inlineStr">
        <is>
          <t>BLANK -&gt; requires live Amazon.ca capture</t>
        </is>
      </c>
      <c r="AT86" s="34" t="inlineStr">
        <is>
          <t>Unverified commercial data</t>
        </is>
      </c>
    </row>
    <row r="87" ht="28" customHeight="1">
      <c r="A87" s="34" t="inlineStr">
        <is>
          <t>Poppi</t>
        </is>
      </c>
      <c r="B87" s="34" t="inlineStr">
        <is>
          <t>Poppi Prebiotic Soda | Grape | 8 pack 355mL</t>
        </is>
      </c>
      <c r="C87" s="34" t="inlineStr">
        <is>
          <t>3) Functional beverage (still/sparkling)</t>
        </is>
      </c>
      <c r="D87" s="34" t="inlineStr">
        <is>
          <t>355 mL can</t>
        </is>
      </c>
      <c r="E87" s="48" t="n">
        <v>8</v>
      </c>
      <c r="F87" s="49" t="n"/>
      <c r="G87" s="50">
        <f>IF(AND(ISNUMBER($F87),ISNUMBER($E87),$E87&lt;&gt;0),$F87/$E87,"")</f>
        <v/>
      </c>
      <c r="H87" s="50">
        <f>IF(AND(ISNUMBER($F87),ISNUMBER($AL87),ISNUMBER($E87),($AL87*$E87)&lt;&gt;0),$F87/($AL87*$E87)*100,"")</f>
        <v/>
      </c>
      <c r="I87" s="51" t="n"/>
      <c r="J87" s="52" t="n"/>
      <c r="K87" s="50">
        <f>IF(AND(ISNUMBER($F87),ISNUMBER($J87)),$F87*(1-$J87),"")</f>
        <v/>
      </c>
      <c r="L87" s="51" t="n"/>
      <c r="M87" s="51" t="n"/>
      <c r="N87" s="50">
        <f>IF(ISNUMBER($F87),($F87-IF(ISNUMBER($AM87),$AM87,0))*(1-IF(ISNUMBER($J87),$J87,0)),"")</f>
        <v/>
      </c>
      <c r="O87" s="34" t="inlineStr">
        <is>
          <t>Grape</t>
        </is>
      </c>
      <c r="P87" s="48" t="n">
        <v>0</v>
      </c>
      <c r="Q87" s="48" t="n">
        <v>10</v>
      </c>
      <c r="R87" s="34" t="inlineStr">
        <is>
          <t>Not listed</t>
        </is>
      </c>
      <c r="S87" s="48" t="n">
        <v>5</v>
      </c>
      <c r="T87" s="48" t="n">
        <v>25</v>
      </c>
      <c r="U87" s="34" t="inlineStr">
        <is>
          <t>Agave + stevia</t>
        </is>
      </c>
      <c r="V87" s="34" t="inlineStr">
        <is>
          <t>Prebiotic, apple cider vinegar, gut health, low sugar (cola/Doc Pop flavours ~40 mg caffeine from green tea; fruit flavours caffeine free)</t>
        </is>
      </c>
      <c r="W87" s="51" t="n"/>
      <c r="X87" s="51" t="n"/>
      <c r="Y87" s="51" t="n"/>
      <c r="Z87" s="51" t="n"/>
      <c r="AA87" s="34" t="inlineStr">
        <is>
          <t>Very High</t>
        </is>
      </c>
      <c r="AB87" s="34" t="inlineStr">
        <is>
          <t>Viral brand; Super Bowl ad; strong Gen Z pull</t>
        </is>
      </c>
      <c r="AC87" s="34" t="inlineStr">
        <is>
          <t>Pretty, prebiotic, apple cider vinegar soda</t>
        </is>
      </c>
      <c r="AD87" s="34" t="inlineStr">
        <is>
          <t>Trendy aesthetic plus a gut health ACV story at low sugar.</t>
        </is>
      </c>
      <c r="AE87" s="51" t="n"/>
      <c r="AF87" s="53">
        <f>IF(AND(ISNUMBER($P87),ISNUMBER($AL87),$AL87&lt;&gt;0),ROUND($P87/$AL87*100,1),"")</f>
        <v/>
      </c>
      <c r="AG87" s="54">
        <f>IF(AND(ISNUMBER($S87),ISNUMBER($AL87),$AL87&lt;&gt;0),ROUND($S87/$AL87*100,2),"")</f>
        <v/>
      </c>
      <c r="AH87" s="53">
        <f>IF(AND(ISNUMBER($Q87),ISNUMBER($AL87),$AL87&lt;&gt;0),ROUND($Q87/$AL87*100,1),"")</f>
        <v/>
      </c>
      <c r="AI87" s="48">
        <f>IF(ISNUMBER($S87),IF($S87&lt;=1,"Yes","No"),"n/a")</f>
        <v/>
      </c>
      <c r="AJ87" s="48">
        <f>IF(ISNUMBER($S87),ROUND(MAX(0,MIN(100,100-$S87*2.5-IF(ISNUMBER($T87),$T87,0)*0.12+IF($S87&lt;=1,12,0))),0),"")</f>
        <v/>
      </c>
      <c r="AK87" s="48">
        <f>IF(ISNUMBER($Q87),IF($Q87&gt;=100,20,IF($Q87&gt;=30,10,0)),0)+IF(ISNUMBER($R87),IF($R87&gt;=100,20,0),0)+IF(ISNUMBER($P87),IF($P87&gt;=150,20,IF($P87&gt;=50,12,5)),0)+IF(ISNUMBER($S87),IF($S87&lt;=1,15,0),0)</f>
        <v/>
      </c>
      <c r="AL87" s="48" t="n">
        <v>355</v>
      </c>
      <c r="AM87" s="49" t="n"/>
      <c r="AN87" s="48">
        <f>IF(AND(ISNUMBER($P87),ISNUMBER($AL87),$AL87&lt;&gt;0),IF(OR($P87&gt;180,$P87/$AL87*1000&gt;400),"Over ceiling, confirm SKU","Within"),"n/a")</f>
        <v/>
      </c>
      <c r="AO87" s="51" t="n"/>
      <c r="AP87" s="51" t="n"/>
      <c r="AQ87" s="51" t="n"/>
      <c r="AR87" s="34" t="inlineStr">
        <is>
          <t>Retrieved and cited, see Enrichment Log</t>
        </is>
      </c>
      <c r="AS87" s="34" t="inlineStr">
        <is>
          <t>BLANK -&gt; requires live Amazon.ca capture</t>
        </is>
      </c>
      <c r="AT87" s="34" t="inlineStr">
        <is>
          <t>Unverified commercial data</t>
        </is>
      </c>
    </row>
    <row r="88" ht="28" customHeight="1">
      <c r="A88" s="34" t="inlineStr">
        <is>
          <t>Poppi</t>
        </is>
      </c>
      <c r="B88" s="34" t="inlineStr">
        <is>
          <t>Poppi Prebiotic Soda | Grape | 12 pack 355mL</t>
        </is>
      </c>
      <c r="C88" s="34" t="inlineStr">
        <is>
          <t>3) Functional beverage (still/sparkling)</t>
        </is>
      </c>
      <c r="D88" s="34" t="inlineStr">
        <is>
          <t>355 mL can</t>
        </is>
      </c>
      <c r="E88" s="48" t="n">
        <v>12</v>
      </c>
      <c r="F88" s="49" t="n"/>
      <c r="G88" s="50">
        <f>IF(AND(ISNUMBER($F88),ISNUMBER($E88),$E88&lt;&gt;0),$F88/$E88,"")</f>
        <v/>
      </c>
      <c r="H88" s="50">
        <f>IF(AND(ISNUMBER($F88),ISNUMBER($AL88),ISNUMBER($E88),($AL88*$E88)&lt;&gt;0),$F88/($AL88*$E88)*100,"")</f>
        <v/>
      </c>
      <c r="I88" s="51" t="n"/>
      <c r="J88" s="52" t="n"/>
      <c r="K88" s="50">
        <f>IF(AND(ISNUMBER($F88),ISNUMBER($J88)),$F88*(1-$J88),"")</f>
        <v/>
      </c>
      <c r="L88" s="51" t="n"/>
      <c r="M88" s="51" t="n"/>
      <c r="N88" s="50">
        <f>IF(ISNUMBER($F88),($F88-IF(ISNUMBER($AM88),$AM88,0))*(1-IF(ISNUMBER($J88),$J88,0)),"")</f>
        <v/>
      </c>
      <c r="O88" s="34" t="inlineStr">
        <is>
          <t>Grape</t>
        </is>
      </c>
      <c r="P88" s="48" t="n">
        <v>0</v>
      </c>
      <c r="Q88" s="48" t="n">
        <v>10</v>
      </c>
      <c r="R88" s="34" t="inlineStr">
        <is>
          <t>Not listed</t>
        </is>
      </c>
      <c r="S88" s="48" t="n">
        <v>5</v>
      </c>
      <c r="T88" s="48" t="n">
        <v>25</v>
      </c>
      <c r="U88" s="34" t="inlineStr">
        <is>
          <t>Agave + stevia</t>
        </is>
      </c>
      <c r="V88" s="34" t="inlineStr">
        <is>
          <t>Prebiotic, apple cider vinegar, gut health, low sugar (cola/Doc Pop flavours ~40 mg caffeine from green tea; fruit flavours caffeine free)</t>
        </is>
      </c>
      <c r="W88" s="51" t="n"/>
      <c r="X88" s="51" t="n"/>
      <c r="Y88" s="51" t="n"/>
      <c r="Z88" s="51" t="n"/>
      <c r="AA88" s="34" t="inlineStr">
        <is>
          <t>Very High</t>
        </is>
      </c>
      <c r="AB88" s="34" t="inlineStr">
        <is>
          <t>Viral brand; Super Bowl ad; strong Gen Z pull</t>
        </is>
      </c>
      <c r="AC88" s="34" t="inlineStr">
        <is>
          <t>Pretty, prebiotic, apple cider vinegar soda</t>
        </is>
      </c>
      <c r="AD88" s="34" t="inlineStr">
        <is>
          <t>Trendy aesthetic plus a gut health ACV story at low sugar.</t>
        </is>
      </c>
      <c r="AE88" s="51" t="n"/>
      <c r="AF88" s="53">
        <f>IF(AND(ISNUMBER($P88),ISNUMBER($AL88),$AL88&lt;&gt;0),ROUND($P88/$AL88*100,1),"")</f>
        <v/>
      </c>
      <c r="AG88" s="54">
        <f>IF(AND(ISNUMBER($S88),ISNUMBER($AL88),$AL88&lt;&gt;0),ROUND($S88/$AL88*100,2),"")</f>
        <v/>
      </c>
      <c r="AH88" s="53">
        <f>IF(AND(ISNUMBER($Q88),ISNUMBER($AL88),$AL88&lt;&gt;0),ROUND($Q88/$AL88*100,1),"")</f>
        <v/>
      </c>
      <c r="AI88" s="48">
        <f>IF(ISNUMBER($S88),IF($S88&lt;=1,"Yes","No"),"n/a")</f>
        <v/>
      </c>
      <c r="AJ88" s="48">
        <f>IF(ISNUMBER($S88),ROUND(MAX(0,MIN(100,100-$S88*2.5-IF(ISNUMBER($T88),$T88,0)*0.12+IF($S88&lt;=1,12,0))),0),"")</f>
        <v/>
      </c>
      <c r="AK88" s="48">
        <f>IF(ISNUMBER($Q88),IF($Q88&gt;=100,20,IF($Q88&gt;=30,10,0)),0)+IF(ISNUMBER($R88),IF($R88&gt;=100,20,0),0)+IF(ISNUMBER($P88),IF($P88&gt;=150,20,IF($P88&gt;=50,12,5)),0)+IF(ISNUMBER($S88),IF($S88&lt;=1,15,0),0)</f>
        <v/>
      </c>
      <c r="AL88" s="48" t="n">
        <v>355</v>
      </c>
      <c r="AM88" s="49" t="n"/>
      <c r="AN88" s="48">
        <f>IF(AND(ISNUMBER($P88),ISNUMBER($AL88),$AL88&lt;&gt;0),IF(OR($P88&gt;180,$P88/$AL88*1000&gt;400),"Over ceiling, confirm SKU","Within"),"n/a")</f>
        <v/>
      </c>
      <c r="AO88" s="51" t="n"/>
      <c r="AP88" s="51" t="n"/>
      <c r="AQ88" s="51" t="n"/>
      <c r="AR88" s="34" t="inlineStr">
        <is>
          <t>Retrieved and cited, see Enrichment Log</t>
        </is>
      </c>
      <c r="AS88" s="34" t="inlineStr">
        <is>
          <t>BLANK -&gt; requires live Amazon.ca capture</t>
        </is>
      </c>
      <c r="AT88" s="34" t="inlineStr">
        <is>
          <t>Unverified commercial data</t>
        </is>
      </c>
    </row>
    <row r="89" ht="28" customHeight="1">
      <c r="A89" s="34" t="inlineStr">
        <is>
          <t>Poppi</t>
        </is>
      </c>
      <c r="B89" s="34" t="inlineStr">
        <is>
          <t>Poppi Prebiotic Soda | Grape | 15 pack 355mL</t>
        </is>
      </c>
      <c r="C89" s="34" t="inlineStr">
        <is>
          <t>3) Functional beverage (still/sparkling)</t>
        </is>
      </c>
      <c r="D89" s="34" t="inlineStr">
        <is>
          <t>355 mL can</t>
        </is>
      </c>
      <c r="E89" s="48" t="n">
        <v>15</v>
      </c>
      <c r="F89" s="49" t="n"/>
      <c r="G89" s="50">
        <f>IF(AND(ISNUMBER($F89),ISNUMBER($E89),$E89&lt;&gt;0),$F89/$E89,"")</f>
        <v/>
      </c>
      <c r="H89" s="50">
        <f>IF(AND(ISNUMBER($F89),ISNUMBER($AL89),ISNUMBER($E89),($AL89*$E89)&lt;&gt;0),$F89/($AL89*$E89)*100,"")</f>
        <v/>
      </c>
      <c r="I89" s="51" t="n"/>
      <c r="J89" s="52" t="n"/>
      <c r="K89" s="50">
        <f>IF(AND(ISNUMBER($F89),ISNUMBER($J89)),$F89*(1-$J89),"")</f>
        <v/>
      </c>
      <c r="L89" s="51" t="n"/>
      <c r="M89" s="51" t="n"/>
      <c r="N89" s="50">
        <f>IF(ISNUMBER($F89),($F89-IF(ISNUMBER($AM89),$AM89,0))*(1-IF(ISNUMBER($J89),$J89,0)),"")</f>
        <v/>
      </c>
      <c r="O89" s="34" t="inlineStr">
        <is>
          <t>Grape</t>
        </is>
      </c>
      <c r="P89" s="48" t="n">
        <v>0</v>
      </c>
      <c r="Q89" s="48" t="n">
        <v>10</v>
      </c>
      <c r="R89" s="34" t="inlineStr">
        <is>
          <t>Not listed</t>
        </is>
      </c>
      <c r="S89" s="48" t="n">
        <v>5</v>
      </c>
      <c r="T89" s="48" t="n">
        <v>25</v>
      </c>
      <c r="U89" s="34" t="inlineStr">
        <is>
          <t>Agave + stevia</t>
        </is>
      </c>
      <c r="V89" s="34" t="inlineStr">
        <is>
          <t>Prebiotic, apple cider vinegar, gut health, low sugar (cola/Doc Pop flavours ~40 mg caffeine from green tea; fruit flavours caffeine free)</t>
        </is>
      </c>
      <c r="W89" s="51" t="n"/>
      <c r="X89" s="51" t="n"/>
      <c r="Y89" s="51" t="n"/>
      <c r="Z89" s="51" t="n"/>
      <c r="AA89" s="34" t="inlineStr">
        <is>
          <t>Very High</t>
        </is>
      </c>
      <c r="AB89" s="34" t="inlineStr">
        <is>
          <t>Viral brand; Super Bowl ad; strong Gen Z pull</t>
        </is>
      </c>
      <c r="AC89" s="34" t="inlineStr">
        <is>
          <t>Pretty, prebiotic, apple cider vinegar soda</t>
        </is>
      </c>
      <c r="AD89" s="34" t="inlineStr">
        <is>
          <t>Trendy aesthetic plus a gut health ACV story at low sugar.</t>
        </is>
      </c>
      <c r="AE89" s="51" t="n"/>
      <c r="AF89" s="53">
        <f>IF(AND(ISNUMBER($P89),ISNUMBER($AL89),$AL89&lt;&gt;0),ROUND($P89/$AL89*100,1),"")</f>
        <v/>
      </c>
      <c r="AG89" s="54">
        <f>IF(AND(ISNUMBER($S89),ISNUMBER($AL89),$AL89&lt;&gt;0),ROUND($S89/$AL89*100,2),"")</f>
        <v/>
      </c>
      <c r="AH89" s="53">
        <f>IF(AND(ISNUMBER($Q89),ISNUMBER($AL89),$AL89&lt;&gt;0),ROUND($Q89/$AL89*100,1),"")</f>
        <v/>
      </c>
      <c r="AI89" s="48">
        <f>IF(ISNUMBER($S89),IF($S89&lt;=1,"Yes","No"),"n/a")</f>
        <v/>
      </c>
      <c r="AJ89" s="48">
        <f>IF(ISNUMBER($S89),ROUND(MAX(0,MIN(100,100-$S89*2.5-IF(ISNUMBER($T89),$T89,0)*0.12+IF($S89&lt;=1,12,0))),0),"")</f>
        <v/>
      </c>
      <c r="AK89" s="48">
        <f>IF(ISNUMBER($Q89),IF($Q89&gt;=100,20,IF($Q89&gt;=30,10,0)),0)+IF(ISNUMBER($R89),IF($R89&gt;=100,20,0),0)+IF(ISNUMBER($P89),IF($P89&gt;=150,20,IF($P89&gt;=50,12,5)),0)+IF(ISNUMBER($S89),IF($S89&lt;=1,15,0),0)</f>
        <v/>
      </c>
      <c r="AL89" s="48" t="n">
        <v>355</v>
      </c>
      <c r="AM89" s="49" t="n"/>
      <c r="AN89" s="48">
        <f>IF(AND(ISNUMBER($P89),ISNUMBER($AL89),$AL89&lt;&gt;0),IF(OR($P89&gt;180,$P89/$AL89*1000&gt;400),"Over ceiling, confirm SKU","Within"),"n/a")</f>
        <v/>
      </c>
      <c r="AO89" s="51" t="n"/>
      <c r="AP89" s="51" t="n"/>
      <c r="AQ89" s="51" t="n"/>
      <c r="AR89" s="34" t="inlineStr">
        <is>
          <t>Retrieved and cited, see Enrichment Log</t>
        </is>
      </c>
      <c r="AS89" s="34" t="inlineStr">
        <is>
          <t>BLANK -&gt; requires live Amazon.ca capture</t>
        </is>
      </c>
      <c r="AT89" s="34" t="inlineStr">
        <is>
          <t>Unverified commercial data</t>
        </is>
      </c>
    </row>
    <row r="90" ht="28" customHeight="1">
      <c r="A90" s="34" t="inlineStr">
        <is>
          <t>Poppi</t>
        </is>
      </c>
      <c r="B90" s="34" t="inlineStr">
        <is>
          <t>Poppi Prebiotic Soda | Grape | 18 pack 355mL</t>
        </is>
      </c>
      <c r="C90" s="34" t="inlineStr">
        <is>
          <t>3) Functional beverage (still/sparkling)</t>
        </is>
      </c>
      <c r="D90" s="34" t="inlineStr">
        <is>
          <t>355 mL can</t>
        </is>
      </c>
      <c r="E90" s="48" t="n">
        <v>18</v>
      </c>
      <c r="F90" s="49" t="n"/>
      <c r="G90" s="50">
        <f>IF(AND(ISNUMBER($F90),ISNUMBER($E90),$E90&lt;&gt;0),$F90/$E90,"")</f>
        <v/>
      </c>
      <c r="H90" s="50">
        <f>IF(AND(ISNUMBER($F90),ISNUMBER($AL90),ISNUMBER($E90),($AL90*$E90)&lt;&gt;0),$F90/($AL90*$E90)*100,"")</f>
        <v/>
      </c>
      <c r="I90" s="51" t="n"/>
      <c r="J90" s="52" t="n"/>
      <c r="K90" s="50">
        <f>IF(AND(ISNUMBER($F90),ISNUMBER($J90)),$F90*(1-$J90),"")</f>
        <v/>
      </c>
      <c r="L90" s="51" t="n"/>
      <c r="M90" s="51" t="n"/>
      <c r="N90" s="50">
        <f>IF(ISNUMBER($F90),($F90-IF(ISNUMBER($AM90),$AM90,0))*(1-IF(ISNUMBER($J90),$J90,0)),"")</f>
        <v/>
      </c>
      <c r="O90" s="34" t="inlineStr">
        <is>
          <t>Grape</t>
        </is>
      </c>
      <c r="P90" s="48" t="n">
        <v>0</v>
      </c>
      <c r="Q90" s="48" t="n">
        <v>10</v>
      </c>
      <c r="R90" s="34" t="inlineStr">
        <is>
          <t>Not listed</t>
        </is>
      </c>
      <c r="S90" s="48" t="n">
        <v>5</v>
      </c>
      <c r="T90" s="48" t="n">
        <v>25</v>
      </c>
      <c r="U90" s="34" t="inlineStr">
        <is>
          <t>Agave + stevia</t>
        </is>
      </c>
      <c r="V90" s="34" t="inlineStr">
        <is>
          <t>Prebiotic, apple cider vinegar, gut health, low sugar (cola/Doc Pop flavours ~40 mg caffeine from green tea; fruit flavours caffeine free)</t>
        </is>
      </c>
      <c r="W90" s="51" t="n"/>
      <c r="X90" s="51" t="n"/>
      <c r="Y90" s="51" t="n"/>
      <c r="Z90" s="51" t="n"/>
      <c r="AA90" s="34" t="inlineStr">
        <is>
          <t>Very High</t>
        </is>
      </c>
      <c r="AB90" s="34" t="inlineStr">
        <is>
          <t>Viral brand; Super Bowl ad; strong Gen Z pull</t>
        </is>
      </c>
      <c r="AC90" s="34" t="inlineStr">
        <is>
          <t>Pretty, prebiotic, apple cider vinegar soda</t>
        </is>
      </c>
      <c r="AD90" s="34" t="inlineStr">
        <is>
          <t>Trendy aesthetic plus a gut health ACV story at low sugar.</t>
        </is>
      </c>
      <c r="AE90" s="51" t="n"/>
      <c r="AF90" s="53">
        <f>IF(AND(ISNUMBER($P90),ISNUMBER($AL90),$AL90&lt;&gt;0),ROUND($P90/$AL90*100,1),"")</f>
        <v/>
      </c>
      <c r="AG90" s="54">
        <f>IF(AND(ISNUMBER($S90),ISNUMBER($AL90),$AL90&lt;&gt;0),ROUND($S90/$AL90*100,2),"")</f>
        <v/>
      </c>
      <c r="AH90" s="53">
        <f>IF(AND(ISNUMBER($Q90),ISNUMBER($AL90),$AL90&lt;&gt;0),ROUND($Q90/$AL90*100,1),"")</f>
        <v/>
      </c>
      <c r="AI90" s="48">
        <f>IF(ISNUMBER($S90),IF($S90&lt;=1,"Yes","No"),"n/a")</f>
        <v/>
      </c>
      <c r="AJ90" s="48">
        <f>IF(ISNUMBER($S90),ROUND(MAX(0,MIN(100,100-$S90*2.5-IF(ISNUMBER($T90),$T90,0)*0.12+IF($S90&lt;=1,12,0))),0),"")</f>
        <v/>
      </c>
      <c r="AK90" s="48">
        <f>IF(ISNUMBER($Q90),IF($Q90&gt;=100,20,IF($Q90&gt;=30,10,0)),0)+IF(ISNUMBER($R90),IF($R90&gt;=100,20,0),0)+IF(ISNUMBER($P90),IF($P90&gt;=150,20,IF($P90&gt;=50,12,5)),0)+IF(ISNUMBER($S90),IF($S90&lt;=1,15,0),0)</f>
        <v/>
      </c>
      <c r="AL90" s="48" t="n">
        <v>355</v>
      </c>
      <c r="AM90" s="49" t="n"/>
      <c r="AN90" s="48">
        <f>IF(AND(ISNUMBER($P90),ISNUMBER($AL90),$AL90&lt;&gt;0),IF(OR($P90&gt;180,$P90/$AL90*1000&gt;400),"Over ceiling, confirm SKU","Within"),"n/a")</f>
        <v/>
      </c>
      <c r="AO90" s="51" t="n"/>
      <c r="AP90" s="51" t="n"/>
      <c r="AQ90" s="51" t="n"/>
      <c r="AR90" s="34" t="inlineStr">
        <is>
          <t>Retrieved and cited, see Enrichment Log</t>
        </is>
      </c>
      <c r="AS90" s="34" t="inlineStr">
        <is>
          <t>BLANK -&gt; requires live Amazon.ca capture</t>
        </is>
      </c>
      <c r="AT90" s="34" t="inlineStr">
        <is>
          <t>Unverified commercial data</t>
        </is>
      </c>
    </row>
    <row r="91" ht="28" customHeight="1">
      <c r="A91" s="34" t="inlineStr">
        <is>
          <t>Poppi</t>
        </is>
      </c>
      <c r="B91" s="34" t="inlineStr">
        <is>
          <t>Poppi Prebiotic Soda | Grape | 24 pack 355mL</t>
        </is>
      </c>
      <c r="C91" s="34" t="inlineStr">
        <is>
          <t>3) Functional beverage (still/sparkling)</t>
        </is>
      </c>
      <c r="D91" s="34" t="inlineStr">
        <is>
          <t>355 mL can</t>
        </is>
      </c>
      <c r="E91" s="48" t="n">
        <v>24</v>
      </c>
      <c r="F91" s="49" t="n"/>
      <c r="G91" s="50">
        <f>IF(AND(ISNUMBER($F91),ISNUMBER($E91),$E91&lt;&gt;0),$F91/$E91,"")</f>
        <v/>
      </c>
      <c r="H91" s="50">
        <f>IF(AND(ISNUMBER($F91),ISNUMBER($AL91),ISNUMBER($E91),($AL91*$E91)&lt;&gt;0),$F91/($AL91*$E91)*100,"")</f>
        <v/>
      </c>
      <c r="I91" s="51" t="n"/>
      <c r="J91" s="52" t="n"/>
      <c r="K91" s="50">
        <f>IF(AND(ISNUMBER($F91),ISNUMBER($J91)),$F91*(1-$J91),"")</f>
        <v/>
      </c>
      <c r="L91" s="51" t="n"/>
      <c r="M91" s="51" t="n"/>
      <c r="N91" s="50">
        <f>IF(ISNUMBER($F91),($F91-IF(ISNUMBER($AM91),$AM91,0))*(1-IF(ISNUMBER($J91),$J91,0)),"")</f>
        <v/>
      </c>
      <c r="O91" s="34" t="inlineStr">
        <is>
          <t>Grape</t>
        </is>
      </c>
      <c r="P91" s="48" t="n">
        <v>0</v>
      </c>
      <c r="Q91" s="48" t="n">
        <v>10</v>
      </c>
      <c r="R91" s="34" t="inlineStr">
        <is>
          <t>Not listed</t>
        </is>
      </c>
      <c r="S91" s="48" t="n">
        <v>5</v>
      </c>
      <c r="T91" s="48" t="n">
        <v>25</v>
      </c>
      <c r="U91" s="34" t="inlineStr">
        <is>
          <t>Agave + stevia</t>
        </is>
      </c>
      <c r="V91" s="34" t="inlineStr">
        <is>
          <t>Prebiotic, apple cider vinegar, gut health, low sugar (cola/Doc Pop flavours ~40 mg caffeine from green tea; fruit flavours caffeine free)</t>
        </is>
      </c>
      <c r="W91" s="51" t="n"/>
      <c r="X91" s="51" t="n"/>
      <c r="Y91" s="51" t="n"/>
      <c r="Z91" s="51" t="n"/>
      <c r="AA91" s="34" t="inlineStr">
        <is>
          <t>Very High</t>
        </is>
      </c>
      <c r="AB91" s="34" t="inlineStr">
        <is>
          <t>Viral brand; Super Bowl ad; strong Gen Z pull</t>
        </is>
      </c>
      <c r="AC91" s="34" t="inlineStr">
        <is>
          <t>Pretty, prebiotic, apple cider vinegar soda</t>
        </is>
      </c>
      <c r="AD91" s="34" t="inlineStr">
        <is>
          <t>Trendy aesthetic plus a gut health ACV story at low sugar.</t>
        </is>
      </c>
      <c r="AE91" s="51" t="n"/>
      <c r="AF91" s="53">
        <f>IF(AND(ISNUMBER($P91),ISNUMBER($AL91),$AL91&lt;&gt;0),ROUND($P91/$AL91*100,1),"")</f>
        <v/>
      </c>
      <c r="AG91" s="54">
        <f>IF(AND(ISNUMBER($S91),ISNUMBER($AL91),$AL91&lt;&gt;0),ROUND($S91/$AL91*100,2),"")</f>
        <v/>
      </c>
      <c r="AH91" s="53">
        <f>IF(AND(ISNUMBER($Q91),ISNUMBER($AL91),$AL91&lt;&gt;0),ROUND($Q91/$AL91*100,1),"")</f>
        <v/>
      </c>
      <c r="AI91" s="48">
        <f>IF(ISNUMBER($S91),IF($S91&lt;=1,"Yes","No"),"n/a")</f>
        <v/>
      </c>
      <c r="AJ91" s="48">
        <f>IF(ISNUMBER($S91),ROUND(MAX(0,MIN(100,100-$S91*2.5-IF(ISNUMBER($T91),$T91,0)*0.12+IF($S91&lt;=1,12,0))),0),"")</f>
        <v/>
      </c>
      <c r="AK91" s="48">
        <f>IF(ISNUMBER($Q91),IF($Q91&gt;=100,20,IF($Q91&gt;=30,10,0)),0)+IF(ISNUMBER($R91),IF($R91&gt;=100,20,0),0)+IF(ISNUMBER($P91),IF($P91&gt;=150,20,IF($P91&gt;=50,12,5)),0)+IF(ISNUMBER($S91),IF($S91&lt;=1,15,0),0)</f>
        <v/>
      </c>
      <c r="AL91" s="48" t="n">
        <v>355</v>
      </c>
      <c r="AM91" s="49" t="n"/>
      <c r="AN91" s="48">
        <f>IF(AND(ISNUMBER($P91),ISNUMBER($AL91),$AL91&lt;&gt;0),IF(OR($P91&gt;180,$P91/$AL91*1000&gt;400),"Over ceiling, confirm SKU","Within"),"n/a")</f>
        <v/>
      </c>
      <c r="AO91" s="51" t="n"/>
      <c r="AP91" s="51" t="n"/>
      <c r="AQ91" s="51" t="n"/>
      <c r="AR91" s="34" t="inlineStr">
        <is>
          <t>Retrieved and cited, see Enrichment Log</t>
        </is>
      </c>
      <c r="AS91" s="34" t="inlineStr">
        <is>
          <t>BLANK -&gt; requires live Amazon.ca capture</t>
        </is>
      </c>
      <c r="AT91" s="34" t="inlineStr">
        <is>
          <t>Unverified commercial data</t>
        </is>
      </c>
    </row>
    <row r="92" ht="28" customHeight="1">
      <c r="A92" s="34" t="inlineStr">
        <is>
          <t>Poppi</t>
        </is>
      </c>
      <c r="B92" s="34" t="inlineStr">
        <is>
          <t>Poppi Prebiotic Soda | Watermelon | single 355mL</t>
        </is>
      </c>
      <c r="C92" s="34" t="inlineStr">
        <is>
          <t>3) Functional beverage (still/sparkling)</t>
        </is>
      </c>
      <c r="D92" s="34" t="inlineStr">
        <is>
          <t>355 mL can</t>
        </is>
      </c>
      <c r="E92" s="48" t="n">
        <v>1</v>
      </c>
      <c r="F92" s="49" t="n"/>
      <c r="G92" s="50">
        <f>IF(AND(ISNUMBER($F92),ISNUMBER($E92),$E92&lt;&gt;0),$F92/$E92,"")</f>
        <v/>
      </c>
      <c r="H92" s="50">
        <f>IF(AND(ISNUMBER($F92),ISNUMBER($AL92),ISNUMBER($E92),($AL92*$E92)&lt;&gt;0),$F92/($AL92*$E92)*100,"")</f>
        <v/>
      </c>
      <c r="I92" s="51" t="n"/>
      <c r="J92" s="52" t="n"/>
      <c r="K92" s="50">
        <f>IF(AND(ISNUMBER($F92),ISNUMBER($J92)),$F92*(1-$J92),"")</f>
        <v/>
      </c>
      <c r="L92" s="51" t="n"/>
      <c r="M92" s="51" t="n"/>
      <c r="N92" s="50">
        <f>IF(ISNUMBER($F92),($F92-IF(ISNUMBER($AM92),$AM92,0))*(1-IF(ISNUMBER($J92),$J92,0)),"")</f>
        <v/>
      </c>
      <c r="O92" s="34" t="inlineStr">
        <is>
          <t>Watermelon</t>
        </is>
      </c>
      <c r="P92" s="48" t="n">
        <v>0</v>
      </c>
      <c r="Q92" s="48" t="n">
        <v>10</v>
      </c>
      <c r="R92" s="34" t="inlineStr">
        <is>
          <t>Not listed</t>
        </is>
      </c>
      <c r="S92" s="48" t="n">
        <v>5</v>
      </c>
      <c r="T92" s="48" t="n">
        <v>25</v>
      </c>
      <c r="U92" s="34" t="inlineStr">
        <is>
          <t>Agave + stevia</t>
        </is>
      </c>
      <c r="V92" s="34" t="inlineStr">
        <is>
          <t>Prebiotic, apple cider vinegar, gut health, low sugar (cola/Doc Pop flavours ~40 mg caffeine from green tea; fruit flavours caffeine free)</t>
        </is>
      </c>
      <c r="W92" s="51" t="n"/>
      <c r="X92" s="51" t="n"/>
      <c r="Y92" s="51" t="n"/>
      <c r="Z92" s="51" t="n"/>
      <c r="AA92" s="34" t="inlineStr">
        <is>
          <t>Very High</t>
        </is>
      </c>
      <c r="AB92" s="34" t="inlineStr">
        <is>
          <t>Viral brand; Super Bowl ad; strong Gen Z pull</t>
        </is>
      </c>
      <c r="AC92" s="34" t="inlineStr">
        <is>
          <t>Pretty, prebiotic, apple cider vinegar soda</t>
        </is>
      </c>
      <c r="AD92" s="34" t="inlineStr">
        <is>
          <t>Trendy aesthetic plus a gut health ACV story at low sugar.</t>
        </is>
      </c>
      <c r="AE92" s="51" t="n"/>
      <c r="AF92" s="53">
        <f>IF(AND(ISNUMBER($P92),ISNUMBER($AL92),$AL92&lt;&gt;0),ROUND($P92/$AL92*100,1),"")</f>
        <v/>
      </c>
      <c r="AG92" s="54">
        <f>IF(AND(ISNUMBER($S92),ISNUMBER($AL92),$AL92&lt;&gt;0),ROUND($S92/$AL92*100,2),"")</f>
        <v/>
      </c>
      <c r="AH92" s="53">
        <f>IF(AND(ISNUMBER($Q92),ISNUMBER($AL92),$AL92&lt;&gt;0),ROUND($Q92/$AL92*100,1),"")</f>
        <v/>
      </c>
      <c r="AI92" s="48">
        <f>IF(ISNUMBER($S92),IF($S92&lt;=1,"Yes","No"),"n/a")</f>
        <v/>
      </c>
      <c r="AJ92" s="48">
        <f>IF(ISNUMBER($S92),ROUND(MAX(0,MIN(100,100-$S92*2.5-IF(ISNUMBER($T92),$T92,0)*0.12+IF($S92&lt;=1,12,0))),0),"")</f>
        <v/>
      </c>
      <c r="AK92" s="48">
        <f>IF(ISNUMBER($Q92),IF($Q92&gt;=100,20,IF($Q92&gt;=30,10,0)),0)+IF(ISNUMBER($R92),IF($R92&gt;=100,20,0),0)+IF(ISNUMBER($P92),IF($P92&gt;=150,20,IF($P92&gt;=50,12,5)),0)+IF(ISNUMBER($S92),IF($S92&lt;=1,15,0),0)</f>
        <v/>
      </c>
      <c r="AL92" s="48" t="n">
        <v>355</v>
      </c>
      <c r="AM92" s="49" t="n"/>
      <c r="AN92" s="48">
        <f>IF(AND(ISNUMBER($P92),ISNUMBER($AL92),$AL92&lt;&gt;0),IF(OR($P92&gt;180,$P92/$AL92*1000&gt;400),"Over ceiling, confirm SKU","Within"),"n/a")</f>
        <v/>
      </c>
      <c r="AO92" s="51" t="n"/>
      <c r="AP92" s="51" t="n"/>
      <c r="AQ92" s="51" t="n"/>
      <c r="AR92" s="34" t="inlineStr">
        <is>
          <t>Retrieved and cited, see Enrichment Log</t>
        </is>
      </c>
      <c r="AS92" s="34" t="inlineStr">
        <is>
          <t>BLANK -&gt; requires live Amazon.ca capture</t>
        </is>
      </c>
      <c r="AT92" s="34" t="inlineStr">
        <is>
          <t>Unverified commercial data</t>
        </is>
      </c>
    </row>
    <row r="93" ht="28" customHeight="1">
      <c r="A93" s="34" t="inlineStr">
        <is>
          <t>Poppi</t>
        </is>
      </c>
      <c r="B93" s="34" t="inlineStr">
        <is>
          <t>Poppi Prebiotic Soda | Watermelon | 8 pack 355mL</t>
        </is>
      </c>
      <c r="C93" s="34" t="inlineStr">
        <is>
          <t>3) Functional beverage (still/sparkling)</t>
        </is>
      </c>
      <c r="D93" s="34" t="inlineStr">
        <is>
          <t>355 mL can</t>
        </is>
      </c>
      <c r="E93" s="48" t="n">
        <v>8</v>
      </c>
      <c r="F93" s="49" t="n"/>
      <c r="G93" s="50">
        <f>IF(AND(ISNUMBER($F93),ISNUMBER($E93),$E93&lt;&gt;0),$F93/$E93,"")</f>
        <v/>
      </c>
      <c r="H93" s="50">
        <f>IF(AND(ISNUMBER($F93),ISNUMBER($AL93),ISNUMBER($E93),($AL93*$E93)&lt;&gt;0),$F93/($AL93*$E93)*100,"")</f>
        <v/>
      </c>
      <c r="I93" s="51" t="n"/>
      <c r="J93" s="52" t="n"/>
      <c r="K93" s="50">
        <f>IF(AND(ISNUMBER($F93),ISNUMBER($J93)),$F93*(1-$J93),"")</f>
        <v/>
      </c>
      <c r="L93" s="51" t="n"/>
      <c r="M93" s="51" t="n"/>
      <c r="N93" s="50">
        <f>IF(ISNUMBER($F93),($F93-IF(ISNUMBER($AM93),$AM93,0))*(1-IF(ISNUMBER($J93),$J93,0)),"")</f>
        <v/>
      </c>
      <c r="O93" s="34" t="inlineStr">
        <is>
          <t>Watermelon</t>
        </is>
      </c>
      <c r="P93" s="48" t="n">
        <v>0</v>
      </c>
      <c r="Q93" s="48" t="n">
        <v>10</v>
      </c>
      <c r="R93" s="34" t="inlineStr">
        <is>
          <t>Not listed</t>
        </is>
      </c>
      <c r="S93" s="48" t="n">
        <v>5</v>
      </c>
      <c r="T93" s="48" t="n">
        <v>25</v>
      </c>
      <c r="U93" s="34" t="inlineStr">
        <is>
          <t>Agave + stevia</t>
        </is>
      </c>
      <c r="V93" s="34" t="inlineStr">
        <is>
          <t>Prebiotic, apple cider vinegar, gut health, low sugar (cola/Doc Pop flavours ~40 mg caffeine from green tea; fruit flavours caffeine free)</t>
        </is>
      </c>
      <c r="W93" s="51" t="n"/>
      <c r="X93" s="51" t="n"/>
      <c r="Y93" s="51" t="n"/>
      <c r="Z93" s="51" t="n"/>
      <c r="AA93" s="34" t="inlineStr">
        <is>
          <t>Very High</t>
        </is>
      </c>
      <c r="AB93" s="34" t="inlineStr">
        <is>
          <t>Viral brand; Super Bowl ad; strong Gen Z pull</t>
        </is>
      </c>
      <c r="AC93" s="34" t="inlineStr">
        <is>
          <t>Pretty, prebiotic, apple cider vinegar soda</t>
        </is>
      </c>
      <c r="AD93" s="34" t="inlineStr">
        <is>
          <t>Trendy aesthetic plus a gut health ACV story at low sugar.</t>
        </is>
      </c>
      <c r="AE93" s="51" t="n"/>
      <c r="AF93" s="53">
        <f>IF(AND(ISNUMBER($P93),ISNUMBER($AL93),$AL93&lt;&gt;0),ROUND($P93/$AL93*100,1),"")</f>
        <v/>
      </c>
      <c r="AG93" s="54">
        <f>IF(AND(ISNUMBER($S93),ISNUMBER($AL93),$AL93&lt;&gt;0),ROUND($S93/$AL93*100,2),"")</f>
        <v/>
      </c>
      <c r="AH93" s="53">
        <f>IF(AND(ISNUMBER($Q93),ISNUMBER($AL93),$AL93&lt;&gt;0),ROUND($Q93/$AL93*100,1),"")</f>
        <v/>
      </c>
      <c r="AI93" s="48">
        <f>IF(ISNUMBER($S93),IF($S93&lt;=1,"Yes","No"),"n/a")</f>
        <v/>
      </c>
      <c r="AJ93" s="48">
        <f>IF(ISNUMBER($S93),ROUND(MAX(0,MIN(100,100-$S93*2.5-IF(ISNUMBER($T93),$T93,0)*0.12+IF($S93&lt;=1,12,0))),0),"")</f>
        <v/>
      </c>
      <c r="AK93" s="48">
        <f>IF(ISNUMBER($Q93),IF($Q93&gt;=100,20,IF($Q93&gt;=30,10,0)),0)+IF(ISNUMBER($R93),IF($R93&gt;=100,20,0),0)+IF(ISNUMBER($P93),IF($P93&gt;=150,20,IF($P93&gt;=50,12,5)),0)+IF(ISNUMBER($S93),IF($S93&lt;=1,15,0),0)</f>
        <v/>
      </c>
      <c r="AL93" s="48" t="n">
        <v>355</v>
      </c>
      <c r="AM93" s="49" t="n"/>
      <c r="AN93" s="48">
        <f>IF(AND(ISNUMBER($P93),ISNUMBER($AL93),$AL93&lt;&gt;0),IF(OR($P93&gt;180,$P93/$AL93*1000&gt;400),"Over ceiling, confirm SKU","Within"),"n/a")</f>
        <v/>
      </c>
      <c r="AO93" s="51" t="n"/>
      <c r="AP93" s="51" t="n"/>
      <c r="AQ93" s="51" t="n"/>
      <c r="AR93" s="34" t="inlineStr">
        <is>
          <t>Retrieved and cited, see Enrichment Log</t>
        </is>
      </c>
      <c r="AS93" s="34" t="inlineStr">
        <is>
          <t>BLANK -&gt; requires live Amazon.ca capture</t>
        </is>
      </c>
      <c r="AT93" s="34" t="inlineStr">
        <is>
          <t>Unverified commercial data</t>
        </is>
      </c>
    </row>
    <row r="94" ht="28" customHeight="1">
      <c r="A94" s="34" t="inlineStr">
        <is>
          <t>Poppi</t>
        </is>
      </c>
      <c r="B94" s="34" t="inlineStr">
        <is>
          <t>Poppi Prebiotic Soda | Watermelon | 12 pack 355mL</t>
        </is>
      </c>
      <c r="C94" s="34" t="inlineStr">
        <is>
          <t>3) Functional beverage (still/sparkling)</t>
        </is>
      </c>
      <c r="D94" s="34" t="inlineStr">
        <is>
          <t>355 mL can</t>
        </is>
      </c>
      <c r="E94" s="48" t="n">
        <v>12</v>
      </c>
      <c r="F94" s="49" t="n"/>
      <c r="G94" s="50">
        <f>IF(AND(ISNUMBER($F94),ISNUMBER($E94),$E94&lt;&gt;0),$F94/$E94,"")</f>
        <v/>
      </c>
      <c r="H94" s="50">
        <f>IF(AND(ISNUMBER($F94),ISNUMBER($AL94),ISNUMBER($E94),($AL94*$E94)&lt;&gt;0),$F94/($AL94*$E94)*100,"")</f>
        <v/>
      </c>
      <c r="I94" s="51" t="n"/>
      <c r="J94" s="52" t="n"/>
      <c r="K94" s="50">
        <f>IF(AND(ISNUMBER($F94),ISNUMBER($J94)),$F94*(1-$J94),"")</f>
        <v/>
      </c>
      <c r="L94" s="51" t="n"/>
      <c r="M94" s="51" t="n"/>
      <c r="N94" s="50">
        <f>IF(ISNUMBER($F94),($F94-IF(ISNUMBER($AM94),$AM94,0))*(1-IF(ISNUMBER($J94),$J94,0)),"")</f>
        <v/>
      </c>
      <c r="O94" s="34" t="inlineStr">
        <is>
          <t>Watermelon</t>
        </is>
      </c>
      <c r="P94" s="48" t="n">
        <v>0</v>
      </c>
      <c r="Q94" s="48" t="n">
        <v>10</v>
      </c>
      <c r="R94" s="34" t="inlineStr">
        <is>
          <t>Not listed</t>
        </is>
      </c>
      <c r="S94" s="48" t="n">
        <v>5</v>
      </c>
      <c r="T94" s="48" t="n">
        <v>25</v>
      </c>
      <c r="U94" s="34" t="inlineStr">
        <is>
          <t>Agave + stevia</t>
        </is>
      </c>
      <c r="V94" s="34" t="inlineStr">
        <is>
          <t>Prebiotic, apple cider vinegar, gut health, low sugar (cola/Doc Pop flavours ~40 mg caffeine from green tea; fruit flavours caffeine free)</t>
        </is>
      </c>
      <c r="W94" s="51" t="n"/>
      <c r="X94" s="51" t="n"/>
      <c r="Y94" s="51" t="n"/>
      <c r="Z94" s="51" t="n"/>
      <c r="AA94" s="34" t="inlineStr">
        <is>
          <t>Very High</t>
        </is>
      </c>
      <c r="AB94" s="34" t="inlineStr">
        <is>
          <t>Viral brand; Super Bowl ad; strong Gen Z pull</t>
        </is>
      </c>
      <c r="AC94" s="34" t="inlineStr">
        <is>
          <t>Pretty, prebiotic, apple cider vinegar soda</t>
        </is>
      </c>
      <c r="AD94" s="34" t="inlineStr">
        <is>
          <t>Trendy aesthetic plus a gut health ACV story at low sugar.</t>
        </is>
      </c>
      <c r="AE94" s="51" t="n"/>
      <c r="AF94" s="53">
        <f>IF(AND(ISNUMBER($P94),ISNUMBER($AL94),$AL94&lt;&gt;0),ROUND($P94/$AL94*100,1),"")</f>
        <v/>
      </c>
      <c r="AG94" s="54">
        <f>IF(AND(ISNUMBER($S94),ISNUMBER($AL94),$AL94&lt;&gt;0),ROUND($S94/$AL94*100,2),"")</f>
        <v/>
      </c>
      <c r="AH94" s="53">
        <f>IF(AND(ISNUMBER($Q94),ISNUMBER($AL94),$AL94&lt;&gt;0),ROUND($Q94/$AL94*100,1),"")</f>
        <v/>
      </c>
      <c r="AI94" s="48">
        <f>IF(ISNUMBER($S94),IF($S94&lt;=1,"Yes","No"),"n/a")</f>
        <v/>
      </c>
      <c r="AJ94" s="48">
        <f>IF(ISNUMBER($S94),ROUND(MAX(0,MIN(100,100-$S94*2.5-IF(ISNUMBER($T94),$T94,0)*0.12+IF($S94&lt;=1,12,0))),0),"")</f>
        <v/>
      </c>
      <c r="AK94" s="48">
        <f>IF(ISNUMBER($Q94),IF($Q94&gt;=100,20,IF($Q94&gt;=30,10,0)),0)+IF(ISNUMBER($R94),IF($R94&gt;=100,20,0),0)+IF(ISNUMBER($P94),IF($P94&gt;=150,20,IF($P94&gt;=50,12,5)),0)+IF(ISNUMBER($S94),IF($S94&lt;=1,15,0),0)</f>
        <v/>
      </c>
      <c r="AL94" s="48" t="n">
        <v>355</v>
      </c>
      <c r="AM94" s="49" t="n"/>
      <c r="AN94" s="48">
        <f>IF(AND(ISNUMBER($P94),ISNUMBER($AL94),$AL94&lt;&gt;0),IF(OR($P94&gt;180,$P94/$AL94*1000&gt;400),"Over ceiling, confirm SKU","Within"),"n/a")</f>
        <v/>
      </c>
      <c r="AO94" s="51" t="n"/>
      <c r="AP94" s="51" t="n"/>
      <c r="AQ94" s="51" t="n"/>
      <c r="AR94" s="34" t="inlineStr">
        <is>
          <t>Retrieved and cited, see Enrichment Log</t>
        </is>
      </c>
      <c r="AS94" s="34" t="inlineStr">
        <is>
          <t>BLANK -&gt; requires live Amazon.ca capture</t>
        </is>
      </c>
      <c r="AT94" s="34" t="inlineStr">
        <is>
          <t>Unverified commercial data</t>
        </is>
      </c>
    </row>
    <row r="95" ht="28" customHeight="1">
      <c r="A95" s="34" t="inlineStr">
        <is>
          <t>Poppi</t>
        </is>
      </c>
      <c r="B95" s="34" t="inlineStr">
        <is>
          <t>Poppi Prebiotic Soda | Watermelon | 15 pack 355mL</t>
        </is>
      </c>
      <c r="C95" s="34" t="inlineStr">
        <is>
          <t>3) Functional beverage (still/sparkling)</t>
        </is>
      </c>
      <c r="D95" s="34" t="inlineStr">
        <is>
          <t>355 mL can</t>
        </is>
      </c>
      <c r="E95" s="48" t="n">
        <v>15</v>
      </c>
      <c r="F95" s="49" t="n"/>
      <c r="G95" s="50">
        <f>IF(AND(ISNUMBER($F95),ISNUMBER($E95),$E95&lt;&gt;0),$F95/$E95,"")</f>
        <v/>
      </c>
      <c r="H95" s="50">
        <f>IF(AND(ISNUMBER($F95),ISNUMBER($AL95),ISNUMBER($E95),($AL95*$E95)&lt;&gt;0),$F95/($AL95*$E95)*100,"")</f>
        <v/>
      </c>
      <c r="I95" s="51" t="n"/>
      <c r="J95" s="52" t="n"/>
      <c r="K95" s="50">
        <f>IF(AND(ISNUMBER($F95),ISNUMBER($J95)),$F95*(1-$J95),"")</f>
        <v/>
      </c>
      <c r="L95" s="51" t="n"/>
      <c r="M95" s="51" t="n"/>
      <c r="N95" s="50">
        <f>IF(ISNUMBER($F95),($F95-IF(ISNUMBER($AM95),$AM95,0))*(1-IF(ISNUMBER($J95),$J95,0)),"")</f>
        <v/>
      </c>
      <c r="O95" s="34" t="inlineStr">
        <is>
          <t>Watermelon</t>
        </is>
      </c>
      <c r="P95" s="48" t="n">
        <v>0</v>
      </c>
      <c r="Q95" s="48" t="n">
        <v>10</v>
      </c>
      <c r="R95" s="34" t="inlineStr">
        <is>
          <t>Not listed</t>
        </is>
      </c>
      <c r="S95" s="48" t="n">
        <v>5</v>
      </c>
      <c r="T95" s="48" t="n">
        <v>25</v>
      </c>
      <c r="U95" s="34" t="inlineStr">
        <is>
          <t>Agave + stevia</t>
        </is>
      </c>
      <c r="V95" s="34" t="inlineStr">
        <is>
          <t>Prebiotic, apple cider vinegar, gut health, low sugar (cola/Doc Pop flavours ~40 mg caffeine from green tea; fruit flavours caffeine free)</t>
        </is>
      </c>
      <c r="W95" s="51" t="n"/>
      <c r="X95" s="51" t="n"/>
      <c r="Y95" s="51" t="n"/>
      <c r="Z95" s="51" t="n"/>
      <c r="AA95" s="34" t="inlineStr">
        <is>
          <t>Very High</t>
        </is>
      </c>
      <c r="AB95" s="34" t="inlineStr">
        <is>
          <t>Viral brand; Super Bowl ad; strong Gen Z pull</t>
        </is>
      </c>
      <c r="AC95" s="34" t="inlineStr">
        <is>
          <t>Pretty, prebiotic, apple cider vinegar soda</t>
        </is>
      </c>
      <c r="AD95" s="34" t="inlineStr">
        <is>
          <t>Trendy aesthetic plus a gut health ACV story at low sugar.</t>
        </is>
      </c>
      <c r="AE95" s="51" t="n"/>
      <c r="AF95" s="53">
        <f>IF(AND(ISNUMBER($P95),ISNUMBER($AL95),$AL95&lt;&gt;0),ROUND($P95/$AL95*100,1),"")</f>
        <v/>
      </c>
      <c r="AG95" s="54">
        <f>IF(AND(ISNUMBER($S95),ISNUMBER($AL95),$AL95&lt;&gt;0),ROUND($S95/$AL95*100,2),"")</f>
        <v/>
      </c>
      <c r="AH95" s="53">
        <f>IF(AND(ISNUMBER($Q95),ISNUMBER($AL95),$AL95&lt;&gt;0),ROUND($Q95/$AL95*100,1),"")</f>
        <v/>
      </c>
      <c r="AI95" s="48">
        <f>IF(ISNUMBER($S95),IF($S95&lt;=1,"Yes","No"),"n/a")</f>
        <v/>
      </c>
      <c r="AJ95" s="48">
        <f>IF(ISNUMBER($S95),ROUND(MAX(0,MIN(100,100-$S95*2.5-IF(ISNUMBER($T95),$T95,0)*0.12+IF($S95&lt;=1,12,0))),0),"")</f>
        <v/>
      </c>
      <c r="AK95" s="48">
        <f>IF(ISNUMBER($Q95),IF($Q95&gt;=100,20,IF($Q95&gt;=30,10,0)),0)+IF(ISNUMBER($R95),IF($R95&gt;=100,20,0),0)+IF(ISNUMBER($P95),IF($P95&gt;=150,20,IF($P95&gt;=50,12,5)),0)+IF(ISNUMBER($S95),IF($S95&lt;=1,15,0),0)</f>
        <v/>
      </c>
      <c r="AL95" s="48" t="n">
        <v>355</v>
      </c>
      <c r="AM95" s="49" t="n"/>
      <c r="AN95" s="48">
        <f>IF(AND(ISNUMBER($P95),ISNUMBER($AL95),$AL95&lt;&gt;0),IF(OR($P95&gt;180,$P95/$AL95*1000&gt;400),"Over ceiling, confirm SKU","Within"),"n/a")</f>
        <v/>
      </c>
      <c r="AO95" s="51" t="n"/>
      <c r="AP95" s="51" t="n"/>
      <c r="AQ95" s="51" t="n"/>
      <c r="AR95" s="34" t="inlineStr">
        <is>
          <t>Retrieved and cited, see Enrichment Log</t>
        </is>
      </c>
      <c r="AS95" s="34" t="inlineStr">
        <is>
          <t>BLANK -&gt; requires live Amazon.ca capture</t>
        </is>
      </c>
      <c r="AT95" s="34" t="inlineStr">
        <is>
          <t>Unverified commercial data</t>
        </is>
      </c>
    </row>
    <row r="96" ht="28" customHeight="1">
      <c r="A96" s="34" t="inlineStr">
        <is>
          <t>Poppi</t>
        </is>
      </c>
      <c r="B96" s="34" t="inlineStr">
        <is>
          <t>Poppi Prebiotic Soda | Watermelon | 18 pack 355mL</t>
        </is>
      </c>
      <c r="C96" s="34" t="inlineStr">
        <is>
          <t>3) Functional beverage (still/sparkling)</t>
        </is>
      </c>
      <c r="D96" s="34" t="inlineStr">
        <is>
          <t>355 mL can</t>
        </is>
      </c>
      <c r="E96" s="48" t="n">
        <v>18</v>
      </c>
      <c r="F96" s="49" t="n"/>
      <c r="G96" s="50">
        <f>IF(AND(ISNUMBER($F96),ISNUMBER($E96),$E96&lt;&gt;0),$F96/$E96,"")</f>
        <v/>
      </c>
      <c r="H96" s="50">
        <f>IF(AND(ISNUMBER($F96),ISNUMBER($AL96),ISNUMBER($E96),($AL96*$E96)&lt;&gt;0),$F96/($AL96*$E96)*100,"")</f>
        <v/>
      </c>
      <c r="I96" s="51" t="n"/>
      <c r="J96" s="52" t="n"/>
      <c r="K96" s="50">
        <f>IF(AND(ISNUMBER($F96),ISNUMBER($J96)),$F96*(1-$J96),"")</f>
        <v/>
      </c>
      <c r="L96" s="51" t="n"/>
      <c r="M96" s="51" t="n"/>
      <c r="N96" s="50">
        <f>IF(ISNUMBER($F96),($F96-IF(ISNUMBER($AM96),$AM96,0))*(1-IF(ISNUMBER($J96),$J96,0)),"")</f>
        <v/>
      </c>
      <c r="O96" s="34" t="inlineStr">
        <is>
          <t>Watermelon</t>
        </is>
      </c>
      <c r="P96" s="48" t="n">
        <v>0</v>
      </c>
      <c r="Q96" s="48" t="n">
        <v>10</v>
      </c>
      <c r="R96" s="34" t="inlineStr">
        <is>
          <t>Not listed</t>
        </is>
      </c>
      <c r="S96" s="48" t="n">
        <v>5</v>
      </c>
      <c r="T96" s="48" t="n">
        <v>25</v>
      </c>
      <c r="U96" s="34" t="inlineStr">
        <is>
          <t>Agave + stevia</t>
        </is>
      </c>
      <c r="V96" s="34" t="inlineStr">
        <is>
          <t>Prebiotic, apple cider vinegar, gut health, low sugar (cola/Doc Pop flavours ~40 mg caffeine from green tea; fruit flavours caffeine free)</t>
        </is>
      </c>
      <c r="W96" s="51" t="n"/>
      <c r="X96" s="51" t="n"/>
      <c r="Y96" s="51" t="n"/>
      <c r="Z96" s="51" t="n"/>
      <c r="AA96" s="34" t="inlineStr">
        <is>
          <t>Very High</t>
        </is>
      </c>
      <c r="AB96" s="34" t="inlineStr">
        <is>
          <t>Viral brand; Super Bowl ad; strong Gen Z pull</t>
        </is>
      </c>
      <c r="AC96" s="34" t="inlineStr">
        <is>
          <t>Pretty, prebiotic, apple cider vinegar soda</t>
        </is>
      </c>
      <c r="AD96" s="34" t="inlineStr">
        <is>
          <t>Trendy aesthetic plus a gut health ACV story at low sugar.</t>
        </is>
      </c>
      <c r="AE96" s="51" t="n"/>
      <c r="AF96" s="53">
        <f>IF(AND(ISNUMBER($P96),ISNUMBER($AL96),$AL96&lt;&gt;0),ROUND($P96/$AL96*100,1),"")</f>
        <v/>
      </c>
      <c r="AG96" s="54">
        <f>IF(AND(ISNUMBER($S96),ISNUMBER($AL96),$AL96&lt;&gt;0),ROUND($S96/$AL96*100,2),"")</f>
        <v/>
      </c>
      <c r="AH96" s="53">
        <f>IF(AND(ISNUMBER($Q96),ISNUMBER($AL96),$AL96&lt;&gt;0),ROUND($Q96/$AL96*100,1),"")</f>
        <v/>
      </c>
      <c r="AI96" s="48">
        <f>IF(ISNUMBER($S96),IF($S96&lt;=1,"Yes","No"),"n/a")</f>
        <v/>
      </c>
      <c r="AJ96" s="48">
        <f>IF(ISNUMBER($S96),ROUND(MAX(0,MIN(100,100-$S96*2.5-IF(ISNUMBER($T96),$T96,0)*0.12+IF($S96&lt;=1,12,0))),0),"")</f>
        <v/>
      </c>
      <c r="AK96" s="48">
        <f>IF(ISNUMBER($Q96),IF($Q96&gt;=100,20,IF($Q96&gt;=30,10,0)),0)+IF(ISNUMBER($R96),IF($R96&gt;=100,20,0),0)+IF(ISNUMBER($P96),IF($P96&gt;=150,20,IF($P96&gt;=50,12,5)),0)+IF(ISNUMBER($S96),IF($S96&lt;=1,15,0),0)</f>
        <v/>
      </c>
      <c r="AL96" s="48" t="n">
        <v>355</v>
      </c>
      <c r="AM96" s="49" t="n"/>
      <c r="AN96" s="48">
        <f>IF(AND(ISNUMBER($P96),ISNUMBER($AL96),$AL96&lt;&gt;0),IF(OR($P96&gt;180,$P96/$AL96*1000&gt;400),"Over ceiling, confirm SKU","Within"),"n/a")</f>
        <v/>
      </c>
      <c r="AO96" s="51" t="n"/>
      <c r="AP96" s="51" t="n"/>
      <c r="AQ96" s="51" t="n"/>
      <c r="AR96" s="34" t="inlineStr">
        <is>
          <t>Retrieved and cited, see Enrichment Log</t>
        </is>
      </c>
      <c r="AS96" s="34" t="inlineStr">
        <is>
          <t>BLANK -&gt; requires live Amazon.ca capture</t>
        </is>
      </c>
      <c r="AT96" s="34" t="inlineStr">
        <is>
          <t>Unverified commercial data</t>
        </is>
      </c>
    </row>
    <row r="97" ht="28" customHeight="1">
      <c r="A97" s="34" t="inlineStr">
        <is>
          <t>Poppi</t>
        </is>
      </c>
      <c r="B97" s="34" t="inlineStr">
        <is>
          <t>Poppi Prebiotic Soda | Watermelon | 24 pack 355mL</t>
        </is>
      </c>
      <c r="C97" s="34" t="inlineStr">
        <is>
          <t>3) Functional beverage (still/sparkling)</t>
        </is>
      </c>
      <c r="D97" s="34" t="inlineStr">
        <is>
          <t>355 mL can</t>
        </is>
      </c>
      <c r="E97" s="48" t="n">
        <v>24</v>
      </c>
      <c r="F97" s="49" t="n"/>
      <c r="G97" s="50">
        <f>IF(AND(ISNUMBER($F97),ISNUMBER($E97),$E97&lt;&gt;0),$F97/$E97,"")</f>
        <v/>
      </c>
      <c r="H97" s="50">
        <f>IF(AND(ISNUMBER($F97),ISNUMBER($AL97),ISNUMBER($E97),($AL97*$E97)&lt;&gt;0),$F97/($AL97*$E97)*100,"")</f>
        <v/>
      </c>
      <c r="I97" s="51" t="n"/>
      <c r="J97" s="52" t="n"/>
      <c r="K97" s="50">
        <f>IF(AND(ISNUMBER($F97),ISNUMBER($J97)),$F97*(1-$J97),"")</f>
        <v/>
      </c>
      <c r="L97" s="51" t="n"/>
      <c r="M97" s="51" t="n"/>
      <c r="N97" s="50">
        <f>IF(ISNUMBER($F97),($F97-IF(ISNUMBER($AM97),$AM97,0))*(1-IF(ISNUMBER($J97),$J97,0)),"")</f>
        <v/>
      </c>
      <c r="O97" s="34" t="inlineStr">
        <is>
          <t>Watermelon</t>
        </is>
      </c>
      <c r="P97" s="48" t="n">
        <v>0</v>
      </c>
      <c r="Q97" s="48" t="n">
        <v>10</v>
      </c>
      <c r="R97" s="34" t="inlineStr">
        <is>
          <t>Not listed</t>
        </is>
      </c>
      <c r="S97" s="48" t="n">
        <v>5</v>
      </c>
      <c r="T97" s="48" t="n">
        <v>25</v>
      </c>
      <c r="U97" s="34" t="inlineStr">
        <is>
          <t>Agave + stevia</t>
        </is>
      </c>
      <c r="V97" s="34" t="inlineStr">
        <is>
          <t>Prebiotic, apple cider vinegar, gut health, low sugar (cola/Doc Pop flavours ~40 mg caffeine from green tea; fruit flavours caffeine free)</t>
        </is>
      </c>
      <c r="W97" s="51" t="n"/>
      <c r="X97" s="51" t="n"/>
      <c r="Y97" s="51" t="n"/>
      <c r="Z97" s="51" t="n"/>
      <c r="AA97" s="34" t="inlineStr">
        <is>
          <t>Very High</t>
        </is>
      </c>
      <c r="AB97" s="34" t="inlineStr">
        <is>
          <t>Viral brand; Super Bowl ad; strong Gen Z pull</t>
        </is>
      </c>
      <c r="AC97" s="34" t="inlineStr">
        <is>
          <t>Pretty, prebiotic, apple cider vinegar soda</t>
        </is>
      </c>
      <c r="AD97" s="34" t="inlineStr">
        <is>
          <t>Trendy aesthetic plus a gut health ACV story at low sugar.</t>
        </is>
      </c>
      <c r="AE97" s="51" t="n"/>
      <c r="AF97" s="53">
        <f>IF(AND(ISNUMBER($P97),ISNUMBER($AL97),$AL97&lt;&gt;0),ROUND($P97/$AL97*100,1),"")</f>
        <v/>
      </c>
      <c r="AG97" s="54">
        <f>IF(AND(ISNUMBER($S97),ISNUMBER($AL97),$AL97&lt;&gt;0),ROUND($S97/$AL97*100,2),"")</f>
        <v/>
      </c>
      <c r="AH97" s="53">
        <f>IF(AND(ISNUMBER($Q97),ISNUMBER($AL97),$AL97&lt;&gt;0),ROUND($Q97/$AL97*100,1),"")</f>
        <v/>
      </c>
      <c r="AI97" s="48">
        <f>IF(ISNUMBER($S97),IF($S97&lt;=1,"Yes","No"),"n/a")</f>
        <v/>
      </c>
      <c r="AJ97" s="48">
        <f>IF(ISNUMBER($S97),ROUND(MAX(0,MIN(100,100-$S97*2.5-IF(ISNUMBER($T97),$T97,0)*0.12+IF($S97&lt;=1,12,0))),0),"")</f>
        <v/>
      </c>
      <c r="AK97" s="48">
        <f>IF(ISNUMBER($Q97),IF($Q97&gt;=100,20,IF($Q97&gt;=30,10,0)),0)+IF(ISNUMBER($R97),IF($R97&gt;=100,20,0),0)+IF(ISNUMBER($P97),IF($P97&gt;=150,20,IF($P97&gt;=50,12,5)),0)+IF(ISNUMBER($S97),IF($S97&lt;=1,15,0),0)</f>
        <v/>
      </c>
      <c r="AL97" s="48" t="n">
        <v>355</v>
      </c>
      <c r="AM97" s="49" t="n"/>
      <c r="AN97" s="48">
        <f>IF(AND(ISNUMBER($P97),ISNUMBER($AL97),$AL97&lt;&gt;0),IF(OR($P97&gt;180,$P97/$AL97*1000&gt;400),"Over ceiling, confirm SKU","Within"),"n/a")</f>
        <v/>
      </c>
      <c r="AO97" s="51" t="n"/>
      <c r="AP97" s="51" t="n"/>
      <c r="AQ97" s="51" t="n"/>
      <c r="AR97" s="34" t="inlineStr">
        <is>
          <t>Retrieved and cited, see Enrichment Log</t>
        </is>
      </c>
      <c r="AS97" s="34" t="inlineStr">
        <is>
          <t>BLANK -&gt; requires live Amazon.ca capture</t>
        </is>
      </c>
      <c r="AT97" s="34" t="inlineStr">
        <is>
          <t>Unverified commercial data</t>
        </is>
      </c>
    </row>
    <row r="98" ht="28" customHeight="1">
      <c r="A98" s="34" t="inlineStr">
        <is>
          <t>Poppi</t>
        </is>
      </c>
      <c r="B98" s="34" t="inlineStr">
        <is>
          <t>Poppi Prebiotic Soda | Ginger Lime | single 355mL</t>
        </is>
      </c>
      <c r="C98" s="34" t="inlineStr">
        <is>
          <t>3) Functional beverage (still/sparkling)</t>
        </is>
      </c>
      <c r="D98" s="34" t="inlineStr">
        <is>
          <t>355 mL can</t>
        </is>
      </c>
      <c r="E98" s="48" t="n">
        <v>1</v>
      </c>
      <c r="F98" s="49" t="n"/>
      <c r="G98" s="50">
        <f>IF(AND(ISNUMBER($F98),ISNUMBER($E98),$E98&lt;&gt;0),$F98/$E98,"")</f>
        <v/>
      </c>
      <c r="H98" s="50">
        <f>IF(AND(ISNUMBER($F98),ISNUMBER($AL98),ISNUMBER($E98),($AL98*$E98)&lt;&gt;0),$F98/($AL98*$E98)*100,"")</f>
        <v/>
      </c>
      <c r="I98" s="51" t="n"/>
      <c r="J98" s="52" t="n"/>
      <c r="K98" s="50">
        <f>IF(AND(ISNUMBER($F98),ISNUMBER($J98)),$F98*(1-$J98),"")</f>
        <v/>
      </c>
      <c r="L98" s="51" t="n"/>
      <c r="M98" s="51" t="n"/>
      <c r="N98" s="50">
        <f>IF(ISNUMBER($F98),($F98-IF(ISNUMBER($AM98),$AM98,0))*(1-IF(ISNUMBER($J98),$J98,0)),"")</f>
        <v/>
      </c>
      <c r="O98" s="34" t="inlineStr">
        <is>
          <t>Ginger Lime</t>
        </is>
      </c>
      <c r="P98" s="48" t="n">
        <v>0</v>
      </c>
      <c r="Q98" s="48" t="n">
        <v>10</v>
      </c>
      <c r="R98" s="34" t="inlineStr">
        <is>
          <t>Not listed</t>
        </is>
      </c>
      <c r="S98" s="48" t="n">
        <v>5</v>
      </c>
      <c r="T98" s="48" t="n">
        <v>25</v>
      </c>
      <c r="U98" s="34" t="inlineStr">
        <is>
          <t>Agave + stevia</t>
        </is>
      </c>
      <c r="V98" s="34" t="inlineStr">
        <is>
          <t>Prebiotic, apple cider vinegar, gut health, low sugar (cola/Doc Pop flavours ~40 mg caffeine from green tea; fruit flavours caffeine free)</t>
        </is>
      </c>
      <c r="W98" s="51" t="n"/>
      <c r="X98" s="51" t="n"/>
      <c r="Y98" s="51" t="n"/>
      <c r="Z98" s="51" t="n"/>
      <c r="AA98" s="34" t="inlineStr">
        <is>
          <t>Very High</t>
        </is>
      </c>
      <c r="AB98" s="34" t="inlineStr">
        <is>
          <t>Viral brand; Super Bowl ad; strong Gen Z pull</t>
        </is>
      </c>
      <c r="AC98" s="34" t="inlineStr">
        <is>
          <t>Pretty, prebiotic, apple cider vinegar soda</t>
        </is>
      </c>
      <c r="AD98" s="34" t="inlineStr">
        <is>
          <t>Trendy aesthetic plus a gut health ACV story at low sugar.</t>
        </is>
      </c>
      <c r="AE98" s="51" t="n"/>
      <c r="AF98" s="53">
        <f>IF(AND(ISNUMBER($P98),ISNUMBER($AL98),$AL98&lt;&gt;0),ROUND($P98/$AL98*100,1),"")</f>
        <v/>
      </c>
      <c r="AG98" s="54">
        <f>IF(AND(ISNUMBER($S98),ISNUMBER($AL98),$AL98&lt;&gt;0),ROUND($S98/$AL98*100,2),"")</f>
        <v/>
      </c>
      <c r="AH98" s="53">
        <f>IF(AND(ISNUMBER($Q98),ISNUMBER($AL98),$AL98&lt;&gt;0),ROUND($Q98/$AL98*100,1),"")</f>
        <v/>
      </c>
      <c r="AI98" s="48">
        <f>IF(ISNUMBER($S98),IF($S98&lt;=1,"Yes","No"),"n/a")</f>
        <v/>
      </c>
      <c r="AJ98" s="48">
        <f>IF(ISNUMBER($S98),ROUND(MAX(0,MIN(100,100-$S98*2.5-IF(ISNUMBER($T98),$T98,0)*0.12+IF($S98&lt;=1,12,0))),0),"")</f>
        <v/>
      </c>
      <c r="AK98" s="48">
        <f>IF(ISNUMBER($Q98),IF($Q98&gt;=100,20,IF($Q98&gt;=30,10,0)),0)+IF(ISNUMBER($R98),IF($R98&gt;=100,20,0),0)+IF(ISNUMBER($P98),IF($P98&gt;=150,20,IF($P98&gt;=50,12,5)),0)+IF(ISNUMBER($S98),IF($S98&lt;=1,15,0),0)</f>
        <v/>
      </c>
      <c r="AL98" s="48" t="n">
        <v>355</v>
      </c>
      <c r="AM98" s="49" t="n"/>
      <c r="AN98" s="48">
        <f>IF(AND(ISNUMBER($P98),ISNUMBER($AL98),$AL98&lt;&gt;0),IF(OR($P98&gt;180,$P98/$AL98*1000&gt;400),"Over ceiling, confirm SKU","Within"),"n/a")</f>
        <v/>
      </c>
      <c r="AO98" s="51" t="n"/>
      <c r="AP98" s="51" t="n"/>
      <c r="AQ98" s="51" t="n"/>
      <c r="AR98" s="34" t="inlineStr">
        <is>
          <t>Retrieved and cited, see Enrichment Log</t>
        </is>
      </c>
      <c r="AS98" s="34" t="inlineStr">
        <is>
          <t>BLANK -&gt; requires live Amazon.ca capture</t>
        </is>
      </c>
      <c r="AT98" s="34" t="inlineStr">
        <is>
          <t>Unverified commercial data</t>
        </is>
      </c>
    </row>
    <row r="99" ht="28" customHeight="1">
      <c r="A99" s="34" t="inlineStr">
        <is>
          <t>Poppi</t>
        </is>
      </c>
      <c r="B99" s="34" t="inlineStr">
        <is>
          <t>Poppi Prebiotic Soda | Ginger Lime | 8 pack 355mL</t>
        </is>
      </c>
      <c r="C99" s="34" t="inlineStr">
        <is>
          <t>3) Functional beverage (still/sparkling)</t>
        </is>
      </c>
      <c r="D99" s="34" t="inlineStr">
        <is>
          <t>355 mL can</t>
        </is>
      </c>
      <c r="E99" s="48" t="n">
        <v>8</v>
      </c>
      <c r="F99" s="49" t="n"/>
      <c r="G99" s="50">
        <f>IF(AND(ISNUMBER($F99),ISNUMBER($E99),$E99&lt;&gt;0),$F99/$E99,"")</f>
        <v/>
      </c>
      <c r="H99" s="50">
        <f>IF(AND(ISNUMBER($F99),ISNUMBER($AL99),ISNUMBER($E99),($AL99*$E99)&lt;&gt;0),$F99/($AL99*$E99)*100,"")</f>
        <v/>
      </c>
      <c r="I99" s="51" t="n"/>
      <c r="J99" s="52" t="n"/>
      <c r="K99" s="50">
        <f>IF(AND(ISNUMBER($F99),ISNUMBER($J99)),$F99*(1-$J99),"")</f>
        <v/>
      </c>
      <c r="L99" s="51" t="n"/>
      <c r="M99" s="51" t="n"/>
      <c r="N99" s="50">
        <f>IF(ISNUMBER($F99),($F99-IF(ISNUMBER($AM99),$AM99,0))*(1-IF(ISNUMBER($J99),$J99,0)),"")</f>
        <v/>
      </c>
      <c r="O99" s="34" t="inlineStr">
        <is>
          <t>Ginger Lime</t>
        </is>
      </c>
      <c r="P99" s="48" t="n">
        <v>0</v>
      </c>
      <c r="Q99" s="48" t="n">
        <v>10</v>
      </c>
      <c r="R99" s="34" t="inlineStr">
        <is>
          <t>Not listed</t>
        </is>
      </c>
      <c r="S99" s="48" t="n">
        <v>5</v>
      </c>
      <c r="T99" s="48" t="n">
        <v>25</v>
      </c>
      <c r="U99" s="34" t="inlineStr">
        <is>
          <t>Agave + stevia</t>
        </is>
      </c>
      <c r="V99" s="34" t="inlineStr">
        <is>
          <t>Prebiotic, apple cider vinegar, gut health, low sugar (cola/Doc Pop flavours ~40 mg caffeine from green tea; fruit flavours caffeine free)</t>
        </is>
      </c>
      <c r="W99" s="51" t="n"/>
      <c r="X99" s="51" t="n"/>
      <c r="Y99" s="51" t="n"/>
      <c r="Z99" s="51" t="n"/>
      <c r="AA99" s="34" t="inlineStr">
        <is>
          <t>Very High</t>
        </is>
      </c>
      <c r="AB99" s="34" t="inlineStr">
        <is>
          <t>Viral brand; Super Bowl ad; strong Gen Z pull</t>
        </is>
      </c>
      <c r="AC99" s="34" t="inlineStr">
        <is>
          <t>Pretty, prebiotic, apple cider vinegar soda</t>
        </is>
      </c>
      <c r="AD99" s="34" t="inlineStr">
        <is>
          <t>Trendy aesthetic plus a gut health ACV story at low sugar.</t>
        </is>
      </c>
      <c r="AE99" s="51" t="n"/>
      <c r="AF99" s="53">
        <f>IF(AND(ISNUMBER($P99),ISNUMBER($AL99),$AL99&lt;&gt;0),ROUND($P99/$AL99*100,1),"")</f>
        <v/>
      </c>
      <c r="AG99" s="54">
        <f>IF(AND(ISNUMBER($S99),ISNUMBER($AL99),$AL99&lt;&gt;0),ROUND($S99/$AL99*100,2),"")</f>
        <v/>
      </c>
      <c r="AH99" s="53">
        <f>IF(AND(ISNUMBER($Q99),ISNUMBER($AL99),$AL99&lt;&gt;0),ROUND($Q99/$AL99*100,1),"")</f>
        <v/>
      </c>
      <c r="AI99" s="48">
        <f>IF(ISNUMBER($S99),IF($S99&lt;=1,"Yes","No"),"n/a")</f>
        <v/>
      </c>
      <c r="AJ99" s="48">
        <f>IF(ISNUMBER($S99),ROUND(MAX(0,MIN(100,100-$S99*2.5-IF(ISNUMBER($T99),$T99,0)*0.12+IF($S99&lt;=1,12,0))),0),"")</f>
        <v/>
      </c>
      <c r="AK99" s="48">
        <f>IF(ISNUMBER($Q99),IF($Q99&gt;=100,20,IF($Q99&gt;=30,10,0)),0)+IF(ISNUMBER($R99),IF($R99&gt;=100,20,0),0)+IF(ISNUMBER($P99),IF($P99&gt;=150,20,IF($P99&gt;=50,12,5)),0)+IF(ISNUMBER($S99),IF($S99&lt;=1,15,0),0)</f>
        <v/>
      </c>
      <c r="AL99" s="48" t="n">
        <v>355</v>
      </c>
      <c r="AM99" s="49" t="n"/>
      <c r="AN99" s="48">
        <f>IF(AND(ISNUMBER($P99),ISNUMBER($AL99),$AL99&lt;&gt;0),IF(OR($P99&gt;180,$P99/$AL99*1000&gt;400),"Over ceiling, confirm SKU","Within"),"n/a")</f>
        <v/>
      </c>
      <c r="AO99" s="51" t="n"/>
      <c r="AP99" s="51" t="n"/>
      <c r="AQ99" s="51" t="n"/>
      <c r="AR99" s="34" t="inlineStr">
        <is>
          <t>Retrieved and cited, see Enrichment Log</t>
        </is>
      </c>
      <c r="AS99" s="34" t="inlineStr">
        <is>
          <t>BLANK -&gt; requires live Amazon.ca capture</t>
        </is>
      </c>
      <c r="AT99" s="34" t="inlineStr">
        <is>
          <t>Unverified commercial data</t>
        </is>
      </c>
    </row>
    <row r="100" ht="28" customHeight="1">
      <c r="A100" s="34" t="inlineStr">
        <is>
          <t>Poppi</t>
        </is>
      </c>
      <c r="B100" s="34" t="inlineStr">
        <is>
          <t>Poppi Prebiotic Soda | Ginger Lime | 12 pack 355mL</t>
        </is>
      </c>
      <c r="C100" s="34" t="inlineStr">
        <is>
          <t>3) Functional beverage (still/sparkling)</t>
        </is>
      </c>
      <c r="D100" s="34" t="inlineStr">
        <is>
          <t>355 mL can</t>
        </is>
      </c>
      <c r="E100" s="48" t="n">
        <v>12</v>
      </c>
      <c r="F100" s="49" t="n"/>
      <c r="G100" s="50">
        <f>IF(AND(ISNUMBER($F100),ISNUMBER($E100),$E100&lt;&gt;0),$F100/$E100,"")</f>
        <v/>
      </c>
      <c r="H100" s="50">
        <f>IF(AND(ISNUMBER($F100),ISNUMBER($AL100),ISNUMBER($E100),($AL100*$E100)&lt;&gt;0),$F100/($AL100*$E100)*100,"")</f>
        <v/>
      </c>
      <c r="I100" s="51" t="n"/>
      <c r="J100" s="52" t="n"/>
      <c r="K100" s="50">
        <f>IF(AND(ISNUMBER($F100),ISNUMBER($J100)),$F100*(1-$J100),"")</f>
        <v/>
      </c>
      <c r="L100" s="51" t="n"/>
      <c r="M100" s="51" t="n"/>
      <c r="N100" s="50">
        <f>IF(ISNUMBER($F100),($F100-IF(ISNUMBER($AM100),$AM100,0))*(1-IF(ISNUMBER($J100),$J100,0)),"")</f>
        <v/>
      </c>
      <c r="O100" s="34" t="inlineStr">
        <is>
          <t>Ginger Lime</t>
        </is>
      </c>
      <c r="P100" s="48" t="n">
        <v>0</v>
      </c>
      <c r="Q100" s="48" t="n">
        <v>10</v>
      </c>
      <c r="R100" s="34" t="inlineStr">
        <is>
          <t>Not listed</t>
        </is>
      </c>
      <c r="S100" s="48" t="n">
        <v>5</v>
      </c>
      <c r="T100" s="48" t="n">
        <v>25</v>
      </c>
      <c r="U100" s="34" t="inlineStr">
        <is>
          <t>Agave + stevia</t>
        </is>
      </c>
      <c r="V100" s="34" t="inlineStr">
        <is>
          <t>Prebiotic, apple cider vinegar, gut health, low sugar (cola/Doc Pop flavours ~40 mg caffeine from green tea; fruit flavours caffeine free)</t>
        </is>
      </c>
      <c r="W100" s="51" t="n"/>
      <c r="X100" s="51" t="n"/>
      <c r="Y100" s="51" t="n"/>
      <c r="Z100" s="51" t="n"/>
      <c r="AA100" s="34" t="inlineStr">
        <is>
          <t>Very High</t>
        </is>
      </c>
      <c r="AB100" s="34" t="inlineStr">
        <is>
          <t>Viral brand; Super Bowl ad; strong Gen Z pull</t>
        </is>
      </c>
      <c r="AC100" s="34" t="inlineStr">
        <is>
          <t>Pretty, prebiotic, apple cider vinegar soda</t>
        </is>
      </c>
      <c r="AD100" s="34" t="inlineStr">
        <is>
          <t>Trendy aesthetic plus a gut health ACV story at low sugar.</t>
        </is>
      </c>
      <c r="AE100" s="51" t="n"/>
      <c r="AF100" s="53">
        <f>IF(AND(ISNUMBER($P100),ISNUMBER($AL100),$AL100&lt;&gt;0),ROUND($P100/$AL100*100,1),"")</f>
        <v/>
      </c>
      <c r="AG100" s="54">
        <f>IF(AND(ISNUMBER($S100),ISNUMBER($AL100),$AL100&lt;&gt;0),ROUND($S100/$AL100*100,2),"")</f>
        <v/>
      </c>
      <c r="AH100" s="53">
        <f>IF(AND(ISNUMBER($Q100),ISNUMBER($AL100),$AL100&lt;&gt;0),ROUND($Q100/$AL100*100,1),"")</f>
        <v/>
      </c>
      <c r="AI100" s="48">
        <f>IF(ISNUMBER($S100),IF($S100&lt;=1,"Yes","No"),"n/a")</f>
        <v/>
      </c>
      <c r="AJ100" s="48">
        <f>IF(ISNUMBER($S100),ROUND(MAX(0,MIN(100,100-$S100*2.5-IF(ISNUMBER($T100),$T100,0)*0.12+IF($S100&lt;=1,12,0))),0),"")</f>
        <v/>
      </c>
      <c r="AK100" s="48">
        <f>IF(ISNUMBER($Q100),IF($Q100&gt;=100,20,IF($Q100&gt;=30,10,0)),0)+IF(ISNUMBER($R100),IF($R100&gt;=100,20,0),0)+IF(ISNUMBER($P100),IF($P100&gt;=150,20,IF($P100&gt;=50,12,5)),0)+IF(ISNUMBER($S100),IF($S100&lt;=1,15,0),0)</f>
        <v/>
      </c>
      <c r="AL100" s="48" t="n">
        <v>355</v>
      </c>
      <c r="AM100" s="49" t="n"/>
      <c r="AN100" s="48">
        <f>IF(AND(ISNUMBER($P100),ISNUMBER($AL100),$AL100&lt;&gt;0),IF(OR($P100&gt;180,$P100/$AL100*1000&gt;400),"Over ceiling, confirm SKU","Within"),"n/a")</f>
        <v/>
      </c>
      <c r="AO100" s="51" t="n"/>
      <c r="AP100" s="51" t="n"/>
      <c r="AQ100" s="51" t="n"/>
      <c r="AR100" s="34" t="inlineStr">
        <is>
          <t>Retrieved and cited, see Enrichment Log</t>
        </is>
      </c>
      <c r="AS100" s="34" t="inlineStr">
        <is>
          <t>BLANK -&gt; requires live Amazon.ca capture</t>
        </is>
      </c>
      <c r="AT100" s="34" t="inlineStr">
        <is>
          <t>Unverified commercial data</t>
        </is>
      </c>
    </row>
    <row r="101" ht="28" customHeight="1">
      <c r="A101" s="34" t="inlineStr">
        <is>
          <t>Poppi</t>
        </is>
      </c>
      <c r="B101" s="34" t="inlineStr">
        <is>
          <t>Poppi Prebiotic Soda | Ginger Lime | 15 pack 355mL</t>
        </is>
      </c>
      <c r="C101" s="34" t="inlineStr">
        <is>
          <t>3) Functional beverage (still/sparkling)</t>
        </is>
      </c>
      <c r="D101" s="34" t="inlineStr">
        <is>
          <t>355 mL can</t>
        </is>
      </c>
      <c r="E101" s="48" t="n">
        <v>15</v>
      </c>
      <c r="F101" s="49" t="n"/>
      <c r="G101" s="50">
        <f>IF(AND(ISNUMBER($F101),ISNUMBER($E101),$E101&lt;&gt;0),$F101/$E101,"")</f>
        <v/>
      </c>
      <c r="H101" s="50">
        <f>IF(AND(ISNUMBER($F101),ISNUMBER($AL101),ISNUMBER($E101),($AL101*$E101)&lt;&gt;0),$F101/($AL101*$E101)*100,"")</f>
        <v/>
      </c>
      <c r="I101" s="51" t="n"/>
      <c r="J101" s="52" t="n"/>
      <c r="K101" s="50">
        <f>IF(AND(ISNUMBER($F101),ISNUMBER($J101)),$F101*(1-$J101),"")</f>
        <v/>
      </c>
      <c r="L101" s="51" t="n"/>
      <c r="M101" s="51" t="n"/>
      <c r="N101" s="50">
        <f>IF(ISNUMBER($F101),($F101-IF(ISNUMBER($AM101),$AM101,0))*(1-IF(ISNUMBER($J101),$J101,0)),"")</f>
        <v/>
      </c>
      <c r="O101" s="34" t="inlineStr">
        <is>
          <t>Ginger Lime</t>
        </is>
      </c>
      <c r="P101" s="48" t="n">
        <v>0</v>
      </c>
      <c r="Q101" s="48" t="n">
        <v>10</v>
      </c>
      <c r="R101" s="34" t="inlineStr">
        <is>
          <t>Not listed</t>
        </is>
      </c>
      <c r="S101" s="48" t="n">
        <v>5</v>
      </c>
      <c r="T101" s="48" t="n">
        <v>25</v>
      </c>
      <c r="U101" s="34" t="inlineStr">
        <is>
          <t>Agave + stevia</t>
        </is>
      </c>
      <c r="V101" s="34" t="inlineStr">
        <is>
          <t>Prebiotic, apple cider vinegar, gut health, low sugar (cola/Doc Pop flavours ~40 mg caffeine from green tea; fruit flavours caffeine free)</t>
        </is>
      </c>
      <c r="W101" s="51" t="n"/>
      <c r="X101" s="51" t="n"/>
      <c r="Y101" s="51" t="n"/>
      <c r="Z101" s="51" t="n"/>
      <c r="AA101" s="34" t="inlineStr">
        <is>
          <t>Very High</t>
        </is>
      </c>
      <c r="AB101" s="34" t="inlineStr">
        <is>
          <t>Viral brand; Super Bowl ad; strong Gen Z pull</t>
        </is>
      </c>
      <c r="AC101" s="34" t="inlineStr">
        <is>
          <t>Pretty, prebiotic, apple cider vinegar soda</t>
        </is>
      </c>
      <c r="AD101" s="34" t="inlineStr">
        <is>
          <t>Trendy aesthetic plus a gut health ACV story at low sugar.</t>
        </is>
      </c>
      <c r="AE101" s="51" t="n"/>
      <c r="AF101" s="53">
        <f>IF(AND(ISNUMBER($P101),ISNUMBER($AL101),$AL101&lt;&gt;0),ROUND($P101/$AL101*100,1),"")</f>
        <v/>
      </c>
      <c r="AG101" s="54">
        <f>IF(AND(ISNUMBER($S101),ISNUMBER($AL101),$AL101&lt;&gt;0),ROUND($S101/$AL101*100,2),"")</f>
        <v/>
      </c>
      <c r="AH101" s="53">
        <f>IF(AND(ISNUMBER($Q101),ISNUMBER($AL101),$AL101&lt;&gt;0),ROUND($Q101/$AL101*100,1),"")</f>
        <v/>
      </c>
      <c r="AI101" s="48">
        <f>IF(ISNUMBER($S101),IF($S101&lt;=1,"Yes","No"),"n/a")</f>
        <v/>
      </c>
      <c r="AJ101" s="48">
        <f>IF(ISNUMBER($S101),ROUND(MAX(0,MIN(100,100-$S101*2.5-IF(ISNUMBER($T101),$T101,0)*0.12+IF($S101&lt;=1,12,0))),0),"")</f>
        <v/>
      </c>
      <c r="AK101" s="48">
        <f>IF(ISNUMBER($Q101),IF($Q101&gt;=100,20,IF($Q101&gt;=30,10,0)),0)+IF(ISNUMBER($R101),IF($R101&gt;=100,20,0),0)+IF(ISNUMBER($P101),IF($P101&gt;=150,20,IF($P101&gt;=50,12,5)),0)+IF(ISNUMBER($S101),IF($S101&lt;=1,15,0),0)</f>
        <v/>
      </c>
      <c r="AL101" s="48" t="n">
        <v>355</v>
      </c>
      <c r="AM101" s="49" t="n"/>
      <c r="AN101" s="48">
        <f>IF(AND(ISNUMBER($P101),ISNUMBER($AL101),$AL101&lt;&gt;0),IF(OR($P101&gt;180,$P101/$AL101*1000&gt;400),"Over ceiling, confirm SKU","Within"),"n/a")</f>
        <v/>
      </c>
      <c r="AO101" s="51" t="n"/>
      <c r="AP101" s="51" t="n"/>
      <c r="AQ101" s="51" t="n"/>
      <c r="AR101" s="34" t="inlineStr">
        <is>
          <t>Retrieved and cited, see Enrichment Log</t>
        </is>
      </c>
      <c r="AS101" s="34" t="inlineStr">
        <is>
          <t>BLANK -&gt; requires live Amazon.ca capture</t>
        </is>
      </c>
      <c r="AT101" s="34" t="inlineStr">
        <is>
          <t>Unverified commercial data</t>
        </is>
      </c>
    </row>
    <row r="102" ht="28" customHeight="1">
      <c r="A102" s="34" t="inlineStr">
        <is>
          <t>Poppi</t>
        </is>
      </c>
      <c r="B102" s="34" t="inlineStr">
        <is>
          <t>Poppi Prebiotic Soda | Ginger Lime | 18 pack 355mL</t>
        </is>
      </c>
      <c r="C102" s="34" t="inlineStr">
        <is>
          <t>3) Functional beverage (still/sparkling)</t>
        </is>
      </c>
      <c r="D102" s="34" t="inlineStr">
        <is>
          <t>355 mL can</t>
        </is>
      </c>
      <c r="E102" s="48" t="n">
        <v>18</v>
      </c>
      <c r="F102" s="49" t="n"/>
      <c r="G102" s="50">
        <f>IF(AND(ISNUMBER($F102),ISNUMBER($E102),$E102&lt;&gt;0),$F102/$E102,"")</f>
        <v/>
      </c>
      <c r="H102" s="50">
        <f>IF(AND(ISNUMBER($F102),ISNUMBER($AL102),ISNUMBER($E102),($AL102*$E102)&lt;&gt;0),$F102/($AL102*$E102)*100,"")</f>
        <v/>
      </c>
      <c r="I102" s="51" t="n"/>
      <c r="J102" s="52" t="n"/>
      <c r="K102" s="50">
        <f>IF(AND(ISNUMBER($F102),ISNUMBER($J102)),$F102*(1-$J102),"")</f>
        <v/>
      </c>
      <c r="L102" s="51" t="n"/>
      <c r="M102" s="51" t="n"/>
      <c r="N102" s="50">
        <f>IF(ISNUMBER($F102),($F102-IF(ISNUMBER($AM102),$AM102,0))*(1-IF(ISNUMBER($J102),$J102,0)),"")</f>
        <v/>
      </c>
      <c r="O102" s="34" t="inlineStr">
        <is>
          <t>Ginger Lime</t>
        </is>
      </c>
      <c r="P102" s="48" t="n">
        <v>0</v>
      </c>
      <c r="Q102" s="48" t="n">
        <v>10</v>
      </c>
      <c r="R102" s="34" t="inlineStr">
        <is>
          <t>Not listed</t>
        </is>
      </c>
      <c r="S102" s="48" t="n">
        <v>5</v>
      </c>
      <c r="T102" s="48" t="n">
        <v>25</v>
      </c>
      <c r="U102" s="34" t="inlineStr">
        <is>
          <t>Agave + stevia</t>
        </is>
      </c>
      <c r="V102" s="34" t="inlineStr">
        <is>
          <t>Prebiotic, apple cider vinegar, gut health, low sugar (cola/Doc Pop flavours ~40 mg caffeine from green tea; fruit flavours caffeine free)</t>
        </is>
      </c>
      <c r="W102" s="51" t="n"/>
      <c r="X102" s="51" t="n"/>
      <c r="Y102" s="51" t="n"/>
      <c r="Z102" s="51" t="n"/>
      <c r="AA102" s="34" t="inlineStr">
        <is>
          <t>Very High</t>
        </is>
      </c>
      <c r="AB102" s="34" t="inlineStr">
        <is>
          <t>Viral brand; Super Bowl ad; strong Gen Z pull</t>
        </is>
      </c>
      <c r="AC102" s="34" t="inlineStr">
        <is>
          <t>Pretty, prebiotic, apple cider vinegar soda</t>
        </is>
      </c>
      <c r="AD102" s="34" t="inlineStr">
        <is>
          <t>Trendy aesthetic plus a gut health ACV story at low sugar.</t>
        </is>
      </c>
      <c r="AE102" s="51" t="n"/>
      <c r="AF102" s="53">
        <f>IF(AND(ISNUMBER($P102),ISNUMBER($AL102),$AL102&lt;&gt;0),ROUND($P102/$AL102*100,1),"")</f>
        <v/>
      </c>
      <c r="AG102" s="54">
        <f>IF(AND(ISNUMBER($S102),ISNUMBER($AL102),$AL102&lt;&gt;0),ROUND($S102/$AL102*100,2),"")</f>
        <v/>
      </c>
      <c r="AH102" s="53">
        <f>IF(AND(ISNUMBER($Q102),ISNUMBER($AL102),$AL102&lt;&gt;0),ROUND($Q102/$AL102*100,1),"")</f>
        <v/>
      </c>
      <c r="AI102" s="48">
        <f>IF(ISNUMBER($S102),IF($S102&lt;=1,"Yes","No"),"n/a")</f>
        <v/>
      </c>
      <c r="AJ102" s="48">
        <f>IF(ISNUMBER($S102),ROUND(MAX(0,MIN(100,100-$S102*2.5-IF(ISNUMBER($T102),$T102,0)*0.12+IF($S102&lt;=1,12,0))),0),"")</f>
        <v/>
      </c>
      <c r="AK102" s="48">
        <f>IF(ISNUMBER($Q102),IF($Q102&gt;=100,20,IF($Q102&gt;=30,10,0)),0)+IF(ISNUMBER($R102),IF($R102&gt;=100,20,0),0)+IF(ISNUMBER($P102),IF($P102&gt;=150,20,IF($P102&gt;=50,12,5)),0)+IF(ISNUMBER($S102),IF($S102&lt;=1,15,0),0)</f>
        <v/>
      </c>
      <c r="AL102" s="48" t="n">
        <v>355</v>
      </c>
      <c r="AM102" s="49" t="n"/>
      <c r="AN102" s="48">
        <f>IF(AND(ISNUMBER($P102),ISNUMBER($AL102),$AL102&lt;&gt;0),IF(OR($P102&gt;180,$P102/$AL102*1000&gt;400),"Over ceiling, confirm SKU","Within"),"n/a")</f>
        <v/>
      </c>
      <c r="AO102" s="51" t="n"/>
      <c r="AP102" s="51" t="n"/>
      <c r="AQ102" s="51" t="n"/>
      <c r="AR102" s="34" t="inlineStr">
        <is>
          <t>Retrieved and cited, see Enrichment Log</t>
        </is>
      </c>
      <c r="AS102" s="34" t="inlineStr">
        <is>
          <t>BLANK -&gt; requires live Amazon.ca capture</t>
        </is>
      </c>
      <c r="AT102" s="34" t="inlineStr">
        <is>
          <t>Unverified commercial data</t>
        </is>
      </c>
    </row>
    <row r="103" ht="28" customHeight="1">
      <c r="A103" s="34" t="inlineStr">
        <is>
          <t>Poppi</t>
        </is>
      </c>
      <c r="B103" s="34" t="inlineStr">
        <is>
          <t>Poppi Prebiotic Soda | Ginger Lime | 24 pack 355mL</t>
        </is>
      </c>
      <c r="C103" s="34" t="inlineStr">
        <is>
          <t>3) Functional beverage (still/sparkling)</t>
        </is>
      </c>
      <c r="D103" s="34" t="inlineStr">
        <is>
          <t>355 mL can</t>
        </is>
      </c>
      <c r="E103" s="48" t="n">
        <v>24</v>
      </c>
      <c r="F103" s="49" t="n"/>
      <c r="G103" s="50">
        <f>IF(AND(ISNUMBER($F103),ISNUMBER($E103),$E103&lt;&gt;0),$F103/$E103,"")</f>
        <v/>
      </c>
      <c r="H103" s="50">
        <f>IF(AND(ISNUMBER($F103),ISNUMBER($AL103),ISNUMBER($E103),($AL103*$E103)&lt;&gt;0),$F103/($AL103*$E103)*100,"")</f>
        <v/>
      </c>
      <c r="I103" s="51" t="n"/>
      <c r="J103" s="52" t="n"/>
      <c r="K103" s="50">
        <f>IF(AND(ISNUMBER($F103),ISNUMBER($J103)),$F103*(1-$J103),"")</f>
        <v/>
      </c>
      <c r="L103" s="51" t="n"/>
      <c r="M103" s="51" t="n"/>
      <c r="N103" s="50">
        <f>IF(ISNUMBER($F103),($F103-IF(ISNUMBER($AM103),$AM103,0))*(1-IF(ISNUMBER($J103),$J103,0)),"")</f>
        <v/>
      </c>
      <c r="O103" s="34" t="inlineStr">
        <is>
          <t>Ginger Lime</t>
        </is>
      </c>
      <c r="P103" s="48" t="n">
        <v>0</v>
      </c>
      <c r="Q103" s="48" t="n">
        <v>10</v>
      </c>
      <c r="R103" s="34" t="inlineStr">
        <is>
          <t>Not listed</t>
        </is>
      </c>
      <c r="S103" s="48" t="n">
        <v>5</v>
      </c>
      <c r="T103" s="48" t="n">
        <v>25</v>
      </c>
      <c r="U103" s="34" t="inlineStr">
        <is>
          <t>Agave + stevia</t>
        </is>
      </c>
      <c r="V103" s="34" t="inlineStr">
        <is>
          <t>Prebiotic, apple cider vinegar, gut health, low sugar (cola/Doc Pop flavours ~40 mg caffeine from green tea; fruit flavours caffeine free)</t>
        </is>
      </c>
      <c r="W103" s="51" t="n"/>
      <c r="X103" s="51" t="n"/>
      <c r="Y103" s="51" t="n"/>
      <c r="Z103" s="51" t="n"/>
      <c r="AA103" s="34" t="inlineStr">
        <is>
          <t>Very High</t>
        </is>
      </c>
      <c r="AB103" s="34" t="inlineStr">
        <is>
          <t>Viral brand; Super Bowl ad; strong Gen Z pull</t>
        </is>
      </c>
      <c r="AC103" s="34" t="inlineStr">
        <is>
          <t>Pretty, prebiotic, apple cider vinegar soda</t>
        </is>
      </c>
      <c r="AD103" s="34" t="inlineStr">
        <is>
          <t>Trendy aesthetic plus a gut health ACV story at low sugar.</t>
        </is>
      </c>
      <c r="AE103" s="51" t="n"/>
      <c r="AF103" s="53">
        <f>IF(AND(ISNUMBER($P103),ISNUMBER($AL103),$AL103&lt;&gt;0),ROUND($P103/$AL103*100,1),"")</f>
        <v/>
      </c>
      <c r="AG103" s="54">
        <f>IF(AND(ISNUMBER($S103),ISNUMBER($AL103),$AL103&lt;&gt;0),ROUND($S103/$AL103*100,2),"")</f>
        <v/>
      </c>
      <c r="AH103" s="53">
        <f>IF(AND(ISNUMBER($Q103),ISNUMBER($AL103),$AL103&lt;&gt;0),ROUND($Q103/$AL103*100,1),"")</f>
        <v/>
      </c>
      <c r="AI103" s="48">
        <f>IF(ISNUMBER($S103),IF($S103&lt;=1,"Yes","No"),"n/a")</f>
        <v/>
      </c>
      <c r="AJ103" s="48">
        <f>IF(ISNUMBER($S103),ROUND(MAX(0,MIN(100,100-$S103*2.5-IF(ISNUMBER($T103),$T103,0)*0.12+IF($S103&lt;=1,12,0))),0),"")</f>
        <v/>
      </c>
      <c r="AK103" s="48">
        <f>IF(ISNUMBER($Q103),IF($Q103&gt;=100,20,IF($Q103&gt;=30,10,0)),0)+IF(ISNUMBER($R103),IF($R103&gt;=100,20,0),0)+IF(ISNUMBER($P103),IF($P103&gt;=150,20,IF($P103&gt;=50,12,5)),0)+IF(ISNUMBER($S103),IF($S103&lt;=1,15,0),0)</f>
        <v/>
      </c>
      <c r="AL103" s="48" t="n">
        <v>355</v>
      </c>
      <c r="AM103" s="49" t="n"/>
      <c r="AN103" s="48">
        <f>IF(AND(ISNUMBER($P103),ISNUMBER($AL103),$AL103&lt;&gt;0),IF(OR($P103&gt;180,$P103/$AL103*1000&gt;400),"Over ceiling, confirm SKU","Within"),"n/a")</f>
        <v/>
      </c>
      <c r="AO103" s="51" t="n"/>
      <c r="AP103" s="51" t="n"/>
      <c r="AQ103" s="51" t="n"/>
      <c r="AR103" s="34" t="inlineStr">
        <is>
          <t>Retrieved and cited, see Enrichment Log</t>
        </is>
      </c>
      <c r="AS103" s="34" t="inlineStr">
        <is>
          <t>BLANK -&gt; requires live Amazon.ca capture</t>
        </is>
      </c>
      <c r="AT103" s="34" t="inlineStr">
        <is>
          <t>Unverified commercial data</t>
        </is>
      </c>
    </row>
    <row r="104" ht="28" customHeight="1">
      <c r="A104" s="34" t="inlineStr">
        <is>
          <t>Poppi</t>
        </is>
      </c>
      <c r="B104" s="34" t="inlineStr">
        <is>
          <t>Poppi Prebiotic Soda | Doc Pop | single 355mL</t>
        </is>
      </c>
      <c r="C104" s="34" t="inlineStr">
        <is>
          <t>3) Functional beverage (still/sparkling)</t>
        </is>
      </c>
      <c r="D104" s="34" t="inlineStr">
        <is>
          <t>355 mL can</t>
        </is>
      </c>
      <c r="E104" s="48" t="n">
        <v>1</v>
      </c>
      <c r="F104" s="49" t="n"/>
      <c r="G104" s="50">
        <f>IF(AND(ISNUMBER($F104),ISNUMBER($E104),$E104&lt;&gt;0),$F104/$E104,"")</f>
        <v/>
      </c>
      <c r="H104" s="50">
        <f>IF(AND(ISNUMBER($F104),ISNUMBER($AL104),ISNUMBER($E104),($AL104*$E104)&lt;&gt;0),$F104/($AL104*$E104)*100,"")</f>
        <v/>
      </c>
      <c r="I104" s="51" t="n"/>
      <c r="J104" s="52" t="n"/>
      <c r="K104" s="50">
        <f>IF(AND(ISNUMBER($F104),ISNUMBER($J104)),$F104*(1-$J104),"")</f>
        <v/>
      </c>
      <c r="L104" s="51" t="n"/>
      <c r="M104" s="51" t="n"/>
      <c r="N104" s="50">
        <f>IF(ISNUMBER($F104),($F104-IF(ISNUMBER($AM104),$AM104,0))*(1-IF(ISNUMBER($J104),$J104,0)),"")</f>
        <v/>
      </c>
      <c r="O104" s="34" t="inlineStr">
        <is>
          <t>Doc Pop</t>
        </is>
      </c>
      <c r="P104" s="48" t="n">
        <v>0</v>
      </c>
      <c r="Q104" s="48" t="n">
        <v>10</v>
      </c>
      <c r="R104" s="34" t="inlineStr">
        <is>
          <t>Not listed</t>
        </is>
      </c>
      <c r="S104" s="48" t="n">
        <v>5</v>
      </c>
      <c r="T104" s="48" t="n">
        <v>25</v>
      </c>
      <c r="U104" s="34" t="inlineStr">
        <is>
          <t>Agave + stevia</t>
        </is>
      </c>
      <c r="V104" s="34" t="inlineStr">
        <is>
          <t>Prebiotic, apple cider vinegar, gut health, low sugar (cola/Doc Pop flavours ~40 mg caffeine from green tea; fruit flavours caffeine free)</t>
        </is>
      </c>
      <c r="W104" s="51" t="n"/>
      <c r="X104" s="51" t="n"/>
      <c r="Y104" s="51" t="n"/>
      <c r="Z104" s="51" t="n"/>
      <c r="AA104" s="34" t="inlineStr">
        <is>
          <t>Very High</t>
        </is>
      </c>
      <c r="AB104" s="34" t="inlineStr">
        <is>
          <t>Viral brand; Super Bowl ad; strong Gen Z pull</t>
        </is>
      </c>
      <c r="AC104" s="34" t="inlineStr">
        <is>
          <t>Pretty, prebiotic, apple cider vinegar soda</t>
        </is>
      </c>
      <c r="AD104" s="34" t="inlineStr">
        <is>
          <t>Trendy aesthetic plus a gut health ACV story at low sugar.</t>
        </is>
      </c>
      <c r="AE104" s="51" t="n"/>
      <c r="AF104" s="53">
        <f>IF(AND(ISNUMBER($P104),ISNUMBER($AL104),$AL104&lt;&gt;0),ROUND($P104/$AL104*100,1),"")</f>
        <v/>
      </c>
      <c r="AG104" s="54">
        <f>IF(AND(ISNUMBER($S104),ISNUMBER($AL104),$AL104&lt;&gt;0),ROUND($S104/$AL104*100,2),"")</f>
        <v/>
      </c>
      <c r="AH104" s="53">
        <f>IF(AND(ISNUMBER($Q104),ISNUMBER($AL104),$AL104&lt;&gt;0),ROUND($Q104/$AL104*100,1),"")</f>
        <v/>
      </c>
      <c r="AI104" s="48">
        <f>IF(ISNUMBER($S104),IF($S104&lt;=1,"Yes","No"),"n/a")</f>
        <v/>
      </c>
      <c r="AJ104" s="48">
        <f>IF(ISNUMBER($S104),ROUND(MAX(0,MIN(100,100-$S104*2.5-IF(ISNUMBER($T104),$T104,0)*0.12+IF($S104&lt;=1,12,0))),0),"")</f>
        <v/>
      </c>
      <c r="AK104" s="48">
        <f>IF(ISNUMBER($Q104),IF($Q104&gt;=100,20,IF($Q104&gt;=30,10,0)),0)+IF(ISNUMBER($R104),IF($R104&gt;=100,20,0),0)+IF(ISNUMBER($P104),IF($P104&gt;=150,20,IF($P104&gt;=50,12,5)),0)+IF(ISNUMBER($S104),IF($S104&lt;=1,15,0),0)</f>
        <v/>
      </c>
      <c r="AL104" s="48" t="n">
        <v>355</v>
      </c>
      <c r="AM104" s="49" t="n"/>
      <c r="AN104" s="48">
        <f>IF(AND(ISNUMBER($P104),ISNUMBER($AL104),$AL104&lt;&gt;0),IF(OR($P104&gt;180,$P104/$AL104*1000&gt;400),"Over ceiling, confirm SKU","Within"),"n/a")</f>
        <v/>
      </c>
      <c r="AO104" s="51" t="n"/>
      <c r="AP104" s="51" t="n"/>
      <c r="AQ104" s="51" t="n"/>
      <c r="AR104" s="34" t="inlineStr">
        <is>
          <t>Retrieved and cited, see Enrichment Log</t>
        </is>
      </c>
      <c r="AS104" s="34" t="inlineStr">
        <is>
          <t>BLANK -&gt; requires live Amazon.ca capture</t>
        </is>
      </c>
      <c r="AT104" s="34" t="inlineStr">
        <is>
          <t>Unverified commercial data</t>
        </is>
      </c>
    </row>
    <row r="105" ht="28" customHeight="1">
      <c r="A105" s="34" t="inlineStr">
        <is>
          <t>Poppi</t>
        </is>
      </c>
      <c r="B105" s="34" t="inlineStr">
        <is>
          <t>Poppi Prebiotic Soda | Doc Pop | 8 pack 355mL</t>
        </is>
      </c>
      <c r="C105" s="34" t="inlineStr">
        <is>
          <t>3) Functional beverage (still/sparkling)</t>
        </is>
      </c>
      <c r="D105" s="34" t="inlineStr">
        <is>
          <t>355 mL can</t>
        </is>
      </c>
      <c r="E105" s="48" t="n">
        <v>8</v>
      </c>
      <c r="F105" s="49" t="n"/>
      <c r="G105" s="50">
        <f>IF(AND(ISNUMBER($F105),ISNUMBER($E105),$E105&lt;&gt;0),$F105/$E105,"")</f>
        <v/>
      </c>
      <c r="H105" s="50">
        <f>IF(AND(ISNUMBER($F105),ISNUMBER($AL105),ISNUMBER($E105),($AL105*$E105)&lt;&gt;0),$F105/($AL105*$E105)*100,"")</f>
        <v/>
      </c>
      <c r="I105" s="51" t="n"/>
      <c r="J105" s="52" t="n"/>
      <c r="K105" s="50">
        <f>IF(AND(ISNUMBER($F105),ISNUMBER($J105)),$F105*(1-$J105),"")</f>
        <v/>
      </c>
      <c r="L105" s="51" t="n"/>
      <c r="M105" s="51" t="n"/>
      <c r="N105" s="50">
        <f>IF(ISNUMBER($F105),($F105-IF(ISNUMBER($AM105),$AM105,0))*(1-IF(ISNUMBER($J105),$J105,0)),"")</f>
        <v/>
      </c>
      <c r="O105" s="34" t="inlineStr">
        <is>
          <t>Doc Pop</t>
        </is>
      </c>
      <c r="P105" s="48" t="n">
        <v>0</v>
      </c>
      <c r="Q105" s="48" t="n">
        <v>10</v>
      </c>
      <c r="R105" s="34" t="inlineStr">
        <is>
          <t>Not listed</t>
        </is>
      </c>
      <c r="S105" s="48" t="n">
        <v>5</v>
      </c>
      <c r="T105" s="48" t="n">
        <v>25</v>
      </c>
      <c r="U105" s="34" t="inlineStr">
        <is>
          <t>Agave + stevia</t>
        </is>
      </c>
      <c r="V105" s="34" t="inlineStr">
        <is>
          <t>Prebiotic, apple cider vinegar, gut health, low sugar (cola/Doc Pop flavours ~40 mg caffeine from green tea; fruit flavours caffeine free)</t>
        </is>
      </c>
      <c r="W105" s="51" t="n"/>
      <c r="X105" s="51" t="n"/>
      <c r="Y105" s="51" t="n"/>
      <c r="Z105" s="51" t="n"/>
      <c r="AA105" s="34" t="inlineStr">
        <is>
          <t>Very High</t>
        </is>
      </c>
      <c r="AB105" s="34" t="inlineStr">
        <is>
          <t>Viral brand; Super Bowl ad; strong Gen Z pull</t>
        </is>
      </c>
      <c r="AC105" s="34" t="inlineStr">
        <is>
          <t>Pretty, prebiotic, apple cider vinegar soda</t>
        </is>
      </c>
      <c r="AD105" s="34" t="inlineStr">
        <is>
          <t>Trendy aesthetic plus a gut health ACV story at low sugar.</t>
        </is>
      </c>
      <c r="AE105" s="51" t="n"/>
      <c r="AF105" s="53">
        <f>IF(AND(ISNUMBER($P105),ISNUMBER($AL105),$AL105&lt;&gt;0),ROUND($P105/$AL105*100,1),"")</f>
        <v/>
      </c>
      <c r="AG105" s="54">
        <f>IF(AND(ISNUMBER($S105),ISNUMBER($AL105),$AL105&lt;&gt;0),ROUND($S105/$AL105*100,2),"")</f>
        <v/>
      </c>
      <c r="AH105" s="53">
        <f>IF(AND(ISNUMBER($Q105),ISNUMBER($AL105),$AL105&lt;&gt;0),ROUND($Q105/$AL105*100,1),"")</f>
        <v/>
      </c>
      <c r="AI105" s="48">
        <f>IF(ISNUMBER($S105),IF($S105&lt;=1,"Yes","No"),"n/a")</f>
        <v/>
      </c>
      <c r="AJ105" s="48">
        <f>IF(ISNUMBER($S105),ROUND(MAX(0,MIN(100,100-$S105*2.5-IF(ISNUMBER($T105),$T105,0)*0.12+IF($S105&lt;=1,12,0))),0),"")</f>
        <v/>
      </c>
      <c r="AK105" s="48">
        <f>IF(ISNUMBER($Q105),IF($Q105&gt;=100,20,IF($Q105&gt;=30,10,0)),0)+IF(ISNUMBER($R105),IF($R105&gt;=100,20,0),0)+IF(ISNUMBER($P105),IF($P105&gt;=150,20,IF($P105&gt;=50,12,5)),0)+IF(ISNUMBER($S105),IF($S105&lt;=1,15,0),0)</f>
        <v/>
      </c>
      <c r="AL105" s="48" t="n">
        <v>355</v>
      </c>
      <c r="AM105" s="49" t="n"/>
      <c r="AN105" s="48">
        <f>IF(AND(ISNUMBER($P105),ISNUMBER($AL105),$AL105&lt;&gt;0),IF(OR($P105&gt;180,$P105/$AL105*1000&gt;400),"Over ceiling, confirm SKU","Within"),"n/a")</f>
        <v/>
      </c>
      <c r="AO105" s="51" t="n"/>
      <c r="AP105" s="51" t="n"/>
      <c r="AQ105" s="51" t="n"/>
      <c r="AR105" s="34" t="inlineStr">
        <is>
          <t>Retrieved and cited, see Enrichment Log</t>
        </is>
      </c>
      <c r="AS105" s="34" t="inlineStr">
        <is>
          <t>BLANK -&gt; requires live Amazon.ca capture</t>
        </is>
      </c>
      <c r="AT105" s="34" t="inlineStr">
        <is>
          <t>Unverified commercial data</t>
        </is>
      </c>
    </row>
    <row r="106" ht="28" customHeight="1">
      <c r="A106" s="34" t="inlineStr">
        <is>
          <t>Poppi</t>
        </is>
      </c>
      <c r="B106" s="34" t="inlineStr">
        <is>
          <t>Poppi Prebiotic Soda | Doc Pop | 12 pack 355mL</t>
        </is>
      </c>
      <c r="C106" s="34" t="inlineStr">
        <is>
          <t>3) Functional beverage (still/sparkling)</t>
        </is>
      </c>
      <c r="D106" s="34" t="inlineStr">
        <is>
          <t>355 mL can</t>
        </is>
      </c>
      <c r="E106" s="48" t="n">
        <v>12</v>
      </c>
      <c r="F106" s="49" t="n"/>
      <c r="G106" s="50">
        <f>IF(AND(ISNUMBER($F106),ISNUMBER($E106),$E106&lt;&gt;0),$F106/$E106,"")</f>
        <v/>
      </c>
      <c r="H106" s="50">
        <f>IF(AND(ISNUMBER($F106),ISNUMBER($AL106),ISNUMBER($E106),($AL106*$E106)&lt;&gt;0),$F106/($AL106*$E106)*100,"")</f>
        <v/>
      </c>
      <c r="I106" s="51" t="n"/>
      <c r="J106" s="52" t="n"/>
      <c r="K106" s="50">
        <f>IF(AND(ISNUMBER($F106),ISNUMBER($J106)),$F106*(1-$J106),"")</f>
        <v/>
      </c>
      <c r="L106" s="51" t="n"/>
      <c r="M106" s="51" t="n"/>
      <c r="N106" s="50">
        <f>IF(ISNUMBER($F106),($F106-IF(ISNUMBER($AM106),$AM106,0))*(1-IF(ISNUMBER($J106),$J106,0)),"")</f>
        <v/>
      </c>
      <c r="O106" s="34" t="inlineStr">
        <is>
          <t>Doc Pop</t>
        </is>
      </c>
      <c r="P106" s="48" t="n">
        <v>0</v>
      </c>
      <c r="Q106" s="48" t="n">
        <v>10</v>
      </c>
      <c r="R106" s="34" t="inlineStr">
        <is>
          <t>Not listed</t>
        </is>
      </c>
      <c r="S106" s="48" t="n">
        <v>5</v>
      </c>
      <c r="T106" s="48" t="n">
        <v>25</v>
      </c>
      <c r="U106" s="34" t="inlineStr">
        <is>
          <t>Agave + stevia</t>
        </is>
      </c>
      <c r="V106" s="34" t="inlineStr">
        <is>
          <t>Prebiotic, apple cider vinegar, gut health, low sugar (cola/Doc Pop flavours ~40 mg caffeine from green tea; fruit flavours caffeine free)</t>
        </is>
      </c>
      <c r="W106" s="51" t="n"/>
      <c r="X106" s="51" t="n"/>
      <c r="Y106" s="51" t="n"/>
      <c r="Z106" s="51" t="n"/>
      <c r="AA106" s="34" t="inlineStr">
        <is>
          <t>Very High</t>
        </is>
      </c>
      <c r="AB106" s="34" t="inlineStr">
        <is>
          <t>Viral brand; Super Bowl ad; strong Gen Z pull</t>
        </is>
      </c>
      <c r="AC106" s="34" t="inlineStr">
        <is>
          <t>Pretty, prebiotic, apple cider vinegar soda</t>
        </is>
      </c>
      <c r="AD106" s="34" t="inlineStr">
        <is>
          <t>Trendy aesthetic plus a gut health ACV story at low sugar.</t>
        </is>
      </c>
      <c r="AE106" s="51" t="n"/>
      <c r="AF106" s="53">
        <f>IF(AND(ISNUMBER($P106),ISNUMBER($AL106),$AL106&lt;&gt;0),ROUND($P106/$AL106*100,1),"")</f>
        <v/>
      </c>
      <c r="AG106" s="54">
        <f>IF(AND(ISNUMBER($S106),ISNUMBER($AL106),$AL106&lt;&gt;0),ROUND($S106/$AL106*100,2),"")</f>
        <v/>
      </c>
      <c r="AH106" s="53">
        <f>IF(AND(ISNUMBER($Q106),ISNUMBER($AL106),$AL106&lt;&gt;0),ROUND($Q106/$AL106*100,1),"")</f>
        <v/>
      </c>
      <c r="AI106" s="48">
        <f>IF(ISNUMBER($S106),IF($S106&lt;=1,"Yes","No"),"n/a")</f>
        <v/>
      </c>
      <c r="AJ106" s="48">
        <f>IF(ISNUMBER($S106),ROUND(MAX(0,MIN(100,100-$S106*2.5-IF(ISNUMBER($T106),$T106,0)*0.12+IF($S106&lt;=1,12,0))),0),"")</f>
        <v/>
      </c>
      <c r="AK106" s="48">
        <f>IF(ISNUMBER($Q106),IF($Q106&gt;=100,20,IF($Q106&gt;=30,10,0)),0)+IF(ISNUMBER($R106),IF($R106&gt;=100,20,0),0)+IF(ISNUMBER($P106),IF($P106&gt;=150,20,IF($P106&gt;=50,12,5)),0)+IF(ISNUMBER($S106),IF($S106&lt;=1,15,0),0)</f>
        <v/>
      </c>
      <c r="AL106" s="48" t="n">
        <v>355</v>
      </c>
      <c r="AM106" s="49" t="n"/>
      <c r="AN106" s="48">
        <f>IF(AND(ISNUMBER($P106),ISNUMBER($AL106),$AL106&lt;&gt;0),IF(OR($P106&gt;180,$P106/$AL106*1000&gt;400),"Over ceiling, confirm SKU","Within"),"n/a")</f>
        <v/>
      </c>
      <c r="AO106" s="51" t="n"/>
      <c r="AP106" s="51" t="n"/>
      <c r="AQ106" s="51" t="n"/>
      <c r="AR106" s="34" t="inlineStr">
        <is>
          <t>Retrieved and cited, see Enrichment Log</t>
        </is>
      </c>
      <c r="AS106" s="34" t="inlineStr">
        <is>
          <t>BLANK -&gt; requires live Amazon.ca capture</t>
        </is>
      </c>
      <c r="AT106" s="34" t="inlineStr">
        <is>
          <t>Unverified commercial data</t>
        </is>
      </c>
    </row>
    <row r="107" ht="28" customHeight="1">
      <c r="A107" s="34" t="inlineStr">
        <is>
          <t>Poppi</t>
        </is>
      </c>
      <c r="B107" s="34" t="inlineStr">
        <is>
          <t>Poppi Prebiotic Soda | Doc Pop | 15 pack 355mL</t>
        </is>
      </c>
      <c r="C107" s="34" t="inlineStr">
        <is>
          <t>3) Functional beverage (still/sparkling)</t>
        </is>
      </c>
      <c r="D107" s="34" t="inlineStr">
        <is>
          <t>355 mL can</t>
        </is>
      </c>
      <c r="E107" s="48" t="n">
        <v>15</v>
      </c>
      <c r="F107" s="49" t="n"/>
      <c r="G107" s="50">
        <f>IF(AND(ISNUMBER($F107),ISNUMBER($E107),$E107&lt;&gt;0),$F107/$E107,"")</f>
        <v/>
      </c>
      <c r="H107" s="50">
        <f>IF(AND(ISNUMBER($F107),ISNUMBER($AL107),ISNUMBER($E107),($AL107*$E107)&lt;&gt;0),$F107/($AL107*$E107)*100,"")</f>
        <v/>
      </c>
      <c r="I107" s="51" t="n"/>
      <c r="J107" s="52" t="n"/>
      <c r="K107" s="50">
        <f>IF(AND(ISNUMBER($F107),ISNUMBER($J107)),$F107*(1-$J107),"")</f>
        <v/>
      </c>
      <c r="L107" s="51" t="n"/>
      <c r="M107" s="51" t="n"/>
      <c r="N107" s="50">
        <f>IF(ISNUMBER($F107),($F107-IF(ISNUMBER($AM107),$AM107,0))*(1-IF(ISNUMBER($J107),$J107,0)),"")</f>
        <v/>
      </c>
      <c r="O107" s="34" t="inlineStr">
        <is>
          <t>Doc Pop</t>
        </is>
      </c>
      <c r="P107" s="48" t="n">
        <v>0</v>
      </c>
      <c r="Q107" s="48" t="n">
        <v>10</v>
      </c>
      <c r="R107" s="34" t="inlineStr">
        <is>
          <t>Not listed</t>
        </is>
      </c>
      <c r="S107" s="48" t="n">
        <v>5</v>
      </c>
      <c r="T107" s="48" t="n">
        <v>25</v>
      </c>
      <c r="U107" s="34" t="inlineStr">
        <is>
          <t>Agave + stevia</t>
        </is>
      </c>
      <c r="V107" s="34" t="inlineStr">
        <is>
          <t>Prebiotic, apple cider vinegar, gut health, low sugar (cola/Doc Pop flavours ~40 mg caffeine from green tea; fruit flavours caffeine free)</t>
        </is>
      </c>
      <c r="W107" s="51" t="n"/>
      <c r="X107" s="51" t="n"/>
      <c r="Y107" s="51" t="n"/>
      <c r="Z107" s="51" t="n"/>
      <c r="AA107" s="34" t="inlineStr">
        <is>
          <t>Very High</t>
        </is>
      </c>
      <c r="AB107" s="34" t="inlineStr">
        <is>
          <t>Viral brand; Super Bowl ad; strong Gen Z pull</t>
        </is>
      </c>
      <c r="AC107" s="34" t="inlineStr">
        <is>
          <t>Pretty, prebiotic, apple cider vinegar soda</t>
        </is>
      </c>
      <c r="AD107" s="34" t="inlineStr">
        <is>
          <t>Trendy aesthetic plus a gut health ACV story at low sugar.</t>
        </is>
      </c>
      <c r="AE107" s="51" t="n"/>
      <c r="AF107" s="53">
        <f>IF(AND(ISNUMBER($P107),ISNUMBER($AL107),$AL107&lt;&gt;0),ROUND($P107/$AL107*100,1),"")</f>
        <v/>
      </c>
      <c r="AG107" s="54">
        <f>IF(AND(ISNUMBER($S107),ISNUMBER($AL107),$AL107&lt;&gt;0),ROUND($S107/$AL107*100,2),"")</f>
        <v/>
      </c>
      <c r="AH107" s="53">
        <f>IF(AND(ISNUMBER($Q107),ISNUMBER($AL107),$AL107&lt;&gt;0),ROUND($Q107/$AL107*100,1),"")</f>
        <v/>
      </c>
      <c r="AI107" s="48">
        <f>IF(ISNUMBER($S107),IF($S107&lt;=1,"Yes","No"),"n/a")</f>
        <v/>
      </c>
      <c r="AJ107" s="48">
        <f>IF(ISNUMBER($S107),ROUND(MAX(0,MIN(100,100-$S107*2.5-IF(ISNUMBER($T107),$T107,0)*0.12+IF($S107&lt;=1,12,0))),0),"")</f>
        <v/>
      </c>
      <c r="AK107" s="48">
        <f>IF(ISNUMBER($Q107),IF($Q107&gt;=100,20,IF($Q107&gt;=30,10,0)),0)+IF(ISNUMBER($R107),IF($R107&gt;=100,20,0),0)+IF(ISNUMBER($P107),IF($P107&gt;=150,20,IF($P107&gt;=50,12,5)),0)+IF(ISNUMBER($S107),IF($S107&lt;=1,15,0),0)</f>
        <v/>
      </c>
      <c r="AL107" s="48" t="n">
        <v>355</v>
      </c>
      <c r="AM107" s="49" t="n"/>
      <c r="AN107" s="48">
        <f>IF(AND(ISNUMBER($P107),ISNUMBER($AL107),$AL107&lt;&gt;0),IF(OR($P107&gt;180,$P107/$AL107*1000&gt;400),"Over ceiling, confirm SKU","Within"),"n/a")</f>
        <v/>
      </c>
      <c r="AO107" s="51" t="n"/>
      <c r="AP107" s="51" t="n"/>
      <c r="AQ107" s="51" t="n"/>
      <c r="AR107" s="34" t="inlineStr">
        <is>
          <t>Retrieved and cited, see Enrichment Log</t>
        </is>
      </c>
      <c r="AS107" s="34" t="inlineStr">
        <is>
          <t>BLANK -&gt; requires live Amazon.ca capture</t>
        </is>
      </c>
      <c r="AT107" s="34" t="inlineStr">
        <is>
          <t>Unverified commercial data</t>
        </is>
      </c>
    </row>
    <row r="108" ht="28" customHeight="1">
      <c r="A108" s="34" t="inlineStr">
        <is>
          <t>Poppi</t>
        </is>
      </c>
      <c r="B108" s="34" t="inlineStr">
        <is>
          <t>Poppi Prebiotic Soda | Doc Pop | 18 pack 355mL</t>
        </is>
      </c>
      <c r="C108" s="34" t="inlineStr">
        <is>
          <t>3) Functional beverage (still/sparkling)</t>
        </is>
      </c>
      <c r="D108" s="34" t="inlineStr">
        <is>
          <t>355 mL can</t>
        </is>
      </c>
      <c r="E108" s="48" t="n">
        <v>18</v>
      </c>
      <c r="F108" s="49" t="n"/>
      <c r="G108" s="50">
        <f>IF(AND(ISNUMBER($F108),ISNUMBER($E108),$E108&lt;&gt;0),$F108/$E108,"")</f>
        <v/>
      </c>
      <c r="H108" s="50">
        <f>IF(AND(ISNUMBER($F108),ISNUMBER($AL108),ISNUMBER($E108),($AL108*$E108)&lt;&gt;0),$F108/($AL108*$E108)*100,"")</f>
        <v/>
      </c>
      <c r="I108" s="51" t="n"/>
      <c r="J108" s="52" t="n"/>
      <c r="K108" s="50">
        <f>IF(AND(ISNUMBER($F108),ISNUMBER($J108)),$F108*(1-$J108),"")</f>
        <v/>
      </c>
      <c r="L108" s="51" t="n"/>
      <c r="M108" s="51" t="n"/>
      <c r="N108" s="50">
        <f>IF(ISNUMBER($F108),($F108-IF(ISNUMBER($AM108),$AM108,0))*(1-IF(ISNUMBER($J108),$J108,0)),"")</f>
        <v/>
      </c>
      <c r="O108" s="34" t="inlineStr">
        <is>
          <t>Doc Pop</t>
        </is>
      </c>
      <c r="P108" s="48" t="n">
        <v>0</v>
      </c>
      <c r="Q108" s="48" t="n">
        <v>10</v>
      </c>
      <c r="R108" s="34" t="inlineStr">
        <is>
          <t>Not listed</t>
        </is>
      </c>
      <c r="S108" s="48" t="n">
        <v>5</v>
      </c>
      <c r="T108" s="48" t="n">
        <v>25</v>
      </c>
      <c r="U108" s="34" t="inlineStr">
        <is>
          <t>Agave + stevia</t>
        </is>
      </c>
      <c r="V108" s="34" t="inlineStr">
        <is>
          <t>Prebiotic, apple cider vinegar, gut health, low sugar (cola/Doc Pop flavours ~40 mg caffeine from green tea; fruit flavours caffeine free)</t>
        </is>
      </c>
      <c r="W108" s="51" t="n"/>
      <c r="X108" s="51" t="n"/>
      <c r="Y108" s="51" t="n"/>
      <c r="Z108" s="51" t="n"/>
      <c r="AA108" s="34" t="inlineStr">
        <is>
          <t>Very High</t>
        </is>
      </c>
      <c r="AB108" s="34" t="inlineStr">
        <is>
          <t>Viral brand; Super Bowl ad; strong Gen Z pull</t>
        </is>
      </c>
      <c r="AC108" s="34" t="inlineStr">
        <is>
          <t>Pretty, prebiotic, apple cider vinegar soda</t>
        </is>
      </c>
      <c r="AD108" s="34" t="inlineStr">
        <is>
          <t>Trendy aesthetic plus a gut health ACV story at low sugar.</t>
        </is>
      </c>
      <c r="AE108" s="51" t="n"/>
      <c r="AF108" s="53">
        <f>IF(AND(ISNUMBER($P108),ISNUMBER($AL108),$AL108&lt;&gt;0),ROUND($P108/$AL108*100,1),"")</f>
        <v/>
      </c>
      <c r="AG108" s="54">
        <f>IF(AND(ISNUMBER($S108),ISNUMBER($AL108),$AL108&lt;&gt;0),ROUND($S108/$AL108*100,2),"")</f>
        <v/>
      </c>
      <c r="AH108" s="53">
        <f>IF(AND(ISNUMBER($Q108),ISNUMBER($AL108),$AL108&lt;&gt;0),ROUND($Q108/$AL108*100,1),"")</f>
        <v/>
      </c>
      <c r="AI108" s="48">
        <f>IF(ISNUMBER($S108),IF($S108&lt;=1,"Yes","No"),"n/a")</f>
        <v/>
      </c>
      <c r="AJ108" s="48">
        <f>IF(ISNUMBER($S108),ROUND(MAX(0,MIN(100,100-$S108*2.5-IF(ISNUMBER($T108),$T108,0)*0.12+IF($S108&lt;=1,12,0))),0),"")</f>
        <v/>
      </c>
      <c r="AK108" s="48">
        <f>IF(ISNUMBER($Q108),IF($Q108&gt;=100,20,IF($Q108&gt;=30,10,0)),0)+IF(ISNUMBER($R108),IF($R108&gt;=100,20,0),0)+IF(ISNUMBER($P108),IF($P108&gt;=150,20,IF($P108&gt;=50,12,5)),0)+IF(ISNUMBER($S108),IF($S108&lt;=1,15,0),0)</f>
        <v/>
      </c>
      <c r="AL108" s="48" t="n">
        <v>355</v>
      </c>
      <c r="AM108" s="49" t="n"/>
      <c r="AN108" s="48">
        <f>IF(AND(ISNUMBER($P108),ISNUMBER($AL108),$AL108&lt;&gt;0),IF(OR($P108&gt;180,$P108/$AL108*1000&gt;400),"Over ceiling, confirm SKU","Within"),"n/a")</f>
        <v/>
      </c>
      <c r="AO108" s="51" t="n"/>
      <c r="AP108" s="51" t="n"/>
      <c r="AQ108" s="51" t="n"/>
      <c r="AR108" s="34" t="inlineStr">
        <is>
          <t>Retrieved and cited, see Enrichment Log</t>
        </is>
      </c>
      <c r="AS108" s="34" t="inlineStr">
        <is>
          <t>BLANK -&gt; requires live Amazon.ca capture</t>
        </is>
      </c>
      <c r="AT108" s="34" t="inlineStr">
        <is>
          <t>Unverified commercial data</t>
        </is>
      </c>
    </row>
    <row r="109" ht="28" customHeight="1">
      <c r="A109" s="34" t="inlineStr">
        <is>
          <t>Poppi</t>
        </is>
      </c>
      <c r="B109" s="34" t="inlineStr">
        <is>
          <t>Poppi Prebiotic Soda | Doc Pop | 24 pack 355mL</t>
        </is>
      </c>
      <c r="C109" s="34" t="inlineStr">
        <is>
          <t>3) Functional beverage (still/sparkling)</t>
        </is>
      </c>
      <c r="D109" s="34" t="inlineStr">
        <is>
          <t>355 mL can</t>
        </is>
      </c>
      <c r="E109" s="48" t="n">
        <v>24</v>
      </c>
      <c r="F109" s="49" t="n"/>
      <c r="G109" s="50">
        <f>IF(AND(ISNUMBER($F109),ISNUMBER($E109),$E109&lt;&gt;0),$F109/$E109,"")</f>
        <v/>
      </c>
      <c r="H109" s="50">
        <f>IF(AND(ISNUMBER($F109),ISNUMBER($AL109),ISNUMBER($E109),($AL109*$E109)&lt;&gt;0),$F109/($AL109*$E109)*100,"")</f>
        <v/>
      </c>
      <c r="I109" s="51" t="n"/>
      <c r="J109" s="52" t="n"/>
      <c r="K109" s="50">
        <f>IF(AND(ISNUMBER($F109),ISNUMBER($J109)),$F109*(1-$J109),"")</f>
        <v/>
      </c>
      <c r="L109" s="51" t="n"/>
      <c r="M109" s="51" t="n"/>
      <c r="N109" s="50">
        <f>IF(ISNUMBER($F109),($F109-IF(ISNUMBER($AM109),$AM109,0))*(1-IF(ISNUMBER($J109),$J109,0)),"")</f>
        <v/>
      </c>
      <c r="O109" s="34" t="inlineStr">
        <is>
          <t>Doc Pop</t>
        </is>
      </c>
      <c r="P109" s="48" t="n">
        <v>0</v>
      </c>
      <c r="Q109" s="48" t="n">
        <v>10</v>
      </c>
      <c r="R109" s="34" t="inlineStr">
        <is>
          <t>Not listed</t>
        </is>
      </c>
      <c r="S109" s="48" t="n">
        <v>5</v>
      </c>
      <c r="T109" s="48" t="n">
        <v>25</v>
      </c>
      <c r="U109" s="34" t="inlineStr">
        <is>
          <t>Agave + stevia</t>
        </is>
      </c>
      <c r="V109" s="34" t="inlineStr">
        <is>
          <t>Prebiotic, apple cider vinegar, gut health, low sugar (cola/Doc Pop flavours ~40 mg caffeine from green tea; fruit flavours caffeine free)</t>
        </is>
      </c>
      <c r="W109" s="51" t="n"/>
      <c r="X109" s="51" t="n"/>
      <c r="Y109" s="51" t="n"/>
      <c r="Z109" s="51" t="n"/>
      <c r="AA109" s="34" t="inlineStr">
        <is>
          <t>Very High</t>
        </is>
      </c>
      <c r="AB109" s="34" t="inlineStr">
        <is>
          <t>Viral brand; Super Bowl ad; strong Gen Z pull</t>
        </is>
      </c>
      <c r="AC109" s="34" t="inlineStr">
        <is>
          <t>Pretty, prebiotic, apple cider vinegar soda</t>
        </is>
      </c>
      <c r="AD109" s="34" t="inlineStr">
        <is>
          <t>Trendy aesthetic plus a gut health ACV story at low sugar.</t>
        </is>
      </c>
      <c r="AE109" s="51" t="n"/>
      <c r="AF109" s="53">
        <f>IF(AND(ISNUMBER($P109),ISNUMBER($AL109),$AL109&lt;&gt;0),ROUND($P109/$AL109*100,1),"")</f>
        <v/>
      </c>
      <c r="AG109" s="54">
        <f>IF(AND(ISNUMBER($S109),ISNUMBER($AL109),$AL109&lt;&gt;0),ROUND($S109/$AL109*100,2),"")</f>
        <v/>
      </c>
      <c r="AH109" s="53">
        <f>IF(AND(ISNUMBER($Q109),ISNUMBER($AL109),$AL109&lt;&gt;0),ROUND($Q109/$AL109*100,1),"")</f>
        <v/>
      </c>
      <c r="AI109" s="48">
        <f>IF(ISNUMBER($S109),IF($S109&lt;=1,"Yes","No"),"n/a")</f>
        <v/>
      </c>
      <c r="AJ109" s="48">
        <f>IF(ISNUMBER($S109),ROUND(MAX(0,MIN(100,100-$S109*2.5-IF(ISNUMBER($T109),$T109,0)*0.12+IF($S109&lt;=1,12,0))),0),"")</f>
        <v/>
      </c>
      <c r="AK109" s="48">
        <f>IF(ISNUMBER($Q109),IF($Q109&gt;=100,20,IF($Q109&gt;=30,10,0)),0)+IF(ISNUMBER($R109),IF($R109&gt;=100,20,0),0)+IF(ISNUMBER($P109),IF($P109&gt;=150,20,IF($P109&gt;=50,12,5)),0)+IF(ISNUMBER($S109),IF($S109&lt;=1,15,0),0)</f>
        <v/>
      </c>
      <c r="AL109" s="48" t="n">
        <v>355</v>
      </c>
      <c r="AM109" s="49" t="n"/>
      <c r="AN109" s="48">
        <f>IF(AND(ISNUMBER($P109),ISNUMBER($AL109),$AL109&lt;&gt;0),IF(OR($P109&gt;180,$P109/$AL109*1000&gt;400),"Over ceiling, confirm SKU","Within"),"n/a")</f>
        <v/>
      </c>
      <c r="AO109" s="51" t="n"/>
      <c r="AP109" s="51" t="n"/>
      <c r="AQ109" s="51" t="n"/>
      <c r="AR109" s="34" t="inlineStr">
        <is>
          <t>Retrieved and cited, see Enrichment Log</t>
        </is>
      </c>
      <c r="AS109" s="34" t="inlineStr">
        <is>
          <t>BLANK -&gt; requires live Amazon.ca capture</t>
        </is>
      </c>
      <c r="AT109" s="34" t="inlineStr">
        <is>
          <t>Unverified commercial data</t>
        </is>
      </c>
    </row>
    <row r="110" ht="28" customHeight="1">
      <c r="A110" s="34" t="inlineStr">
        <is>
          <t>Poppi</t>
        </is>
      </c>
      <c r="B110" s="34" t="inlineStr">
        <is>
          <t>Poppi Prebiotic Soda | Root Beer | single 355mL</t>
        </is>
      </c>
      <c r="C110" s="34" t="inlineStr">
        <is>
          <t>3) Functional beverage (still/sparkling)</t>
        </is>
      </c>
      <c r="D110" s="34" t="inlineStr">
        <is>
          <t>355 mL can</t>
        </is>
      </c>
      <c r="E110" s="48" t="n">
        <v>1</v>
      </c>
      <c r="F110" s="49" t="n"/>
      <c r="G110" s="50">
        <f>IF(AND(ISNUMBER($F110),ISNUMBER($E110),$E110&lt;&gt;0),$F110/$E110,"")</f>
        <v/>
      </c>
      <c r="H110" s="50">
        <f>IF(AND(ISNUMBER($F110),ISNUMBER($AL110),ISNUMBER($E110),($AL110*$E110)&lt;&gt;0),$F110/($AL110*$E110)*100,"")</f>
        <v/>
      </c>
      <c r="I110" s="51" t="n"/>
      <c r="J110" s="52" t="n"/>
      <c r="K110" s="50">
        <f>IF(AND(ISNUMBER($F110),ISNUMBER($J110)),$F110*(1-$J110),"")</f>
        <v/>
      </c>
      <c r="L110" s="51" t="n"/>
      <c r="M110" s="51" t="n"/>
      <c r="N110" s="50">
        <f>IF(ISNUMBER($F110),($F110-IF(ISNUMBER($AM110),$AM110,0))*(1-IF(ISNUMBER($J110),$J110,0)),"")</f>
        <v/>
      </c>
      <c r="O110" s="34" t="inlineStr">
        <is>
          <t>Root Beer</t>
        </is>
      </c>
      <c r="P110" s="48" t="n">
        <v>0</v>
      </c>
      <c r="Q110" s="48" t="n">
        <v>10</v>
      </c>
      <c r="R110" s="34" t="inlineStr">
        <is>
          <t>Not listed</t>
        </is>
      </c>
      <c r="S110" s="48" t="n">
        <v>5</v>
      </c>
      <c r="T110" s="48" t="n">
        <v>25</v>
      </c>
      <c r="U110" s="34" t="inlineStr">
        <is>
          <t>Agave + stevia</t>
        </is>
      </c>
      <c r="V110" s="34" t="inlineStr">
        <is>
          <t>Prebiotic, apple cider vinegar, gut health, low sugar (cola/Doc Pop flavours ~40 mg caffeine from green tea; fruit flavours caffeine free)</t>
        </is>
      </c>
      <c r="W110" s="51" t="n"/>
      <c r="X110" s="51" t="n"/>
      <c r="Y110" s="51" t="n"/>
      <c r="Z110" s="51" t="n"/>
      <c r="AA110" s="34" t="inlineStr">
        <is>
          <t>Very High</t>
        </is>
      </c>
      <c r="AB110" s="34" t="inlineStr">
        <is>
          <t>Viral brand; Super Bowl ad; strong Gen Z pull</t>
        </is>
      </c>
      <c r="AC110" s="34" t="inlineStr">
        <is>
          <t>Pretty, prebiotic, apple cider vinegar soda</t>
        </is>
      </c>
      <c r="AD110" s="34" t="inlineStr">
        <is>
          <t>Trendy aesthetic plus a gut health ACV story at low sugar.</t>
        </is>
      </c>
      <c r="AE110" s="51" t="n"/>
      <c r="AF110" s="53">
        <f>IF(AND(ISNUMBER($P110),ISNUMBER($AL110),$AL110&lt;&gt;0),ROUND($P110/$AL110*100,1),"")</f>
        <v/>
      </c>
      <c r="AG110" s="54">
        <f>IF(AND(ISNUMBER($S110),ISNUMBER($AL110),$AL110&lt;&gt;0),ROUND($S110/$AL110*100,2),"")</f>
        <v/>
      </c>
      <c r="AH110" s="53">
        <f>IF(AND(ISNUMBER($Q110),ISNUMBER($AL110),$AL110&lt;&gt;0),ROUND($Q110/$AL110*100,1),"")</f>
        <v/>
      </c>
      <c r="AI110" s="48">
        <f>IF(ISNUMBER($S110),IF($S110&lt;=1,"Yes","No"),"n/a")</f>
        <v/>
      </c>
      <c r="AJ110" s="48">
        <f>IF(ISNUMBER($S110),ROUND(MAX(0,MIN(100,100-$S110*2.5-IF(ISNUMBER($T110),$T110,0)*0.12+IF($S110&lt;=1,12,0))),0),"")</f>
        <v/>
      </c>
      <c r="AK110" s="48">
        <f>IF(ISNUMBER($Q110),IF($Q110&gt;=100,20,IF($Q110&gt;=30,10,0)),0)+IF(ISNUMBER($R110),IF($R110&gt;=100,20,0),0)+IF(ISNUMBER($P110),IF($P110&gt;=150,20,IF($P110&gt;=50,12,5)),0)+IF(ISNUMBER($S110),IF($S110&lt;=1,15,0),0)</f>
        <v/>
      </c>
      <c r="AL110" s="48" t="n">
        <v>355</v>
      </c>
      <c r="AM110" s="49" t="n"/>
      <c r="AN110" s="48">
        <f>IF(AND(ISNUMBER($P110),ISNUMBER($AL110),$AL110&lt;&gt;0),IF(OR($P110&gt;180,$P110/$AL110*1000&gt;400),"Over ceiling, confirm SKU","Within"),"n/a")</f>
        <v/>
      </c>
      <c r="AO110" s="51" t="n"/>
      <c r="AP110" s="51" t="n"/>
      <c r="AQ110" s="51" t="n"/>
      <c r="AR110" s="34" t="inlineStr">
        <is>
          <t>Retrieved and cited, see Enrichment Log</t>
        </is>
      </c>
      <c r="AS110" s="34" t="inlineStr">
        <is>
          <t>BLANK -&gt; requires live Amazon.ca capture</t>
        </is>
      </c>
      <c r="AT110" s="34" t="inlineStr">
        <is>
          <t>Unverified commercial data</t>
        </is>
      </c>
    </row>
    <row r="111" ht="28" customHeight="1">
      <c r="A111" s="34" t="inlineStr">
        <is>
          <t>Poppi</t>
        </is>
      </c>
      <c r="B111" s="34" t="inlineStr">
        <is>
          <t>Poppi Prebiotic Soda | Root Beer | 8 pack 355mL</t>
        </is>
      </c>
      <c r="C111" s="34" t="inlineStr">
        <is>
          <t>3) Functional beverage (still/sparkling)</t>
        </is>
      </c>
      <c r="D111" s="34" t="inlineStr">
        <is>
          <t>355 mL can</t>
        </is>
      </c>
      <c r="E111" s="48" t="n">
        <v>8</v>
      </c>
      <c r="F111" s="49" t="n"/>
      <c r="G111" s="50">
        <f>IF(AND(ISNUMBER($F111),ISNUMBER($E111),$E111&lt;&gt;0),$F111/$E111,"")</f>
        <v/>
      </c>
      <c r="H111" s="50">
        <f>IF(AND(ISNUMBER($F111),ISNUMBER($AL111),ISNUMBER($E111),($AL111*$E111)&lt;&gt;0),$F111/($AL111*$E111)*100,"")</f>
        <v/>
      </c>
      <c r="I111" s="51" t="n"/>
      <c r="J111" s="52" t="n"/>
      <c r="K111" s="50">
        <f>IF(AND(ISNUMBER($F111),ISNUMBER($J111)),$F111*(1-$J111),"")</f>
        <v/>
      </c>
      <c r="L111" s="51" t="n"/>
      <c r="M111" s="51" t="n"/>
      <c r="N111" s="50">
        <f>IF(ISNUMBER($F111),($F111-IF(ISNUMBER($AM111),$AM111,0))*(1-IF(ISNUMBER($J111),$J111,0)),"")</f>
        <v/>
      </c>
      <c r="O111" s="34" t="inlineStr">
        <is>
          <t>Root Beer</t>
        </is>
      </c>
      <c r="P111" s="48" t="n">
        <v>0</v>
      </c>
      <c r="Q111" s="48" t="n">
        <v>10</v>
      </c>
      <c r="R111" s="34" t="inlineStr">
        <is>
          <t>Not listed</t>
        </is>
      </c>
      <c r="S111" s="48" t="n">
        <v>5</v>
      </c>
      <c r="T111" s="48" t="n">
        <v>25</v>
      </c>
      <c r="U111" s="34" t="inlineStr">
        <is>
          <t>Agave + stevia</t>
        </is>
      </c>
      <c r="V111" s="34" t="inlineStr">
        <is>
          <t>Prebiotic, apple cider vinegar, gut health, low sugar (cola/Doc Pop flavours ~40 mg caffeine from green tea; fruit flavours caffeine free)</t>
        </is>
      </c>
      <c r="W111" s="51" t="n"/>
      <c r="X111" s="51" t="n"/>
      <c r="Y111" s="51" t="n"/>
      <c r="Z111" s="51" t="n"/>
      <c r="AA111" s="34" t="inlineStr">
        <is>
          <t>Very High</t>
        </is>
      </c>
      <c r="AB111" s="34" t="inlineStr">
        <is>
          <t>Viral brand; Super Bowl ad; strong Gen Z pull</t>
        </is>
      </c>
      <c r="AC111" s="34" t="inlineStr">
        <is>
          <t>Pretty, prebiotic, apple cider vinegar soda</t>
        </is>
      </c>
      <c r="AD111" s="34" t="inlineStr">
        <is>
          <t>Trendy aesthetic plus a gut health ACV story at low sugar.</t>
        </is>
      </c>
      <c r="AE111" s="51" t="n"/>
      <c r="AF111" s="53">
        <f>IF(AND(ISNUMBER($P111),ISNUMBER($AL111),$AL111&lt;&gt;0),ROUND($P111/$AL111*100,1),"")</f>
        <v/>
      </c>
      <c r="AG111" s="54">
        <f>IF(AND(ISNUMBER($S111),ISNUMBER($AL111),$AL111&lt;&gt;0),ROUND($S111/$AL111*100,2),"")</f>
        <v/>
      </c>
      <c r="AH111" s="53">
        <f>IF(AND(ISNUMBER($Q111),ISNUMBER($AL111),$AL111&lt;&gt;0),ROUND($Q111/$AL111*100,1),"")</f>
        <v/>
      </c>
      <c r="AI111" s="48">
        <f>IF(ISNUMBER($S111),IF($S111&lt;=1,"Yes","No"),"n/a")</f>
        <v/>
      </c>
      <c r="AJ111" s="48">
        <f>IF(ISNUMBER($S111),ROUND(MAX(0,MIN(100,100-$S111*2.5-IF(ISNUMBER($T111),$T111,0)*0.12+IF($S111&lt;=1,12,0))),0),"")</f>
        <v/>
      </c>
      <c r="AK111" s="48">
        <f>IF(ISNUMBER($Q111),IF($Q111&gt;=100,20,IF($Q111&gt;=30,10,0)),0)+IF(ISNUMBER($R111),IF($R111&gt;=100,20,0),0)+IF(ISNUMBER($P111),IF($P111&gt;=150,20,IF($P111&gt;=50,12,5)),0)+IF(ISNUMBER($S111),IF($S111&lt;=1,15,0),0)</f>
        <v/>
      </c>
      <c r="AL111" s="48" t="n">
        <v>355</v>
      </c>
      <c r="AM111" s="49" t="n"/>
      <c r="AN111" s="48">
        <f>IF(AND(ISNUMBER($P111),ISNUMBER($AL111),$AL111&lt;&gt;0),IF(OR($P111&gt;180,$P111/$AL111*1000&gt;400),"Over ceiling, confirm SKU","Within"),"n/a")</f>
        <v/>
      </c>
      <c r="AO111" s="51" t="n"/>
      <c r="AP111" s="51" t="n"/>
      <c r="AQ111" s="51" t="n"/>
      <c r="AR111" s="34" t="inlineStr">
        <is>
          <t>Retrieved and cited, see Enrichment Log</t>
        </is>
      </c>
      <c r="AS111" s="34" t="inlineStr">
        <is>
          <t>BLANK -&gt; requires live Amazon.ca capture</t>
        </is>
      </c>
      <c r="AT111" s="34" t="inlineStr">
        <is>
          <t>Unverified commercial data</t>
        </is>
      </c>
    </row>
    <row r="112" ht="28" customHeight="1">
      <c r="A112" s="34" t="inlineStr">
        <is>
          <t>Poppi</t>
        </is>
      </c>
      <c r="B112" s="34" t="inlineStr">
        <is>
          <t>Poppi Prebiotic Soda | Root Beer | 12 pack 355mL</t>
        </is>
      </c>
      <c r="C112" s="34" t="inlineStr">
        <is>
          <t>3) Functional beverage (still/sparkling)</t>
        </is>
      </c>
      <c r="D112" s="34" t="inlineStr">
        <is>
          <t>355 mL can</t>
        </is>
      </c>
      <c r="E112" s="48" t="n">
        <v>12</v>
      </c>
      <c r="F112" s="49" t="n"/>
      <c r="G112" s="50">
        <f>IF(AND(ISNUMBER($F112),ISNUMBER($E112),$E112&lt;&gt;0),$F112/$E112,"")</f>
        <v/>
      </c>
      <c r="H112" s="50">
        <f>IF(AND(ISNUMBER($F112),ISNUMBER($AL112),ISNUMBER($E112),($AL112*$E112)&lt;&gt;0),$F112/($AL112*$E112)*100,"")</f>
        <v/>
      </c>
      <c r="I112" s="51" t="n"/>
      <c r="J112" s="52" t="n"/>
      <c r="K112" s="50">
        <f>IF(AND(ISNUMBER($F112),ISNUMBER($J112)),$F112*(1-$J112),"")</f>
        <v/>
      </c>
      <c r="L112" s="51" t="n"/>
      <c r="M112" s="51" t="n"/>
      <c r="N112" s="50">
        <f>IF(ISNUMBER($F112),($F112-IF(ISNUMBER($AM112),$AM112,0))*(1-IF(ISNUMBER($J112),$J112,0)),"")</f>
        <v/>
      </c>
      <c r="O112" s="34" t="inlineStr">
        <is>
          <t>Root Beer</t>
        </is>
      </c>
      <c r="P112" s="48" t="n">
        <v>0</v>
      </c>
      <c r="Q112" s="48" t="n">
        <v>10</v>
      </c>
      <c r="R112" s="34" t="inlineStr">
        <is>
          <t>Not listed</t>
        </is>
      </c>
      <c r="S112" s="48" t="n">
        <v>5</v>
      </c>
      <c r="T112" s="48" t="n">
        <v>25</v>
      </c>
      <c r="U112" s="34" t="inlineStr">
        <is>
          <t>Agave + stevia</t>
        </is>
      </c>
      <c r="V112" s="34" t="inlineStr">
        <is>
          <t>Prebiotic, apple cider vinegar, gut health, low sugar (cola/Doc Pop flavours ~40 mg caffeine from green tea; fruit flavours caffeine free)</t>
        </is>
      </c>
      <c r="W112" s="51" t="n"/>
      <c r="X112" s="51" t="n"/>
      <c r="Y112" s="51" t="n"/>
      <c r="Z112" s="51" t="n"/>
      <c r="AA112" s="34" t="inlineStr">
        <is>
          <t>Very High</t>
        </is>
      </c>
      <c r="AB112" s="34" t="inlineStr">
        <is>
          <t>Viral brand; Super Bowl ad; strong Gen Z pull</t>
        </is>
      </c>
      <c r="AC112" s="34" t="inlineStr">
        <is>
          <t>Pretty, prebiotic, apple cider vinegar soda</t>
        </is>
      </c>
      <c r="AD112" s="34" t="inlineStr">
        <is>
          <t>Trendy aesthetic plus a gut health ACV story at low sugar.</t>
        </is>
      </c>
      <c r="AE112" s="51" t="n"/>
      <c r="AF112" s="53">
        <f>IF(AND(ISNUMBER($P112),ISNUMBER($AL112),$AL112&lt;&gt;0),ROUND($P112/$AL112*100,1),"")</f>
        <v/>
      </c>
      <c r="AG112" s="54">
        <f>IF(AND(ISNUMBER($S112),ISNUMBER($AL112),$AL112&lt;&gt;0),ROUND($S112/$AL112*100,2),"")</f>
        <v/>
      </c>
      <c r="AH112" s="53">
        <f>IF(AND(ISNUMBER($Q112),ISNUMBER($AL112),$AL112&lt;&gt;0),ROUND($Q112/$AL112*100,1),"")</f>
        <v/>
      </c>
      <c r="AI112" s="48">
        <f>IF(ISNUMBER($S112),IF($S112&lt;=1,"Yes","No"),"n/a")</f>
        <v/>
      </c>
      <c r="AJ112" s="48">
        <f>IF(ISNUMBER($S112),ROUND(MAX(0,MIN(100,100-$S112*2.5-IF(ISNUMBER($T112),$T112,0)*0.12+IF($S112&lt;=1,12,0))),0),"")</f>
        <v/>
      </c>
      <c r="AK112" s="48">
        <f>IF(ISNUMBER($Q112),IF($Q112&gt;=100,20,IF($Q112&gt;=30,10,0)),0)+IF(ISNUMBER($R112),IF($R112&gt;=100,20,0),0)+IF(ISNUMBER($P112),IF($P112&gt;=150,20,IF($P112&gt;=50,12,5)),0)+IF(ISNUMBER($S112),IF($S112&lt;=1,15,0),0)</f>
        <v/>
      </c>
      <c r="AL112" s="48" t="n">
        <v>355</v>
      </c>
      <c r="AM112" s="49" t="n"/>
      <c r="AN112" s="48">
        <f>IF(AND(ISNUMBER($P112),ISNUMBER($AL112),$AL112&lt;&gt;0),IF(OR($P112&gt;180,$P112/$AL112*1000&gt;400),"Over ceiling, confirm SKU","Within"),"n/a")</f>
        <v/>
      </c>
      <c r="AO112" s="51" t="n"/>
      <c r="AP112" s="51" t="n"/>
      <c r="AQ112" s="51" t="n"/>
      <c r="AR112" s="34" t="inlineStr">
        <is>
          <t>Retrieved and cited, see Enrichment Log</t>
        </is>
      </c>
      <c r="AS112" s="34" t="inlineStr">
        <is>
          <t>BLANK -&gt; requires live Amazon.ca capture</t>
        </is>
      </c>
      <c r="AT112" s="34" t="inlineStr">
        <is>
          <t>Unverified commercial data</t>
        </is>
      </c>
    </row>
    <row r="113" ht="28" customHeight="1">
      <c r="A113" s="34" t="inlineStr">
        <is>
          <t>Poppi</t>
        </is>
      </c>
      <c r="B113" s="34" t="inlineStr">
        <is>
          <t>Poppi Prebiotic Soda | Root Beer | 15 pack 355mL</t>
        </is>
      </c>
      <c r="C113" s="34" t="inlineStr">
        <is>
          <t>3) Functional beverage (still/sparkling)</t>
        </is>
      </c>
      <c r="D113" s="34" t="inlineStr">
        <is>
          <t>355 mL can</t>
        </is>
      </c>
      <c r="E113" s="48" t="n">
        <v>15</v>
      </c>
      <c r="F113" s="49" t="n"/>
      <c r="G113" s="50">
        <f>IF(AND(ISNUMBER($F113),ISNUMBER($E113),$E113&lt;&gt;0),$F113/$E113,"")</f>
        <v/>
      </c>
      <c r="H113" s="50">
        <f>IF(AND(ISNUMBER($F113),ISNUMBER($AL113),ISNUMBER($E113),($AL113*$E113)&lt;&gt;0),$F113/($AL113*$E113)*100,"")</f>
        <v/>
      </c>
      <c r="I113" s="51" t="n"/>
      <c r="J113" s="52" t="n"/>
      <c r="K113" s="50">
        <f>IF(AND(ISNUMBER($F113),ISNUMBER($J113)),$F113*(1-$J113),"")</f>
        <v/>
      </c>
      <c r="L113" s="51" t="n"/>
      <c r="M113" s="51" t="n"/>
      <c r="N113" s="50">
        <f>IF(ISNUMBER($F113),($F113-IF(ISNUMBER($AM113),$AM113,0))*(1-IF(ISNUMBER($J113),$J113,0)),"")</f>
        <v/>
      </c>
      <c r="O113" s="34" t="inlineStr">
        <is>
          <t>Root Beer</t>
        </is>
      </c>
      <c r="P113" s="48" t="n">
        <v>0</v>
      </c>
      <c r="Q113" s="48" t="n">
        <v>10</v>
      </c>
      <c r="R113" s="34" t="inlineStr">
        <is>
          <t>Not listed</t>
        </is>
      </c>
      <c r="S113" s="48" t="n">
        <v>5</v>
      </c>
      <c r="T113" s="48" t="n">
        <v>25</v>
      </c>
      <c r="U113" s="34" t="inlineStr">
        <is>
          <t>Agave + stevia</t>
        </is>
      </c>
      <c r="V113" s="34" t="inlineStr">
        <is>
          <t>Prebiotic, apple cider vinegar, gut health, low sugar (cola/Doc Pop flavours ~40 mg caffeine from green tea; fruit flavours caffeine free)</t>
        </is>
      </c>
      <c r="W113" s="51" t="n"/>
      <c r="X113" s="51" t="n"/>
      <c r="Y113" s="51" t="n"/>
      <c r="Z113" s="51" t="n"/>
      <c r="AA113" s="34" t="inlineStr">
        <is>
          <t>Very High</t>
        </is>
      </c>
      <c r="AB113" s="34" t="inlineStr">
        <is>
          <t>Viral brand; Super Bowl ad; strong Gen Z pull</t>
        </is>
      </c>
      <c r="AC113" s="34" t="inlineStr">
        <is>
          <t>Pretty, prebiotic, apple cider vinegar soda</t>
        </is>
      </c>
      <c r="AD113" s="34" t="inlineStr">
        <is>
          <t>Trendy aesthetic plus a gut health ACV story at low sugar.</t>
        </is>
      </c>
      <c r="AE113" s="51" t="n"/>
      <c r="AF113" s="53">
        <f>IF(AND(ISNUMBER($P113),ISNUMBER($AL113),$AL113&lt;&gt;0),ROUND($P113/$AL113*100,1),"")</f>
        <v/>
      </c>
      <c r="AG113" s="54">
        <f>IF(AND(ISNUMBER($S113),ISNUMBER($AL113),$AL113&lt;&gt;0),ROUND($S113/$AL113*100,2),"")</f>
        <v/>
      </c>
      <c r="AH113" s="53">
        <f>IF(AND(ISNUMBER($Q113),ISNUMBER($AL113),$AL113&lt;&gt;0),ROUND($Q113/$AL113*100,1),"")</f>
        <v/>
      </c>
      <c r="AI113" s="48">
        <f>IF(ISNUMBER($S113),IF($S113&lt;=1,"Yes","No"),"n/a")</f>
        <v/>
      </c>
      <c r="AJ113" s="48">
        <f>IF(ISNUMBER($S113),ROUND(MAX(0,MIN(100,100-$S113*2.5-IF(ISNUMBER($T113),$T113,0)*0.12+IF($S113&lt;=1,12,0))),0),"")</f>
        <v/>
      </c>
      <c r="AK113" s="48">
        <f>IF(ISNUMBER($Q113),IF($Q113&gt;=100,20,IF($Q113&gt;=30,10,0)),0)+IF(ISNUMBER($R113),IF($R113&gt;=100,20,0),0)+IF(ISNUMBER($P113),IF($P113&gt;=150,20,IF($P113&gt;=50,12,5)),0)+IF(ISNUMBER($S113),IF($S113&lt;=1,15,0),0)</f>
        <v/>
      </c>
      <c r="AL113" s="48" t="n">
        <v>355</v>
      </c>
      <c r="AM113" s="49" t="n"/>
      <c r="AN113" s="48">
        <f>IF(AND(ISNUMBER($P113),ISNUMBER($AL113),$AL113&lt;&gt;0),IF(OR($P113&gt;180,$P113/$AL113*1000&gt;400),"Over ceiling, confirm SKU","Within"),"n/a")</f>
        <v/>
      </c>
      <c r="AO113" s="51" t="n"/>
      <c r="AP113" s="51" t="n"/>
      <c r="AQ113" s="51" t="n"/>
      <c r="AR113" s="34" t="inlineStr">
        <is>
          <t>Retrieved and cited, see Enrichment Log</t>
        </is>
      </c>
      <c r="AS113" s="34" t="inlineStr">
        <is>
          <t>BLANK -&gt; requires live Amazon.ca capture</t>
        </is>
      </c>
      <c r="AT113" s="34" t="inlineStr">
        <is>
          <t>Unverified commercial data</t>
        </is>
      </c>
    </row>
    <row r="114" ht="28" customHeight="1">
      <c r="A114" s="34" t="inlineStr">
        <is>
          <t>Poppi</t>
        </is>
      </c>
      <c r="B114" s="34" t="inlineStr">
        <is>
          <t>Poppi Prebiotic Soda | Root Beer | 18 pack 355mL</t>
        </is>
      </c>
      <c r="C114" s="34" t="inlineStr">
        <is>
          <t>3) Functional beverage (still/sparkling)</t>
        </is>
      </c>
      <c r="D114" s="34" t="inlineStr">
        <is>
          <t>355 mL can</t>
        </is>
      </c>
      <c r="E114" s="48" t="n">
        <v>18</v>
      </c>
      <c r="F114" s="49" t="n"/>
      <c r="G114" s="50">
        <f>IF(AND(ISNUMBER($F114),ISNUMBER($E114),$E114&lt;&gt;0),$F114/$E114,"")</f>
        <v/>
      </c>
      <c r="H114" s="50">
        <f>IF(AND(ISNUMBER($F114),ISNUMBER($AL114),ISNUMBER($E114),($AL114*$E114)&lt;&gt;0),$F114/($AL114*$E114)*100,"")</f>
        <v/>
      </c>
      <c r="I114" s="51" t="n"/>
      <c r="J114" s="52" t="n"/>
      <c r="K114" s="50">
        <f>IF(AND(ISNUMBER($F114),ISNUMBER($J114)),$F114*(1-$J114),"")</f>
        <v/>
      </c>
      <c r="L114" s="51" t="n"/>
      <c r="M114" s="51" t="n"/>
      <c r="N114" s="50">
        <f>IF(ISNUMBER($F114),($F114-IF(ISNUMBER($AM114),$AM114,0))*(1-IF(ISNUMBER($J114),$J114,0)),"")</f>
        <v/>
      </c>
      <c r="O114" s="34" t="inlineStr">
        <is>
          <t>Root Beer</t>
        </is>
      </c>
      <c r="P114" s="48" t="n">
        <v>0</v>
      </c>
      <c r="Q114" s="48" t="n">
        <v>10</v>
      </c>
      <c r="R114" s="34" t="inlineStr">
        <is>
          <t>Not listed</t>
        </is>
      </c>
      <c r="S114" s="48" t="n">
        <v>5</v>
      </c>
      <c r="T114" s="48" t="n">
        <v>25</v>
      </c>
      <c r="U114" s="34" t="inlineStr">
        <is>
          <t>Agave + stevia</t>
        </is>
      </c>
      <c r="V114" s="34" t="inlineStr">
        <is>
          <t>Prebiotic, apple cider vinegar, gut health, low sugar (cola/Doc Pop flavours ~40 mg caffeine from green tea; fruit flavours caffeine free)</t>
        </is>
      </c>
      <c r="W114" s="51" t="n"/>
      <c r="X114" s="51" t="n"/>
      <c r="Y114" s="51" t="n"/>
      <c r="Z114" s="51" t="n"/>
      <c r="AA114" s="34" t="inlineStr">
        <is>
          <t>Very High</t>
        </is>
      </c>
      <c r="AB114" s="34" t="inlineStr">
        <is>
          <t>Viral brand; Super Bowl ad; strong Gen Z pull</t>
        </is>
      </c>
      <c r="AC114" s="34" t="inlineStr">
        <is>
          <t>Pretty, prebiotic, apple cider vinegar soda</t>
        </is>
      </c>
      <c r="AD114" s="34" t="inlineStr">
        <is>
          <t>Trendy aesthetic plus a gut health ACV story at low sugar.</t>
        </is>
      </c>
      <c r="AE114" s="51" t="n"/>
      <c r="AF114" s="53">
        <f>IF(AND(ISNUMBER($P114),ISNUMBER($AL114),$AL114&lt;&gt;0),ROUND($P114/$AL114*100,1),"")</f>
        <v/>
      </c>
      <c r="AG114" s="54">
        <f>IF(AND(ISNUMBER($S114),ISNUMBER($AL114),$AL114&lt;&gt;0),ROUND($S114/$AL114*100,2),"")</f>
        <v/>
      </c>
      <c r="AH114" s="53">
        <f>IF(AND(ISNUMBER($Q114),ISNUMBER($AL114),$AL114&lt;&gt;0),ROUND($Q114/$AL114*100,1),"")</f>
        <v/>
      </c>
      <c r="AI114" s="48">
        <f>IF(ISNUMBER($S114),IF($S114&lt;=1,"Yes","No"),"n/a")</f>
        <v/>
      </c>
      <c r="AJ114" s="48">
        <f>IF(ISNUMBER($S114),ROUND(MAX(0,MIN(100,100-$S114*2.5-IF(ISNUMBER($T114),$T114,0)*0.12+IF($S114&lt;=1,12,0))),0),"")</f>
        <v/>
      </c>
      <c r="AK114" s="48">
        <f>IF(ISNUMBER($Q114),IF($Q114&gt;=100,20,IF($Q114&gt;=30,10,0)),0)+IF(ISNUMBER($R114),IF($R114&gt;=100,20,0),0)+IF(ISNUMBER($P114),IF($P114&gt;=150,20,IF($P114&gt;=50,12,5)),0)+IF(ISNUMBER($S114),IF($S114&lt;=1,15,0),0)</f>
        <v/>
      </c>
      <c r="AL114" s="48" t="n">
        <v>355</v>
      </c>
      <c r="AM114" s="49" t="n"/>
      <c r="AN114" s="48">
        <f>IF(AND(ISNUMBER($P114),ISNUMBER($AL114),$AL114&lt;&gt;0),IF(OR($P114&gt;180,$P114/$AL114*1000&gt;400),"Over ceiling, confirm SKU","Within"),"n/a")</f>
        <v/>
      </c>
      <c r="AO114" s="51" t="n"/>
      <c r="AP114" s="51" t="n"/>
      <c r="AQ114" s="51" t="n"/>
      <c r="AR114" s="34" t="inlineStr">
        <is>
          <t>Retrieved and cited, see Enrichment Log</t>
        </is>
      </c>
      <c r="AS114" s="34" t="inlineStr">
        <is>
          <t>BLANK -&gt; requires live Amazon.ca capture</t>
        </is>
      </c>
      <c r="AT114" s="34" t="inlineStr">
        <is>
          <t>Unverified commercial data</t>
        </is>
      </c>
    </row>
    <row r="115" ht="28" customHeight="1">
      <c r="A115" s="34" t="inlineStr">
        <is>
          <t>Poppi</t>
        </is>
      </c>
      <c r="B115" s="34" t="inlineStr">
        <is>
          <t>Poppi Prebiotic Soda | Root Beer | 24 pack 355mL</t>
        </is>
      </c>
      <c r="C115" s="34" t="inlineStr">
        <is>
          <t>3) Functional beverage (still/sparkling)</t>
        </is>
      </c>
      <c r="D115" s="34" t="inlineStr">
        <is>
          <t>355 mL can</t>
        </is>
      </c>
      <c r="E115" s="48" t="n">
        <v>24</v>
      </c>
      <c r="F115" s="49" t="n"/>
      <c r="G115" s="50">
        <f>IF(AND(ISNUMBER($F115),ISNUMBER($E115),$E115&lt;&gt;0),$F115/$E115,"")</f>
        <v/>
      </c>
      <c r="H115" s="50">
        <f>IF(AND(ISNUMBER($F115),ISNUMBER($AL115),ISNUMBER($E115),($AL115*$E115)&lt;&gt;0),$F115/($AL115*$E115)*100,"")</f>
        <v/>
      </c>
      <c r="I115" s="51" t="n"/>
      <c r="J115" s="52" t="n"/>
      <c r="K115" s="50">
        <f>IF(AND(ISNUMBER($F115),ISNUMBER($J115)),$F115*(1-$J115),"")</f>
        <v/>
      </c>
      <c r="L115" s="51" t="n"/>
      <c r="M115" s="51" t="n"/>
      <c r="N115" s="50">
        <f>IF(ISNUMBER($F115),($F115-IF(ISNUMBER($AM115),$AM115,0))*(1-IF(ISNUMBER($J115),$J115,0)),"")</f>
        <v/>
      </c>
      <c r="O115" s="34" t="inlineStr">
        <is>
          <t>Root Beer</t>
        </is>
      </c>
      <c r="P115" s="48" t="n">
        <v>0</v>
      </c>
      <c r="Q115" s="48" t="n">
        <v>10</v>
      </c>
      <c r="R115" s="34" t="inlineStr">
        <is>
          <t>Not listed</t>
        </is>
      </c>
      <c r="S115" s="48" t="n">
        <v>5</v>
      </c>
      <c r="T115" s="48" t="n">
        <v>25</v>
      </c>
      <c r="U115" s="34" t="inlineStr">
        <is>
          <t>Agave + stevia</t>
        </is>
      </c>
      <c r="V115" s="34" t="inlineStr">
        <is>
          <t>Prebiotic, apple cider vinegar, gut health, low sugar (cola/Doc Pop flavours ~40 mg caffeine from green tea; fruit flavours caffeine free)</t>
        </is>
      </c>
      <c r="W115" s="51" t="n"/>
      <c r="X115" s="51" t="n"/>
      <c r="Y115" s="51" t="n"/>
      <c r="Z115" s="51" t="n"/>
      <c r="AA115" s="34" t="inlineStr">
        <is>
          <t>Very High</t>
        </is>
      </c>
      <c r="AB115" s="34" t="inlineStr">
        <is>
          <t>Viral brand; Super Bowl ad; strong Gen Z pull</t>
        </is>
      </c>
      <c r="AC115" s="34" t="inlineStr">
        <is>
          <t>Pretty, prebiotic, apple cider vinegar soda</t>
        </is>
      </c>
      <c r="AD115" s="34" t="inlineStr">
        <is>
          <t>Trendy aesthetic plus a gut health ACV story at low sugar.</t>
        </is>
      </c>
      <c r="AE115" s="51" t="n"/>
      <c r="AF115" s="53">
        <f>IF(AND(ISNUMBER($P115),ISNUMBER($AL115),$AL115&lt;&gt;0),ROUND($P115/$AL115*100,1),"")</f>
        <v/>
      </c>
      <c r="AG115" s="54">
        <f>IF(AND(ISNUMBER($S115),ISNUMBER($AL115),$AL115&lt;&gt;0),ROUND($S115/$AL115*100,2),"")</f>
        <v/>
      </c>
      <c r="AH115" s="53">
        <f>IF(AND(ISNUMBER($Q115),ISNUMBER($AL115),$AL115&lt;&gt;0),ROUND($Q115/$AL115*100,1),"")</f>
        <v/>
      </c>
      <c r="AI115" s="48">
        <f>IF(ISNUMBER($S115),IF($S115&lt;=1,"Yes","No"),"n/a")</f>
        <v/>
      </c>
      <c r="AJ115" s="48">
        <f>IF(ISNUMBER($S115),ROUND(MAX(0,MIN(100,100-$S115*2.5-IF(ISNUMBER($T115),$T115,0)*0.12+IF($S115&lt;=1,12,0))),0),"")</f>
        <v/>
      </c>
      <c r="AK115" s="48">
        <f>IF(ISNUMBER($Q115),IF($Q115&gt;=100,20,IF($Q115&gt;=30,10,0)),0)+IF(ISNUMBER($R115),IF($R115&gt;=100,20,0),0)+IF(ISNUMBER($P115),IF($P115&gt;=150,20,IF($P115&gt;=50,12,5)),0)+IF(ISNUMBER($S115),IF($S115&lt;=1,15,0),0)</f>
        <v/>
      </c>
      <c r="AL115" s="48" t="n">
        <v>355</v>
      </c>
      <c r="AM115" s="49" t="n"/>
      <c r="AN115" s="48">
        <f>IF(AND(ISNUMBER($P115),ISNUMBER($AL115),$AL115&lt;&gt;0),IF(OR($P115&gt;180,$P115/$AL115*1000&gt;400),"Over ceiling, confirm SKU","Within"),"n/a")</f>
        <v/>
      </c>
      <c r="AO115" s="51" t="n"/>
      <c r="AP115" s="51" t="n"/>
      <c r="AQ115" s="51" t="n"/>
      <c r="AR115" s="34" t="inlineStr">
        <is>
          <t>Retrieved and cited, see Enrichment Log</t>
        </is>
      </c>
      <c r="AS115" s="34" t="inlineStr">
        <is>
          <t>BLANK -&gt; requires live Amazon.ca capture</t>
        </is>
      </c>
      <c r="AT115" s="34" t="inlineStr">
        <is>
          <t>Unverified commercial data</t>
        </is>
      </c>
    </row>
    <row r="116" ht="28" customHeight="1">
      <c r="A116" s="34" t="inlineStr">
        <is>
          <t>Culture Pop</t>
        </is>
      </c>
      <c r="B116" s="34" t="inlineStr">
        <is>
          <t>Culture Pop Probiotic Soda | Ginger Lemon | single 355mL</t>
        </is>
      </c>
      <c r="C116" s="34" t="inlineStr">
        <is>
          <t>3) Functional beverage (still/sparkling)</t>
        </is>
      </c>
      <c r="D116" s="34" t="inlineStr">
        <is>
          <t>355 mL can</t>
        </is>
      </c>
      <c r="E116" s="48" t="n">
        <v>1</v>
      </c>
      <c r="F116" s="49" t="n"/>
      <c r="G116" s="50">
        <f>IF(AND(ISNUMBER($F116),ISNUMBER($E116),$E116&lt;&gt;0),$F116/$E116,"")</f>
        <v/>
      </c>
      <c r="H116" s="50">
        <f>IF(AND(ISNUMBER($F116),ISNUMBER($AL116),ISNUMBER($E116),($AL116*$E116)&lt;&gt;0),$F116/($AL116*$E116)*100,"")</f>
        <v/>
      </c>
      <c r="I116" s="51" t="n"/>
      <c r="J116" s="52" t="n"/>
      <c r="K116" s="50">
        <f>IF(AND(ISNUMBER($F116),ISNUMBER($J116)),$F116*(1-$J116),"")</f>
        <v/>
      </c>
      <c r="L116" s="51" t="n"/>
      <c r="M116" s="51" t="n"/>
      <c r="N116" s="50">
        <f>IF(ISNUMBER($F116),($F116-IF(ISNUMBER($AM116),$AM116,0))*(1-IF(ISNUMBER($J116),$J116,0)),"")</f>
        <v/>
      </c>
      <c r="O116" s="34" t="inlineStr">
        <is>
          <t>Ginger Lemon</t>
        </is>
      </c>
      <c r="P116" s="48" t="n">
        <v>0</v>
      </c>
      <c r="Q116" s="48" t="n">
        <v>15</v>
      </c>
      <c r="R116" s="34" t="inlineStr">
        <is>
          <t>Not listed</t>
        </is>
      </c>
      <c r="S116" s="48" t="n">
        <v>9</v>
      </c>
      <c r="T116" s="48" t="n">
        <v>40</v>
      </c>
      <c r="U116" s="34" t="inlineStr">
        <is>
          <t>Fruit juice + a touch of cane</t>
        </is>
      </c>
      <c r="V116" s="34" t="inlineStr">
        <is>
          <t>Live probiotics, real juice, gut health, no stevia</t>
        </is>
      </c>
      <c r="W116" s="51" t="n"/>
      <c r="X116" s="51" t="n"/>
      <c r="Y116" s="51" t="n"/>
      <c r="Z116" s="51" t="n"/>
      <c r="AA116" s="34" t="inlineStr">
        <is>
          <t>Medium</t>
        </is>
      </c>
      <c r="AB116" s="34" t="inlineStr">
        <is>
          <t>Emerging; differentiates on real juice/no stevia</t>
        </is>
      </c>
      <c r="AC116" s="34" t="inlineStr">
        <is>
          <t>Probiotic soda with real juice, no stevia</t>
        </is>
      </c>
      <c r="AD116" s="34" t="inlineStr">
        <is>
          <t>Real juice taste and live probiotics without stevia.</t>
        </is>
      </c>
      <c r="AE116" s="51" t="n"/>
      <c r="AF116" s="53">
        <f>IF(AND(ISNUMBER($P116),ISNUMBER($AL116),$AL116&lt;&gt;0),ROUND($P116/$AL116*100,1),"")</f>
        <v/>
      </c>
      <c r="AG116" s="54">
        <f>IF(AND(ISNUMBER($S116),ISNUMBER($AL116),$AL116&lt;&gt;0),ROUND($S116/$AL116*100,2),"")</f>
        <v/>
      </c>
      <c r="AH116" s="53">
        <f>IF(AND(ISNUMBER($Q116),ISNUMBER($AL116),$AL116&lt;&gt;0),ROUND($Q116/$AL116*100,1),"")</f>
        <v/>
      </c>
      <c r="AI116" s="48">
        <f>IF(ISNUMBER($S116),IF($S116&lt;=1,"Yes","No"),"n/a")</f>
        <v/>
      </c>
      <c r="AJ116" s="48">
        <f>IF(ISNUMBER($S116),ROUND(MAX(0,MIN(100,100-$S116*2.5-IF(ISNUMBER($T116),$T116,0)*0.12+IF($S116&lt;=1,12,0))),0),"")</f>
        <v/>
      </c>
      <c r="AK116" s="48">
        <f>IF(ISNUMBER($Q116),IF($Q116&gt;=100,20,IF($Q116&gt;=30,10,0)),0)+IF(ISNUMBER($R116),IF($R116&gt;=100,20,0),0)+IF(ISNUMBER($P116),IF($P116&gt;=150,20,IF($P116&gt;=50,12,5)),0)+IF(ISNUMBER($S116),IF($S116&lt;=1,15,0),0)</f>
        <v/>
      </c>
      <c r="AL116" s="48" t="n">
        <v>355</v>
      </c>
      <c r="AM116" s="49" t="n"/>
      <c r="AN116" s="48">
        <f>IF(AND(ISNUMBER($P116),ISNUMBER($AL116),$AL116&lt;&gt;0),IF(OR($P116&gt;180,$P116/$AL116*1000&gt;400),"Over ceiling, confirm SKU","Within"),"n/a")</f>
        <v/>
      </c>
      <c r="AO116" s="51" t="n"/>
      <c r="AP116" s="51" t="n"/>
      <c r="AQ116" s="51" t="n"/>
      <c r="AR116" s="34" t="inlineStr">
        <is>
          <t>No enrichment entry, to confirm</t>
        </is>
      </c>
      <c r="AS116" s="34" t="inlineStr">
        <is>
          <t>BLANK -&gt; requires live Amazon.ca capture</t>
        </is>
      </c>
      <c r="AT116" s="34" t="inlineStr">
        <is>
          <t>Unverified commercial data</t>
        </is>
      </c>
    </row>
    <row r="117" ht="28" customHeight="1">
      <c r="A117" s="34" t="inlineStr">
        <is>
          <t>Culture Pop</t>
        </is>
      </c>
      <c r="B117" s="34" t="inlineStr">
        <is>
          <t>Culture Pop Probiotic Soda | Ginger Lemon | 8 pack 355mL</t>
        </is>
      </c>
      <c r="C117" s="34" t="inlineStr">
        <is>
          <t>3) Functional beverage (still/sparkling)</t>
        </is>
      </c>
      <c r="D117" s="34" t="inlineStr">
        <is>
          <t>355 mL can</t>
        </is>
      </c>
      <c r="E117" s="48" t="n">
        <v>8</v>
      </c>
      <c r="F117" s="49" t="n"/>
      <c r="G117" s="50">
        <f>IF(AND(ISNUMBER($F117),ISNUMBER($E117),$E117&lt;&gt;0),$F117/$E117,"")</f>
        <v/>
      </c>
      <c r="H117" s="50">
        <f>IF(AND(ISNUMBER($F117),ISNUMBER($AL117),ISNUMBER($E117),($AL117*$E117)&lt;&gt;0),$F117/($AL117*$E117)*100,"")</f>
        <v/>
      </c>
      <c r="I117" s="51" t="n"/>
      <c r="J117" s="52" t="n"/>
      <c r="K117" s="50">
        <f>IF(AND(ISNUMBER($F117),ISNUMBER($J117)),$F117*(1-$J117),"")</f>
        <v/>
      </c>
      <c r="L117" s="51" t="n"/>
      <c r="M117" s="51" t="n"/>
      <c r="N117" s="50">
        <f>IF(ISNUMBER($F117),($F117-IF(ISNUMBER($AM117),$AM117,0))*(1-IF(ISNUMBER($J117),$J117,0)),"")</f>
        <v/>
      </c>
      <c r="O117" s="34" t="inlineStr">
        <is>
          <t>Ginger Lemon</t>
        </is>
      </c>
      <c r="P117" s="48" t="n">
        <v>0</v>
      </c>
      <c r="Q117" s="48" t="n">
        <v>15</v>
      </c>
      <c r="R117" s="34" t="inlineStr">
        <is>
          <t>Not listed</t>
        </is>
      </c>
      <c r="S117" s="48" t="n">
        <v>9</v>
      </c>
      <c r="T117" s="48" t="n">
        <v>40</v>
      </c>
      <c r="U117" s="34" t="inlineStr">
        <is>
          <t>Fruit juice + a touch of cane</t>
        </is>
      </c>
      <c r="V117" s="34" t="inlineStr">
        <is>
          <t>Live probiotics, real juice, gut health, no stevia</t>
        </is>
      </c>
      <c r="W117" s="51" t="n"/>
      <c r="X117" s="51" t="n"/>
      <c r="Y117" s="51" t="n"/>
      <c r="Z117" s="51" t="n"/>
      <c r="AA117" s="34" t="inlineStr">
        <is>
          <t>Medium</t>
        </is>
      </c>
      <c r="AB117" s="34" t="inlineStr">
        <is>
          <t>Emerging; differentiates on real juice/no stevia</t>
        </is>
      </c>
      <c r="AC117" s="34" t="inlineStr">
        <is>
          <t>Probiotic soda with real juice, no stevia</t>
        </is>
      </c>
      <c r="AD117" s="34" t="inlineStr">
        <is>
          <t>Real juice taste and live probiotics without stevia.</t>
        </is>
      </c>
      <c r="AE117" s="51" t="n"/>
      <c r="AF117" s="53">
        <f>IF(AND(ISNUMBER($P117),ISNUMBER($AL117),$AL117&lt;&gt;0),ROUND($P117/$AL117*100,1),"")</f>
        <v/>
      </c>
      <c r="AG117" s="54">
        <f>IF(AND(ISNUMBER($S117),ISNUMBER($AL117),$AL117&lt;&gt;0),ROUND($S117/$AL117*100,2),"")</f>
        <v/>
      </c>
      <c r="AH117" s="53">
        <f>IF(AND(ISNUMBER($Q117),ISNUMBER($AL117),$AL117&lt;&gt;0),ROUND($Q117/$AL117*100,1),"")</f>
        <v/>
      </c>
      <c r="AI117" s="48">
        <f>IF(ISNUMBER($S117),IF($S117&lt;=1,"Yes","No"),"n/a")</f>
        <v/>
      </c>
      <c r="AJ117" s="48">
        <f>IF(ISNUMBER($S117),ROUND(MAX(0,MIN(100,100-$S117*2.5-IF(ISNUMBER($T117),$T117,0)*0.12+IF($S117&lt;=1,12,0))),0),"")</f>
        <v/>
      </c>
      <c r="AK117" s="48">
        <f>IF(ISNUMBER($Q117),IF($Q117&gt;=100,20,IF($Q117&gt;=30,10,0)),0)+IF(ISNUMBER($R117),IF($R117&gt;=100,20,0),0)+IF(ISNUMBER($P117),IF($P117&gt;=150,20,IF($P117&gt;=50,12,5)),0)+IF(ISNUMBER($S117),IF($S117&lt;=1,15,0),0)</f>
        <v/>
      </c>
      <c r="AL117" s="48" t="n">
        <v>355</v>
      </c>
      <c r="AM117" s="49" t="n"/>
      <c r="AN117" s="48">
        <f>IF(AND(ISNUMBER($P117),ISNUMBER($AL117),$AL117&lt;&gt;0),IF(OR($P117&gt;180,$P117/$AL117*1000&gt;400),"Over ceiling, confirm SKU","Within"),"n/a")</f>
        <v/>
      </c>
      <c r="AO117" s="51" t="n"/>
      <c r="AP117" s="51" t="n"/>
      <c r="AQ117" s="51" t="n"/>
      <c r="AR117" s="34" t="inlineStr">
        <is>
          <t>No enrichment entry, to confirm</t>
        </is>
      </c>
      <c r="AS117" s="34" t="inlineStr">
        <is>
          <t>BLANK -&gt; requires live Amazon.ca capture</t>
        </is>
      </c>
      <c r="AT117" s="34" t="inlineStr">
        <is>
          <t>Unverified commercial data</t>
        </is>
      </c>
    </row>
    <row r="118" ht="28" customHeight="1">
      <c r="A118" s="34" t="inlineStr">
        <is>
          <t>Culture Pop</t>
        </is>
      </c>
      <c r="B118" s="34" t="inlineStr">
        <is>
          <t>Culture Pop Probiotic Soda | Ginger Lemon | 12 pack 355mL</t>
        </is>
      </c>
      <c r="C118" s="34" t="inlineStr">
        <is>
          <t>3) Functional beverage (still/sparkling)</t>
        </is>
      </c>
      <c r="D118" s="34" t="inlineStr">
        <is>
          <t>355 mL can</t>
        </is>
      </c>
      <c r="E118" s="48" t="n">
        <v>12</v>
      </c>
      <c r="F118" s="49" t="n"/>
      <c r="G118" s="50">
        <f>IF(AND(ISNUMBER($F118),ISNUMBER($E118),$E118&lt;&gt;0),$F118/$E118,"")</f>
        <v/>
      </c>
      <c r="H118" s="50">
        <f>IF(AND(ISNUMBER($F118),ISNUMBER($AL118),ISNUMBER($E118),($AL118*$E118)&lt;&gt;0),$F118/($AL118*$E118)*100,"")</f>
        <v/>
      </c>
      <c r="I118" s="51" t="n"/>
      <c r="J118" s="52" t="n"/>
      <c r="K118" s="50">
        <f>IF(AND(ISNUMBER($F118),ISNUMBER($J118)),$F118*(1-$J118),"")</f>
        <v/>
      </c>
      <c r="L118" s="51" t="n"/>
      <c r="M118" s="51" t="n"/>
      <c r="N118" s="50">
        <f>IF(ISNUMBER($F118),($F118-IF(ISNUMBER($AM118),$AM118,0))*(1-IF(ISNUMBER($J118),$J118,0)),"")</f>
        <v/>
      </c>
      <c r="O118" s="34" t="inlineStr">
        <is>
          <t>Ginger Lemon</t>
        </is>
      </c>
      <c r="P118" s="48" t="n">
        <v>0</v>
      </c>
      <c r="Q118" s="48" t="n">
        <v>15</v>
      </c>
      <c r="R118" s="34" t="inlineStr">
        <is>
          <t>Not listed</t>
        </is>
      </c>
      <c r="S118" s="48" t="n">
        <v>9</v>
      </c>
      <c r="T118" s="48" t="n">
        <v>40</v>
      </c>
      <c r="U118" s="34" t="inlineStr">
        <is>
          <t>Fruit juice + a touch of cane</t>
        </is>
      </c>
      <c r="V118" s="34" t="inlineStr">
        <is>
          <t>Live probiotics, real juice, gut health, no stevia</t>
        </is>
      </c>
      <c r="W118" s="51" t="n"/>
      <c r="X118" s="51" t="n"/>
      <c r="Y118" s="51" t="n"/>
      <c r="Z118" s="51" t="n"/>
      <c r="AA118" s="34" t="inlineStr">
        <is>
          <t>Medium</t>
        </is>
      </c>
      <c r="AB118" s="34" t="inlineStr">
        <is>
          <t>Emerging; differentiates on real juice/no stevia</t>
        </is>
      </c>
      <c r="AC118" s="34" t="inlineStr">
        <is>
          <t>Probiotic soda with real juice, no stevia</t>
        </is>
      </c>
      <c r="AD118" s="34" t="inlineStr">
        <is>
          <t>Real juice taste and live probiotics without stevia.</t>
        </is>
      </c>
      <c r="AE118" s="51" t="n"/>
      <c r="AF118" s="53">
        <f>IF(AND(ISNUMBER($P118),ISNUMBER($AL118),$AL118&lt;&gt;0),ROUND($P118/$AL118*100,1),"")</f>
        <v/>
      </c>
      <c r="AG118" s="54">
        <f>IF(AND(ISNUMBER($S118),ISNUMBER($AL118),$AL118&lt;&gt;0),ROUND($S118/$AL118*100,2),"")</f>
        <v/>
      </c>
      <c r="AH118" s="53">
        <f>IF(AND(ISNUMBER($Q118),ISNUMBER($AL118),$AL118&lt;&gt;0),ROUND($Q118/$AL118*100,1),"")</f>
        <v/>
      </c>
      <c r="AI118" s="48">
        <f>IF(ISNUMBER($S118),IF($S118&lt;=1,"Yes","No"),"n/a")</f>
        <v/>
      </c>
      <c r="AJ118" s="48">
        <f>IF(ISNUMBER($S118),ROUND(MAX(0,MIN(100,100-$S118*2.5-IF(ISNUMBER($T118),$T118,0)*0.12+IF($S118&lt;=1,12,0))),0),"")</f>
        <v/>
      </c>
      <c r="AK118" s="48">
        <f>IF(ISNUMBER($Q118),IF($Q118&gt;=100,20,IF($Q118&gt;=30,10,0)),0)+IF(ISNUMBER($R118),IF($R118&gt;=100,20,0),0)+IF(ISNUMBER($P118),IF($P118&gt;=150,20,IF($P118&gt;=50,12,5)),0)+IF(ISNUMBER($S118),IF($S118&lt;=1,15,0),0)</f>
        <v/>
      </c>
      <c r="AL118" s="48" t="n">
        <v>355</v>
      </c>
      <c r="AM118" s="49" t="n"/>
      <c r="AN118" s="48">
        <f>IF(AND(ISNUMBER($P118),ISNUMBER($AL118),$AL118&lt;&gt;0),IF(OR($P118&gt;180,$P118/$AL118*1000&gt;400),"Over ceiling, confirm SKU","Within"),"n/a")</f>
        <v/>
      </c>
      <c r="AO118" s="51" t="n"/>
      <c r="AP118" s="51" t="n"/>
      <c r="AQ118" s="51" t="n"/>
      <c r="AR118" s="34" t="inlineStr">
        <is>
          <t>No enrichment entry, to confirm</t>
        </is>
      </c>
      <c r="AS118" s="34" t="inlineStr">
        <is>
          <t>BLANK -&gt; requires live Amazon.ca capture</t>
        </is>
      </c>
      <c r="AT118" s="34" t="inlineStr">
        <is>
          <t>Unverified commercial data</t>
        </is>
      </c>
    </row>
    <row r="119" ht="28" customHeight="1">
      <c r="A119" s="34" t="inlineStr">
        <is>
          <t>Culture Pop</t>
        </is>
      </c>
      <c r="B119" s="34" t="inlineStr">
        <is>
          <t>Culture Pop Probiotic Soda | Ginger Lemon | 15 pack 355mL</t>
        </is>
      </c>
      <c r="C119" s="34" t="inlineStr">
        <is>
          <t>3) Functional beverage (still/sparkling)</t>
        </is>
      </c>
      <c r="D119" s="34" t="inlineStr">
        <is>
          <t>355 mL can</t>
        </is>
      </c>
      <c r="E119" s="48" t="n">
        <v>15</v>
      </c>
      <c r="F119" s="49" t="n"/>
      <c r="G119" s="50">
        <f>IF(AND(ISNUMBER($F119),ISNUMBER($E119),$E119&lt;&gt;0),$F119/$E119,"")</f>
        <v/>
      </c>
      <c r="H119" s="50">
        <f>IF(AND(ISNUMBER($F119),ISNUMBER($AL119),ISNUMBER($E119),($AL119*$E119)&lt;&gt;0),$F119/($AL119*$E119)*100,"")</f>
        <v/>
      </c>
      <c r="I119" s="51" t="n"/>
      <c r="J119" s="52" t="n"/>
      <c r="K119" s="50">
        <f>IF(AND(ISNUMBER($F119),ISNUMBER($J119)),$F119*(1-$J119),"")</f>
        <v/>
      </c>
      <c r="L119" s="51" t="n"/>
      <c r="M119" s="51" t="n"/>
      <c r="N119" s="50">
        <f>IF(ISNUMBER($F119),($F119-IF(ISNUMBER($AM119),$AM119,0))*(1-IF(ISNUMBER($J119),$J119,0)),"")</f>
        <v/>
      </c>
      <c r="O119" s="34" t="inlineStr">
        <is>
          <t>Ginger Lemon</t>
        </is>
      </c>
      <c r="P119" s="48" t="n">
        <v>0</v>
      </c>
      <c r="Q119" s="48" t="n">
        <v>15</v>
      </c>
      <c r="R119" s="34" t="inlineStr">
        <is>
          <t>Not listed</t>
        </is>
      </c>
      <c r="S119" s="48" t="n">
        <v>9</v>
      </c>
      <c r="T119" s="48" t="n">
        <v>40</v>
      </c>
      <c r="U119" s="34" t="inlineStr">
        <is>
          <t>Fruit juice + a touch of cane</t>
        </is>
      </c>
      <c r="V119" s="34" t="inlineStr">
        <is>
          <t>Live probiotics, real juice, gut health, no stevia</t>
        </is>
      </c>
      <c r="W119" s="51" t="n"/>
      <c r="X119" s="51" t="n"/>
      <c r="Y119" s="51" t="n"/>
      <c r="Z119" s="51" t="n"/>
      <c r="AA119" s="34" t="inlineStr">
        <is>
          <t>Medium</t>
        </is>
      </c>
      <c r="AB119" s="34" t="inlineStr">
        <is>
          <t>Emerging; differentiates on real juice/no stevia</t>
        </is>
      </c>
      <c r="AC119" s="34" t="inlineStr">
        <is>
          <t>Probiotic soda with real juice, no stevia</t>
        </is>
      </c>
      <c r="AD119" s="34" t="inlineStr">
        <is>
          <t>Real juice taste and live probiotics without stevia.</t>
        </is>
      </c>
      <c r="AE119" s="51" t="n"/>
      <c r="AF119" s="53">
        <f>IF(AND(ISNUMBER($P119),ISNUMBER($AL119),$AL119&lt;&gt;0),ROUND($P119/$AL119*100,1),"")</f>
        <v/>
      </c>
      <c r="AG119" s="54">
        <f>IF(AND(ISNUMBER($S119),ISNUMBER($AL119),$AL119&lt;&gt;0),ROUND($S119/$AL119*100,2),"")</f>
        <v/>
      </c>
      <c r="AH119" s="53">
        <f>IF(AND(ISNUMBER($Q119),ISNUMBER($AL119),$AL119&lt;&gt;0),ROUND($Q119/$AL119*100,1),"")</f>
        <v/>
      </c>
      <c r="AI119" s="48">
        <f>IF(ISNUMBER($S119),IF($S119&lt;=1,"Yes","No"),"n/a")</f>
        <v/>
      </c>
      <c r="AJ119" s="48">
        <f>IF(ISNUMBER($S119),ROUND(MAX(0,MIN(100,100-$S119*2.5-IF(ISNUMBER($T119),$T119,0)*0.12+IF($S119&lt;=1,12,0))),0),"")</f>
        <v/>
      </c>
      <c r="AK119" s="48">
        <f>IF(ISNUMBER($Q119),IF($Q119&gt;=100,20,IF($Q119&gt;=30,10,0)),0)+IF(ISNUMBER($R119),IF($R119&gt;=100,20,0),0)+IF(ISNUMBER($P119),IF($P119&gt;=150,20,IF($P119&gt;=50,12,5)),0)+IF(ISNUMBER($S119),IF($S119&lt;=1,15,0),0)</f>
        <v/>
      </c>
      <c r="AL119" s="48" t="n">
        <v>355</v>
      </c>
      <c r="AM119" s="49" t="n"/>
      <c r="AN119" s="48">
        <f>IF(AND(ISNUMBER($P119),ISNUMBER($AL119),$AL119&lt;&gt;0),IF(OR($P119&gt;180,$P119/$AL119*1000&gt;400),"Over ceiling, confirm SKU","Within"),"n/a")</f>
        <v/>
      </c>
      <c r="AO119" s="51" t="n"/>
      <c r="AP119" s="51" t="n"/>
      <c r="AQ119" s="51" t="n"/>
      <c r="AR119" s="34" t="inlineStr">
        <is>
          <t>No enrichment entry, to confirm</t>
        </is>
      </c>
      <c r="AS119" s="34" t="inlineStr">
        <is>
          <t>BLANK -&gt; requires live Amazon.ca capture</t>
        </is>
      </c>
      <c r="AT119" s="34" t="inlineStr">
        <is>
          <t>Unverified commercial data</t>
        </is>
      </c>
    </row>
    <row r="120" ht="28" customHeight="1">
      <c r="A120" s="34" t="inlineStr">
        <is>
          <t>Culture Pop</t>
        </is>
      </c>
      <c r="B120" s="34" t="inlineStr">
        <is>
          <t>Culture Pop Probiotic Soda | Ginger Lemon | 18 pack 355mL</t>
        </is>
      </c>
      <c r="C120" s="34" t="inlineStr">
        <is>
          <t>3) Functional beverage (still/sparkling)</t>
        </is>
      </c>
      <c r="D120" s="34" t="inlineStr">
        <is>
          <t>355 mL can</t>
        </is>
      </c>
      <c r="E120" s="48" t="n">
        <v>18</v>
      </c>
      <c r="F120" s="49" t="n"/>
      <c r="G120" s="50">
        <f>IF(AND(ISNUMBER($F120),ISNUMBER($E120),$E120&lt;&gt;0),$F120/$E120,"")</f>
        <v/>
      </c>
      <c r="H120" s="50">
        <f>IF(AND(ISNUMBER($F120),ISNUMBER($AL120),ISNUMBER($E120),($AL120*$E120)&lt;&gt;0),$F120/($AL120*$E120)*100,"")</f>
        <v/>
      </c>
      <c r="I120" s="51" t="n"/>
      <c r="J120" s="52" t="n"/>
      <c r="K120" s="50">
        <f>IF(AND(ISNUMBER($F120),ISNUMBER($J120)),$F120*(1-$J120),"")</f>
        <v/>
      </c>
      <c r="L120" s="51" t="n"/>
      <c r="M120" s="51" t="n"/>
      <c r="N120" s="50">
        <f>IF(ISNUMBER($F120),($F120-IF(ISNUMBER($AM120),$AM120,0))*(1-IF(ISNUMBER($J120),$J120,0)),"")</f>
        <v/>
      </c>
      <c r="O120" s="34" t="inlineStr">
        <is>
          <t>Ginger Lemon</t>
        </is>
      </c>
      <c r="P120" s="48" t="n">
        <v>0</v>
      </c>
      <c r="Q120" s="48" t="n">
        <v>15</v>
      </c>
      <c r="R120" s="34" t="inlineStr">
        <is>
          <t>Not listed</t>
        </is>
      </c>
      <c r="S120" s="48" t="n">
        <v>9</v>
      </c>
      <c r="T120" s="48" t="n">
        <v>40</v>
      </c>
      <c r="U120" s="34" t="inlineStr">
        <is>
          <t>Fruit juice + a touch of cane</t>
        </is>
      </c>
      <c r="V120" s="34" t="inlineStr">
        <is>
          <t>Live probiotics, real juice, gut health, no stevia</t>
        </is>
      </c>
      <c r="W120" s="51" t="n"/>
      <c r="X120" s="51" t="n"/>
      <c r="Y120" s="51" t="n"/>
      <c r="Z120" s="51" t="n"/>
      <c r="AA120" s="34" t="inlineStr">
        <is>
          <t>Medium</t>
        </is>
      </c>
      <c r="AB120" s="34" t="inlineStr">
        <is>
          <t>Emerging; differentiates on real juice/no stevia</t>
        </is>
      </c>
      <c r="AC120" s="34" t="inlineStr">
        <is>
          <t>Probiotic soda with real juice, no stevia</t>
        </is>
      </c>
      <c r="AD120" s="34" t="inlineStr">
        <is>
          <t>Real juice taste and live probiotics without stevia.</t>
        </is>
      </c>
      <c r="AE120" s="51" t="n"/>
      <c r="AF120" s="53">
        <f>IF(AND(ISNUMBER($P120),ISNUMBER($AL120),$AL120&lt;&gt;0),ROUND($P120/$AL120*100,1),"")</f>
        <v/>
      </c>
      <c r="AG120" s="54">
        <f>IF(AND(ISNUMBER($S120),ISNUMBER($AL120),$AL120&lt;&gt;0),ROUND($S120/$AL120*100,2),"")</f>
        <v/>
      </c>
      <c r="AH120" s="53">
        <f>IF(AND(ISNUMBER($Q120),ISNUMBER($AL120),$AL120&lt;&gt;0),ROUND($Q120/$AL120*100,1),"")</f>
        <v/>
      </c>
      <c r="AI120" s="48">
        <f>IF(ISNUMBER($S120),IF($S120&lt;=1,"Yes","No"),"n/a")</f>
        <v/>
      </c>
      <c r="AJ120" s="48">
        <f>IF(ISNUMBER($S120),ROUND(MAX(0,MIN(100,100-$S120*2.5-IF(ISNUMBER($T120),$T120,0)*0.12+IF($S120&lt;=1,12,0))),0),"")</f>
        <v/>
      </c>
      <c r="AK120" s="48">
        <f>IF(ISNUMBER($Q120),IF($Q120&gt;=100,20,IF($Q120&gt;=30,10,0)),0)+IF(ISNUMBER($R120),IF($R120&gt;=100,20,0),0)+IF(ISNUMBER($P120),IF($P120&gt;=150,20,IF($P120&gt;=50,12,5)),0)+IF(ISNUMBER($S120),IF($S120&lt;=1,15,0),0)</f>
        <v/>
      </c>
      <c r="AL120" s="48" t="n">
        <v>355</v>
      </c>
      <c r="AM120" s="49" t="n"/>
      <c r="AN120" s="48">
        <f>IF(AND(ISNUMBER($P120),ISNUMBER($AL120),$AL120&lt;&gt;0),IF(OR($P120&gt;180,$P120/$AL120*1000&gt;400),"Over ceiling, confirm SKU","Within"),"n/a")</f>
        <v/>
      </c>
      <c r="AO120" s="51" t="n"/>
      <c r="AP120" s="51" t="n"/>
      <c r="AQ120" s="51" t="n"/>
      <c r="AR120" s="34" t="inlineStr">
        <is>
          <t>No enrichment entry, to confirm</t>
        </is>
      </c>
      <c r="AS120" s="34" t="inlineStr">
        <is>
          <t>BLANK -&gt; requires live Amazon.ca capture</t>
        </is>
      </c>
      <c r="AT120" s="34" t="inlineStr">
        <is>
          <t>Unverified commercial data</t>
        </is>
      </c>
    </row>
    <row r="121" ht="28" customHeight="1">
      <c r="A121" s="34" t="inlineStr">
        <is>
          <t>Culture Pop</t>
        </is>
      </c>
      <c r="B121" s="34" t="inlineStr">
        <is>
          <t>Culture Pop Probiotic Soda | Ginger Lemon | 24 pack 355mL</t>
        </is>
      </c>
      <c r="C121" s="34" t="inlineStr">
        <is>
          <t>3) Functional beverage (still/sparkling)</t>
        </is>
      </c>
      <c r="D121" s="34" t="inlineStr">
        <is>
          <t>355 mL can</t>
        </is>
      </c>
      <c r="E121" s="48" t="n">
        <v>24</v>
      </c>
      <c r="F121" s="49" t="n"/>
      <c r="G121" s="50">
        <f>IF(AND(ISNUMBER($F121),ISNUMBER($E121),$E121&lt;&gt;0),$F121/$E121,"")</f>
        <v/>
      </c>
      <c r="H121" s="50">
        <f>IF(AND(ISNUMBER($F121),ISNUMBER($AL121),ISNUMBER($E121),($AL121*$E121)&lt;&gt;0),$F121/($AL121*$E121)*100,"")</f>
        <v/>
      </c>
      <c r="I121" s="51" t="n"/>
      <c r="J121" s="52" t="n"/>
      <c r="K121" s="50">
        <f>IF(AND(ISNUMBER($F121),ISNUMBER($J121)),$F121*(1-$J121),"")</f>
        <v/>
      </c>
      <c r="L121" s="51" t="n"/>
      <c r="M121" s="51" t="n"/>
      <c r="N121" s="50">
        <f>IF(ISNUMBER($F121),($F121-IF(ISNUMBER($AM121),$AM121,0))*(1-IF(ISNUMBER($J121),$J121,0)),"")</f>
        <v/>
      </c>
      <c r="O121" s="34" t="inlineStr">
        <is>
          <t>Ginger Lemon</t>
        </is>
      </c>
      <c r="P121" s="48" t="n">
        <v>0</v>
      </c>
      <c r="Q121" s="48" t="n">
        <v>15</v>
      </c>
      <c r="R121" s="34" t="inlineStr">
        <is>
          <t>Not listed</t>
        </is>
      </c>
      <c r="S121" s="48" t="n">
        <v>9</v>
      </c>
      <c r="T121" s="48" t="n">
        <v>40</v>
      </c>
      <c r="U121" s="34" t="inlineStr">
        <is>
          <t>Fruit juice + a touch of cane</t>
        </is>
      </c>
      <c r="V121" s="34" t="inlineStr">
        <is>
          <t>Live probiotics, real juice, gut health, no stevia</t>
        </is>
      </c>
      <c r="W121" s="51" t="n"/>
      <c r="X121" s="51" t="n"/>
      <c r="Y121" s="51" t="n"/>
      <c r="Z121" s="51" t="n"/>
      <c r="AA121" s="34" t="inlineStr">
        <is>
          <t>Medium</t>
        </is>
      </c>
      <c r="AB121" s="34" t="inlineStr">
        <is>
          <t>Emerging; differentiates on real juice/no stevia</t>
        </is>
      </c>
      <c r="AC121" s="34" t="inlineStr">
        <is>
          <t>Probiotic soda with real juice, no stevia</t>
        </is>
      </c>
      <c r="AD121" s="34" t="inlineStr">
        <is>
          <t>Real juice taste and live probiotics without stevia.</t>
        </is>
      </c>
      <c r="AE121" s="51" t="n"/>
      <c r="AF121" s="53">
        <f>IF(AND(ISNUMBER($P121),ISNUMBER($AL121),$AL121&lt;&gt;0),ROUND($P121/$AL121*100,1),"")</f>
        <v/>
      </c>
      <c r="AG121" s="54">
        <f>IF(AND(ISNUMBER($S121),ISNUMBER($AL121),$AL121&lt;&gt;0),ROUND($S121/$AL121*100,2),"")</f>
        <v/>
      </c>
      <c r="AH121" s="53">
        <f>IF(AND(ISNUMBER($Q121),ISNUMBER($AL121),$AL121&lt;&gt;0),ROUND($Q121/$AL121*100,1),"")</f>
        <v/>
      </c>
      <c r="AI121" s="48">
        <f>IF(ISNUMBER($S121),IF($S121&lt;=1,"Yes","No"),"n/a")</f>
        <v/>
      </c>
      <c r="AJ121" s="48">
        <f>IF(ISNUMBER($S121),ROUND(MAX(0,MIN(100,100-$S121*2.5-IF(ISNUMBER($T121),$T121,0)*0.12+IF($S121&lt;=1,12,0))),0),"")</f>
        <v/>
      </c>
      <c r="AK121" s="48">
        <f>IF(ISNUMBER($Q121),IF($Q121&gt;=100,20,IF($Q121&gt;=30,10,0)),0)+IF(ISNUMBER($R121),IF($R121&gt;=100,20,0),0)+IF(ISNUMBER($P121),IF($P121&gt;=150,20,IF($P121&gt;=50,12,5)),0)+IF(ISNUMBER($S121),IF($S121&lt;=1,15,0),0)</f>
        <v/>
      </c>
      <c r="AL121" s="48" t="n">
        <v>355</v>
      </c>
      <c r="AM121" s="49" t="n"/>
      <c r="AN121" s="48">
        <f>IF(AND(ISNUMBER($P121),ISNUMBER($AL121),$AL121&lt;&gt;0),IF(OR($P121&gt;180,$P121/$AL121*1000&gt;400),"Over ceiling, confirm SKU","Within"),"n/a")</f>
        <v/>
      </c>
      <c r="AO121" s="51" t="n"/>
      <c r="AP121" s="51" t="n"/>
      <c r="AQ121" s="51" t="n"/>
      <c r="AR121" s="34" t="inlineStr">
        <is>
          <t>No enrichment entry, to confirm</t>
        </is>
      </c>
      <c r="AS121" s="34" t="inlineStr">
        <is>
          <t>BLANK -&gt; requires live Amazon.ca capture</t>
        </is>
      </c>
      <c r="AT121" s="34" t="inlineStr">
        <is>
          <t>Unverified commercial data</t>
        </is>
      </c>
    </row>
    <row r="122" ht="28" customHeight="1">
      <c r="A122" s="34" t="inlineStr">
        <is>
          <t>Culture Pop</t>
        </is>
      </c>
      <c r="B122" s="34" t="inlineStr">
        <is>
          <t>Culture Pop Probiotic Soda | Wild Berry | single 355mL</t>
        </is>
      </c>
      <c r="C122" s="34" t="inlineStr">
        <is>
          <t>3) Functional beverage (still/sparkling)</t>
        </is>
      </c>
      <c r="D122" s="34" t="inlineStr">
        <is>
          <t>355 mL can</t>
        </is>
      </c>
      <c r="E122" s="48" t="n">
        <v>1</v>
      </c>
      <c r="F122" s="49" t="n"/>
      <c r="G122" s="50">
        <f>IF(AND(ISNUMBER($F122),ISNUMBER($E122),$E122&lt;&gt;0),$F122/$E122,"")</f>
        <v/>
      </c>
      <c r="H122" s="50">
        <f>IF(AND(ISNUMBER($F122),ISNUMBER($AL122),ISNUMBER($E122),($AL122*$E122)&lt;&gt;0),$F122/($AL122*$E122)*100,"")</f>
        <v/>
      </c>
      <c r="I122" s="51" t="n"/>
      <c r="J122" s="52" t="n"/>
      <c r="K122" s="50">
        <f>IF(AND(ISNUMBER($F122),ISNUMBER($J122)),$F122*(1-$J122),"")</f>
        <v/>
      </c>
      <c r="L122" s="51" t="n"/>
      <c r="M122" s="51" t="n"/>
      <c r="N122" s="50">
        <f>IF(ISNUMBER($F122),($F122-IF(ISNUMBER($AM122),$AM122,0))*(1-IF(ISNUMBER($J122),$J122,0)),"")</f>
        <v/>
      </c>
      <c r="O122" s="34" t="inlineStr">
        <is>
          <t>Wild Berry</t>
        </is>
      </c>
      <c r="P122" s="48" t="n">
        <v>0</v>
      </c>
      <c r="Q122" s="48" t="n">
        <v>15</v>
      </c>
      <c r="R122" s="34" t="inlineStr">
        <is>
          <t>Not listed</t>
        </is>
      </c>
      <c r="S122" s="48" t="n">
        <v>9</v>
      </c>
      <c r="T122" s="48" t="n">
        <v>40</v>
      </c>
      <c r="U122" s="34" t="inlineStr">
        <is>
          <t>Fruit juice + a touch of cane</t>
        </is>
      </c>
      <c r="V122" s="34" t="inlineStr">
        <is>
          <t>Live probiotics, real juice, gut health, no stevia</t>
        </is>
      </c>
      <c r="W122" s="51" t="n"/>
      <c r="X122" s="51" t="n"/>
      <c r="Y122" s="51" t="n"/>
      <c r="Z122" s="51" t="n"/>
      <c r="AA122" s="34" t="inlineStr">
        <is>
          <t>Medium</t>
        </is>
      </c>
      <c r="AB122" s="34" t="inlineStr">
        <is>
          <t>Emerging; differentiates on real juice/no stevia</t>
        </is>
      </c>
      <c r="AC122" s="34" t="inlineStr">
        <is>
          <t>Probiotic soda with real juice, no stevia</t>
        </is>
      </c>
      <c r="AD122" s="34" t="inlineStr">
        <is>
          <t>Real juice taste and live probiotics without stevia.</t>
        </is>
      </c>
      <c r="AE122" s="51" t="n"/>
      <c r="AF122" s="53">
        <f>IF(AND(ISNUMBER($P122),ISNUMBER($AL122),$AL122&lt;&gt;0),ROUND($P122/$AL122*100,1),"")</f>
        <v/>
      </c>
      <c r="AG122" s="54">
        <f>IF(AND(ISNUMBER($S122),ISNUMBER($AL122),$AL122&lt;&gt;0),ROUND($S122/$AL122*100,2),"")</f>
        <v/>
      </c>
      <c r="AH122" s="53">
        <f>IF(AND(ISNUMBER($Q122),ISNUMBER($AL122),$AL122&lt;&gt;0),ROUND($Q122/$AL122*100,1),"")</f>
        <v/>
      </c>
      <c r="AI122" s="48">
        <f>IF(ISNUMBER($S122),IF($S122&lt;=1,"Yes","No"),"n/a")</f>
        <v/>
      </c>
      <c r="AJ122" s="48">
        <f>IF(ISNUMBER($S122),ROUND(MAX(0,MIN(100,100-$S122*2.5-IF(ISNUMBER($T122),$T122,0)*0.12+IF($S122&lt;=1,12,0))),0),"")</f>
        <v/>
      </c>
      <c r="AK122" s="48">
        <f>IF(ISNUMBER($Q122),IF($Q122&gt;=100,20,IF($Q122&gt;=30,10,0)),0)+IF(ISNUMBER($R122),IF($R122&gt;=100,20,0),0)+IF(ISNUMBER($P122),IF($P122&gt;=150,20,IF($P122&gt;=50,12,5)),0)+IF(ISNUMBER($S122),IF($S122&lt;=1,15,0),0)</f>
        <v/>
      </c>
      <c r="AL122" s="48" t="n">
        <v>355</v>
      </c>
      <c r="AM122" s="49" t="n"/>
      <c r="AN122" s="48">
        <f>IF(AND(ISNUMBER($P122),ISNUMBER($AL122),$AL122&lt;&gt;0),IF(OR($P122&gt;180,$P122/$AL122*1000&gt;400),"Over ceiling, confirm SKU","Within"),"n/a")</f>
        <v/>
      </c>
      <c r="AO122" s="51" t="n"/>
      <c r="AP122" s="51" t="n"/>
      <c r="AQ122" s="51" t="n"/>
      <c r="AR122" s="34" t="inlineStr">
        <is>
          <t>No enrichment entry, to confirm</t>
        </is>
      </c>
      <c r="AS122" s="34" t="inlineStr">
        <is>
          <t>BLANK -&gt; requires live Amazon.ca capture</t>
        </is>
      </c>
      <c r="AT122" s="34" t="inlineStr">
        <is>
          <t>Unverified commercial data</t>
        </is>
      </c>
    </row>
    <row r="123" ht="28" customHeight="1">
      <c r="A123" s="34" t="inlineStr">
        <is>
          <t>Culture Pop</t>
        </is>
      </c>
      <c r="B123" s="34" t="inlineStr">
        <is>
          <t>Culture Pop Probiotic Soda | Wild Berry | 8 pack 355mL</t>
        </is>
      </c>
      <c r="C123" s="34" t="inlineStr">
        <is>
          <t>3) Functional beverage (still/sparkling)</t>
        </is>
      </c>
      <c r="D123" s="34" t="inlineStr">
        <is>
          <t>355 mL can</t>
        </is>
      </c>
      <c r="E123" s="48" t="n">
        <v>8</v>
      </c>
      <c r="F123" s="49" t="n"/>
      <c r="G123" s="50">
        <f>IF(AND(ISNUMBER($F123),ISNUMBER($E123),$E123&lt;&gt;0),$F123/$E123,"")</f>
        <v/>
      </c>
      <c r="H123" s="50">
        <f>IF(AND(ISNUMBER($F123),ISNUMBER($AL123),ISNUMBER($E123),($AL123*$E123)&lt;&gt;0),$F123/($AL123*$E123)*100,"")</f>
        <v/>
      </c>
      <c r="I123" s="51" t="n"/>
      <c r="J123" s="52" t="n"/>
      <c r="K123" s="50">
        <f>IF(AND(ISNUMBER($F123),ISNUMBER($J123)),$F123*(1-$J123),"")</f>
        <v/>
      </c>
      <c r="L123" s="51" t="n"/>
      <c r="M123" s="51" t="n"/>
      <c r="N123" s="50">
        <f>IF(ISNUMBER($F123),($F123-IF(ISNUMBER($AM123),$AM123,0))*(1-IF(ISNUMBER($J123),$J123,0)),"")</f>
        <v/>
      </c>
      <c r="O123" s="34" t="inlineStr">
        <is>
          <t>Wild Berry</t>
        </is>
      </c>
      <c r="P123" s="48" t="n">
        <v>0</v>
      </c>
      <c r="Q123" s="48" t="n">
        <v>15</v>
      </c>
      <c r="R123" s="34" t="inlineStr">
        <is>
          <t>Not listed</t>
        </is>
      </c>
      <c r="S123" s="48" t="n">
        <v>9</v>
      </c>
      <c r="T123" s="48" t="n">
        <v>40</v>
      </c>
      <c r="U123" s="34" t="inlineStr">
        <is>
          <t>Fruit juice + a touch of cane</t>
        </is>
      </c>
      <c r="V123" s="34" t="inlineStr">
        <is>
          <t>Live probiotics, real juice, gut health, no stevia</t>
        </is>
      </c>
      <c r="W123" s="51" t="n"/>
      <c r="X123" s="51" t="n"/>
      <c r="Y123" s="51" t="n"/>
      <c r="Z123" s="51" t="n"/>
      <c r="AA123" s="34" t="inlineStr">
        <is>
          <t>Medium</t>
        </is>
      </c>
      <c r="AB123" s="34" t="inlineStr">
        <is>
          <t>Emerging; differentiates on real juice/no stevia</t>
        </is>
      </c>
      <c r="AC123" s="34" t="inlineStr">
        <is>
          <t>Probiotic soda with real juice, no stevia</t>
        </is>
      </c>
      <c r="AD123" s="34" t="inlineStr">
        <is>
          <t>Real juice taste and live probiotics without stevia.</t>
        </is>
      </c>
      <c r="AE123" s="51" t="n"/>
      <c r="AF123" s="53">
        <f>IF(AND(ISNUMBER($P123),ISNUMBER($AL123),$AL123&lt;&gt;0),ROUND($P123/$AL123*100,1),"")</f>
        <v/>
      </c>
      <c r="AG123" s="54">
        <f>IF(AND(ISNUMBER($S123),ISNUMBER($AL123),$AL123&lt;&gt;0),ROUND($S123/$AL123*100,2),"")</f>
        <v/>
      </c>
      <c r="AH123" s="53">
        <f>IF(AND(ISNUMBER($Q123),ISNUMBER($AL123),$AL123&lt;&gt;0),ROUND($Q123/$AL123*100,1),"")</f>
        <v/>
      </c>
      <c r="AI123" s="48">
        <f>IF(ISNUMBER($S123),IF($S123&lt;=1,"Yes","No"),"n/a")</f>
        <v/>
      </c>
      <c r="AJ123" s="48">
        <f>IF(ISNUMBER($S123),ROUND(MAX(0,MIN(100,100-$S123*2.5-IF(ISNUMBER($T123),$T123,0)*0.12+IF($S123&lt;=1,12,0))),0),"")</f>
        <v/>
      </c>
      <c r="AK123" s="48">
        <f>IF(ISNUMBER($Q123),IF($Q123&gt;=100,20,IF($Q123&gt;=30,10,0)),0)+IF(ISNUMBER($R123),IF($R123&gt;=100,20,0),0)+IF(ISNUMBER($P123),IF($P123&gt;=150,20,IF($P123&gt;=50,12,5)),0)+IF(ISNUMBER($S123),IF($S123&lt;=1,15,0),0)</f>
        <v/>
      </c>
      <c r="AL123" s="48" t="n">
        <v>355</v>
      </c>
      <c r="AM123" s="49" t="n"/>
      <c r="AN123" s="48">
        <f>IF(AND(ISNUMBER($P123),ISNUMBER($AL123),$AL123&lt;&gt;0),IF(OR($P123&gt;180,$P123/$AL123*1000&gt;400),"Over ceiling, confirm SKU","Within"),"n/a")</f>
        <v/>
      </c>
      <c r="AO123" s="51" t="n"/>
      <c r="AP123" s="51" t="n"/>
      <c r="AQ123" s="51" t="n"/>
      <c r="AR123" s="34" t="inlineStr">
        <is>
          <t>No enrichment entry, to confirm</t>
        </is>
      </c>
      <c r="AS123" s="34" t="inlineStr">
        <is>
          <t>BLANK -&gt; requires live Amazon.ca capture</t>
        </is>
      </c>
      <c r="AT123" s="34" t="inlineStr">
        <is>
          <t>Unverified commercial data</t>
        </is>
      </c>
    </row>
    <row r="124" ht="28" customHeight="1">
      <c r="A124" s="34" t="inlineStr">
        <is>
          <t>Culture Pop</t>
        </is>
      </c>
      <c r="B124" s="34" t="inlineStr">
        <is>
          <t>Culture Pop Probiotic Soda | Wild Berry | 12 pack 355mL</t>
        </is>
      </c>
      <c r="C124" s="34" t="inlineStr">
        <is>
          <t>3) Functional beverage (still/sparkling)</t>
        </is>
      </c>
      <c r="D124" s="34" t="inlineStr">
        <is>
          <t>355 mL can</t>
        </is>
      </c>
      <c r="E124" s="48" t="n">
        <v>12</v>
      </c>
      <c r="F124" s="49" t="n"/>
      <c r="G124" s="50">
        <f>IF(AND(ISNUMBER($F124),ISNUMBER($E124),$E124&lt;&gt;0),$F124/$E124,"")</f>
        <v/>
      </c>
      <c r="H124" s="50">
        <f>IF(AND(ISNUMBER($F124),ISNUMBER($AL124),ISNUMBER($E124),($AL124*$E124)&lt;&gt;0),$F124/($AL124*$E124)*100,"")</f>
        <v/>
      </c>
      <c r="I124" s="51" t="n"/>
      <c r="J124" s="52" t="n"/>
      <c r="K124" s="50">
        <f>IF(AND(ISNUMBER($F124),ISNUMBER($J124)),$F124*(1-$J124),"")</f>
        <v/>
      </c>
      <c r="L124" s="51" t="n"/>
      <c r="M124" s="51" t="n"/>
      <c r="N124" s="50">
        <f>IF(ISNUMBER($F124),($F124-IF(ISNUMBER($AM124),$AM124,0))*(1-IF(ISNUMBER($J124),$J124,0)),"")</f>
        <v/>
      </c>
      <c r="O124" s="34" t="inlineStr">
        <is>
          <t>Wild Berry</t>
        </is>
      </c>
      <c r="P124" s="48" t="n">
        <v>0</v>
      </c>
      <c r="Q124" s="48" t="n">
        <v>15</v>
      </c>
      <c r="R124" s="34" t="inlineStr">
        <is>
          <t>Not listed</t>
        </is>
      </c>
      <c r="S124" s="48" t="n">
        <v>9</v>
      </c>
      <c r="T124" s="48" t="n">
        <v>40</v>
      </c>
      <c r="U124" s="34" t="inlineStr">
        <is>
          <t>Fruit juice + a touch of cane</t>
        </is>
      </c>
      <c r="V124" s="34" t="inlineStr">
        <is>
          <t>Live probiotics, real juice, gut health, no stevia</t>
        </is>
      </c>
      <c r="W124" s="51" t="n"/>
      <c r="X124" s="51" t="n"/>
      <c r="Y124" s="51" t="n"/>
      <c r="Z124" s="51" t="n"/>
      <c r="AA124" s="34" t="inlineStr">
        <is>
          <t>Medium</t>
        </is>
      </c>
      <c r="AB124" s="34" t="inlineStr">
        <is>
          <t>Emerging; differentiates on real juice/no stevia</t>
        </is>
      </c>
      <c r="AC124" s="34" t="inlineStr">
        <is>
          <t>Probiotic soda with real juice, no stevia</t>
        </is>
      </c>
      <c r="AD124" s="34" t="inlineStr">
        <is>
          <t>Real juice taste and live probiotics without stevia.</t>
        </is>
      </c>
      <c r="AE124" s="51" t="n"/>
      <c r="AF124" s="53">
        <f>IF(AND(ISNUMBER($P124),ISNUMBER($AL124),$AL124&lt;&gt;0),ROUND($P124/$AL124*100,1),"")</f>
        <v/>
      </c>
      <c r="AG124" s="54">
        <f>IF(AND(ISNUMBER($S124),ISNUMBER($AL124),$AL124&lt;&gt;0),ROUND($S124/$AL124*100,2),"")</f>
        <v/>
      </c>
      <c r="AH124" s="53">
        <f>IF(AND(ISNUMBER($Q124),ISNUMBER($AL124),$AL124&lt;&gt;0),ROUND($Q124/$AL124*100,1),"")</f>
        <v/>
      </c>
      <c r="AI124" s="48">
        <f>IF(ISNUMBER($S124),IF($S124&lt;=1,"Yes","No"),"n/a")</f>
        <v/>
      </c>
      <c r="AJ124" s="48">
        <f>IF(ISNUMBER($S124),ROUND(MAX(0,MIN(100,100-$S124*2.5-IF(ISNUMBER($T124),$T124,0)*0.12+IF($S124&lt;=1,12,0))),0),"")</f>
        <v/>
      </c>
      <c r="AK124" s="48">
        <f>IF(ISNUMBER($Q124),IF($Q124&gt;=100,20,IF($Q124&gt;=30,10,0)),0)+IF(ISNUMBER($R124),IF($R124&gt;=100,20,0),0)+IF(ISNUMBER($P124),IF($P124&gt;=150,20,IF($P124&gt;=50,12,5)),0)+IF(ISNUMBER($S124),IF($S124&lt;=1,15,0),0)</f>
        <v/>
      </c>
      <c r="AL124" s="48" t="n">
        <v>355</v>
      </c>
      <c r="AM124" s="49" t="n"/>
      <c r="AN124" s="48">
        <f>IF(AND(ISNUMBER($P124),ISNUMBER($AL124),$AL124&lt;&gt;0),IF(OR($P124&gt;180,$P124/$AL124*1000&gt;400),"Over ceiling, confirm SKU","Within"),"n/a")</f>
        <v/>
      </c>
      <c r="AO124" s="51" t="n"/>
      <c r="AP124" s="51" t="n"/>
      <c r="AQ124" s="51" t="n"/>
      <c r="AR124" s="34" t="inlineStr">
        <is>
          <t>No enrichment entry, to confirm</t>
        </is>
      </c>
      <c r="AS124" s="34" t="inlineStr">
        <is>
          <t>BLANK -&gt; requires live Amazon.ca capture</t>
        </is>
      </c>
      <c r="AT124" s="34" t="inlineStr">
        <is>
          <t>Unverified commercial data</t>
        </is>
      </c>
    </row>
    <row r="125" ht="28" customHeight="1">
      <c r="A125" s="34" t="inlineStr">
        <is>
          <t>Culture Pop</t>
        </is>
      </c>
      <c r="B125" s="34" t="inlineStr">
        <is>
          <t>Culture Pop Probiotic Soda | Wild Berry | 15 pack 355mL</t>
        </is>
      </c>
      <c r="C125" s="34" t="inlineStr">
        <is>
          <t>3) Functional beverage (still/sparkling)</t>
        </is>
      </c>
      <c r="D125" s="34" t="inlineStr">
        <is>
          <t>355 mL can</t>
        </is>
      </c>
      <c r="E125" s="48" t="n">
        <v>15</v>
      </c>
      <c r="F125" s="49" t="n"/>
      <c r="G125" s="50">
        <f>IF(AND(ISNUMBER($F125),ISNUMBER($E125),$E125&lt;&gt;0),$F125/$E125,"")</f>
        <v/>
      </c>
      <c r="H125" s="50">
        <f>IF(AND(ISNUMBER($F125),ISNUMBER($AL125),ISNUMBER($E125),($AL125*$E125)&lt;&gt;0),$F125/($AL125*$E125)*100,"")</f>
        <v/>
      </c>
      <c r="I125" s="51" t="n"/>
      <c r="J125" s="52" t="n"/>
      <c r="K125" s="50">
        <f>IF(AND(ISNUMBER($F125),ISNUMBER($J125)),$F125*(1-$J125),"")</f>
        <v/>
      </c>
      <c r="L125" s="51" t="n"/>
      <c r="M125" s="51" t="n"/>
      <c r="N125" s="50">
        <f>IF(ISNUMBER($F125),($F125-IF(ISNUMBER($AM125),$AM125,0))*(1-IF(ISNUMBER($J125),$J125,0)),"")</f>
        <v/>
      </c>
      <c r="O125" s="34" t="inlineStr">
        <is>
          <t>Wild Berry</t>
        </is>
      </c>
      <c r="P125" s="48" t="n">
        <v>0</v>
      </c>
      <c r="Q125" s="48" t="n">
        <v>15</v>
      </c>
      <c r="R125" s="34" t="inlineStr">
        <is>
          <t>Not listed</t>
        </is>
      </c>
      <c r="S125" s="48" t="n">
        <v>9</v>
      </c>
      <c r="T125" s="48" t="n">
        <v>40</v>
      </c>
      <c r="U125" s="34" t="inlineStr">
        <is>
          <t>Fruit juice + a touch of cane</t>
        </is>
      </c>
      <c r="V125" s="34" t="inlineStr">
        <is>
          <t>Live probiotics, real juice, gut health, no stevia</t>
        </is>
      </c>
      <c r="W125" s="51" t="n"/>
      <c r="X125" s="51" t="n"/>
      <c r="Y125" s="51" t="n"/>
      <c r="Z125" s="51" t="n"/>
      <c r="AA125" s="34" t="inlineStr">
        <is>
          <t>Medium</t>
        </is>
      </c>
      <c r="AB125" s="34" t="inlineStr">
        <is>
          <t>Emerging; differentiates on real juice/no stevia</t>
        </is>
      </c>
      <c r="AC125" s="34" t="inlineStr">
        <is>
          <t>Probiotic soda with real juice, no stevia</t>
        </is>
      </c>
      <c r="AD125" s="34" t="inlineStr">
        <is>
          <t>Real juice taste and live probiotics without stevia.</t>
        </is>
      </c>
      <c r="AE125" s="51" t="n"/>
      <c r="AF125" s="53">
        <f>IF(AND(ISNUMBER($P125),ISNUMBER($AL125),$AL125&lt;&gt;0),ROUND($P125/$AL125*100,1),"")</f>
        <v/>
      </c>
      <c r="AG125" s="54">
        <f>IF(AND(ISNUMBER($S125),ISNUMBER($AL125),$AL125&lt;&gt;0),ROUND($S125/$AL125*100,2),"")</f>
        <v/>
      </c>
      <c r="AH125" s="53">
        <f>IF(AND(ISNUMBER($Q125),ISNUMBER($AL125),$AL125&lt;&gt;0),ROUND($Q125/$AL125*100,1),"")</f>
        <v/>
      </c>
      <c r="AI125" s="48">
        <f>IF(ISNUMBER($S125),IF($S125&lt;=1,"Yes","No"),"n/a")</f>
        <v/>
      </c>
      <c r="AJ125" s="48">
        <f>IF(ISNUMBER($S125),ROUND(MAX(0,MIN(100,100-$S125*2.5-IF(ISNUMBER($T125),$T125,0)*0.12+IF($S125&lt;=1,12,0))),0),"")</f>
        <v/>
      </c>
      <c r="AK125" s="48">
        <f>IF(ISNUMBER($Q125),IF($Q125&gt;=100,20,IF($Q125&gt;=30,10,0)),0)+IF(ISNUMBER($R125),IF($R125&gt;=100,20,0),0)+IF(ISNUMBER($P125),IF($P125&gt;=150,20,IF($P125&gt;=50,12,5)),0)+IF(ISNUMBER($S125),IF($S125&lt;=1,15,0),0)</f>
        <v/>
      </c>
      <c r="AL125" s="48" t="n">
        <v>355</v>
      </c>
      <c r="AM125" s="49" t="n"/>
      <c r="AN125" s="48">
        <f>IF(AND(ISNUMBER($P125),ISNUMBER($AL125),$AL125&lt;&gt;0),IF(OR($P125&gt;180,$P125/$AL125*1000&gt;400),"Over ceiling, confirm SKU","Within"),"n/a")</f>
        <v/>
      </c>
      <c r="AO125" s="51" t="n"/>
      <c r="AP125" s="51" t="n"/>
      <c r="AQ125" s="51" t="n"/>
      <c r="AR125" s="34" t="inlineStr">
        <is>
          <t>No enrichment entry, to confirm</t>
        </is>
      </c>
      <c r="AS125" s="34" t="inlineStr">
        <is>
          <t>BLANK -&gt; requires live Amazon.ca capture</t>
        </is>
      </c>
      <c r="AT125" s="34" t="inlineStr">
        <is>
          <t>Unverified commercial data</t>
        </is>
      </c>
    </row>
    <row r="126" ht="28" customHeight="1">
      <c r="A126" s="34" t="inlineStr">
        <is>
          <t>Culture Pop</t>
        </is>
      </c>
      <c r="B126" s="34" t="inlineStr">
        <is>
          <t>Culture Pop Probiotic Soda | Wild Berry | 18 pack 355mL</t>
        </is>
      </c>
      <c r="C126" s="34" t="inlineStr">
        <is>
          <t>3) Functional beverage (still/sparkling)</t>
        </is>
      </c>
      <c r="D126" s="34" t="inlineStr">
        <is>
          <t>355 mL can</t>
        </is>
      </c>
      <c r="E126" s="48" t="n">
        <v>18</v>
      </c>
      <c r="F126" s="49" t="n"/>
      <c r="G126" s="50">
        <f>IF(AND(ISNUMBER($F126),ISNUMBER($E126),$E126&lt;&gt;0),$F126/$E126,"")</f>
        <v/>
      </c>
      <c r="H126" s="50">
        <f>IF(AND(ISNUMBER($F126),ISNUMBER($AL126),ISNUMBER($E126),($AL126*$E126)&lt;&gt;0),$F126/($AL126*$E126)*100,"")</f>
        <v/>
      </c>
      <c r="I126" s="51" t="n"/>
      <c r="J126" s="52" t="n"/>
      <c r="K126" s="50">
        <f>IF(AND(ISNUMBER($F126),ISNUMBER($J126)),$F126*(1-$J126),"")</f>
        <v/>
      </c>
      <c r="L126" s="51" t="n"/>
      <c r="M126" s="51" t="n"/>
      <c r="N126" s="50">
        <f>IF(ISNUMBER($F126),($F126-IF(ISNUMBER($AM126),$AM126,0))*(1-IF(ISNUMBER($J126),$J126,0)),"")</f>
        <v/>
      </c>
      <c r="O126" s="34" t="inlineStr">
        <is>
          <t>Wild Berry</t>
        </is>
      </c>
      <c r="P126" s="48" t="n">
        <v>0</v>
      </c>
      <c r="Q126" s="48" t="n">
        <v>15</v>
      </c>
      <c r="R126" s="34" t="inlineStr">
        <is>
          <t>Not listed</t>
        </is>
      </c>
      <c r="S126" s="48" t="n">
        <v>9</v>
      </c>
      <c r="T126" s="48" t="n">
        <v>40</v>
      </c>
      <c r="U126" s="34" t="inlineStr">
        <is>
          <t>Fruit juice + a touch of cane</t>
        </is>
      </c>
      <c r="V126" s="34" t="inlineStr">
        <is>
          <t>Live probiotics, real juice, gut health, no stevia</t>
        </is>
      </c>
      <c r="W126" s="51" t="n"/>
      <c r="X126" s="51" t="n"/>
      <c r="Y126" s="51" t="n"/>
      <c r="Z126" s="51" t="n"/>
      <c r="AA126" s="34" t="inlineStr">
        <is>
          <t>Medium</t>
        </is>
      </c>
      <c r="AB126" s="34" t="inlineStr">
        <is>
          <t>Emerging; differentiates on real juice/no stevia</t>
        </is>
      </c>
      <c r="AC126" s="34" t="inlineStr">
        <is>
          <t>Probiotic soda with real juice, no stevia</t>
        </is>
      </c>
      <c r="AD126" s="34" t="inlineStr">
        <is>
          <t>Real juice taste and live probiotics without stevia.</t>
        </is>
      </c>
      <c r="AE126" s="51" t="n"/>
      <c r="AF126" s="53">
        <f>IF(AND(ISNUMBER($P126),ISNUMBER($AL126),$AL126&lt;&gt;0),ROUND($P126/$AL126*100,1),"")</f>
        <v/>
      </c>
      <c r="AG126" s="54">
        <f>IF(AND(ISNUMBER($S126),ISNUMBER($AL126),$AL126&lt;&gt;0),ROUND($S126/$AL126*100,2),"")</f>
        <v/>
      </c>
      <c r="AH126" s="53">
        <f>IF(AND(ISNUMBER($Q126),ISNUMBER($AL126),$AL126&lt;&gt;0),ROUND($Q126/$AL126*100,1),"")</f>
        <v/>
      </c>
      <c r="AI126" s="48">
        <f>IF(ISNUMBER($S126),IF($S126&lt;=1,"Yes","No"),"n/a")</f>
        <v/>
      </c>
      <c r="AJ126" s="48">
        <f>IF(ISNUMBER($S126),ROUND(MAX(0,MIN(100,100-$S126*2.5-IF(ISNUMBER($T126),$T126,0)*0.12+IF($S126&lt;=1,12,0))),0),"")</f>
        <v/>
      </c>
      <c r="AK126" s="48">
        <f>IF(ISNUMBER($Q126),IF($Q126&gt;=100,20,IF($Q126&gt;=30,10,0)),0)+IF(ISNUMBER($R126),IF($R126&gt;=100,20,0),0)+IF(ISNUMBER($P126),IF($P126&gt;=150,20,IF($P126&gt;=50,12,5)),0)+IF(ISNUMBER($S126),IF($S126&lt;=1,15,0),0)</f>
        <v/>
      </c>
      <c r="AL126" s="48" t="n">
        <v>355</v>
      </c>
      <c r="AM126" s="49" t="n"/>
      <c r="AN126" s="48">
        <f>IF(AND(ISNUMBER($P126),ISNUMBER($AL126),$AL126&lt;&gt;0),IF(OR($P126&gt;180,$P126/$AL126*1000&gt;400),"Over ceiling, confirm SKU","Within"),"n/a")</f>
        <v/>
      </c>
      <c r="AO126" s="51" t="n"/>
      <c r="AP126" s="51" t="n"/>
      <c r="AQ126" s="51" t="n"/>
      <c r="AR126" s="34" t="inlineStr">
        <is>
          <t>No enrichment entry, to confirm</t>
        </is>
      </c>
      <c r="AS126" s="34" t="inlineStr">
        <is>
          <t>BLANK -&gt; requires live Amazon.ca capture</t>
        </is>
      </c>
      <c r="AT126" s="34" t="inlineStr">
        <is>
          <t>Unverified commercial data</t>
        </is>
      </c>
    </row>
    <row r="127" ht="28" customHeight="1">
      <c r="A127" s="34" t="inlineStr">
        <is>
          <t>Culture Pop</t>
        </is>
      </c>
      <c r="B127" s="34" t="inlineStr">
        <is>
          <t>Culture Pop Probiotic Soda | Wild Berry | 24 pack 355mL</t>
        </is>
      </c>
      <c r="C127" s="34" t="inlineStr">
        <is>
          <t>3) Functional beverage (still/sparkling)</t>
        </is>
      </c>
      <c r="D127" s="34" t="inlineStr">
        <is>
          <t>355 mL can</t>
        </is>
      </c>
      <c r="E127" s="48" t="n">
        <v>24</v>
      </c>
      <c r="F127" s="49" t="n"/>
      <c r="G127" s="50">
        <f>IF(AND(ISNUMBER($F127),ISNUMBER($E127),$E127&lt;&gt;0),$F127/$E127,"")</f>
        <v/>
      </c>
      <c r="H127" s="50">
        <f>IF(AND(ISNUMBER($F127),ISNUMBER($AL127),ISNUMBER($E127),($AL127*$E127)&lt;&gt;0),$F127/($AL127*$E127)*100,"")</f>
        <v/>
      </c>
      <c r="I127" s="51" t="n"/>
      <c r="J127" s="52" t="n"/>
      <c r="K127" s="50">
        <f>IF(AND(ISNUMBER($F127),ISNUMBER($J127)),$F127*(1-$J127),"")</f>
        <v/>
      </c>
      <c r="L127" s="51" t="n"/>
      <c r="M127" s="51" t="n"/>
      <c r="N127" s="50">
        <f>IF(ISNUMBER($F127),($F127-IF(ISNUMBER($AM127),$AM127,0))*(1-IF(ISNUMBER($J127),$J127,0)),"")</f>
        <v/>
      </c>
      <c r="O127" s="34" t="inlineStr">
        <is>
          <t>Wild Berry</t>
        </is>
      </c>
      <c r="P127" s="48" t="n">
        <v>0</v>
      </c>
      <c r="Q127" s="48" t="n">
        <v>15</v>
      </c>
      <c r="R127" s="34" t="inlineStr">
        <is>
          <t>Not listed</t>
        </is>
      </c>
      <c r="S127" s="48" t="n">
        <v>9</v>
      </c>
      <c r="T127" s="48" t="n">
        <v>40</v>
      </c>
      <c r="U127" s="34" t="inlineStr">
        <is>
          <t>Fruit juice + a touch of cane</t>
        </is>
      </c>
      <c r="V127" s="34" t="inlineStr">
        <is>
          <t>Live probiotics, real juice, gut health, no stevia</t>
        </is>
      </c>
      <c r="W127" s="51" t="n"/>
      <c r="X127" s="51" t="n"/>
      <c r="Y127" s="51" t="n"/>
      <c r="Z127" s="51" t="n"/>
      <c r="AA127" s="34" t="inlineStr">
        <is>
          <t>Medium</t>
        </is>
      </c>
      <c r="AB127" s="34" t="inlineStr">
        <is>
          <t>Emerging; differentiates on real juice/no stevia</t>
        </is>
      </c>
      <c r="AC127" s="34" t="inlineStr">
        <is>
          <t>Probiotic soda with real juice, no stevia</t>
        </is>
      </c>
      <c r="AD127" s="34" t="inlineStr">
        <is>
          <t>Real juice taste and live probiotics without stevia.</t>
        </is>
      </c>
      <c r="AE127" s="51" t="n"/>
      <c r="AF127" s="53">
        <f>IF(AND(ISNUMBER($P127),ISNUMBER($AL127),$AL127&lt;&gt;0),ROUND($P127/$AL127*100,1),"")</f>
        <v/>
      </c>
      <c r="AG127" s="54">
        <f>IF(AND(ISNUMBER($S127),ISNUMBER($AL127),$AL127&lt;&gt;0),ROUND($S127/$AL127*100,2),"")</f>
        <v/>
      </c>
      <c r="AH127" s="53">
        <f>IF(AND(ISNUMBER($Q127),ISNUMBER($AL127),$AL127&lt;&gt;0),ROUND($Q127/$AL127*100,1),"")</f>
        <v/>
      </c>
      <c r="AI127" s="48">
        <f>IF(ISNUMBER($S127),IF($S127&lt;=1,"Yes","No"),"n/a")</f>
        <v/>
      </c>
      <c r="AJ127" s="48">
        <f>IF(ISNUMBER($S127),ROUND(MAX(0,MIN(100,100-$S127*2.5-IF(ISNUMBER($T127),$T127,0)*0.12+IF($S127&lt;=1,12,0))),0),"")</f>
        <v/>
      </c>
      <c r="AK127" s="48">
        <f>IF(ISNUMBER($Q127),IF($Q127&gt;=100,20,IF($Q127&gt;=30,10,0)),0)+IF(ISNUMBER($R127),IF($R127&gt;=100,20,0),0)+IF(ISNUMBER($P127),IF($P127&gt;=150,20,IF($P127&gt;=50,12,5)),0)+IF(ISNUMBER($S127),IF($S127&lt;=1,15,0),0)</f>
        <v/>
      </c>
      <c r="AL127" s="48" t="n">
        <v>355</v>
      </c>
      <c r="AM127" s="49" t="n"/>
      <c r="AN127" s="48">
        <f>IF(AND(ISNUMBER($P127),ISNUMBER($AL127),$AL127&lt;&gt;0),IF(OR($P127&gt;180,$P127/$AL127*1000&gt;400),"Over ceiling, confirm SKU","Within"),"n/a")</f>
        <v/>
      </c>
      <c r="AO127" s="51" t="n"/>
      <c r="AP127" s="51" t="n"/>
      <c r="AQ127" s="51" t="n"/>
      <c r="AR127" s="34" t="inlineStr">
        <is>
          <t>No enrichment entry, to confirm</t>
        </is>
      </c>
      <c r="AS127" s="34" t="inlineStr">
        <is>
          <t>BLANK -&gt; requires live Amazon.ca capture</t>
        </is>
      </c>
      <c r="AT127" s="34" t="inlineStr">
        <is>
          <t>Unverified commercial data</t>
        </is>
      </c>
    </row>
    <row r="128" ht="28" customHeight="1">
      <c r="A128" s="34" t="inlineStr">
        <is>
          <t>Culture Pop</t>
        </is>
      </c>
      <c r="B128" s="34" t="inlineStr">
        <is>
          <t>Culture Pop Probiotic Soda | Orange Mango | single 355mL</t>
        </is>
      </c>
      <c r="C128" s="34" t="inlineStr">
        <is>
          <t>3) Functional beverage (still/sparkling)</t>
        </is>
      </c>
      <c r="D128" s="34" t="inlineStr">
        <is>
          <t>355 mL can</t>
        </is>
      </c>
      <c r="E128" s="48" t="n">
        <v>1</v>
      </c>
      <c r="F128" s="49" t="n"/>
      <c r="G128" s="50">
        <f>IF(AND(ISNUMBER($F128),ISNUMBER($E128),$E128&lt;&gt;0),$F128/$E128,"")</f>
        <v/>
      </c>
      <c r="H128" s="50">
        <f>IF(AND(ISNUMBER($F128),ISNUMBER($AL128),ISNUMBER($E128),($AL128*$E128)&lt;&gt;0),$F128/($AL128*$E128)*100,"")</f>
        <v/>
      </c>
      <c r="I128" s="51" t="n"/>
      <c r="J128" s="52" t="n"/>
      <c r="K128" s="50">
        <f>IF(AND(ISNUMBER($F128),ISNUMBER($J128)),$F128*(1-$J128),"")</f>
        <v/>
      </c>
      <c r="L128" s="51" t="n"/>
      <c r="M128" s="51" t="n"/>
      <c r="N128" s="50">
        <f>IF(ISNUMBER($F128),($F128-IF(ISNUMBER($AM128),$AM128,0))*(1-IF(ISNUMBER($J128),$J128,0)),"")</f>
        <v/>
      </c>
      <c r="O128" s="34" t="inlineStr">
        <is>
          <t>Orange Mango</t>
        </is>
      </c>
      <c r="P128" s="48" t="n">
        <v>0</v>
      </c>
      <c r="Q128" s="48" t="n">
        <v>15</v>
      </c>
      <c r="R128" s="34" t="inlineStr">
        <is>
          <t>Not listed</t>
        </is>
      </c>
      <c r="S128" s="48" t="n">
        <v>9</v>
      </c>
      <c r="T128" s="48" t="n">
        <v>40</v>
      </c>
      <c r="U128" s="34" t="inlineStr">
        <is>
          <t>Fruit juice + a touch of cane</t>
        </is>
      </c>
      <c r="V128" s="34" t="inlineStr">
        <is>
          <t>Live probiotics, real juice, gut health, no stevia</t>
        </is>
      </c>
      <c r="W128" s="51" t="n"/>
      <c r="X128" s="51" t="n"/>
      <c r="Y128" s="51" t="n"/>
      <c r="Z128" s="51" t="n"/>
      <c r="AA128" s="34" t="inlineStr">
        <is>
          <t>Medium</t>
        </is>
      </c>
      <c r="AB128" s="34" t="inlineStr">
        <is>
          <t>Emerging; differentiates on real juice/no stevia</t>
        </is>
      </c>
      <c r="AC128" s="34" t="inlineStr">
        <is>
          <t>Probiotic soda with real juice, no stevia</t>
        </is>
      </c>
      <c r="AD128" s="34" t="inlineStr">
        <is>
          <t>Real juice taste and live probiotics without stevia.</t>
        </is>
      </c>
      <c r="AE128" s="51" t="n"/>
      <c r="AF128" s="53">
        <f>IF(AND(ISNUMBER($P128),ISNUMBER($AL128),$AL128&lt;&gt;0),ROUND($P128/$AL128*100,1),"")</f>
        <v/>
      </c>
      <c r="AG128" s="54">
        <f>IF(AND(ISNUMBER($S128),ISNUMBER($AL128),$AL128&lt;&gt;0),ROUND($S128/$AL128*100,2),"")</f>
        <v/>
      </c>
      <c r="AH128" s="53">
        <f>IF(AND(ISNUMBER($Q128),ISNUMBER($AL128),$AL128&lt;&gt;0),ROUND($Q128/$AL128*100,1),"")</f>
        <v/>
      </c>
      <c r="AI128" s="48">
        <f>IF(ISNUMBER($S128),IF($S128&lt;=1,"Yes","No"),"n/a")</f>
        <v/>
      </c>
      <c r="AJ128" s="48">
        <f>IF(ISNUMBER($S128),ROUND(MAX(0,MIN(100,100-$S128*2.5-IF(ISNUMBER($T128),$T128,0)*0.12+IF($S128&lt;=1,12,0))),0),"")</f>
        <v/>
      </c>
      <c r="AK128" s="48">
        <f>IF(ISNUMBER($Q128),IF($Q128&gt;=100,20,IF($Q128&gt;=30,10,0)),0)+IF(ISNUMBER($R128),IF($R128&gt;=100,20,0),0)+IF(ISNUMBER($P128),IF($P128&gt;=150,20,IF($P128&gt;=50,12,5)),0)+IF(ISNUMBER($S128),IF($S128&lt;=1,15,0),0)</f>
        <v/>
      </c>
      <c r="AL128" s="48" t="n">
        <v>355</v>
      </c>
      <c r="AM128" s="49" t="n"/>
      <c r="AN128" s="48">
        <f>IF(AND(ISNUMBER($P128),ISNUMBER($AL128),$AL128&lt;&gt;0),IF(OR($P128&gt;180,$P128/$AL128*1000&gt;400),"Over ceiling, confirm SKU","Within"),"n/a")</f>
        <v/>
      </c>
      <c r="AO128" s="51" t="n"/>
      <c r="AP128" s="51" t="n"/>
      <c r="AQ128" s="51" t="n"/>
      <c r="AR128" s="34" t="inlineStr">
        <is>
          <t>No enrichment entry, to confirm</t>
        </is>
      </c>
      <c r="AS128" s="34" t="inlineStr">
        <is>
          <t>BLANK -&gt; requires live Amazon.ca capture</t>
        </is>
      </c>
      <c r="AT128" s="34" t="inlineStr">
        <is>
          <t>Unverified commercial data</t>
        </is>
      </c>
    </row>
    <row r="129" ht="28" customHeight="1">
      <c r="A129" s="34" t="inlineStr">
        <is>
          <t>Culture Pop</t>
        </is>
      </c>
      <c r="B129" s="34" t="inlineStr">
        <is>
          <t>Culture Pop Probiotic Soda | Orange Mango | 8 pack 355mL</t>
        </is>
      </c>
      <c r="C129" s="34" t="inlineStr">
        <is>
          <t>3) Functional beverage (still/sparkling)</t>
        </is>
      </c>
      <c r="D129" s="34" t="inlineStr">
        <is>
          <t>355 mL can</t>
        </is>
      </c>
      <c r="E129" s="48" t="n">
        <v>8</v>
      </c>
      <c r="F129" s="49" t="n"/>
      <c r="G129" s="50">
        <f>IF(AND(ISNUMBER($F129),ISNUMBER($E129),$E129&lt;&gt;0),$F129/$E129,"")</f>
        <v/>
      </c>
      <c r="H129" s="50">
        <f>IF(AND(ISNUMBER($F129),ISNUMBER($AL129),ISNUMBER($E129),($AL129*$E129)&lt;&gt;0),$F129/($AL129*$E129)*100,"")</f>
        <v/>
      </c>
      <c r="I129" s="51" t="n"/>
      <c r="J129" s="52" t="n"/>
      <c r="K129" s="50">
        <f>IF(AND(ISNUMBER($F129),ISNUMBER($J129)),$F129*(1-$J129),"")</f>
        <v/>
      </c>
      <c r="L129" s="51" t="n"/>
      <c r="M129" s="51" t="n"/>
      <c r="N129" s="50">
        <f>IF(ISNUMBER($F129),($F129-IF(ISNUMBER($AM129),$AM129,0))*(1-IF(ISNUMBER($J129),$J129,0)),"")</f>
        <v/>
      </c>
      <c r="O129" s="34" t="inlineStr">
        <is>
          <t>Orange Mango</t>
        </is>
      </c>
      <c r="P129" s="48" t="n">
        <v>0</v>
      </c>
      <c r="Q129" s="48" t="n">
        <v>15</v>
      </c>
      <c r="R129" s="34" t="inlineStr">
        <is>
          <t>Not listed</t>
        </is>
      </c>
      <c r="S129" s="48" t="n">
        <v>9</v>
      </c>
      <c r="T129" s="48" t="n">
        <v>40</v>
      </c>
      <c r="U129" s="34" t="inlineStr">
        <is>
          <t>Fruit juice + a touch of cane</t>
        </is>
      </c>
      <c r="V129" s="34" t="inlineStr">
        <is>
          <t>Live probiotics, real juice, gut health, no stevia</t>
        </is>
      </c>
      <c r="W129" s="51" t="n"/>
      <c r="X129" s="51" t="n"/>
      <c r="Y129" s="51" t="n"/>
      <c r="Z129" s="51" t="n"/>
      <c r="AA129" s="34" t="inlineStr">
        <is>
          <t>Medium</t>
        </is>
      </c>
      <c r="AB129" s="34" t="inlineStr">
        <is>
          <t>Emerging; differentiates on real juice/no stevia</t>
        </is>
      </c>
      <c r="AC129" s="34" t="inlineStr">
        <is>
          <t>Probiotic soda with real juice, no stevia</t>
        </is>
      </c>
      <c r="AD129" s="34" t="inlineStr">
        <is>
          <t>Real juice taste and live probiotics without stevia.</t>
        </is>
      </c>
      <c r="AE129" s="51" t="n"/>
      <c r="AF129" s="53">
        <f>IF(AND(ISNUMBER($P129),ISNUMBER($AL129),$AL129&lt;&gt;0),ROUND($P129/$AL129*100,1),"")</f>
        <v/>
      </c>
      <c r="AG129" s="54">
        <f>IF(AND(ISNUMBER($S129),ISNUMBER($AL129),$AL129&lt;&gt;0),ROUND($S129/$AL129*100,2),"")</f>
        <v/>
      </c>
      <c r="AH129" s="53">
        <f>IF(AND(ISNUMBER($Q129),ISNUMBER($AL129),$AL129&lt;&gt;0),ROUND($Q129/$AL129*100,1),"")</f>
        <v/>
      </c>
      <c r="AI129" s="48">
        <f>IF(ISNUMBER($S129),IF($S129&lt;=1,"Yes","No"),"n/a")</f>
        <v/>
      </c>
      <c r="AJ129" s="48">
        <f>IF(ISNUMBER($S129),ROUND(MAX(0,MIN(100,100-$S129*2.5-IF(ISNUMBER($T129),$T129,0)*0.12+IF($S129&lt;=1,12,0))),0),"")</f>
        <v/>
      </c>
      <c r="AK129" s="48">
        <f>IF(ISNUMBER($Q129),IF($Q129&gt;=100,20,IF($Q129&gt;=30,10,0)),0)+IF(ISNUMBER($R129),IF($R129&gt;=100,20,0),0)+IF(ISNUMBER($P129),IF($P129&gt;=150,20,IF($P129&gt;=50,12,5)),0)+IF(ISNUMBER($S129),IF($S129&lt;=1,15,0),0)</f>
        <v/>
      </c>
      <c r="AL129" s="48" t="n">
        <v>355</v>
      </c>
      <c r="AM129" s="49" t="n"/>
      <c r="AN129" s="48">
        <f>IF(AND(ISNUMBER($P129),ISNUMBER($AL129),$AL129&lt;&gt;0),IF(OR($P129&gt;180,$P129/$AL129*1000&gt;400),"Over ceiling, confirm SKU","Within"),"n/a")</f>
        <v/>
      </c>
      <c r="AO129" s="51" t="n"/>
      <c r="AP129" s="51" t="n"/>
      <c r="AQ129" s="51" t="n"/>
      <c r="AR129" s="34" t="inlineStr">
        <is>
          <t>No enrichment entry, to confirm</t>
        </is>
      </c>
      <c r="AS129" s="34" t="inlineStr">
        <is>
          <t>BLANK -&gt; requires live Amazon.ca capture</t>
        </is>
      </c>
      <c r="AT129" s="34" t="inlineStr">
        <is>
          <t>Unverified commercial data</t>
        </is>
      </c>
    </row>
    <row r="130" ht="28" customHeight="1">
      <c r="A130" s="34" t="inlineStr">
        <is>
          <t>Culture Pop</t>
        </is>
      </c>
      <c r="B130" s="34" t="inlineStr">
        <is>
          <t>Culture Pop Probiotic Soda | Orange Mango | 12 pack 355mL</t>
        </is>
      </c>
      <c r="C130" s="34" t="inlineStr">
        <is>
          <t>3) Functional beverage (still/sparkling)</t>
        </is>
      </c>
      <c r="D130" s="34" t="inlineStr">
        <is>
          <t>355 mL can</t>
        </is>
      </c>
      <c r="E130" s="48" t="n">
        <v>12</v>
      </c>
      <c r="F130" s="49" t="n"/>
      <c r="G130" s="50">
        <f>IF(AND(ISNUMBER($F130),ISNUMBER($E130),$E130&lt;&gt;0),$F130/$E130,"")</f>
        <v/>
      </c>
      <c r="H130" s="50">
        <f>IF(AND(ISNUMBER($F130),ISNUMBER($AL130),ISNUMBER($E130),($AL130*$E130)&lt;&gt;0),$F130/($AL130*$E130)*100,"")</f>
        <v/>
      </c>
      <c r="I130" s="51" t="n"/>
      <c r="J130" s="52" t="n"/>
      <c r="K130" s="50">
        <f>IF(AND(ISNUMBER($F130),ISNUMBER($J130)),$F130*(1-$J130),"")</f>
        <v/>
      </c>
      <c r="L130" s="51" t="n"/>
      <c r="M130" s="51" t="n"/>
      <c r="N130" s="50">
        <f>IF(ISNUMBER($F130),($F130-IF(ISNUMBER($AM130),$AM130,0))*(1-IF(ISNUMBER($J130),$J130,0)),"")</f>
        <v/>
      </c>
      <c r="O130" s="34" t="inlineStr">
        <is>
          <t>Orange Mango</t>
        </is>
      </c>
      <c r="P130" s="48" t="n">
        <v>0</v>
      </c>
      <c r="Q130" s="48" t="n">
        <v>15</v>
      </c>
      <c r="R130" s="34" t="inlineStr">
        <is>
          <t>Not listed</t>
        </is>
      </c>
      <c r="S130" s="48" t="n">
        <v>9</v>
      </c>
      <c r="T130" s="48" t="n">
        <v>40</v>
      </c>
      <c r="U130" s="34" t="inlineStr">
        <is>
          <t>Fruit juice + a touch of cane</t>
        </is>
      </c>
      <c r="V130" s="34" t="inlineStr">
        <is>
          <t>Live probiotics, real juice, gut health, no stevia</t>
        </is>
      </c>
      <c r="W130" s="51" t="n"/>
      <c r="X130" s="51" t="n"/>
      <c r="Y130" s="51" t="n"/>
      <c r="Z130" s="51" t="n"/>
      <c r="AA130" s="34" t="inlineStr">
        <is>
          <t>Medium</t>
        </is>
      </c>
      <c r="AB130" s="34" t="inlineStr">
        <is>
          <t>Emerging; differentiates on real juice/no stevia</t>
        </is>
      </c>
      <c r="AC130" s="34" t="inlineStr">
        <is>
          <t>Probiotic soda with real juice, no stevia</t>
        </is>
      </c>
      <c r="AD130" s="34" t="inlineStr">
        <is>
          <t>Real juice taste and live probiotics without stevia.</t>
        </is>
      </c>
      <c r="AE130" s="51" t="n"/>
      <c r="AF130" s="53">
        <f>IF(AND(ISNUMBER($P130),ISNUMBER($AL130),$AL130&lt;&gt;0),ROUND($P130/$AL130*100,1),"")</f>
        <v/>
      </c>
      <c r="AG130" s="54">
        <f>IF(AND(ISNUMBER($S130),ISNUMBER($AL130),$AL130&lt;&gt;0),ROUND($S130/$AL130*100,2),"")</f>
        <v/>
      </c>
      <c r="AH130" s="53">
        <f>IF(AND(ISNUMBER($Q130),ISNUMBER($AL130),$AL130&lt;&gt;0),ROUND($Q130/$AL130*100,1),"")</f>
        <v/>
      </c>
      <c r="AI130" s="48">
        <f>IF(ISNUMBER($S130),IF($S130&lt;=1,"Yes","No"),"n/a")</f>
        <v/>
      </c>
      <c r="AJ130" s="48">
        <f>IF(ISNUMBER($S130),ROUND(MAX(0,MIN(100,100-$S130*2.5-IF(ISNUMBER($T130),$T130,0)*0.12+IF($S130&lt;=1,12,0))),0),"")</f>
        <v/>
      </c>
      <c r="AK130" s="48">
        <f>IF(ISNUMBER($Q130),IF($Q130&gt;=100,20,IF($Q130&gt;=30,10,0)),0)+IF(ISNUMBER($R130),IF($R130&gt;=100,20,0),0)+IF(ISNUMBER($P130),IF($P130&gt;=150,20,IF($P130&gt;=50,12,5)),0)+IF(ISNUMBER($S130),IF($S130&lt;=1,15,0),0)</f>
        <v/>
      </c>
      <c r="AL130" s="48" t="n">
        <v>355</v>
      </c>
      <c r="AM130" s="49" t="n"/>
      <c r="AN130" s="48">
        <f>IF(AND(ISNUMBER($P130),ISNUMBER($AL130),$AL130&lt;&gt;0),IF(OR($P130&gt;180,$P130/$AL130*1000&gt;400),"Over ceiling, confirm SKU","Within"),"n/a")</f>
        <v/>
      </c>
      <c r="AO130" s="51" t="n"/>
      <c r="AP130" s="51" t="n"/>
      <c r="AQ130" s="51" t="n"/>
      <c r="AR130" s="34" t="inlineStr">
        <is>
          <t>No enrichment entry, to confirm</t>
        </is>
      </c>
      <c r="AS130" s="34" t="inlineStr">
        <is>
          <t>BLANK -&gt; requires live Amazon.ca capture</t>
        </is>
      </c>
      <c r="AT130" s="34" t="inlineStr">
        <is>
          <t>Unverified commercial data</t>
        </is>
      </c>
    </row>
    <row r="131" ht="28" customHeight="1">
      <c r="A131" s="34" t="inlineStr">
        <is>
          <t>Culture Pop</t>
        </is>
      </c>
      <c r="B131" s="34" t="inlineStr">
        <is>
          <t>Culture Pop Probiotic Soda | Orange Mango | 15 pack 355mL</t>
        </is>
      </c>
      <c r="C131" s="34" t="inlineStr">
        <is>
          <t>3) Functional beverage (still/sparkling)</t>
        </is>
      </c>
      <c r="D131" s="34" t="inlineStr">
        <is>
          <t>355 mL can</t>
        </is>
      </c>
      <c r="E131" s="48" t="n">
        <v>15</v>
      </c>
      <c r="F131" s="49" t="n"/>
      <c r="G131" s="50">
        <f>IF(AND(ISNUMBER($F131),ISNUMBER($E131),$E131&lt;&gt;0),$F131/$E131,"")</f>
        <v/>
      </c>
      <c r="H131" s="50">
        <f>IF(AND(ISNUMBER($F131),ISNUMBER($AL131),ISNUMBER($E131),($AL131*$E131)&lt;&gt;0),$F131/($AL131*$E131)*100,"")</f>
        <v/>
      </c>
      <c r="I131" s="51" t="n"/>
      <c r="J131" s="52" t="n"/>
      <c r="K131" s="50">
        <f>IF(AND(ISNUMBER($F131),ISNUMBER($J131)),$F131*(1-$J131),"")</f>
        <v/>
      </c>
      <c r="L131" s="51" t="n"/>
      <c r="M131" s="51" t="n"/>
      <c r="N131" s="50">
        <f>IF(ISNUMBER($F131),($F131-IF(ISNUMBER($AM131),$AM131,0))*(1-IF(ISNUMBER($J131),$J131,0)),"")</f>
        <v/>
      </c>
      <c r="O131" s="34" t="inlineStr">
        <is>
          <t>Orange Mango</t>
        </is>
      </c>
      <c r="P131" s="48" t="n">
        <v>0</v>
      </c>
      <c r="Q131" s="48" t="n">
        <v>15</v>
      </c>
      <c r="R131" s="34" t="inlineStr">
        <is>
          <t>Not listed</t>
        </is>
      </c>
      <c r="S131" s="48" t="n">
        <v>9</v>
      </c>
      <c r="T131" s="48" t="n">
        <v>40</v>
      </c>
      <c r="U131" s="34" t="inlineStr">
        <is>
          <t>Fruit juice + a touch of cane</t>
        </is>
      </c>
      <c r="V131" s="34" t="inlineStr">
        <is>
          <t>Live probiotics, real juice, gut health, no stevia</t>
        </is>
      </c>
      <c r="W131" s="51" t="n"/>
      <c r="X131" s="51" t="n"/>
      <c r="Y131" s="51" t="n"/>
      <c r="Z131" s="51" t="n"/>
      <c r="AA131" s="34" t="inlineStr">
        <is>
          <t>Medium</t>
        </is>
      </c>
      <c r="AB131" s="34" t="inlineStr">
        <is>
          <t>Emerging; differentiates on real juice/no stevia</t>
        </is>
      </c>
      <c r="AC131" s="34" t="inlineStr">
        <is>
          <t>Probiotic soda with real juice, no stevia</t>
        </is>
      </c>
      <c r="AD131" s="34" t="inlineStr">
        <is>
          <t>Real juice taste and live probiotics without stevia.</t>
        </is>
      </c>
      <c r="AE131" s="51" t="n"/>
      <c r="AF131" s="53">
        <f>IF(AND(ISNUMBER($P131),ISNUMBER($AL131),$AL131&lt;&gt;0),ROUND($P131/$AL131*100,1),"")</f>
        <v/>
      </c>
      <c r="AG131" s="54">
        <f>IF(AND(ISNUMBER($S131),ISNUMBER($AL131),$AL131&lt;&gt;0),ROUND($S131/$AL131*100,2),"")</f>
        <v/>
      </c>
      <c r="AH131" s="53">
        <f>IF(AND(ISNUMBER($Q131),ISNUMBER($AL131),$AL131&lt;&gt;0),ROUND($Q131/$AL131*100,1),"")</f>
        <v/>
      </c>
      <c r="AI131" s="48">
        <f>IF(ISNUMBER($S131),IF($S131&lt;=1,"Yes","No"),"n/a")</f>
        <v/>
      </c>
      <c r="AJ131" s="48">
        <f>IF(ISNUMBER($S131),ROUND(MAX(0,MIN(100,100-$S131*2.5-IF(ISNUMBER($T131),$T131,0)*0.12+IF($S131&lt;=1,12,0))),0),"")</f>
        <v/>
      </c>
      <c r="AK131" s="48">
        <f>IF(ISNUMBER($Q131),IF($Q131&gt;=100,20,IF($Q131&gt;=30,10,0)),0)+IF(ISNUMBER($R131),IF($R131&gt;=100,20,0),0)+IF(ISNUMBER($P131),IF($P131&gt;=150,20,IF($P131&gt;=50,12,5)),0)+IF(ISNUMBER($S131),IF($S131&lt;=1,15,0),0)</f>
        <v/>
      </c>
      <c r="AL131" s="48" t="n">
        <v>355</v>
      </c>
      <c r="AM131" s="49" t="n"/>
      <c r="AN131" s="48">
        <f>IF(AND(ISNUMBER($P131),ISNUMBER($AL131),$AL131&lt;&gt;0),IF(OR($P131&gt;180,$P131/$AL131*1000&gt;400),"Over ceiling, confirm SKU","Within"),"n/a")</f>
        <v/>
      </c>
      <c r="AO131" s="51" t="n"/>
      <c r="AP131" s="51" t="n"/>
      <c r="AQ131" s="51" t="n"/>
      <c r="AR131" s="34" t="inlineStr">
        <is>
          <t>No enrichment entry, to confirm</t>
        </is>
      </c>
      <c r="AS131" s="34" t="inlineStr">
        <is>
          <t>BLANK -&gt; requires live Amazon.ca capture</t>
        </is>
      </c>
      <c r="AT131" s="34" t="inlineStr">
        <is>
          <t>Unverified commercial data</t>
        </is>
      </c>
    </row>
    <row r="132" ht="28" customHeight="1">
      <c r="A132" s="34" t="inlineStr">
        <is>
          <t>Culture Pop</t>
        </is>
      </c>
      <c r="B132" s="34" t="inlineStr">
        <is>
          <t>Culture Pop Probiotic Soda | Orange Mango | 18 pack 355mL</t>
        </is>
      </c>
      <c r="C132" s="34" t="inlineStr">
        <is>
          <t>3) Functional beverage (still/sparkling)</t>
        </is>
      </c>
      <c r="D132" s="34" t="inlineStr">
        <is>
          <t>355 mL can</t>
        </is>
      </c>
      <c r="E132" s="48" t="n">
        <v>18</v>
      </c>
      <c r="F132" s="49" t="n"/>
      <c r="G132" s="50">
        <f>IF(AND(ISNUMBER($F132),ISNUMBER($E132),$E132&lt;&gt;0),$F132/$E132,"")</f>
        <v/>
      </c>
      <c r="H132" s="50">
        <f>IF(AND(ISNUMBER($F132),ISNUMBER($AL132),ISNUMBER($E132),($AL132*$E132)&lt;&gt;0),$F132/($AL132*$E132)*100,"")</f>
        <v/>
      </c>
      <c r="I132" s="51" t="n"/>
      <c r="J132" s="52" t="n"/>
      <c r="K132" s="50">
        <f>IF(AND(ISNUMBER($F132),ISNUMBER($J132)),$F132*(1-$J132),"")</f>
        <v/>
      </c>
      <c r="L132" s="51" t="n"/>
      <c r="M132" s="51" t="n"/>
      <c r="N132" s="50">
        <f>IF(ISNUMBER($F132),($F132-IF(ISNUMBER($AM132),$AM132,0))*(1-IF(ISNUMBER($J132),$J132,0)),"")</f>
        <v/>
      </c>
      <c r="O132" s="34" t="inlineStr">
        <is>
          <t>Orange Mango</t>
        </is>
      </c>
      <c r="P132" s="48" t="n">
        <v>0</v>
      </c>
      <c r="Q132" s="48" t="n">
        <v>15</v>
      </c>
      <c r="R132" s="34" t="inlineStr">
        <is>
          <t>Not listed</t>
        </is>
      </c>
      <c r="S132" s="48" t="n">
        <v>9</v>
      </c>
      <c r="T132" s="48" t="n">
        <v>40</v>
      </c>
      <c r="U132" s="34" t="inlineStr">
        <is>
          <t>Fruit juice + a touch of cane</t>
        </is>
      </c>
      <c r="V132" s="34" t="inlineStr">
        <is>
          <t>Live probiotics, real juice, gut health, no stevia</t>
        </is>
      </c>
      <c r="W132" s="51" t="n"/>
      <c r="X132" s="51" t="n"/>
      <c r="Y132" s="51" t="n"/>
      <c r="Z132" s="51" t="n"/>
      <c r="AA132" s="34" t="inlineStr">
        <is>
          <t>Medium</t>
        </is>
      </c>
      <c r="AB132" s="34" t="inlineStr">
        <is>
          <t>Emerging; differentiates on real juice/no stevia</t>
        </is>
      </c>
      <c r="AC132" s="34" t="inlineStr">
        <is>
          <t>Probiotic soda with real juice, no stevia</t>
        </is>
      </c>
      <c r="AD132" s="34" t="inlineStr">
        <is>
          <t>Real juice taste and live probiotics without stevia.</t>
        </is>
      </c>
      <c r="AE132" s="51" t="n"/>
      <c r="AF132" s="53">
        <f>IF(AND(ISNUMBER($P132),ISNUMBER($AL132),$AL132&lt;&gt;0),ROUND($P132/$AL132*100,1),"")</f>
        <v/>
      </c>
      <c r="AG132" s="54">
        <f>IF(AND(ISNUMBER($S132),ISNUMBER($AL132),$AL132&lt;&gt;0),ROUND($S132/$AL132*100,2),"")</f>
        <v/>
      </c>
      <c r="AH132" s="53">
        <f>IF(AND(ISNUMBER($Q132),ISNUMBER($AL132),$AL132&lt;&gt;0),ROUND($Q132/$AL132*100,1),"")</f>
        <v/>
      </c>
      <c r="AI132" s="48">
        <f>IF(ISNUMBER($S132),IF($S132&lt;=1,"Yes","No"),"n/a")</f>
        <v/>
      </c>
      <c r="AJ132" s="48">
        <f>IF(ISNUMBER($S132),ROUND(MAX(0,MIN(100,100-$S132*2.5-IF(ISNUMBER($T132),$T132,0)*0.12+IF($S132&lt;=1,12,0))),0),"")</f>
        <v/>
      </c>
      <c r="AK132" s="48">
        <f>IF(ISNUMBER($Q132),IF($Q132&gt;=100,20,IF($Q132&gt;=30,10,0)),0)+IF(ISNUMBER($R132),IF($R132&gt;=100,20,0),0)+IF(ISNUMBER($P132),IF($P132&gt;=150,20,IF($P132&gt;=50,12,5)),0)+IF(ISNUMBER($S132),IF($S132&lt;=1,15,0),0)</f>
        <v/>
      </c>
      <c r="AL132" s="48" t="n">
        <v>355</v>
      </c>
      <c r="AM132" s="49" t="n"/>
      <c r="AN132" s="48">
        <f>IF(AND(ISNUMBER($P132),ISNUMBER($AL132),$AL132&lt;&gt;0),IF(OR($P132&gt;180,$P132/$AL132*1000&gt;400),"Over ceiling, confirm SKU","Within"),"n/a")</f>
        <v/>
      </c>
      <c r="AO132" s="51" t="n"/>
      <c r="AP132" s="51" t="n"/>
      <c r="AQ132" s="51" t="n"/>
      <c r="AR132" s="34" t="inlineStr">
        <is>
          <t>No enrichment entry, to confirm</t>
        </is>
      </c>
      <c r="AS132" s="34" t="inlineStr">
        <is>
          <t>BLANK -&gt; requires live Amazon.ca capture</t>
        </is>
      </c>
      <c r="AT132" s="34" t="inlineStr">
        <is>
          <t>Unverified commercial data</t>
        </is>
      </c>
    </row>
    <row r="133" ht="28" customHeight="1">
      <c r="A133" s="34" t="inlineStr">
        <is>
          <t>Culture Pop</t>
        </is>
      </c>
      <c r="B133" s="34" t="inlineStr">
        <is>
          <t>Culture Pop Probiotic Soda | Orange Mango | 24 pack 355mL</t>
        </is>
      </c>
      <c r="C133" s="34" t="inlineStr">
        <is>
          <t>3) Functional beverage (still/sparkling)</t>
        </is>
      </c>
      <c r="D133" s="34" t="inlineStr">
        <is>
          <t>355 mL can</t>
        </is>
      </c>
      <c r="E133" s="48" t="n">
        <v>24</v>
      </c>
      <c r="F133" s="49" t="n"/>
      <c r="G133" s="50">
        <f>IF(AND(ISNUMBER($F133),ISNUMBER($E133),$E133&lt;&gt;0),$F133/$E133,"")</f>
        <v/>
      </c>
      <c r="H133" s="50">
        <f>IF(AND(ISNUMBER($F133),ISNUMBER($AL133),ISNUMBER($E133),($AL133*$E133)&lt;&gt;0),$F133/($AL133*$E133)*100,"")</f>
        <v/>
      </c>
      <c r="I133" s="51" t="n"/>
      <c r="J133" s="52" t="n"/>
      <c r="K133" s="50">
        <f>IF(AND(ISNUMBER($F133),ISNUMBER($J133)),$F133*(1-$J133),"")</f>
        <v/>
      </c>
      <c r="L133" s="51" t="n"/>
      <c r="M133" s="51" t="n"/>
      <c r="N133" s="50">
        <f>IF(ISNUMBER($F133),($F133-IF(ISNUMBER($AM133),$AM133,0))*(1-IF(ISNUMBER($J133),$J133,0)),"")</f>
        <v/>
      </c>
      <c r="O133" s="34" t="inlineStr">
        <is>
          <t>Orange Mango</t>
        </is>
      </c>
      <c r="P133" s="48" t="n">
        <v>0</v>
      </c>
      <c r="Q133" s="48" t="n">
        <v>15</v>
      </c>
      <c r="R133" s="34" t="inlineStr">
        <is>
          <t>Not listed</t>
        </is>
      </c>
      <c r="S133" s="48" t="n">
        <v>9</v>
      </c>
      <c r="T133" s="48" t="n">
        <v>40</v>
      </c>
      <c r="U133" s="34" t="inlineStr">
        <is>
          <t>Fruit juice + a touch of cane</t>
        </is>
      </c>
      <c r="V133" s="34" t="inlineStr">
        <is>
          <t>Live probiotics, real juice, gut health, no stevia</t>
        </is>
      </c>
      <c r="W133" s="51" t="n"/>
      <c r="X133" s="51" t="n"/>
      <c r="Y133" s="51" t="n"/>
      <c r="Z133" s="51" t="n"/>
      <c r="AA133" s="34" t="inlineStr">
        <is>
          <t>Medium</t>
        </is>
      </c>
      <c r="AB133" s="34" t="inlineStr">
        <is>
          <t>Emerging; differentiates on real juice/no stevia</t>
        </is>
      </c>
      <c r="AC133" s="34" t="inlineStr">
        <is>
          <t>Probiotic soda with real juice, no stevia</t>
        </is>
      </c>
      <c r="AD133" s="34" t="inlineStr">
        <is>
          <t>Real juice taste and live probiotics without stevia.</t>
        </is>
      </c>
      <c r="AE133" s="51" t="n"/>
      <c r="AF133" s="53">
        <f>IF(AND(ISNUMBER($P133),ISNUMBER($AL133),$AL133&lt;&gt;0),ROUND($P133/$AL133*100,1),"")</f>
        <v/>
      </c>
      <c r="AG133" s="54">
        <f>IF(AND(ISNUMBER($S133),ISNUMBER($AL133),$AL133&lt;&gt;0),ROUND($S133/$AL133*100,2),"")</f>
        <v/>
      </c>
      <c r="AH133" s="53">
        <f>IF(AND(ISNUMBER($Q133),ISNUMBER($AL133),$AL133&lt;&gt;0),ROUND($Q133/$AL133*100,1),"")</f>
        <v/>
      </c>
      <c r="AI133" s="48">
        <f>IF(ISNUMBER($S133),IF($S133&lt;=1,"Yes","No"),"n/a")</f>
        <v/>
      </c>
      <c r="AJ133" s="48">
        <f>IF(ISNUMBER($S133),ROUND(MAX(0,MIN(100,100-$S133*2.5-IF(ISNUMBER($T133),$T133,0)*0.12+IF($S133&lt;=1,12,0))),0),"")</f>
        <v/>
      </c>
      <c r="AK133" s="48">
        <f>IF(ISNUMBER($Q133),IF($Q133&gt;=100,20,IF($Q133&gt;=30,10,0)),0)+IF(ISNUMBER($R133),IF($R133&gt;=100,20,0),0)+IF(ISNUMBER($P133),IF($P133&gt;=150,20,IF($P133&gt;=50,12,5)),0)+IF(ISNUMBER($S133),IF($S133&lt;=1,15,0),0)</f>
        <v/>
      </c>
      <c r="AL133" s="48" t="n">
        <v>355</v>
      </c>
      <c r="AM133" s="49" t="n"/>
      <c r="AN133" s="48">
        <f>IF(AND(ISNUMBER($P133),ISNUMBER($AL133),$AL133&lt;&gt;0),IF(OR($P133&gt;180,$P133/$AL133*1000&gt;400),"Over ceiling, confirm SKU","Within"),"n/a")</f>
        <v/>
      </c>
      <c r="AO133" s="51" t="n"/>
      <c r="AP133" s="51" t="n"/>
      <c r="AQ133" s="51" t="n"/>
      <c r="AR133" s="34" t="inlineStr">
        <is>
          <t>No enrichment entry, to confirm</t>
        </is>
      </c>
      <c r="AS133" s="34" t="inlineStr">
        <is>
          <t>BLANK -&gt; requires live Amazon.ca capture</t>
        </is>
      </c>
      <c r="AT133" s="34" t="inlineStr">
        <is>
          <t>Unverified commercial data</t>
        </is>
      </c>
    </row>
    <row r="134" ht="28" customHeight="1">
      <c r="A134" s="34" t="inlineStr">
        <is>
          <t>Culture Pop</t>
        </is>
      </c>
      <c r="B134" s="34" t="inlineStr">
        <is>
          <t>Culture Pop Probiotic Soda | Lime Watermelon | single 355mL</t>
        </is>
      </c>
      <c r="C134" s="34" t="inlineStr">
        <is>
          <t>3) Functional beverage (still/sparkling)</t>
        </is>
      </c>
      <c r="D134" s="34" t="inlineStr">
        <is>
          <t>355 mL can</t>
        </is>
      </c>
      <c r="E134" s="48" t="n">
        <v>1</v>
      </c>
      <c r="F134" s="49" t="n"/>
      <c r="G134" s="50">
        <f>IF(AND(ISNUMBER($F134),ISNUMBER($E134),$E134&lt;&gt;0),$F134/$E134,"")</f>
        <v/>
      </c>
      <c r="H134" s="50">
        <f>IF(AND(ISNUMBER($F134),ISNUMBER($AL134),ISNUMBER($E134),($AL134*$E134)&lt;&gt;0),$F134/($AL134*$E134)*100,"")</f>
        <v/>
      </c>
      <c r="I134" s="51" t="n"/>
      <c r="J134" s="52" t="n"/>
      <c r="K134" s="50">
        <f>IF(AND(ISNUMBER($F134),ISNUMBER($J134)),$F134*(1-$J134),"")</f>
        <v/>
      </c>
      <c r="L134" s="51" t="n"/>
      <c r="M134" s="51" t="n"/>
      <c r="N134" s="50">
        <f>IF(ISNUMBER($F134),($F134-IF(ISNUMBER($AM134),$AM134,0))*(1-IF(ISNUMBER($J134),$J134,0)),"")</f>
        <v/>
      </c>
      <c r="O134" s="34" t="inlineStr">
        <is>
          <t>Lime Watermelon</t>
        </is>
      </c>
      <c r="P134" s="48" t="n">
        <v>0</v>
      </c>
      <c r="Q134" s="48" t="n">
        <v>15</v>
      </c>
      <c r="R134" s="34" t="inlineStr">
        <is>
          <t>Not listed</t>
        </is>
      </c>
      <c r="S134" s="48" t="n">
        <v>9</v>
      </c>
      <c r="T134" s="48" t="n">
        <v>40</v>
      </c>
      <c r="U134" s="34" t="inlineStr">
        <is>
          <t>Fruit juice + a touch of cane</t>
        </is>
      </c>
      <c r="V134" s="34" t="inlineStr">
        <is>
          <t>Live probiotics, real juice, gut health, no stevia</t>
        </is>
      </c>
      <c r="W134" s="51" t="n"/>
      <c r="X134" s="51" t="n"/>
      <c r="Y134" s="51" t="n"/>
      <c r="Z134" s="51" t="n"/>
      <c r="AA134" s="34" t="inlineStr">
        <is>
          <t>Medium</t>
        </is>
      </c>
      <c r="AB134" s="34" t="inlineStr">
        <is>
          <t>Emerging; differentiates on real juice/no stevia</t>
        </is>
      </c>
      <c r="AC134" s="34" t="inlineStr">
        <is>
          <t>Probiotic soda with real juice, no stevia</t>
        </is>
      </c>
      <c r="AD134" s="34" t="inlineStr">
        <is>
          <t>Real juice taste and live probiotics without stevia.</t>
        </is>
      </c>
      <c r="AE134" s="51" t="n"/>
      <c r="AF134" s="53">
        <f>IF(AND(ISNUMBER($P134),ISNUMBER($AL134),$AL134&lt;&gt;0),ROUND($P134/$AL134*100,1),"")</f>
        <v/>
      </c>
      <c r="AG134" s="54">
        <f>IF(AND(ISNUMBER($S134),ISNUMBER($AL134),$AL134&lt;&gt;0),ROUND($S134/$AL134*100,2),"")</f>
        <v/>
      </c>
      <c r="AH134" s="53">
        <f>IF(AND(ISNUMBER($Q134),ISNUMBER($AL134),$AL134&lt;&gt;0),ROUND($Q134/$AL134*100,1),"")</f>
        <v/>
      </c>
      <c r="AI134" s="48">
        <f>IF(ISNUMBER($S134),IF($S134&lt;=1,"Yes","No"),"n/a")</f>
        <v/>
      </c>
      <c r="AJ134" s="48">
        <f>IF(ISNUMBER($S134),ROUND(MAX(0,MIN(100,100-$S134*2.5-IF(ISNUMBER($T134),$T134,0)*0.12+IF($S134&lt;=1,12,0))),0),"")</f>
        <v/>
      </c>
      <c r="AK134" s="48">
        <f>IF(ISNUMBER($Q134),IF($Q134&gt;=100,20,IF($Q134&gt;=30,10,0)),0)+IF(ISNUMBER($R134),IF($R134&gt;=100,20,0),0)+IF(ISNUMBER($P134),IF($P134&gt;=150,20,IF($P134&gt;=50,12,5)),0)+IF(ISNUMBER($S134),IF($S134&lt;=1,15,0),0)</f>
        <v/>
      </c>
      <c r="AL134" s="48" t="n">
        <v>355</v>
      </c>
      <c r="AM134" s="49" t="n"/>
      <c r="AN134" s="48">
        <f>IF(AND(ISNUMBER($P134),ISNUMBER($AL134),$AL134&lt;&gt;0),IF(OR($P134&gt;180,$P134/$AL134*1000&gt;400),"Over ceiling, confirm SKU","Within"),"n/a")</f>
        <v/>
      </c>
      <c r="AO134" s="51" t="n"/>
      <c r="AP134" s="51" t="n"/>
      <c r="AQ134" s="51" t="n"/>
      <c r="AR134" s="34" t="inlineStr">
        <is>
          <t>No enrichment entry, to confirm</t>
        </is>
      </c>
      <c r="AS134" s="34" t="inlineStr">
        <is>
          <t>BLANK -&gt; requires live Amazon.ca capture</t>
        </is>
      </c>
      <c r="AT134" s="34" t="inlineStr">
        <is>
          <t>Unverified commercial data</t>
        </is>
      </c>
    </row>
    <row r="135" ht="28" customHeight="1">
      <c r="A135" s="34" t="inlineStr">
        <is>
          <t>Culture Pop</t>
        </is>
      </c>
      <c r="B135" s="34" t="inlineStr">
        <is>
          <t>Culture Pop Probiotic Soda | Lime Watermelon | 8 pack 355mL</t>
        </is>
      </c>
      <c r="C135" s="34" t="inlineStr">
        <is>
          <t>3) Functional beverage (still/sparkling)</t>
        </is>
      </c>
      <c r="D135" s="34" t="inlineStr">
        <is>
          <t>355 mL can</t>
        </is>
      </c>
      <c r="E135" s="48" t="n">
        <v>8</v>
      </c>
      <c r="F135" s="49" t="n"/>
      <c r="G135" s="50">
        <f>IF(AND(ISNUMBER($F135),ISNUMBER($E135),$E135&lt;&gt;0),$F135/$E135,"")</f>
        <v/>
      </c>
      <c r="H135" s="50">
        <f>IF(AND(ISNUMBER($F135),ISNUMBER($AL135),ISNUMBER($E135),($AL135*$E135)&lt;&gt;0),$F135/($AL135*$E135)*100,"")</f>
        <v/>
      </c>
      <c r="I135" s="51" t="n"/>
      <c r="J135" s="52" t="n"/>
      <c r="K135" s="50">
        <f>IF(AND(ISNUMBER($F135),ISNUMBER($J135)),$F135*(1-$J135),"")</f>
        <v/>
      </c>
      <c r="L135" s="51" t="n"/>
      <c r="M135" s="51" t="n"/>
      <c r="N135" s="50">
        <f>IF(ISNUMBER($F135),($F135-IF(ISNUMBER($AM135),$AM135,0))*(1-IF(ISNUMBER($J135),$J135,0)),"")</f>
        <v/>
      </c>
      <c r="O135" s="34" t="inlineStr">
        <is>
          <t>Lime Watermelon</t>
        </is>
      </c>
      <c r="P135" s="48" t="n">
        <v>0</v>
      </c>
      <c r="Q135" s="48" t="n">
        <v>15</v>
      </c>
      <c r="R135" s="34" t="inlineStr">
        <is>
          <t>Not listed</t>
        </is>
      </c>
      <c r="S135" s="48" t="n">
        <v>9</v>
      </c>
      <c r="T135" s="48" t="n">
        <v>40</v>
      </c>
      <c r="U135" s="34" t="inlineStr">
        <is>
          <t>Fruit juice + a touch of cane</t>
        </is>
      </c>
      <c r="V135" s="34" t="inlineStr">
        <is>
          <t>Live probiotics, real juice, gut health, no stevia</t>
        </is>
      </c>
      <c r="W135" s="51" t="n"/>
      <c r="X135" s="51" t="n"/>
      <c r="Y135" s="51" t="n"/>
      <c r="Z135" s="51" t="n"/>
      <c r="AA135" s="34" t="inlineStr">
        <is>
          <t>Medium</t>
        </is>
      </c>
      <c r="AB135" s="34" t="inlineStr">
        <is>
          <t>Emerging; differentiates on real juice/no stevia</t>
        </is>
      </c>
      <c r="AC135" s="34" t="inlineStr">
        <is>
          <t>Probiotic soda with real juice, no stevia</t>
        </is>
      </c>
      <c r="AD135" s="34" t="inlineStr">
        <is>
          <t>Real juice taste and live probiotics without stevia.</t>
        </is>
      </c>
      <c r="AE135" s="51" t="n"/>
      <c r="AF135" s="53">
        <f>IF(AND(ISNUMBER($P135),ISNUMBER($AL135),$AL135&lt;&gt;0),ROUND($P135/$AL135*100,1),"")</f>
        <v/>
      </c>
      <c r="AG135" s="54">
        <f>IF(AND(ISNUMBER($S135),ISNUMBER($AL135),$AL135&lt;&gt;0),ROUND($S135/$AL135*100,2),"")</f>
        <v/>
      </c>
      <c r="AH135" s="53">
        <f>IF(AND(ISNUMBER($Q135),ISNUMBER($AL135),$AL135&lt;&gt;0),ROUND($Q135/$AL135*100,1),"")</f>
        <v/>
      </c>
      <c r="AI135" s="48">
        <f>IF(ISNUMBER($S135),IF($S135&lt;=1,"Yes","No"),"n/a")</f>
        <v/>
      </c>
      <c r="AJ135" s="48">
        <f>IF(ISNUMBER($S135),ROUND(MAX(0,MIN(100,100-$S135*2.5-IF(ISNUMBER($T135),$T135,0)*0.12+IF($S135&lt;=1,12,0))),0),"")</f>
        <v/>
      </c>
      <c r="AK135" s="48">
        <f>IF(ISNUMBER($Q135),IF($Q135&gt;=100,20,IF($Q135&gt;=30,10,0)),0)+IF(ISNUMBER($R135),IF($R135&gt;=100,20,0),0)+IF(ISNUMBER($P135),IF($P135&gt;=150,20,IF($P135&gt;=50,12,5)),0)+IF(ISNUMBER($S135),IF($S135&lt;=1,15,0),0)</f>
        <v/>
      </c>
      <c r="AL135" s="48" t="n">
        <v>355</v>
      </c>
      <c r="AM135" s="49" t="n"/>
      <c r="AN135" s="48">
        <f>IF(AND(ISNUMBER($P135),ISNUMBER($AL135),$AL135&lt;&gt;0),IF(OR($P135&gt;180,$P135/$AL135*1000&gt;400),"Over ceiling, confirm SKU","Within"),"n/a")</f>
        <v/>
      </c>
      <c r="AO135" s="51" t="n"/>
      <c r="AP135" s="51" t="n"/>
      <c r="AQ135" s="51" t="n"/>
      <c r="AR135" s="34" t="inlineStr">
        <is>
          <t>No enrichment entry, to confirm</t>
        </is>
      </c>
      <c r="AS135" s="34" t="inlineStr">
        <is>
          <t>BLANK -&gt; requires live Amazon.ca capture</t>
        </is>
      </c>
      <c r="AT135" s="34" t="inlineStr">
        <is>
          <t>Unverified commercial data</t>
        </is>
      </c>
    </row>
    <row r="136" ht="28" customHeight="1">
      <c r="A136" s="34" t="inlineStr">
        <is>
          <t>Culture Pop</t>
        </is>
      </c>
      <c r="B136" s="34" t="inlineStr">
        <is>
          <t>Culture Pop Probiotic Soda | Lime Watermelon | 12 pack 355mL</t>
        </is>
      </c>
      <c r="C136" s="34" t="inlineStr">
        <is>
          <t>3) Functional beverage (still/sparkling)</t>
        </is>
      </c>
      <c r="D136" s="34" t="inlineStr">
        <is>
          <t>355 mL can</t>
        </is>
      </c>
      <c r="E136" s="48" t="n">
        <v>12</v>
      </c>
      <c r="F136" s="49" t="n"/>
      <c r="G136" s="50">
        <f>IF(AND(ISNUMBER($F136),ISNUMBER($E136),$E136&lt;&gt;0),$F136/$E136,"")</f>
        <v/>
      </c>
      <c r="H136" s="50">
        <f>IF(AND(ISNUMBER($F136),ISNUMBER($AL136),ISNUMBER($E136),($AL136*$E136)&lt;&gt;0),$F136/($AL136*$E136)*100,"")</f>
        <v/>
      </c>
      <c r="I136" s="51" t="n"/>
      <c r="J136" s="52" t="n"/>
      <c r="K136" s="50">
        <f>IF(AND(ISNUMBER($F136),ISNUMBER($J136)),$F136*(1-$J136),"")</f>
        <v/>
      </c>
      <c r="L136" s="51" t="n"/>
      <c r="M136" s="51" t="n"/>
      <c r="N136" s="50">
        <f>IF(ISNUMBER($F136),($F136-IF(ISNUMBER($AM136),$AM136,0))*(1-IF(ISNUMBER($J136),$J136,0)),"")</f>
        <v/>
      </c>
      <c r="O136" s="34" t="inlineStr">
        <is>
          <t>Lime Watermelon</t>
        </is>
      </c>
      <c r="P136" s="48" t="n">
        <v>0</v>
      </c>
      <c r="Q136" s="48" t="n">
        <v>15</v>
      </c>
      <c r="R136" s="34" t="inlineStr">
        <is>
          <t>Not listed</t>
        </is>
      </c>
      <c r="S136" s="48" t="n">
        <v>9</v>
      </c>
      <c r="T136" s="48" t="n">
        <v>40</v>
      </c>
      <c r="U136" s="34" t="inlineStr">
        <is>
          <t>Fruit juice + a touch of cane</t>
        </is>
      </c>
      <c r="V136" s="34" t="inlineStr">
        <is>
          <t>Live probiotics, real juice, gut health, no stevia</t>
        </is>
      </c>
      <c r="W136" s="51" t="n"/>
      <c r="X136" s="51" t="n"/>
      <c r="Y136" s="51" t="n"/>
      <c r="Z136" s="51" t="n"/>
      <c r="AA136" s="34" t="inlineStr">
        <is>
          <t>Medium</t>
        </is>
      </c>
      <c r="AB136" s="34" t="inlineStr">
        <is>
          <t>Emerging; differentiates on real juice/no stevia</t>
        </is>
      </c>
      <c r="AC136" s="34" t="inlineStr">
        <is>
          <t>Probiotic soda with real juice, no stevia</t>
        </is>
      </c>
      <c r="AD136" s="34" t="inlineStr">
        <is>
          <t>Real juice taste and live probiotics without stevia.</t>
        </is>
      </c>
      <c r="AE136" s="51" t="n"/>
      <c r="AF136" s="53">
        <f>IF(AND(ISNUMBER($P136),ISNUMBER($AL136),$AL136&lt;&gt;0),ROUND($P136/$AL136*100,1),"")</f>
        <v/>
      </c>
      <c r="AG136" s="54">
        <f>IF(AND(ISNUMBER($S136),ISNUMBER($AL136),$AL136&lt;&gt;0),ROUND($S136/$AL136*100,2),"")</f>
        <v/>
      </c>
      <c r="AH136" s="53">
        <f>IF(AND(ISNUMBER($Q136),ISNUMBER($AL136),$AL136&lt;&gt;0),ROUND($Q136/$AL136*100,1),"")</f>
        <v/>
      </c>
      <c r="AI136" s="48">
        <f>IF(ISNUMBER($S136),IF($S136&lt;=1,"Yes","No"),"n/a")</f>
        <v/>
      </c>
      <c r="AJ136" s="48">
        <f>IF(ISNUMBER($S136),ROUND(MAX(0,MIN(100,100-$S136*2.5-IF(ISNUMBER($T136),$T136,0)*0.12+IF($S136&lt;=1,12,0))),0),"")</f>
        <v/>
      </c>
      <c r="AK136" s="48">
        <f>IF(ISNUMBER($Q136),IF($Q136&gt;=100,20,IF($Q136&gt;=30,10,0)),0)+IF(ISNUMBER($R136),IF($R136&gt;=100,20,0),0)+IF(ISNUMBER($P136),IF($P136&gt;=150,20,IF($P136&gt;=50,12,5)),0)+IF(ISNUMBER($S136),IF($S136&lt;=1,15,0),0)</f>
        <v/>
      </c>
      <c r="AL136" s="48" t="n">
        <v>355</v>
      </c>
      <c r="AM136" s="49" t="n"/>
      <c r="AN136" s="48">
        <f>IF(AND(ISNUMBER($P136),ISNUMBER($AL136),$AL136&lt;&gt;0),IF(OR($P136&gt;180,$P136/$AL136*1000&gt;400),"Over ceiling, confirm SKU","Within"),"n/a")</f>
        <v/>
      </c>
      <c r="AO136" s="51" t="n"/>
      <c r="AP136" s="51" t="n"/>
      <c r="AQ136" s="51" t="n"/>
      <c r="AR136" s="34" t="inlineStr">
        <is>
          <t>No enrichment entry, to confirm</t>
        </is>
      </c>
      <c r="AS136" s="34" t="inlineStr">
        <is>
          <t>BLANK -&gt; requires live Amazon.ca capture</t>
        </is>
      </c>
      <c r="AT136" s="34" t="inlineStr">
        <is>
          <t>Unverified commercial data</t>
        </is>
      </c>
    </row>
    <row r="137" ht="28" customHeight="1">
      <c r="A137" s="34" t="inlineStr">
        <is>
          <t>Culture Pop</t>
        </is>
      </c>
      <c r="B137" s="34" t="inlineStr">
        <is>
          <t>Culture Pop Probiotic Soda | Lime Watermelon | 15 pack 355mL</t>
        </is>
      </c>
      <c r="C137" s="34" t="inlineStr">
        <is>
          <t>3) Functional beverage (still/sparkling)</t>
        </is>
      </c>
      <c r="D137" s="34" t="inlineStr">
        <is>
          <t>355 mL can</t>
        </is>
      </c>
      <c r="E137" s="48" t="n">
        <v>15</v>
      </c>
      <c r="F137" s="49" t="n"/>
      <c r="G137" s="50">
        <f>IF(AND(ISNUMBER($F137),ISNUMBER($E137),$E137&lt;&gt;0),$F137/$E137,"")</f>
        <v/>
      </c>
      <c r="H137" s="50">
        <f>IF(AND(ISNUMBER($F137),ISNUMBER($AL137),ISNUMBER($E137),($AL137*$E137)&lt;&gt;0),$F137/($AL137*$E137)*100,"")</f>
        <v/>
      </c>
      <c r="I137" s="51" t="n"/>
      <c r="J137" s="52" t="n"/>
      <c r="K137" s="50">
        <f>IF(AND(ISNUMBER($F137),ISNUMBER($J137)),$F137*(1-$J137),"")</f>
        <v/>
      </c>
      <c r="L137" s="51" t="n"/>
      <c r="M137" s="51" t="n"/>
      <c r="N137" s="50">
        <f>IF(ISNUMBER($F137),($F137-IF(ISNUMBER($AM137),$AM137,0))*(1-IF(ISNUMBER($J137),$J137,0)),"")</f>
        <v/>
      </c>
      <c r="O137" s="34" t="inlineStr">
        <is>
          <t>Lime Watermelon</t>
        </is>
      </c>
      <c r="P137" s="48" t="n">
        <v>0</v>
      </c>
      <c r="Q137" s="48" t="n">
        <v>15</v>
      </c>
      <c r="R137" s="34" t="inlineStr">
        <is>
          <t>Not listed</t>
        </is>
      </c>
      <c r="S137" s="48" t="n">
        <v>9</v>
      </c>
      <c r="T137" s="48" t="n">
        <v>40</v>
      </c>
      <c r="U137" s="34" t="inlineStr">
        <is>
          <t>Fruit juice + a touch of cane</t>
        </is>
      </c>
      <c r="V137" s="34" t="inlineStr">
        <is>
          <t>Live probiotics, real juice, gut health, no stevia</t>
        </is>
      </c>
      <c r="W137" s="51" t="n"/>
      <c r="X137" s="51" t="n"/>
      <c r="Y137" s="51" t="n"/>
      <c r="Z137" s="51" t="n"/>
      <c r="AA137" s="34" t="inlineStr">
        <is>
          <t>Medium</t>
        </is>
      </c>
      <c r="AB137" s="34" t="inlineStr">
        <is>
          <t>Emerging; differentiates on real juice/no stevia</t>
        </is>
      </c>
      <c r="AC137" s="34" t="inlineStr">
        <is>
          <t>Probiotic soda with real juice, no stevia</t>
        </is>
      </c>
      <c r="AD137" s="34" t="inlineStr">
        <is>
          <t>Real juice taste and live probiotics without stevia.</t>
        </is>
      </c>
      <c r="AE137" s="51" t="n"/>
      <c r="AF137" s="53">
        <f>IF(AND(ISNUMBER($P137),ISNUMBER($AL137),$AL137&lt;&gt;0),ROUND($P137/$AL137*100,1),"")</f>
        <v/>
      </c>
      <c r="AG137" s="54">
        <f>IF(AND(ISNUMBER($S137),ISNUMBER($AL137),$AL137&lt;&gt;0),ROUND($S137/$AL137*100,2),"")</f>
        <v/>
      </c>
      <c r="AH137" s="53">
        <f>IF(AND(ISNUMBER($Q137),ISNUMBER($AL137),$AL137&lt;&gt;0),ROUND($Q137/$AL137*100,1),"")</f>
        <v/>
      </c>
      <c r="AI137" s="48">
        <f>IF(ISNUMBER($S137),IF($S137&lt;=1,"Yes","No"),"n/a")</f>
        <v/>
      </c>
      <c r="AJ137" s="48">
        <f>IF(ISNUMBER($S137),ROUND(MAX(0,MIN(100,100-$S137*2.5-IF(ISNUMBER($T137),$T137,0)*0.12+IF($S137&lt;=1,12,0))),0),"")</f>
        <v/>
      </c>
      <c r="AK137" s="48">
        <f>IF(ISNUMBER($Q137),IF($Q137&gt;=100,20,IF($Q137&gt;=30,10,0)),0)+IF(ISNUMBER($R137),IF($R137&gt;=100,20,0),0)+IF(ISNUMBER($P137),IF($P137&gt;=150,20,IF($P137&gt;=50,12,5)),0)+IF(ISNUMBER($S137),IF($S137&lt;=1,15,0),0)</f>
        <v/>
      </c>
      <c r="AL137" s="48" t="n">
        <v>355</v>
      </c>
      <c r="AM137" s="49" t="n"/>
      <c r="AN137" s="48">
        <f>IF(AND(ISNUMBER($P137),ISNUMBER($AL137),$AL137&lt;&gt;0),IF(OR($P137&gt;180,$P137/$AL137*1000&gt;400),"Over ceiling, confirm SKU","Within"),"n/a")</f>
        <v/>
      </c>
      <c r="AO137" s="51" t="n"/>
      <c r="AP137" s="51" t="n"/>
      <c r="AQ137" s="51" t="n"/>
      <c r="AR137" s="34" t="inlineStr">
        <is>
          <t>No enrichment entry, to confirm</t>
        </is>
      </c>
      <c r="AS137" s="34" t="inlineStr">
        <is>
          <t>BLANK -&gt; requires live Amazon.ca capture</t>
        </is>
      </c>
      <c r="AT137" s="34" t="inlineStr">
        <is>
          <t>Unverified commercial data</t>
        </is>
      </c>
    </row>
    <row r="138" ht="28" customHeight="1">
      <c r="A138" s="34" t="inlineStr">
        <is>
          <t>Culture Pop</t>
        </is>
      </c>
      <c r="B138" s="34" t="inlineStr">
        <is>
          <t>Culture Pop Probiotic Soda | Lime Watermelon | 18 pack 355mL</t>
        </is>
      </c>
      <c r="C138" s="34" t="inlineStr">
        <is>
          <t>3) Functional beverage (still/sparkling)</t>
        </is>
      </c>
      <c r="D138" s="34" t="inlineStr">
        <is>
          <t>355 mL can</t>
        </is>
      </c>
      <c r="E138" s="48" t="n">
        <v>18</v>
      </c>
      <c r="F138" s="49" t="n"/>
      <c r="G138" s="50">
        <f>IF(AND(ISNUMBER($F138),ISNUMBER($E138),$E138&lt;&gt;0),$F138/$E138,"")</f>
        <v/>
      </c>
      <c r="H138" s="50">
        <f>IF(AND(ISNUMBER($F138),ISNUMBER($AL138),ISNUMBER($E138),($AL138*$E138)&lt;&gt;0),$F138/($AL138*$E138)*100,"")</f>
        <v/>
      </c>
      <c r="I138" s="51" t="n"/>
      <c r="J138" s="52" t="n"/>
      <c r="K138" s="50">
        <f>IF(AND(ISNUMBER($F138),ISNUMBER($J138)),$F138*(1-$J138),"")</f>
        <v/>
      </c>
      <c r="L138" s="51" t="n"/>
      <c r="M138" s="51" t="n"/>
      <c r="N138" s="50">
        <f>IF(ISNUMBER($F138),($F138-IF(ISNUMBER($AM138),$AM138,0))*(1-IF(ISNUMBER($J138),$J138,0)),"")</f>
        <v/>
      </c>
      <c r="O138" s="34" t="inlineStr">
        <is>
          <t>Lime Watermelon</t>
        </is>
      </c>
      <c r="P138" s="48" t="n">
        <v>0</v>
      </c>
      <c r="Q138" s="48" t="n">
        <v>15</v>
      </c>
      <c r="R138" s="34" t="inlineStr">
        <is>
          <t>Not listed</t>
        </is>
      </c>
      <c r="S138" s="48" t="n">
        <v>9</v>
      </c>
      <c r="T138" s="48" t="n">
        <v>40</v>
      </c>
      <c r="U138" s="34" t="inlineStr">
        <is>
          <t>Fruit juice + a touch of cane</t>
        </is>
      </c>
      <c r="V138" s="34" t="inlineStr">
        <is>
          <t>Live probiotics, real juice, gut health, no stevia</t>
        </is>
      </c>
      <c r="W138" s="51" t="n"/>
      <c r="X138" s="51" t="n"/>
      <c r="Y138" s="51" t="n"/>
      <c r="Z138" s="51" t="n"/>
      <c r="AA138" s="34" t="inlineStr">
        <is>
          <t>Medium</t>
        </is>
      </c>
      <c r="AB138" s="34" t="inlineStr">
        <is>
          <t>Emerging; differentiates on real juice/no stevia</t>
        </is>
      </c>
      <c r="AC138" s="34" t="inlineStr">
        <is>
          <t>Probiotic soda with real juice, no stevia</t>
        </is>
      </c>
      <c r="AD138" s="34" t="inlineStr">
        <is>
          <t>Real juice taste and live probiotics without stevia.</t>
        </is>
      </c>
      <c r="AE138" s="51" t="n"/>
      <c r="AF138" s="53">
        <f>IF(AND(ISNUMBER($P138),ISNUMBER($AL138),$AL138&lt;&gt;0),ROUND($P138/$AL138*100,1),"")</f>
        <v/>
      </c>
      <c r="AG138" s="54">
        <f>IF(AND(ISNUMBER($S138),ISNUMBER($AL138),$AL138&lt;&gt;0),ROUND($S138/$AL138*100,2),"")</f>
        <v/>
      </c>
      <c r="AH138" s="53">
        <f>IF(AND(ISNUMBER($Q138),ISNUMBER($AL138),$AL138&lt;&gt;0),ROUND($Q138/$AL138*100,1),"")</f>
        <v/>
      </c>
      <c r="AI138" s="48">
        <f>IF(ISNUMBER($S138),IF($S138&lt;=1,"Yes","No"),"n/a")</f>
        <v/>
      </c>
      <c r="AJ138" s="48">
        <f>IF(ISNUMBER($S138),ROUND(MAX(0,MIN(100,100-$S138*2.5-IF(ISNUMBER($T138),$T138,0)*0.12+IF($S138&lt;=1,12,0))),0),"")</f>
        <v/>
      </c>
      <c r="AK138" s="48">
        <f>IF(ISNUMBER($Q138),IF($Q138&gt;=100,20,IF($Q138&gt;=30,10,0)),0)+IF(ISNUMBER($R138),IF($R138&gt;=100,20,0),0)+IF(ISNUMBER($P138),IF($P138&gt;=150,20,IF($P138&gt;=50,12,5)),0)+IF(ISNUMBER($S138),IF($S138&lt;=1,15,0),0)</f>
        <v/>
      </c>
      <c r="AL138" s="48" t="n">
        <v>355</v>
      </c>
      <c r="AM138" s="49" t="n"/>
      <c r="AN138" s="48">
        <f>IF(AND(ISNUMBER($P138),ISNUMBER($AL138),$AL138&lt;&gt;0),IF(OR($P138&gt;180,$P138/$AL138*1000&gt;400),"Over ceiling, confirm SKU","Within"),"n/a")</f>
        <v/>
      </c>
      <c r="AO138" s="51" t="n"/>
      <c r="AP138" s="51" t="n"/>
      <c r="AQ138" s="51" t="n"/>
      <c r="AR138" s="34" t="inlineStr">
        <is>
          <t>No enrichment entry, to confirm</t>
        </is>
      </c>
      <c r="AS138" s="34" t="inlineStr">
        <is>
          <t>BLANK -&gt; requires live Amazon.ca capture</t>
        </is>
      </c>
      <c r="AT138" s="34" t="inlineStr">
        <is>
          <t>Unverified commercial data</t>
        </is>
      </c>
    </row>
    <row r="139" ht="28" customHeight="1">
      <c r="A139" s="34" t="inlineStr">
        <is>
          <t>Culture Pop</t>
        </is>
      </c>
      <c r="B139" s="34" t="inlineStr">
        <is>
          <t>Culture Pop Probiotic Soda | Lime Watermelon | 24 pack 355mL</t>
        </is>
      </c>
      <c r="C139" s="34" t="inlineStr">
        <is>
          <t>3) Functional beverage (still/sparkling)</t>
        </is>
      </c>
      <c r="D139" s="34" t="inlineStr">
        <is>
          <t>355 mL can</t>
        </is>
      </c>
      <c r="E139" s="48" t="n">
        <v>24</v>
      </c>
      <c r="F139" s="49" t="n"/>
      <c r="G139" s="50">
        <f>IF(AND(ISNUMBER($F139),ISNUMBER($E139),$E139&lt;&gt;0),$F139/$E139,"")</f>
        <v/>
      </c>
      <c r="H139" s="50">
        <f>IF(AND(ISNUMBER($F139),ISNUMBER($AL139),ISNUMBER($E139),($AL139*$E139)&lt;&gt;0),$F139/($AL139*$E139)*100,"")</f>
        <v/>
      </c>
      <c r="I139" s="51" t="n"/>
      <c r="J139" s="52" t="n"/>
      <c r="K139" s="50">
        <f>IF(AND(ISNUMBER($F139),ISNUMBER($J139)),$F139*(1-$J139),"")</f>
        <v/>
      </c>
      <c r="L139" s="51" t="n"/>
      <c r="M139" s="51" t="n"/>
      <c r="N139" s="50">
        <f>IF(ISNUMBER($F139),($F139-IF(ISNUMBER($AM139),$AM139,0))*(1-IF(ISNUMBER($J139),$J139,0)),"")</f>
        <v/>
      </c>
      <c r="O139" s="34" t="inlineStr">
        <is>
          <t>Lime Watermelon</t>
        </is>
      </c>
      <c r="P139" s="48" t="n">
        <v>0</v>
      </c>
      <c r="Q139" s="48" t="n">
        <v>15</v>
      </c>
      <c r="R139" s="34" t="inlineStr">
        <is>
          <t>Not listed</t>
        </is>
      </c>
      <c r="S139" s="48" t="n">
        <v>9</v>
      </c>
      <c r="T139" s="48" t="n">
        <v>40</v>
      </c>
      <c r="U139" s="34" t="inlineStr">
        <is>
          <t>Fruit juice + a touch of cane</t>
        </is>
      </c>
      <c r="V139" s="34" t="inlineStr">
        <is>
          <t>Live probiotics, real juice, gut health, no stevia</t>
        </is>
      </c>
      <c r="W139" s="51" t="n"/>
      <c r="X139" s="51" t="n"/>
      <c r="Y139" s="51" t="n"/>
      <c r="Z139" s="51" t="n"/>
      <c r="AA139" s="34" t="inlineStr">
        <is>
          <t>Medium</t>
        </is>
      </c>
      <c r="AB139" s="34" t="inlineStr">
        <is>
          <t>Emerging; differentiates on real juice/no stevia</t>
        </is>
      </c>
      <c r="AC139" s="34" t="inlineStr">
        <is>
          <t>Probiotic soda with real juice, no stevia</t>
        </is>
      </c>
      <c r="AD139" s="34" t="inlineStr">
        <is>
          <t>Real juice taste and live probiotics without stevia.</t>
        </is>
      </c>
      <c r="AE139" s="51" t="n"/>
      <c r="AF139" s="53">
        <f>IF(AND(ISNUMBER($P139),ISNUMBER($AL139),$AL139&lt;&gt;0),ROUND($P139/$AL139*100,1),"")</f>
        <v/>
      </c>
      <c r="AG139" s="54">
        <f>IF(AND(ISNUMBER($S139),ISNUMBER($AL139),$AL139&lt;&gt;0),ROUND($S139/$AL139*100,2),"")</f>
        <v/>
      </c>
      <c r="AH139" s="53">
        <f>IF(AND(ISNUMBER($Q139),ISNUMBER($AL139),$AL139&lt;&gt;0),ROUND($Q139/$AL139*100,1),"")</f>
        <v/>
      </c>
      <c r="AI139" s="48">
        <f>IF(ISNUMBER($S139),IF($S139&lt;=1,"Yes","No"),"n/a")</f>
        <v/>
      </c>
      <c r="AJ139" s="48">
        <f>IF(ISNUMBER($S139),ROUND(MAX(0,MIN(100,100-$S139*2.5-IF(ISNUMBER($T139),$T139,0)*0.12+IF($S139&lt;=1,12,0))),0),"")</f>
        <v/>
      </c>
      <c r="AK139" s="48">
        <f>IF(ISNUMBER($Q139),IF($Q139&gt;=100,20,IF($Q139&gt;=30,10,0)),0)+IF(ISNUMBER($R139),IF($R139&gt;=100,20,0),0)+IF(ISNUMBER($P139),IF($P139&gt;=150,20,IF($P139&gt;=50,12,5)),0)+IF(ISNUMBER($S139),IF($S139&lt;=1,15,0),0)</f>
        <v/>
      </c>
      <c r="AL139" s="48" t="n">
        <v>355</v>
      </c>
      <c r="AM139" s="49" t="n"/>
      <c r="AN139" s="48">
        <f>IF(AND(ISNUMBER($P139),ISNUMBER($AL139),$AL139&lt;&gt;0),IF(OR($P139&gt;180,$P139/$AL139*1000&gt;400),"Over ceiling, confirm SKU","Within"),"n/a")</f>
        <v/>
      </c>
      <c r="AO139" s="51" t="n"/>
      <c r="AP139" s="51" t="n"/>
      <c r="AQ139" s="51" t="n"/>
      <c r="AR139" s="34" t="inlineStr">
        <is>
          <t>No enrichment entry, to confirm</t>
        </is>
      </c>
      <c r="AS139" s="34" t="inlineStr">
        <is>
          <t>BLANK -&gt; requires live Amazon.ca capture</t>
        </is>
      </c>
      <c r="AT139" s="34" t="inlineStr">
        <is>
          <t>Unverified commercial data</t>
        </is>
      </c>
    </row>
    <row r="140" ht="28" customHeight="1">
      <c r="A140" s="34" t="inlineStr">
        <is>
          <t>Culture Pop</t>
        </is>
      </c>
      <c r="B140" s="34" t="inlineStr">
        <is>
          <t>Culture Pop Probiotic Soda | Cherry Pomegranate | single 355mL</t>
        </is>
      </c>
      <c r="C140" s="34" t="inlineStr">
        <is>
          <t>3) Functional beverage (still/sparkling)</t>
        </is>
      </c>
      <c r="D140" s="34" t="inlineStr">
        <is>
          <t>355 mL can</t>
        </is>
      </c>
      <c r="E140" s="48" t="n">
        <v>1</v>
      </c>
      <c r="F140" s="49" t="n"/>
      <c r="G140" s="50">
        <f>IF(AND(ISNUMBER($F140),ISNUMBER($E140),$E140&lt;&gt;0),$F140/$E140,"")</f>
        <v/>
      </c>
      <c r="H140" s="50">
        <f>IF(AND(ISNUMBER($F140),ISNUMBER($AL140),ISNUMBER($E140),($AL140*$E140)&lt;&gt;0),$F140/($AL140*$E140)*100,"")</f>
        <v/>
      </c>
      <c r="I140" s="51" t="n"/>
      <c r="J140" s="52" t="n"/>
      <c r="K140" s="50">
        <f>IF(AND(ISNUMBER($F140),ISNUMBER($J140)),$F140*(1-$J140),"")</f>
        <v/>
      </c>
      <c r="L140" s="51" t="n"/>
      <c r="M140" s="51" t="n"/>
      <c r="N140" s="50">
        <f>IF(ISNUMBER($F140),($F140-IF(ISNUMBER($AM140),$AM140,0))*(1-IF(ISNUMBER($J140),$J140,0)),"")</f>
        <v/>
      </c>
      <c r="O140" s="34" t="inlineStr">
        <is>
          <t>Cherry Pomegranate</t>
        </is>
      </c>
      <c r="P140" s="48" t="n">
        <v>0</v>
      </c>
      <c r="Q140" s="48" t="n">
        <v>15</v>
      </c>
      <c r="R140" s="34" t="inlineStr">
        <is>
          <t>Not listed</t>
        </is>
      </c>
      <c r="S140" s="48" t="n">
        <v>9</v>
      </c>
      <c r="T140" s="48" t="n">
        <v>40</v>
      </c>
      <c r="U140" s="34" t="inlineStr">
        <is>
          <t>Fruit juice + a touch of cane</t>
        </is>
      </c>
      <c r="V140" s="34" t="inlineStr">
        <is>
          <t>Live probiotics, real juice, gut health, no stevia</t>
        </is>
      </c>
      <c r="W140" s="51" t="n"/>
      <c r="X140" s="51" t="n"/>
      <c r="Y140" s="51" t="n"/>
      <c r="Z140" s="51" t="n"/>
      <c r="AA140" s="34" t="inlineStr">
        <is>
          <t>Medium</t>
        </is>
      </c>
      <c r="AB140" s="34" t="inlineStr">
        <is>
          <t>Emerging; differentiates on real juice/no stevia</t>
        </is>
      </c>
      <c r="AC140" s="34" t="inlineStr">
        <is>
          <t>Probiotic soda with real juice, no stevia</t>
        </is>
      </c>
      <c r="AD140" s="34" t="inlineStr">
        <is>
          <t>Real juice taste and live probiotics without stevia.</t>
        </is>
      </c>
      <c r="AE140" s="51" t="n"/>
      <c r="AF140" s="53">
        <f>IF(AND(ISNUMBER($P140),ISNUMBER($AL140),$AL140&lt;&gt;0),ROUND($P140/$AL140*100,1),"")</f>
        <v/>
      </c>
      <c r="AG140" s="54">
        <f>IF(AND(ISNUMBER($S140),ISNUMBER($AL140),$AL140&lt;&gt;0),ROUND($S140/$AL140*100,2),"")</f>
        <v/>
      </c>
      <c r="AH140" s="53">
        <f>IF(AND(ISNUMBER($Q140),ISNUMBER($AL140),$AL140&lt;&gt;0),ROUND($Q140/$AL140*100,1),"")</f>
        <v/>
      </c>
      <c r="AI140" s="48">
        <f>IF(ISNUMBER($S140),IF($S140&lt;=1,"Yes","No"),"n/a")</f>
        <v/>
      </c>
      <c r="AJ140" s="48">
        <f>IF(ISNUMBER($S140),ROUND(MAX(0,MIN(100,100-$S140*2.5-IF(ISNUMBER($T140),$T140,0)*0.12+IF($S140&lt;=1,12,0))),0),"")</f>
        <v/>
      </c>
      <c r="AK140" s="48">
        <f>IF(ISNUMBER($Q140),IF($Q140&gt;=100,20,IF($Q140&gt;=30,10,0)),0)+IF(ISNUMBER($R140),IF($R140&gt;=100,20,0),0)+IF(ISNUMBER($P140),IF($P140&gt;=150,20,IF($P140&gt;=50,12,5)),0)+IF(ISNUMBER($S140),IF($S140&lt;=1,15,0),0)</f>
        <v/>
      </c>
      <c r="AL140" s="48" t="n">
        <v>355</v>
      </c>
      <c r="AM140" s="49" t="n"/>
      <c r="AN140" s="48">
        <f>IF(AND(ISNUMBER($P140),ISNUMBER($AL140),$AL140&lt;&gt;0),IF(OR($P140&gt;180,$P140/$AL140*1000&gt;400),"Over ceiling, confirm SKU","Within"),"n/a")</f>
        <v/>
      </c>
      <c r="AO140" s="51" t="n"/>
      <c r="AP140" s="51" t="n"/>
      <c r="AQ140" s="51" t="n"/>
      <c r="AR140" s="34" t="inlineStr">
        <is>
          <t>No enrichment entry, to confirm</t>
        </is>
      </c>
      <c r="AS140" s="34" t="inlineStr">
        <is>
          <t>BLANK -&gt; requires live Amazon.ca capture</t>
        </is>
      </c>
      <c r="AT140" s="34" t="inlineStr">
        <is>
          <t>Unverified commercial data</t>
        </is>
      </c>
    </row>
    <row r="141" ht="28" customHeight="1">
      <c r="A141" s="34" t="inlineStr">
        <is>
          <t>Culture Pop</t>
        </is>
      </c>
      <c r="B141" s="34" t="inlineStr">
        <is>
          <t>Culture Pop Probiotic Soda | Cherry Pomegranate | 8 pack 355mL</t>
        </is>
      </c>
      <c r="C141" s="34" t="inlineStr">
        <is>
          <t>3) Functional beverage (still/sparkling)</t>
        </is>
      </c>
      <c r="D141" s="34" t="inlineStr">
        <is>
          <t>355 mL can</t>
        </is>
      </c>
      <c r="E141" s="48" t="n">
        <v>8</v>
      </c>
      <c r="F141" s="49" t="n"/>
      <c r="G141" s="50">
        <f>IF(AND(ISNUMBER($F141),ISNUMBER($E141),$E141&lt;&gt;0),$F141/$E141,"")</f>
        <v/>
      </c>
      <c r="H141" s="50">
        <f>IF(AND(ISNUMBER($F141),ISNUMBER($AL141),ISNUMBER($E141),($AL141*$E141)&lt;&gt;0),$F141/($AL141*$E141)*100,"")</f>
        <v/>
      </c>
      <c r="I141" s="51" t="n"/>
      <c r="J141" s="52" t="n"/>
      <c r="K141" s="50">
        <f>IF(AND(ISNUMBER($F141),ISNUMBER($J141)),$F141*(1-$J141),"")</f>
        <v/>
      </c>
      <c r="L141" s="51" t="n"/>
      <c r="M141" s="51" t="n"/>
      <c r="N141" s="50">
        <f>IF(ISNUMBER($F141),($F141-IF(ISNUMBER($AM141),$AM141,0))*(1-IF(ISNUMBER($J141),$J141,0)),"")</f>
        <v/>
      </c>
      <c r="O141" s="34" t="inlineStr">
        <is>
          <t>Cherry Pomegranate</t>
        </is>
      </c>
      <c r="P141" s="48" t="n">
        <v>0</v>
      </c>
      <c r="Q141" s="48" t="n">
        <v>15</v>
      </c>
      <c r="R141" s="34" t="inlineStr">
        <is>
          <t>Not listed</t>
        </is>
      </c>
      <c r="S141" s="48" t="n">
        <v>9</v>
      </c>
      <c r="T141" s="48" t="n">
        <v>40</v>
      </c>
      <c r="U141" s="34" t="inlineStr">
        <is>
          <t>Fruit juice + a touch of cane</t>
        </is>
      </c>
      <c r="V141" s="34" t="inlineStr">
        <is>
          <t>Live probiotics, real juice, gut health, no stevia</t>
        </is>
      </c>
      <c r="W141" s="51" t="n"/>
      <c r="X141" s="51" t="n"/>
      <c r="Y141" s="51" t="n"/>
      <c r="Z141" s="51" t="n"/>
      <c r="AA141" s="34" t="inlineStr">
        <is>
          <t>Medium</t>
        </is>
      </c>
      <c r="AB141" s="34" t="inlineStr">
        <is>
          <t>Emerging; differentiates on real juice/no stevia</t>
        </is>
      </c>
      <c r="AC141" s="34" t="inlineStr">
        <is>
          <t>Probiotic soda with real juice, no stevia</t>
        </is>
      </c>
      <c r="AD141" s="34" t="inlineStr">
        <is>
          <t>Real juice taste and live probiotics without stevia.</t>
        </is>
      </c>
      <c r="AE141" s="51" t="n"/>
      <c r="AF141" s="53">
        <f>IF(AND(ISNUMBER($P141),ISNUMBER($AL141),$AL141&lt;&gt;0),ROUND($P141/$AL141*100,1),"")</f>
        <v/>
      </c>
      <c r="AG141" s="54">
        <f>IF(AND(ISNUMBER($S141),ISNUMBER($AL141),$AL141&lt;&gt;0),ROUND($S141/$AL141*100,2),"")</f>
        <v/>
      </c>
      <c r="AH141" s="53">
        <f>IF(AND(ISNUMBER($Q141),ISNUMBER($AL141),$AL141&lt;&gt;0),ROUND($Q141/$AL141*100,1),"")</f>
        <v/>
      </c>
      <c r="AI141" s="48">
        <f>IF(ISNUMBER($S141),IF($S141&lt;=1,"Yes","No"),"n/a")</f>
        <v/>
      </c>
      <c r="AJ141" s="48">
        <f>IF(ISNUMBER($S141),ROUND(MAX(0,MIN(100,100-$S141*2.5-IF(ISNUMBER($T141),$T141,0)*0.12+IF($S141&lt;=1,12,0))),0),"")</f>
        <v/>
      </c>
      <c r="AK141" s="48">
        <f>IF(ISNUMBER($Q141),IF($Q141&gt;=100,20,IF($Q141&gt;=30,10,0)),0)+IF(ISNUMBER($R141),IF($R141&gt;=100,20,0),0)+IF(ISNUMBER($P141),IF($P141&gt;=150,20,IF($P141&gt;=50,12,5)),0)+IF(ISNUMBER($S141),IF($S141&lt;=1,15,0),0)</f>
        <v/>
      </c>
      <c r="AL141" s="48" t="n">
        <v>355</v>
      </c>
      <c r="AM141" s="49" t="n"/>
      <c r="AN141" s="48">
        <f>IF(AND(ISNUMBER($P141),ISNUMBER($AL141),$AL141&lt;&gt;0),IF(OR($P141&gt;180,$P141/$AL141*1000&gt;400),"Over ceiling, confirm SKU","Within"),"n/a")</f>
        <v/>
      </c>
      <c r="AO141" s="51" t="n"/>
      <c r="AP141" s="51" t="n"/>
      <c r="AQ141" s="51" t="n"/>
      <c r="AR141" s="34" t="inlineStr">
        <is>
          <t>No enrichment entry, to confirm</t>
        </is>
      </c>
      <c r="AS141" s="34" t="inlineStr">
        <is>
          <t>BLANK -&gt; requires live Amazon.ca capture</t>
        </is>
      </c>
      <c r="AT141" s="34" t="inlineStr">
        <is>
          <t>Unverified commercial data</t>
        </is>
      </c>
    </row>
    <row r="142" ht="28" customHeight="1">
      <c r="A142" s="34" t="inlineStr">
        <is>
          <t>Culture Pop</t>
        </is>
      </c>
      <c r="B142" s="34" t="inlineStr">
        <is>
          <t>Culture Pop Probiotic Soda | Cherry Pomegranate | 12 pack 355mL</t>
        </is>
      </c>
      <c r="C142" s="34" t="inlineStr">
        <is>
          <t>3) Functional beverage (still/sparkling)</t>
        </is>
      </c>
      <c r="D142" s="34" t="inlineStr">
        <is>
          <t>355 mL can</t>
        </is>
      </c>
      <c r="E142" s="48" t="n">
        <v>12</v>
      </c>
      <c r="F142" s="49" t="n"/>
      <c r="G142" s="50">
        <f>IF(AND(ISNUMBER($F142),ISNUMBER($E142),$E142&lt;&gt;0),$F142/$E142,"")</f>
        <v/>
      </c>
      <c r="H142" s="50">
        <f>IF(AND(ISNUMBER($F142),ISNUMBER($AL142),ISNUMBER($E142),($AL142*$E142)&lt;&gt;0),$F142/($AL142*$E142)*100,"")</f>
        <v/>
      </c>
      <c r="I142" s="51" t="n"/>
      <c r="J142" s="52" t="n"/>
      <c r="K142" s="50">
        <f>IF(AND(ISNUMBER($F142),ISNUMBER($J142)),$F142*(1-$J142),"")</f>
        <v/>
      </c>
      <c r="L142" s="51" t="n"/>
      <c r="M142" s="51" t="n"/>
      <c r="N142" s="50">
        <f>IF(ISNUMBER($F142),($F142-IF(ISNUMBER($AM142),$AM142,0))*(1-IF(ISNUMBER($J142),$J142,0)),"")</f>
        <v/>
      </c>
      <c r="O142" s="34" t="inlineStr">
        <is>
          <t>Cherry Pomegranate</t>
        </is>
      </c>
      <c r="P142" s="48" t="n">
        <v>0</v>
      </c>
      <c r="Q142" s="48" t="n">
        <v>15</v>
      </c>
      <c r="R142" s="34" t="inlineStr">
        <is>
          <t>Not listed</t>
        </is>
      </c>
      <c r="S142" s="48" t="n">
        <v>9</v>
      </c>
      <c r="T142" s="48" t="n">
        <v>40</v>
      </c>
      <c r="U142" s="34" t="inlineStr">
        <is>
          <t>Fruit juice + a touch of cane</t>
        </is>
      </c>
      <c r="V142" s="34" t="inlineStr">
        <is>
          <t>Live probiotics, real juice, gut health, no stevia</t>
        </is>
      </c>
      <c r="W142" s="51" t="n"/>
      <c r="X142" s="51" t="n"/>
      <c r="Y142" s="51" t="n"/>
      <c r="Z142" s="51" t="n"/>
      <c r="AA142" s="34" t="inlineStr">
        <is>
          <t>Medium</t>
        </is>
      </c>
      <c r="AB142" s="34" t="inlineStr">
        <is>
          <t>Emerging; differentiates on real juice/no stevia</t>
        </is>
      </c>
      <c r="AC142" s="34" t="inlineStr">
        <is>
          <t>Probiotic soda with real juice, no stevia</t>
        </is>
      </c>
      <c r="AD142" s="34" t="inlineStr">
        <is>
          <t>Real juice taste and live probiotics without stevia.</t>
        </is>
      </c>
      <c r="AE142" s="51" t="n"/>
      <c r="AF142" s="53">
        <f>IF(AND(ISNUMBER($P142),ISNUMBER($AL142),$AL142&lt;&gt;0),ROUND($P142/$AL142*100,1),"")</f>
        <v/>
      </c>
      <c r="AG142" s="54">
        <f>IF(AND(ISNUMBER($S142),ISNUMBER($AL142),$AL142&lt;&gt;0),ROUND($S142/$AL142*100,2),"")</f>
        <v/>
      </c>
      <c r="AH142" s="53">
        <f>IF(AND(ISNUMBER($Q142),ISNUMBER($AL142),$AL142&lt;&gt;0),ROUND($Q142/$AL142*100,1),"")</f>
        <v/>
      </c>
      <c r="AI142" s="48">
        <f>IF(ISNUMBER($S142),IF($S142&lt;=1,"Yes","No"),"n/a")</f>
        <v/>
      </c>
      <c r="AJ142" s="48">
        <f>IF(ISNUMBER($S142),ROUND(MAX(0,MIN(100,100-$S142*2.5-IF(ISNUMBER($T142),$T142,0)*0.12+IF($S142&lt;=1,12,0))),0),"")</f>
        <v/>
      </c>
      <c r="AK142" s="48">
        <f>IF(ISNUMBER($Q142),IF($Q142&gt;=100,20,IF($Q142&gt;=30,10,0)),0)+IF(ISNUMBER($R142),IF($R142&gt;=100,20,0),0)+IF(ISNUMBER($P142),IF($P142&gt;=150,20,IF($P142&gt;=50,12,5)),0)+IF(ISNUMBER($S142),IF($S142&lt;=1,15,0),0)</f>
        <v/>
      </c>
      <c r="AL142" s="48" t="n">
        <v>355</v>
      </c>
      <c r="AM142" s="49" t="n"/>
      <c r="AN142" s="48">
        <f>IF(AND(ISNUMBER($P142),ISNUMBER($AL142),$AL142&lt;&gt;0),IF(OR($P142&gt;180,$P142/$AL142*1000&gt;400),"Over ceiling, confirm SKU","Within"),"n/a")</f>
        <v/>
      </c>
      <c r="AO142" s="51" t="n"/>
      <c r="AP142" s="51" t="n"/>
      <c r="AQ142" s="51" t="n"/>
      <c r="AR142" s="34" t="inlineStr">
        <is>
          <t>No enrichment entry, to confirm</t>
        </is>
      </c>
      <c r="AS142" s="34" t="inlineStr">
        <is>
          <t>BLANK -&gt; requires live Amazon.ca capture</t>
        </is>
      </c>
      <c r="AT142" s="34" t="inlineStr">
        <is>
          <t>Unverified commercial data</t>
        </is>
      </c>
    </row>
    <row r="143" ht="28" customHeight="1">
      <c r="A143" s="34" t="inlineStr">
        <is>
          <t>Culture Pop</t>
        </is>
      </c>
      <c r="B143" s="34" t="inlineStr">
        <is>
          <t>Culture Pop Probiotic Soda | Cherry Pomegranate | 15 pack 355mL</t>
        </is>
      </c>
      <c r="C143" s="34" t="inlineStr">
        <is>
          <t>3) Functional beverage (still/sparkling)</t>
        </is>
      </c>
      <c r="D143" s="34" t="inlineStr">
        <is>
          <t>355 mL can</t>
        </is>
      </c>
      <c r="E143" s="48" t="n">
        <v>15</v>
      </c>
      <c r="F143" s="49" t="n"/>
      <c r="G143" s="50">
        <f>IF(AND(ISNUMBER($F143),ISNUMBER($E143),$E143&lt;&gt;0),$F143/$E143,"")</f>
        <v/>
      </c>
      <c r="H143" s="50">
        <f>IF(AND(ISNUMBER($F143),ISNUMBER($AL143),ISNUMBER($E143),($AL143*$E143)&lt;&gt;0),$F143/($AL143*$E143)*100,"")</f>
        <v/>
      </c>
      <c r="I143" s="51" t="n"/>
      <c r="J143" s="52" t="n"/>
      <c r="K143" s="50">
        <f>IF(AND(ISNUMBER($F143),ISNUMBER($J143)),$F143*(1-$J143),"")</f>
        <v/>
      </c>
      <c r="L143" s="51" t="n"/>
      <c r="M143" s="51" t="n"/>
      <c r="N143" s="50">
        <f>IF(ISNUMBER($F143),($F143-IF(ISNUMBER($AM143),$AM143,0))*(1-IF(ISNUMBER($J143),$J143,0)),"")</f>
        <v/>
      </c>
      <c r="O143" s="34" t="inlineStr">
        <is>
          <t>Cherry Pomegranate</t>
        </is>
      </c>
      <c r="P143" s="48" t="n">
        <v>0</v>
      </c>
      <c r="Q143" s="48" t="n">
        <v>15</v>
      </c>
      <c r="R143" s="34" t="inlineStr">
        <is>
          <t>Not listed</t>
        </is>
      </c>
      <c r="S143" s="48" t="n">
        <v>9</v>
      </c>
      <c r="T143" s="48" t="n">
        <v>40</v>
      </c>
      <c r="U143" s="34" t="inlineStr">
        <is>
          <t>Fruit juice + a touch of cane</t>
        </is>
      </c>
      <c r="V143" s="34" t="inlineStr">
        <is>
          <t>Live probiotics, real juice, gut health, no stevia</t>
        </is>
      </c>
      <c r="W143" s="51" t="n"/>
      <c r="X143" s="51" t="n"/>
      <c r="Y143" s="51" t="n"/>
      <c r="Z143" s="51" t="n"/>
      <c r="AA143" s="34" t="inlineStr">
        <is>
          <t>Medium</t>
        </is>
      </c>
      <c r="AB143" s="34" t="inlineStr">
        <is>
          <t>Emerging; differentiates on real juice/no stevia</t>
        </is>
      </c>
      <c r="AC143" s="34" t="inlineStr">
        <is>
          <t>Probiotic soda with real juice, no stevia</t>
        </is>
      </c>
      <c r="AD143" s="34" t="inlineStr">
        <is>
          <t>Real juice taste and live probiotics without stevia.</t>
        </is>
      </c>
      <c r="AE143" s="51" t="n"/>
      <c r="AF143" s="53">
        <f>IF(AND(ISNUMBER($P143),ISNUMBER($AL143),$AL143&lt;&gt;0),ROUND($P143/$AL143*100,1),"")</f>
        <v/>
      </c>
      <c r="AG143" s="54">
        <f>IF(AND(ISNUMBER($S143),ISNUMBER($AL143),$AL143&lt;&gt;0),ROUND($S143/$AL143*100,2),"")</f>
        <v/>
      </c>
      <c r="AH143" s="53">
        <f>IF(AND(ISNUMBER($Q143),ISNUMBER($AL143),$AL143&lt;&gt;0),ROUND($Q143/$AL143*100,1),"")</f>
        <v/>
      </c>
      <c r="AI143" s="48">
        <f>IF(ISNUMBER($S143),IF($S143&lt;=1,"Yes","No"),"n/a")</f>
        <v/>
      </c>
      <c r="AJ143" s="48">
        <f>IF(ISNUMBER($S143),ROUND(MAX(0,MIN(100,100-$S143*2.5-IF(ISNUMBER($T143),$T143,0)*0.12+IF($S143&lt;=1,12,0))),0),"")</f>
        <v/>
      </c>
      <c r="AK143" s="48">
        <f>IF(ISNUMBER($Q143),IF($Q143&gt;=100,20,IF($Q143&gt;=30,10,0)),0)+IF(ISNUMBER($R143),IF($R143&gt;=100,20,0),0)+IF(ISNUMBER($P143),IF($P143&gt;=150,20,IF($P143&gt;=50,12,5)),0)+IF(ISNUMBER($S143),IF($S143&lt;=1,15,0),0)</f>
        <v/>
      </c>
      <c r="AL143" s="48" t="n">
        <v>355</v>
      </c>
      <c r="AM143" s="49" t="n"/>
      <c r="AN143" s="48">
        <f>IF(AND(ISNUMBER($P143),ISNUMBER($AL143),$AL143&lt;&gt;0),IF(OR($P143&gt;180,$P143/$AL143*1000&gt;400),"Over ceiling, confirm SKU","Within"),"n/a")</f>
        <v/>
      </c>
      <c r="AO143" s="51" t="n"/>
      <c r="AP143" s="51" t="n"/>
      <c r="AQ143" s="51" t="n"/>
      <c r="AR143" s="34" t="inlineStr">
        <is>
          <t>No enrichment entry, to confirm</t>
        </is>
      </c>
      <c r="AS143" s="34" t="inlineStr">
        <is>
          <t>BLANK -&gt; requires live Amazon.ca capture</t>
        </is>
      </c>
      <c r="AT143" s="34" t="inlineStr">
        <is>
          <t>Unverified commercial data</t>
        </is>
      </c>
    </row>
    <row r="144" ht="28" customHeight="1">
      <c r="A144" s="34" t="inlineStr">
        <is>
          <t>Culture Pop</t>
        </is>
      </c>
      <c r="B144" s="34" t="inlineStr">
        <is>
          <t>Culture Pop Probiotic Soda | Cherry Pomegranate | 18 pack 355mL</t>
        </is>
      </c>
      <c r="C144" s="34" t="inlineStr">
        <is>
          <t>3) Functional beverage (still/sparkling)</t>
        </is>
      </c>
      <c r="D144" s="34" t="inlineStr">
        <is>
          <t>355 mL can</t>
        </is>
      </c>
      <c r="E144" s="48" t="n">
        <v>18</v>
      </c>
      <c r="F144" s="49" t="n"/>
      <c r="G144" s="50">
        <f>IF(AND(ISNUMBER($F144),ISNUMBER($E144),$E144&lt;&gt;0),$F144/$E144,"")</f>
        <v/>
      </c>
      <c r="H144" s="50">
        <f>IF(AND(ISNUMBER($F144),ISNUMBER($AL144),ISNUMBER($E144),($AL144*$E144)&lt;&gt;0),$F144/($AL144*$E144)*100,"")</f>
        <v/>
      </c>
      <c r="I144" s="51" t="n"/>
      <c r="J144" s="52" t="n"/>
      <c r="K144" s="50">
        <f>IF(AND(ISNUMBER($F144),ISNUMBER($J144)),$F144*(1-$J144),"")</f>
        <v/>
      </c>
      <c r="L144" s="51" t="n"/>
      <c r="M144" s="51" t="n"/>
      <c r="N144" s="50">
        <f>IF(ISNUMBER($F144),($F144-IF(ISNUMBER($AM144),$AM144,0))*(1-IF(ISNUMBER($J144),$J144,0)),"")</f>
        <v/>
      </c>
      <c r="O144" s="34" t="inlineStr">
        <is>
          <t>Cherry Pomegranate</t>
        </is>
      </c>
      <c r="P144" s="48" t="n">
        <v>0</v>
      </c>
      <c r="Q144" s="48" t="n">
        <v>15</v>
      </c>
      <c r="R144" s="34" t="inlineStr">
        <is>
          <t>Not listed</t>
        </is>
      </c>
      <c r="S144" s="48" t="n">
        <v>9</v>
      </c>
      <c r="T144" s="48" t="n">
        <v>40</v>
      </c>
      <c r="U144" s="34" t="inlineStr">
        <is>
          <t>Fruit juice + a touch of cane</t>
        </is>
      </c>
      <c r="V144" s="34" t="inlineStr">
        <is>
          <t>Live probiotics, real juice, gut health, no stevia</t>
        </is>
      </c>
      <c r="W144" s="51" t="n"/>
      <c r="X144" s="51" t="n"/>
      <c r="Y144" s="51" t="n"/>
      <c r="Z144" s="51" t="n"/>
      <c r="AA144" s="34" t="inlineStr">
        <is>
          <t>Medium</t>
        </is>
      </c>
      <c r="AB144" s="34" t="inlineStr">
        <is>
          <t>Emerging; differentiates on real juice/no stevia</t>
        </is>
      </c>
      <c r="AC144" s="34" t="inlineStr">
        <is>
          <t>Probiotic soda with real juice, no stevia</t>
        </is>
      </c>
      <c r="AD144" s="34" t="inlineStr">
        <is>
          <t>Real juice taste and live probiotics without stevia.</t>
        </is>
      </c>
      <c r="AE144" s="51" t="n"/>
      <c r="AF144" s="53">
        <f>IF(AND(ISNUMBER($P144),ISNUMBER($AL144),$AL144&lt;&gt;0),ROUND($P144/$AL144*100,1),"")</f>
        <v/>
      </c>
      <c r="AG144" s="54">
        <f>IF(AND(ISNUMBER($S144),ISNUMBER($AL144),$AL144&lt;&gt;0),ROUND($S144/$AL144*100,2),"")</f>
        <v/>
      </c>
      <c r="AH144" s="53">
        <f>IF(AND(ISNUMBER($Q144),ISNUMBER($AL144),$AL144&lt;&gt;0),ROUND($Q144/$AL144*100,1),"")</f>
        <v/>
      </c>
      <c r="AI144" s="48">
        <f>IF(ISNUMBER($S144),IF($S144&lt;=1,"Yes","No"),"n/a")</f>
        <v/>
      </c>
      <c r="AJ144" s="48">
        <f>IF(ISNUMBER($S144),ROUND(MAX(0,MIN(100,100-$S144*2.5-IF(ISNUMBER($T144),$T144,0)*0.12+IF($S144&lt;=1,12,0))),0),"")</f>
        <v/>
      </c>
      <c r="AK144" s="48">
        <f>IF(ISNUMBER($Q144),IF($Q144&gt;=100,20,IF($Q144&gt;=30,10,0)),0)+IF(ISNUMBER($R144),IF($R144&gt;=100,20,0),0)+IF(ISNUMBER($P144),IF($P144&gt;=150,20,IF($P144&gt;=50,12,5)),0)+IF(ISNUMBER($S144),IF($S144&lt;=1,15,0),0)</f>
        <v/>
      </c>
      <c r="AL144" s="48" t="n">
        <v>355</v>
      </c>
      <c r="AM144" s="49" t="n"/>
      <c r="AN144" s="48">
        <f>IF(AND(ISNUMBER($P144),ISNUMBER($AL144),$AL144&lt;&gt;0),IF(OR($P144&gt;180,$P144/$AL144*1000&gt;400),"Over ceiling, confirm SKU","Within"),"n/a")</f>
        <v/>
      </c>
      <c r="AO144" s="51" t="n"/>
      <c r="AP144" s="51" t="n"/>
      <c r="AQ144" s="51" t="n"/>
      <c r="AR144" s="34" t="inlineStr">
        <is>
          <t>No enrichment entry, to confirm</t>
        </is>
      </c>
      <c r="AS144" s="34" t="inlineStr">
        <is>
          <t>BLANK -&gt; requires live Amazon.ca capture</t>
        </is>
      </c>
      <c r="AT144" s="34" t="inlineStr">
        <is>
          <t>Unverified commercial data</t>
        </is>
      </c>
    </row>
    <row r="145" ht="28" customHeight="1">
      <c r="A145" s="34" t="inlineStr">
        <is>
          <t>Culture Pop</t>
        </is>
      </c>
      <c r="B145" s="34" t="inlineStr">
        <is>
          <t>Culture Pop Probiotic Soda | Cherry Pomegranate | 24 pack 355mL</t>
        </is>
      </c>
      <c r="C145" s="34" t="inlineStr">
        <is>
          <t>3) Functional beverage (still/sparkling)</t>
        </is>
      </c>
      <c r="D145" s="34" t="inlineStr">
        <is>
          <t>355 mL can</t>
        </is>
      </c>
      <c r="E145" s="48" t="n">
        <v>24</v>
      </c>
      <c r="F145" s="49" t="n"/>
      <c r="G145" s="50">
        <f>IF(AND(ISNUMBER($F145),ISNUMBER($E145),$E145&lt;&gt;0),$F145/$E145,"")</f>
        <v/>
      </c>
      <c r="H145" s="50">
        <f>IF(AND(ISNUMBER($F145),ISNUMBER($AL145),ISNUMBER($E145),($AL145*$E145)&lt;&gt;0),$F145/($AL145*$E145)*100,"")</f>
        <v/>
      </c>
      <c r="I145" s="51" t="n"/>
      <c r="J145" s="52" t="n"/>
      <c r="K145" s="50">
        <f>IF(AND(ISNUMBER($F145),ISNUMBER($J145)),$F145*(1-$J145),"")</f>
        <v/>
      </c>
      <c r="L145" s="51" t="n"/>
      <c r="M145" s="51" t="n"/>
      <c r="N145" s="50">
        <f>IF(ISNUMBER($F145),($F145-IF(ISNUMBER($AM145),$AM145,0))*(1-IF(ISNUMBER($J145),$J145,0)),"")</f>
        <v/>
      </c>
      <c r="O145" s="34" t="inlineStr">
        <is>
          <t>Cherry Pomegranate</t>
        </is>
      </c>
      <c r="P145" s="48" t="n">
        <v>0</v>
      </c>
      <c r="Q145" s="48" t="n">
        <v>15</v>
      </c>
      <c r="R145" s="34" t="inlineStr">
        <is>
          <t>Not listed</t>
        </is>
      </c>
      <c r="S145" s="48" t="n">
        <v>9</v>
      </c>
      <c r="T145" s="48" t="n">
        <v>40</v>
      </c>
      <c r="U145" s="34" t="inlineStr">
        <is>
          <t>Fruit juice + a touch of cane</t>
        </is>
      </c>
      <c r="V145" s="34" t="inlineStr">
        <is>
          <t>Live probiotics, real juice, gut health, no stevia</t>
        </is>
      </c>
      <c r="W145" s="51" t="n"/>
      <c r="X145" s="51" t="n"/>
      <c r="Y145" s="51" t="n"/>
      <c r="Z145" s="51" t="n"/>
      <c r="AA145" s="34" t="inlineStr">
        <is>
          <t>Medium</t>
        </is>
      </c>
      <c r="AB145" s="34" t="inlineStr">
        <is>
          <t>Emerging; differentiates on real juice/no stevia</t>
        </is>
      </c>
      <c r="AC145" s="34" t="inlineStr">
        <is>
          <t>Probiotic soda with real juice, no stevia</t>
        </is>
      </c>
      <c r="AD145" s="34" t="inlineStr">
        <is>
          <t>Real juice taste and live probiotics without stevia.</t>
        </is>
      </c>
      <c r="AE145" s="51" t="n"/>
      <c r="AF145" s="53">
        <f>IF(AND(ISNUMBER($P145),ISNUMBER($AL145),$AL145&lt;&gt;0),ROUND($P145/$AL145*100,1),"")</f>
        <v/>
      </c>
      <c r="AG145" s="54">
        <f>IF(AND(ISNUMBER($S145),ISNUMBER($AL145),$AL145&lt;&gt;0),ROUND($S145/$AL145*100,2),"")</f>
        <v/>
      </c>
      <c r="AH145" s="53">
        <f>IF(AND(ISNUMBER($Q145),ISNUMBER($AL145),$AL145&lt;&gt;0),ROUND($Q145/$AL145*100,1),"")</f>
        <v/>
      </c>
      <c r="AI145" s="48">
        <f>IF(ISNUMBER($S145),IF($S145&lt;=1,"Yes","No"),"n/a")</f>
        <v/>
      </c>
      <c r="AJ145" s="48">
        <f>IF(ISNUMBER($S145),ROUND(MAX(0,MIN(100,100-$S145*2.5-IF(ISNUMBER($T145),$T145,0)*0.12+IF($S145&lt;=1,12,0))),0),"")</f>
        <v/>
      </c>
      <c r="AK145" s="48">
        <f>IF(ISNUMBER($Q145),IF($Q145&gt;=100,20,IF($Q145&gt;=30,10,0)),0)+IF(ISNUMBER($R145),IF($R145&gt;=100,20,0),0)+IF(ISNUMBER($P145),IF($P145&gt;=150,20,IF($P145&gt;=50,12,5)),0)+IF(ISNUMBER($S145),IF($S145&lt;=1,15,0),0)</f>
        <v/>
      </c>
      <c r="AL145" s="48" t="n">
        <v>355</v>
      </c>
      <c r="AM145" s="49" t="n"/>
      <c r="AN145" s="48">
        <f>IF(AND(ISNUMBER($P145),ISNUMBER($AL145),$AL145&lt;&gt;0),IF(OR($P145&gt;180,$P145/$AL145*1000&gt;400),"Over ceiling, confirm SKU","Within"),"n/a")</f>
        <v/>
      </c>
      <c r="AO145" s="51" t="n"/>
      <c r="AP145" s="51" t="n"/>
      <c r="AQ145" s="51" t="n"/>
      <c r="AR145" s="34" t="inlineStr">
        <is>
          <t>No enrichment entry, to confirm</t>
        </is>
      </c>
      <c r="AS145" s="34" t="inlineStr">
        <is>
          <t>BLANK -&gt; requires live Amazon.ca capture</t>
        </is>
      </c>
      <c r="AT145" s="34" t="inlineStr">
        <is>
          <t>Unverified commercial data</t>
        </is>
      </c>
    </row>
    <row r="146" ht="28" customHeight="1">
      <c r="A146" s="34" t="inlineStr">
        <is>
          <t>Mayawell</t>
        </is>
      </c>
      <c r="B146" s="34" t="inlineStr">
        <is>
          <t>Mayawell Prebiotic Soda | Strawberry Hibiscus | single 355mL</t>
        </is>
      </c>
      <c r="C146" s="34" t="inlineStr">
        <is>
          <t>3) Functional beverage (still/sparkling)</t>
        </is>
      </c>
      <c r="D146" s="34" t="inlineStr">
        <is>
          <t>355 mL can</t>
        </is>
      </c>
      <c r="E146" s="48" t="n">
        <v>1</v>
      </c>
      <c r="F146" s="49" t="n"/>
      <c r="G146" s="50">
        <f>IF(AND(ISNUMBER($F146),ISNUMBER($E146),$E146&lt;&gt;0),$F146/$E146,"")</f>
        <v/>
      </c>
      <c r="H146" s="50">
        <f>IF(AND(ISNUMBER($F146),ISNUMBER($AL146),ISNUMBER($E146),($AL146*$E146)&lt;&gt;0),$F146/($AL146*$E146)*100,"")</f>
        <v/>
      </c>
      <c r="I146" s="51" t="n"/>
      <c r="J146" s="52" t="n"/>
      <c r="K146" s="50">
        <f>IF(AND(ISNUMBER($F146),ISNUMBER($J146)),$F146*(1-$J146),"")</f>
        <v/>
      </c>
      <c r="L146" s="51" t="n"/>
      <c r="M146" s="51" t="n"/>
      <c r="N146" s="50">
        <f>IF(ISNUMBER($F146),($F146-IF(ISNUMBER($AM146),$AM146,0))*(1-IF(ISNUMBER($J146),$J146,0)),"")</f>
        <v/>
      </c>
      <c r="O146" s="34" t="inlineStr">
        <is>
          <t>Strawberry Hibiscus</t>
        </is>
      </c>
      <c r="P146" s="48" t="n">
        <v>0</v>
      </c>
      <c r="Q146" s="48" t="n">
        <v>20</v>
      </c>
      <c r="R146" s="34" t="inlineStr">
        <is>
          <t>Not listed</t>
        </is>
      </c>
      <c r="S146" s="48" t="n">
        <v>6</v>
      </c>
      <c r="T146" s="48" t="n">
        <v>40</v>
      </c>
      <c r="U146" s="34" t="inlineStr">
        <is>
          <t>Agave inulin</t>
        </is>
      </c>
      <c r="V146" s="34" t="inlineStr">
        <is>
          <t>Prebiotic agave fiber, gut health, low sugar, Latino owned</t>
        </is>
      </c>
      <c r="W146" s="51" t="n"/>
      <c r="X146" s="51" t="n"/>
      <c r="Y146" s="51" t="n"/>
      <c r="Z146" s="51" t="n"/>
      <c r="AA146" s="34" t="inlineStr">
        <is>
          <t>Low</t>
        </is>
      </c>
      <c r="AB146" s="34" t="inlineStr">
        <is>
          <t>Small emerging brand; limited footprint</t>
        </is>
      </c>
      <c r="AC146" s="34" t="inlineStr">
        <is>
          <t>Agave fiber prebiotic soda with bold flavours</t>
        </is>
      </c>
      <c r="AD146" s="34" t="inlineStr">
        <is>
          <t>Distinctive agave fiber prebiotic and adventurous flavours.</t>
        </is>
      </c>
      <c r="AE146" s="51" t="n"/>
      <c r="AF146" s="53">
        <f>IF(AND(ISNUMBER($P146),ISNUMBER($AL146),$AL146&lt;&gt;0),ROUND($P146/$AL146*100,1),"")</f>
        <v/>
      </c>
      <c r="AG146" s="54">
        <f>IF(AND(ISNUMBER($S146),ISNUMBER($AL146),$AL146&lt;&gt;0),ROUND($S146/$AL146*100,2),"")</f>
        <v/>
      </c>
      <c r="AH146" s="53">
        <f>IF(AND(ISNUMBER($Q146),ISNUMBER($AL146),$AL146&lt;&gt;0),ROUND($Q146/$AL146*100,1),"")</f>
        <v/>
      </c>
      <c r="AI146" s="48">
        <f>IF(ISNUMBER($S146),IF($S146&lt;=1,"Yes","No"),"n/a")</f>
        <v/>
      </c>
      <c r="AJ146" s="48">
        <f>IF(ISNUMBER($S146),ROUND(MAX(0,MIN(100,100-$S146*2.5-IF(ISNUMBER($T146),$T146,0)*0.12+IF($S146&lt;=1,12,0))),0),"")</f>
        <v/>
      </c>
      <c r="AK146" s="48">
        <f>IF(ISNUMBER($Q146),IF($Q146&gt;=100,20,IF($Q146&gt;=30,10,0)),0)+IF(ISNUMBER($R146),IF($R146&gt;=100,20,0),0)+IF(ISNUMBER($P146),IF($P146&gt;=150,20,IF($P146&gt;=50,12,5)),0)+IF(ISNUMBER($S146),IF($S146&lt;=1,15,0),0)</f>
        <v/>
      </c>
      <c r="AL146" s="48" t="n">
        <v>355</v>
      </c>
      <c r="AM146" s="49" t="n"/>
      <c r="AN146" s="48">
        <f>IF(AND(ISNUMBER($P146),ISNUMBER($AL146),$AL146&lt;&gt;0),IF(OR($P146&gt;180,$P146/$AL146*1000&gt;400),"Over ceiling, confirm SKU","Within"),"n/a")</f>
        <v/>
      </c>
      <c r="AO146" s="51" t="n"/>
      <c r="AP146" s="51" t="n"/>
      <c r="AQ146" s="51" t="n"/>
      <c r="AR146" s="34" t="inlineStr">
        <is>
          <t>No enrichment entry, to confirm</t>
        </is>
      </c>
      <c r="AS146" s="34" t="inlineStr">
        <is>
          <t>BLANK -&gt; requires live Amazon.ca capture</t>
        </is>
      </c>
      <c r="AT146" s="34" t="inlineStr">
        <is>
          <t>Unverified commercial data</t>
        </is>
      </c>
    </row>
    <row r="147" ht="28" customHeight="1">
      <c r="A147" s="34" t="inlineStr">
        <is>
          <t>Mayawell</t>
        </is>
      </c>
      <c r="B147" s="34" t="inlineStr">
        <is>
          <t>Mayawell Prebiotic Soda | Strawberry Hibiscus | 8 pack 355mL</t>
        </is>
      </c>
      <c r="C147" s="34" t="inlineStr">
        <is>
          <t>3) Functional beverage (still/sparkling)</t>
        </is>
      </c>
      <c r="D147" s="34" t="inlineStr">
        <is>
          <t>355 mL can</t>
        </is>
      </c>
      <c r="E147" s="48" t="n">
        <v>8</v>
      </c>
      <c r="F147" s="49" t="n"/>
      <c r="G147" s="50">
        <f>IF(AND(ISNUMBER($F147),ISNUMBER($E147),$E147&lt;&gt;0),$F147/$E147,"")</f>
        <v/>
      </c>
      <c r="H147" s="50">
        <f>IF(AND(ISNUMBER($F147),ISNUMBER($AL147),ISNUMBER($E147),($AL147*$E147)&lt;&gt;0),$F147/($AL147*$E147)*100,"")</f>
        <v/>
      </c>
      <c r="I147" s="51" t="n"/>
      <c r="J147" s="52" t="n"/>
      <c r="K147" s="50">
        <f>IF(AND(ISNUMBER($F147),ISNUMBER($J147)),$F147*(1-$J147),"")</f>
        <v/>
      </c>
      <c r="L147" s="51" t="n"/>
      <c r="M147" s="51" t="n"/>
      <c r="N147" s="50">
        <f>IF(ISNUMBER($F147),($F147-IF(ISNUMBER($AM147),$AM147,0))*(1-IF(ISNUMBER($J147),$J147,0)),"")</f>
        <v/>
      </c>
      <c r="O147" s="34" t="inlineStr">
        <is>
          <t>Strawberry Hibiscus</t>
        </is>
      </c>
      <c r="P147" s="48" t="n">
        <v>0</v>
      </c>
      <c r="Q147" s="48" t="n">
        <v>20</v>
      </c>
      <c r="R147" s="34" t="inlineStr">
        <is>
          <t>Not listed</t>
        </is>
      </c>
      <c r="S147" s="48" t="n">
        <v>6</v>
      </c>
      <c r="T147" s="48" t="n">
        <v>40</v>
      </c>
      <c r="U147" s="34" t="inlineStr">
        <is>
          <t>Agave inulin</t>
        </is>
      </c>
      <c r="V147" s="34" t="inlineStr">
        <is>
          <t>Prebiotic agave fiber, gut health, low sugar, Latino owned</t>
        </is>
      </c>
      <c r="W147" s="51" t="n"/>
      <c r="X147" s="51" t="n"/>
      <c r="Y147" s="51" t="n"/>
      <c r="Z147" s="51" t="n"/>
      <c r="AA147" s="34" t="inlineStr">
        <is>
          <t>Low</t>
        </is>
      </c>
      <c r="AB147" s="34" t="inlineStr">
        <is>
          <t>Small emerging brand; limited footprint</t>
        </is>
      </c>
      <c r="AC147" s="34" t="inlineStr">
        <is>
          <t>Agave fiber prebiotic soda with bold flavours</t>
        </is>
      </c>
      <c r="AD147" s="34" t="inlineStr">
        <is>
          <t>Distinctive agave fiber prebiotic and adventurous flavours.</t>
        </is>
      </c>
      <c r="AE147" s="51" t="n"/>
      <c r="AF147" s="53">
        <f>IF(AND(ISNUMBER($P147),ISNUMBER($AL147),$AL147&lt;&gt;0),ROUND($P147/$AL147*100,1),"")</f>
        <v/>
      </c>
      <c r="AG147" s="54">
        <f>IF(AND(ISNUMBER($S147),ISNUMBER($AL147),$AL147&lt;&gt;0),ROUND($S147/$AL147*100,2),"")</f>
        <v/>
      </c>
      <c r="AH147" s="53">
        <f>IF(AND(ISNUMBER($Q147),ISNUMBER($AL147),$AL147&lt;&gt;0),ROUND($Q147/$AL147*100,1),"")</f>
        <v/>
      </c>
      <c r="AI147" s="48">
        <f>IF(ISNUMBER($S147),IF($S147&lt;=1,"Yes","No"),"n/a")</f>
        <v/>
      </c>
      <c r="AJ147" s="48">
        <f>IF(ISNUMBER($S147),ROUND(MAX(0,MIN(100,100-$S147*2.5-IF(ISNUMBER($T147),$T147,0)*0.12+IF($S147&lt;=1,12,0))),0),"")</f>
        <v/>
      </c>
      <c r="AK147" s="48">
        <f>IF(ISNUMBER($Q147),IF($Q147&gt;=100,20,IF($Q147&gt;=30,10,0)),0)+IF(ISNUMBER($R147),IF($R147&gt;=100,20,0),0)+IF(ISNUMBER($P147),IF($P147&gt;=150,20,IF($P147&gt;=50,12,5)),0)+IF(ISNUMBER($S147),IF($S147&lt;=1,15,0),0)</f>
        <v/>
      </c>
      <c r="AL147" s="48" t="n">
        <v>355</v>
      </c>
      <c r="AM147" s="49" t="n"/>
      <c r="AN147" s="48">
        <f>IF(AND(ISNUMBER($P147),ISNUMBER($AL147),$AL147&lt;&gt;0),IF(OR($P147&gt;180,$P147/$AL147*1000&gt;400),"Over ceiling, confirm SKU","Within"),"n/a")</f>
        <v/>
      </c>
      <c r="AO147" s="51" t="n"/>
      <c r="AP147" s="51" t="n"/>
      <c r="AQ147" s="51" t="n"/>
      <c r="AR147" s="34" t="inlineStr">
        <is>
          <t>No enrichment entry, to confirm</t>
        </is>
      </c>
      <c r="AS147" s="34" t="inlineStr">
        <is>
          <t>BLANK -&gt; requires live Amazon.ca capture</t>
        </is>
      </c>
      <c r="AT147" s="34" t="inlineStr">
        <is>
          <t>Unverified commercial data</t>
        </is>
      </c>
    </row>
    <row r="148" ht="28" customHeight="1">
      <c r="A148" s="34" t="inlineStr">
        <is>
          <t>Mayawell</t>
        </is>
      </c>
      <c r="B148" s="34" t="inlineStr">
        <is>
          <t>Mayawell Prebiotic Soda | Strawberry Hibiscus | 12 pack 355mL</t>
        </is>
      </c>
      <c r="C148" s="34" t="inlineStr">
        <is>
          <t>3) Functional beverage (still/sparkling)</t>
        </is>
      </c>
      <c r="D148" s="34" t="inlineStr">
        <is>
          <t>355 mL can</t>
        </is>
      </c>
      <c r="E148" s="48" t="n">
        <v>12</v>
      </c>
      <c r="F148" s="49" t="n"/>
      <c r="G148" s="50">
        <f>IF(AND(ISNUMBER($F148),ISNUMBER($E148),$E148&lt;&gt;0),$F148/$E148,"")</f>
        <v/>
      </c>
      <c r="H148" s="50">
        <f>IF(AND(ISNUMBER($F148),ISNUMBER($AL148),ISNUMBER($E148),($AL148*$E148)&lt;&gt;0),$F148/($AL148*$E148)*100,"")</f>
        <v/>
      </c>
      <c r="I148" s="51" t="n"/>
      <c r="J148" s="52" t="n"/>
      <c r="K148" s="50">
        <f>IF(AND(ISNUMBER($F148),ISNUMBER($J148)),$F148*(1-$J148),"")</f>
        <v/>
      </c>
      <c r="L148" s="51" t="n"/>
      <c r="M148" s="51" t="n"/>
      <c r="N148" s="50">
        <f>IF(ISNUMBER($F148),($F148-IF(ISNUMBER($AM148),$AM148,0))*(1-IF(ISNUMBER($J148),$J148,0)),"")</f>
        <v/>
      </c>
      <c r="O148" s="34" t="inlineStr">
        <is>
          <t>Strawberry Hibiscus</t>
        </is>
      </c>
      <c r="P148" s="48" t="n">
        <v>0</v>
      </c>
      <c r="Q148" s="48" t="n">
        <v>20</v>
      </c>
      <c r="R148" s="34" t="inlineStr">
        <is>
          <t>Not listed</t>
        </is>
      </c>
      <c r="S148" s="48" t="n">
        <v>6</v>
      </c>
      <c r="T148" s="48" t="n">
        <v>40</v>
      </c>
      <c r="U148" s="34" t="inlineStr">
        <is>
          <t>Agave inulin</t>
        </is>
      </c>
      <c r="V148" s="34" t="inlineStr">
        <is>
          <t>Prebiotic agave fiber, gut health, low sugar, Latino owned</t>
        </is>
      </c>
      <c r="W148" s="51" t="n"/>
      <c r="X148" s="51" t="n"/>
      <c r="Y148" s="51" t="n"/>
      <c r="Z148" s="51" t="n"/>
      <c r="AA148" s="34" t="inlineStr">
        <is>
          <t>Low</t>
        </is>
      </c>
      <c r="AB148" s="34" t="inlineStr">
        <is>
          <t>Small emerging brand; limited footprint</t>
        </is>
      </c>
      <c r="AC148" s="34" t="inlineStr">
        <is>
          <t>Agave fiber prebiotic soda with bold flavours</t>
        </is>
      </c>
      <c r="AD148" s="34" t="inlineStr">
        <is>
          <t>Distinctive agave fiber prebiotic and adventurous flavours.</t>
        </is>
      </c>
      <c r="AE148" s="51" t="n"/>
      <c r="AF148" s="53">
        <f>IF(AND(ISNUMBER($P148),ISNUMBER($AL148),$AL148&lt;&gt;0),ROUND($P148/$AL148*100,1),"")</f>
        <v/>
      </c>
      <c r="AG148" s="54">
        <f>IF(AND(ISNUMBER($S148),ISNUMBER($AL148),$AL148&lt;&gt;0),ROUND($S148/$AL148*100,2),"")</f>
        <v/>
      </c>
      <c r="AH148" s="53">
        <f>IF(AND(ISNUMBER($Q148),ISNUMBER($AL148),$AL148&lt;&gt;0),ROUND($Q148/$AL148*100,1),"")</f>
        <v/>
      </c>
      <c r="AI148" s="48">
        <f>IF(ISNUMBER($S148),IF($S148&lt;=1,"Yes","No"),"n/a")</f>
        <v/>
      </c>
      <c r="AJ148" s="48">
        <f>IF(ISNUMBER($S148),ROUND(MAX(0,MIN(100,100-$S148*2.5-IF(ISNUMBER($T148),$T148,0)*0.12+IF($S148&lt;=1,12,0))),0),"")</f>
        <v/>
      </c>
      <c r="AK148" s="48">
        <f>IF(ISNUMBER($Q148),IF($Q148&gt;=100,20,IF($Q148&gt;=30,10,0)),0)+IF(ISNUMBER($R148),IF($R148&gt;=100,20,0),0)+IF(ISNUMBER($P148),IF($P148&gt;=150,20,IF($P148&gt;=50,12,5)),0)+IF(ISNUMBER($S148),IF($S148&lt;=1,15,0),0)</f>
        <v/>
      </c>
      <c r="AL148" s="48" t="n">
        <v>355</v>
      </c>
      <c r="AM148" s="49" t="n"/>
      <c r="AN148" s="48">
        <f>IF(AND(ISNUMBER($P148),ISNUMBER($AL148),$AL148&lt;&gt;0),IF(OR($P148&gt;180,$P148/$AL148*1000&gt;400),"Over ceiling, confirm SKU","Within"),"n/a")</f>
        <v/>
      </c>
      <c r="AO148" s="51" t="n"/>
      <c r="AP148" s="51" t="n"/>
      <c r="AQ148" s="51" t="n"/>
      <c r="AR148" s="34" t="inlineStr">
        <is>
          <t>No enrichment entry, to confirm</t>
        </is>
      </c>
      <c r="AS148" s="34" t="inlineStr">
        <is>
          <t>BLANK -&gt; requires live Amazon.ca capture</t>
        </is>
      </c>
      <c r="AT148" s="34" t="inlineStr">
        <is>
          <t>Unverified commercial data</t>
        </is>
      </c>
    </row>
    <row r="149" ht="28" customHeight="1">
      <c r="A149" s="34" t="inlineStr">
        <is>
          <t>Mayawell</t>
        </is>
      </c>
      <c r="B149" s="34" t="inlineStr">
        <is>
          <t>Mayawell Prebiotic Soda | Strawberry Hibiscus | 15 pack 355mL</t>
        </is>
      </c>
      <c r="C149" s="34" t="inlineStr">
        <is>
          <t>3) Functional beverage (still/sparkling)</t>
        </is>
      </c>
      <c r="D149" s="34" t="inlineStr">
        <is>
          <t>355 mL can</t>
        </is>
      </c>
      <c r="E149" s="48" t="n">
        <v>15</v>
      </c>
      <c r="F149" s="49" t="n"/>
      <c r="G149" s="50">
        <f>IF(AND(ISNUMBER($F149),ISNUMBER($E149),$E149&lt;&gt;0),$F149/$E149,"")</f>
        <v/>
      </c>
      <c r="H149" s="50">
        <f>IF(AND(ISNUMBER($F149),ISNUMBER($AL149),ISNUMBER($E149),($AL149*$E149)&lt;&gt;0),$F149/($AL149*$E149)*100,"")</f>
        <v/>
      </c>
      <c r="I149" s="51" t="n"/>
      <c r="J149" s="52" t="n"/>
      <c r="K149" s="50">
        <f>IF(AND(ISNUMBER($F149),ISNUMBER($J149)),$F149*(1-$J149),"")</f>
        <v/>
      </c>
      <c r="L149" s="51" t="n"/>
      <c r="M149" s="51" t="n"/>
      <c r="N149" s="50">
        <f>IF(ISNUMBER($F149),($F149-IF(ISNUMBER($AM149),$AM149,0))*(1-IF(ISNUMBER($J149),$J149,0)),"")</f>
        <v/>
      </c>
      <c r="O149" s="34" t="inlineStr">
        <is>
          <t>Strawberry Hibiscus</t>
        </is>
      </c>
      <c r="P149" s="48" t="n">
        <v>0</v>
      </c>
      <c r="Q149" s="48" t="n">
        <v>20</v>
      </c>
      <c r="R149" s="34" t="inlineStr">
        <is>
          <t>Not listed</t>
        </is>
      </c>
      <c r="S149" s="48" t="n">
        <v>6</v>
      </c>
      <c r="T149" s="48" t="n">
        <v>40</v>
      </c>
      <c r="U149" s="34" t="inlineStr">
        <is>
          <t>Agave inulin</t>
        </is>
      </c>
      <c r="V149" s="34" t="inlineStr">
        <is>
          <t>Prebiotic agave fiber, gut health, low sugar, Latino owned</t>
        </is>
      </c>
      <c r="W149" s="51" t="n"/>
      <c r="X149" s="51" t="n"/>
      <c r="Y149" s="51" t="n"/>
      <c r="Z149" s="51" t="n"/>
      <c r="AA149" s="34" t="inlineStr">
        <is>
          <t>Low</t>
        </is>
      </c>
      <c r="AB149" s="34" t="inlineStr">
        <is>
          <t>Small emerging brand; limited footprint</t>
        </is>
      </c>
      <c r="AC149" s="34" t="inlineStr">
        <is>
          <t>Agave fiber prebiotic soda with bold flavours</t>
        </is>
      </c>
      <c r="AD149" s="34" t="inlineStr">
        <is>
          <t>Distinctive agave fiber prebiotic and adventurous flavours.</t>
        </is>
      </c>
      <c r="AE149" s="51" t="n"/>
      <c r="AF149" s="53">
        <f>IF(AND(ISNUMBER($P149),ISNUMBER($AL149),$AL149&lt;&gt;0),ROUND($P149/$AL149*100,1),"")</f>
        <v/>
      </c>
      <c r="AG149" s="54">
        <f>IF(AND(ISNUMBER($S149),ISNUMBER($AL149),$AL149&lt;&gt;0),ROUND($S149/$AL149*100,2),"")</f>
        <v/>
      </c>
      <c r="AH149" s="53">
        <f>IF(AND(ISNUMBER($Q149),ISNUMBER($AL149),$AL149&lt;&gt;0),ROUND($Q149/$AL149*100,1),"")</f>
        <v/>
      </c>
      <c r="AI149" s="48">
        <f>IF(ISNUMBER($S149),IF($S149&lt;=1,"Yes","No"),"n/a")</f>
        <v/>
      </c>
      <c r="AJ149" s="48">
        <f>IF(ISNUMBER($S149),ROUND(MAX(0,MIN(100,100-$S149*2.5-IF(ISNUMBER($T149),$T149,0)*0.12+IF($S149&lt;=1,12,0))),0),"")</f>
        <v/>
      </c>
      <c r="AK149" s="48">
        <f>IF(ISNUMBER($Q149),IF($Q149&gt;=100,20,IF($Q149&gt;=30,10,0)),0)+IF(ISNUMBER($R149),IF($R149&gt;=100,20,0),0)+IF(ISNUMBER($P149),IF($P149&gt;=150,20,IF($P149&gt;=50,12,5)),0)+IF(ISNUMBER($S149),IF($S149&lt;=1,15,0),0)</f>
        <v/>
      </c>
      <c r="AL149" s="48" t="n">
        <v>355</v>
      </c>
      <c r="AM149" s="49" t="n"/>
      <c r="AN149" s="48">
        <f>IF(AND(ISNUMBER($P149),ISNUMBER($AL149),$AL149&lt;&gt;0),IF(OR($P149&gt;180,$P149/$AL149*1000&gt;400),"Over ceiling, confirm SKU","Within"),"n/a")</f>
        <v/>
      </c>
      <c r="AO149" s="51" t="n"/>
      <c r="AP149" s="51" t="n"/>
      <c r="AQ149" s="51" t="n"/>
      <c r="AR149" s="34" t="inlineStr">
        <is>
          <t>No enrichment entry, to confirm</t>
        </is>
      </c>
      <c r="AS149" s="34" t="inlineStr">
        <is>
          <t>BLANK -&gt; requires live Amazon.ca capture</t>
        </is>
      </c>
      <c r="AT149" s="34" t="inlineStr">
        <is>
          <t>Unverified commercial data</t>
        </is>
      </c>
    </row>
    <row r="150" ht="28" customHeight="1">
      <c r="A150" s="34" t="inlineStr">
        <is>
          <t>Mayawell</t>
        </is>
      </c>
      <c r="B150" s="34" t="inlineStr">
        <is>
          <t>Mayawell Prebiotic Soda | Strawberry Hibiscus | 18 pack 355mL</t>
        </is>
      </c>
      <c r="C150" s="34" t="inlineStr">
        <is>
          <t>3) Functional beverage (still/sparkling)</t>
        </is>
      </c>
      <c r="D150" s="34" t="inlineStr">
        <is>
          <t>355 mL can</t>
        </is>
      </c>
      <c r="E150" s="48" t="n">
        <v>18</v>
      </c>
      <c r="F150" s="49" t="n"/>
      <c r="G150" s="50">
        <f>IF(AND(ISNUMBER($F150),ISNUMBER($E150),$E150&lt;&gt;0),$F150/$E150,"")</f>
        <v/>
      </c>
      <c r="H150" s="50">
        <f>IF(AND(ISNUMBER($F150),ISNUMBER($AL150),ISNUMBER($E150),($AL150*$E150)&lt;&gt;0),$F150/($AL150*$E150)*100,"")</f>
        <v/>
      </c>
      <c r="I150" s="51" t="n"/>
      <c r="J150" s="52" t="n"/>
      <c r="K150" s="50">
        <f>IF(AND(ISNUMBER($F150),ISNUMBER($J150)),$F150*(1-$J150),"")</f>
        <v/>
      </c>
      <c r="L150" s="51" t="n"/>
      <c r="M150" s="51" t="n"/>
      <c r="N150" s="50">
        <f>IF(ISNUMBER($F150),($F150-IF(ISNUMBER($AM150),$AM150,0))*(1-IF(ISNUMBER($J150),$J150,0)),"")</f>
        <v/>
      </c>
      <c r="O150" s="34" t="inlineStr">
        <is>
          <t>Strawberry Hibiscus</t>
        </is>
      </c>
      <c r="P150" s="48" t="n">
        <v>0</v>
      </c>
      <c r="Q150" s="48" t="n">
        <v>20</v>
      </c>
      <c r="R150" s="34" t="inlineStr">
        <is>
          <t>Not listed</t>
        </is>
      </c>
      <c r="S150" s="48" t="n">
        <v>6</v>
      </c>
      <c r="T150" s="48" t="n">
        <v>40</v>
      </c>
      <c r="U150" s="34" t="inlineStr">
        <is>
          <t>Agave inulin</t>
        </is>
      </c>
      <c r="V150" s="34" t="inlineStr">
        <is>
          <t>Prebiotic agave fiber, gut health, low sugar, Latino owned</t>
        </is>
      </c>
      <c r="W150" s="51" t="n"/>
      <c r="X150" s="51" t="n"/>
      <c r="Y150" s="51" t="n"/>
      <c r="Z150" s="51" t="n"/>
      <c r="AA150" s="34" t="inlineStr">
        <is>
          <t>Low</t>
        </is>
      </c>
      <c r="AB150" s="34" t="inlineStr">
        <is>
          <t>Small emerging brand; limited footprint</t>
        </is>
      </c>
      <c r="AC150" s="34" t="inlineStr">
        <is>
          <t>Agave fiber prebiotic soda with bold flavours</t>
        </is>
      </c>
      <c r="AD150" s="34" t="inlineStr">
        <is>
          <t>Distinctive agave fiber prebiotic and adventurous flavours.</t>
        </is>
      </c>
      <c r="AE150" s="51" t="n"/>
      <c r="AF150" s="53">
        <f>IF(AND(ISNUMBER($P150),ISNUMBER($AL150),$AL150&lt;&gt;0),ROUND($P150/$AL150*100,1),"")</f>
        <v/>
      </c>
      <c r="AG150" s="54">
        <f>IF(AND(ISNUMBER($S150),ISNUMBER($AL150),$AL150&lt;&gt;0),ROUND($S150/$AL150*100,2),"")</f>
        <v/>
      </c>
      <c r="AH150" s="53">
        <f>IF(AND(ISNUMBER($Q150),ISNUMBER($AL150),$AL150&lt;&gt;0),ROUND($Q150/$AL150*100,1),"")</f>
        <v/>
      </c>
      <c r="AI150" s="48">
        <f>IF(ISNUMBER($S150),IF($S150&lt;=1,"Yes","No"),"n/a")</f>
        <v/>
      </c>
      <c r="AJ150" s="48">
        <f>IF(ISNUMBER($S150),ROUND(MAX(0,MIN(100,100-$S150*2.5-IF(ISNUMBER($T150),$T150,0)*0.12+IF($S150&lt;=1,12,0))),0),"")</f>
        <v/>
      </c>
      <c r="AK150" s="48">
        <f>IF(ISNUMBER($Q150),IF($Q150&gt;=100,20,IF($Q150&gt;=30,10,0)),0)+IF(ISNUMBER($R150),IF($R150&gt;=100,20,0),0)+IF(ISNUMBER($P150),IF($P150&gt;=150,20,IF($P150&gt;=50,12,5)),0)+IF(ISNUMBER($S150),IF($S150&lt;=1,15,0),0)</f>
        <v/>
      </c>
      <c r="AL150" s="48" t="n">
        <v>355</v>
      </c>
      <c r="AM150" s="49" t="n"/>
      <c r="AN150" s="48">
        <f>IF(AND(ISNUMBER($P150),ISNUMBER($AL150),$AL150&lt;&gt;0),IF(OR($P150&gt;180,$P150/$AL150*1000&gt;400),"Over ceiling, confirm SKU","Within"),"n/a")</f>
        <v/>
      </c>
      <c r="AO150" s="51" t="n"/>
      <c r="AP150" s="51" t="n"/>
      <c r="AQ150" s="51" t="n"/>
      <c r="AR150" s="34" t="inlineStr">
        <is>
          <t>No enrichment entry, to confirm</t>
        </is>
      </c>
      <c r="AS150" s="34" t="inlineStr">
        <is>
          <t>BLANK -&gt; requires live Amazon.ca capture</t>
        </is>
      </c>
      <c r="AT150" s="34" t="inlineStr">
        <is>
          <t>Unverified commercial data</t>
        </is>
      </c>
    </row>
    <row r="151" ht="28" customHeight="1">
      <c r="A151" s="34" t="inlineStr">
        <is>
          <t>Mayawell</t>
        </is>
      </c>
      <c r="B151" s="34" t="inlineStr">
        <is>
          <t>Mayawell Prebiotic Soda | Strawberry Hibiscus | 24 pack 355mL</t>
        </is>
      </c>
      <c r="C151" s="34" t="inlineStr">
        <is>
          <t>3) Functional beverage (still/sparkling)</t>
        </is>
      </c>
      <c r="D151" s="34" t="inlineStr">
        <is>
          <t>355 mL can</t>
        </is>
      </c>
      <c r="E151" s="48" t="n">
        <v>24</v>
      </c>
      <c r="F151" s="49" t="n"/>
      <c r="G151" s="50">
        <f>IF(AND(ISNUMBER($F151),ISNUMBER($E151),$E151&lt;&gt;0),$F151/$E151,"")</f>
        <v/>
      </c>
      <c r="H151" s="50">
        <f>IF(AND(ISNUMBER($F151),ISNUMBER($AL151),ISNUMBER($E151),($AL151*$E151)&lt;&gt;0),$F151/($AL151*$E151)*100,"")</f>
        <v/>
      </c>
      <c r="I151" s="51" t="n"/>
      <c r="J151" s="52" t="n"/>
      <c r="K151" s="50">
        <f>IF(AND(ISNUMBER($F151),ISNUMBER($J151)),$F151*(1-$J151),"")</f>
        <v/>
      </c>
      <c r="L151" s="51" t="n"/>
      <c r="M151" s="51" t="n"/>
      <c r="N151" s="50">
        <f>IF(ISNUMBER($F151),($F151-IF(ISNUMBER($AM151),$AM151,0))*(1-IF(ISNUMBER($J151),$J151,0)),"")</f>
        <v/>
      </c>
      <c r="O151" s="34" t="inlineStr">
        <is>
          <t>Strawberry Hibiscus</t>
        </is>
      </c>
      <c r="P151" s="48" t="n">
        <v>0</v>
      </c>
      <c r="Q151" s="48" t="n">
        <v>20</v>
      </c>
      <c r="R151" s="34" t="inlineStr">
        <is>
          <t>Not listed</t>
        </is>
      </c>
      <c r="S151" s="48" t="n">
        <v>6</v>
      </c>
      <c r="T151" s="48" t="n">
        <v>40</v>
      </c>
      <c r="U151" s="34" t="inlineStr">
        <is>
          <t>Agave inulin</t>
        </is>
      </c>
      <c r="V151" s="34" t="inlineStr">
        <is>
          <t>Prebiotic agave fiber, gut health, low sugar, Latino owned</t>
        </is>
      </c>
      <c r="W151" s="51" t="n"/>
      <c r="X151" s="51" t="n"/>
      <c r="Y151" s="51" t="n"/>
      <c r="Z151" s="51" t="n"/>
      <c r="AA151" s="34" t="inlineStr">
        <is>
          <t>Low</t>
        </is>
      </c>
      <c r="AB151" s="34" t="inlineStr">
        <is>
          <t>Small emerging brand; limited footprint</t>
        </is>
      </c>
      <c r="AC151" s="34" t="inlineStr">
        <is>
          <t>Agave fiber prebiotic soda with bold flavours</t>
        </is>
      </c>
      <c r="AD151" s="34" t="inlineStr">
        <is>
          <t>Distinctive agave fiber prebiotic and adventurous flavours.</t>
        </is>
      </c>
      <c r="AE151" s="51" t="n"/>
      <c r="AF151" s="53">
        <f>IF(AND(ISNUMBER($P151),ISNUMBER($AL151),$AL151&lt;&gt;0),ROUND($P151/$AL151*100,1),"")</f>
        <v/>
      </c>
      <c r="AG151" s="54">
        <f>IF(AND(ISNUMBER($S151),ISNUMBER($AL151),$AL151&lt;&gt;0),ROUND($S151/$AL151*100,2),"")</f>
        <v/>
      </c>
      <c r="AH151" s="53">
        <f>IF(AND(ISNUMBER($Q151),ISNUMBER($AL151),$AL151&lt;&gt;0),ROUND($Q151/$AL151*100,1),"")</f>
        <v/>
      </c>
      <c r="AI151" s="48">
        <f>IF(ISNUMBER($S151),IF($S151&lt;=1,"Yes","No"),"n/a")</f>
        <v/>
      </c>
      <c r="AJ151" s="48">
        <f>IF(ISNUMBER($S151),ROUND(MAX(0,MIN(100,100-$S151*2.5-IF(ISNUMBER($T151),$T151,0)*0.12+IF($S151&lt;=1,12,0))),0),"")</f>
        <v/>
      </c>
      <c r="AK151" s="48">
        <f>IF(ISNUMBER($Q151),IF($Q151&gt;=100,20,IF($Q151&gt;=30,10,0)),0)+IF(ISNUMBER($R151),IF($R151&gt;=100,20,0),0)+IF(ISNUMBER($P151),IF($P151&gt;=150,20,IF($P151&gt;=50,12,5)),0)+IF(ISNUMBER($S151),IF($S151&lt;=1,15,0),0)</f>
        <v/>
      </c>
      <c r="AL151" s="48" t="n">
        <v>355</v>
      </c>
      <c r="AM151" s="49" t="n"/>
      <c r="AN151" s="48">
        <f>IF(AND(ISNUMBER($P151),ISNUMBER($AL151),$AL151&lt;&gt;0),IF(OR($P151&gt;180,$P151/$AL151*1000&gt;400),"Over ceiling, confirm SKU","Within"),"n/a")</f>
        <v/>
      </c>
      <c r="AO151" s="51" t="n"/>
      <c r="AP151" s="51" t="n"/>
      <c r="AQ151" s="51" t="n"/>
      <c r="AR151" s="34" t="inlineStr">
        <is>
          <t>No enrichment entry, to confirm</t>
        </is>
      </c>
      <c r="AS151" s="34" t="inlineStr">
        <is>
          <t>BLANK -&gt; requires live Amazon.ca capture</t>
        </is>
      </c>
      <c r="AT151" s="34" t="inlineStr">
        <is>
          <t>Unverified commercial data</t>
        </is>
      </c>
    </row>
    <row r="152" ht="28" customHeight="1">
      <c r="A152" s="34" t="inlineStr">
        <is>
          <t>Mayawell</t>
        </is>
      </c>
      <c r="B152" s="34" t="inlineStr">
        <is>
          <t>Mayawell Prebiotic Soda | Prickly Pear | single 355mL</t>
        </is>
      </c>
      <c r="C152" s="34" t="inlineStr">
        <is>
          <t>3) Functional beverage (still/sparkling)</t>
        </is>
      </c>
      <c r="D152" s="34" t="inlineStr">
        <is>
          <t>355 mL can</t>
        </is>
      </c>
      <c r="E152" s="48" t="n">
        <v>1</v>
      </c>
      <c r="F152" s="49" t="n"/>
      <c r="G152" s="50">
        <f>IF(AND(ISNUMBER($F152),ISNUMBER($E152),$E152&lt;&gt;0),$F152/$E152,"")</f>
        <v/>
      </c>
      <c r="H152" s="50">
        <f>IF(AND(ISNUMBER($F152),ISNUMBER($AL152),ISNUMBER($E152),($AL152*$E152)&lt;&gt;0),$F152/($AL152*$E152)*100,"")</f>
        <v/>
      </c>
      <c r="I152" s="51" t="n"/>
      <c r="J152" s="52" t="n"/>
      <c r="K152" s="50">
        <f>IF(AND(ISNUMBER($F152),ISNUMBER($J152)),$F152*(1-$J152),"")</f>
        <v/>
      </c>
      <c r="L152" s="51" t="n"/>
      <c r="M152" s="51" t="n"/>
      <c r="N152" s="50">
        <f>IF(ISNUMBER($F152),($F152-IF(ISNUMBER($AM152),$AM152,0))*(1-IF(ISNUMBER($J152),$J152,0)),"")</f>
        <v/>
      </c>
      <c r="O152" s="34" t="inlineStr">
        <is>
          <t>Prickly Pear</t>
        </is>
      </c>
      <c r="P152" s="48" t="n">
        <v>0</v>
      </c>
      <c r="Q152" s="48" t="n">
        <v>20</v>
      </c>
      <c r="R152" s="34" t="inlineStr">
        <is>
          <t>Not listed</t>
        </is>
      </c>
      <c r="S152" s="48" t="n">
        <v>6</v>
      </c>
      <c r="T152" s="48" t="n">
        <v>40</v>
      </c>
      <c r="U152" s="34" t="inlineStr">
        <is>
          <t>Agave inulin</t>
        </is>
      </c>
      <c r="V152" s="34" t="inlineStr">
        <is>
          <t>Prebiotic agave fiber, gut health, low sugar, Latino owned</t>
        </is>
      </c>
      <c r="W152" s="51" t="n"/>
      <c r="X152" s="51" t="n"/>
      <c r="Y152" s="51" t="n"/>
      <c r="Z152" s="51" t="n"/>
      <c r="AA152" s="34" t="inlineStr">
        <is>
          <t>Low</t>
        </is>
      </c>
      <c r="AB152" s="34" t="inlineStr">
        <is>
          <t>Small emerging brand; limited footprint</t>
        </is>
      </c>
      <c r="AC152" s="34" t="inlineStr">
        <is>
          <t>Agave fiber prebiotic soda with bold flavours</t>
        </is>
      </c>
      <c r="AD152" s="34" t="inlineStr">
        <is>
          <t>Distinctive agave fiber prebiotic and adventurous flavours.</t>
        </is>
      </c>
      <c r="AE152" s="51" t="n"/>
      <c r="AF152" s="53">
        <f>IF(AND(ISNUMBER($P152),ISNUMBER($AL152),$AL152&lt;&gt;0),ROUND($P152/$AL152*100,1),"")</f>
        <v/>
      </c>
      <c r="AG152" s="54">
        <f>IF(AND(ISNUMBER($S152),ISNUMBER($AL152),$AL152&lt;&gt;0),ROUND($S152/$AL152*100,2),"")</f>
        <v/>
      </c>
      <c r="AH152" s="53">
        <f>IF(AND(ISNUMBER($Q152),ISNUMBER($AL152),$AL152&lt;&gt;0),ROUND($Q152/$AL152*100,1),"")</f>
        <v/>
      </c>
      <c r="AI152" s="48">
        <f>IF(ISNUMBER($S152),IF($S152&lt;=1,"Yes","No"),"n/a")</f>
        <v/>
      </c>
      <c r="AJ152" s="48">
        <f>IF(ISNUMBER($S152),ROUND(MAX(0,MIN(100,100-$S152*2.5-IF(ISNUMBER($T152),$T152,0)*0.12+IF($S152&lt;=1,12,0))),0),"")</f>
        <v/>
      </c>
      <c r="AK152" s="48">
        <f>IF(ISNUMBER($Q152),IF($Q152&gt;=100,20,IF($Q152&gt;=30,10,0)),0)+IF(ISNUMBER($R152),IF($R152&gt;=100,20,0),0)+IF(ISNUMBER($P152),IF($P152&gt;=150,20,IF($P152&gt;=50,12,5)),0)+IF(ISNUMBER($S152),IF($S152&lt;=1,15,0),0)</f>
        <v/>
      </c>
      <c r="AL152" s="48" t="n">
        <v>355</v>
      </c>
      <c r="AM152" s="49" t="n"/>
      <c r="AN152" s="48">
        <f>IF(AND(ISNUMBER($P152),ISNUMBER($AL152),$AL152&lt;&gt;0),IF(OR($P152&gt;180,$P152/$AL152*1000&gt;400),"Over ceiling, confirm SKU","Within"),"n/a")</f>
        <v/>
      </c>
      <c r="AO152" s="51" t="n"/>
      <c r="AP152" s="51" t="n"/>
      <c r="AQ152" s="51" t="n"/>
      <c r="AR152" s="34" t="inlineStr">
        <is>
          <t>No enrichment entry, to confirm</t>
        </is>
      </c>
      <c r="AS152" s="34" t="inlineStr">
        <is>
          <t>BLANK -&gt; requires live Amazon.ca capture</t>
        </is>
      </c>
      <c r="AT152" s="34" t="inlineStr">
        <is>
          <t>Unverified commercial data</t>
        </is>
      </c>
    </row>
    <row r="153" ht="28" customHeight="1">
      <c r="A153" s="34" t="inlineStr">
        <is>
          <t>Mayawell</t>
        </is>
      </c>
      <c r="B153" s="34" t="inlineStr">
        <is>
          <t>Mayawell Prebiotic Soda | Prickly Pear | 8 pack 355mL</t>
        </is>
      </c>
      <c r="C153" s="34" t="inlineStr">
        <is>
          <t>3) Functional beverage (still/sparkling)</t>
        </is>
      </c>
      <c r="D153" s="34" t="inlineStr">
        <is>
          <t>355 mL can</t>
        </is>
      </c>
      <c r="E153" s="48" t="n">
        <v>8</v>
      </c>
      <c r="F153" s="49" t="n"/>
      <c r="G153" s="50">
        <f>IF(AND(ISNUMBER($F153),ISNUMBER($E153),$E153&lt;&gt;0),$F153/$E153,"")</f>
        <v/>
      </c>
      <c r="H153" s="50">
        <f>IF(AND(ISNUMBER($F153),ISNUMBER($AL153),ISNUMBER($E153),($AL153*$E153)&lt;&gt;0),$F153/($AL153*$E153)*100,"")</f>
        <v/>
      </c>
      <c r="I153" s="51" t="n"/>
      <c r="J153" s="52" t="n"/>
      <c r="K153" s="50">
        <f>IF(AND(ISNUMBER($F153),ISNUMBER($J153)),$F153*(1-$J153),"")</f>
        <v/>
      </c>
      <c r="L153" s="51" t="n"/>
      <c r="M153" s="51" t="n"/>
      <c r="N153" s="50">
        <f>IF(ISNUMBER($F153),($F153-IF(ISNUMBER($AM153),$AM153,0))*(1-IF(ISNUMBER($J153),$J153,0)),"")</f>
        <v/>
      </c>
      <c r="O153" s="34" t="inlineStr">
        <is>
          <t>Prickly Pear</t>
        </is>
      </c>
      <c r="P153" s="48" t="n">
        <v>0</v>
      </c>
      <c r="Q153" s="48" t="n">
        <v>20</v>
      </c>
      <c r="R153" s="34" t="inlineStr">
        <is>
          <t>Not listed</t>
        </is>
      </c>
      <c r="S153" s="48" t="n">
        <v>6</v>
      </c>
      <c r="T153" s="48" t="n">
        <v>40</v>
      </c>
      <c r="U153" s="34" t="inlineStr">
        <is>
          <t>Agave inulin</t>
        </is>
      </c>
      <c r="V153" s="34" t="inlineStr">
        <is>
          <t>Prebiotic agave fiber, gut health, low sugar, Latino owned</t>
        </is>
      </c>
      <c r="W153" s="51" t="n"/>
      <c r="X153" s="51" t="n"/>
      <c r="Y153" s="51" t="n"/>
      <c r="Z153" s="51" t="n"/>
      <c r="AA153" s="34" t="inlineStr">
        <is>
          <t>Low</t>
        </is>
      </c>
      <c r="AB153" s="34" t="inlineStr">
        <is>
          <t>Small emerging brand; limited footprint</t>
        </is>
      </c>
      <c r="AC153" s="34" t="inlineStr">
        <is>
          <t>Agave fiber prebiotic soda with bold flavours</t>
        </is>
      </c>
      <c r="AD153" s="34" t="inlineStr">
        <is>
          <t>Distinctive agave fiber prebiotic and adventurous flavours.</t>
        </is>
      </c>
      <c r="AE153" s="51" t="n"/>
      <c r="AF153" s="53">
        <f>IF(AND(ISNUMBER($P153),ISNUMBER($AL153),$AL153&lt;&gt;0),ROUND($P153/$AL153*100,1),"")</f>
        <v/>
      </c>
      <c r="AG153" s="54">
        <f>IF(AND(ISNUMBER($S153),ISNUMBER($AL153),$AL153&lt;&gt;0),ROUND($S153/$AL153*100,2),"")</f>
        <v/>
      </c>
      <c r="AH153" s="53">
        <f>IF(AND(ISNUMBER($Q153),ISNUMBER($AL153),$AL153&lt;&gt;0),ROUND($Q153/$AL153*100,1),"")</f>
        <v/>
      </c>
      <c r="AI153" s="48">
        <f>IF(ISNUMBER($S153),IF($S153&lt;=1,"Yes","No"),"n/a")</f>
        <v/>
      </c>
      <c r="AJ153" s="48">
        <f>IF(ISNUMBER($S153),ROUND(MAX(0,MIN(100,100-$S153*2.5-IF(ISNUMBER($T153),$T153,0)*0.12+IF($S153&lt;=1,12,0))),0),"")</f>
        <v/>
      </c>
      <c r="AK153" s="48">
        <f>IF(ISNUMBER($Q153),IF($Q153&gt;=100,20,IF($Q153&gt;=30,10,0)),0)+IF(ISNUMBER($R153),IF($R153&gt;=100,20,0),0)+IF(ISNUMBER($P153),IF($P153&gt;=150,20,IF($P153&gt;=50,12,5)),0)+IF(ISNUMBER($S153),IF($S153&lt;=1,15,0),0)</f>
        <v/>
      </c>
      <c r="AL153" s="48" t="n">
        <v>355</v>
      </c>
      <c r="AM153" s="49" t="n"/>
      <c r="AN153" s="48">
        <f>IF(AND(ISNUMBER($P153),ISNUMBER($AL153),$AL153&lt;&gt;0),IF(OR($P153&gt;180,$P153/$AL153*1000&gt;400),"Over ceiling, confirm SKU","Within"),"n/a")</f>
        <v/>
      </c>
      <c r="AO153" s="51" t="n"/>
      <c r="AP153" s="51" t="n"/>
      <c r="AQ153" s="51" t="n"/>
      <c r="AR153" s="34" t="inlineStr">
        <is>
          <t>No enrichment entry, to confirm</t>
        </is>
      </c>
      <c r="AS153" s="34" t="inlineStr">
        <is>
          <t>BLANK -&gt; requires live Amazon.ca capture</t>
        </is>
      </c>
      <c r="AT153" s="34" t="inlineStr">
        <is>
          <t>Unverified commercial data</t>
        </is>
      </c>
    </row>
    <row r="154" ht="28" customHeight="1">
      <c r="A154" s="34" t="inlineStr">
        <is>
          <t>Mayawell</t>
        </is>
      </c>
      <c r="B154" s="34" t="inlineStr">
        <is>
          <t>Mayawell Prebiotic Soda | Prickly Pear | 12 pack 355mL</t>
        </is>
      </c>
      <c r="C154" s="34" t="inlineStr">
        <is>
          <t>3) Functional beverage (still/sparkling)</t>
        </is>
      </c>
      <c r="D154" s="34" t="inlineStr">
        <is>
          <t>355 mL can</t>
        </is>
      </c>
      <c r="E154" s="48" t="n">
        <v>12</v>
      </c>
      <c r="F154" s="49" t="n"/>
      <c r="G154" s="50">
        <f>IF(AND(ISNUMBER($F154),ISNUMBER($E154),$E154&lt;&gt;0),$F154/$E154,"")</f>
        <v/>
      </c>
      <c r="H154" s="50">
        <f>IF(AND(ISNUMBER($F154),ISNUMBER($AL154),ISNUMBER($E154),($AL154*$E154)&lt;&gt;0),$F154/($AL154*$E154)*100,"")</f>
        <v/>
      </c>
      <c r="I154" s="51" t="n"/>
      <c r="J154" s="52" t="n"/>
      <c r="K154" s="50">
        <f>IF(AND(ISNUMBER($F154),ISNUMBER($J154)),$F154*(1-$J154),"")</f>
        <v/>
      </c>
      <c r="L154" s="51" t="n"/>
      <c r="M154" s="51" t="n"/>
      <c r="N154" s="50">
        <f>IF(ISNUMBER($F154),($F154-IF(ISNUMBER($AM154),$AM154,0))*(1-IF(ISNUMBER($J154),$J154,0)),"")</f>
        <v/>
      </c>
      <c r="O154" s="34" t="inlineStr">
        <is>
          <t>Prickly Pear</t>
        </is>
      </c>
      <c r="P154" s="48" t="n">
        <v>0</v>
      </c>
      <c r="Q154" s="48" t="n">
        <v>20</v>
      </c>
      <c r="R154" s="34" t="inlineStr">
        <is>
          <t>Not listed</t>
        </is>
      </c>
      <c r="S154" s="48" t="n">
        <v>6</v>
      </c>
      <c r="T154" s="48" t="n">
        <v>40</v>
      </c>
      <c r="U154" s="34" t="inlineStr">
        <is>
          <t>Agave inulin</t>
        </is>
      </c>
      <c r="V154" s="34" t="inlineStr">
        <is>
          <t>Prebiotic agave fiber, gut health, low sugar, Latino owned</t>
        </is>
      </c>
      <c r="W154" s="51" t="n"/>
      <c r="X154" s="51" t="n"/>
      <c r="Y154" s="51" t="n"/>
      <c r="Z154" s="51" t="n"/>
      <c r="AA154" s="34" t="inlineStr">
        <is>
          <t>Low</t>
        </is>
      </c>
      <c r="AB154" s="34" t="inlineStr">
        <is>
          <t>Small emerging brand; limited footprint</t>
        </is>
      </c>
      <c r="AC154" s="34" t="inlineStr">
        <is>
          <t>Agave fiber prebiotic soda with bold flavours</t>
        </is>
      </c>
      <c r="AD154" s="34" t="inlineStr">
        <is>
          <t>Distinctive agave fiber prebiotic and adventurous flavours.</t>
        </is>
      </c>
      <c r="AE154" s="51" t="n"/>
      <c r="AF154" s="53">
        <f>IF(AND(ISNUMBER($P154),ISNUMBER($AL154),$AL154&lt;&gt;0),ROUND($P154/$AL154*100,1),"")</f>
        <v/>
      </c>
      <c r="AG154" s="54">
        <f>IF(AND(ISNUMBER($S154),ISNUMBER($AL154),$AL154&lt;&gt;0),ROUND($S154/$AL154*100,2),"")</f>
        <v/>
      </c>
      <c r="AH154" s="53">
        <f>IF(AND(ISNUMBER($Q154),ISNUMBER($AL154),$AL154&lt;&gt;0),ROUND($Q154/$AL154*100,1),"")</f>
        <v/>
      </c>
      <c r="AI154" s="48">
        <f>IF(ISNUMBER($S154),IF($S154&lt;=1,"Yes","No"),"n/a")</f>
        <v/>
      </c>
      <c r="AJ154" s="48">
        <f>IF(ISNUMBER($S154),ROUND(MAX(0,MIN(100,100-$S154*2.5-IF(ISNUMBER($T154),$T154,0)*0.12+IF($S154&lt;=1,12,0))),0),"")</f>
        <v/>
      </c>
      <c r="AK154" s="48">
        <f>IF(ISNUMBER($Q154),IF($Q154&gt;=100,20,IF($Q154&gt;=30,10,0)),0)+IF(ISNUMBER($R154),IF($R154&gt;=100,20,0),0)+IF(ISNUMBER($P154),IF($P154&gt;=150,20,IF($P154&gt;=50,12,5)),0)+IF(ISNUMBER($S154),IF($S154&lt;=1,15,0),0)</f>
        <v/>
      </c>
      <c r="AL154" s="48" t="n">
        <v>355</v>
      </c>
      <c r="AM154" s="49" t="n"/>
      <c r="AN154" s="48">
        <f>IF(AND(ISNUMBER($P154),ISNUMBER($AL154),$AL154&lt;&gt;0),IF(OR($P154&gt;180,$P154/$AL154*1000&gt;400),"Over ceiling, confirm SKU","Within"),"n/a")</f>
        <v/>
      </c>
      <c r="AO154" s="51" t="n"/>
      <c r="AP154" s="51" t="n"/>
      <c r="AQ154" s="51" t="n"/>
      <c r="AR154" s="34" t="inlineStr">
        <is>
          <t>No enrichment entry, to confirm</t>
        </is>
      </c>
      <c r="AS154" s="34" t="inlineStr">
        <is>
          <t>BLANK -&gt; requires live Amazon.ca capture</t>
        </is>
      </c>
      <c r="AT154" s="34" t="inlineStr">
        <is>
          <t>Unverified commercial data</t>
        </is>
      </c>
    </row>
    <row r="155" ht="28" customHeight="1">
      <c r="A155" s="34" t="inlineStr">
        <is>
          <t>Mayawell</t>
        </is>
      </c>
      <c r="B155" s="34" t="inlineStr">
        <is>
          <t>Mayawell Prebiotic Soda | Prickly Pear | 15 pack 355mL</t>
        </is>
      </c>
      <c r="C155" s="34" t="inlineStr">
        <is>
          <t>3) Functional beverage (still/sparkling)</t>
        </is>
      </c>
      <c r="D155" s="34" t="inlineStr">
        <is>
          <t>355 mL can</t>
        </is>
      </c>
      <c r="E155" s="48" t="n">
        <v>15</v>
      </c>
      <c r="F155" s="49" t="n"/>
      <c r="G155" s="50">
        <f>IF(AND(ISNUMBER($F155),ISNUMBER($E155),$E155&lt;&gt;0),$F155/$E155,"")</f>
        <v/>
      </c>
      <c r="H155" s="50">
        <f>IF(AND(ISNUMBER($F155),ISNUMBER($AL155),ISNUMBER($E155),($AL155*$E155)&lt;&gt;0),$F155/($AL155*$E155)*100,"")</f>
        <v/>
      </c>
      <c r="I155" s="51" t="n"/>
      <c r="J155" s="52" t="n"/>
      <c r="K155" s="50">
        <f>IF(AND(ISNUMBER($F155),ISNUMBER($J155)),$F155*(1-$J155),"")</f>
        <v/>
      </c>
      <c r="L155" s="51" t="n"/>
      <c r="M155" s="51" t="n"/>
      <c r="N155" s="50">
        <f>IF(ISNUMBER($F155),($F155-IF(ISNUMBER($AM155),$AM155,0))*(1-IF(ISNUMBER($J155),$J155,0)),"")</f>
        <v/>
      </c>
      <c r="O155" s="34" t="inlineStr">
        <is>
          <t>Prickly Pear</t>
        </is>
      </c>
      <c r="P155" s="48" t="n">
        <v>0</v>
      </c>
      <c r="Q155" s="48" t="n">
        <v>20</v>
      </c>
      <c r="R155" s="34" t="inlineStr">
        <is>
          <t>Not listed</t>
        </is>
      </c>
      <c r="S155" s="48" t="n">
        <v>6</v>
      </c>
      <c r="T155" s="48" t="n">
        <v>40</v>
      </c>
      <c r="U155" s="34" t="inlineStr">
        <is>
          <t>Agave inulin</t>
        </is>
      </c>
      <c r="V155" s="34" t="inlineStr">
        <is>
          <t>Prebiotic agave fiber, gut health, low sugar, Latino owned</t>
        </is>
      </c>
      <c r="W155" s="51" t="n"/>
      <c r="X155" s="51" t="n"/>
      <c r="Y155" s="51" t="n"/>
      <c r="Z155" s="51" t="n"/>
      <c r="AA155" s="34" t="inlineStr">
        <is>
          <t>Low</t>
        </is>
      </c>
      <c r="AB155" s="34" t="inlineStr">
        <is>
          <t>Small emerging brand; limited footprint</t>
        </is>
      </c>
      <c r="AC155" s="34" t="inlineStr">
        <is>
          <t>Agave fiber prebiotic soda with bold flavours</t>
        </is>
      </c>
      <c r="AD155" s="34" t="inlineStr">
        <is>
          <t>Distinctive agave fiber prebiotic and adventurous flavours.</t>
        </is>
      </c>
      <c r="AE155" s="51" t="n"/>
      <c r="AF155" s="53">
        <f>IF(AND(ISNUMBER($P155),ISNUMBER($AL155),$AL155&lt;&gt;0),ROUND($P155/$AL155*100,1),"")</f>
        <v/>
      </c>
      <c r="AG155" s="54">
        <f>IF(AND(ISNUMBER($S155),ISNUMBER($AL155),$AL155&lt;&gt;0),ROUND($S155/$AL155*100,2),"")</f>
        <v/>
      </c>
      <c r="AH155" s="53">
        <f>IF(AND(ISNUMBER($Q155),ISNUMBER($AL155),$AL155&lt;&gt;0),ROUND($Q155/$AL155*100,1),"")</f>
        <v/>
      </c>
      <c r="AI155" s="48">
        <f>IF(ISNUMBER($S155),IF($S155&lt;=1,"Yes","No"),"n/a")</f>
        <v/>
      </c>
      <c r="AJ155" s="48">
        <f>IF(ISNUMBER($S155),ROUND(MAX(0,MIN(100,100-$S155*2.5-IF(ISNUMBER($T155),$T155,0)*0.12+IF($S155&lt;=1,12,0))),0),"")</f>
        <v/>
      </c>
      <c r="AK155" s="48">
        <f>IF(ISNUMBER($Q155),IF($Q155&gt;=100,20,IF($Q155&gt;=30,10,0)),0)+IF(ISNUMBER($R155),IF($R155&gt;=100,20,0),0)+IF(ISNUMBER($P155),IF($P155&gt;=150,20,IF($P155&gt;=50,12,5)),0)+IF(ISNUMBER($S155),IF($S155&lt;=1,15,0),0)</f>
        <v/>
      </c>
      <c r="AL155" s="48" t="n">
        <v>355</v>
      </c>
      <c r="AM155" s="49" t="n"/>
      <c r="AN155" s="48">
        <f>IF(AND(ISNUMBER($P155),ISNUMBER($AL155),$AL155&lt;&gt;0),IF(OR($P155&gt;180,$P155/$AL155*1000&gt;400),"Over ceiling, confirm SKU","Within"),"n/a")</f>
        <v/>
      </c>
      <c r="AO155" s="51" t="n"/>
      <c r="AP155" s="51" t="n"/>
      <c r="AQ155" s="51" t="n"/>
      <c r="AR155" s="34" t="inlineStr">
        <is>
          <t>No enrichment entry, to confirm</t>
        </is>
      </c>
      <c r="AS155" s="34" t="inlineStr">
        <is>
          <t>BLANK -&gt; requires live Amazon.ca capture</t>
        </is>
      </c>
      <c r="AT155" s="34" t="inlineStr">
        <is>
          <t>Unverified commercial data</t>
        </is>
      </c>
    </row>
    <row r="156" ht="28" customHeight="1">
      <c r="A156" s="34" t="inlineStr">
        <is>
          <t>Mayawell</t>
        </is>
      </c>
      <c r="B156" s="34" t="inlineStr">
        <is>
          <t>Mayawell Prebiotic Soda | Prickly Pear | 18 pack 355mL</t>
        </is>
      </c>
      <c r="C156" s="34" t="inlineStr">
        <is>
          <t>3) Functional beverage (still/sparkling)</t>
        </is>
      </c>
      <c r="D156" s="34" t="inlineStr">
        <is>
          <t>355 mL can</t>
        </is>
      </c>
      <c r="E156" s="48" t="n">
        <v>18</v>
      </c>
      <c r="F156" s="49" t="n"/>
      <c r="G156" s="50">
        <f>IF(AND(ISNUMBER($F156),ISNUMBER($E156),$E156&lt;&gt;0),$F156/$E156,"")</f>
        <v/>
      </c>
      <c r="H156" s="50">
        <f>IF(AND(ISNUMBER($F156),ISNUMBER($AL156),ISNUMBER($E156),($AL156*$E156)&lt;&gt;0),$F156/($AL156*$E156)*100,"")</f>
        <v/>
      </c>
      <c r="I156" s="51" t="n"/>
      <c r="J156" s="52" t="n"/>
      <c r="K156" s="50">
        <f>IF(AND(ISNUMBER($F156),ISNUMBER($J156)),$F156*(1-$J156),"")</f>
        <v/>
      </c>
      <c r="L156" s="51" t="n"/>
      <c r="M156" s="51" t="n"/>
      <c r="N156" s="50">
        <f>IF(ISNUMBER($F156),($F156-IF(ISNUMBER($AM156),$AM156,0))*(1-IF(ISNUMBER($J156),$J156,0)),"")</f>
        <v/>
      </c>
      <c r="O156" s="34" t="inlineStr">
        <is>
          <t>Prickly Pear</t>
        </is>
      </c>
      <c r="P156" s="48" t="n">
        <v>0</v>
      </c>
      <c r="Q156" s="48" t="n">
        <v>20</v>
      </c>
      <c r="R156" s="34" t="inlineStr">
        <is>
          <t>Not listed</t>
        </is>
      </c>
      <c r="S156" s="48" t="n">
        <v>6</v>
      </c>
      <c r="T156" s="48" t="n">
        <v>40</v>
      </c>
      <c r="U156" s="34" t="inlineStr">
        <is>
          <t>Agave inulin</t>
        </is>
      </c>
      <c r="V156" s="34" t="inlineStr">
        <is>
          <t>Prebiotic agave fiber, gut health, low sugar, Latino owned</t>
        </is>
      </c>
      <c r="W156" s="51" t="n"/>
      <c r="X156" s="51" t="n"/>
      <c r="Y156" s="51" t="n"/>
      <c r="Z156" s="51" t="n"/>
      <c r="AA156" s="34" t="inlineStr">
        <is>
          <t>Low</t>
        </is>
      </c>
      <c r="AB156" s="34" t="inlineStr">
        <is>
          <t>Small emerging brand; limited footprint</t>
        </is>
      </c>
      <c r="AC156" s="34" t="inlineStr">
        <is>
          <t>Agave fiber prebiotic soda with bold flavours</t>
        </is>
      </c>
      <c r="AD156" s="34" t="inlineStr">
        <is>
          <t>Distinctive agave fiber prebiotic and adventurous flavours.</t>
        </is>
      </c>
      <c r="AE156" s="51" t="n"/>
      <c r="AF156" s="53">
        <f>IF(AND(ISNUMBER($P156),ISNUMBER($AL156),$AL156&lt;&gt;0),ROUND($P156/$AL156*100,1),"")</f>
        <v/>
      </c>
      <c r="AG156" s="54">
        <f>IF(AND(ISNUMBER($S156),ISNUMBER($AL156),$AL156&lt;&gt;0),ROUND($S156/$AL156*100,2),"")</f>
        <v/>
      </c>
      <c r="AH156" s="53">
        <f>IF(AND(ISNUMBER($Q156),ISNUMBER($AL156),$AL156&lt;&gt;0),ROUND($Q156/$AL156*100,1),"")</f>
        <v/>
      </c>
      <c r="AI156" s="48">
        <f>IF(ISNUMBER($S156),IF($S156&lt;=1,"Yes","No"),"n/a")</f>
        <v/>
      </c>
      <c r="AJ156" s="48">
        <f>IF(ISNUMBER($S156),ROUND(MAX(0,MIN(100,100-$S156*2.5-IF(ISNUMBER($T156),$T156,0)*0.12+IF($S156&lt;=1,12,0))),0),"")</f>
        <v/>
      </c>
      <c r="AK156" s="48">
        <f>IF(ISNUMBER($Q156),IF($Q156&gt;=100,20,IF($Q156&gt;=30,10,0)),0)+IF(ISNUMBER($R156),IF($R156&gt;=100,20,0),0)+IF(ISNUMBER($P156),IF($P156&gt;=150,20,IF($P156&gt;=50,12,5)),0)+IF(ISNUMBER($S156),IF($S156&lt;=1,15,0),0)</f>
        <v/>
      </c>
      <c r="AL156" s="48" t="n">
        <v>355</v>
      </c>
      <c r="AM156" s="49" t="n"/>
      <c r="AN156" s="48">
        <f>IF(AND(ISNUMBER($P156),ISNUMBER($AL156),$AL156&lt;&gt;0),IF(OR($P156&gt;180,$P156/$AL156*1000&gt;400),"Over ceiling, confirm SKU","Within"),"n/a")</f>
        <v/>
      </c>
      <c r="AO156" s="51" t="n"/>
      <c r="AP156" s="51" t="n"/>
      <c r="AQ156" s="51" t="n"/>
      <c r="AR156" s="34" t="inlineStr">
        <is>
          <t>No enrichment entry, to confirm</t>
        </is>
      </c>
      <c r="AS156" s="34" t="inlineStr">
        <is>
          <t>BLANK -&gt; requires live Amazon.ca capture</t>
        </is>
      </c>
      <c r="AT156" s="34" t="inlineStr">
        <is>
          <t>Unverified commercial data</t>
        </is>
      </c>
    </row>
    <row r="157" ht="28" customHeight="1">
      <c r="A157" s="34" t="inlineStr">
        <is>
          <t>Mayawell</t>
        </is>
      </c>
      <c r="B157" s="34" t="inlineStr">
        <is>
          <t>Mayawell Prebiotic Soda | Prickly Pear | 24 pack 355mL</t>
        </is>
      </c>
      <c r="C157" s="34" t="inlineStr">
        <is>
          <t>3) Functional beverage (still/sparkling)</t>
        </is>
      </c>
      <c r="D157" s="34" t="inlineStr">
        <is>
          <t>355 mL can</t>
        </is>
      </c>
      <c r="E157" s="48" t="n">
        <v>24</v>
      </c>
      <c r="F157" s="49" t="n"/>
      <c r="G157" s="50">
        <f>IF(AND(ISNUMBER($F157),ISNUMBER($E157),$E157&lt;&gt;0),$F157/$E157,"")</f>
        <v/>
      </c>
      <c r="H157" s="50">
        <f>IF(AND(ISNUMBER($F157),ISNUMBER($AL157),ISNUMBER($E157),($AL157*$E157)&lt;&gt;0),$F157/($AL157*$E157)*100,"")</f>
        <v/>
      </c>
      <c r="I157" s="51" t="n"/>
      <c r="J157" s="52" t="n"/>
      <c r="K157" s="50">
        <f>IF(AND(ISNUMBER($F157),ISNUMBER($J157)),$F157*(1-$J157),"")</f>
        <v/>
      </c>
      <c r="L157" s="51" t="n"/>
      <c r="M157" s="51" t="n"/>
      <c r="N157" s="50">
        <f>IF(ISNUMBER($F157),($F157-IF(ISNUMBER($AM157),$AM157,0))*(1-IF(ISNUMBER($J157),$J157,0)),"")</f>
        <v/>
      </c>
      <c r="O157" s="34" t="inlineStr">
        <is>
          <t>Prickly Pear</t>
        </is>
      </c>
      <c r="P157" s="48" t="n">
        <v>0</v>
      </c>
      <c r="Q157" s="48" t="n">
        <v>20</v>
      </c>
      <c r="R157" s="34" t="inlineStr">
        <is>
          <t>Not listed</t>
        </is>
      </c>
      <c r="S157" s="48" t="n">
        <v>6</v>
      </c>
      <c r="T157" s="48" t="n">
        <v>40</v>
      </c>
      <c r="U157" s="34" t="inlineStr">
        <is>
          <t>Agave inulin</t>
        </is>
      </c>
      <c r="V157" s="34" t="inlineStr">
        <is>
          <t>Prebiotic agave fiber, gut health, low sugar, Latino owned</t>
        </is>
      </c>
      <c r="W157" s="51" t="n"/>
      <c r="X157" s="51" t="n"/>
      <c r="Y157" s="51" t="n"/>
      <c r="Z157" s="51" t="n"/>
      <c r="AA157" s="34" t="inlineStr">
        <is>
          <t>Low</t>
        </is>
      </c>
      <c r="AB157" s="34" t="inlineStr">
        <is>
          <t>Small emerging brand; limited footprint</t>
        </is>
      </c>
      <c r="AC157" s="34" t="inlineStr">
        <is>
          <t>Agave fiber prebiotic soda with bold flavours</t>
        </is>
      </c>
      <c r="AD157" s="34" t="inlineStr">
        <is>
          <t>Distinctive agave fiber prebiotic and adventurous flavours.</t>
        </is>
      </c>
      <c r="AE157" s="51" t="n"/>
      <c r="AF157" s="53">
        <f>IF(AND(ISNUMBER($P157),ISNUMBER($AL157),$AL157&lt;&gt;0),ROUND($P157/$AL157*100,1),"")</f>
        <v/>
      </c>
      <c r="AG157" s="54">
        <f>IF(AND(ISNUMBER($S157),ISNUMBER($AL157),$AL157&lt;&gt;0),ROUND($S157/$AL157*100,2),"")</f>
        <v/>
      </c>
      <c r="AH157" s="53">
        <f>IF(AND(ISNUMBER($Q157),ISNUMBER($AL157),$AL157&lt;&gt;0),ROUND($Q157/$AL157*100,1),"")</f>
        <v/>
      </c>
      <c r="AI157" s="48">
        <f>IF(ISNUMBER($S157),IF($S157&lt;=1,"Yes","No"),"n/a")</f>
        <v/>
      </c>
      <c r="AJ157" s="48">
        <f>IF(ISNUMBER($S157),ROUND(MAX(0,MIN(100,100-$S157*2.5-IF(ISNUMBER($T157),$T157,0)*0.12+IF($S157&lt;=1,12,0))),0),"")</f>
        <v/>
      </c>
      <c r="AK157" s="48">
        <f>IF(ISNUMBER($Q157),IF($Q157&gt;=100,20,IF($Q157&gt;=30,10,0)),0)+IF(ISNUMBER($R157),IF($R157&gt;=100,20,0),0)+IF(ISNUMBER($P157),IF($P157&gt;=150,20,IF($P157&gt;=50,12,5)),0)+IF(ISNUMBER($S157),IF($S157&lt;=1,15,0),0)</f>
        <v/>
      </c>
      <c r="AL157" s="48" t="n">
        <v>355</v>
      </c>
      <c r="AM157" s="49" t="n"/>
      <c r="AN157" s="48">
        <f>IF(AND(ISNUMBER($P157),ISNUMBER($AL157),$AL157&lt;&gt;0),IF(OR($P157&gt;180,$P157/$AL157*1000&gt;400),"Over ceiling, confirm SKU","Within"),"n/a")</f>
        <v/>
      </c>
      <c r="AO157" s="51" t="n"/>
      <c r="AP157" s="51" t="n"/>
      <c r="AQ157" s="51" t="n"/>
      <c r="AR157" s="34" t="inlineStr">
        <is>
          <t>No enrichment entry, to confirm</t>
        </is>
      </c>
      <c r="AS157" s="34" t="inlineStr">
        <is>
          <t>BLANK -&gt; requires live Amazon.ca capture</t>
        </is>
      </c>
      <c r="AT157" s="34" t="inlineStr">
        <is>
          <t>Unverified commercial data</t>
        </is>
      </c>
    </row>
    <row r="158" ht="28" customHeight="1">
      <c r="A158" s="34" t="inlineStr">
        <is>
          <t>Mayawell</t>
        </is>
      </c>
      <c r="B158" s="34" t="inlineStr">
        <is>
          <t>Mayawell Prebiotic Soda | Mango Chili | single 355mL</t>
        </is>
      </c>
      <c r="C158" s="34" t="inlineStr">
        <is>
          <t>3) Functional beverage (still/sparkling)</t>
        </is>
      </c>
      <c r="D158" s="34" t="inlineStr">
        <is>
          <t>355 mL can</t>
        </is>
      </c>
      <c r="E158" s="48" t="n">
        <v>1</v>
      </c>
      <c r="F158" s="49" t="n"/>
      <c r="G158" s="50">
        <f>IF(AND(ISNUMBER($F158),ISNUMBER($E158),$E158&lt;&gt;0),$F158/$E158,"")</f>
        <v/>
      </c>
      <c r="H158" s="50">
        <f>IF(AND(ISNUMBER($F158),ISNUMBER($AL158),ISNUMBER($E158),($AL158*$E158)&lt;&gt;0),$F158/($AL158*$E158)*100,"")</f>
        <v/>
      </c>
      <c r="I158" s="51" t="n"/>
      <c r="J158" s="52" t="n"/>
      <c r="K158" s="50">
        <f>IF(AND(ISNUMBER($F158),ISNUMBER($J158)),$F158*(1-$J158),"")</f>
        <v/>
      </c>
      <c r="L158" s="51" t="n"/>
      <c r="M158" s="51" t="n"/>
      <c r="N158" s="50">
        <f>IF(ISNUMBER($F158),($F158-IF(ISNUMBER($AM158),$AM158,0))*(1-IF(ISNUMBER($J158),$J158,0)),"")</f>
        <v/>
      </c>
      <c r="O158" s="34" t="inlineStr">
        <is>
          <t>Mango Chili</t>
        </is>
      </c>
      <c r="P158" s="48" t="n">
        <v>0</v>
      </c>
      <c r="Q158" s="48" t="n">
        <v>20</v>
      </c>
      <c r="R158" s="34" t="inlineStr">
        <is>
          <t>Not listed</t>
        </is>
      </c>
      <c r="S158" s="48" t="n">
        <v>6</v>
      </c>
      <c r="T158" s="48" t="n">
        <v>40</v>
      </c>
      <c r="U158" s="34" t="inlineStr">
        <is>
          <t>Agave inulin</t>
        </is>
      </c>
      <c r="V158" s="34" t="inlineStr">
        <is>
          <t>Prebiotic agave fiber, gut health, low sugar, Latino owned</t>
        </is>
      </c>
      <c r="W158" s="51" t="n"/>
      <c r="X158" s="51" t="n"/>
      <c r="Y158" s="51" t="n"/>
      <c r="Z158" s="51" t="n"/>
      <c r="AA158" s="34" t="inlineStr">
        <is>
          <t>Low</t>
        </is>
      </c>
      <c r="AB158" s="34" t="inlineStr">
        <is>
          <t>Small emerging brand; limited footprint</t>
        </is>
      </c>
      <c r="AC158" s="34" t="inlineStr">
        <is>
          <t>Agave fiber prebiotic soda with bold flavours</t>
        </is>
      </c>
      <c r="AD158" s="34" t="inlineStr">
        <is>
          <t>Distinctive agave fiber prebiotic and adventurous flavours.</t>
        </is>
      </c>
      <c r="AE158" s="51" t="n"/>
      <c r="AF158" s="53">
        <f>IF(AND(ISNUMBER($P158),ISNUMBER($AL158),$AL158&lt;&gt;0),ROUND($P158/$AL158*100,1),"")</f>
        <v/>
      </c>
      <c r="AG158" s="54">
        <f>IF(AND(ISNUMBER($S158),ISNUMBER($AL158),$AL158&lt;&gt;0),ROUND($S158/$AL158*100,2),"")</f>
        <v/>
      </c>
      <c r="AH158" s="53">
        <f>IF(AND(ISNUMBER($Q158),ISNUMBER($AL158),$AL158&lt;&gt;0),ROUND($Q158/$AL158*100,1),"")</f>
        <v/>
      </c>
      <c r="AI158" s="48">
        <f>IF(ISNUMBER($S158),IF($S158&lt;=1,"Yes","No"),"n/a")</f>
        <v/>
      </c>
      <c r="AJ158" s="48">
        <f>IF(ISNUMBER($S158),ROUND(MAX(0,MIN(100,100-$S158*2.5-IF(ISNUMBER($T158),$T158,0)*0.12+IF($S158&lt;=1,12,0))),0),"")</f>
        <v/>
      </c>
      <c r="AK158" s="48">
        <f>IF(ISNUMBER($Q158),IF($Q158&gt;=100,20,IF($Q158&gt;=30,10,0)),0)+IF(ISNUMBER($R158),IF($R158&gt;=100,20,0),0)+IF(ISNUMBER($P158),IF($P158&gt;=150,20,IF($P158&gt;=50,12,5)),0)+IF(ISNUMBER($S158),IF($S158&lt;=1,15,0),0)</f>
        <v/>
      </c>
      <c r="AL158" s="48" t="n">
        <v>355</v>
      </c>
      <c r="AM158" s="49" t="n"/>
      <c r="AN158" s="48">
        <f>IF(AND(ISNUMBER($P158),ISNUMBER($AL158),$AL158&lt;&gt;0),IF(OR($P158&gt;180,$P158/$AL158*1000&gt;400),"Over ceiling, confirm SKU","Within"),"n/a")</f>
        <v/>
      </c>
      <c r="AO158" s="51" t="n"/>
      <c r="AP158" s="51" t="n"/>
      <c r="AQ158" s="51" t="n"/>
      <c r="AR158" s="34" t="inlineStr">
        <is>
          <t>No enrichment entry, to confirm</t>
        </is>
      </c>
      <c r="AS158" s="34" t="inlineStr">
        <is>
          <t>BLANK -&gt; requires live Amazon.ca capture</t>
        </is>
      </c>
      <c r="AT158" s="34" t="inlineStr">
        <is>
          <t>Unverified commercial data</t>
        </is>
      </c>
    </row>
    <row r="159" ht="28" customHeight="1">
      <c r="A159" s="34" t="inlineStr">
        <is>
          <t>Mayawell</t>
        </is>
      </c>
      <c r="B159" s="34" t="inlineStr">
        <is>
          <t>Mayawell Prebiotic Soda | Mango Chili | 8 pack 355mL</t>
        </is>
      </c>
      <c r="C159" s="34" t="inlineStr">
        <is>
          <t>3) Functional beverage (still/sparkling)</t>
        </is>
      </c>
      <c r="D159" s="34" t="inlineStr">
        <is>
          <t>355 mL can</t>
        </is>
      </c>
      <c r="E159" s="48" t="n">
        <v>8</v>
      </c>
      <c r="F159" s="49" t="n"/>
      <c r="G159" s="50">
        <f>IF(AND(ISNUMBER($F159),ISNUMBER($E159),$E159&lt;&gt;0),$F159/$E159,"")</f>
        <v/>
      </c>
      <c r="H159" s="50">
        <f>IF(AND(ISNUMBER($F159),ISNUMBER($AL159),ISNUMBER($E159),($AL159*$E159)&lt;&gt;0),$F159/($AL159*$E159)*100,"")</f>
        <v/>
      </c>
      <c r="I159" s="51" t="n"/>
      <c r="J159" s="52" t="n"/>
      <c r="K159" s="50">
        <f>IF(AND(ISNUMBER($F159),ISNUMBER($J159)),$F159*(1-$J159),"")</f>
        <v/>
      </c>
      <c r="L159" s="51" t="n"/>
      <c r="M159" s="51" t="n"/>
      <c r="N159" s="50">
        <f>IF(ISNUMBER($F159),($F159-IF(ISNUMBER($AM159),$AM159,0))*(1-IF(ISNUMBER($J159),$J159,0)),"")</f>
        <v/>
      </c>
      <c r="O159" s="34" t="inlineStr">
        <is>
          <t>Mango Chili</t>
        </is>
      </c>
      <c r="P159" s="48" t="n">
        <v>0</v>
      </c>
      <c r="Q159" s="48" t="n">
        <v>20</v>
      </c>
      <c r="R159" s="34" t="inlineStr">
        <is>
          <t>Not listed</t>
        </is>
      </c>
      <c r="S159" s="48" t="n">
        <v>6</v>
      </c>
      <c r="T159" s="48" t="n">
        <v>40</v>
      </c>
      <c r="U159" s="34" t="inlineStr">
        <is>
          <t>Agave inulin</t>
        </is>
      </c>
      <c r="V159" s="34" t="inlineStr">
        <is>
          <t>Prebiotic agave fiber, gut health, low sugar, Latino owned</t>
        </is>
      </c>
      <c r="W159" s="51" t="n"/>
      <c r="X159" s="51" t="n"/>
      <c r="Y159" s="51" t="n"/>
      <c r="Z159" s="51" t="n"/>
      <c r="AA159" s="34" t="inlineStr">
        <is>
          <t>Low</t>
        </is>
      </c>
      <c r="AB159" s="34" t="inlineStr">
        <is>
          <t>Small emerging brand; limited footprint</t>
        </is>
      </c>
      <c r="AC159" s="34" t="inlineStr">
        <is>
          <t>Agave fiber prebiotic soda with bold flavours</t>
        </is>
      </c>
      <c r="AD159" s="34" t="inlineStr">
        <is>
          <t>Distinctive agave fiber prebiotic and adventurous flavours.</t>
        </is>
      </c>
      <c r="AE159" s="51" t="n"/>
      <c r="AF159" s="53">
        <f>IF(AND(ISNUMBER($P159),ISNUMBER($AL159),$AL159&lt;&gt;0),ROUND($P159/$AL159*100,1),"")</f>
        <v/>
      </c>
      <c r="AG159" s="54">
        <f>IF(AND(ISNUMBER($S159),ISNUMBER($AL159),$AL159&lt;&gt;0),ROUND($S159/$AL159*100,2),"")</f>
        <v/>
      </c>
      <c r="AH159" s="53">
        <f>IF(AND(ISNUMBER($Q159),ISNUMBER($AL159),$AL159&lt;&gt;0),ROUND($Q159/$AL159*100,1),"")</f>
        <v/>
      </c>
      <c r="AI159" s="48">
        <f>IF(ISNUMBER($S159),IF($S159&lt;=1,"Yes","No"),"n/a")</f>
        <v/>
      </c>
      <c r="AJ159" s="48">
        <f>IF(ISNUMBER($S159),ROUND(MAX(0,MIN(100,100-$S159*2.5-IF(ISNUMBER($T159),$T159,0)*0.12+IF($S159&lt;=1,12,0))),0),"")</f>
        <v/>
      </c>
      <c r="AK159" s="48">
        <f>IF(ISNUMBER($Q159),IF($Q159&gt;=100,20,IF($Q159&gt;=30,10,0)),0)+IF(ISNUMBER($R159),IF($R159&gt;=100,20,0),0)+IF(ISNUMBER($P159),IF($P159&gt;=150,20,IF($P159&gt;=50,12,5)),0)+IF(ISNUMBER($S159),IF($S159&lt;=1,15,0),0)</f>
        <v/>
      </c>
      <c r="AL159" s="48" t="n">
        <v>355</v>
      </c>
      <c r="AM159" s="49" t="n"/>
      <c r="AN159" s="48">
        <f>IF(AND(ISNUMBER($P159),ISNUMBER($AL159),$AL159&lt;&gt;0),IF(OR($P159&gt;180,$P159/$AL159*1000&gt;400),"Over ceiling, confirm SKU","Within"),"n/a")</f>
        <v/>
      </c>
      <c r="AO159" s="51" t="n"/>
      <c r="AP159" s="51" t="n"/>
      <c r="AQ159" s="51" t="n"/>
      <c r="AR159" s="34" t="inlineStr">
        <is>
          <t>No enrichment entry, to confirm</t>
        </is>
      </c>
      <c r="AS159" s="34" t="inlineStr">
        <is>
          <t>BLANK -&gt; requires live Amazon.ca capture</t>
        </is>
      </c>
      <c r="AT159" s="34" t="inlineStr">
        <is>
          <t>Unverified commercial data</t>
        </is>
      </c>
    </row>
    <row r="160" ht="28" customHeight="1">
      <c r="A160" s="34" t="inlineStr">
        <is>
          <t>Mayawell</t>
        </is>
      </c>
      <c r="B160" s="34" t="inlineStr">
        <is>
          <t>Mayawell Prebiotic Soda | Mango Chili | 12 pack 355mL</t>
        </is>
      </c>
      <c r="C160" s="34" t="inlineStr">
        <is>
          <t>3) Functional beverage (still/sparkling)</t>
        </is>
      </c>
      <c r="D160" s="34" t="inlineStr">
        <is>
          <t>355 mL can</t>
        </is>
      </c>
      <c r="E160" s="48" t="n">
        <v>12</v>
      </c>
      <c r="F160" s="49" t="n"/>
      <c r="G160" s="50">
        <f>IF(AND(ISNUMBER($F160),ISNUMBER($E160),$E160&lt;&gt;0),$F160/$E160,"")</f>
        <v/>
      </c>
      <c r="H160" s="50">
        <f>IF(AND(ISNUMBER($F160),ISNUMBER($AL160),ISNUMBER($E160),($AL160*$E160)&lt;&gt;0),$F160/($AL160*$E160)*100,"")</f>
        <v/>
      </c>
      <c r="I160" s="51" t="n"/>
      <c r="J160" s="52" t="n"/>
      <c r="K160" s="50">
        <f>IF(AND(ISNUMBER($F160),ISNUMBER($J160)),$F160*(1-$J160),"")</f>
        <v/>
      </c>
      <c r="L160" s="51" t="n"/>
      <c r="M160" s="51" t="n"/>
      <c r="N160" s="50">
        <f>IF(ISNUMBER($F160),($F160-IF(ISNUMBER($AM160),$AM160,0))*(1-IF(ISNUMBER($J160),$J160,0)),"")</f>
        <v/>
      </c>
      <c r="O160" s="34" t="inlineStr">
        <is>
          <t>Mango Chili</t>
        </is>
      </c>
      <c r="P160" s="48" t="n">
        <v>0</v>
      </c>
      <c r="Q160" s="48" t="n">
        <v>20</v>
      </c>
      <c r="R160" s="34" t="inlineStr">
        <is>
          <t>Not listed</t>
        </is>
      </c>
      <c r="S160" s="48" t="n">
        <v>6</v>
      </c>
      <c r="T160" s="48" t="n">
        <v>40</v>
      </c>
      <c r="U160" s="34" t="inlineStr">
        <is>
          <t>Agave inulin</t>
        </is>
      </c>
      <c r="V160" s="34" t="inlineStr">
        <is>
          <t>Prebiotic agave fiber, gut health, low sugar, Latino owned</t>
        </is>
      </c>
      <c r="W160" s="51" t="n"/>
      <c r="X160" s="51" t="n"/>
      <c r="Y160" s="51" t="n"/>
      <c r="Z160" s="51" t="n"/>
      <c r="AA160" s="34" t="inlineStr">
        <is>
          <t>Low</t>
        </is>
      </c>
      <c r="AB160" s="34" t="inlineStr">
        <is>
          <t>Small emerging brand; limited footprint</t>
        </is>
      </c>
      <c r="AC160" s="34" t="inlineStr">
        <is>
          <t>Agave fiber prebiotic soda with bold flavours</t>
        </is>
      </c>
      <c r="AD160" s="34" t="inlineStr">
        <is>
          <t>Distinctive agave fiber prebiotic and adventurous flavours.</t>
        </is>
      </c>
      <c r="AE160" s="51" t="n"/>
      <c r="AF160" s="53">
        <f>IF(AND(ISNUMBER($P160),ISNUMBER($AL160),$AL160&lt;&gt;0),ROUND($P160/$AL160*100,1),"")</f>
        <v/>
      </c>
      <c r="AG160" s="54">
        <f>IF(AND(ISNUMBER($S160),ISNUMBER($AL160),$AL160&lt;&gt;0),ROUND($S160/$AL160*100,2),"")</f>
        <v/>
      </c>
      <c r="AH160" s="53">
        <f>IF(AND(ISNUMBER($Q160),ISNUMBER($AL160),$AL160&lt;&gt;0),ROUND($Q160/$AL160*100,1),"")</f>
        <v/>
      </c>
      <c r="AI160" s="48">
        <f>IF(ISNUMBER($S160),IF($S160&lt;=1,"Yes","No"),"n/a")</f>
        <v/>
      </c>
      <c r="AJ160" s="48">
        <f>IF(ISNUMBER($S160),ROUND(MAX(0,MIN(100,100-$S160*2.5-IF(ISNUMBER($T160),$T160,0)*0.12+IF($S160&lt;=1,12,0))),0),"")</f>
        <v/>
      </c>
      <c r="AK160" s="48">
        <f>IF(ISNUMBER($Q160),IF($Q160&gt;=100,20,IF($Q160&gt;=30,10,0)),0)+IF(ISNUMBER($R160),IF($R160&gt;=100,20,0),0)+IF(ISNUMBER($P160),IF($P160&gt;=150,20,IF($P160&gt;=50,12,5)),0)+IF(ISNUMBER($S160),IF($S160&lt;=1,15,0),0)</f>
        <v/>
      </c>
      <c r="AL160" s="48" t="n">
        <v>355</v>
      </c>
      <c r="AM160" s="49" t="n"/>
      <c r="AN160" s="48">
        <f>IF(AND(ISNUMBER($P160),ISNUMBER($AL160),$AL160&lt;&gt;0),IF(OR($P160&gt;180,$P160/$AL160*1000&gt;400),"Over ceiling, confirm SKU","Within"),"n/a")</f>
        <v/>
      </c>
      <c r="AO160" s="51" t="n"/>
      <c r="AP160" s="51" t="n"/>
      <c r="AQ160" s="51" t="n"/>
      <c r="AR160" s="34" t="inlineStr">
        <is>
          <t>No enrichment entry, to confirm</t>
        </is>
      </c>
      <c r="AS160" s="34" t="inlineStr">
        <is>
          <t>BLANK -&gt; requires live Amazon.ca capture</t>
        </is>
      </c>
      <c r="AT160" s="34" t="inlineStr">
        <is>
          <t>Unverified commercial data</t>
        </is>
      </c>
    </row>
    <row r="161" ht="28" customHeight="1">
      <c r="A161" s="34" t="inlineStr">
        <is>
          <t>Mayawell</t>
        </is>
      </c>
      <c r="B161" s="34" t="inlineStr">
        <is>
          <t>Mayawell Prebiotic Soda | Mango Chili | 15 pack 355mL</t>
        </is>
      </c>
      <c r="C161" s="34" t="inlineStr">
        <is>
          <t>3) Functional beverage (still/sparkling)</t>
        </is>
      </c>
      <c r="D161" s="34" t="inlineStr">
        <is>
          <t>355 mL can</t>
        </is>
      </c>
      <c r="E161" s="48" t="n">
        <v>15</v>
      </c>
      <c r="F161" s="49" t="n"/>
      <c r="G161" s="50">
        <f>IF(AND(ISNUMBER($F161),ISNUMBER($E161),$E161&lt;&gt;0),$F161/$E161,"")</f>
        <v/>
      </c>
      <c r="H161" s="50">
        <f>IF(AND(ISNUMBER($F161),ISNUMBER($AL161),ISNUMBER($E161),($AL161*$E161)&lt;&gt;0),$F161/($AL161*$E161)*100,"")</f>
        <v/>
      </c>
      <c r="I161" s="51" t="n"/>
      <c r="J161" s="52" t="n"/>
      <c r="K161" s="50">
        <f>IF(AND(ISNUMBER($F161),ISNUMBER($J161)),$F161*(1-$J161),"")</f>
        <v/>
      </c>
      <c r="L161" s="51" t="n"/>
      <c r="M161" s="51" t="n"/>
      <c r="N161" s="50">
        <f>IF(ISNUMBER($F161),($F161-IF(ISNUMBER($AM161),$AM161,0))*(1-IF(ISNUMBER($J161),$J161,0)),"")</f>
        <v/>
      </c>
      <c r="O161" s="34" t="inlineStr">
        <is>
          <t>Mango Chili</t>
        </is>
      </c>
      <c r="P161" s="48" t="n">
        <v>0</v>
      </c>
      <c r="Q161" s="48" t="n">
        <v>20</v>
      </c>
      <c r="R161" s="34" t="inlineStr">
        <is>
          <t>Not listed</t>
        </is>
      </c>
      <c r="S161" s="48" t="n">
        <v>6</v>
      </c>
      <c r="T161" s="48" t="n">
        <v>40</v>
      </c>
      <c r="U161" s="34" t="inlineStr">
        <is>
          <t>Agave inulin</t>
        </is>
      </c>
      <c r="V161" s="34" t="inlineStr">
        <is>
          <t>Prebiotic agave fiber, gut health, low sugar, Latino owned</t>
        </is>
      </c>
      <c r="W161" s="51" t="n"/>
      <c r="X161" s="51" t="n"/>
      <c r="Y161" s="51" t="n"/>
      <c r="Z161" s="51" t="n"/>
      <c r="AA161" s="34" t="inlineStr">
        <is>
          <t>Low</t>
        </is>
      </c>
      <c r="AB161" s="34" t="inlineStr">
        <is>
          <t>Small emerging brand; limited footprint</t>
        </is>
      </c>
      <c r="AC161" s="34" t="inlineStr">
        <is>
          <t>Agave fiber prebiotic soda with bold flavours</t>
        </is>
      </c>
      <c r="AD161" s="34" t="inlineStr">
        <is>
          <t>Distinctive agave fiber prebiotic and adventurous flavours.</t>
        </is>
      </c>
      <c r="AE161" s="51" t="n"/>
      <c r="AF161" s="53">
        <f>IF(AND(ISNUMBER($P161),ISNUMBER($AL161),$AL161&lt;&gt;0),ROUND($P161/$AL161*100,1),"")</f>
        <v/>
      </c>
      <c r="AG161" s="54">
        <f>IF(AND(ISNUMBER($S161),ISNUMBER($AL161),$AL161&lt;&gt;0),ROUND($S161/$AL161*100,2),"")</f>
        <v/>
      </c>
      <c r="AH161" s="53">
        <f>IF(AND(ISNUMBER($Q161),ISNUMBER($AL161),$AL161&lt;&gt;0),ROUND($Q161/$AL161*100,1),"")</f>
        <v/>
      </c>
      <c r="AI161" s="48">
        <f>IF(ISNUMBER($S161),IF($S161&lt;=1,"Yes","No"),"n/a")</f>
        <v/>
      </c>
      <c r="AJ161" s="48">
        <f>IF(ISNUMBER($S161),ROUND(MAX(0,MIN(100,100-$S161*2.5-IF(ISNUMBER($T161),$T161,0)*0.12+IF($S161&lt;=1,12,0))),0),"")</f>
        <v/>
      </c>
      <c r="AK161" s="48">
        <f>IF(ISNUMBER($Q161),IF($Q161&gt;=100,20,IF($Q161&gt;=30,10,0)),0)+IF(ISNUMBER($R161),IF($R161&gt;=100,20,0),0)+IF(ISNUMBER($P161),IF($P161&gt;=150,20,IF($P161&gt;=50,12,5)),0)+IF(ISNUMBER($S161),IF($S161&lt;=1,15,0),0)</f>
        <v/>
      </c>
      <c r="AL161" s="48" t="n">
        <v>355</v>
      </c>
      <c r="AM161" s="49" t="n"/>
      <c r="AN161" s="48">
        <f>IF(AND(ISNUMBER($P161),ISNUMBER($AL161),$AL161&lt;&gt;0),IF(OR($P161&gt;180,$P161/$AL161*1000&gt;400),"Over ceiling, confirm SKU","Within"),"n/a")</f>
        <v/>
      </c>
      <c r="AO161" s="51" t="n"/>
      <c r="AP161" s="51" t="n"/>
      <c r="AQ161" s="51" t="n"/>
      <c r="AR161" s="34" t="inlineStr">
        <is>
          <t>No enrichment entry, to confirm</t>
        </is>
      </c>
      <c r="AS161" s="34" t="inlineStr">
        <is>
          <t>BLANK -&gt; requires live Amazon.ca capture</t>
        </is>
      </c>
      <c r="AT161" s="34" t="inlineStr">
        <is>
          <t>Unverified commercial data</t>
        </is>
      </c>
    </row>
    <row r="162" ht="28" customHeight="1">
      <c r="A162" s="34" t="inlineStr">
        <is>
          <t>Mayawell</t>
        </is>
      </c>
      <c r="B162" s="34" t="inlineStr">
        <is>
          <t>Mayawell Prebiotic Soda | Mango Chili | 18 pack 355mL</t>
        </is>
      </c>
      <c r="C162" s="34" t="inlineStr">
        <is>
          <t>3) Functional beverage (still/sparkling)</t>
        </is>
      </c>
      <c r="D162" s="34" t="inlineStr">
        <is>
          <t>355 mL can</t>
        </is>
      </c>
      <c r="E162" s="48" t="n">
        <v>18</v>
      </c>
      <c r="F162" s="49" t="n"/>
      <c r="G162" s="50">
        <f>IF(AND(ISNUMBER($F162),ISNUMBER($E162),$E162&lt;&gt;0),$F162/$E162,"")</f>
        <v/>
      </c>
      <c r="H162" s="50">
        <f>IF(AND(ISNUMBER($F162),ISNUMBER($AL162),ISNUMBER($E162),($AL162*$E162)&lt;&gt;0),$F162/($AL162*$E162)*100,"")</f>
        <v/>
      </c>
      <c r="I162" s="51" t="n"/>
      <c r="J162" s="52" t="n"/>
      <c r="K162" s="50">
        <f>IF(AND(ISNUMBER($F162),ISNUMBER($J162)),$F162*(1-$J162),"")</f>
        <v/>
      </c>
      <c r="L162" s="51" t="n"/>
      <c r="M162" s="51" t="n"/>
      <c r="N162" s="50">
        <f>IF(ISNUMBER($F162),($F162-IF(ISNUMBER($AM162),$AM162,0))*(1-IF(ISNUMBER($J162),$J162,0)),"")</f>
        <v/>
      </c>
      <c r="O162" s="34" t="inlineStr">
        <is>
          <t>Mango Chili</t>
        </is>
      </c>
      <c r="P162" s="48" t="n">
        <v>0</v>
      </c>
      <c r="Q162" s="48" t="n">
        <v>20</v>
      </c>
      <c r="R162" s="34" t="inlineStr">
        <is>
          <t>Not listed</t>
        </is>
      </c>
      <c r="S162" s="48" t="n">
        <v>6</v>
      </c>
      <c r="T162" s="48" t="n">
        <v>40</v>
      </c>
      <c r="U162" s="34" t="inlineStr">
        <is>
          <t>Agave inulin</t>
        </is>
      </c>
      <c r="V162" s="34" t="inlineStr">
        <is>
          <t>Prebiotic agave fiber, gut health, low sugar, Latino owned</t>
        </is>
      </c>
      <c r="W162" s="51" t="n"/>
      <c r="X162" s="51" t="n"/>
      <c r="Y162" s="51" t="n"/>
      <c r="Z162" s="51" t="n"/>
      <c r="AA162" s="34" t="inlineStr">
        <is>
          <t>Low</t>
        </is>
      </c>
      <c r="AB162" s="34" t="inlineStr">
        <is>
          <t>Small emerging brand; limited footprint</t>
        </is>
      </c>
      <c r="AC162" s="34" t="inlineStr">
        <is>
          <t>Agave fiber prebiotic soda with bold flavours</t>
        </is>
      </c>
      <c r="AD162" s="34" t="inlineStr">
        <is>
          <t>Distinctive agave fiber prebiotic and adventurous flavours.</t>
        </is>
      </c>
      <c r="AE162" s="51" t="n"/>
      <c r="AF162" s="53">
        <f>IF(AND(ISNUMBER($P162),ISNUMBER($AL162),$AL162&lt;&gt;0),ROUND($P162/$AL162*100,1),"")</f>
        <v/>
      </c>
      <c r="AG162" s="54">
        <f>IF(AND(ISNUMBER($S162),ISNUMBER($AL162),$AL162&lt;&gt;0),ROUND($S162/$AL162*100,2),"")</f>
        <v/>
      </c>
      <c r="AH162" s="53">
        <f>IF(AND(ISNUMBER($Q162),ISNUMBER($AL162),$AL162&lt;&gt;0),ROUND($Q162/$AL162*100,1),"")</f>
        <v/>
      </c>
      <c r="AI162" s="48">
        <f>IF(ISNUMBER($S162),IF($S162&lt;=1,"Yes","No"),"n/a")</f>
        <v/>
      </c>
      <c r="AJ162" s="48">
        <f>IF(ISNUMBER($S162),ROUND(MAX(0,MIN(100,100-$S162*2.5-IF(ISNUMBER($T162),$T162,0)*0.12+IF($S162&lt;=1,12,0))),0),"")</f>
        <v/>
      </c>
      <c r="AK162" s="48">
        <f>IF(ISNUMBER($Q162),IF($Q162&gt;=100,20,IF($Q162&gt;=30,10,0)),0)+IF(ISNUMBER($R162),IF($R162&gt;=100,20,0),0)+IF(ISNUMBER($P162),IF($P162&gt;=150,20,IF($P162&gt;=50,12,5)),0)+IF(ISNUMBER($S162),IF($S162&lt;=1,15,0),0)</f>
        <v/>
      </c>
      <c r="AL162" s="48" t="n">
        <v>355</v>
      </c>
      <c r="AM162" s="49" t="n"/>
      <c r="AN162" s="48">
        <f>IF(AND(ISNUMBER($P162),ISNUMBER($AL162),$AL162&lt;&gt;0),IF(OR($P162&gt;180,$P162/$AL162*1000&gt;400),"Over ceiling, confirm SKU","Within"),"n/a")</f>
        <v/>
      </c>
      <c r="AO162" s="51" t="n"/>
      <c r="AP162" s="51" t="n"/>
      <c r="AQ162" s="51" t="n"/>
      <c r="AR162" s="34" t="inlineStr">
        <is>
          <t>No enrichment entry, to confirm</t>
        </is>
      </c>
      <c r="AS162" s="34" t="inlineStr">
        <is>
          <t>BLANK -&gt; requires live Amazon.ca capture</t>
        </is>
      </c>
      <c r="AT162" s="34" t="inlineStr">
        <is>
          <t>Unverified commercial data</t>
        </is>
      </c>
    </row>
    <row r="163" ht="28" customHeight="1">
      <c r="A163" s="34" t="inlineStr">
        <is>
          <t>Mayawell</t>
        </is>
      </c>
      <c r="B163" s="34" t="inlineStr">
        <is>
          <t>Mayawell Prebiotic Soda | Mango Chili | 24 pack 355mL</t>
        </is>
      </c>
      <c r="C163" s="34" t="inlineStr">
        <is>
          <t>3) Functional beverage (still/sparkling)</t>
        </is>
      </c>
      <c r="D163" s="34" t="inlineStr">
        <is>
          <t>355 mL can</t>
        </is>
      </c>
      <c r="E163" s="48" t="n">
        <v>24</v>
      </c>
      <c r="F163" s="49" t="n"/>
      <c r="G163" s="50">
        <f>IF(AND(ISNUMBER($F163),ISNUMBER($E163),$E163&lt;&gt;0),$F163/$E163,"")</f>
        <v/>
      </c>
      <c r="H163" s="50">
        <f>IF(AND(ISNUMBER($F163),ISNUMBER($AL163),ISNUMBER($E163),($AL163*$E163)&lt;&gt;0),$F163/($AL163*$E163)*100,"")</f>
        <v/>
      </c>
      <c r="I163" s="51" t="n"/>
      <c r="J163" s="52" t="n"/>
      <c r="K163" s="50">
        <f>IF(AND(ISNUMBER($F163),ISNUMBER($J163)),$F163*(1-$J163),"")</f>
        <v/>
      </c>
      <c r="L163" s="51" t="n"/>
      <c r="M163" s="51" t="n"/>
      <c r="N163" s="50">
        <f>IF(ISNUMBER($F163),($F163-IF(ISNUMBER($AM163),$AM163,0))*(1-IF(ISNUMBER($J163),$J163,0)),"")</f>
        <v/>
      </c>
      <c r="O163" s="34" t="inlineStr">
        <is>
          <t>Mango Chili</t>
        </is>
      </c>
      <c r="P163" s="48" t="n">
        <v>0</v>
      </c>
      <c r="Q163" s="48" t="n">
        <v>20</v>
      </c>
      <c r="R163" s="34" t="inlineStr">
        <is>
          <t>Not listed</t>
        </is>
      </c>
      <c r="S163" s="48" t="n">
        <v>6</v>
      </c>
      <c r="T163" s="48" t="n">
        <v>40</v>
      </c>
      <c r="U163" s="34" t="inlineStr">
        <is>
          <t>Agave inulin</t>
        </is>
      </c>
      <c r="V163" s="34" t="inlineStr">
        <is>
          <t>Prebiotic agave fiber, gut health, low sugar, Latino owned</t>
        </is>
      </c>
      <c r="W163" s="51" t="n"/>
      <c r="X163" s="51" t="n"/>
      <c r="Y163" s="51" t="n"/>
      <c r="Z163" s="51" t="n"/>
      <c r="AA163" s="34" t="inlineStr">
        <is>
          <t>Low</t>
        </is>
      </c>
      <c r="AB163" s="34" t="inlineStr">
        <is>
          <t>Small emerging brand; limited footprint</t>
        </is>
      </c>
      <c r="AC163" s="34" t="inlineStr">
        <is>
          <t>Agave fiber prebiotic soda with bold flavours</t>
        </is>
      </c>
      <c r="AD163" s="34" t="inlineStr">
        <is>
          <t>Distinctive agave fiber prebiotic and adventurous flavours.</t>
        </is>
      </c>
      <c r="AE163" s="51" t="n"/>
      <c r="AF163" s="53">
        <f>IF(AND(ISNUMBER($P163),ISNUMBER($AL163),$AL163&lt;&gt;0),ROUND($P163/$AL163*100,1),"")</f>
        <v/>
      </c>
      <c r="AG163" s="54">
        <f>IF(AND(ISNUMBER($S163),ISNUMBER($AL163),$AL163&lt;&gt;0),ROUND($S163/$AL163*100,2),"")</f>
        <v/>
      </c>
      <c r="AH163" s="53">
        <f>IF(AND(ISNUMBER($Q163),ISNUMBER($AL163),$AL163&lt;&gt;0),ROUND($Q163/$AL163*100,1),"")</f>
        <v/>
      </c>
      <c r="AI163" s="48">
        <f>IF(ISNUMBER($S163),IF($S163&lt;=1,"Yes","No"),"n/a")</f>
        <v/>
      </c>
      <c r="AJ163" s="48">
        <f>IF(ISNUMBER($S163),ROUND(MAX(0,MIN(100,100-$S163*2.5-IF(ISNUMBER($T163),$T163,0)*0.12+IF($S163&lt;=1,12,0))),0),"")</f>
        <v/>
      </c>
      <c r="AK163" s="48">
        <f>IF(ISNUMBER($Q163),IF($Q163&gt;=100,20,IF($Q163&gt;=30,10,0)),0)+IF(ISNUMBER($R163),IF($R163&gt;=100,20,0),0)+IF(ISNUMBER($P163),IF($P163&gt;=150,20,IF($P163&gt;=50,12,5)),0)+IF(ISNUMBER($S163),IF($S163&lt;=1,15,0),0)</f>
        <v/>
      </c>
      <c r="AL163" s="48" t="n">
        <v>355</v>
      </c>
      <c r="AM163" s="49" t="n"/>
      <c r="AN163" s="48">
        <f>IF(AND(ISNUMBER($P163),ISNUMBER($AL163),$AL163&lt;&gt;0),IF(OR($P163&gt;180,$P163/$AL163*1000&gt;400),"Over ceiling, confirm SKU","Within"),"n/a")</f>
        <v/>
      </c>
      <c r="AO163" s="51" t="n"/>
      <c r="AP163" s="51" t="n"/>
      <c r="AQ163" s="51" t="n"/>
      <c r="AR163" s="34" t="inlineStr">
        <is>
          <t>No enrichment entry, to confirm</t>
        </is>
      </c>
      <c r="AS163" s="34" t="inlineStr">
        <is>
          <t>BLANK -&gt; requires live Amazon.ca capture</t>
        </is>
      </c>
      <c r="AT163" s="34" t="inlineStr">
        <is>
          <t>Unverified commercial data</t>
        </is>
      </c>
    </row>
    <row r="164" ht="28" customHeight="1">
      <c r="A164" s="34" t="inlineStr">
        <is>
          <t>Mayawell</t>
        </is>
      </c>
      <c r="B164" s="34" t="inlineStr">
        <is>
          <t>Mayawell Prebiotic Soda | Grapefruit Jalapeno | single 355mL</t>
        </is>
      </c>
      <c r="C164" s="34" t="inlineStr">
        <is>
          <t>3) Functional beverage (still/sparkling)</t>
        </is>
      </c>
      <c r="D164" s="34" t="inlineStr">
        <is>
          <t>355 mL can</t>
        </is>
      </c>
      <c r="E164" s="48" t="n">
        <v>1</v>
      </c>
      <c r="F164" s="49" t="n"/>
      <c r="G164" s="50">
        <f>IF(AND(ISNUMBER($F164),ISNUMBER($E164),$E164&lt;&gt;0),$F164/$E164,"")</f>
        <v/>
      </c>
      <c r="H164" s="50">
        <f>IF(AND(ISNUMBER($F164),ISNUMBER($AL164),ISNUMBER($E164),($AL164*$E164)&lt;&gt;0),$F164/($AL164*$E164)*100,"")</f>
        <v/>
      </c>
      <c r="I164" s="51" t="n"/>
      <c r="J164" s="52" t="n"/>
      <c r="K164" s="50">
        <f>IF(AND(ISNUMBER($F164),ISNUMBER($J164)),$F164*(1-$J164),"")</f>
        <v/>
      </c>
      <c r="L164" s="51" t="n"/>
      <c r="M164" s="51" t="n"/>
      <c r="N164" s="50">
        <f>IF(ISNUMBER($F164),($F164-IF(ISNUMBER($AM164),$AM164,0))*(1-IF(ISNUMBER($J164),$J164,0)),"")</f>
        <v/>
      </c>
      <c r="O164" s="34" t="inlineStr">
        <is>
          <t>Grapefruit Jalapeno</t>
        </is>
      </c>
      <c r="P164" s="48" t="n">
        <v>0</v>
      </c>
      <c r="Q164" s="48" t="n">
        <v>20</v>
      </c>
      <c r="R164" s="34" t="inlineStr">
        <is>
          <t>Not listed</t>
        </is>
      </c>
      <c r="S164" s="48" t="n">
        <v>6</v>
      </c>
      <c r="T164" s="48" t="n">
        <v>40</v>
      </c>
      <c r="U164" s="34" t="inlineStr">
        <is>
          <t>Agave inulin</t>
        </is>
      </c>
      <c r="V164" s="34" t="inlineStr">
        <is>
          <t>Prebiotic agave fiber, gut health, low sugar, Latino owned</t>
        </is>
      </c>
      <c r="W164" s="51" t="n"/>
      <c r="X164" s="51" t="n"/>
      <c r="Y164" s="51" t="n"/>
      <c r="Z164" s="51" t="n"/>
      <c r="AA164" s="34" t="inlineStr">
        <is>
          <t>Low</t>
        </is>
      </c>
      <c r="AB164" s="34" t="inlineStr">
        <is>
          <t>Small emerging brand; limited footprint</t>
        </is>
      </c>
      <c r="AC164" s="34" t="inlineStr">
        <is>
          <t>Agave fiber prebiotic soda with bold flavours</t>
        </is>
      </c>
      <c r="AD164" s="34" t="inlineStr">
        <is>
          <t>Distinctive agave fiber prebiotic and adventurous flavours.</t>
        </is>
      </c>
      <c r="AE164" s="51" t="n"/>
      <c r="AF164" s="53">
        <f>IF(AND(ISNUMBER($P164),ISNUMBER($AL164),$AL164&lt;&gt;0),ROUND($P164/$AL164*100,1),"")</f>
        <v/>
      </c>
      <c r="AG164" s="54">
        <f>IF(AND(ISNUMBER($S164),ISNUMBER($AL164),$AL164&lt;&gt;0),ROUND($S164/$AL164*100,2),"")</f>
        <v/>
      </c>
      <c r="AH164" s="53">
        <f>IF(AND(ISNUMBER($Q164),ISNUMBER($AL164),$AL164&lt;&gt;0),ROUND($Q164/$AL164*100,1),"")</f>
        <v/>
      </c>
      <c r="AI164" s="48">
        <f>IF(ISNUMBER($S164),IF($S164&lt;=1,"Yes","No"),"n/a")</f>
        <v/>
      </c>
      <c r="AJ164" s="48">
        <f>IF(ISNUMBER($S164),ROUND(MAX(0,MIN(100,100-$S164*2.5-IF(ISNUMBER($T164),$T164,0)*0.12+IF($S164&lt;=1,12,0))),0),"")</f>
        <v/>
      </c>
      <c r="AK164" s="48">
        <f>IF(ISNUMBER($Q164),IF($Q164&gt;=100,20,IF($Q164&gt;=30,10,0)),0)+IF(ISNUMBER($R164),IF($R164&gt;=100,20,0),0)+IF(ISNUMBER($P164),IF($P164&gt;=150,20,IF($P164&gt;=50,12,5)),0)+IF(ISNUMBER($S164),IF($S164&lt;=1,15,0),0)</f>
        <v/>
      </c>
      <c r="AL164" s="48" t="n">
        <v>355</v>
      </c>
      <c r="AM164" s="49" t="n"/>
      <c r="AN164" s="48">
        <f>IF(AND(ISNUMBER($P164),ISNUMBER($AL164),$AL164&lt;&gt;0),IF(OR($P164&gt;180,$P164/$AL164*1000&gt;400),"Over ceiling, confirm SKU","Within"),"n/a")</f>
        <v/>
      </c>
      <c r="AO164" s="51" t="n"/>
      <c r="AP164" s="51" t="n"/>
      <c r="AQ164" s="51" t="n"/>
      <c r="AR164" s="34" t="inlineStr">
        <is>
          <t>No enrichment entry, to confirm</t>
        </is>
      </c>
      <c r="AS164" s="34" t="inlineStr">
        <is>
          <t>BLANK -&gt; requires live Amazon.ca capture</t>
        </is>
      </c>
      <c r="AT164" s="34" t="inlineStr">
        <is>
          <t>Unverified commercial data</t>
        </is>
      </c>
    </row>
    <row r="165" ht="28" customHeight="1">
      <c r="A165" s="34" t="inlineStr">
        <is>
          <t>Mayawell</t>
        </is>
      </c>
      <c r="B165" s="34" t="inlineStr">
        <is>
          <t>Mayawell Prebiotic Soda | Grapefruit Jalapeno | 8 pack 355mL</t>
        </is>
      </c>
      <c r="C165" s="34" t="inlineStr">
        <is>
          <t>3) Functional beverage (still/sparkling)</t>
        </is>
      </c>
      <c r="D165" s="34" t="inlineStr">
        <is>
          <t>355 mL can</t>
        </is>
      </c>
      <c r="E165" s="48" t="n">
        <v>8</v>
      </c>
      <c r="F165" s="49" t="n"/>
      <c r="G165" s="50">
        <f>IF(AND(ISNUMBER($F165),ISNUMBER($E165),$E165&lt;&gt;0),$F165/$E165,"")</f>
        <v/>
      </c>
      <c r="H165" s="50">
        <f>IF(AND(ISNUMBER($F165),ISNUMBER($AL165),ISNUMBER($E165),($AL165*$E165)&lt;&gt;0),$F165/($AL165*$E165)*100,"")</f>
        <v/>
      </c>
      <c r="I165" s="51" t="n"/>
      <c r="J165" s="52" t="n"/>
      <c r="K165" s="50">
        <f>IF(AND(ISNUMBER($F165),ISNUMBER($J165)),$F165*(1-$J165),"")</f>
        <v/>
      </c>
      <c r="L165" s="51" t="n"/>
      <c r="M165" s="51" t="n"/>
      <c r="N165" s="50">
        <f>IF(ISNUMBER($F165),($F165-IF(ISNUMBER($AM165),$AM165,0))*(1-IF(ISNUMBER($J165),$J165,0)),"")</f>
        <v/>
      </c>
      <c r="O165" s="34" t="inlineStr">
        <is>
          <t>Grapefruit Jalapeno</t>
        </is>
      </c>
      <c r="P165" s="48" t="n">
        <v>0</v>
      </c>
      <c r="Q165" s="48" t="n">
        <v>20</v>
      </c>
      <c r="R165" s="34" t="inlineStr">
        <is>
          <t>Not listed</t>
        </is>
      </c>
      <c r="S165" s="48" t="n">
        <v>6</v>
      </c>
      <c r="T165" s="48" t="n">
        <v>40</v>
      </c>
      <c r="U165" s="34" t="inlineStr">
        <is>
          <t>Agave inulin</t>
        </is>
      </c>
      <c r="V165" s="34" t="inlineStr">
        <is>
          <t>Prebiotic agave fiber, gut health, low sugar, Latino owned</t>
        </is>
      </c>
      <c r="W165" s="51" t="n"/>
      <c r="X165" s="51" t="n"/>
      <c r="Y165" s="51" t="n"/>
      <c r="Z165" s="51" t="n"/>
      <c r="AA165" s="34" t="inlineStr">
        <is>
          <t>Low</t>
        </is>
      </c>
      <c r="AB165" s="34" t="inlineStr">
        <is>
          <t>Small emerging brand; limited footprint</t>
        </is>
      </c>
      <c r="AC165" s="34" t="inlineStr">
        <is>
          <t>Agave fiber prebiotic soda with bold flavours</t>
        </is>
      </c>
      <c r="AD165" s="34" t="inlineStr">
        <is>
          <t>Distinctive agave fiber prebiotic and adventurous flavours.</t>
        </is>
      </c>
      <c r="AE165" s="51" t="n"/>
      <c r="AF165" s="53">
        <f>IF(AND(ISNUMBER($P165),ISNUMBER($AL165),$AL165&lt;&gt;0),ROUND($P165/$AL165*100,1),"")</f>
        <v/>
      </c>
      <c r="AG165" s="54">
        <f>IF(AND(ISNUMBER($S165),ISNUMBER($AL165),$AL165&lt;&gt;0),ROUND($S165/$AL165*100,2),"")</f>
        <v/>
      </c>
      <c r="AH165" s="53">
        <f>IF(AND(ISNUMBER($Q165),ISNUMBER($AL165),$AL165&lt;&gt;0),ROUND($Q165/$AL165*100,1),"")</f>
        <v/>
      </c>
      <c r="AI165" s="48">
        <f>IF(ISNUMBER($S165),IF($S165&lt;=1,"Yes","No"),"n/a")</f>
        <v/>
      </c>
      <c r="AJ165" s="48">
        <f>IF(ISNUMBER($S165),ROUND(MAX(0,MIN(100,100-$S165*2.5-IF(ISNUMBER($T165),$T165,0)*0.12+IF($S165&lt;=1,12,0))),0),"")</f>
        <v/>
      </c>
      <c r="AK165" s="48">
        <f>IF(ISNUMBER($Q165),IF($Q165&gt;=100,20,IF($Q165&gt;=30,10,0)),0)+IF(ISNUMBER($R165),IF($R165&gt;=100,20,0),0)+IF(ISNUMBER($P165),IF($P165&gt;=150,20,IF($P165&gt;=50,12,5)),0)+IF(ISNUMBER($S165),IF($S165&lt;=1,15,0),0)</f>
        <v/>
      </c>
      <c r="AL165" s="48" t="n">
        <v>355</v>
      </c>
      <c r="AM165" s="49" t="n"/>
      <c r="AN165" s="48">
        <f>IF(AND(ISNUMBER($P165),ISNUMBER($AL165),$AL165&lt;&gt;0),IF(OR($P165&gt;180,$P165/$AL165*1000&gt;400),"Over ceiling, confirm SKU","Within"),"n/a")</f>
        <v/>
      </c>
      <c r="AO165" s="51" t="n"/>
      <c r="AP165" s="51" t="n"/>
      <c r="AQ165" s="51" t="n"/>
      <c r="AR165" s="34" t="inlineStr">
        <is>
          <t>No enrichment entry, to confirm</t>
        </is>
      </c>
      <c r="AS165" s="34" t="inlineStr">
        <is>
          <t>BLANK -&gt; requires live Amazon.ca capture</t>
        </is>
      </c>
      <c r="AT165" s="34" t="inlineStr">
        <is>
          <t>Unverified commercial data</t>
        </is>
      </c>
    </row>
    <row r="166" ht="28" customHeight="1">
      <c r="A166" s="34" t="inlineStr">
        <is>
          <t>Mayawell</t>
        </is>
      </c>
      <c r="B166" s="34" t="inlineStr">
        <is>
          <t>Mayawell Prebiotic Soda | Grapefruit Jalapeno | 12 pack 355mL</t>
        </is>
      </c>
      <c r="C166" s="34" t="inlineStr">
        <is>
          <t>3) Functional beverage (still/sparkling)</t>
        </is>
      </c>
      <c r="D166" s="34" t="inlineStr">
        <is>
          <t>355 mL can</t>
        </is>
      </c>
      <c r="E166" s="48" t="n">
        <v>12</v>
      </c>
      <c r="F166" s="49" t="n"/>
      <c r="G166" s="50">
        <f>IF(AND(ISNUMBER($F166),ISNUMBER($E166),$E166&lt;&gt;0),$F166/$E166,"")</f>
        <v/>
      </c>
      <c r="H166" s="50">
        <f>IF(AND(ISNUMBER($F166),ISNUMBER($AL166),ISNUMBER($E166),($AL166*$E166)&lt;&gt;0),$F166/($AL166*$E166)*100,"")</f>
        <v/>
      </c>
      <c r="I166" s="51" t="n"/>
      <c r="J166" s="52" t="n"/>
      <c r="K166" s="50">
        <f>IF(AND(ISNUMBER($F166),ISNUMBER($J166)),$F166*(1-$J166),"")</f>
        <v/>
      </c>
      <c r="L166" s="51" t="n"/>
      <c r="M166" s="51" t="n"/>
      <c r="N166" s="50">
        <f>IF(ISNUMBER($F166),($F166-IF(ISNUMBER($AM166),$AM166,0))*(1-IF(ISNUMBER($J166),$J166,0)),"")</f>
        <v/>
      </c>
      <c r="O166" s="34" t="inlineStr">
        <is>
          <t>Grapefruit Jalapeno</t>
        </is>
      </c>
      <c r="P166" s="48" t="n">
        <v>0</v>
      </c>
      <c r="Q166" s="48" t="n">
        <v>20</v>
      </c>
      <c r="R166" s="34" t="inlineStr">
        <is>
          <t>Not listed</t>
        </is>
      </c>
      <c r="S166" s="48" t="n">
        <v>6</v>
      </c>
      <c r="T166" s="48" t="n">
        <v>40</v>
      </c>
      <c r="U166" s="34" t="inlineStr">
        <is>
          <t>Agave inulin</t>
        </is>
      </c>
      <c r="V166" s="34" t="inlineStr">
        <is>
          <t>Prebiotic agave fiber, gut health, low sugar, Latino owned</t>
        </is>
      </c>
      <c r="W166" s="51" t="n"/>
      <c r="X166" s="51" t="n"/>
      <c r="Y166" s="51" t="n"/>
      <c r="Z166" s="51" t="n"/>
      <c r="AA166" s="34" t="inlineStr">
        <is>
          <t>Low</t>
        </is>
      </c>
      <c r="AB166" s="34" t="inlineStr">
        <is>
          <t>Small emerging brand; limited footprint</t>
        </is>
      </c>
      <c r="AC166" s="34" t="inlineStr">
        <is>
          <t>Agave fiber prebiotic soda with bold flavours</t>
        </is>
      </c>
      <c r="AD166" s="34" t="inlineStr">
        <is>
          <t>Distinctive agave fiber prebiotic and adventurous flavours.</t>
        </is>
      </c>
      <c r="AE166" s="51" t="n"/>
      <c r="AF166" s="53">
        <f>IF(AND(ISNUMBER($P166),ISNUMBER($AL166),$AL166&lt;&gt;0),ROUND($P166/$AL166*100,1),"")</f>
        <v/>
      </c>
      <c r="AG166" s="54">
        <f>IF(AND(ISNUMBER($S166),ISNUMBER($AL166),$AL166&lt;&gt;0),ROUND($S166/$AL166*100,2),"")</f>
        <v/>
      </c>
      <c r="AH166" s="53">
        <f>IF(AND(ISNUMBER($Q166),ISNUMBER($AL166),$AL166&lt;&gt;0),ROUND($Q166/$AL166*100,1),"")</f>
        <v/>
      </c>
      <c r="AI166" s="48">
        <f>IF(ISNUMBER($S166),IF($S166&lt;=1,"Yes","No"),"n/a")</f>
        <v/>
      </c>
      <c r="AJ166" s="48">
        <f>IF(ISNUMBER($S166),ROUND(MAX(0,MIN(100,100-$S166*2.5-IF(ISNUMBER($T166),$T166,0)*0.12+IF($S166&lt;=1,12,0))),0),"")</f>
        <v/>
      </c>
      <c r="AK166" s="48">
        <f>IF(ISNUMBER($Q166),IF($Q166&gt;=100,20,IF($Q166&gt;=30,10,0)),0)+IF(ISNUMBER($R166),IF($R166&gt;=100,20,0),0)+IF(ISNUMBER($P166),IF($P166&gt;=150,20,IF($P166&gt;=50,12,5)),0)+IF(ISNUMBER($S166),IF($S166&lt;=1,15,0),0)</f>
        <v/>
      </c>
      <c r="AL166" s="48" t="n">
        <v>355</v>
      </c>
      <c r="AM166" s="49" t="n"/>
      <c r="AN166" s="48">
        <f>IF(AND(ISNUMBER($P166),ISNUMBER($AL166),$AL166&lt;&gt;0),IF(OR($P166&gt;180,$P166/$AL166*1000&gt;400),"Over ceiling, confirm SKU","Within"),"n/a")</f>
        <v/>
      </c>
      <c r="AO166" s="51" t="n"/>
      <c r="AP166" s="51" t="n"/>
      <c r="AQ166" s="51" t="n"/>
      <c r="AR166" s="34" t="inlineStr">
        <is>
          <t>No enrichment entry, to confirm</t>
        </is>
      </c>
      <c r="AS166" s="34" t="inlineStr">
        <is>
          <t>BLANK -&gt; requires live Amazon.ca capture</t>
        </is>
      </c>
      <c r="AT166" s="34" t="inlineStr">
        <is>
          <t>Unverified commercial data</t>
        </is>
      </c>
    </row>
    <row r="167" ht="28" customHeight="1">
      <c r="A167" s="34" t="inlineStr">
        <is>
          <t>Mayawell</t>
        </is>
      </c>
      <c r="B167" s="34" t="inlineStr">
        <is>
          <t>Mayawell Prebiotic Soda | Grapefruit Jalapeno | 15 pack 355mL</t>
        </is>
      </c>
      <c r="C167" s="34" t="inlineStr">
        <is>
          <t>3) Functional beverage (still/sparkling)</t>
        </is>
      </c>
      <c r="D167" s="34" t="inlineStr">
        <is>
          <t>355 mL can</t>
        </is>
      </c>
      <c r="E167" s="48" t="n">
        <v>15</v>
      </c>
      <c r="F167" s="49" t="n"/>
      <c r="G167" s="50">
        <f>IF(AND(ISNUMBER($F167),ISNUMBER($E167),$E167&lt;&gt;0),$F167/$E167,"")</f>
        <v/>
      </c>
      <c r="H167" s="50">
        <f>IF(AND(ISNUMBER($F167),ISNUMBER($AL167),ISNUMBER($E167),($AL167*$E167)&lt;&gt;0),$F167/($AL167*$E167)*100,"")</f>
        <v/>
      </c>
      <c r="I167" s="51" t="n"/>
      <c r="J167" s="52" t="n"/>
      <c r="K167" s="50">
        <f>IF(AND(ISNUMBER($F167),ISNUMBER($J167)),$F167*(1-$J167),"")</f>
        <v/>
      </c>
      <c r="L167" s="51" t="n"/>
      <c r="M167" s="51" t="n"/>
      <c r="N167" s="50">
        <f>IF(ISNUMBER($F167),($F167-IF(ISNUMBER($AM167),$AM167,0))*(1-IF(ISNUMBER($J167),$J167,0)),"")</f>
        <v/>
      </c>
      <c r="O167" s="34" t="inlineStr">
        <is>
          <t>Grapefruit Jalapeno</t>
        </is>
      </c>
      <c r="P167" s="48" t="n">
        <v>0</v>
      </c>
      <c r="Q167" s="48" t="n">
        <v>20</v>
      </c>
      <c r="R167" s="34" t="inlineStr">
        <is>
          <t>Not listed</t>
        </is>
      </c>
      <c r="S167" s="48" t="n">
        <v>6</v>
      </c>
      <c r="T167" s="48" t="n">
        <v>40</v>
      </c>
      <c r="U167" s="34" t="inlineStr">
        <is>
          <t>Agave inulin</t>
        </is>
      </c>
      <c r="V167" s="34" t="inlineStr">
        <is>
          <t>Prebiotic agave fiber, gut health, low sugar, Latino owned</t>
        </is>
      </c>
      <c r="W167" s="51" t="n"/>
      <c r="X167" s="51" t="n"/>
      <c r="Y167" s="51" t="n"/>
      <c r="Z167" s="51" t="n"/>
      <c r="AA167" s="34" t="inlineStr">
        <is>
          <t>Low</t>
        </is>
      </c>
      <c r="AB167" s="34" t="inlineStr">
        <is>
          <t>Small emerging brand; limited footprint</t>
        </is>
      </c>
      <c r="AC167" s="34" t="inlineStr">
        <is>
          <t>Agave fiber prebiotic soda with bold flavours</t>
        </is>
      </c>
      <c r="AD167" s="34" t="inlineStr">
        <is>
          <t>Distinctive agave fiber prebiotic and adventurous flavours.</t>
        </is>
      </c>
      <c r="AE167" s="51" t="n"/>
      <c r="AF167" s="53">
        <f>IF(AND(ISNUMBER($P167),ISNUMBER($AL167),$AL167&lt;&gt;0),ROUND($P167/$AL167*100,1),"")</f>
        <v/>
      </c>
      <c r="AG167" s="54">
        <f>IF(AND(ISNUMBER($S167),ISNUMBER($AL167),$AL167&lt;&gt;0),ROUND($S167/$AL167*100,2),"")</f>
        <v/>
      </c>
      <c r="AH167" s="53">
        <f>IF(AND(ISNUMBER($Q167),ISNUMBER($AL167),$AL167&lt;&gt;0),ROUND($Q167/$AL167*100,1),"")</f>
        <v/>
      </c>
      <c r="AI167" s="48">
        <f>IF(ISNUMBER($S167),IF($S167&lt;=1,"Yes","No"),"n/a")</f>
        <v/>
      </c>
      <c r="AJ167" s="48">
        <f>IF(ISNUMBER($S167),ROUND(MAX(0,MIN(100,100-$S167*2.5-IF(ISNUMBER($T167),$T167,0)*0.12+IF($S167&lt;=1,12,0))),0),"")</f>
        <v/>
      </c>
      <c r="AK167" s="48">
        <f>IF(ISNUMBER($Q167),IF($Q167&gt;=100,20,IF($Q167&gt;=30,10,0)),0)+IF(ISNUMBER($R167),IF($R167&gt;=100,20,0),0)+IF(ISNUMBER($P167),IF($P167&gt;=150,20,IF($P167&gt;=50,12,5)),0)+IF(ISNUMBER($S167),IF($S167&lt;=1,15,0),0)</f>
        <v/>
      </c>
      <c r="AL167" s="48" t="n">
        <v>355</v>
      </c>
      <c r="AM167" s="49" t="n"/>
      <c r="AN167" s="48">
        <f>IF(AND(ISNUMBER($P167),ISNUMBER($AL167),$AL167&lt;&gt;0),IF(OR($P167&gt;180,$P167/$AL167*1000&gt;400),"Over ceiling, confirm SKU","Within"),"n/a")</f>
        <v/>
      </c>
      <c r="AO167" s="51" t="n"/>
      <c r="AP167" s="51" t="n"/>
      <c r="AQ167" s="51" t="n"/>
      <c r="AR167" s="34" t="inlineStr">
        <is>
          <t>No enrichment entry, to confirm</t>
        </is>
      </c>
      <c r="AS167" s="34" t="inlineStr">
        <is>
          <t>BLANK -&gt; requires live Amazon.ca capture</t>
        </is>
      </c>
      <c r="AT167" s="34" t="inlineStr">
        <is>
          <t>Unverified commercial data</t>
        </is>
      </c>
    </row>
    <row r="168" ht="28" customHeight="1">
      <c r="A168" s="34" t="inlineStr">
        <is>
          <t>Mayawell</t>
        </is>
      </c>
      <c r="B168" s="34" t="inlineStr">
        <is>
          <t>Mayawell Prebiotic Soda | Grapefruit Jalapeno | 18 pack 355mL</t>
        </is>
      </c>
      <c r="C168" s="34" t="inlineStr">
        <is>
          <t>3) Functional beverage (still/sparkling)</t>
        </is>
      </c>
      <c r="D168" s="34" t="inlineStr">
        <is>
          <t>355 mL can</t>
        </is>
      </c>
      <c r="E168" s="48" t="n">
        <v>18</v>
      </c>
      <c r="F168" s="49" t="n"/>
      <c r="G168" s="50">
        <f>IF(AND(ISNUMBER($F168),ISNUMBER($E168),$E168&lt;&gt;0),$F168/$E168,"")</f>
        <v/>
      </c>
      <c r="H168" s="50">
        <f>IF(AND(ISNUMBER($F168),ISNUMBER($AL168),ISNUMBER($E168),($AL168*$E168)&lt;&gt;0),$F168/($AL168*$E168)*100,"")</f>
        <v/>
      </c>
      <c r="I168" s="51" t="n"/>
      <c r="J168" s="52" t="n"/>
      <c r="K168" s="50">
        <f>IF(AND(ISNUMBER($F168),ISNUMBER($J168)),$F168*(1-$J168),"")</f>
        <v/>
      </c>
      <c r="L168" s="51" t="n"/>
      <c r="M168" s="51" t="n"/>
      <c r="N168" s="50">
        <f>IF(ISNUMBER($F168),($F168-IF(ISNUMBER($AM168),$AM168,0))*(1-IF(ISNUMBER($J168),$J168,0)),"")</f>
        <v/>
      </c>
      <c r="O168" s="34" t="inlineStr">
        <is>
          <t>Grapefruit Jalapeno</t>
        </is>
      </c>
      <c r="P168" s="48" t="n">
        <v>0</v>
      </c>
      <c r="Q168" s="48" t="n">
        <v>20</v>
      </c>
      <c r="R168" s="34" t="inlineStr">
        <is>
          <t>Not listed</t>
        </is>
      </c>
      <c r="S168" s="48" t="n">
        <v>6</v>
      </c>
      <c r="T168" s="48" t="n">
        <v>40</v>
      </c>
      <c r="U168" s="34" t="inlineStr">
        <is>
          <t>Agave inulin</t>
        </is>
      </c>
      <c r="V168" s="34" t="inlineStr">
        <is>
          <t>Prebiotic agave fiber, gut health, low sugar, Latino owned</t>
        </is>
      </c>
      <c r="W168" s="51" t="n"/>
      <c r="X168" s="51" t="n"/>
      <c r="Y168" s="51" t="n"/>
      <c r="Z168" s="51" t="n"/>
      <c r="AA168" s="34" t="inlineStr">
        <is>
          <t>Low</t>
        </is>
      </c>
      <c r="AB168" s="34" t="inlineStr">
        <is>
          <t>Small emerging brand; limited footprint</t>
        </is>
      </c>
      <c r="AC168" s="34" t="inlineStr">
        <is>
          <t>Agave fiber prebiotic soda with bold flavours</t>
        </is>
      </c>
      <c r="AD168" s="34" t="inlineStr">
        <is>
          <t>Distinctive agave fiber prebiotic and adventurous flavours.</t>
        </is>
      </c>
      <c r="AE168" s="51" t="n"/>
      <c r="AF168" s="53">
        <f>IF(AND(ISNUMBER($P168),ISNUMBER($AL168),$AL168&lt;&gt;0),ROUND($P168/$AL168*100,1),"")</f>
        <v/>
      </c>
      <c r="AG168" s="54">
        <f>IF(AND(ISNUMBER($S168),ISNUMBER($AL168),$AL168&lt;&gt;0),ROUND($S168/$AL168*100,2),"")</f>
        <v/>
      </c>
      <c r="AH168" s="53">
        <f>IF(AND(ISNUMBER($Q168),ISNUMBER($AL168),$AL168&lt;&gt;0),ROUND($Q168/$AL168*100,1),"")</f>
        <v/>
      </c>
      <c r="AI168" s="48">
        <f>IF(ISNUMBER($S168),IF($S168&lt;=1,"Yes","No"),"n/a")</f>
        <v/>
      </c>
      <c r="AJ168" s="48">
        <f>IF(ISNUMBER($S168),ROUND(MAX(0,MIN(100,100-$S168*2.5-IF(ISNUMBER($T168),$T168,0)*0.12+IF($S168&lt;=1,12,0))),0),"")</f>
        <v/>
      </c>
      <c r="AK168" s="48">
        <f>IF(ISNUMBER($Q168),IF($Q168&gt;=100,20,IF($Q168&gt;=30,10,0)),0)+IF(ISNUMBER($R168),IF($R168&gt;=100,20,0),0)+IF(ISNUMBER($P168),IF($P168&gt;=150,20,IF($P168&gt;=50,12,5)),0)+IF(ISNUMBER($S168),IF($S168&lt;=1,15,0),0)</f>
        <v/>
      </c>
      <c r="AL168" s="48" t="n">
        <v>355</v>
      </c>
      <c r="AM168" s="49" t="n"/>
      <c r="AN168" s="48">
        <f>IF(AND(ISNUMBER($P168),ISNUMBER($AL168),$AL168&lt;&gt;0),IF(OR($P168&gt;180,$P168/$AL168*1000&gt;400),"Over ceiling, confirm SKU","Within"),"n/a")</f>
        <v/>
      </c>
      <c r="AO168" s="51" t="n"/>
      <c r="AP168" s="51" t="n"/>
      <c r="AQ168" s="51" t="n"/>
      <c r="AR168" s="34" t="inlineStr">
        <is>
          <t>No enrichment entry, to confirm</t>
        </is>
      </c>
      <c r="AS168" s="34" t="inlineStr">
        <is>
          <t>BLANK -&gt; requires live Amazon.ca capture</t>
        </is>
      </c>
      <c r="AT168" s="34" t="inlineStr">
        <is>
          <t>Unverified commercial data</t>
        </is>
      </c>
    </row>
    <row r="169" ht="28" customHeight="1">
      <c r="A169" s="34" t="inlineStr">
        <is>
          <t>Mayawell</t>
        </is>
      </c>
      <c r="B169" s="34" t="inlineStr">
        <is>
          <t>Mayawell Prebiotic Soda | Grapefruit Jalapeno | 24 pack 355mL</t>
        </is>
      </c>
      <c r="C169" s="34" t="inlineStr">
        <is>
          <t>3) Functional beverage (still/sparkling)</t>
        </is>
      </c>
      <c r="D169" s="34" t="inlineStr">
        <is>
          <t>355 mL can</t>
        </is>
      </c>
      <c r="E169" s="48" t="n">
        <v>24</v>
      </c>
      <c r="F169" s="49" t="n"/>
      <c r="G169" s="50">
        <f>IF(AND(ISNUMBER($F169),ISNUMBER($E169),$E169&lt;&gt;0),$F169/$E169,"")</f>
        <v/>
      </c>
      <c r="H169" s="50">
        <f>IF(AND(ISNUMBER($F169),ISNUMBER($AL169),ISNUMBER($E169),($AL169*$E169)&lt;&gt;0),$F169/($AL169*$E169)*100,"")</f>
        <v/>
      </c>
      <c r="I169" s="51" t="n"/>
      <c r="J169" s="52" t="n"/>
      <c r="K169" s="50">
        <f>IF(AND(ISNUMBER($F169),ISNUMBER($J169)),$F169*(1-$J169),"")</f>
        <v/>
      </c>
      <c r="L169" s="51" t="n"/>
      <c r="M169" s="51" t="n"/>
      <c r="N169" s="50">
        <f>IF(ISNUMBER($F169),($F169-IF(ISNUMBER($AM169),$AM169,0))*(1-IF(ISNUMBER($J169),$J169,0)),"")</f>
        <v/>
      </c>
      <c r="O169" s="34" t="inlineStr">
        <is>
          <t>Grapefruit Jalapeno</t>
        </is>
      </c>
      <c r="P169" s="48" t="n">
        <v>0</v>
      </c>
      <c r="Q169" s="48" t="n">
        <v>20</v>
      </c>
      <c r="R169" s="34" t="inlineStr">
        <is>
          <t>Not listed</t>
        </is>
      </c>
      <c r="S169" s="48" t="n">
        <v>6</v>
      </c>
      <c r="T169" s="48" t="n">
        <v>40</v>
      </c>
      <c r="U169" s="34" t="inlineStr">
        <is>
          <t>Agave inulin</t>
        </is>
      </c>
      <c r="V169" s="34" t="inlineStr">
        <is>
          <t>Prebiotic agave fiber, gut health, low sugar, Latino owned</t>
        </is>
      </c>
      <c r="W169" s="51" t="n"/>
      <c r="X169" s="51" t="n"/>
      <c r="Y169" s="51" t="n"/>
      <c r="Z169" s="51" t="n"/>
      <c r="AA169" s="34" t="inlineStr">
        <is>
          <t>Low</t>
        </is>
      </c>
      <c r="AB169" s="34" t="inlineStr">
        <is>
          <t>Small emerging brand; limited footprint</t>
        </is>
      </c>
      <c r="AC169" s="34" t="inlineStr">
        <is>
          <t>Agave fiber prebiotic soda with bold flavours</t>
        </is>
      </c>
      <c r="AD169" s="34" t="inlineStr">
        <is>
          <t>Distinctive agave fiber prebiotic and adventurous flavours.</t>
        </is>
      </c>
      <c r="AE169" s="51" t="n"/>
      <c r="AF169" s="53">
        <f>IF(AND(ISNUMBER($P169),ISNUMBER($AL169),$AL169&lt;&gt;0),ROUND($P169/$AL169*100,1),"")</f>
        <v/>
      </c>
      <c r="AG169" s="54">
        <f>IF(AND(ISNUMBER($S169),ISNUMBER($AL169),$AL169&lt;&gt;0),ROUND($S169/$AL169*100,2),"")</f>
        <v/>
      </c>
      <c r="AH169" s="53">
        <f>IF(AND(ISNUMBER($Q169),ISNUMBER($AL169),$AL169&lt;&gt;0),ROUND($Q169/$AL169*100,1),"")</f>
        <v/>
      </c>
      <c r="AI169" s="48">
        <f>IF(ISNUMBER($S169),IF($S169&lt;=1,"Yes","No"),"n/a")</f>
        <v/>
      </c>
      <c r="AJ169" s="48">
        <f>IF(ISNUMBER($S169),ROUND(MAX(0,MIN(100,100-$S169*2.5-IF(ISNUMBER($T169),$T169,0)*0.12+IF($S169&lt;=1,12,0))),0),"")</f>
        <v/>
      </c>
      <c r="AK169" s="48">
        <f>IF(ISNUMBER($Q169),IF($Q169&gt;=100,20,IF($Q169&gt;=30,10,0)),0)+IF(ISNUMBER($R169),IF($R169&gt;=100,20,0),0)+IF(ISNUMBER($P169),IF($P169&gt;=150,20,IF($P169&gt;=50,12,5)),0)+IF(ISNUMBER($S169),IF($S169&lt;=1,15,0),0)</f>
        <v/>
      </c>
      <c r="AL169" s="48" t="n">
        <v>355</v>
      </c>
      <c r="AM169" s="49" t="n"/>
      <c r="AN169" s="48">
        <f>IF(AND(ISNUMBER($P169),ISNUMBER($AL169),$AL169&lt;&gt;0),IF(OR($P169&gt;180,$P169/$AL169*1000&gt;400),"Over ceiling, confirm SKU","Within"),"n/a")</f>
        <v/>
      </c>
      <c r="AO169" s="51" t="n"/>
      <c r="AP169" s="51" t="n"/>
      <c r="AQ169" s="51" t="n"/>
      <c r="AR169" s="34" t="inlineStr">
        <is>
          <t>No enrichment entry, to confirm</t>
        </is>
      </c>
      <c r="AS169" s="34" t="inlineStr">
        <is>
          <t>BLANK -&gt; requires live Amazon.ca capture</t>
        </is>
      </c>
      <c r="AT169" s="34" t="inlineStr">
        <is>
          <t>Unverified commercial data</t>
        </is>
      </c>
    </row>
    <row r="170" ht="28" customHeight="1">
      <c r="A170" s="34" t="inlineStr">
        <is>
          <t>De La Calle</t>
        </is>
      </c>
      <c r="B170" s="34" t="inlineStr">
        <is>
          <t>De La Calle Tepache | Tamarindo | single 355mL</t>
        </is>
      </c>
      <c r="C170" s="34" t="inlineStr">
        <is>
          <t>3) Functional beverage (still/sparkling)</t>
        </is>
      </c>
      <c r="D170" s="34" t="inlineStr">
        <is>
          <t>355 mL can</t>
        </is>
      </c>
      <c r="E170" s="48" t="n">
        <v>1</v>
      </c>
      <c r="F170" s="49" t="n"/>
      <c r="G170" s="50">
        <f>IF(AND(ISNUMBER($F170),ISNUMBER($E170),$E170&lt;&gt;0),$F170/$E170,"")</f>
        <v/>
      </c>
      <c r="H170" s="50">
        <f>IF(AND(ISNUMBER($F170),ISNUMBER($AL170),ISNUMBER($E170),($AL170*$E170)&lt;&gt;0),$F170/($AL170*$E170)*100,"")</f>
        <v/>
      </c>
      <c r="I170" s="51" t="n"/>
      <c r="J170" s="52" t="n"/>
      <c r="K170" s="50">
        <f>IF(AND(ISNUMBER($F170),ISNUMBER($J170)),$F170*(1-$J170),"")</f>
        <v/>
      </c>
      <c r="L170" s="51" t="n"/>
      <c r="M170" s="51" t="n"/>
      <c r="N170" s="50">
        <f>IF(ISNUMBER($F170),($F170-IF(ISNUMBER($AM170),$AM170,0))*(1-IF(ISNUMBER($J170),$J170,0)),"")</f>
        <v/>
      </c>
      <c r="O170" s="34" t="inlineStr">
        <is>
          <t>Tamarindo</t>
        </is>
      </c>
      <c r="P170" s="48" t="n">
        <v>0</v>
      </c>
      <c r="Q170" s="48" t="n">
        <v>15</v>
      </c>
      <c r="R170" s="34" t="inlineStr">
        <is>
          <t>Not listed</t>
        </is>
      </c>
      <c r="S170" s="48" t="n">
        <v>6</v>
      </c>
      <c r="T170" s="48" t="n">
        <v>45</v>
      </c>
      <c r="U170" s="34" t="inlineStr">
        <is>
          <t>Fermented pineapple + agave</t>
        </is>
      </c>
      <c r="V170" s="34" t="inlineStr">
        <is>
          <t>Fermented prebiotic tepache, gut health, low sugar</t>
        </is>
      </c>
      <c r="W170" s="51" t="n"/>
      <c r="X170" s="51" t="n"/>
      <c r="Y170" s="51" t="n"/>
      <c r="Z170" s="51" t="n"/>
      <c r="AA170" s="34" t="inlineStr">
        <is>
          <t>Low</t>
        </is>
      </c>
      <c r="AB170" s="34" t="inlineStr">
        <is>
          <t>Niche fermented soda entrant</t>
        </is>
      </c>
      <c r="AC170" s="34" t="inlineStr">
        <is>
          <t>Traditional Mexican fermented tepache, modernized</t>
        </is>
      </c>
      <c r="AD170" s="34" t="inlineStr">
        <is>
          <t>Authentic fermented tepache with a prebiotic angle.</t>
        </is>
      </c>
      <c r="AE170" s="51" t="n"/>
      <c r="AF170" s="53">
        <f>IF(AND(ISNUMBER($P170),ISNUMBER($AL170),$AL170&lt;&gt;0),ROUND($P170/$AL170*100,1),"")</f>
        <v/>
      </c>
      <c r="AG170" s="54">
        <f>IF(AND(ISNUMBER($S170),ISNUMBER($AL170),$AL170&lt;&gt;0),ROUND($S170/$AL170*100,2),"")</f>
        <v/>
      </c>
      <c r="AH170" s="53">
        <f>IF(AND(ISNUMBER($Q170),ISNUMBER($AL170),$AL170&lt;&gt;0),ROUND($Q170/$AL170*100,1),"")</f>
        <v/>
      </c>
      <c r="AI170" s="48">
        <f>IF(ISNUMBER($S170),IF($S170&lt;=1,"Yes","No"),"n/a")</f>
        <v/>
      </c>
      <c r="AJ170" s="48">
        <f>IF(ISNUMBER($S170),ROUND(MAX(0,MIN(100,100-$S170*2.5-IF(ISNUMBER($T170),$T170,0)*0.12+IF($S170&lt;=1,12,0))),0),"")</f>
        <v/>
      </c>
      <c r="AK170" s="48">
        <f>IF(ISNUMBER($Q170),IF($Q170&gt;=100,20,IF($Q170&gt;=30,10,0)),0)+IF(ISNUMBER($R170),IF($R170&gt;=100,20,0),0)+IF(ISNUMBER($P170),IF($P170&gt;=150,20,IF($P170&gt;=50,12,5)),0)+IF(ISNUMBER($S170),IF($S170&lt;=1,15,0),0)</f>
        <v/>
      </c>
      <c r="AL170" s="48" t="n">
        <v>355</v>
      </c>
      <c r="AM170" s="49" t="n"/>
      <c r="AN170" s="48">
        <f>IF(AND(ISNUMBER($P170),ISNUMBER($AL170),$AL170&lt;&gt;0),IF(OR($P170&gt;180,$P170/$AL170*1000&gt;400),"Over ceiling, confirm SKU","Within"),"n/a")</f>
        <v/>
      </c>
      <c r="AO170" s="51" t="n"/>
      <c r="AP170" s="51" t="n"/>
      <c r="AQ170" s="51" t="n"/>
      <c r="AR170" s="34" t="inlineStr">
        <is>
          <t>No enrichment entry, to confirm</t>
        </is>
      </c>
      <c r="AS170" s="34" t="inlineStr">
        <is>
          <t>BLANK -&gt; requires live Amazon.ca capture</t>
        </is>
      </c>
      <c r="AT170" s="34" t="inlineStr">
        <is>
          <t>Unverified commercial data</t>
        </is>
      </c>
    </row>
    <row r="171" ht="28" customHeight="1">
      <c r="A171" s="34" t="inlineStr">
        <is>
          <t>De La Calle</t>
        </is>
      </c>
      <c r="B171" s="34" t="inlineStr">
        <is>
          <t>De La Calle Tepache | Tamarindo | 8 pack 355mL</t>
        </is>
      </c>
      <c r="C171" s="34" t="inlineStr">
        <is>
          <t>3) Functional beverage (still/sparkling)</t>
        </is>
      </c>
      <c r="D171" s="34" t="inlineStr">
        <is>
          <t>355 mL can</t>
        </is>
      </c>
      <c r="E171" s="48" t="n">
        <v>8</v>
      </c>
      <c r="F171" s="49" t="n"/>
      <c r="G171" s="50">
        <f>IF(AND(ISNUMBER($F171),ISNUMBER($E171),$E171&lt;&gt;0),$F171/$E171,"")</f>
        <v/>
      </c>
      <c r="H171" s="50">
        <f>IF(AND(ISNUMBER($F171),ISNUMBER($AL171),ISNUMBER($E171),($AL171*$E171)&lt;&gt;0),$F171/($AL171*$E171)*100,"")</f>
        <v/>
      </c>
      <c r="I171" s="51" t="n"/>
      <c r="J171" s="52" t="n"/>
      <c r="K171" s="50">
        <f>IF(AND(ISNUMBER($F171),ISNUMBER($J171)),$F171*(1-$J171),"")</f>
        <v/>
      </c>
      <c r="L171" s="51" t="n"/>
      <c r="M171" s="51" t="n"/>
      <c r="N171" s="50">
        <f>IF(ISNUMBER($F171),($F171-IF(ISNUMBER($AM171),$AM171,0))*(1-IF(ISNUMBER($J171),$J171,0)),"")</f>
        <v/>
      </c>
      <c r="O171" s="34" t="inlineStr">
        <is>
          <t>Tamarindo</t>
        </is>
      </c>
      <c r="P171" s="48" t="n">
        <v>0</v>
      </c>
      <c r="Q171" s="48" t="n">
        <v>15</v>
      </c>
      <c r="R171" s="34" t="inlineStr">
        <is>
          <t>Not listed</t>
        </is>
      </c>
      <c r="S171" s="48" t="n">
        <v>6</v>
      </c>
      <c r="T171" s="48" t="n">
        <v>45</v>
      </c>
      <c r="U171" s="34" t="inlineStr">
        <is>
          <t>Fermented pineapple + agave</t>
        </is>
      </c>
      <c r="V171" s="34" t="inlineStr">
        <is>
          <t>Fermented prebiotic tepache, gut health, low sugar</t>
        </is>
      </c>
      <c r="W171" s="51" t="n"/>
      <c r="X171" s="51" t="n"/>
      <c r="Y171" s="51" t="n"/>
      <c r="Z171" s="51" t="n"/>
      <c r="AA171" s="34" t="inlineStr">
        <is>
          <t>Low</t>
        </is>
      </c>
      <c r="AB171" s="34" t="inlineStr">
        <is>
          <t>Niche fermented soda entrant</t>
        </is>
      </c>
      <c r="AC171" s="34" t="inlineStr">
        <is>
          <t>Traditional Mexican fermented tepache, modernized</t>
        </is>
      </c>
      <c r="AD171" s="34" t="inlineStr">
        <is>
          <t>Authentic fermented tepache with a prebiotic angle.</t>
        </is>
      </c>
      <c r="AE171" s="51" t="n"/>
      <c r="AF171" s="53">
        <f>IF(AND(ISNUMBER($P171),ISNUMBER($AL171),$AL171&lt;&gt;0),ROUND($P171/$AL171*100,1),"")</f>
        <v/>
      </c>
      <c r="AG171" s="54">
        <f>IF(AND(ISNUMBER($S171),ISNUMBER($AL171),$AL171&lt;&gt;0),ROUND($S171/$AL171*100,2),"")</f>
        <v/>
      </c>
      <c r="AH171" s="53">
        <f>IF(AND(ISNUMBER($Q171),ISNUMBER($AL171),$AL171&lt;&gt;0),ROUND($Q171/$AL171*100,1),"")</f>
        <v/>
      </c>
      <c r="AI171" s="48">
        <f>IF(ISNUMBER($S171),IF($S171&lt;=1,"Yes","No"),"n/a")</f>
        <v/>
      </c>
      <c r="AJ171" s="48">
        <f>IF(ISNUMBER($S171),ROUND(MAX(0,MIN(100,100-$S171*2.5-IF(ISNUMBER($T171),$T171,0)*0.12+IF($S171&lt;=1,12,0))),0),"")</f>
        <v/>
      </c>
      <c r="AK171" s="48">
        <f>IF(ISNUMBER($Q171),IF($Q171&gt;=100,20,IF($Q171&gt;=30,10,0)),0)+IF(ISNUMBER($R171),IF($R171&gt;=100,20,0),0)+IF(ISNUMBER($P171),IF($P171&gt;=150,20,IF($P171&gt;=50,12,5)),0)+IF(ISNUMBER($S171),IF($S171&lt;=1,15,0),0)</f>
        <v/>
      </c>
      <c r="AL171" s="48" t="n">
        <v>355</v>
      </c>
      <c r="AM171" s="49" t="n"/>
      <c r="AN171" s="48">
        <f>IF(AND(ISNUMBER($P171),ISNUMBER($AL171),$AL171&lt;&gt;0),IF(OR($P171&gt;180,$P171/$AL171*1000&gt;400),"Over ceiling, confirm SKU","Within"),"n/a")</f>
        <v/>
      </c>
      <c r="AO171" s="51" t="n"/>
      <c r="AP171" s="51" t="n"/>
      <c r="AQ171" s="51" t="n"/>
      <c r="AR171" s="34" t="inlineStr">
        <is>
          <t>No enrichment entry, to confirm</t>
        </is>
      </c>
      <c r="AS171" s="34" t="inlineStr">
        <is>
          <t>BLANK -&gt; requires live Amazon.ca capture</t>
        </is>
      </c>
      <c r="AT171" s="34" t="inlineStr">
        <is>
          <t>Unverified commercial data</t>
        </is>
      </c>
    </row>
    <row r="172" ht="28" customHeight="1">
      <c r="A172" s="34" t="inlineStr">
        <is>
          <t>De La Calle</t>
        </is>
      </c>
      <c r="B172" s="34" t="inlineStr">
        <is>
          <t>De La Calle Tepache | Tamarindo | 12 pack 355mL</t>
        </is>
      </c>
      <c r="C172" s="34" t="inlineStr">
        <is>
          <t>3) Functional beverage (still/sparkling)</t>
        </is>
      </c>
      <c r="D172" s="34" t="inlineStr">
        <is>
          <t>355 mL can</t>
        </is>
      </c>
      <c r="E172" s="48" t="n">
        <v>12</v>
      </c>
      <c r="F172" s="49" t="n"/>
      <c r="G172" s="50">
        <f>IF(AND(ISNUMBER($F172),ISNUMBER($E172),$E172&lt;&gt;0),$F172/$E172,"")</f>
        <v/>
      </c>
      <c r="H172" s="50">
        <f>IF(AND(ISNUMBER($F172),ISNUMBER($AL172),ISNUMBER($E172),($AL172*$E172)&lt;&gt;0),$F172/($AL172*$E172)*100,"")</f>
        <v/>
      </c>
      <c r="I172" s="51" t="n"/>
      <c r="J172" s="52" t="n"/>
      <c r="K172" s="50">
        <f>IF(AND(ISNUMBER($F172),ISNUMBER($J172)),$F172*(1-$J172),"")</f>
        <v/>
      </c>
      <c r="L172" s="51" t="n"/>
      <c r="M172" s="51" t="n"/>
      <c r="N172" s="50">
        <f>IF(ISNUMBER($F172),($F172-IF(ISNUMBER($AM172),$AM172,0))*(1-IF(ISNUMBER($J172),$J172,0)),"")</f>
        <v/>
      </c>
      <c r="O172" s="34" t="inlineStr">
        <is>
          <t>Tamarindo</t>
        </is>
      </c>
      <c r="P172" s="48" t="n">
        <v>0</v>
      </c>
      <c r="Q172" s="48" t="n">
        <v>15</v>
      </c>
      <c r="R172" s="34" t="inlineStr">
        <is>
          <t>Not listed</t>
        </is>
      </c>
      <c r="S172" s="48" t="n">
        <v>6</v>
      </c>
      <c r="T172" s="48" t="n">
        <v>45</v>
      </c>
      <c r="U172" s="34" t="inlineStr">
        <is>
          <t>Fermented pineapple + agave</t>
        </is>
      </c>
      <c r="V172" s="34" t="inlineStr">
        <is>
          <t>Fermented prebiotic tepache, gut health, low sugar</t>
        </is>
      </c>
      <c r="W172" s="51" t="n"/>
      <c r="X172" s="51" t="n"/>
      <c r="Y172" s="51" t="n"/>
      <c r="Z172" s="51" t="n"/>
      <c r="AA172" s="34" t="inlineStr">
        <is>
          <t>Low</t>
        </is>
      </c>
      <c r="AB172" s="34" t="inlineStr">
        <is>
          <t>Niche fermented soda entrant</t>
        </is>
      </c>
      <c r="AC172" s="34" t="inlineStr">
        <is>
          <t>Traditional Mexican fermented tepache, modernized</t>
        </is>
      </c>
      <c r="AD172" s="34" t="inlineStr">
        <is>
          <t>Authentic fermented tepache with a prebiotic angle.</t>
        </is>
      </c>
      <c r="AE172" s="51" t="n"/>
      <c r="AF172" s="53">
        <f>IF(AND(ISNUMBER($P172),ISNUMBER($AL172),$AL172&lt;&gt;0),ROUND($P172/$AL172*100,1),"")</f>
        <v/>
      </c>
      <c r="AG172" s="54">
        <f>IF(AND(ISNUMBER($S172),ISNUMBER($AL172),$AL172&lt;&gt;0),ROUND($S172/$AL172*100,2),"")</f>
        <v/>
      </c>
      <c r="AH172" s="53">
        <f>IF(AND(ISNUMBER($Q172),ISNUMBER($AL172),$AL172&lt;&gt;0),ROUND($Q172/$AL172*100,1),"")</f>
        <v/>
      </c>
      <c r="AI172" s="48">
        <f>IF(ISNUMBER($S172),IF($S172&lt;=1,"Yes","No"),"n/a")</f>
        <v/>
      </c>
      <c r="AJ172" s="48">
        <f>IF(ISNUMBER($S172),ROUND(MAX(0,MIN(100,100-$S172*2.5-IF(ISNUMBER($T172),$T172,0)*0.12+IF($S172&lt;=1,12,0))),0),"")</f>
        <v/>
      </c>
      <c r="AK172" s="48">
        <f>IF(ISNUMBER($Q172),IF($Q172&gt;=100,20,IF($Q172&gt;=30,10,0)),0)+IF(ISNUMBER($R172),IF($R172&gt;=100,20,0),0)+IF(ISNUMBER($P172),IF($P172&gt;=150,20,IF($P172&gt;=50,12,5)),0)+IF(ISNUMBER($S172),IF($S172&lt;=1,15,0),0)</f>
        <v/>
      </c>
      <c r="AL172" s="48" t="n">
        <v>355</v>
      </c>
      <c r="AM172" s="49" t="n"/>
      <c r="AN172" s="48">
        <f>IF(AND(ISNUMBER($P172),ISNUMBER($AL172),$AL172&lt;&gt;0),IF(OR($P172&gt;180,$P172/$AL172*1000&gt;400),"Over ceiling, confirm SKU","Within"),"n/a")</f>
        <v/>
      </c>
      <c r="AO172" s="51" t="n"/>
      <c r="AP172" s="51" t="n"/>
      <c r="AQ172" s="51" t="n"/>
      <c r="AR172" s="34" t="inlineStr">
        <is>
          <t>No enrichment entry, to confirm</t>
        </is>
      </c>
      <c r="AS172" s="34" t="inlineStr">
        <is>
          <t>BLANK -&gt; requires live Amazon.ca capture</t>
        </is>
      </c>
      <c r="AT172" s="34" t="inlineStr">
        <is>
          <t>Unverified commercial data</t>
        </is>
      </c>
    </row>
    <row r="173" ht="28" customHeight="1">
      <c r="A173" s="34" t="inlineStr">
        <is>
          <t>De La Calle</t>
        </is>
      </c>
      <c r="B173" s="34" t="inlineStr">
        <is>
          <t>De La Calle Tepache | Tamarindo | 15 pack 355mL</t>
        </is>
      </c>
      <c r="C173" s="34" t="inlineStr">
        <is>
          <t>3) Functional beverage (still/sparkling)</t>
        </is>
      </c>
      <c r="D173" s="34" t="inlineStr">
        <is>
          <t>355 mL can</t>
        </is>
      </c>
      <c r="E173" s="48" t="n">
        <v>15</v>
      </c>
      <c r="F173" s="49" t="n"/>
      <c r="G173" s="50">
        <f>IF(AND(ISNUMBER($F173),ISNUMBER($E173),$E173&lt;&gt;0),$F173/$E173,"")</f>
        <v/>
      </c>
      <c r="H173" s="50">
        <f>IF(AND(ISNUMBER($F173),ISNUMBER($AL173),ISNUMBER($E173),($AL173*$E173)&lt;&gt;0),$F173/($AL173*$E173)*100,"")</f>
        <v/>
      </c>
      <c r="I173" s="51" t="n"/>
      <c r="J173" s="52" t="n"/>
      <c r="K173" s="50">
        <f>IF(AND(ISNUMBER($F173),ISNUMBER($J173)),$F173*(1-$J173),"")</f>
        <v/>
      </c>
      <c r="L173" s="51" t="n"/>
      <c r="M173" s="51" t="n"/>
      <c r="N173" s="50">
        <f>IF(ISNUMBER($F173),($F173-IF(ISNUMBER($AM173),$AM173,0))*(1-IF(ISNUMBER($J173),$J173,0)),"")</f>
        <v/>
      </c>
      <c r="O173" s="34" t="inlineStr">
        <is>
          <t>Tamarindo</t>
        </is>
      </c>
      <c r="P173" s="48" t="n">
        <v>0</v>
      </c>
      <c r="Q173" s="48" t="n">
        <v>15</v>
      </c>
      <c r="R173" s="34" t="inlineStr">
        <is>
          <t>Not listed</t>
        </is>
      </c>
      <c r="S173" s="48" t="n">
        <v>6</v>
      </c>
      <c r="T173" s="48" t="n">
        <v>45</v>
      </c>
      <c r="U173" s="34" t="inlineStr">
        <is>
          <t>Fermented pineapple + agave</t>
        </is>
      </c>
      <c r="V173" s="34" t="inlineStr">
        <is>
          <t>Fermented prebiotic tepache, gut health, low sugar</t>
        </is>
      </c>
      <c r="W173" s="51" t="n"/>
      <c r="X173" s="51" t="n"/>
      <c r="Y173" s="51" t="n"/>
      <c r="Z173" s="51" t="n"/>
      <c r="AA173" s="34" t="inlineStr">
        <is>
          <t>Low</t>
        </is>
      </c>
      <c r="AB173" s="34" t="inlineStr">
        <is>
          <t>Niche fermented soda entrant</t>
        </is>
      </c>
      <c r="AC173" s="34" t="inlineStr">
        <is>
          <t>Traditional Mexican fermented tepache, modernized</t>
        </is>
      </c>
      <c r="AD173" s="34" t="inlineStr">
        <is>
          <t>Authentic fermented tepache with a prebiotic angle.</t>
        </is>
      </c>
      <c r="AE173" s="51" t="n"/>
      <c r="AF173" s="53">
        <f>IF(AND(ISNUMBER($P173),ISNUMBER($AL173),$AL173&lt;&gt;0),ROUND($P173/$AL173*100,1),"")</f>
        <v/>
      </c>
      <c r="AG173" s="54">
        <f>IF(AND(ISNUMBER($S173),ISNUMBER($AL173),$AL173&lt;&gt;0),ROUND($S173/$AL173*100,2),"")</f>
        <v/>
      </c>
      <c r="AH173" s="53">
        <f>IF(AND(ISNUMBER($Q173),ISNUMBER($AL173),$AL173&lt;&gt;0),ROUND($Q173/$AL173*100,1),"")</f>
        <v/>
      </c>
      <c r="AI173" s="48">
        <f>IF(ISNUMBER($S173),IF($S173&lt;=1,"Yes","No"),"n/a")</f>
        <v/>
      </c>
      <c r="AJ173" s="48">
        <f>IF(ISNUMBER($S173),ROUND(MAX(0,MIN(100,100-$S173*2.5-IF(ISNUMBER($T173),$T173,0)*0.12+IF($S173&lt;=1,12,0))),0),"")</f>
        <v/>
      </c>
      <c r="AK173" s="48">
        <f>IF(ISNUMBER($Q173),IF($Q173&gt;=100,20,IF($Q173&gt;=30,10,0)),0)+IF(ISNUMBER($R173),IF($R173&gt;=100,20,0),0)+IF(ISNUMBER($P173),IF($P173&gt;=150,20,IF($P173&gt;=50,12,5)),0)+IF(ISNUMBER($S173),IF($S173&lt;=1,15,0),0)</f>
        <v/>
      </c>
      <c r="AL173" s="48" t="n">
        <v>355</v>
      </c>
      <c r="AM173" s="49" t="n"/>
      <c r="AN173" s="48">
        <f>IF(AND(ISNUMBER($P173),ISNUMBER($AL173),$AL173&lt;&gt;0),IF(OR($P173&gt;180,$P173/$AL173*1000&gt;400),"Over ceiling, confirm SKU","Within"),"n/a")</f>
        <v/>
      </c>
      <c r="AO173" s="51" t="n"/>
      <c r="AP173" s="51" t="n"/>
      <c r="AQ173" s="51" t="n"/>
      <c r="AR173" s="34" t="inlineStr">
        <is>
          <t>No enrichment entry, to confirm</t>
        </is>
      </c>
      <c r="AS173" s="34" t="inlineStr">
        <is>
          <t>BLANK -&gt; requires live Amazon.ca capture</t>
        </is>
      </c>
      <c r="AT173" s="34" t="inlineStr">
        <is>
          <t>Unverified commercial data</t>
        </is>
      </c>
    </row>
    <row r="174" ht="28" customHeight="1">
      <c r="A174" s="34" t="inlineStr">
        <is>
          <t>De La Calle</t>
        </is>
      </c>
      <c r="B174" s="34" t="inlineStr">
        <is>
          <t>De La Calle Tepache | Tamarindo | 18 pack 355mL</t>
        </is>
      </c>
      <c r="C174" s="34" t="inlineStr">
        <is>
          <t>3) Functional beverage (still/sparkling)</t>
        </is>
      </c>
      <c r="D174" s="34" t="inlineStr">
        <is>
          <t>355 mL can</t>
        </is>
      </c>
      <c r="E174" s="48" t="n">
        <v>18</v>
      </c>
      <c r="F174" s="49" t="n"/>
      <c r="G174" s="50">
        <f>IF(AND(ISNUMBER($F174),ISNUMBER($E174),$E174&lt;&gt;0),$F174/$E174,"")</f>
        <v/>
      </c>
      <c r="H174" s="50">
        <f>IF(AND(ISNUMBER($F174),ISNUMBER($AL174),ISNUMBER($E174),($AL174*$E174)&lt;&gt;0),$F174/($AL174*$E174)*100,"")</f>
        <v/>
      </c>
      <c r="I174" s="51" t="n"/>
      <c r="J174" s="52" t="n"/>
      <c r="K174" s="50">
        <f>IF(AND(ISNUMBER($F174),ISNUMBER($J174)),$F174*(1-$J174),"")</f>
        <v/>
      </c>
      <c r="L174" s="51" t="n"/>
      <c r="M174" s="51" t="n"/>
      <c r="N174" s="50">
        <f>IF(ISNUMBER($F174),($F174-IF(ISNUMBER($AM174),$AM174,0))*(1-IF(ISNUMBER($J174),$J174,0)),"")</f>
        <v/>
      </c>
      <c r="O174" s="34" t="inlineStr">
        <is>
          <t>Tamarindo</t>
        </is>
      </c>
      <c r="P174" s="48" t="n">
        <v>0</v>
      </c>
      <c r="Q174" s="48" t="n">
        <v>15</v>
      </c>
      <c r="R174" s="34" t="inlineStr">
        <is>
          <t>Not listed</t>
        </is>
      </c>
      <c r="S174" s="48" t="n">
        <v>6</v>
      </c>
      <c r="T174" s="48" t="n">
        <v>45</v>
      </c>
      <c r="U174" s="34" t="inlineStr">
        <is>
          <t>Fermented pineapple + agave</t>
        </is>
      </c>
      <c r="V174" s="34" t="inlineStr">
        <is>
          <t>Fermented prebiotic tepache, gut health, low sugar</t>
        </is>
      </c>
      <c r="W174" s="51" t="n"/>
      <c r="X174" s="51" t="n"/>
      <c r="Y174" s="51" t="n"/>
      <c r="Z174" s="51" t="n"/>
      <c r="AA174" s="34" t="inlineStr">
        <is>
          <t>Low</t>
        </is>
      </c>
      <c r="AB174" s="34" t="inlineStr">
        <is>
          <t>Niche fermented soda entrant</t>
        </is>
      </c>
      <c r="AC174" s="34" t="inlineStr">
        <is>
          <t>Traditional Mexican fermented tepache, modernized</t>
        </is>
      </c>
      <c r="AD174" s="34" t="inlineStr">
        <is>
          <t>Authentic fermented tepache with a prebiotic angle.</t>
        </is>
      </c>
      <c r="AE174" s="51" t="n"/>
      <c r="AF174" s="53">
        <f>IF(AND(ISNUMBER($P174),ISNUMBER($AL174),$AL174&lt;&gt;0),ROUND($P174/$AL174*100,1),"")</f>
        <v/>
      </c>
      <c r="AG174" s="54">
        <f>IF(AND(ISNUMBER($S174),ISNUMBER($AL174),$AL174&lt;&gt;0),ROUND($S174/$AL174*100,2),"")</f>
        <v/>
      </c>
      <c r="AH174" s="53">
        <f>IF(AND(ISNUMBER($Q174),ISNUMBER($AL174),$AL174&lt;&gt;0),ROUND($Q174/$AL174*100,1),"")</f>
        <v/>
      </c>
      <c r="AI174" s="48">
        <f>IF(ISNUMBER($S174),IF($S174&lt;=1,"Yes","No"),"n/a")</f>
        <v/>
      </c>
      <c r="AJ174" s="48">
        <f>IF(ISNUMBER($S174),ROUND(MAX(0,MIN(100,100-$S174*2.5-IF(ISNUMBER($T174),$T174,0)*0.12+IF($S174&lt;=1,12,0))),0),"")</f>
        <v/>
      </c>
      <c r="AK174" s="48">
        <f>IF(ISNUMBER($Q174),IF($Q174&gt;=100,20,IF($Q174&gt;=30,10,0)),0)+IF(ISNUMBER($R174),IF($R174&gt;=100,20,0),0)+IF(ISNUMBER($P174),IF($P174&gt;=150,20,IF($P174&gt;=50,12,5)),0)+IF(ISNUMBER($S174),IF($S174&lt;=1,15,0),0)</f>
        <v/>
      </c>
      <c r="AL174" s="48" t="n">
        <v>355</v>
      </c>
      <c r="AM174" s="49" t="n"/>
      <c r="AN174" s="48">
        <f>IF(AND(ISNUMBER($P174),ISNUMBER($AL174),$AL174&lt;&gt;0),IF(OR($P174&gt;180,$P174/$AL174*1000&gt;400),"Over ceiling, confirm SKU","Within"),"n/a")</f>
        <v/>
      </c>
      <c r="AO174" s="51" t="n"/>
      <c r="AP174" s="51" t="n"/>
      <c r="AQ174" s="51" t="n"/>
      <c r="AR174" s="34" t="inlineStr">
        <is>
          <t>No enrichment entry, to confirm</t>
        </is>
      </c>
      <c r="AS174" s="34" t="inlineStr">
        <is>
          <t>BLANK -&gt; requires live Amazon.ca capture</t>
        </is>
      </c>
      <c r="AT174" s="34" t="inlineStr">
        <is>
          <t>Unverified commercial data</t>
        </is>
      </c>
    </row>
    <row r="175" ht="28" customHeight="1">
      <c r="A175" s="34" t="inlineStr">
        <is>
          <t>De La Calle</t>
        </is>
      </c>
      <c r="B175" s="34" t="inlineStr">
        <is>
          <t>De La Calle Tepache | Tamarindo | 24 pack 355mL</t>
        </is>
      </c>
      <c r="C175" s="34" t="inlineStr">
        <is>
          <t>3) Functional beverage (still/sparkling)</t>
        </is>
      </c>
      <c r="D175" s="34" t="inlineStr">
        <is>
          <t>355 mL can</t>
        </is>
      </c>
      <c r="E175" s="48" t="n">
        <v>24</v>
      </c>
      <c r="F175" s="49" t="n"/>
      <c r="G175" s="50">
        <f>IF(AND(ISNUMBER($F175),ISNUMBER($E175),$E175&lt;&gt;0),$F175/$E175,"")</f>
        <v/>
      </c>
      <c r="H175" s="50">
        <f>IF(AND(ISNUMBER($F175),ISNUMBER($AL175),ISNUMBER($E175),($AL175*$E175)&lt;&gt;0),$F175/($AL175*$E175)*100,"")</f>
        <v/>
      </c>
      <c r="I175" s="51" t="n"/>
      <c r="J175" s="52" t="n"/>
      <c r="K175" s="50">
        <f>IF(AND(ISNUMBER($F175),ISNUMBER($J175)),$F175*(1-$J175),"")</f>
        <v/>
      </c>
      <c r="L175" s="51" t="n"/>
      <c r="M175" s="51" t="n"/>
      <c r="N175" s="50">
        <f>IF(ISNUMBER($F175),($F175-IF(ISNUMBER($AM175),$AM175,0))*(1-IF(ISNUMBER($J175),$J175,0)),"")</f>
        <v/>
      </c>
      <c r="O175" s="34" t="inlineStr">
        <is>
          <t>Tamarindo</t>
        </is>
      </c>
      <c r="P175" s="48" t="n">
        <v>0</v>
      </c>
      <c r="Q175" s="48" t="n">
        <v>15</v>
      </c>
      <c r="R175" s="34" t="inlineStr">
        <is>
          <t>Not listed</t>
        </is>
      </c>
      <c r="S175" s="48" t="n">
        <v>6</v>
      </c>
      <c r="T175" s="48" t="n">
        <v>45</v>
      </c>
      <c r="U175" s="34" t="inlineStr">
        <is>
          <t>Fermented pineapple + agave</t>
        </is>
      </c>
      <c r="V175" s="34" t="inlineStr">
        <is>
          <t>Fermented prebiotic tepache, gut health, low sugar</t>
        </is>
      </c>
      <c r="W175" s="51" t="n"/>
      <c r="X175" s="51" t="n"/>
      <c r="Y175" s="51" t="n"/>
      <c r="Z175" s="51" t="n"/>
      <c r="AA175" s="34" t="inlineStr">
        <is>
          <t>Low</t>
        </is>
      </c>
      <c r="AB175" s="34" t="inlineStr">
        <is>
          <t>Niche fermented soda entrant</t>
        </is>
      </c>
      <c r="AC175" s="34" t="inlineStr">
        <is>
          <t>Traditional Mexican fermented tepache, modernized</t>
        </is>
      </c>
      <c r="AD175" s="34" t="inlineStr">
        <is>
          <t>Authentic fermented tepache with a prebiotic angle.</t>
        </is>
      </c>
      <c r="AE175" s="51" t="n"/>
      <c r="AF175" s="53">
        <f>IF(AND(ISNUMBER($P175),ISNUMBER($AL175),$AL175&lt;&gt;0),ROUND($P175/$AL175*100,1),"")</f>
        <v/>
      </c>
      <c r="AG175" s="54">
        <f>IF(AND(ISNUMBER($S175),ISNUMBER($AL175),$AL175&lt;&gt;0),ROUND($S175/$AL175*100,2),"")</f>
        <v/>
      </c>
      <c r="AH175" s="53">
        <f>IF(AND(ISNUMBER($Q175),ISNUMBER($AL175),$AL175&lt;&gt;0),ROUND($Q175/$AL175*100,1),"")</f>
        <v/>
      </c>
      <c r="AI175" s="48">
        <f>IF(ISNUMBER($S175),IF($S175&lt;=1,"Yes","No"),"n/a")</f>
        <v/>
      </c>
      <c r="AJ175" s="48">
        <f>IF(ISNUMBER($S175),ROUND(MAX(0,MIN(100,100-$S175*2.5-IF(ISNUMBER($T175),$T175,0)*0.12+IF($S175&lt;=1,12,0))),0),"")</f>
        <v/>
      </c>
      <c r="AK175" s="48">
        <f>IF(ISNUMBER($Q175),IF($Q175&gt;=100,20,IF($Q175&gt;=30,10,0)),0)+IF(ISNUMBER($R175),IF($R175&gt;=100,20,0),0)+IF(ISNUMBER($P175),IF($P175&gt;=150,20,IF($P175&gt;=50,12,5)),0)+IF(ISNUMBER($S175),IF($S175&lt;=1,15,0),0)</f>
        <v/>
      </c>
      <c r="AL175" s="48" t="n">
        <v>355</v>
      </c>
      <c r="AM175" s="49" t="n"/>
      <c r="AN175" s="48">
        <f>IF(AND(ISNUMBER($P175),ISNUMBER($AL175),$AL175&lt;&gt;0),IF(OR($P175&gt;180,$P175/$AL175*1000&gt;400),"Over ceiling, confirm SKU","Within"),"n/a")</f>
        <v/>
      </c>
      <c r="AO175" s="51" t="n"/>
      <c r="AP175" s="51" t="n"/>
      <c r="AQ175" s="51" t="n"/>
      <c r="AR175" s="34" t="inlineStr">
        <is>
          <t>No enrichment entry, to confirm</t>
        </is>
      </c>
      <c r="AS175" s="34" t="inlineStr">
        <is>
          <t>BLANK -&gt; requires live Amazon.ca capture</t>
        </is>
      </c>
      <c r="AT175" s="34" t="inlineStr">
        <is>
          <t>Unverified commercial data</t>
        </is>
      </c>
    </row>
    <row r="176" ht="28" customHeight="1">
      <c r="A176" s="34" t="inlineStr">
        <is>
          <t>De La Calle</t>
        </is>
      </c>
      <c r="B176" s="34" t="inlineStr">
        <is>
          <t>De La Calle Tepache | Mango Chili | single 355mL</t>
        </is>
      </c>
      <c r="C176" s="34" t="inlineStr">
        <is>
          <t>3) Functional beverage (still/sparkling)</t>
        </is>
      </c>
      <c r="D176" s="34" t="inlineStr">
        <is>
          <t>355 mL can</t>
        </is>
      </c>
      <c r="E176" s="48" t="n">
        <v>1</v>
      </c>
      <c r="F176" s="49" t="n"/>
      <c r="G176" s="50">
        <f>IF(AND(ISNUMBER($F176),ISNUMBER($E176),$E176&lt;&gt;0),$F176/$E176,"")</f>
        <v/>
      </c>
      <c r="H176" s="50">
        <f>IF(AND(ISNUMBER($F176),ISNUMBER($AL176),ISNUMBER($E176),($AL176*$E176)&lt;&gt;0),$F176/($AL176*$E176)*100,"")</f>
        <v/>
      </c>
      <c r="I176" s="51" t="n"/>
      <c r="J176" s="52" t="n"/>
      <c r="K176" s="50">
        <f>IF(AND(ISNUMBER($F176),ISNUMBER($J176)),$F176*(1-$J176),"")</f>
        <v/>
      </c>
      <c r="L176" s="51" t="n"/>
      <c r="M176" s="51" t="n"/>
      <c r="N176" s="50">
        <f>IF(ISNUMBER($F176),($F176-IF(ISNUMBER($AM176),$AM176,0))*(1-IF(ISNUMBER($J176),$J176,0)),"")</f>
        <v/>
      </c>
      <c r="O176" s="34" t="inlineStr">
        <is>
          <t>Mango Chili</t>
        </is>
      </c>
      <c r="P176" s="48" t="n">
        <v>0</v>
      </c>
      <c r="Q176" s="48" t="n">
        <v>15</v>
      </c>
      <c r="R176" s="34" t="inlineStr">
        <is>
          <t>Not listed</t>
        </is>
      </c>
      <c r="S176" s="48" t="n">
        <v>6</v>
      </c>
      <c r="T176" s="48" t="n">
        <v>45</v>
      </c>
      <c r="U176" s="34" t="inlineStr">
        <is>
          <t>Fermented pineapple + agave</t>
        </is>
      </c>
      <c r="V176" s="34" t="inlineStr">
        <is>
          <t>Fermented prebiotic tepache, gut health, low sugar</t>
        </is>
      </c>
      <c r="W176" s="51" t="n"/>
      <c r="X176" s="51" t="n"/>
      <c r="Y176" s="51" t="n"/>
      <c r="Z176" s="51" t="n"/>
      <c r="AA176" s="34" t="inlineStr">
        <is>
          <t>Low</t>
        </is>
      </c>
      <c r="AB176" s="34" t="inlineStr">
        <is>
          <t>Niche fermented soda entrant</t>
        </is>
      </c>
      <c r="AC176" s="34" t="inlineStr">
        <is>
          <t>Traditional Mexican fermented tepache, modernized</t>
        </is>
      </c>
      <c r="AD176" s="34" t="inlineStr">
        <is>
          <t>Authentic fermented tepache with a prebiotic angle.</t>
        </is>
      </c>
      <c r="AE176" s="51" t="n"/>
      <c r="AF176" s="53">
        <f>IF(AND(ISNUMBER($P176),ISNUMBER($AL176),$AL176&lt;&gt;0),ROUND($P176/$AL176*100,1),"")</f>
        <v/>
      </c>
      <c r="AG176" s="54">
        <f>IF(AND(ISNUMBER($S176),ISNUMBER($AL176),$AL176&lt;&gt;0),ROUND($S176/$AL176*100,2),"")</f>
        <v/>
      </c>
      <c r="AH176" s="53">
        <f>IF(AND(ISNUMBER($Q176),ISNUMBER($AL176),$AL176&lt;&gt;0),ROUND($Q176/$AL176*100,1),"")</f>
        <v/>
      </c>
      <c r="AI176" s="48">
        <f>IF(ISNUMBER($S176),IF($S176&lt;=1,"Yes","No"),"n/a")</f>
        <v/>
      </c>
      <c r="AJ176" s="48">
        <f>IF(ISNUMBER($S176),ROUND(MAX(0,MIN(100,100-$S176*2.5-IF(ISNUMBER($T176),$T176,0)*0.12+IF($S176&lt;=1,12,0))),0),"")</f>
        <v/>
      </c>
      <c r="AK176" s="48">
        <f>IF(ISNUMBER($Q176),IF($Q176&gt;=100,20,IF($Q176&gt;=30,10,0)),0)+IF(ISNUMBER($R176),IF($R176&gt;=100,20,0),0)+IF(ISNUMBER($P176),IF($P176&gt;=150,20,IF($P176&gt;=50,12,5)),0)+IF(ISNUMBER($S176),IF($S176&lt;=1,15,0),0)</f>
        <v/>
      </c>
      <c r="AL176" s="48" t="n">
        <v>355</v>
      </c>
      <c r="AM176" s="49" t="n"/>
      <c r="AN176" s="48">
        <f>IF(AND(ISNUMBER($P176),ISNUMBER($AL176),$AL176&lt;&gt;0),IF(OR($P176&gt;180,$P176/$AL176*1000&gt;400),"Over ceiling, confirm SKU","Within"),"n/a")</f>
        <v/>
      </c>
      <c r="AO176" s="51" t="n"/>
      <c r="AP176" s="51" t="n"/>
      <c r="AQ176" s="51" t="n"/>
      <c r="AR176" s="34" t="inlineStr">
        <is>
          <t>No enrichment entry, to confirm</t>
        </is>
      </c>
      <c r="AS176" s="34" t="inlineStr">
        <is>
          <t>BLANK -&gt; requires live Amazon.ca capture</t>
        </is>
      </c>
      <c r="AT176" s="34" t="inlineStr">
        <is>
          <t>Unverified commercial data</t>
        </is>
      </c>
    </row>
    <row r="177" ht="28" customHeight="1">
      <c r="A177" s="34" t="inlineStr">
        <is>
          <t>De La Calle</t>
        </is>
      </c>
      <c r="B177" s="34" t="inlineStr">
        <is>
          <t>De La Calle Tepache | Mango Chili | 8 pack 355mL</t>
        </is>
      </c>
      <c r="C177" s="34" t="inlineStr">
        <is>
          <t>3) Functional beverage (still/sparkling)</t>
        </is>
      </c>
      <c r="D177" s="34" t="inlineStr">
        <is>
          <t>355 mL can</t>
        </is>
      </c>
      <c r="E177" s="48" t="n">
        <v>8</v>
      </c>
      <c r="F177" s="49" t="n"/>
      <c r="G177" s="50">
        <f>IF(AND(ISNUMBER($F177),ISNUMBER($E177),$E177&lt;&gt;0),$F177/$E177,"")</f>
        <v/>
      </c>
      <c r="H177" s="50">
        <f>IF(AND(ISNUMBER($F177),ISNUMBER($AL177),ISNUMBER($E177),($AL177*$E177)&lt;&gt;0),$F177/($AL177*$E177)*100,"")</f>
        <v/>
      </c>
      <c r="I177" s="51" t="n"/>
      <c r="J177" s="52" t="n"/>
      <c r="K177" s="50">
        <f>IF(AND(ISNUMBER($F177),ISNUMBER($J177)),$F177*(1-$J177),"")</f>
        <v/>
      </c>
      <c r="L177" s="51" t="n"/>
      <c r="M177" s="51" t="n"/>
      <c r="N177" s="50">
        <f>IF(ISNUMBER($F177),($F177-IF(ISNUMBER($AM177),$AM177,0))*(1-IF(ISNUMBER($J177),$J177,0)),"")</f>
        <v/>
      </c>
      <c r="O177" s="34" t="inlineStr">
        <is>
          <t>Mango Chili</t>
        </is>
      </c>
      <c r="P177" s="48" t="n">
        <v>0</v>
      </c>
      <c r="Q177" s="48" t="n">
        <v>15</v>
      </c>
      <c r="R177" s="34" t="inlineStr">
        <is>
          <t>Not listed</t>
        </is>
      </c>
      <c r="S177" s="48" t="n">
        <v>6</v>
      </c>
      <c r="T177" s="48" t="n">
        <v>45</v>
      </c>
      <c r="U177" s="34" t="inlineStr">
        <is>
          <t>Fermented pineapple + agave</t>
        </is>
      </c>
      <c r="V177" s="34" t="inlineStr">
        <is>
          <t>Fermented prebiotic tepache, gut health, low sugar</t>
        </is>
      </c>
      <c r="W177" s="51" t="n"/>
      <c r="X177" s="51" t="n"/>
      <c r="Y177" s="51" t="n"/>
      <c r="Z177" s="51" t="n"/>
      <c r="AA177" s="34" t="inlineStr">
        <is>
          <t>Low</t>
        </is>
      </c>
      <c r="AB177" s="34" t="inlineStr">
        <is>
          <t>Niche fermented soda entrant</t>
        </is>
      </c>
      <c r="AC177" s="34" t="inlineStr">
        <is>
          <t>Traditional Mexican fermented tepache, modernized</t>
        </is>
      </c>
      <c r="AD177" s="34" t="inlineStr">
        <is>
          <t>Authentic fermented tepache with a prebiotic angle.</t>
        </is>
      </c>
      <c r="AE177" s="51" t="n"/>
      <c r="AF177" s="53">
        <f>IF(AND(ISNUMBER($P177),ISNUMBER($AL177),$AL177&lt;&gt;0),ROUND($P177/$AL177*100,1),"")</f>
        <v/>
      </c>
      <c r="AG177" s="54">
        <f>IF(AND(ISNUMBER($S177),ISNUMBER($AL177),$AL177&lt;&gt;0),ROUND($S177/$AL177*100,2),"")</f>
        <v/>
      </c>
      <c r="AH177" s="53">
        <f>IF(AND(ISNUMBER($Q177),ISNUMBER($AL177),$AL177&lt;&gt;0),ROUND($Q177/$AL177*100,1),"")</f>
        <v/>
      </c>
      <c r="AI177" s="48">
        <f>IF(ISNUMBER($S177),IF($S177&lt;=1,"Yes","No"),"n/a")</f>
        <v/>
      </c>
      <c r="AJ177" s="48">
        <f>IF(ISNUMBER($S177),ROUND(MAX(0,MIN(100,100-$S177*2.5-IF(ISNUMBER($T177),$T177,0)*0.12+IF($S177&lt;=1,12,0))),0),"")</f>
        <v/>
      </c>
      <c r="AK177" s="48">
        <f>IF(ISNUMBER($Q177),IF($Q177&gt;=100,20,IF($Q177&gt;=30,10,0)),0)+IF(ISNUMBER($R177),IF($R177&gt;=100,20,0),0)+IF(ISNUMBER($P177),IF($P177&gt;=150,20,IF($P177&gt;=50,12,5)),0)+IF(ISNUMBER($S177),IF($S177&lt;=1,15,0),0)</f>
        <v/>
      </c>
      <c r="AL177" s="48" t="n">
        <v>355</v>
      </c>
      <c r="AM177" s="49" t="n"/>
      <c r="AN177" s="48">
        <f>IF(AND(ISNUMBER($P177),ISNUMBER($AL177),$AL177&lt;&gt;0),IF(OR($P177&gt;180,$P177/$AL177*1000&gt;400),"Over ceiling, confirm SKU","Within"),"n/a")</f>
        <v/>
      </c>
      <c r="AO177" s="51" t="n"/>
      <c r="AP177" s="51" t="n"/>
      <c r="AQ177" s="51" t="n"/>
      <c r="AR177" s="34" t="inlineStr">
        <is>
          <t>No enrichment entry, to confirm</t>
        </is>
      </c>
      <c r="AS177" s="34" t="inlineStr">
        <is>
          <t>BLANK -&gt; requires live Amazon.ca capture</t>
        </is>
      </c>
      <c r="AT177" s="34" t="inlineStr">
        <is>
          <t>Unverified commercial data</t>
        </is>
      </c>
    </row>
    <row r="178" ht="28" customHeight="1">
      <c r="A178" s="34" t="inlineStr">
        <is>
          <t>De La Calle</t>
        </is>
      </c>
      <c r="B178" s="34" t="inlineStr">
        <is>
          <t>De La Calle Tepache | Mango Chili | 12 pack 355mL</t>
        </is>
      </c>
      <c r="C178" s="34" t="inlineStr">
        <is>
          <t>3) Functional beverage (still/sparkling)</t>
        </is>
      </c>
      <c r="D178" s="34" t="inlineStr">
        <is>
          <t>355 mL can</t>
        </is>
      </c>
      <c r="E178" s="48" t="n">
        <v>12</v>
      </c>
      <c r="F178" s="49" t="n"/>
      <c r="G178" s="50">
        <f>IF(AND(ISNUMBER($F178),ISNUMBER($E178),$E178&lt;&gt;0),$F178/$E178,"")</f>
        <v/>
      </c>
      <c r="H178" s="50">
        <f>IF(AND(ISNUMBER($F178),ISNUMBER($AL178),ISNUMBER($E178),($AL178*$E178)&lt;&gt;0),$F178/($AL178*$E178)*100,"")</f>
        <v/>
      </c>
      <c r="I178" s="51" t="n"/>
      <c r="J178" s="52" t="n"/>
      <c r="K178" s="50">
        <f>IF(AND(ISNUMBER($F178),ISNUMBER($J178)),$F178*(1-$J178),"")</f>
        <v/>
      </c>
      <c r="L178" s="51" t="n"/>
      <c r="M178" s="51" t="n"/>
      <c r="N178" s="50">
        <f>IF(ISNUMBER($F178),($F178-IF(ISNUMBER($AM178),$AM178,0))*(1-IF(ISNUMBER($J178),$J178,0)),"")</f>
        <v/>
      </c>
      <c r="O178" s="34" t="inlineStr">
        <is>
          <t>Mango Chili</t>
        </is>
      </c>
      <c r="P178" s="48" t="n">
        <v>0</v>
      </c>
      <c r="Q178" s="48" t="n">
        <v>15</v>
      </c>
      <c r="R178" s="34" t="inlineStr">
        <is>
          <t>Not listed</t>
        </is>
      </c>
      <c r="S178" s="48" t="n">
        <v>6</v>
      </c>
      <c r="T178" s="48" t="n">
        <v>45</v>
      </c>
      <c r="U178" s="34" t="inlineStr">
        <is>
          <t>Fermented pineapple + agave</t>
        </is>
      </c>
      <c r="V178" s="34" t="inlineStr">
        <is>
          <t>Fermented prebiotic tepache, gut health, low sugar</t>
        </is>
      </c>
      <c r="W178" s="51" t="n"/>
      <c r="X178" s="51" t="n"/>
      <c r="Y178" s="51" t="n"/>
      <c r="Z178" s="51" t="n"/>
      <c r="AA178" s="34" t="inlineStr">
        <is>
          <t>Low</t>
        </is>
      </c>
      <c r="AB178" s="34" t="inlineStr">
        <is>
          <t>Niche fermented soda entrant</t>
        </is>
      </c>
      <c r="AC178" s="34" t="inlineStr">
        <is>
          <t>Traditional Mexican fermented tepache, modernized</t>
        </is>
      </c>
      <c r="AD178" s="34" t="inlineStr">
        <is>
          <t>Authentic fermented tepache with a prebiotic angle.</t>
        </is>
      </c>
      <c r="AE178" s="51" t="n"/>
      <c r="AF178" s="53">
        <f>IF(AND(ISNUMBER($P178),ISNUMBER($AL178),$AL178&lt;&gt;0),ROUND($P178/$AL178*100,1),"")</f>
        <v/>
      </c>
      <c r="AG178" s="54">
        <f>IF(AND(ISNUMBER($S178),ISNUMBER($AL178),$AL178&lt;&gt;0),ROUND($S178/$AL178*100,2),"")</f>
        <v/>
      </c>
      <c r="AH178" s="53">
        <f>IF(AND(ISNUMBER($Q178),ISNUMBER($AL178),$AL178&lt;&gt;0),ROUND($Q178/$AL178*100,1),"")</f>
        <v/>
      </c>
      <c r="AI178" s="48">
        <f>IF(ISNUMBER($S178),IF($S178&lt;=1,"Yes","No"),"n/a")</f>
        <v/>
      </c>
      <c r="AJ178" s="48">
        <f>IF(ISNUMBER($S178),ROUND(MAX(0,MIN(100,100-$S178*2.5-IF(ISNUMBER($T178),$T178,0)*0.12+IF($S178&lt;=1,12,0))),0),"")</f>
        <v/>
      </c>
      <c r="AK178" s="48">
        <f>IF(ISNUMBER($Q178),IF($Q178&gt;=100,20,IF($Q178&gt;=30,10,0)),0)+IF(ISNUMBER($R178),IF($R178&gt;=100,20,0),0)+IF(ISNUMBER($P178),IF($P178&gt;=150,20,IF($P178&gt;=50,12,5)),0)+IF(ISNUMBER($S178),IF($S178&lt;=1,15,0),0)</f>
        <v/>
      </c>
      <c r="AL178" s="48" t="n">
        <v>355</v>
      </c>
      <c r="AM178" s="49" t="n"/>
      <c r="AN178" s="48">
        <f>IF(AND(ISNUMBER($P178),ISNUMBER($AL178),$AL178&lt;&gt;0),IF(OR($P178&gt;180,$P178/$AL178*1000&gt;400),"Over ceiling, confirm SKU","Within"),"n/a")</f>
        <v/>
      </c>
      <c r="AO178" s="51" t="n"/>
      <c r="AP178" s="51" t="n"/>
      <c r="AQ178" s="51" t="n"/>
      <c r="AR178" s="34" t="inlineStr">
        <is>
          <t>No enrichment entry, to confirm</t>
        </is>
      </c>
      <c r="AS178" s="34" t="inlineStr">
        <is>
          <t>BLANK -&gt; requires live Amazon.ca capture</t>
        </is>
      </c>
      <c r="AT178" s="34" t="inlineStr">
        <is>
          <t>Unverified commercial data</t>
        </is>
      </c>
    </row>
    <row r="179" ht="28" customHeight="1">
      <c r="A179" s="34" t="inlineStr">
        <is>
          <t>De La Calle</t>
        </is>
      </c>
      <c r="B179" s="34" t="inlineStr">
        <is>
          <t>De La Calle Tepache | Mango Chili | 15 pack 355mL</t>
        </is>
      </c>
      <c r="C179" s="34" t="inlineStr">
        <is>
          <t>3) Functional beverage (still/sparkling)</t>
        </is>
      </c>
      <c r="D179" s="34" t="inlineStr">
        <is>
          <t>355 mL can</t>
        </is>
      </c>
      <c r="E179" s="48" t="n">
        <v>15</v>
      </c>
      <c r="F179" s="49" t="n"/>
      <c r="G179" s="50">
        <f>IF(AND(ISNUMBER($F179),ISNUMBER($E179),$E179&lt;&gt;0),$F179/$E179,"")</f>
        <v/>
      </c>
      <c r="H179" s="50">
        <f>IF(AND(ISNUMBER($F179),ISNUMBER($AL179),ISNUMBER($E179),($AL179*$E179)&lt;&gt;0),$F179/($AL179*$E179)*100,"")</f>
        <v/>
      </c>
      <c r="I179" s="51" t="n"/>
      <c r="J179" s="52" t="n"/>
      <c r="K179" s="50">
        <f>IF(AND(ISNUMBER($F179),ISNUMBER($J179)),$F179*(1-$J179),"")</f>
        <v/>
      </c>
      <c r="L179" s="51" t="n"/>
      <c r="M179" s="51" t="n"/>
      <c r="N179" s="50">
        <f>IF(ISNUMBER($F179),($F179-IF(ISNUMBER($AM179),$AM179,0))*(1-IF(ISNUMBER($J179),$J179,0)),"")</f>
        <v/>
      </c>
      <c r="O179" s="34" t="inlineStr">
        <is>
          <t>Mango Chili</t>
        </is>
      </c>
      <c r="P179" s="48" t="n">
        <v>0</v>
      </c>
      <c r="Q179" s="48" t="n">
        <v>15</v>
      </c>
      <c r="R179" s="34" t="inlineStr">
        <is>
          <t>Not listed</t>
        </is>
      </c>
      <c r="S179" s="48" t="n">
        <v>6</v>
      </c>
      <c r="T179" s="48" t="n">
        <v>45</v>
      </c>
      <c r="U179" s="34" t="inlineStr">
        <is>
          <t>Fermented pineapple + agave</t>
        </is>
      </c>
      <c r="V179" s="34" t="inlineStr">
        <is>
          <t>Fermented prebiotic tepache, gut health, low sugar</t>
        </is>
      </c>
      <c r="W179" s="51" t="n"/>
      <c r="X179" s="51" t="n"/>
      <c r="Y179" s="51" t="n"/>
      <c r="Z179" s="51" t="n"/>
      <c r="AA179" s="34" t="inlineStr">
        <is>
          <t>Low</t>
        </is>
      </c>
      <c r="AB179" s="34" t="inlineStr">
        <is>
          <t>Niche fermented soda entrant</t>
        </is>
      </c>
      <c r="AC179" s="34" t="inlineStr">
        <is>
          <t>Traditional Mexican fermented tepache, modernized</t>
        </is>
      </c>
      <c r="AD179" s="34" t="inlineStr">
        <is>
          <t>Authentic fermented tepache with a prebiotic angle.</t>
        </is>
      </c>
      <c r="AE179" s="51" t="n"/>
      <c r="AF179" s="53">
        <f>IF(AND(ISNUMBER($P179),ISNUMBER($AL179),$AL179&lt;&gt;0),ROUND($P179/$AL179*100,1),"")</f>
        <v/>
      </c>
      <c r="AG179" s="54">
        <f>IF(AND(ISNUMBER($S179),ISNUMBER($AL179),$AL179&lt;&gt;0),ROUND($S179/$AL179*100,2),"")</f>
        <v/>
      </c>
      <c r="AH179" s="53">
        <f>IF(AND(ISNUMBER($Q179),ISNUMBER($AL179),$AL179&lt;&gt;0),ROUND($Q179/$AL179*100,1),"")</f>
        <v/>
      </c>
      <c r="AI179" s="48">
        <f>IF(ISNUMBER($S179),IF($S179&lt;=1,"Yes","No"),"n/a")</f>
        <v/>
      </c>
      <c r="AJ179" s="48">
        <f>IF(ISNUMBER($S179),ROUND(MAX(0,MIN(100,100-$S179*2.5-IF(ISNUMBER($T179),$T179,0)*0.12+IF($S179&lt;=1,12,0))),0),"")</f>
        <v/>
      </c>
      <c r="AK179" s="48">
        <f>IF(ISNUMBER($Q179),IF($Q179&gt;=100,20,IF($Q179&gt;=30,10,0)),0)+IF(ISNUMBER($R179),IF($R179&gt;=100,20,0),0)+IF(ISNUMBER($P179),IF($P179&gt;=150,20,IF($P179&gt;=50,12,5)),0)+IF(ISNUMBER($S179),IF($S179&lt;=1,15,0),0)</f>
        <v/>
      </c>
      <c r="AL179" s="48" t="n">
        <v>355</v>
      </c>
      <c r="AM179" s="49" t="n"/>
      <c r="AN179" s="48">
        <f>IF(AND(ISNUMBER($P179),ISNUMBER($AL179),$AL179&lt;&gt;0),IF(OR($P179&gt;180,$P179/$AL179*1000&gt;400),"Over ceiling, confirm SKU","Within"),"n/a")</f>
        <v/>
      </c>
      <c r="AO179" s="51" t="n"/>
      <c r="AP179" s="51" t="n"/>
      <c r="AQ179" s="51" t="n"/>
      <c r="AR179" s="34" t="inlineStr">
        <is>
          <t>No enrichment entry, to confirm</t>
        </is>
      </c>
      <c r="AS179" s="34" t="inlineStr">
        <is>
          <t>BLANK -&gt; requires live Amazon.ca capture</t>
        </is>
      </c>
      <c r="AT179" s="34" t="inlineStr">
        <is>
          <t>Unverified commercial data</t>
        </is>
      </c>
    </row>
    <row r="180" ht="28" customHeight="1">
      <c r="A180" s="34" t="inlineStr">
        <is>
          <t>De La Calle</t>
        </is>
      </c>
      <c r="B180" s="34" t="inlineStr">
        <is>
          <t>De La Calle Tepache | Mango Chili | 18 pack 355mL</t>
        </is>
      </c>
      <c r="C180" s="34" t="inlineStr">
        <is>
          <t>3) Functional beverage (still/sparkling)</t>
        </is>
      </c>
      <c r="D180" s="34" t="inlineStr">
        <is>
          <t>355 mL can</t>
        </is>
      </c>
      <c r="E180" s="48" t="n">
        <v>18</v>
      </c>
      <c r="F180" s="49" t="n"/>
      <c r="G180" s="50">
        <f>IF(AND(ISNUMBER($F180),ISNUMBER($E180),$E180&lt;&gt;0),$F180/$E180,"")</f>
        <v/>
      </c>
      <c r="H180" s="50">
        <f>IF(AND(ISNUMBER($F180),ISNUMBER($AL180),ISNUMBER($E180),($AL180*$E180)&lt;&gt;0),$F180/($AL180*$E180)*100,"")</f>
        <v/>
      </c>
      <c r="I180" s="51" t="n"/>
      <c r="J180" s="52" t="n"/>
      <c r="K180" s="50">
        <f>IF(AND(ISNUMBER($F180),ISNUMBER($J180)),$F180*(1-$J180),"")</f>
        <v/>
      </c>
      <c r="L180" s="51" t="n"/>
      <c r="M180" s="51" t="n"/>
      <c r="N180" s="50">
        <f>IF(ISNUMBER($F180),($F180-IF(ISNUMBER($AM180),$AM180,0))*(1-IF(ISNUMBER($J180),$J180,0)),"")</f>
        <v/>
      </c>
      <c r="O180" s="34" t="inlineStr">
        <is>
          <t>Mango Chili</t>
        </is>
      </c>
      <c r="P180" s="48" t="n">
        <v>0</v>
      </c>
      <c r="Q180" s="48" t="n">
        <v>15</v>
      </c>
      <c r="R180" s="34" t="inlineStr">
        <is>
          <t>Not listed</t>
        </is>
      </c>
      <c r="S180" s="48" t="n">
        <v>6</v>
      </c>
      <c r="T180" s="48" t="n">
        <v>45</v>
      </c>
      <c r="U180" s="34" t="inlineStr">
        <is>
          <t>Fermented pineapple + agave</t>
        </is>
      </c>
      <c r="V180" s="34" t="inlineStr">
        <is>
          <t>Fermented prebiotic tepache, gut health, low sugar</t>
        </is>
      </c>
      <c r="W180" s="51" t="n"/>
      <c r="X180" s="51" t="n"/>
      <c r="Y180" s="51" t="n"/>
      <c r="Z180" s="51" t="n"/>
      <c r="AA180" s="34" t="inlineStr">
        <is>
          <t>Low</t>
        </is>
      </c>
      <c r="AB180" s="34" t="inlineStr">
        <is>
          <t>Niche fermented soda entrant</t>
        </is>
      </c>
      <c r="AC180" s="34" t="inlineStr">
        <is>
          <t>Traditional Mexican fermented tepache, modernized</t>
        </is>
      </c>
      <c r="AD180" s="34" t="inlineStr">
        <is>
          <t>Authentic fermented tepache with a prebiotic angle.</t>
        </is>
      </c>
      <c r="AE180" s="51" t="n"/>
      <c r="AF180" s="53">
        <f>IF(AND(ISNUMBER($P180),ISNUMBER($AL180),$AL180&lt;&gt;0),ROUND($P180/$AL180*100,1),"")</f>
        <v/>
      </c>
      <c r="AG180" s="54">
        <f>IF(AND(ISNUMBER($S180),ISNUMBER($AL180),$AL180&lt;&gt;0),ROUND($S180/$AL180*100,2),"")</f>
        <v/>
      </c>
      <c r="AH180" s="53">
        <f>IF(AND(ISNUMBER($Q180),ISNUMBER($AL180),$AL180&lt;&gt;0),ROUND($Q180/$AL180*100,1),"")</f>
        <v/>
      </c>
      <c r="AI180" s="48">
        <f>IF(ISNUMBER($S180),IF($S180&lt;=1,"Yes","No"),"n/a")</f>
        <v/>
      </c>
      <c r="AJ180" s="48">
        <f>IF(ISNUMBER($S180),ROUND(MAX(0,MIN(100,100-$S180*2.5-IF(ISNUMBER($T180),$T180,0)*0.12+IF($S180&lt;=1,12,0))),0),"")</f>
        <v/>
      </c>
      <c r="AK180" s="48">
        <f>IF(ISNUMBER($Q180),IF($Q180&gt;=100,20,IF($Q180&gt;=30,10,0)),0)+IF(ISNUMBER($R180),IF($R180&gt;=100,20,0),0)+IF(ISNUMBER($P180),IF($P180&gt;=150,20,IF($P180&gt;=50,12,5)),0)+IF(ISNUMBER($S180),IF($S180&lt;=1,15,0),0)</f>
        <v/>
      </c>
      <c r="AL180" s="48" t="n">
        <v>355</v>
      </c>
      <c r="AM180" s="49" t="n"/>
      <c r="AN180" s="48">
        <f>IF(AND(ISNUMBER($P180),ISNUMBER($AL180),$AL180&lt;&gt;0),IF(OR($P180&gt;180,$P180/$AL180*1000&gt;400),"Over ceiling, confirm SKU","Within"),"n/a")</f>
        <v/>
      </c>
      <c r="AO180" s="51" t="n"/>
      <c r="AP180" s="51" t="n"/>
      <c r="AQ180" s="51" t="n"/>
      <c r="AR180" s="34" t="inlineStr">
        <is>
          <t>No enrichment entry, to confirm</t>
        </is>
      </c>
      <c r="AS180" s="34" t="inlineStr">
        <is>
          <t>BLANK -&gt; requires live Amazon.ca capture</t>
        </is>
      </c>
      <c r="AT180" s="34" t="inlineStr">
        <is>
          <t>Unverified commercial data</t>
        </is>
      </c>
    </row>
    <row r="181" ht="28" customHeight="1">
      <c r="A181" s="34" t="inlineStr">
        <is>
          <t>De La Calle</t>
        </is>
      </c>
      <c r="B181" s="34" t="inlineStr">
        <is>
          <t>De La Calle Tepache | Mango Chili | 24 pack 355mL</t>
        </is>
      </c>
      <c r="C181" s="34" t="inlineStr">
        <is>
          <t>3) Functional beverage (still/sparkling)</t>
        </is>
      </c>
      <c r="D181" s="34" t="inlineStr">
        <is>
          <t>355 mL can</t>
        </is>
      </c>
      <c r="E181" s="48" t="n">
        <v>24</v>
      </c>
      <c r="F181" s="49" t="n"/>
      <c r="G181" s="50">
        <f>IF(AND(ISNUMBER($F181),ISNUMBER($E181),$E181&lt;&gt;0),$F181/$E181,"")</f>
        <v/>
      </c>
      <c r="H181" s="50">
        <f>IF(AND(ISNUMBER($F181),ISNUMBER($AL181),ISNUMBER($E181),($AL181*$E181)&lt;&gt;0),$F181/($AL181*$E181)*100,"")</f>
        <v/>
      </c>
      <c r="I181" s="51" t="n"/>
      <c r="J181" s="52" t="n"/>
      <c r="K181" s="50">
        <f>IF(AND(ISNUMBER($F181),ISNUMBER($J181)),$F181*(1-$J181),"")</f>
        <v/>
      </c>
      <c r="L181" s="51" t="n"/>
      <c r="M181" s="51" t="n"/>
      <c r="N181" s="50">
        <f>IF(ISNUMBER($F181),($F181-IF(ISNUMBER($AM181),$AM181,0))*(1-IF(ISNUMBER($J181),$J181,0)),"")</f>
        <v/>
      </c>
      <c r="O181" s="34" t="inlineStr">
        <is>
          <t>Mango Chili</t>
        </is>
      </c>
      <c r="P181" s="48" t="n">
        <v>0</v>
      </c>
      <c r="Q181" s="48" t="n">
        <v>15</v>
      </c>
      <c r="R181" s="34" t="inlineStr">
        <is>
          <t>Not listed</t>
        </is>
      </c>
      <c r="S181" s="48" t="n">
        <v>6</v>
      </c>
      <c r="T181" s="48" t="n">
        <v>45</v>
      </c>
      <c r="U181" s="34" t="inlineStr">
        <is>
          <t>Fermented pineapple + agave</t>
        </is>
      </c>
      <c r="V181" s="34" t="inlineStr">
        <is>
          <t>Fermented prebiotic tepache, gut health, low sugar</t>
        </is>
      </c>
      <c r="W181" s="51" t="n"/>
      <c r="X181" s="51" t="n"/>
      <c r="Y181" s="51" t="n"/>
      <c r="Z181" s="51" t="n"/>
      <c r="AA181" s="34" t="inlineStr">
        <is>
          <t>Low</t>
        </is>
      </c>
      <c r="AB181" s="34" t="inlineStr">
        <is>
          <t>Niche fermented soda entrant</t>
        </is>
      </c>
      <c r="AC181" s="34" t="inlineStr">
        <is>
          <t>Traditional Mexican fermented tepache, modernized</t>
        </is>
      </c>
      <c r="AD181" s="34" t="inlineStr">
        <is>
          <t>Authentic fermented tepache with a prebiotic angle.</t>
        </is>
      </c>
      <c r="AE181" s="51" t="n"/>
      <c r="AF181" s="53">
        <f>IF(AND(ISNUMBER($P181),ISNUMBER($AL181),$AL181&lt;&gt;0),ROUND($P181/$AL181*100,1),"")</f>
        <v/>
      </c>
      <c r="AG181" s="54">
        <f>IF(AND(ISNUMBER($S181),ISNUMBER($AL181),$AL181&lt;&gt;0),ROUND($S181/$AL181*100,2),"")</f>
        <v/>
      </c>
      <c r="AH181" s="53">
        <f>IF(AND(ISNUMBER($Q181),ISNUMBER($AL181),$AL181&lt;&gt;0),ROUND($Q181/$AL181*100,1),"")</f>
        <v/>
      </c>
      <c r="AI181" s="48">
        <f>IF(ISNUMBER($S181),IF($S181&lt;=1,"Yes","No"),"n/a")</f>
        <v/>
      </c>
      <c r="AJ181" s="48">
        <f>IF(ISNUMBER($S181),ROUND(MAX(0,MIN(100,100-$S181*2.5-IF(ISNUMBER($T181),$T181,0)*0.12+IF($S181&lt;=1,12,0))),0),"")</f>
        <v/>
      </c>
      <c r="AK181" s="48">
        <f>IF(ISNUMBER($Q181),IF($Q181&gt;=100,20,IF($Q181&gt;=30,10,0)),0)+IF(ISNUMBER($R181),IF($R181&gt;=100,20,0),0)+IF(ISNUMBER($P181),IF($P181&gt;=150,20,IF($P181&gt;=50,12,5)),0)+IF(ISNUMBER($S181),IF($S181&lt;=1,15,0),0)</f>
        <v/>
      </c>
      <c r="AL181" s="48" t="n">
        <v>355</v>
      </c>
      <c r="AM181" s="49" t="n"/>
      <c r="AN181" s="48">
        <f>IF(AND(ISNUMBER($P181),ISNUMBER($AL181),$AL181&lt;&gt;0),IF(OR($P181&gt;180,$P181/$AL181*1000&gt;400),"Over ceiling, confirm SKU","Within"),"n/a")</f>
        <v/>
      </c>
      <c r="AO181" s="51" t="n"/>
      <c r="AP181" s="51" t="n"/>
      <c r="AQ181" s="51" t="n"/>
      <c r="AR181" s="34" t="inlineStr">
        <is>
          <t>No enrichment entry, to confirm</t>
        </is>
      </c>
      <c r="AS181" s="34" t="inlineStr">
        <is>
          <t>BLANK -&gt; requires live Amazon.ca capture</t>
        </is>
      </c>
      <c r="AT181" s="34" t="inlineStr">
        <is>
          <t>Unverified commercial data</t>
        </is>
      </c>
    </row>
    <row r="182" ht="28" customHeight="1">
      <c r="A182" s="34" t="inlineStr">
        <is>
          <t>De La Calle</t>
        </is>
      </c>
      <c r="B182" s="34" t="inlineStr">
        <is>
          <t>De La Calle Tepache | Original | single 355mL</t>
        </is>
      </c>
      <c r="C182" s="34" t="inlineStr">
        <is>
          <t>3) Functional beverage (still/sparkling)</t>
        </is>
      </c>
      <c r="D182" s="34" t="inlineStr">
        <is>
          <t>355 mL can</t>
        </is>
      </c>
      <c r="E182" s="48" t="n">
        <v>1</v>
      </c>
      <c r="F182" s="49" t="n"/>
      <c r="G182" s="50">
        <f>IF(AND(ISNUMBER($F182),ISNUMBER($E182),$E182&lt;&gt;0),$F182/$E182,"")</f>
        <v/>
      </c>
      <c r="H182" s="50">
        <f>IF(AND(ISNUMBER($F182),ISNUMBER($AL182),ISNUMBER($E182),($AL182*$E182)&lt;&gt;0),$F182/($AL182*$E182)*100,"")</f>
        <v/>
      </c>
      <c r="I182" s="51" t="n"/>
      <c r="J182" s="52" t="n"/>
      <c r="K182" s="50">
        <f>IF(AND(ISNUMBER($F182),ISNUMBER($J182)),$F182*(1-$J182),"")</f>
        <v/>
      </c>
      <c r="L182" s="51" t="n"/>
      <c r="M182" s="51" t="n"/>
      <c r="N182" s="50">
        <f>IF(ISNUMBER($F182),($F182-IF(ISNUMBER($AM182),$AM182,0))*(1-IF(ISNUMBER($J182),$J182,0)),"")</f>
        <v/>
      </c>
      <c r="O182" s="34" t="inlineStr">
        <is>
          <t>Original</t>
        </is>
      </c>
      <c r="P182" s="48" t="n">
        <v>0</v>
      </c>
      <c r="Q182" s="48" t="n">
        <v>15</v>
      </c>
      <c r="R182" s="34" t="inlineStr">
        <is>
          <t>Not listed</t>
        </is>
      </c>
      <c r="S182" s="48" t="n">
        <v>6</v>
      </c>
      <c r="T182" s="48" t="n">
        <v>45</v>
      </c>
      <c r="U182" s="34" t="inlineStr">
        <is>
          <t>Fermented pineapple + agave</t>
        </is>
      </c>
      <c r="V182" s="34" t="inlineStr">
        <is>
          <t>Fermented prebiotic tepache, gut health, low sugar</t>
        </is>
      </c>
      <c r="W182" s="51" t="n"/>
      <c r="X182" s="51" t="n"/>
      <c r="Y182" s="51" t="n"/>
      <c r="Z182" s="51" t="n"/>
      <c r="AA182" s="34" t="inlineStr">
        <is>
          <t>Low</t>
        </is>
      </c>
      <c r="AB182" s="34" t="inlineStr">
        <is>
          <t>Niche fermented soda entrant</t>
        </is>
      </c>
      <c r="AC182" s="34" t="inlineStr">
        <is>
          <t>Traditional Mexican fermented tepache, modernized</t>
        </is>
      </c>
      <c r="AD182" s="34" t="inlineStr">
        <is>
          <t>Authentic fermented tepache with a prebiotic angle.</t>
        </is>
      </c>
      <c r="AE182" s="51" t="n"/>
      <c r="AF182" s="53">
        <f>IF(AND(ISNUMBER($P182),ISNUMBER($AL182),$AL182&lt;&gt;0),ROUND($P182/$AL182*100,1),"")</f>
        <v/>
      </c>
      <c r="AG182" s="54">
        <f>IF(AND(ISNUMBER($S182),ISNUMBER($AL182),$AL182&lt;&gt;0),ROUND($S182/$AL182*100,2),"")</f>
        <v/>
      </c>
      <c r="AH182" s="53">
        <f>IF(AND(ISNUMBER($Q182),ISNUMBER($AL182),$AL182&lt;&gt;0),ROUND($Q182/$AL182*100,1),"")</f>
        <v/>
      </c>
      <c r="AI182" s="48">
        <f>IF(ISNUMBER($S182),IF($S182&lt;=1,"Yes","No"),"n/a")</f>
        <v/>
      </c>
      <c r="AJ182" s="48">
        <f>IF(ISNUMBER($S182),ROUND(MAX(0,MIN(100,100-$S182*2.5-IF(ISNUMBER($T182),$T182,0)*0.12+IF($S182&lt;=1,12,0))),0),"")</f>
        <v/>
      </c>
      <c r="AK182" s="48">
        <f>IF(ISNUMBER($Q182),IF($Q182&gt;=100,20,IF($Q182&gt;=30,10,0)),0)+IF(ISNUMBER($R182),IF($R182&gt;=100,20,0),0)+IF(ISNUMBER($P182),IF($P182&gt;=150,20,IF($P182&gt;=50,12,5)),0)+IF(ISNUMBER($S182),IF($S182&lt;=1,15,0),0)</f>
        <v/>
      </c>
      <c r="AL182" s="48" t="n">
        <v>355</v>
      </c>
      <c r="AM182" s="49" t="n"/>
      <c r="AN182" s="48">
        <f>IF(AND(ISNUMBER($P182),ISNUMBER($AL182),$AL182&lt;&gt;0),IF(OR($P182&gt;180,$P182/$AL182*1000&gt;400),"Over ceiling, confirm SKU","Within"),"n/a")</f>
        <v/>
      </c>
      <c r="AO182" s="51" t="n"/>
      <c r="AP182" s="51" t="n"/>
      <c r="AQ182" s="51" t="n"/>
      <c r="AR182" s="34" t="inlineStr">
        <is>
          <t>No enrichment entry, to confirm</t>
        </is>
      </c>
      <c r="AS182" s="34" t="inlineStr">
        <is>
          <t>BLANK -&gt; requires live Amazon.ca capture</t>
        </is>
      </c>
      <c r="AT182" s="34" t="inlineStr">
        <is>
          <t>Unverified commercial data</t>
        </is>
      </c>
    </row>
    <row r="183" ht="28" customHeight="1">
      <c r="A183" s="34" t="inlineStr">
        <is>
          <t>De La Calle</t>
        </is>
      </c>
      <c r="B183" s="34" t="inlineStr">
        <is>
          <t>De La Calle Tepache | Original | 8 pack 355mL</t>
        </is>
      </c>
      <c r="C183" s="34" t="inlineStr">
        <is>
          <t>3) Functional beverage (still/sparkling)</t>
        </is>
      </c>
      <c r="D183" s="34" t="inlineStr">
        <is>
          <t>355 mL can</t>
        </is>
      </c>
      <c r="E183" s="48" t="n">
        <v>8</v>
      </c>
      <c r="F183" s="49" t="n"/>
      <c r="G183" s="50">
        <f>IF(AND(ISNUMBER($F183),ISNUMBER($E183),$E183&lt;&gt;0),$F183/$E183,"")</f>
        <v/>
      </c>
      <c r="H183" s="50">
        <f>IF(AND(ISNUMBER($F183),ISNUMBER($AL183),ISNUMBER($E183),($AL183*$E183)&lt;&gt;0),$F183/($AL183*$E183)*100,"")</f>
        <v/>
      </c>
      <c r="I183" s="51" t="n"/>
      <c r="J183" s="52" t="n"/>
      <c r="K183" s="50">
        <f>IF(AND(ISNUMBER($F183),ISNUMBER($J183)),$F183*(1-$J183),"")</f>
        <v/>
      </c>
      <c r="L183" s="51" t="n"/>
      <c r="M183" s="51" t="n"/>
      <c r="N183" s="50">
        <f>IF(ISNUMBER($F183),($F183-IF(ISNUMBER($AM183),$AM183,0))*(1-IF(ISNUMBER($J183),$J183,0)),"")</f>
        <v/>
      </c>
      <c r="O183" s="34" t="inlineStr">
        <is>
          <t>Original</t>
        </is>
      </c>
      <c r="P183" s="48" t="n">
        <v>0</v>
      </c>
      <c r="Q183" s="48" t="n">
        <v>15</v>
      </c>
      <c r="R183" s="34" t="inlineStr">
        <is>
          <t>Not listed</t>
        </is>
      </c>
      <c r="S183" s="48" t="n">
        <v>6</v>
      </c>
      <c r="T183" s="48" t="n">
        <v>45</v>
      </c>
      <c r="U183" s="34" t="inlineStr">
        <is>
          <t>Fermented pineapple + agave</t>
        </is>
      </c>
      <c r="V183" s="34" t="inlineStr">
        <is>
          <t>Fermented prebiotic tepache, gut health, low sugar</t>
        </is>
      </c>
      <c r="W183" s="51" t="n"/>
      <c r="X183" s="51" t="n"/>
      <c r="Y183" s="51" t="n"/>
      <c r="Z183" s="51" t="n"/>
      <c r="AA183" s="34" t="inlineStr">
        <is>
          <t>Low</t>
        </is>
      </c>
      <c r="AB183" s="34" t="inlineStr">
        <is>
          <t>Niche fermented soda entrant</t>
        </is>
      </c>
      <c r="AC183" s="34" t="inlineStr">
        <is>
          <t>Traditional Mexican fermented tepache, modernized</t>
        </is>
      </c>
      <c r="AD183" s="34" t="inlineStr">
        <is>
          <t>Authentic fermented tepache with a prebiotic angle.</t>
        </is>
      </c>
      <c r="AE183" s="51" t="n"/>
      <c r="AF183" s="53">
        <f>IF(AND(ISNUMBER($P183),ISNUMBER($AL183),$AL183&lt;&gt;0),ROUND($P183/$AL183*100,1),"")</f>
        <v/>
      </c>
      <c r="AG183" s="54">
        <f>IF(AND(ISNUMBER($S183),ISNUMBER($AL183),$AL183&lt;&gt;0),ROUND($S183/$AL183*100,2),"")</f>
        <v/>
      </c>
      <c r="AH183" s="53">
        <f>IF(AND(ISNUMBER($Q183),ISNUMBER($AL183),$AL183&lt;&gt;0),ROUND($Q183/$AL183*100,1),"")</f>
        <v/>
      </c>
      <c r="AI183" s="48">
        <f>IF(ISNUMBER($S183),IF($S183&lt;=1,"Yes","No"),"n/a")</f>
        <v/>
      </c>
      <c r="AJ183" s="48">
        <f>IF(ISNUMBER($S183),ROUND(MAX(0,MIN(100,100-$S183*2.5-IF(ISNUMBER($T183),$T183,0)*0.12+IF($S183&lt;=1,12,0))),0),"")</f>
        <v/>
      </c>
      <c r="AK183" s="48">
        <f>IF(ISNUMBER($Q183),IF($Q183&gt;=100,20,IF($Q183&gt;=30,10,0)),0)+IF(ISNUMBER($R183),IF($R183&gt;=100,20,0),0)+IF(ISNUMBER($P183),IF($P183&gt;=150,20,IF($P183&gt;=50,12,5)),0)+IF(ISNUMBER($S183),IF($S183&lt;=1,15,0),0)</f>
        <v/>
      </c>
      <c r="AL183" s="48" t="n">
        <v>355</v>
      </c>
      <c r="AM183" s="49" t="n"/>
      <c r="AN183" s="48">
        <f>IF(AND(ISNUMBER($P183),ISNUMBER($AL183),$AL183&lt;&gt;0),IF(OR($P183&gt;180,$P183/$AL183*1000&gt;400),"Over ceiling, confirm SKU","Within"),"n/a")</f>
        <v/>
      </c>
      <c r="AO183" s="51" t="n"/>
      <c r="AP183" s="51" t="n"/>
      <c r="AQ183" s="51" t="n"/>
      <c r="AR183" s="34" t="inlineStr">
        <is>
          <t>No enrichment entry, to confirm</t>
        </is>
      </c>
      <c r="AS183" s="34" t="inlineStr">
        <is>
          <t>BLANK -&gt; requires live Amazon.ca capture</t>
        </is>
      </c>
      <c r="AT183" s="34" t="inlineStr">
        <is>
          <t>Unverified commercial data</t>
        </is>
      </c>
    </row>
    <row r="184" ht="28" customHeight="1">
      <c r="A184" s="34" t="inlineStr">
        <is>
          <t>De La Calle</t>
        </is>
      </c>
      <c r="B184" s="34" t="inlineStr">
        <is>
          <t>De La Calle Tepache | Original | 12 pack 355mL</t>
        </is>
      </c>
      <c r="C184" s="34" t="inlineStr">
        <is>
          <t>3) Functional beverage (still/sparkling)</t>
        </is>
      </c>
      <c r="D184" s="34" t="inlineStr">
        <is>
          <t>355 mL can</t>
        </is>
      </c>
      <c r="E184" s="48" t="n">
        <v>12</v>
      </c>
      <c r="F184" s="49" t="n"/>
      <c r="G184" s="50">
        <f>IF(AND(ISNUMBER($F184),ISNUMBER($E184),$E184&lt;&gt;0),$F184/$E184,"")</f>
        <v/>
      </c>
      <c r="H184" s="50">
        <f>IF(AND(ISNUMBER($F184),ISNUMBER($AL184),ISNUMBER($E184),($AL184*$E184)&lt;&gt;0),$F184/($AL184*$E184)*100,"")</f>
        <v/>
      </c>
      <c r="I184" s="51" t="n"/>
      <c r="J184" s="52" t="n"/>
      <c r="K184" s="50">
        <f>IF(AND(ISNUMBER($F184),ISNUMBER($J184)),$F184*(1-$J184),"")</f>
        <v/>
      </c>
      <c r="L184" s="51" t="n"/>
      <c r="M184" s="51" t="n"/>
      <c r="N184" s="50">
        <f>IF(ISNUMBER($F184),($F184-IF(ISNUMBER($AM184),$AM184,0))*(1-IF(ISNUMBER($J184),$J184,0)),"")</f>
        <v/>
      </c>
      <c r="O184" s="34" t="inlineStr">
        <is>
          <t>Original</t>
        </is>
      </c>
      <c r="P184" s="48" t="n">
        <v>0</v>
      </c>
      <c r="Q184" s="48" t="n">
        <v>15</v>
      </c>
      <c r="R184" s="34" t="inlineStr">
        <is>
          <t>Not listed</t>
        </is>
      </c>
      <c r="S184" s="48" t="n">
        <v>6</v>
      </c>
      <c r="T184" s="48" t="n">
        <v>45</v>
      </c>
      <c r="U184" s="34" t="inlineStr">
        <is>
          <t>Fermented pineapple + agave</t>
        </is>
      </c>
      <c r="V184" s="34" t="inlineStr">
        <is>
          <t>Fermented prebiotic tepache, gut health, low sugar</t>
        </is>
      </c>
      <c r="W184" s="51" t="n"/>
      <c r="X184" s="51" t="n"/>
      <c r="Y184" s="51" t="n"/>
      <c r="Z184" s="51" t="n"/>
      <c r="AA184" s="34" t="inlineStr">
        <is>
          <t>Low</t>
        </is>
      </c>
      <c r="AB184" s="34" t="inlineStr">
        <is>
          <t>Niche fermented soda entrant</t>
        </is>
      </c>
      <c r="AC184" s="34" t="inlineStr">
        <is>
          <t>Traditional Mexican fermented tepache, modernized</t>
        </is>
      </c>
      <c r="AD184" s="34" t="inlineStr">
        <is>
          <t>Authentic fermented tepache with a prebiotic angle.</t>
        </is>
      </c>
      <c r="AE184" s="51" t="n"/>
      <c r="AF184" s="53">
        <f>IF(AND(ISNUMBER($P184),ISNUMBER($AL184),$AL184&lt;&gt;0),ROUND($P184/$AL184*100,1),"")</f>
        <v/>
      </c>
      <c r="AG184" s="54">
        <f>IF(AND(ISNUMBER($S184),ISNUMBER($AL184),$AL184&lt;&gt;0),ROUND($S184/$AL184*100,2),"")</f>
        <v/>
      </c>
      <c r="AH184" s="53">
        <f>IF(AND(ISNUMBER($Q184),ISNUMBER($AL184),$AL184&lt;&gt;0),ROUND($Q184/$AL184*100,1),"")</f>
        <v/>
      </c>
      <c r="AI184" s="48">
        <f>IF(ISNUMBER($S184),IF($S184&lt;=1,"Yes","No"),"n/a")</f>
        <v/>
      </c>
      <c r="AJ184" s="48">
        <f>IF(ISNUMBER($S184),ROUND(MAX(0,MIN(100,100-$S184*2.5-IF(ISNUMBER($T184),$T184,0)*0.12+IF($S184&lt;=1,12,0))),0),"")</f>
        <v/>
      </c>
      <c r="AK184" s="48">
        <f>IF(ISNUMBER($Q184),IF($Q184&gt;=100,20,IF($Q184&gt;=30,10,0)),0)+IF(ISNUMBER($R184),IF($R184&gt;=100,20,0),0)+IF(ISNUMBER($P184),IF($P184&gt;=150,20,IF($P184&gt;=50,12,5)),0)+IF(ISNUMBER($S184),IF($S184&lt;=1,15,0),0)</f>
        <v/>
      </c>
      <c r="AL184" s="48" t="n">
        <v>355</v>
      </c>
      <c r="AM184" s="49" t="n"/>
      <c r="AN184" s="48">
        <f>IF(AND(ISNUMBER($P184),ISNUMBER($AL184),$AL184&lt;&gt;0),IF(OR($P184&gt;180,$P184/$AL184*1000&gt;400),"Over ceiling, confirm SKU","Within"),"n/a")</f>
        <v/>
      </c>
      <c r="AO184" s="51" t="n"/>
      <c r="AP184" s="51" t="n"/>
      <c r="AQ184" s="51" t="n"/>
      <c r="AR184" s="34" t="inlineStr">
        <is>
          <t>No enrichment entry, to confirm</t>
        </is>
      </c>
      <c r="AS184" s="34" t="inlineStr">
        <is>
          <t>BLANK -&gt; requires live Amazon.ca capture</t>
        </is>
      </c>
      <c r="AT184" s="34" t="inlineStr">
        <is>
          <t>Unverified commercial data</t>
        </is>
      </c>
    </row>
    <row r="185" ht="28" customHeight="1">
      <c r="A185" s="34" t="inlineStr">
        <is>
          <t>De La Calle</t>
        </is>
      </c>
      <c r="B185" s="34" t="inlineStr">
        <is>
          <t>De La Calle Tepache | Original | 15 pack 355mL</t>
        </is>
      </c>
      <c r="C185" s="34" t="inlineStr">
        <is>
          <t>3) Functional beverage (still/sparkling)</t>
        </is>
      </c>
      <c r="D185" s="34" t="inlineStr">
        <is>
          <t>355 mL can</t>
        </is>
      </c>
      <c r="E185" s="48" t="n">
        <v>15</v>
      </c>
      <c r="F185" s="49" t="n"/>
      <c r="G185" s="50">
        <f>IF(AND(ISNUMBER($F185),ISNUMBER($E185),$E185&lt;&gt;0),$F185/$E185,"")</f>
        <v/>
      </c>
      <c r="H185" s="50">
        <f>IF(AND(ISNUMBER($F185),ISNUMBER($AL185),ISNUMBER($E185),($AL185*$E185)&lt;&gt;0),$F185/($AL185*$E185)*100,"")</f>
        <v/>
      </c>
      <c r="I185" s="51" t="n"/>
      <c r="J185" s="52" t="n"/>
      <c r="K185" s="50">
        <f>IF(AND(ISNUMBER($F185),ISNUMBER($J185)),$F185*(1-$J185),"")</f>
        <v/>
      </c>
      <c r="L185" s="51" t="n"/>
      <c r="M185" s="51" t="n"/>
      <c r="N185" s="50">
        <f>IF(ISNUMBER($F185),($F185-IF(ISNUMBER($AM185),$AM185,0))*(1-IF(ISNUMBER($J185),$J185,0)),"")</f>
        <v/>
      </c>
      <c r="O185" s="34" t="inlineStr">
        <is>
          <t>Original</t>
        </is>
      </c>
      <c r="P185" s="48" t="n">
        <v>0</v>
      </c>
      <c r="Q185" s="48" t="n">
        <v>15</v>
      </c>
      <c r="R185" s="34" t="inlineStr">
        <is>
          <t>Not listed</t>
        </is>
      </c>
      <c r="S185" s="48" t="n">
        <v>6</v>
      </c>
      <c r="T185" s="48" t="n">
        <v>45</v>
      </c>
      <c r="U185" s="34" t="inlineStr">
        <is>
          <t>Fermented pineapple + agave</t>
        </is>
      </c>
      <c r="V185" s="34" t="inlineStr">
        <is>
          <t>Fermented prebiotic tepache, gut health, low sugar</t>
        </is>
      </c>
      <c r="W185" s="51" t="n"/>
      <c r="X185" s="51" t="n"/>
      <c r="Y185" s="51" t="n"/>
      <c r="Z185" s="51" t="n"/>
      <c r="AA185" s="34" t="inlineStr">
        <is>
          <t>Low</t>
        </is>
      </c>
      <c r="AB185" s="34" t="inlineStr">
        <is>
          <t>Niche fermented soda entrant</t>
        </is>
      </c>
      <c r="AC185" s="34" t="inlineStr">
        <is>
          <t>Traditional Mexican fermented tepache, modernized</t>
        </is>
      </c>
      <c r="AD185" s="34" t="inlineStr">
        <is>
          <t>Authentic fermented tepache with a prebiotic angle.</t>
        </is>
      </c>
      <c r="AE185" s="51" t="n"/>
      <c r="AF185" s="53">
        <f>IF(AND(ISNUMBER($P185),ISNUMBER($AL185),$AL185&lt;&gt;0),ROUND($P185/$AL185*100,1),"")</f>
        <v/>
      </c>
      <c r="AG185" s="54">
        <f>IF(AND(ISNUMBER($S185),ISNUMBER($AL185),$AL185&lt;&gt;0),ROUND($S185/$AL185*100,2),"")</f>
        <v/>
      </c>
      <c r="AH185" s="53">
        <f>IF(AND(ISNUMBER($Q185),ISNUMBER($AL185),$AL185&lt;&gt;0),ROUND($Q185/$AL185*100,1),"")</f>
        <v/>
      </c>
      <c r="AI185" s="48">
        <f>IF(ISNUMBER($S185),IF($S185&lt;=1,"Yes","No"),"n/a")</f>
        <v/>
      </c>
      <c r="AJ185" s="48">
        <f>IF(ISNUMBER($S185),ROUND(MAX(0,MIN(100,100-$S185*2.5-IF(ISNUMBER($T185),$T185,0)*0.12+IF($S185&lt;=1,12,0))),0),"")</f>
        <v/>
      </c>
      <c r="AK185" s="48">
        <f>IF(ISNUMBER($Q185),IF($Q185&gt;=100,20,IF($Q185&gt;=30,10,0)),0)+IF(ISNUMBER($R185),IF($R185&gt;=100,20,0),0)+IF(ISNUMBER($P185),IF($P185&gt;=150,20,IF($P185&gt;=50,12,5)),0)+IF(ISNUMBER($S185),IF($S185&lt;=1,15,0),0)</f>
        <v/>
      </c>
      <c r="AL185" s="48" t="n">
        <v>355</v>
      </c>
      <c r="AM185" s="49" t="n"/>
      <c r="AN185" s="48">
        <f>IF(AND(ISNUMBER($P185),ISNUMBER($AL185),$AL185&lt;&gt;0),IF(OR($P185&gt;180,$P185/$AL185*1000&gt;400),"Over ceiling, confirm SKU","Within"),"n/a")</f>
        <v/>
      </c>
      <c r="AO185" s="51" t="n"/>
      <c r="AP185" s="51" t="n"/>
      <c r="AQ185" s="51" t="n"/>
      <c r="AR185" s="34" t="inlineStr">
        <is>
          <t>No enrichment entry, to confirm</t>
        </is>
      </c>
      <c r="AS185" s="34" t="inlineStr">
        <is>
          <t>BLANK -&gt; requires live Amazon.ca capture</t>
        </is>
      </c>
      <c r="AT185" s="34" t="inlineStr">
        <is>
          <t>Unverified commercial data</t>
        </is>
      </c>
    </row>
    <row r="186" ht="28" customHeight="1">
      <c r="A186" s="34" t="inlineStr">
        <is>
          <t>De La Calle</t>
        </is>
      </c>
      <c r="B186" s="34" t="inlineStr">
        <is>
          <t>De La Calle Tepache | Original | 18 pack 355mL</t>
        </is>
      </c>
      <c r="C186" s="34" t="inlineStr">
        <is>
          <t>3) Functional beverage (still/sparkling)</t>
        </is>
      </c>
      <c r="D186" s="34" t="inlineStr">
        <is>
          <t>355 mL can</t>
        </is>
      </c>
      <c r="E186" s="48" t="n">
        <v>18</v>
      </c>
      <c r="F186" s="49" t="n"/>
      <c r="G186" s="50">
        <f>IF(AND(ISNUMBER($F186),ISNUMBER($E186),$E186&lt;&gt;0),$F186/$E186,"")</f>
        <v/>
      </c>
      <c r="H186" s="50">
        <f>IF(AND(ISNUMBER($F186),ISNUMBER($AL186),ISNUMBER($E186),($AL186*$E186)&lt;&gt;0),$F186/($AL186*$E186)*100,"")</f>
        <v/>
      </c>
      <c r="I186" s="51" t="n"/>
      <c r="J186" s="52" t="n"/>
      <c r="K186" s="50">
        <f>IF(AND(ISNUMBER($F186),ISNUMBER($J186)),$F186*(1-$J186),"")</f>
        <v/>
      </c>
      <c r="L186" s="51" t="n"/>
      <c r="M186" s="51" t="n"/>
      <c r="N186" s="50">
        <f>IF(ISNUMBER($F186),($F186-IF(ISNUMBER($AM186),$AM186,0))*(1-IF(ISNUMBER($J186),$J186,0)),"")</f>
        <v/>
      </c>
      <c r="O186" s="34" t="inlineStr">
        <is>
          <t>Original</t>
        </is>
      </c>
      <c r="P186" s="48" t="n">
        <v>0</v>
      </c>
      <c r="Q186" s="48" t="n">
        <v>15</v>
      </c>
      <c r="R186" s="34" t="inlineStr">
        <is>
          <t>Not listed</t>
        </is>
      </c>
      <c r="S186" s="48" t="n">
        <v>6</v>
      </c>
      <c r="T186" s="48" t="n">
        <v>45</v>
      </c>
      <c r="U186" s="34" t="inlineStr">
        <is>
          <t>Fermented pineapple + agave</t>
        </is>
      </c>
      <c r="V186" s="34" t="inlineStr">
        <is>
          <t>Fermented prebiotic tepache, gut health, low sugar</t>
        </is>
      </c>
      <c r="W186" s="51" t="n"/>
      <c r="X186" s="51" t="n"/>
      <c r="Y186" s="51" t="n"/>
      <c r="Z186" s="51" t="n"/>
      <c r="AA186" s="34" t="inlineStr">
        <is>
          <t>Low</t>
        </is>
      </c>
      <c r="AB186" s="34" t="inlineStr">
        <is>
          <t>Niche fermented soda entrant</t>
        </is>
      </c>
      <c r="AC186" s="34" t="inlineStr">
        <is>
          <t>Traditional Mexican fermented tepache, modernized</t>
        </is>
      </c>
      <c r="AD186" s="34" t="inlineStr">
        <is>
          <t>Authentic fermented tepache with a prebiotic angle.</t>
        </is>
      </c>
      <c r="AE186" s="51" t="n"/>
      <c r="AF186" s="53">
        <f>IF(AND(ISNUMBER($P186),ISNUMBER($AL186),$AL186&lt;&gt;0),ROUND($P186/$AL186*100,1),"")</f>
        <v/>
      </c>
      <c r="AG186" s="54">
        <f>IF(AND(ISNUMBER($S186),ISNUMBER($AL186),$AL186&lt;&gt;0),ROUND($S186/$AL186*100,2),"")</f>
        <v/>
      </c>
      <c r="AH186" s="53">
        <f>IF(AND(ISNUMBER($Q186),ISNUMBER($AL186),$AL186&lt;&gt;0),ROUND($Q186/$AL186*100,1),"")</f>
        <v/>
      </c>
      <c r="AI186" s="48">
        <f>IF(ISNUMBER($S186),IF($S186&lt;=1,"Yes","No"),"n/a")</f>
        <v/>
      </c>
      <c r="AJ186" s="48">
        <f>IF(ISNUMBER($S186),ROUND(MAX(0,MIN(100,100-$S186*2.5-IF(ISNUMBER($T186),$T186,0)*0.12+IF($S186&lt;=1,12,0))),0),"")</f>
        <v/>
      </c>
      <c r="AK186" s="48">
        <f>IF(ISNUMBER($Q186),IF($Q186&gt;=100,20,IF($Q186&gt;=30,10,0)),0)+IF(ISNUMBER($R186),IF($R186&gt;=100,20,0),0)+IF(ISNUMBER($P186),IF($P186&gt;=150,20,IF($P186&gt;=50,12,5)),0)+IF(ISNUMBER($S186),IF($S186&lt;=1,15,0),0)</f>
        <v/>
      </c>
      <c r="AL186" s="48" t="n">
        <v>355</v>
      </c>
      <c r="AM186" s="49" t="n"/>
      <c r="AN186" s="48">
        <f>IF(AND(ISNUMBER($P186),ISNUMBER($AL186),$AL186&lt;&gt;0),IF(OR($P186&gt;180,$P186/$AL186*1000&gt;400),"Over ceiling, confirm SKU","Within"),"n/a")</f>
        <v/>
      </c>
      <c r="AO186" s="51" t="n"/>
      <c r="AP186" s="51" t="n"/>
      <c r="AQ186" s="51" t="n"/>
      <c r="AR186" s="34" t="inlineStr">
        <is>
          <t>No enrichment entry, to confirm</t>
        </is>
      </c>
      <c r="AS186" s="34" t="inlineStr">
        <is>
          <t>BLANK -&gt; requires live Amazon.ca capture</t>
        </is>
      </c>
      <c r="AT186" s="34" t="inlineStr">
        <is>
          <t>Unverified commercial data</t>
        </is>
      </c>
    </row>
    <row r="187" ht="28" customHeight="1">
      <c r="A187" s="34" t="inlineStr">
        <is>
          <t>De La Calle</t>
        </is>
      </c>
      <c r="B187" s="34" t="inlineStr">
        <is>
          <t>De La Calle Tepache | Original | 24 pack 355mL</t>
        </is>
      </c>
      <c r="C187" s="34" t="inlineStr">
        <is>
          <t>3) Functional beverage (still/sparkling)</t>
        </is>
      </c>
      <c r="D187" s="34" t="inlineStr">
        <is>
          <t>355 mL can</t>
        </is>
      </c>
      <c r="E187" s="48" t="n">
        <v>24</v>
      </c>
      <c r="F187" s="49" t="n"/>
      <c r="G187" s="50">
        <f>IF(AND(ISNUMBER($F187),ISNUMBER($E187),$E187&lt;&gt;0),$F187/$E187,"")</f>
        <v/>
      </c>
      <c r="H187" s="50">
        <f>IF(AND(ISNUMBER($F187),ISNUMBER($AL187),ISNUMBER($E187),($AL187*$E187)&lt;&gt;0),$F187/($AL187*$E187)*100,"")</f>
        <v/>
      </c>
      <c r="I187" s="51" t="n"/>
      <c r="J187" s="52" t="n"/>
      <c r="K187" s="50">
        <f>IF(AND(ISNUMBER($F187),ISNUMBER($J187)),$F187*(1-$J187),"")</f>
        <v/>
      </c>
      <c r="L187" s="51" t="n"/>
      <c r="M187" s="51" t="n"/>
      <c r="N187" s="50">
        <f>IF(ISNUMBER($F187),($F187-IF(ISNUMBER($AM187),$AM187,0))*(1-IF(ISNUMBER($J187),$J187,0)),"")</f>
        <v/>
      </c>
      <c r="O187" s="34" t="inlineStr">
        <is>
          <t>Original</t>
        </is>
      </c>
      <c r="P187" s="48" t="n">
        <v>0</v>
      </c>
      <c r="Q187" s="48" t="n">
        <v>15</v>
      </c>
      <c r="R187" s="34" t="inlineStr">
        <is>
          <t>Not listed</t>
        </is>
      </c>
      <c r="S187" s="48" t="n">
        <v>6</v>
      </c>
      <c r="T187" s="48" t="n">
        <v>45</v>
      </c>
      <c r="U187" s="34" t="inlineStr">
        <is>
          <t>Fermented pineapple + agave</t>
        </is>
      </c>
      <c r="V187" s="34" t="inlineStr">
        <is>
          <t>Fermented prebiotic tepache, gut health, low sugar</t>
        </is>
      </c>
      <c r="W187" s="51" t="n"/>
      <c r="X187" s="51" t="n"/>
      <c r="Y187" s="51" t="n"/>
      <c r="Z187" s="51" t="n"/>
      <c r="AA187" s="34" t="inlineStr">
        <is>
          <t>Low</t>
        </is>
      </c>
      <c r="AB187" s="34" t="inlineStr">
        <is>
          <t>Niche fermented soda entrant</t>
        </is>
      </c>
      <c r="AC187" s="34" t="inlineStr">
        <is>
          <t>Traditional Mexican fermented tepache, modernized</t>
        </is>
      </c>
      <c r="AD187" s="34" t="inlineStr">
        <is>
          <t>Authentic fermented tepache with a prebiotic angle.</t>
        </is>
      </c>
      <c r="AE187" s="51" t="n"/>
      <c r="AF187" s="53">
        <f>IF(AND(ISNUMBER($P187),ISNUMBER($AL187),$AL187&lt;&gt;0),ROUND($P187/$AL187*100,1),"")</f>
        <v/>
      </c>
      <c r="AG187" s="54">
        <f>IF(AND(ISNUMBER($S187),ISNUMBER($AL187),$AL187&lt;&gt;0),ROUND($S187/$AL187*100,2),"")</f>
        <v/>
      </c>
      <c r="AH187" s="53">
        <f>IF(AND(ISNUMBER($Q187),ISNUMBER($AL187),$AL187&lt;&gt;0),ROUND($Q187/$AL187*100,1),"")</f>
        <v/>
      </c>
      <c r="AI187" s="48">
        <f>IF(ISNUMBER($S187),IF($S187&lt;=1,"Yes","No"),"n/a")</f>
        <v/>
      </c>
      <c r="AJ187" s="48">
        <f>IF(ISNUMBER($S187),ROUND(MAX(0,MIN(100,100-$S187*2.5-IF(ISNUMBER($T187),$T187,0)*0.12+IF($S187&lt;=1,12,0))),0),"")</f>
        <v/>
      </c>
      <c r="AK187" s="48">
        <f>IF(ISNUMBER($Q187),IF($Q187&gt;=100,20,IF($Q187&gt;=30,10,0)),0)+IF(ISNUMBER($R187),IF($R187&gt;=100,20,0),0)+IF(ISNUMBER($P187),IF($P187&gt;=150,20,IF($P187&gt;=50,12,5)),0)+IF(ISNUMBER($S187),IF($S187&lt;=1,15,0),0)</f>
        <v/>
      </c>
      <c r="AL187" s="48" t="n">
        <v>355</v>
      </c>
      <c r="AM187" s="49" t="n"/>
      <c r="AN187" s="48">
        <f>IF(AND(ISNUMBER($P187),ISNUMBER($AL187),$AL187&lt;&gt;0),IF(OR($P187&gt;180,$P187/$AL187*1000&gt;400),"Over ceiling, confirm SKU","Within"),"n/a")</f>
        <v/>
      </c>
      <c r="AO187" s="51" t="n"/>
      <c r="AP187" s="51" t="n"/>
      <c r="AQ187" s="51" t="n"/>
      <c r="AR187" s="34" t="inlineStr">
        <is>
          <t>No enrichment entry, to confirm</t>
        </is>
      </c>
      <c r="AS187" s="34" t="inlineStr">
        <is>
          <t>BLANK -&gt; requires live Amazon.ca capture</t>
        </is>
      </c>
      <c r="AT187" s="34" t="inlineStr">
        <is>
          <t>Unverified commercial data</t>
        </is>
      </c>
    </row>
    <row r="188" ht="28" customHeight="1">
      <c r="A188" s="34" t="inlineStr">
        <is>
          <t>De La Calle</t>
        </is>
      </c>
      <c r="B188" s="34" t="inlineStr">
        <is>
          <t>De La Calle Tepache | Guava | single 355mL</t>
        </is>
      </c>
      <c r="C188" s="34" t="inlineStr">
        <is>
          <t>3) Functional beverage (still/sparkling)</t>
        </is>
      </c>
      <c r="D188" s="34" t="inlineStr">
        <is>
          <t>355 mL can</t>
        </is>
      </c>
      <c r="E188" s="48" t="n">
        <v>1</v>
      </c>
      <c r="F188" s="49" t="n"/>
      <c r="G188" s="50">
        <f>IF(AND(ISNUMBER($F188),ISNUMBER($E188),$E188&lt;&gt;0),$F188/$E188,"")</f>
        <v/>
      </c>
      <c r="H188" s="50">
        <f>IF(AND(ISNUMBER($F188),ISNUMBER($AL188),ISNUMBER($E188),($AL188*$E188)&lt;&gt;0),$F188/($AL188*$E188)*100,"")</f>
        <v/>
      </c>
      <c r="I188" s="51" t="n"/>
      <c r="J188" s="52" t="n"/>
      <c r="K188" s="50">
        <f>IF(AND(ISNUMBER($F188),ISNUMBER($J188)),$F188*(1-$J188),"")</f>
        <v/>
      </c>
      <c r="L188" s="51" t="n"/>
      <c r="M188" s="51" t="n"/>
      <c r="N188" s="50">
        <f>IF(ISNUMBER($F188),($F188-IF(ISNUMBER($AM188),$AM188,0))*(1-IF(ISNUMBER($J188),$J188,0)),"")</f>
        <v/>
      </c>
      <c r="O188" s="34" t="inlineStr">
        <is>
          <t>Guava</t>
        </is>
      </c>
      <c r="P188" s="48" t="n">
        <v>0</v>
      </c>
      <c r="Q188" s="48" t="n">
        <v>15</v>
      </c>
      <c r="R188" s="34" t="inlineStr">
        <is>
          <t>Not listed</t>
        </is>
      </c>
      <c r="S188" s="48" t="n">
        <v>6</v>
      </c>
      <c r="T188" s="48" t="n">
        <v>45</v>
      </c>
      <c r="U188" s="34" t="inlineStr">
        <is>
          <t>Fermented pineapple + agave</t>
        </is>
      </c>
      <c r="V188" s="34" t="inlineStr">
        <is>
          <t>Fermented prebiotic tepache, gut health, low sugar</t>
        </is>
      </c>
      <c r="W188" s="51" t="n"/>
      <c r="X188" s="51" t="n"/>
      <c r="Y188" s="51" t="n"/>
      <c r="Z188" s="51" t="n"/>
      <c r="AA188" s="34" t="inlineStr">
        <is>
          <t>Low</t>
        </is>
      </c>
      <c r="AB188" s="34" t="inlineStr">
        <is>
          <t>Niche fermented soda entrant</t>
        </is>
      </c>
      <c r="AC188" s="34" t="inlineStr">
        <is>
          <t>Traditional Mexican fermented tepache, modernized</t>
        </is>
      </c>
      <c r="AD188" s="34" t="inlineStr">
        <is>
          <t>Authentic fermented tepache with a prebiotic angle.</t>
        </is>
      </c>
      <c r="AE188" s="51" t="n"/>
      <c r="AF188" s="53">
        <f>IF(AND(ISNUMBER($P188),ISNUMBER($AL188),$AL188&lt;&gt;0),ROUND($P188/$AL188*100,1),"")</f>
        <v/>
      </c>
      <c r="AG188" s="54">
        <f>IF(AND(ISNUMBER($S188),ISNUMBER($AL188),$AL188&lt;&gt;0),ROUND($S188/$AL188*100,2),"")</f>
        <v/>
      </c>
      <c r="AH188" s="53">
        <f>IF(AND(ISNUMBER($Q188),ISNUMBER($AL188),$AL188&lt;&gt;0),ROUND($Q188/$AL188*100,1),"")</f>
        <v/>
      </c>
      <c r="AI188" s="48">
        <f>IF(ISNUMBER($S188),IF($S188&lt;=1,"Yes","No"),"n/a")</f>
        <v/>
      </c>
      <c r="AJ188" s="48">
        <f>IF(ISNUMBER($S188),ROUND(MAX(0,MIN(100,100-$S188*2.5-IF(ISNUMBER($T188),$T188,0)*0.12+IF($S188&lt;=1,12,0))),0),"")</f>
        <v/>
      </c>
      <c r="AK188" s="48">
        <f>IF(ISNUMBER($Q188),IF($Q188&gt;=100,20,IF($Q188&gt;=30,10,0)),0)+IF(ISNUMBER($R188),IF($R188&gt;=100,20,0),0)+IF(ISNUMBER($P188),IF($P188&gt;=150,20,IF($P188&gt;=50,12,5)),0)+IF(ISNUMBER($S188),IF($S188&lt;=1,15,0),0)</f>
        <v/>
      </c>
      <c r="AL188" s="48" t="n">
        <v>355</v>
      </c>
      <c r="AM188" s="49" t="n"/>
      <c r="AN188" s="48">
        <f>IF(AND(ISNUMBER($P188),ISNUMBER($AL188),$AL188&lt;&gt;0),IF(OR($P188&gt;180,$P188/$AL188*1000&gt;400),"Over ceiling, confirm SKU","Within"),"n/a")</f>
        <v/>
      </c>
      <c r="AO188" s="51" t="n"/>
      <c r="AP188" s="51" t="n"/>
      <c r="AQ188" s="51" t="n"/>
      <c r="AR188" s="34" t="inlineStr">
        <is>
          <t>No enrichment entry, to confirm</t>
        </is>
      </c>
      <c r="AS188" s="34" t="inlineStr">
        <is>
          <t>BLANK -&gt; requires live Amazon.ca capture</t>
        </is>
      </c>
      <c r="AT188" s="34" t="inlineStr">
        <is>
          <t>Unverified commercial data</t>
        </is>
      </c>
    </row>
    <row r="189" ht="28" customHeight="1">
      <c r="A189" s="34" t="inlineStr">
        <is>
          <t>De La Calle</t>
        </is>
      </c>
      <c r="B189" s="34" t="inlineStr">
        <is>
          <t>De La Calle Tepache | Guava | 8 pack 355mL</t>
        </is>
      </c>
      <c r="C189" s="34" t="inlineStr">
        <is>
          <t>3) Functional beverage (still/sparkling)</t>
        </is>
      </c>
      <c r="D189" s="34" t="inlineStr">
        <is>
          <t>355 mL can</t>
        </is>
      </c>
      <c r="E189" s="48" t="n">
        <v>8</v>
      </c>
      <c r="F189" s="49" t="n"/>
      <c r="G189" s="50">
        <f>IF(AND(ISNUMBER($F189),ISNUMBER($E189),$E189&lt;&gt;0),$F189/$E189,"")</f>
        <v/>
      </c>
      <c r="H189" s="50">
        <f>IF(AND(ISNUMBER($F189),ISNUMBER($AL189),ISNUMBER($E189),($AL189*$E189)&lt;&gt;0),$F189/($AL189*$E189)*100,"")</f>
        <v/>
      </c>
      <c r="I189" s="51" t="n"/>
      <c r="J189" s="52" t="n"/>
      <c r="K189" s="50">
        <f>IF(AND(ISNUMBER($F189),ISNUMBER($J189)),$F189*(1-$J189),"")</f>
        <v/>
      </c>
      <c r="L189" s="51" t="n"/>
      <c r="M189" s="51" t="n"/>
      <c r="N189" s="50">
        <f>IF(ISNUMBER($F189),($F189-IF(ISNUMBER($AM189),$AM189,0))*(1-IF(ISNUMBER($J189),$J189,0)),"")</f>
        <v/>
      </c>
      <c r="O189" s="34" t="inlineStr">
        <is>
          <t>Guava</t>
        </is>
      </c>
      <c r="P189" s="48" t="n">
        <v>0</v>
      </c>
      <c r="Q189" s="48" t="n">
        <v>15</v>
      </c>
      <c r="R189" s="34" t="inlineStr">
        <is>
          <t>Not listed</t>
        </is>
      </c>
      <c r="S189" s="48" t="n">
        <v>6</v>
      </c>
      <c r="T189" s="48" t="n">
        <v>45</v>
      </c>
      <c r="U189" s="34" t="inlineStr">
        <is>
          <t>Fermented pineapple + agave</t>
        </is>
      </c>
      <c r="V189" s="34" t="inlineStr">
        <is>
          <t>Fermented prebiotic tepache, gut health, low sugar</t>
        </is>
      </c>
      <c r="W189" s="51" t="n"/>
      <c r="X189" s="51" t="n"/>
      <c r="Y189" s="51" t="n"/>
      <c r="Z189" s="51" t="n"/>
      <c r="AA189" s="34" t="inlineStr">
        <is>
          <t>Low</t>
        </is>
      </c>
      <c r="AB189" s="34" t="inlineStr">
        <is>
          <t>Niche fermented soda entrant</t>
        </is>
      </c>
      <c r="AC189" s="34" t="inlineStr">
        <is>
          <t>Traditional Mexican fermented tepache, modernized</t>
        </is>
      </c>
      <c r="AD189" s="34" t="inlineStr">
        <is>
          <t>Authentic fermented tepache with a prebiotic angle.</t>
        </is>
      </c>
      <c r="AE189" s="51" t="n"/>
      <c r="AF189" s="53">
        <f>IF(AND(ISNUMBER($P189),ISNUMBER($AL189),$AL189&lt;&gt;0),ROUND($P189/$AL189*100,1),"")</f>
        <v/>
      </c>
      <c r="AG189" s="54">
        <f>IF(AND(ISNUMBER($S189),ISNUMBER($AL189),$AL189&lt;&gt;0),ROUND($S189/$AL189*100,2),"")</f>
        <v/>
      </c>
      <c r="AH189" s="53">
        <f>IF(AND(ISNUMBER($Q189),ISNUMBER($AL189),$AL189&lt;&gt;0),ROUND($Q189/$AL189*100,1),"")</f>
        <v/>
      </c>
      <c r="AI189" s="48">
        <f>IF(ISNUMBER($S189),IF($S189&lt;=1,"Yes","No"),"n/a")</f>
        <v/>
      </c>
      <c r="AJ189" s="48">
        <f>IF(ISNUMBER($S189),ROUND(MAX(0,MIN(100,100-$S189*2.5-IF(ISNUMBER($T189),$T189,0)*0.12+IF($S189&lt;=1,12,0))),0),"")</f>
        <v/>
      </c>
      <c r="AK189" s="48">
        <f>IF(ISNUMBER($Q189),IF($Q189&gt;=100,20,IF($Q189&gt;=30,10,0)),0)+IF(ISNUMBER($R189),IF($R189&gt;=100,20,0),0)+IF(ISNUMBER($P189),IF($P189&gt;=150,20,IF($P189&gt;=50,12,5)),0)+IF(ISNUMBER($S189),IF($S189&lt;=1,15,0),0)</f>
        <v/>
      </c>
      <c r="AL189" s="48" t="n">
        <v>355</v>
      </c>
      <c r="AM189" s="49" t="n"/>
      <c r="AN189" s="48">
        <f>IF(AND(ISNUMBER($P189),ISNUMBER($AL189),$AL189&lt;&gt;0),IF(OR($P189&gt;180,$P189/$AL189*1000&gt;400),"Over ceiling, confirm SKU","Within"),"n/a")</f>
        <v/>
      </c>
      <c r="AO189" s="51" t="n"/>
      <c r="AP189" s="51" t="n"/>
      <c r="AQ189" s="51" t="n"/>
      <c r="AR189" s="34" t="inlineStr">
        <is>
          <t>No enrichment entry, to confirm</t>
        </is>
      </c>
      <c r="AS189" s="34" t="inlineStr">
        <is>
          <t>BLANK -&gt; requires live Amazon.ca capture</t>
        </is>
      </c>
      <c r="AT189" s="34" t="inlineStr">
        <is>
          <t>Unverified commercial data</t>
        </is>
      </c>
    </row>
    <row r="190" ht="28" customHeight="1">
      <c r="A190" s="34" t="inlineStr">
        <is>
          <t>De La Calle</t>
        </is>
      </c>
      <c r="B190" s="34" t="inlineStr">
        <is>
          <t>De La Calle Tepache | Guava | 12 pack 355mL</t>
        </is>
      </c>
      <c r="C190" s="34" t="inlineStr">
        <is>
          <t>3) Functional beverage (still/sparkling)</t>
        </is>
      </c>
      <c r="D190" s="34" t="inlineStr">
        <is>
          <t>355 mL can</t>
        </is>
      </c>
      <c r="E190" s="48" t="n">
        <v>12</v>
      </c>
      <c r="F190" s="49" t="n"/>
      <c r="G190" s="50">
        <f>IF(AND(ISNUMBER($F190),ISNUMBER($E190),$E190&lt;&gt;0),$F190/$E190,"")</f>
        <v/>
      </c>
      <c r="H190" s="50">
        <f>IF(AND(ISNUMBER($F190),ISNUMBER($AL190),ISNUMBER($E190),($AL190*$E190)&lt;&gt;0),$F190/($AL190*$E190)*100,"")</f>
        <v/>
      </c>
      <c r="I190" s="51" t="n"/>
      <c r="J190" s="52" t="n"/>
      <c r="K190" s="50">
        <f>IF(AND(ISNUMBER($F190),ISNUMBER($J190)),$F190*(1-$J190),"")</f>
        <v/>
      </c>
      <c r="L190" s="51" t="n"/>
      <c r="M190" s="51" t="n"/>
      <c r="N190" s="50">
        <f>IF(ISNUMBER($F190),($F190-IF(ISNUMBER($AM190),$AM190,0))*(1-IF(ISNUMBER($J190),$J190,0)),"")</f>
        <v/>
      </c>
      <c r="O190" s="34" t="inlineStr">
        <is>
          <t>Guava</t>
        </is>
      </c>
      <c r="P190" s="48" t="n">
        <v>0</v>
      </c>
      <c r="Q190" s="48" t="n">
        <v>15</v>
      </c>
      <c r="R190" s="34" t="inlineStr">
        <is>
          <t>Not listed</t>
        </is>
      </c>
      <c r="S190" s="48" t="n">
        <v>6</v>
      </c>
      <c r="T190" s="48" t="n">
        <v>45</v>
      </c>
      <c r="U190" s="34" t="inlineStr">
        <is>
          <t>Fermented pineapple + agave</t>
        </is>
      </c>
      <c r="V190" s="34" t="inlineStr">
        <is>
          <t>Fermented prebiotic tepache, gut health, low sugar</t>
        </is>
      </c>
      <c r="W190" s="51" t="n"/>
      <c r="X190" s="51" t="n"/>
      <c r="Y190" s="51" t="n"/>
      <c r="Z190" s="51" t="n"/>
      <c r="AA190" s="34" t="inlineStr">
        <is>
          <t>Low</t>
        </is>
      </c>
      <c r="AB190" s="34" t="inlineStr">
        <is>
          <t>Niche fermented soda entrant</t>
        </is>
      </c>
      <c r="AC190" s="34" t="inlineStr">
        <is>
          <t>Traditional Mexican fermented tepache, modernized</t>
        </is>
      </c>
      <c r="AD190" s="34" t="inlineStr">
        <is>
          <t>Authentic fermented tepache with a prebiotic angle.</t>
        </is>
      </c>
      <c r="AE190" s="51" t="n"/>
      <c r="AF190" s="53">
        <f>IF(AND(ISNUMBER($P190),ISNUMBER($AL190),$AL190&lt;&gt;0),ROUND($P190/$AL190*100,1),"")</f>
        <v/>
      </c>
      <c r="AG190" s="54">
        <f>IF(AND(ISNUMBER($S190),ISNUMBER($AL190),$AL190&lt;&gt;0),ROUND($S190/$AL190*100,2),"")</f>
        <v/>
      </c>
      <c r="AH190" s="53">
        <f>IF(AND(ISNUMBER($Q190),ISNUMBER($AL190),$AL190&lt;&gt;0),ROUND($Q190/$AL190*100,1),"")</f>
        <v/>
      </c>
      <c r="AI190" s="48">
        <f>IF(ISNUMBER($S190),IF($S190&lt;=1,"Yes","No"),"n/a")</f>
        <v/>
      </c>
      <c r="AJ190" s="48">
        <f>IF(ISNUMBER($S190),ROUND(MAX(0,MIN(100,100-$S190*2.5-IF(ISNUMBER($T190),$T190,0)*0.12+IF($S190&lt;=1,12,0))),0),"")</f>
        <v/>
      </c>
      <c r="AK190" s="48">
        <f>IF(ISNUMBER($Q190),IF($Q190&gt;=100,20,IF($Q190&gt;=30,10,0)),0)+IF(ISNUMBER($R190),IF($R190&gt;=100,20,0),0)+IF(ISNUMBER($P190),IF($P190&gt;=150,20,IF($P190&gt;=50,12,5)),0)+IF(ISNUMBER($S190),IF($S190&lt;=1,15,0),0)</f>
        <v/>
      </c>
      <c r="AL190" s="48" t="n">
        <v>355</v>
      </c>
      <c r="AM190" s="49" t="n"/>
      <c r="AN190" s="48">
        <f>IF(AND(ISNUMBER($P190),ISNUMBER($AL190),$AL190&lt;&gt;0),IF(OR($P190&gt;180,$P190/$AL190*1000&gt;400),"Over ceiling, confirm SKU","Within"),"n/a")</f>
        <v/>
      </c>
      <c r="AO190" s="51" t="n"/>
      <c r="AP190" s="51" t="n"/>
      <c r="AQ190" s="51" t="n"/>
      <c r="AR190" s="34" t="inlineStr">
        <is>
          <t>No enrichment entry, to confirm</t>
        </is>
      </c>
      <c r="AS190" s="34" t="inlineStr">
        <is>
          <t>BLANK -&gt; requires live Amazon.ca capture</t>
        </is>
      </c>
      <c r="AT190" s="34" t="inlineStr">
        <is>
          <t>Unverified commercial data</t>
        </is>
      </c>
    </row>
    <row r="191" ht="28" customHeight="1">
      <c r="A191" s="34" t="inlineStr">
        <is>
          <t>De La Calle</t>
        </is>
      </c>
      <c r="B191" s="34" t="inlineStr">
        <is>
          <t>De La Calle Tepache | Guava | 15 pack 355mL</t>
        </is>
      </c>
      <c r="C191" s="34" t="inlineStr">
        <is>
          <t>3) Functional beverage (still/sparkling)</t>
        </is>
      </c>
      <c r="D191" s="34" t="inlineStr">
        <is>
          <t>355 mL can</t>
        </is>
      </c>
      <c r="E191" s="48" t="n">
        <v>15</v>
      </c>
      <c r="F191" s="49" t="n"/>
      <c r="G191" s="50">
        <f>IF(AND(ISNUMBER($F191),ISNUMBER($E191),$E191&lt;&gt;0),$F191/$E191,"")</f>
        <v/>
      </c>
      <c r="H191" s="50">
        <f>IF(AND(ISNUMBER($F191),ISNUMBER($AL191),ISNUMBER($E191),($AL191*$E191)&lt;&gt;0),$F191/($AL191*$E191)*100,"")</f>
        <v/>
      </c>
      <c r="I191" s="51" t="n"/>
      <c r="J191" s="52" t="n"/>
      <c r="K191" s="50">
        <f>IF(AND(ISNUMBER($F191),ISNUMBER($J191)),$F191*(1-$J191),"")</f>
        <v/>
      </c>
      <c r="L191" s="51" t="n"/>
      <c r="M191" s="51" t="n"/>
      <c r="N191" s="50">
        <f>IF(ISNUMBER($F191),($F191-IF(ISNUMBER($AM191),$AM191,0))*(1-IF(ISNUMBER($J191),$J191,0)),"")</f>
        <v/>
      </c>
      <c r="O191" s="34" t="inlineStr">
        <is>
          <t>Guava</t>
        </is>
      </c>
      <c r="P191" s="48" t="n">
        <v>0</v>
      </c>
      <c r="Q191" s="48" t="n">
        <v>15</v>
      </c>
      <c r="R191" s="34" t="inlineStr">
        <is>
          <t>Not listed</t>
        </is>
      </c>
      <c r="S191" s="48" t="n">
        <v>6</v>
      </c>
      <c r="T191" s="48" t="n">
        <v>45</v>
      </c>
      <c r="U191" s="34" t="inlineStr">
        <is>
          <t>Fermented pineapple + agave</t>
        </is>
      </c>
      <c r="V191" s="34" t="inlineStr">
        <is>
          <t>Fermented prebiotic tepache, gut health, low sugar</t>
        </is>
      </c>
      <c r="W191" s="51" t="n"/>
      <c r="X191" s="51" t="n"/>
      <c r="Y191" s="51" t="n"/>
      <c r="Z191" s="51" t="n"/>
      <c r="AA191" s="34" t="inlineStr">
        <is>
          <t>Low</t>
        </is>
      </c>
      <c r="AB191" s="34" t="inlineStr">
        <is>
          <t>Niche fermented soda entrant</t>
        </is>
      </c>
      <c r="AC191" s="34" t="inlineStr">
        <is>
          <t>Traditional Mexican fermented tepache, modernized</t>
        </is>
      </c>
      <c r="AD191" s="34" t="inlineStr">
        <is>
          <t>Authentic fermented tepache with a prebiotic angle.</t>
        </is>
      </c>
      <c r="AE191" s="51" t="n"/>
      <c r="AF191" s="53">
        <f>IF(AND(ISNUMBER($P191),ISNUMBER($AL191),$AL191&lt;&gt;0),ROUND($P191/$AL191*100,1),"")</f>
        <v/>
      </c>
      <c r="AG191" s="54">
        <f>IF(AND(ISNUMBER($S191),ISNUMBER($AL191),$AL191&lt;&gt;0),ROUND($S191/$AL191*100,2),"")</f>
        <v/>
      </c>
      <c r="AH191" s="53">
        <f>IF(AND(ISNUMBER($Q191),ISNUMBER($AL191),$AL191&lt;&gt;0),ROUND($Q191/$AL191*100,1),"")</f>
        <v/>
      </c>
      <c r="AI191" s="48">
        <f>IF(ISNUMBER($S191),IF($S191&lt;=1,"Yes","No"),"n/a")</f>
        <v/>
      </c>
      <c r="AJ191" s="48">
        <f>IF(ISNUMBER($S191),ROUND(MAX(0,MIN(100,100-$S191*2.5-IF(ISNUMBER($T191),$T191,0)*0.12+IF($S191&lt;=1,12,0))),0),"")</f>
        <v/>
      </c>
      <c r="AK191" s="48">
        <f>IF(ISNUMBER($Q191),IF($Q191&gt;=100,20,IF($Q191&gt;=30,10,0)),0)+IF(ISNUMBER($R191),IF($R191&gt;=100,20,0),0)+IF(ISNUMBER($P191),IF($P191&gt;=150,20,IF($P191&gt;=50,12,5)),0)+IF(ISNUMBER($S191),IF($S191&lt;=1,15,0),0)</f>
        <v/>
      </c>
      <c r="AL191" s="48" t="n">
        <v>355</v>
      </c>
      <c r="AM191" s="49" t="n"/>
      <c r="AN191" s="48">
        <f>IF(AND(ISNUMBER($P191),ISNUMBER($AL191),$AL191&lt;&gt;0),IF(OR($P191&gt;180,$P191/$AL191*1000&gt;400),"Over ceiling, confirm SKU","Within"),"n/a")</f>
        <v/>
      </c>
      <c r="AO191" s="51" t="n"/>
      <c r="AP191" s="51" t="n"/>
      <c r="AQ191" s="51" t="n"/>
      <c r="AR191" s="34" t="inlineStr">
        <is>
          <t>No enrichment entry, to confirm</t>
        </is>
      </c>
      <c r="AS191" s="34" t="inlineStr">
        <is>
          <t>BLANK -&gt; requires live Amazon.ca capture</t>
        </is>
      </c>
      <c r="AT191" s="34" t="inlineStr">
        <is>
          <t>Unverified commercial data</t>
        </is>
      </c>
    </row>
    <row r="192" ht="28" customHeight="1">
      <c r="A192" s="34" t="inlineStr">
        <is>
          <t>De La Calle</t>
        </is>
      </c>
      <c r="B192" s="34" t="inlineStr">
        <is>
          <t>De La Calle Tepache | Guava | 18 pack 355mL</t>
        </is>
      </c>
      <c r="C192" s="34" t="inlineStr">
        <is>
          <t>3) Functional beverage (still/sparkling)</t>
        </is>
      </c>
      <c r="D192" s="34" t="inlineStr">
        <is>
          <t>355 mL can</t>
        </is>
      </c>
      <c r="E192" s="48" t="n">
        <v>18</v>
      </c>
      <c r="F192" s="49" t="n"/>
      <c r="G192" s="50">
        <f>IF(AND(ISNUMBER($F192),ISNUMBER($E192),$E192&lt;&gt;0),$F192/$E192,"")</f>
        <v/>
      </c>
      <c r="H192" s="50">
        <f>IF(AND(ISNUMBER($F192),ISNUMBER($AL192),ISNUMBER($E192),($AL192*$E192)&lt;&gt;0),$F192/($AL192*$E192)*100,"")</f>
        <v/>
      </c>
      <c r="I192" s="51" t="n"/>
      <c r="J192" s="52" t="n"/>
      <c r="K192" s="50">
        <f>IF(AND(ISNUMBER($F192),ISNUMBER($J192)),$F192*(1-$J192),"")</f>
        <v/>
      </c>
      <c r="L192" s="51" t="n"/>
      <c r="M192" s="51" t="n"/>
      <c r="N192" s="50">
        <f>IF(ISNUMBER($F192),($F192-IF(ISNUMBER($AM192),$AM192,0))*(1-IF(ISNUMBER($J192),$J192,0)),"")</f>
        <v/>
      </c>
      <c r="O192" s="34" t="inlineStr">
        <is>
          <t>Guava</t>
        </is>
      </c>
      <c r="P192" s="48" t="n">
        <v>0</v>
      </c>
      <c r="Q192" s="48" t="n">
        <v>15</v>
      </c>
      <c r="R192" s="34" t="inlineStr">
        <is>
          <t>Not listed</t>
        </is>
      </c>
      <c r="S192" s="48" t="n">
        <v>6</v>
      </c>
      <c r="T192" s="48" t="n">
        <v>45</v>
      </c>
      <c r="U192" s="34" t="inlineStr">
        <is>
          <t>Fermented pineapple + agave</t>
        </is>
      </c>
      <c r="V192" s="34" t="inlineStr">
        <is>
          <t>Fermented prebiotic tepache, gut health, low sugar</t>
        </is>
      </c>
      <c r="W192" s="51" t="n"/>
      <c r="X192" s="51" t="n"/>
      <c r="Y192" s="51" t="n"/>
      <c r="Z192" s="51" t="n"/>
      <c r="AA192" s="34" t="inlineStr">
        <is>
          <t>Low</t>
        </is>
      </c>
      <c r="AB192" s="34" t="inlineStr">
        <is>
          <t>Niche fermented soda entrant</t>
        </is>
      </c>
      <c r="AC192" s="34" t="inlineStr">
        <is>
          <t>Traditional Mexican fermented tepache, modernized</t>
        </is>
      </c>
      <c r="AD192" s="34" t="inlineStr">
        <is>
          <t>Authentic fermented tepache with a prebiotic angle.</t>
        </is>
      </c>
      <c r="AE192" s="51" t="n"/>
      <c r="AF192" s="53">
        <f>IF(AND(ISNUMBER($P192),ISNUMBER($AL192),$AL192&lt;&gt;0),ROUND($P192/$AL192*100,1),"")</f>
        <v/>
      </c>
      <c r="AG192" s="54">
        <f>IF(AND(ISNUMBER($S192),ISNUMBER($AL192),$AL192&lt;&gt;0),ROUND($S192/$AL192*100,2),"")</f>
        <v/>
      </c>
      <c r="AH192" s="53">
        <f>IF(AND(ISNUMBER($Q192),ISNUMBER($AL192),$AL192&lt;&gt;0),ROUND($Q192/$AL192*100,1),"")</f>
        <v/>
      </c>
      <c r="AI192" s="48">
        <f>IF(ISNUMBER($S192),IF($S192&lt;=1,"Yes","No"),"n/a")</f>
        <v/>
      </c>
      <c r="AJ192" s="48">
        <f>IF(ISNUMBER($S192),ROUND(MAX(0,MIN(100,100-$S192*2.5-IF(ISNUMBER($T192),$T192,0)*0.12+IF($S192&lt;=1,12,0))),0),"")</f>
        <v/>
      </c>
      <c r="AK192" s="48">
        <f>IF(ISNUMBER($Q192),IF($Q192&gt;=100,20,IF($Q192&gt;=30,10,0)),0)+IF(ISNUMBER($R192),IF($R192&gt;=100,20,0),0)+IF(ISNUMBER($P192),IF($P192&gt;=150,20,IF($P192&gt;=50,12,5)),0)+IF(ISNUMBER($S192),IF($S192&lt;=1,15,0),0)</f>
        <v/>
      </c>
      <c r="AL192" s="48" t="n">
        <v>355</v>
      </c>
      <c r="AM192" s="49" t="n"/>
      <c r="AN192" s="48">
        <f>IF(AND(ISNUMBER($P192),ISNUMBER($AL192),$AL192&lt;&gt;0),IF(OR($P192&gt;180,$P192/$AL192*1000&gt;400),"Over ceiling, confirm SKU","Within"),"n/a")</f>
        <v/>
      </c>
      <c r="AO192" s="51" t="n"/>
      <c r="AP192" s="51" t="n"/>
      <c r="AQ192" s="51" t="n"/>
      <c r="AR192" s="34" t="inlineStr">
        <is>
          <t>No enrichment entry, to confirm</t>
        </is>
      </c>
      <c r="AS192" s="34" t="inlineStr">
        <is>
          <t>BLANK -&gt; requires live Amazon.ca capture</t>
        </is>
      </c>
      <c r="AT192" s="34" t="inlineStr">
        <is>
          <t>Unverified commercial data</t>
        </is>
      </c>
    </row>
    <row r="193" ht="28" customHeight="1">
      <c r="A193" s="34" t="inlineStr">
        <is>
          <t>De La Calle</t>
        </is>
      </c>
      <c r="B193" s="34" t="inlineStr">
        <is>
          <t>De La Calle Tepache | Guava | 24 pack 355mL</t>
        </is>
      </c>
      <c r="C193" s="34" t="inlineStr">
        <is>
          <t>3) Functional beverage (still/sparkling)</t>
        </is>
      </c>
      <c r="D193" s="34" t="inlineStr">
        <is>
          <t>355 mL can</t>
        </is>
      </c>
      <c r="E193" s="48" t="n">
        <v>24</v>
      </c>
      <c r="F193" s="49" t="n"/>
      <c r="G193" s="50">
        <f>IF(AND(ISNUMBER($F193),ISNUMBER($E193),$E193&lt;&gt;0),$F193/$E193,"")</f>
        <v/>
      </c>
      <c r="H193" s="50">
        <f>IF(AND(ISNUMBER($F193),ISNUMBER($AL193),ISNUMBER($E193),($AL193*$E193)&lt;&gt;0),$F193/($AL193*$E193)*100,"")</f>
        <v/>
      </c>
      <c r="I193" s="51" t="n"/>
      <c r="J193" s="52" t="n"/>
      <c r="K193" s="50">
        <f>IF(AND(ISNUMBER($F193),ISNUMBER($J193)),$F193*(1-$J193),"")</f>
        <v/>
      </c>
      <c r="L193" s="51" t="n"/>
      <c r="M193" s="51" t="n"/>
      <c r="N193" s="50">
        <f>IF(ISNUMBER($F193),($F193-IF(ISNUMBER($AM193),$AM193,0))*(1-IF(ISNUMBER($J193),$J193,0)),"")</f>
        <v/>
      </c>
      <c r="O193" s="34" t="inlineStr">
        <is>
          <t>Guava</t>
        </is>
      </c>
      <c r="P193" s="48" t="n">
        <v>0</v>
      </c>
      <c r="Q193" s="48" t="n">
        <v>15</v>
      </c>
      <c r="R193" s="34" t="inlineStr">
        <is>
          <t>Not listed</t>
        </is>
      </c>
      <c r="S193" s="48" t="n">
        <v>6</v>
      </c>
      <c r="T193" s="48" t="n">
        <v>45</v>
      </c>
      <c r="U193" s="34" t="inlineStr">
        <is>
          <t>Fermented pineapple + agave</t>
        </is>
      </c>
      <c r="V193" s="34" t="inlineStr">
        <is>
          <t>Fermented prebiotic tepache, gut health, low sugar</t>
        </is>
      </c>
      <c r="W193" s="51" t="n"/>
      <c r="X193" s="51" t="n"/>
      <c r="Y193" s="51" t="n"/>
      <c r="Z193" s="51" t="n"/>
      <c r="AA193" s="34" t="inlineStr">
        <is>
          <t>Low</t>
        </is>
      </c>
      <c r="AB193" s="34" t="inlineStr">
        <is>
          <t>Niche fermented soda entrant</t>
        </is>
      </c>
      <c r="AC193" s="34" t="inlineStr">
        <is>
          <t>Traditional Mexican fermented tepache, modernized</t>
        </is>
      </c>
      <c r="AD193" s="34" t="inlineStr">
        <is>
          <t>Authentic fermented tepache with a prebiotic angle.</t>
        </is>
      </c>
      <c r="AE193" s="51" t="n"/>
      <c r="AF193" s="53">
        <f>IF(AND(ISNUMBER($P193),ISNUMBER($AL193),$AL193&lt;&gt;0),ROUND($P193/$AL193*100,1),"")</f>
        <v/>
      </c>
      <c r="AG193" s="54">
        <f>IF(AND(ISNUMBER($S193),ISNUMBER($AL193),$AL193&lt;&gt;0),ROUND($S193/$AL193*100,2),"")</f>
        <v/>
      </c>
      <c r="AH193" s="53">
        <f>IF(AND(ISNUMBER($Q193),ISNUMBER($AL193),$AL193&lt;&gt;0),ROUND($Q193/$AL193*100,1),"")</f>
        <v/>
      </c>
      <c r="AI193" s="48">
        <f>IF(ISNUMBER($S193),IF($S193&lt;=1,"Yes","No"),"n/a")</f>
        <v/>
      </c>
      <c r="AJ193" s="48">
        <f>IF(ISNUMBER($S193),ROUND(MAX(0,MIN(100,100-$S193*2.5-IF(ISNUMBER($T193),$T193,0)*0.12+IF($S193&lt;=1,12,0))),0),"")</f>
        <v/>
      </c>
      <c r="AK193" s="48">
        <f>IF(ISNUMBER($Q193),IF($Q193&gt;=100,20,IF($Q193&gt;=30,10,0)),0)+IF(ISNUMBER($R193),IF($R193&gt;=100,20,0),0)+IF(ISNUMBER($P193),IF($P193&gt;=150,20,IF($P193&gt;=50,12,5)),0)+IF(ISNUMBER($S193),IF($S193&lt;=1,15,0),0)</f>
        <v/>
      </c>
      <c r="AL193" s="48" t="n">
        <v>355</v>
      </c>
      <c r="AM193" s="49" t="n"/>
      <c r="AN193" s="48">
        <f>IF(AND(ISNUMBER($P193),ISNUMBER($AL193),$AL193&lt;&gt;0),IF(OR($P193&gt;180,$P193/$AL193*1000&gt;400),"Over ceiling, confirm SKU","Within"),"n/a")</f>
        <v/>
      </c>
      <c r="AO193" s="51" t="n"/>
      <c r="AP193" s="51" t="n"/>
      <c r="AQ193" s="51" t="n"/>
      <c r="AR193" s="34" t="inlineStr">
        <is>
          <t>No enrichment entry, to confirm</t>
        </is>
      </c>
      <c r="AS193" s="34" t="inlineStr">
        <is>
          <t>BLANK -&gt; requires live Amazon.ca capture</t>
        </is>
      </c>
      <c r="AT193" s="34" t="inlineStr">
        <is>
          <t>Unverified commercial data</t>
        </is>
      </c>
    </row>
    <row r="194" ht="28" customHeight="1">
      <c r="A194" s="34" t="inlineStr">
        <is>
          <t>De La Calle</t>
        </is>
      </c>
      <c r="B194" s="34" t="inlineStr">
        <is>
          <t>De La Calle Tepache | Pineapple Spice | single 355mL</t>
        </is>
      </c>
      <c r="C194" s="34" t="inlineStr">
        <is>
          <t>3) Functional beverage (still/sparkling)</t>
        </is>
      </c>
      <c r="D194" s="34" t="inlineStr">
        <is>
          <t>355 mL can</t>
        </is>
      </c>
      <c r="E194" s="48" t="n">
        <v>1</v>
      </c>
      <c r="F194" s="49" t="n"/>
      <c r="G194" s="50">
        <f>IF(AND(ISNUMBER($F194),ISNUMBER($E194),$E194&lt;&gt;0),$F194/$E194,"")</f>
        <v/>
      </c>
      <c r="H194" s="50">
        <f>IF(AND(ISNUMBER($F194),ISNUMBER($AL194),ISNUMBER($E194),($AL194*$E194)&lt;&gt;0),$F194/($AL194*$E194)*100,"")</f>
        <v/>
      </c>
      <c r="I194" s="51" t="n"/>
      <c r="J194" s="52" t="n"/>
      <c r="K194" s="50">
        <f>IF(AND(ISNUMBER($F194),ISNUMBER($J194)),$F194*(1-$J194),"")</f>
        <v/>
      </c>
      <c r="L194" s="51" t="n"/>
      <c r="M194" s="51" t="n"/>
      <c r="N194" s="50">
        <f>IF(ISNUMBER($F194),($F194-IF(ISNUMBER($AM194),$AM194,0))*(1-IF(ISNUMBER($J194),$J194,0)),"")</f>
        <v/>
      </c>
      <c r="O194" s="34" t="inlineStr">
        <is>
          <t>Pineapple Spice</t>
        </is>
      </c>
      <c r="P194" s="48" t="n">
        <v>0</v>
      </c>
      <c r="Q194" s="48" t="n">
        <v>15</v>
      </c>
      <c r="R194" s="34" t="inlineStr">
        <is>
          <t>Not listed</t>
        </is>
      </c>
      <c r="S194" s="48" t="n">
        <v>6</v>
      </c>
      <c r="T194" s="48" t="n">
        <v>45</v>
      </c>
      <c r="U194" s="34" t="inlineStr">
        <is>
          <t>Fermented pineapple + agave</t>
        </is>
      </c>
      <c r="V194" s="34" t="inlineStr">
        <is>
          <t>Fermented prebiotic tepache, gut health, low sugar</t>
        </is>
      </c>
      <c r="W194" s="51" t="n"/>
      <c r="X194" s="51" t="n"/>
      <c r="Y194" s="51" t="n"/>
      <c r="Z194" s="51" t="n"/>
      <c r="AA194" s="34" t="inlineStr">
        <is>
          <t>Low</t>
        </is>
      </c>
      <c r="AB194" s="34" t="inlineStr">
        <is>
          <t>Niche fermented soda entrant</t>
        </is>
      </c>
      <c r="AC194" s="34" t="inlineStr">
        <is>
          <t>Traditional Mexican fermented tepache, modernized</t>
        </is>
      </c>
      <c r="AD194" s="34" t="inlineStr">
        <is>
          <t>Authentic fermented tepache with a prebiotic angle.</t>
        </is>
      </c>
      <c r="AE194" s="51" t="n"/>
      <c r="AF194" s="53">
        <f>IF(AND(ISNUMBER($P194),ISNUMBER($AL194),$AL194&lt;&gt;0),ROUND($P194/$AL194*100,1),"")</f>
        <v/>
      </c>
      <c r="AG194" s="54">
        <f>IF(AND(ISNUMBER($S194),ISNUMBER($AL194),$AL194&lt;&gt;0),ROUND($S194/$AL194*100,2),"")</f>
        <v/>
      </c>
      <c r="AH194" s="53">
        <f>IF(AND(ISNUMBER($Q194),ISNUMBER($AL194),$AL194&lt;&gt;0),ROUND($Q194/$AL194*100,1),"")</f>
        <v/>
      </c>
      <c r="AI194" s="48">
        <f>IF(ISNUMBER($S194),IF($S194&lt;=1,"Yes","No"),"n/a")</f>
        <v/>
      </c>
      <c r="AJ194" s="48">
        <f>IF(ISNUMBER($S194),ROUND(MAX(0,MIN(100,100-$S194*2.5-IF(ISNUMBER($T194),$T194,0)*0.12+IF($S194&lt;=1,12,0))),0),"")</f>
        <v/>
      </c>
      <c r="AK194" s="48">
        <f>IF(ISNUMBER($Q194),IF($Q194&gt;=100,20,IF($Q194&gt;=30,10,0)),0)+IF(ISNUMBER($R194),IF($R194&gt;=100,20,0),0)+IF(ISNUMBER($P194),IF($P194&gt;=150,20,IF($P194&gt;=50,12,5)),0)+IF(ISNUMBER($S194),IF($S194&lt;=1,15,0),0)</f>
        <v/>
      </c>
      <c r="AL194" s="48" t="n">
        <v>355</v>
      </c>
      <c r="AM194" s="49" t="n"/>
      <c r="AN194" s="48">
        <f>IF(AND(ISNUMBER($P194),ISNUMBER($AL194),$AL194&lt;&gt;0),IF(OR($P194&gt;180,$P194/$AL194*1000&gt;400),"Over ceiling, confirm SKU","Within"),"n/a")</f>
        <v/>
      </c>
      <c r="AO194" s="51" t="n"/>
      <c r="AP194" s="51" t="n"/>
      <c r="AQ194" s="51" t="n"/>
      <c r="AR194" s="34" t="inlineStr">
        <is>
          <t>No enrichment entry, to confirm</t>
        </is>
      </c>
      <c r="AS194" s="34" t="inlineStr">
        <is>
          <t>BLANK -&gt; requires live Amazon.ca capture</t>
        </is>
      </c>
      <c r="AT194" s="34" t="inlineStr">
        <is>
          <t>Unverified commercial data</t>
        </is>
      </c>
    </row>
    <row r="195" ht="28" customHeight="1">
      <c r="A195" s="34" t="inlineStr">
        <is>
          <t>De La Calle</t>
        </is>
      </c>
      <c r="B195" s="34" t="inlineStr">
        <is>
          <t>De La Calle Tepache | Pineapple Spice | 8 pack 355mL</t>
        </is>
      </c>
      <c r="C195" s="34" t="inlineStr">
        <is>
          <t>3) Functional beverage (still/sparkling)</t>
        </is>
      </c>
      <c r="D195" s="34" t="inlineStr">
        <is>
          <t>355 mL can</t>
        </is>
      </c>
      <c r="E195" s="48" t="n">
        <v>8</v>
      </c>
      <c r="F195" s="49" t="n"/>
      <c r="G195" s="50">
        <f>IF(AND(ISNUMBER($F195),ISNUMBER($E195),$E195&lt;&gt;0),$F195/$E195,"")</f>
        <v/>
      </c>
      <c r="H195" s="50">
        <f>IF(AND(ISNUMBER($F195),ISNUMBER($AL195),ISNUMBER($E195),($AL195*$E195)&lt;&gt;0),$F195/($AL195*$E195)*100,"")</f>
        <v/>
      </c>
      <c r="I195" s="51" t="n"/>
      <c r="J195" s="52" t="n"/>
      <c r="K195" s="50">
        <f>IF(AND(ISNUMBER($F195),ISNUMBER($J195)),$F195*(1-$J195),"")</f>
        <v/>
      </c>
      <c r="L195" s="51" t="n"/>
      <c r="M195" s="51" t="n"/>
      <c r="N195" s="50">
        <f>IF(ISNUMBER($F195),($F195-IF(ISNUMBER($AM195),$AM195,0))*(1-IF(ISNUMBER($J195),$J195,0)),"")</f>
        <v/>
      </c>
      <c r="O195" s="34" t="inlineStr">
        <is>
          <t>Pineapple Spice</t>
        </is>
      </c>
      <c r="P195" s="48" t="n">
        <v>0</v>
      </c>
      <c r="Q195" s="48" t="n">
        <v>15</v>
      </c>
      <c r="R195" s="34" t="inlineStr">
        <is>
          <t>Not listed</t>
        </is>
      </c>
      <c r="S195" s="48" t="n">
        <v>6</v>
      </c>
      <c r="T195" s="48" t="n">
        <v>45</v>
      </c>
      <c r="U195" s="34" t="inlineStr">
        <is>
          <t>Fermented pineapple + agave</t>
        </is>
      </c>
      <c r="V195" s="34" t="inlineStr">
        <is>
          <t>Fermented prebiotic tepache, gut health, low sugar</t>
        </is>
      </c>
      <c r="W195" s="51" t="n"/>
      <c r="X195" s="51" t="n"/>
      <c r="Y195" s="51" t="n"/>
      <c r="Z195" s="51" t="n"/>
      <c r="AA195" s="34" t="inlineStr">
        <is>
          <t>Low</t>
        </is>
      </c>
      <c r="AB195" s="34" t="inlineStr">
        <is>
          <t>Niche fermented soda entrant</t>
        </is>
      </c>
      <c r="AC195" s="34" t="inlineStr">
        <is>
          <t>Traditional Mexican fermented tepache, modernized</t>
        </is>
      </c>
      <c r="AD195" s="34" t="inlineStr">
        <is>
          <t>Authentic fermented tepache with a prebiotic angle.</t>
        </is>
      </c>
      <c r="AE195" s="51" t="n"/>
      <c r="AF195" s="53">
        <f>IF(AND(ISNUMBER($P195),ISNUMBER($AL195),$AL195&lt;&gt;0),ROUND($P195/$AL195*100,1),"")</f>
        <v/>
      </c>
      <c r="AG195" s="54">
        <f>IF(AND(ISNUMBER($S195),ISNUMBER($AL195),$AL195&lt;&gt;0),ROUND($S195/$AL195*100,2),"")</f>
        <v/>
      </c>
      <c r="AH195" s="53">
        <f>IF(AND(ISNUMBER($Q195),ISNUMBER($AL195),$AL195&lt;&gt;0),ROUND($Q195/$AL195*100,1),"")</f>
        <v/>
      </c>
      <c r="AI195" s="48">
        <f>IF(ISNUMBER($S195),IF($S195&lt;=1,"Yes","No"),"n/a")</f>
        <v/>
      </c>
      <c r="AJ195" s="48">
        <f>IF(ISNUMBER($S195),ROUND(MAX(0,MIN(100,100-$S195*2.5-IF(ISNUMBER($T195),$T195,0)*0.12+IF($S195&lt;=1,12,0))),0),"")</f>
        <v/>
      </c>
      <c r="AK195" s="48">
        <f>IF(ISNUMBER($Q195),IF($Q195&gt;=100,20,IF($Q195&gt;=30,10,0)),0)+IF(ISNUMBER($R195),IF($R195&gt;=100,20,0),0)+IF(ISNUMBER($P195),IF($P195&gt;=150,20,IF($P195&gt;=50,12,5)),0)+IF(ISNUMBER($S195),IF($S195&lt;=1,15,0),0)</f>
        <v/>
      </c>
      <c r="AL195" s="48" t="n">
        <v>355</v>
      </c>
      <c r="AM195" s="49" t="n"/>
      <c r="AN195" s="48">
        <f>IF(AND(ISNUMBER($P195),ISNUMBER($AL195),$AL195&lt;&gt;0),IF(OR($P195&gt;180,$P195/$AL195*1000&gt;400),"Over ceiling, confirm SKU","Within"),"n/a")</f>
        <v/>
      </c>
      <c r="AO195" s="51" t="n"/>
      <c r="AP195" s="51" t="n"/>
      <c r="AQ195" s="51" t="n"/>
      <c r="AR195" s="34" t="inlineStr">
        <is>
          <t>No enrichment entry, to confirm</t>
        </is>
      </c>
      <c r="AS195" s="34" t="inlineStr">
        <is>
          <t>BLANK -&gt; requires live Amazon.ca capture</t>
        </is>
      </c>
      <c r="AT195" s="34" t="inlineStr">
        <is>
          <t>Unverified commercial data</t>
        </is>
      </c>
    </row>
    <row r="196" ht="28" customHeight="1">
      <c r="A196" s="34" t="inlineStr">
        <is>
          <t>De La Calle</t>
        </is>
      </c>
      <c r="B196" s="34" t="inlineStr">
        <is>
          <t>De La Calle Tepache | Pineapple Spice | 12 pack 355mL</t>
        </is>
      </c>
      <c r="C196" s="34" t="inlineStr">
        <is>
          <t>3) Functional beverage (still/sparkling)</t>
        </is>
      </c>
      <c r="D196" s="34" t="inlineStr">
        <is>
          <t>355 mL can</t>
        </is>
      </c>
      <c r="E196" s="48" t="n">
        <v>12</v>
      </c>
      <c r="F196" s="49" t="n"/>
      <c r="G196" s="50">
        <f>IF(AND(ISNUMBER($F196),ISNUMBER($E196),$E196&lt;&gt;0),$F196/$E196,"")</f>
        <v/>
      </c>
      <c r="H196" s="50">
        <f>IF(AND(ISNUMBER($F196),ISNUMBER($AL196),ISNUMBER($E196),($AL196*$E196)&lt;&gt;0),$F196/($AL196*$E196)*100,"")</f>
        <v/>
      </c>
      <c r="I196" s="51" t="n"/>
      <c r="J196" s="52" t="n"/>
      <c r="K196" s="50">
        <f>IF(AND(ISNUMBER($F196),ISNUMBER($J196)),$F196*(1-$J196),"")</f>
        <v/>
      </c>
      <c r="L196" s="51" t="n"/>
      <c r="M196" s="51" t="n"/>
      <c r="N196" s="50">
        <f>IF(ISNUMBER($F196),($F196-IF(ISNUMBER($AM196),$AM196,0))*(1-IF(ISNUMBER($J196),$J196,0)),"")</f>
        <v/>
      </c>
      <c r="O196" s="34" t="inlineStr">
        <is>
          <t>Pineapple Spice</t>
        </is>
      </c>
      <c r="P196" s="48" t="n">
        <v>0</v>
      </c>
      <c r="Q196" s="48" t="n">
        <v>15</v>
      </c>
      <c r="R196" s="34" t="inlineStr">
        <is>
          <t>Not listed</t>
        </is>
      </c>
      <c r="S196" s="48" t="n">
        <v>6</v>
      </c>
      <c r="T196" s="48" t="n">
        <v>45</v>
      </c>
      <c r="U196" s="34" t="inlineStr">
        <is>
          <t>Fermented pineapple + agave</t>
        </is>
      </c>
      <c r="V196" s="34" t="inlineStr">
        <is>
          <t>Fermented prebiotic tepache, gut health, low sugar</t>
        </is>
      </c>
      <c r="W196" s="51" t="n"/>
      <c r="X196" s="51" t="n"/>
      <c r="Y196" s="51" t="n"/>
      <c r="Z196" s="51" t="n"/>
      <c r="AA196" s="34" t="inlineStr">
        <is>
          <t>Low</t>
        </is>
      </c>
      <c r="AB196" s="34" t="inlineStr">
        <is>
          <t>Niche fermented soda entrant</t>
        </is>
      </c>
      <c r="AC196" s="34" t="inlineStr">
        <is>
          <t>Traditional Mexican fermented tepache, modernized</t>
        </is>
      </c>
      <c r="AD196" s="34" t="inlineStr">
        <is>
          <t>Authentic fermented tepache with a prebiotic angle.</t>
        </is>
      </c>
      <c r="AE196" s="51" t="n"/>
      <c r="AF196" s="53">
        <f>IF(AND(ISNUMBER($P196),ISNUMBER($AL196),$AL196&lt;&gt;0),ROUND($P196/$AL196*100,1),"")</f>
        <v/>
      </c>
      <c r="AG196" s="54">
        <f>IF(AND(ISNUMBER($S196),ISNUMBER($AL196),$AL196&lt;&gt;0),ROUND($S196/$AL196*100,2),"")</f>
        <v/>
      </c>
      <c r="AH196" s="53">
        <f>IF(AND(ISNUMBER($Q196),ISNUMBER($AL196),$AL196&lt;&gt;0),ROUND($Q196/$AL196*100,1),"")</f>
        <v/>
      </c>
      <c r="AI196" s="48">
        <f>IF(ISNUMBER($S196),IF($S196&lt;=1,"Yes","No"),"n/a")</f>
        <v/>
      </c>
      <c r="AJ196" s="48">
        <f>IF(ISNUMBER($S196),ROUND(MAX(0,MIN(100,100-$S196*2.5-IF(ISNUMBER($T196),$T196,0)*0.12+IF($S196&lt;=1,12,0))),0),"")</f>
        <v/>
      </c>
      <c r="AK196" s="48">
        <f>IF(ISNUMBER($Q196),IF($Q196&gt;=100,20,IF($Q196&gt;=30,10,0)),0)+IF(ISNUMBER($R196),IF($R196&gt;=100,20,0),0)+IF(ISNUMBER($P196),IF($P196&gt;=150,20,IF($P196&gt;=50,12,5)),0)+IF(ISNUMBER($S196),IF($S196&lt;=1,15,0),0)</f>
        <v/>
      </c>
      <c r="AL196" s="48" t="n">
        <v>355</v>
      </c>
      <c r="AM196" s="49" t="n"/>
      <c r="AN196" s="48">
        <f>IF(AND(ISNUMBER($P196),ISNUMBER($AL196),$AL196&lt;&gt;0),IF(OR($P196&gt;180,$P196/$AL196*1000&gt;400),"Over ceiling, confirm SKU","Within"),"n/a")</f>
        <v/>
      </c>
      <c r="AO196" s="51" t="n"/>
      <c r="AP196" s="51" t="n"/>
      <c r="AQ196" s="51" t="n"/>
      <c r="AR196" s="34" t="inlineStr">
        <is>
          <t>No enrichment entry, to confirm</t>
        </is>
      </c>
      <c r="AS196" s="34" t="inlineStr">
        <is>
          <t>BLANK -&gt; requires live Amazon.ca capture</t>
        </is>
      </c>
      <c r="AT196" s="34" t="inlineStr">
        <is>
          <t>Unverified commercial data</t>
        </is>
      </c>
    </row>
    <row r="197" ht="28" customHeight="1">
      <c r="A197" s="34" t="inlineStr">
        <is>
          <t>De La Calle</t>
        </is>
      </c>
      <c r="B197" s="34" t="inlineStr">
        <is>
          <t>De La Calle Tepache | Pineapple Spice | 15 pack 355mL</t>
        </is>
      </c>
      <c r="C197" s="34" t="inlineStr">
        <is>
          <t>3) Functional beverage (still/sparkling)</t>
        </is>
      </c>
      <c r="D197" s="34" t="inlineStr">
        <is>
          <t>355 mL can</t>
        </is>
      </c>
      <c r="E197" s="48" t="n">
        <v>15</v>
      </c>
      <c r="F197" s="49" t="n"/>
      <c r="G197" s="50">
        <f>IF(AND(ISNUMBER($F197),ISNUMBER($E197),$E197&lt;&gt;0),$F197/$E197,"")</f>
        <v/>
      </c>
      <c r="H197" s="50">
        <f>IF(AND(ISNUMBER($F197),ISNUMBER($AL197),ISNUMBER($E197),($AL197*$E197)&lt;&gt;0),$F197/($AL197*$E197)*100,"")</f>
        <v/>
      </c>
      <c r="I197" s="51" t="n"/>
      <c r="J197" s="52" t="n"/>
      <c r="K197" s="50">
        <f>IF(AND(ISNUMBER($F197),ISNUMBER($J197)),$F197*(1-$J197),"")</f>
        <v/>
      </c>
      <c r="L197" s="51" t="n"/>
      <c r="M197" s="51" t="n"/>
      <c r="N197" s="50">
        <f>IF(ISNUMBER($F197),($F197-IF(ISNUMBER($AM197),$AM197,0))*(1-IF(ISNUMBER($J197),$J197,0)),"")</f>
        <v/>
      </c>
      <c r="O197" s="34" t="inlineStr">
        <is>
          <t>Pineapple Spice</t>
        </is>
      </c>
      <c r="P197" s="48" t="n">
        <v>0</v>
      </c>
      <c r="Q197" s="48" t="n">
        <v>15</v>
      </c>
      <c r="R197" s="34" t="inlineStr">
        <is>
          <t>Not listed</t>
        </is>
      </c>
      <c r="S197" s="48" t="n">
        <v>6</v>
      </c>
      <c r="T197" s="48" t="n">
        <v>45</v>
      </c>
      <c r="U197" s="34" t="inlineStr">
        <is>
          <t>Fermented pineapple + agave</t>
        </is>
      </c>
      <c r="V197" s="34" t="inlineStr">
        <is>
          <t>Fermented prebiotic tepache, gut health, low sugar</t>
        </is>
      </c>
      <c r="W197" s="51" t="n"/>
      <c r="X197" s="51" t="n"/>
      <c r="Y197" s="51" t="n"/>
      <c r="Z197" s="51" t="n"/>
      <c r="AA197" s="34" t="inlineStr">
        <is>
          <t>Low</t>
        </is>
      </c>
      <c r="AB197" s="34" t="inlineStr">
        <is>
          <t>Niche fermented soda entrant</t>
        </is>
      </c>
      <c r="AC197" s="34" t="inlineStr">
        <is>
          <t>Traditional Mexican fermented tepache, modernized</t>
        </is>
      </c>
      <c r="AD197" s="34" t="inlineStr">
        <is>
          <t>Authentic fermented tepache with a prebiotic angle.</t>
        </is>
      </c>
      <c r="AE197" s="51" t="n"/>
      <c r="AF197" s="53">
        <f>IF(AND(ISNUMBER($P197),ISNUMBER($AL197),$AL197&lt;&gt;0),ROUND($P197/$AL197*100,1),"")</f>
        <v/>
      </c>
      <c r="AG197" s="54">
        <f>IF(AND(ISNUMBER($S197),ISNUMBER($AL197),$AL197&lt;&gt;0),ROUND($S197/$AL197*100,2),"")</f>
        <v/>
      </c>
      <c r="AH197" s="53">
        <f>IF(AND(ISNUMBER($Q197),ISNUMBER($AL197),$AL197&lt;&gt;0),ROUND($Q197/$AL197*100,1),"")</f>
        <v/>
      </c>
      <c r="AI197" s="48">
        <f>IF(ISNUMBER($S197),IF($S197&lt;=1,"Yes","No"),"n/a")</f>
        <v/>
      </c>
      <c r="AJ197" s="48">
        <f>IF(ISNUMBER($S197),ROUND(MAX(0,MIN(100,100-$S197*2.5-IF(ISNUMBER($T197),$T197,0)*0.12+IF($S197&lt;=1,12,0))),0),"")</f>
        <v/>
      </c>
      <c r="AK197" s="48">
        <f>IF(ISNUMBER($Q197),IF($Q197&gt;=100,20,IF($Q197&gt;=30,10,0)),0)+IF(ISNUMBER($R197),IF($R197&gt;=100,20,0),0)+IF(ISNUMBER($P197),IF($P197&gt;=150,20,IF($P197&gt;=50,12,5)),0)+IF(ISNUMBER($S197),IF($S197&lt;=1,15,0),0)</f>
        <v/>
      </c>
      <c r="AL197" s="48" t="n">
        <v>355</v>
      </c>
      <c r="AM197" s="49" t="n"/>
      <c r="AN197" s="48">
        <f>IF(AND(ISNUMBER($P197),ISNUMBER($AL197),$AL197&lt;&gt;0),IF(OR($P197&gt;180,$P197/$AL197*1000&gt;400),"Over ceiling, confirm SKU","Within"),"n/a")</f>
        <v/>
      </c>
      <c r="AO197" s="51" t="n"/>
      <c r="AP197" s="51" t="n"/>
      <c r="AQ197" s="51" t="n"/>
      <c r="AR197" s="34" t="inlineStr">
        <is>
          <t>No enrichment entry, to confirm</t>
        </is>
      </c>
      <c r="AS197" s="34" t="inlineStr">
        <is>
          <t>BLANK -&gt; requires live Amazon.ca capture</t>
        </is>
      </c>
      <c r="AT197" s="34" t="inlineStr">
        <is>
          <t>Unverified commercial data</t>
        </is>
      </c>
    </row>
    <row r="198" ht="28" customHeight="1">
      <c r="A198" s="34" t="inlineStr">
        <is>
          <t>De La Calle</t>
        </is>
      </c>
      <c r="B198" s="34" t="inlineStr">
        <is>
          <t>De La Calle Tepache | Pineapple Spice | 18 pack 355mL</t>
        </is>
      </c>
      <c r="C198" s="34" t="inlineStr">
        <is>
          <t>3) Functional beverage (still/sparkling)</t>
        </is>
      </c>
      <c r="D198" s="34" t="inlineStr">
        <is>
          <t>355 mL can</t>
        </is>
      </c>
      <c r="E198" s="48" t="n">
        <v>18</v>
      </c>
      <c r="F198" s="49" t="n"/>
      <c r="G198" s="50">
        <f>IF(AND(ISNUMBER($F198),ISNUMBER($E198),$E198&lt;&gt;0),$F198/$E198,"")</f>
        <v/>
      </c>
      <c r="H198" s="50">
        <f>IF(AND(ISNUMBER($F198),ISNUMBER($AL198),ISNUMBER($E198),($AL198*$E198)&lt;&gt;0),$F198/($AL198*$E198)*100,"")</f>
        <v/>
      </c>
      <c r="I198" s="51" t="n"/>
      <c r="J198" s="52" t="n"/>
      <c r="K198" s="50">
        <f>IF(AND(ISNUMBER($F198),ISNUMBER($J198)),$F198*(1-$J198),"")</f>
        <v/>
      </c>
      <c r="L198" s="51" t="n"/>
      <c r="M198" s="51" t="n"/>
      <c r="N198" s="50">
        <f>IF(ISNUMBER($F198),($F198-IF(ISNUMBER($AM198),$AM198,0))*(1-IF(ISNUMBER($J198),$J198,0)),"")</f>
        <v/>
      </c>
      <c r="O198" s="34" t="inlineStr">
        <is>
          <t>Pineapple Spice</t>
        </is>
      </c>
      <c r="P198" s="48" t="n">
        <v>0</v>
      </c>
      <c r="Q198" s="48" t="n">
        <v>15</v>
      </c>
      <c r="R198" s="34" t="inlineStr">
        <is>
          <t>Not listed</t>
        </is>
      </c>
      <c r="S198" s="48" t="n">
        <v>6</v>
      </c>
      <c r="T198" s="48" t="n">
        <v>45</v>
      </c>
      <c r="U198" s="34" t="inlineStr">
        <is>
          <t>Fermented pineapple + agave</t>
        </is>
      </c>
      <c r="V198" s="34" t="inlineStr">
        <is>
          <t>Fermented prebiotic tepache, gut health, low sugar</t>
        </is>
      </c>
      <c r="W198" s="51" t="n"/>
      <c r="X198" s="51" t="n"/>
      <c r="Y198" s="51" t="n"/>
      <c r="Z198" s="51" t="n"/>
      <c r="AA198" s="34" t="inlineStr">
        <is>
          <t>Low</t>
        </is>
      </c>
      <c r="AB198" s="34" t="inlineStr">
        <is>
          <t>Niche fermented soda entrant</t>
        </is>
      </c>
      <c r="AC198" s="34" t="inlineStr">
        <is>
          <t>Traditional Mexican fermented tepache, modernized</t>
        </is>
      </c>
      <c r="AD198" s="34" t="inlineStr">
        <is>
          <t>Authentic fermented tepache with a prebiotic angle.</t>
        </is>
      </c>
      <c r="AE198" s="51" t="n"/>
      <c r="AF198" s="53">
        <f>IF(AND(ISNUMBER($P198),ISNUMBER($AL198),$AL198&lt;&gt;0),ROUND($P198/$AL198*100,1),"")</f>
        <v/>
      </c>
      <c r="AG198" s="54">
        <f>IF(AND(ISNUMBER($S198),ISNUMBER($AL198),$AL198&lt;&gt;0),ROUND($S198/$AL198*100,2),"")</f>
        <v/>
      </c>
      <c r="AH198" s="53">
        <f>IF(AND(ISNUMBER($Q198),ISNUMBER($AL198),$AL198&lt;&gt;0),ROUND($Q198/$AL198*100,1),"")</f>
        <v/>
      </c>
      <c r="AI198" s="48">
        <f>IF(ISNUMBER($S198),IF($S198&lt;=1,"Yes","No"),"n/a")</f>
        <v/>
      </c>
      <c r="AJ198" s="48">
        <f>IF(ISNUMBER($S198),ROUND(MAX(0,MIN(100,100-$S198*2.5-IF(ISNUMBER($T198),$T198,0)*0.12+IF($S198&lt;=1,12,0))),0),"")</f>
        <v/>
      </c>
      <c r="AK198" s="48">
        <f>IF(ISNUMBER($Q198),IF($Q198&gt;=100,20,IF($Q198&gt;=30,10,0)),0)+IF(ISNUMBER($R198),IF($R198&gt;=100,20,0),0)+IF(ISNUMBER($P198),IF($P198&gt;=150,20,IF($P198&gt;=50,12,5)),0)+IF(ISNUMBER($S198),IF($S198&lt;=1,15,0),0)</f>
        <v/>
      </c>
      <c r="AL198" s="48" t="n">
        <v>355</v>
      </c>
      <c r="AM198" s="49" t="n"/>
      <c r="AN198" s="48">
        <f>IF(AND(ISNUMBER($P198),ISNUMBER($AL198),$AL198&lt;&gt;0),IF(OR($P198&gt;180,$P198/$AL198*1000&gt;400),"Over ceiling, confirm SKU","Within"),"n/a")</f>
        <v/>
      </c>
      <c r="AO198" s="51" t="n"/>
      <c r="AP198" s="51" t="n"/>
      <c r="AQ198" s="51" t="n"/>
      <c r="AR198" s="34" t="inlineStr">
        <is>
          <t>No enrichment entry, to confirm</t>
        </is>
      </c>
      <c r="AS198" s="34" t="inlineStr">
        <is>
          <t>BLANK -&gt; requires live Amazon.ca capture</t>
        </is>
      </c>
      <c r="AT198" s="34" t="inlineStr">
        <is>
          <t>Unverified commercial data</t>
        </is>
      </c>
    </row>
    <row r="199" ht="28" customHeight="1">
      <c r="A199" s="34" t="inlineStr">
        <is>
          <t>De La Calle</t>
        </is>
      </c>
      <c r="B199" s="34" t="inlineStr">
        <is>
          <t>De La Calle Tepache | Pineapple Spice | 24 pack 355mL</t>
        </is>
      </c>
      <c r="C199" s="34" t="inlineStr">
        <is>
          <t>3) Functional beverage (still/sparkling)</t>
        </is>
      </c>
      <c r="D199" s="34" t="inlineStr">
        <is>
          <t>355 mL can</t>
        </is>
      </c>
      <c r="E199" s="48" t="n">
        <v>24</v>
      </c>
      <c r="F199" s="49" t="n"/>
      <c r="G199" s="50">
        <f>IF(AND(ISNUMBER($F199),ISNUMBER($E199),$E199&lt;&gt;0),$F199/$E199,"")</f>
        <v/>
      </c>
      <c r="H199" s="50">
        <f>IF(AND(ISNUMBER($F199),ISNUMBER($AL199),ISNUMBER($E199),($AL199*$E199)&lt;&gt;0),$F199/($AL199*$E199)*100,"")</f>
        <v/>
      </c>
      <c r="I199" s="51" t="n"/>
      <c r="J199" s="52" t="n"/>
      <c r="K199" s="50">
        <f>IF(AND(ISNUMBER($F199),ISNUMBER($J199)),$F199*(1-$J199),"")</f>
        <v/>
      </c>
      <c r="L199" s="51" t="n"/>
      <c r="M199" s="51" t="n"/>
      <c r="N199" s="50">
        <f>IF(ISNUMBER($F199),($F199-IF(ISNUMBER($AM199),$AM199,0))*(1-IF(ISNUMBER($J199),$J199,0)),"")</f>
        <v/>
      </c>
      <c r="O199" s="34" t="inlineStr">
        <is>
          <t>Pineapple Spice</t>
        </is>
      </c>
      <c r="P199" s="48" t="n">
        <v>0</v>
      </c>
      <c r="Q199" s="48" t="n">
        <v>15</v>
      </c>
      <c r="R199" s="34" t="inlineStr">
        <is>
          <t>Not listed</t>
        </is>
      </c>
      <c r="S199" s="48" t="n">
        <v>6</v>
      </c>
      <c r="T199" s="48" t="n">
        <v>45</v>
      </c>
      <c r="U199" s="34" t="inlineStr">
        <is>
          <t>Fermented pineapple + agave</t>
        </is>
      </c>
      <c r="V199" s="34" t="inlineStr">
        <is>
          <t>Fermented prebiotic tepache, gut health, low sugar</t>
        </is>
      </c>
      <c r="W199" s="51" t="n"/>
      <c r="X199" s="51" t="n"/>
      <c r="Y199" s="51" t="n"/>
      <c r="Z199" s="51" t="n"/>
      <c r="AA199" s="34" t="inlineStr">
        <is>
          <t>Low</t>
        </is>
      </c>
      <c r="AB199" s="34" t="inlineStr">
        <is>
          <t>Niche fermented soda entrant</t>
        </is>
      </c>
      <c r="AC199" s="34" t="inlineStr">
        <is>
          <t>Traditional Mexican fermented tepache, modernized</t>
        </is>
      </c>
      <c r="AD199" s="34" t="inlineStr">
        <is>
          <t>Authentic fermented tepache with a prebiotic angle.</t>
        </is>
      </c>
      <c r="AE199" s="51" t="n"/>
      <c r="AF199" s="53">
        <f>IF(AND(ISNUMBER($P199),ISNUMBER($AL199),$AL199&lt;&gt;0),ROUND($P199/$AL199*100,1),"")</f>
        <v/>
      </c>
      <c r="AG199" s="54">
        <f>IF(AND(ISNUMBER($S199),ISNUMBER($AL199),$AL199&lt;&gt;0),ROUND($S199/$AL199*100,2),"")</f>
        <v/>
      </c>
      <c r="AH199" s="53">
        <f>IF(AND(ISNUMBER($Q199),ISNUMBER($AL199),$AL199&lt;&gt;0),ROUND($Q199/$AL199*100,1),"")</f>
        <v/>
      </c>
      <c r="AI199" s="48">
        <f>IF(ISNUMBER($S199),IF($S199&lt;=1,"Yes","No"),"n/a")</f>
        <v/>
      </c>
      <c r="AJ199" s="48">
        <f>IF(ISNUMBER($S199),ROUND(MAX(0,MIN(100,100-$S199*2.5-IF(ISNUMBER($T199),$T199,0)*0.12+IF($S199&lt;=1,12,0))),0),"")</f>
        <v/>
      </c>
      <c r="AK199" s="48">
        <f>IF(ISNUMBER($Q199),IF($Q199&gt;=100,20,IF($Q199&gt;=30,10,0)),0)+IF(ISNUMBER($R199),IF($R199&gt;=100,20,0),0)+IF(ISNUMBER($P199),IF($P199&gt;=150,20,IF($P199&gt;=50,12,5)),0)+IF(ISNUMBER($S199),IF($S199&lt;=1,15,0),0)</f>
        <v/>
      </c>
      <c r="AL199" s="48" t="n">
        <v>355</v>
      </c>
      <c r="AM199" s="49" t="n"/>
      <c r="AN199" s="48">
        <f>IF(AND(ISNUMBER($P199),ISNUMBER($AL199),$AL199&lt;&gt;0),IF(OR($P199&gt;180,$P199/$AL199*1000&gt;400),"Over ceiling, confirm SKU","Within"),"n/a")</f>
        <v/>
      </c>
      <c r="AO199" s="51" t="n"/>
      <c r="AP199" s="51" t="n"/>
      <c r="AQ199" s="51" t="n"/>
      <c r="AR199" s="34" t="inlineStr">
        <is>
          <t>No enrichment entry, to confirm</t>
        </is>
      </c>
      <c r="AS199" s="34" t="inlineStr">
        <is>
          <t>BLANK -&gt; requires live Amazon.ca capture</t>
        </is>
      </c>
      <c r="AT199" s="34" t="inlineStr">
        <is>
          <t>Unverified commercial data</t>
        </is>
      </c>
    </row>
    <row r="200" ht="28" customHeight="1">
      <c r="A200" s="34" t="inlineStr">
        <is>
          <t>GT's</t>
        </is>
      </c>
      <c r="B200" s="34" t="inlineStr">
        <is>
          <t>GT's Synergy Raw Kombucha | Trilogy | single 480mL</t>
        </is>
      </c>
      <c r="C200" s="34" t="inlineStr">
        <is>
          <t>3) Functional beverage (still/sparkling)</t>
        </is>
      </c>
      <c r="D200" s="34" t="inlineStr">
        <is>
          <t>480 mL bottle</t>
        </is>
      </c>
      <c r="E200" s="48" t="n">
        <v>1</v>
      </c>
      <c r="F200" s="49" t="n"/>
      <c r="G200" s="50">
        <f>IF(AND(ISNUMBER($F200),ISNUMBER($E200),$E200&lt;&gt;0),$F200/$E200,"")</f>
        <v/>
      </c>
      <c r="H200" s="50">
        <f>IF(AND(ISNUMBER($F200),ISNUMBER($AL200),ISNUMBER($E200),($AL200*$E200)&lt;&gt;0),$F200/($AL200*$E200)*100,"")</f>
        <v/>
      </c>
      <c r="I200" s="51" t="n"/>
      <c r="J200" s="52" t="n"/>
      <c r="K200" s="50">
        <f>IF(AND(ISNUMBER($F200),ISNUMBER($J200)),$F200*(1-$J200),"")</f>
        <v/>
      </c>
      <c r="L200" s="51" t="n"/>
      <c r="M200" s="51" t="n"/>
      <c r="N200" s="50">
        <f>IF(ISNUMBER($F200),($F200-IF(ISNUMBER($AM200),$AM200,0))*(1-IF(ISNUMBER($J200),$J200,0)),"")</f>
        <v/>
      </c>
      <c r="O200" s="34" t="inlineStr">
        <is>
          <t>Trilogy</t>
        </is>
      </c>
      <c r="P200" s="48" t="n">
        <v>14</v>
      </c>
      <c r="Q200" s="48" t="n">
        <v>10</v>
      </c>
      <c r="R200" s="34" t="inlineStr">
        <is>
          <t>Not listed</t>
        </is>
      </c>
      <c r="S200" s="48" t="n">
        <v>12</v>
      </c>
      <c r="T200" s="48" t="n">
        <v>50</v>
      </c>
      <c r="U200" s="34" t="inlineStr">
        <is>
          <t>Naturally fermented (residual)</t>
        </is>
      </c>
      <c r="V200" s="34" t="inlineStr">
        <is>
          <t>Raw kombucha, 9 billion probiotics per bottle, gut health</t>
        </is>
      </c>
      <c r="W200" s="51" t="n"/>
      <c r="X200" s="51" t="n"/>
      <c r="Y200" s="51" t="n"/>
      <c r="Z200" s="51" t="n"/>
      <c r="AA200" s="34" t="inlineStr">
        <is>
          <t>High</t>
        </is>
      </c>
      <c r="AB200" s="34" t="inlineStr">
        <is>
          <t>Kombucha category leader</t>
        </is>
      </c>
      <c r="AC200" s="34" t="inlineStr">
        <is>
          <t>The original raw, probiotic kombucha</t>
        </is>
      </c>
      <c r="AD200" s="34" t="inlineStr">
        <is>
          <t>Authentic raw kombucha from the category pioneer.</t>
        </is>
      </c>
      <c r="AE200" s="51" t="n"/>
      <c r="AF200" s="53">
        <f>IF(AND(ISNUMBER($P200),ISNUMBER($AL200),$AL200&lt;&gt;0),ROUND($P200/$AL200*100,1),"")</f>
        <v/>
      </c>
      <c r="AG200" s="54">
        <f>IF(AND(ISNUMBER($S200),ISNUMBER($AL200),$AL200&lt;&gt;0),ROUND($S200/$AL200*100,2),"")</f>
        <v/>
      </c>
      <c r="AH200" s="53">
        <f>IF(AND(ISNUMBER($Q200),ISNUMBER($AL200),$AL200&lt;&gt;0),ROUND($Q200/$AL200*100,1),"")</f>
        <v/>
      </c>
      <c r="AI200" s="48">
        <f>IF(ISNUMBER($S200),IF($S200&lt;=1,"Yes","No"),"n/a")</f>
        <v/>
      </c>
      <c r="AJ200" s="48">
        <f>IF(ISNUMBER($S200),ROUND(MAX(0,MIN(100,100-$S200*2.5-IF(ISNUMBER($T200),$T200,0)*0.12+IF($S200&lt;=1,12,0))),0),"")</f>
        <v/>
      </c>
      <c r="AK200" s="48">
        <f>IF(ISNUMBER($Q200),IF($Q200&gt;=100,20,IF($Q200&gt;=30,10,0)),0)+IF(ISNUMBER($R200),IF($R200&gt;=100,20,0),0)+IF(ISNUMBER($P200),IF($P200&gt;=150,20,IF($P200&gt;=50,12,5)),0)+IF(ISNUMBER($S200),IF($S200&lt;=1,15,0),0)</f>
        <v/>
      </c>
      <c r="AL200" s="48" t="n">
        <v>480</v>
      </c>
      <c r="AM200" s="49" t="n"/>
      <c r="AN200" s="48">
        <f>IF(AND(ISNUMBER($P200),ISNUMBER($AL200),$AL200&lt;&gt;0),IF(OR($P200&gt;180,$P200/$AL200*1000&gt;400),"Over ceiling, confirm SKU","Within"),"n/a")</f>
        <v/>
      </c>
      <c r="AO200" s="51" t="n"/>
      <c r="AP200" s="51" t="n"/>
      <c r="AQ200" s="51" t="n"/>
      <c r="AR200" s="34" t="inlineStr">
        <is>
          <t>No enrichment entry, to confirm</t>
        </is>
      </c>
      <c r="AS200" s="34" t="inlineStr">
        <is>
          <t>BLANK -&gt; requires live Amazon.ca capture</t>
        </is>
      </c>
      <c r="AT200" s="34" t="inlineStr">
        <is>
          <t>Unverified commercial data</t>
        </is>
      </c>
    </row>
    <row r="201" ht="28" customHeight="1">
      <c r="A201" s="34" t="inlineStr">
        <is>
          <t>GT's</t>
        </is>
      </c>
      <c r="B201" s="34" t="inlineStr">
        <is>
          <t>GT's Synergy Raw Kombucha | Trilogy | 8 pack 480mL</t>
        </is>
      </c>
      <c r="C201" s="34" t="inlineStr">
        <is>
          <t>3) Functional beverage (still/sparkling)</t>
        </is>
      </c>
      <c r="D201" s="34" t="inlineStr">
        <is>
          <t>480 mL bottle</t>
        </is>
      </c>
      <c r="E201" s="48" t="n">
        <v>8</v>
      </c>
      <c r="F201" s="49" t="n"/>
      <c r="G201" s="50">
        <f>IF(AND(ISNUMBER($F201),ISNUMBER($E201),$E201&lt;&gt;0),$F201/$E201,"")</f>
        <v/>
      </c>
      <c r="H201" s="50">
        <f>IF(AND(ISNUMBER($F201),ISNUMBER($AL201),ISNUMBER($E201),($AL201*$E201)&lt;&gt;0),$F201/($AL201*$E201)*100,"")</f>
        <v/>
      </c>
      <c r="I201" s="51" t="n"/>
      <c r="J201" s="52" t="n"/>
      <c r="K201" s="50">
        <f>IF(AND(ISNUMBER($F201),ISNUMBER($J201)),$F201*(1-$J201),"")</f>
        <v/>
      </c>
      <c r="L201" s="51" t="n"/>
      <c r="M201" s="51" t="n"/>
      <c r="N201" s="50">
        <f>IF(ISNUMBER($F201),($F201-IF(ISNUMBER($AM201),$AM201,0))*(1-IF(ISNUMBER($J201),$J201,0)),"")</f>
        <v/>
      </c>
      <c r="O201" s="34" t="inlineStr">
        <is>
          <t>Trilogy</t>
        </is>
      </c>
      <c r="P201" s="48" t="n">
        <v>14</v>
      </c>
      <c r="Q201" s="48" t="n">
        <v>10</v>
      </c>
      <c r="R201" s="34" t="inlineStr">
        <is>
          <t>Not listed</t>
        </is>
      </c>
      <c r="S201" s="48" t="n">
        <v>12</v>
      </c>
      <c r="T201" s="48" t="n">
        <v>50</v>
      </c>
      <c r="U201" s="34" t="inlineStr">
        <is>
          <t>Naturally fermented (residual)</t>
        </is>
      </c>
      <c r="V201" s="34" t="inlineStr">
        <is>
          <t>Raw kombucha, 9 billion probiotics per bottle, gut health</t>
        </is>
      </c>
      <c r="W201" s="51" t="n"/>
      <c r="X201" s="51" t="n"/>
      <c r="Y201" s="51" t="n"/>
      <c r="Z201" s="51" t="n"/>
      <c r="AA201" s="34" t="inlineStr">
        <is>
          <t>High</t>
        </is>
      </c>
      <c r="AB201" s="34" t="inlineStr">
        <is>
          <t>Kombucha category leader</t>
        </is>
      </c>
      <c r="AC201" s="34" t="inlineStr">
        <is>
          <t>The original raw, probiotic kombucha</t>
        </is>
      </c>
      <c r="AD201" s="34" t="inlineStr">
        <is>
          <t>Authentic raw kombucha from the category pioneer.</t>
        </is>
      </c>
      <c r="AE201" s="51" t="n"/>
      <c r="AF201" s="53">
        <f>IF(AND(ISNUMBER($P201),ISNUMBER($AL201),$AL201&lt;&gt;0),ROUND($P201/$AL201*100,1),"")</f>
        <v/>
      </c>
      <c r="AG201" s="54">
        <f>IF(AND(ISNUMBER($S201),ISNUMBER($AL201),$AL201&lt;&gt;0),ROUND($S201/$AL201*100,2),"")</f>
        <v/>
      </c>
      <c r="AH201" s="53">
        <f>IF(AND(ISNUMBER($Q201),ISNUMBER($AL201),$AL201&lt;&gt;0),ROUND($Q201/$AL201*100,1),"")</f>
        <v/>
      </c>
      <c r="AI201" s="48">
        <f>IF(ISNUMBER($S201),IF($S201&lt;=1,"Yes","No"),"n/a")</f>
        <v/>
      </c>
      <c r="AJ201" s="48">
        <f>IF(ISNUMBER($S201),ROUND(MAX(0,MIN(100,100-$S201*2.5-IF(ISNUMBER($T201),$T201,0)*0.12+IF($S201&lt;=1,12,0))),0),"")</f>
        <v/>
      </c>
      <c r="AK201" s="48">
        <f>IF(ISNUMBER($Q201),IF($Q201&gt;=100,20,IF($Q201&gt;=30,10,0)),0)+IF(ISNUMBER($R201),IF($R201&gt;=100,20,0),0)+IF(ISNUMBER($P201),IF($P201&gt;=150,20,IF($P201&gt;=50,12,5)),0)+IF(ISNUMBER($S201),IF($S201&lt;=1,15,0),0)</f>
        <v/>
      </c>
      <c r="AL201" s="48" t="n">
        <v>480</v>
      </c>
      <c r="AM201" s="49" t="n"/>
      <c r="AN201" s="48">
        <f>IF(AND(ISNUMBER($P201),ISNUMBER($AL201),$AL201&lt;&gt;0),IF(OR($P201&gt;180,$P201/$AL201*1000&gt;400),"Over ceiling, confirm SKU","Within"),"n/a")</f>
        <v/>
      </c>
      <c r="AO201" s="51" t="n"/>
      <c r="AP201" s="51" t="n"/>
      <c r="AQ201" s="51" t="n"/>
      <c r="AR201" s="34" t="inlineStr">
        <is>
          <t>No enrichment entry, to confirm</t>
        </is>
      </c>
      <c r="AS201" s="34" t="inlineStr">
        <is>
          <t>BLANK -&gt; requires live Amazon.ca capture</t>
        </is>
      </c>
      <c r="AT201" s="34" t="inlineStr">
        <is>
          <t>Unverified commercial data</t>
        </is>
      </c>
    </row>
    <row r="202" ht="28" customHeight="1">
      <c r="A202" s="34" t="inlineStr">
        <is>
          <t>GT's</t>
        </is>
      </c>
      <c r="B202" s="34" t="inlineStr">
        <is>
          <t>GT's Synergy Raw Kombucha | Trilogy | 12 pack 480mL</t>
        </is>
      </c>
      <c r="C202" s="34" t="inlineStr">
        <is>
          <t>3) Functional beverage (still/sparkling)</t>
        </is>
      </c>
      <c r="D202" s="34" t="inlineStr">
        <is>
          <t>480 mL bottle</t>
        </is>
      </c>
      <c r="E202" s="48" t="n">
        <v>12</v>
      </c>
      <c r="F202" s="49" t="n"/>
      <c r="G202" s="50">
        <f>IF(AND(ISNUMBER($F202),ISNUMBER($E202),$E202&lt;&gt;0),$F202/$E202,"")</f>
        <v/>
      </c>
      <c r="H202" s="50">
        <f>IF(AND(ISNUMBER($F202),ISNUMBER($AL202),ISNUMBER($E202),($AL202*$E202)&lt;&gt;0),$F202/($AL202*$E202)*100,"")</f>
        <v/>
      </c>
      <c r="I202" s="51" t="n"/>
      <c r="J202" s="52" t="n"/>
      <c r="K202" s="50">
        <f>IF(AND(ISNUMBER($F202),ISNUMBER($J202)),$F202*(1-$J202),"")</f>
        <v/>
      </c>
      <c r="L202" s="51" t="n"/>
      <c r="M202" s="51" t="n"/>
      <c r="N202" s="50">
        <f>IF(ISNUMBER($F202),($F202-IF(ISNUMBER($AM202),$AM202,0))*(1-IF(ISNUMBER($J202),$J202,0)),"")</f>
        <v/>
      </c>
      <c r="O202" s="34" t="inlineStr">
        <is>
          <t>Trilogy</t>
        </is>
      </c>
      <c r="P202" s="48" t="n">
        <v>14</v>
      </c>
      <c r="Q202" s="48" t="n">
        <v>10</v>
      </c>
      <c r="R202" s="34" t="inlineStr">
        <is>
          <t>Not listed</t>
        </is>
      </c>
      <c r="S202" s="48" t="n">
        <v>12</v>
      </c>
      <c r="T202" s="48" t="n">
        <v>50</v>
      </c>
      <c r="U202" s="34" t="inlineStr">
        <is>
          <t>Naturally fermented (residual)</t>
        </is>
      </c>
      <c r="V202" s="34" t="inlineStr">
        <is>
          <t>Raw kombucha, 9 billion probiotics per bottle, gut health</t>
        </is>
      </c>
      <c r="W202" s="51" t="n"/>
      <c r="X202" s="51" t="n"/>
      <c r="Y202" s="51" t="n"/>
      <c r="Z202" s="51" t="n"/>
      <c r="AA202" s="34" t="inlineStr">
        <is>
          <t>High</t>
        </is>
      </c>
      <c r="AB202" s="34" t="inlineStr">
        <is>
          <t>Kombucha category leader</t>
        </is>
      </c>
      <c r="AC202" s="34" t="inlineStr">
        <is>
          <t>The original raw, probiotic kombucha</t>
        </is>
      </c>
      <c r="AD202" s="34" t="inlineStr">
        <is>
          <t>Authentic raw kombucha from the category pioneer.</t>
        </is>
      </c>
      <c r="AE202" s="51" t="n"/>
      <c r="AF202" s="53">
        <f>IF(AND(ISNUMBER($P202),ISNUMBER($AL202),$AL202&lt;&gt;0),ROUND($P202/$AL202*100,1),"")</f>
        <v/>
      </c>
      <c r="AG202" s="54">
        <f>IF(AND(ISNUMBER($S202),ISNUMBER($AL202),$AL202&lt;&gt;0),ROUND($S202/$AL202*100,2),"")</f>
        <v/>
      </c>
      <c r="AH202" s="53">
        <f>IF(AND(ISNUMBER($Q202),ISNUMBER($AL202),$AL202&lt;&gt;0),ROUND($Q202/$AL202*100,1),"")</f>
        <v/>
      </c>
      <c r="AI202" s="48">
        <f>IF(ISNUMBER($S202),IF($S202&lt;=1,"Yes","No"),"n/a")</f>
        <v/>
      </c>
      <c r="AJ202" s="48">
        <f>IF(ISNUMBER($S202),ROUND(MAX(0,MIN(100,100-$S202*2.5-IF(ISNUMBER($T202),$T202,0)*0.12+IF($S202&lt;=1,12,0))),0),"")</f>
        <v/>
      </c>
      <c r="AK202" s="48">
        <f>IF(ISNUMBER($Q202),IF($Q202&gt;=100,20,IF($Q202&gt;=30,10,0)),0)+IF(ISNUMBER($R202),IF($R202&gt;=100,20,0),0)+IF(ISNUMBER($P202),IF($P202&gt;=150,20,IF($P202&gt;=50,12,5)),0)+IF(ISNUMBER($S202),IF($S202&lt;=1,15,0),0)</f>
        <v/>
      </c>
      <c r="AL202" s="48" t="n">
        <v>480</v>
      </c>
      <c r="AM202" s="49" t="n"/>
      <c r="AN202" s="48">
        <f>IF(AND(ISNUMBER($P202),ISNUMBER($AL202),$AL202&lt;&gt;0),IF(OR($P202&gt;180,$P202/$AL202*1000&gt;400),"Over ceiling, confirm SKU","Within"),"n/a")</f>
        <v/>
      </c>
      <c r="AO202" s="51" t="n"/>
      <c r="AP202" s="51" t="n"/>
      <c r="AQ202" s="51" t="n"/>
      <c r="AR202" s="34" t="inlineStr">
        <is>
          <t>No enrichment entry, to confirm</t>
        </is>
      </c>
      <c r="AS202" s="34" t="inlineStr">
        <is>
          <t>BLANK -&gt; requires live Amazon.ca capture</t>
        </is>
      </c>
      <c r="AT202" s="34" t="inlineStr">
        <is>
          <t>Unverified commercial data</t>
        </is>
      </c>
    </row>
    <row r="203" ht="28" customHeight="1">
      <c r="A203" s="34" t="inlineStr">
        <is>
          <t>GT's</t>
        </is>
      </c>
      <c r="B203" s="34" t="inlineStr">
        <is>
          <t>GT's Synergy Raw Kombucha | Trilogy | 18 pack 480mL</t>
        </is>
      </c>
      <c r="C203" s="34" t="inlineStr">
        <is>
          <t>3) Functional beverage (still/sparkling)</t>
        </is>
      </c>
      <c r="D203" s="34" t="inlineStr">
        <is>
          <t>480 mL bottle</t>
        </is>
      </c>
      <c r="E203" s="48" t="n">
        <v>18</v>
      </c>
      <c r="F203" s="49" t="n"/>
      <c r="G203" s="50">
        <f>IF(AND(ISNUMBER($F203),ISNUMBER($E203),$E203&lt;&gt;0),$F203/$E203,"")</f>
        <v/>
      </c>
      <c r="H203" s="50">
        <f>IF(AND(ISNUMBER($F203),ISNUMBER($AL203),ISNUMBER($E203),($AL203*$E203)&lt;&gt;0),$F203/($AL203*$E203)*100,"")</f>
        <v/>
      </c>
      <c r="I203" s="51" t="n"/>
      <c r="J203" s="52" t="n"/>
      <c r="K203" s="50">
        <f>IF(AND(ISNUMBER($F203),ISNUMBER($J203)),$F203*(1-$J203),"")</f>
        <v/>
      </c>
      <c r="L203" s="51" t="n"/>
      <c r="M203" s="51" t="n"/>
      <c r="N203" s="50">
        <f>IF(ISNUMBER($F203),($F203-IF(ISNUMBER($AM203),$AM203,0))*(1-IF(ISNUMBER($J203),$J203,0)),"")</f>
        <v/>
      </c>
      <c r="O203" s="34" t="inlineStr">
        <is>
          <t>Trilogy</t>
        </is>
      </c>
      <c r="P203" s="48" t="n">
        <v>14</v>
      </c>
      <c r="Q203" s="48" t="n">
        <v>10</v>
      </c>
      <c r="R203" s="34" t="inlineStr">
        <is>
          <t>Not listed</t>
        </is>
      </c>
      <c r="S203" s="48" t="n">
        <v>12</v>
      </c>
      <c r="T203" s="48" t="n">
        <v>50</v>
      </c>
      <c r="U203" s="34" t="inlineStr">
        <is>
          <t>Naturally fermented (residual)</t>
        </is>
      </c>
      <c r="V203" s="34" t="inlineStr">
        <is>
          <t>Raw kombucha, 9 billion probiotics per bottle, gut health</t>
        </is>
      </c>
      <c r="W203" s="51" t="n"/>
      <c r="X203" s="51" t="n"/>
      <c r="Y203" s="51" t="n"/>
      <c r="Z203" s="51" t="n"/>
      <c r="AA203" s="34" t="inlineStr">
        <is>
          <t>High</t>
        </is>
      </c>
      <c r="AB203" s="34" t="inlineStr">
        <is>
          <t>Kombucha category leader</t>
        </is>
      </c>
      <c r="AC203" s="34" t="inlineStr">
        <is>
          <t>The original raw, probiotic kombucha</t>
        </is>
      </c>
      <c r="AD203" s="34" t="inlineStr">
        <is>
          <t>Authentic raw kombucha from the category pioneer.</t>
        </is>
      </c>
      <c r="AE203" s="51" t="n"/>
      <c r="AF203" s="53">
        <f>IF(AND(ISNUMBER($P203),ISNUMBER($AL203),$AL203&lt;&gt;0),ROUND($P203/$AL203*100,1),"")</f>
        <v/>
      </c>
      <c r="AG203" s="54">
        <f>IF(AND(ISNUMBER($S203),ISNUMBER($AL203),$AL203&lt;&gt;0),ROUND($S203/$AL203*100,2),"")</f>
        <v/>
      </c>
      <c r="AH203" s="53">
        <f>IF(AND(ISNUMBER($Q203),ISNUMBER($AL203),$AL203&lt;&gt;0),ROUND($Q203/$AL203*100,1),"")</f>
        <v/>
      </c>
      <c r="AI203" s="48">
        <f>IF(ISNUMBER($S203),IF($S203&lt;=1,"Yes","No"),"n/a")</f>
        <v/>
      </c>
      <c r="AJ203" s="48">
        <f>IF(ISNUMBER($S203),ROUND(MAX(0,MIN(100,100-$S203*2.5-IF(ISNUMBER($T203),$T203,0)*0.12+IF($S203&lt;=1,12,0))),0),"")</f>
        <v/>
      </c>
      <c r="AK203" s="48">
        <f>IF(ISNUMBER($Q203),IF($Q203&gt;=100,20,IF($Q203&gt;=30,10,0)),0)+IF(ISNUMBER($R203),IF($R203&gt;=100,20,0),0)+IF(ISNUMBER($P203),IF($P203&gt;=150,20,IF($P203&gt;=50,12,5)),0)+IF(ISNUMBER($S203),IF($S203&lt;=1,15,0),0)</f>
        <v/>
      </c>
      <c r="AL203" s="48" t="n">
        <v>480</v>
      </c>
      <c r="AM203" s="49" t="n"/>
      <c r="AN203" s="48">
        <f>IF(AND(ISNUMBER($P203),ISNUMBER($AL203),$AL203&lt;&gt;0),IF(OR($P203&gt;180,$P203/$AL203*1000&gt;400),"Over ceiling, confirm SKU","Within"),"n/a")</f>
        <v/>
      </c>
      <c r="AO203" s="51" t="n"/>
      <c r="AP203" s="51" t="n"/>
      <c r="AQ203" s="51" t="n"/>
      <c r="AR203" s="34" t="inlineStr">
        <is>
          <t>No enrichment entry, to confirm</t>
        </is>
      </c>
      <c r="AS203" s="34" t="inlineStr">
        <is>
          <t>BLANK -&gt; requires live Amazon.ca capture</t>
        </is>
      </c>
      <c r="AT203" s="34" t="inlineStr">
        <is>
          <t>Unverified commercial data</t>
        </is>
      </c>
    </row>
    <row r="204" ht="28" customHeight="1">
      <c r="A204" s="34" t="inlineStr">
        <is>
          <t>GT's</t>
        </is>
      </c>
      <c r="B204" s="34" t="inlineStr">
        <is>
          <t>GT's Synergy Raw Kombucha | Trilogy | 24 pack 480mL</t>
        </is>
      </c>
      <c r="C204" s="34" t="inlineStr">
        <is>
          <t>3) Functional beverage (still/sparkling)</t>
        </is>
      </c>
      <c r="D204" s="34" t="inlineStr">
        <is>
          <t>480 mL bottle</t>
        </is>
      </c>
      <c r="E204" s="48" t="n">
        <v>24</v>
      </c>
      <c r="F204" s="49" t="n"/>
      <c r="G204" s="50">
        <f>IF(AND(ISNUMBER($F204),ISNUMBER($E204),$E204&lt;&gt;0),$F204/$E204,"")</f>
        <v/>
      </c>
      <c r="H204" s="50">
        <f>IF(AND(ISNUMBER($F204),ISNUMBER($AL204),ISNUMBER($E204),($AL204*$E204)&lt;&gt;0),$F204/($AL204*$E204)*100,"")</f>
        <v/>
      </c>
      <c r="I204" s="51" t="n"/>
      <c r="J204" s="52" t="n"/>
      <c r="K204" s="50">
        <f>IF(AND(ISNUMBER($F204),ISNUMBER($J204)),$F204*(1-$J204),"")</f>
        <v/>
      </c>
      <c r="L204" s="51" t="n"/>
      <c r="M204" s="51" t="n"/>
      <c r="N204" s="50">
        <f>IF(ISNUMBER($F204),($F204-IF(ISNUMBER($AM204),$AM204,0))*(1-IF(ISNUMBER($J204),$J204,0)),"")</f>
        <v/>
      </c>
      <c r="O204" s="34" t="inlineStr">
        <is>
          <t>Trilogy</t>
        </is>
      </c>
      <c r="P204" s="48" t="n">
        <v>14</v>
      </c>
      <c r="Q204" s="48" t="n">
        <v>10</v>
      </c>
      <c r="R204" s="34" t="inlineStr">
        <is>
          <t>Not listed</t>
        </is>
      </c>
      <c r="S204" s="48" t="n">
        <v>12</v>
      </c>
      <c r="T204" s="48" t="n">
        <v>50</v>
      </c>
      <c r="U204" s="34" t="inlineStr">
        <is>
          <t>Naturally fermented (residual)</t>
        </is>
      </c>
      <c r="V204" s="34" t="inlineStr">
        <is>
          <t>Raw kombucha, 9 billion probiotics per bottle, gut health</t>
        </is>
      </c>
      <c r="W204" s="51" t="n"/>
      <c r="X204" s="51" t="n"/>
      <c r="Y204" s="51" t="n"/>
      <c r="Z204" s="51" t="n"/>
      <c r="AA204" s="34" t="inlineStr">
        <is>
          <t>High</t>
        </is>
      </c>
      <c r="AB204" s="34" t="inlineStr">
        <is>
          <t>Kombucha category leader</t>
        </is>
      </c>
      <c r="AC204" s="34" t="inlineStr">
        <is>
          <t>The original raw, probiotic kombucha</t>
        </is>
      </c>
      <c r="AD204" s="34" t="inlineStr">
        <is>
          <t>Authentic raw kombucha from the category pioneer.</t>
        </is>
      </c>
      <c r="AE204" s="51" t="n"/>
      <c r="AF204" s="53">
        <f>IF(AND(ISNUMBER($P204),ISNUMBER($AL204),$AL204&lt;&gt;0),ROUND($P204/$AL204*100,1),"")</f>
        <v/>
      </c>
      <c r="AG204" s="54">
        <f>IF(AND(ISNUMBER($S204),ISNUMBER($AL204),$AL204&lt;&gt;0),ROUND($S204/$AL204*100,2),"")</f>
        <v/>
      </c>
      <c r="AH204" s="53">
        <f>IF(AND(ISNUMBER($Q204),ISNUMBER($AL204),$AL204&lt;&gt;0),ROUND($Q204/$AL204*100,1),"")</f>
        <v/>
      </c>
      <c r="AI204" s="48">
        <f>IF(ISNUMBER($S204),IF($S204&lt;=1,"Yes","No"),"n/a")</f>
        <v/>
      </c>
      <c r="AJ204" s="48">
        <f>IF(ISNUMBER($S204),ROUND(MAX(0,MIN(100,100-$S204*2.5-IF(ISNUMBER($T204),$T204,0)*0.12+IF($S204&lt;=1,12,0))),0),"")</f>
        <v/>
      </c>
      <c r="AK204" s="48">
        <f>IF(ISNUMBER($Q204),IF($Q204&gt;=100,20,IF($Q204&gt;=30,10,0)),0)+IF(ISNUMBER($R204),IF($R204&gt;=100,20,0),0)+IF(ISNUMBER($P204),IF($P204&gt;=150,20,IF($P204&gt;=50,12,5)),0)+IF(ISNUMBER($S204),IF($S204&lt;=1,15,0),0)</f>
        <v/>
      </c>
      <c r="AL204" s="48" t="n">
        <v>480</v>
      </c>
      <c r="AM204" s="49" t="n"/>
      <c r="AN204" s="48">
        <f>IF(AND(ISNUMBER($P204),ISNUMBER($AL204),$AL204&lt;&gt;0),IF(OR($P204&gt;180,$P204/$AL204*1000&gt;400),"Over ceiling, confirm SKU","Within"),"n/a")</f>
        <v/>
      </c>
      <c r="AO204" s="51" t="n"/>
      <c r="AP204" s="51" t="n"/>
      <c r="AQ204" s="51" t="n"/>
      <c r="AR204" s="34" t="inlineStr">
        <is>
          <t>No enrichment entry, to confirm</t>
        </is>
      </c>
      <c r="AS204" s="34" t="inlineStr">
        <is>
          <t>BLANK -&gt; requires live Amazon.ca capture</t>
        </is>
      </c>
      <c r="AT204" s="34" t="inlineStr">
        <is>
          <t>Unverified commercial data</t>
        </is>
      </c>
    </row>
    <row r="205" ht="28" customHeight="1">
      <c r="A205" s="34" t="inlineStr">
        <is>
          <t>GT's</t>
        </is>
      </c>
      <c r="B205" s="34" t="inlineStr">
        <is>
          <t>GT's Synergy Raw Kombucha | Gingerade | single 480mL</t>
        </is>
      </c>
      <c r="C205" s="34" t="inlineStr">
        <is>
          <t>3) Functional beverage (still/sparkling)</t>
        </is>
      </c>
      <c r="D205" s="34" t="inlineStr">
        <is>
          <t>480 mL bottle</t>
        </is>
      </c>
      <c r="E205" s="48" t="n">
        <v>1</v>
      </c>
      <c r="F205" s="49" t="n"/>
      <c r="G205" s="50">
        <f>IF(AND(ISNUMBER($F205),ISNUMBER($E205),$E205&lt;&gt;0),$F205/$E205,"")</f>
        <v/>
      </c>
      <c r="H205" s="50">
        <f>IF(AND(ISNUMBER($F205),ISNUMBER($AL205),ISNUMBER($E205),($AL205*$E205)&lt;&gt;0),$F205/($AL205*$E205)*100,"")</f>
        <v/>
      </c>
      <c r="I205" s="51" t="n"/>
      <c r="J205" s="52" t="n"/>
      <c r="K205" s="50">
        <f>IF(AND(ISNUMBER($F205),ISNUMBER($J205)),$F205*(1-$J205),"")</f>
        <v/>
      </c>
      <c r="L205" s="51" t="n"/>
      <c r="M205" s="51" t="n"/>
      <c r="N205" s="50">
        <f>IF(ISNUMBER($F205),($F205-IF(ISNUMBER($AM205),$AM205,0))*(1-IF(ISNUMBER($J205),$J205,0)),"")</f>
        <v/>
      </c>
      <c r="O205" s="34" t="inlineStr">
        <is>
          <t>Gingerade</t>
        </is>
      </c>
      <c r="P205" s="48" t="n">
        <v>14</v>
      </c>
      <c r="Q205" s="48" t="n">
        <v>10</v>
      </c>
      <c r="R205" s="34" t="inlineStr">
        <is>
          <t>Not listed</t>
        </is>
      </c>
      <c r="S205" s="48" t="n">
        <v>12</v>
      </c>
      <c r="T205" s="48" t="n">
        <v>50</v>
      </c>
      <c r="U205" s="34" t="inlineStr">
        <is>
          <t>Naturally fermented (residual)</t>
        </is>
      </c>
      <c r="V205" s="34" t="inlineStr">
        <is>
          <t>Raw kombucha, 9 billion probiotics per bottle, gut health</t>
        </is>
      </c>
      <c r="W205" s="51" t="n"/>
      <c r="X205" s="51" t="n"/>
      <c r="Y205" s="51" t="n"/>
      <c r="Z205" s="51" t="n"/>
      <c r="AA205" s="34" t="inlineStr">
        <is>
          <t>High</t>
        </is>
      </c>
      <c r="AB205" s="34" t="inlineStr">
        <is>
          <t>Kombucha category leader</t>
        </is>
      </c>
      <c r="AC205" s="34" t="inlineStr">
        <is>
          <t>The original raw, probiotic kombucha</t>
        </is>
      </c>
      <c r="AD205" s="34" t="inlineStr">
        <is>
          <t>Authentic raw kombucha from the category pioneer.</t>
        </is>
      </c>
      <c r="AE205" s="51" t="n"/>
      <c r="AF205" s="53">
        <f>IF(AND(ISNUMBER($P205),ISNUMBER($AL205),$AL205&lt;&gt;0),ROUND($P205/$AL205*100,1),"")</f>
        <v/>
      </c>
      <c r="AG205" s="54">
        <f>IF(AND(ISNUMBER($S205),ISNUMBER($AL205),$AL205&lt;&gt;0),ROUND($S205/$AL205*100,2),"")</f>
        <v/>
      </c>
      <c r="AH205" s="53">
        <f>IF(AND(ISNUMBER($Q205),ISNUMBER($AL205),$AL205&lt;&gt;0),ROUND($Q205/$AL205*100,1),"")</f>
        <v/>
      </c>
      <c r="AI205" s="48">
        <f>IF(ISNUMBER($S205),IF($S205&lt;=1,"Yes","No"),"n/a")</f>
        <v/>
      </c>
      <c r="AJ205" s="48">
        <f>IF(ISNUMBER($S205),ROUND(MAX(0,MIN(100,100-$S205*2.5-IF(ISNUMBER($T205),$T205,0)*0.12+IF($S205&lt;=1,12,0))),0),"")</f>
        <v/>
      </c>
      <c r="AK205" s="48">
        <f>IF(ISNUMBER($Q205),IF($Q205&gt;=100,20,IF($Q205&gt;=30,10,0)),0)+IF(ISNUMBER($R205),IF($R205&gt;=100,20,0),0)+IF(ISNUMBER($P205),IF($P205&gt;=150,20,IF($P205&gt;=50,12,5)),0)+IF(ISNUMBER($S205),IF($S205&lt;=1,15,0),0)</f>
        <v/>
      </c>
      <c r="AL205" s="48" t="n">
        <v>480</v>
      </c>
      <c r="AM205" s="49" t="n"/>
      <c r="AN205" s="48">
        <f>IF(AND(ISNUMBER($P205),ISNUMBER($AL205),$AL205&lt;&gt;0),IF(OR($P205&gt;180,$P205/$AL205*1000&gt;400),"Over ceiling, confirm SKU","Within"),"n/a")</f>
        <v/>
      </c>
      <c r="AO205" s="51" t="n"/>
      <c r="AP205" s="51" t="n"/>
      <c r="AQ205" s="51" t="n"/>
      <c r="AR205" s="34" t="inlineStr">
        <is>
          <t>No enrichment entry, to confirm</t>
        </is>
      </c>
      <c r="AS205" s="34" t="inlineStr">
        <is>
          <t>BLANK -&gt; requires live Amazon.ca capture</t>
        </is>
      </c>
      <c r="AT205" s="34" t="inlineStr">
        <is>
          <t>Unverified commercial data</t>
        </is>
      </c>
    </row>
    <row r="206" ht="28" customHeight="1">
      <c r="A206" s="34" t="inlineStr">
        <is>
          <t>GT's</t>
        </is>
      </c>
      <c r="B206" s="34" t="inlineStr">
        <is>
          <t>GT's Synergy Raw Kombucha | Gingerade | 8 pack 480mL</t>
        </is>
      </c>
      <c r="C206" s="34" t="inlineStr">
        <is>
          <t>3) Functional beverage (still/sparkling)</t>
        </is>
      </c>
      <c r="D206" s="34" t="inlineStr">
        <is>
          <t>480 mL bottle</t>
        </is>
      </c>
      <c r="E206" s="48" t="n">
        <v>8</v>
      </c>
      <c r="F206" s="49" t="n"/>
      <c r="G206" s="50">
        <f>IF(AND(ISNUMBER($F206),ISNUMBER($E206),$E206&lt;&gt;0),$F206/$E206,"")</f>
        <v/>
      </c>
      <c r="H206" s="50">
        <f>IF(AND(ISNUMBER($F206),ISNUMBER($AL206),ISNUMBER($E206),($AL206*$E206)&lt;&gt;0),$F206/($AL206*$E206)*100,"")</f>
        <v/>
      </c>
      <c r="I206" s="51" t="n"/>
      <c r="J206" s="52" t="n"/>
      <c r="K206" s="50">
        <f>IF(AND(ISNUMBER($F206),ISNUMBER($J206)),$F206*(1-$J206),"")</f>
        <v/>
      </c>
      <c r="L206" s="51" t="n"/>
      <c r="M206" s="51" t="n"/>
      <c r="N206" s="50">
        <f>IF(ISNUMBER($F206),($F206-IF(ISNUMBER($AM206),$AM206,0))*(1-IF(ISNUMBER($J206),$J206,0)),"")</f>
        <v/>
      </c>
      <c r="O206" s="34" t="inlineStr">
        <is>
          <t>Gingerade</t>
        </is>
      </c>
      <c r="P206" s="48" t="n">
        <v>14</v>
      </c>
      <c r="Q206" s="48" t="n">
        <v>10</v>
      </c>
      <c r="R206" s="34" t="inlineStr">
        <is>
          <t>Not listed</t>
        </is>
      </c>
      <c r="S206" s="48" t="n">
        <v>12</v>
      </c>
      <c r="T206" s="48" t="n">
        <v>50</v>
      </c>
      <c r="U206" s="34" t="inlineStr">
        <is>
          <t>Naturally fermented (residual)</t>
        </is>
      </c>
      <c r="V206" s="34" t="inlineStr">
        <is>
          <t>Raw kombucha, 9 billion probiotics per bottle, gut health</t>
        </is>
      </c>
      <c r="W206" s="51" t="n"/>
      <c r="X206" s="51" t="n"/>
      <c r="Y206" s="51" t="n"/>
      <c r="Z206" s="51" t="n"/>
      <c r="AA206" s="34" t="inlineStr">
        <is>
          <t>High</t>
        </is>
      </c>
      <c r="AB206" s="34" t="inlineStr">
        <is>
          <t>Kombucha category leader</t>
        </is>
      </c>
      <c r="AC206" s="34" t="inlineStr">
        <is>
          <t>The original raw, probiotic kombucha</t>
        </is>
      </c>
      <c r="AD206" s="34" t="inlineStr">
        <is>
          <t>Authentic raw kombucha from the category pioneer.</t>
        </is>
      </c>
      <c r="AE206" s="51" t="n"/>
      <c r="AF206" s="53">
        <f>IF(AND(ISNUMBER($P206),ISNUMBER($AL206),$AL206&lt;&gt;0),ROUND($P206/$AL206*100,1),"")</f>
        <v/>
      </c>
      <c r="AG206" s="54">
        <f>IF(AND(ISNUMBER($S206),ISNUMBER($AL206),$AL206&lt;&gt;0),ROUND($S206/$AL206*100,2),"")</f>
        <v/>
      </c>
      <c r="AH206" s="53">
        <f>IF(AND(ISNUMBER($Q206),ISNUMBER($AL206),$AL206&lt;&gt;0),ROUND($Q206/$AL206*100,1),"")</f>
        <v/>
      </c>
      <c r="AI206" s="48">
        <f>IF(ISNUMBER($S206),IF($S206&lt;=1,"Yes","No"),"n/a")</f>
        <v/>
      </c>
      <c r="AJ206" s="48">
        <f>IF(ISNUMBER($S206),ROUND(MAX(0,MIN(100,100-$S206*2.5-IF(ISNUMBER($T206),$T206,0)*0.12+IF($S206&lt;=1,12,0))),0),"")</f>
        <v/>
      </c>
      <c r="AK206" s="48">
        <f>IF(ISNUMBER($Q206),IF($Q206&gt;=100,20,IF($Q206&gt;=30,10,0)),0)+IF(ISNUMBER($R206),IF($R206&gt;=100,20,0),0)+IF(ISNUMBER($P206),IF($P206&gt;=150,20,IF($P206&gt;=50,12,5)),0)+IF(ISNUMBER($S206),IF($S206&lt;=1,15,0),0)</f>
        <v/>
      </c>
      <c r="AL206" s="48" t="n">
        <v>480</v>
      </c>
      <c r="AM206" s="49" t="n"/>
      <c r="AN206" s="48">
        <f>IF(AND(ISNUMBER($P206),ISNUMBER($AL206),$AL206&lt;&gt;0),IF(OR($P206&gt;180,$P206/$AL206*1000&gt;400),"Over ceiling, confirm SKU","Within"),"n/a")</f>
        <v/>
      </c>
      <c r="AO206" s="51" t="n"/>
      <c r="AP206" s="51" t="n"/>
      <c r="AQ206" s="51" t="n"/>
      <c r="AR206" s="34" t="inlineStr">
        <is>
          <t>No enrichment entry, to confirm</t>
        </is>
      </c>
      <c r="AS206" s="34" t="inlineStr">
        <is>
          <t>BLANK -&gt; requires live Amazon.ca capture</t>
        </is>
      </c>
      <c r="AT206" s="34" t="inlineStr">
        <is>
          <t>Unverified commercial data</t>
        </is>
      </c>
    </row>
    <row r="207" ht="28" customHeight="1">
      <c r="A207" s="34" t="inlineStr">
        <is>
          <t>GT's</t>
        </is>
      </c>
      <c r="B207" s="34" t="inlineStr">
        <is>
          <t>GT's Synergy Raw Kombucha | Gingerade | 12 pack 480mL</t>
        </is>
      </c>
      <c r="C207" s="34" t="inlineStr">
        <is>
          <t>3) Functional beverage (still/sparkling)</t>
        </is>
      </c>
      <c r="D207" s="34" t="inlineStr">
        <is>
          <t>480 mL bottle</t>
        </is>
      </c>
      <c r="E207" s="48" t="n">
        <v>12</v>
      </c>
      <c r="F207" s="49" t="n"/>
      <c r="G207" s="50">
        <f>IF(AND(ISNUMBER($F207),ISNUMBER($E207),$E207&lt;&gt;0),$F207/$E207,"")</f>
        <v/>
      </c>
      <c r="H207" s="50">
        <f>IF(AND(ISNUMBER($F207),ISNUMBER($AL207),ISNUMBER($E207),($AL207*$E207)&lt;&gt;0),$F207/($AL207*$E207)*100,"")</f>
        <v/>
      </c>
      <c r="I207" s="51" t="n"/>
      <c r="J207" s="52" t="n"/>
      <c r="K207" s="50">
        <f>IF(AND(ISNUMBER($F207),ISNUMBER($J207)),$F207*(1-$J207),"")</f>
        <v/>
      </c>
      <c r="L207" s="51" t="n"/>
      <c r="M207" s="51" t="n"/>
      <c r="N207" s="50">
        <f>IF(ISNUMBER($F207),($F207-IF(ISNUMBER($AM207),$AM207,0))*(1-IF(ISNUMBER($J207),$J207,0)),"")</f>
        <v/>
      </c>
      <c r="O207" s="34" t="inlineStr">
        <is>
          <t>Gingerade</t>
        </is>
      </c>
      <c r="P207" s="48" t="n">
        <v>14</v>
      </c>
      <c r="Q207" s="48" t="n">
        <v>10</v>
      </c>
      <c r="R207" s="34" t="inlineStr">
        <is>
          <t>Not listed</t>
        </is>
      </c>
      <c r="S207" s="48" t="n">
        <v>12</v>
      </c>
      <c r="T207" s="48" t="n">
        <v>50</v>
      </c>
      <c r="U207" s="34" t="inlineStr">
        <is>
          <t>Naturally fermented (residual)</t>
        </is>
      </c>
      <c r="V207" s="34" t="inlineStr">
        <is>
          <t>Raw kombucha, 9 billion probiotics per bottle, gut health</t>
        </is>
      </c>
      <c r="W207" s="51" t="n"/>
      <c r="X207" s="51" t="n"/>
      <c r="Y207" s="51" t="n"/>
      <c r="Z207" s="51" t="n"/>
      <c r="AA207" s="34" t="inlineStr">
        <is>
          <t>High</t>
        </is>
      </c>
      <c r="AB207" s="34" t="inlineStr">
        <is>
          <t>Kombucha category leader</t>
        </is>
      </c>
      <c r="AC207" s="34" t="inlineStr">
        <is>
          <t>The original raw, probiotic kombucha</t>
        </is>
      </c>
      <c r="AD207" s="34" t="inlineStr">
        <is>
          <t>Authentic raw kombucha from the category pioneer.</t>
        </is>
      </c>
      <c r="AE207" s="51" t="n"/>
      <c r="AF207" s="53">
        <f>IF(AND(ISNUMBER($P207),ISNUMBER($AL207),$AL207&lt;&gt;0),ROUND($P207/$AL207*100,1),"")</f>
        <v/>
      </c>
      <c r="AG207" s="54">
        <f>IF(AND(ISNUMBER($S207),ISNUMBER($AL207),$AL207&lt;&gt;0),ROUND($S207/$AL207*100,2),"")</f>
        <v/>
      </c>
      <c r="AH207" s="53">
        <f>IF(AND(ISNUMBER($Q207),ISNUMBER($AL207),$AL207&lt;&gt;0),ROUND($Q207/$AL207*100,1),"")</f>
        <v/>
      </c>
      <c r="AI207" s="48">
        <f>IF(ISNUMBER($S207),IF($S207&lt;=1,"Yes","No"),"n/a")</f>
        <v/>
      </c>
      <c r="AJ207" s="48">
        <f>IF(ISNUMBER($S207),ROUND(MAX(0,MIN(100,100-$S207*2.5-IF(ISNUMBER($T207),$T207,0)*0.12+IF($S207&lt;=1,12,0))),0),"")</f>
        <v/>
      </c>
      <c r="AK207" s="48">
        <f>IF(ISNUMBER($Q207),IF($Q207&gt;=100,20,IF($Q207&gt;=30,10,0)),0)+IF(ISNUMBER($R207),IF($R207&gt;=100,20,0),0)+IF(ISNUMBER($P207),IF($P207&gt;=150,20,IF($P207&gt;=50,12,5)),0)+IF(ISNUMBER($S207),IF($S207&lt;=1,15,0),0)</f>
        <v/>
      </c>
      <c r="AL207" s="48" t="n">
        <v>480</v>
      </c>
      <c r="AM207" s="49" t="n"/>
      <c r="AN207" s="48">
        <f>IF(AND(ISNUMBER($P207),ISNUMBER($AL207),$AL207&lt;&gt;0),IF(OR($P207&gt;180,$P207/$AL207*1000&gt;400),"Over ceiling, confirm SKU","Within"),"n/a")</f>
        <v/>
      </c>
      <c r="AO207" s="51" t="n"/>
      <c r="AP207" s="51" t="n"/>
      <c r="AQ207" s="51" t="n"/>
      <c r="AR207" s="34" t="inlineStr">
        <is>
          <t>No enrichment entry, to confirm</t>
        </is>
      </c>
      <c r="AS207" s="34" t="inlineStr">
        <is>
          <t>BLANK -&gt; requires live Amazon.ca capture</t>
        </is>
      </c>
      <c r="AT207" s="34" t="inlineStr">
        <is>
          <t>Unverified commercial data</t>
        </is>
      </c>
    </row>
    <row r="208" ht="28" customHeight="1">
      <c r="A208" s="34" t="inlineStr">
        <is>
          <t>GT's</t>
        </is>
      </c>
      <c r="B208" s="34" t="inlineStr">
        <is>
          <t>GT's Synergy Raw Kombucha | Gingerade | 18 pack 480mL</t>
        </is>
      </c>
      <c r="C208" s="34" t="inlineStr">
        <is>
          <t>3) Functional beverage (still/sparkling)</t>
        </is>
      </c>
      <c r="D208" s="34" t="inlineStr">
        <is>
          <t>480 mL bottle</t>
        </is>
      </c>
      <c r="E208" s="48" t="n">
        <v>18</v>
      </c>
      <c r="F208" s="49" t="n"/>
      <c r="G208" s="50">
        <f>IF(AND(ISNUMBER($F208),ISNUMBER($E208),$E208&lt;&gt;0),$F208/$E208,"")</f>
        <v/>
      </c>
      <c r="H208" s="50">
        <f>IF(AND(ISNUMBER($F208),ISNUMBER($AL208),ISNUMBER($E208),($AL208*$E208)&lt;&gt;0),$F208/($AL208*$E208)*100,"")</f>
        <v/>
      </c>
      <c r="I208" s="51" t="n"/>
      <c r="J208" s="52" t="n"/>
      <c r="K208" s="50">
        <f>IF(AND(ISNUMBER($F208),ISNUMBER($J208)),$F208*(1-$J208),"")</f>
        <v/>
      </c>
      <c r="L208" s="51" t="n"/>
      <c r="M208" s="51" t="n"/>
      <c r="N208" s="50">
        <f>IF(ISNUMBER($F208),($F208-IF(ISNUMBER($AM208),$AM208,0))*(1-IF(ISNUMBER($J208),$J208,0)),"")</f>
        <v/>
      </c>
      <c r="O208" s="34" t="inlineStr">
        <is>
          <t>Gingerade</t>
        </is>
      </c>
      <c r="P208" s="48" t="n">
        <v>14</v>
      </c>
      <c r="Q208" s="48" t="n">
        <v>10</v>
      </c>
      <c r="R208" s="34" t="inlineStr">
        <is>
          <t>Not listed</t>
        </is>
      </c>
      <c r="S208" s="48" t="n">
        <v>12</v>
      </c>
      <c r="T208" s="48" t="n">
        <v>50</v>
      </c>
      <c r="U208" s="34" t="inlineStr">
        <is>
          <t>Naturally fermented (residual)</t>
        </is>
      </c>
      <c r="V208" s="34" t="inlineStr">
        <is>
          <t>Raw kombucha, 9 billion probiotics per bottle, gut health</t>
        </is>
      </c>
      <c r="W208" s="51" t="n"/>
      <c r="X208" s="51" t="n"/>
      <c r="Y208" s="51" t="n"/>
      <c r="Z208" s="51" t="n"/>
      <c r="AA208" s="34" t="inlineStr">
        <is>
          <t>High</t>
        </is>
      </c>
      <c r="AB208" s="34" t="inlineStr">
        <is>
          <t>Kombucha category leader</t>
        </is>
      </c>
      <c r="AC208" s="34" t="inlineStr">
        <is>
          <t>The original raw, probiotic kombucha</t>
        </is>
      </c>
      <c r="AD208" s="34" t="inlineStr">
        <is>
          <t>Authentic raw kombucha from the category pioneer.</t>
        </is>
      </c>
      <c r="AE208" s="51" t="n"/>
      <c r="AF208" s="53">
        <f>IF(AND(ISNUMBER($P208),ISNUMBER($AL208),$AL208&lt;&gt;0),ROUND($P208/$AL208*100,1),"")</f>
        <v/>
      </c>
      <c r="AG208" s="54">
        <f>IF(AND(ISNUMBER($S208),ISNUMBER($AL208),$AL208&lt;&gt;0),ROUND($S208/$AL208*100,2),"")</f>
        <v/>
      </c>
      <c r="AH208" s="53">
        <f>IF(AND(ISNUMBER($Q208),ISNUMBER($AL208),$AL208&lt;&gt;0),ROUND($Q208/$AL208*100,1),"")</f>
        <v/>
      </c>
      <c r="AI208" s="48">
        <f>IF(ISNUMBER($S208),IF($S208&lt;=1,"Yes","No"),"n/a")</f>
        <v/>
      </c>
      <c r="AJ208" s="48">
        <f>IF(ISNUMBER($S208),ROUND(MAX(0,MIN(100,100-$S208*2.5-IF(ISNUMBER($T208),$T208,0)*0.12+IF($S208&lt;=1,12,0))),0),"")</f>
        <v/>
      </c>
      <c r="AK208" s="48">
        <f>IF(ISNUMBER($Q208),IF($Q208&gt;=100,20,IF($Q208&gt;=30,10,0)),0)+IF(ISNUMBER($R208),IF($R208&gt;=100,20,0),0)+IF(ISNUMBER($P208),IF($P208&gt;=150,20,IF($P208&gt;=50,12,5)),0)+IF(ISNUMBER($S208),IF($S208&lt;=1,15,0),0)</f>
        <v/>
      </c>
      <c r="AL208" s="48" t="n">
        <v>480</v>
      </c>
      <c r="AM208" s="49" t="n"/>
      <c r="AN208" s="48">
        <f>IF(AND(ISNUMBER($P208),ISNUMBER($AL208),$AL208&lt;&gt;0),IF(OR($P208&gt;180,$P208/$AL208*1000&gt;400),"Over ceiling, confirm SKU","Within"),"n/a")</f>
        <v/>
      </c>
      <c r="AO208" s="51" t="n"/>
      <c r="AP208" s="51" t="n"/>
      <c r="AQ208" s="51" t="n"/>
      <c r="AR208" s="34" t="inlineStr">
        <is>
          <t>No enrichment entry, to confirm</t>
        </is>
      </c>
      <c r="AS208" s="34" t="inlineStr">
        <is>
          <t>BLANK -&gt; requires live Amazon.ca capture</t>
        </is>
      </c>
      <c r="AT208" s="34" t="inlineStr">
        <is>
          <t>Unverified commercial data</t>
        </is>
      </c>
    </row>
    <row r="209" ht="28" customHeight="1">
      <c r="A209" s="34" t="inlineStr">
        <is>
          <t>GT's</t>
        </is>
      </c>
      <c r="B209" s="34" t="inlineStr">
        <is>
          <t>GT's Synergy Raw Kombucha | Gingerade | 24 pack 480mL</t>
        </is>
      </c>
      <c r="C209" s="34" t="inlineStr">
        <is>
          <t>3) Functional beverage (still/sparkling)</t>
        </is>
      </c>
      <c r="D209" s="34" t="inlineStr">
        <is>
          <t>480 mL bottle</t>
        </is>
      </c>
      <c r="E209" s="48" t="n">
        <v>24</v>
      </c>
      <c r="F209" s="49" t="n"/>
      <c r="G209" s="50">
        <f>IF(AND(ISNUMBER($F209),ISNUMBER($E209),$E209&lt;&gt;0),$F209/$E209,"")</f>
        <v/>
      </c>
      <c r="H209" s="50">
        <f>IF(AND(ISNUMBER($F209),ISNUMBER($AL209),ISNUMBER($E209),($AL209*$E209)&lt;&gt;0),$F209/($AL209*$E209)*100,"")</f>
        <v/>
      </c>
      <c r="I209" s="51" t="n"/>
      <c r="J209" s="52" t="n"/>
      <c r="K209" s="50">
        <f>IF(AND(ISNUMBER($F209),ISNUMBER($J209)),$F209*(1-$J209),"")</f>
        <v/>
      </c>
      <c r="L209" s="51" t="n"/>
      <c r="M209" s="51" t="n"/>
      <c r="N209" s="50">
        <f>IF(ISNUMBER($F209),($F209-IF(ISNUMBER($AM209),$AM209,0))*(1-IF(ISNUMBER($J209),$J209,0)),"")</f>
        <v/>
      </c>
      <c r="O209" s="34" t="inlineStr">
        <is>
          <t>Gingerade</t>
        </is>
      </c>
      <c r="P209" s="48" t="n">
        <v>14</v>
      </c>
      <c r="Q209" s="48" t="n">
        <v>10</v>
      </c>
      <c r="R209" s="34" t="inlineStr">
        <is>
          <t>Not listed</t>
        </is>
      </c>
      <c r="S209" s="48" t="n">
        <v>12</v>
      </c>
      <c r="T209" s="48" t="n">
        <v>50</v>
      </c>
      <c r="U209" s="34" t="inlineStr">
        <is>
          <t>Naturally fermented (residual)</t>
        </is>
      </c>
      <c r="V209" s="34" t="inlineStr">
        <is>
          <t>Raw kombucha, 9 billion probiotics per bottle, gut health</t>
        </is>
      </c>
      <c r="W209" s="51" t="n"/>
      <c r="X209" s="51" t="n"/>
      <c r="Y209" s="51" t="n"/>
      <c r="Z209" s="51" t="n"/>
      <c r="AA209" s="34" t="inlineStr">
        <is>
          <t>High</t>
        </is>
      </c>
      <c r="AB209" s="34" t="inlineStr">
        <is>
          <t>Kombucha category leader</t>
        </is>
      </c>
      <c r="AC209" s="34" t="inlineStr">
        <is>
          <t>The original raw, probiotic kombucha</t>
        </is>
      </c>
      <c r="AD209" s="34" t="inlineStr">
        <is>
          <t>Authentic raw kombucha from the category pioneer.</t>
        </is>
      </c>
      <c r="AE209" s="51" t="n"/>
      <c r="AF209" s="53">
        <f>IF(AND(ISNUMBER($P209),ISNUMBER($AL209),$AL209&lt;&gt;0),ROUND($P209/$AL209*100,1),"")</f>
        <v/>
      </c>
      <c r="AG209" s="54">
        <f>IF(AND(ISNUMBER($S209),ISNUMBER($AL209),$AL209&lt;&gt;0),ROUND($S209/$AL209*100,2),"")</f>
        <v/>
      </c>
      <c r="AH209" s="53">
        <f>IF(AND(ISNUMBER($Q209),ISNUMBER($AL209),$AL209&lt;&gt;0),ROUND($Q209/$AL209*100,1),"")</f>
        <v/>
      </c>
      <c r="AI209" s="48">
        <f>IF(ISNUMBER($S209),IF($S209&lt;=1,"Yes","No"),"n/a")</f>
        <v/>
      </c>
      <c r="AJ209" s="48">
        <f>IF(ISNUMBER($S209),ROUND(MAX(0,MIN(100,100-$S209*2.5-IF(ISNUMBER($T209),$T209,0)*0.12+IF($S209&lt;=1,12,0))),0),"")</f>
        <v/>
      </c>
      <c r="AK209" s="48">
        <f>IF(ISNUMBER($Q209),IF($Q209&gt;=100,20,IF($Q209&gt;=30,10,0)),0)+IF(ISNUMBER($R209),IF($R209&gt;=100,20,0),0)+IF(ISNUMBER($P209),IF($P209&gt;=150,20,IF($P209&gt;=50,12,5)),0)+IF(ISNUMBER($S209),IF($S209&lt;=1,15,0),0)</f>
        <v/>
      </c>
      <c r="AL209" s="48" t="n">
        <v>480</v>
      </c>
      <c r="AM209" s="49" t="n"/>
      <c r="AN209" s="48">
        <f>IF(AND(ISNUMBER($P209),ISNUMBER($AL209),$AL209&lt;&gt;0),IF(OR($P209&gt;180,$P209/$AL209*1000&gt;400),"Over ceiling, confirm SKU","Within"),"n/a")</f>
        <v/>
      </c>
      <c r="AO209" s="51" t="n"/>
      <c r="AP209" s="51" t="n"/>
      <c r="AQ209" s="51" t="n"/>
      <c r="AR209" s="34" t="inlineStr">
        <is>
          <t>No enrichment entry, to confirm</t>
        </is>
      </c>
      <c r="AS209" s="34" t="inlineStr">
        <is>
          <t>BLANK -&gt; requires live Amazon.ca capture</t>
        </is>
      </c>
      <c r="AT209" s="34" t="inlineStr">
        <is>
          <t>Unverified commercial data</t>
        </is>
      </c>
    </row>
    <row r="210" ht="28" customHeight="1">
      <c r="A210" s="34" t="inlineStr">
        <is>
          <t>GT's</t>
        </is>
      </c>
      <c r="B210" s="34" t="inlineStr">
        <is>
          <t>GT's Synergy Raw Kombucha | Gingerberry | single 480mL</t>
        </is>
      </c>
      <c r="C210" s="34" t="inlineStr">
        <is>
          <t>3) Functional beverage (still/sparkling)</t>
        </is>
      </c>
      <c r="D210" s="34" t="inlineStr">
        <is>
          <t>480 mL bottle</t>
        </is>
      </c>
      <c r="E210" s="48" t="n">
        <v>1</v>
      </c>
      <c r="F210" s="49" t="n"/>
      <c r="G210" s="50">
        <f>IF(AND(ISNUMBER($F210),ISNUMBER($E210),$E210&lt;&gt;0),$F210/$E210,"")</f>
        <v/>
      </c>
      <c r="H210" s="50">
        <f>IF(AND(ISNUMBER($F210),ISNUMBER($AL210),ISNUMBER($E210),($AL210*$E210)&lt;&gt;0),$F210/($AL210*$E210)*100,"")</f>
        <v/>
      </c>
      <c r="I210" s="51" t="n"/>
      <c r="J210" s="52" t="n"/>
      <c r="K210" s="50">
        <f>IF(AND(ISNUMBER($F210),ISNUMBER($J210)),$F210*(1-$J210),"")</f>
        <v/>
      </c>
      <c r="L210" s="51" t="n"/>
      <c r="M210" s="51" t="n"/>
      <c r="N210" s="50">
        <f>IF(ISNUMBER($F210),($F210-IF(ISNUMBER($AM210),$AM210,0))*(1-IF(ISNUMBER($J210),$J210,0)),"")</f>
        <v/>
      </c>
      <c r="O210" s="34" t="inlineStr">
        <is>
          <t>Gingerberry</t>
        </is>
      </c>
      <c r="P210" s="48" t="n">
        <v>14</v>
      </c>
      <c r="Q210" s="48" t="n">
        <v>10</v>
      </c>
      <c r="R210" s="34" t="inlineStr">
        <is>
          <t>Not listed</t>
        </is>
      </c>
      <c r="S210" s="48" t="n">
        <v>12</v>
      </c>
      <c r="T210" s="48" t="n">
        <v>50</v>
      </c>
      <c r="U210" s="34" t="inlineStr">
        <is>
          <t>Naturally fermented (residual)</t>
        </is>
      </c>
      <c r="V210" s="34" t="inlineStr">
        <is>
          <t>Raw kombucha, 9 billion probiotics per bottle, gut health</t>
        </is>
      </c>
      <c r="W210" s="51" t="n"/>
      <c r="X210" s="51" t="n"/>
      <c r="Y210" s="51" t="n"/>
      <c r="Z210" s="51" t="n"/>
      <c r="AA210" s="34" t="inlineStr">
        <is>
          <t>High</t>
        </is>
      </c>
      <c r="AB210" s="34" t="inlineStr">
        <is>
          <t>Kombucha category leader</t>
        </is>
      </c>
      <c r="AC210" s="34" t="inlineStr">
        <is>
          <t>The original raw, probiotic kombucha</t>
        </is>
      </c>
      <c r="AD210" s="34" t="inlineStr">
        <is>
          <t>Authentic raw kombucha from the category pioneer.</t>
        </is>
      </c>
      <c r="AE210" s="51" t="n"/>
      <c r="AF210" s="53">
        <f>IF(AND(ISNUMBER($P210),ISNUMBER($AL210),$AL210&lt;&gt;0),ROUND($P210/$AL210*100,1),"")</f>
        <v/>
      </c>
      <c r="AG210" s="54">
        <f>IF(AND(ISNUMBER($S210),ISNUMBER($AL210),$AL210&lt;&gt;0),ROUND($S210/$AL210*100,2),"")</f>
        <v/>
      </c>
      <c r="AH210" s="53">
        <f>IF(AND(ISNUMBER($Q210),ISNUMBER($AL210),$AL210&lt;&gt;0),ROUND($Q210/$AL210*100,1),"")</f>
        <v/>
      </c>
      <c r="AI210" s="48">
        <f>IF(ISNUMBER($S210),IF($S210&lt;=1,"Yes","No"),"n/a")</f>
        <v/>
      </c>
      <c r="AJ210" s="48">
        <f>IF(ISNUMBER($S210),ROUND(MAX(0,MIN(100,100-$S210*2.5-IF(ISNUMBER($T210),$T210,0)*0.12+IF($S210&lt;=1,12,0))),0),"")</f>
        <v/>
      </c>
      <c r="AK210" s="48">
        <f>IF(ISNUMBER($Q210),IF($Q210&gt;=100,20,IF($Q210&gt;=30,10,0)),0)+IF(ISNUMBER($R210),IF($R210&gt;=100,20,0),0)+IF(ISNUMBER($P210),IF($P210&gt;=150,20,IF($P210&gt;=50,12,5)),0)+IF(ISNUMBER($S210),IF($S210&lt;=1,15,0),0)</f>
        <v/>
      </c>
      <c r="AL210" s="48" t="n">
        <v>480</v>
      </c>
      <c r="AM210" s="49" t="n"/>
      <c r="AN210" s="48">
        <f>IF(AND(ISNUMBER($P210),ISNUMBER($AL210),$AL210&lt;&gt;0),IF(OR($P210&gt;180,$P210/$AL210*1000&gt;400),"Over ceiling, confirm SKU","Within"),"n/a")</f>
        <v/>
      </c>
      <c r="AO210" s="51" t="n"/>
      <c r="AP210" s="51" t="n"/>
      <c r="AQ210" s="51" t="n"/>
      <c r="AR210" s="34" t="inlineStr">
        <is>
          <t>No enrichment entry, to confirm</t>
        </is>
      </c>
      <c r="AS210" s="34" t="inlineStr">
        <is>
          <t>BLANK -&gt; requires live Amazon.ca capture</t>
        </is>
      </c>
      <c r="AT210" s="34" t="inlineStr">
        <is>
          <t>Unverified commercial data</t>
        </is>
      </c>
    </row>
    <row r="211" ht="28" customHeight="1">
      <c r="A211" s="34" t="inlineStr">
        <is>
          <t>GT's</t>
        </is>
      </c>
      <c r="B211" s="34" t="inlineStr">
        <is>
          <t>GT's Synergy Raw Kombucha | Gingerberry | 8 pack 480mL</t>
        </is>
      </c>
      <c r="C211" s="34" t="inlineStr">
        <is>
          <t>3) Functional beverage (still/sparkling)</t>
        </is>
      </c>
      <c r="D211" s="34" t="inlineStr">
        <is>
          <t>480 mL bottle</t>
        </is>
      </c>
      <c r="E211" s="48" t="n">
        <v>8</v>
      </c>
      <c r="F211" s="49" t="n"/>
      <c r="G211" s="50">
        <f>IF(AND(ISNUMBER($F211),ISNUMBER($E211),$E211&lt;&gt;0),$F211/$E211,"")</f>
        <v/>
      </c>
      <c r="H211" s="50">
        <f>IF(AND(ISNUMBER($F211),ISNUMBER($AL211),ISNUMBER($E211),($AL211*$E211)&lt;&gt;0),$F211/($AL211*$E211)*100,"")</f>
        <v/>
      </c>
      <c r="I211" s="51" t="n"/>
      <c r="J211" s="52" t="n"/>
      <c r="K211" s="50">
        <f>IF(AND(ISNUMBER($F211),ISNUMBER($J211)),$F211*(1-$J211),"")</f>
        <v/>
      </c>
      <c r="L211" s="51" t="n"/>
      <c r="M211" s="51" t="n"/>
      <c r="N211" s="50">
        <f>IF(ISNUMBER($F211),($F211-IF(ISNUMBER($AM211),$AM211,0))*(1-IF(ISNUMBER($J211),$J211,0)),"")</f>
        <v/>
      </c>
      <c r="O211" s="34" t="inlineStr">
        <is>
          <t>Gingerberry</t>
        </is>
      </c>
      <c r="P211" s="48" t="n">
        <v>14</v>
      </c>
      <c r="Q211" s="48" t="n">
        <v>10</v>
      </c>
      <c r="R211" s="34" t="inlineStr">
        <is>
          <t>Not listed</t>
        </is>
      </c>
      <c r="S211" s="48" t="n">
        <v>12</v>
      </c>
      <c r="T211" s="48" t="n">
        <v>50</v>
      </c>
      <c r="U211" s="34" t="inlineStr">
        <is>
          <t>Naturally fermented (residual)</t>
        </is>
      </c>
      <c r="V211" s="34" t="inlineStr">
        <is>
          <t>Raw kombucha, 9 billion probiotics per bottle, gut health</t>
        </is>
      </c>
      <c r="W211" s="51" t="n"/>
      <c r="X211" s="51" t="n"/>
      <c r="Y211" s="51" t="n"/>
      <c r="Z211" s="51" t="n"/>
      <c r="AA211" s="34" t="inlineStr">
        <is>
          <t>High</t>
        </is>
      </c>
      <c r="AB211" s="34" t="inlineStr">
        <is>
          <t>Kombucha category leader</t>
        </is>
      </c>
      <c r="AC211" s="34" t="inlineStr">
        <is>
          <t>The original raw, probiotic kombucha</t>
        </is>
      </c>
      <c r="AD211" s="34" t="inlineStr">
        <is>
          <t>Authentic raw kombucha from the category pioneer.</t>
        </is>
      </c>
      <c r="AE211" s="51" t="n"/>
      <c r="AF211" s="53">
        <f>IF(AND(ISNUMBER($P211),ISNUMBER($AL211),$AL211&lt;&gt;0),ROUND($P211/$AL211*100,1),"")</f>
        <v/>
      </c>
      <c r="AG211" s="54">
        <f>IF(AND(ISNUMBER($S211),ISNUMBER($AL211),$AL211&lt;&gt;0),ROUND($S211/$AL211*100,2),"")</f>
        <v/>
      </c>
      <c r="AH211" s="53">
        <f>IF(AND(ISNUMBER($Q211),ISNUMBER($AL211),$AL211&lt;&gt;0),ROUND($Q211/$AL211*100,1),"")</f>
        <v/>
      </c>
      <c r="AI211" s="48">
        <f>IF(ISNUMBER($S211),IF($S211&lt;=1,"Yes","No"),"n/a")</f>
        <v/>
      </c>
      <c r="AJ211" s="48">
        <f>IF(ISNUMBER($S211),ROUND(MAX(0,MIN(100,100-$S211*2.5-IF(ISNUMBER($T211),$T211,0)*0.12+IF($S211&lt;=1,12,0))),0),"")</f>
        <v/>
      </c>
      <c r="AK211" s="48">
        <f>IF(ISNUMBER($Q211),IF($Q211&gt;=100,20,IF($Q211&gt;=30,10,0)),0)+IF(ISNUMBER($R211),IF($R211&gt;=100,20,0),0)+IF(ISNUMBER($P211),IF($P211&gt;=150,20,IF($P211&gt;=50,12,5)),0)+IF(ISNUMBER($S211),IF($S211&lt;=1,15,0),0)</f>
        <v/>
      </c>
      <c r="AL211" s="48" t="n">
        <v>480</v>
      </c>
      <c r="AM211" s="49" t="n"/>
      <c r="AN211" s="48">
        <f>IF(AND(ISNUMBER($P211),ISNUMBER($AL211),$AL211&lt;&gt;0),IF(OR($P211&gt;180,$P211/$AL211*1000&gt;400),"Over ceiling, confirm SKU","Within"),"n/a")</f>
        <v/>
      </c>
      <c r="AO211" s="51" t="n"/>
      <c r="AP211" s="51" t="n"/>
      <c r="AQ211" s="51" t="n"/>
      <c r="AR211" s="34" t="inlineStr">
        <is>
          <t>No enrichment entry, to confirm</t>
        </is>
      </c>
      <c r="AS211" s="34" t="inlineStr">
        <is>
          <t>BLANK -&gt; requires live Amazon.ca capture</t>
        </is>
      </c>
      <c r="AT211" s="34" t="inlineStr">
        <is>
          <t>Unverified commercial data</t>
        </is>
      </c>
    </row>
    <row r="212" ht="28" customHeight="1">
      <c r="A212" s="34" t="inlineStr">
        <is>
          <t>GT's</t>
        </is>
      </c>
      <c r="B212" s="34" t="inlineStr">
        <is>
          <t>GT's Synergy Raw Kombucha | Gingerberry | 12 pack 480mL</t>
        </is>
      </c>
      <c r="C212" s="34" t="inlineStr">
        <is>
          <t>3) Functional beverage (still/sparkling)</t>
        </is>
      </c>
      <c r="D212" s="34" t="inlineStr">
        <is>
          <t>480 mL bottle</t>
        </is>
      </c>
      <c r="E212" s="48" t="n">
        <v>12</v>
      </c>
      <c r="F212" s="49" t="n"/>
      <c r="G212" s="50">
        <f>IF(AND(ISNUMBER($F212),ISNUMBER($E212),$E212&lt;&gt;0),$F212/$E212,"")</f>
        <v/>
      </c>
      <c r="H212" s="50">
        <f>IF(AND(ISNUMBER($F212),ISNUMBER($AL212),ISNUMBER($E212),($AL212*$E212)&lt;&gt;0),$F212/($AL212*$E212)*100,"")</f>
        <v/>
      </c>
      <c r="I212" s="51" t="n"/>
      <c r="J212" s="52" t="n"/>
      <c r="K212" s="50">
        <f>IF(AND(ISNUMBER($F212),ISNUMBER($J212)),$F212*(1-$J212),"")</f>
        <v/>
      </c>
      <c r="L212" s="51" t="n"/>
      <c r="M212" s="51" t="n"/>
      <c r="N212" s="50">
        <f>IF(ISNUMBER($F212),($F212-IF(ISNUMBER($AM212),$AM212,0))*(1-IF(ISNUMBER($J212),$J212,0)),"")</f>
        <v/>
      </c>
      <c r="O212" s="34" t="inlineStr">
        <is>
          <t>Gingerberry</t>
        </is>
      </c>
      <c r="P212" s="48" t="n">
        <v>14</v>
      </c>
      <c r="Q212" s="48" t="n">
        <v>10</v>
      </c>
      <c r="R212" s="34" t="inlineStr">
        <is>
          <t>Not listed</t>
        </is>
      </c>
      <c r="S212" s="48" t="n">
        <v>12</v>
      </c>
      <c r="T212" s="48" t="n">
        <v>50</v>
      </c>
      <c r="U212" s="34" t="inlineStr">
        <is>
          <t>Naturally fermented (residual)</t>
        </is>
      </c>
      <c r="V212" s="34" t="inlineStr">
        <is>
          <t>Raw kombucha, 9 billion probiotics per bottle, gut health</t>
        </is>
      </c>
      <c r="W212" s="51" t="n"/>
      <c r="X212" s="51" t="n"/>
      <c r="Y212" s="51" t="n"/>
      <c r="Z212" s="51" t="n"/>
      <c r="AA212" s="34" t="inlineStr">
        <is>
          <t>High</t>
        </is>
      </c>
      <c r="AB212" s="34" t="inlineStr">
        <is>
          <t>Kombucha category leader</t>
        </is>
      </c>
      <c r="AC212" s="34" t="inlineStr">
        <is>
          <t>The original raw, probiotic kombucha</t>
        </is>
      </c>
      <c r="AD212" s="34" t="inlineStr">
        <is>
          <t>Authentic raw kombucha from the category pioneer.</t>
        </is>
      </c>
      <c r="AE212" s="51" t="n"/>
      <c r="AF212" s="53">
        <f>IF(AND(ISNUMBER($P212),ISNUMBER($AL212),$AL212&lt;&gt;0),ROUND($P212/$AL212*100,1),"")</f>
        <v/>
      </c>
      <c r="AG212" s="54">
        <f>IF(AND(ISNUMBER($S212),ISNUMBER($AL212),$AL212&lt;&gt;0),ROUND($S212/$AL212*100,2),"")</f>
        <v/>
      </c>
      <c r="AH212" s="53">
        <f>IF(AND(ISNUMBER($Q212),ISNUMBER($AL212),$AL212&lt;&gt;0),ROUND($Q212/$AL212*100,1),"")</f>
        <v/>
      </c>
      <c r="AI212" s="48">
        <f>IF(ISNUMBER($S212),IF($S212&lt;=1,"Yes","No"),"n/a")</f>
        <v/>
      </c>
      <c r="AJ212" s="48">
        <f>IF(ISNUMBER($S212),ROUND(MAX(0,MIN(100,100-$S212*2.5-IF(ISNUMBER($T212),$T212,0)*0.12+IF($S212&lt;=1,12,0))),0),"")</f>
        <v/>
      </c>
      <c r="AK212" s="48">
        <f>IF(ISNUMBER($Q212),IF($Q212&gt;=100,20,IF($Q212&gt;=30,10,0)),0)+IF(ISNUMBER($R212),IF($R212&gt;=100,20,0),0)+IF(ISNUMBER($P212),IF($P212&gt;=150,20,IF($P212&gt;=50,12,5)),0)+IF(ISNUMBER($S212),IF($S212&lt;=1,15,0),0)</f>
        <v/>
      </c>
      <c r="AL212" s="48" t="n">
        <v>480</v>
      </c>
      <c r="AM212" s="49" t="n"/>
      <c r="AN212" s="48">
        <f>IF(AND(ISNUMBER($P212),ISNUMBER($AL212),$AL212&lt;&gt;0),IF(OR($P212&gt;180,$P212/$AL212*1000&gt;400),"Over ceiling, confirm SKU","Within"),"n/a")</f>
        <v/>
      </c>
      <c r="AO212" s="51" t="n"/>
      <c r="AP212" s="51" t="n"/>
      <c r="AQ212" s="51" t="n"/>
      <c r="AR212" s="34" t="inlineStr">
        <is>
          <t>No enrichment entry, to confirm</t>
        </is>
      </c>
      <c r="AS212" s="34" t="inlineStr">
        <is>
          <t>BLANK -&gt; requires live Amazon.ca capture</t>
        </is>
      </c>
      <c r="AT212" s="34" t="inlineStr">
        <is>
          <t>Unverified commercial data</t>
        </is>
      </c>
    </row>
    <row r="213" ht="28" customHeight="1">
      <c r="A213" s="34" t="inlineStr">
        <is>
          <t>GT's</t>
        </is>
      </c>
      <c r="B213" s="34" t="inlineStr">
        <is>
          <t>GT's Synergy Raw Kombucha | Gingerberry | 18 pack 480mL</t>
        </is>
      </c>
      <c r="C213" s="34" t="inlineStr">
        <is>
          <t>3) Functional beverage (still/sparkling)</t>
        </is>
      </c>
      <c r="D213" s="34" t="inlineStr">
        <is>
          <t>480 mL bottle</t>
        </is>
      </c>
      <c r="E213" s="48" t="n">
        <v>18</v>
      </c>
      <c r="F213" s="49" t="n"/>
      <c r="G213" s="50">
        <f>IF(AND(ISNUMBER($F213),ISNUMBER($E213),$E213&lt;&gt;0),$F213/$E213,"")</f>
        <v/>
      </c>
      <c r="H213" s="50">
        <f>IF(AND(ISNUMBER($F213),ISNUMBER($AL213),ISNUMBER($E213),($AL213*$E213)&lt;&gt;0),$F213/($AL213*$E213)*100,"")</f>
        <v/>
      </c>
      <c r="I213" s="51" t="n"/>
      <c r="J213" s="52" t="n"/>
      <c r="K213" s="50">
        <f>IF(AND(ISNUMBER($F213),ISNUMBER($J213)),$F213*(1-$J213),"")</f>
        <v/>
      </c>
      <c r="L213" s="51" t="n"/>
      <c r="M213" s="51" t="n"/>
      <c r="N213" s="50">
        <f>IF(ISNUMBER($F213),($F213-IF(ISNUMBER($AM213),$AM213,0))*(1-IF(ISNUMBER($J213),$J213,0)),"")</f>
        <v/>
      </c>
      <c r="O213" s="34" t="inlineStr">
        <is>
          <t>Gingerberry</t>
        </is>
      </c>
      <c r="P213" s="48" t="n">
        <v>14</v>
      </c>
      <c r="Q213" s="48" t="n">
        <v>10</v>
      </c>
      <c r="R213" s="34" t="inlineStr">
        <is>
          <t>Not listed</t>
        </is>
      </c>
      <c r="S213" s="48" t="n">
        <v>12</v>
      </c>
      <c r="T213" s="48" t="n">
        <v>50</v>
      </c>
      <c r="U213" s="34" t="inlineStr">
        <is>
          <t>Naturally fermented (residual)</t>
        </is>
      </c>
      <c r="V213" s="34" t="inlineStr">
        <is>
          <t>Raw kombucha, 9 billion probiotics per bottle, gut health</t>
        </is>
      </c>
      <c r="W213" s="51" t="n"/>
      <c r="X213" s="51" t="n"/>
      <c r="Y213" s="51" t="n"/>
      <c r="Z213" s="51" t="n"/>
      <c r="AA213" s="34" t="inlineStr">
        <is>
          <t>High</t>
        </is>
      </c>
      <c r="AB213" s="34" t="inlineStr">
        <is>
          <t>Kombucha category leader</t>
        </is>
      </c>
      <c r="AC213" s="34" t="inlineStr">
        <is>
          <t>The original raw, probiotic kombucha</t>
        </is>
      </c>
      <c r="AD213" s="34" t="inlineStr">
        <is>
          <t>Authentic raw kombucha from the category pioneer.</t>
        </is>
      </c>
      <c r="AE213" s="51" t="n"/>
      <c r="AF213" s="53">
        <f>IF(AND(ISNUMBER($P213),ISNUMBER($AL213),$AL213&lt;&gt;0),ROUND($P213/$AL213*100,1),"")</f>
        <v/>
      </c>
      <c r="AG213" s="54">
        <f>IF(AND(ISNUMBER($S213),ISNUMBER($AL213),$AL213&lt;&gt;0),ROUND($S213/$AL213*100,2),"")</f>
        <v/>
      </c>
      <c r="AH213" s="53">
        <f>IF(AND(ISNUMBER($Q213),ISNUMBER($AL213),$AL213&lt;&gt;0),ROUND($Q213/$AL213*100,1),"")</f>
        <v/>
      </c>
      <c r="AI213" s="48">
        <f>IF(ISNUMBER($S213),IF($S213&lt;=1,"Yes","No"),"n/a")</f>
        <v/>
      </c>
      <c r="AJ213" s="48">
        <f>IF(ISNUMBER($S213),ROUND(MAX(0,MIN(100,100-$S213*2.5-IF(ISNUMBER($T213),$T213,0)*0.12+IF($S213&lt;=1,12,0))),0),"")</f>
        <v/>
      </c>
      <c r="AK213" s="48">
        <f>IF(ISNUMBER($Q213),IF($Q213&gt;=100,20,IF($Q213&gt;=30,10,0)),0)+IF(ISNUMBER($R213),IF($R213&gt;=100,20,0),0)+IF(ISNUMBER($P213),IF($P213&gt;=150,20,IF($P213&gt;=50,12,5)),0)+IF(ISNUMBER($S213),IF($S213&lt;=1,15,0),0)</f>
        <v/>
      </c>
      <c r="AL213" s="48" t="n">
        <v>480</v>
      </c>
      <c r="AM213" s="49" t="n"/>
      <c r="AN213" s="48">
        <f>IF(AND(ISNUMBER($P213),ISNUMBER($AL213),$AL213&lt;&gt;0),IF(OR($P213&gt;180,$P213/$AL213*1000&gt;400),"Over ceiling, confirm SKU","Within"),"n/a")</f>
        <v/>
      </c>
      <c r="AO213" s="51" t="n"/>
      <c r="AP213" s="51" t="n"/>
      <c r="AQ213" s="51" t="n"/>
      <c r="AR213" s="34" t="inlineStr">
        <is>
          <t>No enrichment entry, to confirm</t>
        </is>
      </c>
      <c r="AS213" s="34" t="inlineStr">
        <is>
          <t>BLANK -&gt; requires live Amazon.ca capture</t>
        </is>
      </c>
      <c r="AT213" s="34" t="inlineStr">
        <is>
          <t>Unverified commercial data</t>
        </is>
      </c>
    </row>
    <row r="214" ht="28" customHeight="1">
      <c r="A214" s="34" t="inlineStr">
        <is>
          <t>GT's</t>
        </is>
      </c>
      <c r="B214" s="34" t="inlineStr">
        <is>
          <t>GT's Synergy Raw Kombucha | Gingerberry | 24 pack 480mL</t>
        </is>
      </c>
      <c r="C214" s="34" t="inlineStr">
        <is>
          <t>3) Functional beverage (still/sparkling)</t>
        </is>
      </c>
      <c r="D214" s="34" t="inlineStr">
        <is>
          <t>480 mL bottle</t>
        </is>
      </c>
      <c r="E214" s="48" t="n">
        <v>24</v>
      </c>
      <c r="F214" s="49" t="n"/>
      <c r="G214" s="50">
        <f>IF(AND(ISNUMBER($F214),ISNUMBER($E214),$E214&lt;&gt;0),$F214/$E214,"")</f>
        <v/>
      </c>
      <c r="H214" s="50">
        <f>IF(AND(ISNUMBER($F214),ISNUMBER($AL214),ISNUMBER($E214),($AL214*$E214)&lt;&gt;0),$F214/($AL214*$E214)*100,"")</f>
        <v/>
      </c>
      <c r="I214" s="51" t="n"/>
      <c r="J214" s="52" t="n"/>
      <c r="K214" s="50">
        <f>IF(AND(ISNUMBER($F214),ISNUMBER($J214)),$F214*(1-$J214),"")</f>
        <v/>
      </c>
      <c r="L214" s="51" t="n"/>
      <c r="M214" s="51" t="n"/>
      <c r="N214" s="50">
        <f>IF(ISNUMBER($F214),($F214-IF(ISNUMBER($AM214),$AM214,0))*(1-IF(ISNUMBER($J214),$J214,0)),"")</f>
        <v/>
      </c>
      <c r="O214" s="34" t="inlineStr">
        <is>
          <t>Gingerberry</t>
        </is>
      </c>
      <c r="P214" s="48" t="n">
        <v>14</v>
      </c>
      <c r="Q214" s="48" t="n">
        <v>10</v>
      </c>
      <c r="R214" s="34" t="inlineStr">
        <is>
          <t>Not listed</t>
        </is>
      </c>
      <c r="S214" s="48" t="n">
        <v>12</v>
      </c>
      <c r="T214" s="48" t="n">
        <v>50</v>
      </c>
      <c r="U214" s="34" t="inlineStr">
        <is>
          <t>Naturally fermented (residual)</t>
        </is>
      </c>
      <c r="V214" s="34" t="inlineStr">
        <is>
          <t>Raw kombucha, 9 billion probiotics per bottle, gut health</t>
        </is>
      </c>
      <c r="W214" s="51" t="n"/>
      <c r="X214" s="51" t="n"/>
      <c r="Y214" s="51" t="n"/>
      <c r="Z214" s="51" t="n"/>
      <c r="AA214" s="34" t="inlineStr">
        <is>
          <t>High</t>
        </is>
      </c>
      <c r="AB214" s="34" t="inlineStr">
        <is>
          <t>Kombucha category leader</t>
        </is>
      </c>
      <c r="AC214" s="34" t="inlineStr">
        <is>
          <t>The original raw, probiotic kombucha</t>
        </is>
      </c>
      <c r="AD214" s="34" t="inlineStr">
        <is>
          <t>Authentic raw kombucha from the category pioneer.</t>
        </is>
      </c>
      <c r="AE214" s="51" t="n"/>
      <c r="AF214" s="53">
        <f>IF(AND(ISNUMBER($P214),ISNUMBER($AL214),$AL214&lt;&gt;0),ROUND($P214/$AL214*100,1),"")</f>
        <v/>
      </c>
      <c r="AG214" s="54">
        <f>IF(AND(ISNUMBER($S214),ISNUMBER($AL214),$AL214&lt;&gt;0),ROUND($S214/$AL214*100,2),"")</f>
        <v/>
      </c>
      <c r="AH214" s="53">
        <f>IF(AND(ISNUMBER($Q214),ISNUMBER($AL214),$AL214&lt;&gt;0),ROUND($Q214/$AL214*100,1),"")</f>
        <v/>
      </c>
      <c r="AI214" s="48">
        <f>IF(ISNUMBER($S214),IF($S214&lt;=1,"Yes","No"),"n/a")</f>
        <v/>
      </c>
      <c r="AJ214" s="48">
        <f>IF(ISNUMBER($S214),ROUND(MAX(0,MIN(100,100-$S214*2.5-IF(ISNUMBER($T214),$T214,0)*0.12+IF($S214&lt;=1,12,0))),0),"")</f>
        <v/>
      </c>
      <c r="AK214" s="48">
        <f>IF(ISNUMBER($Q214),IF($Q214&gt;=100,20,IF($Q214&gt;=30,10,0)),0)+IF(ISNUMBER($R214),IF($R214&gt;=100,20,0),0)+IF(ISNUMBER($P214),IF($P214&gt;=150,20,IF($P214&gt;=50,12,5)),0)+IF(ISNUMBER($S214),IF($S214&lt;=1,15,0),0)</f>
        <v/>
      </c>
      <c r="AL214" s="48" t="n">
        <v>480</v>
      </c>
      <c r="AM214" s="49" t="n"/>
      <c r="AN214" s="48">
        <f>IF(AND(ISNUMBER($P214),ISNUMBER($AL214),$AL214&lt;&gt;0),IF(OR($P214&gt;180,$P214/$AL214*1000&gt;400),"Over ceiling, confirm SKU","Within"),"n/a")</f>
        <v/>
      </c>
      <c r="AO214" s="51" t="n"/>
      <c r="AP214" s="51" t="n"/>
      <c r="AQ214" s="51" t="n"/>
      <c r="AR214" s="34" t="inlineStr">
        <is>
          <t>No enrichment entry, to confirm</t>
        </is>
      </c>
      <c r="AS214" s="34" t="inlineStr">
        <is>
          <t>BLANK -&gt; requires live Amazon.ca capture</t>
        </is>
      </c>
      <c r="AT214" s="34" t="inlineStr">
        <is>
          <t>Unverified commercial data</t>
        </is>
      </c>
    </row>
    <row r="215" ht="28" customHeight="1">
      <c r="A215" s="34" t="inlineStr">
        <is>
          <t>GT's</t>
        </is>
      </c>
      <c r="B215" s="34" t="inlineStr">
        <is>
          <t>GT's Synergy Raw Kombucha | Strawberry Lemonade | single 480mL</t>
        </is>
      </c>
      <c r="C215" s="34" t="inlineStr">
        <is>
          <t>3) Functional beverage (still/sparkling)</t>
        </is>
      </c>
      <c r="D215" s="34" t="inlineStr">
        <is>
          <t>480 mL bottle</t>
        </is>
      </c>
      <c r="E215" s="48" t="n">
        <v>1</v>
      </c>
      <c r="F215" s="49" t="n"/>
      <c r="G215" s="50">
        <f>IF(AND(ISNUMBER($F215),ISNUMBER($E215),$E215&lt;&gt;0),$F215/$E215,"")</f>
        <v/>
      </c>
      <c r="H215" s="50">
        <f>IF(AND(ISNUMBER($F215),ISNUMBER($AL215),ISNUMBER($E215),($AL215*$E215)&lt;&gt;0),$F215/($AL215*$E215)*100,"")</f>
        <v/>
      </c>
      <c r="I215" s="51" t="n"/>
      <c r="J215" s="52" t="n"/>
      <c r="K215" s="50">
        <f>IF(AND(ISNUMBER($F215),ISNUMBER($J215)),$F215*(1-$J215),"")</f>
        <v/>
      </c>
      <c r="L215" s="51" t="n"/>
      <c r="M215" s="51" t="n"/>
      <c r="N215" s="50">
        <f>IF(ISNUMBER($F215),($F215-IF(ISNUMBER($AM215),$AM215,0))*(1-IF(ISNUMBER($J215),$J215,0)),"")</f>
        <v/>
      </c>
      <c r="O215" s="34" t="inlineStr">
        <is>
          <t>Strawberry Lemonade</t>
        </is>
      </c>
      <c r="P215" s="48" t="n">
        <v>14</v>
      </c>
      <c r="Q215" s="48" t="n">
        <v>10</v>
      </c>
      <c r="R215" s="34" t="inlineStr">
        <is>
          <t>Not listed</t>
        </is>
      </c>
      <c r="S215" s="48" t="n">
        <v>12</v>
      </c>
      <c r="T215" s="48" t="n">
        <v>50</v>
      </c>
      <c r="U215" s="34" t="inlineStr">
        <is>
          <t>Naturally fermented (residual)</t>
        </is>
      </c>
      <c r="V215" s="34" t="inlineStr">
        <is>
          <t>Raw kombucha, 9 billion probiotics per bottle, gut health</t>
        </is>
      </c>
      <c r="W215" s="51" t="n"/>
      <c r="X215" s="51" t="n"/>
      <c r="Y215" s="51" t="n"/>
      <c r="Z215" s="51" t="n"/>
      <c r="AA215" s="34" t="inlineStr">
        <is>
          <t>High</t>
        </is>
      </c>
      <c r="AB215" s="34" t="inlineStr">
        <is>
          <t>Kombucha category leader</t>
        </is>
      </c>
      <c r="AC215" s="34" t="inlineStr">
        <is>
          <t>The original raw, probiotic kombucha</t>
        </is>
      </c>
      <c r="AD215" s="34" t="inlineStr">
        <is>
          <t>Authentic raw kombucha from the category pioneer.</t>
        </is>
      </c>
      <c r="AE215" s="51" t="n"/>
      <c r="AF215" s="53">
        <f>IF(AND(ISNUMBER($P215),ISNUMBER($AL215),$AL215&lt;&gt;0),ROUND($P215/$AL215*100,1),"")</f>
        <v/>
      </c>
      <c r="AG215" s="54">
        <f>IF(AND(ISNUMBER($S215),ISNUMBER($AL215),$AL215&lt;&gt;0),ROUND($S215/$AL215*100,2),"")</f>
        <v/>
      </c>
      <c r="AH215" s="53">
        <f>IF(AND(ISNUMBER($Q215),ISNUMBER($AL215),$AL215&lt;&gt;0),ROUND($Q215/$AL215*100,1),"")</f>
        <v/>
      </c>
      <c r="AI215" s="48">
        <f>IF(ISNUMBER($S215),IF($S215&lt;=1,"Yes","No"),"n/a")</f>
        <v/>
      </c>
      <c r="AJ215" s="48">
        <f>IF(ISNUMBER($S215),ROUND(MAX(0,MIN(100,100-$S215*2.5-IF(ISNUMBER($T215),$T215,0)*0.12+IF($S215&lt;=1,12,0))),0),"")</f>
        <v/>
      </c>
      <c r="AK215" s="48">
        <f>IF(ISNUMBER($Q215),IF($Q215&gt;=100,20,IF($Q215&gt;=30,10,0)),0)+IF(ISNUMBER($R215),IF($R215&gt;=100,20,0),0)+IF(ISNUMBER($P215),IF($P215&gt;=150,20,IF($P215&gt;=50,12,5)),0)+IF(ISNUMBER($S215),IF($S215&lt;=1,15,0),0)</f>
        <v/>
      </c>
      <c r="AL215" s="48" t="n">
        <v>480</v>
      </c>
      <c r="AM215" s="49" t="n"/>
      <c r="AN215" s="48">
        <f>IF(AND(ISNUMBER($P215),ISNUMBER($AL215),$AL215&lt;&gt;0),IF(OR($P215&gt;180,$P215/$AL215*1000&gt;400),"Over ceiling, confirm SKU","Within"),"n/a")</f>
        <v/>
      </c>
      <c r="AO215" s="51" t="n"/>
      <c r="AP215" s="51" t="n"/>
      <c r="AQ215" s="51" t="n"/>
      <c r="AR215" s="34" t="inlineStr">
        <is>
          <t>No enrichment entry, to confirm</t>
        </is>
      </c>
      <c r="AS215" s="34" t="inlineStr">
        <is>
          <t>BLANK -&gt; requires live Amazon.ca capture</t>
        </is>
      </c>
      <c r="AT215" s="34" t="inlineStr">
        <is>
          <t>Unverified commercial data</t>
        </is>
      </c>
    </row>
    <row r="216" ht="28" customHeight="1">
      <c r="A216" s="34" t="inlineStr">
        <is>
          <t>GT's</t>
        </is>
      </c>
      <c r="B216" s="34" t="inlineStr">
        <is>
          <t>GT's Synergy Raw Kombucha | Strawberry Lemonade | 8 pack 480mL</t>
        </is>
      </c>
      <c r="C216" s="34" t="inlineStr">
        <is>
          <t>3) Functional beverage (still/sparkling)</t>
        </is>
      </c>
      <c r="D216" s="34" t="inlineStr">
        <is>
          <t>480 mL bottle</t>
        </is>
      </c>
      <c r="E216" s="48" t="n">
        <v>8</v>
      </c>
      <c r="F216" s="49" t="n"/>
      <c r="G216" s="50">
        <f>IF(AND(ISNUMBER($F216),ISNUMBER($E216),$E216&lt;&gt;0),$F216/$E216,"")</f>
        <v/>
      </c>
      <c r="H216" s="50">
        <f>IF(AND(ISNUMBER($F216),ISNUMBER($AL216),ISNUMBER($E216),($AL216*$E216)&lt;&gt;0),$F216/($AL216*$E216)*100,"")</f>
        <v/>
      </c>
      <c r="I216" s="51" t="n"/>
      <c r="J216" s="52" t="n"/>
      <c r="K216" s="50">
        <f>IF(AND(ISNUMBER($F216),ISNUMBER($J216)),$F216*(1-$J216),"")</f>
        <v/>
      </c>
      <c r="L216" s="51" t="n"/>
      <c r="M216" s="51" t="n"/>
      <c r="N216" s="50">
        <f>IF(ISNUMBER($F216),($F216-IF(ISNUMBER($AM216),$AM216,0))*(1-IF(ISNUMBER($J216),$J216,0)),"")</f>
        <v/>
      </c>
      <c r="O216" s="34" t="inlineStr">
        <is>
          <t>Strawberry Lemonade</t>
        </is>
      </c>
      <c r="P216" s="48" t="n">
        <v>14</v>
      </c>
      <c r="Q216" s="48" t="n">
        <v>10</v>
      </c>
      <c r="R216" s="34" t="inlineStr">
        <is>
          <t>Not listed</t>
        </is>
      </c>
      <c r="S216" s="48" t="n">
        <v>12</v>
      </c>
      <c r="T216" s="48" t="n">
        <v>50</v>
      </c>
      <c r="U216" s="34" t="inlineStr">
        <is>
          <t>Naturally fermented (residual)</t>
        </is>
      </c>
      <c r="V216" s="34" t="inlineStr">
        <is>
          <t>Raw kombucha, 9 billion probiotics per bottle, gut health</t>
        </is>
      </c>
      <c r="W216" s="51" t="n"/>
      <c r="X216" s="51" t="n"/>
      <c r="Y216" s="51" t="n"/>
      <c r="Z216" s="51" t="n"/>
      <c r="AA216" s="34" t="inlineStr">
        <is>
          <t>High</t>
        </is>
      </c>
      <c r="AB216" s="34" t="inlineStr">
        <is>
          <t>Kombucha category leader</t>
        </is>
      </c>
      <c r="AC216" s="34" t="inlineStr">
        <is>
          <t>The original raw, probiotic kombucha</t>
        </is>
      </c>
      <c r="AD216" s="34" t="inlineStr">
        <is>
          <t>Authentic raw kombucha from the category pioneer.</t>
        </is>
      </c>
      <c r="AE216" s="51" t="n"/>
      <c r="AF216" s="53">
        <f>IF(AND(ISNUMBER($P216),ISNUMBER($AL216),$AL216&lt;&gt;0),ROUND($P216/$AL216*100,1),"")</f>
        <v/>
      </c>
      <c r="AG216" s="54">
        <f>IF(AND(ISNUMBER($S216),ISNUMBER($AL216),$AL216&lt;&gt;0),ROUND($S216/$AL216*100,2),"")</f>
        <v/>
      </c>
      <c r="AH216" s="53">
        <f>IF(AND(ISNUMBER($Q216),ISNUMBER($AL216),$AL216&lt;&gt;0),ROUND($Q216/$AL216*100,1),"")</f>
        <v/>
      </c>
      <c r="AI216" s="48">
        <f>IF(ISNUMBER($S216),IF($S216&lt;=1,"Yes","No"),"n/a")</f>
        <v/>
      </c>
      <c r="AJ216" s="48">
        <f>IF(ISNUMBER($S216),ROUND(MAX(0,MIN(100,100-$S216*2.5-IF(ISNUMBER($T216),$T216,0)*0.12+IF($S216&lt;=1,12,0))),0),"")</f>
        <v/>
      </c>
      <c r="AK216" s="48">
        <f>IF(ISNUMBER($Q216),IF($Q216&gt;=100,20,IF($Q216&gt;=30,10,0)),0)+IF(ISNUMBER($R216),IF($R216&gt;=100,20,0),0)+IF(ISNUMBER($P216),IF($P216&gt;=150,20,IF($P216&gt;=50,12,5)),0)+IF(ISNUMBER($S216),IF($S216&lt;=1,15,0),0)</f>
        <v/>
      </c>
      <c r="AL216" s="48" t="n">
        <v>480</v>
      </c>
      <c r="AM216" s="49" t="n"/>
      <c r="AN216" s="48">
        <f>IF(AND(ISNUMBER($P216),ISNUMBER($AL216),$AL216&lt;&gt;0),IF(OR($P216&gt;180,$P216/$AL216*1000&gt;400),"Over ceiling, confirm SKU","Within"),"n/a")</f>
        <v/>
      </c>
      <c r="AO216" s="51" t="n"/>
      <c r="AP216" s="51" t="n"/>
      <c r="AQ216" s="51" t="n"/>
      <c r="AR216" s="34" t="inlineStr">
        <is>
          <t>No enrichment entry, to confirm</t>
        </is>
      </c>
      <c r="AS216" s="34" t="inlineStr">
        <is>
          <t>BLANK -&gt; requires live Amazon.ca capture</t>
        </is>
      </c>
      <c r="AT216" s="34" t="inlineStr">
        <is>
          <t>Unverified commercial data</t>
        </is>
      </c>
    </row>
    <row r="217" ht="28" customHeight="1">
      <c r="A217" s="34" t="inlineStr">
        <is>
          <t>GT's</t>
        </is>
      </c>
      <c r="B217" s="34" t="inlineStr">
        <is>
          <t>GT's Synergy Raw Kombucha | Strawberry Lemonade | 12 pack 480mL</t>
        </is>
      </c>
      <c r="C217" s="34" t="inlineStr">
        <is>
          <t>3) Functional beverage (still/sparkling)</t>
        </is>
      </c>
      <c r="D217" s="34" t="inlineStr">
        <is>
          <t>480 mL bottle</t>
        </is>
      </c>
      <c r="E217" s="48" t="n">
        <v>12</v>
      </c>
      <c r="F217" s="49" t="n"/>
      <c r="G217" s="50">
        <f>IF(AND(ISNUMBER($F217),ISNUMBER($E217),$E217&lt;&gt;0),$F217/$E217,"")</f>
        <v/>
      </c>
      <c r="H217" s="50">
        <f>IF(AND(ISNUMBER($F217),ISNUMBER($AL217),ISNUMBER($E217),($AL217*$E217)&lt;&gt;0),$F217/($AL217*$E217)*100,"")</f>
        <v/>
      </c>
      <c r="I217" s="51" t="n"/>
      <c r="J217" s="52" t="n"/>
      <c r="K217" s="50">
        <f>IF(AND(ISNUMBER($F217),ISNUMBER($J217)),$F217*(1-$J217),"")</f>
        <v/>
      </c>
      <c r="L217" s="51" t="n"/>
      <c r="M217" s="51" t="n"/>
      <c r="N217" s="50">
        <f>IF(ISNUMBER($F217),($F217-IF(ISNUMBER($AM217),$AM217,0))*(1-IF(ISNUMBER($J217),$J217,0)),"")</f>
        <v/>
      </c>
      <c r="O217" s="34" t="inlineStr">
        <is>
          <t>Strawberry Lemonade</t>
        </is>
      </c>
      <c r="P217" s="48" t="n">
        <v>14</v>
      </c>
      <c r="Q217" s="48" t="n">
        <v>10</v>
      </c>
      <c r="R217" s="34" t="inlineStr">
        <is>
          <t>Not listed</t>
        </is>
      </c>
      <c r="S217" s="48" t="n">
        <v>12</v>
      </c>
      <c r="T217" s="48" t="n">
        <v>50</v>
      </c>
      <c r="U217" s="34" t="inlineStr">
        <is>
          <t>Naturally fermented (residual)</t>
        </is>
      </c>
      <c r="V217" s="34" t="inlineStr">
        <is>
          <t>Raw kombucha, 9 billion probiotics per bottle, gut health</t>
        </is>
      </c>
      <c r="W217" s="51" t="n"/>
      <c r="X217" s="51" t="n"/>
      <c r="Y217" s="51" t="n"/>
      <c r="Z217" s="51" t="n"/>
      <c r="AA217" s="34" t="inlineStr">
        <is>
          <t>High</t>
        </is>
      </c>
      <c r="AB217" s="34" t="inlineStr">
        <is>
          <t>Kombucha category leader</t>
        </is>
      </c>
      <c r="AC217" s="34" t="inlineStr">
        <is>
          <t>The original raw, probiotic kombucha</t>
        </is>
      </c>
      <c r="AD217" s="34" t="inlineStr">
        <is>
          <t>Authentic raw kombucha from the category pioneer.</t>
        </is>
      </c>
      <c r="AE217" s="51" t="n"/>
      <c r="AF217" s="53">
        <f>IF(AND(ISNUMBER($P217),ISNUMBER($AL217),$AL217&lt;&gt;0),ROUND($P217/$AL217*100,1),"")</f>
        <v/>
      </c>
      <c r="AG217" s="54">
        <f>IF(AND(ISNUMBER($S217),ISNUMBER($AL217),$AL217&lt;&gt;0),ROUND($S217/$AL217*100,2),"")</f>
        <v/>
      </c>
      <c r="AH217" s="53">
        <f>IF(AND(ISNUMBER($Q217),ISNUMBER($AL217),$AL217&lt;&gt;0),ROUND($Q217/$AL217*100,1),"")</f>
        <v/>
      </c>
      <c r="AI217" s="48">
        <f>IF(ISNUMBER($S217),IF($S217&lt;=1,"Yes","No"),"n/a")</f>
        <v/>
      </c>
      <c r="AJ217" s="48">
        <f>IF(ISNUMBER($S217),ROUND(MAX(0,MIN(100,100-$S217*2.5-IF(ISNUMBER($T217),$T217,0)*0.12+IF($S217&lt;=1,12,0))),0),"")</f>
        <v/>
      </c>
      <c r="AK217" s="48">
        <f>IF(ISNUMBER($Q217),IF($Q217&gt;=100,20,IF($Q217&gt;=30,10,0)),0)+IF(ISNUMBER($R217),IF($R217&gt;=100,20,0),0)+IF(ISNUMBER($P217),IF($P217&gt;=150,20,IF($P217&gt;=50,12,5)),0)+IF(ISNUMBER($S217),IF($S217&lt;=1,15,0),0)</f>
        <v/>
      </c>
      <c r="AL217" s="48" t="n">
        <v>480</v>
      </c>
      <c r="AM217" s="49" t="n"/>
      <c r="AN217" s="48">
        <f>IF(AND(ISNUMBER($P217),ISNUMBER($AL217),$AL217&lt;&gt;0),IF(OR($P217&gt;180,$P217/$AL217*1000&gt;400),"Over ceiling, confirm SKU","Within"),"n/a")</f>
        <v/>
      </c>
      <c r="AO217" s="51" t="n"/>
      <c r="AP217" s="51" t="n"/>
      <c r="AQ217" s="51" t="n"/>
      <c r="AR217" s="34" t="inlineStr">
        <is>
          <t>No enrichment entry, to confirm</t>
        </is>
      </c>
      <c r="AS217" s="34" t="inlineStr">
        <is>
          <t>BLANK -&gt; requires live Amazon.ca capture</t>
        </is>
      </c>
      <c r="AT217" s="34" t="inlineStr">
        <is>
          <t>Unverified commercial data</t>
        </is>
      </c>
    </row>
    <row r="218" ht="28" customHeight="1">
      <c r="A218" s="34" t="inlineStr">
        <is>
          <t>GT's</t>
        </is>
      </c>
      <c r="B218" s="34" t="inlineStr">
        <is>
          <t>GT's Synergy Raw Kombucha | Strawberry Lemonade | 18 pack 480mL</t>
        </is>
      </c>
      <c r="C218" s="34" t="inlineStr">
        <is>
          <t>3) Functional beverage (still/sparkling)</t>
        </is>
      </c>
      <c r="D218" s="34" t="inlineStr">
        <is>
          <t>480 mL bottle</t>
        </is>
      </c>
      <c r="E218" s="48" t="n">
        <v>18</v>
      </c>
      <c r="F218" s="49" t="n"/>
      <c r="G218" s="50">
        <f>IF(AND(ISNUMBER($F218),ISNUMBER($E218),$E218&lt;&gt;0),$F218/$E218,"")</f>
        <v/>
      </c>
      <c r="H218" s="50">
        <f>IF(AND(ISNUMBER($F218),ISNUMBER($AL218),ISNUMBER($E218),($AL218*$E218)&lt;&gt;0),$F218/($AL218*$E218)*100,"")</f>
        <v/>
      </c>
      <c r="I218" s="51" t="n"/>
      <c r="J218" s="52" t="n"/>
      <c r="K218" s="50">
        <f>IF(AND(ISNUMBER($F218),ISNUMBER($J218)),$F218*(1-$J218),"")</f>
        <v/>
      </c>
      <c r="L218" s="51" t="n"/>
      <c r="M218" s="51" t="n"/>
      <c r="N218" s="50">
        <f>IF(ISNUMBER($F218),($F218-IF(ISNUMBER($AM218),$AM218,0))*(1-IF(ISNUMBER($J218),$J218,0)),"")</f>
        <v/>
      </c>
      <c r="O218" s="34" t="inlineStr">
        <is>
          <t>Strawberry Lemonade</t>
        </is>
      </c>
      <c r="P218" s="48" t="n">
        <v>14</v>
      </c>
      <c r="Q218" s="48" t="n">
        <v>10</v>
      </c>
      <c r="R218" s="34" t="inlineStr">
        <is>
          <t>Not listed</t>
        </is>
      </c>
      <c r="S218" s="48" t="n">
        <v>12</v>
      </c>
      <c r="T218" s="48" t="n">
        <v>50</v>
      </c>
      <c r="U218" s="34" t="inlineStr">
        <is>
          <t>Naturally fermented (residual)</t>
        </is>
      </c>
      <c r="V218" s="34" t="inlineStr">
        <is>
          <t>Raw kombucha, 9 billion probiotics per bottle, gut health</t>
        </is>
      </c>
      <c r="W218" s="51" t="n"/>
      <c r="X218" s="51" t="n"/>
      <c r="Y218" s="51" t="n"/>
      <c r="Z218" s="51" t="n"/>
      <c r="AA218" s="34" t="inlineStr">
        <is>
          <t>High</t>
        </is>
      </c>
      <c r="AB218" s="34" t="inlineStr">
        <is>
          <t>Kombucha category leader</t>
        </is>
      </c>
      <c r="AC218" s="34" t="inlineStr">
        <is>
          <t>The original raw, probiotic kombucha</t>
        </is>
      </c>
      <c r="AD218" s="34" t="inlineStr">
        <is>
          <t>Authentic raw kombucha from the category pioneer.</t>
        </is>
      </c>
      <c r="AE218" s="51" t="n"/>
      <c r="AF218" s="53">
        <f>IF(AND(ISNUMBER($P218),ISNUMBER($AL218),$AL218&lt;&gt;0),ROUND($P218/$AL218*100,1),"")</f>
        <v/>
      </c>
      <c r="AG218" s="54">
        <f>IF(AND(ISNUMBER($S218),ISNUMBER($AL218),$AL218&lt;&gt;0),ROUND($S218/$AL218*100,2),"")</f>
        <v/>
      </c>
      <c r="AH218" s="53">
        <f>IF(AND(ISNUMBER($Q218),ISNUMBER($AL218),$AL218&lt;&gt;0),ROUND($Q218/$AL218*100,1),"")</f>
        <v/>
      </c>
      <c r="AI218" s="48">
        <f>IF(ISNUMBER($S218),IF($S218&lt;=1,"Yes","No"),"n/a")</f>
        <v/>
      </c>
      <c r="AJ218" s="48">
        <f>IF(ISNUMBER($S218),ROUND(MAX(0,MIN(100,100-$S218*2.5-IF(ISNUMBER($T218),$T218,0)*0.12+IF($S218&lt;=1,12,0))),0),"")</f>
        <v/>
      </c>
      <c r="AK218" s="48">
        <f>IF(ISNUMBER($Q218),IF($Q218&gt;=100,20,IF($Q218&gt;=30,10,0)),0)+IF(ISNUMBER($R218),IF($R218&gt;=100,20,0),0)+IF(ISNUMBER($P218),IF($P218&gt;=150,20,IF($P218&gt;=50,12,5)),0)+IF(ISNUMBER($S218),IF($S218&lt;=1,15,0),0)</f>
        <v/>
      </c>
      <c r="AL218" s="48" t="n">
        <v>480</v>
      </c>
      <c r="AM218" s="49" t="n"/>
      <c r="AN218" s="48">
        <f>IF(AND(ISNUMBER($P218),ISNUMBER($AL218),$AL218&lt;&gt;0),IF(OR($P218&gt;180,$P218/$AL218*1000&gt;400),"Over ceiling, confirm SKU","Within"),"n/a")</f>
        <v/>
      </c>
      <c r="AO218" s="51" t="n"/>
      <c r="AP218" s="51" t="n"/>
      <c r="AQ218" s="51" t="n"/>
      <c r="AR218" s="34" t="inlineStr">
        <is>
          <t>No enrichment entry, to confirm</t>
        </is>
      </c>
      <c r="AS218" s="34" t="inlineStr">
        <is>
          <t>BLANK -&gt; requires live Amazon.ca capture</t>
        </is>
      </c>
      <c r="AT218" s="34" t="inlineStr">
        <is>
          <t>Unverified commercial data</t>
        </is>
      </c>
    </row>
    <row r="219" ht="28" customHeight="1">
      <c r="A219" s="34" t="inlineStr">
        <is>
          <t>GT's</t>
        </is>
      </c>
      <c r="B219" s="34" t="inlineStr">
        <is>
          <t>GT's Synergy Raw Kombucha | Strawberry Lemonade | 24 pack 480mL</t>
        </is>
      </c>
      <c r="C219" s="34" t="inlineStr">
        <is>
          <t>3) Functional beverage (still/sparkling)</t>
        </is>
      </c>
      <c r="D219" s="34" t="inlineStr">
        <is>
          <t>480 mL bottle</t>
        </is>
      </c>
      <c r="E219" s="48" t="n">
        <v>24</v>
      </c>
      <c r="F219" s="49" t="n"/>
      <c r="G219" s="50">
        <f>IF(AND(ISNUMBER($F219),ISNUMBER($E219),$E219&lt;&gt;0),$F219/$E219,"")</f>
        <v/>
      </c>
      <c r="H219" s="50">
        <f>IF(AND(ISNUMBER($F219),ISNUMBER($AL219),ISNUMBER($E219),($AL219*$E219)&lt;&gt;0),$F219/($AL219*$E219)*100,"")</f>
        <v/>
      </c>
      <c r="I219" s="51" t="n"/>
      <c r="J219" s="52" t="n"/>
      <c r="K219" s="50">
        <f>IF(AND(ISNUMBER($F219),ISNUMBER($J219)),$F219*(1-$J219),"")</f>
        <v/>
      </c>
      <c r="L219" s="51" t="n"/>
      <c r="M219" s="51" t="n"/>
      <c r="N219" s="50">
        <f>IF(ISNUMBER($F219),($F219-IF(ISNUMBER($AM219),$AM219,0))*(1-IF(ISNUMBER($J219),$J219,0)),"")</f>
        <v/>
      </c>
      <c r="O219" s="34" t="inlineStr">
        <is>
          <t>Strawberry Lemonade</t>
        </is>
      </c>
      <c r="P219" s="48" t="n">
        <v>14</v>
      </c>
      <c r="Q219" s="48" t="n">
        <v>10</v>
      </c>
      <c r="R219" s="34" t="inlineStr">
        <is>
          <t>Not listed</t>
        </is>
      </c>
      <c r="S219" s="48" t="n">
        <v>12</v>
      </c>
      <c r="T219" s="48" t="n">
        <v>50</v>
      </c>
      <c r="U219" s="34" t="inlineStr">
        <is>
          <t>Naturally fermented (residual)</t>
        </is>
      </c>
      <c r="V219" s="34" t="inlineStr">
        <is>
          <t>Raw kombucha, 9 billion probiotics per bottle, gut health</t>
        </is>
      </c>
      <c r="W219" s="51" t="n"/>
      <c r="X219" s="51" t="n"/>
      <c r="Y219" s="51" t="n"/>
      <c r="Z219" s="51" t="n"/>
      <c r="AA219" s="34" t="inlineStr">
        <is>
          <t>High</t>
        </is>
      </c>
      <c r="AB219" s="34" t="inlineStr">
        <is>
          <t>Kombucha category leader</t>
        </is>
      </c>
      <c r="AC219" s="34" t="inlineStr">
        <is>
          <t>The original raw, probiotic kombucha</t>
        </is>
      </c>
      <c r="AD219" s="34" t="inlineStr">
        <is>
          <t>Authentic raw kombucha from the category pioneer.</t>
        </is>
      </c>
      <c r="AE219" s="51" t="n"/>
      <c r="AF219" s="53">
        <f>IF(AND(ISNUMBER($P219),ISNUMBER($AL219),$AL219&lt;&gt;0),ROUND($P219/$AL219*100,1),"")</f>
        <v/>
      </c>
      <c r="AG219" s="54">
        <f>IF(AND(ISNUMBER($S219),ISNUMBER($AL219),$AL219&lt;&gt;0),ROUND($S219/$AL219*100,2),"")</f>
        <v/>
      </c>
      <c r="AH219" s="53">
        <f>IF(AND(ISNUMBER($Q219),ISNUMBER($AL219),$AL219&lt;&gt;0),ROUND($Q219/$AL219*100,1),"")</f>
        <v/>
      </c>
      <c r="AI219" s="48">
        <f>IF(ISNUMBER($S219),IF($S219&lt;=1,"Yes","No"),"n/a")</f>
        <v/>
      </c>
      <c r="AJ219" s="48">
        <f>IF(ISNUMBER($S219),ROUND(MAX(0,MIN(100,100-$S219*2.5-IF(ISNUMBER($T219),$T219,0)*0.12+IF($S219&lt;=1,12,0))),0),"")</f>
        <v/>
      </c>
      <c r="AK219" s="48">
        <f>IF(ISNUMBER($Q219),IF($Q219&gt;=100,20,IF($Q219&gt;=30,10,0)),0)+IF(ISNUMBER($R219),IF($R219&gt;=100,20,0),0)+IF(ISNUMBER($P219),IF($P219&gt;=150,20,IF($P219&gt;=50,12,5)),0)+IF(ISNUMBER($S219),IF($S219&lt;=1,15,0),0)</f>
        <v/>
      </c>
      <c r="AL219" s="48" t="n">
        <v>480</v>
      </c>
      <c r="AM219" s="49" t="n"/>
      <c r="AN219" s="48">
        <f>IF(AND(ISNUMBER($P219),ISNUMBER($AL219),$AL219&lt;&gt;0),IF(OR($P219&gt;180,$P219/$AL219*1000&gt;400),"Over ceiling, confirm SKU","Within"),"n/a")</f>
        <v/>
      </c>
      <c r="AO219" s="51" t="n"/>
      <c r="AP219" s="51" t="n"/>
      <c r="AQ219" s="51" t="n"/>
      <c r="AR219" s="34" t="inlineStr">
        <is>
          <t>No enrichment entry, to confirm</t>
        </is>
      </c>
      <c r="AS219" s="34" t="inlineStr">
        <is>
          <t>BLANK -&gt; requires live Amazon.ca capture</t>
        </is>
      </c>
      <c r="AT219" s="34" t="inlineStr">
        <is>
          <t>Unverified commercial data</t>
        </is>
      </c>
    </row>
    <row r="220" ht="28" customHeight="1">
      <c r="A220" s="34" t="inlineStr">
        <is>
          <t>GT's</t>
        </is>
      </c>
      <c r="B220" s="34" t="inlineStr">
        <is>
          <t>GT's Synergy Raw Kombucha | Cosmic Cranberry | single 480mL</t>
        </is>
      </c>
      <c r="C220" s="34" t="inlineStr">
        <is>
          <t>3) Functional beverage (still/sparkling)</t>
        </is>
      </c>
      <c r="D220" s="34" t="inlineStr">
        <is>
          <t>480 mL bottle</t>
        </is>
      </c>
      <c r="E220" s="48" t="n">
        <v>1</v>
      </c>
      <c r="F220" s="49" t="n"/>
      <c r="G220" s="50">
        <f>IF(AND(ISNUMBER($F220),ISNUMBER($E220),$E220&lt;&gt;0),$F220/$E220,"")</f>
        <v/>
      </c>
      <c r="H220" s="50">
        <f>IF(AND(ISNUMBER($F220),ISNUMBER($AL220),ISNUMBER($E220),($AL220*$E220)&lt;&gt;0),$F220/($AL220*$E220)*100,"")</f>
        <v/>
      </c>
      <c r="I220" s="51" t="n"/>
      <c r="J220" s="52" t="n"/>
      <c r="K220" s="50">
        <f>IF(AND(ISNUMBER($F220),ISNUMBER($J220)),$F220*(1-$J220),"")</f>
        <v/>
      </c>
      <c r="L220" s="51" t="n"/>
      <c r="M220" s="51" t="n"/>
      <c r="N220" s="50">
        <f>IF(ISNUMBER($F220),($F220-IF(ISNUMBER($AM220),$AM220,0))*(1-IF(ISNUMBER($J220),$J220,0)),"")</f>
        <v/>
      </c>
      <c r="O220" s="34" t="inlineStr">
        <is>
          <t>Cosmic Cranberry</t>
        </is>
      </c>
      <c r="P220" s="48" t="n">
        <v>14</v>
      </c>
      <c r="Q220" s="48" t="n">
        <v>10</v>
      </c>
      <c r="R220" s="34" t="inlineStr">
        <is>
          <t>Not listed</t>
        </is>
      </c>
      <c r="S220" s="48" t="n">
        <v>12</v>
      </c>
      <c r="T220" s="48" t="n">
        <v>50</v>
      </c>
      <c r="U220" s="34" t="inlineStr">
        <is>
          <t>Naturally fermented (residual)</t>
        </is>
      </c>
      <c r="V220" s="34" t="inlineStr">
        <is>
          <t>Raw kombucha, 9 billion probiotics per bottle, gut health</t>
        </is>
      </c>
      <c r="W220" s="51" t="n"/>
      <c r="X220" s="51" t="n"/>
      <c r="Y220" s="51" t="n"/>
      <c r="Z220" s="51" t="n"/>
      <c r="AA220" s="34" t="inlineStr">
        <is>
          <t>High</t>
        </is>
      </c>
      <c r="AB220" s="34" t="inlineStr">
        <is>
          <t>Kombucha category leader</t>
        </is>
      </c>
      <c r="AC220" s="34" t="inlineStr">
        <is>
          <t>The original raw, probiotic kombucha</t>
        </is>
      </c>
      <c r="AD220" s="34" t="inlineStr">
        <is>
          <t>Authentic raw kombucha from the category pioneer.</t>
        </is>
      </c>
      <c r="AE220" s="51" t="n"/>
      <c r="AF220" s="53">
        <f>IF(AND(ISNUMBER($P220),ISNUMBER($AL220),$AL220&lt;&gt;0),ROUND($P220/$AL220*100,1),"")</f>
        <v/>
      </c>
      <c r="AG220" s="54">
        <f>IF(AND(ISNUMBER($S220),ISNUMBER($AL220),$AL220&lt;&gt;0),ROUND($S220/$AL220*100,2),"")</f>
        <v/>
      </c>
      <c r="AH220" s="53">
        <f>IF(AND(ISNUMBER($Q220),ISNUMBER($AL220),$AL220&lt;&gt;0),ROUND($Q220/$AL220*100,1),"")</f>
        <v/>
      </c>
      <c r="AI220" s="48">
        <f>IF(ISNUMBER($S220),IF($S220&lt;=1,"Yes","No"),"n/a")</f>
        <v/>
      </c>
      <c r="AJ220" s="48">
        <f>IF(ISNUMBER($S220),ROUND(MAX(0,MIN(100,100-$S220*2.5-IF(ISNUMBER($T220),$T220,0)*0.12+IF($S220&lt;=1,12,0))),0),"")</f>
        <v/>
      </c>
      <c r="AK220" s="48">
        <f>IF(ISNUMBER($Q220),IF($Q220&gt;=100,20,IF($Q220&gt;=30,10,0)),0)+IF(ISNUMBER($R220),IF($R220&gt;=100,20,0),0)+IF(ISNUMBER($P220),IF($P220&gt;=150,20,IF($P220&gt;=50,12,5)),0)+IF(ISNUMBER($S220),IF($S220&lt;=1,15,0),0)</f>
        <v/>
      </c>
      <c r="AL220" s="48" t="n">
        <v>480</v>
      </c>
      <c r="AM220" s="49" t="n"/>
      <c r="AN220" s="48">
        <f>IF(AND(ISNUMBER($P220),ISNUMBER($AL220),$AL220&lt;&gt;0),IF(OR($P220&gt;180,$P220/$AL220*1000&gt;400),"Over ceiling, confirm SKU","Within"),"n/a")</f>
        <v/>
      </c>
      <c r="AO220" s="51" t="n"/>
      <c r="AP220" s="51" t="n"/>
      <c r="AQ220" s="51" t="n"/>
      <c r="AR220" s="34" t="inlineStr">
        <is>
          <t>No enrichment entry, to confirm</t>
        </is>
      </c>
      <c r="AS220" s="34" t="inlineStr">
        <is>
          <t>BLANK -&gt; requires live Amazon.ca capture</t>
        </is>
      </c>
      <c r="AT220" s="34" t="inlineStr">
        <is>
          <t>Unverified commercial data</t>
        </is>
      </c>
    </row>
    <row r="221" ht="28" customHeight="1">
      <c r="A221" s="34" t="inlineStr">
        <is>
          <t>GT's</t>
        </is>
      </c>
      <c r="B221" s="34" t="inlineStr">
        <is>
          <t>GT's Synergy Raw Kombucha | Cosmic Cranberry | 8 pack 480mL</t>
        </is>
      </c>
      <c r="C221" s="34" t="inlineStr">
        <is>
          <t>3) Functional beverage (still/sparkling)</t>
        </is>
      </c>
      <c r="D221" s="34" t="inlineStr">
        <is>
          <t>480 mL bottle</t>
        </is>
      </c>
      <c r="E221" s="48" t="n">
        <v>8</v>
      </c>
      <c r="F221" s="49" t="n"/>
      <c r="G221" s="50">
        <f>IF(AND(ISNUMBER($F221),ISNUMBER($E221),$E221&lt;&gt;0),$F221/$E221,"")</f>
        <v/>
      </c>
      <c r="H221" s="50">
        <f>IF(AND(ISNUMBER($F221),ISNUMBER($AL221),ISNUMBER($E221),($AL221*$E221)&lt;&gt;0),$F221/($AL221*$E221)*100,"")</f>
        <v/>
      </c>
      <c r="I221" s="51" t="n"/>
      <c r="J221" s="52" t="n"/>
      <c r="K221" s="50">
        <f>IF(AND(ISNUMBER($F221),ISNUMBER($J221)),$F221*(1-$J221),"")</f>
        <v/>
      </c>
      <c r="L221" s="51" t="n"/>
      <c r="M221" s="51" t="n"/>
      <c r="N221" s="50">
        <f>IF(ISNUMBER($F221),($F221-IF(ISNUMBER($AM221),$AM221,0))*(1-IF(ISNUMBER($J221),$J221,0)),"")</f>
        <v/>
      </c>
      <c r="O221" s="34" t="inlineStr">
        <is>
          <t>Cosmic Cranberry</t>
        </is>
      </c>
      <c r="P221" s="48" t="n">
        <v>14</v>
      </c>
      <c r="Q221" s="48" t="n">
        <v>10</v>
      </c>
      <c r="R221" s="34" t="inlineStr">
        <is>
          <t>Not listed</t>
        </is>
      </c>
      <c r="S221" s="48" t="n">
        <v>12</v>
      </c>
      <c r="T221" s="48" t="n">
        <v>50</v>
      </c>
      <c r="U221" s="34" t="inlineStr">
        <is>
          <t>Naturally fermented (residual)</t>
        </is>
      </c>
      <c r="V221" s="34" t="inlineStr">
        <is>
          <t>Raw kombucha, 9 billion probiotics per bottle, gut health</t>
        </is>
      </c>
      <c r="W221" s="51" t="n"/>
      <c r="X221" s="51" t="n"/>
      <c r="Y221" s="51" t="n"/>
      <c r="Z221" s="51" t="n"/>
      <c r="AA221" s="34" t="inlineStr">
        <is>
          <t>High</t>
        </is>
      </c>
      <c r="AB221" s="34" t="inlineStr">
        <is>
          <t>Kombucha category leader</t>
        </is>
      </c>
      <c r="AC221" s="34" t="inlineStr">
        <is>
          <t>The original raw, probiotic kombucha</t>
        </is>
      </c>
      <c r="AD221" s="34" t="inlineStr">
        <is>
          <t>Authentic raw kombucha from the category pioneer.</t>
        </is>
      </c>
      <c r="AE221" s="51" t="n"/>
      <c r="AF221" s="53">
        <f>IF(AND(ISNUMBER($P221),ISNUMBER($AL221),$AL221&lt;&gt;0),ROUND($P221/$AL221*100,1),"")</f>
        <v/>
      </c>
      <c r="AG221" s="54">
        <f>IF(AND(ISNUMBER($S221),ISNUMBER($AL221),$AL221&lt;&gt;0),ROUND($S221/$AL221*100,2),"")</f>
        <v/>
      </c>
      <c r="AH221" s="53">
        <f>IF(AND(ISNUMBER($Q221),ISNUMBER($AL221),$AL221&lt;&gt;0),ROUND($Q221/$AL221*100,1),"")</f>
        <v/>
      </c>
      <c r="AI221" s="48">
        <f>IF(ISNUMBER($S221),IF($S221&lt;=1,"Yes","No"),"n/a")</f>
        <v/>
      </c>
      <c r="AJ221" s="48">
        <f>IF(ISNUMBER($S221),ROUND(MAX(0,MIN(100,100-$S221*2.5-IF(ISNUMBER($T221),$T221,0)*0.12+IF($S221&lt;=1,12,0))),0),"")</f>
        <v/>
      </c>
      <c r="AK221" s="48">
        <f>IF(ISNUMBER($Q221),IF($Q221&gt;=100,20,IF($Q221&gt;=30,10,0)),0)+IF(ISNUMBER($R221),IF($R221&gt;=100,20,0),0)+IF(ISNUMBER($P221),IF($P221&gt;=150,20,IF($P221&gt;=50,12,5)),0)+IF(ISNUMBER($S221),IF($S221&lt;=1,15,0),0)</f>
        <v/>
      </c>
      <c r="AL221" s="48" t="n">
        <v>480</v>
      </c>
      <c r="AM221" s="49" t="n"/>
      <c r="AN221" s="48">
        <f>IF(AND(ISNUMBER($P221),ISNUMBER($AL221),$AL221&lt;&gt;0),IF(OR($P221&gt;180,$P221/$AL221*1000&gt;400),"Over ceiling, confirm SKU","Within"),"n/a")</f>
        <v/>
      </c>
      <c r="AO221" s="51" t="n"/>
      <c r="AP221" s="51" t="n"/>
      <c r="AQ221" s="51" t="n"/>
      <c r="AR221" s="34" t="inlineStr">
        <is>
          <t>No enrichment entry, to confirm</t>
        </is>
      </c>
      <c r="AS221" s="34" t="inlineStr">
        <is>
          <t>BLANK -&gt; requires live Amazon.ca capture</t>
        </is>
      </c>
      <c r="AT221" s="34" t="inlineStr">
        <is>
          <t>Unverified commercial data</t>
        </is>
      </c>
    </row>
    <row r="222" ht="28" customHeight="1">
      <c r="A222" s="34" t="inlineStr">
        <is>
          <t>GT's</t>
        </is>
      </c>
      <c r="B222" s="34" t="inlineStr">
        <is>
          <t>GT's Synergy Raw Kombucha | Cosmic Cranberry | 12 pack 480mL</t>
        </is>
      </c>
      <c r="C222" s="34" t="inlineStr">
        <is>
          <t>3) Functional beverage (still/sparkling)</t>
        </is>
      </c>
      <c r="D222" s="34" t="inlineStr">
        <is>
          <t>480 mL bottle</t>
        </is>
      </c>
      <c r="E222" s="48" t="n">
        <v>12</v>
      </c>
      <c r="F222" s="49" t="n"/>
      <c r="G222" s="50">
        <f>IF(AND(ISNUMBER($F222),ISNUMBER($E222),$E222&lt;&gt;0),$F222/$E222,"")</f>
        <v/>
      </c>
      <c r="H222" s="50">
        <f>IF(AND(ISNUMBER($F222),ISNUMBER($AL222),ISNUMBER($E222),($AL222*$E222)&lt;&gt;0),$F222/($AL222*$E222)*100,"")</f>
        <v/>
      </c>
      <c r="I222" s="51" t="n"/>
      <c r="J222" s="52" t="n"/>
      <c r="K222" s="50">
        <f>IF(AND(ISNUMBER($F222),ISNUMBER($J222)),$F222*(1-$J222),"")</f>
        <v/>
      </c>
      <c r="L222" s="51" t="n"/>
      <c r="M222" s="51" t="n"/>
      <c r="N222" s="50">
        <f>IF(ISNUMBER($F222),($F222-IF(ISNUMBER($AM222),$AM222,0))*(1-IF(ISNUMBER($J222),$J222,0)),"")</f>
        <v/>
      </c>
      <c r="O222" s="34" t="inlineStr">
        <is>
          <t>Cosmic Cranberry</t>
        </is>
      </c>
      <c r="P222" s="48" t="n">
        <v>14</v>
      </c>
      <c r="Q222" s="48" t="n">
        <v>10</v>
      </c>
      <c r="R222" s="34" t="inlineStr">
        <is>
          <t>Not listed</t>
        </is>
      </c>
      <c r="S222" s="48" t="n">
        <v>12</v>
      </c>
      <c r="T222" s="48" t="n">
        <v>50</v>
      </c>
      <c r="U222" s="34" t="inlineStr">
        <is>
          <t>Naturally fermented (residual)</t>
        </is>
      </c>
      <c r="V222" s="34" t="inlineStr">
        <is>
          <t>Raw kombucha, 9 billion probiotics per bottle, gut health</t>
        </is>
      </c>
      <c r="W222" s="51" t="n"/>
      <c r="X222" s="51" t="n"/>
      <c r="Y222" s="51" t="n"/>
      <c r="Z222" s="51" t="n"/>
      <c r="AA222" s="34" t="inlineStr">
        <is>
          <t>High</t>
        </is>
      </c>
      <c r="AB222" s="34" t="inlineStr">
        <is>
          <t>Kombucha category leader</t>
        </is>
      </c>
      <c r="AC222" s="34" t="inlineStr">
        <is>
          <t>The original raw, probiotic kombucha</t>
        </is>
      </c>
      <c r="AD222" s="34" t="inlineStr">
        <is>
          <t>Authentic raw kombucha from the category pioneer.</t>
        </is>
      </c>
      <c r="AE222" s="51" t="n"/>
      <c r="AF222" s="53">
        <f>IF(AND(ISNUMBER($P222),ISNUMBER($AL222),$AL222&lt;&gt;0),ROUND($P222/$AL222*100,1),"")</f>
        <v/>
      </c>
      <c r="AG222" s="54">
        <f>IF(AND(ISNUMBER($S222),ISNUMBER($AL222),$AL222&lt;&gt;0),ROUND($S222/$AL222*100,2),"")</f>
        <v/>
      </c>
      <c r="AH222" s="53">
        <f>IF(AND(ISNUMBER($Q222),ISNUMBER($AL222),$AL222&lt;&gt;0),ROUND($Q222/$AL222*100,1),"")</f>
        <v/>
      </c>
      <c r="AI222" s="48">
        <f>IF(ISNUMBER($S222),IF($S222&lt;=1,"Yes","No"),"n/a")</f>
        <v/>
      </c>
      <c r="AJ222" s="48">
        <f>IF(ISNUMBER($S222),ROUND(MAX(0,MIN(100,100-$S222*2.5-IF(ISNUMBER($T222),$T222,0)*0.12+IF($S222&lt;=1,12,0))),0),"")</f>
        <v/>
      </c>
      <c r="AK222" s="48">
        <f>IF(ISNUMBER($Q222),IF($Q222&gt;=100,20,IF($Q222&gt;=30,10,0)),0)+IF(ISNUMBER($R222),IF($R222&gt;=100,20,0),0)+IF(ISNUMBER($P222),IF($P222&gt;=150,20,IF($P222&gt;=50,12,5)),0)+IF(ISNUMBER($S222),IF($S222&lt;=1,15,0),0)</f>
        <v/>
      </c>
      <c r="AL222" s="48" t="n">
        <v>480</v>
      </c>
      <c r="AM222" s="49" t="n"/>
      <c r="AN222" s="48">
        <f>IF(AND(ISNUMBER($P222),ISNUMBER($AL222),$AL222&lt;&gt;0),IF(OR($P222&gt;180,$P222/$AL222*1000&gt;400),"Over ceiling, confirm SKU","Within"),"n/a")</f>
        <v/>
      </c>
      <c r="AO222" s="51" t="n"/>
      <c r="AP222" s="51" t="n"/>
      <c r="AQ222" s="51" t="n"/>
      <c r="AR222" s="34" t="inlineStr">
        <is>
          <t>No enrichment entry, to confirm</t>
        </is>
      </c>
      <c r="AS222" s="34" t="inlineStr">
        <is>
          <t>BLANK -&gt; requires live Amazon.ca capture</t>
        </is>
      </c>
      <c r="AT222" s="34" t="inlineStr">
        <is>
          <t>Unverified commercial data</t>
        </is>
      </c>
    </row>
    <row r="223" ht="28" customHeight="1">
      <c r="A223" s="34" t="inlineStr">
        <is>
          <t>GT's</t>
        </is>
      </c>
      <c r="B223" s="34" t="inlineStr">
        <is>
          <t>GT's Synergy Raw Kombucha | Cosmic Cranberry | 18 pack 480mL</t>
        </is>
      </c>
      <c r="C223" s="34" t="inlineStr">
        <is>
          <t>3) Functional beverage (still/sparkling)</t>
        </is>
      </c>
      <c r="D223" s="34" t="inlineStr">
        <is>
          <t>480 mL bottle</t>
        </is>
      </c>
      <c r="E223" s="48" t="n">
        <v>18</v>
      </c>
      <c r="F223" s="49" t="n"/>
      <c r="G223" s="50">
        <f>IF(AND(ISNUMBER($F223),ISNUMBER($E223),$E223&lt;&gt;0),$F223/$E223,"")</f>
        <v/>
      </c>
      <c r="H223" s="50">
        <f>IF(AND(ISNUMBER($F223),ISNUMBER($AL223),ISNUMBER($E223),($AL223*$E223)&lt;&gt;0),$F223/($AL223*$E223)*100,"")</f>
        <v/>
      </c>
      <c r="I223" s="51" t="n"/>
      <c r="J223" s="52" t="n"/>
      <c r="K223" s="50">
        <f>IF(AND(ISNUMBER($F223),ISNUMBER($J223)),$F223*(1-$J223),"")</f>
        <v/>
      </c>
      <c r="L223" s="51" t="n"/>
      <c r="M223" s="51" t="n"/>
      <c r="N223" s="50">
        <f>IF(ISNUMBER($F223),($F223-IF(ISNUMBER($AM223),$AM223,0))*(1-IF(ISNUMBER($J223),$J223,0)),"")</f>
        <v/>
      </c>
      <c r="O223" s="34" t="inlineStr">
        <is>
          <t>Cosmic Cranberry</t>
        </is>
      </c>
      <c r="P223" s="48" t="n">
        <v>14</v>
      </c>
      <c r="Q223" s="48" t="n">
        <v>10</v>
      </c>
      <c r="R223" s="34" t="inlineStr">
        <is>
          <t>Not listed</t>
        </is>
      </c>
      <c r="S223" s="48" t="n">
        <v>12</v>
      </c>
      <c r="T223" s="48" t="n">
        <v>50</v>
      </c>
      <c r="U223" s="34" t="inlineStr">
        <is>
          <t>Naturally fermented (residual)</t>
        </is>
      </c>
      <c r="V223" s="34" t="inlineStr">
        <is>
          <t>Raw kombucha, 9 billion probiotics per bottle, gut health</t>
        </is>
      </c>
      <c r="W223" s="51" t="n"/>
      <c r="X223" s="51" t="n"/>
      <c r="Y223" s="51" t="n"/>
      <c r="Z223" s="51" t="n"/>
      <c r="AA223" s="34" t="inlineStr">
        <is>
          <t>High</t>
        </is>
      </c>
      <c r="AB223" s="34" t="inlineStr">
        <is>
          <t>Kombucha category leader</t>
        </is>
      </c>
      <c r="AC223" s="34" t="inlineStr">
        <is>
          <t>The original raw, probiotic kombucha</t>
        </is>
      </c>
      <c r="AD223" s="34" t="inlineStr">
        <is>
          <t>Authentic raw kombucha from the category pioneer.</t>
        </is>
      </c>
      <c r="AE223" s="51" t="n"/>
      <c r="AF223" s="53">
        <f>IF(AND(ISNUMBER($P223),ISNUMBER($AL223),$AL223&lt;&gt;0),ROUND($P223/$AL223*100,1),"")</f>
        <v/>
      </c>
      <c r="AG223" s="54">
        <f>IF(AND(ISNUMBER($S223),ISNUMBER($AL223),$AL223&lt;&gt;0),ROUND($S223/$AL223*100,2),"")</f>
        <v/>
      </c>
      <c r="AH223" s="53">
        <f>IF(AND(ISNUMBER($Q223),ISNUMBER($AL223),$AL223&lt;&gt;0),ROUND($Q223/$AL223*100,1),"")</f>
        <v/>
      </c>
      <c r="AI223" s="48">
        <f>IF(ISNUMBER($S223),IF($S223&lt;=1,"Yes","No"),"n/a")</f>
        <v/>
      </c>
      <c r="AJ223" s="48">
        <f>IF(ISNUMBER($S223),ROUND(MAX(0,MIN(100,100-$S223*2.5-IF(ISNUMBER($T223),$T223,0)*0.12+IF($S223&lt;=1,12,0))),0),"")</f>
        <v/>
      </c>
      <c r="AK223" s="48">
        <f>IF(ISNUMBER($Q223),IF($Q223&gt;=100,20,IF($Q223&gt;=30,10,0)),0)+IF(ISNUMBER($R223),IF($R223&gt;=100,20,0),0)+IF(ISNUMBER($P223),IF($P223&gt;=150,20,IF($P223&gt;=50,12,5)),0)+IF(ISNUMBER($S223),IF($S223&lt;=1,15,0),0)</f>
        <v/>
      </c>
      <c r="AL223" s="48" t="n">
        <v>480</v>
      </c>
      <c r="AM223" s="49" t="n"/>
      <c r="AN223" s="48">
        <f>IF(AND(ISNUMBER($P223),ISNUMBER($AL223),$AL223&lt;&gt;0),IF(OR($P223&gt;180,$P223/$AL223*1000&gt;400),"Over ceiling, confirm SKU","Within"),"n/a")</f>
        <v/>
      </c>
      <c r="AO223" s="51" t="n"/>
      <c r="AP223" s="51" t="n"/>
      <c r="AQ223" s="51" t="n"/>
      <c r="AR223" s="34" t="inlineStr">
        <is>
          <t>No enrichment entry, to confirm</t>
        </is>
      </c>
      <c r="AS223" s="34" t="inlineStr">
        <is>
          <t>BLANK -&gt; requires live Amazon.ca capture</t>
        </is>
      </c>
      <c r="AT223" s="34" t="inlineStr">
        <is>
          <t>Unverified commercial data</t>
        </is>
      </c>
    </row>
    <row r="224" ht="28" customHeight="1">
      <c r="A224" s="34" t="inlineStr">
        <is>
          <t>GT's</t>
        </is>
      </c>
      <c r="B224" s="34" t="inlineStr">
        <is>
          <t>GT's Synergy Raw Kombucha | Cosmic Cranberry | 24 pack 480mL</t>
        </is>
      </c>
      <c r="C224" s="34" t="inlineStr">
        <is>
          <t>3) Functional beverage (still/sparkling)</t>
        </is>
      </c>
      <c r="D224" s="34" t="inlineStr">
        <is>
          <t>480 mL bottle</t>
        </is>
      </c>
      <c r="E224" s="48" t="n">
        <v>24</v>
      </c>
      <c r="F224" s="49" t="n"/>
      <c r="G224" s="50">
        <f>IF(AND(ISNUMBER($F224),ISNUMBER($E224),$E224&lt;&gt;0),$F224/$E224,"")</f>
        <v/>
      </c>
      <c r="H224" s="50">
        <f>IF(AND(ISNUMBER($F224),ISNUMBER($AL224),ISNUMBER($E224),($AL224*$E224)&lt;&gt;0),$F224/($AL224*$E224)*100,"")</f>
        <v/>
      </c>
      <c r="I224" s="51" t="n"/>
      <c r="J224" s="52" t="n"/>
      <c r="K224" s="50">
        <f>IF(AND(ISNUMBER($F224),ISNUMBER($J224)),$F224*(1-$J224),"")</f>
        <v/>
      </c>
      <c r="L224" s="51" t="n"/>
      <c r="M224" s="51" t="n"/>
      <c r="N224" s="50">
        <f>IF(ISNUMBER($F224),($F224-IF(ISNUMBER($AM224),$AM224,0))*(1-IF(ISNUMBER($J224),$J224,0)),"")</f>
        <v/>
      </c>
      <c r="O224" s="34" t="inlineStr">
        <is>
          <t>Cosmic Cranberry</t>
        </is>
      </c>
      <c r="P224" s="48" t="n">
        <v>14</v>
      </c>
      <c r="Q224" s="48" t="n">
        <v>10</v>
      </c>
      <c r="R224" s="34" t="inlineStr">
        <is>
          <t>Not listed</t>
        </is>
      </c>
      <c r="S224" s="48" t="n">
        <v>12</v>
      </c>
      <c r="T224" s="48" t="n">
        <v>50</v>
      </c>
      <c r="U224" s="34" t="inlineStr">
        <is>
          <t>Naturally fermented (residual)</t>
        </is>
      </c>
      <c r="V224" s="34" t="inlineStr">
        <is>
          <t>Raw kombucha, 9 billion probiotics per bottle, gut health</t>
        </is>
      </c>
      <c r="W224" s="51" t="n"/>
      <c r="X224" s="51" t="n"/>
      <c r="Y224" s="51" t="n"/>
      <c r="Z224" s="51" t="n"/>
      <c r="AA224" s="34" t="inlineStr">
        <is>
          <t>High</t>
        </is>
      </c>
      <c r="AB224" s="34" t="inlineStr">
        <is>
          <t>Kombucha category leader</t>
        </is>
      </c>
      <c r="AC224" s="34" t="inlineStr">
        <is>
          <t>The original raw, probiotic kombucha</t>
        </is>
      </c>
      <c r="AD224" s="34" t="inlineStr">
        <is>
          <t>Authentic raw kombucha from the category pioneer.</t>
        </is>
      </c>
      <c r="AE224" s="51" t="n"/>
      <c r="AF224" s="53">
        <f>IF(AND(ISNUMBER($P224),ISNUMBER($AL224),$AL224&lt;&gt;0),ROUND($P224/$AL224*100,1),"")</f>
        <v/>
      </c>
      <c r="AG224" s="54">
        <f>IF(AND(ISNUMBER($S224),ISNUMBER($AL224),$AL224&lt;&gt;0),ROUND($S224/$AL224*100,2),"")</f>
        <v/>
      </c>
      <c r="AH224" s="53">
        <f>IF(AND(ISNUMBER($Q224),ISNUMBER($AL224),$AL224&lt;&gt;0),ROUND($Q224/$AL224*100,1),"")</f>
        <v/>
      </c>
      <c r="AI224" s="48">
        <f>IF(ISNUMBER($S224),IF($S224&lt;=1,"Yes","No"),"n/a")</f>
        <v/>
      </c>
      <c r="AJ224" s="48">
        <f>IF(ISNUMBER($S224),ROUND(MAX(0,MIN(100,100-$S224*2.5-IF(ISNUMBER($T224),$T224,0)*0.12+IF($S224&lt;=1,12,0))),0),"")</f>
        <v/>
      </c>
      <c r="AK224" s="48">
        <f>IF(ISNUMBER($Q224),IF($Q224&gt;=100,20,IF($Q224&gt;=30,10,0)),0)+IF(ISNUMBER($R224),IF($R224&gt;=100,20,0),0)+IF(ISNUMBER($P224),IF($P224&gt;=150,20,IF($P224&gt;=50,12,5)),0)+IF(ISNUMBER($S224),IF($S224&lt;=1,15,0),0)</f>
        <v/>
      </c>
      <c r="AL224" s="48" t="n">
        <v>480</v>
      </c>
      <c r="AM224" s="49" t="n"/>
      <c r="AN224" s="48">
        <f>IF(AND(ISNUMBER($P224),ISNUMBER($AL224),$AL224&lt;&gt;0),IF(OR($P224&gt;180,$P224/$AL224*1000&gt;400),"Over ceiling, confirm SKU","Within"),"n/a")</f>
        <v/>
      </c>
      <c r="AO224" s="51" t="n"/>
      <c r="AP224" s="51" t="n"/>
      <c r="AQ224" s="51" t="n"/>
      <c r="AR224" s="34" t="inlineStr">
        <is>
          <t>No enrichment entry, to confirm</t>
        </is>
      </c>
      <c r="AS224" s="34" t="inlineStr">
        <is>
          <t>BLANK -&gt; requires live Amazon.ca capture</t>
        </is>
      </c>
      <c r="AT224" s="34" t="inlineStr">
        <is>
          <t>Unverified commercial data</t>
        </is>
      </c>
    </row>
    <row r="225" ht="28" customHeight="1">
      <c r="A225" s="34" t="inlineStr">
        <is>
          <t>Health-Ade</t>
        </is>
      </c>
      <c r="B225" s="34" t="inlineStr">
        <is>
          <t>Health-Ade Kombucha | Pink Lady Apple | single 473mL</t>
        </is>
      </c>
      <c r="C225" s="34" t="inlineStr">
        <is>
          <t>3) Functional beverage (still/sparkling)</t>
        </is>
      </c>
      <c r="D225" s="34" t="inlineStr">
        <is>
          <t>473 mL bottle</t>
        </is>
      </c>
      <c r="E225" s="48" t="n">
        <v>1</v>
      </c>
      <c r="F225" s="49" t="n"/>
      <c r="G225" s="50">
        <f>IF(AND(ISNUMBER($F225),ISNUMBER($E225),$E225&lt;&gt;0),$F225/$E225,"")</f>
        <v/>
      </c>
      <c r="H225" s="50">
        <f>IF(AND(ISNUMBER($F225),ISNUMBER($AL225),ISNUMBER($E225),($AL225*$E225)&lt;&gt;0),$F225/($AL225*$E225)*100,"")</f>
        <v/>
      </c>
      <c r="I225" s="51" t="n"/>
      <c r="J225" s="52" t="n"/>
      <c r="K225" s="50">
        <f>IF(AND(ISNUMBER($F225),ISNUMBER($J225)),$F225*(1-$J225),"")</f>
        <v/>
      </c>
      <c r="L225" s="51" t="n"/>
      <c r="M225" s="51" t="n"/>
      <c r="N225" s="50">
        <f>IF(ISNUMBER($F225),($F225-IF(ISNUMBER($AM225),$AM225,0))*(1-IF(ISNUMBER($J225),$J225,0)),"")</f>
        <v/>
      </c>
      <c r="O225" s="34" t="inlineStr">
        <is>
          <t>Pink Lady Apple</t>
        </is>
      </c>
      <c r="P225" s="48" t="n">
        <v>15</v>
      </c>
      <c r="Q225" s="48" t="n">
        <v>10</v>
      </c>
      <c r="R225" s="34" t="inlineStr">
        <is>
          <t>Not listed</t>
        </is>
      </c>
      <c r="S225" s="48" t="n">
        <v>7</v>
      </c>
      <c r="T225" s="48" t="n">
        <v>35</v>
      </c>
      <c r="U225" s="34" t="inlineStr">
        <is>
          <t>Naturally fermented (residual)</t>
        </is>
      </c>
      <c r="V225" s="34" t="inlineStr">
        <is>
          <t>Probiotics, organic, gut health, glass bottle quality</t>
        </is>
      </c>
      <c r="W225" s="51" t="n"/>
      <c r="X225" s="51" t="n"/>
      <c r="Y225" s="51" t="n"/>
      <c r="Z225" s="51" t="n"/>
      <c r="AA225" s="34" t="inlineStr">
        <is>
          <t>Medium</t>
        </is>
      </c>
      <c r="AB225" s="34" t="inlineStr">
        <is>
          <t>Premium kombucha; strong natural channel</t>
        </is>
      </c>
      <c r="AC225" s="34" t="inlineStr">
        <is>
          <t>Premium small batch organic kombucha</t>
        </is>
      </c>
      <c r="AD225" s="34" t="inlineStr">
        <is>
          <t>Premium organic kombucha taste and quality cues.</t>
        </is>
      </c>
      <c r="AE225" s="51" t="n"/>
      <c r="AF225" s="53">
        <f>IF(AND(ISNUMBER($P225),ISNUMBER($AL225),$AL225&lt;&gt;0),ROUND($P225/$AL225*100,1),"")</f>
        <v/>
      </c>
      <c r="AG225" s="54">
        <f>IF(AND(ISNUMBER($S225),ISNUMBER($AL225),$AL225&lt;&gt;0),ROUND($S225/$AL225*100,2),"")</f>
        <v/>
      </c>
      <c r="AH225" s="53">
        <f>IF(AND(ISNUMBER($Q225),ISNUMBER($AL225),$AL225&lt;&gt;0),ROUND($Q225/$AL225*100,1),"")</f>
        <v/>
      </c>
      <c r="AI225" s="48">
        <f>IF(ISNUMBER($S225),IF($S225&lt;=1,"Yes","No"),"n/a")</f>
        <v/>
      </c>
      <c r="AJ225" s="48">
        <f>IF(ISNUMBER($S225),ROUND(MAX(0,MIN(100,100-$S225*2.5-IF(ISNUMBER($T225),$T225,0)*0.12+IF($S225&lt;=1,12,0))),0),"")</f>
        <v/>
      </c>
      <c r="AK225" s="48">
        <f>IF(ISNUMBER($Q225),IF($Q225&gt;=100,20,IF($Q225&gt;=30,10,0)),0)+IF(ISNUMBER($R225),IF($R225&gt;=100,20,0),0)+IF(ISNUMBER($P225),IF($P225&gt;=150,20,IF($P225&gt;=50,12,5)),0)+IF(ISNUMBER($S225),IF($S225&lt;=1,15,0),0)</f>
        <v/>
      </c>
      <c r="AL225" s="48" t="n">
        <v>473</v>
      </c>
      <c r="AM225" s="49" t="n"/>
      <c r="AN225" s="48">
        <f>IF(AND(ISNUMBER($P225),ISNUMBER($AL225),$AL225&lt;&gt;0),IF(OR($P225&gt;180,$P225/$AL225*1000&gt;400),"Over ceiling, confirm SKU","Within"),"n/a")</f>
        <v/>
      </c>
      <c r="AO225" s="51" t="n"/>
      <c r="AP225" s="51" t="n"/>
      <c r="AQ225" s="51" t="n"/>
      <c r="AR225" s="34" t="inlineStr">
        <is>
          <t>Recalled, batch confirmed, to confirm</t>
        </is>
      </c>
      <c r="AS225" s="34" t="inlineStr">
        <is>
          <t>BLANK -&gt; requires live Amazon.ca capture</t>
        </is>
      </c>
      <c r="AT225" s="34" t="inlineStr">
        <is>
          <t>Unverified commercial data</t>
        </is>
      </c>
    </row>
    <row r="226" ht="28" customHeight="1">
      <c r="A226" s="34" t="inlineStr">
        <is>
          <t>Health-Ade</t>
        </is>
      </c>
      <c r="B226" s="34" t="inlineStr">
        <is>
          <t>Health-Ade Kombucha | Pink Lady Apple | 8 pack 473mL</t>
        </is>
      </c>
      <c r="C226" s="34" t="inlineStr">
        <is>
          <t>3) Functional beverage (still/sparkling)</t>
        </is>
      </c>
      <c r="D226" s="34" t="inlineStr">
        <is>
          <t>473 mL bottle</t>
        </is>
      </c>
      <c r="E226" s="48" t="n">
        <v>8</v>
      </c>
      <c r="F226" s="49" t="n"/>
      <c r="G226" s="50">
        <f>IF(AND(ISNUMBER($F226),ISNUMBER($E226),$E226&lt;&gt;0),$F226/$E226,"")</f>
        <v/>
      </c>
      <c r="H226" s="50">
        <f>IF(AND(ISNUMBER($F226),ISNUMBER($AL226),ISNUMBER($E226),($AL226*$E226)&lt;&gt;0),$F226/($AL226*$E226)*100,"")</f>
        <v/>
      </c>
      <c r="I226" s="51" t="n"/>
      <c r="J226" s="52" t="n"/>
      <c r="K226" s="50">
        <f>IF(AND(ISNUMBER($F226),ISNUMBER($J226)),$F226*(1-$J226),"")</f>
        <v/>
      </c>
      <c r="L226" s="51" t="n"/>
      <c r="M226" s="51" t="n"/>
      <c r="N226" s="50">
        <f>IF(ISNUMBER($F226),($F226-IF(ISNUMBER($AM226),$AM226,0))*(1-IF(ISNUMBER($J226),$J226,0)),"")</f>
        <v/>
      </c>
      <c r="O226" s="34" t="inlineStr">
        <is>
          <t>Pink Lady Apple</t>
        </is>
      </c>
      <c r="P226" s="48" t="n">
        <v>15</v>
      </c>
      <c r="Q226" s="48" t="n">
        <v>10</v>
      </c>
      <c r="R226" s="34" t="inlineStr">
        <is>
          <t>Not listed</t>
        </is>
      </c>
      <c r="S226" s="48" t="n">
        <v>7</v>
      </c>
      <c r="T226" s="48" t="n">
        <v>35</v>
      </c>
      <c r="U226" s="34" t="inlineStr">
        <is>
          <t>Naturally fermented (residual)</t>
        </is>
      </c>
      <c r="V226" s="34" t="inlineStr">
        <is>
          <t>Probiotics, organic, gut health, glass bottle quality</t>
        </is>
      </c>
      <c r="W226" s="51" t="n"/>
      <c r="X226" s="51" t="n"/>
      <c r="Y226" s="51" t="n"/>
      <c r="Z226" s="51" t="n"/>
      <c r="AA226" s="34" t="inlineStr">
        <is>
          <t>Medium</t>
        </is>
      </c>
      <c r="AB226" s="34" t="inlineStr">
        <is>
          <t>Premium kombucha; strong natural channel</t>
        </is>
      </c>
      <c r="AC226" s="34" t="inlineStr">
        <is>
          <t>Premium small batch organic kombucha</t>
        </is>
      </c>
      <c r="AD226" s="34" t="inlineStr">
        <is>
          <t>Premium organic kombucha taste and quality cues.</t>
        </is>
      </c>
      <c r="AE226" s="51" t="n"/>
      <c r="AF226" s="53">
        <f>IF(AND(ISNUMBER($P226),ISNUMBER($AL226),$AL226&lt;&gt;0),ROUND($P226/$AL226*100,1),"")</f>
        <v/>
      </c>
      <c r="AG226" s="54">
        <f>IF(AND(ISNUMBER($S226),ISNUMBER($AL226),$AL226&lt;&gt;0),ROUND($S226/$AL226*100,2),"")</f>
        <v/>
      </c>
      <c r="AH226" s="53">
        <f>IF(AND(ISNUMBER($Q226),ISNUMBER($AL226),$AL226&lt;&gt;0),ROUND($Q226/$AL226*100,1),"")</f>
        <v/>
      </c>
      <c r="AI226" s="48">
        <f>IF(ISNUMBER($S226),IF($S226&lt;=1,"Yes","No"),"n/a")</f>
        <v/>
      </c>
      <c r="AJ226" s="48">
        <f>IF(ISNUMBER($S226),ROUND(MAX(0,MIN(100,100-$S226*2.5-IF(ISNUMBER($T226),$T226,0)*0.12+IF($S226&lt;=1,12,0))),0),"")</f>
        <v/>
      </c>
      <c r="AK226" s="48">
        <f>IF(ISNUMBER($Q226),IF($Q226&gt;=100,20,IF($Q226&gt;=30,10,0)),0)+IF(ISNUMBER($R226),IF($R226&gt;=100,20,0),0)+IF(ISNUMBER($P226),IF($P226&gt;=150,20,IF($P226&gt;=50,12,5)),0)+IF(ISNUMBER($S226),IF($S226&lt;=1,15,0),0)</f>
        <v/>
      </c>
      <c r="AL226" s="48" t="n">
        <v>473</v>
      </c>
      <c r="AM226" s="49" t="n"/>
      <c r="AN226" s="48">
        <f>IF(AND(ISNUMBER($P226),ISNUMBER($AL226),$AL226&lt;&gt;0),IF(OR($P226&gt;180,$P226/$AL226*1000&gt;400),"Over ceiling, confirm SKU","Within"),"n/a")</f>
        <v/>
      </c>
      <c r="AO226" s="51" t="n"/>
      <c r="AP226" s="51" t="n"/>
      <c r="AQ226" s="51" t="n"/>
      <c r="AR226" s="34" t="inlineStr">
        <is>
          <t>Recalled, batch confirmed, to confirm</t>
        </is>
      </c>
      <c r="AS226" s="34" t="inlineStr">
        <is>
          <t>BLANK -&gt; requires live Amazon.ca capture</t>
        </is>
      </c>
      <c r="AT226" s="34" t="inlineStr">
        <is>
          <t>Unverified commercial data</t>
        </is>
      </c>
    </row>
    <row r="227" ht="28" customHeight="1">
      <c r="A227" s="34" t="inlineStr">
        <is>
          <t>Health-Ade</t>
        </is>
      </c>
      <c r="B227" s="34" t="inlineStr">
        <is>
          <t>Health-Ade Kombucha | Pink Lady Apple | 12 pack 473mL</t>
        </is>
      </c>
      <c r="C227" s="34" t="inlineStr">
        <is>
          <t>3) Functional beverage (still/sparkling)</t>
        </is>
      </c>
      <c r="D227" s="34" t="inlineStr">
        <is>
          <t>473 mL bottle</t>
        </is>
      </c>
      <c r="E227" s="48" t="n">
        <v>12</v>
      </c>
      <c r="F227" s="49" t="n"/>
      <c r="G227" s="50">
        <f>IF(AND(ISNUMBER($F227),ISNUMBER($E227),$E227&lt;&gt;0),$F227/$E227,"")</f>
        <v/>
      </c>
      <c r="H227" s="50">
        <f>IF(AND(ISNUMBER($F227),ISNUMBER($AL227),ISNUMBER($E227),($AL227*$E227)&lt;&gt;0),$F227/($AL227*$E227)*100,"")</f>
        <v/>
      </c>
      <c r="I227" s="51" t="n"/>
      <c r="J227" s="52" t="n"/>
      <c r="K227" s="50">
        <f>IF(AND(ISNUMBER($F227),ISNUMBER($J227)),$F227*(1-$J227),"")</f>
        <v/>
      </c>
      <c r="L227" s="51" t="n"/>
      <c r="M227" s="51" t="n"/>
      <c r="N227" s="50">
        <f>IF(ISNUMBER($F227),($F227-IF(ISNUMBER($AM227),$AM227,0))*(1-IF(ISNUMBER($J227),$J227,0)),"")</f>
        <v/>
      </c>
      <c r="O227" s="34" t="inlineStr">
        <is>
          <t>Pink Lady Apple</t>
        </is>
      </c>
      <c r="P227" s="48" t="n">
        <v>15</v>
      </c>
      <c r="Q227" s="48" t="n">
        <v>10</v>
      </c>
      <c r="R227" s="34" t="inlineStr">
        <is>
          <t>Not listed</t>
        </is>
      </c>
      <c r="S227" s="48" t="n">
        <v>7</v>
      </c>
      <c r="T227" s="48" t="n">
        <v>35</v>
      </c>
      <c r="U227" s="34" t="inlineStr">
        <is>
          <t>Naturally fermented (residual)</t>
        </is>
      </c>
      <c r="V227" s="34" t="inlineStr">
        <is>
          <t>Probiotics, organic, gut health, glass bottle quality</t>
        </is>
      </c>
      <c r="W227" s="51" t="n"/>
      <c r="X227" s="51" t="n"/>
      <c r="Y227" s="51" t="n"/>
      <c r="Z227" s="51" t="n"/>
      <c r="AA227" s="34" t="inlineStr">
        <is>
          <t>Medium</t>
        </is>
      </c>
      <c r="AB227" s="34" t="inlineStr">
        <is>
          <t>Premium kombucha; strong natural channel</t>
        </is>
      </c>
      <c r="AC227" s="34" t="inlineStr">
        <is>
          <t>Premium small batch organic kombucha</t>
        </is>
      </c>
      <c r="AD227" s="34" t="inlineStr">
        <is>
          <t>Premium organic kombucha taste and quality cues.</t>
        </is>
      </c>
      <c r="AE227" s="51" t="n"/>
      <c r="AF227" s="53">
        <f>IF(AND(ISNUMBER($P227),ISNUMBER($AL227),$AL227&lt;&gt;0),ROUND($P227/$AL227*100,1),"")</f>
        <v/>
      </c>
      <c r="AG227" s="54">
        <f>IF(AND(ISNUMBER($S227),ISNUMBER($AL227),$AL227&lt;&gt;0),ROUND($S227/$AL227*100,2),"")</f>
        <v/>
      </c>
      <c r="AH227" s="53">
        <f>IF(AND(ISNUMBER($Q227),ISNUMBER($AL227),$AL227&lt;&gt;0),ROUND($Q227/$AL227*100,1),"")</f>
        <v/>
      </c>
      <c r="AI227" s="48">
        <f>IF(ISNUMBER($S227),IF($S227&lt;=1,"Yes","No"),"n/a")</f>
        <v/>
      </c>
      <c r="AJ227" s="48">
        <f>IF(ISNUMBER($S227),ROUND(MAX(0,MIN(100,100-$S227*2.5-IF(ISNUMBER($T227),$T227,0)*0.12+IF($S227&lt;=1,12,0))),0),"")</f>
        <v/>
      </c>
      <c r="AK227" s="48">
        <f>IF(ISNUMBER($Q227),IF($Q227&gt;=100,20,IF($Q227&gt;=30,10,0)),0)+IF(ISNUMBER($R227),IF($R227&gt;=100,20,0),0)+IF(ISNUMBER($P227),IF($P227&gt;=150,20,IF($P227&gt;=50,12,5)),0)+IF(ISNUMBER($S227),IF($S227&lt;=1,15,0),0)</f>
        <v/>
      </c>
      <c r="AL227" s="48" t="n">
        <v>473</v>
      </c>
      <c r="AM227" s="49" t="n"/>
      <c r="AN227" s="48">
        <f>IF(AND(ISNUMBER($P227),ISNUMBER($AL227),$AL227&lt;&gt;0),IF(OR($P227&gt;180,$P227/$AL227*1000&gt;400),"Over ceiling, confirm SKU","Within"),"n/a")</f>
        <v/>
      </c>
      <c r="AO227" s="51" t="n"/>
      <c r="AP227" s="51" t="n"/>
      <c r="AQ227" s="51" t="n"/>
      <c r="AR227" s="34" t="inlineStr">
        <is>
          <t>Recalled, batch confirmed, to confirm</t>
        </is>
      </c>
      <c r="AS227" s="34" t="inlineStr">
        <is>
          <t>BLANK -&gt; requires live Amazon.ca capture</t>
        </is>
      </c>
      <c r="AT227" s="34" t="inlineStr">
        <is>
          <t>Unverified commercial data</t>
        </is>
      </c>
    </row>
    <row r="228" ht="28" customHeight="1">
      <c r="A228" s="34" t="inlineStr">
        <is>
          <t>Health-Ade</t>
        </is>
      </c>
      <c r="B228" s="34" t="inlineStr">
        <is>
          <t>Health-Ade Kombucha | Pink Lady Apple | 18 pack 473mL</t>
        </is>
      </c>
      <c r="C228" s="34" t="inlineStr">
        <is>
          <t>3) Functional beverage (still/sparkling)</t>
        </is>
      </c>
      <c r="D228" s="34" t="inlineStr">
        <is>
          <t>473 mL bottle</t>
        </is>
      </c>
      <c r="E228" s="48" t="n">
        <v>18</v>
      </c>
      <c r="F228" s="49" t="n"/>
      <c r="G228" s="50">
        <f>IF(AND(ISNUMBER($F228),ISNUMBER($E228),$E228&lt;&gt;0),$F228/$E228,"")</f>
        <v/>
      </c>
      <c r="H228" s="50">
        <f>IF(AND(ISNUMBER($F228),ISNUMBER($AL228),ISNUMBER($E228),($AL228*$E228)&lt;&gt;0),$F228/($AL228*$E228)*100,"")</f>
        <v/>
      </c>
      <c r="I228" s="51" t="n"/>
      <c r="J228" s="52" t="n"/>
      <c r="K228" s="50">
        <f>IF(AND(ISNUMBER($F228),ISNUMBER($J228)),$F228*(1-$J228),"")</f>
        <v/>
      </c>
      <c r="L228" s="51" t="n"/>
      <c r="M228" s="51" t="n"/>
      <c r="N228" s="50">
        <f>IF(ISNUMBER($F228),($F228-IF(ISNUMBER($AM228),$AM228,0))*(1-IF(ISNUMBER($J228),$J228,0)),"")</f>
        <v/>
      </c>
      <c r="O228" s="34" t="inlineStr">
        <is>
          <t>Pink Lady Apple</t>
        </is>
      </c>
      <c r="P228" s="48" t="n">
        <v>15</v>
      </c>
      <c r="Q228" s="48" t="n">
        <v>10</v>
      </c>
      <c r="R228" s="34" t="inlineStr">
        <is>
          <t>Not listed</t>
        </is>
      </c>
      <c r="S228" s="48" t="n">
        <v>7</v>
      </c>
      <c r="T228" s="48" t="n">
        <v>35</v>
      </c>
      <c r="U228" s="34" t="inlineStr">
        <is>
          <t>Naturally fermented (residual)</t>
        </is>
      </c>
      <c r="V228" s="34" t="inlineStr">
        <is>
          <t>Probiotics, organic, gut health, glass bottle quality</t>
        </is>
      </c>
      <c r="W228" s="51" t="n"/>
      <c r="X228" s="51" t="n"/>
      <c r="Y228" s="51" t="n"/>
      <c r="Z228" s="51" t="n"/>
      <c r="AA228" s="34" t="inlineStr">
        <is>
          <t>Medium</t>
        </is>
      </c>
      <c r="AB228" s="34" t="inlineStr">
        <is>
          <t>Premium kombucha; strong natural channel</t>
        </is>
      </c>
      <c r="AC228" s="34" t="inlineStr">
        <is>
          <t>Premium small batch organic kombucha</t>
        </is>
      </c>
      <c r="AD228" s="34" t="inlineStr">
        <is>
          <t>Premium organic kombucha taste and quality cues.</t>
        </is>
      </c>
      <c r="AE228" s="51" t="n"/>
      <c r="AF228" s="53">
        <f>IF(AND(ISNUMBER($P228),ISNUMBER($AL228),$AL228&lt;&gt;0),ROUND($P228/$AL228*100,1),"")</f>
        <v/>
      </c>
      <c r="AG228" s="54">
        <f>IF(AND(ISNUMBER($S228),ISNUMBER($AL228),$AL228&lt;&gt;0),ROUND($S228/$AL228*100,2),"")</f>
        <v/>
      </c>
      <c r="AH228" s="53">
        <f>IF(AND(ISNUMBER($Q228),ISNUMBER($AL228),$AL228&lt;&gt;0),ROUND($Q228/$AL228*100,1),"")</f>
        <v/>
      </c>
      <c r="AI228" s="48">
        <f>IF(ISNUMBER($S228),IF($S228&lt;=1,"Yes","No"),"n/a")</f>
        <v/>
      </c>
      <c r="AJ228" s="48">
        <f>IF(ISNUMBER($S228),ROUND(MAX(0,MIN(100,100-$S228*2.5-IF(ISNUMBER($T228),$T228,0)*0.12+IF($S228&lt;=1,12,0))),0),"")</f>
        <v/>
      </c>
      <c r="AK228" s="48">
        <f>IF(ISNUMBER($Q228),IF($Q228&gt;=100,20,IF($Q228&gt;=30,10,0)),0)+IF(ISNUMBER($R228),IF($R228&gt;=100,20,0),0)+IF(ISNUMBER($P228),IF($P228&gt;=150,20,IF($P228&gt;=50,12,5)),0)+IF(ISNUMBER($S228),IF($S228&lt;=1,15,0),0)</f>
        <v/>
      </c>
      <c r="AL228" s="48" t="n">
        <v>473</v>
      </c>
      <c r="AM228" s="49" t="n"/>
      <c r="AN228" s="48">
        <f>IF(AND(ISNUMBER($P228),ISNUMBER($AL228),$AL228&lt;&gt;0),IF(OR($P228&gt;180,$P228/$AL228*1000&gt;400),"Over ceiling, confirm SKU","Within"),"n/a")</f>
        <v/>
      </c>
      <c r="AO228" s="51" t="n"/>
      <c r="AP228" s="51" t="n"/>
      <c r="AQ228" s="51" t="n"/>
      <c r="AR228" s="34" t="inlineStr">
        <is>
          <t>Recalled, batch confirmed, to confirm</t>
        </is>
      </c>
      <c r="AS228" s="34" t="inlineStr">
        <is>
          <t>BLANK -&gt; requires live Amazon.ca capture</t>
        </is>
      </c>
      <c r="AT228" s="34" t="inlineStr">
        <is>
          <t>Unverified commercial data</t>
        </is>
      </c>
    </row>
    <row r="229" ht="28" customHeight="1">
      <c r="A229" s="34" t="inlineStr">
        <is>
          <t>Health-Ade</t>
        </is>
      </c>
      <c r="B229" s="34" t="inlineStr">
        <is>
          <t>Health-Ade Kombucha | Pink Lady Apple | 24 pack 473mL</t>
        </is>
      </c>
      <c r="C229" s="34" t="inlineStr">
        <is>
          <t>3) Functional beverage (still/sparkling)</t>
        </is>
      </c>
      <c r="D229" s="34" t="inlineStr">
        <is>
          <t>473 mL bottle</t>
        </is>
      </c>
      <c r="E229" s="48" t="n">
        <v>24</v>
      </c>
      <c r="F229" s="49" t="n"/>
      <c r="G229" s="50">
        <f>IF(AND(ISNUMBER($F229),ISNUMBER($E229),$E229&lt;&gt;0),$F229/$E229,"")</f>
        <v/>
      </c>
      <c r="H229" s="50">
        <f>IF(AND(ISNUMBER($F229),ISNUMBER($AL229),ISNUMBER($E229),($AL229*$E229)&lt;&gt;0),$F229/($AL229*$E229)*100,"")</f>
        <v/>
      </c>
      <c r="I229" s="51" t="n"/>
      <c r="J229" s="52" t="n"/>
      <c r="K229" s="50">
        <f>IF(AND(ISNUMBER($F229),ISNUMBER($J229)),$F229*(1-$J229),"")</f>
        <v/>
      </c>
      <c r="L229" s="51" t="n"/>
      <c r="M229" s="51" t="n"/>
      <c r="N229" s="50">
        <f>IF(ISNUMBER($F229),($F229-IF(ISNUMBER($AM229),$AM229,0))*(1-IF(ISNUMBER($J229),$J229,0)),"")</f>
        <v/>
      </c>
      <c r="O229" s="34" t="inlineStr">
        <is>
          <t>Pink Lady Apple</t>
        </is>
      </c>
      <c r="P229" s="48" t="n">
        <v>15</v>
      </c>
      <c r="Q229" s="48" t="n">
        <v>10</v>
      </c>
      <c r="R229" s="34" t="inlineStr">
        <is>
          <t>Not listed</t>
        </is>
      </c>
      <c r="S229" s="48" t="n">
        <v>7</v>
      </c>
      <c r="T229" s="48" t="n">
        <v>35</v>
      </c>
      <c r="U229" s="34" t="inlineStr">
        <is>
          <t>Naturally fermented (residual)</t>
        </is>
      </c>
      <c r="V229" s="34" t="inlineStr">
        <is>
          <t>Probiotics, organic, gut health, glass bottle quality</t>
        </is>
      </c>
      <c r="W229" s="51" t="n"/>
      <c r="X229" s="51" t="n"/>
      <c r="Y229" s="51" t="n"/>
      <c r="Z229" s="51" t="n"/>
      <c r="AA229" s="34" t="inlineStr">
        <is>
          <t>Medium</t>
        </is>
      </c>
      <c r="AB229" s="34" t="inlineStr">
        <is>
          <t>Premium kombucha; strong natural channel</t>
        </is>
      </c>
      <c r="AC229" s="34" t="inlineStr">
        <is>
          <t>Premium small batch organic kombucha</t>
        </is>
      </c>
      <c r="AD229" s="34" t="inlineStr">
        <is>
          <t>Premium organic kombucha taste and quality cues.</t>
        </is>
      </c>
      <c r="AE229" s="51" t="n"/>
      <c r="AF229" s="53">
        <f>IF(AND(ISNUMBER($P229),ISNUMBER($AL229),$AL229&lt;&gt;0),ROUND($P229/$AL229*100,1),"")</f>
        <v/>
      </c>
      <c r="AG229" s="54">
        <f>IF(AND(ISNUMBER($S229),ISNUMBER($AL229),$AL229&lt;&gt;0),ROUND($S229/$AL229*100,2),"")</f>
        <v/>
      </c>
      <c r="AH229" s="53">
        <f>IF(AND(ISNUMBER($Q229),ISNUMBER($AL229),$AL229&lt;&gt;0),ROUND($Q229/$AL229*100,1),"")</f>
        <v/>
      </c>
      <c r="AI229" s="48">
        <f>IF(ISNUMBER($S229),IF($S229&lt;=1,"Yes","No"),"n/a")</f>
        <v/>
      </c>
      <c r="AJ229" s="48">
        <f>IF(ISNUMBER($S229),ROUND(MAX(0,MIN(100,100-$S229*2.5-IF(ISNUMBER($T229),$T229,0)*0.12+IF($S229&lt;=1,12,0))),0),"")</f>
        <v/>
      </c>
      <c r="AK229" s="48">
        <f>IF(ISNUMBER($Q229),IF($Q229&gt;=100,20,IF($Q229&gt;=30,10,0)),0)+IF(ISNUMBER($R229),IF($R229&gt;=100,20,0),0)+IF(ISNUMBER($P229),IF($P229&gt;=150,20,IF($P229&gt;=50,12,5)),0)+IF(ISNUMBER($S229),IF($S229&lt;=1,15,0),0)</f>
        <v/>
      </c>
      <c r="AL229" s="48" t="n">
        <v>473</v>
      </c>
      <c r="AM229" s="49" t="n"/>
      <c r="AN229" s="48">
        <f>IF(AND(ISNUMBER($P229),ISNUMBER($AL229),$AL229&lt;&gt;0),IF(OR($P229&gt;180,$P229/$AL229*1000&gt;400),"Over ceiling, confirm SKU","Within"),"n/a")</f>
        <v/>
      </c>
      <c r="AO229" s="51" t="n"/>
      <c r="AP229" s="51" t="n"/>
      <c r="AQ229" s="51" t="n"/>
      <c r="AR229" s="34" t="inlineStr">
        <is>
          <t>Recalled, batch confirmed, to confirm</t>
        </is>
      </c>
      <c r="AS229" s="34" t="inlineStr">
        <is>
          <t>BLANK -&gt; requires live Amazon.ca capture</t>
        </is>
      </c>
      <c r="AT229" s="34" t="inlineStr">
        <is>
          <t>Unverified commercial data</t>
        </is>
      </c>
    </row>
    <row r="230" ht="28" customHeight="1">
      <c r="A230" s="34" t="inlineStr">
        <is>
          <t>Health-Ade</t>
        </is>
      </c>
      <c r="B230" s="34" t="inlineStr">
        <is>
          <t>Health-Ade Kombucha | Pomegranate | single 473mL</t>
        </is>
      </c>
      <c r="C230" s="34" t="inlineStr">
        <is>
          <t>3) Functional beverage (still/sparkling)</t>
        </is>
      </c>
      <c r="D230" s="34" t="inlineStr">
        <is>
          <t>473 mL bottle</t>
        </is>
      </c>
      <c r="E230" s="48" t="n">
        <v>1</v>
      </c>
      <c r="F230" s="49" t="n"/>
      <c r="G230" s="50">
        <f>IF(AND(ISNUMBER($F230),ISNUMBER($E230),$E230&lt;&gt;0),$F230/$E230,"")</f>
        <v/>
      </c>
      <c r="H230" s="50">
        <f>IF(AND(ISNUMBER($F230),ISNUMBER($AL230),ISNUMBER($E230),($AL230*$E230)&lt;&gt;0),$F230/($AL230*$E230)*100,"")</f>
        <v/>
      </c>
      <c r="I230" s="51" t="n"/>
      <c r="J230" s="52" t="n"/>
      <c r="K230" s="50">
        <f>IF(AND(ISNUMBER($F230),ISNUMBER($J230)),$F230*(1-$J230),"")</f>
        <v/>
      </c>
      <c r="L230" s="51" t="n"/>
      <c r="M230" s="51" t="n"/>
      <c r="N230" s="50">
        <f>IF(ISNUMBER($F230),($F230-IF(ISNUMBER($AM230),$AM230,0))*(1-IF(ISNUMBER($J230),$J230,0)),"")</f>
        <v/>
      </c>
      <c r="O230" s="34" t="inlineStr">
        <is>
          <t>Pomegranate</t>
        </is>
      </c>
      <c r="P230" s="48" t="n">
        <v>15</v>
      </c>
      <c r="Q230" s="48" t="n">
        <v>10</v>
      </c>
      <c r="R230" s="34" t="inlineStr">
        <is>
          <t>Not listed</t>
        </is>
      </c>
      <c r="S230" s="48" t="n">
        <v>7</v>
      </c>
      <c r="T230" s="48" t="n">
        <v>35</v>
      </c>
      <c r="U230" s="34" t="inlineStr">
        <is>
          <t>Naturally fermented (residual)</t>
        </is>
      </c>
      <c r="V230" s="34" t="inlineStr">
        <is>
          <t>Probiotics, organic, gut health, glass bottle quality</t>
        </is>
      </c>
      <c r="W230" s="51" t="n"/>
      <c r="X230" s="51" t="n"/>
      <c r="Y230" s="51" t="n"/>
      <c r="Z230" s="51" t="n"/>
      <c r="AA230" s="34" t="inlineStr">
        <is>
          <t>Medium</t>
        </is>
      </c>
      <c r="AB230" s="34" t="inlineStr">
        <is>
          <t>Premium kombucha; strong natural channel</t>
        </is>
      </c>
      <c r="AC230" s="34" t="inlineStr">
        <is>
          <t>Premium small batch organic kombucha</t>
        </is>
      </c>
      <c r="AD230" s="34" t="inlineStr">
        <is>
          <t>Premium organic kombucha taste and quality cues.</t>
        </is>
      </c>
      <c r="AE230" s="51" t="n"/>
      <c r="AF230" s="53">
        <f>IF(AND(ISNUMBER($P230),ISNUMBER($AL230),$AL230&lt;&gt;0),ROUND($P230/$AL230*100,1),"")</f>
        <v/>
      </c>
      <c r="AG230" s="54">
        <f>IF(AND(ISNUMBER($S230),ISNUMBER($AL230),$AL230&lt;&gt;0),ROUND($S230/$AL230*100,2),"")</f>
        <v/>
      </c>
      <c r="AH230" s="53">
        <f>IF(AND(ISNUMBER($Q230),ISNUMBER($AL230),$AL230&lt;&gt;0),ROUND($Q230/$AL230*100,1),"")</f>
        <v/>
      </c>
      <c r="AI230" s="48">
        <f>IF(ISNUMBER($S230),IF($S230&lt;=1,"Yes","No"),"n/a")</f>
        <v/>
      </c>
      <c r="AJ230" s="48">
        <f>IF(ISNUMBER($S230),ROUND(MAX(0,MIN(100,100-$S230*2.5-IF(ISNUMBER($T230),$T230,0)*0.12+IF($S230&lt;=1,12,0))),0),"")</f>
        <v/>
      </c>
      <c r="AK230" s="48">
        <f>IF(ISNUMBER($Q230),IF($Q230&gt;=100,20,IF($Q230&gt;=30,10,0)),0)+IF(ISNUMBER($R230),IF($R230&gt;=100,20,0),0)+IF(ISNUMBER($P230),IF($P230&gt;=150,20,IF($P230&gt;=50,12,5)),0)+IF(ISNUMBER($S230),IF($S230&lt;=1,15,0),0)</f>
        <v/>
      </c>
      <c r="AL230" s="48" t="n">
        <v>473</v>
      </c>
      <c r="AM230" s="49" t="n"/>
      <c r="AN230" s="48">
        <f>IF(AND(ISNUMBER($P230),ISNUMBER($AL230),$AL230&lt;&gt;0),IF(OR($P230&gt;180,$P230/$AL230*1000&gt;400),"Over ceiling, confirm SKU","Within"),"n/a")</f>
        <v/>
      </c>
      <c r="AO230" s="51" t="n"/>
      <c r="AP230" s="51" t="n"/>
      <c r="AQ230" s="51" t="n"/>
      <c r="AR230" s="34" t="inlineStr">
        <is>
          <t>Recalled, batch confirmed, to confirm</t>
        </is>
      </c>
      <c r="AS230" s="34" t="inlineStr">
        <is>
          <t>BLANK -&gt; requires live Amazon.ca capture</t>
        </is>
      </c>
      <c r="AT230" s="34" t="inlineStr">
        <is>
          <t>Unverified commercial data</t>
        </is>
      </c>
    </row>
    <row r="231" ht="28" customHeight="1">
      <c r="A231" s="34" t="inlineStr">
        <is>
          <t>Health-Ade</t>
        </is>
      </c>
      <c r="B231" s="34" t="inlineStr">
        <is>
          <t>Health-Ade Kombucha | Pomegranate | 8 pack 473mL</t>
        </is>
      </c>
      <c r="C231" s="34" t="inlineStr">
        <is>
          <t>3) Functional beverage (still/sparkling)</t>
        </is>
      </c>
      <c r="D231" s="34" t="inlineStr">
        <is>
          <t>473 mL bottle</t>
        </is>
      </c>
      <c r="E231" s="48" t="n">
        <v>8</v>
      </c>
      <c r="F231" s="49" t="n"/>
      <c r="G231" s="50">
        <f>IF(AND(ISNUMBER($F231),ISNUMBER($E231),$E231&lt;&gt;0),$F231/$E231,"")</f>
        <v/>
      </c>
      <c r="H231" s="50">
        <f>IF(AND(ISNUMBER($F231),ISNUMBER($AL231),ISNUMBER($E231),($AL231*$E231)&lt;&gt;0),$F231/($AL231*$E231)*100,"")</f>
        <v/>
      </c>
      <c r="I231" s="51" t="n"/>
      <c r="J231" s="52" t="n"/>
      <c r="K231" s="50">
        <f>IF(AND(ISNUMBER($F231),ISNUMBER($J231)),$F231*(1-$J231),"")</f>
        <v/>
      </c>
      <c r="L231" s="51" t="n"/>
      <c r="M231" s="51" t="n"/>
      <c r="N231" s="50">
        <f>IF(ISNUMBER($F231),($F231-IF(ISNUMBER($AM231),$AM231,0))*(1-IF(ISNUMBER($J231),$J231,0)),"")</f>
        <v/>
      </c>
      <c r="O231" s="34" t="inlineStr">
        <is>
          <t>Pomegranate</t>
        </is>
      </c>
      <c r="P231" s="48" t="n">
        <v>15</v>
      </c>
      <c r="Q231" s="48" t="n">
        <v>10</v>
      </c>
      <c r="R231" s="34" t="inlineStr">
        <is>
          <t>Not listed</t>
        </is>
      </c>
      <c r="S231" s="48" t="n">
        <v>7</v>
      </c>
      <c r="T231" s="48" t="n">
        <v>35</v>
      </c>
      <c r="U231" s="34" t="inlineStr">
        <is>
          <t>Naturally fermented (residual)</t>
        </is>
      </c>
      <c r="V231" s="34" t="inlineStr">
        <is>
          <t>Probiotics, organic, gut health, glass bottle quality</t>
        </is>
      </c>
      <c r="W231" s="51" t="n"/>
      <c r="X231" s="51" t="n"/>
      <c r="Y231" s="51" t="n"/>
      <c r="Z231" s="51" t="n"/>
      <c r="AA231" s="34" t="inlineStr">
        <is>
          <t>Medium</t>
        </is>
      </c>
      <c r="AB231" s="34" t="inlineStr">
        <is>
          <t>Premium kombucha; strong natural channel</t>
        </is>
      </c>
      <c r="AC231" s="34" t="inlineStr">
        <is>
          <t>Premium small batch organic kombucha</t>
        </is>
      </c>
      <c r="AD231" s="34" t="inlineStr">
        <is>
          <t>Premium organic kombucha taste and quality cues.</t>
        </is>
      </c>
      <c r="AE231" s="51" t="n"/>
      <c r="AF231" s="53">
        <f>IF(AND(ISNUMBER($P231),ISNUMBER($AL231),$AL231&lt;&gt;0),ROUND($P231/$AL231*100,1),"")</f>
        <v/>
      </c>
      <c r="AG231" s="54">
        <f>IF(AND(ISNUMBER($S231),ISNUMBER($AL231),$AL231&lt;&gt;0),ROUND($S231/$AL231*100,2),"")</f>
        <v/>
      </c>
      <c r="AH231" s="53">
        <f>IF(AND(ISNUMBER($Q231),ISNUMBER($AL231),$AL231&lt;&gt;0),ROUND($Q231/$AL231*100,1),"")</f>
        <v/>
      </c>
      <c r="AI231" s="48">
        <f>IF(ISNUMBER($S231),IF($S231&lt;=1,"Yes","No"),"n/a")</f>
        <v/>
      </c>
      <c r="AJ231" s="48">
        <f>IF(ISNUMBER($S231),ROUND(MAX(0,MIN(100,100-$S231*2.5-IF(ISNUMBER($T231),$T231,0)*0.12+IF($S231&lt;=1,12,0))),0),"")</f>
        <v/>
      </c>
      <c r="AK231" s="48">
        <f>IF(ISNUMBER($Q231),IF($Q231&gt;=100,20,IF($Q231&gt;=30,10,0)),0)+IF(ISNUMBER($R231),IF($R231&gt;=100,20,0),0)+IF(ISNUMBER($P231),IF($P231&gt;=150,20,IF($P231&gt;=50,12,5)),0)+IF(ISNUMBER($S231),IF($S231&lt;=1,15,0),0)</f>
        <v/>
      </c>
      <c r="AL231" s="48" t="n">
        <v>473</v>
      </c>
      <c r="AM231" s="49" t="n"/>
      <c r="AN231" s="48">
        <f>IF(AND(ISNUMBER($P231),ISNUMBER($AL231),$AL231&lt;&gt;0),IF(OR($P231&gt;180,$P231/$AL231*1000&gt;400),"Over ceiling, confirm SKU","Within"),"n/a")</f>
        <v/>
      </c>
      <c r="AO231" s="51" t="n"/>
      <c r="AP231" s="51" t="n"/>
      <c r="AQ231" s="51" t="n"/>
      <c r="AR231" s="34" t="inlineStr">
        <is>
          <t>Recalled, batch confirmed, to confirm</t>
        </is>
      </c>
      <c r="AS231" s="34" t="inlineStr">
        <is>
          <t>BLANK -&gt; requires live Amazon.ca capture</t>
        </is>
      </c>
      <c r="AT231" s="34" t="inlineStr">
        <is>
          <t>Unverified commercial data</t>
        </is>
      </c>
    </row>
    <row r="232" ht="28" customHeight="1">
      <c r="A232" s="34" t="inlineStr">
        <is>
          <t>Health-Ade</t>
        </is>
      </c>
      <c r="B232" s="34" t="inlineStr">
        <is>
          <t>Health-Ade Kombucha | Pomegranate | 12 pack 473mL</t>
        </is>
      </c>
      <c r="C232" s="34" t="inlineStr">
        <is>
          <t>3) Functional beverage (still/sparkling)</t>
        </is>
      </c>
      <c r="D232" s="34" t="inlineStr">
        <is>
          <t>473 mL bottle</t>
        </is>
      </c>
      <c r="E232" s="48" t="n">
        <v>12</v>
      </c>
      <c r="F232" s="49" t="n"/>
      <c r="G232" s="50">
        <f>IF(AND(ISNUMBER($F232),ISNUMBER($E232),$E232&lt;&gt;0),$F232/$E232,"")</f>
        <v/>
      </c>
      <c r="H232" s="50">
        <f>IF(AND(ISNUMBER($F232),ISNUMBER($AL232),ISNUMBER($E232),($AL232*$E232)&lt;&gt;0),$F232/($AL232*$E232)*100,"")</f>
        <v/>
      </c>
      <c r="I232" s="51" t="n"/>
      <c r="J232" s="52" t="n"/>
      <c r="K232" s="50">
        <f>IF(AND(ISNUMBER($F232),ISNUMBER($J232)),$F232*(1-$J232),"")</f>
        <v/>
      </c>
      <c r="L232" s="51" t="n"/>
      <c r="M232" s="51" t="n"/>
      <c r="N232" s="50">
        <f>IF(ISNUMBER($F232),($F232-IF(ISNUMBER($AM232),$AM232,0))*(1-IF(ISNUMBER($J232),$J232,0)),"")</f>
        <v/>
      </c>
      <c r="O232" s="34" t="inlineStr">
        <is>
          <t>Pomegranate</t>
        </is>
      </c>
      <c r="P232" s="48" t="n">
        <v>15</v>
      </c>
      <c r="Q232" s="48" t="n">
        <v>10</v>
      </c>
      <c r="R232" s="34" t="inlineStr">
        <is>
          <t>Not listed</t>
        </is>
      </c>
      <c r="S232" s="48" t="n">
        <v>7</v>
      </c>
      <c r="T232" s="48" t="n">
        <v>35</v>
      </c>
      <c r="U232" s="34" t="inlineStr">
        <is>
          <t>Naturally fermented (residual)</t>
        </is>
      </c>
      <c r="V232" s="34" t="inlineStr">
        <is>
          <t>Probiotics, organic, gut health, glass bottle quality</t>
        </is>
      </c>
      <c r="W232" s="51" t="n"/>
      <c r="X232" s="51" t="n"/>
      <c r="Y232" s="51" t="n"/>
      <c r="Z232" s="51" t="n"/>
      <c r="AA232" s="34" t="inlineStr">
        <is>
          <t>Medium</t>
        </is>
      </c>
      <c r="AB232" s="34" t="inlineStr">
        <is>
          <t>Premium kombucha; strong natural channel</t>
        </is>
      </c>
      <c r="AC232" s="34" t="inlineStr">
        <is>
          <t>Premium small batch organic kombucha</t>
        </is>
      </c>
      <c r="AD232" s="34" t="inlineStr">
        <is>
          <t>Premium organic kombucha taste and quality cues.</t>
        </is>
      </c>
      <c r="AE232" s="51" t="n"/>
      <c r="AF232" s="53">
        <f>IF(AND(ISNUMBER($P232),ISNUMBER($AL232),$AL232&lt;&gt;0),ROUND($P232/$AL232*100,1),"")</f>
        <v/>
      </c>
      <c r="AG232" s="54">
        <f>IF(AND(ISNUMBER($S232),ISNUMBER($AL232),$AL232&lt;&gt;0),ROUND($S232/$AL232*100,2),"")</f>
        <v/>
      </c>
      <c r="AH232" s="53">
        <f>IF(AND(ISNUMBER($Q232),ISNUMBER($AL232),$AL232&lt;&gt;0),ROUND($Q232/$AL232*100,1),"")</f>
        <v/>
      </c>
      <c r="AI232" s="48">
        <f>IF(ISNUMBER($S232),IF($S232&lt;=1,"Yes","No"),"n/a")</f>
        <v/>
      </c>
      <c r="AJ232" s="48">
        <f>IF(ISNUMBER($S232),ROUND(MAX(0,MIN(100,100-$S232*2.5-IF(ISNUMBER($T232),$T232,0)*0.12+IF($S232&lt;=1,12,0))),0),"")</f>
        <v/>
      </c>
      <c r="AK232" s="48">
        <f>IF(ISNUMBER($Q232),IF($Q232&gt;=100,20,IF($Q232&gt;=30,10,0)),0)+IF(ISNUMBER($R232),IF($R232&gt;=100,20,0),0)+IF(ISNUMBER($P232),IF($P232&gt;=150,20,IF($P232&gt;=50,12,5)),0)+IF(ISNUMBER($S232),IF($S232&lt;=1,15,0),0)</f>
        <v/>
      </c>
      <c r="AL232" s="48" t="n">
        <v>473</v>
      </c>
      <c r="AM232" s="49" t="n"/>
      <c r="AN232" s="48">
        <f>IF(AND(ISNUMBER($P232),ISNUMBER($AL232),$AL232&lt;&gt;0),IF(OR($P232&gt;180,$P232/$AL232*1000&gt;400),"Over ceiling, confirm SKU","Within"),"n/a")</f>
        <v/>
      </c>
      <c r="AO232" s="51" t="n"/>
      <c r="AP232" s="51" t="n"/>
      <c r="AQ232" s="51" t="n"/>
      <c r="AR232" s="34" t="inlineStr">
        <is>
          <t>Recalled, batch confirmed, to confirm</t>
        </is>
      </c>
      <c r="AS232" s="34" t="inlineStr">
        <is>
          <t>BLANK -&gt; requires live Amazon.ca capture</t>
        </is>
      </c>
      <c r="AT232" s="34" t="inlineStr">
        <is>
          <t>Unverified commercial data</t>
        </is>
      </c>
    </row>
    <row r="233" ht="28" customHeight="1">
      <c r="A233" s="34" t="inlineStr">
        <is>
          <t>Health-Ade</t>
        </is>
      </c>
      <c r="B233" s="34" t="inlineStr">
        <is>
          <t>Health-Ade Kombucha | Pomegranate | 18 pack 473mL</t>
        </is>
      </c>
      <c r="C233" s="34" t="inlineStr">
        <is>
          <t>3) Functional beverage (still/sparkling)</t>
        </is>
      </c>
      <c r="D233" s="34" t="inlineStr">
        <is>
          <t>473 mL bottle</t>
        </is>
      </c>
      <c r="E233" s="48" t="n">
        <v>18</v>
      </c>
      <c r="F233" s="49" t="n"/>
      <c r="G233" s="50">
        <f>IF(AND(ISNUMBER($F233),ISNUMBER($E233),$E233&lt;&gt;0),$F233/$E233,"")</f>
        <v/>
      </c>
      <c r="H233" s="50">
        <f>IF(AND(ISNUMBER($F233),ISNUMBER($AL233),ISNUMBER($E233),($AL233*$E233)&lt;&gt;0),$F233/($AL233*$E233)*100,"")</f>
        <v/>
      </c>
      <c r="I233" s="51" t="n"/>
      <c r="J233" s="52" t="n"/>
      <c r="K233" s="50">
        <f>IF(AND(ISNUMBER($F233),ISNUMBER($J233)),$F233*(1-$J233),"")</f>
        <v/>
      </c>
      <c r="L233" s="51" t="n"/>
      <c r="M233" s="51" t="n"/>
      <c r="N233" s="50">
        <f>IF(ISNUMBER($F233),($F233-IF(ISNUMBER($AM233),$AM233,0))*(1-IF(ISNUMBER($J233),$J233,0)),"")</f>
        <v/>
      </c>
      <c r="O233" s="34" t="inlineStr">
        <is>
          <t>Pomegranate</t>
        </is>
      </c>
      <c r="P233" s="48" t="n">
        <v>15</v>
      </c>
      <c r="Q233" s="48" t="n">
        <v>10</v>
      </c>
      <c r="R233" s="34" t="inlineStr">
        <is>
          <t>Not listed</t>
        </is>
      </c>
      <c r="S233" s="48" t="n">
        <v>7</v>
      </c>
      <c r="T233" s="48" t="n">
        <v>35</v>
      </c>
      <c r="U233" s="34" t="inlineStr">
        <is>
          <t>Naturally fermented (residual)</t>
        </is>
      </c>
      <c r="V233" s="34" t="inlineStr">
        <is>
          <t>Probiotics, organic, gut health, glass bottle quality</t>
        </is>
      </c>
      <c r="W233" s="51" t="n"/>
      <c r="X233" s="51" t="n"/>
      <c r="Y233" s="51" t="n"/>
      <c r="Z233" s="51" t="n"/>
      <c r="AA233" s="34" t="inlineStr">
        <is>
          <t>Medium</t>
        </is>
      </c>
      <c r="AB233" s="34" t="inlineStr">
        <is>
          <t>Premium kombucha; strong natural channel</t>
        </is>
      </c>
      <c r="AC233" s="34" t="inlineStr">
        <is>
          <t>Premium small batch organic kombucha</t>
        </is>
      </c>
      <c r="AD233" s="34" t="inlineStr">
        <is>
          <t>Premium organic kombucha taste and quality cues.</t>
        </is>
      </c>
      <c r="AE233" s="51" t="n"/>
      <c r="AF233" s="53">
        <f>IF(AND(ISNUMBER($P233),ISNUMBER($AL233),$AL233&lt;&gt;0),ROUND($P233/$AL233*100,1),"")</f>
        <v/>
      </c>
      <c r="AG233" s="54">
        <f>IF(AND(ISNUMBER($S233),ISNUMBER($AL233),$AL233&lt;&gt;0),ROUND($S233/$AL233*100,2),"")</f>
        <v/>
      </c>
      <c r="AH233" s="53">
        <f>IF(AND(ISNUMBER($Q233),ISNUMBER($AL233),$AL233&lt;&gt;0),ROUND($Q233/$AL233*100,1),"")</f>
        <v/>
      </c>
      <c r="AI233" s="48">
        <f>IF(ISNUMBER($S233),IF($S233&lt;=1,"Yes","No"),"n/a")</f>
        <v/>
      </c>
      <c r="AJ233" s="48">
        <f>IF(ISNUMBER($S233),ROUND(MAX(0,MIN(100,100-$S233*2.5-IF(ISNUMBER($T233),$T233,0)*0.12+IF($S233&lt;=1,12,0))),0),"")</f>
        <v/>
      </c>
      <c r="AK233" s="48">
        <f>IF(ISNUMBER($Q233),IF($Q233&gt;=100,20,IF($Q233&gt;=30,10,0)),0)+IF(ISNUMBER($R233),IF($R233&gt;=100,20,0),0)+IF(ISNUMBER($P233),IF($P233&gt;=150,20,IF($P233&gt;=50,12,5)),0)+IF(ISNUMBER($S233),IF($S233&lt;=1,15,0),0)</f>
        <v/>
      </c>
      <c r="AL233" s="48" t="n">
        <v>473</v>
      </c>
      <c r="AM233" s="49" t="n"/>
      <c r="AN233" s="48">
        <f>IF(AND(ISNUMBER($P233),ISNUMBER($AL233),$AL233&lt;&gt;0),IF(OR($P233&gt;180,$P233/$AL233*1000&gt;400),"Over ceiling, confirm SKU","Within"),"n/a")</f>
        <v/>
      </c>
      <c r="AO233" s="51" t="n"/>
      <c r="AP233" s="51" t="n"/>
      <c r="AQ233" s="51" t="n"/>
      <c r="AR233" s="34" t="inlineStr">
        <is>
          <t>Recalled, batch confirmed, to confirm</t>
        </is>
      </c>
      <c r="AS233" s="34" t="inlineStr">
        <is>
          <t>BLANK -&gt; requires live Amazon.ca capture</t>
        </is>
      </c>
      <c r="AT233" s="34" t="inlineStr">
        <is>
          <t>Unverified commercial data</t>
        </is>
      </c>
    </row>
    <row r="234" ht="28" customHeight="1">
      <c r="A234" s="34" t="inlineStr">
        <is>
          <t>Health-Ade</t>
        </is>
      </c>
      <c r="B234" s="34" t="inlineStr">
        <is>
          <t>Health-Ade Kombucha | Pomegranate | 24 pack 473mL</t>
        </is>
      </c>
      <c r="C234" s="34" t="inlineStr">
        <is>
          <t>3) Functional beverage (still/sparkling)</t>
        </is>
      </c>
      <c r="D234" s="34" t="inlineStr">
        <is>
          <t>473 mL bottle</t>
        </is>
      </c>
      <c r="E234" s="48" t="n">
        <v>24</v>
      </c>
      <c r="F234" s="49" t="n"/>
      <c r="G234" s="50">
        <f>IF(AND(ISNUMBER($F234),ISNUMBER($E234),$E234&lt;&gt;0),$F234/$E234,"")</f>
        <v/>
      </c>
      <c r="H234" s="50">
        <f>IF(AND(ISNUMBER($F234),ISNUMBER($AL234),ISNUMBER($E234),($AL234*$E234)&lt;&gt;0),$F234/($AL234*$E234)*100,"")</f>
        <v/>
      </c>
      <c r="I234" s="51" t="n"/>
      <c r="J234" s="52" t="n"/>
      <c r="K234" s="50">
        <f>IF(AND(ISNUMBER($F234),ISNUMBER($J234)),$F234*(1-$J234),"")</f>
        <v/>
      </c>
      <c r="L234" s="51" t="n"/>
      <c r="M234" s="51" t="n"/>
      <c r="N234" s="50">
        <f>IF(ISNUMBER($F234),($F234-IF(ISNUMBER($AM234),$AM234,0))*(1-IF(ISNUMBER($J234),$J234,0)),"")</f>
        <v/>
      </c>
      <c r="O234" s="34" t="inlineStr">
        <is>
          <t>Pomegranate</t>
        </is>
      </c>
      <c r="P234" s="48" t="n">
        <v>15</v>
      </c>
      <c r="Q234" s="48" t="n">
        <v>10</v>
      </c>
      <c r="R234" s="34" t="inlineStr">
        <is>
          <t>Not listed</t>
        </is>
      </c>
      <c r="S234" s="48" t="n">
        <v>7</v>
      </c>
      <c r="T234" s="48" t="n">
        <v>35</v>
      </c>
      <c r="U234" s="34" t="inlineStr">
        <is>
          <t>Naturally fermented (residual)</t>
        </is>
      </c>
      <c r="V234" s="34" t="inlineStr">
        <is>
          <t>Probiotics, organic, gut health, glass bottle quality</t>
        </is>
      </c>
      <c r="W234" s="51" t="n"/>
      <c r="X234" s="51" t="n"/>
      <c r="Y234" s="51" t="n"/>
      <c r="Z234" s="51" t="n"/>
      <c r="AA234" s="34" t="inlineStr">
        <is>
          <t>Medium</t>
        </is>
      </c>
      <c r="AB234" s="34" t="inlineStr">
        <is>
          <t>Premium kombucha; strong natural channel</t>
        </is>
      </c>
      <c r="AC234" s="34" t="inlineStr">
        <is>
          <t>Premium small batch organic kombucha</t>
        </is>
      </c>
      <c r="AD234" s="34" t="inlineStr">
        <is>
          <t>Premium organic kombucha taste and quality cues.</t>
        </is>
      </c>
      <c r="AE234" s="51" t="n"/>
      <c r="AF234" s="53">
        <f>IF(AND(ISNUMBER($P234),ISNUMBER($AL234),$AL234&lt;&gt;0),ROUND($P234/$AL234*100,1),"")</f>
        <v/>
      </c>
      <c r="AG234" s="54">
        <f>IF(AND(ISNUMBER($S234),ISNUMBER($AL234),$AL234&lt;&gt;0),ROUND($S234/$AL234*100,2),"")</f>
        <v/>
      </c>
      <c r="AH234" s="53">
        <f>IF(AND(ISNUMBER($Q234),ISNUMBER($AL234),$AL234&lt;&gt;0),ROUND($Q234/$AL234*100,1),"")</f>
        <v/>
      </c>
      <c r="AI234" s="48">
        <f>IF(ISNUMBER($S234),IF($S234&lt;=1,"Yes","No"),"n/a")</f>
        <v/>
      </c>
      <c r="AJ234" s="48">
        <f>IF(ISNUMBER($S234),ROUND(MAX(0,MIN(100,100-$S234*2.5-IF(ISNUMBER($T234),$T234,0)*0.12+IF($S234&lt;=1,12,0))),0),"")</f>
        <v/>
      </c>
      <c r="AK234" s="48">
        <f>IF(ISNUMBER($Q234),IF($Q234&gt;=100,20,IF($Q234&gt;=30,10,0)),0)+IF(ISNUMBER($R234),IF($R234&gt;=100,20,0),0)+IF(ISNUMBER($P234),IF($P234&gt;=150,20,IF($P234&gt;=50,12,5)),0)+IF(ISNUMBER($S234),IF($S234&lt;=1,15,0),0)</f>
        <v/>
      </c>
      <c r="AL234" s="48" t="n">
        <v>473</v>
      </c>
      <c r="AM234" s="49" t="n"/>
      <c r="AN234" s="48">
        <f>IF(AND(ISNUMBER($P234),ISNUMBER($AL234),$AL234&lt;&gt;0),IF(OR($P234&gt;180,$P234/$AL234*1000&gt;400),"Over ceiling, confirm SKU","Within"),"n/a")</f>
        <v/>
      </c>
      <c r="AO234" s="51" t="n"/>
      <c r="AP234" s="51" t="n"/>
      <c r="AQ234" s="51" t="n"/>
      <c r="AR234" s="34" t="inlineStr">
        <is>
          <t>Recalled, batch confirmed, to confirm</t>
        </is>
      </c>
      <c r="AS234" s="34" t="inlineStr">
        <is>
          <t>BLANK -&gt; requires live Amazon.ca capture</t>
        </is>
      </c>
      <c r="AT234" s="34" t="inlineStr">
        <is>
          <t>Unverified commercial data</t>
        </is>
      </c>
    </row>
    <row r="235" ht="28" customHeight="1">
      <c r="A235" s="34" t="inlineStr">
        <is>
          <t>Health-Ade</t>
        </is>
      </c>
      <c r="B235" s="34" t="inlineStr">
        <is>
          <t>Health-Ade Kombucha | Ginger Lemon | single 473mL</t>
        </is>
      </c>
      <c r="C235" s="34" t="inlineStr">
        <is>
          <t>3) Functional beverage (still/sparkling)</t>
        </is>
      </c>
      <c r="D235" s="34" t="inlineStr">
        <is>
          <t>473 mL bottle</t>
        </is>
      </c>
      <c r="E235" s="48" t="n">
        <v>1</v>
      </c>
      <c r="F235" s="49" t="n"/>
      <c r="G235" s="50">
        <f>IF(AND(ISNUMBER($F235),ISNUMBER($E235),$E235&lt;&gt;0),$F235/$E235,"")</f>
        <v/>
      </c>
      <c r="H235" s="50">
        <f>IF(AND(ISNUMBER($F235),ISNUMBER($AL235),ISNUMBER($E235),($AL235*$E235)&lt;&gt;0),$F235/($AL235*$E235)*100,"")</f>
        <v/>
      </c>
      <c r="I235" s="51" t="n"/>
      <c r="J235" s="52" t="n"/>
      <c r="K235" s="50">
        <f>IF(AND(ISNUMBER($F235),ISNUMBER($J235)),$F235*(1-$J235),"")</f>
        <v/>
      </c>
      <c r="L235" s="51" t="n"/>
      <c r="M235" s="51" t="n"/>
      <c r="N235" s="50">
        <f>IF(ISNUMBER($F235),($F235-IF(ISNUMBER($AM235),$AM235,0))*(1-IF(ISNUMBER($J235),$J235,0)),"")</f>
        <v/>
      </c>
      <c r="O235" s="34" t="inlineStr">
        <is>
          <t>Ginger Lemon</t>
        </is>
      </c>
      <c r="P235" s="48" t="n">
        <v>15</v>
      </c>
      <c r="Q235" s="48" t="n">
        <v>10</v>
      </c>
      <c r="R235" s="34" t="inlineStr">
        <is>
          <t>Not listed</t>
        </is>
      </c>
      <c r="S235" s="48" t="n">
        <v>7</v>
      </c>
      <c r="T235" s="48" t="n">
        <v>35</v>
      </c>
      <c r="U235" s="34" t="inlineStr">
        <is>
          <t>Naturally fermented (residual)</t>
        </is>
      </c>
      <c r="V235" s="34" t="inlineStr">
        <is>
          <t>Probiotics, organic, gut health, glass bottle quality</t>
        </is>
      </c>
      <c r="W235" s="51" t="n"/>
      <c r="X235" s="51" t="n"/>
      <c r="Y235" s="51" t="n"/>
      <c r="Z235" s="51" t="n"/>
      <c r="AA235" s="34" t="inlineStr">
        <is>
          <t>Medium</t>
        </is>
      </c>
      <c r="AB235" s="34" t="inlineStr">
        <is>
          <t>Premium kombucha; strong natural channel</t>
        </is>
      </c>
      <c r="AC235" s="34" t="inlineStr">
        <is>
          <t>Premium small batch organic kombucha</t>
        </is>
      </c>
      <c r="AD235" s="34" t="inlineStr">
        <is>
          <t>Premium organic kombucha taste and quality cues.</t>
        </is>
      </c>
      <c r="AE235" s="51" t="n"/>
      <c r="AF235" s="53">
        <f>IF(AND(ISNUMBER($P235),ISNUMBER($AL235),$AL235&lt;&gt;0),ROUND($P235/$AL235*100,1),"")</f>
        <v/>
      </c>
      <c r="AG235" s="54">
        <f>IF(AND(ISNUMBER($S235),ISNUMBER($AL235),$AL235&lt;&gt;0),ROUND($S235/$AL235*100,2),"")</f>
        <v/>
      </c>
      <c r="AH235" s="53">
        <f>IF(AND(ISNUMBER($Q235),ISNUMBER($AL235),$AL235&lt;&gt;0),ROUND($Q235/$AL235*100,1),"")</f>
        <v/>
      </c>
      <c r="AI235" s="48">
        <f>IF(ISNUMBER($S235),IF($S235&lt;=1,"Yes","No"),"n/a")</f>
        <v/>
      </c>
      <c r="AJ235" s="48">
        <f>IF(ISNUMBER($S235),ROUND(MAX(0,MIN(100,100-$S235*2.5-IF(ISNUMBER($T235),$T235,0)*0.12+IF($S235&lt;=1,12,0))),0),"")</f>
        <v/>
      </c>
      <c r="AK235" s="48">
        <f>IF(ISNUMBER($Q235),IF($Q235&gt;=100,20,IF($Q235&gt;=30,10,0)),0)+IF(ISNUMBER($R235),IF($R235&gt;=100,20,0),0)+IF(ISNUMBER($P235),IF($P235&gt;=150,20,IF($P235&gt;=50,12,5)),0)+IF(ISNUMBER($S235),IF($S235&lt;=1,15,0),0)</f>
        <v/>
      </c>
      <c r="AL235" s="48" t="n">
        <v>473</v>
      </c>
      <c r="AM235" s="49" t="n"/>
      <c r="AN235" s="48">
        <f>IF(AND(ISNUMBER($P235),ISNUMBER($AL235),$AL235&lt;&gt;0),IF(OR($P235&gt;180,$P235/$AL235*1000&gt;400),"Over ceiling, confirm SKU","Within"),"n/a")</f>
        <v/>
      </c>
      <c r="AO235" s="51" t="n"/>
      <c r="AP235" s="51" t="n"/>
      <c r="AQ235" s="51" t="n"/>
      <c r="AR235" s="34" t="inlineStr">
        <is>
          <t>Recalled, batch confirmed, to confirm</t>
        </is>
      </c>
      <c r="AS235" s="34" t="inlineStr">
        <is>
          <t>BLANK -&gt; requires live Amazon.ca capture</t>
        </is>
      </c>
      <c r="AT235" s="34" t="inlineStr">
        <is>
          <t>Unverified commercial data</t>
        </is>
      </c>
    </row>
    <row r="236" ht="28" customHeight="1">
      <c r="A236" s="34" t="inlineStr">
        <is>
          <t>Health-Ade</t>
        </is>
      </c>
      <c r="B236" s="34" t="inlineStr">
        <is>
          <t>Health-Ade Kombucha | Ginger Lemon | 8 pack 473mL</t>
        </is>
      </c>
      <c r="C236" s="34" t="inlineStr">
        <is>
          <t>3) Functional beverage (still/sparkling)</t>
        </is>
      </c>
      <c r="D236" s="34" t="inlineStr">
        <is>
          <t>473 mL bottle</t>
        </is>
      </c>
      <c r="E236" s="48" t="n">
        <v>8</v>
      </c>
      <c r="F236" s="49" t="n"/>
      <c r="G236" s="50">
        <f>IF(AND(ISNUMBER($F236),ISNUMBER($E236),$E236&lt;&gt;0),$F236/$E236,"")</f>
        <v/>
      </c>
      <c r="H236" s="50">
        <f>IF(AND(ISNUMBER($F236),ISNUMBER($AL236),ISNUMBER($E236),($AL236*$E236)&lt;&gt;0),$F236/($AL236*$E236)*100,"")</f>
        <v/>
      </c>
      <c r="I236" s="51" t="n"/>
      <c r="J236" s="52" t="n"/>
      <c r="K236" s="50">
        <f>IF(AND(ISNUMBER($F236),ISNUMBER($J236)),$F236*(1-$J236),"")</f>
        <v/>
      </c>
      <c r="L236" s="51" t="n"/>
      <c r="M236" s="51" t="n"/>
      <c r="N236" s="50">
        <f>IF(ISNUMBER($F236),($F236-IF(ISNUMBER($AM236),$AM236,0))*(1-IF(ISNUMBER($J236),$J236,0)),"")</f>
        <v/>
      </c>
      <c r="O236" s="34" t="inlineStr">
        <is>
          <t>Ginger Lemon</t>
        </is>
      </c>
      <c r="P236" s="48" t="n">
        <v>15</v>
      </c>
      <c r="Q236" s="48" t="n">
        <v>10</v>
      </c>
      <c r="R236" s="34" t="inlineStr">
        <is>
          <t>Not listed</t>
        </is>
      </c>
      <c r="S236" s="48" t="n">
        <v>7</v>
      </c>
      <c r="T236" s="48" t="n">
        <v>35</v>
      </c>
      <c r="U236" s="34" t="inlineStr">
        <is>
          <t>Naturally fermented (residual)</t>
        </is>
      </c>
      <c r="V236" s="34" t="inlineStr">
        <is>
          <t>Probiotics, organic, gut health, glass bottle quality</t>
        </is>
      </c>
      <c r="W236" s="51" t="n"/>
      <c r="X236" s="51" t="n"/>
      <c r="Y236" s="51" t="n"/>
      <c r="Z236" s="51" t="n"/>
      <c r="AA236" s="34" t="inlineStr">
        <is>
          <t>Medium</t>
        </is>
      </c>
      <c r="AB236" s="34" t="inlineStr">
        <is>
          <t>Premium kombucha; strong natural channel</t>
        </is>
      </c>
      <c r="AC236" s="34" t="inlineStr">
        <is>
          <t>Premium small batch organic kombucha</t>
        </is>
      </c>
      <c r="AD236" s="34" t="inlineStr">
        <is>
          <t>Premium organic kombucha taste and quality cues.</t>
        </is>
      </c>
      <c r="AE236" s="51" t="n"/>
      <c r="AF236" s="53">
        <f>IF(AND(ISNUMBER($P236),ISNUMBER($AL236),$AL236&lt;&gt;0),ROUND($P236/$AL236*100,1),"")</f>
        <v/>
      </c>
      <c r="AG236" s="54">
        <f>IF(AND(ISNUMBER($S236),ISNUMBER($AL236),$AL236&lt;&gt;0),ROUND($S236/$AL236*100,2),"")</f>
        <v/>
      </c>
      <c r="AH236" s="53">
        <f>IF(AND(ISNUMBER($Q236),ISNUMBER($AL236),$AL236&lt;&gt;0),ROUND($Q236/$AL236*100,1),"")</f>
        <v/>
      </c>
      <c r="AI236" s="48">
        <f>IF(ISNUMBER($S236),IF($S236&lt;=1,"Yes","No"),"n/a")</f>
        <v/>
      </c>
      <c r="AJ236" s="48">
        <f>IF(ISNUMBER($S236),ROUND(MAX(0,MIN(100,100-$S236*2.5-IF(ISNUMBER($T236),$T236,0)*0.12+IF($S236&lt;=1,12,0))),0),"")</f>
        <v/>
      </c>
      <c r="AK236" s="48">
        <f>IF(ISNUMBER($Q236),IF($Q236&gt;=100,20,IF($Q236&gt;=30,10,0)),0)+IF(ISNUMBER($R236),IF($R236&gt;=100,20,0),0)+IF(ISNUMBER($P236),IF($P236&gt;=150,20,IF($P236&gt;=50,12,5)),0)+IF(ISNUMBER($S236),IF($S236&lt;=1,15,0),0)</f>
        <v/>
      </c>
      <c r="AL236" s="48" t="n">
        <v>473</v>
      </c>
      <c r="AM236" s="49" t="n"/>
      <c r="AN236" s="48">
        <f>IF(AND(ISNUMBER($P236),ISNUMBER($AL236),$AL236&lt;&gt;0),IF(OR($P236&gt;180,$P236/$AL236*1000&gt;400),"Over ceiling, confirm SKU","Within"),"n/a")</f>
        <v/>
      </c>
      <c r="AO236" s="51" t="n"/>
      <c r="AP236" s="51" t="n"/>
      <c r="AQ236" s="51" t="n"/>
      <c r="AR236" s="34" t="inlineStr">
        <is>
          <t>Recalled, batch confirmed, to confirm</t>
        </is>
      </c>
      <c r="AS236" s="34" t="inlineStr">
        <is>
          <t>BLANK -&gt; requires live Amazon.ca capture</t>
        </is>
      </c>
      <c r="AT236" s="34" t="inlineStr">
        <is>
          <t>Unverified commercial data</t>
        </is>
      </c>
    </row>
    <row r="237" ht="28" customHeight="1">
      <c r="A237" s="34" t="inlineStr">
        <is>
          <t>Health-Ade</t>
        </is>
      </c>
      <c r="B237" s="34" t="inlineStr">
        <is>
          <t>Health-Ade Kombucha | Ginger Lemon | 12 pack 473mL</t>
        </is>
      </c>
      <c r="C237" s="34" t="inlineStr">
        <is>
          <t>3) Functional beverage (still/sparkling)</t>
        </is>
      </c>
      <c r="D237" s="34" t="inlineStr">
        <is>
          <t>473 mL bottle</t>
        </is>
      </c>
      <c r="E237" s="48" t="n">
        <v>12</v>
      </c>
      <c r="F237" s="49" t="n"/>
      <c r="G237" s="50">
        <f>IF(AND(ISNUMBER($F237),ISNUMBER($E237),$E237&lt;&gt;0),$F237/$E237,"")</f>
        <v/>
      </c>
      <c r="H237" s="50">
        <f>IF(AND(ISNUMBER($F237),ISNUMBER($AL237),ISNUMBER($E237),($AL237*$E237)&lt;&gt;0),$F237/($AL237*$E237)*100,"")</f>
        <v/>
      </c>
      <c r="I237" s="51" t="n"/>
      <c r="J237" s="52" t="n"/>
      <c r="K237" s="50">
        <f>IF(AND(ISNUMBER($F237),ISNUMBER($J237)),$F237*(1-$J237),"")</f>
        <v/>
      </c>
      <c r="L237" s="51" t="n"/>
      <c r="M237" s="51" t="n"/>
      <c r="N237" s="50">
        <f>IF(ISNUMBER($F237),($F237-IF(ISNUMBER($AM237),$AM237,0))*(1-IF(ISNUMBER($J237),$J237,0)),"")</f>
        <v/>
      </c>
      <c r="O237" s="34" t="inlineStr">
        <is>
          <t>Ginger Lemon</t>
        </is>
      </c>
      <c r="P237" s="48" t="n">
        <v>15</v>
      </c>
      <c r="Q237" s="48" t="n">
        <v>10</v>
      </c>
      <c r="R237" s="34" t="inlineStr">
        <is>
          <t>Not listed</t>
        </is>
      </c>
      <c r="S237" s="48" t="n">
        <v>7</v>
      </c>
      <c r="T237" s="48" t="n">
        <v>35</v>
      </c>
      <c r="U237" s="34" t="inlineStr">
        <is>
          <t>Naturally fermented (residual)</t>
        </is>
      </c>
      <c r="V237" s="34" t="inlineStr">
        <is>
          <t>Probiotics, organic, gut health, glass bottle quality</t>
        </is>
      </c>
      <c r="W237" s="51" t="n"/>
      <c r="X237" s="51" t="n"/>
      <c r="Y237" s="51" t="n"/>
      <c r="Z237" s="51" t="n"/>
      <c r="AA237" s="34" t="inlineStr">
        <is>
          <t>Medium</t>
        </is>
      </c>
      <c r="AB237" s="34" t="inlineStr">
        <is>
          <t>Premium kombucha; strong natural channel</t>
        </is>
      </c>
      <c r="AC237" s="34" t="inlineStr">
        <is>
          <t>Premium small batch organic kombucha</t>
        </is>
      </c>
      <c r="AD237" s="34" t="inlineStr">
        <is>
          <t>Premium organic kombucha taste and quality cues.</t>
        </is>
      </c>
      <c r="AE237" s="51" t="n"/>
      <c r="AF237" s="53">
        <f>IF(AND(ISNUMBER($P237),ISNUMBER($AL237),$AL237&lt;&gt;0),ROUND($P237/$AL237*100,1),"")</f>
        <v/>
      </c>
      <c r="AG237" s="54">
        <f>IF(AND(ISNUMBER($S237),ISNUMBER($AL237),$AL237&lt;&gt;0),ROUND($S237/$AL237*100,2),"")</f>
        <v/>
      </c>
      <c r="AH237" s="53">
        <f>IF(AND(ISNUMBER($Q237),ISNUMBER($AL237),$AL237&lt;&gt;0),ROUND($Q237/$AL237*100,1),"")</f>
        <v/>
      </c>
      <c r="AI237" s="48">
        <f>IF(ISNUMBER($S237),IF($S237&lt;=1,"Yes","No"),"n/a")</f>
        <v/>
      </c>
      <c r="AJ237" s="48">
        <f>IF(ISNUMBER($S237),ROUND(MAX(0,MIN(100,100-$S237*2.5-IF(ISNUMBER($T237),$T237,0)*0.12+IF($S237&lt;=1,12,0))),0),"")</f>
        <v/>
      </c>
      <c r="AK237" s="48">
        <f>IF(ISNUMBER($Q237),IF($Q237&gt;=100,20,IF($Q237&gt;=30,10,0)),0)+IF(ISNUMBER($R237),IF($R237&gt;=100,20,0),0)+IF(ISNUMBER($P237),IF($P237&gt;=150,20,IF($P237&gt;=50,12,5)),0)+IF(ISNUMBER($S237),IF($S237&lt;=1,15,0),0)</f>
        <v/>
      </c>
      <c r="AL237" s="48" t="n">
        <v>473</v>
      </c>
      <c r="AM237" s="49" t="n"/>
      <c r="AN237" s="48">
        <f>IF(AND(ISNUMBER($P237),ISNUMBER($AL237),$AL237&lt;&gt;0),IF(OR($P237&gt;180,$P237/$AL237*1000&gt;400),"Over ceiling, confirm SKU","Within"),"n/a")</f>
        <v/>
      </c>
      <c r="AO237" s="51" t="n"/>
      <c r="AP237" s="51" t="n"/>
      <c r="AQ237" s="51" t="n"/>
      <c r="AR237" s="34" t="inlineStr">
        <is>
          <t>Recalled, batch confirmed, to confirm</t>
        </is>
      </c>
      <c r="AS237" s="34" t="inlineStr">
        <is>
          <t>BLANK -&gt; requires live Amazon.ca capture</t>
        </is>
      </c>
      <c r="AT237" s="34" t="inlineStr">
        <is>
          <t>Unverified commercial data</t>
        </is>
      </c>
    </row>
    <row r="238" ht="28" customHeight="1">
      <c r="A238" s="34" t="inlineStr">
        <is>
          <t>Health-Ade</t>
        </is>
      </c>
      <c r="B238" s="34" t="inlineStr">
        <is>
          <t>Health-Ade Kombucha | Ginger Lemon | 18 pack 473mL</t>
        </is>
      </c>
      <c r="C238" s="34" t="inlineStr">
        <is>
          <t>3) Functional beverage (still/sparkling)</t>
        </is>
      </c>
      <c r="D238" s="34" t="inlineStr">
        <is>
          <t>473 mL bottle</t>
        </is>
      </c>
      <c r="E238" s="48" t="n">
        <v>18</v>
      </c>
      <c r="F238" s="49" t="n"/>
      <c r="G238" s="50">
        <f>IF(AND(ISNUMBER($F238),ISNUMBER($E238),$E238&lt;&gt;0),$F238/$E238,"")</f>
        <v/>
      </c>
      <c r="H238" s="50">
        <f>IF(AND(ISNUMBER($F238),ISNUMBER($AL238),ISNUMBER($E238),($AL238*$E238)&lt;&gt;0),$F238/($AL238*$E238)*100,"")</f>
        <v/>
      </c>
      <c r="I238" s="51" t="n"/>
      <c r="J238" s="52" t="n"/>
      <c r="K238" s="50">
        <f>IF(AND(ISNUMBER($F238),ISNUMBER($J238)),$F238*(1-$J238),"")</f>
        <v/>
      </c>
      <c r="L238" s="51" t="n"/>
      <c r="M238" s="51" t="n"/>
      <c r="N238" s="50">
        <f>IF(ISNUMBER($F238),($F238-IF(ISNUMBER($AM238),$AM238,0))*(1-IF(ISNUMBER($J238),$J238,0)),"")</f>
        <v/>
      </c>
      <c r="O238" s="34" t="inlineStr">
        <is>
          <t>Ginger Lemon</t>
        </is>
      </c>
      <c r="P238" s="48" t="n">
        <v>15</v>
      </c>
      <c r="Q238" s="48" t="n">
        <v>10</v>
      </c>
      <c r="R238" s="34" t="inlineStr">
        <is>
          <t>Not listed</t>
        </is>
      </c>
      <c r="S238" s="48" t="n">
        <v>7</v>
      </c>
      <c r="T238" s="48" t="n">
        <v>35</v>
      </c>
      <c r="U238" s="34" t="inlineStr">
        <is>
          <t>Naturally fermented (residual)</t>
        </is>
      </c>
      <c r="V238" s="34" t="inlineStr">
        <is>
          <t>Probiotics, organic, gut health, glass bottle quality</t>
        </is>
      </c>
      <c r="W238" s="51" t="n"/>
      <c r="X238" s="51" t="n"/>
      <c r="Y238" s="51" t="n"/>
      <c r="Z238" s="51" t="n"/>
      <c r="AA238" s="34" t="inlineStr">
        <is>
          <t>Medium</t>
        </is>
      </c>
      <c r="AB238" s="34" t="inlineStr">
        <is>
          <t>Premium kombucha; strong natural channel</t>
        </is>
      </c>
      <c r="AC238" s="34" t="inlineStr">
        <is>
          <t>Premium small batch organic kombucha</t>
        </is>
      </c>
      <c r="AD238" s="34" t="inlineStr">
        <is>
          <t>Premium organic kombucha taste and quality cues.</t>
        </is>
      </c>
      <c r="AE238" s="51" t="n"/>
      <c r="AF238" s="53">
        <f>IF(AND(ISNUMBER($P238),ISNUMBER($AL238),$AL238&lt;&gt;0),ROUND($P238/$AL238*100,1),"")</f>
        <v/>
      </c>
      <c r="AG238" s="54">
        <f>IF(AND(ISNUMBER($S238),ISNUMBER($AL238),$AL238&lt;&gt;0),ROUND($S238/$AL238*100,2),"")</f>
        <v/>
      </c>
      <c r="AH238" s="53">
        <f>IF(AND(ISNUMBER($Q238),ISNUMBER($AL238),$AL238&lt;&gt;0),ROUND($Q238/$AL238*100,1),"")</f>
        <v/>
      </c>
      <c r="AI238" s="48">
        <f>IF(ISNUMBER($S238),IF($S238&lt;=1,"Yes","No"),"n/a")</f>
        <v/>
      </c>
      <c r="AJ238" s="48">
        <f>IF(ISNUMBER($S238),ROUND(MAX(0,MIN(100,100-$S238*2.5-IF(ISNUMBER($T238),$T238,0)*0.12+IF($S238&lt;=1,12,0))),0),"")</f>
        <v/>
      </c>
      <c r="AK238" s="48">
        <f>IF(ISNUMBER($Q238),IF($Q238&gt;=100,20,IF($Q238&gt;=30,10,0)),0)+IF(ISNUMBER($R238),IF($R238&gt;=100,20,0),0)+IF(ISNUMBER($P238),IF($P238&gt;=150,20,IF($P238&gt;=50,12,5)),0)+IF(ISNUMBER($S238),IF($S238&lt;=1,15,0),0)</f>
        <v/>
      </c>
      <c r="AL238" s="48" t="n">
        <v>473</v>
      </c>
      <c r="AM238" s="49" t="n"/>
      <c r="AN238" s="48">
        <f>IF(AND(ISNUMBER($P238),ISNUMBER($AL238),$AL238&lt;&gt;0),IF(OR($P238&gt;180,$P238/$AL238*1000&gt;400),"Over ceiling, confirm SKU","Within"),"n/a")</f>
        <v/>
      </c>
      <c r="AO238" s="51" t="n"/>
      <c r="AP238" s="51" t="n"/>
      <c r="AQ238" s="51" t="n"/>
      <c r="AR238" s="34" t="inlineStr">
        <is>
          <t>Recalled, batch confirmed, to confirm</t>
        </is>
      </c>
      <c r="AS238" s="34" t="inlineStr">
        <is>
          <t>BLANK -&gt; requires live Amazon.ca capture</t>
        </is>
      </c>
      <c r="AT238" s="34" t="inlineStr">
        <is>
          <t>Unverified commercial data</t>
        </is>
      </c>
    </row>
    <row r="239" ht="28" customHeight="1">
      <c r="A239" s="34" t="inlineStr">
        <is>
          <t>Health-Ade</t>
        </is>
      </c>
      <c r="B239" s="34" t="inlineStr">
        <is>
          <t>Health-Ade Kombucha | Ginger Lemon | 24 pack 473mL</t>
        </is>
      </c>
      <c r="C239" s="34" t="inlineStr">
        <is>
          <t>3) Functional beverage (still/sparkling)</t>
        </is>
      </c>
      <c r="D239" s="34" t="inlineStr">
        <is>
          <t>473 mL bottle</t>
        </is>
      </c>
      <c r="E239" s="48" t="n">
        <v>24</v>
      </c>
      <c r="F239" s="49" t="n"/>
      <c r="G239" s="50">
        <f>IF(AND(ISNUMBER($F239),ISNUMBER($E239),$E239&lt;&gt;0),$F239/$E239,"")</f>
        <v/>
      </c>
      <c r="H239" s="50">
        <f>IF(AND(ISNUMBER($F239),ISNUMBER($AL239),ISNUMBER($E239),($AL239*$E239)&lt;&gt;0),$F239/($AL239*$E239)*100,"")</f>
        <v/>
      </c>
      <c r="I239" s="51" t="n"/>
      <c r="J239" s="52" t="n"/>
      <c r="K239" s="50">
        <f>IF(AND(ISNUMBER($F239),ISNUMBER($J239)),$F239*(1-$J239),"")</f>
        <v/>
      </c>
      <c r="L239" s="51" t="n"/>
      <c r="M239" s="51" t="n"/>
      <c r="N239" s="50">
        <f>IF(ISNUMBER($F239),($F239-IF(ISNUMBER($AM239),$AM239,0))*(1-IF(ISNUMBER($J239),$J239,0)),"")</f>
        <v/>
      </c>
      <c r="O239" s="34" t="inlineStr">
        <is>
          <t>Ginger Lemon</t>
        </is>
      </c>
      <c r="P239" s="48" t="n">
        <v>15</v>
      </c>
      <c r="Q239" s="48" t="n">
        <v>10</v>
      </c>
      <c r="R239" s="34" t="inlineStr">
        <is>
          <t>Not listed</t>
        </is>
      </c>
      <c r="S239" s="48" t="n">
        <v>7</v>
      </c>
      <c r="T239" s="48" t="n">
        <v>35</v>
      </c>
      <c r="U239" s="34" t="inlineStr">
        <is>
          <t>Naturally fermented (residual)</t>
        </is>
      </c>
      <c r="V239" s="34" t="inlineStr">
        <is>
          <t>Probiotics, organic, gut health, glass bottle quality</t>
        </is>
      </c>
      <c r="W239" s="51" t="n"/>
      <c r="X239" s="51" t="n"/>
      <c r="Y239" s="51" t="n"/>
      <c r="Z239" s="51" t="n"/>
      <c r="AA239" s="34" t="inlineStr">
        <is>
          <t>Medium</t>
        </is>
      </c>
      <c r="AB239" s="34" t="inlineStr">
        <is>
          <t>Premium kombucha; strong natural channel</t>
        </is>
      </c>
      <c r="AC239" s="34" t="inlineStr">
        <is>
          <t>Premium small batch organic kombucha</t>
        </is>
      </c>
      <c r="AD239" s="34" t="inlineStr">
        <is>
          <t>Premium organic kombucha taste and quality cues.</t>
        </is>
      </c>
      <c r="AE239" s="51" t="n"/>
      <c r="AF239" s="53">
        <f>IF(AND(ISNUMBER($P239),ISNUMBER($AL239),$AL239&lt;&gt;0),ROUND($P239/$AL239*100,1),"")</f>
        <v/>
      </c>
      <c r="AG239" s="54">
        <f>IF(AND(ISNUMBER($S239),ISNUMBER($AL239),$AL239&lt;&gt;0),ROUND($S239/$AL239*100,2),"")</f>
        <v/>
      </c>
      <c r="AH239" s="53">
        <f>IF(AND(ISNUMBER($Q239),ISNUMBER($AL239),$AL239&lt;&gt;0),ROUND($Q239/$AL239*100,1),"")</f>
        <v/>
      </c>
      <c r="AI239" s="48">
        <f>IF(ISNUMBER($S239),IF($S239&lt;=1,"Yes","No"),"n/a")</f>
        <v/>
      </c>
      <c r="AJ239" s="48">
        <f>IF(ISNUMBER($S239),ROUND(MAX(0,MIN(100,100-$S239*2.5-IF(ISNUMBER($T239),$T239,0)*0.12+IF($S239&lt;=1,12,0))),0),"")</f>
        <v/>
      </c>
      <c r="AK239" s="48">
        <f>IF(ISNUMBER($Q239),IF($Q239&gt;=100,20,IF($Q239&gt;=30,10,0)),0)+IF(ISNUMBER($R239),IF($R239&gt;=100,20,0),0)+IF(ISNUMBER($P239),IF($P239&gt;=150,20,IF($P239&gt;=50,12,5)),0)+IF(ISNUMBER($S239),IF($S239&lt;=1,15,0),0)</f>
        <v/>
      </c>
      <c r="AL239" s="48" t="n">
        <v>473</v>
      </c>
      <c r="AM239" s="49" t="n"/>
      <c r="AN239" s="48">
        <f>IF(AND(ISNUMBER($P239),ISNUMBER($AL239),$AL239&lt;&gt;0),IF(OR($P239&gt;180,$P239/$AL239*1000&gt;400),"Over ceiling, confirm SKU","Within"),"n/a")</f>
        <v/>
      </c>
      <c r="AO239" s="51" t="n"/>
      <c r="AP239" s="51" t="n"/>
      <c r="AQ239" s="51" t="n"/>
      <c r="AR239" s="34" t="inlineStr">
        <is>
          <t>Recalled, batch confirmed, to confirm</t>
        </is>
      </c>
      <c r="AS239" s="34" t="inlineStr">
        <is>
          <t>BLANK -&gt; requires live Amazon.ca capture</t>
        </is>
      </c>
      <c r="AT239" s="34" t="inlineStr">
        <is>
          <t>Unverified commercial data</t>
        </is>
      </c>
    </row>
    <row r="240" ht="28" customHeight="1">
      <c r="A240" s="34" t="inlineStr">
        <is>
          <t>Health-Ade</t>
        </is>
      </c>
      <c r="B240" s="34" t="inlineStr">
        <is>
          <t>Health-Ade Kombucha | Bubbly Rose | single 473mL</t>
        </is>
      </c>
      <c r="C240" s="34" t="inlineStr">
        <is>
          <t>3) Functional beverage (still/sparkling)</t>
        </is>
      </c>
      <c r="D240" s="34" t="inlineStr">
        <is>
          <t>473 mL bottle</t>
        </is>
      </c>
      <c r="E240" s="48" t="n">
        <v>1</v>
      </c>
      <c r="F240" s="49" t="n"/>
      <c r="G240" s="50">
        <f>IF(AND(ISNUMBER($F240),ISNUMBER($E240),$E240&lt;&gt;0),$F240/$E240,"")</f>
        <v/>
      </c>
      <c r="H240" s="50">
        <f>IF(AND(ISNUMBER($F240),ISNUMBER($AL240),ISNUMBER($E240),($AL240*$E240)&lt;&gt;0),$F240/($AL240*$E240)*100,"")</f>
        <v/>
      </c>
      <c r="I240" s="51" t="n"/>
      <c r="J240" s="52" t="n"/>
      <c r="K240" s="50">
        <f>IF(AND(ISNUMBER($F240),ISNUMBER($J240)),$F240*(1-$J240),"")</f>
        <v/>
      </c>
      <c r="L240" s="51" t="n"/>
      <c r="M240" s="51" t="n"/>
      <c r="N240" s="50">
        <f>IF(ISNUMBER($F240),($F240-IF(ISNUMBER($AM240),$AM240,0))*(1-IF(ISNUMBER($J240),$J240,0)),"")</f>
        <v/>
      </c>
      <c r="O240" s="34" t="inlineStr">
        <is>
          <t>Bubbly Rose</t>
        </is>
      </c>
      <c r="P240" s="48" t="n">
        <v>15</v>
      </c>
      <c r="Q240" s="48" t="n">
        <v>10</v>
      </c>
      <c r="R240" s="34" t="inlineStr">
        <is>
          <t>Not listed</t>
        </is>
      </c>
      <c r="S240" s="48" t="n">
        <v>7</v>
      </c>
      <c r="T240" s="48" t="n">
        <v>35</v>
      </c>
      <c r="U240" s="34" t="inlineStr">
        <is>
          <t>Naturally fermented (residual)</t>
        </is>
      </c>
      <c r="V240" s="34" t="inlineStr">
        <is>
          <t>Probiotics, organic, gut health, glass bottle quality</t>
        </is>
      </c>
      <c r="W240" s="51" t="n"/>
      <c r="X240" s="51" t="n"/>
      <c r="Y240" s="51" t="n"/>
      <c r="Z240" s="51" t="n"/>
      <c r="AA240" s="34" t="inlineStr">
        <is>
          <t>Medium</t>
        </is>
      </c>
      <c r="AB240" s="34" t="inlineStr">
        <is>
          <t>Premium kombucha; strong natural channel</t>
        </is>
      </c>
      <c r="AC240" s="34" t="inlineStr">
        <is>
          <t>Premium small batch organic kombucha</t>
        </is>
      </c>
      <c r="AD240" s="34" t="inlineStr">
        <is>
          <t>Premium organic kombucha taste and quality cues.</t>
        </is>
      </c>
      <c r="AE240" s="51" t="n"/>
      <c r="AF240" s="53">
        <f>IF(AND(ISNUMBER($P240),ISNUMBER($AL240),$AL240&lt;&gt;0),ROUND($P240/$AL240*100,1),"")</f>
        <v/>
      </c>
      <c r="AG240" s="54">
        <f>IF(AND(ISNUMBER($S240),ISNUMBER($AL240),$AL240&lt;&gt;0),ROUND($S240/$AL240*100,2),"")</f>
        <v/>
      </c>
      <c r="AH240" s="53">
        <f>IF(AND(ISNUMBER($Q240),ISNUMBER($AL240),$AL240&lt;&gt;0),ROUND($Q240/$AL240*100,1),"")</f>
        <v/>
      </c>
      <c r="AI240" s="48">
        <f>IF(ISNUMBER($S240),IF($S240&lt;=1,"Yes","No"),"n/a")</f>
        <v/>
      </c>
      <c r="AJ240" s="48">
        <f>IF(ISNUMBER($S240),ROUND(MAX(0,MIN(100,100-$S240*2.5-IF(ISNUMBER($T240),$T240,0)*0.12+IF($S240&lt;=1,12,0))),0),"")</f>
        <v/>
      </c>
      <c r="AK240" s="48">
        <f>IF(ISNUMBER($Q240),IF($Q240&gt;=100,20,IF($Q240&gt;=30,10,0)),0)+IF(ISNUMBER($R240),IF($R240&gt;=100,20,0),0)+IF(ISNUMBER($P240),IF($P240&gt;=150,20,IF($P240&gt;=50,12,5)),0)+IF(ISNUMBER($S240),IF($S240&lt;=1,15,0),0)</f>
        <v/>
      </c>
      <c r="AL240" s="48" t="n">
        <v>473</v>
      </c>
      <c r="AM240" s="49" t="n"/>
      <c r="AN240" s="48">
        <f>IF(AND(ISNUMBER($P240),ISNUMBER($AL240),$AL240&lt;&gt;0),IF(OR($P240&gt;180,$P240/$AL240*1000&gt;400),"Over ceiling, confirm SKU","Within"),"n/a")</f>
        <v/>
      </c>
      <c r="AO240" s="51" t="n"/>
      <c r="AP240" s="51" t="n"/>
      <c r="AQ240" s="51" t="n"/>
      <c r="AR240" s="34" t="inlineStr">
        <is>
          <t>Recalled, batch confirmed, to confirm</t>
        </is>
      </c>
      <c r="AS240" s="34" t="inlineStr">
        <is>
          <t>BLANK -&gt; requires live Amazon.ca capture</t>
        </is>
      </c>
      <c r="AT240" s="34" t="inlineStr">
        <is>
          <t>Unverified commercial data</t>
        </is>
      </c>
    </row>
    <row r="241" ht="28" customHeight="1">
      <c r="A241" s="34" t="inlineStr">
        <is>
          <t>Health-Ade</t>
        </is>
      </c>
      <c r="B241" s="34" t="inlineStr">
        <is>
          <t>Health-Ade Kombucha | Bubbly Rose | 8 pack 473mL</t>
        </is>
      </c>
      <c r="C241" s="34" t="inlineStr">
        <is>
          <t>3) Functional beverage (still/sparkling)</t>
        </is>
      </c>
      <c r="D241" s="34" t="inlineStr">
        <is>
          <t>473 mL bottle</t>
        </is>
      </c>
      <c r="E241" s="48" t="n">
        <v>8</v>
      </c>
      <c r="F241" s="49" t="n"/>
      <c r="G241" s="50">
        <f>IF(AND(ISNUMBER($F241),ISNUMBER($E241),$E241&lt;&gt;0),$F241/$E241,"")</f>
        <v/>
      </c>
      <c r="H241" s="50">
        <f>IF(AND(ISNUMBER($F241),ISNUMBER($AL241),ISNUMBER($E241),($AL241*$E241)&lt;&gt;0),$F241/($AL241*$E241)*100,"")</f>
        <v/>
      </c>
      <c r="I241" s="51" t="n"/>
      <c r="J241" s="52" t="n"/>
      <c r="K241" s="50">
        <f>IF(AND(ISNUMBER($F241),ISNUMBER($J241)),$F241*(1-$J241),"")</f>
        <v/>
      </c>
      <c r="L241" s="51" t="n"/>
      <c r="M241" s="51" t="n"/>
      <c r="N241" s="50">
        <f>IF(ISNUMBER($F241),($F241-IF(ISNUMBER($AM241),$AM241,0))*(1-IF(ISNUMBER($J241),$J241,0)),"")</f>
        <v/>
      </c>
      <c r="O241" s="34" t="inlineStr">
        <is>
          <t>Bubbly Rose</t>
        </is>
      </c>
      <c r="P241" s="48" t="n">
        <v>15</v>
      </c>
      <c r="Q241" s="48" t="n">
        <v>10</v>
      </c>
      <c r="R241" s="34" t="inlineStr">
        <is>
          <t>Not listed</t>
        </is>
      </c>
      <c r="S241" s="48" t="n">
        <v>7</v>
      </c>
      <c r="T241" s="48" t="n">
        <v>35</v>
      </c>
      <c r="U241" s="34" t="inlineStr">
        <is>
          <t>Naturally fermented (residual)</t>
        </is>
      </c>
      <c r="V241" s="34" t="inlineStr">
        <is>
          <t>Probiotics, organic, gut health, glass bottle quality</t>
        </is>
      </c>
      <c r="W241" s="51" t="n"/>
      <c r="X241" s="51" t="n"/>
      <c r="Y241" s="51" t="n"/>
      <c r="Z241" s="51" t="n"/>
      <c r="AA241" s="34" t="inlineStr">
        <is>
          <t>Medium</t>
        </is>
      </c>
      <c r="AB241" s="34" t="inlineStr">
        <is>
          <t>Premium kombucha; strong natural channel</t>
        </is>
      </c>
      <c r="AC241" s="34" t="inlineStr">
        <is>
          <t>Premium small batch organic kombucha</t>
        </is>
      </c>
      <c r="AD241" s="34" t="inlineStr">
        <is>
          <t>Premium organic kombucha taste and quality cues.</t>
        </is>
      </c>
      <c r="AE241" s="51" t="n"/>
      <c r="AF241" s="53">
        <f>IF(AND(ISNUMBER($P241),ISNUMBER($AL241),$AL241&lt;&gt;0),ROUND($P241/$AL241*100,1),"")</f>
        <v/>
      </c>
      <c r="AG241" s="54">
        <f>IF(AND(ISNUMBER($S241),ISNUMBER($AL241),$AL241&lt;&gt;0),ROUND($S241/$AL241*100,2),"")</f>
        <v/>
      </c>
      <c r="AH241" s="53">
        <f>IF(AND(ISNUMBER($Q241),ISNUMBER($AL241),$AL241&lt;&gt;0),ROUND($Q241/$AL241*100,1),"")</f>
        <v/>
      </c>
      <c r="AI241" s="48">
        <f>IF(ISNUMBER($S241),IF($S241&lt;=1,"Yes","No"),"n/a")</f>
        <v/>
      </c>
      <c r="AJ241" s="48">
        <f>IF(ISNUMBER($S241),ROUND(MAX(0,MIN(100,100-$S241*2.5-IF(ISNUMBER($T241),$T241,0)*0.12+IF($S241&lt;=1,12,0))),0),"")</f>
        <v/>
      </c>
      <c r="AK241" s="48">
        <f>IF(ISNUMBER($Q241),IF($Q241&gt;=100,20,IF($Q241&gt;=30,10,0)),0)+IF(ISNUMBER($R241),IF($R241&gt;=100,20,0),0)+IF(ISNUMBER($P241),IF($P241&gt;=150,20,IF($P241&gt;=50,12,5)),0)+IF(ISNUMBER($S241),IF($S241&lt;=1,15,0),0)</f>
        <v/>
      </c>
      <c r="AL241" s="48" t="n">
        <v>473</v>
      </c>
      <c r="AM241" s="49" t="n"/>
      <c r="AN241" s="48">
        <f>IF(AND(ISNUMBER($P241),ISNUMBER($AL241),$AL241&lt;&gt;0),IF(OR($P241&gt;180,$P241/$AL241*1000&gt;400),"Over ceiling, confirm SKU","Within"),"n/a")</f>
        <v/>
      </c>
      <c r="AO241" s="51" t="n"/>
      <c r="AP241" s="51" t="n"/>
      <c r="AQ241" s="51" t="n"/>
      <c r="AR241" s="34" t="inlineStr">
        <is>
          <t>Recalled, batch confirmed, to confirm</t>
        </is>
      </c>
      <c r="AS241" s="34" t="inlineStr">
        <is>
          <t>BLANK -&gt; requires live Amazon.ca capture</t>
        </is>
      </c>
      <c r="AT241" s="34" t="inlineStr">
        <is>
          <t>Unverified commercial data</t>
        </is>
      </c>
    </row>
    <row r="242" ht="28" customHeight="1">
      <c r="A242" s="34" t="inlineStr">
        <is>
          <t>Health-Ade</t>
        </is>
      </c>
      <c r="B242" s="34" t="inlineStr">
        <is>
          <t>Health-Ade Kombucha | Bubbly Rose | 12 pack 473mL</t>
        </is>
      </c>
      <c r="C242" s="34" t="inlineStr">
        <is>
          <t>3) Functional beverage (still/sparkling)</t>
        </is>
      </c>
      <c r="D242" s="34" t="inlineStr">
        <is>
          <t>473 mL bottle</t>
        </is>
      </c>
      <c r="E242" s="48" t="n">
        <v>12</v>
      </c>
      <c r="F242" s="49" t="n"/>
      <c r="G242" s="50">
        <f>IF(AND(ISNUMBER($F242),ISNUMBER($E242),$E242&lt;&gt;0),$F242/$E242,"")</f>
        <v/>
      </c>
      <c r="H242" s="50">
        <f>IF(AND(ISNUMBER($F242),ISNUMBER($AL242),ISNUMBER($E242),($AL242*$E242)&lt;&gt;0),$F242/($AL242*$E242)*100,"")</f>
        <v/>
      </c>
      <c r="I242" s="51" t="n"/>
      <c r="J242" s="52" t="n"/>
      <c r="K242" s="50">
        <f>IF(AND(ISNUMBER($F242),ISNUMBER($J242)),$F242*(1-$J242),"")</f>
        <v/>
      </c>
      <c r="L242" s="51" t="n"/>
      <c r="M242" s="51" t="n"/>
      <c r="N242" s="50">
        <f>IF(ISNUMBER($F242),($F242-IF(ISNUMBER($AM242),$AM242,0))*(1-IF(ISNUMBER($J242),$J242,0)),"")</f>
        <v/>
      </c>
      <c r="O242" s="34" t="inlineStr">
        <is>
          <t>Bubbly Rose</t>
        </is>
      </c>
      <c r="P242" s="48" t="n">
        <v>15</v>
      </c>
      <c r="Q242" s="48" t="n">
        <v>10</v>
      </c>
      <c r="R242" s="34" t="inlineStr">
        <is>
          <t>Not listed</t>
        </is>
      </c>
      <c r="S242" s="48" t="n">
        <v>7</v>
      </c>
      <c r="T242" s="48" t="n">
        <v>35</v>
      </c>
      <c r="U242" s="34" t="inlineStr">
        <is>
          <t>Naturally fermented (residual)</t>
        </is>
      </c>
      <c r="V242" s="34" t="inlineStr">
        <is>
          <t>Probiotics, organic, gut health, glass bottle quality</t>
        </is>
      </c>
      <c r="W242" s="51" t="n"/>
      <c r="X242" s="51" t="n"/>
      <c r="Y242" s="51" t="n"/>
      <c r="Z242" s="51" t="n"/>
      <c r="AA242" s="34" t="inlineStr">
        <is>
          <t>Medium</t>
        </is>
      </c>
      <c r="AB242" s="34" t="inlineStr">
        <is>
          <t>Premium kombucha; strong natural channel</t>
        </is>
      </c>
      <c r="AC242" s="34" t="inlineStr">
        <is>
          <t>Premium small batch organic kombucha</t>
        </is>
      </c>
      <c r="AD242" s="34" t="inlineStr">
        <is>
          <t>Premium organic kombucha taste and quality cues.</t>
        </is>
      </c>
      <c r="AE242" s="51" t="n"/>
      <c r="AF242" s="53">
        <f>IF(AND(ISNUMBER($P242),ISNUMBER($AL242),$AL242&lt;&gt;0),ROUND($P242/$AL242*100,1),"")</f>
        <v/>
      </c>
      <c r="AG242" s="54">
        <f>IF(AND(ISNUMBER($S242),ISNUMBER($AL242),$AL242&lt;&gt;0),ROUND($S242/$AL242*100,2),"")</f>
        <v/>
      </c>
      <c r="AH242" s="53">
        <f>IF(AND(ISNUMBER($Q242),ISNUMBER($AL242),$AL242&lt;&gt;0),ROUND($Q242/$AL242*100,1),"")</f>
        <v/>
      </c>
      <c r="AI242" s="48">
        <f>IF(ISNUMBER($S242),IF($S242&lt;=1,"Yes","No"),"n/a")</f>
        <v/>
      </c>
      <c r="AJ242" s="48">
        <f>IF(ISNUMBER($S242),ROUND(MAX(0,MIN(100,100-$S242*2.5-IF(ISNUMBER($T242),$T242,0)*0.12+IF($S242&lt;=1,12,0))),0),"")</f>
        <v/>
      </c>
      <c r="AK242" s="48">
        <f>IF(ISNUMBER($Q242),IF($Q242&gt;=100,20,IF($Q242&gt;=30,10,0)),0)+IF(ISNUMBER($R242),IF($R242&gt;=100,20,0),0)+IF(ISNUMBER($P242),IF($P242&gt;=150,20,IF($P242&gt;=50,12,5)),0)+IF(ISNUMBER($S242),IF($S242&lt;=1,15,0),0)</f>
        <v/>
      </c>
      <c r="AL242" s="48" t="n">
        <v>473</v>
      </c>
      <c r="AM242" s="49" t="n"/>
      <c r="AN242" s="48">
        <f>IF(AND(ISNUMBER($P242),ISNUMBER($AL242),$AL242&lt;&gt;0),IF(OR($P242&gt;180,$P242/$AL242*1000&gt;400),"Over ceiling, confirm SKU","Within"),"n/a")</f>
        <v/>
      </c>
      <c r="AO242" s="51" t="n"/>
      <c r="AP242" s="51" t="n"/>
      <c r="AQ242" s="51" t="n"/>
      <c r="AR242" s="34" t="inlineStr">
        <is>
          <t>Recalled, batch confirmed, to confirm</t>
        </is>
      </c>
      <c r="AS242" s="34" t="inlineStr">
        <is>
          <t>BLANK -&gt; requires live Amazon.ca capture</t>
        </is>
      </c>
      <c r="AT242" s="34" t="inlineStr">
        <is>
          <t>Unverified commercial data</t>
        </is>
      </c>
    </row>
    <row r="243" ht="28" customHeight="1">
      <c r="A243" s="34" t="inlineStr">
        <is>
          <t>Health-Ade</t>
        </is>
      </c>
      <c r="B243" s="34" t="inlineStr">
        <is>
          <t>Health-Ade Kombucha | Bubbly Rose | 18 pack 473mL</t>
        </is>
      </c>
      <c r="C243" s="34" t="inlineStr">
        <is>
          <t>3) Functional beverage (still/sparkling)</t>
        </is>
      </c>
      <c r="D243" s="34" t="inlineStr">
        <is>
          <t>473 mL bottle</t>
        </is>
      </c>
      <c r="E243" s="48" t="n">
        <v>18</v>
      </c>
      <c r="F243" s="49" t="n"/>
      <c r="G243" s="50">
        <f>IF(AND(ISNUMBER($F243),ISNUMBER($E243),$E243&lt;&gt;0),$F243/$E243,"")</f>
        <v/>
      </c>
      <c r="H243" s="50">
        <f>IF(AND(ISNUMBER($F243),ISNUMBER($AL243),ISNUMBER($E243),($AL243*$E243)&lt;&gt;0),$F243/($AL243*$E243)*100,"")</f>
        <v/>
      </c>
      <c r="I243" s="51" t="n"/>
      <c r="J243" s="52" t="n"/>
      <c r="K243" s="50">
        <f>IF(AND(ISNUMBER($F243),ISNUMBER($J243)),$F243*(1-$J243),"")</f>
        <v/>
      </c>
      <c r="L243" s="51" t="n"/>
      <c r="M243" s="51" t="n"/>
      <c r="N243" s="50">
        <f>IF(ISNUMBER($F243),($F243-IF(ISNUMBER($AM243),$AM243,0))*(1-IF(ISNUMBER($J243),$J243,0)),"")</f>
        <v/>
      </c>
      <c r="O243" s="34" t="inlineStr">
        <is>
          <t>Bubbly Rose</t>
        </is>
      </c>
      <c r="P243" s="48" t="n">
        <v>15</v>
      </c>
      <c r="Q243" s="48" t="n">
        <v>10</v>
      </c>
      <c r="R243" s="34" t="inlineStr">
        <is>
          <t>Not listed</t>
        </is>
      </c>
      <c r="S243" s="48" t="n">
        <v>7</v>
      </c>
      <c r="T243" s="48" t="n">
        <v>35</v>
      </c>
      <c r="U243" s="34" t="inlineStr">
        <is>
          <t>Naturally fermented (residual)</t>
        </is>
      </c>
      <c r="V243" s="34" t="inlineStr">
        <is>
          <t>Probiotics, organic, gut health, glass bottle quality</t>
        </is>
      </c>
      <c r="W243" s="51" t="n"/>
      <c r="X243" s="51" t="n"/>
      <c r="Y243" s="51" t="n"/>
      <c r="Z243" s="51" t="n"/>
      <c r="AA243" s="34" t="inlineStr">
        <is>
          <t>Medium</t>
        </is>
      </c>
      <c r="AB243" s="34" t="inlineStr">
        <is>
          <t>Premium kombucha; strong natural channel</t>
        </is>
      </c>
      <c r="AC243" s="34" t="inlineStr">
        <is>
          <t>Premium small batch organic kombucha</t>
        </is>
      </c>
      <c r="AD243" s="34" t="inlineStr">
        <is>
          <t>Premium organic kombucha taste and quality cues.</t>
        </is>
      </c>
      <c r="AE243" s="51" t="n"/>
      <c r="AF243" s="53">
        <f>IF(AND(ISNUMBER($P243),ISNUMBER($AL243),$AL243&lt;&gt;0),ROUND($P243/$AL243*100,1),"")</f>
        <v/>
      </c>
      <c r="AG243" s="54">
        <f>IF(AND(ISNUMBER($S243),ISNUMBER($AL243),$AL243&lt;&gt;0),ROUND($S243/$AL243*100,2),"")</f>
        <v/>
      </c>
      <c r="AH243" s="53">
        <f>IF(AND(ISNUMBER($Q243),ISNUMBER($AL243),$AL243&lt;&gt;0),ROUND($Q243/$AL243*100,1),"")</f>
        <v/>
      </c>
      <c r="AI243" s="48">
        <f>IF(ISNUMBER($S243),IF($S243&lt;=1,"Yes","No"),"n/a")</f>
        <v/>
      </c>
      <c r="AJ243" s="48">
        <f>IF(ISNUMBER($S243),ROUND(MAX(0,MIN(100,100-$S243*2.5-IF(ISNUMBER($T243),$T243,0)*0.12+IF($S243&lt;=1,12,0))),0),"")</f>
        <v/>
      </c>
      <c r="AK243" s="48">
        <f>IF(ISNUMBER($Q243),IF($Q243&gt;=100,20,IF($Q243&gt;=30,10,0)),0)+IF(ISNUMBER($R243),IF($R243&gt;=100,20,0),0)+IF(ISNUMBER($P243),IF($P243&gt;=150,20,IF($P243&gt;=50,12,5)),0)+IF(ISNUMBER($S243),IF($S243&lt;=1,15,0),0)</f>
        <v/>
      </c>
      <c r="AL243" s="48" t="n">
        <v>473</v>
      </c>
      <c r="AM243" s="49" t="n"/>
      <c r="AN243" s="48">
        <f>IF(AND(ISNUMBER($P243),ISNUMBER($AL243),$AL243&lt;&gt;0),IF(OR($P243&gt;180,$P243/$AL243*1000&gt;400),"Over ceiling, confirm SKU","Within"),"n/a")</f>
        <v/>
      </c>
      <c r="AO243" s="51" t="n"/>
      <c r="AP243" s="51" t="n"/>
      <c r="AQ243" s="51" t="n"/>
      <c r="AR243" s="34" t="inlineStr">
        <is>
          <t>Recalled, batch confirmed, to confirm</t>
        </is>
      </c>
      <c r="AS243" s="34" t="inlineStr">
        <is>
          <t>BLANK -&gt; requires live Amazon.ca capture</t>
        </is>
      </c>
      <c r="AT243" s="34" t="inlineStr">
        <is>
          <t>Unverified commercial data</t>
        </is>
      </c>
    </row>
    <row r="244" ht="28" customHeight="1">
      <c r="A244" s="34" t="inlineStr">
        <is>
          <t>Health-Ade</t>
        </is>
      </c>
      <c r="B244" s="34" t="inlineStr">
        <is>
          <t>Health-Ade Kombucha | Bubbly Rose | 24 pack 473mL</t>
        </is>
      </c>
      <c r="C244" s="34" t="inlineStr">
        <is>
          <t>3) Functional beverage (still/sparkling)</t>
        </is>
      </c>
      <c r="D244" s="34" t="inlineStr">
        <is>
          <t>473 mL bottle</t>
        </is>
      </c>
      <c r="E244" s="48" t="n">
        <v>24</v>
      </c>
      <c r="F244" s="49" t="n"/>
      <c r="G244" s="50">
        <f>IF(AND(ISNUMBER($F244),ISNUMBER($E244),$E244&lt;&gt;0),$F244/$E244,"")</f>
        <v/>
      </c>
      <c r="H244" s="50">
        <f>IF(AND(ISNUMBER($F244),ISNUMBER($AL244),ISNUMBER($E244),($AL244*$E244)&lt;&gt;0),$F244/($AL244*$E244)*100,"")</f>
        <v/>
      </c>
      <c r="I244" s="51" t="n"/>
      <c r="J244" s="52" t="n"/>
      <c r="K244" s="50">
        <f>IF(AND(ISNUMBER($F244),ISNUMBER($J244)),$F244*(1-$J244),"")</f>
        <v/>
      </c>
      <c r="L244" s="51" t="n"/>
      <c r="M244" s="51" t="n"/>
      <c r="N244" s="50">
        <f>IF(ISNUMBER($F244),($F244-IF(ISNUMBER($AM244),$AM244,0))*(1-IF(ISNUMBER($J244),$J244,0)),"")</f>
        <v/>
      </c>
      <c r="O244" s="34" t="inlineStr">
        <is>
          <t>Bubbly Rose</t>
        </is>
      </c>
      <c r="P244" s="48" t="n">
        <v>15</v>
      </c>
      <c r="Q244" s="48" t="n">
        <v>10</v>
      </c>
      <c r="R244" s="34" t="inlineStr">
        <is>
          <t>Not listed</t>
        </is>
      </c>
      <c r="S244" s="48" t="n">
        <v>7</v>
      </c>
      <c r="T244" s="48" t="n">
        <v>35</v>
      </c>
      <c r="U244" s="34" t="inlineStr">
        <is>
          <t>Naturally fermented (residual)</t>
        </is>
      </c>
      <c r="V244" s="34" t="inlineStr">
        <is>
          <t>Probiotics, organic, gut health, glass bottle quality</t>
        </is>
      </c>
      <c r="W244" s="51" t="n"/>
      <c r="X244" s="51" t="n"/>
      <c r="Y244" s="51" t="n"/>
      <c r="Z244" s="51" t="n"/>
      <c r="AA244" s="34" t="inlineStr">
        <is>
          <t>Medium</t>
        </is>
      </c>
      <c r="AB244" s="34" t="inlineStr">
        <is>
          <t>Premium kombucha; strong natural channel</t>
        </is>
      </c>
      <c r="AC244" s="34" t="inlineStr">
        <is>
          <t>Premium small batch organic kombucha</t>
        </is>
      </c>
      <c r="AD244" s="34" t="inlineStr">
        <is>
          <t>Premium organic kombucha taste and quality cues.</t>
        </is>
      </c>
      <c r="AE244" s="51" t="n"/>
      <c r="AF244" s="53">
        <f>IF(AND(ISNUMBER($P244),ISNUMBER($AL244),$AL244&lt;&gt;0),ROUND($P244/$AL244*100,1),"")</f>
        <v/>
      </c>
      <c r="AG244" s="54">
        <f>IF(AND(ISNUMBER($S244),ISNUMBER($AL244),$AL244&lt;&gt;0),ROUND($S244/$AL244*100,2),"")</f>
        <v/>
      </c>
      <c r="AH244" s="53">
        <f>IF(AND(ISNUMBER($Q244),ISNUMBER($AL244),$AL244&lt;&gt;0),ROUND($Q244/$AL244*100,1),"")</f>
        <v/>
      </c>
      <c r="AI244" s="48">
        <f>IF(ISNUMBER($S244),IF($S244&lt;=1,"Yes","No"),"n/a")</f>
        <v/>
      </c>
      <c r="AJ244" s="48">
        <f>IF(ISNUMBER($S244),ROUND(MAX(0,MIN(100,100-$S244*2.5-IF(ISNUMBER($T244),$T244,0)*0.12+IF($S244&lt;=1,12,0))),0),"")</f>
        <v/>
      </c>
      <c r="AK244" s="48">
        <f>IF(ISNUMBER($Q244),IF($Q244&gt;=100,20,IF($Q244&gt;=30,10,0)),0)+IF(ISNUMBER($R244),IF($R244&gt;=100,20,0),0)+IF(ISNUMBER($P244),IF($P244&gt;=150,20,IF($P244&gt;=50,12,5)),0)+IF(ISNUMBER($S244),IF($S244&lt;=1,15,0),0)</f>
        <v/>
      </c>
      <c r="AL244" s="48" t="n">
        <v>473</v>
      </c>
      <c r="AM244" s="49" t="n"/>
      <c r="AN244" s="48">
        <f>IF(AND(ISNUMBER($P244),ISNUMBER($AL244),$AL244&lt;&gt;0),IF(OR($P244&gt;180,$P244/$AL244*1000&gt;400),"Over ceiling, confirm SKU","Within"),"n/a")</f>
        <v/>
      </c>
      <c r="AO244" s="51" t="n"/>
      <c r="AP244" s="51" t="n"/>
      <c r="AQ244" s="51" t="n"/>
      <c r="AR244" s="34" t="inlineStr">
        <is>
          <t>Recalled, batch confirmed, to confirm</t>
        </is>
      </c>
      <c r="AS244" s="34" t="inlineStr">
        <is>
          <t>BLANK -&gt; requires live Amazon.ca capture</t>
        </is>
      </c>
      <c r="AT244" s="34" t="inlineStr">
        <is>
          <t>Unverified commercial data</t>
        </is>
      </c>
    </row>
    <row r="245" ht="28" customHeight="1">
      <c r="A245" s="34" t="inlineStr">
        <is>
          <t>Health-Ade</t>
        </is>
      </c>
      <c r="B245" s="34" t="inlineStr">
        <is>
          <t>Health-Ade Kombucha | California Grape | single 473mL</t>
        </is>
      </c>
      <c r="C245" s="34" t="inlineStr">
        <is>
          <t>3) Functional beverage (still/sparkling)</t>
        </is>
      </c>
      <c r="D245" s="34" t="inlineStr">
        <is>
          <t>473 mL bottle</t>
        </is>
      </c>
      <c r="E245" s="48" t="n">
        <v>1</v>
      </c>
      <c r="F245" s="49" t="n"/>
      <c r="G245" s="50">
        <f>IF(AND(ISNUMBER($F245),ISNUMBER($E245),$E245&lt;&gt;0),$F245/$E245,"")</f>
        <v/>
      </c>
      <c r="H245" s="50">
        <f>IF(AND(ISNUMBER($F245),ISNUMBER($AL245),ISNUMBER($E245),($AL245*$E245)&lt;&gt;0),$F245/($AL245*$E245)*100,"")</f>
        <v/>
      </c>
      <c r="I245" s="51" t="n"/>
      <c r="J245" s="52" t="n"/>
      <c r="K245" s="50">
        <f>IF(AND(ISNUMBER($F245),ISNUMBER($J245)),$F245*(1-$J245),"")</f>
        <v/>
      </c>
      <c r="L245" s="51" t="n"/>
      <c r="M245" s="51" t="n"/>
      <c r="N245" s="50">
        <f>IF(ISNUMBER($F245),($F245-IF(ISNUMBER($AM245),$AM245,0))*(1-IF(ISNUMBER($J245),$J245,0)),"")</f>
        <v/>
      </c>
      <c r="O245" s="34" t="inlineStr">
        <is>
          <t>California Grape</t>
        </is>
      </c>
      <c r="P245" s="48" t="n">
        <v>15</v>
      </c>
      <c r="Q245" s="48" t="n">
        <v>10</v>
      </c>
      <c r="R245" s="34" t="inlineStr">
        <is>
          <t>Not listed</t>
        </is>
      </c>
      <c r="S245" s="48" t="n">
        <v>7</v>
      </c>
      <c r="T245" s="48" t="n">
        <v>35</v>
      </c>
      <c r="U245" s="34" t="inlineStr">
        <is>
          <t>Naturally fermented (residual)</t>
        </is>
      </c>
      <c r="V245" s="34" t="inlineStr">
        <is>
          <t>Probiotics, organic, gut health, glass bottle quality</t>
        </is>
      </c>
      <c r="W245" s="51" t="n"/>
      <c r="X245" s="51" t="n"/>
      <c r="Y245" s="51" t="n"/>
      <c r="Z245" s="51" t="n"/>
      <c r="AA245" s="34" t="inlineStr">
        <is>
          <t>Medium</t>
        </is>
      </c>
      <c r="AB245" s="34" t="inlineStr">
        <is>
          <t>Premium kombucha; strong natural channel</t>
        </is>
      </c>
      <c r="AC245" s="34" t="inlineStr">
        <is>
          <t>Premium small batch organic kombucha</t>
        </is>
      </c>
      <c r="AD245" s="34" t="inlineStr">
        <is>
          <t>Premium organic kombucha taste and quality cues.</t>
        </is>
      </c>
      <c r="AE245" s="51" t="n"/>
      <c r="AF245" s="53">
        <f>IF(AND(ISNUMBER($P245),ISNUMBER($AL245),$AL245&lt;&gt;0),ROUND($P245/$AL245*100,1),"")</f>
        <v/>
      </c>
      <c r="AG245" s="54">
        <f>IF(AND(ISNUMBER($S245),ISNUMBER($AL245),$AL245&lt;&gt;0),ROUND($S245/$AL245*100,2),"")</f>
        <v/>
      </c>
      <c r="AH245" s="53">
        <f>IF(AND(ISNUMBER($Q245),ISNUMBER($AL245),$AL245&lt;&gt;0),ROUND($Q245/$AL245*100,1),"")</f>
        <v/>
      </c>
      <c r="AI245" s="48">
        <f>IF(ISNUMBER($S245),IF($S245&lt;=1,"Yes","No"),"n/a")</f>
        <v/>
      </c>
      <c r="AJ245" s="48">
        <f>IF(ISNUMBER($S245),ROUND(MAX(0,MIN(100,100-$S245*2.5-IF(ISNUMBER($T245),$T245,0)*0.12+IF($S245&lt;=1,12,0))),0),"")</f>
        <v/>
      </c>
      <c r="AK245" s="48">
        <f>IF(ISNUMBER($Q245),IF($Q245&gt;=100,20,IF($Q245&gt;=30,10,0)),0)+IF(ISNUMBER($R245),IF($R245&gt;=100,20,0),0)+IF(ISNUMBER($P245),IF($P245&gt;=150,20,IF($P245&gt;=50,12,5)),0)+IF(ISNUMBER($S245),IF($S245&lt;=1,15,0),0)</f>
        <v/>
      </c>
      <c r="AL245" s="48" t="n">
        <v>473</v>
      </c>
      <c r="AM245" s="49" t="n"/>
      <c r="AN245" s="48">
        <f>IF(AND(ISNUMBER($P245),ISNUMBER($AL245),$AL245&lt;&gt;0),IF(OR($P245&gt;180,$P245/$AL245*1000&gt;400),"Over ceiling, confirm SKU","Within"),"n/a")</f>
        <v/>
      </c>
      <c r="AO245" s="51" t="n"/>
      <c r="AP245" s="51" t="n"/>
      <c r="AQ245" s="51" t="n"/>
      <c r="AR245" s="34" t="inlineStr">
        <is>
          <t>Recalled, batch confirmed, to confirm</t>
        </is>
      </c>
      <c r="AS245" s="34" t="inlineStr">
        <is>
          <t>BLANK -&gt; requires live Amazon.ca capture</t>
        </is>
      </c>
      <c r="AT245" s="34" t="inlineStr">
        <is>
          <t>Unverified commercial data</t>
        </is>
      </c>
    </row>
    <row r="246" ht="28" customHeight="1">
      <c r="A246" s="34" t="inlineStr">
        <is>
          <t>Health-Ade</t>
        </is>
      </c>
      <c r="B246" s="34" t="inlineStr">
        <is>
          <t>Health-Ade Kombucha | California Grape | 8 pack 473mL</t>
        </is>
      </c>
      <c r="C246" s="34" t="inlineStr">
        <is>
          <t>3) Functional beverage (still/sparkling)</t>
        </is>
      </c>
      <c r="D246" s="34" t="inlineStr">
        <is>
          <t>473 mL bottle</t>
        </is>
      </c>
      <c r="E246" s="48" t="n">
        <v>8</v>
      </c>
      <c r="F246" s="49" t="n"/>
      <c r="G246" s="50">
        <f>IF(AND(ISNUMBER($F246),ISNUMBER($E246),$E246&lt;&gt;0),$F246/$E246,"")</f>
        <v/>
      </c>
      <c r="H246" s="50">
        <f>IF(AND(ISNUMBER($F246),ISNUMBER($AL246),ISNUMBER($E246),($AL246*$E246)&lt;&gt;0),$F246/($AL246*$E246)*100,"")</f>
        <v/>
      </c>
      <c r="I246" s="51" t="n"/>
      <c r="J246" s="52" t="n"/>
      <c r="K246" s="50">
        <f>IF(AND(ISNUMBER($F246),ISNUMBER($J246)),$F246*(1-$J246),"")</f>
        <v/>
      </c>
      <c r="L246" s="51" t="n"/>
      <c r="M246" s="51" t="n"/>
      <c r="N246" s="50">
        <f>IF(ISNUMBER($F246),($F246-IF(ISNUMBER($AM246),$AM246,0))*(1-IF(ISNUMBER($J246),$J246,0)),"")</f>
        <v/>
      </c>
      <c r="O246" s="34" t="inlineStr">
        <is>
          <t>California Grape</t>
        </is>
      </c>
      <c r="P246" s="48" t="n">
        <v>15</v>
      </c>
      <c r="Q246" s="48" t="n">
        <v>10</v>
      </c>
      <c r="R246" s="34" t="inlineStr">
        <is>
          <t>Not listed</t>
        </is>
      </c>
      <c r="S246" s="48" t="n">
        <v>7</v>
      </c>
      <c r="T246" s="48" t="n">
        <v>35</v>
      </c>
      <c r="U246" s="34" t="inlineStr">
        <is>
          <t>Naturally fermented (residual)</t>
        </is>
      </c>
      <c r="V246" s="34" t="inlineStr">
        <is>
          <t>Probiotics, organic, gut health, glass bottle quality</t>
        </is>
      </c>
      <c r="W246" s="51" t="n"/>
      <c r="X246" s="51" t="n"/>
      <c r="Y246" s="51" t="n"/>
      <c r="Z246" s="51" t="n"/>
      <c r="AA246" s="34" t="inlineStr">
        <is>
          <t>Medium</t>
        </is>
      </c>
      <c r="AB246" s="34" t="inlineStr">
        <is>
          <t>Premium kombucha; strong natural channel</t>
        </is>
      </c>
      <c r="AC246" s="34" t="inlineStr">
        <is>
          <t>Premium small batch organic kombucha</t>
        </is>
      </c>
      <c r="AD246" s="34" t="inlineStr">
        <is>
          <t>Premium organic kombucha taste and quality cues.</t>
        </is>
      </c>
      <c r="AE246" s="51" t="n"/>
      <c r="AF246" s="53">
        <f>IF(AND(ISNUMBER($P246),ISNUMBER($AL246),$AL246&lt;&gt;0),ROUND($P246/$AL246*100,1),"")</f>
        <v/>
      </c>
      <c r="AG246" s="54">
        <f>IF(AND(ISNUMBER($S246),ISNUMBER($AL246),$AL246&lt;&gt;0),ROUND($S246/$AL246*100,2),"")</f>
        <v/>
      </c>
      <c r="AH246" s="53">
        <f>IF(AND(ISNUMBER($Q246),ISNUMBER($AL246),$AL246&lt;&gt;0),ROUND($Q246/$AL246*100,1),"")</f>
        <v/>
      </c>
      <c r="AI246" s="48">
        <f>IF(ISNUMBER($S246),IF($S246&lt;=1,"Yes","No"),"n/a")</f>
        <v/>
      </c>
      <c r="AJ246" s="48">
        <f>IF(ISNUMBER($S246),ROUND(MAX(0,MIN(100,100-$S246*2.5-IF(ISNUMBER($T246),$T246,0)*0.12+IF($S246&lt;=1,12,0))),0),"")</f>
        <v/>
      </c>
      <c r="AK246" s="48">
        <f>IF(ISNUMBER($Q246),IF($Q246&gt;=100,20,IF($Q246&gt;=30,10,0)),0)+IF(ISNUMBER($R246),IF($R246&gt;=100,20,0),0)+IF(ISNUMBER($P246),IF($P246&gt;=150,20,IF($P246&gt;=50,12,5)),0)+IF(ISNUMBER($S246),IF($S246&lt;=1,15,0),0)</f>
        <v/>
      </c>
      <c r="AL246" s="48" t="n">
        <v>473</v>
      </c>
      <c r="AM246" s="49" t="n"/>
      <c r="AN246" s="48">
        <f>IF(AND(ISNUMBER($P246),ISNUMBER($AL246),$AL246&lt;&gt;0),IF(OR($P246&gt;180,$P246/$AL246*1000&gt;400),"Over ceiling, confirm SKU","Within"),"n/a")</f>
        <v/>
      </c>
      <c r="AO246" s="51" t="n"/>
      <c r="AP246" s="51" t="n"/>
      <c r="AQ246" s="51" t="n"/>
      <c r="AR246" s="34" t="inlineStr">
        <is>
          <t>Recalled, batch confirmed, to confirm</t>
        </is>
      </c>
      <c r="AS246" s="34" t="inlineStr">
        <is>
          <t>BLANK -&gt; requires live Amazon.ca capture</t>
        </is>
      </c>
      <c r="AT246" s="34" t="inlineStr">
        <is>
          <t>Unverified commercial data</t>
        </is>
      </c>
    </row>
    <row r="247" ht="28" customHeight="1">
      <c r="A247" s="34" t="inlineStr">
        <is>
          <t>Health-Ade</t>
        </is>
      </c>
      <c r="B247" s="34" t="inlineStr">
        <is>
          <t>Health-Ade Kombucha | California Grape | 12 pack 473mL</t>
        </is>
      </c>
      <c r="C247" s="34" t="inlineStr">
        <is>
          <t>3) Functional beverage (still/sparkling)</t>
        </is>
      </c>
      <c r="D247" s="34" t="inlineStr">
        <is>
          <t>473 mL bottle</t>
        </is>
      </c>
      <c r="E247" s="48" t="n">
        <v>12</v>
      </c>
      <c r="F247" s="49" t="n"/>
      <c r="G247" s="50">
        <f>IF(AND(ISNUMBER($F247),ISNUMBER($E247),$E247&lt;&gt;0),$F247/$E247,"")</f>
        <v/>
      </c>
      <c r="H247" s="50">
        <f>IF(AND(ISNUMBER($F247),ISNUMBER($AL247),ISNUMBER($E247),($AL247*$E247)&lt;&gt;0),$F247/($AL247*$E247)*100,"")</f>
        <v/>
      </c>
      <c r="I247" s="51" t="n"/>
      <c r="J247" s="52" t="n"/>
      <c r="K247" s="50">
        <f>IF(AND(ISNUMBER($F247),ISNUMBER($J247)),$F247*(1-$J247),"")</f>
        <v/>
      </c>
      <c r="L247" s="51" t="n"/>
      <c r="M247" s="51" t="n"/>
      <c r="N247" s="50">
        <f>IF(ISNUMBER($F247),($F247-IF(ISNUMBER($AM247),$AM247,0))*(1-IF(ISNUMBER($J247),$J247,0)),"")</f>
        <v/>
      </c>
      <c r="O247" s="34" t="inlineStr">
        <is>
          <t>California Grape</t>
        </is>
      </c>
      <c r="P247" s="48" t="n">
        <v>15</v>
      </c>
      <c r="Q247" s="48" t="n">
        <v>10</v>
      </c>
      <c r="R247" s="34" t="inlineStr">
        <is>
          <t>Not listed</t>
        </is>
      </c>
      <c r="S247" s="48" t="n">
        <v>7</v>
      </c>
      <c r="T247" s="48" t="n">
        <v>35</v>
      </c>
      <c r="U247" s="34" t="inlineStr">
        <is>
          <t>Naturally fermented (residual)</t>
        </is>
      </c>
      <c r="V247" s="34" t="inlineStr">
        <is>
          <t>Probiotics, organic, gut health, glass bottle quality</t>
        </is>
      </c>
      <c r="W247" s="51" t="n"/>
      <c r="X247" s="51" t="n"/>
      <c r="Y247" s="51" t="n"/>
      <c r="Z247" s="51" t="n"/>
      <c r="AA247" s="34" t="inlineStr">
        <is>
          <t>Medium</t>
        </is>
      </c>
      <c r="AB247" s="34" t="inlineStr">
        <is>
          <t>Premium kombucha; strong natural channel</t>
        </is>
      </c>
      <c r="AC247" s="34" t="inlineStr">
        <is>
          <t>Premium small batch organic kombucha</t>
        </is>
      </c>
      <c r="AD247" s="34" t="inlineStr">
        <is>
          <t>Premium organic kombucha taste and quality cues.</t>
        </is>
      </c>
      <c r="AE247" s="51" t="n"/>
      <c r="AF247" s="53">
        <f>IF(AND(ISNUMBER($P247),ISNUMBER($AL247),$AL247&lt;&gt;0),ROUND($P247/$AL247*100,1),"")</f>
        <v/>
      </c>
      <c r="AG247" s="54">
        <f>IF(AND(ISNUMBER($S247),ISNUMBER($AL247),$AL247&lt;&gt;0),ROUND($S247/$AL247*100,2),"")</f>
        <v/>
      </c>
      <c r="AH247" s="53">
        <f>IF(AND(ISNUMBER($Q247),ISNUMBER($AL247),$AL247&lt;&gt;0),ROUND($Q247/$AL247*100,1),"")</f>
        <v/>
      </c>
      <c r="AI247" s="48">
        <f>IF(ISNUMBER($S247),IF($S247&lt;=1,"Yes","No"),"n/a")</f>
        <v/>
      </c>
      <c r="AJ247" s="48">
        <f>IF(ISNUMBER($S247),ROUND(MAX(0,MIN(100,100-$S247*2.5-IF(ISNUMBER($T247),$T247,0)*0.12+IF($S247&lt;=1,12,0))),0),"")</f>
        <v/>
      </c>
      <c r="AK247" s="48">
        <f>IF(ISNUMBER($Q247),IF($Q247&gt;=100,20,IF($Q247&gt;=30,10,0)),0)+IF(ISNUMBER($R247),IF($R247&gt;=100,20,0),0)+IF(ISNUMBER($P247),IF($P247&gt;=150,20,IF($P247&gt;=50,12,5)),0)+IF(ISNUMBER($S247),IF($S247&lt;=1,15,0),0)</f>
        <v/>
      </c>
      <c r="AL247" s="48" t="n">
        <v>473</v>
      </c>
      <c r="AM247" s="49" t="n"/>
      <c r="AN247" s="48">
        <f>IF(AND(ISNUMBER($P247),ISNUMBER($AL247),$AL247&lt;&gt;0),IF(OR($P247&gt;180,$P247/$AL247*1000&gt;400),"Over ceiling, confirm SKU","Within"),"n/a")</f>
        <v/>
      </c>
      <c r="AO247" s="51" t="n"/>
      <c r="AP247" s="51" t="n"/>
      <c r="AQ247" s="51" t="n"/>
      <c r="AR247" s="34" t="inlineStr">
        <is>
          <t>Recalled, batch confirmed, to confirm</t>
        </is>
      </c>
      <c r="AS247" s="34" t="inlineStr">
        <is>
          <t>BLANK -&gt; requires live Amazon.ca capture</t>
        </is>
      </c>
      <c r="AT247" s="34" t="inlineStr">
        <is>
          <t>Unverified commercial data</t>
        </is>
      </c>
    </row>
    <row r="248" ht="28" customHeight="1">
      <c r="A248" s="34" t="inlineStr">
        <is>
          <t>Health-Ade</t>
        </is>
      </c>
      <c r="B248" s="34" t="inlineStr">
        <is>
          <t>Health-Ade Kombucha | California Grape | 18 pack 473mL</t>
        </is>
      </c>
      <c r="C248" s="34" t="inlineStr">
        <is>
          <t>3) Functional beverage (still/sparkling)</t>
        </is>
      </c>
      <c r="D248" s="34" t="inlineStr">
        <is>
          <t>473 mL bottle</t>
        </is>
      </c>
      <c r="E248" s="48" t="n">
        <v>18</v>
      </c>
      <c r="F248" s="49" t="n"/>
      <c r="G248" s="50">
        <f>IF(AND(ISNUMBER($F248),ISNUMBER($E248),$E248&lt;&gt;0),$F248/$E248,"")</f>
        <v/>
      </c>
      <c r="H248" s="50">
        <f>IF(AND(ISNUMBER($F248),ISNUMBER($AL248),ISNUMBER($E248),($AL248*$E248)&lt;&gt;0),$F248/($AL248*$E248)*100,"")</f>
        <v/>
      </c>
      <c r="I248" s="51" t="n"/>
      <c r="J248" s="52" t="n"/>
      <c r="K248" s="50">
        <f>IF(AND(ISNUMBER($F248),ISNUMBER($J248)),$F248*(1-$J248),"")</f>
        <v/>
      </c>
      <c r="L248" s="51" t="n"/>
      <c r="M248" s="51" t="n"/>
      <c r="N248" s="50">
        <f>IF(ISNUMBER($F248),($F248-IF(ISNUMBER($AM248),$AM248,0))*(1-IF(ISNUMBER($J248),$J248,0)),"")</f>
        <v/>
      </c>
      <c r="O248" s="34" t="inlineStr">
        <is>
          <t>California Grape</t>
        </is>
      </c>
      <c r="P248" s="48" t="n">
        <v>15</v>
      </c>
      <c r="Q248" s="48" t="n">
        <v>10</v>
      </c>
      <c r="R248" s="34" t="inlineStr">
        <is>
          <t>Not listed</t>
        </is>
      </c>
      <c r="S248" s="48" t="n">
        <v>7</v>
      </c>
      <c r="T248" s="48" t="n">
        <v>35</v>
      </c>
      <c r="U248" s="34" t="inlineStr">
        <is>
          <t>Naturally fermented (residual)</t>
        </is>
      </c>
      <c r="V248" s="34" t="inlineStr">
        <is>
          <t>Probiotics, organic, gut health, glass bottle quality</t>
        </is>
      </c>
      <c r="W248" s="51" t="n"/>
      <c r="X248" s="51" t="n"/>
      <c r="Y248" s="51" t="n"/>
      <c r="Z248" s="51" t="n"/>
      <c r="AA248" s="34" t="inlineStr">
        <is>
          <t>Medium</t>
        </is>
      </c>
      <c r="AB248" s="34" t="inlineStr">
        <is>
          <t>Premium kombucha; strong natural channel</t>
        </is>
      </c>
      <c r="AC248" s="34" t="inlineStr">
        <is>
          <t>Premium small batch organic kombucha</t>
        </is>
      </c>
      <c r="AD248" s="34" t="inlineStr">
        <is>
          <t>Premium organic kombucha taste and quality cues.</t>
        </is>
      </c>
      <c r="AE248" s="51" t="n"/>
      <c r="AF248" s="53">
        <f>IF(AND(ISNUMBER($P248),ISNUMBER($AL248),$AL248&lt;&gt;0),ROUND($P248/$AL248*100,1),"")</f>
        <v/>
      </c>
      <c r="AG248" s="54">
        <f>IF(AND(ISNUMBER($S248),ISNUMBER($AL248),$AL248&lt;&gt;0),ROUND($S248/$AL248*100,2),"")</f>
        <v/>
      </c>
      <c r="AH248" s="53">
        <f>IF(AND(ISNUMBER($Q248),ISNUMBER($AL248),$AL248&lt;&gt;0),ROUND($Q248/$AL248*100,1),"")</f>
        <v/>
      </c>
      <c r="AI248" s="48">
        <f>IF(ISNUMBER($S248),IF($S248&lt;=1,"Yes","No"),"n/a")</f>
        <v/>
      </c>
      <c r="AJ248" s="48">
        <f>IF(ISNUMBER($S248),ROUND(MAX(0,MIN(100,100-$S248*2.5-IF(ISNUMBER($T248),$T248,0)*0.12+IF($S248&lt;=1,12,0))),0),"")</f>
        <v/>
      </c>
      <c r="AK248" s="48">
        <f>IF(ISNUMBER($Q248),IF($Q248&gt;=100,20,IF($Q248&gt;=30,10,0)),0)+IF(ISNUMBER($R248),IF($R248&gt;=100,20,0),0)+IF(ISNUMBER($P248),IF($P248&gt;=150,20,IF($P248&gt;=50,12,5)),0)+IF(ISNUMBER($S248),IF($S248&lt;=1,15,0),0)</f>
        <v/>
      </c>
      <c r="AL248" s="48" t="n">
        <v>473</v>
      </c>
      <c r="AM248" s="49" t="n"/>
      <c r="AN248" s="48">
        <f>IF(AND(ISNUMBER($P248),ISNUMBER($AL248),$AL248&lt;&gt;0),IF(OR($P248&gt;180,$P248/$AL248*1000&gt;400),"Over ceiling, confirm SKU","Within"),"n/a")</f>
        <v/>
      </c>
      <c r="AO248" s="51" t="n"/>
      <c r="AP248" s="51" t="n"/>
      <c r="AQ248" s="51" t="n"/>
      <c r="AR248" s="34" t="inlineStr">
        <is>
          <t>Recalled, batch confirmed, to confirm</t>
        </is>
      </c>
      <c r="AS248" s="34" t="inlineStr">
        <is>
          <t>BLANK -&gt; requires live Amazon.ca capture</t>
        </is>
      </c>
      <c r="AT248" s="34" t="inlineStr">
        <is>
          <t>Unverified commercial data</t>
        </is>
      </c>
    </row>
    <row r="249" ht="28" customHeight="1">
      <c r="A249" s="34" t="inlineStr">
        <is>
          <t>Health-Ade</t>
        </is>
      </c>
      <c r="B249" s="34" t="inlineStr">
        <is>
          <t>Health-Ade Kombucha | California Grape | 24 pack 473mL</t>
        </is>
      </c>
      <c r="C249" s="34" t="inlineStr">
        <is>
          <t>3) Functional beverage (still/sparkling)</t>
        </is>
      </c>
      <c r="D249" s="34" t="inlineStr">
        <is>
          <t>473 mL bottle</t>
        </is>
      </c>
      <c r="E249" s="48" t="n">
        <v>24</v>
      </c>
      <c r="F249" s="49" t="n"/>
      <c r="G249" s="50">
        <f>IF(AND(ISNUMBER($F249),ISNUMBER($E249),$E249&lt;&gt;0),$F249/$E249,"")</f>
        <v/>
      </c>
      <c r="H249" s="50">
        <f>IF(AND(ISNUMBER($F249),ISNUMBER($AL249),ISNUMBER($E249),($AL249*$E249)&lt;&gt;0),$F249/($AL249*$E249)*100,"")</f>
        <v/>
      </c>
      <c r="I249" s="51" t="n"/>
      <c r="J249" s="52" t="n"/>
      <c r="K249" s="50">
        <f>IF(AND(ISNUMBER($F249),ISNUMBER($J249)),$F249*(1-$J249),"")</f>
        <v/>
      </c>
      <c r="L249" s="51" t="n"/>
      <c r="M249" s="51" t="n"/>
      <c r="N249" s="50">
        <f>IF(ISNUMBER($F249),($F249-IF(ISNUMBER($AM249),$AM249,0))*(1-IF(ISNUMBER($J249),$J249,0)),"")</f>
        <v/>
      </c>
      <c r="O249" s="34" t="inlineStr">
        <is>
          <t>California Grape</t>
        </is>
      </c>
      <c r="P249" s="48" t="n">
        <v>15</v>
      </c>
      <c r="Q249" s="48" t="n">
        <v>10</v>
      </c>
      <c r="R249" s="34" t="inlineStr">
        <is>
          <t>Not listed</t>
        </is>
      </c>
      <c r="S249" s="48" t="n">
        <v>7</v>
      </c>
      <c r="T249" s="48" t="n">
        <v>35</v>
      </c>
      <c r="U249" s="34" t="inlineStr">
        <is>
          <t>Naturally fermented (residual)</t>
        </is>
      </c>
      <c r="V249" s="34" t="inlineStr">
        <is>
          <t>Probiotics, organic, gut health, glass bottle quality</t>
        </is>
      </c>
      <c r="W249" s="51" t="n"/>
      <c r="X249" s="51" t="n"/>
      <c r="Y249" s="51" t="n"/>
      <c r="Z249" s="51" t="n"/>
      <c r="AA249" s="34" t="inlineStr">
        <is>
          <t>Medium</t>
        </is>
      </c>
      <c r="AB249" s="34" t="inlineStr">
        <is>
          <t>Premium kombucha; strong natural channel</t>
        </is>
      </c>
      <c r="AC249" s="34" t="inlineStr">
        <is>
          <t>Premium small batch organic kombucha</t>
        </is>
      </c>
      <c r="AD249" s="34" t="inlineStr">
        <is>
          <t>Premium organic kombucha taste and quality cues.</t>
        </is>
      </c>
      <c r="AE249" s="51" t="n"/>
      <c r="AF249" s="53">
        <f>IF(AND(ISNUMBER($P249),ISNUMBER($AL249),$AL249&lt;&gt;0),ROUND($P249/$AL249*100,1),"")</f>
        <v/>
      </c>
      <c r="AG249" s="54">
        <f>IF(AND(ISNUMBER($S249),ISNUMBER($AL249),$AL249&lt;&gt;0),ROUND($S249/$AL249*100,2),"")</f>
        <v/>
      </c>
      <c r="AH249" s="53">
        <f>IF(AND(ISNUMBER($Q249),ISNUMBER($AL249),$AL249&lt;&gt;0),ROUND($Q249/$AL249*100,1),"")</f>
        <v/>
      </c>
      <c r="AI249" s="48">
        <f>IF(ISNUMBER($S249),IF($S249&lt;=1,"Yes","No"),"n/a")</f>
        <v/>
      </c>
      <c r="AJ249" s="48">
        <f>IF(ISNUMBER($S249),ROUND(MAX(0,MIN(100,100-$S249*2.5-IF(ISNUMBER($T249),$T249,0)*0.12+IF($S249&lt;=1,12,0))),0),"")</f>
        <v/>
      </c>
      <c r="AK249" s="48">
        <f>IF(ISNUMBER($Q249),IF($Q249&gt;=100,20,IF($Q249&gt;=30,10,0)),0)+IF(ISNUMBER($R249),IF($R249&gt;=100,20,0),0)+IF(ISNUMBER($P249),IF($P249&gt;=150,20,IF($P249&gt;=50,12,5)),0)+IF(ISNUMBER($S249),IF($S249&lt;=1,15,0),0)</f>
        <v/>
      </c>
      <c r="AL249" s="48" t="n">
        <v>473</v>
      </c>
      <c r="AM249" s="49" t="n"/>
      <c r="AN249" s="48">
        <f>IF(AND(ISNUMBER($P249),ISNUMBER($AL249),$AL249&lt;&gt;0),IF(OR($P249&gt;180,$P249/$AL249*1000&gt;400),"Over ceiling, confirm SKU","Within"),"n/a")</f>
        <v/>
      </c>
      <c r="AO249" s="51" t="n"/>
      <c r="AP249" s="51" t="n"/>
      <c r="AQ249" s="51" t="n"/>
      <c r="AR249" s="34" t="inlineStr">
        <is>
          <t>Recalled, batch confirmed, to confirm</t>
        </is>
      </c>
      <c r="AS249" s="34" t="inlineStr">
        <is>
          <t>BLANK -&gt; requires live Amazon.ca capture</t>
        </is>
      </c>
      <c r="AT249" s="34" t="inlineStr">
        <is>
          <t>Unverified commercial data</t>
        </is>
      </c>
    </row>
    <row r="250" ht="28" customHeight="1">
      <c r="A250" s="34" t="inlineStr">
        <is>
          <t>Remedy</t>
        </is>
      </c>
      <c r="B250" s="34" t="inlineStr">
        <is>
          <t>Remedy Kombucha | Raspberry Lemonade | 4 pack 250mL</t>
        </is>
      </c>
      <c r="C250" s="34" t="inlineStr">
        <is>
          <t>3) Functional beverage (still/sparkling)</t>
        </is>
      </c>
      <c r="D250" s="34" t="inlineStr">
        <is>
          <t>250 mL can</t>
        </is>
      </c>
      <c r="E250" s="48" t="n">
        <v>4</v>
      </c>
      <c r="F250" s="49" t="n"/>
      <c r="G250" s="50">
        <f>IF(AND(ISNUMBER($F250),ISNUMBER($E250),$E250&lt;&gt;0),$F250/$E250,"")</f>
        <v/>
      </c>
      <c r="H250" s="50">
        <f>IF(AND(ISNUMBER($F250),ISNUMBER($AL250),ISNUMBER($E250),($AL250*$E250)&lt;&gt;0),$F250/($AL250*$E250)*100,"")</f>
        <v/>
      </c>
      <c r="I250" s="51" t="n"/>
      <c r="J250" s="52" t="n"/>
      <c r="K250" s="50">
        <f>IF(AND(ISNUMBER($F250),ISNUMBER($J250)),$F250*(1-$J250),"")</f>
        <v/>
      </c>
      <c r="L250" s="51" t="n"/>
      <c r="M250" s="51" t="n"/>
      <c r="N250" s="50">
        <f>IF(ISNUMBER($F250),($F250-IF(ISNUMBER($AM250),$AM250,0))*(1-IF(ISNUMBER($J250),$J250,0)),"")</f>
        <v/>
      </c>
      <c r="O250" s="34" t="inlineStr">
        <is>
          <t>Raspberry Lemonade</t>
        </is>
      </c>
      <c r="P250" s="48" t="n">
        <v>10</v>
      </c>
      <c r="Q250" s="48" t="n">
        <v>5</v>
      </c>
      <c r="R250" s="34" t="inlineStr">
        <is>
          <t>Not listed</t>
        </is>
      </c>
      <c r="S250" s="48" t="n">
        <v>0</v>
      </c>
      <c r="T250" s="48" t="n">
        <v>8</v>
      </c>
      <c r="U250" s="34" t="inlineStr">
        <is>
          <t>None (sugar free fermented)</t>
        </is>
      </c>
      <c r="V250" s="34" t="inlineStr">
        <is>
          <t>Sugar free kombucha, live cultures, organic acids</t>
        </is>
      </c>
      <c r="W250" s="51" t="n"/>
      <c r="X250" s="51" t="n"/>
      <c r="Y250" s="51" t="n"/>
      <c r="Z250" s="51" t="n"/>
      <c r="AA250" s="34" t="inlineStr">
        <is>
          <t>Medium</t>
        </is>
      </c>
      <c r="AB250" s="34" t="inlineStr">
        <is>
          <t>Sugar free kombucha differentiator</t>
        </is>
      </c>
      <c r="AC250" s="34" t="inlineStr">
        <is>
          <t>Kombucha benefits with no sugar</t>
        </is>
      </c>
      <c r="AD250" s="34" t="inlineStr">
        <is>
          <t>Live culture kombucha at zero sugar.</t>
        </is>
      </c>
      <c r="AE250" s="51" t="n"/>
      <c r="AF250" s="53">
        <f>IF(AND(ISNUMBER($P250),ISNUMBER($AL250),$AL250&lt;&gt;0),ROUND($P250/$AL250*100,1),"")</f>
        <v/>
      </c>
      <c r="AG250" s="54">
        <f>IF(AND(ISNUMBER($S250),ISNUMBER($AL250),$AL250&lt;&gt;0),ROUND($S250/$AL250*100,2),"")</f>
        <v/>
      </c>
      <c r="AH250" s="53">
        <f>IF(AND(ISNUMBER($Q250),ISNUMBER($AL250),$AL250&lt;&gt;0),ROUND($Q250/$AL250*100,1),"")</f>
        <v/>
      </c>
      <c r="AI250" s="48">
        <f>IF(ISNUMBER($S250),IF($S250&lt;=1,"Yes","No"),"n/a")</f>
        <v/>
      </c>
      <c r="AJ250" s="48">
        <f>IF(ISNUMBER($S250),ROUND(MAX(0,MIN(100,100-$S250*2.5-IF(ISNUMBER($T250),$T250,0)*0.12+IF($S250&lt;=1,12,0))),0),"")</f>
        <v/>
      </c>
      <c r="AK250" s="48">
        <f>IF(ISNUMBER($Q250),IF($Q250&gt;=100,20,IF($Q250&gt;=30,10,0)),0)+IF(ISNUMBER($R250),IF($R250&gt;=100,20,0),0)+IF(ISNUMBER($P250),IF($P250&gt;=150,20,IF($P250&gt;=50,12,5)),0)+IF(ISNUMBER($S250),IF($S250&lt;=1,15,0),0)</f>
        <v/>
      </c>
      <c r="AL250" s="48" t="n">
        <v>250</v>
      </c>
      <c r="AM250" s="49" t="n"/>
      <c r="AN250" s="48">
        <f>IF(AND(ISNUMBER($P250),ISNUMBER($AL250),$AL250&lt;&gt;0),IF(OR($P250&gt;180,$P250/$AL250*1000&gt;400),"Over ceiling, confirm SKU","Within"),"n/a")</f>
        <v/>
      </c>
      <c r="AO250" s="51" t="n"/>
      <c r="AP250" s="51" t="n"/>
      <c r="AQ250" s="51" t="n"/>
      <c r="AR250" s="34" t="inlineStr">
        <is>
          <t>Recalled, batch confirmed, to confirm</t>
        </is>
      </c>
      <c r="AS250" s="34" t="inlineStr">
        <is>
          <t>BLANK -&gt; requires live Amazon.ca capture</t>
        </is>
      </c>
      <c r="AT250" s="34" t="inlineStr">
        <is>
          <t>Unverified commercial data</t>
        </is>
      </c>
    </row>
    <row r="251" ht="28" customHeight="1">
      <c r="A251" s="34" t="inlineStr">
        <is>
          <t>Remedy</t>
        </is>
      </c>
      <c r="B251" s="34" t="inlineStr">
        <is>
          <t>Remedy Kombucha | Raspberry Lemonade | 8 pack 250mL</t>
        </is>
      </c>
      <c r="C251" s="34" t="inlineStr">
        <is>
          <t>3) Functional beverage (still/sparkling)</t>
        </is>
      </c>
      <c r="D251" s="34" t="inlineStr">
        <is>
          <t>250 mL can</t>
        </is>
      </c>
      <c r="E251" s="48" t="n">
        <v>8</v>
      </c>
      <c r="F251" s="49" t="n"/>
      <c r="G251" s="50">
        <f>IF(AND(ISNUMBER($F251),ISNUMBER($E251),$E251&lt;&gt;0),$F251/$E251,"")</f>
        <v/>
      </c>
      <c r="H251" s="50">
        <f>IF(AND(ISNUMBER($F251),ISNUMBER($AL251),ISNUMBER($E251),($AL251*$E251)&lt;&gt;0),$F251/($AL251*$E251)*100,"")</f>
        <v/>
      </c>
      <c r="I251" s="51" t="n"/>
      <c r="J251" s="52" t="n"/>
      <c r="K251" s="50">
        <f>IF(AND(ISNUMBER($F251),ISNUMBER($J251)),$F251*(1-$J251),"")</f>
        <v/>
      </c>
      <c r="L251" s="51" t="n"/>
      <c r="M251" s="51" t="n"/>
      <c r="N251" s="50">
        <f>IF(ISNUMBER($F251),($F251-IF(ISNUMBER($AM251),$AM251,0))*(1-IF(ISNUMBER($J251),$J251,0)),"")</f>
        <v/>
      </c>
      <c r="O251" s="34" t="inlineStr">
        <is>
          <t>Raspberry Lemonade</t>
        </is>
      </c>
      <c r="P251" s="48" t="n">
        <v>10</v>
      </c>
      <c r="Q251" s="48" t="n">
        <v>5</v>
      </c>
      <c r="R251" s="34" t="inlineStr">
        <is>
          <t>Not listed</t>
        </is>
      </c>
      <c r="S251" s="48" t="n">
        <v>0</v>
      </c>
      <c r="T251" s="48" t="n">
        <v>8</v>
      </c>
      <c r="U251" s="34" t="inlineStr">
        <is>
          <t>None (sugar free fermented)</t>
        </is>
      </c>
      <c r="V251" s="34" t="inlineStr">
        <is>
          <t>Sugar free kombucha, live cultures, organic acids</t>
        </is>
      </c>
      <c r="W251" s="51" t="n"/>
      <c r="X251" s="51" t="n"/>
      <c r="Y251" s="51" t="n"/>
      <c r="Z251" s="51" t="n"/>
      <c r="AA251" s="34" t="inlineStr">
        <is>
          <t>Medium</t>
        </is>
      </c>
      <c r="AB251" s="34" t="inlineStr">
        <is>
          <t>Sugar free kombucha differentiator</t>
        </is>
      </c>
      <c r="AC251" s="34" t="inlineStr">
        <is>
          <t>Kombucha benefits with no sugar</t>
        </is>
      </c>
      <c r="AD251" s="34" t="inlineStr">
        <is>
          <t>Live culture kombucha at zero sugar.</t>
        </is>
      </c>
      <c r="AE251" s="51" t="n"/>
      <c r="AF251" s="53">
        <f>IF(AND(ISNUMBER($P251),ISNUMBER($AL251),$AL251&lt;&gt;0),ROUND($P251/$AL251*100,1),"")</f>
        <v/>
      </c>
      <c r="AG251" s="54">
        <f>IF(AND(ISNUMBER($S251),ISNUMBER($AL251),$AL251&lt;&gt;0),ROUND($S251/$AL251*100,2),"")</f>
        <v/>
      </c>
      <c r="AH251" s="53">
        <f>IF(AND(ISNUMBER($Q251),ISNUMBER($AL251),$AL251&lt;&gt;0),ROUND($Q251/$AL251*100,1),"")</f>
        <v/>
      </c>
      <c r="AI251" s="48">
        <f>IF(ISNUMBER($S251),IF($S251&lt;=1,"Yes","No"),"n/a")</f>
        <v/>
      </c>
      <c r="AJ251" s="48">
        <f>IF(ISNUMBER($S251),ROUND(MAX(0,MIN(100,100-$S251*2.5-IF(ISNUMBER($T251),$T251,0)*0.12+IF($S251&lt;=1,12,0))),0),"")</f>
        <v/>
      </c>
      <c r="AK251" s="48">
        <f>IF(ISNUMBER($Q251),IF($Q251&gt;=100,20,IF($Q251&gt;=30,10,0)),0)+IF(ISNUMBER($R251),IF($R251&gt;=100,20,0),0)+IF(ISNUMBER($P251),IF($P251&gt;=150,20,IF($P251&gt;=50,12,5)),0)+IF(ISNUMBER($S251),IF($S251&lt;=1,15,0),0)</f>
        <v/>
      </c>
      <c r="AL251" s="48" t="n">
        <v>250</v>
      </c>
      <c r="AM251" s="49" t="n"/>
      <c r="AN251" s="48">
        <f>IF(AND(ISNUMBER($P251),ISNUMBER($AL251),$AL251&lt;&gt;0),IF(OR($P251&gt;180,$P251/$AL251*1000&gt;400),"Over ceiling, confirm SKU","Within"),"n/a")</f>
        <v/>
      </c>
      <c r="AO251" s="51" t="n"/>
      <c r="AP251" s="51" t="n"/>
      <c r="AQ251" s="51" t="n"/>
      <c r="AR251" s="34" t="inlineStr">
        <is>
          <t>Recalled, batch confirmed, to confirm</t>
        </is>
      </c>
      <c r="AS251" s="34" t="inlineStr">
        <is>
          <t>BLANK -&gt; requires live Amazon.ca capture</t>
        </is>
      </c>
      <c r="AT251" s="34" t="inlineStr">
        <is>
          <t>Unverified commercial data</t>
        </is>
      </c>
    </row>
    <row r="252" ht="28" customHeight="1">
      <c r="A252" s="34" t="inlineStr">
        <is>
          <t>Remedy</t>
        </is>
      </c>
      <c r="B252" s="34" t="inlineStr">
        <is>
          <t>Remedy Kombucha | Raspberry Lemonade | 12 pack 250mL</t>
        </is>
      </c>
      <c r="C252" s="34" t="inlineStr">
        <is>
          <t>3) Functional beverage (still/sparkling)</t>
        </is>
      </c>
      <c r="D252" s="34" t="inlineStr">
        <is>
          <t>250 mL can</t>
        </is>
      </c>
      <c r="E252" s="48" t="n">
        <v>12</v>
      </c>
      <c r="F252" s="49" t="n"/>
      <c r="G252" s="50">
        <f>IF(AND(ISNUMBER($F252),ISNUMBER($E252),$E252&lt;&gt;0),$F252/$E252,"")</f>
        <v/>
      </c>
      <c r="H252" s="50">
        <f>IF(AND(ISNUMBER($F252),ISNUMBER($AL252),ISNUMBER($E252),($AL252*$E252)&lt;&gt;0),$F252/($AL252*$E252)*100,"")</f>
        <v/>
      </c>
      <c r="I252" s="51" t="n"/>
      <c r="J252" s="52" t="n"/>
      <c r="K252" s="50">
        <f>IF(AND(ISNUMBER($F252),ISNUMBER($J252)),$F252*(1-$J252),"")</f>
        <v/>
      </c>
      <c r="L252" s="51" t="n"/>
      <c r="M252" s="51" t="n"/>
      <c r="N252" s="50">
        <f>IF(ISNUMBER($F252),($F252-IF(ISNUMBER($AM252),$AM252,0))*(1-IF(ISNUMBER($J252),$J252,0)),"")</f>
        <v/>
      </c>
      <c r="O252" s="34" t="inlineStr">
        <is>
          <t>Raspberry Lemonade</t>
        </is>
      </c>
      <c r="P252" s="48" t="n">
        <v>10</v>
      </c>
      <c r="Q252" s="48" t="n">
        <v>5</v>
      </c>
      <c r="R252" s="34" t="inlineStr">
        <is>
          <t>Not listed</t>
        </is>
      </c>
      <c r="S252" s="48" t="n">
        <v>0</v>
      </c>
      <c r="T252" s="48" t="n">
        <v>8</v>
      </c>
      <c r="U252" s="34" t="inlineStr">
        <is>
          <t>None (sugar free fermented)</t>
        </is>
      </c>
      <c r="V252" s="34" t="inlineStr">
        <is>
          <t>Sugar free kombucha, live cultures, organic acids</t>
        </is>
      </c>
      <c r="W252" s="51" t="n"/>
      <c r="X252" s="51" t="n"/>
      <c r="Y252" s="51" t="n"/>
      <c r="Z252" s="51" t="n"/>
      <c r="AA252" s="34" t="inlineStr">
        <is>
          <t>Medium</t>
        </is>
      </c>
      <c r="AB252" s="34" t="inlineStr">
        <is>
          <t>Sugar free kombucha differentiator</t>
        </is>
      </c>
      <c r="AC252" s="34" t="inlineStr">
        <is>
          <t>Kombucha benefits with no sugar</t>
        </is>
      </c>
      <c r="AD252" s="34" t="inlineStr">
        <is>
          <t>Live culture kombucha at zero sugar.</t>
        </is>
      </c>
      <c r="AE252" s="51" t="n"/>
      <c r="AF252" s="53">
        <f>IF(AND(ISNUMBER($P252),ISNUMBER($AL252),$AL252&lt;&gt;0),ROUND($P252/$AL252*100,1),"")</f>
        <v/>
      </c>
      <c r="AG252" s="54">
        <f>IF(AND(ISNUMBER($S252),ISNUMBER($AL252),$AL252&lt;&gt;0),ROUND($S252/$AL252*100,2),"")</f>
        <v/>
      </c>
      <c r="AH252" s="53">
        <f>IF(AND(ISNUMBER($Q252),ISNUMBER($AL252),$AL252&lt;&gt;0),ROUND($Q252/$AL252*100,1),"")</f>
        <v/>
      </c>
      <c r="AI252" s="48">
        <f>IF(ISNUMBER($S252),IF($S252&lt;=1,"Yes","No"),"n/a")</f>
        <v/>
      </c>
      <c r="AJ252" s="48">
        <f>IF(ISNUMBER($S252),ROUND(MAX(0,MIN(100,100-$S252*2.5-IF(ISNUMBER($T252),$T252,0)*0.12+IF($S252&lt;=1,12,0))),0),"")</f>
        <v/>
      </c>
      <c r="AK252" s="48">
        <f>IF(ISNUMBER($Q252),IF($Q252&gt;=100,20,IF($Q252&gt;=30,10,0)),0)+IF(ISNUMBER($R252),IF($R252&gt;=100,20,0),0)+IF(ISNUMBER($P252),IF($P252&gt;=150,20,IF($P252&gt;=50,12,5)),0)+IF(ISNUMBER($S252),IF($S252&lt;=1,15,0),0)</f>
        <v/>
      </c>
      <c r="AL252" s="48" t="n">
        <v>250</v>
      </c>
      <c r="AM252" s="49" t="n"/>
      <c r="AN252" s="48">
        <f>IF(AND(ISNUMBER($P252),ISNUMBER($AL252),$AL252&lt;&gt;0),IF(OR($P252&gt;180,$P252/$AL252*1000&gt;400),"Over ceiling, confirm SKU","Within"),"n/a")</f>
        <v/>
      </c>
      <c r="AO252" s="51" t="n"/>
      <c r="AP252" s="51" t="n"/>
      <c r="AQ252" s="51" t="n"/>
      <c r="AR252" s="34" t="inlineStr">
        <is>
          <t>Recalled, batch confirmed, to confirm</t>
        </is>
      </c>
      <c r="AS252" s="34" t="inlineStr">
        <is>
          <t>BLANK -&gt; requires live Amazon.ca capture</t>
        </is>
      </c>
      <c r="AT252" s="34" t="inlineStr">
        <is>
          <t>Unverified commercial data</t>
        </is>
      </c>
    </row>
    <row r="253" ht="28" customHeight="1">
      <c r="A253" s="34" t="inlineStr">
        <is>
          <t>Remedy</t>
        </is>
      </c>
      <c r="B253" s="34" t="inlineStr">
        <is>
          <t>Remedy Kombucha | Raspberry Lemonade | 18 pack 250mL</t>
        </is>
      </c>
      <c r="C253" s="34" t="inlineStr">
        <is>
          <t>3) Functional beverage (still/sparkling)</t>
        </is>
      </c>
      <c r="D253" s="34" t="inlineStr">
        <is>
          <t>250 mL can</t>
        </is>
      </c>
      <c r="E253" s="48" t="n">
        <v>18</v>
      </c>
      <c r="F253" s="49" t="n"/>
      <c r="G253" s="50">
        <f>IF(AND(ISNUMBER($F253),ISNUMBER($E253),$E253&lt;&gt;0),$F253/$E253,"")</f>
        <v/>
      </c>
      <c r="H253" s="50">
        <f>IF(AND(ISNUMBER($F253),ISNUMBER($AL253),ISNUMBER($E253),($AL253*$E253)&lt;&gt;0),$F253/($AL253*$E253)*100,"")</f>
        <v/>
      </c>
      <c r="I253" s="51" t="n"/>
      <c r="J253" s="52" t="n"/>
      <c r="K253" s="50">
        <f>IF(AND(ISNUMBER($F253),ISNUMBER($J253)),$F253*(1-$J253),"")</f>
        <v/>
      </c>
      <c r="L253" s="51" t="n"/>
      <c r="M253" s="51" t="n"/>
      <c r="N253" s="50">
        <f>IF(ISNUMBER($F253),($F253-IF(ISNUMBER($AM253),$AM253,0))*(1-IF(ISNUMBER($J253),$J253,0)),"")</f>
        <v/>
      </c>
      <c r="O253" s="34" t="inlineStr">
        <is>
          <t>Raspberry Lemonade</t>
        </is>
      </c>
      <c r="P253" s="48" t="n">
        <v>10</v>
      </c>
      <c r="Q253" s="48" t="n">
        <v>5</v>
      </c>
      <c r="R253" s="34" t="inlineStr">
        <is>
          <t>Not listed</t>
        </is>
      </c>
      <c r="S253" s="48" t="n">
        <v>0</v>
      </c>
      <c r="T253" s="48" t="n">
        <v>8</v>
      </c>
      <c r="U253" s="34" t="inlineStr">
        <is>
          <t>None (sugar free fermented)</t>
        </is>
      </c>
      <c r="V253" s="34" t="inlineStr">
        <is>
          <t>Sugar free kombucha, live cultures, organic acids</t>
        </is>
      </c>
      <c r="W253" s="51" t="n"/>
      <c r="X253" s="51" t="n"/>
      <c r="Y253" s="51" t="n"/>
      <c r="Z253" s="51" t="n"/>
      <c r="AA253" s="34" t="inlineStr">
        <is>
          <t>Medium</t>
        </is>
      </c>
      <c r="AB253" s="34" t="inlineStr">
        <is>
          <t>Sugar free kombucha differentiator</t>
        </is>
      </c>
      <c r="AC253" s="34" t="inlineStr">
        <is>
          <t>Kombucha benefits with no sugar</t>
        </is>
      </c>
      <c r="AD253" s="34" t="inlineStr">
        <is>
          <t>Live culture kombucha at zero sugar.</t>
        </is>
      </c>
      <c r="AE253" s="51" t="n"/>
      <c r="AF253" s="53">
        <f>IF(AND(ISNUMBER($P253),ISNUMBER($AL253),$AL253&lt;&gt;0),ROUND($P253/$AL253*100,1),"")</f>
        <v/>
      </c>
      <c r="AG253" s="54">
        <f>IF(AND(ISNUMBER($S253),ISNUMBER($AL253),$AL253&lt;&gt;0),ROUND($S253/$AL253*100,2),"")</f>
        <v/>
      </c>
      <c r="AH253" s="53">
        <f>IF(AND(ISNUMBER($Q253),ISNUMBER($AL253),$AL253&lt;&gt;0),ROUND($Q253/$AL253*100,1),"")</f>
        <v/>
      </c>
      <c r="AI253" s="48">
        <f>IF(ISNUMBER($S253),IF($S253&lt;=1,"Yes","No"),"n/a")</f>
        <v/>
      </c>
      <c r="AJ253" s="48">
        <f>IF(ISNUMBER($S253),ROUND(MAX(0,MIN(100,100-$S253*2.5-IF(ISNUMBER($T253),$T253,0)*0.12+IF($S253&lt;=1,12,0))),0),"")</f>
        <v/>
      </c>
      <c r="AK253" s="48">
        <f>IF(ISNUMBER($Q253),IF($Q253&gt;=100,20,IF($Q253&gt;=30,10,0)),0)+IF(ISNUMBER($R253),IF($R253&gt;=100,20,0),0)+IF(ISNUMBER($P253),IF($P253&gt;=150,20,IF($P253&gt;=50,12,5)),0)+IF(ISNUMBER($S253),IF($S253&lt;=1,15,0),0)</f>
        <v/>
      </c>
      <c r="AL253" s="48" t="n">
        <v>250</v>
      </c>
      <c r="AM253" s="49" t="n"/>
      <c r="AN253" s="48">
        <f>IF(AND(ISNUMBER($P253),ISNUMBER($AL253),$AL253&lt;&gt;0),IF(OR($P253&gt;180,$P253/$AL253*1000&gt;400),"Over ceiling, confirm SKU","Within"),"n/a")</f>
        <v/>
      </c>
      <c r="AO253" s="51" t="n"/>
      <c r="AP253" s="51" t="n"/>
      <c r="AQ253" s="51" t="n"/>
      <c r="AR253" s="34" t="inlineStr">
        <is>
          <t>Recalled, batch confirmed, to confirm</t>
        </is>
      </c>
      <c r="AS253" s="34" t="inlineStr">
        <is>
          <t>BLANK -&gt; requires live Amazon.ca capture</t>
        </is>
      </c>
      <c r="AT253" s="34" t="inlineStr">
        <is>
          <t>Unverified commercial data</t>
        </is>
      </c>
    </row>
    <row r="254" ht="28" customHeight="1">
      <c r="A254" s="34" t="inlineStr">
        <is>
          <t>Remedy</t>
        </is>
      </c>
      <c r="B254" s="34" t="inlineStr">
        <is>
          <t>Remedy Kombucha | Raspberry Lemonade | 24 pack 250mL</t>
        </is>
      </c>
      <c r="C254" s="34" t="inlineStr">
        <is>
          <t>3) Functional beverage (still/sparkling)</t>
        </is>
      </c>
      <c r="D254" s="34" t="inlineStr">
        <is>
          <t>250 mL can</t>
        </is>
      </c>
      <c r="E254" s="48" t="n">
        <v>24</v>
      </c>
      <c r="F254" s="49" t="n"/>
      <c r="G254" s="50">
        <f>IF(AND(ISNUMBER($F254),ISNUMBER($E254),$E254&lt;&gt;0),$F254/$E254,"")</f>
        <v/>
      </c>
      <c r="H254" s="50">
        <f>IF(AND(ISNUMBER($F254),ISNUMBER($AL254),ISNUMBER($E254),($AL254*$E254)&lt;&gt;0),$F254/($AL254*$E254)*100,"")</f>
        <v/>
      </c>
      <c r="I254" s="51" t="n"/>
      <c r="J254" s="52" t="n"/>
      <c r="K254" s="50">
        <f>IF(AND(ISNUMBER($F254),ISNUMBER($J254)),$F254*(1-$J254),"")</f>
        <v/>
      </c>
      <c r="L254" s="51" t="n"/>
      <c r="M254" s="51" t="n"/>
      <c r="N254" s="50">
        <f>IF(ISNUMBER($F254),($F254-IF(ISNUMBER($AM254),$AM254,0))*(1-IF(ISNUMBER($J254),$J254,0)),"")</f>
        <v/>
      </c>
      <c r="O254" s="34" t="inlineStr">
        <is>
          <t>Raspberry Lemonade</t>
        </is>
      </c>
      <c r="P254" s="48" t="n">
        <v>10</v>
      </c>
      <c r="Q254" s="48" t="n">
        <v>5</v>
      </c>
      <c r="R254" s="34" t="inlineStr">
        <is>
          <t>Not listed</t>
        </is>
      </c>
      <c r="S254" s="48" t="n">
        <v>0</v>
      </c>
      <c r="T254" s="48" t="n">
        <v>8</v>
      </c>
      <c r="U254" s="34" t="inlineStr">
        <is>
          <t>None (sugar free fermented)</t>
        </is>
      </c>
      <c r="V254" s="34" t="inlineStr">
        <is>
          <t>Sugar free kombucha, live cultures, organic acids</t>
        </is>
      </c>
      <c r="W254" s="51" t="n"/>
      <c r="X254" s="51" t="n"/>
      <c r="Y254" s="51" t="n"/>
      <c r="Z254" s="51" t="n"/>
      <c r="AA254" s="34" t="inlineStr">
        <is>
          <t>Medium</t>
        </is>
      </c>
      <c r="AB254" s="34" t="inlineStr">
        <is>
          <t>Sugar free kombucha differentiator</t>
        </is>
      </c>
      <c r="AC254" s="34" t="inlineStr">
        <is>
          <t>Kombucha benefits with no sugar</t>
        </is>
      </c>
      <c r="AD254" s="34" t="inlineStr">
        <is>
          <t>Live culture kombucha at zero sugar.</t>
        </is>
      </c>
      <c r="AE254" s="51" t="n"/>
      <c r="AF254" s="53">
        <f>IF(AND(ISNUMBER($P254),ISNUMBER($AL254),$AL254&lt;&gt;0),ROUND($P254/$AL254*100,1),"")</f>
        <v/>
      </c>
      <c r="AG254" s="54">
        <f>IF(AND(ISNUMBER($S254),ISNUMBER($AL254),$AL254&lt;&gt;0),ROUND($S254/$AL254*100,2),"")</f>
        <v/>
      </c>
      <c r="AH254" s="53">
        <f>IF(AND(ISNUMBER($Q254),ISNUMBER($AL254),$AL254&lt;&gt;0),ROUND($Q254/$AL254*100,1),"")</f>
        <v/>
      </c>
      <c r="AI254" s="48">
        <f>IF(ISNUMBER($S254),IF($S254&lt;=1,"Yes","No"),"n/a")</f>
        <v/>
      </c>
      <c r="AJ254" s="48">
        <f>IF(ISNUMBER($S254),ROUND(MAX(0,MIN(100,100-$S254*2.5-IF(ISNUMBER($T254),$T254,0)*0.12+IF($S254&lt;=1,12,0))),0),"")</f>
        <v/>
      </c>
      <c r="AK254" s="48">
        <f>IF(ISNUMBER($Q254),IF($Q254&gt;=100,20,IF($Q254&gt;=30,10,0)),0)+IF(ISNUMBER($R254),IF($R254&gt;=100,20,0),0)+IF(ISNUMBER($P254),IF($P254&gt;=150,20,IF($P254&gt;=50,12,5)),0)+IF(ISNUMBER($S254),IF($S254&lt;=1,15,0),0)</f>
        <v/>
      </c>
      <c r="AL254" s="48" t="n">
        <v>250</v>
      </c>
      <c r="AM254" s="49" t="n"/>
      <c r="AN254" s="48">
        <f>IF(AND(ISNUMBER($P254),ISNUMBER($AL254),$AL254&lt;&gt;0),IF(OR($P254&gt;180,$P254/$AL254*1000&gt;400),"Over ceiling, confirm SKU","Within"),"n/a")</f>
        <v/>
      </c>
      <c r="AO254" s="51" t="n"/>
      <c r="AP254" s="51" t="n"/>
      <c r="AQ254" s="51" t="n"/>
      <c r="AR254" s="34" t="inlineStr">
        <is>
          <t>Recalled, batch confirmed, to confirm</t>
        </is>
      </c>
      <c r="AS254" s="34" t="inlineStr">
        <is>
          <t>BLANK -&gt; requires live Amazon.ca capture</t>
        </is>
      </c>
      <c r="AT254" s="34" t="inlineStr">
        <is>
          <t>Unverified commercial data</t>
        </is>
      </c>
    </row>
    <row r="255" ht="28" customHeight="1">
      <c r="A255" s="34" t="inlineStr">
        <is>
          <t>Remedy</t>
        </is>
      </c>
      <c r="B255" s="34" t="inlineStr">
        <is>
          <t>Remedy Kombucha | Ginger Lemon | 4 pack 250mL</t>
        </is>
      </c>
      <c r="C255" s="34" t="inlineStr">
        <is>
          <t>3) Functional beverage (still/sparkling)</t>
        </is>
      </c>
      <c r="D255" s="34" t="inlineStr">
        <is>
          <t>250 mL can</t>
        </is>
      </c>
      <c r="E255" s="48" t="n">
        <v>4</v>
      </c>
      <c r="F255" s="49" t="n"/>
      <c r="G255" s="50">
        <f>IF(AND(ISNUMBER($F255),ISNUMBER($E255),$E255&lt;&gt;0),$F255/$E255,"")</f>
        <v/>
      </c>
      <c r="H255" s="50">
        <f>IF(AND(ISNUMBER($F255),ISNUMBER($AL255),ISNUMBER($E255),($AL255*$E255)&lt;&gt;0),$F255/($AL255*$E255)*100,"")</f>
        <v/>
      </c>
      <c r="I255" s="51" t="n"/>
      <c r="J255" s="52" t="n"/>
      <c r="K255" s="50">
        <f>IF(AND(ISNUMBER($F255),ISNUMBER($J255)),$F255*(1-$J255),"")</f>
        <v/>
      </c>
      <c r="L255" s="51" t="n"/>
      <c r="M255" s="51" t="n"/>
      <c r="N255" s="50">
        <f>IF(ISNUMBER($F255),($F255-IF(ISNUMBER($AM255),$AM255,0))*(1-IF(ISNUMBER($J255),$J255,0)),"")</f>
        <v/>
      </c>
      <c r="O255" s="34" t="inlineStr">
        <is>
          <t>Ginger Lemon</t>
        </is>
      </c>
      <c r="P255" s="48" t="n">
        <v>10</v>
      </c>
      <c r="Q255" s="48" t="n">
        <v>5</v>
      </c>
      <c r="R255" s="34" t="inlineStr">
        <is>
          <t>Not listed</t>
        </is>
      </c>
      <c r="S255" s="48" t="n">
        <v>0</v>
      </c>
      <c r="T255" s="48" t="n">
        <v>8</v>
      </c>
      <c r="U255" s="34" t="inlineStr">
        <is>
          <t>None (sugar free fermented)</t>
        </is>
      </c>
      <c r="V255" s="34" t="inlineStr">
        <is>
          <t>Sugar free kombucha, live cultures, organic acids</t>
        </is>
      </c>
      <c r="W255" s="51" t="n"/>
      <c r="X255" s="51" t="n"/>
      <c r="Y255" s="51" t="n"/>
      <c r="Z255" s="51" t="n"/>
      <c r="AA255" s="34" t="inlineStr">
        <is>
          <t>Medium</t>
        </is>
      </c>
      <c r="AB255" s="34" t="inlineStr">
        <is>
          <t>Sugar free kombucha differentiator</t>
        </is>
      </c>
      <c r="AC255" s="34" t="inlineStr">
        <is>
          <t>Kombucha benefits with no sugar</t>
        </is>
      </c>
      <c r="AD255" s="34" t="inlineStr">
        <is>
          <t>Live culture kombucha at zero sugar.</t>
        </is>
      </c>
      <c r="AE255" s="51" t="n"/>
      <c r="AF255" s="53">
        <f>IF(AND(ISNUMBER($P255),ISNUMBER($AL255),$AL255&lt;&gt;0),ROUND($P255/$AL255*100,1),"")</f>
        <v/>
      </c>
      <c r="AG255" s="54">
        <f>IF(AND(ISNUMBER($S255),ISNUMBER($AL255),$AL255&lt;&gt;0),ROUND($S255/$AL255*100,2),"")</f>
        <v/>
      </c>
      <c r="AH255" s="53">
        <f>IF(AND(ISNUMBER($Q255),ISNUMBER($AL255),$AL255&lt;&gt;0),ROUND($Q255/$AL255*100,1),"")</f>
        <v/>
      </c>
      <c r="AI255" s="48">
        <f>IF(ISNUMBER($S255),IF($S255&lt;=1,"Yes","No"),"n/a")</f>
        <v/>
      </c>
      <c r="AJ255" s="48">
        <f>IF(ISNUMBER($S255),ROUND(MAX(0,MIN(100,100-$S255*2.5-IF(ISNUMBER($T255),$T255,0)*0.12+IF($S255&lt;=1,12,0))),0),"")</f>
        <v/>
      </c>
      <c r="AK255" s="48">
        <f>IF(ISNUMBER($Q255),IF($Q255&gt;=100,20,IF($Q255&gt;=30,10,0)),0)+IF(ISNUMBER($R255),IF($R255&gt;=100,20,0),0)+IF(ISNUMBER($P255),IF($P255&gt;=150,20,IF($P255&gt;=50,12,5)),0)+IF(ISNUMBER($S255),IF($S255&lt;=1,15,0),0)</f>
        <v/>
      </c>
      <c r="AL255" s="48" t="n">
        <v>250</v>
      </c>
      <c r="AM255" s="49" t="n"/>
      <c r="AN255" s="48">
        <f>IF(AND(ISNUMBER($P255),ISNUMBER($AL255),$AL255&lt;&gt;0),IF(OR($P255&gt;180,$P255/$AL255*1000&gt;400),"Over ceiling, confirm SKU","Within"),"n/a")</f>
        <v/>
      </c>
      <c r="AO255" s="51" t="n"/>
      <c r="AP255" s="51" t="n"/>
      <c r="AQ255" s="51" t="n"/>
      <c r="AR255" s="34" t="inlineStr">
        <is>
          <t>Recalled, batch confirmed, to confirm</t>
        </is>
      </c>
      <c r="AS255" s="34" t="inlineStr">
        <is>
          <t>BLANK -&gt; requires live Amazon.ca capture</t>
        </is>
      </c>
      <c r="AT255" s="34" t="inlineStr">
        <is>
          <t>Unverified commercial data</t>
        </is>
      </c>
    </row>
    <row r="256" ht="28" customHeight="1">
      <c r="A256" s="34" t="inlineStr">
        <is>
          <t>Remedy</t>
        </is>
      </c>
      <c r="B256" s="34" t="inlineStr">
        <is>
          <t>Remedy Kombucha | Ginger Lemon | 8 pack 250mL</t>
        </is>
      </c>
      <c r="C256" s="34" t="inlineStr">
        <is>
          <t>3) Functional beverage (still/sparkling)</t>
        </is>
      </c>
      <c r="D256" s="34" t="inlineStr">
        <is>
          <t>250 mL can</t>
        </is>
      </c>
      <c r="E256" s="48" t="n">
        <v>8</v>
      </c>
      <c r="F256" s="49" t="n"/>
      <c r="G256" s="50">
        <f>IF(AND(ISNUMBER($F256),ISNUMBER($E256),$E256&lt;&gt;0),$F256/$E256,"")</f>
        <v/>
      </c>
      <c r="H256" s="50">
        <f>IF(AND(ISNUMBER($F256),ISNUMBER($AL256),ISNUMBER($E256),($AL256*$E256)&lt;&gt;0),$F256/($AL256*$E256)*100,"")</f>
        <v/>
      </c>
      <c r="I256" s="51" t="n"/>
      <c r="J256" s="52" t="n"/>
      <c r="K256" s="50">
        <f>IF(AND(ISNUMBER($F256),ISNUMBER($J256)),$F256*(1-$J256),"")</f>
        <v/>
      </c>
      <c r="L256" s="51" t="n"/>
      <c r="M256" s="51" t="n"/>
      <c r="N256" s="50">
        <f>IF(ISNUMBER($F256),($F256-IF(ISNUMBER($AM256),$AM256,0))*(1-IF(ISNUMBER($J256),$J256,0)),"")</f>
        <v/>
      </c>
      <c r="O256" s="34" t="inlineStr">
        <is>
          <t>Ginger Lemon</t>
        </is>
      </c>
      <c r="P256" s="48" t="n">
        <v>10</v>
      </c>
      <c r="Q256" s="48" t="n">
        <v>5</v>
      </c>
      <c r="R256" s="34" t="inlineStr">
        <is>
          <t>Not listed</t>
        </is>
      </c>
      <c r="S256" s="48" t="n">
        <v>0</v>
      </c>
      <c r="T256" s="48" t="n">
        <v>8</v>
      </c>
      <c r="U256" s="34" t="inlineStr">
        <is>
          <t>None (sugar free fermented)</t>
        </is>
      </c>
      <c r="V256" s="34" t="inlineStr">
        <is>
          <t>Sugar free kombucha, live cultures, organic acids</t>
        </is>
      </c>
      <c r="W256" s="51" t="n"/>
      <c r="X256" s="51" t="n"/>
      <c r="Y256" s="51" t="n"/>
      <c r="Z256" s="51" t="n"/>
      <c r="AA256" s="34" t="inlineStr">
        <is>
          <t>Medium</t>
        </is>
      </c>
      <c r="AB256" s="34" t="inlineStr">
        <is>
          <t>Sugar free kombucha differentiator</t>
        </is>
      </c>
      <c r="AC256" s="34" t="inlineStr">
        <is>
          <t>Kombucha benefits with no sugar</t>
        </is>
      </c>
      <c r="AD256" s="34" t="inlineStr">
        <is>
          <t>Live culture kombucha at zero sugar.</t>
        </is>
      </c>
      <c r="AE256" s="51" t="n"/>
      <c r="AF256" s="53">
        <f>IF(AND(ISNUMBER($P256),ISNUMBER($AL256),$AL256&lt;&gt;0),ROUND($P256/$AL256*100,1),"")</f>
        <v/>
      </c>
      <c r="AG256" s="54">
        <f>IF(AND(ISNUMBER($S256),ISNUMBER($AL256),$AL256&lt;&gt;0),ROUND($S256/$AL256*100,2),"")</f>
        <v/>
      </c>
      <c r="AH256" s="53">
        <f>IF(AND(ISNUMBER($Q256),ISNUMBER($AL256),$AL256&lt;&gt;0),ROUND($Q256/$AL256*100,1),"")</f>
        <v/>
      </c>
      <c r="AI256" s="48">
        <f>IF(ISNUMBER($S256),IF($S256&lt;=1,"Yes","No"),"n/a")</f>
        <v/>
      </c>
      <c r="AJ256" s="48">
        <f>IF(ISNUMBER($S256),ROUND(MAX(0,MIN(100,100-$S256*2.5-IF(ISNUMBER($T256),$T256,0)*0.12+IF($S256&lt;=1,12,0))),0),"")</f>
        <v/>
      </c>
      <c r="AK256" s="48">
        <f>IF(ISNUMBER($Q256),IF($Q256&gt;=100,20,IF($Q256&gt;=30,10,0)),0)+IF(ISNUMBER($R256),IF($R256&gt;=100,20,0),0)+IF(ISNUMBER($P256),IF($P256&gt;=150,20,IF($P256&gt;=50,12,5)),0)+IF(ISNUMBER($S256),IF($S256&lt;=1,15,0),0)</f>
        <v/>
      </c>
      <c r="AL256" s="48" t="n">
        <v>250</v>
      </c>
      <c r="AM256" s="49" t="n"/>
      <c r="AN256" s="48">
        <f>IF(AND(ISNUMBER($P256),ISNUMBER($AL256),$AL256&lt;&gt;0),IF(OR($P256&gt;180,$P256/$AL256*1000&gt;400),"Over ceiling, confirm SKU","Within"),"n/a")</f>
        <v/>
      </c>
      <c r="AO256" s="51" t="n"/>
      <c r="AP256" s="51" t="n"/>
      <c r="AQ256" s="51" t="n"/>
      <c r="AR256" s="34" t="inlineStr">
        <is>
          <t>Recalled, batch confirmed, to confirm</t>
        </is>
      </c>
      <c r="AS256" s="34" t="inlineStr">
        <is>
          <t>BLANK -&gt; requires live Amazon.ca capture</t>
        </is>
      </c>
      <c r="AT256" s="34" t="inlineStr">
        <is>
          <t>Unverified commercial data</t>
        </is>
      </c>
    </row>
    <row r="257" ht="28" customHeight="1">
      <c r="A257" s="34" t="inlineStr">
        <is>
          <t>Remedy</t>
        </is>
      </c>
      <c r="B257" s="34" t="inlineStr">
        <is>
          <t>Remedy Kombucha | Ginger Lemon | 12 pack 250mL</t>
        </is>
      </c>
      <c r="C257" s="34" t="inlineStr">
        <is>
          <t>3) Functional beverage (still/sparkling)</t>
        </is>
      </c>
      <c r="D257" s="34" t="inlineStr">
        <is>
          <t>250 mL can</t>
        </is>
      </c>
      <c r="E257" s="48" t="n">
        <v>12</v>
      </c>
      <c r="F257" s="49" t="n"/>
      <c r="G257" s="50">
        <f>IF(AND(ISNUMBER($F257),ISNUMBER($E257),$E257&lt;&gt;0),$F257/$E257,"")</f>
        <v/>
      </c>
      <c r="H257" s="50">
        <f>IF(AND(ISNUMBER($F257),ISNUMBER($AL257),ISNUMBER($E257),($AL257*$E257)&lt;&gt;0),$F257/($AL257*$E257)*100,"")</f>
        <v/>
      </c>
      <c r="I257" s="51" t="n"/>
      <c r="J257" s="52" t="n"/>
      <c r="K257" s="50">
        <f>IF(AND(ISNUMBER($F257),ISNUMBER($J257)),$F257*(1-$J257),"")</f>
        <v/>
      </c>
      <c r="L257" s="51" t="n"/>
      <c r="M257" s="51" t="n"/>
      <c r="N257" s="50">
        <f>IF(ISNUMBER($F257),($F257-IF(ISNUMBER($AM257),$AM257,0))*(1-IF(ISNUMBER($J257),$J257,0)),"")</f>
        <v/>
      </c>
      <c r="O257" s="34" t="inlineStr">
        <is>
          <t>Ginger Lemon</t>
        </is>
      </c>
      <c r="P257" s="48" t="n">
        <v>10</v>
      </c>
      <c r="Q257" s="48" t="n">
        <v>5</v>
      </c>
      <c r="R257" s="34" t="inlineStr">
        <is>
          <t>Not listed</t>
        </is>
      </c>
      <c r="S257" s="48" t="n">
        <v>0</v>
      </c>
      <c r="T257" s="48" t="n">
        <v>8</v>
      </c>
      <c r="U257" s="34" t="inlineStr">
        <is>
          <t>None (sugar free fermented)</t>
        </is>
      </c>
      <c r="V257" s="34" t="inlineStr">
        <is>
          <t>Sugar free kombucha, live cultures, organic acids</t>
        </is>
      </c>
      <c r="W257" s="51" t="n"/>
      <c r="X257" s="51" t="n"/>
      <c r="Y257" s="51" t="n"/>
      <c r="Z257" s="51" t="n"/>
      <c r="AA257" s="34" t="inlineStr">
        <is>
          <t>Medium</t>
        </is>
      </c>
      <c r="AB257" s="34" t="inlineStr">
        <is>
          <t>Sugar free kombucha differentiator</t>
        </is>
      </c>
      <c r="AC257" s="34" t="inlineStr">
        <is>
          <t>Kombucha benefits with no sugar</t>
        </is>
      </c>
      <c r="AD257" s="34" t="inlineStr">
        <is>
          <t>Live culture kombucha at zero sugar.</t>
        </is>
      </c>
      <c r="AE257" s="51" t="n"/>
      <c r="AF257" s="53">
        <f>IF(AND(ISNUMBER($P257),ISNUMBER($AL257),$AL257&lt;&gt;0),ROUND($P257/$AL257*100,1),"")</f>
        <v/>
      </c>
      <c r="AG257" s="54">
        <f>IF(AND(ISNUMBER($S257),ISNUMBER($AL257),$AL257&lt;&gt;0),ROUND($S257/$AL257*100,2),"")</f>
        <v/>
      </c>
      <c r="AH257" s="53">
        <f>IF(AND(ISNUMBER($Q257),ISNUMBER($AL257),$AL257&lt;&gt;0),ROUND($Q257/$AL257*100,1),"")</f>
        <v/>
      </c>
      <c r="AI257" s="48">
        <f>IF(ISNUMBER($S257),IF($S257&lt;=1,"Yes","No"),"n/a")</f>
        <v/>
      </c>
      <c r="AJ257" s="48">
        <f>IF(ISNUMBER($S257),ROUND(MAX(0,MIN(100,100-$S257*2.5-IF(ISNUMBER($T257),$T257,0)*0.12+IF($S257&lt;=1,12,0))),0),"")</f>
        <v/>
      </c>
      <c r="AK257" s="48">
        <f>IF(ISNUMBER($Q257),IF($Q257&gt;=100,20,IF($Q257&gt;=30,10,0)),0)+IF(ISNUMBER($R257),IF($R257&gt;=100,20,0),0)+IF(ISNUMBER($P257),IF($P257&gt;=150,20,IF($P257&gt;=50,12,5)),0)+IF(ISNUMBER($S257),IF($S257&lt;=1,15,0),0)</f>
        <v/>
      </c>
      <c r="AL257" s="48" t="n">
        <v>250</v>
      </c>
      <c r="AM257" s="49" t="n"/>
      <c r="AN257" s="48">
        <f>IF(AND(ISNUMBER($P257),ISNUMBER($AL257),$AL257&lt;&gt;0),IF(OR($P257&gt;180,$P257/$AL257*1000&gt;400),"Over ceiling, confirm SKU","Within"),"n/a")</f>
        <v/>
      </c>
      <c r="AO257" s="51" t="n"/>
      <c r="AP257" s="51" t="n"/>
      <c r="AQ257" s="51" t="n"/>
      <c r="AR257" s="34" t="inlineStr">
        <is>
          <t>Recalled, batch confirmed, to confirm</t>
        </is>
      </c>
      <c r="AS257" s="34" t="inlineStr">
        <is>
          <t>BLANK -&gt; requires live Amazon.ca capture</t>
        </is>
      </c>
      <c r="AT257" s="34" t="inlineStr">
        <is>
          <t>Unverified commercial data</t>
        </is>
      </c>
    </row>
    <row r="258" ht="28" customHeight="1">
      <c r="A258" s="34" t="inlineStr">
        <is>
          <t>Remedy</t>
        </is>
      </c>
      <c r="B258" s="34" t="inlineStr">
        <is>
          <t>Remedy Kombucha | Ginger Lemon | 18 pack 250mL</t>
        </is>
      </c>
      <c r="C258" s="34" t="inlineStr">
        <is>
          <t>3) Functional beverage (still/sparkling)</t>
        </is>
      </c>
      <c r="D258" s="34" t="inlineStr">
        <is>
          <t>250 mL can</t>
        </is>
      </c>
      <c r="E258" s="48" t="n">
        <v>18</v>
      </c>
      <c r="F258" s="49" t="n"/>
      <c r="G258" s="50">
        <f>IF(AND(ISNUMBER($F258),ISNUMBER($E258),$E258&lt;&gt;0),$F258/$E258,"")</f>
        <v/>
      </c>
      <c r="H258" s="50">
        <f>IF(AND(ISNUMBER($F258),ISNUMBER($AL258),ISNUMBER($E258),($AL258*$E258)&lt;&gt;0),$F258/($AL258*$E258)*100,"")</f>
        <v/>
      </c>
      <c r="I258" s="51" t="n"/>
      <c r="J258" s="52" t="n"/>
      <c r="K258" s="50">
        <f>IF(AND(ISNUMBER($F258),ISNUMBER($J258)),$F258*(1-$J258),"")</f>
        <v/>
      </c>
      <c r="L258" s="51" t="n"/>
      <c r="M258" s="51" t="n"/>
      <c r="N258" s="50">
        <f>IF(ISNUMBER($F258),($F258-IF(ISNUMBER($AM258),$AM258,0))*(1-IF(ISNUMBER($J258),$J258,0)),"")</f>
        <v/>
      </c>
      <c r="O258" s="34" t="inlineStr">
        <is>
          <t>Ginger Lemon</t>
        </is>
      </c>
      <c r="P258" s="48" t="n">
        <v>10</v>
      </c>
      <c r="Q258" s="48" t="n">
        <v>5</v>
      </c>
      <c r="R258" s="34" t="inlineStr">
        <is>
          <t>Not listed</t>
        </is>
      </c>
      <c r="S258" s="48" t="n">
        <v>0</v>
      </c>
      <c r="T258" s="48" t="n">
        <v>8</v>
      </c>
      <c r="U258" s="34" t="inlineStr">
        <is>
          <t>None (sugar free fermented)</t>
        </is>
      </c>
      <c r="V258" s="34" t="inlineStr">
        <is>
          <t>Sugar free kombucha, live cultures, organic acids</t>
        </is>
      </c>
      <c r="W258" s="51" t="n"/>
      <c r="X258" s="51" t="n"/>
      <c r="Y258" s="51" t="n"/>
      <c r="Z258" s="51" t="n"/>
      <c r="AA258" s="34" t="inlineStr">
        <is>
          <t>Medium</t>
        </is>
      </c>
      <c r="AB258" s="34" t="inlineStr">
        <is>
          <t>Sugar free kombucha differentiator</t>
        </is>
      </c>
      <c r="AC258" s="34" t="inlineStr">
        <is>
          <t>Kombucha benefits with no sugar</t>
        </is>
      </c>
      <c r="AD258" s="34" t="inlineStr">
        <is>
          <t>Live culture kombucha at zero sugar.</t>
        </is>
      </c>
      <c r="AE258" s="51" t="n"/>
      <c r="AF258" s="53">
        <f>IF(AND(ISNUMBER($P258),ISNUMBER($AL258),$AL258&lt;&gt;0),ROUND($P258/$AL258*100,1),"")</f>
        <v/>
      </c>
      <c r="AG258" s="54">
        <f>IF(AND(ISNUMBER($S258),ISNUMBER($AL258),$AL258&lt;&gt;0),ROUND($S258/$AL258*100,2),"")</f>
        <v/>
      </c>
      <c r="AH258" s="53">
        <f>IF(AND(ISNUMBER($Q258),ISNUMBER($AL258),$AL258&lt;&gt;0),ROUND($Q258/$AL258*100,1),"")</f>
        <v/>
      </c>
      <c r="AI258" s="48">
        <f>IF(ISNUMBER($S258),IF($S258&lt;=1,"Yes","No"),"n/a")</f>
        <v/>
      </c>
      <c r="AJ258" s="48">
        <f>IF(ISNUMBER($S258),ROUND(MAX(0,MIN(100,100-$S258*2.5-IF(ISNUMBER($T258),$T258,0)*0.12+IF($S258&lt;=1,12,0))),0),"")</f>
        <v/>
      </c>
      <c r="AK258" s="48">
        <f>IF(ISNUMBER($Q258),IF($Q258&gt;=100,20,IF($Q258&gt;=30,10,0)),0)+IF(ISNUMBER($R258),IF($R258&gt;=100,20,0),0)+IF(ISNUMBER($P258),IF($P258&gt;=150,20,IF($P258&gt;=50,12,5)),0)+IF(ISNUMBER($S258),IF($S258&lt;=1,15,0),0)</f>
        <v/>
      </c>
      <c r="AL258" s="48" t="n">
        <v>250</v>
      </c>
      <c r="AM258" s="49" t="n"/>
      <c r="AN258" s="48">
        <f>IF(AND(ISNUMBER($P258),ISNUMBER($AL258),$AL258&lt;&gt;0),IF(OR($P258&gt;180,$P258/$AL258*1000&gt;400),"Over ceiling, confirm SKU","Within"),"n/a")</f>
        <v/>
      </c>
      <c r="AO258" s="51" t="n"/>
      <c r="AP258" s="51" t="n"/>
      <c r="AQ258" s="51" t="n"/>
      <c r="AR258" s="34" t="inlineStr">
        <is>
          <t>Recalled, batch confirmed, to confirm</t>
        </is>
      </c>
      <c r="AS258" s="34" t="inlineStr">
        <is>
          <t>BLANK -&gt; requires live Amazon.ca capture</t>
        </is>
      </c>
      <c r="AT258" s="34" t="inlineStr">
        <is>
          <t>Unverified commercial data</t>
        </is>
      </c>
    </row>
    <row r="259" ht="28" customHeight="1">
      <c r="A259" s="34" t="inlineStr">
        <is>
          <t>Remedy</t>
        </is>
      </c>
      <c r="B259" s="34" t="inlineStr">
        <is>
          <t>Remedy Kombucha | Ginger Lemon | 24 pack 250mL</t>
        </is>
      </c>
      <c r="C259" s="34" t="inlineStr">
        <is>
          <t>3) Functional beverage (still/sparkling)</t>
        </is>
      </c>
      <c r="D259" s="34" t="inlineStr">
        <is>
          <t>250 mL can</t>
        </is>
      </c>
      <c r="E259" s="48" t="n">
        <v>24</v>
      </c>
      <c r="F259" s="49" t="n"/>
      <c r="G259" s="50">
        <f>IF(AND(ISNUMBER($F259),ISNUMBER($E259),$E259&lt;&gt;0),$F259/$E259,"")</f>
        <v/>
      </c>
      <c r="H259" s="50">
        <f>IF(AND(ISNUMBER($F259),ISNUMBER($AL259),ISNUMBER($E259),($AL259*$E259)&lt;&gt;0),$F259/($AL259*$E259)*100,"")</f>
        <v/>
      </c>
      <c r="I259" s="51" t="n"/>
      <c r="J259" s="52" t="n"/>
      <c r="K259" s="50">
        <f>IF(AND(ISNUMBER($F259),ISNUMBER($J259)),$F259*(1-$J259),"")</f>
        <v/>
      </c>
      <c r="L259" s="51" t="n"/>
      <c r="M259" s="51" t="n"/>
      <c r="N259" s="50">
        <f>IF(ISNUMBER($F259),($F259-IF(ISNUMBER($AM259),$AM259,0))*(1-IF(ISNUMBER($J259),$J259,0)),"")</f>
        <v/>
      </c>
      <c r="O259" s="34" t="inlineStr">
        <is>
          <t>Ginger Lemon</t>
        </is>
      </c>
      <c r="P259" s="48" t="n">
        <v>10</v>
      </c>
      <c r="Q259" s="48" t="n">
        <v>5</v>
      </c>
      <c r="R259" s="34" t="inlineStr">
        <is>
          <t>Not listed</t>
        </is>
      </c>
      <c r="S259" s="48" t="n">
        <v>0</v>
      </c>
      <c r="T259" s="48" t="n">
        <v>8</v>
      </c>
      <c r="U259" s="34" t="inlineStr">
        <is>
          <t>None (sugar free fermented)</t>
        </is>
      </c>
      <c r="V259" s="34" t="inlineStr">
        <is>
          <t>Sugar free kombucha, live cultures, organic acids</t>
        </is>
      </c>
      <c r="W259" s="51" t="n"/>
      <c r="X259" s="51" t="n"/>
      <c r="Y259" s="51" t="n"/>
      <c r="Z259" s="51" t="n"/>
      <c r="AA259" s="34" t="inlineStr">
        <is>
          <t>Medium</t>
        </is>
      </c>
      <c r="AB259" s="34" t="inlineStr">
        <is>
          <t>Sugar free kombucha differentiator</t>
        </is>
      </c>
      <c r="AC259" s="34" t="inlineStr">
        <is>
          <t>Kombucha benefits with no sugar</t>
        </is>
      </c>
      <c r="AD259" s="34" t="inlineStr">
        <is>
          <t>Live culture kombucha at zero sugar.</t>
        </is>
      </c>
      <c r="AE259" s="51" t="n"/>
      <c r="AF259" s="53">
        <f>IF(AND(ISNUMBER($P259),ISNUMBER($AL259),$AL259&lt;&gt;0),ROUND($P259/$AL259*100,1),"")</f>
        <v/>
      </c>
      <c r="AG259" s="54">
        <f>IF(AND(ISNUMBER($S259),ISNUMBER($AL259),$AL259&lt;&gt;0),ROUND($S259/$AL259*100,2),"")</f>
        <v/>
      </c>
      <c r="AH259" s="53">
        <f>IF(AND(ISNUMBER($Q259),ISNUMBER($AL259),$AL259&lt;&gt;0),ROUND($Q259/$AL259*100,1),"")</f>
        <v/>
      </c>
      <c r="AI259" s="48">
        <f>IF(ISNUMBER($S259),IF($S259&lt;=1,"Yes","No"),"n/a")</f>
        <v/>
      </c>
      <c r="AJ259" s="48">
        <f>IF(ISNUMBER($S259),ROUND(MAX(0,MIN(100,100-$S259*2.5-IF(ISNUMBER($T259),$T259,0)*0.12+IF($S259&lt;=1,12,0))),0),"")</f>
        <v/>
      </c>
      <c r="AK259" s="48">
        <f>IF(ISNUMBER($Q259),IF($Q259&gt;=100,20,IF($Q259&gt;=30,10,0)),0)+IF(ISNUMBER($R259),IF($R259&gt;=100,20,0),0)+IF(ISNUMBER($P259),IF($P259&gt;=150,20,IF($P259&gt;=50,12,5)),0)+IF(ISNUMBER($S259),IF($S259&lt;=1,15,0),0)</f>
        <v/>
      </c>
      <c r="AL259" s="48" t="n">
        <v>250</v>
      </c>
      <c r="AM259" s="49" t="n"/>
      <c r="AN259" s="48">
        <f>IF(AND(ISNUMBER($P259),ISNUMBER($AL259),$AL259&lt;&gt;0),IF(OR($P259&gt;180,$P259/$AL259*1000&gt;400),"Over ceiling, confirm SKU","Within"),"n/a")</f>
        <v/>
      </c>
      <c r="AO259" s="51" t="n"/>
      <c r="AP259" s="51" t="n"/>
      <c r="AQ259" s="51" t="n"/>
      <c r="AR259" s="34" t="inlineStr">
        <is>
          <t>Recalled, batch confirmed, to confirm</t>
        </is>
      </c>
      <c r="AS259" s="34" t="inlineStr">
        <is>
          <t>BLANK -&gt; requires live Amazon.ca capture</t>
        </is>
      </c>
      <c r="AT259" s="34" t="inlineStr">
        <is>
          <t>Unverified commercial data</t>
        </is>
      </c>
    </row>
    <row r="260" ht="28" customHeight="1">
      <c r="A260" s="34" t="inlineStr">
        <is>
          <t>Remedy</t>
        </is>
      </c>
      <c r="B260" s="34" t="inlineStr">
        <is>
          <t>Remedy Kombucha | Peach | 4 pack 250mL</t>
        </is>
      </c>
      <c r="C260" s="34" t="inlineStr">
        <is>
          <t>3) Functional beverage (still/sparkling)</t>
        </is>
      </c>
      <c r="D260" s="34" t="inlineStr">
        <is>
          <t>250 mL can</t>
        </is>
      </c>
      <c r="E260" s="48" t="n">
        <v>4</v>
      </c>
      <c r="F260" s="49" t="n"/>
      <c r="G260" s="50">
        <f>IF(AND(ISNUMBER($F260),ISNUMBER($E260),$E260&lt;&gt;0),$F260/$E260,"")</f>
        <v/>
      </c>
      <c r="H260" s="50">
        <f>IF(AND(ISNUMBER($F260),ISNUMBER($AL260),ISNUMBER($E260),($AL260*$E260)&lt;&gt;0),$F260/($AL260*$E260)*100,"")</f>
        <v/>
      </c>
      <c r="I260" s="51" t="n"/>
      <c r="J260" s="52" t="n"/>
      <c r="K260" s="50">
        <f>IF(AND(ISNUMBER($F260),ISNUMBER($J260)),$F260*(1-$J260),"")</f>
        <v/>
      </c>
      <c r="L260" s="51" t="n"/>
      <c r="M260" s="51" t="n"/>
      <c r="N260" s="50">
        <f>IF(ISNUMBER($F260),($F260-IF(ISNUMBER($AM260),$AM260,0))*(1-IF(ISNUMBER($J260),$J260,0)),"")</f>
        <v/>
      </c>
      <c r="O260" s="34" t="inlineStr">
        <is>
          <t>Peach</t>
        </is>
      </c>
      <c r="P260" s="48" t="n">
        <v>10</v>
      </c>
      <c r="Q260" s="48" t="n">
        <v>5</v>
      </c>
      <c r="R260" s="34" t="inlineStr">
        <is>
          <t>Not listed</t>
        </is>
      </c>
      <c r="S260" s="48" t="n">
        <v>0</v>
      </c>
      <c r="T260" s="48" t="n">
        <v>8</v>
      </c>
      <c r="U260" s="34" t="inlineStr">
        <is>
          <t>None (sugar free fermented)</t>
        </is>
      </c>
      <c r="V260" s="34" t="inlineStr">
        <is>
          <t>Sugar free kombucha, live cultures, organic acids</t>
        </is>
      </c>
      <c r="W260" s="51" t="n"/>
      <c r="X260" s="51" t="n"/>
      <c r="Y260" s="51" t="n"/>
      <c r="Z260" s="51" t="n"/>
      <c r="AA260" s="34" t="inlineStr">
        <is>
          <t>Medium</t>
        </is>
      </c>
      <c r="AB260" s="34" t="inlineStr">
        <is>
          <t>Sugar free kombucha differentiator</t>
        </is>
      </c>
      <c r="AC260" s="34" t="inlineStr">
        <is>
          <t>Kombucha benefits with no sugar</t>
        </is>
      </c>
      <c r="AD260" s="34" t="inlineStr">
        <is>
          <t>Live culture kombucha at zero sugar.</t>
        </is>
      </c>
      <c r="AE260" s="51" t="n"/>
      <c r="AF260" s="53">
        <f>IF(AND(ISNUMBER($P260),ISNUMBER($AL260),$AL260&lt;&gt;0),ROUND($P260/$AL260*100,1),"")</f>
        <v/>
      </c>
      <c r="AG260" s="54">
        <f>IF(AND(ISNUMBER($S260),ISNUMBER($AL260),$AL260&lt;&gt;0),ROUND($S260/$AL260*100,2),"")</f>
        <v/>
      </c>
      <c r="AH260" s="53">
        <f>IF(AND(ISNUMBER($Q260),ISNUMBER($AL260),$AL260&lt;&gt;0),ROUND($Q260/$AL260*100,1),"")</f>
        <v/>
      </c>
      <c r="AI260" s="48">
        <f>IF(ISNUMBER($S260),IF($S260&lt;=1,"Yes","No"),"n/a")</f>
        <v/>
      </c>
      <c r="AJ260" s="48">
        <f>IF(ISNUMBER($S260),ROUND(MAX(0,MIN(100,100-$S260*2.5-IF(ISNUMBER($T260),$T260,0)*0.12+IF($S260&lt;=1,12,0))),0),"")</f>
        <v/>
      </c>
      <c r="AK260" s="48">
        <f>IF(ISNUMBER($Q260),IF($Q260&gt;=100,20,IF($Q260&gt;=30,10,0)),0)+IF(ISNUMBER($R260),IF($R260&gt;=100,20,0),0)+IF(ISNUMBER($P260),IF($P260&gt;=150,20,IF($P260&gt;=50,12,5)),0)+IF(ISNUMBER($S260),IF($S260&lt;=1,15,0),0)</f>
        <v/>
      </c>
      <c r="AL260" s="48" t="n">
        <v>250</v>
      </c>
      <c r="AM260" s="49" t="n"/>
      <c r="AN260" s="48">
        <f>IF(AND(ISNUMBER($P260),ISNUMBER($AL260),$AL260&lt;&gt;0),IF(OR($P260&gt;180,$P260/$AL260*1000&gt;400),"Over ceiling, confirm SKU","Within"),"n/a")</f>
        <v/>
      </c>
      <c r="AO260" s="51" t="n"/>
      <c r="AP260" s="51" t="n"/>
      <c r="AQ260" s="51" t="n"/>
      <c r="AR260" s="34" t="inlineStr">
        <is>
          <t>Recalled, batch confirmed, to confirm</t>
        </is>
      </c>
      <c r="AS260" s="34" t="inlineStr">
        <is>
          <t>BLANK -&gt; requires live Amazon.ca capture</t>
        </is>
      </c>
      <c r="AT260" s="34" t="inlineStr">
        <is>
          <t>Unverified commercial data</t>
        </is>
      </c>
    </row>
    <row r="261" ht="28" customHeight="1">
      <c r="A261" s="34" t="inlineStr">
        <is>
          <t>Remedy</t>
        </is>
      </c>
      <c r="B261" s="34" t="inlineStr">
        <is>
          <t>Remedy Kombucha | Peach | 8 pack 250mL</t>
        </is>
      </c>
      <c r="C261" s="34" t="inlineStr">
        <is>
          <t>3) Functional beverage (still/sparkling)</t>
        </is>
      </c>
      <c r="D261" s="34" t="inlineStr">
        <is>
          <t>250 mL can</t>
        </is>
      </c>
      <c r="E261" s="48" t="n">
        <v>8</v>
      </c>
      <c r="F261" s="49" t="n"/>
      <c r="G261" s="50">
        <f>IF(AND(ISNUMBER($F261),ISNUMBER($E261),$E261&lt;&gt;0),$F261/$E261,"")</f>
        <v/>
      </c>
      <c r="H261" s="50">
        <f>IF(AND(ISNUMBER($F261),ISNUMBER($AL261),ISNUMBER($E261),($AL261*$E261)&lt;&gt;0),$F261/($AL261*$E261)*100,"")</f>
        <v/>
      </c>
      <c r="I261" s="51" t="n"/>
      <c r="J261" s="52" t="n"/>
      <c r="K261" s="50">
        <f>IF(AND(ISNUMBER($F261),ISNUMBER($J261)),$F261*(1-$J261),"")</f>
        <v/>
      </c>
      <c r="L261" s="51" t="n"/>
      <c r="M261" s="51" t="n"/>
      <c r="N261" s="50">
        <f>IF(ISNUMBER($F261),($F261-IF(ISNUMBER($AM261),$AM261,0))*(1-IF(ISNUMBER($J261),$J261,0)),"")</f>
        <v/>
      </c>
      <c r="O261" s="34" t="inlineStr">
        <is>
          <t>Peach</t>
        </is>
      </c>
      <c r="P261" s="48" t="n">
        <v>10</v>
      </c>
      <c r="Q261" s="48" t="n">
        <v>5</v>
      </c>
      <c r="R261" s="34" t="inlineStr">
        <is>
          <t>Not listed</t>
        </is>
      </c>
      <c r="S261" s="48" t="n">
        <v>0</v>
      </c>
      <c r="T261" s="48" t="n">
        <v>8</v>
      </c>
      <c r="U261" s="34" t="inlineStr">
        <is>
          <t>None (sugar free fermented)</t>
        </is>
      </c>
      <c r="V261" s="34" t="inlineStr">
        <is>
          <t>Sugar free kombucha, live cultures, organic acids</t>
        </is>
      </c>
      <c r="W261" s="51" t="n"/>
      <c r="X261" s="51" t="n"/>
      <c r="Y261" s="51" t="n"/>
      <c r="Z261" s="51" t="n"/>
      <c r="AA261" s="34" t="inlineStr">
        <is>
          <t>Medium</t>
        </is>
      </c>
      <c r="AB261" s="34" t="inlineStr">
        <is>
          <t>Sugar free kombucha differentiator</t>
        </is>
      </c>
      <c r="AC261" s="34" t="inlineStr">
        <is>
          <t>Kombucha benefits with no sugar</t>
        </is>
      </c>
      <c r="AD261" s="34" t="inlineStr">
        <is>
          <t>Live culture kombucha at zero sugar.</t>
        </is>
      </c>
      <c r="AE261" s="51" t="n"/>
      <c r="AF261" s="53">
        <f>IF(AND(ISNUMBER($P261),ISNUMBER($AL261),$AL261&lt;&gt;0),ROUND($P261/$AL261*100,1),"")</f>
        <v/>
      </c>
      <c r="AG261" s="54">
        <f>IF(AND(ISNUMBER($S261),ISNUMBER($AL261),$AL261&lt;&gt;0),ROUND($S261/$AL261*100,2),"")</f>
        <v/>
      </c>
      <c r="AH261" s="53">
        <f>IF(AND(ISNUMBER($Q261),ISNUMBER($AL261),$AL261&lt;&gt;0),ROUND($Q261/$AL261*100,1),"")</f>
        <v/>
      </c>
      <c r="AI261" s="48">
        <f>IF(ISNUMBER($S261),IF($S261&lt;=1,"Yes","No"),"n/a")</f>
        <v/>
      </c>
      <c r="AJ261" s="48">
        <f>IF(ISNUMBER($S261),ROUND(MAX(0,MIN(100,100-$S261*2.5-IF(ISNUMBER($T261),$T261,0)*0.12+IF($S261&lt;=1,12,0))),0),"")</f>
        <v/>
      </c>
      <c r="AK261" s="48">
        <f>IF(ISNUMBER($Q261),IF($Q261&gt;=100,20,IF($Q261&gt;=30,10,0)),0)+IF(ISNUMBER($R261),IF($R261&gt;=100,20,0),0)+IF(ISNUMBER($P261),IF($P261&gt;=150,20,IF($P261&gt;=50,12,5)),0)+IF(ISNUMBER($S261),IF($S261&lt;=1,15,0),0)</f>
        <v/>
      </c>
      <c r="AL261" s="48" t="n">
        <v>250</v>
      </c>
      <c r="AM261" s="49" t="n"/>
      <c r="AN261" s="48">
        <f>IF(AND(ISNUMBER($P261),ISNUMBER($AL261),$AL261&lt;&gt;0),IF(OR($P261&gt;180,$P261/$AL261*1000&gt;400),"Over ceiling, confirm SKU","Within"),"n/a")</f>
        <v/>
      </c>
      <c r="AO261" s="51" t="n"/>
      <c r="AP261" s="51" t="n"/>
      <c r="AQ261" s="51" t="n"/>
      <c r="AR261" s="34" t="inlineStr">
        <is>
          <t>Recalled, batch confirmed, to confirm</t>
        </is>
      </c>
      <c r="AS261" s="34" t="inlineStr">
        <is>
          <t>BLANK -&gt; requires live Amazon.ca capture</t>
        </is>
      </c>
      <c r="AT261" s="34" t="inlineStr">
        <is>
          <t>Unverified commercial data</t>
        </is>
      </c>
    </row>
    <row r="262" ht="28" customHeight="1">
      <c r="A262" s="34" t="inlineStr">
        <is>
          <t>Remedy</t>
        </is>
      </c>
      <c r="B262" s="34" t="inlineStr">
        <is>
          <t>Remedy Kombucha | Peach | 12 pack 250mL</t>
        </is>
      </c>
      <c r="C262" s="34" t="inlineStr">
        <is>
          <t>3) Functional beverage (still/sparkling)</t>
        </is>
      </c>
      <c r="D262" s="34" t="inlineStr">
        <is>
          <t>250 mL can</t>
        </is>
      </c>
      <c r="E262" s="48" t="n">
        <v>12</v>
      </c>
      <c r="F262" s="49" t="n"/>
      <c r="G262" s="50">
        <f>IF(AND(ISNUMBER($F262),ISNUMBER($E262),$E262&lt;&gt;0),$F262/$E262,"")</f>
        <v/>
      </c>
      <c r="H262" s="50">
        <f>IF(AND(ISNUMBER($F262),ISNUMBER($AL262),ISNUMBER($E262),($AL262*$E262)&lt;&gt;0),$F262/($AL262*$E262)*100,"")</f>
        <v/>
      </c>
      <c r="I262" s="51" t="n"/>
      <c r="J262" s="52" t="n"/>
      <c r="K262" s="50">
        <f>IF(AND(ISNUMBER($F262),ISNUMBER($J262)),$F262*(1-$J262),"")</f>
        <v/>
      </c>
      <c r="L262" s="51" t="n"/>
      <c r="M262" s="51" t="n"/>
      <c r="N262" s="50">
        <f>IF(ISNUMBER($F262),($F262-IF(ISNUMBER($AM262),$AM262,0))*(1-IF(ISNUMBER($J262),$J262,0)),"")</f>
        <v/>
      </c>
      <c r="O262" s="34" t="inlineStr">
        <is>
          <t>Peach</t>
        </is>
      </c>
      <c r="P262" s="48" t="n">
        <v>10</v>
      </c>
      <c r="Q262" s="48" t="n">
        <v>5</v>
      </c>
      <c r="R262" s="34" t="inlineStr">
        <is>
          <t>Not listed</t>
        </is>
      </c>
      <c r="S262" s="48" t="n">
        <v>0</v>
      </c>
      <c r="T262" s="48" t="n">
        <v>8</v>
      </c>
      <c r="U262" s="34" t="inlineStr">
        <is>
          <t>None (sugar free fermented)</t>
        </is>
      </c>
      <c r="V262" s="34" t="inlineStr">
        <is>
          <t>Sugar free kombucha, live cultures, organic acids</t>
        </is>
      </c>
      <c r="W262" s="51" t="n"/>
      <c r="X262" s="51" t="n"/>
      <c r="Y262" s="51" t="n"/>
      <c r="Z262" s="51" t="n"/>
      <c r="AA262" s="34" t="inlineStr">
        <is>
          <t>Medium</t>
        </is>
      </c>
      <c r="AB262" s="34" t="inlineStr">
        <is>
          <t>Sugar free kombucha differentiator</t>
        </is>
      </c>
      <c r="AC262" s="34" t="inlineStr">
        <is>
          <t>Kombucha benefits with no sugar</t>
        </is>
      </c>
      <c r="AD262" s="34" t="inlineStr">
        <is>
          <t>Live culture kombucha at zero sugar.</t>
        </is>
      </c>
      <c r="AE262" s="51" t="n"/>
      <c r="AF262" s="53">
        <f>IF(AND(ISNUMBER($P262),ISNUMBER($AL262),$AL262&lt;&gt;0),ROUND($P262/$AL262*100,1),"")</f>
        <v/>
      </c>
      <c r="AG262" s="54">
        <f>IF(AND(ISNUMBER($S262),ISNUMBER($AL262),$AL262&lt;&gt;0),ROUND($S262/$AL262*100,2),"")</f>
        <v/>
      </c>
      <c r="AH262" s="53">
        <f>IF(AND(ISNUMBER($Q262),ISNUMBER($AL262),$AL262&lt;&gt;0),ROUND($Q262/$AL262*100,1),"")</f>
        <v/>
      </c>
      <c r="AI262" s="48">
        <f>IF(ISNUMBER($S262),IF($S262&lt;=1,"Yes","No"),"n/a")</f>
        <v/>
      </c>
      <c r="AJ262" s="48">
        <f>IF(ISNUMBER($S262),ROUND(MAX(0,MIN(100,100-$S262*2.5-IF(ISNUMBER($T262),$T262,0)*0.12+IF($S262&lt;=1,12,0))),0),"")</f>
        <v/>
      </c>
      <c r="AK262" s="48">
        <f>IF(ISNUMBER($Q262),IF($Q262&gt;=100,20,IF($Q262&gt;=30,10,0)),0)+IF(ISNUMBER($R262),IF($R262&gt;=100,20,0),0)+IF(ISNUMBER($P262),IF($P262&gt;=150,20,IF($P262&gt;=50,12,5)),0)+IF(ISNUMBER($S262),IF($S262&lt;=1,15,0),0)</f>
        <v/>
      </c>
      <c r="AL262" s="48" t="n">
        <v>250</v>
      </c>
      <c r="AM262" s="49" t="n"/>
      <c r="AN262" s="48">
        <f>IF(AND(ISNUMBER($P262),ISNUMBER($AL262),$AL262&lt;&gt;0),IF(OR($P262&gt;180,$P262/$AL262*1000&gt;400),"Over ceiling, confirm SKU","Within"),"n/a")</f>
        <v/>
      </c>
      <c r="AO262" s="51" t="n"/>
      <c r="AP262" s="51" t="n"/>
      <c r="AQ262" s="51" t="n"/>
      <c r="AR262" s="34" t="inlineStr">
        <is>
          <t>Recalled, batch confirmed, to confirm</t>
        </is>
      </c>
      <c r="AS262" s="34" t="inlineStr">
        <is>
          <t>BLANK -&gt; requires live Amazon.ca capture</t>
        </is>
      </c>
      <c r="AT262" s="34" t="inlineStr">
        <is>
          <t>Unverified commercial data</t>
        </is>
      </c>
    </row>
    <row r="263" ht="28" customHeight="1">
      <c r="A263" s="34" t="inlineStr">
        <is>
          <t>Remedy</t>
        </is>
      </c>
      <c r="B263" s="34" t="inlineStr">
        <is>
          <t>Remedy Kombucha | Peach | 18 pack 250mL</t>
        </is>
      </c>
      <c r="C263" s="34" t="inlineStr">
        <is>
          <t>3) Functional beverage (still/sparkling)</t>
        </is>
      </c>
      <c r="D263" s="34" t="inlineStr">
        <is>
          <t>250 mL can</t>
        </is>
      </c>
      <c r="E263" s="48" t="n">
        <v>18</v>
      </c>
      <c r="F263" s="49" t="n"/>
      <c r="G263" s="50">
        <f>IF(AND(ISNUMBER($F263),ISNUMBER($E263),$E263&lt;&gt;0),$F263/$E263,"")</f>
        <v/>
      </c>
      <c r="H263" s="50">
        <f>IF(AND(ISNUMBER($F263),ISNUMBER($AL263),ISNUMBER($E263),($AL263*$E263)&lt;&gt;0),$F263/($AL263*$E263)*100,"")</f>
        <v/>
      </c>
      <c r="I263" s="51" t="n"/>
      <c r="J263" s="52" t="n"/>
      <c r="K263" s="50">
        <f>IF(AND(ISNUMBER($F263),ISNUMBER($J263)),$F263*(1-$J263),"")</f>
        <v/>
      </c>
      <c r="L263" s="51" t="n"/>
      <c r="M263" s="51" t="n"/>
      <c r="N263" s="50">
        <f>IF(ISNUMBER($F263),($F263-IF(ISNUMBER($AM263),$AM263,0))*(1-IF(ISNUMBER($J263),$J263,0)),"")</f>
        <v/>
      </c>
      <c r="O263" s="34" t="inlineStr">
        <is>
          <t>Peach</t>
        </is>
      </c>
      <c r="P263" s="48" t="n">
        <v>10</v>
      </c>
      <c r="Q263" s="48" t="n">
        <v>5</v>
      </c>
      <c r="R263" s="34" t="inlineStr">
        <is>
          <t>Not listed</t>
        </is>
      </c>
      <c r="S263" s="48" t="n">
        <v>0</v>
      </c>
      <c r="T263" s="48" t="n">
        <v>8</v>
      </c>
      <c r="U263" s="34" t="inlineStr">
        <is>
          <t>None (sugar free fermented)</t>
        </is>
      </c>
      <c r="V263" s="34" t="inlineStr">
        <is>
          <t>Sugar free kombucha, live cultures, organic acids</t>
        </is>
      </c>
      <c r="W263" s="51" t="n"/>
      <c r="X263" s="51" t="n"/>
      <c r="Y263" s="51" t="n"/>
      <c r="Z263" s="51" t="n"/>
      <c r="AA263" s="34" t="inlineStr">
        <is>
          <t>Medium</t>
        </is>
      </c>
      <c r="AB263" s="34" t="inlineStr">
        <is>
          <t>Sugar free kombucha differentiator</t>
        </is>
      </c>
      <c r="AC263" s="34" t="inlineStr">
        <is>
          <t>Kombucha benefits with no sugar</t>
        </is>
      </c>
      <c r="AD263" s="34" t="inlineStr">
        <is>
          <t>Live culture kombucha at zero sugar.</t>
        </is>
      </c>
      <c r="AE263" s="51" t="n"/>
      <c r="AF263" s="53">
        <f>IF(AND(ISNUMBER($P263),ISNUMBER($AL263),$AL263&lt;&gt;0),ROUND($P263/$AL263*100,1),"")</f>
        <v/>
      </c>
      <c r="AG263" s="54">
        <f>IF(AND(ISNUMBER($S263),ISNUMBER($AL263),$AL263&lt;&gt;0),ROUND($S263/$AL263*100,2),"")</f>
        <v/>
      </c>
      <c r="AH263" s="53">
        <f>IF(AND(ISNUMBER($Q263),ISNUMBER($AL263),$AL263&lt;&gt;0),ROUND($Q263/$AL263*100,1),"")</f>
        <v/>
      </c>
      <c r="AI263" s="48">
        <f>IF(ISNUMBER($S263),IF($S263&lt;=1,"Yes","No"),"n/a")</f>
        <v/>
      </c>
      <c r="AJ263" s="48">
        <f>IF(ISNUMBER($S263),ROUND(MAX(0,MIN(100,100-$S263*2.5-IF(ISNUMBER($T263),$T263,0)*0.12+IF($S263&lt;=1,12,0))),0),"")</f>
        <v/>
      </c>
      <c r="AK263" s="48">
        <f>IF(ISNUMBER($Q263),IF($Q263&gt;=100,20,IF($Q263&gt;=30,10,0)),0)+IF(ISNUMBER($R263),IF($R263&gt;=100,20,0),0)+IF(ISNUMBER($P263),IF($P263&gt;=150,20,IF($P263&gt;=50,12,5)),0)+IF(ISNUMBER($S263),IF($S263&lt;=1,15,0),0)</f>
        <v/>
      </c>
      <c r="AL263" s="48" t="n">
        <v>250</v>
      </c>
      <c r="AM263" s="49" t="n"/>
      <c r="AN263" s="48">
        <f>IF(AND(ISNUMBER($P263),ISNUMBER($AL263),$AL263&lt;&gt;0),IF(OR($P263&gt;180,$P263/$AL263*1000&gt;400),"Over ceiling, confirm SKU","Within"),"n/a")</f>
        <v/>
      </c>
      <c r="AO263" s="51" t="n"/>
      <c r="AP263" s="51" t="n"/>
      <c r="AQ263" s="51" t="n"/>
      <c r="AR263" s="34" t="inlineStr">
        <is>
          <t>Recalled, batch confirmed, to confirm</t>
        </is>
      </c>
      <c r="AS263" s="34" t="inlineStr">
        <is>
          <t>BLANK -&gt; requires live Amazon.ca capture</t>
        </is>
      </c>
      <c r="AT263" s="34" t="inlineStr">
        <is>
          <t>Unverified commercial data</t>
        </is>
      </c>
    </row>
    <row r="264" ht="28" customHeight="1">
      <c r="A264" s="34" t="inlineStr">
        <is>
          <t>Remedy</t>
        </is>
      </c>
      <c r="B264" s="34" t="inlineStr">
        <is>
          <t>Remedy Kombucha | Peach | 24 pack 250mL</t>
        </is>
      </c>
      <c r="C264" s="34" t="inlineStr">
        <is>
          <t>3) Functional beverage (still/sparkling)</t>
        </is>
      </c>
      <c r="D264" s="34" t="inlineStr">
        <is>
          <t>250 mL can</t>
        </is>
      </c>
      <c r="E264" s="48" t="n">
        <v>24</v>
      </c>
      <c r="F264" s="49" t="n"/>
      <c r="G264" s="50">
        <f>IF(AND(ISNUMBER($F264),ISNUMBER($E264),$E264&lt;&gt;0),$F264/$E264,"")</f>
        <v/>
      </c>
      <c r="H264" s="50">
        <f>IF(AND(ISNUMBER($F264),ISNUMBER($AL264),ISNUMBER($E264),($AL264*$E264)&lt;&gt;0),$F264/($AL264*$E264)*100,"")</f>
        <v/>
      </c>
      <c r="I264" s="51" t="n"/>
      <c r="J264" s="52" t="n"/>
      <c r="K264" s="50">
        <f>IF(AND(ISNUMBER($F264),ISNUMBER($J264)),$F264*(1-$J264),"")</f>
        <v/>
      </c>
      <c r="L264" s="51" t="n"/>
      <c r="M264" s="51" t="n"/>
      <c r="N264" s="50">
        <f>IF(ISNUMBER($F264),($F264-IF(ISNUMBER($AM264),$AM264,0))*(1-IF(ISNUMBER($J264),$J264,0)),"")</f>
        <v/>
      </c>
      <c r="O264" s="34" t="inlineStr">
        <is>
          <t>Peach</t>
        </is>
      </c>
      <c r="P264" s="48" t="n">
        <v>10</v>
      </c>
      <c r="Q264" s="48" t="n">
        <v>5</v>
      </c>
      <c r="R264" s="34" t="inlineStr">
        <is>
          <t>Not listed</t>
        </is>
      </c>
      <c r="S264" s="48" t="n">
        <v>0</v>
      </c>
      <c r="T264" s="48" t="n">
        <v>8</v>
      </c>
      <c r="U264" s="34" t="inlineStr">
        <is>
          <t>None (sugar free fermented)</t>
        </is>
      </c>
      <c r="V264" s="34" t="inlineStr">
        <is>
          <t>Sugar free kombucha, live cultures, organic acids</t>
        </is>
      </c>
      <c r="W264" s="51" t="n"/>
      <c r="X264" s="51" t="n"/>
      <c r="Y264" s="51" t="n"/>
      <c r="Z264" s="51" t="n"/>
      <c r="AA264" s="34" t="inlineStr">
        <is>
          <t>Medium</t>
        </is>
      </c>
      <c r="AB264" s="34" t="inlineStr">
        <is>
          <t>Sugar free kombucha differentiator</t>
        </is>
      </c>
      <c r="AC264" s="34" t="inlineStr">
        <is>
          <t>Kombucha benefits with no sugar</t>
        </is>
      </c>
      <c r="AD264" s="34" t="inlineStr">
        <is>
          <t>Live culture kombucha at zero sugar.</t>
        </is>
      </c>
      <c r="AE264" s="51" t="n"/>
      <c r="AF264" s="53">
        <f>IF(AND(ISNUMBER($P264),ISNUMBER($AL264),$AL264&lt;&gt;0),ROUND($P264/$AL264*100,1),"")</f>
        <v/>
      </c>
      <c r="AG264" s="54">
        <f>IF(AND(ISNUMBER($S264),ISNUMBER($AL264),$AL264&lt;&gt;0),ROUND($S264/$AL264*100,2),"")</f>
        <v/>
      </c>
      <c r="AH264" s="53">
        <f>IF(AND(ISNUMBER($Q264),ISNUMBER($AL264),$AL264&lt;&gt;0),ROUND($Q264/$AL264*100,1),"")</f>
        <v/>
      </c>
      <c r="AI264" s="48">
        <f>IF(ISNUMBER($S264),IF($S264&lt;=1,"Yes","No"),"n/a")</f>
        <v/>
      </c>
      <c r="AJ264" s="48">
        <f>IF(ISNUMBER($S264),ROUND(MAX(0,MIN(100,100-$S264*2.5-IF(ISNUMBER($T264),$T264,0)*0.12+IF($S264&lt;=1,12,0))),0),"")</f>
        <v/>
      </c>
      <c r="AK264" s="48">
        <f>IF(ISNUMBER($Q264),IF($Q264&gt;=100,20,IF($Q264&gt;=30,10,0)),0)+IF(ISNUMBER($R264),IF($R264&gt;=100,20,0),0)+IF(ISNUMBER($P264),IF($P264&gt;=150,20,IF($P264&gt;=50,12,5)),0)+IF(ISNUMBER($S264),IF($S264&lt;=1,15,0),0)</f>
        <v/>
      </c>
      <c r="AL264" s="48" t="n">
        <v>250</v>
      </c>
      <c r="AM264" s="49" t="n"/>
      <c r="AN264" s="48">
        <f>IF(AND(ISNUMBER($P264),ISNUMBER($AL264),$AL264&lt;&gt;0),IF(OR($P264&gt;180,$P264/$AL264*1000&gt;400),"Over ceiling, confirm SKU","Within"),"n/a")</f>
        <v/>
      </c>
      <c r="AO264" s="51" t="n"/>
      <c r="AP264" s="51" t="n"/>
      <c r="AQ264" s="51" t="n"/>
      <c r="AR264" s="34" t="inlineStr">
        <is>
          <t>Recalled, batch confirmed, to confirm</t>
        </is>
      </c>
      <c r="AS264" s="34" t="inlineStr">
        <is>
          <t>BLANK -&gt; requires live Amazon.ca capture</t>
        </is>
      </c>
      <c r="AT264" s="34" t="inlineStr">
        <is>
          <t>Unverified commercial data</t>
        </is>
      </c>
    </row>
    <row r="265" ht="28" customHeight="1">
      <c r="A265" s="34" t="inlineStr">
        <is>
          <t>Remedy</t>
        </is>
      </c>
      <c r="B265" s="34" t="inlineStr">
        <is>
          <t>Remedy Kombucha | Cherry Plum | 4 pack 250mL</t>
        </is>
      </c>
      <c r="C265" s="34" t="inlineStr">
        <is>
          <t>3) Functional beverage (still/sparkling)</t>
        </is>
      </c>
      <c r="D265" s="34" t="inlineStr">
        <is>
          <t>250 mL can</t>
        </is>
      </c>
      <c r="E265" s="48" t="n">
        <v>4</v>
      </c>
      <c r="F265" s="49" t="n"/>
      <c r="G265" s="50">
        <f>IF(AND(ISNUMBER($F265),ISNUMBER($E265),$E265&lt;&gt;0),$F265/$E265,"")</f>
        <v/>
      </c>
      <c r="H265" s="50">
        <f>IF(AND(ISNUMBER($F265),ISNUMBER($AL265),ISNUMBER($E265),($AL265*$E265)&lt;&gt;0),$F265/($AL265*$E265)*100,"")</f>
        <v/>
      </c>
      <c r="I265" s="51" t="n"/>
      <c r="J265" s="52" t="n"/>
      <c r="K265" s="50">
        <f>IF(AND(ISNUMBER($F265),ISNUMBER($J265)),$F265*(1-$J265),"")</f>
        <v/>
      </c>
      <c r="L265" s="51" t="n"/>
      <c r="M265" s="51" t="n"/>
      <c r="N265" s="50">
        <f>IF(ISNUMBER($F265),($F265-IF(ISNUMBER($AM265),$AM265,0))*(1-IF(ISNUMBER($J265),$J265,0)),"")</f>
        <v/>
      </c>
      <c r="O265" s="34" t="inlineStr">
        <is>
          <t>Cherry Plum</t>
        </is>
      </c>
      <c r="P265" s="48" t="n">
        <v>10</v>
      </c>
      <c r="Q265" s="48" t="n">
        <v>5</v>
      </c>
      <c r="R265" s="34" t="inlineStr">
        <is>
          <t>Not listed</t>
        </is>
      </c>
      <c r="S265" s="48" t="n">
        <v>0</v>
      </c>
      <c r="T265" s="48" t="n">
        <v>8</v>
      </c>
      <c r="U265" s="34" t="inlineStr">
        <is>
          <t>None (sugar free fermented)</t>
        </is>
      </c>
      <c r="V265" s="34" t="inlineStr">
        <is>
          <t>Sugar free kombucha, live cultures, organic acids</t>
        </is>
      </c>
      <c r="W265" s="51" t="n"/>
      <c r="X265" s="51" t="n"/>
      <c r="Y265" s="51" t="n"/>
      <c r="Z265" s="51" t="n"/>
      <c r="AA265" s="34" t="inlineStr">
        <is>
          <t>Medium</t>
        </is>
      </c>
      <c r="AB265" s="34" t="inlineStr">
        <is>
          <t>Sugar free kombucha differentiator</t>
        </is>
      </c>
      <c r="AC265" s="34" t="inlineStr">
        <is>
          <t>Kombucha benefits with no sugar</t>
        </is>
      </c>
      <c r="AD265" s="34" t="inlineStr">
        <is>
          <t>Live culture kombucha at zero sugar.</t>
        </is>
      </c>
      <c r="AE265" s="51" t="n"/>
      <c r="AF265" s="53">
        <f>IF(AND(ISNUMBER($P265),ISNUMBER($AL265),$AL265&lt;&gt;0),ROUND($P265/$AL265*100,1),"")</f>
        <v/>
      </c>
      <c r="AG265" s="54">
        <f>IF(AND(ISNUMBER($S265),ISNUMBER($AL265),$AL265&lt;&gt;0),ROUND($S265/$AL265*100,2),"")</f>
        <v/>
      </c>
      <c r="AH265" s="53">
        <f>IF(AND(ISNUMBER($Q265),ISNUMBER($AL265),$AL265&lt;&gt;0),ROUND($Q265/$AL265*100,1),"")</f>
        <v/>
      </c>
      <c r="AI265" s="48">
        <f>IF(ISNUMBER($S265),IF($S265&lt;=1,"Yes","No"),"n/a")</f>
        <v/>
      </c>
      <c r="AJ265" s="48">
        <f>IF(ISNUMBER($S265),ROUND(MAX(0,MIN(100,100-$S265*2.5-IF(ISNUMBER($T265),$T265,0)*0.12+IF($S265&lt;=1,12,0))),0),"")</f>
        <v/>
      </c>
      <c r="AK265" s="48">
        <f>IF(ISNUMBER($Q265),IF($Q265&gt;=100,20,IF($Q265&gt;=30,10,0)),0)+IF(ISNUMBER($R265),IF($R265&gt;=100,20,0),0)+IF(ISNUMBER($P265),IF($P265&gt;=150,20,IF($P265&gt;=50,12,5)),0)+IF(ISNUMBER($S265),IF($S265&lt;=1,15,0),0)</f>
        <v/>
      </c>
      <c r="AL265" s="48" t="n">
        <v>250</v>
      </c>
      <c r="AM265" s="49" t="n"/>
      <c r="AN265" s="48">
        <f>IF(AND(ISNUMBER($P265),ISNUMBER($AL265),$AL265&lt;&gt;0),IF(OR($P265&gt;180,$P265/$AL265*1000&gt;400),"Over ceiling, confirm SKU","Within"),"n/a")</f>
        <v/>
      </c>
      <c r="AO265" s="51" t="n"/>
      <c r="AP265" s="51" t="n"/>
      <c r="AQ265" s="51" t="n"/>
      <c r="AR265" s="34" t="inlineStr">
        <is>
          <t>Recalled, batch confirmed, to confirm</t>
        </is>
      </c>
      <c r="AS265" s="34" t="inlineStr">
        <is>
          <t>BLANK -&gt; requires live Amazon.ca capture</t>
        </is>
      </c>
      <c r="AT265" s="34" t="inlineStr">
        <is>
          <t>Unverified commercial data</t>
        </is>
      </c>
    </row>
    <row r="266" ht="28" customHeight="1">
      <c r="A266" s="34" t="inlineStr">
        <is>
          <t>Remedy</t>
        </is>
      </c>
      <c r="B266" s="34" t="inlineStr">
        <is>
          <t>Remedy Kombucha | Cherry Plum | 8 pack 250mL</t>
        </is>
      </c>
      <c r="C266" s="34" t="inlineStr">
        <is>
          <t>3) Functional beverage (still/sparkling)</t>
        </is>
      </c>
      <c r="D266" s="34" t="inlineStr">
        <is>
          <t>250 mL can</t>
        </is>
      </c>
      <c r="E266" s="48" t="n">
        <v>8</v>
      </c>
      <c r="F266" s="49" t="n"/>
      <c r="G266" s="50">
        <f>IF(AND(ISNUMBER($F266),ISNUMBER($E266),$E266&lt;&gt;0),$F266/$E266,"")</f>
        <v/>
      </c>
      <c r="H266" s="50">
        <f>IF(AND(ISNUMBER($F266),ISNUMBER($AL266),ISNUMBER($E266),($AL266*$E266)&lt;&gt;0),$F266/($AL266*$E266)*100,"")</f>
        <v/>
      </c>
      <c r="I266" s="51" t="n"/>
      <c r="J266" s="52" t="n"/>
      <c r="K266" s="50">
        <f>IF(AND(ISNUMBER($F266),ISNUMBER($J266)),$F266*(1-$J266),"")</f>
        <v/>
      </c>
      <c r="L266" s="51" t="n"/>
      <c r="M266" s="51" t="n"/>
      <c r="N266" s="50">
        <f>IF(ISNUMBER($F266),($F266-IF(ISNUMBER($AM266),$AM266,0))*(1-IF(ISNUMBER($J266),$J266,0)),"")</f>
        <v/>
      </c>
      <c r="O266" s="34" t="inlineStr">
        <is>
          <t>Cherry Plum</t>
        </is>
      </c>
      <c r="P266" s="48" t="n">
        <v>10</v>
      </c>
      <c r="Q266" s="48" t="n">
        <v>5</v>
      </c>
      <c r="R266" s="34" t="inlineStr">
        <is>
          <t>Not listed</t>
        </is>
      </c>
      <c r="S266" s="48" t="n">
        <v>0</v>
      </c>
      <c r="T266" s="48" t="n">
        <v>8</v>
      </c>
      <c r="U266" s="34" t="inlineStr">
        <is>
          <t>None (sugar free fermented)</t>
        </is>
      </c>
      <c r="V266" s="34" t="inlineStr">
        <is>
          <t>Sugar free kombucha, live cultures, organic acids</t>
        </is>
      </c>
      <c r="W266" s="51" t="n"/>
      <c r="X266" s="51" t="n"/>
      <c r="Y266" s="51" t="n"/>
      <c r="Z266" s="51" t="n"/>
      <c r="AA266" s="34" t="inlineStr">
        <is>
          <t>Medium</t>
        </is>
      </c>
      <c r="AB266" s="34" t="inlineStr">
        <is>
          <t>Sugar free kombucha differentiator</t>
        </is>
      </c>
      <c r="AC266" s="34" t="inlineStr">
        <is>
          <t>Kombucha benefits with no sugar</t>
        </is>
      </c>
      <c r="AD266" s="34" t="inlineStr">
        <is>
          <t>Live culture kombucha at zero sugar.</t>
        </is>
      </c>
      <c r="AE266" s="51" t="n"/>
      <c r="AF266" s="53">
        <f>IF(AND(ISNUMBER($P266),ISNUMBER($AL266),$AL266&lt;&gt;0),ROUND($P266/$AL266*100,1),"")</f>
        <v/>
      </c>
      <c r="AG266" s="54">
        <f>IF(AND(ISNUMBER($S266),ISNUMBER($AL266),$AL266&lt;&gt;0),ROUND($S266/$AL266*100,2),"")</f>
        <v/>
      </c>
      <c r="AH266" s="53">
        <f>IF(AND(ISNUMBER($Q266),ISNUMBER($AL266),$AL266&lt;&gt;0),ROUND($Q266/$AL266*100,1),"")</f>
        <v/>
      </c>
      <c r="AI266" s="48">
        <f>IF(ISNUMBER($S266),IF($S266&lt;=1,"Yes","No"),"n/a")</f>
        <v/>
      </c>
      <c r="AJ266" s="48">
        <f>IF(ISNUMBER($S266),ROUND(MAX(0,MIN(100,100-$S266*2.5-IF(ISNUMBER($T266),$T266,0)*0.12+IF($S266&lt;=1,12,0))),0),"")</f>
        <v/>
      </c>
      <c r="AK266" s="48">
        <f>IF(ISNUMBER($Q266),IF($Q266&gt;=100,20,IF($Q266&gt;=30,10,0)),0)+IF(ISNUMBER($R266),IF($R266&gt;=100,20,0),0)+IF(ISNUMBER($P266),IF($P266&gt;=150,20,IF($P266&gt;=50,12,5)),0)+IF(ISNUMBER($S266),IF($S266&lt;=1,15,0),0)</f>
        <v/>
      </c>
      <c r="AL266" s="48" t="n">
        <v>250</v>
      </c>
      <c r="AM266" s="49" t="n"/>
      <c r="AN266" s="48">
        <f>IF(AND(ISNUMBER($P266),ISNUMBER($AL266),$AL266&lt;&gt;0),IF(OR($P266&gt;180,$P266/$AL266*1000&gt;400),"Over ceiling, confirm SKU","Within"),"n/a")</f>
        <v/>
      </c>
      <c r="AO266" s="51" t="n"/>
      <c r="AP266" s="51" t="n"/>
      <c r="AQ266" s="51" t="n"/>
      <c r="AR266" s="34" t="inlineStr">
        <is>
          <t>Recalled, batch confirmed, to confirm</t>
        </is>
      </c>
      <c r="AS266" s="34" t="inlineStr">
        <is>
          <t>BLANK -&gt; requires live Amazon.ca capture</t>
        </is>
      </c>
      <c r="AT266" s="34" t="inlineStr">
        <is>
          <t>Unverified commercial data</t>
        </is>
      </c>
    </row>
    <row r="267" ht="28" customHeight="1">
      <c r="A267" s="34" t="inlineStr">
        <is>
          <t>Remedy</t>
        </is>
      </c>
      <c r="B267" s="34" t="inlineStr">
        <is>
          <t>Remedy Kombucha | Cherry Plum | 12 pack 250mL</t>
        </is>
      </c>
      <c r="C267" s="34" t="inlineStr">
        <is>
          <t>3) Functional beverage (still/sparkling)</t>
        </is>
      </c>
      <c r="D267" s="34" t="inlineStr">
        <is>
          <t>250 mL can</t>
        </is>
      </c>
      <c r="E267" s="48" t="n">
        <v>12</v>
      </c>
      <c r="F267" s="49" t="n"/>
      <c r="G267" s="50">
        <f>IF(AND(ISNUMBER($F267),ISNUMBER($E267),$E267&lt;&gt;0),$F267/$E267,"")</f>
        <v/>
      </c>
      <c r="H267" s="50">
        <f>IF(AND(ISNUMBER($F267),ISNUMBER($AL267),ISNUMBER($E267),($AL267*$E267)&lt;&gt;0),$F267/($AL267*$E267)*100,"")</f>
        <v/>
      </c>
      <c r="I267" s="51" t="n"/>
      <c r="J267" s="52" t="n"/>
      <c r="K267" s="50">
        <f>IF(AND(ISNUMBER($F267),ISNUMBER($J267)),$F267*(1-$J267),"")</f>
        <v/>
      </c>
      <c r="L267" s="51" t="n"/>
      <c r="M267" s="51" t="n"/>
      <c r="N267" s="50">
        <f>IF(ISNUMBER($F267),($F267-IF(ISNUMBER($AM267),$AM267,0))*(1-IF(ISNUMBER($J267),$J267,0)),"")</f>
        <v/>
      </c>
      <c r="O267" s="34" t="inlineStr">
        <is>
          <t>Cherry Plum</t>
        </is>
      </c>
      <c r="P267" s="48" t="n">
        <v>10</v>
      </c>
      <c r="Q267" s="48" t="n">
        <v>5</v>
      </c>
      <c r="R267" s="34" t="inlineStr">
        <is>
          <t>Not listed</t>
        </is>
      </c>
      <c r="S267" s="48" t="n">
        <v>0</v>
      </c>
      <c r="T267" s="48" t="n">
        <v>8</v>
      </c>
      <c r="U267" s="34" t="inlineStr">
        <is>
          <t>None (sugar free fermented)</t>
        </is>
      </c>
      <c r="V267" s="34" t="inlineStr">
        <is>
          <t>Sugar free kombucha, live cultures, organic acids</t>
        </is>
      </c>
      <c r="W267" s="51" t="n"/>
      <c r="X267" s="51" t="n"/>
      <c r="Y267" s="51" t="n"/>
      <c r="Z267" s="51" t="n"/>
      <c r="AA267" s="34" t="inlineStr">
        <is>
          <t>Medium</t>
        </is>
      </c>
      <c r="AB267" s="34" t="inlineStr">
        <is>
          <t>Sugar free kombucha differentiator</t>
        </is>
      </c>
      <c r="AC267" s="34" t="inlineStr">
        <is>
          <t>Kombucha benefits with no sugar</t>
        </is>
      </c>
      <c r="AD267" s="34" t="inlineStr">
        <is>
          <t>Live culture kombucha at zero sugar.</t>
        </is>
      </c>
      <c r="AE267" s="51" t="n"/>
      <c r="AF267" s="53">
        <f>IF(AND(ISNUMBER($P267),ISNUMBER($AL267),$AL267&lt;&gt;0),ROUND($P267/$AL267*100,1),"")</f>
        <v/>
      </c>
      <c r="AG267" s="54">
        <f>IF(AND(ISNUMBER($S267),ISNUMBER($AL267),$AL267&lt;&gt;0),ROUND($S267/$AL267*100,2),"")</f>
        <v/>
      </c>
      <c r="AH267" s="53">
        <f>IF(AND(ISNUMBER($Q267),ISNUMBER($AL267),$AL267&lt;&gt;0),ROUND($Q267/$AL267*100,1),"")</f>
        <v/>
      </c>
      <c r="AI267" s="48">
        <f>IF(ISNUMBER($S267),IF($S267&lt;=1,"Yes","No"),"n/a")</f>
        <v/>
      </c>
      <c r="AJ267" s="48">
        <f>IF(ISNUMBER($S267),ROUND(MAX(0,MIN(100,100-$S267*2.5-IF(ISNUMBER($T267),$T267,0)*0.12+IF($S267&lt;=1,12,0))),0),"")</f>
        <v/>
      </c>
      <c r="AK267" s="48">
        <f>IF(ISNUMBER($Q267),IF($Q267&gt;=100,20,IF($Q267&gt;=30,10,0)),0)+IF(ISNUMBER($R267),IF($R267&gt;=100,20,0),0)+IF(ISNUMBER($P267),IF($P267&gt;=150,20,IF($P267&gt;=50,12,5)),0)+IF(ISNUMBER($S267),IF($S267&lt;=1,15,0),0)</f>
        <v/>
      </c>
      <c r="AL267" s="48" t="n">
        <v>250</v>
      </c>
      <c r="AM267" s="49" t="n"/>
      <c r="AN267" s="48">
        <f>IF(AND(ISNUMBER($P267),ISNUMBER($AL267),$AL267&lt;&gt;0),IF(OR($P267&gt;180,$P267/$AL267*1000&gt;400),"Over ceiling, confirm SKU","Within"),"n/a")</f>
        <v/>
      </c>
      <c r="AO267" s="51" t="n"/>
      <c r="AP267" s="51" t="n"/>
      <c r="AQ267" s="51" t="n"/>
      <c r="AR267" s="34" t="inlineStr">
        <is>
          <t>Recalled, batch confirmed, to confirm</t>
        </is>
      </c>
      <c r="AS267" s="34" t="inlineStr">
        <is>
          <t>BLANK -&gt; requires live Amazon.ca capture</t>
        </is>
      </c>
      <c r="AT267" s="34" t="inlineStr">
        <is>
          <t>Unverified commercial data</t>
        </is>
      </c>
    </row>
    <row r="268" ht="28" customHeight="1">
      <c r="A268" s="34" t="inlineStr">
        <is>
          <t>Remedy</t>
        </is>
      </c>
      <c r="B268" s="34" t="inlineStr">
        <is>
          <t>Remedy Kombucha | Cherry Plum | 18 pack 250mL</t>
        </is>
      </c>
      <c r="C268" s="34" t="inlineStr">
        <is>
          <t>3) Functional beverage (still/sparkling)</t>
        </is>
      </c>
      <c r="D268" s="34" t="inlineStr">
        <is>
          <t>250 mL can</t>
        </is>
      </c>
      <c r="E268" s="48" t="n">
        <v>18</v>
      </c>
      <c r="F268" s="49" t="n"/>
      <c r="G268" s="50">
        <f>IF(AND(ISNUMBER($F268),ISNUMBER($E268),$E268&lt;&gt;0),$F268/$E268,"")</f>
        <v/>
      </c>
      <c r="H268" s="50">
        <f>IF(AND(ISNUMBER($F268),ISNUMBER($AL268),ISNUMBER($E268),($AL268*$E268)&lt;&gt;0),$F268/($AL268*$E268)*100,"")</f>
        <v/>
      </c>
      <c r="I268" s="51" t="n"/>
      <c r="J268" s="52" t="n"/>
      <c r="K268" s="50">
        <f>IF(AND(ISNUMBER($F268),ISNUMBER($J268)),$F268*(1-$J268),"")</f>
        <v/>
      </c>
      <c r="L268" s="51" t="n"/>
      <c r="M268" s="51" t="n"/>
      <c r="N268" s="50">
        <f>IF(ISNUMBER($F268),($F268-IF(ISNUMBER($AM268),$AM268,0))*(1-IF(ISNUMBER($J268),$J268,0)),"")</f>
        <v/>
      </c>
      <c r="O268" s="34" t="inlineStr">
        <is>
          <t>Cherry Plum</t>
        </is>
      </c>
      <c r="P268" s="48" t="n">
        <v>10</v>
      </c>
      <c r="Q268" s="48" t="n">
        <v>5</v>
      </c>
      <c r="R268" s="34" t="inlineStr">
        <is>
          <t>Not listed</t>
        </is>
      </c>
      <c r="S268" s="48" t="n">
        <v>0</v>
      </c>
      <c r="T268" s="48" t="n">
        <v>8</v>
      </c>
      <c r="U268" s="34" t="inlineStr">
        <is>
          <t>None (sugar free fermented)</t>
        </is>
      </c>
      <c r="V268" s="34" t="inlineStr">
        <is>
          <t>Sugar free kombucha, live cultures, organic acids</t>
        </is>
      </c>
      <c r="W268" s="51" t="n"/>
      <c r="X268" s="51" t="n"/>
      <c r="Y268" s="51" t="n"/>
      <c r="Z268" s="51" t="n"/>
      <c r="AA268" s="34" t="inlineStr">
        <is>
          <t>Medium</t>
        </is>
      </c>
      <c r="AB268" s="34" t="inlineStr">
        <is>
          <t>Sugar free kombucha differentiator</t>
        </is>
      </c>
      <c r="AC268" s="34" t="inlineStr">
        <is>
          <t>Kombucha benefits with no sugar</t>
        </is>
      </c>
      <c r="AD268" s="34" t="inlineStr">
        <is>
          <t>Live culture kombucha at zero sugar.</t>
        </is>
      </c>
      <c r="AE268" s="51" t="n"/>
      <c r="AF268" s="53">
        <f>IF(AND(ISNUMBER($P268),ISNUMBER($AL268),$AL268&lt;&gt;0),ROUND($P268/$AL268*100,1),"")</f>
        <v/>
      </c>
      <c r="AG268" s="54">
        <f>IF(AND(ISNUMBER($S268),ISNUMBER($AL268),$AL268&lt;&gt;0),ROUND($S268/$AL268*100,2),"")</f>
        <v/>
      </c>
      <c r="AH268" s="53">
        <f>IF(AND(ISNUMBER($Q268),ISNUMBER($AL268),$AL268&lt;&gt;0),ROUND($Q268/$AL268*100,1),"")</f>
        <v/>
      </c>
      <c r="AI268" s="48">
        <f>IF(ISNUMBER($S268),IF($S268&lt;=1,"Yes","No"),"n/a")</f>
        <v/>
      </c>
      <c r="AJ268" s="48">
        <f>IF(ISNUMBER($S268),ROUND(MAX(0,MIN(100,100-$S268*2.5-IF(ISNUMBER($T268),$T268,0)*0.12+IF($S268&lt;=1,12,0))),0),"")</f>
        <v/>
      </c>
      <c r="AK268" s="48">
        <f>IF(ISNUMBER($Q268),IF($Q268&gt;=100,20,IF($Q268&gt;=30,10,0)),0)+IF(ISNUMBER($R268),IF($R268&gt;=100,20,0),0)+IF(ISNUMBER($P268),IF($P268&gt;=150,20,IF($P268&gt;=50,12,5)),0)+IF(ISNUMBER($S268),IF($S268&lt;=1,15,0),0)</f>
        <v/>
      </c>
      <c r="AL268" s="48" t="n">
        <v>250</v>
      </c>
      <c r="AM268" s="49" t="n"/>
      <c r="AN268" s="48">
        <f>IF(AND(ISNUMBER($P268),ISNUMBER($AL268),$AL268&lt;&gt;0),IF(OR($P268&gt;180,$P268/$AL268*1000&gt;400),"Over ceiling, confirm SKU","Within"),"n/a")</f>
        <v/>
      </c>
      <c r="AO268" s="51" t="n"/>
      <c r="AP268" s="51" t="n"/>
      <c r="AQ268" s="51" t="n"/>
      <c r="AR268" s="34" t="inlineStr">
        <is>
          <t>Recalled, batch confirmed, to confirm</t>
        </is>
      </c>
      <c r="AS268" s="34" t="inlineStr">
        <is>
          <t>BLANK -&gt; requires live Amazon.ca capture</t>
        </is>
      </c>
      <c r="AT268" s="34" t="inlineStr">
        <is>
          <t>Unverified commercial data</t>
        </is>
      </c>
    </row>
    <row r="269" ht="28" customHeight="1">
      <c r="A269" s="34" t="inlineStr">
        <is>
          <t>Remedy</t>
        </is>
      </c>
      <c r="B269" s="34" t="inlineStr">
        <is>
          <t>Remedy Kombucha | Cherry Plum | 24 pack 250mL</t>
        </is>
      </c>
      <c r="C269" s="34" t="inlineStr">
        <is>
          <t>3) Functional beverage (still/sparkling)</t>
        </is>
      </c>
      <c r="D269" s="34" t="inlineStr">
        <is>
          <t>250 mL can</t>
        </is>
      </c>
      <c r="E269" s="48" t="n">
        <v>24</v>
      </c>
      <c r="F269" s="49" t="n"/>
      <c r="G269" s="50">
        <f>IF(AND(ISNUMBER($F269),ISNUMBER($E269),$E269&lt;&gt;0),$F269/$E269,"")</f>
        <v/>
      </c>
      <c r="H269" s="50">
        <f>IF(AND(ISNUMBER($F269),ISNUMBER($AL269),ISNUMBER($E269),($AL269*$E269)&lt;&gt;0),$F269/($AL269*$E269)*100,"")</f>
        <v/>
      </c>
      <c r="I269" s="51" t="n"/>
      <c r="J269" s="52" t="n"/>
      <c r="K269" s="50">
        <f>IF(AND(ISNUMBER($F269),ISNUMBER($J269)),$F269*(1-$J269),"")</f>
        <v/>
      </c>
      <c r="L269" s="51" t="n"/>
      <c r="M269" s="51" t="n"/>
      <c r="N269" s="50">
        <f>IF(ISNUMBER($F269),($F269-IF(ISNUMBER($AM269),$AM269,0))*(1-IF(ISNUMBER($J269),$J269,0)),"")</f>
        <v/>
      </c>
      <c r="O269" s="34" t="inlineStr">
        <is>
          <t>Cherry Plum</t>
        </is>
      </c>
      <c r="P269" s="48" t="n">
        <v>10</v>
      </c>
      <c r="Q269" s="48" t="n">
        <v>5</v>
      </c>
      <c r="R269" s="34" t="inlineStr">
        <is>
          <t>Not listed</t>
        </is>
      </c>
      <c r="S269" s="48" t="n">
        <v>0</v>
      </c>
      <c r="T269" s="48" t="n">
        <v>8</v>
      </c>
      <c r="U269" s="34" t="inlineStr">
        <is>
          <t>None (sugar free fermented)</t>
        </is>
      </c>
      <c r="V269" s="34" t="inlineStr">
        <is>
          <t>Sugar free kombucha, live cultures, organic acids</t>
        </is>
      </c>
      <c r="W269" s="51" t="n"/>
      <c r="X269" s="51" t="n"/>
      <c r="Y269" s="51" t="n"/>
      <c r="Z269" s="51" t="n"/>
      <c r="AA269" s="34" t="inlineStr">
        <is>
          <t>Medium</t>
        </is>
      </c>
      <c r="AB269" s="34" t="inlineStr">
        <is>
          <t>Sugar free kombucha differentiator</t>
        </is>
      </c>
      <c r="AC269" s="34" t="inlineStr">
        <is>
          <t>Kombucha benefits with no sugar</t>
        </is>
      </c>
      <c r="AD269" s="34" t="inlineStr">
        <is>
          <t>Live culture kombucha at zero sugar.</t>
        </is>
      </c>
      <c r="AE269" s="51" t="n"/>
      <c r="AF269" s="53">
        <f>IF(AND(ISNUMBER($P269),ISNUMBER($AL269),$AL269&lt;&gt;0),ROUND($P269/$AL269*100,1),"")</f>
        <v/>
      </c>
      <c r="AG269" s="54">
        <f>IF(AND(ISNUMBER($S269),ISNUMBER($AL269),$AL269&lt;&gt;0),ROUND($S269/$AL269*100,2),"")</f>
        <v/>
      </c>
      <c r="AH269" s="53">
        <f>IF(AND(ISNUMBER($Q269),ISNUMBER($AL269),$AL269&lt;&gt;0),ROUND($Q269/$AL269*100,1),"")</f>
        <v/>
      </c>
      <c r="AI269" s="48">
        <f>IF(ISNUMBER($S269),IF($S269&lt;=1,"Yes","No"),"n/a")</f>
        <v/>
      </c>
      <c r="AJ269" s="48">
        <f>IF(ISNUMBER($S269),ROUND(MAX(0,MIN(100,100-$S269*2.5-IF(ISNUMBER($T269),$T269,0)*0.12+IF($S269&lt;=1,12,0))),0),"")</f>
        <v/>
      </c>
      <c r="AK269" s="48">
        <f>IF(ISNUMBER($Q269),IF($Q269&gt;=100,20,IF($Q269&gt;=30,10,0)),0)+IF(ISNUMBER($R269),IF($R269&gt;=100,20,0),0)+IF(ISNUMBER($P269),IF($P269&gt;=150,20,IF($P269&gt;=50,12,5)),0)+IF(ISNUMBER($S269),IF($S269&lt;=1,15,0),0)</f>
        <v/>
      </c>
      <c r="AL269" s="48" t="n">
        <v>250</v>
      </c>
      <c r="AM269" s="49" t="n"/>
      <c r="AN269" s="48">
        <f>IF(AND(ISNUMBER($P269),ISNUMBER($AL269),$AL269&lt;&gt;0),IF(OR($P269&gt;180,$P269/$AL269*1000&gt;400),"Over ceiling, confirm SKU","Within"),"n/a")</f>
        <v/>
      </c>
      <c r="AO269" s="51" t="n"/>
      <c r="AP269" s="51" t="n"/>
      <c r="AQ269" s="51" t="n"/>
      <c r="AR269" s="34" t="inlineStr">
        <is>
          <t>Recalled, batch confirmed, to confirm</t>
        </is>
      </c>
      <c r="AS269" s="34" t="inlineStr">
        <is>
          <t>BLANK -&gt; requires live Amazon.ca capture</t>
        </is>
      </c>
      <c r="AT269" s="34" t="inlineStr">
        <is>
          <t>Unverified commercial data</t>
        </is>
      </c>
    </row>
    <row r="270" ht="28" customHeight="1">
      <c r="A270" s="34" t="inlineStr">
        <is>
          <t>Remedy</t>
        </is>
      </c>
      <c r="B270" s="34" t="inlineStr">
        <is>
          <t>Remedy Kombucha | Passionfruit | 4 pack 250mL</t>
        </is>
      </c>
      <c r="C270" s="34" t="inlineStr">
        <is>
          <t>3) Functional beverage (still/sparkling)</t>
        </is>
      </c>
      <c r="D270" s="34" t="inlineStr">
        <is>
          <t>250 mL can</t>
        </is>
      </c>
      <c r="E270" s="48" t="n">
        <v>4</v>
      </c>
      <c r="F270" s="49" t="n"/>
      <c r="G270" s="50">
        <f>IF(AND(ISNUMBER($F270),ISNUMBER($E270),$E270&lt;&gt;0),$F270/$E270,"")</f>
        <v/>
      </c>
      <c r="H270" s="50">
        <f>IF(AND(ISNUMBER($F270),ISNUMBER($AL270),ISNUMBER($E270),($AL270*$E270)&lt;&gt;0),$F270/($AL270*$E270)*100,"")</f>
        <v/>
      </c>
      <c r="I270" s="51" t="n"/>
      <c r="J270" s="52" t="n"/>
      <c r="K270" s="50">
        <f>IF(AND(ISNUMBER($F270),ISNUMBER($J270)),$F270*(1-$J270),"")</f>
        <v/>
      </c>
      <c r="L270" s="51" t="n"/>
      <c r="M270" s="51" t="n"/>
      <c r="N270" s="50">
        <f>IF(ISNUMBER($F270),($F270-IF(ISNUMBER($AM270),$AM270,0))*(1-IF(ISNUMBER($J270),$J270,0)),"")</f>
        <v/>
      </c>
      <c r="O270" s="34" t="inlineStr">
        <is>
          <t>Passionfruit</t>
        </is>
      </c>
      <c r="P270" s="48" t="n">
        <v>10</v>
      </c>
      <c r="Q270" s="48" t="n">
        <v>5</v>
      </c>
      <c r="R270" s="34" t="inlineStr">
        <is>
          <t>Not listed</t>
        </is>
      </c>
      <c r="S270" s="48" t="n">
        <v>0</v>
      </c>
      <c r="T270" s="48" t="n">
        <v>8</v>
      </c>
      <c r="U270" s="34" t="inlineStr">
        <is>
          <t>None (sugar free fermented)</t>
        </is>
      </c>
      <c r="V270" s="34" t="inlineStr">
        <is>
          <t>Sugar free kombucha, live cultures, organic acids</t>
        </is>
      </c>
      <c r="W270" s="51" t="n"/>
      <c r="X270" s="51" t="n"/>
      <c r="Y270" s="51" t="n"/>
      <c r="Z270" s="51" t="n"/>
      <c r="AA270" s="34" t="inlineStr">
        <is>
          <t>Medium</t>
        </is>
      </c>
      <c r="AB270" s="34" t="inlineStr">
        <is>
          <t>Sugar free kombucha differentiator</t>
        </is>
      </c>
      <c r="AC270" s="34" t="inlineStr">
        <is>
          <t>Kombucha benefits with no sugar</t>
        </is>
      </c>
      <c r="AD270" s="34" t="inlineStr">
        <is>
          <t>Live culture kombucha at zero sugar.</t>
        </is>
      </c>
      <c r="AE270" s="51" t="n"/>
      <c r="AF270" s="53">
        <f>IF(AND(ISNUMBER($P270),ISNUMBER($AL270),$AL270&lt;&gt;0),ROUND($P270/$AL270*100,1),"")</f>
        <v/>
      </c>
      <c r="AG270" s="54">
        <f>IF(AND(ISNUMBER($S270),ISNUMBER($AL270),$AL270&lt;&gt;0),ROUND($S270/$AL270*100,2),"")</f>
        <v/>
      </c>
      <c r="AH270" s="53">
        <f>IF(AND(ISNUMBER($Q270),ISNUMBER($AL270),$AL270&lt;&gt;0),ROUND($Q270/$AL270*100,1),"")</f>
        <v/>
      </c>
      <c r="AI270" s="48">
        <f>IF(ISNUMBER($S270),IF($S270&lt;=1,"Yes","No"),"n/a")</f>
        <v/>
      </c>
      <c r="AJ270" s="48">
        <f>IF(ISNUMBER($S270),ROUND(MAX(0,MIN(100,100-$S270*2.5-IF(ISNUMBER($T270),$T270,0)*0.12+IF($S270&lt;=1,12,0))),0),"")</f>
        <v/>
      </c>
      <c r="AK270" s="48">
        <f>IF(ISNUMBER($Q270),IF($Q270&gt;=100,20,IF($Q270&gt;=30,10,0)),0)+IF(ISNUMBER($R270),IF($R270&gt;=100,20,0),0)+IF(ISNUMBER($P270),IF($P270&gt;=150,20,IF($P270&gt;=50,12,5)),0)+IF(ISNUMBER($S270),IF($S270&lt;=1,15,0),0)</f>
        <v/>
      </c>
      <c r="AL270" s="48" t="n">
        <v>250</v>
      </c>
      <c r="AM270" s="49" t="n"/>
      <c r="AN270" s="48">
        <f>IF(AND(ISNUMBER($P270),ISNUMBER($AL270),$AL270&lt;&gt;0),IF(OR($P270&gt;180,$P270/$AL270*1000&gt;400),"Over ceiling, confirm SKU","Within"),"n/a")</f>
        <v/>
      </c>
      <c r="AO270" s="51" t="n"/>
      <c r="AP270" s="51" t="n"/>
      <c r="AQ270" s="51" t="n"/>
      <c r="AR270" s="34" t="inlineStr">
        <is>
          <t>Recalled, batch confirmed, to confirm</t>
        </is>
      </c>
      <c r="AS270" s="34" t="inlineStr">
        <is>
          <t>BLANK -&gt; requires live Amazon.ca capture</t>
        </is>
      </c>
      <c r="AT270" s="34" t="inlineStr">
        <is>
          <t>Unverified commercial data</t>
        </is>
      </c>
    </row>
    <row r="271" ht="28" customHeight="1">
      <c r="A271" s="34" t="inlineStr">
        <is>
          <t>Remedy</t>
        </is>
      </c>
      <c r="B271" s="34" t="inlineStr">
        <is>
          <t>Remedy Kombucha | Passionfruit | 8 pack 250mL</t>
        </is>
      </c>
      <c r="C271" s="34" t="inlineStr">
        <is>
          <t>3) Functional beverage (still/sparkling)</t>
        </is>
      </c>
      <c r="D271" s="34" t="inlineStr">
        <is>
          <t>250 mL can</t>
        </is>
      </c>
      <c r="E271" s="48" t="n">
        <v>8</v>
      </c>
      <c r="F271" s="49" t="n"/>
      <c r="G271" s="50">
        <f>IF(AND(ISNUMBER($F271),ISNUMBER($E271),$E271&lt;&gt;0),$F271/$E271,"")</f>
        <v/>
      </c>
      <c r="H271" s="50">
        <f>IF(AND(ISNUMBER($F271),ISNUMBER($AL271),ISNUMBER($E271),($AL271*$E271)&lt;&gt;0),$F271/($AL271*$E271)*100,"")</f>
        <v/>
      </c>
      <c r="I271" s="51" t="n"/>
      <c r="J271" s="52" t="n"/>
      <c r="K271" s="50">
        <f>IF(AND(ISNUMBER($F271),ISNUMBER($J271)),$F271*(1-$J271),"")</f>
        <v/>
      </c>
      <c r="L271" s="51" t="n"/>
      <c r="M271" s="51" t="n"/>
      <c r="N271" s="50">
        <f>IF(ISNUMBER($F271),($F271-IF(ISNUMBER($AM271),$AM271,0))*(1-IF(ISNUMBER($J271),$J271,0)),"")</f>
        <v/>
      </c>
      <c r="O271" s="34" t="inlineStr">
        <is>
          <t>Passionfruit</t>
        </is>
      </c>
      <c r="P271" s="48" t="n">
        <v>10</v>
      </c>
      <c r="Q271" s="48" t="n">
        <v>5</v>
      </c>
      <c r="R271" s="34" t="inlineStr">
        <is>
          <t>Not listed</t>
        </is>
      </c>
      <c r="S271" s="48" t="n">
        <v>0</v>
      </c>
      <c r="T271" s="48" t="n">
        <v>8</v>
      </c>
      <c r="U271" s="34" t="inlineStr">
        <is>
          <t>None (sugar free fermented)</t>
        </is>
      </c>
      <c r="V271" s="34" t="inlineStr">
        <is>
          <t>Sugar free kombucha, live cultures, organic acids</t>
        </is>
      </c>
      <c r="W271" s="51" t="n"/>
      <c r="X271" s="51" t="n"/>
      <c r="Y271" s="51" t="n"/>
      <c r="Z271" s="51" t="n"/>
      <c r="AA271" s="34" t="inlineStr">
        <is>
          <t>Medium</t>
        </is>
      </c>
      <c r="AB271" s="34" t="inlineStr">
        <is>
          <t>Sugar free kombucha differentiator</t>
        </is>
      </c>
      <c r="AC271" s="34" t="inlineStr">
        <is>
          <t>Kombucha benefits with no sugar</t>
        </is>
      </c>
      <c r="AD271" s="34" t="inlineStr">
        <is>
          <t>Live culture kombucha at zero sugar.</t>
        </is>
      </c>
      <c r="AE271" s="51" t="n"/>
      <c r="AF271" s="53">
        <f>IF(AND(ISNUMBER($P271),ISNUMBER($AL271),$AL271&lt;&gt;0),ROUND($P271/$AL271*100,1),"")</f>
        <v/>
      </c>
      <c r="AG271" s="54">
        <f>IF(AND(ISNUMBER($S271),ISNUMBER($AL271),$AL271&lt;&gt;0),ROUND($S271/$AL271*100,2),"")</f>
        <v/>
      </c>
      <c r="AH271" s="53">
        <f>IF(AND(ISNUMBER($Q271),ISNUMBER($AL271),$AL271&lt;&gt;0),ROUND($Q271/$AL271*100,1),"")</f>
        <v/>
      </c>
      <c r="AI271" s="48">
        <f>IF(ISNUMBER($S271),IF($S271&lt;=1,"Yes","No"),"n/a")</f>
        <v/>
      </c>
      <c r="AJ271" s="48">
        <f>IF(ISNUMBER($S271),ROUND(MAX(0,MIN(100,100-$S271*2.5-IF(ISNUMBER($T271),$T271,0)*0.12+IF($S271&lt;=1,12,0))),0),"")</f>
        <v/>
      </c>
      <c r="AK271" s="48">
        <f>IF(ISNUMBER($Q271),IF($Q271&gt;=100,20,IF($Q271&gt;=30,10,0)),0)+IF(ISNUMBER($R271),IF($R271&gt;=100,20,0),0)+IF(ISNUMBER($P271),IF($P271&gt;=150,20,IF($P271&gt;=50,12,5)),0)+IF(ISNUMBER($S271),IF($S271&lt;=1,15,0),0)</f>
        <v/>
      </c>
      <c r="AL271" s="48" t="n">
        <v>250</v>
      </c>
      <c r="AM271" s="49" t="n"/>
      <c r="AN271" s="48">
        <f>IF(AND(ISNUMBER($P271),ISNUMBER($AL271),$AL271&lt;&gt;0),IF(OR($P271&gt;180,$P271/$AL271*1000&gt;400),"Over ceiling, confirm SKU","Within"),"n/a")</f>
        <v/>
      </c>
      <c r="AO271" s="51" t="n"/>
      <c r="AP271" s="51" t="n"/>
      <c r="AQ271" s="51" t="n"/>
      <c r="AR271" s="34" t="inlineStr">
        <is>
          <t>Recalled, batch confirmed, to confirm</t>
        </is>
      </c>
      <c r="AS271" s="34" t="inlineStr">
        <is>
          <t>BLANK -&gt; requires live Amazon.ca capture</t>
        </is>
      </c>
      <c r="AT271" s="34" t="inlineStr">
        <is>
          <t>Unverified commercial data</t>
        </is>
      </c>
    </row>
    <row r="272" ht="28" customHeight="1">
      <c r="A272" s="34" t="inlineStr">
        <is>
          <t>Remedy</t>
        </is>
      </c>
      <c r="B272" s="34" t="inlineStr">
        <is>
          <t>Remedy Kombucha | Passionfruit | 12 pack 250mL</t>
        </is>
      </c>
      <c r="C272" s="34" t="inlineStr">
        <is>
          <t>3) Functional beverage (still/sparkling)</t>
        </is>
      </c>
      <c r="D272" s="34" t="inlineStr">
        <is>
          <t>250 mL can</t>
        </is>
      </c>
      <c r="E272" s="48" t="n">
        <v>12</v>
      </c>
      <c r="F272" s="49" t="n"/>
      <c r="G272" s="50">
        <f>IF(AND(ISNUMBER($F272),ISNUMBER($E272),$E272&lt;&gt;0),$F272/$E272,"")</f>
        <v/>
      </c>
      <c r="H272" s="50">
        <f>IF(AND(ISNUMBER($F272),ISNUMBER($AL272),ISNUMBER($E272),($AL272*$E272)&lt;&gt;0),$F272/($AL272*$E272)*100,"")</f>
        <v/>
      </c>
      <c r="I272" s="51" t="n"/>
      <c r="J272" s="52" t="n"/>
      <c r="K272" s="50">
        <f>IF(AND(ISNUMBER($F272),ISNUMBER($J272)),$F272*(1-$J272),"")</f>
        <v/>
      </c>
      <c r="L272" s="51" t="n"/>
      <c r="M272" s="51" t="n"/>
      <c r="N272" s="50">
        <f>IF(ISNUMBER($F272),($F272-IF(ISNUMBER($AM272),$AM272,0))*(1-IF(ISNUMBER($J272),$J272,0)),"")</f>
        <v/>
      </c>
      <c r="O272" s="34" t="inlineStr">
        <is>
          <t>Passionfruit</t>
        </is>
      </c>
      <c r="P272" s="48" t="n">
        <v>10</v>
      </c>
      <c r="Q272" s="48" t="n">
        <v>5</v>
      </c>
      <c r="R272" s="34" t="inlineStr">
        <is>
          <t>Not listed</t>
        </is>
      </c>
      <c r="S272" s="48" t="n">
        <v>0</v>
      </c>
      <c r="T272" s="48" t="n">
        <v>8</v>
      </c>
      <c r="U272" s="34" t="inlineStr">
        <is>
          <t>None (sugar free fermented)</t>
        </is>
      </c>
      <c r="V272" s="34" t="inlineStr">
        <is>
          <t>Sugar free kombucha, live cultures, organic acids</t>
        </is>
      </c>
      <c r="W272" s="51" t="n"/>
      <c r="X272" s="51" t="n"/>
      <c r="Y272" s="51" t="n"/>
      <c r="Z272" s="51" t="n"/>
      <c r="AA272" s="34" t="inlineStr">
        <is>
          <t>Medium</t>
        </is>
      </c>
      <c r="AB272" s="34" t="inlineStr">
        <is>
          <t>Sugar free kombucha differentiator</t>
        </is>
      </c>
      <c r="AC272" s="34" t="inlineStr">
        <is>
          <t>Kombucha benefits with no sugar</t>
        </is>
      </c>
      <c r="AD272" s="34" t="inlineStr">
        <is>
          <t>Live culture kombucha at zero sugar.</t>
        </is>
      </c>
      <c r="AE272" s="51" t="n"/>
      <c r="AF272" s="53">
        <f>IF(AND(ISNUMBER($P272),ISNUMBER($AL272),$AL272&lt;&gt;0),ROUND($P272/$AL272*100,1),"")</f>
        <v/>
      </c>
      <c r="AG272" s="54">
        <f>IF(AND(ISNUMBER($S272),ISNUMBER($AL272),$AL272&lt;&gt;0),ROUND($S272/$AL272*100,2),"")</f>
        <v/>
      </c>
      <c r="AH272" s="53">
        <f>IF(AND(ISNUMBER($Q272),ISNUMBER($AL272),$AL272&lt;&gt;0),ROUND($Q272/$AL272*100,1),"")</f>
        <v/>
      </c>
      <c r="AI272" s="48">
        <f>IF(ISNUMBER($S272),IF($S272&lt;=1,"Yes","No"),"n/a")</f>
        <v/>
      </c>
      <c r="AJ272" s="48">
        <f>IF(ISNUMBER($S272),ROUND(MAX(0,MIN(100,100-$S272*2.5-IF(ISNUMBER($T272),$T272,0)*0.12+IF($S272&lt;=1,12,0))),0),"")</f>
        <v/>
      </c>
      <c r="AK272" s="48">
        <f>IF(ISNUMBER($Q272),IF($Q272&gt;=100,20,IF($Q272&gt;=30,10,0)),0)+IF(ISNUMBER($R272),IF($R272&gt;=100,20,0),0)+IF(ISNUMBER($P272),IF($P272&gt;=150,20,IF($P272&gt;=50,12,5)),0)+IF(ISNUMBER($S272),IF($S272&lt;=1,15,0),0)</f>
        <v/>
      </c>
      <c r="AL272" s="48" t="n">
        <v>250</v>
      </c>
      <c r="AM272" s="49" t="n"/>
      <c r="AN272" s="48">
        <f>IF(AND(ISNUMBER($P272),ISNUMBER($AL272),$AL272&lt;&gt;0),IF(OR($P272&gt;180,$P272/$AL272*1000&gt;400),"Over ceiling, confirm SKU","Within"),"n/a")</f>
        <v/>
      </c>
      <c r="AO272" s="51" t="n"/>
      <c r="AP272" s="51" t="n"/>
      <c r="AQ272" s="51" t="n"/>
      <c r="AR272" s="34" t="inlineStr">
        <is>
          <t>Recalled, batch confirmed, to confirm</t>
        </is>
      </c>
      <c r="AS272" s="34" t="inlineStr">
        <is>
          <t>BLANK -&gt; requires live Amazon.ca capture</t>
        </is>
      </c>
      <c r="AT272" s="34" t="inlineStr">
        <is>
          <t>Unverified commercial data</t>
        </is>
      </c>
    </row>
    <row r="273" ht="28" customHeight="1">
      <c r="A273" s="34" t="inlineStr">
        <is>
          <t>Remedy</t>
        </is>
      </c>
      <c r="B273" s="34" t="inlineStr">
        <is>
          <t>Remedy Kombucha | Passionfruit | 18 pack 250mL</t>
        </is>
      </c>
      <c r="C273" s="34" t="inlineStr">
        <is>
          <t>3) Functional beverage (still/sparkling)</t>
        </is>
      </c>
      <c r="D273" s="34" t="inlineStr">
        <is>
          <t>250 mL can</t>
        </is>
      </c>
      <c r="E273" s="48" t="n">
        <v>18</v>
      </c>
      <c r="F273" s="49" t="n"/>
      <c r="G273" s="50">
        <f>IF(AND(ISNUMBER($F273),ISNUMBER($E273),$E273&lt;&gt;0),$F273/$E273,"")</f>
        <v/>
      </c>
      <c r="H273" s="50">
        <f>IF(AND(ISNUMBER($F273),ISNUMBER($AL273),ISNUMBER($E273),($AL273*$E273)&lt;&gt;0),$F273/($AL273*$E273)*100,"")</f>
        <v/>
      </c>
      <c r="I273" s="51" t="n"/>
      <c r="J273" s="52" t="n"/>
      <c r="K273" s="50">
        <f>IF(AND(ISNUMBER($F273),ISNUMBER($J273)),$F273*(1-$J273),"")</f>
        <v/>
      </c>
      <c r="L273" s="51" t="n"/>
      <c r="M273" s="51" t="n"/>
      <c r="N273" s="50">
        <f>IF(ISNUMBER($F273),($F273-IF(ISNUMBER($AM273),$AM273,0))*(1-IF(ISNUMBER($J273),$J273,0)),"")</f>
        <v/>
      </c>
      <c r="O273" s="34" t="inlineStr">
        <is>
          <t>Passionfruit</t>
        </is>
      </c>
      <c r="P273" s="48" t="n">
        <v>10</v>
      </c>
      <c r="Q273" s="48" t="n">
        <v>5</v>
      </c>
      <c r="R273" s="34" t="inlineStr">
        <is>
          <t>Not listed</t>
        </is>
      </c>
      <c r="S273" s="48" t="n">
        <v>0</v>
      </c>
      <c r="T273" s="48" t="n">
        <v>8</v>
      </c>
      <c r="U273" s="34" t="inlineStr">
        <is>
          <t>None (sugar free fermented)</t>
        </is>
      </c>
      <c r="V273" s="34" t="inlineStr">
        <is>
          <t>Sugar free kombucha, live cultures, organic acids</t>
        </is>
      </c>
      <c r="W273" s="51" t="n"/>
      <c r="X273" s="51" t="n"/>
      <c r="Y273" s="51" t="n"/>
      <c r="Z273" s="51" t="n"/>
      <c r="AA273" s="34" t="inlineStr">
        <is>
          <t>Medium</t>
        </is>
      </c>
      <c r="AB273" s="34" t="inlineStr">
        <is>
          <t>Sugar free kombucha differentiator</t>
        </is>
      </c>
      <c r="AC273" s="34" t="inlineStr">
        <is>
          <t>Kombucha benefits with no sugar</t>
        </is>
      </c>
      <c r="AD273" s="34" t="inlineStr">
        <is>
          <t>Live culture kombucha at zero sugar.</t>
        </is>
      </c>
      <c r="AE273" s="51" t="n"/>
      <c r="AF273" s="53">
        <f>IF(AND(ISNUMBER($P273),ISNUMBER($AL273),$AL273&lt;&gt;0),ROUND($P273/$AL273*100,1),"")</f>
        <v/>
      </c>
      <c r="AG273" s="54">
        <f>IF(AND(ISNUMBER($S273),ISNUMBER($AL273),$AL273&lt;&gt;0),ROUND($S273/$AL273*100,2),"")</f>
        <v/>
      </c>
      <c r="AH273" s="53">
        <f>IF(AND(ISNUMBER($Q273),ISNUMBER($AL273),$AL273&lt;&gt;0),ROUND($Q273/$AL273*100,1),"")</f>
        <v/>
      </c>
      <c r="AI273" s="48">
        <f>IF(ISNUMBER($S273),IF($S273&lt;=1,"Yes","No"),"n/a")</f>
        <v/>
      </c>
      <c r="AJ273" s="48">
        <f>IF(ISNUMBER($S273),ROUND(MAX(0,MIN(100,100-$S273*2.5-IF(ISNUMBER($T273),$T273,0)*0.12+IF($S273&lt;=1,12,0))),0),"")</f>
        <v/>
      </c>
      <c r="AK273" s="48">
        <f>IF(ISNUMBER($Q273),IF($Q273&gt;=100,20,IF($Q273&gt;=30,10,0)),0)+IF(ISNUMBER($R273),IF($R273&gt;=100,20,0),0)+IF(ISNUMBER($P273),IF($P273&gt;=150,20,IF($P273&gt;=50,12,5)),0)+IF(ISNUMBER($S273),IF($S273&lt;=1,15,0),0)</f>
        <v/>
      </c>
      <c r="AL273" s="48" t="n">
        <v>250</v>
      </c>
      <c r="AM273" s="49" t="n"/>
      <c r="AN273" s="48">
        <f>IF(AND(ISNUMBER($P273),ISNUMBER($AL273),$AL273&lt;&gt;0),IF(OR($P273&gt;180,$P273/$AL273*1000&gt;400),"Over ceiling, confirm SKU","Within"),"n/a")</f>
        <v/>
      </c>
      <c r="AO273" s="51" t="n"/>
      <c r="AP273" s="51" t="n"/>
      <c r="AQ273" s="51" t="n"/>
      <c r="AR273" s="34" t="inlineStr">
        <is>
          <t>Recalled, batch confirmed, to confirm</t>
        </is>
      </c>
      <c r="AS273" s="34" t="inlineStr">
        <is>
          <t>BLANK -&gt; requires live Amazon.ca capture</t>
        </is>
      </c>
      <c r="AT273" s="34" t="inlineStr">
        <is>
          <t>Unverified commercial data</t>
        </is>
      </c>
    </row>
    <row r="274" ht="28" customHeight="1">
      <c r="A274" s="34" t="inlineStr">
        <is>
          <t>Remedy</t>
        </is>
      </c>
      <c r="B274" s="34" t="inlineStr">
        <is>
          <t>Remedy Kombucha | Passionfruit | 24 pack 250mL</t>
        </is>
      </c>
      <c r="C274" s="34" t="inlineStr">
        <is>
          <t>3) Functional beverage (still/sparkling)</t>
        </is>
      </c>
      <c r="D274" s="34" t="inlineStr">
        <is>
          <t>250 mL can</t>
        </is>
      </c>
      <c r="E274" s="48" t="n">
        <v>24</v>
      </c>
      <c r="F274" s="49" t="n"/>
      <c r="G274" s="50">
        <f>IF(AND(ISNUMBER($F274),ISNUMBER($E274),$E274&lt;&gt;0),$F274/$E274,"")</f>
        <v/>
      </c>
      <c r="H274" s="50">
        <f>IF(AND(ISNUMBER($F274),ISNUMBER($AL274),ISNUMBER($E274),($AL274*$E274)&lt;&gt;0),$F274/($AL274*$E274)*100,"")</f>
        <v/>
      </c>
      <c r="I274" s="51" t="n"/>
      <c r="J274" s="52" t="n"/>
      <c r="K274" s="50">
        <f>IF(AND(ISNUMBER($F274),ISNUMBER($J274)),$F274*(1-$J274),"")</f>
        <v/>
      </c>
      <c r="L274" s="51" t="n"/>
      <c r="M274" s="51" t="n"/>
      <c r="N274" s="50">
        <f>IF(ISNUMBER($F274),($F274-IF(ISNUMBER($AM274),$AM274,0))*(1-IF(ISNUMBER($J274),$J274,0)),"")</f>
        <v/>
      </c>
      <c r="O274" s="34" t="inlineStr">
        <is>
          <t>Passionfruit</t>
        </is>
      </c>
      <c r="P274" s="48" t="n">
        <v>10</v>
      </c>
      <c r="Q274" s="48" t="n">
        <v>5</v>
      </c>
      <c r="R274" s="34" t="inlineStr">
        <is>
          <t>Not listed</t>
        </is>
      </c>
      <c r="S274" s="48" t="n">
        <v>0</v>
      </c>
      <c r="T274" s="48" t="n">
        <v>8</v>
      </c>
      <c r="U274" s="34" t="inlineStr">
        <is>
          <t>None (sugar free fermented)</t>
        </is>
      </c>
      <c r="V274" s="34" t="inlineStr">
        <is>
          <t>Sugar free kombucha, live cultures, organic acids</t>
        </is>
      </c>
      <c r="W274" s="51" t="n"/>
      <c r="X274" s="51" t="n"/>
      <c r="Y274" s="51" t="n"/>
      <c r="Z274" s="51" t="n"/>
      <c r="AA274" s="34" t="inlineStr">
        <is>
          <t>Medium</t>
        </is>
      </c>
      <c r="AB274" s="34" t="inlineStr">
        <is>
          <t>Sugar free kombucha differentiator</t>
        </is>
      </c>
      <c r="AC274" s="34" t="inlineStr">
        <is>
          <t>Kombucha benefits with no sugar</t>
        </is>
      </c>
      <c r="AD274" s="34" t="inlineStr">
        <is>
          <t>Live culture kombucha at zero sugar.</t>
        </is>
      </c>
      <c r="AE274" s="51" t="n"/>
      <c r="AF274" s="53">
        <f>IF(AND(ISNUMBER($P274),ISNUMBER($AL274),$AL274&lt;&gt;0),ROUND($P274/$AL274*100,1),"")</f>
        <v/>
      </c>
      <c r="AG274" s="54">
        <f>IF(AND(ISNUMBER($S274),ISNUMBER($AL274),$AL274&lt;&gt;0),ROUND($S274/$AL274*100,2),"")</f>
        <v/>
      </c>
      <c r="AH274" s="53">
        <f>IF(AND(ISNUMBER($Q274),ISNUMBER($AL274),$AL274&lt;&gt;0),ROUND($Q274/$AL274*100,1),"")</f>
        <v/>
      </c>
      <c r="AI274" s="48">
        <f>IF(ISNUMBER($S274),IF($S274&lt;=1,"Yes","No"),"n/a")</f>
        <v/>
      </c>
      <c r="AJ274" s="48">
        <f>IF(ISNUMBER($S274),ROUND(MAX(0,MIN(100,100-$S274*2.5-IF(ISNUMBER($T274),$T274,0)*0.12+IF($S274&lt;=1,12,0))),0),"")</f>
        <v/>
      </c>
      <c r="AK274" s="48">
        <f>IF(ISNUMBER($Q274),IF($Q274&gt;=100,20,IF($Q274&gt;=30,10,0)),0)+IF(ISNUMBER($R274),IF($R274&gt;=100,20,0),0)+IF(ISNUMBER($P274),IF($P274&gt;=150,20,IF($P274&gt;=50,12,5)),0)+IF(ISNUMBER($S274),IF($S274&lt;=1,15,0),0)</f>
        <v/>
      </c>
      <c r="AL274" s="48" t="n">
        <v>250</v>
      </c>
      <c r="AM274" s="49" t="n"/>
      <c r="AN274" s="48">
        <f>IF(AND(ISNUMBER($P274),ISNUMBER($AL274),$AL274&lt;&gt;0),IF(OR($P274&gt;180,$P274/$AL274*1000&gt;400),"Over ceiling, confirm SKU","Within"),"n/a")</f>
        <v/>
      </c>
      <c r="AO274" s="51" t="n"/>
      <c r="AP274" s="51" t="n"/>
      <c r="AQ274" s="51" t="n"/>
      <c r="AR274" s="34" t="inlineStr">
        <is>
          <t>Recalled, batch confirmed, to confirm</t>
        </is>
      </c>
      <c r="AS274" s="34" t="inlineStr">
        <is>
          <t>BLANK -&gt; requires live Amazon.ca capture</t>
        </is>
      </c>
      <c r="AT274" s="34" t="inlineStr">
        <is>
          <t>Unverified commercial data</t>
        </is>
      </c>
    </row>
    <row r="275" ht="28" customHeight="1">
      <c r="A275" s="34" t="inlineStr">
        <is>
          <t>Recess</t>
        </is>
      </c>
      <c r="B275" s="34" t="inlineStr">
        <is>
          <t>Recess Mood | Blackberry Chai | single 355mL</t>
        </is>
      </c>
      <c r="C275" s="34" t="inlineStr">
        <is>
          <t>3) Functional beverage (still/sparkling)</t>
        </is>
      </c>
      <c r="D275" s="34" t="inlineStr">
        <is>
          <t>355 mL can</t>
        </is>
      </c>
      <c r="E275" s="48" t="n">
        <v>1</v>
      </c>
      <c r="F275" s="49" t="n"/>
      <c r="G275" s="50">
        <f>IF(AND(ISNUMBER($F275),ISNUMBER($E275),$E275&lt;&gt;0),$F275/$E275,"")</f>
        <v/>
      </c>
      <c r="H275" s="50">
        <f>IF(AND(ISNUMBER($F275),ISNUMBER($AL275),ISNUMBER($E275),($AL275*$E275)&lt;&gt;0),$F275/($AL275*$E275)*100,"")</f>
        <v/>
      </c>
      <c r="I275" s="51" t="n"/>
      <c r="J275" s="52" t="n"/>
      <c r="K275" s="50">
        <f>IF(AND(ISNUMBER($F275),ISNUMBER($J275)),$F275*(1-$J275),"")</f>
        <v/>
      </c>
      <c r="L275" s="51" t="n"/>
      <c r="M275" s="51" t="n"/>
      <c r="N275" s="50">
        <f>IF(ISNUMBER($F275),($F275-IF(ISNUMBER($AM275),$AM275,0))*(1-IF(ISNUMBER($J275),$J275,0)),"")</f>
        <v/>
      </c>
      <c r="O275" s="34" t="inlineStr">
        <is>
          <t>Blackberry Chai</t>
        </is>
      </c>
      <c r="P275" s="48" t="n">
        <v>0</v>
      </c>
      <c r="Q275" s="48" t="n">
        <v>10</v>
      </c>
      <c r="R275" s="34" t="inlineStr">
        <is>
          <t>Not listed</t>
        </is>
      </c>
      <c r="S275" s="48" t="n">
        <v>1</v>
      </c>
      <c r="T275" s="48" t="n">
        <v>25</v>
      </c>
      <c r="U275" s="34" t="inlineStr">
        <is>
          <t>Agave + stevia</t>
        </is>
      </c>
      <c r="V275" s="34" t="inlineStr">
        <is>
          <t>Adaptogens + magnesium + L-theanine, calm/de stress</t>
        </is>
      </c>
      <c r="W275" s="51" t="n"/>
      <c r="X275" s="51" t="n"/>
      <c r="Y275" s="51" t="n"/>
      <c r="Z275" s="51" t="n"/>
      <c r="AA275" s="34" t="inlineStr">
        <is>
          <t>Medium</t>
        </is>
      </c>
      <c r="AB275" s="34" t="inlineStr">
        <is>
          <t>Leading calming/adaptogen sparkling brand</t>
        </is>
      </c>
      <c r="AC275" s="34" t="inlineStr">
        <is>
          <t>A sparkling drink designed to calm you down</t>
        </is>
      </c>
      <c r="AD275" s="34" t="inlineStr">
        <is>
          <t>Adaptogens and L-theanine for relaxation, not energy.</t>
        </is>
      </c>
      <c r="AE275" s="51" t="n"/>
      <c r="AF275" s="53">
        <f>IF(AND(ISNUMBER($P275),ISNUMBER($AL275),$AL275&lt;&gt;0),ROUND($P275/$AL275*100,1),"")</f>
        <v/>
      </c>
      <c r="AG275" s="54">
        <f>IF(AND(ISNUMBER($S275),ISNUMBER($AL275),$AL275&lt;&gt;0),ROUND($S275/$AL275*100,2),"")</f>
        <v/>
      </c>
      <c r="AH275" s="53">
        <f>IF(AND(ISNUMBER($Q275),ISNUMBER($AL275),$AL275&lt;&gt;0),ROUND($Q275/$AL275*100,1),"")</f>
        <v/>
      </c>
      <c r="AI275" s="48">
        <f>IF(ISNUMBER($S275),IF($S275&lt;=1,"Yes","No"),"n/a")</f>
        <v/>
      </c>
      <c r="AJ275" s="48">
        <f>IF(ISNUMBER($S275),ROUND(MAX(0,MIN(100,100-$S275*2.5-IF(ISNUMBER($T275),$T275,0)*0.12+IF($S275&lt;=1,12,0))),0),"")</f>
        <v/>
      </c>
      <c r="AK275" s="48">
        <f>IF(ISNUMBER($Q275),IF($Q275&gt;=100,20,IF($Q275&gt;=30,10,0)),0)+IF(ISNUMBER($R275),IF($R275&gt;=100,20,0),0)+IF(ISNUMBER($P275),IF($P275&gt;=150,20,IF($P275&gt;=50,12,5)),0)+IF(ISNUMBER($S275),IF($S275&lt;=1,15,0),0)</f>
        <v/>
      </c>
      <c r="AL275" s="48" t="n">
        <v>355</v>
      </c>
      <c r="AM275" s="49" t="n"/>
      <c r="AN275" s="48">
        <f>IF(AND(ISNUMBER($P275),ISNUMBER($AL275),$AL275&lt;&gt;0),IF(OR($P275&gt;180,$P275/$AL275*1000&gt;400),"Over ceiling, confirm SKU","Within"),"n/a")</f>
        <v/>
      </c>
      <c r="AO275" s="51" t="n"/>
      <c r="AP275" s="51" t="n"/>
      <c r="AQ275" s="51" t="n"/>
      <c r="AR275" s="34" t="inlineStr">
        <is>
          <t>Recalled, batch confirmed, to confirm</t>
        </is>
      </c>
      <c r="AS275" s="34" t="inlineStr">
        <is>
          <t>BLANK -&gt; requires live Amazon.ca capture</t>
        </is>
      </c>
      <c r="AT275" s="34" t="inlineStr">
        <is>
          <t>Unverified commercial data</t>
        </is>
      </c>
    </row>
    <row r="276" ht="28" customHeight="1">
      <c r="A276" s="34" t="inlineStr">
        <is>
          <t>Recess</t>
        </is>
      </c>
      <c r="B276" s="34" t="inlineStr">
        <is>
          <t>Recess Mood | Blackberry Chai | 8 pack 355mL</t>
        </is>
      </c>
      <c r="C276" s="34" t="inlineStr">
        <is>
          <t>3) Functional beverage (still/sparkling)</t>
        </is>
      </c>
      <c r="D276" s="34" t="inlineStr">
        <is>
          <t>355 mL can</t>
        </is>
      </c>
      <c r="E276" s="48" t="n">
        <v>8</v>
      </c>
      <c r="F276" s="49" t="n"/>
      <c r="G276" s="50">
        <f>IF(AND(ISNUMBER($F276),ISNUMBER($E276),$E276&lt;&gt;0),$F276/$E276,"")</f>
        <v/>
      </c>
      <c r="H276" s="50">
        <f>IF(AND(ISNUMBER($F276),ISNUMBER($AL276),ISNUMBER($E276),($AL276*$E276)&lt;&gt;0),$F276/($AL276*$E276)*100,"")</f>
        <v/>
      </c>
      <c r="I276" s="51" t="n"/>
      <c r="J276" s="52" t="n"/>
      <c r="K276" s="50">
        <f>IF(AND(ISNUMBER($F276),ISNUMBER($J276)),$F276*(1-$J276),"")</f>
        <v/>
      </c>
      <c r="L276" s="51" t="n"/>
      <c r="M276" s="51" t="n"/>
      <c r="N276" s="50">
        <f>IF(ISNUMBER($F276),($F276-IF(ISNUMBER($AM276),$AM276,0))*(1-IF(ISNUMBER($J276),$J276,0)),"")</f>
        <v/>
      </c>
      <c r="O276" s="34" t="inlineStr">
        <is>
          <t>Blackberry Chai</t>
        </is>
      </c>
      <c r="P276" s="48" t="n">
        <v>0</v>
      </c>
      <c r="Q276" s="48" t="n">
        <v>10</v>
      </c>
      <c r="R276" s="34" t="inlineStr">
        <is>
          <t>Not listed</t>
        </is>
      </c>
      <c r="S276" s="48" t="n">
        <v>1</v>
      </c>
      <c r="T276" s="48" t="n">
        <v>25</v>
      </c>
      <c r="U276" s="34" t="inlineStr">
        <is>
          <t>Agave + stevia</t>
        </is>
      </c>
      <c r="V276" s="34" t="inlineStr">
        <is>
          <t>Adaptogens + magnesium + L-theanine, calm/de stress</t>
        </is>
      </c>
      <c r="W276" s="51" t="n"/>
      <c r="X276" s="51" t="n"/>
      <c r="Y276" s="51" t="n"/>
      <c r="Z276" s="51" t="n"/>
      <c r="AA276" s="34" t="inlineStr">
        <is>
          <t>Medium</t>
        </is>
      </c>
      <c r="AB276" s="34" t="inlineStr">
        <is>
          <t>Leading calming/adaptogen sparkling brand</t>
        </is>
      </c>
      <c r="AC276" s="34" t="inlineStr">
        <is>
          <t>A sparkling drink designed to calm you down</t>
        </is>
      </c>
      <c r="AD276" s="34" t="inlineStr">
        <is>
          <t>Adaptogens and L-theanine for relaxation, not energy.</t>
        </is>
      </c>
      <c r="AE276" s="51" t="n"/>
      <c r="AF276" s="53">
        <f>IF(AND(ISNUMBER($P276),ISNUMBER($AL276),$AL276&lt;&gt;0),ROUND($P276/$AL276*100,1),"")</f>
        <v/>
      </c>
      <c r="AG276" s="54">
        <f>IF(AND(ISNUMBER($S276),ISNUMBER($AL276),$AL276&lt;&gt;0),ROUND($S276/$AL276*100,2),"")</f>
        <v/>
      </c>
      <c r="AH276" s="53">
        <f>IF(AND(ISNUMBER($Q276),ISNUMBER($AL276),$AL276&lt;&gt;0),ROUND($Q276/$AL276*100,1),"")</f>
        <v/>
      </c>
      <c r="AI276" s="48">
        <f>IF(ISNUMBER($S276),IF($S276&lt;=1,"Yes","No"),"n/a")</f>
        <v/>
      </c>
      <c r="AJ276" s="48">
        <f>IF(ISNUMBER($S276),ROUND(MAX(0,MIN(100,100-$S276*2.5-IF(ISNUMBER($T276),$T276,0)*0.12+IF($S276&lt;=1,12,0))),0),"")</f>
        <v/>
      </c>
      <c r="AK276" s="48">
        <f>IF(ISNUMBER($Q276),IF($Q276&gt;=100,20,IF($Q276&gt;=30,10,0)),0)+IF(ISNUMBER($R276),IF($R276&gt;=100,20,0),0)+IF(ISNUMBER($P276),IF($P276&gt;=150,20,IF($P276&gt;=50,12,5)),0)+IF(ISNUMBER($S276),IF($S276&lt;=1,15,0),0)</f>
        <v/>
      </c>
      <c r="AL276" s="48" t="n">
        <v>355</v>
      </c>
      <c r="AM276" s="49" t="n"/>
      <c r="AN276" s="48">
        <f>IF(AND(ISNUMBER($P276),ISNUMBER($AL276),$AL276&lt;&gt;0),IF(OR($P276&gt;180,$P276/$AL276*1000&gt;400),"Over ceiling, confirm SKU","Within"),"n/a")</f>
        <v/>
      </c>
      <c r="AO276" s="51" t="n"/>
      <c r="AP276" s="51" t="n"/>
      <c r="AQ276" s="51" t="n"/>
      <c r="AR276" s="34" t="inlineStr">
        <is>
          <t>Recalled, batch confirmed, to confirm</t>
        </is>
      </c>
      <c r="AS276" s="34" t="inlineStr">
        <is>
          <t>BLANK -&gt; requires live Amazon.ca capture</t>
        </is>
      </c>
      <c r="AT276" s="34" t="inlineStr">
        <is>
          <t>Unverified commercial data</t>
        </is>
      </c>
    </row>
    <row r="277" ht="28" customHeight="1">
      <c r="A277" s="34" t="inlineStr">
        <is>
          <t>Recess</t>
        </is>
      </c>
      <c r="B277" s="34" t="inlineStr">
        <is>
          <t>Recess Mood | Blackberry Chai | 12 pack 355mL</t>
        </is>
      </c>
      <c r="C277" s="34" t="inlineStr">
        <is>
          <t>3) Functional beverage (still/sparkling)</t>
        </is>
      </c>
      <c r="D277" s="34" t="inlineStr">
        <is>
          <t>355 mL can</t>
        </is>
      </c>
      <c r="E277" s="48" t="n">
        <v>12</v>
      </c>
      <c r="F277" s="49" t="n"/>
      <c r="G277" s="50">
        <f>IF(AND(ISNUMBER($F277),ISNUMBER($E277),$E277&lt;&gt;0),$F277/$E277,"")</f>
        <v/>
      </c>
      <c r="H277" s="50">
        <f>IF(AND(ISNUMBER($F277),ISNUMBER($AL277),ISNUMBER($E277),($AL277*$E277)&lt;&gt;0),$F277/($AL277*$E277)*100,"")</f>
        <v/>
      </c>
      <c r="I277" s="51" t="n"/>
      <c r="J277" s="52" t="n"/>
      <c r="K277" s="50">
        <f>IF(AND(ISNUMBER($F277),ISNUMBER($J277)),$F277*(1-$J277),"")</f>
        <v/>
      </c>
      <c r="L277" s="51" t="n"/>
      <c r="M277" s="51" t="n"/>
      <c r="N277" s="50">
        <f>IF(ISNUMBER($F277),($F277-IF(ISNUMBER($AM277),$AM277,0))*(1-IF(ISNUMBER($J277),$J277,0)),"")</f>
        <v/>
      </c>
      <c r="O277" s="34" t="inlineStr">
        <is>
          <t>Blackberry Chai</t>
        </is>
      </c>
      <c r="P277" s="48" t="n">
        <v>0</v>
      </c>
      <c r="Q277" s="48" t="n">
        <v>10</v>
      </c>
      <c r="R277" s="34" t="inlineStr">
        <is>
          <t>Not listed</t>
        </is>
      </c>
      <c r="S277" s="48" t="n">
        <v>1</v>
      </c>
      <c r="T277" s="48" t="n">
        <v>25</v>
      </c>
      <c r="U277" s="34" t="inlineStr">
        <is>
          <t>Agave + stevia</t>
        </is>
      </c>
      <c r="V277" s="34" t="inlineStr">
        <is>
          <t>Adaptogens + magnesium + L-theanine, calm/de stress</t>
        </is>
      </c>
      <c r="W277" s="51" t="n"/>
      <c r="X277" s="51" t="n"/>
      <c r="Y277" s="51" t="n"/>
      <c r="Z277" s="51" t="n"/>
      <c r="AA277" s="34" t="inlineStr">
        <is>
          <t>Medium</t>
        </is>
      </c>
      <c r="AB277" s="34" t="inlineStr">
        <is>
          <t>Leading calming/adaptogen sparkling brand</t>
        </is>
      </c>
      <c r="AC277" s="34" t="inlineStr">
        <is>
          <t>A sparkling drink designed to calm you down</t>
        </is>
      </c>
      <c r="AD277" s="34" t="inlineStr">
        <is>
          <t>Adaptogens and L-theanine for relaxation, not energy.</t>
        </is>
      </c>
      <c r="AE277" s="51" t="n"/>
      <c r="AF277" s="53">
        <f>IF(AND(ISNUMBER($P277),ISNUMBER($AL277),$AL277&lt;&gt;0),ROUND($P277/$AL277*100,1),"")</f>
        <v/>
      </c>
      <c r="AG277" s="54">
        <f>IF(AND(ISNUMBER($S277),ISNUMBER($AL277),$AL277&lt;&gt;0),ROUND($S277/$AL277*100,2),"")</f>
        <v/>
      </c>
      <c r="AH277" s="53">
        <f>IF(AND(ISNUMBER($Q277),ISNUMBER($AL277),$AL277&lt;&gt;0),ROUND($Q277/$AL277*100,1),"")</f>
        <v/>
      </c>
      <c r="AI277" s="48">
        <f>IF(ISNUMBER($S277),IF($S277&lt;=1,"Yes","No"),"n/a")</f>
        <v/>
      </c>
      <c r="AJ277" s="48">
        <f>IF(ISNUMBER($S277),ROUND(MAX(0,MIN(100,100-$S277*2.5-IF(ISNUMBER($T277),$T277,0)*0.12+IF($S277&lt;=1,12,0))),0),"")</f>
        <v/>
      </c>
      <c r="AK277" s="48">
        <f>IF(ISNUMBER($Q277),IF($Q277&gt;=100,20,IF($Q277&gt;=30,10,0)),0)+IF(ISNUMBER($R277),IF($R277&gt;=100,20,0),0)+IF(ISNUMBER($P277),IF($P277&gt;=150,20,IF($P277&gt;=50,12,5)),0)+IF(ISNUMBER($S277),IF($S277&lt;=1,15,0),0)</f>
        <v/>
      </c>
      <c r="AL277" s="48" t="n">
        <v>355</v>
      </c>
      <c r="AM277" s="49" t="n"/>
      <c r="AN277" s="48">
        <f>IF(AND(ISNUMBER($P277),ISNUMBER($AL277),$AL277&lt;&gt;0),IF(OR($P277&gt;180,$P277/$AL277*1000&gt;400),"Over ceiling, confirm SKU","Within"),"n/a")</f>
        <v/>
      </c>
      <c r="AO277" s="51" t="n"/>
      <c r="AP277" s="51" t="n"/>
      <c r="AQ277" s="51" t="n"/>
      <c r="AR277" s="34" t="inlineStr">
        <is>
          <t>Recalled, batch confirmed, to confirm</t>
        </is>
      </c>
      <c r="AS277" s="34" t="inlineStr">
        <is>
          <t>BLANK -&gt; requires live Amazon.ca capture</t>
        </is>
      </c>
      <c r="AT277" s="34" t="inlineStr">
        <is>
          <t>Unverified commercial data</t>
        </is>
      </c>
    </row>
    <row r="278" ht="28" customHeight="1">
      <c r="A278" s="34" t="inlineStr">
        <is>
          <t>Recess</t>
        </is>
      </c>
      <c r="B278" s="34" t="inlineStr">
        <is>
          <t>Recess Mood | Blackberry Chai | 15 pack 355mL</t>
        </is>
      </c>
      <c r="C278" s="34" t="inlineStr">
        <is>
          <t>3) Functional beverage (still/sparkling)</t>
        </is>
      </c>
      <c r="D278" s="34" t="inlineStr">
        <is>
          <t>355 mL can</t>
        </is>
      </c>
      <c r="E278" s="48" t="n">
        <v>15</v>
      </c>
      <c r="F278" s="49" t="n"/>
      <c r="G278" s="50">
        <f>IF(AND(ISNUMBER($F278),ISNUMBER($E278),$E278&lt;&gt;0),$F278/$E278,"")</f>
        <v/>
      </c>
      <c r="H278" s="50">
        <f>IF(AND(ISNUMBER($F278),ISNUMBER($AL278),ISNUMBER($E278),($AL278*$E278)&lt;&gt;0),$F278/($AL278*$E278)*100,"")</f>
        <v/>
      </c>
      <c r="I278" s="51" t="n"/>
      <c r="J278" s="52" t="n"/>
      <c r="K278" s="50">
        <f>IF(AND(ISNUMBER($F278),ISNUMBER($J278)),$F278*(1-$J278),"")</f>
        <v/>
      </c>
      <c r="L278" s="51" t="n"/>
      <c r="M278" s="51" t="n"/>
      <c r="N278" s="50">
        <f>IF(ISNUMBER($F278),($F278-IF(ISNUMBER($AM278),$AM278,0))*(1-IF(ISNUMBER($J278),$J278,0)),"")</f>
        <v/>
      </c>
      <c r="O278" s="34" t="inlineStr">
        <is>
          <t>Blackberry Chai</t>
        </is>
      </c>
      <c r="P278" s="48" t="n">
        <v>0</v>
      </c>
      <c r="Q278" s="48" t="n">
        <v>10</v>
      </c>
      <c r="R278" s="34" t="inlineStr">
        <is>
          <t>Not listed</t>
        </is>
      </c>
      <c r="S278" s="48" t="n">
        <v>1</v>
      </c>
      <c r="T278" s="48" t="n">
        <v>25</v>
      </c>
      <c r="U278" s="34" t="inlineStr">
        <is>
          <t>Agave + stevia</t>
        </is>
      </c>
      <c r="V278" s="34" t="inlineStr">
        <is>
          <t>Adaptogens + magnesium + L-theanine, calm/de stress</t>
        </is>
      </c>
      <c r="W278" s="51" t="n"/>
      <c r="X278" s="51" t="n"/>
      <c r="Y278" s="51" t="n"/>
      <c r="Z278" s="51" t="n"/>
      <c r="AA278" s="34" t="inlineStr">
        <is>
          <t>Medium</t>
        </is>
      </c>
      <c r="AB278" s="34" t="inlineStr">
        <is>
          <t>Leading calming/adaptogen sparkling brand</t>
        </is>
      </c>
      <c r="AC278" s="34" t="inlineStr">
        <is>
          <t>A sparkling drink designed to calm you down</t>
        </is>
      </c>
      <c r="AD278" s="34" t="inlineStr">
        <is>
          <t>Adaptogens and L-theanine for relaxation, not energy.</t>
        </is>
      </c>
      <c r="AE278" s="51" t="n"/>
      <c r="AF278" s="53">
        <f>IF(AND(ISNUMBER($P278),ISNUMBER($AL278),$AL278&lt;&gt;0),ROUND($P278/$AL278*100,1),"")</f>
        <v/>
      </c>
      <c r="AG278" s="54">
        <f>IF(AND(ISNUMBER($S278),ISNUMBER($AL278),$AL278&lt;&gt;0),ROUND($S278/$AL278*100,2),"")</f>
        <v/>
      </c>
      <c r="AH278" s="53">
        <f>IF(AND(ISNUMBER($Q278),ISNUMBER($AL278),$AL278&lt;&gt;0),ROUND($Q278/$AL278*100,1),"")</f>
        <v/>
      </c>
      <c r="AI278" s="48">
        <f>IF(ISNUMBER($S278),IF($S278&lt;=1,"Yes","No"),"n/a")</f>
        <v/>
      </c>
      <c r="AJ278" s="48">
        <f>IF(ISNUMBER($S278),ROUND(MAX(0,MIN(100,100-$S278*2.5-IF(ISNUMBER($T278),$T278,0)*0.12+IF($S278&lt;=1,12,0))),0),"")</f>
        <v/>
      </c>
      <c r="AK278" s="48">
        <f>IF(ISNUMBER($Q278),IF($Q278&gt;=100,20,IF($Q278&gt;=30,10,0)),0)+IF(ISNUMBER($R278),IF($R278&gt;=100,20,0),0)+IF(ISNUMBER($P278),IF($P278&gt;=150,20,IF($P278&gt;=50,12,5)),0)+IF(ISNUMBER($S278),IF($S278&lt;=1,15,0),0)</f>
        <v/>
      </c>
      <c r="AL278" s="48" t="n">
        <v>355</v>
      </c>
      <c r="AM278" s="49" t="n"/>
      <c r="AN278" s="48">
        <f>IF(AND(ISNUMBER($P278),ISNUMBER($AL278),$AL278&lt;&gt;0),IF(OR($P278&gt;180,$P278/$AL278*1000&gt;400),"Over ceiling, confirm SKU","Within"),"n/a")</f>
        <v/>
      </c>
      <c r="AO278" s="51" t="n"/>
      <c r="AP278" s="51" t="n"/>
      <c r="AQ278" s="51" t="n"/>
      <c r="AR278" s="34" t="inlineStr">
        <is>
          <t>Recalled, batch confirmed, to confirm</t>
        </is>
      </c>
      <c r="AS278" s="34" t="inlineStr">
        <is>
          <t>BLANK -&gt; requires live Amazon.ca capture</t>
        </is>
      </c>
      <c r="AT278" s="34" t="inlineStr">
        <is>
          <t>Unverified commercial data</t>
        </is>
      </c>
    </row>
    <row r="279" ht="28" customHeight="1">
      <c r="A279" s="34" t="inlineStr">
        <is>
          <t>Recess</t>
        </is>
      </c>
      <c r="B279" s="34" t="inlineStr">
        <is>
          <t>Recess Mood | Blackberry Chai | 18 pack 355mL</t>
        </is>
      </c>
      <c r="C279" s="34" t="inlineStr">
        <is>
          <t>3) Functional beverage (still/sparkling)</t>
        </is>
      </c>
      <c r="D279" s="34" t="inlineStr">
        <is>
          <t>355 mL can</t>
        </is>
      </c>
      <c r="E279" s="48" t="n">
        <v>18</v>
      </c>
      <c r="F279" s="49" t="n"/>
      <c r="G279" s="50">
        <f>IF(AND(ISNUMBER($F279),ISNUMBER($E279),$E279&lt;&gt;0),$F279/$E279,"")</f>
        <v/>
      </c>
      <c r="H279" s="50">
        <f>IF(AND(ISNUMBER($F279),ISNUMBER($AL279),ISNUMBER($E279),($AL279*$E279)&lt;&gt;0),$F279/($AL279*$E279)*100,"")</f>
        <v/>
      </c>
      <c r="I279" s="51" t="n"/>
      <c r="J279" s="52" t="n"/>
      <c r="K279" s="50">
        <f>IF(AND(ISNUMBER($F279),ISNUMBER($J279)),$F279*(1-$J279),"")</f>
        <v/>
      </c>
      <c r="L279" s="51" t="n"/>
      <c r="M279" s="51" t="n"/>
      <c r="N279" s="50">
        <f>IF(ISNUMBER($F279),($F279-IF(ISNUMBER($AM279),$AM279,0))*(1-IF(ISNUMBER($J279),$J279,0)),"")</f>
        <v/>
      </c>
      <c r="O279" s="34" t="inlineStr">
        <is>
          <t>Blackberry Chai</t>
        </is>
      </c>
      <c r="P279" s="48" t="n">
        <v>0</v>
      </c>
      <c r="Q279" s="48" t="n">
        <v>10</v>
      </c>
      <c r="R279" s="34" t="inlineStr">
        <is>
          <t>Not listed</t>
        </is>
      </c>
      <c r="S279" s="48" t="n">
        <v>1</v>
      </c>
      <c r="T279" s="48" t="n">
        <v>25</v>
      </c>
      <c r="U279" s="34" t="inlineStr">
        <is>
          <t>Agave + stevia</t>
        </is>
      </c>
      <c r="V279" s="34" t="inlineStr">
        <is>
          <t>Adaptogens + magnesium + L-theanine, calm/de stress</t>
        </is>
      </c>
      <c r="W279" s="51" t="n"/>
      <c r="X279" s="51" t="n"/>
      <c r="Y279" s="51" t="n"/>
      <c r="Z279" s="51" t="n"/>
      <c r="AA279" s="34" t="inlineStr">
        <is>
          <t>Medium</t>
        </is>
      </c>
      <c r="AB279" s="34" t="inlineStr">
        <is>
          <t>Leading calming/adaptogen sparkling brand</t>
        </is>
      </c>
      <c r="AC279" s="34" t="inlineStr">
        <is>
          <t>A sparkling drink designed to calm you down</t>
        </is>
      </c>
      <c r="AD279" s="34" t="inlineStr">
        <is>
          <t>Adaptogens and L-theanine for relaxation, not energy.</t>
        </is>
      </c>
      <c r="AE279" s="51" t="n"/>
      <c r="AF279" s="53">
        <f>IF(AND(ISNUMBER($P279),ISNUMBER($AL279),$AL279&lt;&gt;0),ROUND($P279/$AL279*100,1),"")</f>
        <v/>
      </c>
      <c r="AG279" s="54">
        <f>IF(AND(ISNUMBER($S279),ISNUMBER($AL279),$AL279&lt;&gt;0),ROUND($S279/$AL279*100,2),"")</f>
        <v/>
      </c>
      <c r="AH279" s="53">
        <f>IF(AND(ISNUMBER($Q279),ISNUMBER($AL279),$AL279&lt;&gt;0),ROUND($Q279/$AL279*100,1),"")</f>
        <v/>
      </c>
      <c r="AI279" s="48">
        <f>IF(ISNUMBER($S279),IF($S279&lt;=1,"Yes","No"),"n/a")</f>
        <v/>
      </c>
      <c r="AJ279" s="48">
        <f>IF(ISNUMBER($S279),ROUND(MAX(0,MIN(100,100-$S279*2.5-IF(ISNUMBER($T279),$T279,0)*0.12+IF($S279&lt;=1,12,0))),0),"")</f>
        <v/>
      </c>
      <c r="AK279" s="48">
        <f>IF(ISNUMBER($Q279),IF($Q279&gt;=100,20,IF($Q279&gt;=30,10,0)),0)+IF(ISNUMBER($R279),IF($R279&gt;=100,20,0),0)+IF(ISNUMBER($P279),IF($P279&gt;=150,20,IF($P279&gt;=50,12,5)),0)+IF(ISNUMBER($S279),IF($S279&lt;=1,15,0),0)</f>
        <v/>
      </c>
      <c r="AL279" s="48" t="n">
        <v>355</v>
      </c>
      <c r="AM279" s="49" t="n"/>
      <c r="AN279" s="48">
        <f>IF(AND(ISNUMBER($P279),ISNUMBER($AL279),$AL279&lt;&gt;0),IF(OR($P279&gt;180,$P279/$AL279*1000&gt;400),"Over ceiling, confirm SKU","Within"),"n/a")</f>
        <v/>
      </c>
      <c r="AO279" s="51" t="n"/>
      <c r="AP279" s="51" t="n"/>
      <c r="AQ279" s="51" t="n"/>
      <c r="AR279" s="34" t="inlineStr">
        <is>
          <t>Recalled, batch confirmed, to confirm</t>
        </is>
      </c>
      <c r="AS279" s="34" t="inlineStr">
        <is>
          <t>BLANK -&gt; requires live Amazon.ca capture</t>
        </is>
      </c>
      <c r="AT279" s="34" t="inlineStr">
        <is>
          <t>Unverified commercial data</t>
        </is>
      </c>
    </row>
    <row r="280" ht="28" customHeight="1">
      <c r="A280" s="34" t="inlineStr">
        <is>
          <t>Recess</t>
        </is>
      </c>
      <c r="B280" s="34" t="inlineStr">
        <is>
          <t>Recess Mood | Blackberry Chai | 24 pack 355mL</t>
        </is>
      </c>
      <c r="C280" s="34" t="inlineStr">
        <is>
          <t>3) Functional beverage (still/sparkling)</t>
        </is>
      </c>
      <c r="D280" s="34" t="inlineStr">
        <is>
          <t>355 mL can</t>
        </is>
      </c>
      <c r="E280" s="48" t="n">
        <v>24</v>
      </c>
      <c r="F280" s="49" t="n"/>
      <c r="G280" s="50">
        <f>IF(AND(ISNUMBER($F280),ISNUMBER($E280),$E280&lt;&gt;0),$F280/$E280,"")</f>
        <v/>
      </c>
      <c r="H280" s="50">
        <f>IF(AND(ISNUMBER($F280),ISNUMBER($AL280),ISNUMBER($E280),($AL280*$E280)&lt;&gt;0),$F280/($AL280*$E280)*100,"")</f>
        <v/>
      </c>
      <c r="I280" s="51" t="n"/>
      <c r="J280" s="52" t="n"/>
      <c r="K280" s="50">
        <f>IF(AND(ISNUMBER($F280),ISNUMBER($J280)),$F280*(1-$J280),"")</f>
        <v/>
      </c>
      <c r="L280" s="51" t="n"/>
      <c r="M280" s="51" t="n"/>
      <c r="N280" s="50">
        <f>IF(ISNUMBER($F280),($F280-IF(ISNUMBER($AM280),$AM280,0))*(1-IF(ISNUMBER($J280),$J280,0)),"")</f>
        <v/>
      </c>
      <c r="O280" s="34" t="inlineStr">
        <is>
          <t>Blackberry Chai</t>
        </is>
      </c>
      <c r="P280" s="48" t="n">
        <v>0</v>
      </c>
      <c r="Q280" s="48" t="n">
        <v>10</v>
      </c>
      <c r="R280" s="34" t="inlineStr">
        <is>
          <t>Not listed</t>
        </is>
      </c>
      <c r="S280" s="48" t="n">
        <v>1</v>
      </c>
      <c r="T280" s="48" t="n">
        <v>25</v>
      </c>
      <c r="U280" s="34" t="inlineStr">
        <is>
          <t>Agave + stevia</t>
        </is>
      </c>
      <c r="V280" s="34" t="inlineStr">
        <is>
          <t>Adaptogens + magnesium + L-theanine, calm/de stress</t>
        </is>
      </c>
      <c r="W280" s="51" t="n"/>
      <c r="X280" s="51" t="n"/>
      <c r="Y280" s="51" t="n"/>
      <c r="Z280" s="51" t="n"/>
      <c r="AA280" s="34" t="inlineStr">
        <is>
          <t>Medium</t>
        </is>
      </c>
      <c r="AB280" s="34" t="inlineStr">
        <is>
          <t>Leading calming/adaptogen sparkling brand</t>
        </is>
      </c>
      <c r="AC280" s="34" t="inlineStr">
        <is>
          <t>A sparkling drink designed to calm you down</t>
        </is>
      </c>
      <c r="AD280" s="34" t="inlineStr">
        <is>
          <t>Adaptogens and L-theanine for relaxation, not energy.</t>
        </is>
      </c>
      <c r="AE280" s="51" t="n"/>
      <c r="AF280" s="53">
        <f>IF(AND(ISNUMBER($P280),ISNUMBER($AL280),$AL280&lt;&gt;0),ROUND($P280/$AL280*100,1),"")</f>
        <v/>
      </c>
      <c r="AG280" s="54">
        <f>IF(AND(ISNUMBER($S280),ISNUMBER($AL280),$AL280&lt;&gt;0),ROUND($S280/$AL280*100,2),"")</f>
        <v/>
      </c>
      <c r="AH280" s="53">
        <f>IF(AND(ISNUMBER($Q280),ISNUMBER($AL280),$AL280&lt;&gt;0),ROUND($Q280/$AL280*100,1),"")</f>
        <v/>
      </c>
      <c r="AI280" s="48">
        <f>IF(ISNUMBER($S280),IF($S280&lt;=1,"Yes","No"),"n/a")</f>
        <v/>
      </c>
      <c r="AJ280" s="48">
        <f>IF(ISNUMBER($S280),ROUND(MAX(0,MIN(100,100-$S280*2.5-IF(ISNUMBER($T280),$T280,0)*0.12+IF($S280&lt;=1,12,0))),0),"")</f>
        <v/>
      </c>
      <c r="AK280" s="48">
        <f>IF(ISNUMBER($Q280),IF($Q280&gt;=100,20,IF($Q280&gt;=30,10,0)),0)+IF(ISNUMBER($R280),IF($R280&gt;=100,20,0),0)+IF(ISNUMBER($P280),IF($P280&gt;=150,20,IF($P280&gt;=50,12,5)),0)+IF(ISNUMBER($S280),IF($S280&lt;=1,15,0),0)</f>
        <v/>
      </c>
      <c r="AL280" s="48" t="n">
        <v>355</v>
      </c>
      <c r="AM280" s="49" t="n"/>
      <c r="AN280" s="48">
        <f>IF(AND(ISNUMBER($P280),ISNUMBER($AL280),$AL280&lt;&gt;0),IF(OR($P280&gt;180,$P280/$AL280*1000&gt;400),"Over ceiling, confirm SKU","Within"),"n/a")</f>
        <v/>
      </c>
      <c r="AO280" s="51" t="n"/>
      <c r="AP280" s="51" t="n"/>
      <c r="AQ280" s="51" t="n"/>
      <c r="AR280" s="34" t="inlineStr">
        <is>
          <t>Recalled, batch confirmed, to confirm</t>
        </is>
      </c>
      <c r="AS280" s="34" t="inlineStr">
        <is>
          <t>BLANK -&gt; requires live Amazon.ca capture</t>
        </is>
      </c>
      <c r="AT280" s="34" t="inlineStr">
        <is>
          <t>Unverified commercial data</t>
        </is>
      </c>
    </row>
    <row r="281" ht="28" customHeight="1">
      <c r="A281" s="34" t="inlineStr">
        <is>
          <t>Recess</t>
        </is>
      </c>
      <c r="B281" s="34" t="inlineStr">
        <is>
          <t>Recess Mood | Pomegranate Hibiscus | single 355mL</t>
        </is>
      </c>
      <c r="C281" s="34" t="inlineStr">
        <is>
          <t>3) Functional beverage (still/sparkling)</t>
        </is>
      </c>
      <c r="D281" s="34" t="inlineStr">
        <is>
          <t>355 mL can</t>
        </is>
      </c>
      <c r="E281" s="48" t="n">
        <v>1</v>
      </c>
      <c r="F281" s="49" t="n"/>
      <c r="G281" s="50">
        <f>IF(AND(ISNUMBER($F281),ISNUMBER($E281),$E281&lt;&gt;0),$F281/$E281,"")</f>
        <v/>
      </c>
      <c r="H281" s="50">
        <f>IF(AND(ISNUMBER($F281),ISNUMBER($AL281),ISNUMBER($E281),($AL281*$E281)&lt;&gt;0),$F281/($AL281*$E281)*100,"")</f>
        <v/>
      </c>
      <c r="I281" s="51" t="n"/>
      <c r="J281" s="52" t="n"/>
      <c r="K281" s="50">
        <f>IF(AND(ISNUMBER($F281),ISNUMBER($J281)),$F281*(1-$J281),"")</f>
        <v/>
      </c>
      <c r="L281" s="51" t="n"/>
      <c r="M281" s="51" t="n"/>
      <c r="N281" s="50">
        <f>IF(ISNUMBER($F281),($F281-IF(ISNUMBER($AM281),$AM281,0))*(1-IF(ISNUMBER($J281),$J281,0)),"")</f>
        <v/>
      </c>
      <c r="O281" s="34" t="inlineStr">
        <is>
          <t>Pomegranate Hibiscus</t>
        </is>
      </c>
      <c r="P281" s="48" t="n">
        <v>0</v>
      </c>
      <c r="Q281" s="48" t="n">
        <v>10</v>
      </c>
      <c r="R281" s="34" t="inlineStr">
        <is>
          <t>Not listed</t>
        </is>
      </c>
      <c r="S281" s="48" t="n">
        <v>1</v>
      </c>
      <c r="T281" s="48" t="n">
        <v>25</v>
      </c>
      <c r="U281" s="34" t="inlineStr">
        <is>
          <t>Agave + stevia</t>
        </is>
      </c>
      <c r="V281" s="34" t="inlineStr">
        <is>
          <t>Adaptogens + magnesium + L-theanine, calm/de stress</t>
        </is>
      </c>
      <c r="W281" s="51" t="n"/>
      <c r="X281" s="51" t="n"/>
      <c r="Y281" s="51" t="n"/>
      <c r="Z281" s="51" t="n"/>
      <c r="AA281" s="34" t="inlineStr">
        <is>
          <t>Medium</t>
        </is>
      </c>
      <c r="AB281" s="34" t="inlineStr">
        <is>
          <t>Leading calming/adaptogen sparkling brand</t>
        </is>
      </c>
      <c r="AC281" s="34" t="inlineStr">
        <is>
          <t>A sparkling drink designed to calm you down</t>
        </is>
      </c>
      <c r="AD281" s="34" t="inlineStr">
        <is>
          <t>Adaptogens and L-theanine for relaxation, not energy.</t>
        </is>
      </c>
      <c r="AE281" s="51" t="n"/>
      <c r="AF281" s="53">
        <f>IF(AND(ISNUMBER($P281),ISNUMBER($AL281),$AL281&lt;&gt;0),ROUND($P281/$AL281*100,1),"")</f>
        <v/>
      </c>
      <c r="AG281" s="54">
        <f>IF(AND(ISNUMBER($S281),ISNUMBER($AL281),$AL281&lt;&gt;0),ROUND($S281/$AL281*100,2),"")</f>
        <v/>
      </c>
      <c r="AH281" s="53">
        <f>IF(AND(ISNUMBER($Q281),ISNUMBER($AL281),$AL281&lt;&gt;0),ROUND($Q281/$AL281*100,1),"")</f>
        <v/>
      </c>
      <c r="AI281" s="48">
        <f>IF(ISNUMBER($S281),IF($S281&lt;=1,"Yes","No"),"n/a")</f>
        <v/>
      </c>
      <c r="AJ281" s="48">
        <f>IF(ISNUMBER($S281),ROUND(MAX(0,MIN(100,100-$S281*2.5-IF(ISNUMBER($T281),$T281,0)*0.12+IF($S281&lt;=1,12,0))),0),"")</f>
        <v/>
      </c>
      <c r="AK281" s="48">
        <f>IF(ISNUMBER($Q281),IF($Q281&gt;=100,20,IF($Q281&gt;=30,10,0)),0)+IF(ISNUMBER($R281),IF($R281&gt;=100,20,0),0)+IF(ISNUMBER($P281),IF($P281&gt;=150,20,IF($P281&gt;=50,12,5)),0)+IF(ISNUMBER($S281),IF($S281&lt;=1,15,0),0)</f>
        <v/>
      </c>
      <c r="AL281" s="48" t="n">
        <v>355</v>
      </c>
      <c r="AM281" s="49" t="n"/>
      <c r="AN281" s="48">
        <f>IF(AND(ISNUMBER($P281),ISNUMBER($AL281),$AL281&lt;&gt;0),IF(OR($P281&gt;180,$P281/$AL281*1000&gt;400),"Over ceiling, confirm SKU","Within"),"n/a")</f>
        <v/>
      </c>
      <c r="AO281" s="51" t="n"/>
      <c r="AP281" s="51" t="n"/>
      <c r="AQ281" s="51" t="n"/>
      <c r="AR281" s="34" t="inlineStr">
        <is>
          <t>Recalled, batch confirmed, to confirm</t>
        </is>
      </c>
      <c r="AS281" s="34" t="inlineStr">
        <is>
          <t>BLANK -&gt; requires live Amazon.ca capture</t>
        </is>
      </c>
      <c r="AT281" s="34" t="inlineStr">
        <is>
          <t>Unverified commercial data</t>
        </is>
      </c>
    </row>
    <row r="282" ht="28" customHeight="1">
      <c r="A282" s="34" t="inlineStr">
        <is>
          <t>Recess</t>
        </is>
      </c>
      <c r="B282" s="34" t="inlineStr">
        <is>
          <t>Recess Mood | Pomegranate Hibiscus | 8 pack 355mL</t>
        </is>
      </c>
      <c r="C282" s="34" t="inlineStr">
        <is>
          <t>3) Functional beverage (still/sparkling)</t>
        </is>
      </c>
      <c r="D282" s="34" t="inlineStr">
        <is>
          <t>355 mL can</t>
        </is>
      </c>
      <c r="E282" s="48" t="n">
        <v>8</v>
      </c>
      <c r="F282" s="49" t="n"/>
      <c r="G282" s="50">
        <f>IF(AND(ISNUMBER($F282),ISNUMBER($E282),$E282&lt;&gt;0),$F282/$E282,"")</f>
        <v/>
      </c>
      <c r="H282" s="50">
        <f>IF(AND(ISNUMBER($F282),ISNUMBER($AL282),ISNUMBER($E282),($AL282*$E282)&lt;&gt;0),$F282/($AL282*$E282)*100,"")</f>
        <v/>
      </c>
      <c r="I282" s="51" t="n"/>
      <c r="J282" s="52" t="n"/>
      <c r="K282" s="50">
        <f>IF(AND(ISNUMBER($F282),ISNUMBER($J282)),$F282*(1-$J282),"")</f>
        <v/>
      </c>
      <c r="L282" s="51" t="n"/>
      <c r="M282" s="51" t="n"/>
      <c r="N282" s="50">
        <f>IF(ISNUMBER($F282),($F282-IF(ISNUMBER($AM282),$AM282,0))*(1-IF(ISNUMBER($J282),$J282,0)),"")</f>
        <v/>
      </c>
      <c r="O282" s="34" t="inlineStr">
        <is>
          <t>Pomegranate Hibiscus</t>
        </is>
      </c>
      <c r="P282" s="48" t="n">
        <v>0</v>
      </c>
      <c r="Q282" s="48" t="n">
        <v>10</v>
      </c>
      <c r="R282" s="34" t="inlineStr">
        <is>
          <t>Not listed</t>
        </is>
      </c>
      <c r="S282" s="48" t="n">
        <v>1</v>
      </c>
      <c r="T282" s="48" t="n">
        <v>25</v>
      </c>
      <c r="U282" s="34" t="inlineStr">
        <is>
          <t>Agave + stevia</t>
        </is>
      </c>
      <c r="V282" s="34" t="inlineStr">
        <is>
          <t>Adaptogens + magnesium + L-theanine, calm/de stress</t>
        </is>
      </c>
      <c r="W282" s="51" t="n"/>
      <c r="X282" s="51" t="n"/>
      <c r="Y282" s="51" t="n"/>
      <c r="Z282" s="51" t="n"/>
      <c r="AA282" s="34" t="inlineStr">
        <is>
          <t>Medium</t>
        </is>
      </c>
      <c r="AB282" s="34" t="inlineStr">
        <is>
          <t>Leading calming/adaptogen sparkling brand</t>
        </is>
      </c>
      <c r="AC282" s="34" t="inlineStr">
        <is>
          <t>A sparkling drink designed to calm you down</t>
        </is>
      </c>
      <c r="AD282" s="34" t="inlineStr">
        <is>
          <t>Adaptogens and L-theanine for relaxation, not energy.</t>
        </is>
      </c>
      <c r="AE282" s="51" t="n"/>
      <c r="AF282" s="53">
        <f>IF(AND(ISNUMBER($P282),ISNUMBER($AL282),$AL282&lt;&gt;0),ROUND($P282/$AL282*100,1),"")</f>
        <v/>
      </c>
      <c r="AG282" s="54">
        <f>IF(AND(ISNUMBER($S282),ISNUMBER($AL282),$AL282&lt;&gt;0),ROUND($S282/$AL282*100,2),"")</f>
        <v/>
      </c>
      <c r="AH282" s="53">
        <f>IF(AND(ISNUMBER($Q282),ISNUMBER($AL282),$AL282&lt;&gt;0),ROUND($Q282/$AL282*100,1),"")</f>
        <v/>
      </c>
      <c r="AI282" s="48">
        <f>IF(ISNUMBER($S282),IF($S282&lt;=1,"Yes","No"),"n/a")</f>
        <v/>
      </c>
      <c r="AJ282" s="48">
        <f>IF(ISNUMBER($S282),ROUND(MAX(0,MIN(100,100-$S282*2.5-IF(ISNUMBER($T282),$T282,0)*0.12+IF($S282&lt;=1,12,0))),0),"")</f>
        <v/>
      </c>
      <c r="AK282" s="48">
        <f>IF(ISNUMBER($Q282),IF($Q282&gt;=100,20,IF($Q282&gt;=30,10,0)),0)+IF(ISNUMBER($R282),IF($R282&gt;=100,20,0),0)+IF(ISNUMBER($P282),IF($P282&gt;=150,20,IF($P282&gt;=50,12,5)),0)+IF(ISNUMBER($S282),IF($S282&lt;=1,15,0),0)</f>
        <v/>
      </c>
      <c r="AL282" s="48" t="n">
        <v>355</v>
      </c>
      <c r="AM282" s="49" t="n"/>
      <c r="AN282" s="48">
        <f>IF(AND(ISNUMBER($P282),ISNUMBER($AL282),$AL282&lt;&gt;0),IF(OR($P282&gt;180,$P282/$AL282*1000&gt;400),"Over ceiling, confirm SKU","Within"),"n/a")</f>
        <v/>
      </c>
      <c r="AO282" s="51" t="n"/>
      <c r="AP282" s="51" t="n"/>
      <c r="AQ282" s="51" t="n"/>
      <c r="AR282" s="34" t="inlineStr">
        <is>
          <t>Recalled, batch confirmed, to confirm</t>
        </is>
      </c>
      <c r="AS282" s="34" t="inlineStr">
        <is>
          <t>BLANK -&gt; requires live Amazon.ca capture</t>
        </is>
      </c>
      <c r="AT282" s="34" t="inlineStr">
        <is>
          <t>Unverified commercial data</t>
        </is>
      </c>
    </row>
    <row r="283" ht="28" customHeight="1">
      <c r="A283" s="34" t="inlineStr">
        <is>
          <t>Recess</t>
        </is>
      </c>
      <c r="B283" s="34" t="inlineStr">
        <is>
          <t>Recess Mood | Pomegranate Hibiscus | 12 pack 355mL</t>
        </is>
      </c>
      <c r="C283" s="34" t="inlineStr">
        <is>
          <t>3) Functional beverage (still/sparkling)</t>
        </is>
      </c>
      <c r="D283" s="34" t="inlineStr">
        <is>
          <t>355 mL can</t>
        </is>
      </c>
      <c r="E283" s="48" t="n">
        <v>12</v>
      </c>
      <c r="F283" s="49" t="n"/>
      <c r="G283" s="50">
        <f>IF(AND(ISNUMBER($F283),ISNUMBER($E283),$E283&lt;&gt;0),$F283/$E283,"")</f>
        <v/>
      </c>
      <c r="H283" s="50">
        <f>IF(AND(ISNUMBER($F283),ISNUMBER($AL283),ISNUMBER($E283),($AL283*$E283)&lt;&gt;0),$F283/($AL283*$E283)*100,"")</f>
        <v/>
      </c>
      <c r="I283" s="51" t="n"/>
      <c r="J283" s="52" t="n"/>
      <c r="K283" s="50">
        <f>IF(AND(ISNUMBER($F283),ISNUMBER($J283)),$F283*(1-$J283),"")</f>
        <v/>
      </c>
      <c r="L283" s="51" t="n"/>
      <c r="M283" s="51" t="n"/>
      <c r="N283" s="50">
        <f>IF(ISNUMBER($F283),($F283-IF(ISNUMBER($AM283),$AM283,0))*(1-IF(ISNUMBER($J283),$J283,0)),"")</f>
        <v/>
      </c>
      <c r="O283" s="34" t="inlineStr">
        <is>
          <t>Pomegranate Hibiscus</t>
        </is>
      </c>
      <c r="P283" s="48" t="n">
        <v>0</v>
      </c>
      <c r="Q283" s="48" t="n">
        <v>10</v>
      </c>
      <c r="R283" s="34" t="inlineStr">
        <is>
          <t>Not listed</t>
        </is>
      </c>
      <c r="S283" s="48" t="n">
        <v>1</v>
      </c>
      <c r="T283" s="48" t="n">
        <v>25</v>
      </c>
      <c r="U283" s="34" t="inlineStr">
        <is>
          <t>Agave + stevia</t>
        </is>
      </c>
      <c r="V283" s="34" t="inlineStr">
        <is>
          <t>Adaptogens + magnesium + L-theanine, calm/de stress</t>
        </is>
      </c>
      <c r="W283" s="51" t="n"/>
      <c r="X283" s="51" t="n"/>
      <c r="Y283" s="51" t="n"/>
      <c r="Z283" s="51" t="n"/>
      <c r="AA283" s="34" t="inlineStr">
        <is>
          <t>Medium</t>
        </is>
      </c>
      <c r="AB283" s="34" t="inlineStr">
        <is>
          <t>Leading calming/adaptogen sparkling brand</t>
        </is>
      </c>
      <c r="AC283" s="34" t="inlineStr">
        <is>
          <t>A sparkling drink designed to calm you down</t>
        </is>
      </c>
      <c r="AD283" s="34" t="inlineStr">
        <is>
          <t>Adaptogens and L-theanine for relaxation, not energy.</t>
        </is>
      </c>
      <c r="AE283" s="51" t="n"/>
      <c r="AF283" s="53">
        <f>IF(AND(ISNUMBER($P283),ISNUMBER($AL283),$AL283&lt;&gt;0),ROUND($P283/$AL283*100,1),"")</f>
        <v/>
      </c>
      <c r="AG283" s="54">
        <f>IF(AND(ISNUMBER($S283),ISNUMBER($AL283),$AL283&lt;&gt;0),ROUND($S283/$AL283*100,2),"")</f>
        <v/>
      </c>
      <c r="AH283" s="53">
        <f>IF(AND(ISNUMBER($Q283),ISNUMBER($AL283),$AL283&lt;&gt;0),ROUND($Q283/$AL283*100,1),"")</f>
        <v/>
      </c>
      <c r="AI283" s="48">
        <f>IF(ISNUMBER($S283),IF($S283&lt;=1,"Yes","No"),"n/a")</f>
        <v/>
      </c>
      <c r="AJ283" s="48">
        <f>IF(ISNUMBER($S283),ROUND(MAX(0,MIN(100,100-$S283*2.5-IF(ISNUMBER($T283),$T283,0)*0.12+IF($S283&lt;=1,12,0))),0),"")</f>
        <v/>
      </c>
      <c r="AK283" s="48">
        <f>IF(ISNUMBER($Q283),IF($Q283&gt;=100,20,IF($Q283&gt;=30,10,0)),0)+IF(ISNUMBER($R283),IF($R283&gt;=100,20,0),0)+IF(ISNUMBER($P283),IF($P283&gt;=150,20,IF($P283&gt;=50,12,5)),0)+IF(ISNUMBER($S283),IF($S283&lt;=1,15,0),0)</f>
        <v/>
      </c>
      <c r="AL283" s="48" t="n">
        <v>355</v>
      </c>
      <c r="AM283" s="49" t="n"/>
      <c r="AN283" s="48">
        <f>IF(AND(ISNUMBER($P283),ISNUMBER($AL283),$AL283&lt;&gt;0),IF(OR($P283&gt;180,$P283/$AL283*1000&gt;400),"Over ceiling, confirm SKU","Within"),"n/a")</f>
        <v/>
      </c>
      <c r="AO283" s="51" t="n"/>
      <c r="AP283" s="51" t="n"/>
      <c r="AQ283" s="51" t="n"/>
      <c r="AR283" s="34" t="inlineStr">
        <is>
          <t>Recalled, batch confirmed, to confirm</t>
        </is>
      </c>
      <c r="AS283" s="34" t="inlineStr">
        <is>
          <t>BLANK -&gt; requires live Amazon.ca capture</t>
        </is>
      </c>
      <c r="AT283" s="34" t="inlineStr">
        <is>
          <t>Unverified commercial data</t>
        </is>
      </c>
    </row>
    <row r="284" ht="28" customHeight="1">
      <c r="A284" s="34" t="inlineStr">
        <is>
          <t>Recess</t>
        </is>
      </c>
      <c r="B284" s="34" t="inlineStr">
        <is>
          <t>Recess Mood | Pomegranate Hibiscus | 15 pack 355mL</t>
        </is>
      </c>
      <c r="C284" s="34" t="inlineStr">
        <is>
          <t>3) Functional beverage (still/sparkling)</t>
        </is>
      </c>
      <c r="D284" s="34" t="inlineStr">
        <is>
          <t>355 mL can</t>
        </is>
      </c>
      <c r="E284" s="48" t="n">
        <v>15</v>
      </c>
      <c r="F284" s="49" t="n"/>
      <c r="G284" s="50">
        <f>IF(AND(ISNUMBER($F284),ISNUMBER($E284),$E284&lt;&gt;0),$F284/$E284,"")</f>
        <v/>
      </c>
      <c r="H284" s="50">
        <f>IF(AND(ISNUMBER($F284),ISNUMBER($AL284),ISNUMBER($E284),($AL284*$E284)&lt;&gt;0),$F284/($AL284*$E284)*100,"")</f>
        <v/>
      </c>
      <c r="I284" s="51" t="n"/>
      <c r="J284" s="52" t="n"/>
      <c r="K284" s="50">
        <f>IF(AND(ISNUMBER($F284),ISNUMBER($J284)),$F284*(1-$J284),"")</f>
        <v/>
      </c>
      <c r="L284" s="51" t="n"/>
      <c r="M284" s="51" t="n"/>
      <c r="N284" s="50">
        <f>IF(ISNUMBER($F284),($F284-IF(ISNUMBER($AM284),$AM284,0))*(1-IF(ISNUMBER($J284),$J284,0)),"")</f>
        <v/>
      </c>
      <c r="O284" s="34" t="inlineStr">
        <is>
          <t>Pomegranate Hibiscus</t>
        </is>
      </c>
      <c r="P284" s="48" t="n">
        <v>0</v>
      </c>
      <c r="Q284" s="48" t="n">
        <v>10</v>
      </c>
      <c r="R284" s="34" t="inlineStr">
        <is>
          <t>Not listed</t>
        </is>
      </c>
      <c r="S284" s="48" t="n">
        <v>1</v>
      </c>
      <c r="T284" s="48" t="n">
        <v>25</v>
      </c>
      <c r="U284" s="34" t="inlineStr">
        <is>
          <t>Agave + stevia</t>
        </is>
      </c>
      <c r="V284" s="34" t="inlineStr">
        <is>
          <t>Adaptogens + magnesium + L-theanine, calm/de stress</t>
        </is>
      </c>
      <c r="W284" s="51" t="n"/>
      <c r="X284" s="51" t="n"/>
      <c r="Y284" s="51" t="n"/>
      <c r="Z284" s="51" t="n"/>
      <c r="AA284" s="34" t="inlineStr">
        <is>
          <t>Medium</t>
        </is>
      </c>
      <c r="AB284" s="34" t="inlineStr">
        <is>
          <t>Leading calming/adaptogen sparkling brand</t>
        </is>
      </c>
      <c r="AC284" s="34" t="inlineStr">
        <is>
          <t>A sparkling drink designed to calm you down</t>
        </is>
      </c>
      <c r="AD284" s="34" t="inlineStr">
        <is>
          <t>Adaptogens and L-theanine for relaxation, not energy.</t>
        </is>
      </c>
      <c r="AE284" s="51" t="n"/>
      <c r="AF284" s="53">
        <f>IF(AND(ISNUMBER($P284),ISNUMBER($AL284),$AL284&lt;&gt;0),ROUND($P284/$AL284*100,1),"")</f>
        <v/>
      </c>
      <c r="AG284" s="54">
        <f>IF(AND(ISNUMBER($S284),ISNUMBER($AL284),$AL284&lt;&gt;0),ROUND($S284/$AL284*100,2),"")</f>
        <v/>
      </c>
      <c r="AH284" s="53">
        <f>IF(AND(ISNUMBER($Q284),ISNUMBER($AL284),$AL284&lt;&gt;0),ROUND($Q284/$AL284*100,1),"")</f>
        <v/>
      </c>
      <c r="AI284" s="48">
        <f>IF(ISNUMBER($S284),IF($S284&lt;=1,"Yes","No"),"n/a")</f>
        <v/>
      </c>
      <c r="AJ284" s="48">
        <f>IF(ISNUMBER($S284),ROUND(MAX(0,MIN(100,100-$S284*2.5-IF(ISNUMBER($T284),$T284,0)*0.12+IF($S284&lt;=1,12,0))),0),"")</f>
        <v/>
      </c>
      <c r="AK284" s="48">
        <f>IF(ISNUMBER($Q284),IF($Q284&gt;=100,20,IF($Q284&gt;=30,10,0)),0)+IF(ISNUMBER($R284),IF($R284&gt;=100,20,0),0)+IF(ISNUMBER($P284),IF($P284&gt;=150,20,IF($P284&gt;=50,12,5)),0)+IF(ISNUMBER($S284),IF($S284&lt;=1,15,0),0)</f>
        <v/>
      </c>
      <c r="AL284" s="48" t="n">
        <v>355</v>
      </c>
      <c r="AM284" s="49" t="n"/>
      <c r="AN284" s="48">
        <f>IF(AND(ISNUMBER($P284),ISNUMBER($AL284),$AL284&lt;&gt;0),IF(OR($P284&gt;180,$P284/$AL284*1000&gt;400),"Over ceiling, confirm SKU","Within"),"n/a")</f>
        <v/>
      </c>
      <c r="AO284" s="51" t="n"/>
      <c r="AP284" s="51" t="n"/>
      <c r="AQ284" s="51" t="n"/>
      <c r="AR284" s="34" t="inlineStr">
        <is>
          <t>Recalled, batch confirmed, to confirm</t>
        </is>
      </c>
      <c r="AS284" s="34" t="inlineStr">
        <is>
          <t>BLANK -&gt; requires live Amazon.ca capture</t>
        </is>
      </c>
      <c r="AT284" s="34" t="inlineStr">
        <is>
          <t>Unverified commercial data</t>
        </is>
      </c>
    </row>
    <row r="285" ht="28" customHeight="1">
      <c r="A285" s="34" t="inlineStr">
        <is>
          <t>Recess</t>
        </is>
      </c>
      <c r="B285" s="34" t="inlineStr">
        <is>
          <t>Recess Mood | Pomegranate Hibiscus | 18 pack 355mL</t>
        </is>
      </c>
      <c r="C285" s="34" t="inlineStr">
        <is>
          <t>3) Functional beverage (still/sparkling)</t>
        </is>
      </c>
      <c r="D285" s="34" t="inlineStr">
        <is>
          <t>355 mL can</t>
        </is>
      </c>
      <c r="E285" s="48" t="n">
        <v>18</v>
      </c>
      <c r="F285" s="49" t="n"/>
      <c r="G285" s="50">
        <f>IF(AND(ISNUMBER($F285),ISNUMBER($E285),$E285&lt;&gt;0),$F285/$E285,"")</f>
        <v/>
      </c>
      <c r="H285" s="50">
        <f>IF(AND(ISNUMBER($F285),ISNUMBER($AL285),ISNUMBER($E285),($AL285*$E285)&lt;&gt;0),$F285/($AL285*$E285)*100,"")</f>
        <v/>
      </c>
      <c r="I285" s="51" t="n"/>
      <c r="J285" s="52" t="n"/>
      <c r="K285" s="50">
        <f>IF(AND(ISNUMBER($F285),ISNUMBER($J285)),$F285*(1-$J285),"")</f>
        <v/>
      </c>
      <c r="L285" s="51" t="n"/>
      <c r="M285" s="51" t="n"/>
      <c r="N285" s="50">
        <f>IF(ISNUMBER($F285),($F285-IF(ISNUMBER($AM285),$AM285,0))*(1-IF(ISNUMBER($J285),$J285,0)),"")</f>
        <v/>
      </c>
      <c r="O285" s="34" t="inlineStr">
        <is>
          <t>Pomegranate Hibiscus</t>
        </is>
      </c>
      <c r="P285" s="48" t="n">
        <v>0</v>
      </c>
      <c r="Q285" s="48" t="n">
        <v>10</v>
      </c>
      <c r="R285" s="34" t="inlineStr">
        <is>
          <t>Not listed</t>
        </is>
      </c>
      <c r="S285" s="48" t="n">
        <v>1</v>
      </c>
      <c r="T285" s="48" t="n">
        <v>25</v>
      </c>
      <c r="U285" s="34" t="inlineStr">
        <is>
          <t>Agave + stevia</t>
        </is>
      </c>
      <c r="V285" s="34" t="inlineStr">
        <is>
          <t>Adaptogens + magnesium + L-theanine, calm/de stress</t>
        </is>
      </c>
      <c r="W285" s="51" t="n"/>
      <c r="X285" s="51" t="n"/>
      <c r="Y285" s="51" t="n"/>
      <c r="Z285" s="51" t="n"/>
      <c r="AA285" s="34" t="inlineStr">
        <is>
          <t>Medium</t>
        </is>
      </c>
      <c r="AB285" s="34" t="inlineStr">
        <is>
          <t>Leading calming/adaptogen sparkling brand</t>
        </is>
      </c>
      <c r="AC285" s="34" t="inlineStr">
        <is>
          <t>A sparkling drink designed to calm you down</t>
        </is>
      </c>
      <c r="AD285" s="34" t="inlineStr">
        <is>
          <t>Adaptogens and L-theanine for relaxation, not energy.</t>
        </is>
      </c>
      <c r="AE285" s="51" t="n"/>
      <c r="AF285" s="53">
        <f>IF(AND(ISNUMBER($P285),ISNUMBER($AL285),$AL285&lt;&gt;0),ROUND($P285/$AL285*100,1),"")</f>
        <v/>
      </c>
      <c r="AG285" s="54">
        <f>IF(AND(ISNUMBER($S285),ISNUMBER($AL285),$AL285&lt;&gt;0),ROUND($S285/$AL285*100,2),"")</f>
        <v/>
      </c>
      <c r="AH285" s="53">
        <f>IF(AND(ISNUMBER($Q285),ISNUMBER($AL285),$AL285&lt;&gt;0),ROUND($Q285/$AL285*100,1),"")</f>
        <v/>
      </c>
      <c r="AI285" s="48">
        <f>IF(ISNUMBER($S285),IF($S285&lt;=1,"Yes","No"),"n/a")</f>
        <v/>
      </c>
      <c r="AJ285" s="48">
        <f>IF(ISNUMBER($S285),ROUND(MAX(0,MIN(100,100-$S285*2.5-IF(ISNUMBER($T285),$T285,0)*0.12+IF($S285&lt;=1,12,0))),0),"")</f>
        <v/>
      </c>
      <c r="AK285" s="48">
        <f>IF(ISNUMBER($Q285),IF($Q285&gt;=100,20,IF($Q285&gt;=30,10,0)),0)+IF(ISNUMBER($R285),IF($R285&gt;=100,20,0),0)+IF(ISNUMBER($P285),IF($P285&gt;=150,20,IF($P285&gt;=50,12,5)),0)+IF(ISNUMBER($S285),IF($S285&lt;=1,15,0),0)</f>
        <v/>
      </c>
      <c r="AL285" s="48" t="n">
        <v>355</v>
      </c>
      <c r="AM285" s="49" t="n"/>
      <c r="AN285" s="48">
        <f>IF(AND(ISNUMBER($P285),ISNUMBER($AL285),$AL285&lt;&gt;0),IF(OR($P285&gt;180,$P285/$AL285*1000&gt;400),"Over ceiling, confirm SKU","Within"),"n/a")</f>
        <v/>
      </c>
      <c r="AO285" s="51" t="n"/>
      <c r="AP285" s="51" t="n"/>
      <c r="AQ285" s="51" t="n"/>
      <c r="AR285" s="34" t="inlineStr">
        <is>
          <t>Recalled, batch confirmed, to confirm</t>
        </is>
      </c>
      <c r="AS285" s="34" t="inlineStr">
        <is>
          <t>BLANK -&gt; requires live Amazon.ca capture</t>
        </is>
      </c>
      <c r="AT285" s="34" t="inlineStr">
        <is>
          <t>Unverified commercial data</t>
        </is>
      </c>
    </row>
    <row r="286" ht="28" customHeight="1">
      <c r="A286" s="34" t="inlineStr">
        <is>
          <t>Recess</t>
        </is>
      </c>
      <c r="B286" s="34" t="inlineStr">
        <is>
          <t>Recess Mood | Pomegranate Hibiscus | 24 pack 355mL</t>
        </is>
      </c>
      <c r="C286" s="34" t="inlineStr">
        <is>
          <t>3) Functional beverage (still/sparkling)</t>
        </is>
      </c>
      <c r="D286" s="34" t="inlineStr">
        <is>
          <t>355 mL can</t>
        </is>
      </c>
      <c r="E286" s="48" t="n">
        <v>24</v>
      </c>
      <c r="F286" s="49" t="n"/>
      <c r="G286" s="50">
        <f>IF(AND(ISNUMBER($F286),ISNUMBER($E286),$E286&lt;&gt;0),$F286/$E286,"")</f>
        <v/>
      </c>
      <c r="H286" s="50">
        <f>IF(AND(ISNUMBER($F286),ISNUMBER($AL286),ISNUMBER($E286),($AL286*$E286)&lt;&gt;0),$F286/($AL286*$E286)*100,"")</f>
        <v/>
      </c>
      <c r="I286" s="51" t="n"/>
      <c r="J286" s="52" t="n"/>
      <c r="K286" s="50">
        <f>IF(AND(ISNUMBER($F286),ISNUMBER($J286)),$F286*(1-$J286),"")</f>
        <v/>
      </c>
      <c r="L286" s="51" t="n"/>
      <c r="M286" s="51" t="n"/>
      <c r="N286" s="50">
        <f>IF(ISNUMBER($F286),($F286-IF(ISNUMBER($AM286),$AM286,0))*(1-IF(ISNUMBER($J286),$J286,0)),"")</f>
        <v/>
      </c>
      <c r="O286" s="34" t="inlineStr">
        <is>
          <t>Pomegranate Hibiscus</t>
        </is>
      </c>
      <c r="P286" s="48" t="n">
        <v>0</v>
      </c>
      <c r="Q286" s="48" t="n">
        <v>10</v>
      </c>
      <c r="R286" s="34" t="inlineStr">
        <is>
          <t>Not listed</t>
        </is>
      </c>
      <c r="S286" s="48" t="n">
        <v>1</v>
      </c>
      <c r="T286" s="48" t="n">
        <v>25</v>
      </c>
      <c r="U286" s="34" t="inlineStr">
        <is>
          <t>Agave + stevia</t>
        </is>
      </c>
      <c r="V286" s="34" t="inlineStr">
        <is>
          <t>Adaptogens + magnesium + L-theanine, calm/de stress</t>
        </is>
      </c>
      <c r="W286" s="51" t="n"/>
      <c r="X286" s="51" t="n"/>
      <c r="Y286" s="51" t="n"/>
      <c r="Z286" s="51" t="n"/>
      <c r="AA286" s="34" t="inlineStr">
        <is>
          <t>Medium</t>
        </is>
      </c>
      <c r="AB286" s="34" t="inlineStr">
        <is>
          <t>Leading calming/adaptogen sparkling brand</t>
        </is>
      </c>
      <c r="AC286" s="34" t="inlineStr">
        <is>
          <t>A sparkling drink designed to calm you down</t>
        </is>
      </c>
      <c r="AD286" s="34" t="inlineStr">
        <is>
          <t>Adaptogens and L-theanine for relaxation, not energy.</t>
        </is>
      </c>
      <c r="AE286" s="51" t="n"/>
      <c r="AF286" s="53">
        <f>IF(AND(ISNUMBER($P286),ISNUMBER($AL286),$AL286&lt;&gt;0),ROUND($P286/$AL286*100,1),"")</f>
        <v/>
      </c>
      <c r="AG286" s="54">
        <f>IF(AND(ISNUMBER($S286),ISNUMBER($AL286),$AL286&lt;&gt;0),ROUND($S286/$AL286*100,2),"")</f>
        <v/>
      </c>
      <c r="AH286" s="53">
        <f>IF(AND(ISNUMBER($Q286),ISNUMBER($AL286),$AL286&lt;&gt;0),ROUND($Q286/$AL286*100,1),"")</f>
        <v/>
      </c>
      <c r="AI286" s="48">
        <f>IF(ISNUMBER($S286),IF($S286&lt;=1,"Yes","No"),"n/a")</f>
        <v/>
      </c>
      <c r="AJ286" s="48">
        <f>IF(ISNUMBER($S286),ROUND(MAX(0,MIN(100,100-$S286*2.5-IF(ISNUMBER($T286),$T286,0)*0.12+IF($S286&lt;=1,12,0))),0),"")</f>
        <v/>
      </c>
      <c r="AK286" s="48">
        <f>IF(ISNUMBER($Q286),IF($Q286&gt;=100,20,IF($Q286&gt;=30,10,0)),0)+IF(ISNUMBER($R286),IF($R286&gt;=100,20,0),0)+IF(ISNUMBER($P286),IF($P286&gt;=150,20,IF($P286&gt;=50,12,5)),0)+IF(ISNUMBER($S286),IF($S286&lt;=1,15,0),0)</f>
        <v/>
      </c>
      <c r="AL286" s="48" t="n">
        <v>355</v>
      </c>
      <c r="AM286" s="49" t="n"/>
      <c r="AN286" s="48">
        <f>IF(AND(ISNUMBER($P286),ISNUMBER($AL286),$AL286&lt;&gt;0),IF(OR($P286&gt;180,$P286/$AL286*1000&gt;400),"Over ceiling, confirm SKU","Within"),"n/a")</f>
        <v/>
      </c>
      <c r="AO286" s="51" t="n"/>
      <c r="AP286" s="51" t="n"/>
      <c r="AQ286" s="51" t="n"/>
      <c r="AR286" s="34" t="inlineStr">
        <is>
          <t>Recalled, batch confirmed, to confirm</t>
        </is>
      </c>
      <c r="AS286" s="34" t="inlineStr">
        <is>
          <t>BLANK -&gt; requires live Amazon.ca capture</t>
        </is>
      </c>
      <c r="AT286" s="34" t="inlineStr">
        <is>
          <t>Unverified commercial data</t>
        </is>
      </c>
    </row>
    <row r="287" ht="28" customHeight="1">
      <c r="A287" s="34" t="inlineStr">
        <is>
          <t>Recess</t>
        </is>
      </c>
      <c r="B287" s="34" t="inlineStr">
        <is>
          <t>Recess Mood | Blood Orange | single 355mL</t>
        </is>
      </c>
      <c r="C287" s="34" t="inlineStr">
        <is>
          <t>3) Functional beverage (still/sparkling)</t>
        </is>
      </c>
      <c r="D287" s="34" t="inlineStr">
        <is>
          <t>355 mL can</t>
        </is>
      </c>
      <c r="E287" s="48" t="n">
        <v>1</v>
      </c>
      <c r="F287" s="49" t="n"/>
      <c r="G287" s="50">
        <f>IF(AND(ISNUMBER($F287),ISNUMBER($E287),$E287&lt;&gt;0),$F287/$E287,"")</f>
        <v/>
      </c>
      <c r="H287" s="50">
        <f>IF(AND(ISNUMBER($F287),ISNUMBER($AL287),ISNUMBER($E287),($AL287*$E287)&lt;&gt;0),$F287/($AL287*$E287)*100,"")</f>
        <v/>
      </c>
      <c r="I287" s="51" t="n"/>
      <c r="J287" s="52" t="n"/>
      <c r="K287" s="50">
        <f>IF(AND(ISNUMBER($F287),ISNUMBER($J287)),$F287*(1-$J287),"")</f>
        <v/>
      </c>
      <c r="L287" s="51" t="n"/>
      <c r="M287" s="51" t="n"/>
      <c r="N287" s="50">
        <f>IF(ISNUMBER($F287),($F287-IF(ISNUMBER($AM287),$AM287,0))*(1-IF(ISNUMBER($J287),$J287,0)),"")</f>
        <v/>
      </c>
      <c r="O287" s="34" t="inlineStr">
        <is>
          <t>Blood Orange</t>
        </is>
      </c>
      <c r="P287" s="48" t="n">
        <v>0</v>
      </c>
      <c r="Q287" s="48" t="n">
        <v>10</v>
      </c>
      <c r="R287" s="34" t="inlineStr">
        <is>
          <t>Not listed</t>
        </is>
      </c>
      <c r="S287" s="48" t="n">
        <v>1</v>
      </c>
      <c r="T287" s="48" t="n">
        <v>25</v>
      </c>
      <c r="U287" s="34" t="inlineStr">
        <is>
          <t>Agave + stevia</t>
        </is>
      </c>
      <c r="V287" s="34" t="inlineStr">
        <is>
          <t>Adaptogens + magnesium + L-theanine, calm/de stress</t>
        </is>
      </c>
      <c r="W287" s="51" t="n"/>
      <c r="X287" s="51" t="n"/>
      <c r="Y287" s="51" t="n"/>
      <c r="Z287" s="51" t="n"/>
      <c r="AA287" s="34" t="inlineStr">
        <is>
          <t>Medium</t>
        </is>
      </c>
      <c r="AB287" s="34" t="inlineStr">
        <is>
          <t>Leading calming/adaptogen sparkling brand</t>
        </is>
      </c>
      <c r="AC287" s="34" t="inlineStr">
        <is>
          <t>A sparkling drink designed to calm you down</t>
        </is>
      </c>
      <c r="AD287" s="34" t="inlineStr">
        <is>
          <t>Adaptogens and L-theanine for relaxation, not energy.</t>
        </is>
      </c>
      <c r="AE287" s="51" t="n"/>
      <c r="AF287" s="53">
        <f>IF(AND(ISNUMBER($P287),ISNUMBER($AL287),$AL287&lt;&gt;0),ROUND($P287/$AL287*100,1),"")</f>
        <v/>
      </c>
      <c r="AG287" s="54">
        <f>IF(AND(ISNUMBER($S287),ISNUMBER($AL287),$AL287&lt;&gt;0),ROUND($S287/$AL287*100,2),"")</f>
        <v/>
      </c>
      <c r="AH287" s="53">
        <f>IF(AND(ISNUMBER($Q287),ISNUMBER($AL287),$AL287&lt;&gt;0),ROUND($Q287/$AL287*100,1),"")</f>
        <v/>
      </c>
      <c r="AI287" s="48">
        <f>IF(ISNUMBER($S287),IF($S287&lt;=1,"Yes","No"),"n/a")</f>
        <v/>
      </c>
      <c r="AJ287" s="48">
        <f>IF(ISNUMBER($S287),ROUND(MAX(0,MIN(100,100-$S287*2.5-IF(ISNUMBER($T287),$T287,0)*0.12+IF($S287&lt;=1,12,0))),0),"")</f>
        <v/>
      </c>
      <c r="AK287" s="48">
        <f>IF(ISNUMBER($Q287),IF($Q287&gt;=100,20,IF($Q287&gt;=30,10,0)),0)+IF(ISNUMBER($R287),IF($R287&gt;=100,20,0),0)+IF(ISNUMBER($P287),IF($P287&gt;=150,20,IF($P287&gt;=50,12,5)),0)+IF(ISNUMBER($S287),IF($S287&lt;=1,15,0),0)</f>
        <v/>
      </c>
      <c r="AL287" s="48" t="n">
        <v>355</v>
      </c>
      <c r="AM287" s="49" t="n"/>
      <c r="AN287" s="48">
        <f>IF(AND(ISNUMBER($P287),ISNUMBER($AL287),$AL287&lt;&gt;0),IF(OR($P287&gt;180,$P287/$AL287*1000&gt;400),"Over ceiling, confirm SKU","Within"),"n/a")</f>
        <v/>
      </c>
      <c r="AO287" s="51" t="n"/>
      <c r="AP287" s="51" t="n"/>
      <c r="AQ287" s="51" t="n"/>
      <c r="AR287" s="34" t="inlineStr">
        <is>
          <t>Recalled, batch confirmed, to confirm</t>
        </is>
      </c>
      <c r="AS287" s="34" t="inlineStr">
        <is>
          <t>BLANK -&gt; requires live Amazon.ca capture</t>
        </is>
      </c>
      <c r="AT287" s="34" t="inlineStr">
        <is>
          <t>Unverified commercial data</t>
        </is>
      </c>
    </row>
    <row r="288" ht="28" customHeight="1">
      <c r="A288" s="34" t="inlineStr">
        <is>
          <t>Recess</t>
        </is>
      </c>
      <c r="B288" s="34" t="inlineStr">
        <is>
          <t>Recess Mood | Blood Orange | 8 pack 355mL</t>
        </is>
      </c>
      <c r="C288" s="34" t="inlineStr">
        <is>
          <t>3) Functional beverage (still/sparkling)</t>
        </is>
      </c>
      <c r="D288" s="34" t="inlineStr">
        <is>
          <t>355 mL can</t>
        </is>
      </c>
      <c r="E288" s="48" t="n">
        <v>8</v>
      </c>
      <c r="F288" s="49" t="n"/>
      <c r="G288" s="50">
        <f>IF(AND(ISNUMBER($F288),ISNUMBER($E288),$E288&lt;&gt;0),$F288/$E288,"")</f>
        <v/>
      </c>
      <c r="H288" s="50">
        <f>IF(AND(ISNUMBER($F288),ISNUMBER($AL288),ISNUMBER($E288),($AL288*$E288)&lt;&gt;0),$F288/($AL288*$E288)*100,"")</f>
        <v/>
      </c>
      <c r="I288" s="51" t="n"/>
      <c r="J288" s="52" t="n"/>
      <c r="K288" s="50">
        <f>IF(AND(ISNUMBER($F288),ISNUMBER($J288)),$F288*(1-$J288),"")</f>
        <v/>
      </c>
      <c r="L288" s="51" t="n"/>
      <c r="M288" s="51" t="n"/>
      <c r="N288" s="50">
        <f>IF(ISNUMBER($F288),($F288-IF(ISNUMBER($AM288),$AM288,0))*(1-IF(ISNUMBER($J288),$J288,0)),"")</f>
        <v/>
      </c>
      <c r="O288" s="34" t="inlineStr">
        <is>
          <t>Blood Orange</t>
        </is>
      </c>
      <c r="P288" s="48" t="n">
        <v>0</v>
      </c>
      <c r="Q288" s="48" t="n">
        <v>10</v>
      </c>
      <c r="R288" s="34" t="inlineStr">
        <is>
          <t>Not listed</t>
        </is>
      </c>
      <c r="S288" s="48" t="n">
        <v>1</v>
      </c>
      <c r="T288" s="48" t="n">
        <v>25</v>
      </c>
      <c r="U288" s="34" t="inlineStr">
        <is>
          <t>Agave + stevia</t>
        </is>
      </c>
      <c r="V288" s="34" t="inlineStr">
        <is>
          <t>Adaptogens + magnesium + L-theanine, calm/de stress</t>
        </is>
      </c>
      <c r="W288" s="51" t="n"/>
      <c r="X288" s="51" t="n"/>
      <c r="Y288" s="51" t="n"/>
      <c r="Z288" s="51" t="n"/>
      <c r="AA288" s="34" t="inlineStr">
        <is>
          <t>Medium</t>
        </is>
      </c>
      <c r="AB288" s="34" t="inlineStr">
        <is>
          <t>Leading calming/adaptogen sparkling brand</t>
        </is>
      </c>
      <c r="AC288" s="34" t="inlineStr">
        <is>
          <t>A sparkling drink designed to calm you down</t>
        </is>
      </c>
      <c r="AD288" s="34" t="inlineStr">
        <is>
          <t>Adaptogens and L-theanine for relaxation, not energy.</t>
        </is>
      </c>
      <c r="AE288" s="51" t="n"/>
      <c r="AF288" s="53">
        <f>IF(AND(ISNUMBER($P288),ISNUMBER($AL288),$AL288&lt;&gt;0),ROUND($P288/$AL288*100,1),"")</f>
        <v/>
      </c>
      <c r="AG288" s="54">
        <f>IF(AND(ISNUMBER($S288),ISNUMBER($AL288),$AL288&lt;&gt;0),ROUND($S288/$AL288*100,2),"")</f>
        <v/>
      </c>
      <c r="AH288" s="53">
        <f>IF(AND(ISNUMBER($Q288),ISNUMBER($AL288),$AL288&lt;&gt;0),ROUND($Q288/$AL288*100,1),"")</f>
        <v/>
      </c>
      <c r="AI288" s="48">
        <f>IF(ISNUMBER($S288),IF($S288&lt;=1,"Yes","No"),"n/a")</f>
        <v/>
      </c>
      <c r="AJ288" s="48">
        <f>IF(ISNUMBER($S288),ROUND(MAX(0,MIN(100,100-$S288*2.5-IF(ISNUMBER($T288),$T288,0)*0.12+IF($S288&lt;=1,12,0))),0),"")</f>
        <v/>
      </c>
      <c r="AK288" s="48">
        <f>IF(ISNUMBER($Q288),IF($Q288&gt;=100,20,IF($Q288&gt;=30,10,0)),0)+IF(ISNUMBER($R288),IF($R288&gt;=100,20,0),0)+IF(ISNUMBER($P288),IF($P288&gt;=150,20,IF($P288&gt;=50,12,5)),0)+IF(ISNUMBER($S288),IF($S288&lt;=1,15,0),0)</f>
        <v/>
      </c>
      <c r="AL288" s="48" t="n">
        <v>355</v>
      </c>
      <c r="AM288" s="49" t="n"/>
      <c r="AN288" s="48">
        <f>IF(AND(ISNUMBER($P288),ISNUMBER($AL288),$AL288&lt;&gt;0),IF(OR($P288&gt;180,$P288/$AL288*1000&gt;400),"Over ceiling, confirm SKU","Within"),"n/a")</f>
        <v/>
      </c>
      <c r="AO288" s="51" t="n"/>
      <c r="AP288" s="51" t="n"/>
      <c r="AQ288" s="51" t="n"/>
      <c r="AR288" s="34" t="inlineStr">
        <is>
          <t>Recalled, batch confirmed, to confirm</t>
        </is>
      </c>
      <c r="AS288" s="34" t="inlineStr">
        <is>
          <t>BLANK -&gt; requires live Amazon.ca capture</t>
        </is>
      </c>
      <c r="AT288" s="34" t="inlineStr">
        <is>
          <t>Unverified commercial data</t>
        </is>
      </c>
    </row>
    <row r="289" ht="28" customHeight="1">
      <c r="A289" s="34" t="inlineStr">
        <is>
          <t>Recess</t>
        </is>
      </c>
      <c r="B289" s="34" t="inlineStr">
        <is>
          <t>Recess Mood | Blood Orange | 12 pack 355mL</t>
        </is>
      </c>
      <c r="C289" s="34" t="inlineStr">
        <is>
          <t>3) Functional beverage (still/sparkling)</t>
        </is>
      </c>
      <c r="D289" s="34" t="inlineStr">
        <is>
          <t>355 mL can</t>
        </is>
      </c>
      <c r="E289" s="48" t="n">
        <v>12</v>
      </c>
      <c r="F289" s="49" t="n"/>
      <c r="G289" s="50">
        <f>IF(AND(ISNUMBER($F289),ISNUMBER($E289),$E289&lt;&gt;0),$F289/$E289,"")</f>
        <v/>
      </c>
      <c r="H289" s="50">
        <f>IF(AND(ISNUMBER($F289),ISNUMBER($AL289),ISNUMBER($E289),($AL289*$E289)&lt;&gt;0),$F289/($AL289*$E289)*100,"")</f>
        <v/>
      </c>
      <c r="I289" s="51" t="n"/>
      <c r="J289" s="52" t="n"/>
      <c r="K289" s="50">
        <f>IF(AND(ISNUMBER($F289),ISNUMBER($J289)),$F289*(1-$J289),"")</f>
        <v/>
      </c>
      <c r="L289" s="51" t="n"/>
      <c r="M289" s="51" t="n"/>
      <c r="N289" s="50">
        <f>IF(ISNUMBER($F289),($F289-IF(ISNUMBER($AM289),$AM289,0))*(1-IF(ISNUMBER($J289),$J289,0)),"")</f>
        <v/>
      </c>
      <c r="O289" s="34" t="inlineStr">
        <is>
          <t>Blood Orange</t>
        </is>
      </c>
      <c r="P289" s="48" t="n">
        <v>0</v>
      </c>
      <c r="Q289" s="48" t="n">
        <v>10</v>
      </c>
      <c r="R289" s="34" t="inlineStr">
        <is>
          <t>Not listed</t>
        </is>
      </c>
      <c r="S289" s="48" t="n">
        <v>1</v>
      </c>
      <c r="T289" s="48" t="n">
        <v>25</v>
      </c>
      <c r="U289" s="34" t="inlineStr">
        <is>
          <t>Agave + stevia</t>
        </is>
      </c>
      <c r="V289" s="34" t="inlineStr">
        <is>
          <t>Adaptogens + magnesium + L-theanine, calm/de stress</t>
        </is>
      </c>
      <c r="W289" s="51" t="n"/>
      <c r="X289" s="51" t="n"/>
      <c r="Y289" s="51" t="n"/>
      <c r="Z289" s="51" t="n"/>
      <c r="AA289" s="34" t="inlineStr">
        <is>
          <t>Medium</t>
        </is>
      </c>
      <c r="AB289" s="34" t="inlineStr">
        <is>
          <t>Leading calming/adaptogen sparkling brand</t>
        </is>
      </c>
      <c r="AC289" s="34" t="inlineStr">
        <is>
          <t>A sparkling drink designed to calm you down</t>
        </is>
      </c>
      <c r="AD289" s="34" t="inlineStr">
        <is>
          <t>Adaptogens and L-theanine for relaxation, not energy.</t>
        </is>
      </c>
      <c r="AE289" s="51" t="n"/>
      <c r="AF289" s="53">
        <f>IF(AND(ISNUMBER($P289),ISNUMBER($AL289),$AL289&lt;&gt;0),ROUND($P289/$AL289*100,1),"")</f>
        <v/>
      </c>
      <c r="AG289" s="54">
        <f>IF(AND(ISNUMBER($S289),ISNUMBER($AL289),$AL289&lt;&gt;0),ROUND($S289/$AL289*100,2),"")</f>
        <v/>
      </c>
      <c r="AH289" s="53">
        <f>IF(AND(ISNUMBER($Q289),ISNUMBER($AL289),$AL289&lt;&gt;0),ROUND($Q289/$AL289*100,1),"")</f>
        <v/>
      </c>
      <c r="AI289" s="48">
        <f>IF(ISNUMBER($S289),IF($S289&lt;=1,"Yes","No"),"n/a")</f>
        <v/>
      </c>
      <c r="AJ289" s="48">
        <f>IF(ISNUMBER($S289),ROUND(MAX(0,MIN(100,100-$S289*2.5-IF(ISNUMBER($T289),$T289,0)*0.12+IF($S289&lt;=1,12,0))),0),"")</f>
        <v/>
      </c>
      <c r="AK289" s="48">
        <f>IF(ISNUMBER($Q289),IF($Q289&gt;=100,20,IF($Q289&gt;=30,10,0)),0)+IF(ISNUMBER($R289),IF($R289&gt;=100,20,0),0)+IF(ISNUMBER($P289),IF($P289&gt;=150,20,IF($P289&gt;=50,12,5)),0)+IF(ISNUMBER($S289),IF($S289&lt;=1,15,0),0)</f>
        <v/>
      </c>
      <c r="AL289" s="48" t="n">
        <v>355</v>
      </c>
      <c r="AM289" s="49" t="n"/>
      <c r="AN289" s="48">
        <f>IF(AND(ISNUMBER($P289),ISNUMBER($AL289),$AL289&lt;&gt;0),IF(OR($P289&gt;180,$P289/$AL289*1000&gt;400),"Over ceiling, confirm SKU","Within"),"n/a")</f>
        <v/>
      </c>
      <c r="AO289" s="51" t="n"/>
      <c r="AP289" s="51" t="n"/>
      <c r="AQ289" s="51" t="n"/>
      <c r="AR289" s="34" t="inlineStr">
        <is>
          <t>Recalled, batch confirmed, to confirm</t>
        </is>
      </c>
      <c r="AS289" s="34" t="inlineStr">
        <is>
          <t>BLANK -&gt; requires live Amazon.ca capture</t>
        </is>
      </c>
      <c r="AT289" s="34" t="inlineStr">
        <is>
          <t>Unverified commercial data</t>
        </is>
      </c>
    </row>
    <row r="290" ht="28" customHeight="1">
      <c r="A290" s="34" t="inlineStr">
        <is>
          <t>Recess</t>
        </is>
      </c>
      <c r="B290" s="34" t="inlineStr">
        <is>
          <t>Recess Mood | Blood Orange | 15 pack 355mL</t>
        </is>
      </c>
      <c r="C290" s="34" t="inlineStr">
        <is>
          <t>3) Functional beverage (still/sparkling)</t>
        </is>
      </c>
      <c r="D290" s="34" t="inlineStr">
        <is>
          <t>355 mL can</t>
        </is>
      </c>
      <c r="E290" s="48" t="n">
        <v>15</v>
      </c>
      <c r="F290" s="49" t="n"/>
      <c r="G290" s="50">
        <f>IF(AND(ISNUMBER($F290),ISNUMBER($E290),$E290&lt;&gt;0),$F290/$E290,"")</f>
        <v/>
      </c>
      <c r="H290" s="50">
        <f>IF(AND(ISNUMBER($F290),ISNUMBER($AL290),ISNUMBER($E290),($AL290*$E290)&lt;&gt;0),$F290/($AL290*$E290)*100,"")</f>
        <v/>
      </c>
      <c r="I290" s="51" t="n"/>
      <c r="J290" s="52" t="n"/>
      <c r="K290" s="50">
        <f>IF(AND(ISNUMBER($F290),ISNUMBER($J290)),$F290*(1-$J290),"")</f>
        <v/>
      </c>
      <c r="L290" s="51" t="n"/>
      <c r="M290" s="51" t="n"/>
      <c r="N290" s="50">
        <f>IF(ISNUMBER($F290),($F290-IF(ISNUMBER($AM290),$AM290,0))*(1-IF(ISNUMBER($J290),$J290,0)),"")</f>
        <v/>
      </c>
      <c r="O290" s="34" t="inlineStr">
        <is>
          <t>Blood Orange</t>
        </is>
      </c>
      <c r="P290" s="48" t="n">
        <v>0</v>
      </c>
      <c r="Q290" s="48" t="n">
        <v>10</v>
      </c>
      <c r="R290" s="34" t="inlineStr">
        <is>
          <t>Not listed</t>
        </is>
      </c>
      <c r="S290" s="48" t="n">
        <v>1</v>
      </c>
      <c r="T290" s="48" t="n">
        <v>25</v>
      </c>
      <c r="U290" s="34" t="inlineStr">
        <is>
          <t>Agave + stevia</t>
        </is>
      </c>
      <c r="V290" s="34" t="inlineStr">
        <is>
          <t>Adaptogens + magnesium + L-theanine, calm/de stress</t>
        </is>
      </c>
      <c r="W290" s="51" t="n"/>
      <c r="X290" s="51" t="n"/>
      <c r="Y290" s="51" t="n"/>
      <c r="Z290" s="51" t="n"/>
      <c r="AA290" s="34" t="inlineStr">
        <is>
          <t>Medium</t>
        </is>
      </c>
      <c r="AB290" s="34" t="inlineStr">
        <is>
          <t>Leading calming/adaptogen sparkling brand</t>
        </is>
      </c>
      <c r="AC290" s="34" t="inlineStr">
        <is>
          <t>A sparkling drink designed to calm you down</t>
        </is>
      </c>
      <c r="AD290" s="34" t="inlineStr">
        <is>
          <t>Adaptogens and L-theanine for relaxation, not energy.</t>
        </is>
      </c>
      <c r="AE290" s="51" t="n"/>
      <c r="AF290" s="53">
        <f>IF(AND(ISNUMBER($P290),ISNUMBER($AL290),$AL290&lt;&gt;0),ROUND($P290/$AL290*100,1),"")</f>
        <v/>
      </c>
      <c r="AG290" s="54">
        <f>IF(AND(ISNUMBER($S290),ISNUMBER($AL290),$AL290&lt;&gt;0),ROUND($S290/$AL290*100,2),"")</f>
        <v/>
      </c>
      <c r="AH290" s="53">
        <f>IF(AND(ISNUMBER($Q290),ISNUMBER($AL290),$AL290&lt;&gt;0),ROUND($Q290/$AL290*100,1),"")</f>
        <v/>
      </c>
      <c r="AI290" s="48">
        <f>IF(ISNUMBER($S290),IF($S290&lt;=1,"Yes","No"),"n/a")</f>
        <v/>
      </c>
      <c r="AJ290" s="48">
        <f>IF(ISNUMBER($S290),ROUND(MAX(0,MIN(100,100-$S290*2.5-IF(ISNUMBER($T290),$T290,0)*0.12+IF($S290&lt;=1,12,0))),0),"")</f>
        <v/>
      </c>
      <c r="AK290" s="48">
        <f>IF(ISNUMBER($Q290),IF($Q290&gt;=100,20,IF($Q290&gt;=30,10,0)),0)+IF(ISNUMBER($R290),IF($R290&gt;=100,20,0),0)+IF(ISNUMBER($P290),IF($P290&gt;=150,20,IF($P290&gt;=50,12,5)),0)+IF(ISNUMBER($S290),IF($S290&lt;=1,15,0),0)</f>
        <v/>
      </c>
      <c r="AL290" s="48" t="n">
        <v>355</v>
      </c>
      <c r="AM290" s="49" t="n"/>
      <c r="AN290" s="48">
        <f>IF(AND(ISNUMBER($P290),ISNUMBER($AL290),$AL290&lt;&gt;0),IF(OR($P290&gt;180,$P290/$AL290*1000&gt;400),"Over ceiling, confirm SKU","Within"),"n/a")</f>
        <v/>
      </c>
      <c r="AO290" s="51" t="n"/>
      <c r="AP290" s="51" t="n"/>
      <c r="AQ290" s="51" t="n"/>
      <c r="AR290" s="34" t="inlineStr">
        <is>
          <t>Recalled, batch confirmed, to confirm</t>
        </is>
      </c>
      <c r="AS290" s="34" t="inlineStr">
        <is>
          <t>BLANK -&gt; requires live Amazon.ca capture</t>
        </is>
      </c>
      <c r="AT290" s="34" t="inlineStr">
        <is>
          <t>Unverified commercial data</t>
        </is>
      </c>
    </row>
    <row r="291" ht="28" customHeight="1">
      <c r="A291" s="34" t="inlineStr">
        <is>
          <t>Recess</t>
        </is>
      </c>
      <c r="B291" s="34" t="inlineStr">
        <is>
          <t>Recess Mood | Blood Orange | 18 pack 355mL</t>
        </is>
      </c>
      <c r="C291" s="34" t="inlineStr">
        <is>
          <t>3) Functional beverage (still/sparkling)</t>
        </is>
      </c>
      <c r="D291" s="34" t="inlineStr">
        <is>
          <t>355 mL can</t>
        </is>
      </c>
      <c r="E291" s="48" t="n">
        <v>18</v>
      </c>
      <c r="F291" s="49" t="n"/>
      <c r="G291" s="50">
        <f>IF(AND(ISNUMBER($F291),ISNUMBER($E291),$E291&lt;&gt;0),$F291/$E291,"")</f>
        <v/>
      </c>
      <c r="H291" s="50">
        <f>IF(AND(ISNUMBER($F291),ISNUMBER($AL291),ISNUMBER($E291),($AL291*$E291)&lt;&gt;0),$F291/($AL291*$E291)*100,"")</f>
        <v/>
      </c>
      <c r="I291" s="51" t="n"/>
      <c r="J291" s="52" t="n"/>
      <c r="K291" s="50">
        <f>IF(AND(ISNUMBER($F291),ISNUMBER($J291)),$F291*(1-$J291),"")</f>
        <v/>
      </c>
      <c r="L291" s="51" t="n"/>
      <c r="M291" s="51" t="n"/>
      <c r="N291" s="50">
        <f>IF(ISNUMBER($F291),($F291-IF(ISNUMBER($AM291),$AM291,0))*(1-IF(ISNUMBER($J291),$J291,0)),"")</f>
        <v/>
      </c>
      <c r="O291" s="34" t="inlineStr">
        <is>
          <t>Blood Orange</t>
        </is>
      </c>
      <c r="P291" s="48" t="n">
        <v>0</v>
      </c>
      <c r="Q291" s="48" t="n">
        <v>10</v>
      </c>
      <c r="R291" s="34" t="inlineStr">
        <is>
          <t>Not listed</t>
        </is>
      </c>
      <c r="S291" s="48" t="n">
        <v>1</v>
      </c>
      <c r="T291" s="48" t="n">
        <v>25</v>
      </c>
      <c r="U291" s="34" t="inlineStr">
        <is>
          <t>Agave + stevia</t>
        </is>
      </c>
      <c r="V291" s="34" t="inlineStr">
        <is>
          <t>Adaptogens + magnesium + L-theanine, calm/de stress</t>
        </is>
      </c>
      <c r="W291" s="51" t="n"/>
      <c r="X291" s="51" t="n"/>
      <c r="Y291" s="51" t="n"/>
      <c r="Z291" s="51" t="n"/>
      <c r="AA291" s="34" t="inlineStr">
        <is>
          <t>Medium</t>
        </is>
      </c>
      <c r="AB291" s="34" t="inlineStr">
        <is>
          <t>Leading calming/adaptogen sparkling brand</t>
        </is>
      </c>
      <c r="AC291" s="34" t="inlineStr">
        <is>
          <t>A sparkling drink designed to calm you down</t>
        </is>
      </c>
      <c r="AD291" s="34" t="inlineStr">
        <is>
          <t>Adaptogens and L-theanine for relaxation, not energy.</t>
        </is>
      </c>
      <c r="AE291" s="51" t="n"/>
      <c r="AF291" s="53">
        <f>IF(AND(ISNUMBER($P291),ISNUMBER($AL291),$AL291&lt;&gt;0),ROUND($P291/$AL291*100,1),"")</f>
        <v/>
      </c>
      <c r="AG291" s="54">
        <f>IF(AND(ISNUMBER($S291),ISNUMBER($AL291),$AL291&lt;&gt;0),ROUND($S291/$AL291*100,2),"")</f>
        <v/>
      </c>
      <c r="AH291" s="53">
        <f>IF(AND(ISNUMBER($Q291),ISNUMBER($AL291),$AL291&lt;&gt;0),ROUND($Q291/$AL291*100,1),"")</f>
        <v/>
      </c>
      <c r="AI291" s="48">
        <f>IF(ISNUMBER($S291),IF($S291&lt;=1,"Yes","No"),"n/a")</f>
        <v/>
      </c>
      <c r="AJ291" s="48">
        <f>IF(ISNUMBER($S291),ROUND(MAX(0,MIN(100,100-$S291*2.5-IF(ISNUMBER($T291),$T291,0)*0.12+IF($S291&lt;=1,12,0))),0),"")</f>
        <v/>
      </c>
      <c r="AK291" s="48">
        <f>IF(ISNUMBER($Q291),IF($Q291&gt;=100,20,IF($Q291&gt;=30,10,0)),0)+IF(ISNUMBER($R291),IF($R291&gt;=100,20,0),0)+IF(ISNUMBER($P291),IF($P291&gt;=150,20,IF($P291&gt;=50,12,5)),0)+IF(ISNUMBER($S291),IF($S291&lt;=1,15,0),0)</f>
        <v/>
      </c>
      <c r="AL291" s="48" t="n">
        <v>355</v>
      </c>
      <c r="AM291" s="49" t="n"/>
      <c r="AN291" s="48">
        <f>IF(AND(ISNUMBER($P291),ISNUMBER($AL291),$AL291&lt;&gt;0),IF(OR($P291&gt;180,$P291/$AL291*1000&gt;400),"Over ceiling, confirm SKU","Within"),"n/a")</f>
        <v/>
      </c>
      <c r="AO291" s="51" t="n"/>
      <c r="AP291" s="51" t="n"/>
      <c r="AQ291" s="51" t="n"/>
      <c r="AR291" s="34" t="inlineStr">
        <is>
          <t>Recalled, batch confirmed, to confirm</t>
        </is>
      </c>
      <c r="AS291" s="34" t="inlineStr">
        <is>
          <t>BLANK -&gt; requires live Amazon.ca capture</t>
        </is>
      </c>
      <c r="AT291" s="34" t="inlineStr">
        <is>
          <t>Unverified commercial data</t>
        </is>
      </c>
    </row>
    <row r="292" ht="28" customHeight="1">
      <c r="A292" s="34" t="inlineStr">
        <is>
          <t>Recess</t>
        </is>
      </c>
      <c r="B292" s="34" t="inlineStr">
        <is>
          <t>Recess Mood | Blood Orange | 24 pack 355mL</t>
        </is>
      </c>
      <c r="C292" s="34" t="inlineStr">
        <is>
          <t>3) Functional beverage (still/sparkling)</t>
        </is>
      </c>
      <c r="D292" s="34" t="inlineStr">
        <is>
          <t>355 mL can</t>
        </is>
      </c>
      <c r="E292" s="48" t="n">
        <v>24</v>
      </c>
      <c r="F292" s="49" t="n"/>
      <c r="G292" s="50">
        <f>IF(AND(ISNUMBER($F292),ISNUMBER($E292),$E292&lt;&gt;0),$F292/$E292,"")</f>
        <v/>
      </c>
      <c r="H292" s="50">
        <f>IF(AND(ISNUMBER($F292),ISNUMBER($AL292),ISNUMBER($E292),($AL292*$E292)&lt;&gt;0),$F292/($AL292*$E292)*100,"")</f>
        <v/>
      </c>
      <c r="I292" s="51" t="n"/>
      <c r="J292" s="52" t="n"/>
      <c r="K292" s="50">
        <f>IF(AND(ISNUMBER($F292),ISNUMBER($J292)),$F292*(1-$J292),"")</f>
        <v/>
      </c>
      <c r="L292" s="51" t="n"/>
      <c r="M292" s="51" t="n"/>
      <c r="N292" s="50">
        <f>IF(ISNUMBER($F292),($F292-IF(ISNUMBER($AM292),$AM292,0))*(1-IF(ISNUMBER($J292),$J292,0)),"")</f>
        <v/>
      </c>
      <c r="O292" s="34" t="inlineStr">
        <is>
          <t>Blood Orange</t>
        </is>
      </c>
      <c r="P292" s="48" t="n">
        <v>0</v>
      </c>
      <c r="Q292" s="48" t="n">
        <v>10</v>
      </c>
      <c r="R292" s="34" t="inlineStr">
        <is>
          <t>Not listed</t>
        </is>
      </c>
      <c r="S292" s="48" t="n">
        <v>1</v>
      </c>
      <c r="T292" s="48" t="n">
        <v>25</v>
      </c>
      <c r="U292" s="34" t="inlineStr">
        <is>
          <t>Agave + stevia</t>
        </is>
      </c>
      <c r="V292" s="34" t="inlineStr">
        <is>
          <t>Adaptogens + magnesium + L-theanine, calm/de stress</t>
        </is>
      </c>
      <c r="W292" s="51" t="n"/>
      <c r="X292" s="51" t="n"/>
      <c r="Y292" s="51" t="n"/>
      <c r="Z292" s="51" t="n"/>
      <c r="AA292" s="34" t="inlineStr">
        <is>
          <t>Medium</t>
        </is>
      </c>
      <c r="AB292" s="34" t="inlineStr">
        <is>
          <t>Leading calming/adaptogen sparkling brand</t>
        </is>
      </c>
      <c r="AC292" s="34" t="inlineStr">
        <is>
          <t>A sparkling drink designed to calm you down</t>
        </is>
      </c>
      <c r="AD292" s="34" t="inlineStr">
        <is>
          <t>Adaptogens and L-theanine for relaxation, not energy.</t>
        </is>
      </c>
      <c r="AE292" s="51" t="n"/>
      <c r="AF292" s="53">
        <f>IF(AND(ISNUMBER($P292),ISNUMBER($AL292),$AL292&lt;&gt;0),ROUND($P292/$AL292*100,1),"")</f>
        <v/>
      </c>
      <c r="AG292" s="54">
        <f>IF(AND(ISNUMBER($S292),ISNUMBER($AL292),$AL292&lt;&gt;0),ROUND($S292/$AL292*100,2),"")</f>
        <v/>
      </c>
      <c r="AH292" s="53">
        <f>IF(AND(ISNUMBER($Q292),ISNUMBER($AL292),$AL292&lt;&gt;0),ROUND($Q292/$AL292*100,1),"")</f>
        <v/>
      </c>
      <c r="AI292" s="48">
        <f>IF(ISNUMBER($S292),IF($S292&lt;=1,"Yes","No"),"n/a")</f>
        <v/>
      </c>
      <c r="AJ292" s="48">
        <f>IF(ISNUMBER($S292),ROUND(MAX(0,MIN(100,100-$S292*2.5-IF(ISNUMBER($T292),$T292,0)*0.12+IF($S292&lt;=1,12,0))),0),"")</f>
        <v/>
      </c>
      <c r="AK292" s="48">
        <f>IF(ISNUMBER($Q292),IF($Q292&gt;=100,20,IF($Q292&gt;=30,10,0)),0)+IF(ISNUMBER($R292),IF($R292&gt;=100,20,0),0)+IF(ISNUMBER($P292),IF($P292&gt;=150,20,IF($P292&gt;=50,12,5)),0)+IF(ISNUMBER($S292),IF($S292&lt;=1,15,0),0)</f>
        <v/>
      </c>
      <c r="AL292" s="48" t="n">
        <v>355</v>
      </c>
      <c r="AM292" s="49" t="n"/>
      <c r="AN292" s="48">
        <f>IF(AND(ISNUMBER($P292),ISNUMBER($AL292),$AL292&lt;&gt;0),IF(OR($P292&gt;180,$P292/$AL292*1000&gt;400),"Over ceiling, confirm SKU","Within"),"n/a")</f>
        <v/>
      </c>
      <c r="AO292" s="51" t="n"/>
      <c r="AP292" s="51" t="n"/>
      <c r="AQ292" s="51" t="n"/>
      <c r="AR292" s="34" t="inlineStr">
        <is>
          <t>Recalled, batch confirmed, to confirm</t>
        </is>
      </c>
      <c r="AS292" s="34" t="inlineStr">
        <is>
          <t>BLANK -&gt; requires live Amazon.ca capture</t>
        </is>
      </c>
      <c r="AT292" s="34" t="inlineStr">
        <is>
          <t>Unverified commercial data</t>
        </is>
      </c>
    </row>
    <row r="293" ht="28" customHeight="1">
      <c r="A293" s="34" t="inlineStr">
        <is>
          <t>Recess</t>
        </is>
      </c>
      <c r="B293" s="34" t="inlineStr">
        <is>
          <t>Recess Mood | Black Cherry | single 355mL</t>
        </is>
      </c>
      <c r="C293" s="34" t="inlineStr">
        <is>
          <t>3) Functional beverage (still/sparkling)</t>
        </is>
      </c>
      <c r="D293" s="34" t="inlineStr">
        <is>
          <t>355 mL can</t>
        </is>
      </c>
      <c r="E293" s="48" t="n">
        <v>1</v>
      </c>
      <c r="F293" s="49" t="n"/>
      <c r="G293" s="50">
        <f>IF(AND(ISNUMBER($F293),ISNUMBER($E293),$E293&lt;&gt;0),$F293/$E293,"")</f>
        <v/>
      </c>
      <c r="H293" s="50">
        <f>IF(AND(ISNUMBER($F293),ISNUMBER($AL293),ISNUMBER($E293),($AL293*$E293)&lt;&gt;0),$F293/($AL293*$E293)*100,"")</f>
        <v/>
      </c>
      <c r="I293" s="51" t="n"/>
      <c r="J293" s="52" t="n"/>
      <c r="K293" s="50">
        <f>IF(AND(ISNUMBER($F293),ISNUMBER($J293)),$F293*(1-$J293),"")</f>
        <v/>
      </c>
      <c r="L293" s="51" t="n"/>
      <c r="M293" s="51" t="n"/>
      <c r="N293" s="50">
        <f>IF(ISNUMBER($F293),($F293-IF(ISNUMBER($AM293),$AM293,0))*(1-IF(ISNUMBER($J293),$J293,0)),"")</f>
        <v/>
      </c>
      <c r="O293" s="34" t="inlineStr">
        <is>
          <t>Black Cherry</t>
        </is>
      </c>
      <c r="P293" s="48" t="n">
        <v>0</v>
      </c>
      <c r="Q293" s="48" t="n">
        <v>10</v>
      </c>
      <c r="R293" s="34" t="inlineStr">
        <is>
          <t>Not listed</t>
        </is>
      </c>
      <c r="S293" s="48" t="n">
        <v>1</v>
      </c>
      <c r="T293" s="48" t="n">
        <v>25</v>
      </c>
      <c r="U293" s="34" t="inlineStr">
        <is>
          <t>Agave + stevia</t>
        </is>
      </c>
      <c r="V293" s="34" t="inlineStr">
        <is>
          <t>Adaptogens + magnesium + L-theanine, calm/de stress</t>
        </is>
      </c>
      <c r="W293" s="51" t="n"/>
      <c r="X293" s="51" t="n"/>
      <c r="Y293" s="51" t="n"/>
      <c r="Z293" s="51" t="n"/>
      <c r="AA293" s="34" t="inlineStr">
        <is>
          <t>Medium</t>
        </is>
      </c>
      <c r="AB293" s="34" t="inlineStr">
        <is>
          <t>Leading calming/adaptogen sparkling brand</t>
        </is>
      </c>
      <c r="AC293" s="34" t="inlineStr">
        <is>
          <t>A sparkling drink designed to calm you down</t>
        </is>
      </c>
      <c r="AD293" s="34" t="inlineStr">
        <is>
          <t>Adaptogens and L-theanine for relaxation, not energy.</t>
        </is>
      </c>
      <c r="AE293" s="51" t="n"/>
      <c r="AF293" s="53">
        <f>IF(AND(ISNUMBER($P293),ISNUMBER($AL293),$AL293&lt;&gt;0),ROUND($P293/$AL293*100,1),"")</f>
        <v/>
      </c>
      <c r="AG293" s="54">
        <f>IF(AND(ISNUMBER($S293),ISNUMBER($AL293),$AL293&lt;&gt;0),ROUND($S293/$AL293*100,2),"")</f>
        <v/>
      </c>
      <c r="AH293" s="53">
        <f>IF(AND(ISNUMBER($Q293),ISNUMBER($AL293),$AL293&lt;&gt;0),ROUND($Q293/$AL293*100,1),"")</f>
        <v/>
      </c>
      <c r="AI293" s="48">
        <f>IF(ISNUMBER($S293),IF($S293&lt;=1,"Yes","No"),"n/a")</f>
        <v/>
      </c>
      <c r="AJ293" s="48">
        <f>IF(ISNUMBER($S293),ROUND(MAX(0,MIN(100,100-$S293*2.5-IF(ISNUMBER($T293),$T293,0)*0.12+IF($S293&lt;=1,12,0))),0),"")</f>
        <v/>
      </c>
      <c r="AK293" s="48">
        <f>IF(ISNUMBER($Q293),IF($Q293&gt;=100,20,IF($Q293&gt;=30,10,0)),0)+IF(ISNUMBER($R293),IF($R293&gt;=100,20,0),0)+IF(ISNUMBER($P293),IF($P293&gt;=150,20,IF($P293&gt;=50,12,5)),0)+IF(ISNUMBER($S293),IF($S293&lt;=1,15,0),0)</f>
        <v/>
      </c>
      <c r="AL293" s="48" t="n">
        <v>355</v>
      </c>
      <c r="AM293" s="49" t="n"/>
      <c r="AN293" s="48">
        <f>IF(AND(ISNUMBER($P293),ISNUMBER($AL293),$AL293&lt;&gt;0),IF(OR($P293&gt;180,$P293/$AL293*1000&gt;400),"Over ceiling, confirm SKU","Within"),"n/a")</f>
        <v/>
      </c>
      <c r="AO293" s="51" t="n"/>
      <c r="AP293" s="51" t="n"/>
      <c r="AQ293" s="51" t="n"/>
      <c r="AR293" s="34" t="inlineStr">
        <is>
          <t>Recalled, batch confirmed, to confirm</t>
        </is>
      </c>
      <c r="AS293" s="34" t="inlineStr">
        <is>
          <t>BLANK -&gt; requires live Amazon.ca capture</t>
        </is>
      </c>
      <c r="AT293" s="34" t="inlineStr">
        <is>
          <t>Unverified commercial data</t>
        </is>
      </c>
    </row>
    <row r="294" ht="28" customHeight="1">
      <c r="A294" s="34" t="inlineStr">
        <is>
          <t>Recess</t>
        </is>
      </c>
      <c r="B294" s="34" t="inlineStr">
        <is>
          <t>Recess Mood | Black Cherry | 8 pack 355mL</t>
        </is>
      </c>
      <c r="C294" s="34" t="inlineStr">
        <is>
          <t>3) Functional beverage (still/sparkling)</t>
        </is>
      </c>
      <c r="D294" s="34" t="inlineStr">
        <is>
          <t>355 mL can</t>
        </is>
      </c>
      <c r="E294" s="48" t="n">
        <v>8</v>
      </c>
      <c r="F294" s="49" t="n"/>
      <c r="G294" s="50">
        <f>IF(AND(ISNUMBER($F294),ISNUMBER($E294),$E294&lt;&gt;0),$F294/$E294,"")</f>
        <v/>
      </c>
      <c r="H294" s="50">
        <f>IF(AND(ISNUMBER($F294),ISNUMBER($AL294),ISNUMBER($E294),($AL294*$E294)&lt;&gt;0),$F294/($AL294*$E294)*100,"")</f>
        <v/>
      </c>
      <c r="I294" s="51" t="n"/>
      <c r="J294" s="52" t="n"/>
      <c r="K294" s="50">
        <f>IF(AND(ISNUMBER($F294),ISNUMBER($J294)),$F294*(1-$J294),"")</f>
        <v/>
      </c>
      <c r="L294" s="51" t="n"/>
      <c r="M294" s="51" t="n"/>
      <c r="N294" s="50">
        <f>IF(ISNUMBER($F294),($F294-IF(ISNUMBER($AM294),$AM294,0))*(1-IF(ISNUMBER($J294),$J294,0)),"")</f>
        <v/>
      </c>
      <c r="O294" s="34" t="inlineStr">
        <is>
          <t>Black Cherry</t>
        </is>
      </c>
      <c r="P294" s="48" t="n">
        <v>0</v>
      </c>
      <c r="Q294" s="48" t="n">
        <v>10</v>
      </c>
      <c r="R294" s="34" t="inlineStr">
        <is>
          <t>Not listed</t>
        </is>
      </c>
      <c r="S294" s="48" t="n">
        <v>1</v>
      </c>
      <c r="T294" s="48" t="n">
        <v>25</v>
      </c>
      <c r="U294" s="34" t="inlineStr">
        <is>
          <t>Agave + stevia</t>
        </is>
      </c>
      <c r="V294" s="34" t="inlineStr">
        <is>
          <t>Adaptogens + magnesium + L-theanine, calm/de stress</t>
        </is>
      </c>
      <c r="W294" s="51" t="n"/>
      <c r="X294" s="51" t="n"/>
      <c r="Y294" s="51" t="n"/>
      <c r="Z294" s="51" t="n"/>
      <c r="AA294" s="34" t="inlineStr">
        <is>
          <t>Medium</t>
        </is>
      </c>
      <c r="AB294" s="34" t="inlineStr">
        <is>
          <t>Leading calming/adaptogen sparkling brand</t>
        </is>
      </c>
      <c r="AC294" s="34" t="inlineStr">
        <is>
          <t>A sparkling drink designed to calm you down</t>
        </is>
      </c>
      <c r="AD294" s="34" t="inlineStr">
        <is>
          <t>Adaptogens and L-theanine for relaxation, not energy.</t>
        </is>
      </c>
      <c r="AE294" s="51" t="n"/>
      <c r="AF294" s="53">
        <f>IF(AND(ISNUMBER($P294),ISNUMBER($AL294),$AL294&lt;&gt;0),ROUND($P294/$AL294*100,1),"")</f>
        <v/>
      </c>
      <c r="AG294" s="54">
        <f>IF(AND(ISNUMBER($S294),ISNUMBER($AL294),$AL294&lt;&gt;0),ROUND($S294/$AL294*100,2),"")</f>
        <v/>
      </c>
      <c r="AH294" s="53">
        <f>IF(AND(ISNUMBER($Q294),ISNUMBER($AL294),$AL294&lt;&gt;0),ROUND($Q294/$AL294*100,1),"")</f>
        <v/>
      </c>
      <c r="AI294" s="48">
        <f>IF(ISNUMBER($S294),IF($S294&lt;=1,"Yes","No"),"n/a")</f>
        <v/>
      </c>
      <c r="AJ294" s="48">
        <f>IF(ISNUMBER($S294),ROUND(MAX(0,MIN(100,100-$S294*2.5-IF(ISNUMBER($T294),$T294,0)*0.12+IF($S294&lt;=1,12,0))),0),"")</f>
        <v/>
      </c>
      <c r="AK294" s="48">
        <f>IF(ISNUMBER($Q294),IF($Q294&gt;=100,20,IF($Q294&gt;=30,10,0)),0)+IF(ISNUMBER($R294),IF($R294&gt;=100,20,0),0)+IF(ISNUMBER($P294),IF($P294&gt;=150,20,IF($P294&gt;=50,12,5)),0)+IF(ISNUMBER($S294),IF($S294&lt;=1,15,0),0)</f>
        <v/>
      </c>
      <c r="AL294" s="48" t="n">
        <v>355</v>
      </c>
      <c r="AM294" s="49" t="n"/>
      <c r="AN294" s="48">
        <f>IF(AND(ISNUMBER($P294),ISNUMBER($AL294),$AL294&lt;&gt;0),IF(OR($P294&gt;180,$P294/$AL294*1000&gt;400),"Over ceiling, confirm SKU","Within"),"n/a")</f>
        <v/>
      </c>
      <c r="AO294" s="51" t="n"/>
      <c r="AP294" s="51" t="n"/>
      <c r="AQ294" s="51" t="n"/>
      <c r="AR294" s="34" t="inlineStr">
        <is>
          <t>Recalled, batch confirmed, to confirm</t>
        </is>
      </c>
      <c r="AS294" s="34" t="inlineStr">
        <is>
          <t>BLANK -&gt; requires live Amazon.ca capture</t>
        </is>
      </c>
      <c r="AT294" s="34" t="inlineStr">
        <is>
          <t>Unverified commercial data</t>
        </is>
      </c>
    </row>
    <row r="295" ht="28" customHeight="1">
      <c r="A295" s="34" t="inlineStr">
        <is>
          <t>Recess</t>
        </is>
      </c>
      <c r="B295" s="34" t="inlineStr">
        <is>
          <t>Recess Mood | Black Cherry | 12 pack 355mL</t>
        </is>
      </c>
      <c r="C295" s="34" t="inlineStr">
        <is>
          <t>3) Functional beverage (still/sparkling)</t>
        </is>
      </c>
      <c r="D295" s="34" t="inlineStr">
        <is>
          <t>355 mL can</t>
        </is>
      </c>
      <c r="E295" s="48" t="n">
        <v>12</v>
      </c>
      <c r="F295" s="49" t="n"/>
      <c r="G295" s="50">
        <f>IF(AND(ISNUMBER($F295),ISNUMBER($E295),$E295&lt;&gt;0),$F295/$E295,"")</f>
        <v/>
      </c>
      <c r="H295" s="50">
        <f>IF(AND(ISNUMBER($F295),ISNUMBER($AL295),ISNUMBER($E295),($AL295*$E295)&lt;&gt;0),$F295/($AL295*$E295)*100,"")</f>
        <v/>
      </c>
      <c r="I295" s="51" t="n"/>
      <c r="J295" s="52" t="n"/>
      <c r="K295" s="50">
        <f>IF(AND(ISNUMBER($F295),ISNUMBER($J295)),$F295*(1-$J295),"")</f>
        <v/>
      </c>
      <c r="L295" s="51" t="n"/>
      <c r="M295" s="51" t="n"/>
      <c r="N295" s="50">
        <f>IF(ISNUMBER($F295),($F295-IF(ISNUMBER($AM295),$AM295,0))*(1-IF(ISNUMBER($J295),$J295,0)),"")</f>
        <v/>
      </c>
      <c r="O295" s="34" t="inlineStr">
        <is>
          <t>Black Cherry</t>
        </is>
      </c>
      <c r="P295" s="48" t="n">
        <v>0</v>
      </c>
      <c r="Q295" s="48" t="n">
        <v>10</v>
      </c>
      <c r="R295" s="34" t="inlineStr">
        <is>
          <t>Not listed</t>
        </is>
      </c>
      <c r="S295" s="48" t="n">
        <v>1</v>
      </c>
      <c r="T295" s="48" t="n">
        <v>25</v>
      </c>
      <c r="U295" s="34" t="inlineStr">
        <is>
          <t>Agave + stevia</t>
        </is>
      </c>
      <c r="V295" s="34" t="inlineStr">
        <is>
          <t>Adaptogens + magnesium + L-theanine, calm/de stress</t>
        </is>
      </c>
      <c r="W295" s="51" t="n"/>
      <c r="X295" s="51" t="n"/>
      <c r="Y295" s="51" t="n"/>
      <c r="Z295" s="51" t="n"/>
      <c r="AA295" s="34" t="inlineStr">
        <is>
          <t>Medium</t>
        </is>
      </c>
      <c r="AB295" s="34" t="inlineStr">
        <is>
          <t>Leading calming/adaptogen sparkling brand</t>
        </is>
      </c>
      <c r="AC295" s="34" t="inlineStr">
        <is>
          <t>A sparkling drink designed to calm you down</t>
        </is>
      </c>
      <c r="AD295" s="34" t="inlineStr">
        <is>
          <t>Adaptogens and L-theanine for relaxation, not energy.</t>
        </is>
      </c>
      <c r="AE295" s="51" t="n"/>
      <c r="AF295" s="53">
        <f>IF(AND(ISNUMBER($P295),ISNUMBER($AL295),$AL295&lt;&gt;0),ROUND($P295/$AL295*100,1),"")</f>
        <v/>
      </c>
      <c r="AG295" s="54">
        <f>IF(AND(ISNUMBER($S295),ISNUMBER($AL295),$AL295&lt;&gt;0),ROUND($S295/$AL295*100,2),"")</f>
        <v/>
      </c>
      <c r="AH295" s="53">
        <f>IF(AND(ISNUMBER($Q295),ISNUMBER($AL295),$AL295&lt;&gt;0),ROUND($Q295/$AL295*100,1),"")</f>
        <v/>
      </c>
      <c r="AI295" s="48">
        <f>IF(ISNUMBER($S295),IF($S295&lt;=1,"Yes","No"),"n/a")</f>
        <v/>
      </c>
      <c r="AJ295" s="48">
        <f>IF(ISNUMBER($S295),ROUND(MAX(0,MIN(100,100-$S295*2.5-IF(ISNUMBER($T295),$T295,0)*0.12+IF($S295&lt;=1,12,0))),0),"")</f>
        <v/>
      </c>
      <c r="AK295" s="48">
        <f>IF(ISNUMBER($Q295),IF($Q295&gt;=100,20,IF($Q295&gt;=30,10,0)),0)+IF(ISNUMBER($R295),IF($R295&gt;=100,20,0),0)+IF(ISNUMBER($P295),IF($P295&gt;=150,20,IF($P295&gt;=50,12,5)),0)+IF(ISNUMBER($S295),IF($S295&lt;=1,15,0),0)</f>
        <v/>
      </c>
      <c r="AL295" s="48" t="n">
        <v>355</v>
      </c>
      <c r="AM295" s="49" t="n"/>
      <c r="AN295" s="48">
        <f>IF(AND(ISNUMBER($P295),ISNUMBER($AL295),$AL295&lt;&gt;0),IF(OR($P295&gt;180,$P295/$AL295*1000&gt;400),"Over ceiling, confirm SKU","Within"),"n/a")</f>
        <v/>
      </c>
      <c r="AO295" s="51" t="n"/>
      <c r="AP295" s="51" t="n"/>
      <c r="AQ295" s="51" t="n"/>
      <c r="AR295" s="34" t="inlineStr">
        <is>
          <t>Recalled, batch confirmed, to confirm</t>
        </is>
      </c>
      <c r="AS295" s="34" t="inlineStr">
        <is>
          <t>BLANK -&gt; requires live Amazon.ca capture</t>
        </is>
      </c>
      <c r="AT295" s="34" t="inlineStr">
        <is>
          <t>Unverified commercial data</t>
        </is>
      </c>
    </row>
    <row r="296" ht="28" customHeight="1">
      <c r="A296" s="34" t="inlineStr">
        <is>
          <t>Recess</t>
        </is>
      </c>
      <c r="B296" s="34" t="inlineStr">
        <is>
          <t>Recess Mood | Black Cherry | 15 pack 355mL</t>
        </is>
      </c>
      <c r="C296" s="34" t="inlineStr">
        <is>
          <t>3) Functional beverage (still/sparkling)</t>
        </is>
      </c>
      <c r="D296" s="34" t="inlineStr">
        <is>
          <t>355 mL can</t>
        </is>
      </c>
      <c r="E296" s="48" t="n">
        <v>15</v>
      </c>
      <c r="F296" s="49" t="n"/>
      <c r="G296" s="50">
        <f>IF(AND(ISNUMBER($F296),ISNUMBER($E296),$E296&lt;&gt;0),$F296/$E296,"")</f>
        <v/>
      </c>
      <c r="H296" s="50">
        <f>IF(AND(ISNUMBER($F296),ISNUMBER($AL296),ISNUMBER($E296),($AL296*$E296)&lt;&gt;0),$F296/($AL296*$E296)*100,"")</f>
        <v/>
      </c>
      <c r="I296" s="51" t="n"/>
      <c r="J296" s="52" t="n"/>
      <c r="K296" s="50">
        <f>IF(AND(ISNUMBER($F296),ISNUMBER($J296)),$F296*(1-$J296),"")</f>
        <v/>
      </c>
      <c r="L296" s="51" t="n"/>
      <c r="M296" s="51" t="n"/>
      <c r="N296" s="50">
        <f>IF(ISNUMBER($F296),($F296-IF(ISNUMBER($AM296),$AM296,0))*(1-IF(ISNUMBER($J296),$J296,0)),"")</f>
        <v/>
      </c>
      <c r="O296" s="34" t="inlineStr">
        <is>
          <t>Black Cherry</t>
        </is>
      </c>
      <c r="P296" s="48" t="n">
        <v>0</v>
      </c>
      <c r="Q296" s="48" t="n">
        <v>10</v>
      </c>
      <c r="R296" s="34" t="inlineStr">
        <is>
          <t>Not listed</t>
        </is>
      </c>
      <c r="S296" s="48" t="n">
        <v>1</v>
      </c>
      <c r="T296" s="48" t="n">
        <v>25</v>
      </c>
      <c r="U296" s="34" t="inlineStr">
        <is>
          <t>Agave + stevia</t>
        </is>
      </c>
      <c r="V296" s="34" t="inlineStr">
        <is>
          <t>Adaptogens + magnesium + L-theanine, calm/de stress</t>
        </is>
      </c>
      <c r="W296" s="51" t="n"/>
      <c r="X296" s="51" t="n"/>
      <c r="Y296" s="51" t="n"/>
      <c r="Z296" s="51" t="n"/>
      <c r="AA296" s="34" t="inlineStr">
        <is>
          <t>Medium</t>
        </is>
      </c>
      <c r="AB296" s="34" t="inlineStr">
        <is>
          <t>Leading calming/adaptogen sparkling brand</t>
        </is>
      </c>
      <c r="AC296" s="34" t="inlineStr">
        <is>
          <t>A sparkling drink designed to calm you down</t>
        </is>
      </c>
      <c r="AD296" s="34" t="inlineStr">
        <is>
          <t>Adaptogens and L-theanine for relaxation, not energy.</t>
        </is>
      </c>
      <c r="AE296" s="51" t="n"/>
      <c r="AF296" s="53">
        <f>IF(AND(ISNUMBER($P296),ISNUMBER($AL296),$AL296&lt;&gt;0),ROUND($P296/$AL296*100,1),"")</f>
        <v/>
      </c>
      <c r="AG296" s="54">
        <f>IF(AND(ISNUMBER($S296),ISNUMBER($AL296),$AL296&lt;&gt;0),ROUND($S296/$AL296*100,2),"")</f>
        <v/>
      </c>
      <c r="AH296" s="53">
        <f>IF(AND(ISNUMBER($Q296),ISNUMBER($AL296),$AL296&lt;&gt;0),ROUND($Q296/$AL296*100,1),"")</f>
        <v/>
      </c>
      <c r="AI296" s="48">
        <f>IF(ISNUMBER($S296),IF($S296&lt;=1,"Yes","No"),"n/a")</f>
        <v/>
      </c>
      <c r="AJ296" s="48">
        <f>IF(ISNUMBER($S296),ROUND(MAX(0,MIN(100,100-$S296*2.5-IF(ISNUMBER($T296),$T296,0)*0.12+IF($S296&lt;=1,12,0))),0),"")</f>
        <v/>
      </c>
      <c r="AK296" s="48">
        <f>IF(ISNUMBER($Q296),IF($Q296&gt;=100,20,IF($Q296&gt;=30,10,0)),0)+IF(ISNUMBER($R296),IF($R296&gt;=100,20,0),0)+IF(ISNUMBER($P296),IF($P296&gt;=150,20,IF($P296&gt;=50,12,5)),0)+IF(ISNUMBER($S296),IF($S296&lt;=1,15,0),0)</f>
        <v/>
      </c>
      <c r="AL296" s="48" t="n">
        <v>355</v>
      </c>
      <c r="AM296" s="49" t="n"/>
      <c r="AN296" s="48">
        <f>IF(AND(ISNUMBER($P296),ISNUMBER($AL296),$AL296&lt;&gt;0),IF(OR($P296&gt;180,$P296/$AL296*1000&gt;400),"Over ceiling, confirm SKU","Within"),"n/a")</f>
        <v/>
      </c>
      <c r="AO296" s="51" t="n"/>
      <c r="AP296" s="51" t="n"/>
      <c r="AQ296" s="51" t="n"/>
      <c r="AR296" s="34" t="inlineStr">
        <is>
          <t>Recalled, batch confirmed, to confirm</t>
        </is>
      </c>
      <c r="AS296" s="34" t="inlineStr">
        <is>
          <t>BLANK -&gt; requires live Amazon.ca capture</t>
        </is>
      </c>
      <c r="AT296" s="34" t="inlineStr">
        <is>
          <t>Unverified commercial data</t>
        </is>
      </c>
    </row>
    <row r="297" ht="28" customHeight="1">
      <c r="A297" s="34" t="inlineStr">
        <is>
          <t>Recess</t>
        </is>
      </c>
      <c r="B297" s="34" t="inlineStr">
        <is>
          <t>Recess Mood | Black Cherry | 18 pack 355mL</t>
        </is>
      </c>
      <c r="C297" s="34" t="inlineStr">
        <is>
          <t>3) Functional beverage (still/sparkling)</t>
        </is>
      </c>
      <c r="D297" s="34" t="inlineStr">
        <is>
          <t>355 mL can</t>
        </is>
      </c>
      <c r="E297" s="48" t="n">
        <v>18</v>
      </c>
      <c r="F297" s="49" t="n"/>
      <c r="G297" s="50">
        <f>IF(AND(ISNUMBER($F297),ISNUMBER($E297),$E297&lt;&gt;0),$F297/$E297,"")</f>
        <v/>
      </c>
      <c r="H297" s="50">
        <f>IF(AND(ISNUMBER($F297),ISNUMBER($AL297),ISNUMBER($E297),($AL297*$E297)&lt;&gt;0),$F297/($AL297*$E297)*100,"")</f>
        <v/>
      </c>
      <c r="I297" s="51" t="n"/>
      <c r="J297" s="52" t="n"/>
      <c r="K297" s="50">
        <f>IF(AND(ISNUMBER($F297),ISNUMBER($J297)),$F297*(1-$J297),"")</f>
        <v/>
      </c>
      <c r="L297" s="51" t="n"/>
      <c r="M297" s="51" t="n"/>
      <c r="N297" s="50">
        <f>IF(ISNUMBER($F297),($F297-IF(ISNUMBER($AM297),$AM297,0))*(1-IF(ISNUMBER($J297),$J297,0)),"")</f>
        <v/>
      </c>
      <c r="O297" s="34" t="inlineStr">
        <is>
          <t>Black Cherry</t>
        </is>
      </c>
      <c r="P297" s="48" t="n">
        <v>0</v>
      </c>
      <c r="Q297" s="48" t="n">
        <v>10</v>
      </c>
      <c r="R297" s="34" t="inlineStr">
        <is>
          <t>Not listed</t>
        </is>
      </c>
      <c r="S297" s="48" t="n">
        <v>1</v>
      </c>
      <c r="T297" s="48" t="n">
        <v>25</v>
      </c>
      <c r="U297" s="34" t="inlineStr">
        <is>
          <t>Agave + stevia</t>
        </is>
      </c>
      <c r="V297" s="34" t="inlineStr">
        <is>
          <t>Adaptogens + magnesium + L-theanine, calm/de stress</t>
        </is>
      </c>
      <c r="W297" s="51" t="n"/>
      <c r="X297" s="51" t="n"/>
      <c r="Y297" s="51" t="n"/>
      <c r="Z297" s="51" t="n"/>
      <c r="AA297" s="34" t="inlineStr">
        <is>
          <t>Medium</t>
        </is>
      </c>
      <c r="AB297" s="34" t="inlineStr">
        <is>
          <t>Leading calming/adaptogen sparkling brand</t>
        </is>
      </c>
      <c r="AC297" s="34" t="inlineStr">
        <is>
          <t>A sparkling drink designed to calm you down</t>
        </is>
      </c>
      <c r="AD297" s="34" t="inlineStr">
        <is>
          <t>Adaptogens and L-theanine for relaxation, not energy.</t>
        </is>
      </c>
      <c r="AE297" s="51" t="n"/>
      <c r="AF297" s="53">
        <f>IF(AND(ISNUMBER($P297),ISNUMBER($AL297),$AL297&lt;&gt;0),ROUND($P297/$AL297*100,1),"")</f>
        <v/>
      </c>
      <c r="AG297" s="54">
        <f>IF(AND(ISNUMBER($S297),ISNUMBER($AL297),$AL297&lt;&gt;0),ROUND($S297/$AL297*100,2),"")</f>
        <v/>
      </c>
      <c r="AH297" s="53">
        <f>IF(AND(ISNUMBER($Q297),ISNUMBER($AL297),$AL297&lt;&gt;0),ROUND($Q297/$AL297*100,1),"")</f>
        <v/>
      </c>
      <c r="AI297" s="48">
        <f>IF(ISNUMBER($S297),IF($S297&lt;=1,"Yes","No"),"n/a")</f>
        <v/>
      </c>
      <c r="AJ297" s="48">
        <f>IF(ISNUMBER($S297),ROUND(MAX(0,MIN(100,100-$S297*2.5-IF(ISNUMBER($T297),$T297,0)*0.12+IF($S297&lt;=1,12,0))),0),"")</f>
        <v/>
      </c>
      <c r="AK297" s="48">
        <f>IF(ISNUMBER($Q297),IF($Q297&gt;=100,20,IF($Q297&gt;=30,10,0)),0)+IF(ISNUMBER($R297),IF($R297&gt;=100,20,0),0)+IF(ISNUMBER($P297),IF($P297&gt;=150,20,IF($P297&gt;=50,12,5)),0)+IF(ISNUMBER($S297),IF($S297&lt;=1,15,0),0)</f>
        <v/>
      </c>
      <c r="AL297" s="48" t="n">
        <v>355</v>
      </c>
      <c r="AM297" s="49" t="n"/>
      <c r="AN297" s="48">
        <f>IF(AND(ISNUMBER($P297),ISNUMBER($AL297),$AL297&lt;&gt;0),IF(OR($P297&gt;180,$P297/$AL297*1000&gt;400),"Over ceiling, confirm SKU","Within"),"n/a")</f>
        <v/>
      </c>
      <c r="AO297" s="51" t="n"/>
      <c r="AP297" s="51" t="n"/>
      <c r="AQ297" s="51" t="n"/>
      <c r="AR297" s="34" t="inlineStr">
        <is>
          <t>Recalled, batch confirmed, to confirm</t>
        </is>
      </c>
      <c r="AS297" s="34" t="inlineStr">
        <is>
          <t>BLANK -&gt; requires live Amazon.ca capture</t>
        </is>
      </c>
      <c r="AT297" s="34" t="inlineStr">
        <is>
          <t>Unverified commercial data</t>
        </is>
      </c>
    </row>
    <row r="298" ht="28" customHeight="1">
      <c r="A298" s="34" t="inlineStr">
        <is>
          <t>Recess</t>
        </is>
      </c>
      <c r="B298" s="34" t="inlineStr">
        <is>
          <t>Recess Mood | Black Cherry | 24 pack 355mL</t>
        </is>
      </c>
      <c r="C298" s="34" t="inlineStr">
        <is>
          <t>3) Functional beverage (still/sparkling)</t>
        </is>
      </c>
      <c r="D298" s="34" t="inlineStr">
        <is>
          <t>355 mL can</t>
        </is>
      </c>
      <c r="E298" s="48" t="n">
        <v>24</v>
      </c>
      <c r="F298" s="49" t="n"/>
      <c r="G298" s="50">
        <f>IF(AND(ISNUMBER($F298),ISNUMBER($E298),$E298&lt;&gt;0),$F298/$E298,"")</f>
        <v/>
      </c>
      <c r="H298" s="50">
        <f>IF(AND(ISNUMBER($F298),ISNUMBER($AL298),ISNUMBER($E298),($AL298*$E298)&lt;&gt;0),$F298/($AL298*$E298)*100,"")</f>
        <v/>
      </c>
      <c r="I298" s="51" t="n"/>
      <c r="J298" s="52" t="n"/>
      <c r="K298" s="50">
        <f>IF(AND(ISNUMBER($F298),ISNUMBER($J298)),$F298*(1-$J298),"")</f>
        <v/>
      </c>
      <c r="L298" s="51" t="n"/>
      <c r="M298" s="51" t="n"/>
      <c r="N298" s="50">
        <f>IF(ISNUMBER($F298),($F298-IF(ISNUMBER($AM298),$AM298,0))*(1-IF(ISNUMBER($J298),$J298,0)),"")</f>
        <v/>
      </c>
      <c r="O298" s="34" t="inlineStr">
        <is>
          <t>Black Cherry</t>
        </is>
      </c>
      <c r="P298" s="48" t="n">
        <v>0</v>
      </c>
      <c r="Q298" s="48" t="n">
        <v>10</v>
      </c>
      <c r="R298" s="34" t="inlineStr">
        <is>
          <t>Not listed</t>
        </is>
      </c>
      <c r="S298" s="48" t="n">
        <v>1</v>
      </c>
      <c r="T298" s="48" t="n">
        <v>25</v>
      </c>
      <c r="U298" s="34" t="inlineStr">
        <is>
          <t>Agave + stevia</t>
        </is>
      </c>
      <c r="V298" s="34" t="inlineStr">
        <is>
          <t>Adaptogens + magnesium + L-theanine, calm/de stress</t>
        </is>
      </c>
      <c r="W298" s="51" t="n"/>
      <c r="X298" s="51" t="n"/>
      <c r="Y298" s="51" t="n"/>
      <c r="Z298" s="51" t="n"/>
      <c r="AA298" s="34" t="inlineStr">
        <is>
          <t>Medium</t>
        </is>
      </c>
      <c r="AB298" s="34" t="inlineStr">
        <is>
          <t>Leading calming/adaptogen sparkling brand</t>
        </is>
      </c>
      <c r="AC298" s="34" t="inlineStr">
        <is>
          <t>A sparkling drink designed to calm you down</t>
        </is>
      </c>
      <c r="AD298" s="34" t="inlineStr">
        <is>
          <t>Adaptogens and L-theanine for relaxation, not energy.</t>
        </is>
      </c>
      <c r="AE298" s="51" t="n"/>
      <c r="AF298" s="53">
        <f>IF(AND(ISNUMBER($P298),ISNUMBER($AL298),$AL298&lt;&gt;0),ROUND($P298/$AL298*100,1),"")</f>
        <v/>
      </c>
      <c r="AG298" s="54">
        <f>IF(AND(ISNUMBER($S298),ISNUMBER($AL298),$AL298&lt;&gt;0),ROUND($S298/$AL298*100,2),"")</f>
        <v/>
      </c>
      <c r="AH298" s="53">
        <f>IF(AND(ISNUMBER($Q298),ISNUMBER($AL298),$AL298&lt;&gt;0),ROUND($Q298/$AL298*100,1),"")</f>
        <v/>
      </c>
      <c r="AI298" s="48">
        <f>IF(ISNUMBER($S298),IF($S298&lt;=1,"Yes","No"),"n/a")</f>
        <v/>
      </c>
      <c r="AJ298" s="48">
        <f>IF(ISNUMBER($S298),ROUND(MAX(0,MIN(100,100-$S298*2.5-IF(ISNUMBER($T298),$T298,0)*0.12+IF($S298&lt;=1,12,0))),0),"")</f>
        <v/>
      </c>
      <c r="AK298" s="48">
        <f>IF(ISNUMBER($Q298),IF($Q298&gt;=100,20,IF($Q298&gt;=30,10,0)),0)+IF(ISNUMBER($R298),IF($R298&gt;=100,20,0),0)+IF(ISNUMBER($P298),IF($P298&gt;=150,20,IF($P298&gt;=50,12,5)),0)+IF(ISNUMBER($S298),IF($S298&lt;=1,15,0),0)</f>
        <v/>
      </c>
      <c r="AL298" s="48" t="n">
        <v>355</v>
      </c>
      <c r="AM298" s="49" t="n"/>
      <c r="AN298" s="48">
        <f>IF(AND(ISNUMBER($P298),ISNUMBER($AL298),$AL298&lt;&gt;0),IF(OR($P298&gt;180,$P298/$AL298*1000&gt;400),"Over ceiling, confirm SKU","Within"),"n/a")</f>
        <v/>
      </c>
      <c r="AO298" s="51" t="n"/>
      <c r="AP298" s="51" t="n"/>
      <c r="AQ298" s="51" t="n"/>
      <c r="AR298" s="34" t="inlineStr">
        <is>
          <t>Recalled, batch confirmed, to confirm</t>
        </is>
      </c>
      <c r="AS298" s="34" t="inlineStr">
        <is>
          <t>BLANK -&gt; requires live Amazon.ca capture</t>
        </is>
      </c>
      <c r="AT298" s="34" t="inlineStr">
        <is>
          <t>Unverified commercial data</t>
        </is>
      </c>
    </row>
    <row r="299" ht="28" customHeight="1">
      <c r="A299" s="34" t="inlineStr">
        <is>
          <t>Recess</t>
        </is>
      </c>
      <c r="B299" s="34" t="inlineStr">
        <is>
          <t>Recess Mood | Coconut Lime | single 355mL</t>
        </is>
      </c>
      <c r="C299" s="34" t="inlineStr">
        <is>
          <t>3) Functional beverage (still/sparkling)</t>
        </is>
      </c>
      <c r="D299" s="34" t="inlineStr">
        <is>
          <t>355 mL can</t>
        </is>
      </c>
      <c r="E299" s="48" t="n">
        <v>1</v>
      </c>
      <c r="F299" s="49" t="n"/>
      <c r="G299" s="50">
        <f>IF(AND(ISNUMBER($F299),ISNUMBER($E299),$E299&lt;&gt;0),$F299/$E299,"")</f>
        <v/>
      </c>
      <c r="H299" s="50">
        <f>IF(AND(ISNUMBER($F299),ISNUMBER($AL299),ISNUMBER($E299),($AL299*$E299)&lt;&gt;0),$F299/($AL299*$E299)*100,"")</f>
        <v/>
      </c>
      <c r="I299" s="51" t="n"/>
      <c r="J299" s="52" t="n"/>
      <c r="K299" s="50">
        <f>IF(AND(ISNUMBER($F299),ISNUMBER($J299)),$F299*(1-$J299),"")</f>
        <v/>
      </c>
      <c r="L299" s="51" t="n"/>
      <c r="M299" s="51" t="n"/>
      <c r="N299" s="50">
        <f>IF(ISNUMBER($F299),($F299-IF(ISNUMBER($AM299),$AM299,0))*(1-IF(ISNUMBER($J299),$J299,0)),"")</f>
        <v/>
      </c>
      <c r="O299" s="34" t="inlineStr">
        <is>
          <t>Coconut Lime</t>
        </is>
      </c>
      <c r="P299" s="48" t="n">
        <v>0</v>
      </c>
      <c r="Q299" s="48" t="n">
        <v>10</v>
      </c>
      <c r="R299" s="34" t="inlineStr">
        <is>
          <t>Not listed</t>
        </is>
      </c>
      <c r="S299" s="48" t="n">
        <v>1</v>
      </c>
      <c r="T299" s="48" t="n">
        <v>25</v>
      </c>
      <c r="U299" s="34" t="inlineStr">
        <is>
          <t>Agave + stevia</t>
        </is>
      </c>
      <c r="V299" s="34" t="inlineStr">
        <is>
          <t>Adaptogens + magnesium + L-theanine, calm/de stress</t>
        </is>
      </c>
      <c r="W299" s="51" t="n"/>
      <c r="X299" s="51" t="n"/>
      <c r="Y299" s="51" t="n"/>
      <c r="Z299" s="51" t="n"/>
      <c r="AA299" s="34" t="inlineStr">
        <is>
          <t>Medium</t>
        </is>
      </c>
      <c r="AB299" s="34" t="inlineStr">
        <is>
          <t>Leading calming/adaptogen sparkling brand</t>
        </is>
      </c>
      <c r="AC299" s="34" t="inlineStr">
        <is>
          <t>A sparkling drink designed to calm you down</t>
        </is>
      </c>
      <c r="AD299" s="34" t="inlineStr">
        <is>
          <t>Adaptogens and L-theanine for relaxation, not energy.</t>
        </is>
      </c>
      <c r="AE299" s="51" t="n"/>
      <c r="AF299" s="53">
        <f>IF(AND(ISNUMBER($P299),ISNUMBER($AL299),$AL299&lt;&gt;0),ROUND($P299/$AL299*100,1),"")</f>
        <v/>
      </c>
      <c r="AG299" s="54">
        <f>IF(AND(ISNUMBER($S299),ISNUMBER($AL299),$AL299&lt;&gt;0),ROUND($S299/$AL299*100,2),"")</f>
        <v/>
      </c>
      <c r="AH299" s="53">
        <f>IF(AND(ISNUMBER($Q299),ISNUMBER($AL299),$AL299&lt;&gt;0),ROUND($Q299/$AL299*100,1),"")</f>
        <v/>
      </c>
      <c r="AI299" s="48">
        <f>IF(ISNUMBER($S299),IF($S299&lt;=1,"Yes","No"),"n/a")</f>
        <v/>
      </c>
      <c r="AJ299" s="48">
        <f>IF(ISNUMBER($S299),ROUND(MAX(0,MIN(100,100-$S299*2.5-IF(ISNUMBER($T299),$T299,0)*0.12+IF($S299&lt;=1,12,0))),0),"")</f>
        <v/>
      </c>
      <c r="AK299" s="48">
        <f>IF(ISNUMBER($Q299),IF($Q299&gt;=100,20,IF($Q299&gt;=30,10,0)),0)+IF(ISNUMBER($R299),IF($R299&gt;=100,20,0),0)+IF(ISNUMBER($P299),IF($P299&gt;=150,20,IF($P299&gt;=50,12,5)),0)+IF(ISNUMBER($S299),IF($S299&lt;=1,15,0),0)</f>
        <v/>
      </c>
      <c r="AL299" s="48" t="n">
        <v>355</v>
      </c>
      <c r="AM299" s="49" t="n"/>
      <c r="AN299" s="48">
        <f>IF(AND(ISNUMBER($P299),ISNUMBER($AL299),$AL299&lt;&gt;0),IF(OR($P299&gt;180,$P299/$AL299*1000&gt;400),"Over ceiling, confirm SKU","Within"),"n/a")</f>
        <v/>
      </c>
      <c r="AO299" s="51" t="n"/>
      <c r="AP299" s="51" t="n"/>
      <c r="AQ299" s="51" t="n"/>
      <c r="AR299" s="34" t="inlineStr">
        <is>
          <t>Recalled, batch confirmed, to confirm</t>
        </is>
      </c>
      <c r="AS299" s="34" t="inlineStr">
        <is>
          <t>BLANK -&gt; requires live Amazon.ca capture</t>
        </is>
      </c>
      <c r="AT299" s="34" t="inlineStr">
        <is>
          <t>Unverified commercial data</t>
        </is>
      </c>
    </row>
    <row r="300" ht="28" customHeight="1">
      <c r="A300" s="34" t="inlineStr">
        <is>
          <t>Recess</t>
        </is>
      </c>
      <c r="B300" s="34" t="inlineStr">
        <is>
          <t>Recess Mood | Coconut Lime | 8 pack 355mL</t>
        </is>
      </c>
      <c r="C300" s="34" t="inlineStr">
        <is>
          <t>3) Functional beverage (still/sparkling)</t>
        </is>
      </c>
      <c r="D300" s="34" t="inlineStr">
        <is>
          <t>355 mL can</t>
        </is>
      </c>
      <c r="E300" s="48" t="n">
        <v>8</v>
      </c>
      <c r="F300" s="49" t="n"/>
      <c r="G300" s="50">
        <f>IF(AND(ISNUMBER($F300),ISNUMBER($E300),$E300&lt;&gt;0),$F300/$E300,"")</f>
        <v/>
      </c>
      <c r="H300" s="50">
        <f>IF(AND(ISNUMBER($F300),ISNUMBER($AL300),ISNUMBER($E300),($AL300*$E300)&lt;&gt;0),$F300/($AL300*$E300)*100,"")</f>
        <v/>
      </c>
      <c r="I300" s="51" t="n"/>
      <c r="J300" s="52" t="n"/>
      <c r="K300" s="50">
        <f>IF(AND(ISNUMBER($F300),ISNUMBER($J300)),$F300*(1-$J300),"")</f>
        <v/>
      </c>
      <c r="L300" s="51" t="n"/>
      <c r="M300" s="51" t="n"/>
      <c r="N300" s="50">
        <f>IF(ISNUMBER($F300),($F300-IF(ISNUMBER($AM300),$AM300,0))*(1-IF(ISNUMBER($J300),$J300,0)),"")</f>
        <v/>
      </c>
      <c r="O300" s="34" t="inlineStr">
        <is>
          <t>Coconut Lime</t>
        </is>
      </c>
      <c r="P300" s="48" t="n">
        <v>0</v>
      </c>
      <c r="Q300" s="48" t="n">
        <v>10</v>
      </c>
      <c r="R300" s="34" t="inlineStr">
        <is>
          <t>Not listed</t>
        </is>
      </c>
      <c r="S300" s="48" t="n">
        <v>1</v>
      </c>
      <c r="T300" s="48" t="n">
        <v>25</v>
      </c>
      <c r="U300" s="34" t="inlineStr">
        <is>
          <t>Agave + stevia</t>
        </is>
      </c>
      <c r="V300" s="34" t="inlineStr">
        <is>
          <t>Adaptogens + magnesium + L-theanine, calm/de stress</t>
        </is>
      </c>
      <c r="W300" s="51" t="n"/>
      <c r="X300" s="51" t="n"/>
      <c r="Y300" s="51" t="n"/>
      <c r="Z300" s="51" t="n"/>
      <c r="AA300" s="34" t="inlineStr">
        <is>
          <t>Medium</t>
        </is>
      </c>
      <c r="AB300" s="34" t="inlineStr">
        <is>
          <t>Leading calming/adaptogen sparkling brand</t>
        </is>
      </c>
      <c r="AC300" s="34" t="inlineStr">
        <is>
          <t>A sparkling drink designed to calm you down</t>
        </is>
      </c>
      <c r="AD300" s="34" t="inlineStr">
        <is>
          <t>Adaptogens and L-theanine for relaxation, not energy.</t>
        </is>
      </c>
      <c r="AE300" s="51" t="n"/>
      <c r="AF300" s="53">
        <f>IF(AND(ISNUMBER($P300),ISNUMBER($AL300),$AL300&lt;&gt;0),ROUND($P300/$AL300*100,1),"")</f>
        <v/>
      </c>
      <c r="AG300" s="54">
        <f>IF(AND(ISNUMBER($S300),ISNUMBER($AL300),$AL300&lt;&gt;0),ROUND($S300/$AL300*100,2),"")</f>
        <v/>
      </c>
      <c r="AH300" s="53">
        <f>IF(AND(ISNUMBER($Q300),ISNUMBER($AL300),$AL300&lt;&gt;0),ROUND($Q300/$AL300*100,1),"")</f>
        <v/>
      </c>
      <c r="AI300" s="48">
        <f>IF(ISNUMBER($S300),IF($S300&lt;=1,"Yes","No"),"n/a")</f>
        <v/>
      </c>
      <c r="AJ300" s="48">
        <f>IF(ISNUMBER($S300),ROUND(MAX(0,MIN(100,100-$S300*2.5-IF(ISNUMBER($T300),$T300,0)*0.12+IF($S300&lt;=1,12,0))),0),"")</f>
        <v/>
      </c>
      <c r="AK300" s="48">
        <f>IF(ISNUMBER($Q300),IF($Q300&gt;=100,20,IF($Q300&gt;=30,10,0)),0)+IF(ISNUMBER($R300),IF($R300&gt;=100,20,0),0)+IF(ISNUMBER($P300),IF($P300&gt;=150,20,IF($P300&gt;=50,12,5)),0)+IF(ISNUMBER($S300),IF($S300&lt;=1,15,0),0)</f>
        <v/>
      </c>
      <c r="AL300" s="48" t="n">
        <v>355</v>
      </c>
      <c r="AM300" s="49" t="n"/>
      <c r="AN300" s="48">
        <f>IF(AND(ISNUMBER($P300),ISNUMBER($AL300),$AL300&lt;&gt;0),IF(OR($P300&gt;180,$P300/$AL300*1000&gt;400),"Over ceiling, confirm SKU","Within"),"n/a")</f>
        <v/>
      </c>
      <c r="AO300" s="51" t="n"/>
      <c r="AP300" s="51" t="n"/>
      <c r="AQ300" s="51" t="n"/>
      <c r="AR300" s="34" t="inlineStr">
        <is>
          <t>Recalled, batch confirmed, to confirm</t>
        </is>
      </c>
      <c r="AS300" s="34" t="inlineStr">
        <is>
          <t>BLANK -&gt; requires live Amazon.ca capture</t>
        </is>
      </c>
      <c r="AT300" s="34" t="inlineStr">
        <is>
          <t>Unverified commercial data</t>
        </is>
      </c>
    </row>
    <row r="301" ht="28" customHeight="1">
      <c r="A301" s="34" t="inlineStr">
        <is>
          <t>Recess</t>
        </is>
      </c>
      <c r="B301" s="34" t="inlineStr">
        <is>
          <t>Recess Mood | Coconut Lime | 12 pack 355mL</t>
        </is>
      </c>
      <c r="C301" s="34" t="inlineStr">
        <is>
          <t>3) Functional beverage (still/sparkling)</t>
        </is>
      </c>
      <c r="D301" s="34" t="inlineStr">
        <is>
          <t>355 mL can</t>
        </is>
      </c>
      <c r="E301" s="48" t="n">
        <v>12</v>
      </c>
      <c r="F301" s="49" t="n"/>
      <c r="G301" s="50">
        <f>IF(AND(ISNUMBER($F301),ISNUMBER($E301),$E301&lt;&gt;0),$F301/$E301,"")</f>
        <v/>
      </c>
      <c r="H301" s="50">
        <f>IF(AND(ISNUMBER($F301),ISNUMBER($AL301),ISNUMBER($E301),($AL301*$E301)&lt;&gt;0),$F301/($AL301*$E301)*100,"")</f>
        <v/>
      </c>
      <c r="I301" s="51" t="n"/>
      <c r="J301" s="52" t="n"/>
      <c r="K301" s="50">
        <f>IF(AND(ISNUMBER($F301),ISNUMBER($J301)),$F301*(1-$J301),"")</f>
        <v/>
      </c>
      <c r="L301" s="51" t="n"/>
      <c r="M301" s="51" t="n"/>
      <c r="N301" s="50">
        <f>IF(ISNUMBER($F301),($F301-IF(ISNUMBER($AM301),$AM301,0))*(1-IF(ISNUMBER($J301),$J301,0)),"")</f>
        <v/>
      </c>
      <c r="O301" s="34" t="inlineStr">
        <is>
          <t>Coconut Lime</t>
        </is>
      </c>
      <c r="P301" s="48" t="n">
        <v>0</v>
      </c>
      <c r="Q301" s="48" t="n">
        <v>10</v>
      </c>
      <c r="R301" s="34" t="inlineStr">
        <is>
          <t>Not listed</t>
        </is>
      </c>
      <c r="S301" s="48" t="n">
        <v>1</v>
      </c>
      <c r="T301" s="48" t="n">
        <v>25</v>
      </c>
      <c r="U301" s="34" t="inlineStr">
        <is>
          <t>Agave + stevia</t>
        </is>
      </c>
      <c r="V301" s="34" t="inlineStr">
        <is>
          <t>Adaptogens + magnesium + L-theanine, calm/de stress</t>
        </is>
      </c>
      <c r="W301" s="51" t="n"/>
      <c r="X301" s="51" t="n"/>
      <c r="Y301" s="51" t="n"/>
      <c r="Z301" s="51" t="n"/>
      <c r="AA301" s="34" t="inlineStr">
        <is>
          <t>Medium</t>
        </is>
      </c>
      <c r="AB301" s="34" t="inlineStr">
        <is>
          <t>Leading calming/adaptogen sparkling brand</t>
        </is>
      </c>
      <c r="AC301" s="34" t="inlineStr">
        <is>
          <t>A sparkling drink designed to calm you down</t>
        </is>
      </c>
      <c r="AD301" s="34" t="inlineStr">
        <is>
          <t>Adaptogens and L-theanine for relaxation, not energy.</t>
        </is>
      </c>
      <c r="AE301" s="51" t="n"/>
      <c r="AF301" s="53">
        <f>IF(AND(ISNUMBER($P301),ISNUMBER($AL301),$AL301&lt;&gt;0),ROUND($P301/$AL301*100,1),"")</f>
        <v/>
      </c>
      <c r="AG301" s="54">
        <f>IF(AND(ISNUMBER($S301),ISNUMBER($AL301),$AL301&lt;&gt;0),ROUND($S301/$AL301*100,2),"")</f>
        <v/>
      </c>
      <c r="AH301" s="53">
        <f>IF(AND(ISNUMBER($Q301),ISNUMBER($AL301),$AL301&lt;&gt;0),ROUND($Q301/$AL301*100,1),"")</f>
        <v/>
      </c>
      <c r="AI301" s="48">
        <f>IF(ISNUMBER($S301),IF($S301&lt;=1,"Yes","No"),"n/a")</f>
        <v/>
      </c>
      <c r="AJ301" s="48">
        <f>IF(ISNUMBER($S301),ROUND(MAX(0,MIN(100,100-$S301*2.5-IF(ISNUMBER($T301),$T301,0)*0.12+IF($S301&lt;=1,12,0))),0),"")</f>
        <v/>
      </c>
      <c r="AK301" s="48">
        <f>IF(ISNUMBER($Q301),IF($Q301&gt;=100,20,IF($Q301&gt;=30,10,0)),0)+IF(ISNUMBER($R301),IF($R301&gt;=100,20,0),0)+IF(ISNUMBER($P301),IF($P301&gt;=150,20,IF($P301&gt;=50,12,5)),0)+IF(ISNUMBER($S301),IF($S301&lt;=1,15,0),0)</f>
        <v/>
      </c>
      <c r="AL301" s="48" t="n">
        <v>355</v>
      </c>
      <c r="AM301" s="49" t="n"/>
      <c r="AN301" s="48">
        <f>IF(AND(ISNUMBER($P301),ISNUMBER($AL301),$AL301&lt;&gt;0),IF(OR($P301&gt;180,$P301/$AL301*1000&gt;400),"Over ceiling, confirm SKU","Within"),"n/a")</f>
        <v/>
      </c>
      <c r="AO301" s="51" t="n"/>
      <c r="AP301" s="51" t="n"/>
      <c r="AQ301" s="51" t="n"/>
      <c r="AR301" s="34" t="inlineStr">
        <is>
          <t>Recalled, batch confirmed, to confirm</t>
        </is>
      </c>
      <c r="AS301" s="34" t="inlineStr">
        <is>
          <t>BLANK -&gt; requires live Amazon.ca capture</t>
        </is>
      </c>
      <c r="AT301" s="34" t="inlineStr">
        <is>
          <t>Unverified commercial data</t>
        </is>
      </c>
    </row>
    <row r="302" ht="28" customHeight="1">
      <c r="A302" s="34" t="inlineStr">
        <is>
          <t>Recess</t>
        </is>
      </c>
      <c r="B302" s="34" t="inlineStr">
        <is>
          <t>Recess Mood | Coconut Lime | 15 pack 355mL</t>
        </is>
      </c>
      <c r="C302" s="34" t="inlineStr">
        <is>
          <t>3) Functional beverage (still/sparkling)</t>
        </is>
      </c>
      <c r="D302" s="34" t="inlineStr">
        <is>
          <t>355 mL can</t>
        </is>
      </c>
      <c r="E302" s="48" t="n">
        <v>15</v>
      </c>
      <c r="F302" s="49" t="n"/>
      <c r="G302" s="50">
        <f>IF(AND(ISNUMBER($F302),ISNUMBER($E302),$E302&lt;&gt;0),$F302/$E302,"")</f>
        <v/>
      </c>
      <c r="H302" s="50">
        <f>IF(AND(ISNUMBER($F302),ISNUMBER($AL302),ISNUMBER($E302),($AL302*$E302)&lt;&gt;0),$F302/($AL302*$E302)*100,"")</f>
        <v/>
      </c>
      <c r="I302" s="51" t="n"/>
      <c r="J302" s="52" t="n"/>
      <c r="K302" s="50">
        <f>IF(AND(ISNUMBER($F302),ISNUMBER($J302)),$F302*(1-$J302),"")</f>
        <v/>
      </c>
      <c r="L302" s="51" t="n"/>
      <c r="M302" s="51" t="n"/>
      <c r="N302" s="50">
        <f>IF(ISNUMBER($F302),($F302-IF(ISNUMBER($AM302),$AM302,0))*(1-IF(ISNUMBER($J302),$J302,0)),"")</f>
        <v/>
      </c>
      <c r="O302" s="34" t="inlineStr">
        <is>
          <t>Coconut Lime</t>
        </is>
      </c>
      <c r="P302" s="48" t="n">
        <v>0</v>
      </c>
      <c r="Q302" s="48" t="n">
        <v>10</v>
      </c>
      <c r="R302" s="34" t="inlineStr">
        <is>
          <t>Not listed</t>
        </is>
      </c>
      <c r="S302" s="48" t="n">
        <v>1</v>
      </c>
      <c r="T302" s="48" t="n">
        <v>25</v>
      </c>
      <c r="U302" s="34" t="inlineStr">
        <is>
          <t>Agave + stevia</t>
        </is>
      </c>
      <c r="V302" s="34" t="inlineStr">
        <is>
          <t>Adaptogens + magnesium + L-theanine, calm/de stress</t>
        </is>
      </c>
      <c r="W302" s="51" t="n"/>
      <c r="X302" s="51" t="n"/>
      <c r="Y302" s="51" t="n"/>
      <c r="Z302" s="51" t="n"/>
      <c r="AA302" s="34" t="inlineStr">
        <is>
          <t>Medium</t>
        </is>
      </c>
      <c r="AB302" s="34" t="inlineStr">
        <is>
          <t>Leading calming/adaptogen sparkling brand</t>
        </is>
      </c>
      <c r="AC302" s="34" t="inlineStr">
        <is>
          <t>A sparkling drink designed to calm you down</t>
        </is>
      </c>
      <c r="AD302" s="34" t="inlineStr">
        <is>
          <t>Adaptogens and L-theanine for relaxation, not energy.</t>
        </is>
      </c>
      <c r="AE302" s="51" t="n"/>
      <c r="AF302" s="53">
        <f>IF(AND(ISNUMBER($P302),ISNUMBER($AL302),$AL302&lt;&gt;0),ROUND($P302/$AL302*100,1),"")</f>
        <v/>
      </c>
      <c r="AG302" s="54">
        <f>IF(AND(ISNUMBER($S302),ISNUMBER($AL302),$AL302&lt;&gt;0),ROUND($S302/$AL302*100,2),"")</f>
        <v/>
      </c>
      <c r="AH302" s="53">
        <f>IF(AND(ISNUMBER($Q302),ISNUMBER($AL302),$AL302&lt;&gt;0),ROUND($Q302/$AL302*100,1),"")</f>
        <v/>
      </c>
      <c r="AI302" s="48">
        <f>IF(ISNUMBER($S302),IF($S302&lt;=1,"Yes","No"),"n/a")</f>
        <v/>
      </c>
      <c r="AJ302" s="48">
        <f>IF(ISNUMBER($S302),ROUND(MAX(0,MIN(100,100-$S302*2.5-IF(ISNUMBER($T302),$T302,0)*0.12+IF($S302&lt;=1,12,0))),0),"")</f>
        <v/>
      </c>
      <c r="AK302" s="48">
        <f>IF(ISNUMBER($Q302),IF($Q302&gt;=100,20,IF($Q302&gt;=30,10,0)),0)+IF(ISNUMBER($R302),IF($R302&gt;=100,20,0),0)+IF(ISNUMBER($P302),IF($P302&gt;=150,20,IF($P302&gt;=50,12,5)),0)+IF(ISNUMBER($S302),IF($S302&lt;=1,15,0),0)</f>
        <v/>
      </c>
      <c r="AL302" s="48" t="n">
        <v>355</v>
      </c>
      <c r="AM302" s="49" t="n"/>
      <c r="AN302" s="48">
        <f>IF(AND(ISNUMBER($P302),ISNUMBER($AL302),$AL302&lt;&gt;0),IF(OR($P302&gt;180,$P302/$AL302*1000&gt;400),"Over ceiling, confirm SKU","Within"),"n/a")</f>
        <v/>
      </c>
      <c r="AO302" s="51" t="n"/>
      <c r="AP302" s="51" t="n"/>
      <c r="AQ302" s="51" t="n"/>
      <c r="AR302" s="34" t="inlineStr">
        <is>
          <t>Recalled, batch confirmed, to confirm</t>
        </is>
      </c>
      <c r="AS302" s="34" t="inlineStr">
        <is>
          <t>BLANK -&gt; requires live Amazon.ca capture</t>
        </is>
      </c>
      <c r="AT302" s="34" t="inlineStr">
        <is>
          <t>Unverified commercial data</t>
        </is>
      </c>
    </row>
    <row r="303" ht="28" customHeight="1">
      <c r="A303" s="34" t="inlineStr">
        <is>
          <t>Recess</t>
        </is>
      </c>
      <c r="B303" s="34" t="inlineStr">
        <is>
          <t>Recess Mood | Coconut Lime | 18 pack 355mL</t>
        </is>
      </c>
      <c r="C303" s="34" t="inlineStr">
        <is>
          <t>3) Functional beverage (still/sparkling)</t>
        </is>
      </c>
      <c r="D303" s="34" t="inlineStr">
        <is>
          <t>355 mL can</t>
        </is>
      </c>
      <c r="E303" s="48" t="n">
        <v>18</v>
      </c>
      <c r="F303" s="49" t="n"/>
      <c r="G303" s="50">
        <f>IF(AND(ISNUMBER($F303),ISNUMBER($E303),$E303&lt;&gt;0),$F303/$E303,"")</f>
        <v/>
      </c>
      <c r="H303" s="50">
        <f>IF(AND(ISNUMBER($F303),ISNUMBER($AL303),ISNUMBER($E303),($AL303*$E303)&lt;&gt;0),$F303/($AL303*$E303)*100,"")</f>
        <v/>
      </c>
      <c r="I303" s="51" t="n"/>
      <c r="J303" s="52" t="n"/>
      <c r="K303" s="50">
        <f>IF(AND(ISNUMBER($F303),ISNUMBER($J303)),$F303*(1-$J303),"")</f>
        <v/>
      </c>
      <c r="L303" s="51" t="n"/>
      <c r="M303" s="51" t="n"/>
      <c r="N303" s="50">
        <f>IF(ISNUMBER($F303),($F303-IF(ISNUMBER($AM303),$AM303,0))*(1-IF(ISNUMBER($J303),$J303,0)),"")</f>
        <v/>
      </c>
      <c r="O303" s="34" t="inlineStr">
        <is>
          <t>Coconut Lime</t>
        </is>
      </c>
      <c r="P303" s="48" t="n">
        <v>0</v>
      </c>
      <c r="Q303" s="48" t="n">
        <v>10</v>
      </c>
      <c r="R303" s="34" t="inlineStr">
        <is>
          <t>Not listed</t>
        </is>
      </c>
      <c r="S303" s="48" t="n">
        <v>1</v>
      </c>
      <c r="T303" s="48" t="n">
        <v>25</v>
      </c>
      <c r="U303" s="34" t="inlineStr">
        <is>
          <t>Agave + stevia</t>
        </is>
      </c>
      <c r="V303" s="34" t="inlineStr">
        <is>
          <t>Adaptogens + magnesium + L-theanine, calm/de stress</t>
        </is>
      </c>
      <c r="W303" s="51" t="n"/>
      <c r="X303" s="51" t="n"/>
      <c r="Y303" s="51" t="n"/>
      <c r="Z303" s="51" t="n"/>
      <c r="AA303" s="34" t="inlineStr">
        <is>
          <t>Medium</t>
        </is>
      </c>
      <c r="AB303" s="34" t="inlineStr">
        <is>
          <t>Leading calming/adaptogen sparkling brand</t>
        </is>
      </c>
      <c r="AC303" s="34" t="inlineStr">
        <is>
          <t>A sparkling drink designed to calm you down</t>
        </is>
      </c>
      <c r="AD303" s="34" t="inlineStr">
        <is>
          <t>Adaptogens and L-theanine for relaxation, not energy.</t>
        </is>
      </c>
      <c r="AE303" s="51" t="n"/>
      <c r="AF303" s="53">
        <f>IF(AND(ISNUMBER($P303),ISNUMBER($AL303),$AL303&lt;&gt;0),ROUND($P303/$AL303*100,1),"")</f>
        <v/>
      </c>
      <c r="AG303" s="54">
        <f>IF(AND(ISNUMBER($S303),ISNUMBER($AL303),$AL303&lt;&gt;0),ROUND($S303/$AL303*100,2),"")</f>
        <v/>
      </c>
      <c r="AH303" s="53">
        <f>IF(AND(ISNUMBER($Q303),ISNUMBER($AL303),$AL303&lt;&gt;0),ROUND($Q303/$AL303*100,1),"")</f>
        <v/>
      </c>
      <c r="AI303" s="48">
        <f>IF(ISNUMBER($S303),IF($S303&lt;=1,"Yes","No"),"n/a")</f>
        <v/>
      </c>
      <c r="AJ303" s="48">
        <f>IF(ISNUMBER($S303),ROUND(MAX(0,MIN(100,100-$S303*2.5-IF(ISNUMBER($T303),$T303,0)*0.12+IF($S303&lt;=1,12,0))),0),"")</f>
        <v/>
      </c>
      <c r="AK303" s="48">
        <f>IF(ISNUMBER($Q303),IF($Q303&gt;=100,20,IF($Q303&gt;=30,10,0)),0)+IF(ISNUMBER($R303),IF($R303&gt;=100,20,0),0)+IF(ISNUMBER($P303),IF($P303&gt;=150,20,IF($P303&gt;=50,12,5)),0)+IF(ISNUMBER($S303),IF($S303&lt;=1,15,0),0)</f>
        <v/>
      </c>
      <c r="AL303" s="48" t="n">
        <v>355</v>
      </c>
      <c r="AM303" s="49" t="n"/>
      <c r="AN303" s="48">
        <f>IF(AND(ISNUMBER($P303),ISNUMBER($AL303),$AL303&lt;&gt;0),IF(OR($P303&gt;180,$P303/$AL303*1000&gt;400),"Over ceiling, confirm SKU","Within"),"n/a")</f>
        <v/>
      </c>
      <c r="AO303" s="51" t="n"/>
      <c r="AP303" s="51" t="n"/>
      <c r="AQ303" s="51" t="n"/>
      <c r="AR303" s="34" t="inlineStr">
        <is>
          <t>Recalled, batch confirmed, to confirm</t>
        </is>
      </c>
      <c r="AS303" s="34" t="inlineStr">
        <is>
          <t>BLANK -&gt; requires live Amazon.ca capture</t>
        </is>
      </c>
      <c r="AT303" s="34" t="inlineStr">
        <is>
          <t>Unverified commercial data</t>
        </is>
      </c>
    </row>
    <row r="304" ht="28" customHeight="1">
      <c r="A304" s="34" t="inlineStr">
        <is>
          <t>Recess</t>
        </is>
      </c>
      <c r="B304" s="34" t="inlineStr">
        <is>
          <t>Recess Mood | Coconut Lime | 24 pack 355mL</t>
        </is>
      </c>
      <c r="C304" s="34" t="inlineStr">
        <is>
          <t>3) Functional beverage (still/sparkling)</t>
        </is>
      </c>
      <c r="D304" s="34" t="inlineStr">
        <is>
          <t>355 mL can</t>
        </is>
      </c>
      <c r="E304" s="48" t="n">
        <v>24</v>
      </c>
      <c r="F304" s="49" t="n"/>
      <c r="G304" s="50">
        <f>IF(AND(ISNUMBER($F304),ISNUMBER($E304),$E304&lt;&gt;0),$F304/$E304,"")</f>
        <v/>
      </c>
      <c r="H304" s="50">
        <f>IF(AND(ISNUMBER($F304),ISNUMBER($AL304),ISNUMBER($E304),($AL304*$E304)&lt;&gt;0),$F304/($AL304*$E304)*100,"")</f>
        <v/>
      </c>
      <c r="I304" s="51" t="n"/>
      <c r="J304" s="52" t="n"/>
      <c r="K304" s="50">
        <f>IF(AND(ISNUMBER($F304),ISNUMBER($J304)),$F304*(1-$J304),"")</f>
        <v/>
      </c>
      <c r="L304" s="51" t="n"/>
      <c r="M304" s="51" t="n"/>
      <c r="N304" s="50">
        <f>IF(ISNUMBER($F304),($F304-IF(ISNUMBER($AM304),$AM304,0))*(1-IF(ISNUMBER($J304),$J304,0)),"")</f>
        <v/>
      </c>
      <c r="O304" s="34" t="inlineStr">
        <is>
          <t>Coconut Lime</t>
        </is>
      </c>
      <c r="P304" s="48" t="n">
        <v>0</v>
      </c>
      <c r="Q304" s="48" t="n">
        <v>10</v>
      </c>
      <c r="R304" s="34" t="inlineStr">
        <is>
          <t>Not listed</t>
        </is>
      </c>
      <c r="S304" s="48" t="n">
        <v>1</v>
      </c>
      <c r="T304" s="48" t="n">
        <v>25</v>
      </c>
      <c r="U304" s="34" t="inlineStr">
        <is>
          <t>Agave + stevia</t>
        </is>
      </c>
      <c r="V304" s="34" t="inlineStr">
        <is>
          <t>Adaptogens + magnesium + L-theanine, calm/de stress</t>
        </is>
      </c>
      <c r="W304" s="51" t="n"/>
      <c r="X304" s="51" t="n"/>
      <c r="Y304" s="51" t="n"/>
      <c r="Z304" s="51" t="n"/>
      <c r="AA304" s="34" t="inlineStr">
        <is>
          <t>Medium</t>
        </is>
      </c>
      <c r="AB304" s="34" t="inlineStr">
        <is>
          <t>Leading calming/adaptogen sparkling brand</t>
        </is>
      </c>
      <c r="AC304" s="34" t="inlineStr">
        <is>
          <t>A sparkling drink designed to calm you down</t>
        </is>
      </c>
      <c r="AD304" s="34" t="inlineStr">
        <is>
          <t>Adaptogens and L-theanine for relaxation, not energy.</t>
        </is>
      </c>
      <c r="AE304" s="51" t="n"/>
      <c r="AF304" s="53">
        <f>IF(AND(ISNUMBER($P304),ISNUMBER($AL304),$AL304&lt;&gt;0),ROUND($P304/$AL304*100,1),"")</f>
        <v/>
      </c>
      <c r="AG304" s="54">
        <f>IF(AND(ISNUMBER($S304),ISNUMBER($AL304),$AL304&lt;&gt;0),ROUND($S304/$AL304*100,2),"")</f>
        <v/>
      </c>
      <c r="AH304" s="53">
        <f>IF(AND(ISNUMBER($Q304),ISNUMBER($AL304),$AL304&lt;&gt;0),ROUND($Q304/$AL304*100,1),"")</f>
        <v/>
      </c>
      <c r="AI304" s="48">
        <f>IF(ISNUMBER($S304),IF($S304&lt;=1,"Yes","No"),"n/a")</f>
        <v/>
      </c>
      <c r="AJ304" s="48">
        <f>IF(ISNUMBER($S304),ROUND(MAX(0,MIN(100,100-$S304*2.5-IF(ISNUMBER($T304),$T304,0)*0.12+IF($S304&lt;=1,12,0))),0),"")</f>
        <v/>
      </c>
      <c r="AK304" s="48">
        <f>IF(ISNUMBER($Q304),IF($Q304&gt;=100,20,IF($Q304&gt;=30,10,0)),0)+IF(ISNUMBER($R304),IF($R304&gt;=100,20,0),0)+IF(ISNUMBER($P304),IF($P304&gt;=150,20,IF($P304&gt;=50,12,5)),0)+IF(ISNUMBER($S304),IF($S304&lt;=1,15,0),0)</f>
        <v/>
      </c>
      <c r="AL304" s="48" t="n">
        <v>355</v>
      </c>
      <c r="AM304" s="49" t="n"/>
      <c r="AN304" s="48">
        <f>IF(AND(ISNUMBER($P304),ISNUMBER($AL304),$AL304&lt;&gt;0),IF(OR($P304&gt;180,$P304/$AL304*1000&gt;400),"Over ceiling, confirm SKU","Within"),"n/a")</f>
        <v/>
      </c>
      <c r="AO304" s="51" t="n"/>
      <c r="AP304" s="51" t="n"/>
      <c r="AQ304" s="51" t="n"/>
      <c r="AR304" s="34" t="inlineStr">
        <is>
          <t>Recalled, batch confirmed, to confirm</t>
        </is>
      </c>
      <c r="AS304" s="34" t="inlineStr">
        <is>
          <t>BLANK -&gt; requires live Amazon.ca capture</t>
        </is>
      </c>
      <c r="AT304" s="34" t="inlineStr">
        <is>
          <t>Unverified commercial data</t>
        </is>
      </c>
    </row>
    <row r="305" ht="28" customHeight="1">
      <c r="A305" s="34" t="inlineStr">
        <is>
          <t>Protein2o</t>
        </is>
      </c>
      <c r="B305" s="34" t="inlineStr">
        <is>
          <t>Protein2o Protein Infused Water | Wild Cherry | single 500mL</t>
        </is>
      </c>
      <c r="C305" s="34" t="inlineStr">
        <is>
          <t>3) Functional beverage (still/sparkling)</t>
        </is>
      </c>
      <c r="D305" s="34" t="inlineStr">
        <is>
          <t>500 mL bottle</t>
        </is>
      </c>
      <c r="E305" s="48" t="n">
        <v>1</v>
      </c>
      <c r="F305" s="49" t="n"/>
      <c r="G305" s="50">
        <f>IF(AND(ISNUMBER($F305),ISNUMBER($E305),$E305&lt;&gt;0),$F305/$E305,"")</f>
        <v/>
      </c>
      <c r="H305" s="50">
        <f>IF(AND(ISNUMBER($F305),ISNUMBER($AL305),ISNUMBER($E305),($AL305*$E305)&lt;&gt;0),$F305/($AL305*$E305)*100,"")</f>
        <v/>
      </c>
      <c r="I305" s="51" t="n"/>
      <c r="J305" s="52" t="n"/>
      <c r="K305" s="50">
        <f>IF(AND(ISNUMBER($F305),ISNUMBER($J305)),$F305*(1-$J305),"")</f>
        <v/>
      </c>
      <c r="L305" s="51" t="n"/>
      <c r="M305" s="51" t="n"/>
      <c r="N305" s="50">
        <f>IF(ISNUMBER($F305),($F305-IF(ISNUMBER($AM305),$AM305,0))*(1-IF(ISNUMBER($J305),$J305,0)),"")</f>
        <v/>
      </c>
      <c r="O305" s="34" t="inlineStr">
        <is>
          <t>Wild Cherry</t>
        </is>
      </c>
      <c r="P305" s="48" t="n">
        <v>0</v>
      </c>
      <c r="Q305" s="48" t="n">
        <v>120</v>
      </c>
      <c r="R305" s="34" t="inlineStr">
        <is>
          <t>Not listed</t>
        </is>
      </c>
      <c r="S305" s="48" t="n">
        <v>1</v>
      </c>
      <c r="T305" s="48" t="n">
        <v>70</v>
      </c>
      <c r="U305" s="34" t="inlineStr">
        <is>
          <t>Sucralose + acesulfame-K</t>
        </is>
      </c>
      <c r="V305" s="34" t="inlineStr">
        <is>
          <t>15 g whey protein isolate, electrolytes, low calorie</t>
        </is>
      </c>
      <c r="W305" s="51" t="n"/>
      <c r="X305" s="51" t="n"/>
      <c r="Y305" s="51" t="n"/>
      <c r="Z305" s="51" t="n"/>
      <c r="AA305" s="34" t="inlineStr">
        <is>
          <t>Medium</t>
        </is>
      </c>
      <c r="AB305" s="34" t="inlineStr">
        <is>
          <t>Leading protein water; fitness shoppers</t>
        </is>
      </c>
      <c r="AC305" s="34" t="inlineStr">
        <is>
          <t>15 g of protein in a light, clear water</t>
        </is>
      </c>
      <c r="AD305" s="34" t="inlineStr">
        <is>
          <t>Real protein dose without a heavy milkshake texture.</t>
        </is>
      </c>
      <c r="AE305" s="51" t="n"/>
      <c r="AF305" s="53">
        <f>IF(AND(ISNUMBER($P305),ISNUMBER($AL305),$AL305&lt;&gt;0),ROUND($P305/$AL305*100,1),"")</f>
        <v/>
      </c>
      <c r="AG305" s="54">
        <f>IF(AND(ISNUMBER($S305),ISNUMBER($AL305),$AL305&lt;&gt;0),ROUND($S305/$AL305*100,2),"")</f>
        <v/>
      </c>
      <c r="AH305" s="53">
        <f>IF(AND(ISNUMBER($Q305),ISNUMBER($AL305),$AL305&lt;&gt;0),ROUND($Q305/$AL305*100,1),"")</f>
        <v/>
      </c>
      <c r="AI305" s="48">
        <f>IF(ISNUMBER($S305),IF($S305&lt;=1,"Yes","No"),"n/a")</f>
        <v/>
      </c>
      <c r="AJ305" s="48">
        <f>IF(ISNUMBER($S305),ROUND(MAX(0,MIN(100,100-$S305*2.5-IF(ISNUMBER($T305),$T305,0)*0.12+IF($S305&lt;=1,12,0))),0),"")</f>
        <v/>
      </c>
      <c r="AK305" s="48">
        <f>IF(ISNUMBER($Q305),IF($Q305&gt;=100,20,IF($Q305&gt;=30,10,0)),0)+IF(ISNUMBER($R305),IF($R305&gt;=100,20,0),0)+IF(ISNUMBER($P305),IF($P305&gt;=150,20,IF($P305&gt;=50,12,5)),0)+IF(ISNUMBER($S305),IF($S305&lt;=1,15,0),0)</f>
        <v/>
      </c>
      <c r="AL305" s="48" t="n">
        <v>500</v>
      </c>
      <c r="AM305" s="49" t="n"/>
      <c r="AN305" s="48">
        <f>IF(AND(ISNUMBER($P305),ISNUMBER($AL305),$AL305&lt;&gt;0),IF(OR($P305&gt;180,$P305/$AL305*1000&gt;400),"Over ceiling, confirm SKU","Within"),"n/a")</f>
        <v/>
      </c>
      <c r="AO305" s="51" t="n"/>
      <c r="AP305" s="51" t="n"/>
      <c r="AQ305" s="51" t="n"/>
      <c r="AR305" s="34" t="inlineStr">
        <is>
          <t>Recalled, batch confirmed, to confirm</t>
        </is>
      </c>
      <c r="AS305" s="34" t="inlineStr">
        <is>
          <t>BLANK -&gt; requires live Amazon.ca capture</t>
        </is>
      </c>
      <c r="AT305" s="34" t="inlineStr">
        <is>
          <t>Unverified commercial data</t>
        </is>
      </c>
    </row>
    <row r="306" ht="28" customHeight="1">
      <c r="A306" s="34" t="inlineStr">
        <is>
          <t>Protein2o</t>
        </is>
      </c>
      <c r="B306" s="34" t="inlineStr">
        <is>
          <t>Protein2o Protein Infused Water | Wild Cherry | 8 pack 500mL</t>
        </is>
      </c>
      <c r="C306" s="34" t="inlineStr">
        <is>
          <t>3) Functional beverage (still/sparkling)</t>
        </is>
      </c>
      <c r="D306" s="34" t="inlineStr">
        <is>
          <t>500 mL bottle</t>
        </is>
      </c>
      <c r="E306" s="48" t="n">
        <v>8</v>
      </c>
      <c r="F306" s="49" t="n"/>
      <c r="G306" s="50">
        <f>IF(AND(ISNUMBER($F306),ISNUMBER($E306),$E306&lt;&gt;0),$F306/$E306,"")</f>
        <v/>
      </c>
      <c r="H306" s="50">
        <f>IF(AND(ISNUMBER($F306),ISNUMBER($AL306),ISNUMBER($E306),($AL306*$E306)&lt;&gt;0),$F306/($AL306*$E306)*100,"")</f>
        <v/>
      </c>
      <c r="I306" s="51" t="n"/>
      <c r="J306" s="52" t="n"/>
      <c r="K306" s="50">
        <f>IF(AND(ISNUMBER($F306),ISNUMBER($J306)),$F306*(1-$J306),"")</f>
        <v/>
      </c>
      <c r="L306" s="51" t="n"/>
      <c r="M306" s="51" t="n"/>
      <c r="N306" s="50">
        <f>IF(ISNUMBER($F306),($F306-IF(ISNUMBER($AM306),$AM306,0))*(1-IF(ISNUMBER($J306),$J306,0)),"")</f>
        <v/>
      </c>
      <c r="O306" s="34" t="inlineStr">
        <is>
          <t>Wild Cherry</t>
        </is>
      </c>
      <c r="P306" s="48" t="n">
        <v>0</v>
      </c>
      <c r="Q306" s="48" t="n">
        <v>120</v>
      </c>
      <c r="R306" s="34" t="inlineStr">
        <is>
          <t>Not listed</t>
        </is>
      </c>
      <c r="S306" s="48" t="n">
        <v>1</v>
      </c>
      <c r="T306" s="48" t="n">
        <v>70</v>
      </c>
      <c r="U306" s="34" t="inlineStr">
        <is>
          <t>Sucralose + acesulfame-K</t>
        </is>
      </c>
      <c r="V306" s="34" t="inlineStr">
        <is>
          <t>15 g whey protein isolate, electrolytes, low calorie</t>
        </is>
      </c>
      <c r="W306" s="51" t="n"/>
      <c r="X306" s="51" t="n"/>
      <c r="Y306" s="51" t="n"/>
      <c r="Z306" s="51" t="n"/>
      <c r="AA306" s="34" t="inlineStr">
        <is>
          <t>Medium</t>
        </is>
      </c>
      <c r="AB306" s="34" t="inlineStr">
        <is>
          <t>Leading protein water; fitness shoppers</t>
        </is>
      </c>
      <c r="AC306" s="34" t="inlineStr">
        <is>
          <t>15 g of protein in a light, clear water</t>
        </is>
      </c>
      <c r="AD306" s="34" t="inlineStr">
        <is>
          <t>Real protein dose without a heavy milkshake texture.</t>
        </is>
      </c>
      <c r="AE306" s="51" t="n"/>
      <c r="AF306" s="53">
        <f>IF(AND(ISNUMBER($P306),ISNUMBER($AL306),$AL306&lt;&gt;0),ROUND($P306/$AL306*100,1),"")</f>
        <v/>
      </c>
      <c r="AG306" s="54">
        <f>IF(AND(ISNUMBER($S306),ISNUMBER($AL306),$AL306&lt;&gt;0),ROUND($S306/$AL306*100,2),"")</f>
        <v/>
      </c>
      <c r="AH306" s="53">
        <f>IF(AND(ISNUMBER($Q306),ISNUMBER($AL306),$AL306&lt;&gt;0),ROUND($Q306/$AL306*100,1),"")</f>
        <v/>
      </c>
      <c r="AI306" s="48">
        <f>IF(ISNUMBER($S306),IF($S306&lt;=1,"Yes","No"),"n/a")</f>
        <v/>
      </c>
      <c r="AJ306" s="48">
        <f>IF(ISNUMBER($S306),ROUND(MAX(0,MIN(100,100-$S306*2.5-IF(ISNUMBER($T306),$T306,0)*0.12+IF($S306&lt;=1,12,0))),0),"")</f>
        <v/>
      </c>
      <c r="AK306" s="48">
        <f>IF(ISNUMBER($Q306),IF($Q306&gt;=100,20,IF($Q306&gt;=30,10,0)),0)+IF(ISNUMBER($R306),IF($R306&gt;=100,20,0),0)+IF(ISNUMBER($P306),IF($P306&gt;=150,20,IF($P306&gt;=50,12,5)),0)+IF(ISNUMBER($S306),IF($S306&lt;=1,15,0),0)</f>
        <v/>
      </c>
      <c r="AL306" s="48" t="n">
        <v>500</v>
      </c>
      <c r="AM306" s="49" t="n"/>
      <c r="AN306" s="48">
        <f>IF(AND(ISNUMBER($P306),ISNUMBER($AL306),$AL306&lt;&gt;0),IF(OR($P306&gt;180,$P306/$AL306*1000&gt;400),"Over ceiling, confirm SKU","Within"),"n/a")</f>
        <v/>
      </c>
      <c r="AO306" s="51" t="n"/>
      <c r="AP306" s="51" t="n"/>
      <c r="AQ306" s="51" t="n"/>
      <c r="AR306" s="34" t="inlineStr">
        <is>
          <t>Recalled, batch confirmed, to confirm</t>
        </is>
      </c>
      <c r="AS306" s="34" t="inlineStr">
        <is>
          <t>BLANK -&gt; requires live Amazon.ca capture</t>
        </is>
      </c>
      <c r="AT306" s="34" t="inlineStr">
        <is>
          <t>Unverified commercial data</t>
        </is>
      </c>
    </row>
    <row r="307" ht="28" customHeight="1">
      <c r="A307" s="34" t="inlineStr">
        <is>
          <t>Protein2o</t>
        </is>
      </c>
      <c r="B307" s="34" t="inlineStr">
        <is>
          <t>Protein2o Protein Infused Water | Wild Cherry | 12 pack 500mL</t>
        </is>
      </c>
      <c r="C307" s="34" t="inlineStr">
        <is>
          <t>3) Functional beverage (still/sparkling)</t>
        </is>
      </c>
      <c r="D307" s="34" t="inlineStr">
        <is>
          <t>500 mL bottle</t>
        </is>
      </c>
      <c r="E307" s="48" t="n">
        <v>12</v>
      </c>
      <c r="F307" s="49" t="n"/>
      <c r="G307" s="50">
        <f>IF(AND(ISNUMBER($F307),ISNUMBER($E307),$E307&lt;&gt;0),$F307/$E307,"")</f>
        <v/>
      </c>
      <c r="H307" s="50">
        <f>IF(AND(ISNUMBER($F307),ISNUMBER($AL307),ISNUMBER($E307),($AL307*$E307)&lt;&gt;0),$F307/($AL307*$E307)*100,"")</f>
        <v/>
      </c>
      <c r="I307" s="51" t="n"/>
      <c r="J307" s="52" t="n"/>
      <c r="K307" s="50">
        <f>IF(AND(ISNUMBER($F307),ISNUMBER($J307)),$F307*(1-$J307),"")</f>
        <v/>
      </c>
      <c r="L307" s="51" t="n"/>
      <c r="M307" s="51" t="n"/>
      <c r="N307" s="50">
        <f>IF(ISNUMBER($F307),($F307-IF(ISNUMBER($AM307),$AM307,0))*(1-IF(ISNUMBER($J307),$J307,0)),"")</f>
        <v/>
      </c>
      <c r="O307" s="34" t="inlineStr">
        <is>
          <t>Wild Cherry</t>
        </is>
      </c>
      <c r="P307" s="48" t="n">
        <v>0</v>
      </c>
      <c r="Q307" s="48" t="n">
        <v>120</v>
      </c>
      <c r="R307" s="34" t="inlineStr">
        <is>
          <t>Not listed</t>
        </is>
      </c>
      <c r="S307" s="48" t="n">
        <v>1</v>
      </c>
      <c r="T307" s="48" t="n">
        <v>70</v>
      </c>
      <c r="U307" s="34" t="inlineStr">
        <is>
          <t>Sucralose + acesulfame-K</t>
        </is>
      </c>
      <c r="V307" s="34" t="inlineStr">
        <is>
          <t>15 g whey protein isolate, electrolytes, low calorie</t>
        </is>
      </c>
      <c r="W307" s="51" t="n"/>
      <c r="X307" s="51" t="n"/>
      <c r="Y307" s="51" t="n"/>
      <c r="Z307" s="51" t="n"/>
      <c r="AA307" s="34" t="inlineStr">
        <is>
          <t>Medium</t>
        </is>
      </c>
      <c r="AB307" s="34" t="inlineStr">
        <is>
          <t>Leading protein water; fitness shoppers</t>
        </is>
      </c>
      <c r="AC307" s="34" t="inlineStr">
        <is>
          <t>15 g of protein in a light, clear water</t>
        </is>
      </c>
      <c r="AD307" s="34" t="inlineStr">
        <is>
          <t>Real protein dose without a heavy milkshake texture.</t>
        </is>
      </c>
      <c r="AE307" s="51" t="n"/>
      <c r="AF307" s="53">
        <f>IF(AND(ISNUMBER($P307),ISNUMBER($AL307),$AL307&lt;&gt;0),ROUND($P307/$AL307*100,1),"")</f>
        <v/>
      </c>
      <c r="AG307" s="54">
        <f>IF(AND(ISNUMBER($S307),ISNUMBER($AL307),$AL307&lt;&gt;0),ROUND($S307/$AL307*100,2),"")</f>
        <v/>
      </c>
      <c r="AH307" s="53">
        <f>IF(AND(ISNUMBER($Q307),ISNUMBER($AL307),$AL307&lt;&gt;0),ROUND($Q307/$AL307*100,1),"")</f>
        <v/>
      </c>
      <c r="AI307" s="48">
        <f>IF(ISNUMBER($S307),IF($S307&lt;=1,"Yes","No"),"n/a")</f>
        <v/>
      </c>
      <c r="AJ307" s="48">
        <f>IF(ISNUMBER($S307),ROUND(MAX(0,MIN(100,100-$S307*2.5-IF(ISNUMBER($T307),$T307,0)*0.12+IF($S307&lt;=1,12,0))),0),"")</f>
        <v/>
      </c>
      <c r="AK307" s="48">
        <f>IF(ISNUMBER($Q307),IF($Q307&gt;=100,20,IF($Q307&gt;=30,10,0)),0)+IF(ISNUMBER($R307),IF($R307&gt;=100,20,0),0)+IF(ISNUMBER($P307),IF($P307&gt;=150,20,IF($P307&gt;=50,12,5)),0)+IF(ISNUMBER($S307),IF($S307&lt;=1,15,0),0)</f>
        <v/>
      </c>
      <c r="AL307" s="48" t="n">
        <v>500</v>
      </c>
      <c r="AM307" s="49" t="n"/>
      <c r="AN307" s="48">
        <f>IF(AND(ISNUMBER($P307),ISNUMBER($AL307),$AL307&lt;&gt;0),IF(OR($P307&gt;180,$P307/$AL307*1000&gt;400),"Over ceiling, confirm SKU","Within"),"n/a")</f>
        <v/>
      </c>
      <c r="AO307" s="51" t="n"/>
      <c r="AP307" s="51" t="n"/>
      <c r="AQ307" s="51" t="n"/>
      <c r="AR307" s="34" t="inlineStr">
        <is>
          <t>Recalled, batch confirmed, to confirm</t>
        </is>
      </c>
      <c r="AS307" s="34" t="inlineStr">
        <is>
          <t>BLANK -&gt; requires live Amazon.ca capture</t>
        </is>
      </c>
      <c r="AT307" s="34" t="inlineStr">
        <is>
          <t>Unverified commercial data</t>
        </is>
      </c>
    </row>
    <row r="308" ht="28" customHeight="1">
      <c r="A308" s="34" t="inlineStr">
        <is>
          <t>Protein2o</t>
        </is>
      </c>
      <c r="B308" s="34" t="inlineStr">
        <is>
          <t>Protein2o Protein Infused Water | Wild Cherry | 18 pack 500mL</t>
        </is>
      </c>
      <c r="C308" s="34" t="inlineStr">
        <is>
          <t>3) Functional beverage (still/sparkling)</t>
        </is>
      </c>
      <c r="D308" s="34" t="inlineStr">
        <is>
          <t>500 mL bottle</t>
        </is>
      </c>
      <c r="E308" s="48" t="n">
        <v>18</v>
      </c>
      <c r="F308" s="49" t="n"/>
      <c r="G308" s="50">
        <f>IF(AND(ISNUMBER($F308),ISNUMBER($E308),$E308&lt;&gt;0),$F308/$E308,"")</f>
        <v/>
      </c>
      <c r="H308" s="50">
        <f>IF(AND(ISNUMBER($F308),ISNUMBER($AL308),ISNUMBER($E308),($AL308*$E308)&lt;&gt;0),$F308/($AL308*$E308)*100,"")</f>
        <v/>
      </c>
      <c r="I308" s="51" t="n"/>
      <c r="J308" s="52" t="n"/>
      <c r="K308" s="50">
        <f>IF(AND(ISNUMBER($F308),ISNUMBER($J308)),$F308*(1-$J308),"")</f>
        <v/>
      </c>
      <c r="L308" s="51" t="n"/>
      <c r="M308" s="51" t="n"/>
      <c r="N308" s="50">
        <f>IF(ISNUMBER($F308),($F308-IF(ISNUMBER($AM308),$AM308,0))*(1-IF(ISNUMBER($J308),$J308,0)),"")</f>
        <v/>
      </c>
      <c r="O308" s="34" t="inlineStr">
        <is>
          <t>Wild Cherry</t>
        </is>
      </c>
      <c r="P308" s="48" t="n">
        <v>0</v>
      </c>
      <c r="Q308" s="48" t="n">
        <v>120</v>
      </c>
      <c r="R308" s="34" t="inlineStr">
        <is>
          <t>Not listed</t>
        </is>
      </c>
      <c r="S308" s="48" t="n">
        <v>1</v>
      </c>
      <c r="T308" s="48" t="n">
        <v>70</v>
      </c>
      <c r="U308" s="34" t="inlineStr">
        <is>
          <t>Sucralose + acesulfame-K</t>
        </is>
      </c>
      <c r="V308" s="34" t="inlineStr">
        <is>
          <t>15 g whey protein isolate, electrolytes, low calorie</t>
        </is>
      </c>
      <c r="W308" s="51" t="n"/>
      <c r="X308" s="51" t="n"/>
      <c r="Y308" s="51" t="n"/>
      <c r="Z308" s="51" t="n"/>
      <c r="AA308" s="34" t="inlineStr">
        <is>
          <t>Medium</t>
        </is>
      </c>
      <c r="AB308" s="34" t="inlineStr">
        <is>
          <t>Leading protein water; fitness shoppers</t>
        </is>
      </c>
      <c r="AC308" s="34" t="inlineStr">
        <is>
          <t>15 g of protein in a light, clear water</t>
        </is>
      </c>
      <c r="AD308" s="34" t="inlineStr">
        <is>
          <t>Real protein dose without a heavy milkshake texture.</t>
        </is>
      </c>
      <c r="AE308" s="51" t="n"/>
      <c r="AF308" s="53">
        <f>IF(AND(ISNUMBER($P308),ISNUMBER($AL308),$AL308&lt;&gt;0),ROUND($P308/$AL308*100,1),"")</f>
        <v/>
      </c>
      <c r="AG308" s="54">
        <f>IF(AND(ISNUMBER($S308),ISNUMBER($AL308),$AL308&lt;&gt;0),ROUND($S308/$AL308*100,2),"")</f>
        <v/>
      </c>
      <c r="AH308" s="53">
        <f>IF(AND(ISNUMBER($Q308),ISNUMBER($AL308),$AL308&lt;&gt;0),ROUND($Q308/$AL308*100,1),"")</f>
        <v/>
      </c>
      <c r="AI308" s="48">
        <f>IF(ISNUMBER($S308),IF($S308&lt;=1,"Yes","No"),"n/a")</f>
        <v/>
      </c>
      <c r="AJ308" s="48">
        <f>IF(ISNUMBER($S308),ROUND(MAX(0,MIN(100,100-$S308*2.5-IF(ISNUMBER($T308),$T308,0)*0.12+IF($S308&lt;=1,12,0))),0),"")</f>
        <v/>
      </c>
      <c r="AK308" s="48">
        <f>IF(ISNUMBER($Q308),IF($Q308&gt;=100,20,IF($Q308&gt;=30,10,0)),0)+IF(ISNUMBER($R308),IF($R308&gt;=100,20,0),0)+IF(ISNUMBER($P308),IF($P308&gt;=150,20,IF($P308&gt;=50,12,5)),0)+IF(ISNUMBER($S308),IF($S308&lt;=1,15,0),0)</f>
        <v/>
      </c>
      <c r="AL308" s="48" t="n">
        <v>500</v>
      </c>
      <c r="AM308" s="49" t="n"/>
      <c r="AN308" s="48">
        <f>IF(AND(ISNUMBER($P308),ISNUMBER($AL308),$AL308&lt;&gt;0),IF(OR($P308&gt;180,$P308/$AL308*1000&gt;400),"Over ceiling, confirm SKU","Within"),"n/a")</f>
        <v/>
      </c>
      <c r="AO308" s="51" t="n"/>
      <c r="AP308" s="51" t="n"/>
      <c r="AQ308" s="51" t="n"/>
      <c r="AR308" s="34" t="inlineStr">
        <is>
          <t>Recalled, batch confirmed, to confirm</t>
        </is>
      </c>
      <c r="AS308" s="34" t="inlineStr">
        <is>
          <t>BLANK -&gt; requires live Amazon.ca capture</t>
        </is>
      </c>
      <c r="AT308" s="34" t="inlineStr">
        <is>
          <t>Unverified commercial data</t>
        </is>
      </c>
    </row>
    <row r="309" ht="28" customHeight="1">
      <c r="A309" s="34" t="inlineStr">
        <is>
          <t>Protein2o</t>
        </is>
      </c>
      <c r="B309" s="34" t="inlineStr">
        <is>
          <t>Protein2o Protein Infused Water | Wild Cherry | 24 pack 500mL</t>
        </is>
      </c>
      <c r="C309" s="34" t="inlineStr">
        <is>
          <t>3) Functional beverage (still/sparkling)</t>
        </is>
      </c>
      <c r="D309" s="34" t="inlineStr">
        <is>
          <t>500 mL bottle</t>
        </is>
      </c>
      <c r="E309" s="48" t="n">
        <v>24</v>
      </c>
      <c r="F309" s="49" t="n"/>
      <c r="G309" s="50">
        <f>IF(AND(ISNUMBER($F309),ISNUMBER($E309),$E309&lt;&gt;0),$F309/$E309,"")</f>
        <v/>
      </c>
      <c r="H309" s="50">
        <f>IF(AND(ISNUMBER($F309),ISNUMBER($AL309),ISNUMBER($E309),($AL309*$E309)&lt;&gt;0),$F309/($AL309*$E309)*100,"")</f>
        <v/>
      </c>
      <c r="I309" s="51" t="n"/>
      <c r="J309" s="52" t="n"/>
      <c r="K309" s="50">
        <f>IF(AND(ISNUMBER($F309),ISNUMBER($J309)),$F309*(1-$J309),"")</f>
        <v/>
      </c>
      <c r="L309" s="51" t="n"/>
      <c r="M309" s="51" t="n"/>
      <c r="N309" s="50">
        <f>IF(ISNUMBER($F309),($F309-IF(ISNUMBER($AM309),$AM309,0))*(1-IF(ISNUMBER($J309),$J309,0)),"")</f>
        <v/>
      </c>
      <c r="O309" s="34" t="inlineStr">
        <is>
          <t>Wild Cherry</t>
        </is>
      </c>
      <c r="P309" s="48" t="n">
        <v>0</v>
      </c>
      <c r="Q309" s="48" t="n">
        <v>120</v>
      </c>
      <c r="R309" s="34" t="inlineStr">
        <is>
          <t>Not listed</t>
        </is>
      </c>
      <c r="S309" s="48" t="n">
        <v>1</v>
      </c>
      <c r="T309" s="48" t="n">
        <v>70</v>
      </c>
      <c r="U309" s="34" t="inlineStr">
        <is>
          <t>Sucralose + acesulfame-K</t>
        </is>
      </c>
      <c r="V309" s="34" t="inlineStr">
        <is>
          <t>15 g whey protein isolate, electrolytes, low calorie</t>
        </is>
      </c>
      <c r="W309" s="51" t="n"/>
      <c r="X309" s="51" t="n"/>
      <c r="Y309" s="51" t="n"/>
      <c r="Z309" s="51" t="n"/>
      <c r="AA309" s="34" t="inlineStr">
        <is>
          <t>Medium</t>
        </is>
      </c>
      <c r="AB309" s="34" t="inlineStr">
        <is>
          <t>Leading protein water; fitness shoppers</t>
        </is>
      </c>
      <c r="AC309" s="34" t="inlineStr">
        <is>
          <t>15 g of protein in a light, clear water</t>
        </is>
      </c>
      <c r="AD309" s="34" t="inlineStr">
        <is>
          <t>Real protein dose without a heavy milkshake texture.</t>
        </is>
      </c>
      <c r="AE309" s="51" t="n"/>
      <c r="AF309" s="53">
        <f>IF(AND(ISNUMBER($P309),ISNUMBER($AL309),$AL309&lt;&gt;0),ROUND($P309/$AL309*100,1),"")</f>
        <v/>
      </c>
      <c r="AG309" s="54">
        <f>IF(AND(ISNUMBER($S309),ISNUMBER($AL309),$AL309&lt;&gt;0),ROUND($S309/$AL309*100,2),"")</f>
        <v/>
      </c>
      <c r="AH309" s="53">
        <f>IF(AND(ISNUMBER($Q309),ISNUMBER($AL309),$AL309&lt;&gt;0),ROUND($Q309/$AL309*100,1),"")</f>
        <v/>
      </c>
      <c r="AI309" s="48">
        <f>IF(ISNUMBER($S309),IF($S309&lt;=1,"Yes","No"),"n/a")</f>
        <v/>
      </c>
      <c r="AJ309" s="48">
        <f>IF(ISNUMBER($S309),ROUND(MAX(0,MIN(100,100-$S309*2.5-IF(ISNUMBER($T309),$T309,0)*0.12+IF($S309&lt;=1,12,0))),0),"")</f>
        <v/>
      </c>
      <c r="AK309" s="48">
        <f>IF(ISNUMBER($Q309),IF($Q309&gt;=100,20,IF($Q309&gt;=30,10,0)),0)+IF(ISNUMBER($R309),IF($R309&gt;=100,20,0),0)+IF(ISNUMBER($P309),IF($P309&gt;=150,20,IF($P309&gt;=50,12,5)),0)+IF(ISNUMBER($S309),IF($S309&lt;=1,15,0),0)</f>
        <v/>
      </c>
      <c r="AL309" s="48" t="n">
        <v>500</v>
      </c>
      <c r="AM309" s="49" t="n"/>
      <c r="AN309" s="48">
        <f>IF(AND(ISNUMBER($P309),ISNUMBER($AL309),$AL309&lt;&gt;0),IF(OR($P309&gt;180,$P309/$AL309*1000&gt;400),"Over ceiling, confirm SKU","Within"),"n/a")</f>
        <v/>
      </c>
      <c r="AO309" s="51" t="n"/>
      <c r="AP309" s="51" t="n"/>
      <c r="AQ309" s="51" t="n"/>
      <c r="AR309" s="34" t="inlineStr">
        <is>
          <t>Recalled, batch confirmed, to confirm</t>
        </is>
      </c>
      <c r="AS309" s="34" t="inlineStr">
        <is>
          <t>BLANK -&gt; requires live Amazon.ca capture</t>
        </is>
      </c>
      <c r="AT309" s="34" t="inlineStr">
        <is>
          <t>Unverified commercial data</t>
        </is>
      </c>
    </row>
    <row r="310" ht="28" customHeight="1">
      <c r="A310" s="34" t="inlineStr">
        <is>
          <t>Protein2o</t>
        </is>
      </c>
      <c r="B310" s="34" t="inlineStr">
        <is>
          <t>Protein2o Protein Infused Water | Mixed Berry | single 500mL</t>
        </is>
      </c>
      <c r="C310" s="34" t="inlineStr">
        <is>
          <t>3) Functional beverage (still/sparkling)</t>
        </is>
      </c>
      <c r="D310" s="34" t="inlineStr">
        <is>
          <t>500 mL bottle</t>
        </is>
      </c>
      <c r="E310" s="48" t="n">
        <v>1</v>
      </c>
      <c r="F310" s="49" t="n"/>
      <c r="G310" s="50">
        <f>IF(AND(ISNUMBER($F310),ISNUMBER($E310),$E310&lt;&gt;0),$F310/$E310,"")</f>
        <v/>
      </c>
      <c r="H310" s="50">
        <f>IF(AND(ISNUMBER($F310),ISNUMBER($AL310),ISNUMBER($E310),($AL310*$E310)&lt;&gt;0),$F310/($AL310*$E310)*100,"")</f>
        <v/>
      </c>
      <c r="I310" s="51" t="n"/>
      <c r="J310" s="52" t="n"/>
      <c r="K310" s="50">
        <f>IF(AND(ISNUMBER($F310),ISNUMBER($J310)),$F310*(1-$J310),"")</f>
        <v/>
      </c>
      <c r="L310" s="51" t="n"/>
      <c r="M310" s="51" t="n"/>
      <c r="N310" s="50">
        <f>IF(ISNUMBER($F310),($F310-IF(ISNUMBER($AM310),$AM310,0))*(1-IF(ISNUMBER($J310),$J310,0)),"")</f>
        <v/>
      </c>
      <c r="O310" s="34" t="inlineStr">
        <is>
          <t>Mixed Berry</t>
        </is>
      </c>
      <c r="P310" s="48" t="n">
        <v>0</v>
      </c>
      <c r="Q310" s="48" t="n">
        <v>120</v>
      </c>
      <c r="R310" s="34" t="inlineStr">
        <is>
          <t>Not listed</t>
        </is>
      </c>
      <c r="S310" s="48" t="n">
        <v>1</v>
      </c>
      <c r="T310" s="48" t="n">
        <v>70</v>
      </c>
      <c r="U310" s="34" t="inlineStr">
        <is>
          <t>Sucralose + acesulfame-K</t>
        </is>
      </c>
      <c r="V310" s="34" t="inlineStr">
        <is>
          <t>15 g whey protein isolate, electrolytes, low calorie</t>
        </is>
      </c>
      <c r="W310" s="51" t="n"/>
      <c r="X310" s="51" t="n"/>
      <c r="Y310" s="51" t="n"/>
      <c r="Z310" s="51" t="n"/>
      <c r="AA310" s="34" t="inlineStr">
        <is>
          <t>Medium</t>
        </is>
      </c>
      <c r="AB310" s="34" t="inlineStr">
        <is>
          <t>Leading protein water; fitness shoppers</t>
        </is>
      </c>
      <c r="AC310" s="34" t="inlineStr">
        <is>
          <t>15 g of protein in a light, clear water</t>
        </is>
      </c>
      <c r="AD310" s="34" t="inlineStr">
        <is>
          <t>Real protein dose without a heavy milkshake texture.</t>
        </is>
      </c>
      <c r="AE310" s="51" t="n"/>
      <c r="AF310" s="53">
        <f>IF(AND(ISNUMBER($P310),ISNUMBER($AL310),$AL310&lt;&gt;0),ROUND($P310/$AL310*100,1),"")</f>
        <v/>
      </c>
      <c r="AG310" s="54">
        <f>IF(AND(ISNUMBER($S310),ISNUMBER($AL310),$AL310&lt;&gt;0),ROUND($S310/$AL310*100,2),"")</f>
        <v/>
      </c>
      <c r="AH310" s="53">
        <f>IF(AND(ISNUMBER($Q310),ISNUMBER($AL310),$AL310&lt;&gt;0),ROUND($Q310/$AL310*100,1),"")</f>
        <v/>
      </c>
      <c r="AI310" s="48">
        <f>IF(ISNUMBER($S310),IF($S310&lt;=1,"Yes","No"),"n/a")</f>
        <v/>
      </c>
      <c r="AJ310" s="48">
        <f>IF(ISNUMBER($S310),ROUND(MAX(0,MIN(100,100-$S310*2.5-IF(ISNUMBER($T310),$T310,0)*0.12+IF($S310&lt;=1,12,0))),0),"")</f>
        <v/>
      </c>
      <c r="AK310" s="48">
        <f>IF(ISNUMBER($Q310),IF($Q310&gt;=100,20,IF($Q310&gt;=30,10,0)),0)+IF(ISNUMBER($R310),IF($R310&gt;=100,20,0),0)+IF(ISNUMBER($P310),IF($P310&gt;=150,20,IF($P310&gt;=50,12,5)),0)+IF(ISNUMBER($S310),IF($S310&lt;=1,15,0),0)</f>
        <v/>
      </c>
      <c r="AL310" s="48" t="n">
        <v>500</v>
      </c>
      <c r="AM310" s="49" t="n"/>
      <c r="AN310" s="48">
        <f>IF(AND(ISNUMBER($P310),ISNUMBER($AL310),$AL310&lt;&gt;0),IF(OR($P310&gt;180,$P310/$AL310*1000&gt;400),"Over ceiling, confirm SKU","Within"),"n/a")</f>
        <v/>
      </c>
      <c r="AO310" s="51" t="n"/>
      <c r="AP310" s="51" t="n"/>
      <c r="AQ310" s="51" t="n"/>
      <c r="AR310" s="34" t="inlineStr">
        <is>
          <t>Recalled, batch confirmed, to confirm</t>
        </is>
      </c>
      <c r="AS310" s="34" t="inlineStr">
        <is>
          <t>BLANK -&gt; requires live Amazon.ca capture</t>
        </is>
      </c>
      <c r="AT310" s="34" t="inlineStr">
        <is>
          <t>Unverified commercial data</t>
        </is>
      </c>
    </row>
    <row r="311" ht="28" customHeight="1">
      <c r="A311" s="34" t="inlineStr">
        <is>
          <t>Protein2o</t>
        </is>
      </c>
      <c r="B311" s="34" t="inlineStr">
        <is>
          <t>Protein2o Protein Infused Water | Mixed Berry | 8 pack 500mL</t>
        </is>
      </c>
      <c r="C311" s="34" t="inlineStr">
        <is>
          <t>3) Functional beverage (still/sparkling)</t>
        </is>
      </c>
      <c r="D311" s="34" t="inlineStr">
        <is>
          <t>500 mL bottle</t>
        </is>
      </c>
      <c r="E311" s="48" t="n">
        <v>8</v>
      </c>
      <c r="F311" s="49" t="n"/>
      <c r="G311" s="50">
        <f>IF(AND(ISNUMBER($F311),ISNUMBER($E311),$E311&lt;&gt;0),$F311/$E311,"")</f>
        <v/>
      </c>
      <c r="H311" s="50">
        <f>IF(AND(ISNUMBER($F311),ISNUMBER($AL311),ISNUMBER($E311),($AL311*$E311)&lt;&gt;0),$F311/($AL311*$E311)*100,"")</f>
        <v/>
      </c>
      <c r="I311" s="51" t="n"/>
      <c r="J311" s="52" t="n"/>
      <c r="K311" s="50">
        <f>IF(AND(ISNUMBER($F311),ISNUMBER($J311)),$F311*(1-$J311),"")</f>
        <v/>
      </c>
      <c r="L311" s="51" t="n"/>
      <c r="M311" s="51" t="n"/>
      <c r="N311" s="50">
        <f>IF(ISNUMBER($F311),($F311-IF(ISNUMBER($AM311),$AM311,0))*(1-IF(ISNUMBER($J311),$J311,0)),"")</f>
        <v/>
      </c>
      <c r="O311" s="34" t="inlineStr">
        <is>
          <t>Mixed Berry</t>
        </is>
      </c>
      <c r="P311" s="48" t="n">
        <v>0</v>
      </c>
      <c r="Q311" s="48" t="n">
        <v>120</v>
      </c>
      <c r="R311" s="34" t="inlineStr">
        <is>
          <t>Not listed</t>
        </is>
      </c>
      <c r="S311" s="48" t="n">
        <v>1</v>
      </c>
      <c r="T311" s="48" t="n">
        <v>70</v>
      </c>
      <c r="U311" s="34" t="inlineStr">
        <is>
          <t>Sucralose + acesulfame-K</t>
        </is>
      </c>
      <c r="V311" s="34" t="inlineStr">
        <is>
          <t>15 g whey protein isolate, electrolytes, low calorie</t>
        </is>
      </c>
      <c r="W311" s="51" t="n"/>
      <c r="X311" s="51" t="n"/>
      <c r="Y311" s="51" t="n"/>
      <c r="Z311" s="51" t="n"/>
      <c r="AA311" s="34" t="inlineStr">
        <is>
          <t>Medium</t>
        </is>
      </c>
      <c r="AB311" s="34" t="inlineStr">
        <is>
          <t>Leading protein water; fitness shoppers</t>
        </is>
      </c>
      <c r="AC311" s="34" t="inlineStr">
        <is>
          <t>15 g of protein in a light, clear water</t>
        </is>
      </c>
      <c r="AD311" s="34" t="inlineStr">
        <is>
          <t>Real protein dose without a heavy milkshake texture.</t>
        </is>
      </c>
      <c r="AE311" s="51" t="n"/>
      <c r="AF311" s="53">
        <f>IF(AND(ISNUMBER($P311),ISNUMBER($AL311),$AL311&lt;&gt;0),ROUND($P311/$AL311*100,1),"")</f>
        <v/>
      </c>
      <c r="AG311" s="54">
        <f>IF(AND(ISNUMBER($S311),ISNUMBER($AL311),$AL311&lt;&gt;0),ROUND($S311/$AL311*100,2),"")</f>
        <v/>
      </c>
      <c r="AH311" s="53">
        <f>IF(AND(ISNUMBER($Q311),ISNUMBER($AL311),$AL311&lt;&gt;0),ROUND($Q311/$AL311*100,1),"")</f>
        <v/>
      </c>
      <c r="AI311" s="48">
        <f>IF(ISNUMBER($S311),IF($S311&lt;=1,"Yes","No"),"n/a")</f>
        <v/>
      </c>
      <c r="AJ311" s="48">
        <f>IF(ISNUMBER($S311),ROUND(MAX(0,MIN(100,100-$S311*2.5-IF(ISNUMBER($T311),$T311,0)*0.12+IF($S311&lt;=1,12,0))),0),"")</f>
        <v/>
      </c>
      <c r="AK311" s="48">
        <f>IF(ISNUMBER($Q311),IF($Q311&gt;=100,20,IF($Q311&gt;=30,10,0)),0)+IF(ISNUMBER($R311),IF($R311&gt;=100,20,0),0)+IF(ISNUMBER($P311),IF($P311&gt;=150,20,IF($P311&gt;=50,12,5)),0)+IF(ISNUMBER($S311),IF($S311&lt;=1,15,0),0)</f>
        <v/>
      </c>
      <c r="AL311" s="48" t="n">
        <v>500</v>
      </c>
      <c r="AM311" s="49" t="n"/>
      <c r="AN311" s="48">
        <f>IF(AND(ISNUMBER($P311),ISNUMBER($AL311),$AL311&lt;&gt;0),IF(OR($P311&gt;180,$P311/$AL311*1000&gt;400),"Over ceiling, confirm SKU","Within"),"n/a")</f>
        <v/>
      </c>
      <c r="AO311" s="51" t="n"/>
      <c r="AP311" s="51" t="n"/>
      <c r="AQ311" s="51" t="n"/>
      <c r="AR311" s="34" t="inlineStr">
        <is>
          <t>Recalled, batch confirmed, to confirm</t>
        </is>
      </c>
      <c r="AS311" s="34" t="inlineStr">
        <is>
          <t>BLANK -&gt; requires live Amazon.ca capture</t>
        </is>
      </c>
      <c r="AT311" s="34" t="inlineStr">
        <is>
          <t>Unverified commercial data</t>
        </is>
      </c>
    </row>
    <row r="312" ht="28" customHeight="1">
      <c r="A312" s="34" t="inlineStr">
        <is>
          <t>Protein2o</t>
        </is>
      </c>
      <c r="B312" s="34" t="inlineStr">
        <is>
          <t>Protein2o Protein Infused Water | Mixed Berry | 12 pack 500mL</t>
        </is>
      </c>
      <c r="C312" s="34" t="inlineStr">
        <is>
          <t>3) Functional beverage (still/sparkling)</t>
        </is>
      </c>
      <c r="D312" s="34" t="inlineStr">
        <is>
          <t>500 mL bottle</t>
        </is>
      </c>
      <c r="E312" s="48" t="n">
        <v>12</v>
      </c>
      <c r="F312" s="49" t="n"/>
      <c r="G312" s="50">
        <f>IF(AND(ISNUMBER($F312),ISNUMBER($E312),$E312&lt;&gt;0),$F312/$E312,"")</f>
        <v/>
      </c>
      <c r="H312" s="50">
        <f>IF(AND(ISNUMBER($F312),ISNUMBER($AL312),ISNUMBER($E312),($AL312*$E312)&lt;&gt;0),$F312/($AL312*$E312)*100,"")</f>
        <v/>
      </c>
      <c r="I312" s="51" t="n"/>
      <c r="J312" s="52" t="n"/>
      <c r="K312" s="50">
        <f>IF(AND(ISNUMBER($F312),ISNUMBER($J312)),$F312*(1-$J312),"")</f>
        <v/>
      </c>
      <c r="L312" s="51" t="n"/>
      <c r="M312" s="51" t="n"/>
      <c r="N312" s="50">
        <f>IF(ISNUMBER($F312),($F312-IF(ISNUMBER($AM312),$AM312,0))*(1-IF(ISNUMBER($J312),$J312,0)),"")</f>
        <v/>
      </c>
      <c r="O312" s="34" t="inlineStr">
        <is>
          <t>Mixed Berry</t>
        </is>
      </c>
      <c r="P312" s="48" t="n">
        <v>0</v>
      </c>
      <c r="Q312" s="48" t="n">
        <v>120</v>
      </c>
      <c r="R312" s="34" t="inlineStr">
        <is>
          <t>Not listed</t>
        </is>
      </c>
      <c r="S312" s="48" t="n">
        <v>1</v>
      </c>
      <c r="T312" s="48" t="n">
        <v>70</v>
      </c>
      <c r="U312" s="34" t="inlineStr">
        <is>
          <t>Sucralose + acesulfame-K</t>
        </is>
      </c>
      <c r="V312" s="34" t="inlineStr">
        <is>
          <t>15 g whey protein isolate, electrolytes, low calorie</t>
        </is>
      </c>
      <c r="W312" s="51" t="n"/>
      <c r="X312" s="51" t="n"/>
      <c r="Y312" s="51" t="n"/>
      <c r="Z312" s="51" t="n"/>
      <c r="AA312" s="34" t="inlineStr">
        <is>
          <t>Medium</t>
        </is>
      </c>
      <c r="AB312" s="34" t="inlineStr">
        <is>
          <t>Leading protein water; fitness shoppers</t>
        </is>
      </c>
      <c r="AC312" s="34" t="inlineStr">
        <is>
          <t>15 g of protein in a light, clear water</t>
        </is>
      </c>
      <c r="AD312" s="34" t="inlineStr">
        <is>
          <t>Real protein dose without a heavy milkshake texture.</t>
        </is>
      </c>
      <c r="AE312" s="51" t="n"/>
      <c r="AF312" s="53">
        <f>IF(AND(ISNUMBER($P312),ISNUMBER($AL312),$AL312&lt;&gt;0),ROUND($P312/$AL312*100,1),"")</f>
        <v/>
      </c>
      <c r="AG312" s="54">
        <f>IF(AND(ISNUMBER($S312),ISNUMBER($AL312),$AL312&lt;&gt;0),ROUND($S312/$AL312*100,2),"")</f>
        <v/>
      </c>
      <c r="AH312" s="53">
        <f>IF(AND(ISNUMBER($Q312),ISNUMBER($AL312),$AL312&lt;&gt;0),ROUND($Q312/$AL312*100,1),"")</f>
        <v/>
      </c>
      <c r="AI312" s="48">
        <f>IF(ISNUMBER($S312),IF($S312&lt;=1,"Yes","No"),"n/a")</f>
        <v/>
      </c>
      <c r="AJ312" s="48">
        <f>IF(ISNUMBER($S312),ROUND(MAX(0,MIN(100,100-$S312*2.5-IF(ISNUMBER($T312),$T312,0)*0.12+IF($S312&lt;=1,12,0))),0),"")</f>
        <v/>
      </c>
      <c r="AK312" s="48">
        <f>IF(ISNUMBER($Q312),IF($Q312&gt;=100,20,IF($Q312&gt;=30,10,0)),0)+IF(ISNUMBER($R312),IF($R312&gt;=100,20,0),0)+IF(ISNUMBER($P312),IF($P312&gt;=150,20,IF($P312&gt;=50,12,5)),0)+IF(ISNUMBER($S312),IF($S312&lt;=1,15,0),0)</f>
        <v/>
      </c>
      <c r="AL312" s="48" t="n">
        <v>500</v>
      </c>
      <c r="AM312" s="49" t="n"/>
      <c r="AN312" s="48">
        <f>IF(AND(ISNUMBER($P312),ISNUMBER($AL312),$AL312&lt;&gt;0),IF(OR($P312&gt;180,$P312/$AL312*1000&gt;400),"Over ceiling, confirm SKU","Within"),"n/a")</f>
        <v/>
      </c>
      <c r="AO312" s="51" t="n"/>
      <c r="AP312" s="51" t="n"/>
      <c r="AQ312" s="51" t="n"/>
      <c r="AR312" s="34" t="inlineStr">
        <is>
          <t>Recalled, batch confirmed, to confirm</t>
        </is>
      </c>
      <c r="AS312" s="34" t="inlineStr">
        <is>
          <t>BLANK -&gt; requires live Amazon.ca capture</t>
        </is>
      </c>
      <c r="AT312" s="34" t="inlineStr">
        <is>
          <t>Unverified commercial data</t>
        </is>
      </c>
    </row>
    <row r="313" ht="28" customHeight="1">
      <c r="A313" s="34" t="inlineStr">
        <is>
          <t>Protein2o</t>
        </is>
      </c>
      <c r="B313" s="34" t="inlineStr">
        <is>
          <t>Protein2o Protein Infused Water | Mixed Berry | 18 pack 500mL</t>
        </is>
      </c>
      <c r="C313" s="34" t="inlineStr">
        <is>
          <t>3) Functional beverage (still/sparkling)</t>
        </is>
      </c>
      <c r="D313" s="34" t="inlineStr">
        <is>
          <t>500 mL bottle</t>
        </is>
      </c>
      <c r="E313" s="48" t="n">
        <v>18</v>
      </c>
      <c r="F313" s="49" t="n"/>
      <c r="G313" s="50">
        <f>IF(AND(ISNUMBER($F313),ISNUMBER($E313),$E313&lt;&gt;0),$F313/$E313,"")</f>
        <v/>
      </c>
      <c r="H313" s="50">
        <f>IF(AND(ISNUMBER($F313),ISNUMBER($AL313),ISNUMBER($E313),($AL313*$E313)&lt;&gt;0),$F313/($AL313*$E313)*100,"")</f>
        <v/>
      </c>
      <c r="I313" s="51" t="n"/>
      <c r="J313" s="52" t="n"/>
      <c r="K313" s="50">
        <f>IF(AND(ISNUMBER($F313),ISNUMBER($J313)),$F313*(1-$J313),"")</f>
        <v/>
      </c>
      <c r="L313" s="51" t="n"/>
      <c r="M313" s="51" t="n"/>
      <c r="N313" s="50">
        <f>IF(ISNUMBER($F313),($F313-IF(ISNUMBER($AM313),$AM313,0))*(1-IF(ISNUMBER($J313),$J313,0)),"")</f>
        <v/>
      </c>
      <c r="O313" s="34" t="inlineStr">
        <is>
          <t>Mixed Berry</t>
        </is>
      </c>
      <c r="P313" s="48" t="n">
        <v>0</v>
      </c>
      <c r="Q313" s="48" t="n">
        <v>120</v>
      </c>
      <c r="R313" s="34" t="inlineStr">
        <is>
          <t>Not listed</t>
        </is>
      </c>
      <c r="S313" s="48" t="n">
        <v>1</v>
      </c>
      <c r="T313" s="48" t="n">
        <v>70</v>
      </c>
      <c r="U313" s="34" t="inlineStr">
        <is>
          <t>Sucralose + acesulfame-K</t>
        </is>
      </c>
      <c r="V313" s="34" t="inlineStr">
        <is>
          <t>15 g whey protein isolate, electrolytes, low calorie</t>
        </is>
      </c>
      <c r="W313" s="51" t="n"/>
      <c r="X313" s="51" t="n"/>
      <c r="Y313" s="51" t="n"/>
      <c r="Z313" s="51" t="n"/>
      <c r="AA313" s="34" t="inlineStr">
        <is>
          <t>Medium</t>
        </is>
      </c>
      <c r="AB313" s="34" t="inlineStr">
        <is>
          <t>Leading protein water; fitness shoppers</t>
        </is>
      </c>
      <c r="AC313" s="34" t="inlineStr">
        <is>
          <t>15 g of protein in a light, clear water</t>
        </is>
      </c>
      <c r="AD313" s="34" t="inlineStr">
        <is>
          <t>Real protein dose without a heavy milkshake texture.</t>
        </is>
      </c>
      <c r="AE313" s="51" t="n"/>
      <c r="AF313" s="53">
        <f>IF(AND(ISNUMBER($P313),ISNUMBER($AL313),$AL313&lt;&gt;0),ROUND($P313/$AL313*100,1),"")</f>
        <v/>
      </c>
      <c r="AG313" s="54">
        <f>IF(AND(ISNUMBER($S313),ISNUMBER($AL313),$AL313&lt;&gt;0),ROUND($S313/$AL313*100,2),"")</f>
        <v/>
      </c>
      <c r="AH313" s="53">
        <f>IF(AND(ISNUMBER($Q313),ISNUMBER($AL313),$AL313&lt;&gt;0),ROUND($Q313/$AL313*100,1),"")</f>
        <v/>
      </c>
      <c r="AI313" s="48">
        <f>IF(ISNUMBER($S313),IF($S313&lt;=1,"Yes","No"),"n/a")</f>
        <v/>
      </c>
      <c r="AJ313" s="48">
        <f>IF(ISNUMBER($S313),ROUND(MAX(0,MIN(100,100-$S313*2.5-IF(ISNUMBER($T313),$T313,0)*0.12+IF($S313&lt;=1,12,0))),0),"")</f>
        <v/>
      </c>
      <c r="AK313" s="48">
        <f>IF(ISNUMBER($Q313),IF($Q313&gt;=100,20,IF($Q313&gt;=30,10,0)),0)+IF(ISNUMBER($R313),IF($R313&gt;=100,20,0),0)+IF(ISNUMBER($P313),IF($P313&gt;=150,20,IF($P313&gt;=50,12,5)),0)+IF(ISNUMBER($S313),IF($S313&lt;=1,15,0),0)</f>
        <v/>
      </c>
      <c r="AL313" s="48" t="n">
        <v>500</v>
      </c>
      <c r="AM313" s="49" t="n"/>
      <c r="AN313" s="48">
        <f>IF(AND(ISNUMBER($P313),ISNUMBER($AL313),$AL313&lt;&gt;0),IF(OR($P313&gt;180,$P313/$AL313*1000&gt;400),"Over ceiling, confirm SKU","Within"),"n/a")</f>
        <v/>
      </c>
      <c r="AO313" s="51" t="n"/>
      <c r="AP313" s="51" t="n"/>
      <c r="AQ313" s="51" t="n"/>
      <c r="AR313" s="34" t="inlineStr">
        <is>
          <t>Recalled, batch confirmed, to confirm</t>
        </is>
      </c>
      <c r="AS313" s="34" t="inlineStr">
        <is>
          <t>BLANK -&gt; requires live Amazon.ca capture</t>
        </is>
      </c>
      <c r="AT313" s="34" t="inlineStr">
        <is>
          <t>Unverified commercial data</t>
        </is>
      </c>
    </row>
    <row r="314" ht="28" customHeight="1">
      <c r="A314" s="34" t="inlineStr">
        <is>
          <t>Protein2o</t>
        </is>
      </c>
      <c r="B314" s="34" t="inlineStr">
        <is>
          <t>Protein2o Protein Infused Water | Mixed Berry | 24 pack 500mL</t>
        </is>
      </c>
      <c r="C314" s="34" t="inlineStr">
        <is>
          <t>3) Functional beverage (still/sparkling)</t>
        </is>
      </c>
      <c r="D314" s="34" t="inlineStr">
        <is>
          <t>500 mL bottle</t>
        </is>
      </c>
      <c r="E314" s="48" t="n">
        <v>24</v>
      </c>
      <c r="F314" s="49" t="n"/>
      <c r="G314" s="50">
        <f>IF(AND(ISNUMBER($F314),ISNUMBER($E314),$E314&lt;&gt;0),$F314/$E314,"")</f>
        <v/>
      </c>
      <c r="H314" s="50">
        <f>IF(AND(ISNUMBER($F314),ISNUMBER($AL314),ISNUMBER($E314),($AL314*$E314)&lt;&gt;0),$F314/($AL314*$E314)*100,"")</f>
        <v/>
      </c>
      <c r="I314" s="51" t="n"/>
      <c r="J314" s="52" t="n"/>
      <c r="K314" s="50">
        <f>IF(AND(ISNUMBER($F314),ISNUMBER($J314)),$F314*(1-$J314),"")</f>
        <v/>
      </c>
      <c r="L314" s="51" t="n"/>
      <c r="M314" s="51" t="n"/>
      <c r="N314" s="50">
        <f>IF(ISNUMBER($F314),($F314-IF(ISNUMBER($AM314),$AM314,0))*(1-IF(ISNUMBER($J314),$J314,0)),"")</f>
        <v/>
      </c>
      <c r="O314" s="34" t="inlineStr">
        <is>
          <t>Mixed Berry</t>
        </is>
      </c>
      <c r="P314" s="48" t="n">
        <v>0</v>
      </c>
      <c r="Q314" s="48" t="n">
        <v>120</v>
      </c>
      <c r="R314" s="34" t="inlineStr">
        <is>
          <t>Not listed</t>
        </is>
      </c>
      <c r="S314" s="48" t="n">
        <v>1</v>
      </c>
      <c r="T314" s="48" t="n">
        <v>70</v>
      </c>
      <c r="U314" s="34" t="inlineStr">
        <is>
          <t>Sucralose + acesulfame-K</t>
        </is>
      </c>
      <c r="V314" s="34" t="inlineStr">
        <is>
          <t>15 g whey protein isolate, electrolytes, low calorie</t>
        </is>
      </c>
      <c r="W314" s="51" t="n"/>
      <c r="X314" s="51" t="n"/>
      <c r="Y314" s="51" t="n"/>
      <c r="Z314" s="51" t="n"/>
      <c r="AA314" s="34" t="inlineStr">
        <is>
          <t>Medium</t>
        </is>
      </c>
      <c r="AB314" s="34" t="inlineStr">
        <is>
          <t>Leading protein water; fitness shoppers</t>
        </is>
      </c>
      <c r="AC314" s="34" t="inlineStr">
        <is>
          <t>15 g of protein in a light, clear water</t>
        </is>
      </c>
      <c r="AD314" s="34" t="inlineStr">
        <is>
          <t>Real protein dose without a heavy milkshake texture.</t>
        </is>
      </c>
      <c r="AE314" s="51" t="n"/>
      <c r="AF314" s="53">
        <f>IF(AND(ISNUMBER($P314),ISNUMBER($AL314),$AL314&lt;&gt;0),ROUND($P314/$AL314*100,1),"")</f>
        <v/>
      </c>
      <c r="AG314" s="54">
        <f>IF(AND(ISNUMBER($S314),ISNUMBER($AL314),$AL314&lt;&gt;0),ROUND($S314/$AL314*100,2),"")</f>
        <v/>
      </c>
      <c r="AH314" s="53">
        <f>IF(AND(ISNUMBER($Q314),ISNUMBER($AL314),$AL314&lt;&gt;0),ROUND($Q314/$AL314*100,1),"")</f>
        <v/>
      </c>
      <c r="AI314" s="48">
        <f>IF(ISNUMBER($S314),IF($S314&lt;=1,"Yes","No"),"n/a")</f>
        <v/>
      </c>
      <c r="AJ314" s="48">
        <f>IF(ISNUMBER($S314),ROUND(MAX(0,MIN(100,100-$S314*2.5-IF(ISNUMBER($T314),$T314,0)*0.12+IF($S314&lt;=1,12,0))),0),"")</f>
        <v/>
      </c>
      <c r="AK314" s="48">
        <f>IF(ISNUMBER($Q314),IF($Q314&gt;=100,20,IF($Q314&gt;=30,10,0)),0)+IF(ISNUMBER($R314),IF($R314&gt;=100,20,0),0)+IF(ISNUMBER($P314),IF($P314&gt;=150,20,IF($P314&gt;=50,12,5)),0)+IF(ISNUMBER($S314),IF($S314&lt;=1,15,0),0)</f>
        <v/>
      </c>
      <c r="AL314" s="48" t="n">
        <v>500</v>
      </c>
      <c r="AM314" s="49" t="n"/>
      <c r="AN314" s="48">
        <f>IF(AND(ISNUMBER($P314),ISNUMBER($AL314),$AL314&lt;&gt;0),IF(OR($P314&gt;180,$P314/$AL314*1000&gt;400),"Over ceiling, confirm SKU","Within"),"n/a")</f>
        <v/>
      </c>
      <c r="AO314" s="51" t="n"/>
      <c r="AP314" s="51" t="n"/>
      <c r="AQ314" s="51" t="n"/>
      <c r="AR314" s="34" t="inlineStr">
        <is>
          <t>Recalled, batch confirmed, to confirm</t>
        </is>
      </c>
      <c r="AS314" s="34" t="inlineStr">
        <is>
          <t>BLANK -&gt; requires live Amazon.ca capture</t>
        </is>
      </c>
      <c r="AT314" s="34" t="inlineStr">
        <is>
          <t>Unverified commercial data</t>
        </is>
      </c>
    </row>
    <row r="315" ht="28" customHeight="1">
      <c r="A315" s="34" t="inlineStr">
        <is>
          <t>Protein2o</t>
        </is>
      </c>
      <c r="B315" s="34" t="inlineStr">
        <is>
          <t>Protein2o Protein Infused Water | Tropical Coconut | single 500mL</t>
        </is>
      </c>
      <c r="C315" s="34" t="inlineStr">
        <is>
          <t>3) Functional beverage (still/sparkling)</t>
        </is>
      </c>
      <c r="D315" s="34" t="inlineStr">
        <is>
          <t>500 mL bottle</t>
        </is>
      </c>
      <c r="E315" s="48" t="n">
        <v>1</v>
      </c>
      <c r="F315" s="49" t="n"/>
      <c r="G315" s="50">
        <f>IF(AND(ISNUMBER($F315),ISNUMBER($E315),$E315&lt;&gt;0),$F315/$E315,"")</f>
        <v/>
      </c>
      <c r="H315" s="50">
        <f>IF(AND(ISNUMBER($F315),ISNUMBER($AL315),ISNUMBER($E315),($AL315*$E315)&lt;&gt;0),$F315/($AL315*$E315)*100,"")</f>
        <v/>
      </c>
      <c r="I315" s="51" t="n"/>
      <c r="J315" s="52" t="n"/>
      <c r="K315" s="50">
        <f>IF(AND(ISNUMBER($F315),ISNUMBER($J315)),$F315*(1-$J315),"")</f>
        <v/>
      </c>
      <c r="L315" s="51" t="n"/>
      <c r="M315" s="51" t="n"/>
      <c r="N315" s="50">
        <f>IF(ISNUMBER($F315),($F315-IF(ISNUMBER($AM315),$AM315,0))*(1-IF(ISNUMBER($J315),$J315,0)),"")</f>
        <v/>
      </c>
      <c r="O315" s="34" t="inlineStr">
        <is>
          <t>Tropical Coconut</t>
        </is>
      </c>
      <c r="P315" s="48" t="n">
        <v>0</v>
      </c>
      <c r="Q315" s="48" t="n">
        <v>120</v>
      </c>
      <c r="R315" s="34" t="inlineStr">
        <is>
          <t>Not listed</t>
        </is>
      </c>
      <c r="S315" s="48" t="n">
        <v>1</v>
      </c>
      <c r="T315" s="48" t="n">
        <v>70</v>
      </c>
      <c r="U315" s="34" t="inlineStr">
        <is>
          <t>Sucralose + acesulfame-K</t>
        </is>
      </c>
      <c r="V315" s="34" t="inlineStr">
        <is>
          <t>15 g whey protein isolate, electrolytes, low calorie</t>
        </is>
      </c>
      <c r="W315" s="51" t="n"/>
      <c r="X315" s="51" t="n"/>
      <c r="Y315" s="51" t="n"/>
      <c r="Z315" s="51" t="n"/>
      <c r="AA315" s="34" t="inlineStr">
        <is>
          <t>Medium</t>
        </is>
      </c>
      <c r="AB315" s="34" t="inlineStr">
        <is>
          <t>Leading protein water; fitness shoppers</t>
        </is>
      </c>
      <c r="AC315" s="34" t="inlineStr">
        <is>
          <t>15 g of protein in a light, clear water</t>
        </is>
      </c>
      <c r="AD315" s="34" t="inlineStr">
        <is>
          <t>Real protein dose without a heavy milkshake texture.</t>
        </is>
      </c>
      <c r="AE315" s="51" t="n"/>
      <c r="AF315" s="53">
        <f>IF(AND(ISNUMBER($P315),ISNUMBER($AL315),$AL315&lt;&gt;0),ROUND($P315/$AL315*100,1),"")</f>
        <v/>
      </c>
      <c r="AG315" s="54">
        <f>IF(AND(ISNUMBER($S315),ISNUMBER($AL315),$AL315&lt;&gt;0),ROUND($S315/$AL315*100,2),"")</f>
        <v/>
      </c>
      <c r="AH315" s="53">
        <f>IF(AND(ISNUMBER($Q315),ISNUMBER($AL315),$AL315&lt;&gt;0),ROUND($Q315/$AL315*100,1),"")</f>
        <v/>
      </c>
      <c r="AI315" s="48">
        <f>IF(ISNUMBER($S315),IF($S315&lt;=1,"Yes","No"),"n/a")</f>
        <v/>
      </c>
      <c r="AJ315" s="48">
        <f>IF(ISNUMBER($S315),ROUND(MAX(0,MIN(100,100-$S315*2.5-IF(ISNUMBER($T315),$T315,0)*0.12+IF($S315&lt;=1,12,0))),0),"")</f>
        <v/>
      </c>
      <c r="AK315" s="48">
        <f>IF(ISNUMBER($Q315),IF($Q315&gt;=100,20,IF($Q315&gt;=30,10,0)),0)+IF(ISNUMBER($R315),IF($R315&gt;=100,20,0),0)+IF(ISNUMBER($P315),IF($P315&gt;=150,20,IF($P315&gt;=50,12,5)),0)+IF(ISNUMBER($S315),IF($S315&lt;=1,15,0),0)</f>
        <v/>
      </c>
      <c r="AL315" s="48" t="n">
        <v>500</v>
      </c>
      <c r="AM315" s="49" t="n"/>
      <c r="AN315" s="48">
        <f>IF(AND(ISNUMBER($P315),ISNUMBER($AL315),$AL315&lt;&gt;0),IF(OR($P315&gt;180,$P315/$AL315*1000&gt;400),"Over ceiling, confirm SKU","Within"),"n/a")</f>
        <v/>
      </c>
      <c r="AO315" s="51" t="n"/>
      <c r="AP315" s="51" t="n"/>
      <c r="AQ315" s="51" t="n"/>
      <c r="AR315" s="34" t="inlineStr">
        <is>
          <t>Recalled, batch confirmed, to confirm</t>
        </is>
      </c>
      <c r="AS315" s="34" t="inlineStr">
        <is>
          <t>BLANK -&gt; requires live Amazon.ca capture</t>
        </is>
      </c>
      <c r="AT315" s="34" t="inlineStr">
        <is>
          <t>Unverified commercial data</t>
        </is>
      </c>
    </row>
    <row r="316" ht="28" customHeight="1">
      <c r="A316" s="34" t="inlineStr">
        <is>
          <t>Protein2o</t>
        </is>
      </c>
      <c r="B316" s="34" t="inlineStr">
        <is>
          <t>Protein2o Protein Infused Water | Tropical Coconut | 8 pack 500mL</t>
        </is>
      </c>
      <c r="C316" s="34" t="inlineStr">
        <is>
          <t>3) Functional beverage (still/sparkling)</t>
        </is>
      </c>
      <c r="D316" s="34" t="inlineStr">
        <is>
          <t>500 mL bottle</t>
        </is>
      </c>
      <c r="E316" s="48" t="n">
        <v>8</v>
      </c>
      <c r="F316" s="49" t="n"/>
      <c r="G316" s="50">
        <f>IF(AND(ISNUMBER($F316),ISNUMBER($E316),$E316&lt;&gt;0),$F316/$E316,"")</f>
        <v/>
      </c>
      <c r="H316" s="50">
        <f>IF(AND(ISNUMBER($F316),ISNUMBER($AL316),ISNUMBER($E316),($AL316*$E316)&lt;&gt;0),$F316/($AL316*$E316)*100,"")</f>
        <v/>
      </c>
      <c r="I316" s="51" t="n"/>
      <c r="J316" s="52" t="n"/>
      <c r="K316" s="50">
        <f>IF(AND(ISNUMBER($F316),ISNUMBER($J316)),$F316*(1-$J316),"")</f>
        <v/>
      </c>
      <c r="L316" s="51" t="n"/>
      <c r="M316" s="51" t="n"/>
      <c r="N316" s="50">
        <f>IF(ISNUMBER($F316),($F316-IF(ISNUMBER($AM316),$AM316,0))*(1-IF(ISNUMBER($J316),$J316,0)),"")</f>
        <v/>
      </c>
      <c r="O316" s="34" t="inlineStr">
        <is>
          <t>Tropical Coconut</t>
        </is>
      </c>
      <c r="P316" s="48" t="n">
        <v>0</v>
      </c>
      <c r="Q316" s="48" t="n">
        <v>120</v>
      </c>
      <c r="R316" s="34" t="inlineStr">
        <is>
          <t>Not listed</t>
        </is>
      </c>
      <c r="S316" s="48" t="n">
        <v>1</v>
      </c>
      <c r="T316" s="48" t="n">
        <v>70</v>
      </c>
      <c r="U316" s="34" t="inlineStr">
        <is>
          <t>Sucralose + acesulfame-K</t>
        </is>
      </c>
      <c r="V316" s="34" t="inlineStr">
        <is>
          <t>15 g whey protein isolate, electrolytes, low calorie</t>
        </is>
      </c>
      <c r="W316" s="51" t="n"/>
      <c r="X316" s="51" t="n"/>
      <c r="Y316" s="51" t="n"/>
      <c r="Z316" s="51" t="n"/>
      <c r="AA316" s="34" t="inlineStr">
        <is>
          <t>Medium</t>
        </is>
      </c>
      <c r="AB316" s="34" t="inlineStr">
        <is>
          <t>Leading protein water; fitness shoppers</t>
        </is>
      </c>
      <c r="AC316" s="34" t="inlineStr">
        <is>
          <t>15 g of protein in a light, clear water</t>
        </is>
      </c>
      <c r="AD316" s="34" t="inlineStr">
        <is>
          <t>Real protein dose without a heavy milkshake texture.</t>
        </is>
      </c>
      <c r="AE316" s="51" t="n"/>
      <c r="AF316" s="53">
        <f>IF(AND(ISNUMBER($P316),ISNUMBER($AL316),$AL316&lt;&gt;0),ROUND($P316/$AL316*100,1),"")</f>
        <v/>
      </c>
      <c r="AG316" s="54">
        <f>IF(AND(ISNUMBER($S316),ISNUMBER($AL316),$AL316&lt;&gt;0),ROUND($S316/$AL316*100,2),"")</f>
        <v/>
      </c>
      <c r="AH316" s="53">
        <f>IF(AND(ISNUMBER($Q316),ISNUMBER($AL316),$AL316&lt;&gt;0),ROUND($Q316/$AL316*100,1),"")</f>
        <v/>
      </c>
      <c r="AI316" s="48">
        <f>IF(ISNUMBER($S316),IF($S316&lt;=1,"Yes","No"),"n/a")</f>
        <v/>
      </c>
      <c r="AJ316" s="48">
        <f>IF(ISNUMBER($S316),ROUND(MAX(0,MIN(100,100-$S316*2.5-IF(ISNUMBER($T316),$T316,0)*0.12+IF($S316&lt;=1,12,0))),0),"")</f>
        <v/>
      </c>
      <c r="AK316" s="48">
        <f>IF(ISNUMBER($Q316),IF($Q316&gt;=100,20,IF($Q316&gt;=30,10,0)),0)+IF(ISNUMBER($R316),IF($R316&gt;=100,20,0),0)+IF(ISNUMBER($P316),IF($P316&gt;=150,20,IF($P316&gt;=50,12,5)),0)+IF(ISNUMBER($S316),IF($S316&lt;=1,15,0),0)</f>
        <v/>
      </c>
      <c r="AL316" s="48" t="n">
        <v>500</v>
      </c>
      <c r="AM316" s="49" t="n"/>
      <c r="AN316" s="48">
        <f>IF(AND(ISNUMBER($P316),ISNUMBER($AL316),$AL316&lt;&gt;0),IF(OR($P316&gt;180,$P316/$AL316*1000&gt;400),"Over ceiling, confirm SKU","Within"),"n/a")</f>
        <v/>
      </c>
      <c r="AO316" s="51" t="n"/>
      <c r="AP316" s="51" t="n"/>
      <c r="AQ316" s="51" t="n"/>
      <c r="AR316" s="34" t="inlineStr">
        <is>
          <t>Recalled, batch confirmed, to confirm</t>
        </is>
      </c>
      <c r="AS316" s="34" t="inlineStr">
        <is>
          <t>BLANK -&gt; requires live Amazon.ca capture</t>
        </is>
      </c>
      <c r="AT316" s="34" t="inlineStr">
        <is>
          <t>Unverified commercial data</t>
        </is>
      </c>
    </row>
    <row r="317" ht="28" customHeight="1">
      <c r="A317" s="34" t="inlineStr">
        <is>
          <t>Protein2o</t>
        </is>
      </c>
      <c r="B317" s="34" t="inlineStr">
        <is>
          <t>Protein2o Protein Infused Water | Tropical Coconut | 12 pack 500mL</t>
        </is>
      </c>
      <c r="C317" s="34" t="inlineStr">
        <is>
          <t>3) Functional beverage (still/sparkling)</t>
        </is>
      </c>
      <c r="D317" s="34" t="inlineStr">
        <is>
          <t>500 mL bottle</t>
        </is>
      </c>
      <c r="E317" s="48" t="n">
        <v>12</v>
      </c>
      <c r="F317" s="49" t="n"/>
      <c r="G317" s="50">
        <f>IF(AND(ISNUMBER($F317),ISNUMBER($E317),$E317&lt;&gt;0),$F317/$E317,"")</f>
        <v/>
      </c>
      <c r="H317" s="50">
        <f>IF(AND(ISNUMBER($F317),ISNUMBER($AL317),ISNUMBER($E317),($AL317*$E317)&lt;&gt;0),$F317/($AL317*$E317)*100,"")</f>
        <v/>
      </c>
      <c r="I317" s="51" t="n"/>
      <c r="J317" s="52" t="n"/>
      <c r="K317" s="50">
        <f>IF(AND(ISNUMBER($F317),ISNUMBER($J317)),$F317*(1-$J317),"")</f>
        <v/>
      </c>
      <c r="L317" s="51" t="n"/>
      <c r="M317" s="51" t="n"/>
      <c r="N317" s="50">
        <f>IF(ISNUMBER($F317),($F317-IF(ISNUMBER($AM317),$AM317,0))*(1-IF(ISNUMBER($J317),$J317,0)),"")</f>
        <v/>
      </c>
      <c r="O317" s="34" t="inlineStr">
        <is>
          <t>Tropical Coconut</t>
        </is>
      </c>
      <c r="P317" s="48" t="n">
        <v>0</v>
      </c>
      <c r="Q317" s="48" t="n">
        <v>120</v>
      </c>
      <c r="R317" s="34" t="inlineStr">
        <is>
          <t>Not listed</t>
        </is>
      </c>
      <c r="S317" s="48" t="n">
        <v>1</v>
      </c>
      <c r="T317" s="48" t="n">
        <v>70</v>
      </c>
      <c r="U317" s="34" t="inlineStr">
        <is>
          <t>Sucralose + acesulfame-K</t>
        </is>
      </c>
      <c r="V317" s="34" t="inlineStr">
        <is>
          <t>15 g whey protein isolate, electrolytes, low calorie</t>
        </is>
      </c>
      <c r="W317" s="51" t="n"/>
      <c r="X317" s="51" t="n"/>
      <c r="Y317" s="51" t="n"/>
      <c r="Z317" s="51" t="n"/>
      <c r="AA317" s="34" t="inlineStr">
        <is>
          <t>Medium</t>
        </is>
      </c>
      <c r="AB317" s="34" t="inlineStr">
        <is>
          <t>Leading protein water; fitness shoppers</t>
        </is>
      </c>
      <c r="AC317" s="34" t="inlineStr">
        <is>
          <t>15 g of protein in a light, clear water</t>
        </is>
      </c>
      <c r="AD317" s="34" t="inlineStr">
        <is>
          <t>Real protein dose without a heavy milkshake texture.</t>
        </is>
      </c>
      <c r="AE317" s="51" t="n"/>
      <c r="AF317" s="53">
        <f>IF(AND(ISNUMBER($P317),ISNUMBER($AL317),$AL317&lt;&gt;0),ROUND($P317/$AL317*100,1),"")</f>
        <v/>
      </c>
      <c r="AG317" s="54">
        <f>IF(AND(ISNUMBER($S317),ISNUMBER($AL317),$AL317&lt;&gt;0),ROUND($S317/$AL317*100,2),"")</f>
        <v/>
      </c>
      <c r="AH317" s="53">
        <f>IF(AND(ISNUMBER($Q317),ISNUMBER($AL317),$AL317&lt;&gt;0),ROUND($Q317/$AL317*100,1),"")</f>
        <v/>
      </c>
      <c r="AI317" s="48">
        <f>IF(ISNUMBER($S317),IF($S317&lt;=1,"Yes","No"),"n/a")</f>
        <v/>
      </c>
      <c r="AJ317" s="48">
        <f>IF(ISNUMBER($S317),ROUND(MAX(0,MIN(100,100-$S317*2.5-IF(ISNUMBER($T317),$T317,0)*0.12+IF($S317&lt;=1,12,0))),0),"")</f>
        <v/>
      </c>
      <c r="AK317" s="48">
        <f>IF(ISNUMBER($Q317),IF($Q317&gt;=100,20,IF($Q317&gt;=30,10,0)),0)+IF(ISNUMBER($R317),IF($R317&gt;=100,20,0),0)+IF(ISNUMBER($P317),IF($P317&gt;=150,20,IF($P317&gt;=50,12,5)),0)+IF(ISNUMBER($S317),IF($S317&lt;=1,15,0),0)</f>
        <v/>
      </c>
      <c r="AL317" s="48" t="n">
        <v>500</v>
      </c>
      <c r="AM317" s="49" t="n"/>
      <c r="AN317" s="48">
        <f>IF(AND(ISNUMBER($P317),ISNUMBER($AL317),$AL317&lt;&gt;0),IF(OR($P317&gt;180,$P317/$AL317*1000&gt;400),"Over ceiling, confirm SKU","Within"),"n/a")</f>
        <v/>
      </c>
      <c r="AO317" s="51" t="n"/>
      <c r="AP317" s="51" t="n"/>
      <c r="AQ317" s="51" t="n"/>
      <c r="AR317" s="34" t="inlineStr">
        <is>
          <t>Recalled, batch confirmed, to confirm</t>
        </is>
      </c>
      <c r="AS317" s="34" t="inlineStr">
        <is>
          <t>BLANK -&gt; requires live Amazon.ca capture</t>
        </is>
      </c>
      <c r="AT317" s="34" t="inlineStr">
        <is>
          <t>Unverified commercial data</t>
        </is>
      </c>
    </row>
    <row r="318" ht="28" customHeight="1">
      <c r="A318" s="34" t="inlineStr">
        <is>
          <t>Protein2o</t>
        </is>
      </c>
      <c r="B318" s="34" t="inlineStr">
        <is>
          <t>Protein2o Protein Infused Water | Tropical Coconut | 18 pack 500mL</t>
        </is>
      </c>
      <c r="C318" s="34" t="inlineStr">
        <is>
          <t>3) Functional beverage (still/sparkling)</t>
        </is>
      </c>
      <c r="D318" s="34" t="inlineStr">
        <is>
          <t>500 mL bottle</t>
        </is>
      </c>
      <c r="E318" s="48" t="n">
        <v>18</v>
      </c>
      <c r="F318" s="49" t="n"/>
      <c r="G318" s="50">
        <f>IF(AND(ISNUMBER($F318),ISNUMBER($E318),$E318&lt;&gt;0),$F318/$E318,"")</f>
        <v/>
      </c>
      <c r="H318" s="50">
        <f>IF(AND(ISNUMBER($F318),ISNUMBER($AL318),ISNUMBER($E318),($AL318*$E318)&lt;&gt;0),$F318/($AL318*$E318)*100,"")</f>
        <v/>
      </c>
      <c r="I318" s="51" t="n"/>
      <c r="J318" s="52" t="n"/>
      <c r="K318" s="50">
        <f>IF(AND(ISNUMBER($F318),ISNUMBER($J318)),$F318*(1-$J318),"")</f>
        <v/>
      </c>
      <c r="L318" s="51" t="n"/>
      <c r="M318" s="51" t="n"/>
      <c r="N318" s="50">
        <f>IF(ISNUMBER($F318),($F318-IF(ISNUMBER($AM318),$AM318,0))*(1-IF(ISNUMBER($J318),$J318,0)),"")</f>
        <v/>
      </c>
      <c r="O318" s="34" t="inlineStr">
        <is>
          <t>Tropical Coconut</t>
        </is>
      </c>
      <c r="P318" s="48" t="n">
        <v>0</v>
      </c>
      <c r="Q318" s="48" t="n">
        <v>120</v>
      </c>
      <c r="R318" s="34" t="inlineStr">
        <is>
          <t>Not listed</t>
        </is>
      </c>
      <c r="S318" s="48" t="n">
        <v>1</v>
      </c>
      <c r="T318" s="48" t="n">
        <v>70</v>
      </c>
      <c r="U318" s="34" t="inlineStr">
        <is>
          <t>Sucralose + acesulfame-K</t>
        </is>
      </c>
      <c r="V318" s="34" t="inlineStr">
        <is>
          <t>15 g whey protein isolate, electrolytes, low calorie</t>
        </is>
      </c>
      <c r="W318" s="51" t="n"/>
      <c r="X318" s="51" t="n"/>
      <c r="Y318" s="51" t="n"/>
      <c r="Z318" s="51" t="n"/>
      <c r="AA318" s="34" t="inlineStr">
        <is>
          <t>Medium</t>
        </is>
      </c>
      <c r="AB318" s="34" t="inlineStr">
        <is>
          <t>Leading protein water; fitness shoppers</t>
        </is>
      </c>
      <c r="AC318" s="34" t="inlineStr">
        <is>
          <t>15 g of protein in a light, clear water</t>
        </is>
      </c>
      <c r="AD318" s="34" t="inlineStr">
        <is>
          <t>Real protein dose without a heavy milkshake texture.</t>
        </is>
      </c>
      <c r="AE318" s="51" t="n"/>
      <c r="AF318" s="53">
        <f>IF(AND(ISNUMBER($P318),ISNUMBER($AL318),$AL318&lt;&gt;0),ROUND($P318/$AL318*100,1),"")</f>
        <v/>
      </c>
      <c r="AG318" s="54">
        <f>IF(AND(ISNUMBER($S318),ISNUMBER($AL318),$AL318&lt;&gt;0),ROUND($S318/$AL318*100,2),"")</f>
        <v/>
      </c>
      <c r="AH318" s="53">
        <f>IF(AND(ISNUMBER($Q318),ISNUMBER($AL318),$AL318&lt;&gt;0),ROUND($Q318/$AL318*100,1),"")</f>
        <v/>
      </c>
      <c r="AI318" s="48">
        <f>IF(ISNUMBER($S318),IF($S318&lt;=1,"Yes","No"),"n/a")</f>
        <v/>
      </c>
      <c r="AJ318" s="48">
        <f>IF(ISNUMBER($S318),ROUND(MAX(0,MIN(100,100-$S318*2.5-IF(ISNUMBER($T318),$T318,0)*0.12+IF($S318&lt;=1,12,0))),0),"")</f>
        <v/>
      </c>
      <c r="AK318" s="48">
        <f>IF(ISNUMBER($Q318),IF($Q318&gt;=100,20,IF($Q318&gt;=30,10,0)),0)+IF(ISNUMBER($R318),IF($R318&gt;=100,20,0),0)+IF(ISNUMBER($P318),IF($P318&gt;=150,20,IF($P318&gt;=50,12,5)),0)+IF(ISNUMBER($S318),IF($S318&lt;=1,15,0),0)</f>
        <v/>
      </c>
      <c r="AL318" s="48" t="n">
        <v>500</v>
      </c>
      <c r="AM318" s="49" t="n"/>
      <c r="AN318" s="48">
        <f>IF(AND(ISNUMBER($P318),ISNUMBER($AL318),$AL318&lt;&gt;0),IF(OR($P318&gt;180,$P318/$AL318*1000&gt;400),"Over ceiling, confirm SKU","Within"),"n/a")</f>
        <v/>
      </c>
      <c r="AO318" s="51" t="n"/>
      <c r="AP318" s="51" t="n"/>
      <c r="AQ318" s="51" t="n"/>
      <c r="AR318" s="34" t="inlineStr">
        <is>
          <t>Recalled, batch confirmed, to confirm</t>
        </is>
      </c>
      <c r="AS318" s="34" t="inlineStr">
        <is>
          <t>BLANK -&gt; requires live Amazon.ca capture</t>
        </is>
      </c>
      <c r="AT318" s="34" t="inlineStr">
        <is>
          <t>Unverified commercial data</t>
        </is>
      </c>
    </row>
    <row r="319" ht="28" customHeight="1">
      <c r="A319" s="34" t="inlineStr">
        <is>
          <t>Protein2o</t>
        </is>
      </c>
      <c r="B319" s="34" t="inlineStr">
        <is>
          <t>Protein2o Protein Infused Water | Tropical Coconut | 24 pack 500mL</t>
        </is>
      </c>
      <c r="C319" s="34" t="inlineStr">
        <is>
          <t>3) Functional beverage (still/sparkling)</t>
        </is>
      </c>
      <c r="D319" s="34" t="inlineStr">
        <is>
          <t>500 mL bottle</t>
        </is>
      </c>
      <c r="E319" s="48" t="n">
        <v>24</v>
      </c>
      <c r="F319" s="49" t="n"/>
      <c r="G319" s="50">
        <f>IF(AND(ISNUMBER($F319),ISNUMBER($E319),$E319&lt;&gt;0),$F319/$E319,"")</f>
        <v/>
      </c>
      <c r="H319" s="50">
        <f>IF(AND(ISNUMBER($F319),ISNUMBER($AL319),ISNUMBER($E319),($AL319*$E319)&lt;&gt;0),$F319/($AL319*$E319)*100,"")</f>
        <v/>
      </c>
      <c r="I319" s="51" t="n"/>
      <c r="J319" s="52" t="n"/>
      <c r="K319" s="50">
        <f>IF(AND(ISNUMBER($F319),ISNUMBER($J319)),$F319*(1-$J319),"")</f>
        <v/>
      </c>
      <c r="L319" s="51" t="n"/>
      <c r="M319" s="51" t="n"/>
      <c r="N319" s="50">
        <f>IF(ISNUMBER($F319),($F319-IF(ISNUMBER($AM319),$AM319,0))*(1-IF(ISNUMBER($J319),$J319,0)),"")</f>
        <v/>
      </c>
      <c r="O319" s="34" t="inlineStr">
        <is>
          <t>Tropical Coconut</t>
        </is>
      </c>
      <c r="P319" s="48" t="n">
        <v>0</v>
      </c>
      <c r="Q319" s="48" t="n">
        <v>120</v>
      </c>
      <c r="R319" s="34" t="inlineStr">
        <is>
          <t>Not listed</t>
        </is>
      </c>
      <c r="S319" s="48" t="n">
        <v>1</v>
      </c>
      <c r="T319" s="48" t="n">
        <v>70</v>
      </c>
      <c r="U319" s="34" t="inlineStr">
        <is>
          <t>Sucralose + acesulfame-K</t>
        </is>
      </c>
      <c r="V319" s="34" t="inlineStr">
        <is>
          <t>15 g whey protein isolate, electrolytes, low calorie</t>
        </is>
      </c>
      <c r="W319" s="51" t="n"/>
      <c r="X319" s="51" t="n"/>
      <c r="Y319" s="51" t="n"/>
      <c r="Z319" s="51" t="n"/>
      <c r="AA319" s="34" t="inlineStr">
        <is>
          <t>Medium</t>
        </is>
      </c>
      <c r="AB319" s="34" t="inlineStr">
        <is>
          <t>Leading protein water; fitness shoppers</t>
        </is>
      </c>
      <c r="AC319" s="34" t="inlineStr">
        <is>
          <t>15 g of protein in a light, clear water</t>
        </is>
      </c>
      <c r="AD319" s="34" t="inlineStr">
        <is>
          <t>Real protein dose without a heavy milkshake texture.</t>
        </is>
      </c>
      <c r="AE319" s="51" t="n"/>
      <c r="AF319" s="53">
        <f>IF(AND(ISNUMBER($P319),ISNUMBER($AL319),$AL319&lt;&gt;0),ROUND($P319/$AL319*100,1),"")</f>
        <v/>
      </c>
      <c r="AG319" s="54">
        <f>IF(AND(ISNUMBER($S319),ISNUMBER($AL319),$AL319&lt;&gt;0),ROUND($S319/$AL319*100,2),"")</f>
        <v/>
      </c>
      <c r="AH319" s="53">
        <f>IF(AND(ISNUMBER($Q319),ISNUMBER($AL319),$AL319&lt;&gt;0),ROUND($Q319/$AL319*100,1),"")</f>
        <v/>
      </c>
      <c r="AI319" s="48">
        <f>IF(ISNUMBER($S319),IF($S319&lt;=1,"Yes","No"),"n/a")</f>
        <v/>
      </c>
      <c r="AJ319" s="48">
        <f>IF(ISNUMBER($S319),ROUND(MAX(0,MIN(100,100-$S319*2.5-IF(ISNUMBER($T319),$T319,0)*0.12+IF($S319&lt;=1,12,0))),0),"")</f>
        <v/>
      </c>
      <c r="AK319" s="48">
        <f>IF(ISNUMBER($Q319),IF($Q319&gt;=100,20,IF($Q319&gt;=30,10,0)),0)+IF(ISNUMBER($R319),IF($R319&gt;=100,20,0),0)+IF(ISNUMBER($P319),IF($P319&gt;=150,20,IF($P319&gt;=50,12,5)),0)+IF(ISNUMBER($S319),IF($S319&lt;=1,15,0),0)</f>
        <v/>
      </c>
      <c r="AL319" s="48" t="n">
        <v>500</v>
      </c>
      <c r="AM319" s="49" t="n"/>
      <c r="AN319" s="48">
        <f>IF(AND(ISNUMBER($P319),ISNUMBER($AL319),$AL319&lt;&gt;0),IF(OR($P319&gt;180,$P319/$AL319*1000&gt;400),"Over ceiling, confirm SKU","Within"),"n/a")</f>
        <v/>
      </c>
      <c r="AO319" s="51" t="n"/>
      <c r="AP319" s="51" t="n"/>
      <c r="AQ319" s="51" t="n"/>
      <c r="AR319" s="34" t="inlineStr">
        <is>
          <t>Recalled, batch confirmed, to confirm</t>
        </is>
      </c>
      <c r="AS319" s="34" t="inlineStr">
        <is>
          <t>BLANK -&gt; requires live Amazon.ca capture</t>
        </is>
      </c>
      <c r="AT319" s="34" t="inlineStr">
        <is>
          <t>Unverified commercial data</t>
        </is>
      </c>
    </row>
    <row r="320" ht="28" customHeight="1">
      <c r="A320" s="34" t="inlineStr">
        <is>
          <t>Protein2o</t>
        </is>
      </c>
      <c r="B320" s="34" t="inlineStr">
        <is>
          <t>Protein2o Protein Infused Water | Peach Mango | single 500mL</t>
        </is>
      </c>
      <c r="C320" s="34" t="inlineStr">
        <is>
          <t>3) Functional beverage (still/sparkling)</t>
        </is>
      </c>
      <c r="D320" s="34" t="inlineStr">
        <is>
          <t>500 mL bottle</t>
        </is>
      </c>
      <c r="E320" s="48" t="n">
        <v>1</v>
      </c>
      <c r="F320" s="49" t="n"/>
      <c r="G320" s="50">
        <f>IF(AND(ISNUMBER($F320),ISNUMBER($E320),$E320&lt;&gt;0),$F320/$E320,"")</f>
        <v/>
      </c>
      <c r="H320" s="50">
        <f>IF(AND(ISNUMBER($F320),ISNUMBER($AL320),ISNUMBER($E320),($AL320*$E320)&lt;&gt;0),$F320/($AL320*$E320)*100,"")</f>
        <v/>
      </c>
      <c r="I320" s="51" t="n"/>
      <c r="J320" s="52" t="n"/>
      <c r="K320" s="50">
        <f>IF(AND(ISNUMBER($F320),ISNUMBER($J320)),$F320*(1-$J320),"")</f>
        <v/>
      </c>
      <c r="L320" s="51" t="n"/>
      <c r="M320" s="51" t="n"/>
      <c r="N320" s="50">
        <f>IF(ISNUMBER($F320),($F320-IF(ISNUMBER($AM320),$AM320,0))*(1-IF(ISNUMBER($J320),$J320,0)),"")</f>
        <v/>
      </c>
      <c r="O320" s="34" t="inlineStr">
        <is>
          <t>Peach Mango</t>
        </is>
      </c>
      <c r="P320" s="48" t="n">
        <v>0</v>
      </c>
      <c r="Q320" s="48" t="n">
        <v>120</v>
      </c>
      <c r="R320" s="34" t="inlineStr">
        <is>
          <t>Not listed</t>
        </is>
      </c>
      <c r="S320" s="48" t="n">
        <v>1</v>
      </c>
      <c r="T320" s="48" t="n">
        <v>70</v>
      </c>
      <c r="U320" s="34" t="inlineStr">
        <is>
          <t>Sucralose + acesulfame-K</t>
        </is>
      </c>
      <c r="V320" s="34" t="inlineStr">
        <is>
          <t>15 g whey protein isolate, electrolytes, low calorie</t>
        </is>
      </c>
      <c r="W320" s="51" t="n"/>
      <c r="X320" s="51" t="n"/>
      <c r="Y320" s="51" t="n"/>
      <c r="Z320" s="51" t="n"/>
      <c r="AA320" s="34" t="inlineStr">
        <is>
          <t>Medium</t>
        </is>
      </c>
      <c r="AB320" s="34" t="inlineStr">
        <is>
          <t>Leading protein water; fitness shoppers</t>
        </is>
      </c>
      <c r="AC320" s="34" t="inlineStr">
        <is>
          <t>15 g of protein in a light, clear water</t>
        </is>
      </c>
      <c r="AD320" s="34" t="inlineStr">
        <is>
          <t>Real protein dose without a heavy milkshake texture.</t>
        </is>
      </c>
      <c r="AE320" s="51" t="n"/>
      <c r="AF320" s="53">
        <f>IF(AND(ISNUMBER($P320),ISNUMBER($AL320),$AL320&lt;&gt;0),ROUND($P320/$AL320*100,1),"")</f>
        <v/>
      </c>
      <c r="AG320" s="54">
        <f>IF(AND(ISNUMBER($S320),ISNUMBER($AL320),$AL320&lt;&gt;0),ROUND($S320/$AL320*100,2),"")</f>
        <v/>
      </c>
      <c r="AH320" s="53">
        <f>IF(AND(ISNUMBER($Q320),ISNUMBER($AL320),$AL320&lt;&gt;0),ROUND($Q320/$AL320*100,1),"")</f>
        <v/>
      </c>
      <c r="AI320" s="48">
        <f>IF(ISNUMBER($S320),IF($S320&lt;=1,"Yes","No"),"n/a")</f>
        <v/>
      </c>
      <c r="AJ320" s="48">
        <f>IF(ISNUMBER($S320),ROUND(MAX(0,MIN(100,100-$S320*2.5-IF(ISNUMBER($T320),$T320,0)*0.12+IF($S320&lt;=1,12,0))),0),"")</f>
        <v/>
      </c>
      <c r="AK320" s="48">
        <f>IF(ISNUMBER($Q320),IF($Q320&gt;=100,20,IF($Q320&gt;=30,10,0)),0)+IF(ISNUMBER($R320),IF($R320&gt;=100,20,0),0)+IF(ISNUMBER($P320),IF($P320&gt;=150,20,IF($P320&gt;=50,12,5)),0)+IF(ISNUMBER($S320),IF($S320&lt;=1,15,0),0)</f>
        <v/>
      </c>
      <c r="AL320" s="48" t="n">
        <v>500</v>
      </c>
      <c r="AM320" s="49" t="n"/>
      <c r="AN320" s="48">
        <f>IF(AND(ISNUMBER($P320),ISNUMBER($AL320),$AL320&lt;&gt;0),IF(OR($P320&gt;180,$P320/$AL320*1000&gt;400),"Over ceiling, confirm SKU","Within"),"n/a")</f>
        <v/>
      </c>
      <c r="AO320" s="51" t="n"/>
      <c r="AP320" s="51" t="n"/>
      <c r="AQ320" s="51" t="n"/>
      <c r="AR320" s="34" t="inlineStr">
        <is>
          <t>Recalled, batch confirmed, to confirm</t>
        </is>
      </c>
      <c r="AS320" s="34" t="inlineStr">
        <is>
          <t>BLANK -&gt; requires live Amazon.ca capture</t>
        </is>
      </c>
      <c r="AT320" s="34" t="inlineStr">
        <is>
          <t>Unverified commercial data</t>
        </is>
      </c>
    </row>
    <row r="321" ht="28" customHeight="1">
      <c r="A321" s="34" t="inlineStr">
        <is>
          <t>Protein2o</t>
        </is>
      </c>
      <c r="B321" s="34" t="inlineStr">
        <is>
          <t>Protein2o Protein Infused Water | Peach Mango | 8 pack 500mL</t>
        </is>
      </c>
      <c r="C321" s="34" t="inlineStr">
        <is>
          <t>3) Functional beverage (still/sparkling)</t>
        </is>
      </c>
      <c r="D321" s="34" t="inlineStr">
        <is>
          <t>500 mL bottle</t>
        </is>
      </c>
      <c r="E321" s="48" t="n">
        <v>8</v>
      </c>
      <c r="F321" s="49" t="n"/>
      <c r="G321" s="50">
        <f>IF(AND(ISNUMBER($F321),ISNUMBER($E321),$E321&lt;&gt;0),$F321/$E321,"")</f>
        <v/>
      </c>
      <c r="H321" s="50">
        <f>IF(AND(ISNUMBER($F321),ISNUMBER($AL321),ISNUMBER($E321),($AL321*$E321)&lt;&gt;0),$F321/($AL321*$E321)*100,"")</f>
        <v/>
      </c>
      <c r="I321" s="51" t="n"/>
      <c r="J321" s="52" t="n"/>
      <c r="K321" s="50">
        <f>IF(AND(ISNUMBER($F321),ISNUMBER($J321)),$F321*(1-$J321),"")</f>
        <v/>
      </c>
      <c r="L321" s="51" t="n"/>
      <c r="M321" s="51" t="n"/>
      <c r="N321" s="50">
        <f>IF(ISNUMBER($F321),($F321-IF(ISNUMBER($AM321),$AM321,0))*(1-IF(ISNUMBER($J321),$J321,0)),"")</f>
        <v/>
      </c>
      <c r="O321" s="34" t="inlineStr">
        <is>
          <t>Peach Mango</t>
        </is>
      </c>
      <c r="P321" s="48" t="n">
        <v>0</v>
      </c>
      <c r="Q321" s="48" t="n">
        <v>120</v>
      </c>
      <c r="R321" s="34" t="inlineStr">
        <is>
          <t>Not listed</t>
        </is>
      </c>
      <c r="S321" s="48" t="n">
        <v>1</v>
      </c>
      <c r="T321" s="48" t="n">
        <v>70</v>
      </c>
      <c r="U321" s="34" t="inlineStr">
        <is>
          <t>Sucralose + acesulfame-K</t>
        </is>
      </c>
      <c r="V321" s="34" t="inlineStr">
        <is>
          <t>15 g whey protein isolate, electrolytes, low calorie</t>
        </is>
      </c>
      <c r="W321" s="51" t="n"/>
      <c r="X321" s="51" t="n"/>
      <c r="Y321" s="51" t="n"/>
      <c r="Z321" s="51" t="n"/>
      <c r="AA321" s="34" t="inlineStr">
        <is>
          <t>Medium</t>
        </is>
      </c>
      <c r="AB321" s="34" t="inlineStr">
        <is>
          <t>Leading protein water; fitness shoppers</t>
        </is>
      </c>
      <c r="AC321" s="34" t="inlineStr">
        <is>
          <t>15 g of protein in a light, clear water</t>
        </is>
      </c>
      <c r="AD321" s="34" t="inlineStr">
        <is>
          <t>Real protein dose without a heavy milkshake texture.</t>
        </is>
      </c>
      <c r="AE321" s="51" t="n"/>
      <c r="AF321" s="53">
        <f>IF(AND(ISNUMBER($P321),ISNUMBER($AL321),$AL321&lt;&gt;0),ROUND($P321/$AL321*100,1),"")</f>
        <v/>
      </c>
      <c r="AG321" s="54">
        <f>IF(AND(ISNUMBER($S321),ISNUMBER($AL321),$AL321&lt;&gt;0),ROUND($S321/$AL321*100,2),"")</f>
        <v/>
      </c>
      <c r="AH321" s="53">
        <f>IF(AND(ISNUMBER($Q321),ISNUMBER($AL321),$AL321&lt;&gt;0),ROUND($Q321/$AL321*100,1),"")</f>
        <v/>
      </c>
      <c r="AI321" s="48">
        <f>IF(ISNUMBER($S321),IF($S321&lt;=1,"Yes","No"),"n/a")</f>
        <v/>
      </c>
      <c r="AJ321" s="48">
        <f>IF(ISNUMBER($S321),ROUND(MAX(0,MIN(100,100-$S321*2.5-IF(ISNUMBER($T321),$T321,0)*0.12+IF($S321&lt;=1,12,0))),0),"")</f>
        <v/>
      </c>
      <c r="AK321" s="48">
        <f>IF(ISNUMBER($Q321),IF($Q321&gt;=100,20,IF($Q321&gt;=30,10,0)),0)+IF(ISNUMBER($R321),IF($R321&gt;=100,20,0),0)+IF(ISNUMBER($P321),IF($P321&gt;=150,20,IF($P321&gt;=50,12,5)),0)+IF(ISNUMBER($S321),IF($S321&lt;=1,15,0),0)</f>
        <v/>
      </c>
      <c r="AL321" s="48" t="n">
        <v>500</v>
      </c>
      <c r="AM321" s="49" t="n"/>
      <c r="AN321" s="48">
        <f>IF(AND(ISNUMBER($P321),ISNUMBER($AL321),$AL321&lt;&gt;0),IF(OR($P321&gt;180,$P321/$AL321*1000&gt;400),"Over ceiling, confirm SKU","Within"),"n/a")</f>
        <v/>
      </c>
      <c r="AO321" s="51" t="n"/>
      <c r="AP321" s="51" t="n"/>
      <c r="AQ321" s="51" t="n"/>
      <c r="AR321" s="34" t="inlineStr">
        <is>
          <t>Recalled, batch confirmed, to confirm</t>
        </is>
      </c>
      <c r="AS321" s="34" t="inlineStr">
        <is>
          <t>BLANK -&gt; requires live Amazon.ca capture</t>
        </is>
      </c>
      <c r="AT321" s="34" t="inlineStr">
        <is>
          <t>Unverified commercial data</t>
        </is>
      </c>
    </row>
    <row r="322" ht="28" customHeight="1">
      <c r="A322" s="34" t="inlineStr">
        <is>
          <t>Protein2o</t>
        </is>
      </c>
      <c r="B322" s="34" t="inlineStr">
        <is>
          <t>Protein2o Protein Infused Water | Peach Mango | 12 pack 500mL</t>
        </is>
      </c>
      <c r="C322" s="34" t="inlineStr">
        <is>
          <t>3) Functional beverage (still/sparkling)</t>
        </is>
      </c>
      <c r="D322" s="34" t="inlineStr">
        <is>
          <t>500 mL bottle</t>
        </is>
      </c>
      <c r="E322" s="48" t="n">
        <v>12</v>
      </c>
      <c r="F322" s="49" t="n"/>
      <c r="G322" s="50">
        <f>IF(AND(ISNUMBER($F322),ISNUMBER($E322),$E322&lt;&gt;0),$F322/$E322,"")</f>
        <v/>
      </c>
      <c r="H322" s="50">
        <f>IF(AND(ISNUMBER($F322),ISNUMBER($AL322),ISNUMBER($E322),($AL322*$E322)&lt;&gt;0),$F322/($AL322*$E322)*100,"")</f>
        <v/>
      </c>
      <c r="I322" s="51" t="n"/>
      <c r="J322" s="52" t="n"/>
      <c r="K322" s="50">
        <f>IF(AND(ISNUMBER($F322),ISNUMBER($J322)),$F322*(1-$J322),"")</f>
        <v/>
      </c>
      <c r="L322" s="51" t="n"/>
      <c r="M322" s="51" t="n"/>
      <c r="N322" s="50">
        <f>IF(ISNUMBER($F322),($F322-IF(ISNUMBER($AM322),$AM322,0))*(1-IF(ISNUMBER($J322),$J322,0)),"")</f>
        <v/>
      </c>
      <c r="O322" s="34" t="inlineStr">
        <is>
          <t>Peach Mango</t>
        </is>
      </c>
      <c r="P322" s="48" t="n">
        <v>0</v>
      </c>
      <c r="Q322" s="48" t="n">
        <v>120</v>
      </c>
      <c r="R322" s="34" t="inlineStr">
        <is>
          <t>Not listed</t>
        </is>
      </c>
      <c r="S322" s="48" t="n">
        <v>1</v>
      </c>
      <c r="T322" s="48" t="n">
        <v>70</v>
      </c>
      <c r="U322" s="34" t="inlineStr">
        <is>
          <t>Sucralose + acesulfame-K</t>
        </is>
      </c>
      <c r="V322" s="34" t="inlineStr">
        <is>
          <t>15 g whey protein isolate, electrolytes, low calorie</t>
        </is>
      </c>
      <c r="W322" s="51" t="n"/>
      <c r="X322" s="51" t="n"/>
      <c r="Y322" s="51" t="n"/>
      <c r="Z322" s="51" t="n"/>
      <c r="AA322" s="34" t="inlineStr">
        <is>
          <t>Medium</t>
        </is>
      </c>
      <c r="AB322" s="34" t="inlineStr">
        <is>
          <t>Leading protein water; fitness shoppers</t>
        </is>
      </c>
      <c r="AC322" s="34" t="inlineStr">
        <is>
          <t>15 g of protein in a light, clear water</t>
        </is>
      </c>
      <c r="AD322" s="34" t="inlineStr">
        <is>
          <t>Real protein dose without a heavy milkshake texture.</t>
        </is>
      </c>
      <c r="AE322" s="51" t="n"/>
      <c r="AF322" s="53">
        <f>IF(AND(ISNUMBER($P322),ISNUMBER($AL322),$AL322&lt;&gt;0),ROUND($P322/$AL322*100,1),"")</f>
        <v/>
      </c>
      <c r="AG322" s="54">
        <f>IF(AND(ISNUMBER($S322),ISNUMBER($AL322),$AL322&lt;&gt;0),ROUND($S322/$AL322*100,2),"")</f>
        <v/>
      </c>
      <c r="AH322" s="53">
        <f>IF(AND(ISNUMBER($Q322),ISNUMBER($AL322),$AL322&lt;&gt;0),ROUND($Q322/$AL322*100,1),"")</f>
        <v/>
      </c>
      <c r="AI322" s="48">
        <f>IF(ISNUMBER($S322),IF($S322&lt;=1,"Yes","No"),"n/a")</f>
        <v/>
      </c>
      <c r="AJ322" s="48">
        <f>IF(ISNUMBER($S322),ROUND(MAX(0,MIN(100,100-$S322*2.5-IF(ISNUMBER($T322),$T322,0)*0.12+IF($S322&lt;=1,12,0))),0),"")</f>
        <v/>
      </c>
      <c r="AK322" s="48">
        <f>IF(ISNUMBER($Q322),IF($Q322&gt;=100,20,IF($Q322&gt;=30,10,0)),0)+IF(ISNUMBER($R322),IF($R322&gt;=100,20,0),0)+IF(ISNUMBER($P322),IF($P322&gt;=150,20,IF($P322&gt;=50,12,5)),0)+IF(ISNUMBER($S322),IF($S322&lt;=1,15,0),0)</f>
        <v/>
      </c>
      <c r="AL322" s="48" t="n">
        <v>500</v>
      </c>
      <c r="AM322" s="49" t="n"/>
      <c r="AN322" s="48">
        <f>IF(AND(ISNUMBER($P322),ISNUMBER($AL322),$AL322&lt;&gt;0),IF(OR($P322&gt;180,$P322/$AL322*1000&gt;400),"Over ceiling, confirm SKU","Within"),"n/a")</f>
        <v/>
      </c>
      <c r="AO322" s="51" t="n"/>
      <c r="AP322" s="51" t="n"/>
      <c r="AQ322" s="51" t="n"/>
      <c r="AR322" s="34" t="inlineStr">
        <is>
          <t>Recalled, batch confirmed, to confirm</t>
        </is>
      </c>
      <c r="AS322" s="34" t="inlineStr">
        <is>
          <t>BLANK -&gt; requires live Amazon.ca capture</t>
        </is>
      </c>
      <c r="AT322" s="34" t="inlineStr">
        <is>
          <t>Unverified commercial data</t>
        </is>
      </c>
    </row>
    <row r="323" ht="28" customHeight="1">
      <c r="A323" s="34" t="inlineStr">
        <is>
          <t>Protein2o</t>
        </is>
      </c>
      <c r="B323" s="34" t="inlineStr">
        <is>
          <t>Protein2o Protein Infused Water | Peach Mango | 18 pack 500mL</t>
        </is>
      </c>
      <c r="C323" s="34" t="inlineStr">
        <is>
          <t>3) Functional beverage (still/sparkling)</t>
        </is>
      </c>
      <c r="D323" s="34" t="inlineStr">
        <is>
          <t>500 mL bottle</t>
        </is>
      </c>
      <c r="E323" s="48" t="n">
        <v>18</v>
      </c>
      <c r="F323" s="49" t="n"/>
      <c r="G323" s="50">
        <f>IF(AND(ISNUMBER($F323),ISNUMBER($E323),$E323&lt;&gt;0),$F323/$E323,"")</f>
        <v/>
      </c>
      <c r="H323" s="50">
        <f>IF(AND(ISNUMBER($F323),ISNUMBER($AL323),ISNUMBER($E323),($AL323*$E323)&lt;&gt;0),$F323/($AL323*$E323)*100,"")</f>
        <v/>
      </c>
      <c r="I323" s="51" t="n"/>
      <c r="J323" s="52" t="n"/>
      <c r="K323" s="50">
        <f>IF(AND(ISNUMBER($F323),ISNUMBER($J323)),$F323*(1-$J323),"")</f>
        <v/>
      </c>
      <c r="L323" s="51" t="n"/>
      <c r="M323" s="51" t="n"/>
      <c r="N323" s="50">
        <f>IF(ISNUMBER($F323),($F323-IF(ISNUMBER($AM323),$AM323,0))*(1-IF(ISNUMBER($J323),$J323,0)),"")</f>
        <v/>
      </c>
      <c r="O323" s="34" t="inlineStr">
        <is>
          <t>Peach Mango</t>
        </is>
      </c>
      <c r="P323" s="48" t="n">
        <v>0</v>
      </c>
      <c r="Q323" s="48" t="n">
        <v>120</v>
      </c>
      <c r="R323" s="34" t="inlineStr">
        <is>
          <t>Not listed</t>
        </is>
      </c>
      <c r="S323" s="48" t="n">
        <v>1</v>
      </c>
      <c r="T323" s="48" t="n">
        <v>70</v>
      </c>
      <c r="U323" s="34" t="inlineStr">
        <is>
          <t>Sucralose + acesulfame-K</t>
        </is>
      </c>
      <c r="V323" s="34" t="inlineStr">
        <is>
          <t>15 g whey protein isolate, electrolytes, low calorie</t>
        </is>
      </c>
      <c r="W323" s="51" t="n"/>
      <c r="X323" s="51" t="n"/>
      <c r="Y323" s="51" t="n"/>
      <c r="Z323" s="51" t="n"/>
      <c r="AA323" s="34" t="inlineStr">
        <is>
          <t>Medium</t>
        </is>
      </c>
      <c r="AB323" s="34" t="inlineStr">
        <is>
          <t>Leading protein water; fitness shoppers</t>
        </is>
      </c>
      <c r="AC323" s="34" t="inlineStr">
        <is>
          <t>15 g of protein in a light, clear water</t>
        </is>
      </c>
      <c r="AD323" s="34" t="inlineStr">
        <is>
          <t>Real protein dose without a heavy milkshake texture.</t>
        </is>
      </c>
      <c r="AE323" s="51" t="n"/>
      <c r="AF323" s="53">
        <f>IF(AND(ISNUMBER($P323),ISNUMBER($AL323),$AL323&lt;&gt;0),ROUND($P323/$AL323*100,1),"")</f>
        <v/>
      </c>
      <c r="AG323" s="54">
        <f>IF(AND(ISNUMBER($S323),ISNUMBER($AL323),$AL323&lt;&gt;0),ROUND($S323/$AL323*100,2),"")</f>
        <v/>
      </c>
      <c r="AH323" s="53">
        <f>IF(AND(ISNUMBER($Q323),ISNUMBER($AL323),$AL323&lt;&gt;0),ROUND($Q323/$AL323*100,1),"")</f>
        <v/>
      </c>
      <c r="AI323" s="48">
        <f>IF(ISNUMBER($S323),IF($S323&lt;=1,"Yes","No"),"n/a")</f>
        <v/>
      </c>
      <c r="AJ323" s="48">
        <f>IF(ISNUMBER($S323),ROUND(MAX(0,MIN(100,100-$S323*2.5-IF(ISNUMBER($T323),$T323,0)*0.12+IF($S323&lt;=1,12,0))),0),"")</f>
        <v/>
      </c>
      <c r="AK323" s="48">
        <f>IF(ISNUMBER($Q323),IF($Q323&gt;=100,20,IF($Q323&gt;=30,10,0)),0)+IF(ISNUMBER($R323),IF($R323&gt;=100,20,0),0)+IF(ISNUMBER($P323),IF($P323&gt;=150,20,IF($P323&gt;=50,12,5)),0)+IF(ISNUMBER($S323),IF($S323&lt;=1,15,0),0)</f>
        <v/>
      </c>
      <c r="AL323" s="48" t="n">
        <v>500</v>
      </c>
      <c r="AM323" s="49" t="n"/>
      <c r="AN323" s="48">
        <f>IF(AND(ISNUMBER($P323),ISNUMBER($AL323),$AL323&lt;&gt;0),IF(OR($P323&gt;180,$P323/$AL323*1000&gt;400),"Over ceiling, confirm SKU","Within"),"n/a")</f>
        <v/>
      </c>
      <c r="AO323" s="51" t="n"/>
      <c r="AP323" s="51" t="n"/>
      <c r="AQ323" s="51" t="n"/>
      <c r="AR323" s="34" t="inlineStr">
        <is>
          <t>Recalled, batch confirmed, to confirm</t>
        </is>
      </c>
      <c r="AS323" s="34" t="inlineStr">
        <is>
          <t>BLANK -&gt; requires live Amazon.ca capture</t>
        </is>
      </c>
      <c r="AT323" s="34" t="inlineStr">
        <is>
          <t>Unverified commercial data</t>
        </is>
      </c>
    </row>
    <row r="324" ht="28" customHeight="1">
      <c r="A324" s="34" t="inlineStr">
        <is>
          <t>Protein2o</t>
        </is>
      </c>
      <c r="B324" s="34" t="inlineStr">
        <is>
          <t>Protein2o Protein Infused Water | Peach Mango | 24 pack 500mL</t>
        </is>
      </c>
      <c r="C324" s="34" t="inlineStr">
        <is>
          <t>3) Functional beverage (still/sparkling)</t>
        </is>
      </c>
      <c r="D324" s="34" t="inlineStr">
        <is>
          <t>500 mL bottle</t>
        </is>
      </c>
      <c r="E324" s="48" t="n">
        <v>24</v>
      </c>
      <c r="F324" s="49" t="n"/>
      <c r="G324" s="50">
        <f>IF(AND(ISNUMBER($F324),ISNUMBER($E324),$E324&lt;&gt;0),$F324/$E324,"")</f>
        <v/>
      </c>
      <c r="H324" s="50">
        <f>IF(AND(ISNUMBER($F324),ISNUMBER($AL324),ISNUMBER($E324),($AL324*$E324)&lt;&gt;0),$F324/($AL324*$E324)*100,"")</f>
        <v/>
      </c>
      <c r="I324" s="51" t="n"/>
      <c r="J324" s="52" t="n"/>
      <c r="K324" s="50">
        <f>IF(AND(ISNUMBER($F324),ISNUMBER($J324)),$F324*(1-$J324),"")</f>
        <v/>
      </c>
      <c r="L324" s="51" t="n"/>
      <c r="M324" s="51" t="n"/>
      <c r="N324" s="50">
        <f>IF(ISNUMBER($F324),($F324-IF(ISNUMBER($AM324),$AM324,0))*(1-IF(ISNUMBER($J324),$J324,0)),"")</f>
        <v/>
      </c>
      <c r="O324" s="34" t="inlineStr">
        <is>
          <t>Peach Mango</t>
        </is>
      </c>
      <c r="P324" s="48" t="n">
        <v>0</v>
      </c>
      <c r="Q324" s="48" t="n">
        <v>120</v>
      </c>
      <c r="R324" s="34" t="inlineStr">
        <is>
          <t>Not listed</t>
        </is>
      </c>
      <c r="S324" s="48" t="n">
        <v>1</v>
      </c>
      <c r="T324" s="48" t="n">
        <v>70</v>
      </c>
      <c r="U324" s="34" t="inlineStr">
        <is>
          <t>Sucralose + acesulfame-K</t>
        </is>
      </c>
      <c r="V324" s="34" t="inlineStr">
        <is>
          <t>15 g whey protein isolate, electrolytes, low calorie</t>
        </is>
      </c>
      <c r="W324" s="51" t="n"/>
      <c r="X324" s="51" t="n"/>
      <c r="Y324" s="51" t="n"/>
      <c r="Z324" s="51" t="n"/>
      <c r="AA324" s="34" t="inlineStr">
        <is>
          <t>Medium</t>
        </is>
      </c>
      <c r="AB324" s="34" t="inlineStr">
        <is>
          <t>Leading protein water; fitness shoppers</t>
        </is>
      </c>
      <c r="AC324" s="34" t="inlineStr">
        <is>
          <t>15 g of protein in a light, clear water</t>
        </is>
      </c>
      <c r="AD324" s="34" t="inlineStr">
        <is>
          <t>Real protein dose without a heavy milkshake texture.</t>
        </is>
      </c>
      <c r="AE324" s="51" t="n"/>
      <c r="AF324" s="53">
        <f>IF(AND(ISNUMBER($P324),ISNUMBER($AL324),$AL324&lt;&gt;0),ROUND($P324/$AL324*100,1),"")</f>
        <v/>
      </c>
      <c r="AG324" s="54">
        <f>IF(AND(ISNUMBER($S324),ISNUMBER($AL324),$AL324&lt;&gt;0),ROUND($S324/$AL324*100,2),"")</f>
        <v/>
      </c>
      <c r="AH324" s="53">
        <f>IF(AND(ISNUMBER($Q324),ISNUMBER($AL324),$AL324&lt;&gt;0),ROUND($Q324/$AL324*100,1),"")</f>
        <v/>
      </c>
      <c r="AI324" s="48">
        <f>IF(ISNUMBER($S324),IF($S324&lt;=1,"Yes","No"),"n/a")</f>
        <v/>
      </c>
      <c r="AJ324" s="48">
        <f>IF(ISNUMBER($S324),ROUND(MAX(0,MIN(100,100-$S324*2.5-IF(ISNUMBER($T324),$T324,0)*0.12+IF($S324&lt;=1,12,0))),0),"")</f>
        <v/>
      </c>
      <c r="AK324" s="48">
        <f>IF(ISNUMBER($Q324),IF($Q324&gt;=100,20,IF($Q324&gt;=30,10,0)),0)+IF(ISNUMBER($R324),IF($R324&gt;=100,20,0),0)+IF(ISNUMBER($P324),IF($P324&gt;=150,20,IF($P324&gt;=50,12,5)),0)+IF(ISNUMBER($S324),IF($S324&lt;=1,15,0),0)</f>
        <v/>
      </c>
      <c r="AL324" s="48" t="n">
        <v>500</v>
      </c>
      <c r="AM324" s="49" t="n"/>
      <c r="AN324" s="48">
        <f>IF(AND(ISNUMBER($P324),ISNUMBER($AL324),$AL324&lt;&gt;0),IF(OR($P324&gt;180,$P324/$AL324*1000&gt;400),"Over ceiling, confirm SKU","Within"),"n/a")</f>
        <v/>
      </c>
      <c r="AO324" s="51" t="n"/>
      <c r="AP324" s="51" t="n"/>
      <c r="AQ324" s="51" t="n"/>
      <c r="AR324" s="34" t="inlineStr">
        <is>
          <t>Recalled, batch confirmed, to confirm</t>
        </is>
      </c>
      <c r="AS324" s="34" t="inlineStr">
        <is>
          <t>BLANK -&gt; requires live Amazon.ca capture</t>
        </is>
      </c>
      <c r="AT324" s="34" t="inlineStr">
        <is>
          <t>Unverified commercial data</t>
        </is>
      </c>
    </row>
    <row r="325" ht="28" customHeight="1">
      <c r="A325" s="34" t="inlineStr">
        <is>
          <t>Protein2o</t>
        </is>
      </c>
      <c r="B325" s="34" t="inlineStr">
        <is>
          <t>Protein2o Protein Infused Water | Blueberry Raspberry | single 500mL</t>
        </is>
      </c>
      <c r="C325" s="34" t="inlineStr">
        <is>
          <t>3) Functional beverage (still/sparkling)</t>
        </is>
      </c>
      <c r="D325" s="34" t="inlineStr">
        <is>
          <t>500 mL bottle</t>
        </is>
      </c>
      <c r="E325" s="48" t="n">
        <v>1</v>
      </c>
      <c r="F325" s="49" t="n"/>
      <c r="G325" s="50">
        <f>IF(AND(ISNUMBER($F325),ISNUMBER($E325),$E325&lt;&gt;0),$F325/$E325,"")</f>
        <v/>
      </c>
      <c r="H325" s="50">
        <f>IF(AND(ISNUMBER($F325),ISNUMBER($AL325),ISNUMBER($E325),($AL325*$E325)&lt;&gt;0),$F325/($AL325*$E325)*100,"")</f>
        <v/>
      </c>
      <c r="I325" s="51" t="n"/>
      <c r="J325" s="52" t="n"/>
      <c r="K325" s="50">
        <f>IF(AND(ISNUMBER($F325),ISNUMBER($J325)),$F325*(1-$J325),"")</f>
        <v/>
      </c>
      <c r="L325" s="51" t="n"/>
      <c r="M325" s="51" t="n"/>
      <c r="N325" s="50">
        <f>IF(ISNUMBER($F325),($F325-IF(ISNUMBER($AM325),$AM325,0))*(1-IF(ISNUMBER($J325),$J325,0)),"")</f>
        <v/>
      </c>
      <c r="O325" s="34" t="inlineStr">
        <is>
          <t>Blueberry Raspberry</t>
        </is>
      </c>
      <c r="P325" s="48" t="n">
        <v>0</v>
      </c>
      <c r="Q325" s="48" t="n">
        <v>120</v>
      </c>
      <c r="R325" s="34" t="inlineStr">
        <is>
          <t>Not listed</t>
        </is>
      </c>
      <c r="S325" s="48" t="n">
        <v>1</v>
      </c>
      <c r="T325" s="48" t="n">
        <v>70</v>
      </c>
      <c r="U325" s="34" t="inlineStr">
        <is>
          <t>Sucralose + acesulfame-K</t>
        </is>
      </c>
      <c r="V325" s="34" t="inlineStr">
        <is>
          <t>15 g whey protein isolate, electrolytes, low calorie</t>
        </is>
      </c>
      <c r="W325" s="51" t="n"/>
      <c r="X325" s="51" t="n"/>
      <c r="Y325" s="51" t="n"/>
      <c r="Z325" s="51" t="n"/>
      <c r="AA325" s="34" t="inlineStr">
        <is>
          <t>Medium</t>
        </is>
      </c>
      <c r="AB325" s="34" t="inlineStr">
        <is>
          <t>Leading protein water; fitness shoppers</t>
        </is>
      </c>
      <c r="AC325" s="34" t="inlineStr">
        <is>
          <t>15 g of protein in a light, clear water</t>
        </is>
      </c>
      <c r="AD325" s="34" t="inlineStr">
        <is>
          <t>Real protein dose without a heavy milkshake texture.</t>
        </is>
      </c>
      <c r="AE325" s="51" t="n"/>
      <c r="AF325" s="53">
        <f>IF(AND(ISNUMBER($P325),ISNUMBER($AL325),$AL325&lt;&gt;0),ROUND($P325/$AL325*100,1),"")</f>
        <v/>
      </c>
      <c r="AG325" s="54">
        <f>IF(AND(ISNUMBER($S325),ISNUMBER($AL325),$AL325&lt;&gt;0),ROUND($S325/$AL325*100,2),"")</f>
        <v/>
      </c>
      <c r="AH325" s="53">
        <f>IF(AND(ISNUMBER($Q325),ISNUMBER($AL325),$AL325&lt;&gt;0),ROUND($Q325/$AL325*100,1),"")</f>
        <v/>
      </c>
      <c r="AI325" s="48">
        <f>IF(ISNUMBER($S325),IF($S325&lt;=1,"Yes","No"),"n/a")</f>
        <v/>
      </c>
      <c r="AJ325" s="48">
        <f>IF(ISNUMBER($S325),ROUND(MAX(0,MIN(100,100-$S325*2.5-IF(ISNUMBER($T325),$T325,0)*0.12+IF($S325&lt;=1,12,0))),0),"")</f>
        <v/>
      </c>
      <c r="AK325" s="48">
        <f>IF(ISNUMBER($Q325),IF($Q325&gt;=100,20,IF($Q325&gt;=30,10,0)),0)+IF(ISNUMBER($R325),IF($R325&gt;=100,20,0),0)+IF(ISNUMBER($P325),IF($P325&gt;=150,20,IF($P325&gt;=50,12,5)),0)+IF(ISNUMBER($S325),IF($S325&lt;=1,15,0),0)</f>
        <v/>
      </c>
      <c r="AL325" s="48" t="n">
        <v>500</v>
      </c>
      <c r="AM325" s="49" t="n"/>
      <c r="AN325" s="48">
        <f>IF(AND(ISNUMBER($P325),ISNUMBER($AL325),$AL325&lt;&gt;0),IF(OR($P325&gt;180,$P325/$AL325*1000&gt;400),"Over ceiling, confirm SKU","Within"),"n/a")</f>
        <v/>
      </c>
      <c r="AO325" s="51" t="n"/>
      <c r="AP325" s="51" t="n"/>
      <c r="AQ325" s="51" t="n"/>
      <c r="AR325" s="34" t="inlineStr">
        <is>
          <t>Recalled, batch confirmed, to confirm</t>
        </is>
      </c>
      <c r="AS325" s="34" t="inlineStr">
        <is>
          <t>BLANK -&gt; requires live Amazon.ca capture</t>
        </is>
      </c>
      <c r="AT325" s="34" t="inlineStr">
        <is>
          <t>Unverified commercial data</t>
        </is>
      </c>
    </row>
    <row r="326" ht="28" customHeight="1">
      <c r="A326" s="34" t="inlineStr">
        <is>
          <t>Protein2o</t>
        </is>
      </c>
      <c r="B326" s="34" t="inlineStr">
        <is>
          <t>Protein2o Protein Infused Water | Blueberry Raspberry | 8 pack 500mL</t>
        </is>
      </c>
      <c r="C326" s="34" t="inlineStr">
        <is>
          <t>3) Functional beverage (still/sparkling)</t>
        </is>
      </c>
      <c r="D326" s="34" t="inlineStr">
        <is>
          <t>500 mL bottle</t>
        </is>
      </c>
      <c r="E326" s="48" t="n">
        <v>8</v>
      </c>
      <c r="F326" s="49" t="n"/>
      <c r="G326" s="50">
        <f>IF(AND(ISNUMBER($F326),ISNUMBER($E326),$E326&lt;&gt;0),$F326/$E326,"")</f>
        <v/>
      </c>
      <c r="H326" s="50">
        <f>IF(AND(ISNUMBER($F326),ISNUMBER($AL326),ISNUMBER($E326),($AL326*$E326)&lt;&gt;0),$F326/($AL326*$E326)*100,"")</f>
        <v/>
      </c>
      <c r="I326" s="51" t="n"/>
      <c r="J326" s="52" t="n"/>
      <c r="K326" s="50">
        <f>IF(AND(ISNUMBER($F326),ISNUMBER($J326)),$F326*(1-$J326),"")</f>
        <v/>
      </c>
      <c r="L326" s="51" t="n"/>
      <c r="M326" s="51" t="n"/>
      <c r="N326" s="50">
        <f>IF(ISNUMBER($F326),($F326-IF(ISNUMBER($AM326),$AM326,0))*(1-IF(ISNUMBER($J326),$J326,0)),"")</f>
        <v/>
      </c>
      <c r="O326" s="34" t="inlineStr">
        <is>
          <t>Blueberry Raspberry</t>
        </is>
      </c>
      <c r="P326" s="48" t="n">
        <v>0</v>
      </c>
      <c r="Q326" s="48" t="n">
        <v>120</v>
      </c>
      <c r="R326" s="34" t="inlineStr">
        <is>
          <t>Not listed</t>
        </is>
      </c>
      <c r="S326" s="48" t="n">
        <v>1</v>
      </c>
      <c r="T326" s="48" t="n">
        <v>70</v>
      </c>
      <c r="U326" s="34" t="inlineStr">
        <is>
          <t>Sucralose + acesulfame-K</t>
        </is>
      </c>
      <c r="V326" s="34" t="inlineStr">
        <is>
          <t>15 g whey protein isolate, electrolytes, low calorie</t>
        </is>
      </c>
      <c r="W326" s="51" t="n"/>
      <c r="X326" s="51" t="n"/>
      <c r="Y326" s="51" t="n"/>
      <c r="Z326" s="51" t="n"/>
      <c r="AA326" s="34" t="inlineStr">
        <is>
          <t>Medium</t>
        </is>
      </c>
      <c r="AB326" s="34" t="inlineStr">
        <is>
          <t>Leading protein water; fitness shoppers</t>
        </is>
      </c>
      <c r="AC326" s="34" t="inlineStr">
        <is>
          <t>15 g of protein in a light, clear water</t>
        </is>
      </c>
      <c r="AD326" s="34" t="inlineStr">
        <is>
          <t>Real protein dose without a heavy milkshake texture.</t>
        </is>
      </c>
      <c r="AE326" s="51" t="n"/>
      <c r="AF326" s="53">
        <f>IF(AND(ISNUMBER($P326),ISNUMBER($AL326),$AL326&lt;&gt;0),ROUND($P326/$AL326*100,1),"")</f>
        <v/>
      </c>
      <c r="AG326" s="54">
        <f>IF(AND(ISNUMBER($S326),ISNUMBER($AL326),$AL326&lt;&gt;0),ROUND($S326/$AL326*100,2),"")</f>
        <v/>
      </c>
      <c r="AH326" s="53">
        <f>IF(AND(ISNUMBER($Q326),ISNUMBER($AL326),$AL326&lt;&gt;0),ROUND($Q326/$AL326*100,1),"")</f>
        <v/>
      </c>
      <c r="AI326" s="48">
        <f>IF(ISNUMBER($S326),IF($S326&lt;=1,"Yes","No"),"n/a")</f>
        <v/>
      </c>
      <c r="AJ326" s="48">
        <f>IF(ISNUMBER($S326),ROUND(MAX(0,MIN(100,100-$S326*2.5-IF(ISNUMBER($T326),$T326,0)*0.12+IF($S326&lt;=1,12,0))),0),"")</f>
        <v/>
      </c>
      <c r="AK326" s="48">
        <f>IF(ISNUMBER($Q326),IF($Q326&gt;=100,20,IF($Q326&gt;=30,10,0)),0)+IF(ISNUMBER($R326),IF($R326&gt;=100,20,0),0)+IF(ISNUMBER($P326),IF($P326&gt;=150,20,IF($P326&gt;=50,12,5)),0)+IF(ISNUMBER($S326),IF($S326&lt;=1,15,0),0)</f>
        <v/>
      </c>
      <c r="AL326" s="48" t="n">
        <v>500</v>
      </c>
      <c r="AM326" s="49" t="n"/>
      <c r="AN326" s="48">
        <f>IF(AND(ISNUMBER($P326),ISNUMBER($AL326),$AL326&lt;&gt;0),IF(OR($P326&gt;180,$P326/$AL326*1000&gt;400),"Over ceiling, confirm SKU","Within"),"n/a")</f>
        <v/>
      </c>
      <c r="AO326" s="51" t="n"/>
      <c r="AP326" s="51" t="n"/>
      <c r="AQ326" s="51" t="n"/>
      <c r="AR326" s="34" t="inlineStr">
        <is>
          <t>Recalled, batch confirmed, to confirm</t>
        </is>
      </c>
      <c r="AS326" s="34" t="inlineStr">
        <is>
          <t>BLANK -&gt; requires live Amazon.ca capture</t>
        </is>
      </c>
      <c r="AT326" s="34" t="inlineStr">
        <is>
          <t>Unverified commercial data</t>
        </is>
      </c>
    </row>
    <row r="327" ht="28" customHeight="1">
      <c r="A327" s="34" t="inlineStr">
        <is>
          <t>Protein2o</t>
        </is>
      </c>
      <c r="B327" s="34" t="inlineStr">
        <is>
          <t>Protein2o Protein Infused Water | Blueberry Raspberry | 12 pack 500mL</t>
        </is>
      </c>
      <c r="C327" s="34" t="inlineStr">
        <is>
          <t>3) Functional beverage (still/sparkling)</t>
        </is>
      </c>
      <c r="D327" s="34" t="inlineStr">
        <is>
          <t>500 mL bottle</t>
        </is>
      </c>
      <c r="E327" s="48" t="n">
        <v>12</v>
      </c>
      <c r="F327" s="49" t="n"/>
      <c r="G327" s="50">
        <f>IF(AND(ISNUMBER($F327),ISNUMBER($E327),$E327&lt;&gt;0),$F327/$E327,"")</f>
        <v/>
      </c>
      <c r="H327" s="50">
        <f>IF(AND(ISNUMBER($F327),ISNUMBER($AL327),ISNUMBER($E327),($AL327*$E327)&lt;&gt;0),$F327/($AL327*$E327)*100,"")</f>
        <v/>
      </c>
      <c r="I327" s="51" t="n"/>
      <c r="J327" s="52" t="n"/>
      <c r="K327" s="50">
        <f>IF(AND(ISNUMBER($F327),ISNUMBER($J327)),$F327*(1-$J327),"")</f>
        <v/>
      </c>
      <c r="L327" s="51" t="n"/>
      <c r="M327" s="51" t="n"/>
      <c r="N327" s="50">
        <f>IF(ISNUMBER($F327),($F327-IF(ISNUMBER($AM327),$AM327,0))*(1-IF(ISNUMBER($J327),$J327,0)),"")</f>
        <v/>
      </c>
      <c r="O327" s="34" t="inlineStr">
        <is>
          <t>Blueberry Raspberry</t>
        </is>
      </c>
      <c r="P327" s="48" t="n">
        <v>0</v>
      </c>
      <c r="Q327" s="48" t="n">
        <v>120</v>
      </c>
      <c r="R327" s="34" t="inlineStr">
        <is>
          <t>Not listed</t>
        </is>
      </c>
      <c r="S327" s="48" t="n">
        <v>1</v>
      </c>
      <c r="T327" s="48" t="n">
        <v>70</v>
      </c>
      <c r="U327" s="34" t="inlineStr">
        <is>
          <t>Sucralose + acesulfame-K</t>
        </is>
      </c>
      <c r="V327" s="34" t="inlineStr">
        <is>
          <t>15 g whey protein isolate, electrolytes, low calorie</t>
        </is>
      </c>
      <c r="W327" s="51" t="n"/>
      <c r="X327" s="51" t="n"/>
      <c r="Y327" s="51" t="n"/>
      <c r="Z327" s="51" t="n"/>
      <c r="AA327" s="34" t="inlineStr">
        <is>
          <t>Medium</t>
        </is>
      </c>
      <c r="AB327" s="34" t="inlineStr">
        <is>
          <t>Leading protein water; fitness shoppers</t>
        </is>
      </c>
      <c r="AC327" s="34" t="inlineStr">
        <is>
          <t>15 g of protein in a light, clear water</t>
        </is>
      </c>
      <c r="AD327" s="34" t="inlineStr">
        <is>
          <t>Real protein dose without a heavy milkshake texture.</t>
        </is>
      </c>
      <c r="AE327" s="51" t="n"/>
      <c r="AF327" s="53">
        <f>IF(AND(ISNUMBER($P327),ISNUMBER($AL327),$AL327&lt;&gt;0),ROUND($P327/$AL327*100,1),"")</f>
        <v/>
      </c>
      <c r="AG327" s="54">
        <f>IF(AND(ISNUMBER($S327),ISNUMBER($AL327),$AL327&lt;&gt;0),ROUND($S327/$AL327*100,2),"")</f>
        <v/>
      </c>
      <c r="AH327" s="53">
        <f>IF(AND(ISNUMBER($Q327),ISNUMBER($AL327),$AL327&lt;&gt;0),ROUND($Q327/$AL327*100,1),"")</f>
        <v/>
      </c>
      <c r="AI327" s="48">
        <f>IF(ISNUMBER($S327),IF($S327&lt;=1,"Yes","No"),"n/a")</f>
        <v/>
      </c>
      <c r="AJ327" s="48">
        <f>IF(ISNUMBER($S327),ROUND(MAX(0,MIN(100,100-$S327*2.5-IF(ISNUMBER($T327),$T327,0)*0.12+IF($S327&lt;=1,12,0))),0),"")</f>
        <v/>
      </c>
      <c r="AK327" s="48">
        <f>IF(ISNUMBER($Q327),IF($Q327&gt;=100,20,IF($Q327&gt;=30,10,0)),0)+IF(ISNUMBER($R327),IF($R327&gt;=100,20,0),0)+IF(ISNUMBER($P327),IF($P327&gt;=150,20,IF($P327&gt;=50,12,5)),0)+IF(ISNUMBER($S327),IF($S327&lt;=1,15,0),0)</f>
        <v/>
      </c>
      <c r="AL327" s="48" t="n">
        <v>500</v>
      </c>
      <c r="AM327" s="49" t="n"/>
      <c r="AN327" s="48">
        <f>IF(AND(ISNUMBER($P327),ISNUMBER($AL327),$AL327&lt;&gt;0),IF(OR($P327&gt;180,$P327/$AL327*1000&gt;400),"Over ceiling, confirm SKU","Within"),"n/a")</f>
        <v/>
      </c>
      <c r="AO327" s="51" t="n"/>
      <c r="AP327" s="51" t="n"/>
      <c r="AQ327" s="51" t="n"/>
      <c r="AR327" s="34" t="inlineStr">
        <is>
          <t>Recalled, batch confirmed, to confirm</t>
        </is>
      </c>
      <c r="AS327" s="34" t="inlineStr">
        <is>
          <t>BLANK -&gt; requires live Amazon.ca capture</t>
        </is>
      </c>
      <c r="AT327" s="34" t="inlineStr">
        <is>
          <t>Unverified commercial data</t>
        </is>
      </c>
    </row>
    <row r="328" ht="28" customHeight="1">
      <c r="A328" s="34" t="inlineStr">
        <is>
          <t>Protein2o</t>
        </is>
      </c>
      <c r="B328" s="34" t="inlineStr">
        <is>
          <t>Protein2o Protein Infused Water | Blueberry Raspberry | 18 pack 500mL</t>
        </is>
      </c>
      <c r="C328" s="34" t="inlineStr">
        <is>
          <t>3) Functional beverage (still/sparkling)</t>
        </is>
      </c>
      <c r="D328" s="34" t="inlineStr">
        <is>
          <t>500 mL bottle</t>
        </is>
      </c>
      <c r="E328" s="48" t="n">
        <v>18</v>
      </c>
      <c r="F328" s="49" t="n"/>
      <c r="G328" s="50">
        <f>IF(AND(ISNUMBER($F328),ISNUMBER($E328),$E328&lt;&gt;0),$F328/$E328,"")</f>
        <v/>
      </c>
      <c r="H328" s="50">
        <f>IF(AND(ISNUMBER($F328),ISNUMBER($AL328),ISNUMBER($E328),($AL328*$E328)&lt;&gt;0),$F328/($AL328*$E328)*100,"")</f>
        <v/>
      </c>
      <c r="I328" s="51" t="n"/>
      <c r="J328" s="52" t="n"/>
      <c r="K328" s="50">
        <f>IF(AND(ISNUMBER($F328),ISNUMBER($J328)),$F328*(1-$J328),"")</f>
        <v/>
      </c>
      <c r="L328" s="51" t="n"/>
      <c r="M328" s="51" t="n"/>
      <c r="N328" s="50">
        <f>IF(ISNUMBER($F328),($F328-IF(ISNUMBER($AM328),$AM328,0))*(1-IF(ISNUMBER($J328),$J328,0)),"")</f>
        <v/>
      </c>
      <c r="O328" s="34" t="inlineStr">
        <is>
          <t>Blueberry Raspberry</t>
        </is>
      </c>
      <c r="P328" s="48" t="n">
        <v>0</v>
      </c>
      <c r="Q328" s="48" t="n">
        <v>120</v>
      </c>
      <c r="R328" s="34" t="inlineStr">
        <is>
          <t>Not listed</t>
        </is>
      </c>
      <c r="S328" s="48" t="n">
        <v>1</v>
      </c>
      <c r="T328" s="48" t="n">
        <v>70</v>
      </c>
      <c r="U328" s="34" t="inlineStr">
        <is>
          <t>Sucralose + acesulfame-K</t>
        </is>
      </c>
      <c r="V328" s="34" t="inlineStr">
        <is>
          <t>15 g whey protein isolate, electrolytes, low calorie</t>
        </is>
      </c>
      <c r="W328" s="51" t="n"/>
      <c r="X328" s="51" t="n"/>
      <c r="Y328" s="51" t="n"/>
      <c r="Z328" s="51" t="n"/>
      <c r="AA328" s="34" t="inlineStr">
        <is>
          <t>Medium</t>
        </is>
      </c>
      <c r="AB328" s="34" t="inlineStr">
        <is>
          <t>Leading protein water; fitness shoppers</t>
        </is>
      </c>
      <c r="AC328" s="34" t="inlineStr">
        <is>
          <t>15 g of protein in a light, clear water</t>
        </is>
      </c>
      <c r="AD328" s="34" t="inlineStr">
        <is>
          <t>Real protein dose without a heavy milkshake texture.</t>
        </is>
      </c>
      <c r="AE328" s="51" t="n"/>
      <c r="AF328" s="53">
        <f>IF(AND(ISNUMBER($P328),ISNUMBER($AL328),$AL328&lt;&gt;0),ROUND($P328/$AL328*100,1),"")</f>
        <v/>
      </c>
      <c r="AG328" s="54">
        <f>IF(AND(ISNUMBER($S328),ISNUMBER($AL328),$AL328&lt;&gt;0),ROUND($S328/$AL328*100,2),"")</f>
        <v/>
      </c>
      <c r="AH328" s="53">
        <f>IF(AND(ISNUMBER($Q328),ISNUMBER($AL328),$AL328&lt;&gt;0),ROUND($Q328/$AL328*100,1),"")</f>
        <v/>
      </c>
      <c r="AI328" s="48">
        <f>IF(ISNUMBER($S328),IF($S328&lt;=1,"Yes","No"),"n/a")</f>
        <v/>
      </c>
      <c r="AJ328" s="48">
        <f>IF(ISNUMBER($S328),ROUND(MAX(0,MIN(100,100-$S328*2.5-IF(ISNUMBER($T328),$T328,0)*0.12+IF($S328&lt;=1,12,0))),0),"")</f>
        <v/>
      </c>
      <c r="AK328" s="48">
        <f>IF(ISNUMBER($Q328),IF($Q328&gt;=100,20,IF($Q328&gt;=30,10,0)),0)+IF(ISNUMBER($R328),IF($R328&gt;=100,20,0),0)+IF(ISNUMBER($P328),IF($P328&gt;=150,20,IF($P328&gt;=50,12,5)),0)+IF(ISNUMBER($S328),IF($S328&lt;=1,15,0),0)</f>
        <v/>
      </c>
      <c r="AL328" s="48" t="n">
        <v>500</v>
      </c>
      <c r="AM328" s="49" t="n"/>
      <c r="AN328" s="48">
        <f>IF(AND(ISNUMBER($P328),ISNUMBER($AL328),$AL328&lt;&gt;0),IF(OR($P328&gt;180,$P328/$AL328*1000&gt;400),"Over ceiling, confirm SKU","Within"),"n/a")</f>
        <v/>
      </c>
      <c r="AO328" s="51" t="n"/>
      <c r="AP328" s="51" t="n"/>
      <c r="AQ328" s="51" t="n"/>
      <c r="AR328" s="34" t="inlineStr">
        <is>
          <t>Recalled, batch confirmed, to confirm</t>
        </is>
      </c>
      <c r="AS328" s="34" t="inlineStr">
        <is>
          <t>BLANK -&gt; requires live Amazon.ca capture</t>
        </is>
      </c>
      <c r="AT328" s="34" t="inlineStr">
        <is>
          <t>Unverified commercial data</t>
        </is>
      </c>
    </row>
    <row r="329" ht="28" customHeight="1">
      <c r="A329" s="34" t="inlineStr">
        <is>
          <t>Protein2o</t>
        </is>
      </c>
      <c r="B329" s="34" t="inlineStr">
        <is>
          <t>Protein2o Protein Infused Water | Blueberry Raspberry | 24 pack 500mL</t>
        </is>
      </c>
      <c r="C329" s="34" t="inlineStr">
        <is>
          <t>3) Functional beverage (still/sparkling)</t>
        </is>
      </c>
      <c r="D329" s="34" t="inlineStr">
        <is>
          <t>500 mL bottle</t>
        </is>
      </c>
      <c r="E329" s="48" t="n">
        <v>24</v>
      </c>
      <c r="F329" s="49" t="n"/>
      <c r="G329" s="50">
        <f>IF(AND(ISNUMBER($F329),ISNUMBER($E329),$E329&lt;&gt;0),$F329/$E329,"")</f>
        <v/>
      </c>
      <c r="H329" s="50">
        <f>IF(AND(ISNUMBER($F329),ISNUMBER($AL329),ISNUMBER($E329),($AL329*$E329)&lt;&gt;0),$F329/($AL329*$E329)*100,"")</f>
        <v/>
      </c>
      <c r="I329" s="51" t="n"/>
      <c r="J329" s="52" t="n"/>
      <c r="K329" s="50">
        <f>IF(AND(ISNUMBER($F329),ISNUMBER($J329)),$F329*(1-$J329),"")</f>
        <v/>
      </c>
      <c r="L329" s="51" t="n"/>
      <c r="M329" s="51" t="n"/>
      <c r="N329" s="50">
        <f>IF(ISNUMBER($F329),($F329-IF(ISNUMBER($AM329),$AM329,0))*(1-IF(ISNUMBER($J329),$J329,0)),"")</f>
        <v/>
      </c>
      <c r="O329" s="34" t="inlineStr">
        <is>
          <t>Blueberry Raspberry</t>
        </is>
      </c>
      <c r="P329" s="48" t="n">
        <v>0</v>
      </c>
      <c r="Q329" s="48" t="n">
        <v>120</v>
      </c>
      <c r="R329" s="34" t="inlineStr">
        <is>
          <t>Not listed</t>
        </is>
      </c>
      <c r="S329" s="48" t="n">
        <v>1</v>
      </c>
      <c r="T329" s="48" t="n">
        <v>70</v>
      </c>
      <c r="U329" s="34" t="inlineStr">
        <is>
          <t>Sucralose + acesulfame-K</t>
        </is>
      </c>
      <c r="V329" s="34" t="inlineStr">
        <is>
          <t>15 g whey protein isolate, electrolytes, low calorie</t>
        </is>
      </c>
      <c r="W329" s="51" t="n"/>
      <c r="X329" s="51" t="n"/>
      <c r="Y329" s="51" t="n"/>
      <c r="Z329" s="51" t="n"/>
      <c r="AA329" s="34" t="inlineStr">
        <is>
          <t>Medium</t>
        </is>
      </c>
      <c r="AB329" s="34" t="inlineStr">
        <is>
          <t>Leading protein water; fitness shoppers</t>
        </is>
      </c>
      <c r="AC329" s="34" t="inlineStr">
        <is>
          <t>15 g of protein in a light, clear water</t>
        </is>
      </c>
      <c r="AD329" s="34" t="inlineStr">
        <is>
          <t>Real protein dose without a heavy milkshake texture.</t>
        </is>
      </c>
      <c r="AE329" s="51" t="n"/>
      <c r="AF329" s="53">
        <f>IF(AND(ISNUMBER($P329),ISNUMBER($AL329),$AL329&lt;&gt;0),ROUND($P329/$AL329*100,1),"")</f>
        <v/>
      </c>
      <c r="AG329" s="54">
        <f>IF(AND(ISNUMBER($S329),ISNUMBER($AL329),$AL329&lt;&gt;0),ROUND($S329/$AL329*100,2),"")</f>
        <v/>
      </c>
      <c r="AH329" s="53">
        <f>IF(AND(ISNUMBER($Q329),ISNUMBER($AL329),$AL329&lt;&gt;0),ROUND($Q329/$AL329*100,1),"")</f>
        <v/>
      </c>
      <c r="AI329" s="48">
        <f>IF(ISNUMBER($S329),IF($S329&lt;=1,"Yes","No"),"n/a")</f>
        <v/>
      </c>
      <c r="AJ329" s="48">
        <f>IF(ISNUMBER($S329),ROUND(MAX(0,MIN(100,100-$S329*2.5-IF(ISNUMBER($T329),$T329,0)*0.12+IF($S329&lt;=1,12,0))),0),"")</f>
        <v/>
      </c>
      <c r="AK329" s="48">
        <f>IF(ISNUMBER($Q329),IF($Q329&gt;=100,20,IF($Q329&gt;=30,10,0)),0)+IF(ISNUMBER($R329),IF($R329&gt;=100,20,0),0)+IF(ISNUMBER($P329),IF($P329&gt;=150,20,IF($P329&gt;=50,12,5)),0)+IF(ISNUMBER($S329),IF($S329&lt;=1,15,0),0)</f>
        <v/>
      </c>
      <c r="AL329" s="48" t="n">
        <v>500</v>
      </c>
      <c r="AM329" s="49" t="n"/>
      <c r="AN329" s="48">
        <f>IF(AND(ISNUMBER($P329),ISNUMBER($AL329),$AL329&lt;&gt;0),IF(OR($P329&gt;180,$P329/$AL329*1000&gt;400),"Over ceiling, confirm SKU","Within"),"n/a")</f>
        <v/>
      </c>
      <c r="AO329" s="51" t="n"/>
      <c r="AP329" s="51" t="n"/>
      <c r="AQ329" s="51" t="n"/>
      <c r="AR329" s="34" t="inlineStr">
        <is>
          <t>Recalled, batch confirmed, to confirm</t>
        </is>
      </c>
      <c r="AS329" s="34" t="inlineStr">
        <is>
          <t>BLANK -&gt; requires live Amazon.ca capture</t>
        </is>
      </c>
      <c r="AT329" s="34" t="inlineStr">
        <is>
          <t>Unverified commercial data</t>
        </is>
      </c>
    </row>
    <row r="330" ht="28" customHeight="1">
      <c r="A330" s="34" t="inlineStr">
        <is>
          <t>vitaminwater</t>
        </is>
      </c>
      <c r="B330" s="34" t="inlineStr">
        <is>
          <t>vitaminwater (glaceau) | XXX Acai-Blueberry-Pomegranate | single 591mL</t>
        </is>
      </c>
      <c r="C330" s="34" t="inlineStr">
        <is>
          <t>3) Functional beverage (still/sparkling)</t>
        </is>
      </c>
      <c r="D330" s="34" t="inlineStr">
        <is>
          <t>591 mL bottle</t>
        </is>
      </c>
      <c r="E330" s="48" t="n">
        <v>1</v>
      </c>
      <c r="F330" s="49" t="n"/>
      <c r="G330" s="50">
        <f>IF(AND(ISNUMBER($F330),ISNUMBER($E330),$E330&lt;&gt;0),$F330/$E330,"")</f>
        <v/>
      </c>
      <c r="H330" s="50">
        <f>IF(AND(ISNUMBER($F330),ISNUMBER($AL330),ISNUMBER($E330),($AL330*$E330)&lt;&gt;0),$F330/($AL330*$E330)*100,"")</f>
        <v/>
      </c>
      <c r="I330" s="51" t="n"/>
      <c r="J330" s="52" t="n"/>
      <c r="K330" s="50">
        <f>IF(AND(ISNUMBER($F330),ISNUMBER($J330)),$F330*(1-$J330),"")</f>
        <v/>
      </c>
      <c r="L330" s="51" t="n"/>
      <c r="M330" s="51" t="n"/>
      <c r="N330" s="50">
        <f>IF(ISNUMBER($F330),($F330-IF(ISNUMBER($AM330),$AM330,0))*(1-IF(ISNUMBER($J330),$J330,0)),"")</f>
        <v/>
      </c>
      <c r="O330" s="34" t="inlineStr">
        <is>
          <t>XXX Acai-Blueberry-Pomegranate</t>
        </is>
      </c>
      <c r="P330" s="48" t="n">
        <v>0</v>
      </c>
      <c r="Q330" s="48" t="n">
        <v>0</v>
      </c>
      <c r="R330" s="34" t="inlineStr">
        <is>
          <t>Not listed</t>
        </is>
      </c>
      <c r="S330" s="48" t="n">
        <v>27</v>
      </c>
      <c r="T330" s="48" t="n">
        <v>100</v>
      </c>
      <c r="U330" s="34" t="inlineStr">
        <is>
          <t>Cane sugar + crystalline fructose</t>
        </is>
      </c>
      <c r="V330" s="34" t="inlineStr">
        <is>
          <t>Added vitamins (B, C), function by flavour (Energy flavour ~60 mg caffeine; other flavours caffeine free)</t>
        </is>
      </c>
      <c r="W330" s="51" t="n"/>
      <c r="X330" s="51" t="n"/>
      <c r="Y330" s="51" t="n"/>
      <c r="Z330" s="51" t="n"/>
      <c r="AA330" s="34" t="inlineStr">
        <is>
          <t>High</t>
        </is>
      </c>
      <c r="AB330" s="34" t="inlineStr">
        <is>
          <t>Established functional water; mass distribution</t>
        </is>
      </c>
      <c r="AC330" s="34" t="inlineStr">
        <is>
          <t>Flavoured water with a vitamin function story</t>
        </is>
      </c>
      <c r="AD330" s="34" t="inlineStr">
        <is>
          <t>Familiar vitamin enhanced water in many functional flavours.</t>
        </is>
      </c>
      <c r="AE330" s="51" t="n"/>
      <c r="AF330" s="53">
        <f>IF(AND(ISNUMBER($P330),ISNUMBER($AL330),$AL330&lt;&gt;0),ROUND($P330/$AL330*100,1),"")</f>
        <v/>
      </c>
      <c r="AG330" s="54">
        <f>IF(AND(ISNUMBER($S330),ISNUMBER($AL330),$AL330&lt;&gt;0),ROUND($S330/$AL330*100,2),"")</f>
        <v/>
      </c>
      <c r="AH330" s="53">
        <f>IF(AND(ISNUMBER($Q330),ISNUMBER($AL330),$AL330&lt;&gt;0),ROUND($Q330/$AL330*100,1),"")</f>
        <v/>
      </c>
      <c r="AI330" s="48">
        <f>IF(ISNUMBER($S330),IF($S330&lt;=1,"Yes","No"),"n/a")</f>
        <v/>
      </c>
      <c r="AJ330" s="48">
        <f>IF(ISNUMBER($S330),ROUND(MAX(0,MIN(100,100-$S330*2.5-IF(ISNUMBER($T330),$T330,0)*0.12+IF($S330&lt;=1,12,0))),0),"")</f>
        <v/>
      </c>
      <c r="AK330" s="48">
        <f>IF(ISNUMBER($Q330),IF($Q330&gt;=100,20,IF($Q330&gt;=30,10,0)),0)+IF(ISNUMBER($R330),IF($R330&gt;=100,20,0),0)+IF(ISNUMBER($P330),IF($P330&gt;=150,20,IF($P330&gt;=50,12,5)),0)+IF(ISNUMBER($S330),IF($S330&lt;=1,15,0),0)</f>
        <v/>
      </c>
      <c r="AL330" s="48" t="n">
        <v>591</v>
      </c>
      <c r="AM330" s="49" t="n"/>
      <c r="AN330" s="48">
        <f>IF(AND(ISNUMBER($P330),ISNUMBER($AL330),$AL330&lt;&gt;0),IF(OR($P330&gt;180,$P330/$AL330*1000&gt;400),"Over ceiling, confirm SKU","Within"),"n/a")</f>
        <v/>
      </c>
      <c r="AO330" s="51" t="n"/>
      <c r="AP330" s="51" t="n"/>
      <c r="AQ330" s="51" t="n"/>
      <c r="AR330" s="34" t="inlineStr">
        <is>
          <t>Retrieved and cited, see Enrichment Log</t>
        </is>
      </c>
      <c r="AS330" s="34" t="inlineStr">
        <is>
          <t>BLANK -&gt; requires live Amazon.ca capture</t>
        </is>
      </c>
      <c r="AT330" s="34" t="inlineStr">
        <is>
          <t>Unverified commercial data</t>
        </is>
      </c>
    </row>
    <row r="331" ht="28" customHeight="1">
      <c r="A331" s="34" t="inlineStr">
        <is>
          <t>vitaminwater</t>
        </is>
      </c>
      <c r="B331" s="34" t="inlineStr">
        <is>
          <t>vitaminwater (glaceau) | XXX Acai-Blueberry-Pomegranate | 6 pack 591mL</t>
        </is>
      </c>
      <c r="C331" s="34" t="inlineStr">
        <is>
          <t>3) Functional beverage (still/sparkling)</t>
        </is>
      </c>
      <c r="D331" s="34" t="inlineStr">
        <is>
          <t>591 mL bottle</t>
        </is>
      </c>
      <c r="E331" s="48" t="n">
        <v>6</v>
      </c>
      <c r="F331" s="49" t="n"/>
      <c r="G331" s="50">
        <f>IF(AND(ISNUMBER($F331),ISNUMBER($E331),$E331&lt;&gt;0),$F331/$E331,"")</f>
        <v/>
      </c>
      <c r="H331" s="50">
        <f>IF(AND(ISNUMBER($F331),ISNUMBER($AL331),ISNUMBER($E331),($AL331*$E331)&lt;&gt;0),$F331/($AL331*$E331)*100,"")</f>
        <v/>
      </c>
      <c r="I331" s="51" t="n"/>
      <c r="J331" s="52" t="n"/>
      <c r="K331" s="50">
        <f>IF(AND(ISNUMBER($F331),ISNUMBER($J331)),$F331*(1-$J331),"")</f>
        <v/>
      </c>
      <c r="L331" s="51" t="n"/>
      <c r="M331" s="51" t="n"/>
      <c r="N331" s="50">
        <f>IF(ISNUMBER($F331),($F331-IF(ISNUMBER($AM331),$AM331,0))*(1-IF(ISNUMBER($J331),$J331,0)),"")</f>
        <v/>
      </c>
      <c r="O331" s="34" t="inlineStr">
        <is>
          <t>XXX Acai-Blueberry-Pomegranate</t>
        </is>
      </c>
      <c r="P331" s="48" t="n">
        <v>0</v>
      </c>
      <c r="Q331" s="48" t="n">
        <v>0</v>
      </c>
      <c r="R331" s="34" t="inlineStr">
        <is>
          <t>Not listed</t>
        </is>
      </c>
      <c r="S331" s="48" t="n">
        <v>27</v>
      </c>
      <c r="T331" s="48" t="n">
        <v>100</v>
      </c>
      <c r="U331" s="34" t="inlineStr">
        <is>
          <t>Cane sugar + crystalline fructose</t>
        </is>
      </c>
      <c r="V331" s="34" t="inlineStr">
        <is>
          <t>Added vitamins (B, C), function by flavour (Energy flavour ~60 mg caffeine; other flavours caffeine free)</t>
        </is>
      </c>
      <c r="W331" s="51" t="n"/>
      <c r="X331" s="51" t="n"/>
      <c r="Y331" s="51" t="n"/>
      <c r="Z331" s="51" t="n"/>
      <c r="AA331" s="34" t="inlineStr">
        <is>
          <t>High</t>
        </is>
      </c>
      <c r="AB331" s="34" t="inlineStr">
        <is>
          <t>Established functional water; mass distribution</t>
        </is>
      </c>
      <c r="AC331" s="34" t="inlineStr">
        <is>
          <t>Flavoured water with a vitamin function story</t>
        </is>
      </c>
      <c r="AD331" s="34" t="inlineStr">
        <is>
          <t>Familiar vitamin enhanced water in many functional flavours.</t>
        </is>
      </c>
      <c r="AE331" s="51" t="n"/>
      <c r="AF331" s="53">
        <f>IF(AND(ISNUMBER($P331),ISNUMBER($AL331),$AL331&lt;&gt;0),ROUND($P331/$AL331*100,1),"")</f>
        <v/>
      </c>
      <c r="AG331" s="54">
        <f>IF(AND(ISNUMBER($S331),ISNUMBER($AL331),$AL331&lt;&gt;0),ROUND($S331/$AL331*100,2),"")</f>
        <v/>
      </c>
      <c r="AH331" s="53">
        <f>IF(AND(ISNUMBER($Q331),ISNUMBER($AL331),$AL331&lt;&gt;0),ROUND($Q331/$AL331*100,1),"")</f>
        <v/>
      </c>
      <c r="AI331" s="48">
        <f>IF(ISNUMBER($S331),IF($S331&lt;=1,"Yes","No"),"n/a")</f>
        <v/>
      </c>
      <c r="AJ331" s="48">
        <f>IF(ISNUMBER($S331),ROUND(MAX(0,MIN(100,100-$S331*2.5-IF(ISNUMBER($T331),$T331,0)*0.12+IF($S331&lt;=1,12,0))),0),"")</f>
        <v/>
      </c>
      <c r="AK331" s="48">
        <f>IF(ISNUMBER($Q331),IF($Q331&gt;=100,20,IF($Q331&gt;=30,10,0)),0)+IF(ISNUMBER($R331),IF($R331&gt;=100,20,0),0)+IF(ISNUMBER($P331),IF($P331&gt;=150,20,IF($P331&gt;=50,12,5)),0)+IF(ISNUMBER($S331),IF($S331&lt;=1,15,0),0)</f>
        <v/>
      </c>
      <c r="AL331" s="48" t="n">
        <v>591</v>
      </c>
      <c r="AM331" s="49" t="n"/>
      <c r="AN331" s="48">
        <f>IF(AND(ISNUMBER($P331),ISNUMBER($AL331),$AL331&lt;&gt;0),IF(OR($P331&gt;180,$P331/$AL331*1000&gt;400),"Over ceiling, confirm SKU","Within"),"n/a")</f>
        <v/>
      </c>
      <c r="AO331" s="51" t="n"/>
      <c r="AP331" s="51" t="n"/>
      <c r="AQ331" s="51" t="n"/>
      <c r="AR331" s="34" t="inlineStr">
        <is>
          <t>Retrieved and cited, see Enrichment Log</t>
        </is>
      </c>
      <c r="AS331" s="34" t="inlineStr">
        <is>
          <t>BLANK -&gt; requires live Amazon.ca capture</t>
        </is>
      </c>
      <c r="AT331" s="34" t="inlineStr">
        <is>
          <t>Unverified commercial data</t>
        </is>
      </c>
    </row>
    <row r="332" ht="28" customHeight="1">
      <c r="A332" s="34" t="inlineStr">
        <is>
          <t>vitaminwater</t>
        </is>
      </c>
      <c r="B332" s="34" t="inlineStr">
        <is>
          <t>vitaminwater (glaceau) | XXX Acai-Blueberry-Pomegranate | 12 pack 591mL</t>
        </is>
      </c>
      <c r="C332" s="34" t="inlineStr">
        <is>
          <t>3) Functional beverage (still/sparkling)</t>
        </is>
      </c>
      <c r="D332" s="34" t="inlineStr">
        <is>
          <t>591 mL bottle</t>
        </is>
      </c>
      <c r="E332" s="48" t="n">
        <v>12</v>
      </c>
      <c r="F332" s="49" t="n"/>
      <c r="G332" s="50">
        <f>IF(AND(ISNUMBER($F332),ISNUMBER($E332),$E332&lt;&gt;0),$F332/$E332,"")</f>
        <v/>
      </c>
      <c r="H332" s="50">
        <f>IF(AND(ISNUMBER($F332),ISNUMBER($AL332),ISNUMBER($E332),($AL332*$E332)&lt;&gt;0),$F332/($AL332*$E332)*100,"")</f>
        <v/>
      </c>
      <c r="I332" s="51" t="n"/>
      <c r="J332" s="52" t="n"/>
      <c r="K332" s="50">
        <f>IF(AND(ISNUMBER($F332),ISNUMBER($J332)),$F332*(1-$J332),"")</f>
        <v/>
      </c>
      <c r="L332" s="51" t="n"/>
      <c r="M332" s="51" t="n"/>
      <c r="N332" s="50">
        <f>IF(ISNUMBER($F332),($F332-IF(ISNUMBER($AM332),$AM332,0))*(1-IF(ISNUMBER($J332),$J332,0)),"")</f>
        <v/>
      </c>
      <c r="O332" s="34" t="inlineStr">
        <is>
          <t>XXX Acai-Blueberry-Pomegranate</t>
        </is>
      </c>
      <c r="P332" s="48" t="n">
        <v>0</v>
      </c>
      <c r="Q332" s="48" t="n">
        <v>0</v>
      </c>
      <c r="R332" s="34" t="inlineStr">
        <is>
          <t>Not listed</t>
        </is>
      </c>
      <c r="S332" s="48" t="n">
        <v>27</v>
      </c>
      <c r="T332" s="48" t="n">
        <v>100</v>
      </c>
      <c r="U332" s="34" t="inlineStr">
        <is>
          <t>Cane sugar + crystalline fructose</t>
        </is>
      </c>
      <c r="V332" s="34" t="inlineStr">
        <is>
          <t>Added vitamins (B, C), function by flavour (Energy flavour ~60 mg caffeine; other flavours caffeine free)</t>
        </is>
      </c>
      <c r="W332" s="51" t="n"/>
      <c r="X332" s="51" t="n"/>
      <c r="Y332" s="51" t="n"/>
      <c r="Z332" s="51" t="n"/>
      <c r="AA332" s="34" t="inlineStr">
        <is>
          <t>High</t>
        </is>
      </c>
      <c r="AB332" s="34" t="inlineStr">
        <is>
          <t>Established functional water; mass distribution</t>
        </is>
      </c>
      <c r="AC332" s="34" t="inlineStr">
        <is>
          <t>Flavoured water with a vitamin function story</t>
        </is>
      </c>
      <c r="AD332" s="34" t="inlineStr">
        <is>
          <t>Familiar vitamin enhanced water in many functional flavours.</t>
        </is>
      </c>
      <c r="AE332" s="51" t="n"/>
      <c r="AF332" s="53">
        <f>IF(AND(ISNUMBER($P332),ISNUMBER($AL332),$AL332&lt;&gt;0),ROUND($P332/$AL332*100,1),"")</f>
        <v/>
      </c>
      <c r="AG332" s="54">
        <f>IF(AND(ISNUMBER($S332),ISNUMBER($AL332),$AL332&lt;&gt;0),ROUND($S332/$AL332*100,2),"")</f>
        <v/>
      </c>
      <c r="AH332" s="53">
        <f>IF(AND(ISNUMBER($Q332),ISNUMBER($AL332),$AL332&lt;&gt;0),ROUND($Q332/$AL332*100,1),"")</f>
        <v/>
      </c>
      <c r="AI332" s="48">
        <f>IF(ISNUMBER($S332),IF($S332&lt;=1,"Yes","No"),"n/a")</f>
        <v/>
      </c>
      <c r="AJ332" s="48">
        <f>IF(ISNUMBER($S332),ROUND(MAX(0,MIN(100,100-$S332*2.5-IF(ISNUMBER($T332),$T332,0)*0.12+IF($S332&lt;=1,12,0))),0),"")</f>
        <v/>
      </c>
      <c r="AK332" s="48">
        <f>IF(ISNUMBER($Q332),IF($Q332&gt;=100,20,IF($Q332&gt;=30,10,0)),0)+IF(ISNUMBER($R332),IF($R332&gt;=100,20,0),0)+IF(ISNUMBER($P332),IF($P332&gt;=150,20,IF($P332&gt;=50,12,5)),0)+IF(ISNUMBER($S332),IF($S332&lt;=1,15,0),0)</f>
        <v/>
      </c>
      <c r="AL332" s="48" t="n">
        <v>591</v>
      </c>
      <c r="AM332" s="49" t="n"/>
      <c r="AN332" s="48">
        <f>IF(AND(ISNUMBER($P332),ISNUMBER($AL332),$AL332&lt;&gt;0),IF(OR($P332&gt;180,$P332/$AL332*1000&gt;400),"Over ceiling, confirm SKU","Within"),"n/a")</f>
        <v/>
      </c>
      <c r="AO332" s="51" t="n"/>
      <c r="AP332" s="51" t="n"/>
      <c r="AQ332" s="51" t="n"/>
      <c r="AR332" s="34" t="inlineStr">
        <is>
          <t>Retrieved and cited, see Enrichment Log</t>
        </is>
      </c>
      <c r="AS332" s="34" t="inlineStr">
        <is>
          <t>BLANK -&gt; requires live Amazon.ca capture</t>
        </is>
      </c>
      <c r="AT332" s="34" t="inlineStr">
        <is>
          <t>Unverified commercial data</t>
        </is>
      </c>
    </row>
    <row r="333" ht="28" customHeight="1">
      <c r="A333" s="34" t="inlineStr">
        <is>
          <t>vitaminwater</t>
        </is>
      </c>
      <c r="B333" s="34" t="inlineStr">
        <is>
          <t>vitaminwater (glaceau) | XXX Acai-Blueberry-Pomegranate | 24 pack 591mL</t>
        </is>
      </c>
      <c r="C333" s="34" t="inlineStr">
        <is>
          <t>3) Functional beverage (still/sparkling)</t>
        </is>
      </c>
      <c r="D333" s="34" t="inlineStr">
        <is>
          <t>591 mL bottle</t>
        </is>
      </c>
      <c r="E333" s="48" t="n">
        <v>24</v>
      </c>
      <c r="F333" s="49" t="n"/>
      <c r="G333" s="50">
        <f>IF(AND(ISNUMBER($F333),ISNUMBER($E333),$E333&lt;&gt;0),$F333/$E333,"")</f>
        <v/>
      </c>
      <c r="H333" s="50">
        <f>IF(AND(ISNUMBER($F333),ISNUMBER($AL333),ISNUMBER($E333),($AL333*$E333)&lt;&gt;0),$F333/($AL333*$E333)*100,"")</f>
        <v/>
      </c>
      <c r="I333" s="51" t="n"/>
      <c r="J333" s="52" t="n"/>
      <c r="K333" s="50">
        <f>IF(AND(ISNUMBER($F333),ISNUMBER($J333)),$F333*(1-$J333),"")</f>
        <v/>
      </c>
      <c r="L333" s="51" t="n"/>
      <c r="M333" s="51" t="n"/>
      <c r="N333" s="50">
        <f>IF(ISNUMBER($F333),($F333-IF(ISNUMBER($AM333),$AM333,0))*(1-IF(ISNUMBER($J333),$J333,0)),"")</f>
        <v/>
      </c>
      <c r="O333" s="34" t="inlineStr">
        <is>
          <t>XXX Acai-Blueberry-Pomegranate</t>
        </is>
      </c>
      <c r="P333" s="48" t="n">
        <v>0</v>
      </c>
      <c r="Q333" s="48" t="n">
        <v>0</v>
      </c>
      <c r="R333" s="34" t="inlineStr">
        <is>
          <t>Not listed</t>
        </is>
      </c>
      <c r="S333" s="48" t="n">
        <v>27</v>
      </c>
      <c r="T333" s="48" t="n">
        <v>100</v>
      </c>
      <c r="U333" s="34" t="inlineStr">
        <is>
          <t>Cane sugar + crystalline fructose</t>
        </is>
      </c>
      <c r="V333" s="34" t="inlineStr">
        <is>
          <t>Added vitamins (B, C), function by flavour (Energy flavour ~60 mg caffeine; other flavours caffeine free)</t>
        </is>
      </c>
      <c r="W333" s="51" t="n"/>
      <c r="X333" s="51" t="n"/>
      <c r="Y333" s="51" t="n"/>
      <c r="Z333" s="51" t="n"/>
      <c r="AA333" s="34" t="inlineStr">
        <is>
          <t>High</t>
        </is>
      </c>
      <c r="AB333" s="34" t="inlineStr">
        <is>
          <t>Established functional water; mass distribution</t>
        </is>
      </c>
      <c r="AC333" s="34" t="inlineStr">
        <is>
          <t>Flavoured water with a vitamin function story</t>
        </is>
      </c>
      <c r="AD333" s="34" t="inlineStr">
        <is>
          <t>Familiar vitamin enhanced water in many functional flavours.</t>
        </is>
      </c>
      <c r="AE333" s="51" t="n"/>
      <c r="AF333" s="53">
        <f>IF(AND(ISNUMBER($P333),ISNUMBER($AL333),$AL333&lt;&gt;0),ROUND($P333/$AL333*100,1),"")</f>
        <v/>
      </c>
      <c r="AG333" s="54">
        <f>IF(AND(ISNUMBER($S333),ISNUMBER($AL333),$AL333&lt;&gt;0),ROUND($S333/$AL333*100,2),"")</f>
        <v/>
      </c>
      <c r="AH333" s="53">
        <f>IF(AND(ISNUMBER($Q333),ISNUMBER($AL333),$AL333&lt;&gt;0),ROUND($Q333/$AL333*100,1),"")</f>
        <v/>
      </c>
      <c r="AI333" s="48">
        <f>IF(ISNUMBER($S333),IF($S333&lt;=1,"Yes","No"),"n/a")</f>
        <v/>
      </c>
      <c r="AJ333" s="48">
        <f>IF(ISNUMBER($S333),ROUND(MAX(0,MIN(100,100-$S333*2.5-IF(ISNUMBER($T333),$T333,0)*0.12+IF($S333&lt;=1,12,0))),0),"")</f>
        <v/>
      </c>
      <c r="AK333" s="48">
        <f>IF(ISNUMBER($Q333),IF($Q333&gt;=100,20,IF($Q333&gt;=30,10,0)),0)+IF(ISNUMBER($R333),IF($R333&gt;=100,20,0),0)+IF(ISNUMBER($P333),IF($P333&gt;=150,20,IF($P333&gt;=50,12,5)),0)+IF(ISNUMBER($S333),IF($S333&lt;=1,15,0),0)</f>
        <v/>
      </c>
      <c r="AL333" s="48" t="n">
        <v>591</v>
      </c>
      <c r="AM333" s="49" t="n"/>
      <c r="AN333" s="48">
        <f>IF(AND(ISNUMBER($P333),ISNUMBER($AL333),$AL333&lt;&gt;0),IF(OR($P333&gt;180,$P333/$AL333*1000&gt;400),"Over ceiling, confirm SKU","Within"),"n/a")</f>
        <v/>
      </c>
      <c r="AO333" s="51" t="n"/>
      <c r="AP333" s="51" t="n"/>
      <c r="AQ333" s="51" t="n"/>
      <c r="AR333" s="34" t="inlineStr">
        <is>
          <t>Retrieved and cited, see Enrichment Log</t>
        </is>
      </c>
      <c r="AS333" s="34" t="inlineStr">
        <is>
          <t>BLANK -&gt; requires live Amazon.ca capture</t>
        </is>
      </c>
      <c r="AT333" s="34" t="inlineStr">
        <is>
          <t>Unverified commercial data</t>
        </is>
      </c>
    </row>
    <row r="334" ht="28" customHeight="1">
      <c r="A334" s="34" t="inlineStr">
        <is>
          <t>vitaminwater</t>
        </is>
      </c>
      <c r="B334" s="34" t="inlineStr">
        <is>
          <t>vitaminwater (glaceau) | Power-C Dragonfruit | single 591mL</t>
        </is>
      </c>
      <c r="C334" s="34" t="inlineStr">
        <is>
          <t>3) Functional beverage (still/sparkling)</t>
        </is>
      </c>
      <c r="D334" s="34" t="inlineStr">
        <is>
          <t>591 mL bottle</t>
        </is>
      </c>
      <c r="E334" s="48" t="n">
        <v>1</v>
      </c>
      <c r="F334" s="49" t="n"/>
      <c r="G334" s="50">
        <f>IF(AND(ISNUMBER($F334),ISNUMBER($E334),$E334&lt;&gt;0),$F334/$E334,"")</f>
        <v/>
      </c>
      <c r="H334" s="50">
        <f>IF(AND(ISNUMBER($F334),ISNUMBER($AL334),ISNUMBER($E334),($AL334*$E334)&lt;&gt;0),$F334/($AL334*$E334)*100,"")</f>
        <v/>
      </c>
      <c r="I334" s="51" t="n"/>
      <c r="J334" s="52" t="n"/>
      <c r="K334" s="50">
        <f>IF(AND(ISNUMBER($F334),ISNUMBER($J334)),$F334*(1-$J334),"")</f>
        <v/>
      </c>
      <c r="L334" s="51" t="n"/>
      <c r="M334" s="51" t="n"/>
      <c r="N334" s="50">
        <f>IF(ISNUMBER($F334),($F334-IF(ISNUMBER($AM334),$AM334,0))*(1-IF(ISNUMBER($J334),$J334,0)),"")</f>
        <v/>
      </c>
      <c r="O334" s="34" t="inlineStr">
        <is>
          <t>Power-C Dragonfruit</t>
        </is>
      </c>
      <c r="P334" s="48" t="n">
        <v>0</v>
      </c>
      <c r="Q334" s="48" t="n">
        <v>0</v>
      </c>
      <c r="R334" s="34" t="inlineStr">
        <is>
          <t>Not listed</t>
        </is>
      </c>
      <c r="S334" s="48" t="n">
        <v>27</v>
      </c>
      <c r="T334" s="48" t="n">
        <v>100</v>
      </c>
      <c r="U334" s="34" t="inlineStr">
        <is>
          <t>Cane sugar + crystalline fructose</t>
        </is>
      </c>
      <c r="V334" s="34" t="inlineStr">
        <is>
          <t>Added vitamins (B, C), function by flavour (Energy flavour ~60 mg caffeine; other flavours caffeine free)</t>
        </is>
      </c>
      <c r="W334" s="51" t="n"/>
      <c r="X334" s="51" t="n"/>
      <c r="Y334" s="51" t="n"/>
      <c r="Z334" s="51" t="n"/>
      <c r="AA334" s="34" t="inlineStr">
        <is>
          <t>High</t>
        </is>
      </c>
      <c r="AB334" s="34" t="inlineStr">
        <is>
          <t>Established functional water; mass distribution</t>
        </is>
      </c>
      <c r="AC334" s="34" t="inlineStr">
        <is>
          <t>Flavoured water with a vitamin function story</t>
        </is>
      </c>
      <c r="AD334" s="34" t="inlineStr">
        <is>
          <t>Familiar vitamin enhanced water in many functional flavours.</t>
        </is>
      </c>
      <c r="AE334" s="51" t="n"/>
      <c r="AF334" s="53">
        <f>IF(AND(ISNUMBER($P334),ISNUMBER($AL334),$AL334&lt;&gt;0),ROUND($P334/$AL334*100,1),"")</f>
        <v/>
      </c>
      <c r="AG334" s="54">
        <f>IF(AND(ISNUMBER($S334),ISNUMBER($AL334),$AL334&lt;&gt;0),ROUND($S334/$AL334*100,2),"")</f>
        <v/>
      </c>
      <c r="AH334" s="53">
        <f>IF(AND(ISNUMBER($Q334),ISNUMBER($AL334),$AL334&lt;&gt;0),ROUND($Q334/$AL334*100,1),"")</f>
        <v/>
      </c>
      <c r="AI334" s="48">
        <f>IF(ISNUMBER($S334),IF($S334&lt;=1,"Yes","No"),"n/a")</f>
        <v/>
      </c>
      <c r="AJ334" s="48">
        <f>IF(ISNUMBER($S334),ROUND(MAX(0,MIN(100,100-$S334*2.5-IF(ISNUMBER($T334),$T334,0)*0.12+IF($S334&lt;=1,12,0))),0),"")</f>
        <v/>
      </c>
      <c r="AK334" s="48">
        <f>IF(ISNUMBER($Q334),IF($Q334&gt;=100,20,IF($Q334&gt;=30,10,0)),0)+IF(ISNUMBER($R334),IF($R334&gt;=100,20,0),0)+IF(ISNUMBER($P334),IF($P334&gt;=150,20,IF($P334&gt;=50,12,5)),0)+IF(ISNUMBER($S334),IF($S334&lt;=1,15,0),0)</f>
        <v/>
      </c>
      <c r="AL334" s="48" t="n">
        <v>591</v>
      </c>
      <c r="AM334" s="49" t="n"/>
      <c r="AN334" s="48">
        <f>IF(AND(ISNUMBER($P334),ISNUMBER($AL334),$AL334&lt;&gt;0),IF(OR($P334&gt;180,$P334/$AL334*1000&gt;400),"Over ceiling, confirm SKU","Within"),"n/a")</f>
        <v/>
      </c>
      <c r="AO334" s="51" t="n"/>
      <c r="AP334" s="51" t="n"/>
      <c r="AQ334" s="51" t="n"/>
      <c r="AR334" s="34" t="inlineStr">
        <is>
          <t>Retrieved and cited, see Enrichment Log</t>
        </is>
      </c>
      <c r="AS334" s="34" t="inlineStr">
        <is>
          <t>BLANK -&gt; requires live Amazon.ca capture</t>
        </is>
      </c>
      <c r="AT334" s="34" t="inlineStr">
        <is>
          <t>Unverified commercial data</t>
        </is>
      </c>
    </row>
    <row r="335" ht="28" customHeight="1">
      <c r="A335" s="34" t="inlineStr">
        <is>
          <t>vitaminwater</t>
        </is>
      </c>
      <c r="B335" s="34" t="inlineStr">
        <is>
          <t>vitaminwater (glaceau) | Power-C Dragonfruit | 6 pack 591mL</t>
        </is>
      </c>
      <c r="C335" s="34" t="inlineStr">
        <is>
          <t>3) Functional beverage (still/sparkling)</t>
        </is>
      </c>
      <c r="D335" s="34" t="inlineStr">
        <is>
          <t>591 mL bottle</t>
        </is>
      </c>
      <c r="E335" s="48" t="n">
        <v>6</v>
      </c>
      <c r="F335" s="49" t="n"/>
      <c r="G335" s="50">
        <f>IF(AND(ISNUMBER($F335),ISNUMBER($E335),$E335&lt;&gt;0),$F335/$E335,"")</f>
        <v/>
      </c>
      <c r="H335" s="50">
        <f>IF(AND(ISNUMBER($F335),ISNUMBER($AL335),ISNUMBER($E335),($AL335*$E335)&lt;&gt;0),$F335/($AL335*$E335)*100,"")</f>
        <v/>
      </c>
      <c r="I335" s="51" t="n"/>
      <c r="J335" s="52" t="n"/>
      <c r="K335" s="50">
        <f>IF(AND(ISNUMBER($F335),ISNUMBER($J335)),$F335*(1-$J335),"")</f>
        <v/>
      </c>
      <c r="L335" s="51" t="n"/>
      <c r="M335" s="51" t="n"/>
      <c r="N335" s="50">
        <f>IF(ISNUMBER($F335),($F335-IF(ISNUMBER($AM335),$AM335,0))*(1-IF(ISNUMBER($J335),$J335,0)),"")</f>
        <v/>
      </c>
      <c r="O335" s="34" t="inlineStr">
        <is>
          <t>Power-C Dragonfruit</t>
        </is>
      </c>
      <c r="P335" s="48" t="n">
        <v>0</v>
      </c>
      <c r="Q335" s="48" t="n">
        <v>0</v>
      </c>
      <c r="R335" s="34" t="inlineStr">
        <is>
          <t>Not listed</t>
        </is>
      </c>
      <c r="S335" s="48" t="n">
        <v>27</v>
      </c>
      <c r="T335" s="48" t="n">
        <v>100</v>
      </c>
      <c r="U335" s="34" t="inlineStr">
        <is>
          <t>Cane sugar + crystalline fructose</t>
        </is>
      </c>
      <c r="V335" s="34" t="inlineStr">
        <is>
          <t>Added vitamins (B, C), function by flavour (Energy flavour ~60 mg caffeine; other flavours caffeine free)</t>
        </is>
      </c>
      <c r="W335" s="51" t="n"/>
      <c r="X335" s="51" t="n"/>
      <c r="Y335" s="51" t="n"/>
      <c r="Z335" s="51" t="n"/>
      <c r="AA335" s="34" t="inlineStr">
        <is>
          <t>High</t>
        </is>
      </c>
      <c r="AB335" s="34" t="inlineStr">
        <is>
          <t>Established functional water; mass distribution</t>
        </is>
      </c>
      <c r="AC335" s="34" t="inlineStr">
        <is>
          <t>Flavoured water with a vitamin function story</t>
        </is>
      </c>
      <c r="AD335" s="34" t="inlineStr">
        <is>
          <t>Familiar vitamin enhanced water in many functional flavours.</t>
        </is>
      </c>
      <c r="AE335" s="51" t="n"/>
      <c r="AF335" s="53">
        <f>IF(AND(ISNUMBER($P335),ISNUMBER($AL335),$AL335&lt;&gt;0),ROUND($P335/$AL335*100,1),"")</f>
        <v/>
      </c>
      <c r="AG335" s="54">
        <f>IF(AND(ISNUMBER($S335),ISNUMBER($AL335),$AL335&lt;&gt;0),ROUND($S335/$AL335*100,2),"")</f>
        <v/>
      </c>
      <c r="AH335" s="53">
        <f>IF(AND(ISNUMBER($Q335),ISNUMBER($AL335),$AL335&lt;&gt;0),ROUND($Q335/$AL335*100,1),"")</f>
        <v/>
      </c>
      <c r="AI335" s="48">
        <f>IF(ISNUMBER($S335),IF($S335&lt;=1,"Yes","No"),"n/a")</f>
        <v/>
      </c>
      <c r="AJ335" s="48">
        <f>IF(ISNUMBER($S335),ROUND(MAX(0,MIN(100,100-$S335*2.5-IF(ISNUMBER($T335),$T335,0)*0.12+IF($S335&lt;=1,12,0))),0),"")</f>
        <v/>
      </c>
      <c r="AK335" s="48">
        <f>IF(ISNUMBER($Q335),IF($Q335&gt;=100,20,IF($Q335&gt;=30,10,0)),0)+IF(ISNUMBER($R335),IF($R335&gt;=100,20,0),0)+IF(ISNUMBER($P335),IF($P335&gt;=150,20,IF($P335&gt;=50,12,5)),0)+IF(ISNUMBER($S335),IF($S335&lt;=1,15,0),0)</f>
        <v/>
      </c>
      <c r="AL335" s="48" t="n">
        <v>591</v>
      </c>
      <c r="AM335" s="49" t="n"/>
      <c r="AN335" s="48">
        <f>IF(AND(ISNUMBER($P335),ISNUMBER($AL335),$AL335&lt;&gt;0),IF(OR($P335&gt;180,$P335/$AL335*1000&gt;400),"Over ceiling, confirm SKU","Within"),"n/a")</f>
        <v/>
      </c>
      <c r="AO335" s="51" t="n"/>
      <c r="AP335" s="51" t="n"/>
      <c r="AQ335" s="51" t="n"/>
      <c r="AR335" s="34" t="inlineStr">
        <is>
          <t>Retrieved and cited, see Enrichment Log</t>
        </is>
      </c>
      <c r="AS335" s="34" t="inlineStr">
        <is>
          <t>BLANK -&gt; requires live Amazon.ca capture</t>
        </is>
      </c>
      <c r="AT335" s="34" t="inlineStr">
        <is>
          <t>Unverified commercial data</t>
        </is>
      </c>
    </row>
    <row r="336" ht="28" customHeight="1">
      <c r="A336" s="34" t="inlineStr">
        <is>
          <t>vitaminwater</t>
        </is>
      </c>
      <c r="B336" s="34" t="inlineStr">
        <is>
          <t>vitaminwater (glaceau) | Power-C Dragonfruit | 12 pack 591mL</t>
        </is>
      </c>
      <c r="C336" s="34" t="inlineStr">
        <is>
          <t>3) Functional beverage (still/sparkling)</t>
        </is>
      </c>
      <c r="D336" s="34" t="inlineStr">
        <is>
          <t>591 mL bottle</t>
        </is>
      </c>
      <c r="E336" s="48" t="n">
        <v>12</v>
      </c>
      <c r="F336" s="49" t="n"/>
      <c r="G336" s="50">
        <f>IF(AND(ISNUMBER($F336),ISNUMBER($E336),$E336&lt;&gt;0),$F336/$E336,"")</f>
        <v/>
      </c>
      <c r="H336" s="50">
        <f>IF(AND(ISNUMBER($F336),ISNUMBER($AL336),ISNUMBER($E336),($AL336*$E336)&lt;&gt;0),$F336/($AL336*$E336)*100,"")</f>
        <v/>
      </c>
      <c r="I336" s="51" t="n"/>
      <c r="J336" s="52" t="n"/>
      <c r="K336" s="50">
        <f>IF(AND(ISNUMBER($F336),ISNUMBER($J336)),$F336*(1-$J336),"")</f>
        <v/>
      </c>
      <c r="L336" s="51" t="n"/>
      <c r="M336" s="51" t="n"/>
      <c r="N336" s="50">
        <f>IF(ISNUMBER($F336),($F336-IF(ISNUMBER($AM336),$AM336,0))*(1-IF(ISNUMBER($J336),$J336,0)),"")</f>
        <v/>
      </c>
      <c r="O336" s="34" t="inlineStr">
        <is>
          <t>Power-C Dragonfruit</t>
        </is>
      </c>
      <c r="P336" s="48" t="n">
        <v>0</v>
      </c>
      <c r="Q336" s="48" t="n">
        <v>0</v>
      </c>
      <c r="R336" s="34" t="inlineStr">
        <is>
          <t>Not listed</t>
        </is>
      </c>
      <c r="S336" s="48" t="n">
        <v>27</v>
      </c>
      <c r="T336" s="48" t="n">
        <v>100</v>
      </c>
      <c r="U336" s="34" t="inlineStr">
        <is>
          <t>Cane sugar + crystalline fructose</t>
        </is>
      </c>
      <c r="V336" s="34" t="inlineStr">
        <is>
          <t>Added vitamins (B, C), function by flavour (Energy flavour ~60 mg caffeine; other flavours caffeine free)</t>
        </is>
      </c>
      <c r="W336" s="51" t="n"/>
      <c r="X336" s="51" t="n"/>
      <c r="Y336" s="51" t="n"/>
      <c r="Z336" s="51" t="n"/>
      <c r="AA336" s="34" t="inlineStr">
        <is>
          <t>High</t>
        </is>
      </c>
      <c r="AB336" s="34" t="inlineStr">
        <is>
          <t>Established functional water; mass distribution</t>
        </is>
      </c>
      <c r="AC336" s="34" t="inlineStr">
        <is>
          <t>Flavoured water with a vitamin function story</t>
        </is>
      </c>
      <c r="AD336" s="34" t="inlineStr">
        <is>
          <t>Familiar vitamin enhanced water in many functional flavours.</t>
        </is>
      </c>
      <c r="AE336" s="51" t="n"/>
      <c r="AF336" s="53">
        <f>IF(AND(ISNUMBER($P336),ISNUMBER($AL336),$AL336&lt;&gt;0),ROUND($P336/$AL336*100,1),"")</f>
        <v/>
      </c>
      <c r="AG336" s="54">
        <f>IF(AND(ISNUMBER($S336),ISNUMBER($AL336),$AL336&lt;&gt;0),ROUND($S336/$AL336*100,2),"")</f>
        <v/>
      </c>
      <c r="AH336" s="53">
        <f>IF(AND(ISNUMBER($Q336),ISNUMBER($AL336),$AL336&lt;&gt;0),ROUND($Q336/$AL336*100,1),"")</f>
        <v/>
      </c>
      <c r="AI336" s="48">
        <f>IF(ISNUMBER($S336),IF($S336&lt;=1,"Yes","No"),"n/a")</f>
        <v/>
      </c>
      <c r="AJ336" s="48">
        <f>IF(ISNUMBER($S336),ROUND(MAX(0,MIN(100,100-$S336*2.5-IF(ISNUMBER($T336),$T336,0)*0.12+IF($S336&lt;=1,12,0))),0),"")</f>
        <v/>
      </c>
      <c r="AK336" s="48">
        <f>IF(ISNUMBER($Q336),IF($Q336&gt;=100,20,IF($Q336&gt;=30,10,0)),0)+IF(ISNUMBER($R336),IF($R336&gt;=100,20,0),0)+IF(ISNUMBER($P336),IF($P336&gt;=150,20,IF($P336&gt;=50,12,5)),0)+IF(ISNUMBER($S336),IF($S336&lt;=1,15,0),0)</f>
        <v/>
      </c>
      <c r="AL336" s="48" t="n">
        <v>591</v>
      </c>
      <c r="AM336" s="49" t="n"/>
      <c r="AN336" s="48">
        <f>IF(AND(ISNUMBER($P336),ISNUMBER($AL336),$AL336&lt;&gt;0),IF(OR($P336&gt;180,$P336/$AL336*1000&gt;400),"Over ceiling, confirm SKU","Within"),"n/a")</f>
        <v/>
      </c>
      <c r="AO336" s="51" t="n"/>
      <c r="AP336" s="51" t="n"/>
      <c r="AQ336" s="51" t="n"/>
      <c r="AR336" s="34" t="inlineStr">
        <is>
          <t>Retrieved and cited, see Enrichment Log</t>
        </is>
      </c>
      <c r="AS336" s="34" t="inlineStr">
        <is>
          <t>BLANK -&gt; requires live Amazon.ca capture</t>
        </is>
      </c>
      <c r="AT336" s="34" t="inlineStr">
        <is>
          <t>Unverified commercial data</t>
        </is>
      </c>
    </row>
    <row r="337" ht="28" customHeight="1">
      <c r="A337" s="34" t="inlineStr">
        <is>
          <t>vitaminwater</t>
        </is>
      </c>
      <c r="B337" s="34" t="inlineStr">
        <is>
          <t>vitaminwater (glaceau) | Power-C Dragonfruit | 24 pack 591mL</t>
        </is>
      </c>
      <c r="C337" s="34" t="inlineStr">
        <is>
          <t>3) Functional beverage (still/sparkling)</t>
        </is>
      </c>
      <c r="D337" s="34" t="inlineStr">
        <is>
          <t>591 mL bottle</t>
        </is>
      </c>
      <c r="E337" s="48" t="n">
        <v>24</v>
      </c>
      <c r="F337" s="49" t="n"/>
      <c r="G337" s="50">
        <f>IF(AND(ISNUMBER($F337),ISNUMBER($E337),$E337&lt;&gt;0),$F337/$E337,"")</f>
        <v/>
      </c>
      <c r="H337" s="50">
        <f>IF(AND(ISNUMBER($F337),ISNUMBER($AL337),ISNUMBER($E337),($AL337*$E337)&lt;&gt;0),$F337/($AL337*$E337)*100,"")</f>
        <v/>
      </c>
      <c r="I337" s="51" t="n"/>
      <c r="J337" s="52" t="n"/>
      <c r="K337" s="50">
        <f>IF(AND(ISNUMBER($F337),ISNUMBER($J337)),$F337*(1-$J337),"")</f>
        <v/>
      </c>
      <c r="L337" s="51" t="n"/>
      <c r="M337" s="51" t="n"/>
      <c r="N337" s="50">
        <f>IF(ISNUMBER($F337),($F337-IF(ISNUMBER($AM337),$AM337,0))*(1-IF(ISNUMBER($J337),$J337,0)),"")</f>
        <v/>
      </c>
      <c r="O337" s="34" t="inlineStr">
        <is>
          <t>Power-C Dragonfruit</t>
        </is>
      </c>
      <c r="P337" s="48" t="n">
        <v>0</v>
      </c>
      <c r="Q337" s="48" t="n">
        <v>0</v>
      </c>
      <c r="R337" s="34" t="inlineStr">
        <is>
          <t>Not listed</t>
        </is>
      </c>
      <c r="S337" s="48" t="n">
        <v>27</v>
      </c>
      <c r="T337" s="48" t="n">
        <v>100</v>
      </c>
      <c r="U337" s="34" t="inlineStr">
        <is>
          <t>Cane sugar + crystalline fructose</t>
        </is>
      </c>
      <c r="V337" s="34" t="inlineStr">
        <is>
          <t>Added vitamins (B, C), function by flavour (Energy flavour ~60 mg caffeine; other flavours caffeine free)</t>
        </is>
      </c>
      <c r="W337" s="51" t="n"/>
      <c r="X337" s="51" t="n"/>
      <c r="Y337" s="51" t="n"/>
      <c r="Z337" s="51" t="n"/>
      <c r="AA337" s="34" t="inlineStr">
        <is>
          <t>High</t>
        </is>
      </c>
      <c r="AB337" s="34" t="inlineStr">
        <is>
          <t>Established functional water; mass distribution</t>
        </is>
      </c>
      <c r="AC337" s="34" t="inlineStr">
        <is>
          <t>Flavoured water with a vitamin function story</t>
        </is>
      </c>
      <c r="AD337" s="34" t="inlineStr">
        <is>
          <t>Familiar vitamin enhanced water in many functional flavours.</t>
        </is>
      </c>
      <c r="AE337" s="51" t="n"/>
      <c r="AF337" s="53">
        <f>IF(AND(ISNUMBER($P337),ISNUMBER($AL337),$AL337&lt;&gt;0),ROUND($P337/$AL337*100,1),"")</f>
        <v/>
      </c>
      <c r="AG337" s="54">
        <f>IF(AND(ISNUMBER($S337),ISNUMBER($AL337),$AL337&lt;&gt;0),ROUND($S337/$AL337*100,2),"")</f>
        <v/>
      </c>
      <c r="AH337" s="53">
        <f>IF(AND(ISNUMBER($Q337),ISNUMBER($AL337),$AL337&lt;&gt;0),ROUND($Q337/$AL337*100,1),"")</f>
        <v/>
      </c>
      <c r="AI337" s="48">
        <f>IF(ISNUMBER($S337),IF($S337&lt;=1,"Yes","No"),"n/a")</f>
        <v/>
      </c>
      <c r="AJ337" s="48">
        <f>IF(ISNUMBER($S337),ROUND(MAX(0,MIN(100,100-$S337*2.5-IF(ISNUMBER($T337),$T337,0)*0.12+IF($S337&lt;=1,12,0))),0),"")</f>
        <v/>
      </c>
      <c r="AK337" s="48">
        <f>IF(ISNUMBER($Q337),IF($Q337&gt;=100,20,IF($Q337&gt;=30,10,0)),0)+IF(ISNUMBER($R337),IF($R337&gt;=100,20,0),0)+IF(ISNUMBER($P337),IF($P337&gt;=150,20,IF($P337&gt;=50,12,5)),0)+IF(ISNUMBER($S337),IF($S337&lt;=1,15,0),0)</f>
        <v/>
      </c>
      <c r="AL337" s="48" t="n">
        <v>591</v>
      </c>
      <c r="AM337" s="49" t="n"/>
      <c r="AN337" s="48">
        <f>IF(AND(ISNUMBER($P337),ISNUMBER($AL337),$AL337&lt;&gt;0),IF(OR($P337&gt;180,$P337/$AL337*1000&gt;400),"Over ceiling, confirm SKU","Within"),"n/a")</f>
        <v/>
      </c>
      <c r="AO337" s="51" t="n"/>
      <c r="AP337" s="51" t="n"/>
      <c r="AQ337" s="51" t="n"/>
      <c r="AR337" s="34" t="inlineStr">
        <is>
          <t>Retrieved and cited, see Enrichment Log</t>
        </is>
      </c>
      <c r="AS337" s="34" t="inlineStr">
        <is>
          <t>BLANK -&gt; requires live Amazon.ca capture</t>
        </is>
      </c>
      <c r="AT337" s="34" t="inlineStr">
        <is>
          <t>Unverified commercial data</t>
        </is>
      </c>
    </row>
    <row r="338" ht="28" customHeight="1">
      <c r="A338" s="34" t="inlineStr">
        <is>
          <t>vitaminwater</t>
        </is>
      </c>
      <c r="B338" s="34" t="inlineStr">
        <is>
          <t>vitaminwater (glaceau) | Focus Kiwi-Strawberry | single 591mL</t>
        </is>
      </c>
      <c r="C338" s="34" t="inlineStr">
        <is>
          <t>3) Functional beverage (still/sparkling)</t>
        </is>
      </c>
      <c r="D338" s="34" t="inlineStr">
        <is>
          <t>591 mL bottle</t>
        </is>
      </c>
      <c r="E338" s="48" t="n">
        <v>1</v>
      </c>
      <c r="F338" s="49" t="n"/>
      <c r="G338" s="50">
        <f>IF(AND(ISNUMBER($F338),ISNUMBER($E338),$E338&lt;&gt;0),$F338/$E338,"")</f>
        <v/>
      </c>
      <c r="H338" s="50">
        <f>IF(AND(ISNUMBER($F338),ISNUMBER($AL338),ISNUMBER($E338),($AL338*$E338)&lt;&gt;0),$F338/($AL338*$E338)*100,"")</f>
        <v/>
      </c>
      <c r="I338" s="51" t="n"/>
      <c r="J338" s="52" t="n"/>
      <c r="K338" s="50">
        <f>IF(AND(ISNUMBER($F338),ISNUMBER($J338)),$F338*(1-$J338),"")</f>
        <v/>
      </c>
      <c r="L338" s="51" t="n"/>
      <c r="M338" s="51" t="n"/>
      <c r="N338" s="50">
        <f>IF(ISNUMBER($F338),($F338-IF(ISNUMBER($AM338),$AM338,0))*(1-IF(ISNUMBER($J338),$J338,0)),"")</f>
        <v/>
      </c>
      <c r="O338" s="34" t="inlineStr">
        <is>
          <t>Focus Kiwi-Strawberry</t>
        </is>
      </c>
      <c r="P338" s="48" t="n">
        <v>0</v>
      </c>
      <c r="Q338" s="48" t="n">
        <v>0</v>
      </c>
      <c r="R338" s="34" t="inlineStr">
        <is>
          <t>Not listed</t>
        </is>
      </c>
      <c r="S338" s="48" t="n">
        <v>27</v>
      </c>
      <c r="T338" s="48" t="n">
        <v>100</v>
      </c>
      <c r="U338" s="34" t="inlineStr">
        <is>
          <t>Cane sugar + crystalline fructose</t>
        </is>
      </c>
      <c r="V338" s="34" t="inlineStr">
        <is>
          <t>Added vitamins (B, C), function by flavour (Energy flavour ~60 mg caffeine; other flavours caffeine free)</t>
        </is>
      </c>
      <c r="W338" s="51" t="n"/>
      <c r="X338" s="51" t="n"/>
      <c r="Y338" s="51" t="n"/>
      <c r="Z338" s="51" t="n"/>
      <c r="AA338" s="34" t="inlineStr">
        <is>
          <t>High</t>
        </is>
      </c>
      <c r="AB338" s="34" t="inlineStr">
        <is>
          <t>Established functional water; mass distribution</t>
        </is>
      </c>
      <c r="AC338" s="34" t="inlineStr">
        <is>
          <t>Flavoured water with a vitamin function story</t>
        </is>
      </c>
      <c r="AD338" s="34" t="inlineStr">
        <is>
          <t>Familiar vitamin enhanced water in many functional flavours.</t>
        </is>
      </c>
      <c r="AE338" s="51" t="n"/>
      <c r="AF338" s="53">
        <f>IF(AND(ISNUMBER($P338),ISNUMBER($AL338),$AL338&lt;&gt;0),ROUND($P338/$AL338*100,1),"")</f>
        <v/>
      </c>
      <c r="AG338" s="54">
        <f>IF(AND(ISNUMBER($S338),ISNUMBER($AL338),$AL338&lt;&gt;0),ROUND($S338/$AL338*100,2),"")</f>
        <v/>
      </c>
      <c r="AH338" s="53">
        <f>IF(AND(ISNUMBER($Q338),ISNUMBER($AL338),$AL338&lt;&gt;0),ROUND($Q338/$AL338*100,1),"")</f>
        <v/>
      </c>
      <c r="AI338" s="48">
        <f>IF(ISNUMBER($S338),IF($S338&lt;=1,"Yes","No"),"n/a")</f>
        <v/>
      </c>
      <c r="AJ338" s="48">
        <f>IF(ISNUMBER($S338),ROUND(MAX(0,MIN(100,100-$S338*2.5-IF(ISNUMBER($T338),$T338,0)*0.12+IF($S338&lt;=1,12,0))),0),"")</f>
        <v/>
      </c>
      <c r="AK338" s="48">
        <f>IF(ISNUMBER($Q338),IF($Q338&gt;=100,20,IF($Q338&gt;=30,10,0)),0)+IF(ISNUMBER($R338),IF($R338&gt;=100,20,0),0)+IF(ISNUMBER($P338),IF($P338&gt;=150,20,IF($P338&gt;=50,12,5)),0)+IF(ISNUMBER($S338),IF($S338&lt;=1,15,0),0)</f>
        <v/>
      </c>
      <c r="AL338" s="48" t="n">
        <v>591</v>
      </c>
      <c r="AM338" s="49" t="n"/>
      <c r="AN338" s="48">
        <f>IF(AND(ISNUMBER($P338),ISNUMBER($AL338),$AL338&lt;&gt;0),IF(OR($P338&gt;180,$P338/$AL338*1000&gt;400),"Over ceiling, confirm SKU","Within"),"n/a")</f>
        <v/>
      </c>
      <c r="AO338" s="51" t="n"/>
      <c r="AP338" s="51" t="n"/>
      <c r="AQ338" s="51" t="n"/>
      <c r="AR338" s="34" t="inlineStr">
        <is>
          <t>Retrieved and cited, see Enrichment Log</t>
        </is>
      </c>
      <c r="AS338" s="34" t="inlineStr">
        <is>
          <t>BLANK -&gt; requires live Amazon.ca capture</t>
        </is>
      </c>
      <c r="AT338" s="34" t="inlineStr">
        <is>
          <t>Unverified commercial data</t>
        </is>
      </c>
    </row>
    <row r="339" ht="28" customHeight="1">
      <c r="A339" s="34" t="inlineStr">
        <is>
          <t>vitaminwater</t>
        </is>
      </c>
      <c r="B339" s="34" t="inlineStr">
        <is>
          <t>vitaminwater (glaceau) | Focus Kiwi-Strawberry | 6 pack 591mL</t>
        </is>
      </c>
      <c r="C339" s="34" t="inlineStr">
        <is>
          <t>3) Functional beverage (still/sparkling)</t>
        </is>
      </c>
      <c r="D339" s="34" t="inlineStr">
        <is>
          <t>591 mL bottle</t>
        </is>
      </c>
      <c r="E339" s="48" t="n">
        <v>6</v>
      </c>
      <c r="F339" s="49" t="n"/>
      <c r="G339" s="50">
        <f>IF(AND(ISNUMBER($F339),ISNUMBER($E339),$E339&lt;&gt;0),$F339/$E339,"")</f>
        <v/>
      </c>
      <c r="H339" s="50">
        <f>IF(AND(ISNUMBER($F339),ISNUMBER($AL339),ISNUMBER($E339),($AL339*$E339)&lt;&gt;0),$F339/($AL339*$E339)*100,"")</f>
        <v/>
      </c>
      <c r="I339" s="51" t="n"/>
      <c r="J339" s="52" t="n"/>
      <c r="K339" s="50">
        <f>IF(AND(ISNUMBER($F339),ISNUMBER($J339)),$F339*(1-$J339),"")</f>
        <v/>
      </c>
      <c r="L339" s="51" t="n"/>
      <c r="M339" s="51" t="n"/>
      <c r="N339" s="50">
        <f>IF(ISNUMBER($F339),($F339-IF(ISNUMBER($AM339),$AM339,0))*(1-IF(ISNUMBER($J339),$J339,0)),"")</f>
        <v/>
      </c>
      <c r="O339" s="34" t="inlineStr">
        <is>
          <t>Focus Kiwi-Strawberry</t>
        </is>
      </c>
      <c r="P339" s="48" t="n">
        <v>0</v>
      </c>
      <c r="Q339" s="48" t="n">
        <v>0</v>
      </c>
      <c r="R339" s="34" t="inlineStr">
        <is>
          <t>Not listed</t>
        </is>
      </c>
      <c r="S339" s="48" t="n">
        <v>27</v>
      </c>
      <c r="T339" s="48" t="n">
        <v>100</v>
      </c>
      <c r="U339" s="34" t="inlineStr">
        <is>
          <t>Cane sugar + crystalline fructose</t>
        </is>
      </c>
      <c r="V339" s="34" t="inlineStr">
        <is>
          <t>Added vitamins (B, C), function by flavour (Energy flavour ~60 mg caffeine; other flavours caffeine free)</t>
        </is>
      </c>
      <c r="W339" s="51" t="n"/>
      <c r="X339" s="51" t="n"/>
      <c r="Y339" s="51" t="n"/>
      <c r="Z339" s="51" t="n"/>
      <c r="AA339" s="34" t="inlineStr">
        <is>
          <t>High</t>
        </is>
      </c>
      <c r="AB339" s="34" t="inlineStr">
        <is>
          <t>Established functional water; mass distribution</t>
        </is>
      </c>
      <c r="AC339" s="34" t="inlineStr">
        <is>
          <t>Flavoured water with a vitamin function story</t>
        </is>
      </c>
      <c r="AD339" s="34" t="inlineStr">
        <is>
          <t>Familiar vitamin enhanced water in many functional flavours.</t>
        </is>
      </c>
      <c r="AE339" s="51" t="n"/>
      <c r="AF339" s="53">
        <f>IF(AND(ISNUMBER($P339),ISNUMBER($AL339),$AL339&lt;&gt;0),ROUND($P339/$AL339*100,1),"")</f>
        <v/>
      </c>
      <c r="AG339" s="54">
        <f>IF(AND(ISNUMBER($S339),ISNUMBER($AL339),$AL339&lt;&gt;0),ROUND($S339/$AL339*100,2),"")</f>
        <v/>
      </c>
      <c r="AH339" s="53">
        <f>IF(AND(ISNUMBER($Q339),ISNUMBER($AL339),$AL339&lt;&gt;0),ROUND($Q339/$AL339*100,1),"")</f>
        <v/>
      </c>
      <c r="AI339" s="48">
        <f>IF(ISNUMBER($S339),IF($S339&lt;=1,"Yes","No"),"n/a")</f>
        <v/>
      </c>
      <c r="AJ339" s="48">
        <f>IF(ISNUMBER($S339),ROUND(MAX(0,MIN(100,100-$S339*2.5-IF(ISNUMBER($T339),$T339,0)*0.12+IF($S339&lt;=1,12,0))),0),"")</f>
        <v/>
      </c>
      <c r="AK339" s="48">
        <f>IF(ISNUMBER($Q339),IF($Q339&gt;=100,20,IF($Q339&gt;=30,10,0)),0)+IF(ISNUMBER($R339),IF($R339&gt;=100,20,0),0)+IF(ISNUMBER($P339),IF($P339&gt;=150,20,IF($P339&gt;=50,12,5)),0)+IF(ISNUMBER($S339),IF($S339&lt;=1,15,0),0)</f>
        <v/>
      </c>
      <c r="AL339" s="48" t="n">
        <v>591</v>
      </c>
      <c r="AM339" s="49" t="n"/>
      <c r="AN339" s="48">
        <f>IF(AND(ISNUMBER($P339),ISNUMBER($AL339),$AL339&lt;&gt;0),IF(OR($P339&gt;180,$P339/$AL339*1000&gt;400),"Over ceiling, confirm SKU","Within"),"n/a")</f>
        <v/>
      </c>
      <c r="AO339" s="51" t="n"/>
      <c r="AP339" s="51" t="n"/>
      <c r="AQ339" s="51" t="n"/>
      <c r="AR339" s="34" t="inlineStr">
        <is>
          <t>Retrieved and cited, see Enrichment Log</t>
        </is>
      </c>
      <c r="AS339" s="34" t="inlineStr">
        <is>
          <t>BLANK -&gt; requires live Amazon.ca capture</t>
        </is>
      </c>
      <c r="AT339" s="34" t="inlineStr">
        <is>
          <t>Unverified commercial data</t>
        </is>
      </c>
    </row>
    <row r="340" ht="28" customHeight="1">
      <c r="A340" s="34" t="inlineStr">
        <is>
          <t>vitaminwater</t>
        </is>
      </c>
      <c r="B340" s="34" t="inlineStr">
        <is>
          <t>vitaminwater (glaceau) | Focus Kiwi-Strawberry | 12 pack 591mL</t>
        </is>
      </c>
      <c r="C340" s="34" t="inlineStr">
        <is>
          <t>3) Functional beverage (still/sparkling)</t>
        </is>
      </c>
      <c r="D340" s="34" t="inlineStr">
        <is>
          <t>591 mL bottle</t>
        </is>
      </c>
      <c r="E340" s="48" t="n">
        <v>12</v>
      </c>
      <c r="F340" s="49" t="n"/>
      <c r="G340" s="50">
        <f>IF(AND(ISNUMBER($F340),ISNUMBER($E340),$E340&lt;&gt;0),$F340/$E340,"")</f>
        <v/>
      </c>
      <c r="H340" s="50">
        <f>IF(AND(ISNUMBER($F340),ISNUMBER($AL340),ISNUMBER($E340),($AL340*$E340)&lt;&gt;0),$F340/($AL340*$E340)*100,"")</f>
        <v/>
      </c>
      <c r="I340" s="51" t="n"/>
      <c r="J340" s="52" t="n"/>
      <c r="K340" s="50">
        <f>IF(AND(ISNUMBER($F340),ISNUMBER($J340)),$F340*(1-$J340),"")</f>
        <v/>
      </c>
      <c r="L340" s="51" t="n"/>
      <c r="M340" s="51" t="n"/>
      <c r="N340" s="50">
        <f>IF(ISNUMBER($F340),($F340-IF(ISNUMBER($AM340),$AM340,0))*(1-IF(ISNUMBER($J340),$J340,0)),"")</f>
        <v/>
      </c>
      <c r="O340" s="34" t="inlineStr">
        <is>
          <t>Focus Kiwi-Strawberry</t>
        </is>
      </c>
      <c r="P340" s="48" t="n">
        <v>0</v>
      </c>
      <c r="Q340" s="48" t="n">
        <v>0</v>
      </c>
      <c r="R340" s="34" t="inlineStr">
        <is>
          <t>Not listed</t>
        </is>
      </c>
      <c r="S340" s="48" t="n">
        <v>27</v>
      </c>
      <c r="T340" s="48" t="n">
        <v>100</v>
      </c>
      <c r="U340" s="34" t="inlineStr">
        <is>
          <t>Cane sugar + crystalline fructose</t>
        </is>
      </c>
      <c r="V340" s="34" t="inlineStr">
        <is>
          <t>Added vitamins (B, C), function by flavour (Energy flavour ~60 mg caffeine; other flavours caffeine free)</t>
        </is>
      </c>
      <c r="W340" s="51" t="n"/>
      <c r="X340" s="51" t="n"/>
      <c r="Y340" s="51" t="n"/>
      <c r="Z340" s="51" t="n"/>
      <c r="AA340" s="34" t="inlineStr">
        <is>
          <t>High</t>
        </is>
      </c>
      <c r="AB340" s="34" t="inlineStr">
        <is>
          <t>Established functional water; mass distribution</t>
        </is>
      </c>
      <c r="AC340" s="34" t="inlineStr">
        <is>
          <t>Flavoured water with a vitamin function story</t>
        </is>
      </c>
      <c r="AD340" s="34" t="inlineStr">
        <is>
          <t>Familiar vitamin enhanced water in many functional flavours.</t>
        </is>
      </c>
      <c r="AE340" s="51" t="n"/>
      <c r="AF340" s="53">
        <f>IF(AND(ISNUMBER($P340),ISNUMBER($AL340),$AL340&lt;&gt;0),ROUND($P340/$AL340*100,1),"")</f>
        <v/>
      </c>
      <c r="AG340" s="54">
        <f>IF(AND(ISNUMBER($S340),ISNUMBER($AL340),$AL340&lt;&gt;0),ROUND($S340/$AL340*100,2),"")</f>
        <v/>
      </c>
      <c r="AH340" s="53">
        <f>IF(AND(ISNUMBER($Q340),ISNUMBER($AL340),$AL340&lt;&gt;0),ROUND($Q340/$AL340*100,1),"")</f>
        <v/>
      </c>
      <c r="AI340" s="48">
        <f>IF(ISNUMBER($S340),IF($S340&lt;=1,"Yes","No"),"n/a")</f>
        <v/>
      </c>
      <c r="AJ340" s="48">
        <f>IF(ISNUMBER($S340),ROUND(MAX(0,MIN(100,100-$S340*2.5-IF(ISNUMBER($T340),$T340,0)*0.12+IF($S340&lt;=1,12,0))),0),"")</f>
        <v/>
      </c>
      <c r="AK340" s="48">
        <f>IF(ISNUMBER($Q340),IF($Q340&gt;=100,20,IF($Q340&gt;=30,10,0)),0)+IF(ISNUMBER($R340),IF($R340&gt;=100,20,0),0)+IF(ISNUMBER($P340),IF($P340&gt;=150,20,IF($P340&gt;=50,12,5)),0)+IF(ISNUMBER($S340),IF($S340&lt;=1,15,0),0)</f>
        <v/>
      </c>
      <c r="AL340" s="48" t="n">
        <v>591</v>
      </c>
      <c r="AM340" s="49" t="n"/>
      <c r="AN340" s="48">
        <f>IF(AND(ISNUMBER($P340),ISNUMBER($AL340),$AL340&lt;&gt;0),IF(OR($P340&gt;180,$P340/$AL340*1000&gt;400),"Over ceiling, confirm SKU","Within"),"n/a")</f>
        <v/>
      </c>
      <c r="AO340" s="51" t="n"/>
      <c r="AP340" s="51" t="n"/>
      <c r="AQ340" s="51" t="n"/>
      <c r="AR340" s="34" t="inlineStr">
        <is>
          <t>Retrieved and cited, see Enrichment Log</t>
        </is>
      </c>
      <c r="AS340" s="34" t="inlineStr">
        <is>
          <t>BLANK -&gt; requires live Amazon.ca capture</t>
        </is>
      </c>
      <c r="AT340" s="34" t="inlineStr">
        <is>
          <t>Unverified commercial data</t>
        </is>
      </c>
    </row>
    <row r="341" ht="28" customHeight="1">
      <c r="A341" s="34" t="inlineStr">
        <is>
          <t>vitaminwater</t>
        </is>
      </c>
      <c r="B341" s="34" t="inlineStr">
        <is>
          <t>vitaminwater (glaceau) | Focus Kiwi-Strawberry | 24 pack 591mL</t>
        </is>
      </c>
      <c r="C341" s="34" t="inlineStr">
        <is>
          <t>3) Functional beverage (still/sparkling)</t>
        </is>
      </c>
      <c r="D341" s="34" t="inlineStr">
        <is>
          <t>591 mL bottle</t>
        </is>
      </c>
      <c r="E341" s="48" t="n">
        <v>24</v>
      </c>
      <c r="F341" s="49" t="n"/>
      <c r="G341" s="50">
        <f>IF(AND(ISNUMBER($F341),ISNUMBER($E341),$E341&lt;&gt;0),$F341/$E341,"")</f>
        <v/>
      </c>
      <c r="H341" s="50">
        <f>IF(AND(ISNUMBER($F341),ISNUMBER($AL341),ISNUMBER($E341),($AL341*$E341)&lt;&gt;0),$F341/($AL341*$E341)*100,"")</f>
        <v/>
      </c>
      <c r="I341" s="51" t="n"/>
      <c r="J341" s="52" t="n"/>
      <c r="K341" s="50">
        <f>IF(AND(ISNUMBER($F341),ISNUMBER($J341)),$F341*(1-$J341),"")</f>
        <v/>
      </c>
      <c r="L341" s="51" t="n"/>
      <c r="M341" s="51" t="n"/>
      <c r="N341" s="50">
        <f>IF(ISNUMBER($F341),($F341-IF(ISNUMBER($AM341),$AM341,0))*(1-IF(ISNUMBER($J341),$J341,0)),"")</f>
        <v/>
      </c>
      <c r="O341" s="34" t="inlineStr">
        <is>
          <t>Focus Kiwi-Strawberry</t>
        </is>
      </c>
      <c r="P341" s="48" t="n">
        <v>0</v>
      </c>
      <c r="Q341" s="48" t="n">
        <v>0</v>
      </c>
      <c r="R341" s="34" t="inlineStr">
        <is>
          <t>Not listed</t>
        </is>
      </c>
      <c r="S341" s="48" t="n">
        <v>27</v>
      </c>
      <c r="T341" s="48" t="n">
        <v>100</v>
      </c>
      <c r="U341" s="34" t="inlineStr">
        <is>
          <t>Cane sugar + crystalline fructose</t>
        </is>
      </c>
      <c r="V341" s="34" t="inlineStr">
        <is>
          <t>Added vitamins (B, C), function by flavour (Energy flavour ~60 mg caffeine; other flavours caffeine free)</t>
        </is>
      </c>
      <c r="W341" s="51" t="n"/>
      <c r="X341" s="51" t="n"/>
      <c r="Y341" s="51" t="n"/>
      <c r="Z341" s="51" t="n"/>
      <c r="AA341" s="34" t="inlineStr">
        <is>
          <t>High</t>
        </is>
      </c>
      <c r="AB341" s="34" t="inlineStr">
        <is>
          <t>Established functional water; mass distribution</t>
        </is>
      </c>
      <c r="AC341" s="34" t="inlineStr">
        <is>
          <t>Flavoured water with a vitamin function story</t>
        </is>
      </c>
      <c r="AD341" s="34" t="inlineStr">
        <is>
          <t>Familiar vitamin enhanced water in many functional flavours.</t>
        </is>
      </c>
      <c r="AE341" s="51" t="n"/>
      <c r="AF341" s="53">
        <f>IF(AND(ISNUMBER($P341),ISNUMBER($AL341),$AL341&lt;&gt;0),ROUND($P341/$AL341*100,1),"")</f>
        <v/>
      </c>
      <c r="AG341" s="54">
        <f>IF(AND(ISNUMBER($S341),ISNUMBER($AL341),$AL341&lt;&gt;0),ROUND($S341/$AL341*100,2),"")</f>
        <v/>
      </c>
      <c r="AH341" s="53">
        <f>IF(AND(ISNUMBER($Q341),ISNUMBER($AL341),$AL341&lt;&gt;0),ROUND($Q341/$AL341*100,1),"")</f>
        <v/>
      </c>
      <c r="AI341" s="48">
        <f>IF(ISNUMBER($S341),IF($S341&lt;=1,"Yes","No"),"n/a")</f>
        <v/>
      </c>
      <c r="AJ341" s="48">
        <f>IF(ISNUMBER($S341),ROUND(MAX(0,MIN(100,100-$S341*2.5-IF(ISNUMBER($T341),$T341,0)*0.12+IF($S341&lt;=1,12,0))),0),"")</f>
        <v/>
      </c>
      <c r="AK341" s="48">
        <f>IF(ISNUMBER($Q341),IF($Q341&gt;=100,20,IF($Q341&gt;=30,10,0)),0)+IF(ISNUMBER($R341),IF($R341&gt;=100,20,0),0)+IF(ISNUMBER($P341),IF($P341&gt;=150,20,IF($P341&gt;=50,12,5)),0)+IF(ISNUMBER($S341),IF($S341&lt;=1,15,0),0)</f>
        <v/>
      </c>
      <c r="AL341" s="48" t="n">
        <v>591</v>
      </c>
      <c r="AM341" s="49" t="n"/>
      <c r="AN341" s="48">
        <f>IF(AND(ISNUMBER($P341),ISNUMBER($AL341),$AL341&lt;&gt;0),IF(OR($P341&gt;180,$P341/$AL341*1000&gt;400),"Over ceiling, confirm SKU","Within"),"n/a")</f>
        <v/>
      </c>
      <c r="AO341" s="51" t="n"/>
      <c r="AP341" s="51" t="n"/>
      <c r="AQ341" s="51" t="n"/>
      <c r="AR341" s="34" t="inlineStr">
        <is>
          <t>Retrieved and cited, see Enrichment Log</t>
        </is>
      </c>
      <c r="AS341" s="34" t="inlineStr">
        <is>
          <t>BLANK -&gt; requires live Amazon.ca capture</t>
        </is>
      </c>
      <c r="AT341" s="34" t="inlineStr">
        <is>
          <t>Unverified commercial data</t>
        </is>
      </c>
    </row>
    <row r="342" ht="28" customHeight="1">
      <c r="A342" s="34" t="inlineStr">
        <is>
          <t>vitaminwater</t>
        </is>
      </c>
      <c r="B342" s="34" t="inlineStr">
        <is>
          <t>vitaminwater (glaceau) | Energy Tropical Citrus | single 591mL</t>
        </is>
      </c>
      <c r="C342" s="34" t="inlineStr">
        <is>
          <t>3) Functional beverage (still/sparkling)</t>
        </is>
      </c>
      <c r="D342" s="34" t="inlineStr">
        <is>
          <t>591 mL bottle</t>
        </is>
      </c>
      <c r="E342" s="48" t="n">
        <v>1</v>
      </c>
      <c r="F342" s="49" t="n"/>
      <c r="G342" s="50">
        <f>IF(AND(ISNUMBER($F342),ISNUMBER($E342),$E342&lt;&gt;0),$F342/$E342,"")</f>
        <v/>
      </c>
      <c r="H342" s="50">
        <f>IF(AND(ISNUMBER($F342),ISNUMBER($AL342),ISNUMBER($E342),($AL342*$E342)&lt;&gt;0),$F342/($AL342*$E342)*100,"")</f>
        <v/>
      </c>
      <c r="I342" s="51" t="n"/>
      <c r="J342" s="52" t="n"/>
      <c r="K342" s="50">
        <f>IF(AND(ISNUMBER($F342),ISNUMBER($J342)),$F342*(1-$J342),"")</f>
        <v/>
      </c>
      <c r="L342" s="51" t="n"/>
      <c r="M342" s="51" t="n"/>
      <c r="N342" s="50">
        <f>IF(ISNUMBER($F342),($F342-IF(ISNUMBER($AM342),$AM342,0))*(1-IF(ISNUMBER($J342),$J342,0)),"")</f>
        <v/>
      </c>
      <c r="O342" s="34" t="inlineStr">
        <is>
          <t>Energy Tropical Citrus</t>
        </is>
      </c>
      <c r="P342" s="48" t="n">
        <v>0</v>
      </c>
      <c r="Q342" s="48" t="n">
        <v>0</v>
      </c>
      <c r="R342" s="34" t="inlineStr">
        <is>
          <t>Not listed</t>
        </is>
      </c>
      <c r="S342" s="48" t="n">
        <v>27</v>
      </c>
      <c r="T342" s="48" t="n">
        <v>100</v>
      </c>
      <c r="U342" s="34" t="inlineStr">
        <is>
          <t>Cane sugar + crystalline fructose</t>
        </is>
      </c>
      <c r="V342" s="34" t="inlineStr">
        <is>
          <t>Added vitamins (B, C), function by flavour (Energy flavour ~60 mg caffeine; other flavours caffeine free)</t>
        </is>
      </c>
      <c r="W342" s="51" t="n"/>
      <c r="X342" s="51" t="n"/>
      <c r="Y342" s="51" t="n"/>
      <c r="Z342" s="51" t="n"/>
      <c r="AA342" s="34" t="inlineStr">
        <is>
          <t>High</t>
        </is>
      </c>
      <c r="AB342" s="34" t="inlineStr">
        <is>
          <t>Established functional water; mass distribution</t>
        </is>
      </c>
      <c r="AC342" s="34" t="inlineStr">
        <is>
          <t>Flavoured water with a vitamin function story</t>
        </is>
      </c>
      <c r="AD342" s="34" t="inlineStr">
        <is>
          <t>Familiar vitamin enhanced water in many functional flavours.</t>
        </is>
      </c>
      <c r="AE342" s="51" t="n"/>
      <c r="AF342" s="53">
        <f>IF(AND(ISNUMBER($P342),ISNUMBER($AL342),$AL342&lt;&gt;0),ROUND($P342/$AL342*100,1),"")</f>
        <v/>
      </c>
      <c r="AG342" s="54">
        <f>IF(AND(ISNUMBER($S342),ISNUMBER($AL342),$AL342&lt;&gt;0),ROUND($S342/$AL342*100,2),"")</f>
        <v/>
      </c>
      <c r="AH342" s="53">
        <f>IF(AND(ISNUMBER($Q342),ISNUMBER($AL342),$AL342&lt;&gt;0),ROUND($Q342/$AL342*100,1),"")</f>
        <v/>
      </c>
      <c r="AI342" s="48">
        <f>IF(ISNUMBER($S342),IF($S342&lt;=1,"Yes","No"),"n/a")</f>
        <v/>
      </c>
      <c r="AJ342" s="48">
        <f>IF(ISNUMBER($S342),ROUND(MAX(0,MIN(100,100-$S342*2.5-IF(ISNUMBER($T342),$T342,0)*0.12+IF($S342&lt;=1,12,0))),0),"")</f>
        <v/>
      </c>
      <c r="AK342" s="48">
        <f>IF(ISNUMBER($Q342),IF($Q342&gt;=100,20,IF($Q342&gt;=30,10,0)),0)+IF(ISNUMBER($R342),IF($R342&gt;=100,20,0),0)+IF(ISNUMBER($P342),IF($P342&gt;=150,20,IF($P342&gt;=50,12,5)),0)+IF(ISNUMBER($S342),IF($S342&lt;=1,15,0),0)</f>
        <v/>
      </c>
      <c r="AL342" s="48" t="n">
        <v>591</v>
      </c>
      <c r="AM342" s="49" t="n"/>
      <c r="AN342" s="48">
        <f>IF(AND(ISNUMBER($P342),ISNUMBER($AL342),$AL342&lt;&gt;0),IF(OR($P342&gt;180,$P342/$AL342*1000&gt;400),"Over ceiling, confirm SKU","Within"),"n/a")</f>
        <v/>
      </c>
      <c r="AO342" s="51" t="n"/>
      <c r="AP342" s="51" t="n"/>
      <c r="AQ342" s="51" t="n"/>
      <c r="AR342" s="34" t="inlineStr">
        <is>
          <t>Retrieved and cited, see Enrichment Log</t>
        </is>
      </c>
      <c r="AS342" s="34" t="inlineStr">
        <is>
          <t>BLANK -&gt; requires live Amazon.ca capture</t>
        </is>
      </c>
      <c r="AT342" s="34" t="inlineStr">
        <is>
          <t>Unverified commercial data</t>
        </is>
      </c>
    </row>
    <row r="343" ht="28" customHeight="1">
      <c r="A343" s="34" t="inlineStr">
        <is>
          <t>vitaminwater</t>
        </is>
      </c>
      <c r="B343" s="34" t="inlineStr">
        <is>
          <t>vitaminwater (glaceau) | Energy Tropical Citrus | 6 pack 591mL</t>
        </is>
      </c>
      <c r="C343" s="34" t="inlineStr">
        <is>
          <t>3) Functional beverage (still/sparkling)</t>
        </is>
      </c>
      <c r="D343" s="34" t="inlineStr">
        <is>
          <t>591 mL bottle</t>
        </is>
      </c>
      <c r="E343" s="48" t="n">
        <v>6</v>
      </c>
      <c r="F343" s="49" t="n"/>
      <c r="G343" s="50">
        <f>IF(AND(ISNUMBER($F343),ISNUMBER($E343),$E343&lt;&gt;0),$F343/$E343,"")</f>
        <v/>
      </c>
      <c r="H343" s="50">
        <f>IF(AND(ISNUMBER($F343),ISNUMBER($AL343),ISNUMBER($E343),($AL343*$E343)&lt;&gt;0),$F343/($AL343*$E343)*100,"")</f>
        <v/>
      </c>
      <c r="I343" s="51" t="n"/>
      <c r="J343" s="52" t="n"/>
      <c r="K343" s="50">
        <f>IF(AND(ISNUMBER($F343),ISNUMBER($J343)),$F343*(1-$J343),"")</f>
        <v/>
      </c>
      <c r="L343" s="51" t="n"/>
      <c r="M343" s="51" t="n"/>
      <c r="N343" s="50">
        <f>IF(ISNUMBER($F343),($F343-IF(ISNUMBER($AM343),$AM343,0))*(1-IF(ISNUMBER($J343),$J343,0)),"")</f>
        <v/>
      </c>
      <c r="O343" s="34" t="inlineStr">
        <is>
          <t>Energy Tropical Citrus</t>
        </is>
      </c>
      <c r="P343" s="48" t="n">
        <v>0</v>
      </c>
      <c r="Q343" s="48" t="n">
        <v>0</v>
      </c>
      <c r="R343" s="34" t="inlineStr">
        <is>
          <t>Not listed</t>
        </is>
      </c>
      <c r="S343" s="48" t="n">
        <v>27</v>
      </c>
      <c r="T343" s="48" t="n">
        <v>100</v>
      </c>
      <c r="U343" s="34" t="inlineStr">
        <is>
          <t>Cane sugar + crystalline fructose</t>
        </is>
      </c>
      <c r="V343" s="34" t="inlineStr">
        <is>
          <t>Added vitamins (B, C), function by flavour (Energy flavour ~60 mg caffeine; other flavours caffeine free)</t>
        </is>
      </c>
      <c r="W343" s="51" t="n"/>
      <c r="X343" s="51" t="n"/>
      <c r="Y343" s="51" t="n"/>
      <c r="Z343" s="51" t="n"/>
      <c r="AA343" s="34" t="inlineStr">
        <is>
          <t>High</t>
        </is>
      </c>
      <c r="AB343" s="34" t="inlineStr">
        <is>
          <t>Established functional water; mass distribution</t>
        </is>
      </c>
      <c r="AC343" s="34" t="inlineStr">
        <is>
          <t>Flavoured water with a vitamin function story</t>
        </is>
      </c>
      <c r="AD343" s="34" t="inlineStr">
        <is>
          <t>Familiar vitamin enhanced water in many functional flavours.</t>
        </is>
      </c>
      <c r="AE343" s="51" t="n"/>
      <c r="AF343" s="53">
        <f>IF(AND(ISNUMBER($P343),ISNUMBER($AL343),$AL343&lt;&gt;0),ROUND($P343/$AL343*100,1),"")</f>
        <v/>
      </c>
      <c r="AG343" s="54">
        <f>IF(AND(ISNUMBER($S343),ISNUMBER($AL343),$AL343&lt;&gt;0),ROUND($S343/$AL343*100,2),"")</f>
        <v/>
      </c>
      <c r="AH343" s="53">
        <f>IF(AND(ISNUMBER($Q343),ISNUMBER($AL343),$AL343&lt;&gt;0),ROUND($Q343/$AL343*100,1),"")</f>
        <v/>
      </c>
      <c r="AI343" s="48">
        <f>IF(ISNUMBER($S343),IF($S343&lt;=1,"Yes","No"),"n/a")</f>
        <v/>
      </c>
      <c r="AJ343" s="48">
        <f>IF(ISNUMBER($S343),ROUND(MAX(0,MIN(100,100-$S343*2.5-IF(ISNUMBER($T343),$T343,0)*0.12+IF($S343&lt;=1,12,0))),0),"")</f>
        <v/>
      </c>
      <c r="AK343" s="48">
        <f>IF(ISNUMBER($Q343),IF($Q343&gt;=100,20,IF($Q343&gt;=30,10,0)),0)+IF(ISNUMBER($R343),IF($R343&gt;=100,20,0),0)+IF(ISNUMBER($P343),IF($P343&gt;=150,20,IF($P343&gt;=50,12,5)),0)+IF(ISNUMBER($S343),IF($S343&lt;=1,15,0),0)</f>
        <v/>
      </c>
      <c r="AL343" s="48" t="n">
        <v>591</v>
      </c>
      <c r="AM343" s="49" t="n"/>
      <c r="AN343" s="48">
        <f>IF(AND(ISNUMBER($P343),ISNUMBER($AL343),$AL343&lt;&gt;0),IF(OR($P343&gt;180,$P343/$AL343*1000&gt;400),"Over ceiling, confirm SKU","Within"),"n/a")</f>
        <v/>
      </c>
      <c r="AO343" s="51" t="n"/>
      <c r="AP343" s="51" t="n"/>
      <c r="AQ343" s="51" t="n"/>
      <c r="AR343" s="34" t="inlineStr">
        <is>
          <t>Retrieved and cited, see Enrichment Log</t>
        </is>
      </c>
      <c r="AS343" s="34" t="inlineStr">
        <is>
          <t>BLANK -&gt; requires live Amazon.ca capture</t>
        </is>
      </c>
      <c r="AT343" s="34" t="inlineStr">
        <is>
          <t>Unverified commercial data</t>
        </is>
      </c>
    </row>
    <row r="344" ht="28" customHeight="1">
      <c r="A344" s="34" t="inlineStr">
        <is>
          <t>vitaminwater</t>
        </is>
      </c>
      <c r="B344" s="34" t="inlineStr">
        <is>
          <t>vitaminwater (glaceau) | Energy Tropical Citrus | 12 pack 591mL</t>
        </is>
      </c>
      <c r="C344" s="34" t="inlineStr">
        <is>
          <t>3) Functional beverage (still/sparkling)</t>
        </is>
      </c>
      <c r="D344" s="34" t="inlineStr">
        <is>
          <t>591 mL bottle</t>
        </is>
      </c>
      <c r="E344" s="48" t="n">
        <v>12</v>
      </c>
      <c r="F344" s="49" t="n"/>
      <c r="G344" s="50">
        <f>IF(AND(ISNUMBER($F344),ISNUMBER($E344),$E344&lt;&gt;0),$F344/$E344,"")</f>
        <v/>
      </c>
      <c r="H344" s="50">
        <f>IF(AND(ISNUMBER($F344),ISNUMBER($AL344),ISNUMBER($E344),($AL344*$E344)&lt;&gt;0),$F344/($AL344*$E344)*100,"")</f>
        <v/>
      </c>
      <c r="I344" s="51" t="n"/>
      <c r="J344" s="52" t="n"/>
      <c r="K344" s="50">
        <f>IF(AND(ISNUMBER($F344),ISNUMBER($J344)),$F344*(1-$J344),"")</f>
        <v/>
      </c>
      <c r="L344" s="51" t="n"/>
      <c r="M344" s="51" t="n"/>
      <c r="N344" s="50">
        <f>IF(ISNUMBER($F344),($F344-IF(ISNUMBER($AM344),$AM344,0))*(1-IF(ISNUMBER($J344),$J344,0)),"")</f>
        <v/>
      </c>
      <c r="O344" s="34" t="inlineStr">
        <is>
          <t>Energy Tropical Citrus</t>
        </is>
      </c>
      <c r="P344" s="48" t="n">
        <v>0</v>
      </c>
      <c r="Q344" s="48" t="n">
        <v>0</v>
      </c>
      <c r="R344" s="34" t="inlineStr">
        <is>
          <t>Not listed</t>
        </is>
      </c>
      <c r="S344" s="48" t="n">
        <v>27</v>
      </c>
      <c r="T344" s="48" t="n">
        <v>100</v>
      </c>
      <c r="U344" s="34" t="inlineStr">
        <is>
          <t>Cane sugar + crystalline fructose</t>
        </is>
      </c>
      <c r="V344" s="34" t="inlineStr">
        <is>
          <t>Added vitamins (B, C), function by flavour (Energy flavour ~60 mg caffeine; other flavours caffeine free)</t>
        </is>
      </c>
      <c r="W344" s="51" t="n"/>
      <c r="X344" s="51" t="n"/>
      <c r="Y344" s="51" t="n"/>
      <c r="Z344" s="51" t="n"/>
      <c r="AA344" s="34" t="inlineStr">
        <is>
          <t>High</t>
        </is>
      </c>
      <c r="AB344" s="34" t="inlineStr">
        <is>
          <t>Established functional water; mass distribution</t>
        </is>
      </c>
      <c r="AC344" s="34" t="inlineStr">
        <is>
          <t>Flavoured water with a vitamin function story</t>
        </is>
      </c>
      <c r="AD344" s="34" t="inlineStr">
        <is>
          <t>Familiar vitamin enhanced water in many functional flavours.</t>
        </is>
      </c>
      <c r="AE344" s="51" t="n"/>
      <c r="AF344" s="53">
        <f>IF(AND(ISNUMBER($P344),ISNUMBER($AL344),$AL344&lt;&gt;0),ROUND($P344/$AL344*100,1),"")</f>
        <v/>
      </c>
      <c r="AG344" s="54">
        <f>IF(AND(ISNUMBER($S344),ISNUMBER($AL344),$AL344&lt;&gt;0),ROUND($S344/$AL344*100,2),"")</f>
        <v/>
      </c>
      <c r="AH344" s="53">
        <f>IF(AND(ISNUMBER($Q344),ISNUMBER($AL344),$AL344&lt;&gt;0),ROUND($Q344/$AL344*100,1),"")</f>
        <v/>
      </c>
      <c r="AI344" s="48">
        <f>IF(ISNUMBER($S344),IF($S344&lt;=1,"Yes","No"),"n/a")</f>
        <v/>
      </c>
      <c r="AJ344" s="48">
        <f>IF(ISNUMBER($S344),ROUND(MAX(0,MIN(100,100-$S344*2.5-IF(ISNUMBER($T344),$T344,0)*0.12+IF($S344&lt;=1,12,0))),0),"")</f>
        <v/>
      </c>
      <c r="AK344" s="48">
        <f>IF(ISNUMBER($Q344),IF($Q344&gt;=100,20,IF($Q344&gt;=30,10,0)),0)+IF(ISNUMBER($R344),IF($R344&gt;=100,20,0),0)+IF(ISNUMBER($P344),IF($P344&gt;=150,20,IF($P344&gt;=50,12,5)),0)+IF(ISNUMBER($S344),IF($S344&lt;=1,15,0),0)</f>
        <v/>
      </c>
      <c r="AL344" s="48" t="n">
        <v>591</v>
      </c>
      <c r="AM344" s="49" t="n"/>
      <c r="AN344" s="48">
        <f>IF(AND(ISNUMBER($P344),ISNUMBER($AL344),$AL344&lt;&gt;0),IF(OR($P344&gt;180,$P344/$AL344*1000&gt;400),"Over ceiling, confirm SKU","Within"),"n/a")</f>
        <v/>
      </c>
      <c r="AO344" s="51" t="n"/>
      <c r="AP344" s="51" t="n"/>
      <c r="AQ344" s="51" t="n"/>
      <c r="AR344" s="34" t="inlineStr">
        <is>
          <t>Retrieved and cited, see Enrichment Log</t>
        </is>
      </c>
      <c r="AS344" s="34" t="inlineStr">
        <is>
          <t>BLANK -&gt; requires live Amazon.ca capture</t>
        </is>
      </c>
      <c r="AT344" s="34" t="inlineStr">
        <is>
          <t>Unverified commercial data</t>
        </is>
      </c>
    </row>
    <row r="345" ht="28" customHeight="1">
      <c r="A345" s="34" t="inlineStr">
        <is>
          <t>vitaminwater</t>
        </is>
      </c>
      <c r="B345" s="34" t="inlineStr">
        <is>
          <t>vitaminwater (glaceau) | Energy Tropical Citrus | 24 pack 591mL</t>
        </is>
      </c>
      <c r="C345" s="34" t="inlineStr">
        <is>
          <t>3) Functional beverage (still/sparkling)</t>
        </is>
      </c>
      <c r="D345" s="34" t="inlineStr">
        <is>
          <t>591 mL bottle</t>
        </is>
      </c>
      <c r="E345" s="48" t="n">
        <v>24</v>
      </c>
      <c r="F345" s="49" t="n"/>
      <c r="G345" s="50">
        <f>IF(AND(ISNUMBER($F345),ISNUMBER($E345),$E345&lt;&gt;0),$F345/$E345,"")</f>
        <v/>
      </c>
      <c r="H345" s="50">
        <f>IF(AND(ISNUMBER($F345),ISNUMBER($AL345),ISNUMBER($E345),($AL345*$E345)&lt;&gt;0),$F345/($AL345*$E345)*100,"")</f>
        <v/>
      </c>
      <c r="I345" s="51" t="n"/>
      <c r="J345" s="52" t="n"/>
      <c r="K345" s="50">
        <f>IF(AND(ISNUMBER($F345),ISNUMBER($J345)),$F345*(1-$J345),"")</f>
        <v/>
      </c>
      <c r="L345" s="51" t="n"/>
      <c r="M345" s="51" t="n"/>
      <c r="N345" s="50">
        <f>IF(ISNUMBER($F345),($F345-IF(ISNUMBER($AM345),$AM345,0))*(1-IF(ISNUMBER($J345),$J345,0)),"")</f>
        <v/>
      </c>
      <c r="O345" s="34" t="inlineStr">
        <is>
          <t>Energy Tropical Citrus</t>
        </is>
      </c>
      <c r="P345" s="48" t="n">
        <v>0</v>
      </c>
      <c r="Q345" s="48" t="n">
        <v>0</v>
      </c>
      <c r="R345" s="34" t="inlineStr">
        <is>
          <t>Not listed</t>
        </is>
      </c>
      <c r="S345" s="48" t="n">
        <v>27</v>
      </c>
      <c r="T345" s="48" t="n">
        <v>100</v>
      </c>
      <c r="U345" s="34" t="inlineStr">
        <is>
          <t>Cane sugar + crystalline fructose</t>
        </is>
      </c>
      <c r="V345" s="34" t="inlineStr">
        <is>
          <t>Added vitamins (B, C), function by flavour (Energy flavour ~60 mg caffeine; other flavours caffeine free)</t>
        </is>
      </c>
      <c r="W345" s="51" t="n"/>
      <c r="X345" s="51" t="n"/>
      <c r="Y345" s="51" t="n"/>
      <c r="Z345" s="51" t="n"/>
      <c r="AA345" s="34" t="inlineStr">
        <is>
          <t>High</t>
        </is>
      </c>
      <c r="AB345" s="34" t="inlineStr">
        <is>
          <t>Established functional water; mass distribution</t>
        </is>
      </c>
      <c r="AC345" s="34" t="inlineStr">
        <is>
          <t>Flavoured water with a vitamin function story</t>
        </is>
      </c>
      <c r="AD345" s="34" t="inlineStr">
        <is>
          <t>Familiar vitamin enhanced water in many functional flavours.</t>
        </is>
      </c>
      <c r="AE345" s="51" t="n"/>
      <c r="AF345" s="53">
        <f>IF(AND(ISNUMBER($P345),ISNUMBER($AL345),$AL345&lt;&gt;0),ROUND($P345/$AL345*100,1),"")</f>
        <v/>
      </c>
      <c r="AG345" s="54">
        <f>IF(AND(ISNUMBER($S345),ISNUMBER($AL345),$AL345&lt;&gt;0),ROUND($S345/$AL345*100,2),"")</f>
        <v/>
      </c>
      <c r="AH345" s="53">
        <f>IF(AND(ISNUMBER($Q345),ISNUMBER($AL345),$AL345&lt;&gt;0),ROUND($Q345/$AL345*100,1),"")</f>
        <v/>
      </c>
      <c r="AI345" s="48">
        <f>IF(ISNUMBER($S345),IF($S345&lt;=1,"Yes","No"),"n/a")</f>
        <v/>
      </c>
      <c r="AJ345" s="48">
        <f>IF(ISNUMBER($S345),ROUND(MAX(0,MIN(100,100-$S345*2.5-IF(ISNUMBER($T345),$T345,0)*0.12+IF($S345&lt;=1,12,0))),0),"")</f>
        <v/>
      </c>
      <c r="AK345" s="48">
        <f>IF(ISNUMBER($Q345),IF($Q345&gt;=100,20,IF($Q345&gt;=30,10,0)),0)+IF(ISNUMBER($R345),IF($R345&gt;=100,20,0),0)+IF(ISNUMBER($P345),IF($P345&gt;=150,20,IF($P345&gt;=50,12,5)),0)+IF(ISNUMBER($S345),IF($S345&lt;=1,15,0),0)</f>
        <v/>
      </c>
      <c r="AL345" s="48" t="n">
        <v>591</v>
      </c>
      <c r="AM345" s="49" t="n"/>
      <c r="AN345" s="48">
        <f>IF(AND(ISNUMBER($P345),ISNUMBER($AL345),$AL345&lt;&gt;0),IF(OR($P345&gt;180,$P345/$AL345*1000&gt;400),"Over ceiling, confirm SKU","Within"),"n/a")</f>
        <v/>
      </c>
      <c r="AO345" s="51" t="n"/>
      <c r="AP345" s="51" t="n"/>
      <c r="AQ345" s="51" t="n"/>
      <c r="AR345" s="34" t="inlineStr">
        <is>
          <t>Retrieved and cited, see Enrichment Log</t>
        </is>
      </c>
      <c r="AS345" s="34" t="inlineStr">
        <is>
          <t>BLANK -&gt; requires live Amazon.ca capture</t>
        </is>
      </c>
      <c r="AT345" s="34" t="inlineStr">
        <is>
          <t>Unverified commercial data</t>
        </is>
      </c>
    </row>
    <row r="346" ht="28" customHeight="1">
      <c r="A346" s="34" t="inlineStr">
        <is>
          <t>vitaminwater</t>
        </is>
      </c>
      <c r="B346" s="34" t="inlineStr">
        <is>
          <t>vitaminwater zero sugar | XXX | single 591mL</t>
        </is>
      </c>
      <c r="C346" s="34" t="inlineStr">
        <is>
          <t>3) Functional beverage (still/sparkling)</t>
        </is>
      </c>
      <c r="D346" s="34" t="inlineStr">
        <is>
          <t>591 mL bottle</t>
        </is>
      </c>
      <c r="E346" s="48" t="n">
        <v>1</v>
      </c>
      <c r="F346" s="49" t="n"/>
      <c r="G346" s="50">
        <f>IF(AND(ISNUMBER($F346),ISNUMBER($E346),$E346&lt;&gt;0),$F346/$E346,"")</f>
        <v/>
      </c>
      <c r="H346" s="50">
        <f>IF(AND(ISNUMBER($F346),ISNUMBER($AL346),ISNUMBER($E346),($AL346*$E346)&lt;&gt;0),$F346/($AL346*$E346)*100,"")</f>
        <v/>
      </c>
      <c r="I346" s="51" t="n"/>
      <c r="J346" s="52" t="n"/>
      <c r="K346" s="50">
        <f>IF(AND(ISNUMBER($F346),ISNUMBER($J346)),$F346*(1-$J346),"")</f>
        <v/>
      </c>
      <c r="L346" s="51" t="n"/>
      <c r="M346" s="51" t="n"/>
      <c r="N346" s="50">
        <f>IF(ISNUMBER($F346),($F346-IF(ISNUMBER($AM346),$AM346,0))*(1-IF(ISNUMBER($J346),$J346,0)),"")</f>
        <v/>
      </c>
      <c r="O346" s="34" t="inlineStr">
        <is>
          <t>XXX</t>
        </is>
      </c>
      <c r="P346" s="48" t="n">
        <v>0</v>
      </c>
      <c r="Q346" s="48" t="n">
        <v>0</v>
      </c>
      <c r="R346" s="34" t="inlineStr">
        <is>
          <t>Not listed</t>
        </is>
      </c>
      <c r="S346" s="48" t="n">
        <v>0</v>
      </c>
      <c r="T346" s="48" t="n">
        <v>0</v>
      </c>
      <c r="U346" s="34" t="inlineStr">
        <is>
          <t>Stevia + erythritol</t>
        </is>
      </c>
      <c r="V346" s="34" t="inlineStr">
        <is>
          <t>Vitamins, zero sugar</t>
        </is>
      </c>
      <c r="W346" s="51" t="n"/>
      <c r="X346" s="51" t="n"/>
      <c r="Y346" s="51" t="n"/>
      <c r="Z346" s="51" t="n"/>
      <c r="AA346" s="34" t="inlineStr">
        <is>
          <t>High</t>
        </is>
      </c>
      <c r="AB346" s="34" t="inlineStr">
        <is>
          <t>Strong zero sugar variant</t>
        </is>
      </c>
      <c r="AC346" s="34" t="inlineStr">
        <is>
          <t>Vitamin water with zero sugar</t>
        </is>
      </c>
      <c r="AD346" s="34" t="inlineStr">
        <is>
          <t>The vitamin story without the sugar.</t>
        </is>
      </c>
      <c r="AE346" s="51" t="n"/>
      <c r="AF346" s="53">
        <f>IF(AND(ISNUMBER($P346),ISNUMBER($AL346),$AL346&lt;&gt;0),ROUND($P346/$AL346*100,1),"")</f>
        <v/>
      </c>
      <c r="AG346" s="54">
        <f>IF(AND(ISNUMBER($S346),ISNUMBER($AL346),$AL346&lt;&gt;0),ROUND($S346/$AL346*100,2),"")</f>
        <v/>
      </c>
      <c r="AH346" s="53">
        <f>IF(AND(ISNUMBER($Q346),ISNUMBER($AL346),$AL346&lt;&gt;0),ROUND($Q346/$AL346*100,1),"")</f>
        <v/>
      </c>
      <c r="AI346" s="48">
        <f>IF(ISNUMBER($S346),IF($S346&lt;=1,"Yes","No"),"n/a")</f>
        <v/>
      </c>
      <c r="AJ346" s="48">
        <f>IF(ISNUMBER($S346),ROUND(MAX(0,MIN(100,100-$S346*2.5-IF(ISNUMBER($T346),$T346,0)*0.12+IF($S346&lt;=1,12,0))),0),"")</f>
        <v/>
      </c>
      <c r="AK346" s="48">
        <f>IF(ISNUMBER($Q346),IF($Q346&gt;=100,20,IF($Q346&gt;=30,10,0)),0)+IF(ISNUMBER($R346),IF($R346&gt;=100,20,0),0)+IF(ISNUMBER($P346),IF($P346&gt;=150,20,IF($P346&gt;=50,12,5)),0)+IF(ISNUMBER($S346),IF($S346&lt;=1,15,0),0)</f>
        <v/>
      </c>
      <c r="AL346" s="48" t="n">
        <v>591</v>
      </c>
      <c r="AM346" s="49" t="n"/>
      <c r="AN346" s="48">
        <f>IF(AND(ISNUMBER($P346),ISNUMBER($AL346),$AL346&lt;&gt;0),IF(OR($P346&gt;180,$P346/$AL346*1000&gt;400),"Over ceiling, confirm SKU","Within"),"n/a")</f>
        <v/>
      </c>
      <c r="AO346" s="51" t="n"/>
      <c r="AP346" s="51" t="n"/>
      <c r="AQ346" s="51" t="n"/>
      <c r="AR346" s="34" t="inlineStr">
        <is>
          <t>No enrichment entry, to confirm</t>
        </is>
      </c>
      <c r="AS346" s="34" t="inlineStr">
        <is>
          <t>BLANK -&gt; requires live Amazon.ca capture</t>
        </is>
      </c>
      <c r="AT346" s="34" t="inlineStr">
        <is>
          <t>Unverified commercial data</t>
        </is>
      </c>
    </row>
    <row r="347" ht="28" customHeight="1">
      <c r="A347" s="34" t="inlineStr">
        <is>
          <t>vitaminwater</t>
        </is>
      </c>
      <c r="B347" s="34" t="inlineStr">
        <is>
          <t>vitaminwater zero sugar | XXX | 6 pack 591mL</t>
        </is>
      </c>
      <c r="C347" s="34" t="inlineStr">
        <is>
          <t>3) Functional beverage (still/sparkling)</t>
        </is>
      </c>
      <c r="D347" s="34" t="inlineStr">
        <is>
          <t>591 mL bottle</t>
        </is>
      </c>
      <c r="E347" s="48" t="n">
        <v>6</v>
      </c>
      <c r="F347" s="49" t="n"/>
      <c r="G347" s="50">
        <f>IF(AND(ISNUMBER($F347),ISNUMBER($E347),$E347&lt;&gt;0),$F347/$E347,"")</f>
        <v/>
      </c>
      <c r="H347" s="50">
        <f>IF(AND(ISNUMBER($F347),ISNUMBER($AL347),ISNUMBER($E347),($AL347*$E347)&lt;&gt;0),$F347/($AL347*$E347)*100,"")</f>
        <v/>
      </c>
      <c r="I347" s="51" t="n"/>
      <c r="J347" s="52" t="n"/>
      <c r="K347" s="50">
        <f>IF(AND(ISNUMBER($F347),ISNUMBER($J347)),$F347*(1-$J347),"")</f>
        <v/>
      </c>
      <c r="L347" s="51" t="n"/>
      <c r="M347" s="51" t="n"/>
      <c r="N347" s="50">
        <f>IF(ISNUMBER($F347),($F347-IF(ISNUMBER($AM347),$AM347,0))*(1-IF(ISNUMBER($J347),$J347,0)),"")</f>
        <v/>
      </c>
      <c r="O347" s="34" t="inlineStr">
        <is>
          <t>XXX</t>
        </is>
      </c>
      <c r="P347" s="48" t="n">
        <v>0</v>
      </c>
      <c r="Q347" s="48" t="n">
        <v>0</v>
      </c>
      <c r="R347" s="34" t="inlineStr">
        <is>
          <t>Not listed</t>
        </is>
      </c>
      <c r="S347" s="48" t="n">
        <v>0</v>
      </c>
      <c r="T347" s="48" t="n">
        <v>0</v>
      </c>
      <c r="U347" s="34" t="inlineStr">
        <is>
          <t>Stevia + erythritol</t>
        </is>
      </c>
      <c r="V347" s="34" t="inlineStr">
        <is>
          <t>Vitamins, zero sugar</t>
        </is>
      </c>
      <c r="W347" s="51" t="n"/>
      <c r="X347" s="51" t="n"/>
      <c r="Y347" s="51" t="n"/>
      <c r="Z347" s="51" t="n"/>
      <c r="AA347" s="34" t="inlineStr">
        <is>
          <t>High</t>
        </is>
      </c>
      <c r="AB347" s="34" t="inlineStr">
        <is>
          <t>Strong zero sugar variant</t>
        </is>
      </c>
      <c r="AC347" s="34" t="inlineStr">
        <is>
          <t>Vitamin water with zero sugar</t>
        </is>
      </c>
      <c r="AD347" s="34" t="inlineStr">
        <is>
          <t>The vitamin story without the sugar.</t>
        </is>
      </c>
      <c r="AE347" s="51" t="n"/>
      <c r="AF347" s="53">
        <f>IF(AND(ISNUMBER($P347),ISNUMBER($AL347),$AL347&lt;&gt;0),ROUND($P347/$AL347*100,1),"")</f>
        <v/>
      </c>
      <c r="AG347" s="54">
        <f>IF(AND(ISNUMBER($S347),ISNUMBER($AL347),$AL347&lt;&gt;0),ROUND($S347/$AL347*100,2),"")</f>
        <v/>
      </c>
      <c r="AH347" s="53">
        <f>IF(AND(ISNUMBER($Q347),ISNUMBER($AL347),$AL347&lt;&gt;0),ROUND($Q347/$AL347*100,1),"")</f>
        <v/>
      </c>
      <c r="AI347" s="48">
        <f>IF(ISNUMBER($S347),IF($S347&lt;=1,"Yes","No"),"n/a")</f>
        <v/>
      </c>
      <c r="AJ347" s="48">
        <f>IF(ISNUMBER($S347),ROUND(MAX(0,MIN(100,100-$S347*2.5-IF(ISNUMBER($T347),$T347,0)*0.12+IF($S347&lt;=1,12,0))),0),"")</f>
        <v/>
      </c>
      <c r="AK347" s="48">
        <f>IF(ISNUMBER($Q347),IF($Q347&gt;=100,20,IF($Q347&gt;=30,10,0)),0)+IF(ISNUMBER($R347),IF($R347&gt;=100,20,0),0)+IF(ISNUMBER($P347),IF($P347&gt;=150,20,IF($P347&gt;=50,12,5)),0)+IF(ISNUMBER($S347),IF($S347&lt;=1,15,0),0)</f>
        <v/>
      </c>
      <c r="AL347" s="48" t="n">
        <v>591</v>
      </c>
      <c r="AM347" s="49" t="n"/>
      <c r="AN347" s="48">
        <f>IF(AND(ISNUMBER($P347),ISNUMBER($AL347),$AL347&lt;&gt;0),IF(OR($P347&gt;180,$P347/$AL347*1000&gt;400),"Over ceiling, confirm SKU","Within"),"n/a")</f>
        <v/>
      </c>
      <c r="AO347" s="51" t="n"/>
      <c r="AP347" s="51" t="n"/>
      <c r="AQ347" s="51" t="n"/>
      <c r="AR347" s="34" t="inlineStr">
        <is>
          <t>No enrichment entry, to confirm</t>
        </is>
      </c>
      <c r="AS347" s="34" t="inlineStr">
        <is>
          <t>BLANK -&gt; requires live Amazon.ca capture</t>
        </is>
      </c>
      <c r="AT347" s="34" t="inlineStr">
        <is>
          <t>Unverified commercial data</t>
        </is>
      </c>
    </row>
    <row r="348" ht="28" customHeight="1">
      <c r="A348" s="34" t="inlineStr">
        <is>
          <t>vitaminwater</t>
        </is>
      </c>
      <c r="B348" s="34" t="inlineStr">
        <is>
          <t>vitaminwater zero sugar | XXX | 12 pack 591mL</t>
        </is>
      </c>
      <c r="C348" s="34" t="inlineStr">
        <is>
          <t>3) Functional beverage (still/sparkling)</t>
        </is>
      </c>
      <c r="D348" s="34" t="inlineStr">
        <is>
          <t>591 mL bottle</t>
        </is>
      </c>
      <c r="E348" s="48" t="n">
        <v>12</v>
      </c>
      <c r="F348" s="49" t="n"/>
      <c r="G348" s="50">
        <f>IF(AND(ISNUMBER($F348),ISNUMBER($E348),$E348&lt;&gt;0),$F348/$E348,"")</f>
        <v/>
      </c>
      <c r="H348" s="50">
        <f>IF(AND(ISNUMBER($F348),ISNUMBER($AL348),ISNUMBER($E348),($AL348*$E348)&lt;&gt;0),$F348/($AL348*$E348)*100,"")</f>
        <v/>
      </c>
      <c r="I348" s="51" t="n"/>
      <c r="J348" s="52" t="n"/>
      <c r="K348" s="50">
        <f>IF(AND(ISNUMBER($F348),ISNUMBER($J348)),$F348*(1-$J348),"")</f>
        <v/>
      </c>
      <c r="L348" s="51" t="n"/>
      <c r="M348" s="51" t="n"/>
      <c r="N348" s="50">
        <f>IF(ISNUMBER($F348),($F348-IF(ISNUMBER($AM348),$AM348,0))*(1-IF(ISNUMBER($J348),$J348,0)),"")</f>
        <v/>
      </c>
      <c r="O348" s="34" t="inlineStr">
        <is>
          <t>XXX</t>
        </is>
      </c>
      <c r="P348" s="48" t="n">
        <v>0</v>
      </c>
      <c r="Q348" s="48" t="n">
        <v>0</v>
      </c>
      <c r="R348" s="34" t="inlineStr">
        <is>
          <t>Not listed</t>
        </is>
      </c>
      <c r="S348" s="48" t="n">
        <v>0</v>
      </c>
      <c r="T348" s="48" t="n">
        <v>0</v>
      </c>
      <c r="U348" s="34" t="inlineStr">
        <is>
          <t>Stevia + erythritol</t>
        </is>
      </c>
      <c r="V348" s="34" t="inlineStr">
        <is>
          <t>Vitamins, zero sugar</t>
        </is>
      </c>
      <c r="W348" s="51" t="n"/>
      <c r="X348" s="51" t="n"/>
      <c r="Y348" s="51" t="n"/>
      <c r="Z348" s="51" t="n"/>
      <c r="AA348" s="34" t="inlineStr">
        <is>
          <t>High</t>
        </is>
      </c>
      <c r="AB348" s="34" t="inlineStr">
        <is>
          <t>Strong zero sugar variant</t>
        </is>
      </c>
      <c r="AC348" s="34" t="inlineStr">
        <is>
          <t>Vitamin water with zero sugar</t>
        </is>
      </c>
      <c r="AD348" s="34" t="inlineStr">
        <is>
          <t>The vitamin story without the sugar.</t>
        </is>
      </c>
      <c r="AE348" s="51" t="n"/>
      <c r="AF348" s="53">
        <f>IF(AND(ISNUMBER($P348),ISNUMBER($AL348),$AL348&lt;&gt;0),ROUND($P348/$AL348*100,1),"")</f>
        <v/>
      </c>
      <c r="AG348" s="54">
        <f>IF(AND(ISNUMBER($S348),ISNUMBER($AL348),$AL348&lt;&gt;0),ROUND($S348/$AL348*100,2),"")</f>
        <v/>
      </c>
      <c r="AH348" s="53">
        <f>IF(AND(ISNUMBER($Q348),ISNUMBER($AL348),$AL348&lt;&gt;0),ROUND($Q348/$AL348*100,1),"")</f>
        <v/>
      </c>
      <c r="AI348" s="48">
        <f>IF(ISNUMBER($S348),IF($S348&lt;=1,"Yes","No"),"n/a")</f>
        <v/>
      </c>
      <c r="AJ348" s="48">
        <f>IF(ISNUMBER($S348),ROUND(MAX(0,MIN(100,100-$S348*2.5-IF(ISNUMBER($T348),$T348,0)*0.12+IF($S348&lt;=1,12,0))),0),"")</f>
        <v/>
      </c>
      <c r="AK348" s="48">
        <f>IF(ISNUMBER($Q348),IF($Q348&gt;=100,20,IF($Q348&gt;=30,10,0)),0)+IF(ISNUMBER($R348),IF($R348&gt;=100,20,0),0)+IF(ISNUMBER($P348),IF($P348&gt;=150,20,IF($P348&gt;=50,12,5)),0)+IF(ISNUMBER($S348),IF($S348&lt;=1,15,0),0)</f>
        <v/>
      </c>
      <c r="AL348" s="48" t="n">
        <v>591</v>
      </c>
      <c r="AM348" s="49" t="n"/>
      <c r="AN348" s="48">
        <f>IF(AND(ISNUMBER($P348),ISNUMBER($AL348),$AL348&lt;&gt;0),IF(OR($P348&gt;180,$P348/$AL348*1000&gt;400),"Over ceiling, confirm SKU","Within"),"n/a")</f>
        <v/>
      </c>
      <c r="AO348" s="51" t="n"/>
      <c r="AP348" s="51" t="n"/>
      <c r="AQ348" s="51" t="n"/>
      <c r="AR348" s="34" t="inlineStr">
        <is>
          <t>No enrichment entry, to confirm</t>
        </is>
      </c>
      <c r="AS348" s="34" t="inlineStr">
        <is>
          <t>BLANK -&gt; requires live Amazon.ca capture</t>
        </is>
      </c>
      <c r="AT348" s="34" t="inlineStr">
        <is>
          <t>Unverified commercial data</t>
        </is>
      </c>
    </row>
    <row r="349" ht="28" customHeight="1">
      <c r="A349" s="34" t="inlineStr">
        <is>
          <t>vitaminwater</t>
        </is>
      </c>
      <c r="B349" s="34" t="inlineStr">
        <is>
          <t>vitaminwater zero sugar | XXX | 24 pack 591mL</t>
        </is>
      </c>
      <c r="C349" s="34" t="inlineStr">
        <is>
          <t>3) Functional beverage (still/sparkling)</t>
        </is>
      </c>
      <c r="D349" s="34" t="inlineStr">
        <is>
          <t>591 mL bottle</t>
        </is>
      </c>
      <c r="E349" s="48" t="n">
        <v>24</v>
      </c>
      <c r="F349" s="49" t="n"/>
      <c r="G349" s="50">
        <f>IF(AND(ISNUMBER($F349),ISNUMBER($E349),$E349&lt;&gt;0),$F349/$E349,"")</f>
        <v/>
      </c>
      <c r="H349" s="50">
        <f>IF(AND(ISNUMBER($F349),ISNUMBER($AL349),ISNUMBER($E349),($AL349*$E349)&lt;&gt;0),$F349/($AL349*$E349)*100,"")</f>
        <v/>
      </c>
      <c r="I349" s="51" t="n"/>
      <c r="J349" s="52" t="n"/>
      <c r="K349" s="50">
        <f>IF(AND(ISNUMBER($F349),ISNUMBER($J349)),$F349*(1-$J349),"")</f>
        <v/>
      </c>
      <c r="L349" s="51" t="n"/>
      <c r="M349" s="51" t="n"/>
      <c r="N349" s="50">
        <f>IF(ISNUMBER($F349),($F349-IF(ISNUMBER($AM349),$AM349,0))*(1-IF(ISNUMBER($J349),$J349,0)),"")</f>
        <v/>
      </c>
      <c r="O349" s="34" t="inlineStr">
        <is>
          <t>XXX</t>
        </is>
      </c>
      <c r="P349" s="48" t="n">
        <v>0</v>
      </c>
      <c r="Q349" s="48" t="n">
        <v>0</v>
      </c>
      <c r="R349" s="34" t="inlineStr">
        <is>
          <t>Not listed</t>
        </is>
      </c>
      <c r="S349" s="48" t="n">
        <v>0</v>
      </c>
      <c r="T349" s="48" t="n">
        <v>0</v>
      </c>
      <c r="U349" s="34" t="inlineStr">
        <is>
          <t>Stevia + erythritol</t>
        </is>
      </c>
      <c r="V349" s="34" t="inlineStr">
        <is>
          <t>Vitamins, zero sugar</t>
        </is>
      </c>
      <c r="W349" s="51" t="n"/>
      <c r="X349" s="51" t="n"/>
      <c r="Y349" s="51" t="n"/>
      <c r="Z349" s="51" t="n"/>
      <c r="AA349" s="34" t="inlineStr">
        <is>
          <t>High</t>
        </is>
      </c>
      <c r="AB349" s="34" t="inlineStr">
        <is>
          <t>Strong zero sugar variant</t>
        </is>
      </c>
      <c r="AC349" s="34" t="inlineStr">
        <is>
          <t>Vitamin water with zero sugar</t>
        </is>
      </c>
      <c r="AD349" s="34" t="inlineStr">
        <is>
          <t>The vitamin story without the sugar.</t>
        </is>
      </c>
      <c r="AE349" s="51" t="n"/>
      <c r="AF349" s="53">
        <f>IF(AND(ISNUMBER($P349),ISNUMBER($AL349),$AL349&lt;&gt;0),ROUND($P349/$AL349*100,1),"")</f>
        <v/>
      </c>
      <c r="AG349" s="54">
        <f>IF(AND(ISNUMBER($S349),ISNUMBER($AL349),$AL349&lt;&gt;0),ROUND($S349/$AL349*100,2),"")</f>
        <v/>
      </c>
      <c r="AH349" s="53">
        <f>IF(AND(ISNUMBER($Q349),ISNUMBER($AL349),$AL349&lt;&gt;0),ROUND($Q349/$AL349*100,1),"")</f>
        <v/>
      </c>
      <c r="AI349" s="48">
        <f>IF(ISNUMBER($S349),IF($S349&lt;=1,"Yes","No"),"n/a")</f>
        <v/>
      </c>
      <c r="AJ349" s="48">
        <f>IF(ISNUMBER($S349),ROUND(MAX(0,MIN(100,100-$S349*2.5-IF(ISNUMBER($T349),$T349,0)*0.12+IF($S349&lt;=1,12,0))),0),"")</f>
        <v/>
      </c>
      <c r="AK349" s="48">
        <f>IF(ISNUMBER($Q349),IF($Q349&gt;=100,20,IF($Q349&gt;=30,10,0)),0)+IF(ISNUMBER($R349),IF($R349&gt;=100,20,0),0)+IF(ISNUMBER($P349),IF($P349&gt;=150,20,IF($P349&gt;=50,12,5)),0)+IF(ISNUMBER($S349),IF($S349&lt;=1,15,0),0)</f>
        <v/>
      </c>
      <c r="AL349" s="48" t="n">
        <v>591</v>
      </c>
      <c r="AM349" s="49" t="n"/>
      <c r="AN349" s="48">
        <f>IF(AND(ISNUMBER($P349),ISNUMBER($AL349),$AL349&lt;&gt;0),IF(OR($P349&gt;180,$P349/$AL349*1000&gt;400),"Over ceiling, confirm SKU","Within"),"n/a")</f>
        <v/>
      </c>
      <c r="AO349" s="51" t="n"/>
      <c r="AP349" s="51" t="n"/>
      <c r="AQ349" s="51" t="n"/>
      <c r="AR349" s="34" t="inlineStr">
        <is>
          <t>No enrichment entry, to confirm</t>
        </is>
      </c>
      <c r="AS349" s="34" t="inlineStr">
        <is>
          <t>BLANK -&gt; requires live Amazon.ca capture</t>
        </is>
      </c>
      <c r="AT349" s="34" t="inlineStr">
        <is>
          <t>Unverified commercial data</t>
        </is>
      </c>
    </row>
    <row r="350" ht="28" customHeight="1">
      <c r="A350" s="34" t="inlineStr">
        <is>
          <t>vitaminwater</t>
        </is>
      </c>
      <c r="B350" s="34" t="inlineStr">
        <is>
          <t>vitaminwater zero sugar | Power-C | single 591mL</t>
        </is>
      </c>
      <c r="C350" s="34" t="inlineStr">
        <is>
          <t>3) Functional beverage (still/sparkling)</t>
        </is>
      </c>
      <c r="D350" s="34" t="inlineStr">
        <is>
          <t>591 mL bottle</t>
        </is>
      </c>
      <c r="E350" s="48" t="n">
        <v>1</v>
      </c>
      <c r="F350" s="49" t="n"/>
      <c r="G350" s="50">
        <f>IF(AND(ISNUMBER($F350),ISNUMBER($E350),$E350&lt;&gt;0),$F350/$E350,"")</f>
        <v/>
      </c>
      <c r="H350" s="50">
        <f>IF(AND(ISNUMBER($F350),ISNUMBER($AL350),ISNUMBER($E350),($AL350*$E350)&lt;&gt;0),$F350/($AL350*$E350)*100,"")</f>
        <v/>
      </c>
      <c r="I350" s="51" t="n"/>
      <c r="J350" s="52" t="n"/>
      <c r="K350" s="50">
        <f>IF(AND(ISNUMBER($F350),ISNUMBER($J350)),$F350*(1-$J350),"")</f>
        <v/>
      </c>
      <c r="L350" s="51" t="n"/>
      <c r="M350" s="51" t="n"/>
      <c r="N350" s="50">
        <f>IF(ISNUMBER($F350),($F350-IF(ISNUMBER($AM350),$AM350,0))*(1-IF(ISNUMBER($J350),$J350,0)),"")</f>
        <v/>
      </c>
      <c r="O350" s="34" t="inlineStr">
        <is>
          <t>Power-C</t>
        </is>
      </c>
      <c r="P350" s="48" t="n">
        <v>0</v>
      </c>
      <c r="Q350" s="48" t="n">
        <v>0</v>
      </c>
      <c r="R350" s="34" t="inlineStr">
        <is>
          <t>Not listed</t>
        </is>
      </c>
      <c r="S350" s="48" t="n">
        <v>0</v>
      </c>
      <c r="T350" s="48" t="n">
        <v>0</v>
      </c>
      <c r="U350" s="34" t="inlineStr">
        <is>
          <t>Stevia + erythritol</t>
        </is>
      </c>
      <c r="V350" s="34" t="inlineStr">
        <is>
          <t>Vitamins, zero sugar</t>
        </is>
      </c>
      <c r="W350" s="51" t="n"/>
      <c r="X350" s="51" t="n"/>
      <c r="Y350" s="51" t="n"/>
      <c r="Z350" s="51" t="n"/>
      <c r="AA350" s="34" t="inlineStr">
        <is>
          <t>High</t>
        </is>
      </c>
      <c r="AB350" s="34" t="inlineStr">
        <is>
          <t>Strong zero sugar variant</t>
        </is>
      </c>
      <c r="AC350" s="34" t="inlineStr">
        <is>
          <t>Vitamin water with zero sugar</t>
        </is>
      </c>
      <c r="AD350" s="34" t="inlineStr">
        <is>
          <t>The vitamin story without the sugar.</t>
        </is>
      </c>
      <c r="AE350" s="51" t="n"/>
      <c r="AF350" s="53">
        <f>IF(AND(ISNUMBER($P350),ISNUMBER($AL350),$AL350&lt;&gt;0),ROUND($P350/$AL350*100,1),"")</f>
        <v/>
      </c>
      <c r="AG350" s="54">
        <f>IF(AND(ISNUMBER($S350),ISNUMBER($AL350),$AL350&lt;&gt;0),ROUND($S350/$AL350*100,2),"")</f>
        <v/>
      </c>
      <c r="AH350" s="53">
        <f>IF(AND(ISNUMBER($Q350),ISNUMBER($AL350),$AL350&lt;&gt;0),ROUND($Q350/$AL350*100,1),"")</f>
        <v/>
      </c>
      <c r="AI350" s="48">
        <f>IF(ISNUMBER($S350),IF($S350&lt;=1,"Yes","No"),"n/a")</f>
        <v/>
      </c>
      <c r="AJ350" s="48">
        <f>IF(ISNUMBER($S350),ROUND(MAX(0,MIN(100,100-$S350*2.5-IF(ISNUMBER($T350),$T350,0)*0.12+IF($S350&lt;=1,12,0))),0),"")</f>
        <v/>
      </c>
      <c r="AK350" s="48">
        <f>IF(ISNUMBER($Q350),IF($Q350&gt;=100,20,IF($Q350&gt;=30,10,0)),0)+IF(ISNUMBER($R350),IF($R350&gt;=100,20,0),0)+IF(ISNUMBER($P350),IF($P350&gt;=150,20,IF($P350&gt;=50,12,5)),0)+IF(ISNUMBER($S350),IF($S350&lt;=1,15,0),0)</f>
        <v/>
      </c>
      <c r="AL350" s="48" t="n">
        <v>591</v>
      </c>
      <c r="AM350" s="49" t="n"/>
      <c r="AN350" s="48">
        <f>IF(AND(ISNUMBER($P350),ISNUMBER($AL350),$AL350&lt;&gt;0),IF(OR($P350&gt;180,$P350/$AL350*1000&gt;400),"Over ceiling, confirm SKU","Within"),"n/a")</f>
        <v/>
      </c>
      <c r="AO350" s="51" t="n"/>
      <c r="AP350" s="51" t="n"/>
      <c r="AQ350" s="51" t="n"/>
      <c r="AR350" s="34" t="inlineStr">
        <is>
          <t>No enrichment entry, to confirm</t>
        </is>
      </c>
      <c r="AS350" s="34" t="inlineStr">
        <is>
          <t>BLANK -&gt; requires live Amazon.ca capture</t>
        </is>
      </c>
      <c r="AT350" s="34" t="inlineStr">
        <is>
          <t>Unverified commercial data</t>
        </is>
      </c>
    </row>
    <row r="351" ht="28" customHeight="1">
      <c r="A351" s="34" t="inlineStr">
        <is>
          <t>vitaminwater</t>
        </is>
      </c>
      <c r="B351" s="34" t="inlineStr">
        <is>
          <t>vitaminwater zero sugar | Power-C | 6 pack 591mL</t>
        </is>
      </c>
      <c r="C351" s="34" t="inlineStr">
        <is>
          <t>3) Functional beverage (still/sparkling)</t>
        </is>
      </c>
      <c r="D351" s="34" t="inlineStr">
        <is>
          <t>591 mL bottle</t>
        </is>
      </c>
      <c r="E351" s="48" t="n">
        <v>6</v>
      </c>
      <c r="F351" s="49" t="n"/>
      <c r="G351" s="50">
        <f>IF(AND(ISNUMBER($F351),ISNUMBER($E351),$E351&lt;&gt;0),$F351/$E351,"")</f>
        <v/>
      </c>
      <c r="H351" s="50">
        <f>IF(AND(ISNUMBER($F351),ISNUMBER($AL351),ISNUMBER($E351),($AL351*$E351)&lt;&gt;0),$F351/($AL351*$E351)*100,"")</f>
        <v/>
      </c>
      <c r="I351" s="51" t="n"/>
      <c r="J351" s="52" t="n"/>
      <c r="K351" s="50">
        <f>IF(AND(ISNUMBER($F351),ISNUMBER($J351)),$F351*(1-$J351),"")</f>
        <v/>
      </c>
      <c r="L351" s="51" t="n"/>
      <c r="M351" s="51" t="n"/>
      <c r="N351" s="50">
        <f>IF(ISNUMBER($F351),($F351-IF(ISNUMBER($AM351),$AM351,0))*(1-IF(ISNUMBER($J351),$J351,0)),"")</f>
        <v/>
      </c>
      <c r="O351" s="34" t="inlineStr">
        <is>
          <t>Power-C</t>
        </is>
      </c>
      <c r="P351" s="48" t="n">
        <v>0</v>
      </c>
      <c r="Q351" s="48" t="n">
        <v>0</v>
      </c>
      <c r="R351" s="34" t="inlineStr">
        <is>
          <t>Not listed</t>
        </is>
      </c>
      <c r="S351" s="48" t="n">
        <v>0</v>
      </c>
      <c r="T351" s="48" t="n">
        <v>0</v>
      </c>
      <c r="U351" s="34" t="inlineStr">
        <is>
          <t>Stevia + erythritol</t>
        </is>
      </c>
      <c r="V351" s="34" t="inlineStr">
        <is>
          <t>Vitamins, zero sugar</t>
        </is>
      </c>
      <c r="W351" s="51" t="n"/>
      <c r="X351" s="51" t="n"/>
      <c r="Y351" s="51" t="n"/>
      <c r="Z351" s="51" t="n"/>
      <c r="AA351" s="34" t="inlineStr">
        <is>
          <t>High</t>
        </is>
      </c>
      <c r="AB351" s="34" t="inlineStr">
        <is>
          <t>Strong zero sugar variant</t>
        </is>
      </c>
      <c r="AC351" s="34" t="inlineStr">
        <is>
          <t>Vitamin water with zero sugar</t>
        </is>
      </c>
      <c r="AD351" s="34" t="inlineStr">
        <is>
          <t>The vitamin story without the sugar.</t>
        </is>
      </c>
      <c r="AE351" s="51" t="n"/>
      <c r="AF351" s="53">
        <f>IF(AND(ISNUMBER($P351),ISNUMBER($AL351),$AL351&lt;&gt;0),ROUND($P351/$AL351*100,1),"")</f>
        <v/>
      </c>
      <c r="AG351" s="54">
        <f>IF(AND(ISNUMBER($S351),ISNUMBER($AL351),$AL351&lt;&gt;0),ROUND($S351/$AL351*100,2),"")</f>
        <v/>
      </c>
      <c r="AH351" s="53">
        <f>IF(AND(ISNUMBER($Q351),ISNUMBER($AL351),$AL351&lt;&gt;0),ROUND($Q351/$AL351*100,1),"")</f>
        <v/>
      </c>
      <c r="AI351" s="48">
        <f>IF(ISNUMBER($S351),IF($S351&lt;=1,"Yes","No"),"n/a")</f>
        <v/>
      </c>
      <c r="AJ351" s="48">
        <f>IF(ISNUMBER($S351),ROUND(MAX(0,MIN(100,100-$S351*2.5-IF(ISNUMBER($T351),$T351,0)*0.12+IF($S351&lt;=1,12,0))),0),"")</f>
        <v/>
      </c>
      <c r="AK351" s="48">
        <f>IF(ISNUMBER($Q351),IF($Q351&gt;=100,20,IF($Q351&gt;=30,10,0)),0)+IF(ISNUMBER($R351),IF($R351&gt;=100,20,0),0)+IF(ISNUMBER($P351),IF($P351&gt;=150,20,IF($P351&gt;=50,12,5)),0)+IF(ISNUMBER($S351),IF($S351&lt;=1,15,0),0)</f>
        <v/>
      </c>
      <c r="AL351" s="48" t="n">
        <v>591</v>
      </c>
      <c r="AM351" s="49" t="n"/>
      <c r="AN351" s="48">
        <f>IF(AND(ISNUMBER($P351),ISNUMBER($AL351),$AL351&lt;&gt;0),IF(OR($P351&gt;180,$P351/$AL351*1000&gt;400),"Over ceiling, confirm SKU","Within"),"n/a")</f>
        <v/>
      </c>
      <c r="AO351" s="51" t="n"/>
      <c r="AP351" s="51" t="n"/>
      <c r="AQ351" s="51" t="n"/>
      <c r="AR351" s="34" t="inlineStr">
        <is>
          <t>No enrichment entry, to confirm</t>
        </is>
      </c>
      <c r="AS351" s="34" t="inlineStr">
        <is>
          <t>BLANK -&gt; requires live Amazon.ca capture</t>
        </is>
      </c>
      <c r="AT351" s="34" t="inlineStr">
        <is>
          <t>Unverified commercial data</t>
        </is>
      </c>
    </row>
    <row r="352" ht="28" customHeight="1">
      <c r="A352" s="34" t="inlineStr">
        <is>
          <t>vitaminwater</t>
        </is>
      </c>
      <c r="B352" s="34" t="inlineStr">
        <is>
          <t>vitaminwater zero sugar | Power-C | 12 pack 591mL</t>
        </is>
      </c>
      <c r="C352" s="34" t="inlineStr">
        <is>
          <t>3) Functional beverage (still/sparkling)</t>
        </is>
      </c>
      <c r="D352" s="34" t="inlineStr">
        <is>
          <t>591 mL bottle</t>
        </is>
      </c>
      <c r="E352" s="48" t="n">
        <v>12</v>
      </c>
      <c r="F352" s="49" t="n"/>
      <c r="G352" s="50">
        <f>IF(AND(ISNUMBER($F352),ISNUMBER($E352),$E352&lt;&gt;0),$F352/$E352,"")</f>
        <v/>
      </c>
      <c r="H352" s="50">
        <f>IF(AND(ISNUMBER($F352),ISNUMBER($AL352),ISNUMBER($E352),($AL352*$E352)&lt;&gt;0),$F352/($AL352*$E352)*100,"")</f>
        <v/>
      </c>
      <c r="I352" s="51" t="n"/>
      <c r="J352" s="52" t="n"/>
      <c r="K352" s="50">
        <f>IF(AND(ISNUMBER($F352),ISNUMBER($J352)),$F352*(1-$J352),"")</f>
        <v/>
      </c>
      <c r="L352" s="51" t="n"/>
      <c r="M352" s="51" t="n"/>
      <c r="N352" s="50">
        <f>IF(ISNUMBER($F352),($F352-IF(ISNUMBER($AM352),$AM352,0))*(1-IF(ISNUMBER($J352),$J352,0)),"")</f>
        <v/>
      </c>
      <c r="O352" s="34" t="inlineStr">
        <is>
          <t>Power-C</t>
        </is>
      </c>
      <c r="P352" s="48" t="n">
        <v>0</v>
      </c>
      <c r="Q352" s="48" t="n">
        <v>0</v>
      </c>
      <c r="R352" s="34" t="inlineStr">
        <is>
          <t>Not listed</t>
        </is>
      </c>
      <c r="S352" s="48" t="n">
        <v>0</v>
      </c>
      <c r="T352" s="48" t="n">
        <v>0</v>
      </c>
      <c r="U352" s="34" t="inlineStr">
        <is>
          <t>Stevia + erythritol</t>
        </is>
      </c>
      <c r="V352" s="34" t="inlineStr">
        <is>
          <t>Vitamins, zero sugar</t>
        </is>
      </c>
      <c r="W352" s="51" t="n"/>
      <c r="X352" s="51" t="n"/>
      <c r="Y352" s="51" t="n"/>
      <c r="Z352" s="51" t="n"/>
      <c r="AA352" s="34" t="inlineStr">
        <is>
          <t>High</t>
        </is>
      </c>
      <c r="AB352" s="34" t="inlineStr">
        <is>
          <t>Strong zero sugar variant</t>
        </is>
      </c>
      <c r="AC352" s="34" t="inlineStr">
        <is>
          <t>Vitamin water with zero sugar</t>
        </is>
      </c>
      <c r="AD352" s="34" t="inlineStr">
        <is>
          <t>The vitamin story without the sugar.</t>
        </is>
      </c>
      <c r="AE352" s="51" t="n"/>
      <c r="AF352" s="53">
        <f>IF(AND(ISNUMBER($P352),ISNUMBER($AL352),$AL352&lt;&gt;0),ROUND($P352/$AL352*100,1),"")</f>
        <v/>
      </c>
      <c r="AG352" s="54">
        <f>IF(AND(ISNUMBER($S352),ISNUMBER($AL352),$AL352&lt;&gt;0),ROUND($S352/$AL352*100,2),"")</f>
        <v/>
      </c>
      <c r="AH352" s="53">
        <f>IF(AND(ISNUMBER($Q352),ISNUMBER($AL352),$AL352&lt;&gt;0),ROUND($Q352/$AL352*100,1),"")</f>
        <v/>
      </c>
      <c r="AI352" s="48">
        <f>IF(ISNUMBER($S352),IF($S352&lt;=1,"Yes","No"),"n/a")</f>
        <v/>
      </c>
      <c r="AJ352" s="48">
        <f>IF(ISNUMBER($S352),ROUND(MAX(0,MIN(100,100-$S352*2.5-IF(ISNUMBER($T352),$T352,0)*0.12+IF($S352&lt;=1,12,0))),0),"")</f>
        <v/>
      </c>
      <c r="AK352" s="48">
        <f>IF(ISNUMBER($Q352),IF($Q352&gt;=100,20,IF($Q352&gt;=30,10,0)),0)+IF(ISNUMBER($R352),IF($R352&gt;=100,20,0),0)+IF(ISNUMBER($P352),IF($P352&gt;=150,20,IF($P352&gt;=50,12,5)),0)+IF(ISNUMBER($S352),IF($S352&lt;=1,15,0),0)</f>
        <v/>
      </c>
      <c r="AL352" s="48" t="n">
        <v>591</v>
      </c>
      <c r="AM352" s="49" t="n"/>
      <c r="AN352" s="48">
        <f>IF(AND(ISNUMBER($P352),ISNUMBER($AL352),$AL352&lt;&gt;0),IF(OR($P352&gt;180,$P352/$AL352*1000&gt;400),"Over ceiling, confirm SKU","Within"),"n/a")</f>
        <v/>
      </c>
      <c r="AO352" s="51" t="n"/>
      <c r="AP352" s="51" t="n"/>
      <c r="AQ352" s="51" t="n"/>
      <c r="AR352" s="34" t="inlineStr">
        <is>
          <t>No enrichment entry, to confirm</t>
        </is>
      </c>
      <c r="AS352" s="34" t="inlineStr">
        <is>
          <t>BLANK -&gt; requires live Amazon.ca capture</t>
        </is>
      </c>
      <c r="AT352" s="34" t="inlineStr">
        <is>
          <t>Unverified commercial data</t>
        </is>
      </c>
    </row>
    <row r="353" ht="28" customHeight="1">
      <c r="A353" s="34" t="inlineStr">
        <is>
          <t>vitaminwater</t>
        </is>
      </c>
      <c r="B353" s="34" t="inlineStr">
        <is>
          <t>vitaminwater zero sugar | Power-C | 24 pack 591mL</t>
        </is>
      </c>
      <c r="C353" s="34" t="inlineStr">
        <is>
          <t>3) Functional beverage (still/sparkling)</t>
        </is>
      </c>
      <c r="D353" s="34" t="inlineStr">
        <is>
          <t>591 mL bottle</t>
        </is>
      </c>
      <c r="E353" s="48" t="n">
        <v>24</v>
      </c>
      <c r="F353" s="49" t="n"/>
      <c r="G353" s="50">
        <f>IF(AND(ISNUMBER($F353),ISNUMBER($E353),$E353&lt;&gt;0),$F353/$E353,"")</f>
        <v/>
      </c>
      <c r="H353" s="50">
        <f>IF(AND(ISNUMBER($F353),ISNUMBER($AL353),ISNUMBER($E353),($AL353*$E353)&lt;&gt;0),$F353/($AL353*$E353)*100,"")</f>
        <v/>
      </c>
      <c r="I353" s="51" t="n"/>
      <c r="J353" s="52" t="n"/>
      <c r="K353" s="50">
        <f>IF(AND(ISNUMBER($F353),ISNUMBER($J353)),$F353*(1-$J353),"")</f>
        <v/>
      </c>
      <c r="L353" s="51" t="n"/>
      <c r="M353" s="51" t="n"/>
      <c r="N353" s="50">
        <f>IF(ISNUMBER($F353),($F353-IF(ISNUMBER($AM353),$AM353,0))*(1-IF(ISNUMBER($J353),$J353,0)),"")</f>
        <v/>
      </c>
      <c r="O353" s="34" t="inlineStr">
        <is>
          <t>Power-C</t>
        </is>
      </c>
      <c r="P353" s="48" t="n">
        <v>0</v>
      </c>
      <c r="Q353" s="48" t="n">
        <v>0</v>
      </c>
      <c r="R353" s="34" t="inlineStr">
        <is>
          <t>Not listed</t>
        </is>
      </c>
      <c r="S353" s="48" t="n">
        <v>0</v>
      </c>
      <c r="T353" s="48" t="n">
        <v>0</v>
      </c>
      <c r="U353" s="34" t="inlineStr">
        <is>
          <t>Stevia + erythritol</t>
        </is>
      </c>
      <c r="V353" s="34" t="inlineStr">
        <is>
          <t>Vitamins, zero sugar</t>
        </is>
      </c>
      <c r="W353" s="51" t="n"/>
      <c r="X353" s="51" t="n"/>
      <c r="Y353" s="51" t="n"/>
      <c r="Z353" s="51" t="n"/>
      <c r="AA353" s="34" t="inlineStr">
        <is>
          <t>High</t>
        </is>
      </c>
      <c r="AB353" s="34" t="inlineStr">
        <is>
          <t>Strong zero sugar variant</t>
        </is>
      </c>
      <c r="AC353" s="34" t="inlineStr">
        <is>
          <t>Vitamin water with zero sugar</t>
        </is>
      </c>
      <c r="AD353" s="34" t="inlineStr">
        <is>
          <t>The vitamin story without the sugar.</t>
        </is>
      </c>
      <c r="AE353" s="51" t="n"/>
      <c r="AF353" s="53">
        <f>IF(AND(ISNUMBER($P353),ISNUMBER($AL353),$AL353&lt;&gt;0),ROUND($P353/$AL353*100,1),"")</f>
        <v/>
      </c>
      <c r="AG353" s="54">
        <f>IF(AND(ISNUMBER($S353),ISNUMBER($AL353),$AL353&lt;&gt;0),ROUND($S353/$AL353*100,2),"")</f>
        <v/>
      </c>
      <c r="AH353" s="53">
        <f>IF(AND(ISNUMBER($Q353),ISNUMBER($AL353),$AL353&lt;&gt;0),ROUND($Q353/$AL353*100,1),"")</f>
        <v/>
      </c>
      <c r="AI353" s="48">
        <f>IF(ISNUMBER($S353),IF($S353&lt;=1,"Yes","No"),"n/a")</f>
        <v/>
      </c>
      <c r="AJ353" s="48">
        <f>IF(ISNUMBER($S353),ROUND(MAX(0,MIN(100,100-$S353*2.5-IF(ISNUMBER($T353),$T353,0)*0.12+IF($S353&lt;=1,12,0))),0),"")</f>
        <v/>
      </c>
      <c r="AK353" s="48">
        <f>IF(ISNUMBER($Q353),IF($Q353&gt;=100,20,IF($Q353&gt;=30,10,0)),0)+IF(ISNUMBER($R353),IF($R353&gt;=100,20,0),0)+IF(ISNUMBER($P353),IF($P353&gt;=150,20,IF($P353&gt;=50,12,5)),0)+IF(ISNUMBER($S353),IF($S353&lt;=1,15,0),0)</f>
        <v/>
      </c>
      <c r="AL353" s="48" t="n">
        <v>591</v>
      </c>
      <c r="AM353" s="49" t="n"/>
      <c r="AN353" s="48">
        <f>IF(AND(ISNUMBER($P353),ISNUMBER($AL353),$AL353&lt;&gt;0),IF(OR($P353&gt;180,$P353/$AL353*1000&gt;400),"Over ceiling, confirm SKU","Within"),"n/a")</f>
        <v/>
      </c>
      <c r="AO353" s="51" t="n"/>
      <c r="AP353" s="51" t="n"/>
      <c r="AQ353" s="51" t="n"/>
      <c r="AR353" s="34" t="inlineStr">
        <is>
          <t>No enrichment entry, to confirm</t>
        </is>
      </c>
      <c r="AS353" s="34" t="inlineStr">
        <is>
          <t>BLANK -&gt; requires live Amazon.ca capture</t>
        </is>
      </c>
      <c r="AT353" s="34" t="inlineStr">
        <is>
          <t>Unverified commercial data</t>
        </is>
      </c>
    </row>
    <row r="354" ht="28" customHeight="1">
      <c r="A354" s="34" t="inlineStr">
        <is>
          <t>vitaminwater</t>
        </is>
      </c>
      <c r="B354" s="34" t="inlineStr">
        <is>
          <t>vitaminwater zero sugar | Squeezed Lemonade | single 591mL</t>
        </is>
      </c>
      <c r="C354" s="34" t="inlineStr">
        <is>
          <t>3) Functional beverage (still/sparkling)</t>
        </is>
      </c>
      <c r="D354" s="34" t="inlineStr">
        <is>
          <t>591 mL bottle</t>
        </is>
      </c>
      <c r="E354" s="48" t="n">
        <v>1</v>
      </c>
      <c r="F354" s="49" t="n"/>
      <c r="G354" s="50">
        <f>IF(AND(ISNUMBER($F354),ISNUMBER($E354),$E354&lt;&gt;0),$F354/$E354,"")</f>
        <v/>
      </c>
      <c r="H354" s="50">
        <f>IF(AND(ISNUMBER($F354),ISNUMBER($AL354),ISNUMBER($E354),($AL354*$E354)&lt;&gt;0),$F354/($AL354*$E354)*100,"")</f>
        <v/>
      </c>
      <c r="I354" s="51" t="n"/>
      <c r="J354" s="52" t="n"/>
      <c r="K354" s="50">
        <f>IF(AND(ISNUMBER($F354),ISNUMBER($J354)),$F354*(1-$J354),"")</f>
        <v/>
      </c>
      <c r="L354" s="51" t="n"/>
      <c r="M354" s="51" t="n"/>
      <c r="N354" s="50">
        <f>IF(ISNUMBER($F354),($F354-IF(ISNUMBER($AM354),$AM354,0))*(1-IF(ISNUMBER($J354),$J354,0)),"")</f>
        <v/>
      </c>
      <c r="O354" s="34" t="inlineStr">
        <is>
          <t>Squeezed Lemonade</t>
        </is>
      </c>
      <c r="P354" s="48" t="n">
        <v>0</v>
      </c>
      <c r="Q354" s="48" t="n">
        <v>0</v>
      </c>
      <c r="R354" s="34" t="inlineStr">
        <is>
          <t>Not listed</t>
        </is>
      </c>
      <c r="S354" s="48" t="n">
        <v>0</v>
      </c>
      <c r="T354" s="48" t="n">
        <v>0</v>
      </c>
      <c r="U354" s="34" t="inlineStr">
        <is>
          <t>Stevia + erythritol</t>
        </is>
      </c>
      <c r="V354" s="34" t="inlineStr">
        <is>
          <t>Vitamins, zero sugar</t>
        </is>
      </c>
      <c r="W354" s="51" t="n"/>
      <c r="X354" s="51" t="n"/>
      <c r="Y354" s="51" t="n"/>
      <c r="Z354" s="51" t="n"/>
      <c r="AA354" s="34" t="inlineStr">
        <is>
          <t>High</t>
        </is>
      </c>
      <c r="AB354" s="34" t="inlineStr">
        <is>
          <t>Strong zero sugar variant</t>
        </is>
      </c>
      <c r="AC354" s="34" t="inlineStr">
        <is>
          <t>Vitamin water with zero sugar</t>
        </is>
      </c>
      <c r="AD354" s="34" t="inlineStr">
        <is>
          <t>The vitamin story without the sugar.</t>
        </is>
      </c>
      <c r="AE354" s="51" t="n"/>
      <c r="AF354" s="53">
        <f>IF(AND(ISNUMBER($P354),ISNUMBER($AL354),$AL354&lt;&gt;0),ROUND($P354/$AL354*100,1),"")</f>
        <v/>
      </c>
      <c r="AG354" s="54">
        <f>IF(AND(ISNUMBER($S354),ISNUMBER($AL354),$AL354&lt;&gt;0),ROUND($S354/$AL354*100,2),"")</f>
        <v/>
      </c>
      <c r="AH354" s="53">
        <f>IF(AND(ISNUMBER($Q354),ISNUMBER($AL354),$AL354&lt;&gt;0),ROUND($Q354/$AL354*100,1),"")</f>
        <v/>
      </c>
      <c r="AI354" s="48">
        <f>IF(ISNUMBER($S354),IF($S354&lt;=1,"Yes","No"),"n/a")</f>
        <v/>
      </c>
      <c r="AJ354" s="48">
        <f>IF(ISNUMBER($S354),ROUND(MAX(0,MIN(100,100-$S354*2.5-IF(ISNUMBER($T354),$T354,0)*0.12+IF($S354&lt;=1,12,0))),0),"")</f>
        <v/>
      </c>
      <c r="AK354" s="48">
        <f>IF(ISNUMBER($Q354),IF($Q354&gt;=100,20,IF($Q354&gt;=30,10,0)),0)+IF(ISNUMBER($R354),IF($R354&gt;=100,20,0),0)+IF(ISNUMBER($P354),IF($P354&gt;=150,20,IF($P354&gt;=50,12,5)),0)+IF(ISNUMBER($S354),IF($S354&lt;=1,15,0),0)</f>
        <v/>
      </c>
      <c r="AL354" s="48" t="n">
        <v>591</v>
      </c>
      <c r="AM354" s="49" t="n"/>
      <c r="AN354" s="48">
        <f>IF(AND(ISNUMBER($P354),ISNUMBER($AL354),$AL354&lt;&gt;0),IF(OR($P354&gt;180,$P354/$AL354*1000&gt;400),"Over ceiling, confirm SKU","Within"),"n/a")</f>
        <v/>
      </c>
      <c r="AO354" s="51" t="n"/>
      <c r="AP354" s="51" t="n"/>
      <c r="AQ354" s="51" t="n"/>
      <c r="AR354" s="34" t="inlineStr">
        <is>
          <t>No enrichment entry, to confirm</t>
        </is>
      </c>
      <c r="AS354" s="34" t="inlineStr">
        <is>
          <t>BLANK -&gt; requires live Amazon.ca capture</t>
        </is>
      </c>
      <c r="AT354" s="34" t="inlineStr">
        <is>
          <t>Unverified commercial data</t>
        </is>
      </c>
    </row>
    <row r="355" ht="28" customHeight="1">
      <c r="A355" s="34" t="inlineStr">
        <is>
          <t>vitaminwater</t>
        </is>
      </c>
      <c r="B355" s="34" t="inlineStr">
        <is>
          <t>vitaminwater zero sugar | Squeezed Lemonade | 6 pack 591mL</t>
        </is>
      </c>
      <c r="C355" s="34" t="inlineStr">
        <is>
          <t>3) Functional beverage (still/sparkling)</t>
        </is>
      </c>
      <c r="D355" s="34" t="inlineStr">
        <is>
          <t>591 mL bottle</t>
        </is>
      </c>
      <c r="E355" s="48" t="n">
        <v>6</v>
      </c>
      <c r="F355" s="49" t="n"/>
      <c r="G355" s="50">
        <f>IF(AND(ISNUMBER($F355),ISNUMBER($E355),$E355&lt;&gt;0),$F355/$E355,"")</f>
        <v/>
      </c>
      <c r="H355" s="50">
        <f>IF(AND(ISNUMBER($F355),ISNUMBER($AL355),ISNUMBER($E355),($AL355*$E355)&lt;&gt;0),$F355/($AL355*$E355)*100,"")</f>
        <v/>
      </c>
      <c r="I355" s="51" t="n"/>
      <c r="J355" s="52" t="n"/>
      <c r="K355" s="50">
        <f>IF(AND(ISNUMBER($F355),ISNUMBER($J355)),$F355*(1-$J355),"")</f>
        <v/>
      </c>
      <c r="L355" s="51" t="n"/>
      <c r="M355" s="51" t="n"/>
      <c r="N355" s="50">
        <f>IF(ISNUMBER($F355),($F355-IF(ISNUMBER($AM355),$AM355,0))*(1-IF(ISNUMBER($J355),$J355,0)),"")</f>
        <v/>
      </c>
      <c r="O355" s="34" t="inlineStr">
        <is>
          <t>Squeezed Lemonade</t>
        </is>
      </c>
      <c r="P355" s="48" t="n">
        <v>0</v>
      </c>
      <c r="Q355" s="48" t="n">
        <v>0</v>
      </c>
      <c r="R355" s="34" t="inlineStr">
        <is>
          <t>Not listed</t>
        </is>
      </c>
      <c r="S355" s="48" t="n">
        <v>0</v>
      </c>
      <c r="T355" s="48" t="n">
        <v>0</v>
      </c>
      <c r="U355" s="34" t="inlineStr">
        <is>
          <t>Stevia + erythritol</t>
        </is>
      </c>
      <c r="V355" s="34" t="inlineStr">
        <is>
          <t>Vitamins, zero sugar</t>
        </is>
      </c>
      <c r="W355" s="51" t="n"/>
      <c r="X355" s="51" t="n"/>
      <c r="Y355" s="51" t="n"/>
      <c r="Z355" s="51" t="n"/>
      <c r="AA355" s="34" t="inlineStr">
        <is>
          <t>High</t>
        </is>
      </c>
      <c r="AB355" s="34" t="inlineStr">
        <is>
          <t>Strong zero sugar variant</t>
        </is>
      </c>
      <c r="AC355" s="34" t="inlineStr">
        <is>
          <t>Vitamin water with zero sugar</t>
        </is>
      </c>
      <c r="AD355" s="34" t="inlineStr">
        <is>
          <t>The vitamin story without the sugar.</t>
        </is>
      </c>
      <c r="AE355" s="51" t="n"/>
      <c r="AF355" s="53">
        <f>IF(AND(ISNUMBER($P355),ISNUMBER($AL355),$AL355&lt;&gt;0),ROUND($P355/$AL355*100,1),"")</f>
        <v/>
      </c>
      <c r="AG355" s="54">
        <f>IF(AND(ISNUMBER($S355),ISNUMBER($AL355),$AL355&lt;&gt;0),ROUND($S355/$AL355*100,2),"")</f>
        <v/>
      </c>
      <c r="AH355" s="53">
        <f>IF(AND(ISNUMBER($Q355),ISNUMBER($AL355),$AL355&lt;&gt;0),ROUND($Q355/$AL355*100,1),"")</f>
        <v/>
      </c>
      <c r="AI355" s="48">
        <f>IF(ISNUMBER($S355),IF($S355&lt;=1,"Yes","No"),"n/a")</f>
        <v/>
      </c>
      <c r="AJ355" s="48">
        <f>IF(ISNUMBER($S355),ROUND(MAX(0,MIN(100,100-$S355*2.5-IF(ISNUMBER($T355),$T355,0)*0.12+IF($S355&lt;=1,12,0))),0),"")</f>
        <v/>
      </c>
      <c r="AK355" s="48">
        <f>IF(ISNUMBER($Q355),IF($Q355&gt;=100,20,IF($Q355&gt;=30,10,0)),0)+IF(ISNUMBER($R355),IF($R355&gt;=100,20,0),0)+IF(ISNUMBER($P355),IF($P355&gt;=150,20,IF($P355&gt;=50,12,5)),0)+IF(ISNUMBER($S355),IF($S355&lt;=1,15,0),0)</f>
        <v/>
      </c>
      <c r="AL355" s="48" t="n">
        <v>591</v>
      </c>
      <c r="AM355" s="49" t="n"/>
      <c r="AN355" s="48">
        <f>IF(AND(ISNUMBER($P355),ISNUMBER($AL355),$AL355&lt;&gt;0),IF(OR($P355&gt;180,$P355/$AL355*1000&gt;400),"Over ceiling, confirm SKU","Within"),"n/a")</f>
        <v/>
      </c>
      <c r="AO355" s="51" t="n"/>
      <c r="AP355" s="51" t="n"/>
      <c r="AQ355" s="51" t="n"/>
      <c r="AR355" s="34" t="inlineStr">
        <is>
          <t>No enrichment entry, to confirm</t>
        </is>
      </c>
      <c r="AS355" s="34" t="inlineStr">
        <is>
          <t>BLANK -&gt; requires live Amazon.ca capture</t>
        </is>
      </c>
      <c r="AT355" s="34" t="inlineStr">
        <is>
          <t>Unverified commercial data</t>
        </is>
      </c>
    </row>
    <row r="356" ht="28" customHeight="1">
      <c r="A356" s="34" t="inlineStr">
        <is>
          <t>vitaminwater</t>
        </is>
      </c>
      <c r="B356" s="34" t="inlineStr">
        <is>
          <t>vitaminwater zero sugar | Squeezed Lemonade | 12 pack 591mL</t>
        </is>
      </c>
      <c r="C356" s="34" t="inlineStr">
        <is>
          <t>3) Functional beverage (still/sparkling)</t>
        </is>
      </c>
      <c r="D356" s="34" t="inlineStr">
        <is>
          <t>591 mL bottle</t>
        </is>
      </c>
      <c r="E356" s="48" t="n">
        <v>12</v>
      </c>
      <c r="F356" s="49" t="n"/>
      <c r="G356" s="50">
        <f>IF(AND(ISNUMBER($F356),ISNUMBER($E356),$E356&lt;&gt;0),$F356/$E356,"")</f>
        <v/>
      </c>
      <c r="H356" s="50">
        <f>IF(AND(ISNUMBER($F356),ISNUMBER($AL356),ISNUMBER($E356),($AL356*$E356)&lt;&gt;0),$F356/($AL356*$E356)*100,"")</f>
        <v/>
      </c>
      <c r="I356" s="51" t="n"/>
      <c r="J356" s="52" t="n"/>
      <c r="K356" s="50">
        <f>IF(AND(ISNUMBER($F356),ISNUMBER($J356)),$F356*(1-$J356),"")</f>
        <v/>
      </c>
      <c r="L356" s="51" t="n"/>
      <c r="M356" s="51" t="n"/>
      <c r="N356" s="50">
        <f>IF(ISNUMBER($F356),($F356-IF(ISNUMBER($AM356),$AM356,0))*(1-IF(ISNUMBER($J356),$J356,0)),"")</f>
        <v/>
      </c>
      <c r="O356" s="34" t="inlineStr">
        <is>
          <t>Squeezed Lemonade</t>
        </is>
      </c>
      <c r="P356" s="48" t="n">
        <v>0</v>
      </c>
      <c r="Q356" s="48" t="n">
        <v>0</v>
      </c>
      <c r="R356" s="34" t="inlineStr">
        <is>
          <t>Not listed</t>
        </is>
      </c>
      <c r="S356" s="48" t="n">
        <v>0</v>
      </c>
      <c r="T356" s="48" t="n">
        <v>0</v>
      </c>
      <c r="U356" s="34" t="inlineStr">
        <is>
          <t>Stevia + erythritol</t>
        </is>
      </c>
      <c r="V356" s="34" t="inlineStr">
        <is>
          <t>Vitamins, zero sugar</t>
        </is>
      </c>
      <c r="W356" s="51" t="n"/>
      <c r="X356" s="51" t="n"/>
      <c r="Y356" s="51" t="n"/>
      <c r="Z356" s="51" t="n"/>
      <c r="AA356" s="34" t="inlineStr">
        <is>
          <t>High</t>
        </is>
      </c>
      <c r="AB356" s="34" t="inlineStr">
        <is>
          <t>Strong zero sugar variant</t>
        </is>
      </c>
      <c r="AC356" s="34" t="inlineStr">
        <is>
          <t>Vitamin water with zero sugar</t>
        </is>
      </c>
      <c r="AD356" s="34" t="inlineStr">
        <is>
          <t>The vitamin story without the sugar.</t>
        </is>
      </c>
      <c r="AE356" s="51" t="n"/>
      <c r="AF356" s="53">
        <f>IF(AND(ISNUMBER($P356),ISNUMBER($AL356),$AL356&lt;&gt;0),ROUND($P356/$AL356*100,1),"")</f>
        <v/>
      </c>
      <c r="AG356" s="54">
        <f>IF(AND(ISNUMBER($S356),ISNUMBER($AL356),$AL356&lt;&gt;0),ROUND($S356/$AL356*100,2),"")</f>
        <v/>
      </c>
      <c r="AH356" s="53">
        <f>IF(AND(ISNUMBER($Q356),ISNUMBER($AL356),$AL356&lt;&gt;0),ROUND($Q356/$AL356*100,1),"")</f>
        <v/>
      </c>
      <c r="AI356" s="48">
        <f>IF(ISNUMBER($S356),IF($S356&lt;=1,"Yes","No"),"n/a")</f>
        <v/>
      </c>
      <c r="AJ356" s="48">
        <f>IF(ISNUMBER($S356),ROUND(MAX(0,MIN(100,100-$S356*2.5-IF(ISNUMBER($T356),$T356,0)*0.12+IF($S356&lt;=1,12,0))),0),"")</f>
        <v/>
      </c>
      <c r="AK356" s="48">
        <f>IF(ISNUMBER($Q356),IF($Q356&gt;=100,20,IF($Q356&gt;=30,10,0)),0)+IF(ISNUMBER($R356),IF($R356&gt;=100,20,0),0)+IF(ISNUMBER($P356),IF($P356&gt;=150,20,IF($P356&gt;=50,12,5)),0)+IF(ISNUMBER($S356),IF($S356&lt;=1,15,0),0)</f>
        <v/>
      </c>
      <c r="AL356" s="48" t="n">
        <v>591</v>
      </c>
      <c r="AM356" s="49" t="n"/>
      <c r="AN356" s="48">
        <f>IF(AND(ISNUMBER($P356),ISNUMBER($AL356),$AL356&lt;&gt;0),IF(OR($P356&gt;180,$P356/$AL356*1000&gt;400),"Over ceiling, confirm SKU","Within"),"n/a")</f>
        <v/>
      </c>
      <c r="AO356" s="51" t="n"/>
      <c r="AP356" s="51" t="n"/>
      <c r="AQ356" s="51" t="n"/>
      <c r="AR356" s="34" t="inlineStr">
        <is>
          <t>No enrichment entry, to confirm</t>
        </is>
      </c>
      <c r="AS356" s="34" t="inlineStr">
        <is>
          <t>BLANK -&gt; requires live Amazon.ca capture</t>
        </is>
      </c>
      <c r="AT356" s="34" t="inlineStr">
        <is>
          <t>Unverified commercial data</t>
        </is>
      </c>
    </row>
    <row r="357" ht="28" customHeight="1">
      <c r="A357" s="34" t="inlineStr">
        <is>
          <t>vitaminwater</t>
        </is>
      </c>
      <c r="B357" s="34" t="inlineStr">
        <is>
          <t>vitaminwater zero sugar | Squeezed Lemonade | 24 pack 591mL</t>
        </is>
      </c>
      <c r="C357" s="34" t="inlineStr">
        <is>
          <t>3) Functional beverage (still/sparkling)</t>
        </is>
      </c>
      <c r="D357" s="34" t="inlineStr">
        <is>
          <t>591 mL bottle</t>
        </is>
      </c>
      <c r="E357" s="48" t="n">
        <v>24</v>
      </c>
      <c r="F357" s="49" t="n"/>
      <c r="G357" s="50">
        <f>IF(AND(ISNUMBER($F357),ISNUMBER($E357),$E357&lt;&gt;0),$F357/$E357,"")</f>
        <v/>
      </c>
      <c r="H357" s="50">
        <f>IF(AND(ISNUMBER($F357),ISNUMBER($AL357),ISNUMBER($E357),($AL357*$E357)&lt;&gt;0),$F357/($AL357*$E357)*100,"")</f>
        <v/>
      </c>
      <c r="I357" s="51" t="n"/>
      <c r="J357" s="52" t="n"/>
      <c r="K357" s="50">
        <f>IF(AND(ISNUMBER($F357),ISNUMBER($J357)),$F357*(1-$J357),"")</f>
        <v/>
      </c>
      <c r="L357" s="51" t="n"/>
      <c r="M357" s="51" t="n"/>
      <c r="N357" s="50">
        <f>IF(ISNUMBER($F357),($F357-IF(ISNUMBER($AM357),$AM357,0))*(1-IF(ISNUMBER($J357),$J357,0)),"")</f>
        <v/>
      </c>
      <c r="O357" s="34" t="inlineStr">
        <is>
          <t>Squeezed Lemonade</t>
        </is>
      </c>
      <c r="P357" s="48" t="n">
        <v>0</v>
      </c>
      <c r="Q357" s="48" t="n">
        <v>0</v>
      </c>
      <c r="R357" s="34" t="inlineStr">
        <is>
          <t>Not listed</t>
        </is>
      </c>
      <c r="S357" s="48" t="n">
        <v>0</v>
      </c>
      <c r="T357" s="48" t="n">
        <v>0</v>
      </c>
      <c r="U357" s="34" t="inlineStr">
        <is>
          <t>Stevia + erythritol</t>
        </is>
      </c>
      <c r="V357" s="34" t="inlineStr">
        <is>
          <t>Vitamins, zero sugar</t>
        </is>
      </c>
      <c r="W357" s="51" t="n"/>
      <c r="X357" s="51" t="n"/>
      <c r="Y357" s="51" t="n"/>
      <c r="Z357" s="51" t="n"/>
      <c r="AA357" s="34" t="inlineStr">
        <is>
          <t>High</t>
        </is>
      </c>
      <c r="AB357" s="34" t="inlineStr">
        <is>
          <t>Strong zero sugar variant</t>
        </is>
      </c>
      <c r="AC357" s="34" t="inlineStr">
        <is>
          <t>Vitamin water with zero sugar</t>
        </is>
      </c>
      <c r="AD357" s="34" t="inlineStr">
        <is>
          <t>The vitamin story without the sugar.</t>
        </is>
      </c>
      <c r="AE357" s="51" t="n"/>
      <c r="AF357" s="53">
        <f>IF(AND(ISNUMBER($P357),ISNUMBER($AL357),$AL357&lt;&gt;0),ROUND($P357/$AL357*100,1),"")</f>
        <v/>
      </c>
      <c r="AG357" s="54">
        <f>IF(AND(ISNUMBER($S357),ISNUMBER($AL357),$AL357&lt;&gt;0),ROUND($S357/$AL357*100,2),"")</f>
        <v/>
      </c>
      <c r="AH357" s="53">
        <f>IF(AND(ISNUMBER($Q357),ISNUMBER($AL357),$AL357&lt;&gt;0),ROUND($Q357/$AL357*100,1),"")</f>
        <v/>
      </c>
      <c r="AI357" s="48">
        <f>IF(ISNUMBER($S357),IF($S357&lt;=1,"Yes","No"),"n/a")</f>
        <v/>
      </c>
      <c r="AJ357" s="48">
        <f>IF(ISNUMBER($S357),ROUND(MAX(0,MIN(100,100-$S357*2.5-IF(ISNUMBER($T357),$T357,0)*0.12+IF($S357&lt;=1,12,0))),0),"")</f>
        <v/>
      </c>
      <c r="AK357" s="48">
        <f>IF(ISNUMBER($Q357),IF($Q357&gt;=100,20,IF($Q357&gt;=30,10,0)),0)+IF(ISNUMBER($R357),IF($R357&gt;=100,20,0),0)+IF(ISNUMBER($P357),IF($P357&gt;=150,20,IF($P357&gt;=50,12,5)),0)+IF(ISNUMBER($S357),IF($S357&lt;=1,15,0),0)</f>
        <v/>
      </c>
      <c r="AL357" s="48" t="n">
        <v>591</v>
      </c>
      <c r="AM357" s="49" t="n"/>
      <c r="AN357" s="48">
        <f>IF(AND(ISNUMBER($P357),ISNUMBER($AL357),$AL357&lt;&gt;0),IF(OR($P357&gt;180,$P357/$AL357*1000&gt;400),"Over ceiling, confirm SKU","Within"),"n/a")</f>
        <v/>
      </c>
      <c r="AO357" s="51" t="n"/>
      <c r="AP357" s="51" t="n"/>
      <c r="AQ357" s="51" t="n"/>
      <c r="AR357" s="34" t="inlineStr">
        <is>
          <t>No enrichment entry, to confirm</t>
        </is>
      </c>
      <c r="AS357" s="34" t="inlineStr">
        <is>
          <t>BLANK -&gt; requires live Amazon.ca capture</t>
        </is>
      </c>
      <c r="AT357" s="34" t="inlineStr">
        <is>
          <t>Unverified commercial data</t>
        </is>
      </c>
    </row>
    <row r="358" ht="28" customHeight="1">
      <c r="A358" s="34" t="inlineStr">
        <is>
          <t>vitaminwater</t>
        </is>
      </c>
      <c r="B358" s="34" t="inlineStr">
        <is>
          <t>vitaminwater zero sugar | Rise Orange | single 591mL</t>
        </is>
      </c>
      <c r="C358" s="34" t="inlineStr">
        <is>
          <t>3) Functional beverage (still/sparkling)</t>
        </is>
      </c>
      <c r="D358" s="34" t="inlineStr">
        <is>
          <t>591 mL bottle</t>
        </is>
      </c>
      <c r="E358" s="48" t="n">
        <v>1</v>
      </c>
      <c r="F358" s="49" t="n"/>
      <c r="G358" s="50">
        <f>IF(AND(ISNUMBER($F358),ISNUMBER($E358),$E358&lt;&gt;0),$F358/$E358,"")</f>
        <v/>
      </c>
      <c r="H358" s="50">
        <f>IF(AND(ISNUMBER($F358),ISNUMBER($AL358),ISNUMBER($E358),($AL358*$E358)&lt;&gt;0),$F358/($AL358*$E358)*100,"")</f>
        <v/>
      </c>
      <c r="I358" s="51" t="n"/>
      <c r="J358" s="52" t="n"/>
      <c r="K358" s="50">
        <f>IF(AND(ISNUMBER($F358),ISNUMBER($J358)),$F358*(1-$J358),"")</f>
        <v/>
      </c>
      <c r="L358" s="51" t="n"/>
      <c r="M358" s="51" t="n"/>
      <c r="N358" s="50">
        <f>IF(ISNUMBER($F358),($F358-IF(ISNUMBER($AM358),$AM358,0))*(1-IF(ISNUMBER($J358),$J358,0)),"")</f>
        <v/>
      </c>
      <c r="O358" s="34" t="inlineStr">
        <is>
          <t>Rise Orange</t>
        </is>
      </c>
      <c r="P358" s="48" t="n">
        <v>0</v>
      </c>
      <c r="Q358" s="48" t="n">
        <v>0</v>
      </c>
      <c r="R358" s="34" t="inlineStr">
        <is>
          <t>Not listed</t>
        </is>
      </c>
      <c r="S358" s="48" t="n">
        <v>0</v>
      </c>
      <c r="T358" s="48" t="n">
        <v>0</v>
      </c>
      <c r="U358" s="34" t="inlineStr">
        <is>
          <t>Stevia + erythritol</t>
        </is>
      </c>
      <c r="V358" s="34" t="inlineStr">
        <is>
          <t>Vitamins, zero sugar</t>
        </is>
      </c>
      <c r="W358" s="51" t="n"/>
      <c r="X358" s="51" t="n"/>
      <c r="Y358" s="51" t="n"/>
      <c r="Z358" s="51" t="n"/>
      <c r="AA358" s="34" t="inlineStr">
        <is>
          <t>High</t>
        </is>
      </c>
      <c r="AB358" s="34" t="inlineStr">
        <is>
          <t>Strong zero sugar variant</t>
        </is>
      </c>
      <c r="AC358" s="34" t="inlineStr">
        <is>
          <t>Vitamin water with zero sugar</t>
        </is>
      </c>
      <c r="AD358" s="34" t="inlineStr">
        <is>
          <t>The vitamin story without the sugar.</t>
        </is>
      </c>
      <c r="AE358" s="51" t="n"/>
      <c r="AF358" s="53">
        <f>IF(AND(ISNUMBER($P358),ISNUMBER($AL358),$AL358&lt;&gt;0),ROUND($P358/$AL358*100,1),"")</f>
        <v/>
      </c>
      <c r="AG358" s="54">
        <f>IF(AND(ISNUMBER($S358),ISNUMBER($AL358),$AL358&lt;&gt;0),ROUND($S358/$AL358*100,2),"")</f>
        <v/>
      </c>
      <c r="AH358" s="53">
        <f>IF(AND(ISNUMBER($Q358),ISNUMBER($AL358),$AL358&lt;&gt;0),ROUND($Q358/$AL358*100,1),"")</f>
        <v/>
      </c>
      <c r="AI358" s="48">
        <f>IF(ISNUMBER($S358),IF($S358&lt;=1,"Yes","No"),"n/a")</f>
        <v/>
      </c>
      <c r="AJ358" s="48">
        <f>IF(ISNUMBER($S358),ROUND(MAX(0,MIN(100,100-$S358*2.5-IF(ISNUMBER($T358),$T358,0)*0.12+IF($S358&lt;=1,12,0))),0),"")</f>
        <v/>
      </c>
      <c r="AK358" s="48">
        <f>IF(ISNUMBER($Q358),IF($Q358&gt;=100,20,IF($Q358&gt;=30,10,0)),0)+IF(ISNUMBER($R358),IF($R358&gt;=100,20,0),0)+IF(ISNUMBER($P358),IF($P358&gt;=150,20,IF($P358&gt;=50,12,5)),0)+IF(ISNUMBER($S358),IF($S358&lt;=1,15,0),0)</f>
        <v/>
      </c>
      <c r="AL358" s="48" t="n">
        <v>591</v>
      </c>
      <c r="AM358" s="49" t="n"/>
      <c r="AN358" s="48">
        <f>IF(AND(ISNUMBER($P358),ISNUMBER($AL358),$AL358&lt;&gt;0),IF(OR($P358&gt;180,$P358/$AL358*1000&gt;400),"Over ceiling, confirm SKU","Within"),"n/a")</f>
        <v/>
      </c>
      <c r="AO358" s="51" t="n"/>
      <c r="AP358" s="51" t="n"/>
      <c r="AQ358" s="51" t="n"/>
      <c r="AR358" s="34" t="inlineStr">
        <is>
          <t>No enrichment entry, to confirm</t>
        </is>
      </c>
      <c r="AS358" s="34" t="inlineStr">
        <is>
          <t>BLANK -&gt; requires live Amazon.ca capture</t>
        </is>
      </c>
      <c r="AT358" s="34" t="inlineStr">
        <is>
          <t>Unverified commercial data</t>
        </is>
      </c>
    </row>
    <row r="359" ht="28" customHeight="1">
      <c r="A359" s="34" t="inlineStr">
        <is>
          <t>vitaminwater</t>
        </is>
      </c>
      <c r="B359" s="34" t="inlineStr">
        <is>
          <t>vitaminwater zero sugar | Rise Orange | 6 pack 591mL</t>
        </is>
      </c>
      <c r="C359" s="34" t="inlineStr">
        <is>
          <t>3) Functional beverage (still/sparkling)</t>
        </is>
      </c>
      <c r="D359" s="34" t="inlineStr">
        <is>
          <t>591 mL bottle</t>
        </is>
      </c>
      <c r="E359" s="48" t="n">
        <v>6</v>
      </c>
      <c r="F359" s="49" t="n"/>
      <c r="G359" s="50">
        <f>IF(AND(ISNUMBER($F359),ISNUMBER($E359),$E359&lt;&gt;0),$F359/$E359,"")</f>
        <v/>
      </c>
      <c r="H359" s="50">
        <f>IF(AND(ISNUMBER($F359),ISNUMBER($AL359),ISNUMBER($E359),($AL359*$E359)&lt;&gt;0),$F359/($AL359*$E359)*100,"")</f>
        <v/>
      </c>
      <c r="I359" s="51" t="n"/>
      <c r="J359" s="52" t="n"/>
      <c r="K359" s="50">
        <f>IF(AND(ISNUMBER($F359),ISNUMBER($J359)),$F359*(1-$J359),"")</f>
        <v/>
      </c>
      <c r="L359" s="51" t="n"/>
      <c r="M359" s="51" t="n"/>
      <c r="N359" s="50">
        <f>IF(ISNUMBER($F359),($F359-IF(ISNUMBER($AM359),$AM359,0))*(1-IF(ISNUMBER($J359),$J359,0)),"")</f>
        <v/>
      </c>
      <c r="O359" s="34" t="inlineStr">
        <is>
          <t>Rise Orange</t>
        </is>
      </c>
      <c r="P359" s="48" t="n">
        <v>0</v>
      </c>
      <c r="Q359" s="48" t="n">
        <v>0</v>
      </c>
      <c r="R359" s="34" t="inlineStr">
        <is>
          <t>Not listed</t>
        </is>
      </c>
      <c r="S359" s="48" t="n">
        <v>0</v>
      </c>
      <c r="T359" s="48" t="n">
        <v>0</v>
      </c>
      <c r="U359" s="34" t="inlineStr">
        <is>
          <t>Stevia + erythritol</t>
        </is>
      </c>
      <c r="V359" s="34" t="inlineStr">
        <is>
          <t>Vitamins, zero sugar</t>
        </is>
      </c>
      <c r="W359" s="51" t="n"/>
      <c r="X359" s="51" t="n"/>
      <c r="Y359" s="51" t="n"/>
      <c r="Z359" s="51" t="n"/>
      <c r="AA359" s="34" t="inlineStr">
        <is>
          <t>High</t>
        </is>
      </c>
      <c r="AB359" s="34" t="inlineStr">
        <is>
          <t>Strong zero sugar variant</t>
        </is>
      </c>
      <c r="AC359" s="34" t="inlineStr">
        <is>
          <t>Vitamin water with zero sugar</t>
        </is>
      </c>
      <c r="AD359" s="34" t="inlineStr">
        <is>
          <t>The vitamin story without the sugar.</t>
        </is>
      </c>
      <c r="AE359" s="51" t="n"/>
      <c r="AF359" s="53">
        <f>IF(AND(ISNUMBER($P359),ISNUMBER($AL359),$AL359&lt;&gt;0),ROUND($P359/$AL359*100,1),"")</f>
        <v/>
      </c>
      <c r="AG359" s="54">
        <f>IF(AND(ISNUMBER($S359),ISNUMBER($AL359),$AL359&lt;&gt;0),ROUND($S359/$AL359*100,2),"")</f>
        <v/>
      </c>
      <c r="AH359" s="53">
        <f>IF(AND(ISNUMBER($Q359),ISNUMBER($AL359),$AL359&lt;&gt;0),ROUND($Q359/$AL359*100,1),"")</f>
        <v/>
      </c>
      <c r="AI359" s="48">
        <f>IF(ISNUMBER($S359),IF($S359&lt;=1,"Yes","No"),"n/a")</f>
        <v/>
      </c>
      <c r="AJ359" s="48">
        <f>IF(ISNUMBER($S359),ROUND(MAX(0,MIN(100,100-$S359*2.5-IF(ISNUMBER($T359),$T359,0)*0.12+IF($S359&lt;=1,12,0))),0),"")</f>
        <v/>
      </c>
      <c r="AK359" s="48">
        <f>IF(ISNUMBER($Q359),IF($Q359&gt;=100,20,IF($Q359&gt;=30,10,0)),0)+IF(ISNUMBER($R359),IF($R359&gt;=100,20,0),0)+IF(ISNUMBER($P359),IF($P359&gt;=150,20,IF($P359&gt;=50,12,5)),0)+IF(ISNUMBER($S359),IF($S359&lt;=1,15,0),0)</f>
        <v/>
      </c>
      <c r="AL359" s="48" t="n">
        <v>591</v>
      </c>
      <c r="AM359" s="49" t="n"/>
      <c r="AN359" s="48">
        <f>IF(AND(ISNUMBER($P359),ISNUMBER($AL359),$AL359&lt;&gt;0),IF(OR($P359&gt;180,$P359/$AL359*1000&gt;400),"Over ceiling, confirm SKU","Within"),"n/a")</f>
        <v/>
      </c>
      <c r="AO359" s="51" t="n"/>
      <c r="AP359" s="51" t="n"/>
      <c r="AQ359" s="51" t="n"/>
      <c r="AR359" s="34" t="inlineStr">
        <is>
          <t>No enrichment entry, to confirm</t>
        </is>
      </c>
      <c r="AS359" s="34" t="inlineStr">
        <is>
          <t>BLANK -&gt; requires live Amazon.ca capture</t>
        </is>
      </c>
      <c r="AT359" s="34" t="inlineStr">
        <is>
          <t>Unverified commercial data</t>
        </is>
      </c>
    </row>
    <row r="360" ht="28" customHeight="1">
      <c r="A360" s="34" t="inlineStr">
        <is>
          <t>vitaminwater</t>
        </is>
      </c>
      <c r="B360" s="34" t="inlineStr">
        <is>
          <t>vitaminwater zero sugar | Rise Orange | 12 pack 591mL</t>
        </is>
      </c>
      <c r="C360" s="34" t="inlineStr">
        <is>
          <t>3) Functional beverage (still/sparkling)</t>
        </is>
      </c>
      <c r="D360" s="34" t="inlineStr">
        <is>
          <t>591 mL bottle</t>
        </is>
      </c>
      <c r="E360" s="48" t="n">
        <v>12</v>
      </c>
      <c r="F360" s="49" t="n"/>
      <c r="G360" s="50">
        <f>IF(AND(ISNUMBER($F360),ISNUMBER($E360),$E360&lt;&gt;0),$F360/$E360,"")</f>
        <v/>
      </c>
      <c r="H360" s="50">
        <f>IF(AND(ISNUMBER($F360),ISNUMBER($AL360),ISNUMBER($E360),($AL360*$E360)&lt;&gt;0),$F360/($AL360*$E360)*100,"")</f>
        <v/>
      </c>
      <c r="I360" s="51" t="n"/>
      <c r="J360" s="52" t="n"/>
      <c r="K360" s="50">
        <f>IF(AND(ISNUMBER($F360),ISNUMBER($J360)),$F360*(1-$J360),"")</f>
        <v/>
      </c>
      <c r="L360" s="51" t="n"/>
      <c r="M360" s="51" t="n"/>
      <c r="N360" s="50">
        <f>IF(ISNUMBER($F360),($F360-IF(ISNUMBER($AM360),$AM360,0))*(1-IF(ISNUMBER($J360),$J360,0)),"")</f>
        <v/>
      </c>
      <c r="O360" s="34" t="inlineStr">
        <is>
          <t>Rise Orange</t>
        </is>
      </c>
      <c r="P360" s="48" t="n">
        <v>0</v>
      </c>
      <c r="Q360" s="48" t="n">
        <v>0</v>
      </c>
      <c r="R360" s="34" t="inlineStr">
        <is>
          <t>Not listed</t>
        </is>
      </c>
      <c r="S360" s="48" t="n">
        <v>0</v>
      </c>
      <c r="T360" s="48" t="n">
        <v>0</v>
      </c>
      <c r="U360" s="34" t="inlineStr">
        <is>
          <t>Stevia + erythritol</t>
        </is>
      </c>
      <c r="V360" s="34" t="inlineStr">
        <is>
          <t>Vitamins, zero sugar</t>
        </is>
      </c>
      <c r="W360" s="51" t="n"/>
      <c r="X360" s="51" t="n"/>
      <c r="Y360" s="51" t="n"/>
      <c r="Z360" s="51" t="n"/>
      <c r="AA360" s="34" t="inlineStr">
        <is>
          <t>High</t>
        </is>
      </c>
      <c r="AB360" s="34" t="inlineStr">
        <is>
          <t>Strong zero sugar variant</t>
        </is>
      </c>
      <c r="AC360" s="34" t="inlineStr">
        <is>
          <t>Vitamin water with zero sugar</t>
        </is>
      </c>
      <c r="AD360" s="34" t="inlineStr">
        <is>
          <t>The vitamin story without the sugar.</t>
        </is>
      </c>
      <c r="AE360" s="51" t="n"/>
      <c r="AF360" s="53">
        <f>IF(AND(ISNUMBER($P360),ISNUMBER($AL360),$AL360&lt;&gt;0),ROUND($P360/$AL360*100,1),"")</f>
        <v/>
      </c>
      <c r="AG360" s="54">
        <f>IF(AND(ISNUMBER($S360),ISNUMBER($AL360),$AL360&lt;&gt;0),ROUND($S360/$AL360*100,2),"")</f>
        <v/>
      </c>
      <c r="AH360" s="53">
        <f>IF(AND(ISNUMBER($Q360),ISNUMBER($AL360),$AL360&lt;&gt;0),ROUND($Q360/$AL360*100,1),"")</f>
        <v/>
      </c>
      <c r="AI360" s="48">
        <f>IF(ISNUMBER($S360),IF($S360&lt;=1,"Yes","No"),"n/a")</f>
        <v/>
      </c>
      <c r="AJ360" s="48">
        <f>IF(ISNUMBER($S360),ROUND(MAX(0,MIN(100,100-$S360*2.5-IF(ISNUMBER($T360),$T360,0)*0.12+IF($S360&lt;=1,12,0))),0),"")</f>
        <v/>
      </c>
      <c r="AK360" s="48">
        <f>IF(ISNUMBER($Q360),IF($Q360&gt;=100,20,IF($Q360&gt;=30,10,0)),0)+IF(ISNUMBER($R360),IF($R360&gt;=100,20,0),0)+IF(ISNUMBER($P360),IF($P360&gt;=150,20,IF($P360&gt;=50,12,5)),0)+IF(ISNUMBER($S360),IF($S360&lt;=1,15,0),0)</f>
        <v/>
      </c>
      <c r="AL360" s="48" t="n">
        <v>591</v>
      </c>
      <c r="AM360" s="49" t="n"/>
      <c r="AN360" s="48">
        <f>IF(AND(ISNUMBER($P360),ISNUMBER($AL360),$AL360&lt;&gt;0),IF(OR($P360&gt;180,$P360/$AL360*1000&gt;400),"Over ceiling, confirm SKU","Within"),"n/a")</f>
        <v/>
      </c>
      <c r="AO360" s="51" t="n"/>
      <c r="AP360" s="51" t="n"/>
      <c r="AQ360" s="51" t="n"/>
      <c r="AR360" s="34" t="inlineStr">
        <is>
          <t>No enrichment entry, to confirm</t>
        </is>
      </c>
      <c r="AS360" s="34" t="inlineStr">
        <is>
          <t>BLANK -&gt; requires live Amazon.ca capture</t>
        </is>
      </c>
      <c r="AT360" s="34" t="inlineStr">
        <is>
          <t>Unverified commercial data</t>
        </is>
      </c>
    </row>
    <row r="361" ht="28" customHeight="1">
      <c r="A361" s="34" t="inlineStr">
        <is>
          <t>vitaminwater</t>
        </is>
      </c>
      <c r="B361" s="34" t="inlineStr">
        <is>
          <t>vitaminwater zero sugar | Rise Orange | 24 pack 591mL</t>
        </is>
      </c>
      <c r="C361" s="34" t="inlineStr">
        <is>
          <t>3) Functional beverage (still/sparkling)</t>
        </is>
      </c>
      <c r="D361" s="34" t="inlineStr">
        <is>
          <t>591 mL bottle</t>
        </is>
      </c>
      <c r="E361" s="48" t="n">
        <v>24</v>
      </c>
      <c r="F361" s="49" t="n"/>
      <c r="G361" s="50">
        <f>IF(AND(ISNUMBER($F361),ISNUMBER($E361),$E361&lt;&gt;0),$F361/$E361,"")</f>
        <v/>
      </c>
      <c r="H361" s="50">
        <f>IF(AND(ISNUMBER($F361),ISNUMBER($AL361),ISNUMBER($E361),($AL361*$E361)&lt;&gt;0),$F361/($AL361*$E361)*100,"")</f>
        <v/>
      </c>
      <c r="I361" s="51" t="n"/>
      <c r="J361" s="52" t="n"/>
      <c r="K361" s="50">
        <f>IF(AND(ISNUMBER($F361),ISNUMBER($J361)),$F361*(1-$J361),"")</f>
        <v/>
      </c>
      <c r="L361" s="51" t="n"/>
      <c r="M361" s="51" t="n"/>
      <c r="N361" s="50">
        <f>IF(ISNUMBER($F361),($F361-IF(ISNUMBER($AM361),$AM361,0))*(1-IF(ISNUMBER($J361),$J361,0)),"")</f>
        <v/>
      </c>
      <c r="O361" s="34" t="inlineStr">
        <is>
          <t>Rise Orange</t>
        </is>
      </c>
      <c r="P361" s="48" t="n">
        <v>0</v>
      </c>
      <c r="Q361" s="48" t="n">
        <v>0</v>
      </c>
      <c r="R361" s="34" t="inlineStr">
        <is>
          <t>Not listed</t>
        </is>
      </c>
      <c r="S361" s="48" t="n">
        <v>0</v>
      </c>
      <c r="T361" s="48" t="n">
        <v>0</v>
      </c>
      <c r="U361" s="34" t="inlineStr">
        <is>
          <t>Stevia + erythritol</t>
        </is>
      </c>
      <c r="V361" s="34" t="inlineStr">
        <is>
          <t>Vitamins, zero sugar</t>
        </is>
      </c>
      <c r="W361" s="51" t="n"/>
      <c r="X361" s="51" t="n"/>
      <c r="Y361" s="51" t="n"/>
      <c r="Z361" s="51" t="n"/>
      <c r="AA361" s="34" t="inlineStr">
        <is>
          <t>High</t>
        </is>
      </c>
      <c r="AB361" s="34" t="inlineStr">
        <is>
          <t>Strong zero sugar variant</t>
        </is>
      </c>
      <c r="AC361" s="34" t="inlineStr">
        <is>
          <t>Vitamin water with zero sugar</t>
        </is>
      </c>
      <c r="AD361" s="34" t="inlineStr">
        <is>
          <t>The vitamin story without the sugar.</t>
        </is>
      </c>
      <c r="AE361" s="51" t="n"/>
      <c r="AF361" s="53">
        <f>IF(AND(ISNUMBER($P361),ISNUMBER($AL361),$AL361&lt;&gt;0),ROUND($P361/$AL361*100,1),"")</f>
        <v/>
      </c>
      <c r="AG361" s="54">
        <f>IF(AND(ISNUMBER($S361),ISNUMBER($AL361),$AL361&lt;&gt;0),ROUND($S361/$AL361*100,2),"")</f>
        <v/>
      </c>
      <c r="AH361" s="53">
        <f>IF(AND(ISNUMBER($Q361),ISNUMBER($AL361),$AL361&lt;&gt;0),ROUND($Q361/$AL361*100,1),"")</f>
        <v/>
      </c>
      <c r="AI361" s="48">
        <f>IF(ISNUMBER($S361),IF($S361&lt;=1,"Yes","No"),"n/a")</f>
        <v/>
      </c>
      <c r="AJ361" s="48">
        <f>IF(ISNUMBER($S361),ROUND(MAX(0,MIN(100,100-$S361*2.5-IF(ISNUMBER($T361),$T361,0)*0.12+IF($S361&lt;=1,12,0))),0),"")</f>
        <v/>
      </c>
      <c r="AK361" s="48">
        <f>IF(ISNUMBER($Q361),IF($Q361&gt;=100,20,IF($Q361&gt;=30,10,0)),0)+IF(ISNUMBER($R361),IF($R361&gt;=100,20,0),0)+IF(ISNUMBER($P361),IF($P361&gt;=150,20,IF($P361&gt;=50,12,5)),0)+IF(ISNUMBER($S361),IF($S361&lt;=1,15,0),0)</f>
        <v/>
      </c>
      <c r="AL361" s="48" t="n">
        <v>591</v>
      </c>
      <c r="AM361" s="49" t="n"/>
      <c r="AN361" s="48">
        <f>IF(AND(ISNUMBER($P361),ISNUMBER($AL361),$AL361&lt;&gt;0),IF(OR($P361&gt;180,$P361/$AL361*1000&gt;400),"Over ceiling, confirm SKU","Within"),"n/a")</f>
        <v/>
      </c>
      <c r="AO361" s="51" t="n"/>
      <c r="AP361" s="51" t="n"/>
      <c r="AQ361" s="51" t="n"/>
      <c r="AR361" s="34" t="inlineStr">
        <is>
          <t>No enrichment entry, to confirm</t>
        </is>
      </c>
      <c r="AS361" s="34" t="inlineStr">
        <is>
          <t>BLANK -&gt; requires live Amazon.ca capture</t>
        </is>
      </c>
      <c r="AT361" s="34" t="inlineStr">
        <is>
          <t>Unverified commercial data</t>
        </is>
      </c>
    </row>
    <row r="362" ht="28" customHeight="1">
      <c r="A362" s="34" t="inlineStr">
        <is>
          <t>Bai</t>
        </is>
      </c>
      <c r="B362" s="34" t="inlineStr">
        <is>
          <t>Bai Antioxidant Infusion | Brasilia Blueberry | single 530mL</t>
        </is>
      </c>
      <c r="C362" s="34" t="inlineStr">
        <is>
          <t>3) Functional beverage (still/sparkling)</t>
        </is>
      </c>
      <c r="D362" s="34" t="inlineStr">
        <is>
          <t>530 mL bottle</t>
        </is>
      </c>
      <c r="E362" s="48" t="n">
        <v>1</v>
      </c>
      <c r="F362" s="49" t="n"/>
      <c r="G362" s="50">
        <f>IF(AND(ISNUMBER($F362),ISNUMBER($E362),$E362&lt;&gt;0),$F362/$E362,"")</f>
        <v/>
      </c>
      <c r="H362" s="50">
        <f>IF(AND(ISNUMBER($F362),ISNUMBER($AL362),ISNUMBER($E362),($AL362*$E362)&lt;&gt;0),$F362/($AL362*$E362)*100,"")</f>
        <v/>
      </c>
      <c r="I362" s="51" t="n"/>
      <c r="J362" s="52" t="n"/>
      <c r="K362" s="50">
        <f>IF(AND(ISNUMBER($F362),ISNUMBER($J362)),$F362*(1-$J362),"")</f>
        <v/>
      </c>
      <c r="L362" s="51" t="n"/>
      <c r="M362" s="51" t="n"/>
      <c r="N362" s="50">
        <f>IF(ISNUMBER($F362),($F362-IF(ISNUMBER($AM362),$AM362,0))*(1-IF(ISNUMBER($J362),$J362,0)),"")</f>
        <v/>
      </c>
      <c r="O362" s="34" t="inlineStr">
        <is>
          <t>Brasilia Blueberry</t>
        </is>
      </c>
      <c r="P362" s="48" t="n">
        <v>55</v>
      </c>
      <c r="Q362" s="48" t="n">
        <v>10</v>
      </c>
      <c r="R362" s="34" t="inlineStr">
        <is>
          <t>Not listed</t>
        </is>
      </c>
      <c r="S362" s="48" t="n">
        <v>1</v>
      </c>
      <c r="T362" s="48" t="n">
        <v>10</v>
      </c>
      <c r="U362" s="34" t="inlineStr">
        <is>
          <t>Erythritol + stevia</t>
        </is>
      </c>
      <c r="V362" s="34" t="inlineStr">
        <is>
          <t>Antioxidants (coffeefruit + white tea), vitamin C, low sugar, low calorie</t>
        </is>
      </c>
      <c r="W362" s="51" t="n"/>
      <c r="X362" s="51" t="n"/>
      <c r="Y362" s="51" t="n"/>
      <c r="Z362" s="51" t="n"/>
      <c r="AA362" s="34" t="inlineStr">
        <is>
          <t>Medium</t>
        </is>
      </c>
      <c r="AB362" s="34" t="inlineStr">
        <is>
          <t>Established low sugar functional flavoured water</t>
        </is>
      </c>
      <c r="AC362" s="34" t="inlineStr">
        <is>
          <t>Antioxidant flavoured water, barely any sugar</t>
        </is>
      </c>
      <c r="AD362" s="34" t="inlineStr">
        <is>
          <t>Flavour with antioxidants and almost no sugar.</t>
        </is>
      </c>
      <c r="AE362" s="51" t="n"/>
      <c r="AF362" s="53">
        <f>IF(AND(ISNUMBER($P362),ISNUMBER($AL362),$AL362&lt;&gt;0),ROUND($P362/$AL362*100,1),"")</f>
        <v/>
      </c>
      <c r="AG362" s="54">
        <f>IF(AND(ISNUMBER($S362),ISNUMBER($AL362),$AL362&lt;&gt;0),ROUND($S362/$AL362*100,2),"")</f>
        <v/>
      </c>
      <c r="AH362" s="53">
        <f>IF(AND(ISNUMBER($Q362),ISNUMBER($AL362),$AL362&lt;&gt;0),ROUND($Q362/$AL362*100,1),"")</f>
        <v/>
      </c>
      <c r="AI362" s="48">
        <f>IF(ISNUMBER($S362),IF($S362&lt;=1,"Yes","No"),"n/a")</f>
        <v/>
      </c>
      <c r="AJ362" s="48">
        <f>IF(ISNUMBER($S362),ROUND(MAX(0,MIN(100,100-$S362*2.5-IF(ISNUMBER($T362),$T362,0)*0.12+IF($S362&lt;=1,12,0))),0),"")</f>
        <v/>
      </c>
      <c r="AK362" s="48">
        <f>IF(ISNUMBER($Q362),IF($Q362&gt;=100,20,IF($Q362&gt;=30,10,0)),0)+IF(ISNUMBER($R362),IF($R362&gt;=100,20,0),0)+IF(ISNUMBER($P362),IF($P362&gt;=150,20,IF($P362&gt;=50,12,5)),0)+IF(ISNUMBER($S362),IF($S362&lt;=1,15,0),0)</f>
        <v/>
      </c>
      <c r="AL362" s="48" t="n">
        <v>530</v>
      </c>
      <c r="AM362" s="49" t="n"/>
      <c r="AN362" s="48">
        <f>IF(AND(ISNUMBER($P362),ISNUMBER($AL362),$AL362&lt;&gt;0),IF(OR($P362&gt;180,$P362/$AL362*1000&gt;400),"Over ceiling, confirm SKU","Within"),"n/a")</f>
        <v/>
      </c>
      <c r="AO362" s="51" t="n"/>
      <c r="AP362" s="51" t="n"/>
      <c r="AQ362" s="51" t="n"/>
      <c r="AR362" s="34" t="inlineStr">
        <is>
          <t>Retrieved and cited, see Enrichment Log</t>
        </is>
      </c>
      <c r="AS362" s="34" t="inlineStr">
        <is>
          <t>BLANK -&gt; requires live Amazon.ca capture</t>
        </is>
      </c>
      <c r="AT362" s="34" t="inlineStr">
        <is>
          <t>Unverified commercial data</t>
        </is>
      </c>
    </row>
    <row r="363" ht="28" customHeight="1">
      <c r="A363" s="34" t="inlineStr">
        <is>
          <t>Bai</t>
        </is>
      </c>
      <c r="B363" s="34" t="inlineStr">
        <is>
          <t>Bai Antioxidant Infusion | Brasilia Blueberry | 8 pack 530mL</t>
        </is>
      </c>
      <c r="C363" s="34" t="inlineStr">
        <is>
          <t>3) Functional beverage (still/sparkling)</t>
        </is>
      </c>
      <c r="D363" s="34" t="inlineStr">
        <is>
          <t>530 mL bottle</t>
        </is>
      </c>
      <c r="E363" s="48" t="n">
        <v>8</v>
      </c>
      <c r="F363" s="49" t="n"/>
      <c r="G363" s="50">
        <f>IF(AND(ISNUMBER($F363),ISNUMBER($E363),$E363&lt;&gt;0),$F363/$E363,"")</f>
        <v/>
      </c>
      <c r="H363" s="50">
        <f>IF(AND(ISNUMBER($F363),ISNUMBER($AL363),ISNUMBER($E363),($AL363*$E363)&lt;&gt;0),$F363/($AL363*$E363)*100,"")</f>
        <v/>
      </c>
      <c r="I363" s="51" t="n"/>
      <c r="J363" s="52" t="n"/>
      <c r="K363" s="50">
        <f>IF(AND(ISNUMBER($F363),ISNUMBER($J363)),$F363*(1-$J363),"")</f>
        <v/>
      </c>
      <c r="L363" s="51" t="n"/>
      <c r="M363" s="51" t="n"/>
      <c r="N363" s="50">
        <f>IF(ISNUMBER($F363),($F363-IF(ISNUMBER($AM363),$AM363,0))*(1-IF(ISNUMBER($J363),$J363,0)),"")</f>
        <v/>
      </c>
      <c r="O363" s="34" t="inlineStr">
        <is>
          <t>Brasilia Blueberry</t>
        </is>
      </c>
      <c r="P363" s="48" t="n">
        <v>55</v>
      </c>
      <c r="Q363" s="48" t="n">
        <v>10</v>
      </c>
      <c r="R363" s="34" t="inlineStr">
        <is>
          <t>Not listed</t>
        </is>
      </c>
      <c r="S363" s="48" t="n">
        <v>1</v>
      </c>
      <c r="T363" s="48" t="n">
        <v>10</v>
      </c>
      <c r="U363" s="34" t="inlineStr">
        <is>
          <t>Erythritol + stevia</t>
        </is>
      </c>
      <c r="V363" s="34" t="inlineStr">
        <is>
          <t>Antioxidants (coffeefruit + white tea), vitamin C, low sugar, low calorie</t>
        </is>
      </c>
      <c r="W363" s="51" t="n"/>
      <c r="X363" s="51" t="n"/>
      <c r="Y363" s="51" t="n"/>
      <c r="Z363" s="51" t="n"/>
      <c r="AA363" s="34" t="inlineStr">
        <is>
          <t>Medium</t>
        </is>
      </c>
      <c r="AB363" s="34" t="inlineStr">
        <is>
          <t>Established low sugar functional flavoured water</t>
        </is>
      </c>
      <c r="AC363" s="34" t="inlineStr">
        <is>
          <t>Antioxidant flavoured water, barely any sugar</t>
        </is>
      </c>
      <c r="AD363" s="34" t="inlineStr">
        <is>
          <t>Flavour with antioxidants and almost no sugar.</t>
        </is>
      </c>
      <c r="AE363" s="51" t="n"/>
      <c r="AF363" s="53">
        <f>IF(AND(ISNUMBER($P363),ISNUMBER($AL363),$AL363&lt;&gt;0),ROUND($P363/$AL363*100,1),"")</f>
        <v/>
      </c>
      <c r="AG363" s="54">
        <f>IF(AND(ISNUMBER($S363),ISNUMBER($AL363),$AL363&lt;&gt;0),ROUND($S363/$AL363*100,2),"")</f>
        <v/>
      </c>
      <c r="AH363" s="53">
        <f>IF(AND(ISNUMBER($Q363),ISNUMBER($AL363),$AL363&lt;&gt;0),ROUND($Q363/$AL363*100,1),"")</f>
        <v/>
      </c>
      <c r="AI363" s="48">
        <f>IF(ISNUMBER($S363),IF($S363&lt;=1,"Yes","No"),"n/a")</f>
        <v/>
      </c>
      <c r="AJ363" s="48">
        <f>IF(ISNUMBER($S363),ROUND(MAX(0,MIN(100,100-$S363*2.5-IF(ISNUMBER($T363),$T363,0)*0.12+IF($S363&lt;=1,12,0))),0),"")</f>
        <v/>
      </c>
      <c r="AK363" s="48">
        <f>IF(ISNUMBER($Q363),IF($Q363&gt;=100,20,IF($Q363&gt;=30,10,0)),0)+IF(ISNUMBER($R363),IF($R363&gt;=100,20,0),0)+IF(ISNUMBER($P363),IF($P363&gt;=150,20,IF($P363&gt;=50,12,5)),0)+IF(ISNUMBER($S363),IF($S363&lt;=1,15,0),0)</f>
        <v/>
      </c>
      <c r="AL363" s="48" t="n">
        <v>530</v>
      </c>
      <c r="AM363" s="49" t="n"/>
      <c r="AN363" s="48">
        <f>IF(AND(ISNUMBER($P363),ISNUMBER($AL363),$AL363&lt;&gt;0),IF(OR($P363&gt;180,$P363/$AL363*1000&gt;400),"Over ceiling, confirm SKU","Within"),"n/a")</f>
        <v/>
      </c>
      <c r="AO363" s="51" t="n"/>
      <c r="AP363" s="51" t="n"/>
      <c r="AQ363" s="51" t="n"/>
      <c r="AR363" s="34" t="inlineStr">
        <is>
          <t>Retrieved and cited, see Enrichment Log</t>
        </is>
      </c>
      <c r="AS363" s="34" t="inlineStr">
        <is>
          <t>BLANK -&gt; requires live Amazon.ca capture</t>
        </is>
      </c>
      <c r="AT363" s="34" t="inlineStr">
        <is>
          <t>Unverified commercial data</t>
        </is>
      </c>
    </row>
    <row r="364" ht="28" customHeight="1">
      <c r="A364" s="34" t="inlineStr">
        <is>
          <t>Bai</t>
        </is>
      </c>
      <c r="B364" s="34" t="inlineStr">
        <is>
          <t>Bai Antioxidant Infusion | Brasilia Blueberry | 12 pack 530mL</t>
        </is>
      </c>
      <c r="C364" s="34" t="inlineStr">
        <is>
          <t>3) Functional beverage (still/sparkling)</t>
        </is>
      </c>
      <c r="D364" s="34" t="inlineStr">
        <is>
          <t>530 mL bottle</t>
        </is>
      </c>
      <c r="E364" s="48" t="n">
        <v>12</v>
      </c>
      <c r="F364" s="49" t="n"/>
      <c r="G364" s="50">
        <f>IF(AND(ISNUMBER($F364),ISNUMBER($E364),$E364&lt;&gt;0),$F364/$E364,"")</f>
        <v/>
      </c>
      <c r="H364" s="50">
        <f>IF(AND(ISNUMBER($F364),ISNUMBER($AL364),ISNUMBER($E364),($AL364*$E364)&lt;&gt;0),$F364/($AL364*$E364)*100,"")</f>
        <v/>
      </c>
      <c r="I364" s="51" t="n"/>
      <c r="J364" s="52" t="n"/>
      <c r="K364" s="50">
        <f>IF(AND(ISNUMBER($F364),ISNUMBER($J364)),$F364*(1-$J364),"")</f>
        <v/>
      </c>
      <c r="L364" s="51" t="n"/>
      <c r="M364" s="51" t="n"/>
      <c r="N364" s="50">
        <f>IF(ISNUMBER($F364),($F364-IF(ISNUMBER($AM364),$AM364,0))*(1-IF(ISNUMBER($J364),$J364,0)),"")</f>
        <v/>
      </c>
      <c r="O364" s="34" t="inlineStr">
        <is>
          <t>Brasilia Blueberry</t>
        </is>
      </c>
      <c r="P364" s="48" t="n">
        <v>55</v>
      </c>
      <c r="Q364" s="48" t="n">
        <v>10</v>
      </c>
      <c r="R364" s="34" t="inlineStr">
        <is>
          <t>Not listed</t>
        </is>
      </c>
      <c r="S364" s="48" t="n">
        <v>1</v>
      </c>
      <c r="T364" s="48" t="n">
        <v>10</v>
      </c>
      <c r="U364" s="34" t="inlineStr">
        <is>
          <t>Erythritol + stevia</t>
        </is>
      </c>
      <c r="V364" s="34" t="inlineStr">
        <is>
          <t>Antioxidants (coffeefruit + white tea), vitamin C, low sugar, low calorie</t>
        </is>
      </c>
      <c r="W364" s="51" t="n"/>
      <c r="X364" s="51" t="n"/>
      <c r="Y364" s="51" t="n"/>
      <c r="Z364" s="51" t="n"/>
      <c r="AA364" s="34" t="inlineStr">
        <is>
          <t>Medium</t>
        </is>
      </c>
      <c r="AB364" s="34" t="inlineStr">
        <is>
          <t>Established low sugar functional flavoured water</t>
        </is>
      </c>
      <c r="AC364" s="34" t="inlineStr">
        <is>
          <t>Antioxidant flavoured water, barely any sugar</t>
        </is>
      </c>
      <c r="AD364" s="34" t="inlineStr">
        <is>
          <t>Flavour with antioxidants and almost no sugar.</t>
        </is>
      </c>
      <c r="AE364" s="51" t="n"/>
      <c r="AF364" s="53">
        <f>IF(AND(ISNUMBER($P364),ISNUMBER($AL364),$AL364&lt;&gt;0),ROUND($P364/$AL364*100,1),"")</f>
        <v/>
      </c>
      <c r="AG364" s="54">
        <f>IF(AND(ISNUMBER($S364),ISNUMBER($AL364),$AL364&lt;&gt;0),ROUND($S364/$AL364*100,2),"")</f>
        <v/>
      </c>
      <c r="AH364" s="53">
        <f>IF(AND(ISNUMBER($Q364),ISNUMBER($AL364),$AL364&lt;&gt;0),ROUND($Q364/$AL364*100,1),"")</f>
        <v/>
      </c>
      <c r="AI364" s="48">
        <f>IF(ISNUMBER($S364),IF($S364&lt;=1,"Yes","No"),"n/a")</f>
        <v/>
      </c>
      <c r="AJ364" s="48">
        <f>IF(ISNUMBER($S364),ROUND(MAX(0,MIN(100,100-$S364*2.5-IF(ISNUMBER($T364),$T364,0)*0.12+IF($S364&lt;=1,12,0))),0),"")</f>
        <v/>
      </c>
      <c r="AK364" s="48">
        <f>IF(ISNUMBER($Q364),IF($Q364&gt;=100,20,IF($Q364&gt;=30,10,0)),0)+IF(ISNUMBER($R364),IF($R364&gt;=100,20,0),0)+IF(ISNUMBER($P364),IF($P364&gt;=150,20,IF($P364&gt;=50,12,5)),0)+IF(ISNUMBER($S364),IF($S364&lt;=1,15,0),0)</f>
        <v/>
      </c>
      <c r="AL364" s="48" t="n">
        <v>530</v>
      </c>
      <c r="AM364" s="49" t="n"/>
      <c r="AN364" s="48">
        <f>IF(AND(ISNUMBER($P364),ISNUMBER($AL364),$AL364&lt;&gt;0),IF(OR($P364&gt;180,$P364/$AL364*1000&gt;400),"Over ceiling, confirm SKU","Within"),"n/a")</f>
        <v/>
      </c>
      <c r="AO364" s="51" t="n"/>
      <c r="AP364" s="51" t="n"/>
      <c r="AQ364" s="51" t="n"/>
      <c r="AR364" s="34" t="inlineStr">
        <is>
          <t>Retrieved and cited, see Enrichment Log</t>
        </is>
      </c>
      <c r="AS364" s="34" t="inlineStr">
        <is>
          <t>BLANK -&gt; requires live Amazon.ca capture</t>
        </is>
      </c>
      <c r="AT364" s="34" t="inlineStr">
        <is>
          <t>Unverified commercial data</t>
        </is>
      </c>
    </row>
    <row r="365" ht="28" customHeight="1">
      <c r="A365" s="34" t="inlineStr">
        <is>
          <t>Bai</t>
        </is>
      </c>
      <c r="B365" s="34" t="inlineStr">
        <is>
          <t>Bai Antioxidant Infusion | Brasilia Blueberry | 18 pack 530mL</t>
        </is>
      </c>
      <c r="C365" s="34" t="inlineStr">
        <is>
          <t>3) Functional beverage (still/sparkling)</t>
        </is>
      </c>
      <c r="D365" s="34" t="inlineStr">
        <is>
          <t>530 mL bottle</t>
        </is>
      </c>
      <c r="E365" s="48" t="n">
        <v>18</v>
      </c>
      <c r="F365" s="49" t="n"/>
      <c r="G365" s="50">
        <f>IF(AND(ISNUMBER($F365),ISNUMBER($E365),$E365&lt;&gt;0),$F365/$E365,"")</f>
        <v/>
      </c>
      <c r="H365" s="50">
        <f>IF(AND(ISNUMBER($F365),ISNUMBER($AL365),ISNUMBER($E365),($AL365*$E365)&lt;&gt;0),$F365/($AL365*$E365)*100,"")</f>
        <v/>
      </c>
      <c r="I365" s="51" t="n"/>
      <c r="J365" s="52" t="n"/>
      <c r="K365" s="50">
        <f>IF(AND(ISNUMBER($F365),ISNUMBER($J365)),$F365*(1-$J365),"")</f>
        <v/>
      </c>
      <c r="L365" s="51" t="n"/>
      <c r="M365" s="51" t="n"/>
      <c r="N365" s="50">
        <f>IF(ISNUMBER($F365),($F365-IF(ISNUMBER($AM365),$AM365,0))*(1-IF(ISNUMBER($J365),$J365,0)),"")</f>
        <v/>
      </c>
      <c r="O365" s="34" t="inlineStr">
        <is>
          <t>Brasilia Blueberry</t>
        </is>
      </c>
      <c r="P365" s="48" t="n">
        <v>55</v>
      </c>
      <c r="Q365" s="48" t="n">
        <v>10</v>
      </c>
      <c r="R365" s="34" t="inlineStr">
        <is>
          <t>Not listed</t>
        </is>
      </c>
      <c r="S365" s="48" t="n">
        <v>1</v>
      </c>
      <c r="T365" s="48" t="n">
        <v>10</v>
      </c>
      <c r="U365" s="34" t="inlineStr">
        <is>
          <t>Erythritol + stevia</t>
        </is>
      </c>
      <c r="V365" s="34" t="inlineStr">
        <is>
          <t>Antioxidants (coffeefruit + white tea), vitamin C, low sugar, low calorie</t>
        </is>
      </c>
      <c r="W365" s="51" t="n"/>
      <c r="X365" s="51" t="n"/>
      <c r="Y365" s="51" t="n"/>
      <c r="Z365" s="51" t="n"/>
      <c r="AA365" s="34" t="inlineStr">
        <is>
          <t>Medium</t>
        </is>
      </c>
      <c r="AB365" s="34" t="inlineStr">
        <is>
          <t>Established low sugar functional flavoured water</t>
        </is>
      </c>
      <c r="AC365" s="34" t="inlineStr">
        <is>
          <t>Antioxidant flavoured water, barely any sugar</t>
        </is>
      </c>
      <c r="AD365" s="34" t="inlineStr">
        <is>
          <t>Flavour with antioxidants and almost no sugar.</t>
        </is>
      </c>
      <c r="AE365" s="51" t="n"/>
      <c r="AF365" s="53">
        <f>IF(AND(ISNUMBER($P365),ISNUMBER($AL365),$AL365&lt;&gt;0),ROUND($P365/$AL365*100,1),"")</f>
        <v/>
      </c>
      <c r="AG365" s="54">
        <f>IF(AND(ISNUMBER($S365),ISNUMBER($AL365),$AL365&lt;&gt;0),ROUND($S365/$AL365*100,2),"")</f>
        <v/>
      </c>
      <c r="AH365" s="53">
        <f>IF(AND(ISNUMBER($Q365),ISNUMBER($AL365),$AL365&lt;&gt;0),ROUND($Q365/$AL365*100,1),"")</f>
        <v/>
      </c>
      <c r="AI365" s="48">
        <f>IF(ISNUMBER($S365),IF($S365&lt;=1,"Yes","No"),"n/a")</f>
        <v/>
      </c>
      <c r="AJ365" s="48">
        <f>IF(ISNUMBER($S365),ROUND(MAX(0,MIN(100,100-$S365*2.5-IF(ISNUMBER($T365),$T365,0)*0.12+IF($S365&lt;=1,12,0))),0),"")</f>
        <v/>
      </c>
      <c r="AK365" s="48">
        <f>IF(ISNUMBER($Q365),IF($Q365&gt;=100,20,IF($Q365&gt;=30,10,0)),0)+IF(ISNUMBER($R365),IF($R365&gt;=100,20,0),0)+IF(ISNUMBER($P365),IF($P365&gt;=150,20,IF($P365&gt;=50,12,5)),0)+IF(ISNUMBER($S365),IF($S365&lt;=1,15,0),0)</f>
        <v/>
      </c>
      <c r="AL365" s="48" t="n">
        <v>530</v>
      </c>
      <c r="AM365" s="49" t="n"/>
      <c r="AN365" s="48">
        <f>IF(AND(ISNUMBER($P365),ISNUMBER($AL365),$AL365&lt;&gt;0),IF(OR($P365&gt;180,$P365/$AL365*1000&gt;400),"Over ceiling, confirm SKU","Within"),"n/a")</f>
        <v/>
      </c>
      <c r="AO365" s="51" t="n"/>
      <c r="AP365" s="51" t="n"/>
      <c r="AQ365" s="51" t="n"/>
      <c r="AR365" s="34" t="inlineStr">
        <is>
          <t>Retrieved and cited, see Enrichment Log</t>
        </is>
      </c>
      <c r="AS365" s="34" t="inlineStr">
        <is>
          <t>BLANK -&gt; requires live Amazon.ca capture</t>
        </is>
      </c>
      <c r="AT365" s="34" t="inlineStr">
        <is>
          <t>Unverified commercial data</t>
        </is>
      </c>
    </row>
    <row r="366" ht="28" customHeight="1">
      <c r="A366" s="34" t="inlineStr">
        <is>
          <t>Bai</t>
        </is>
      </c>
      <c r="B366" s="34" t="inlineStr">
        <is>
          <t>Bai Antioxidant Infusion | Brasilia Blueberry | 24 pack 530mL</t>
        </is>
      </c>
      <c r="C366" s="34" t="inlineStr">
        <is>
          <t>3) Functional beverage (still/sparkling)</t>
        </is>
      </c>
      <c r="D366" s="34" t="inlineStr">
        <is>
          <t>530 mL bottle</t>
        </is>
      </c>
      <c r="E366" s="48" t="n">
        <v>24</v>
      </c>
      <c r="F366" s="49" t="n"/>
      <c r="G366" s="50">
        <f>IF(AND(ISNUMBER($F366),ISNUMBER($E366),$E366&lt;&gt;0),$F366/$E366,"")</f>
        <v/>
      </c>
      <c r="H366" s="50">
        <f>IF(AND(ISNUMBER($F366),ISNUMBER($AL366),ISNUMBER($E366),($AL366*$E366)&lt;&gt;0),$F366/($AL366*$E366)*100,"")</f>
        <v/>
      </c>
      <c r="I366" s="51" t="n"/>
      <c r="J366" s="52" t="n"/>
      <c r="K366" s="50">
        <f>IF(AND(ISNUMBER($F366),ISNUMBER($J366)),$F366*(1-$J366),"")</f>
        <v/>
      </c>
      <c r="L366" s="51" t="n"/>
      <c r="M366" s="51" t="n"/>
      <c r="N366" s="50">
        <f>IF(ISNUMBER($F366),($F366-IF(ISNUMBER($AM366),$AM366,0))*(1-IF(ISNUMBER($J366),$J366,0)),"")</f>
        <v/>
      </c>
      <c r="O366" s="34" t="inlineStr">
        <is>
          <t>Brasilia Blueberry</t>
        </is>
      </c>
      <c r="P366" s="48" t="n">
        <v>55</v>
      </c>
      <c r="Q366" s="48" t="n">
        <v>10</v>
      </c>
      <c r="R366" s="34" t="inlineStr">
        <is>
          <t>Not listed</t>
        </is>
      </c>
      <c r="S366" s="48" t="n">
        <v>1</v>
      </c>
      <c r="T366" s="48" t="n">
        <v>10</v>
      </c>
      <c r="U366" s="34" t="inlineStr">
        <is>
          <t>Erythritol + stevia</t>
        </is>
      </c>
      <c r="V366" s="34" t="inlineStr">
        <is>
          <t>Antioxidants (coffeefruit + white tea), vitamin C, low sugar, low calorie</t>
        </is>
      </c>
      <c r="W366" s="51" t="n"/>
      <c r="X366" s="51" t="n"/>
      <c r="Y366" s="51" t="n"/>
      <c r="Z366" s="51" t="n"/>
      <c r="AA366" s="34" t="inlineStr">
        <is>
          <t>Medium</t>
        </is>
      </c>
      <c r="AB366" s="34" t="inlineStr">
        <is>
          <t>Established low sugar functional flavoured water</t>
        </is>
      </c>
      <c r="AC366" s="34" t="inlineStr">
        <is>
          <t>Antioxidant flavoured water, barely any sugar</t>
        </is>
      </c>
      <c r="AD366" s="34" t="inlineStr">
        <is>
          <t>Flavour with antioxidants and almost no sugar.</t>
        </is>
      </c>
      <c r="AE366" s="51" t="n"/>
      <c r="AF366" s="53">
        <f>IF(AND(ISNUMBER($P366),ISNUMBER($AL366),$AL366&lt;&gt;0),ROUND($P366/$AL366*100,1),"")</f>
        <v/>
      </c>
      <c r="AG366" s="54">
        <f>IF(AND(ISNUMBER($S366),ISNUMBER($AL366),$AL366&lt;&gt;0),ROUND($S366/$AL366*100,2),"")</f>
        <v/>
      </c>
      <c r="AH366" s="53">
        <f>IF(AND(ISNUMBER($Q366),ISNUMBER($AL366),$AL366&lt;&gt;0),ROUND($Q366/$AL366*100,1),"")</f>
        <v/>
      </c>
      <c r="AI366" s="48">
        <f>IF(ISNUMBER($S366),IF($S366&lt;=1,"Yes","No"),"n/a")</f>
        <v/>
      </c>
      <c r="AJ366" s="48">
        <f>IF(ISNUMBER($S366),ROUND(MAX(0,MIN(100,100-$S366*2.5-IF(ISNUMBER($T366),$T366,0)*0.12+IF($S366&lt;=1,12,0))),0),"")</f>
        <v/>
      </c>
      <c r="AK366" s="48">
        <f>IF(ISNUMBER($Q366),IF($Q366&gt;=100,20,IF($Q366&gt;=30,10,0)),0)+IF(ISNUMBER($R366),IF($R366&gt;=100,20,0),0)+IF(ISNUMBER($P366),IF($P366&gt;=150,20,IF($P366&gt;=50,12,5)),0)+IF(ISNUMBER($S366),IF($S366&lt;=1,15,0),0)</f>
        <v/>
      </c>
      <c r="AL366" s="48" t="n">
        <v>530</v>
      </c>
      <c r="AM366" s="49" t="n"/>
      <c r="AN366" s="48">
        <f>IF(AND(ISNUMBER($P366),ISNUMBER($AL366),$AL366&lt;&gt;0),IF(OR($P366&gt;180,$P366/$AL366*1000&gt;400),"Over ceiling, confirm SKU","Within"),"n/a")</f>
        <v/>
      </c>
      <c r="AO366" s="51" t="n"/>
      <c r="AP366" s="51" t="n"/>
      <c r="AQ366" s="51" t="n"/>
      <c r="AR366" s="34" t="inlineStr">
        <is>
          <t>Retrieved and cited, see Enrichment Log</t>
        </is>
      </c>
      <c r="AS366" s="34" t="inlineStr">
        <is>
          <t>BLANK -&gt; requires live Amazon.ca capture</t>
        </is>
      </c>
      <c r="AT366" s="34" t="inlineStr">
        <is>
          <t>Unverified commercial data</t>
        </is>
      </c>
    </row>
    <row r="367" ht="28" customHeight="1">
      <c r="A367" s="34" t="inlineStr">
        <is>
          <t>Bai</t>
        </is>
      </c>
      <c r="B367" s="34" t="inlineStr">
        <is>
          <t>Bai Antioxidant Infusion | Costa Rica Clementine | single 530mL</t>
        </is>
      </c>
      <c r="C367" s="34" t="inlineStr">
        <is>
          <t>3) Functional beverage (still/sparkling)</t>
        </is>
      </c>
      <c r="D367" s="34" t="inlineStr">
        <is>
          <t>530 mL bottle</t>
        </is>
      </c>
      <c r="E367" s="48" t="n">
        <v>1</v>
      </c>
      <c r="F367" s="49" t="n"/>
      <c r="G367" s="50">
        <f>IF(AND(ISNUMBER($F367),ISNUMBER($E367),$E367&lt;&gt;0),$F367/$E367,"")</f>
        <v/>
      </c>
      <c r="H367" s="50">
        <f>IF(AND(ISNUMBER($F367),ISNUMBER($AL367),ISNUMBER($E367),($AL367*$E367)&lt;&gt;0),$F367/($AL367*$E367)*100,"")</f>
        <v/>
      </c>
      <c r="I367" s="51" t="n"/>
      <c r="J367" s="52" t="n"/>
      <c r="K367" s="50">
        <f>IF(AND(ISNUMBER($F367),ISNUMBER($J367)),$F367*(1-$J367),"")</f>
        <v/>
      </c>
      <c r="L367" s="51" t="n"/>
      <c r="M367" s="51" t="n"/>
      <c r="N367" s="50">
        <f>IF(ISNUMBER($F367),($F367-IF(ISNUMBER($AM367),$AM367,0))*(1-IF(ISNUMBER($J367),$J367,0)),"")</f>
        <v/>
      </c>
      <c r="O367" s="34" t="inlineStr">
        <is>
          <t>Costa Rica Clementine</t>
        </is>
      </c>
      <c r="P367" s="48" t="n">
        <v>55</v>
      </c>
      <c r="Q367" s="48" t="n">
        <v>10</v>
      </c>
      <c r="R367" s="34" t="inlineStr">
        <is>
          <t>Not listed</t>
        </is>
      </c>
      <c r="S367" s="48" t="n">
        <v>1</v>
      </c>
      <c r="T367" s="48" t="n">
        <v>10</v>
      </c>
      <c r="U367" s="34" t="inlineStr">
        <is>
          <t>Erythritol + stevia</t>
        </is>
      </c>
      <c r="V367" s="34" t="inlineStr">
        <is>
          <t>Antioxidants (coffeefruit + white tea), vitamin C, low sugar, low calorie</t>
        </is>
      </c>
      <c r="W367" s="51" t="n"/>
      <c r="X367" s="51" t="n"/>
      <c r="Y367" s="51" t="n"/>
      <c r="Z367" s="51" t="n"/>
      <c r="AA367" s="34" t="inlineStr">
        <is>
          <t>Medium</t>
        </is>
      </c>
      <c r="AB367" s="34" t="inlineStr">
        <is>
          <t>Established low sugar functional flavoured water</t>
        </is>
      </c>
      <c r="AC367" s="34" t="inlineStr">
        <is>
          <t>Antioxidant flavoured water, barely any sugar</t>
        </is>
      </c>
      <c r="AD367" s="34" t="inlineStr">
        <is>
          <t>Flavour with antioxidants and almost no sugar.</t>
        </is>
      </c>
      <c r="AE367" s="51" t="n"/>
      <c r="AF367" s="53">
        <f>IF(AND(ISNUMBER($P367),ISNUMBER($AL367),$AL367&lt;&gt;0),ROUND($P367/$AL367*100,1),"")</f>
        <v/>
      </c>
      <c r="AG367" s="54">
        <f>IF(AND(ISNUMBER($S367),ISNUMBER($AL367),$AL367&lt;&gt;0),ROUND($S367/$AL367*100,2),"")</f>
        <v/>
      </c>
      <c r="AH367" s="53">
        <f>IF(AND(ISNUMBER($Q367),ISNUMBER($AL367),$AL367&lt;&gt;0),ROUND($Q367/$AL367*100,1),"")</f>
        <v/>
      </c>
      <c r="AI367" s="48">
        <f>IF(ISNUMBER($S367),IF($S367&lt;=1,"Yes","No"),"n/a")</f>
        <v/>
      </c>
      <c r="AJ367" s="48">
        <f>IF(ISNUMBER($S367),ROUND(MAX(0,MIN(100,100-$S367*2.5-IF(ISNUMBER($T367),$T367,0)*0.12+IF($S367&lt;=1,12,0))),0),"")</f>
        <v/>
      </c>
      <c r="AK367" s="48">
        <f>IF(ISNUMBER($Q367),IF($Q367&gt;=100,20,IF($Q367&gt;=30,10,0)),0)+IF(ISNUMBER($R367),IF($R367&gt;=100,20,0),0)+IF(ISNUMBER($P367),IF($P367&gt;=150,20,IF($P367&gt;=50,12,5)),0)+IF(ISNUMBER($S367),IF($S367&lt;=1,15,0),0)</f>
        <v/>
      </c>
      <c r="AL367" s="48" t="n">
        <v>530</v>
      </c>
      <c r="AM367" s="49" t="n"/>
      <c r="AN367" s="48">
        <f>IF(AND(ISNUMBER($P367),ISNUMBER($AL367),$AL367&lt;&gt;0),IF(OR($P367&gt;180,$P367/$AL367*1000&gt;400),"Over ceiling, confirm SKU","Within"),"n/a")</f>
        <v/>
      </c>
      <c r="AO367" s="51" t="n"/>
      <c r="AP367" s="51" t="n"/>
      <c r="AQ367" s="51" t="n"/>
      <c r="AR367" s="34" t="inlineStr">
        <is>
          <t>Retrieved and cited, see Enrichment Log</t>
        </is>
      </c>
      <c r="AS367" s="34" t="inlineStr">
        <is>
          <t>BLANK -&gt; requires live Amazon.ca capture</t>
        </is>
      </c>
      <c r="AT367" s="34" t="inlineStr">
        <is>
          <t>Unverified commercial data</t>
        </is>
      </c>
    </row>
    <row r="368" ht="28" customHeight="1">
      <c r="A368" s="34" t="inlineStr">
        <is>
          <t>Bai</t>
        </is>
      </c>
      <c r="B368" s="34" t="inlineStr">
        <is>
          <t>Bai Antioxidant Infusion | Costa Rica Clementine | 8 pack 530mL</t>
        </is>
      </c>
      <c r="C368" s="34" t="inlineStr">
        <is>
          <t>3) Functional beverage (still/sparkling)</t>
        </is>
      </c>
      <c r="D368" s="34" t="inlineStr">
        <is>
          <t>530 mL bottle</t>
        </is>
      </c>
      <c r="E368" s="48" t="n">
        <v>8</v>
      </c>
      <c r="F368" s="49" t="n"/>
      <c r="G368" s="50">
        <f>IF(AND(ISNUMBER($F368),ISNUMBER($E368),$E368&lt;&gt;0),$F368/$E368,"")</f>
        <v/>
      </c>
      <c r="H368" s="50">
        <f>IF(AND(ISNUMBER($F368),ISNUMBER($AL368),ISNUMBER($E368),($AL368*$E368)&lt;&gt;0),$F368/($AL368*$E368)*100,"")</f>
        <v/>
      </c>
      <c r="I368" s="51" t="n"/>
      <c r="J368" s="52" t="n"/>
      <c r="K368" s="50">
        <f>IF(AND(ISNUMBER($F368),ISNUMBER($J368)),$F368*(1-$J368),"")</f>
        <v/>
      </c>
      <c r="L368" s="51" t="n"/>
      <c r="M368" s="51" t="n"/>
      <c r="N368" s="50">
        <f>IF(ISNUMBER($F368),($F368-IF(ISNUMBER($AM368),$AM368,0))*(1-IF(ISNUMBER($J368),$J368,0)),"")</f>
        <v/>
      </c>
      <c r="O368" s="34" t="inlineStr">
        <is>
          <t>Costa Rica Clementine</t>
        </is>
      </c>
      <c r="P368" s="48" t="n">
        <v>55</v>
      </c>
      <c r="Q368" s="48" t="n">
        <v>10</v>
      </c>
      <c r="R368" s="34" t="inlineStr">
        <is>
          <t>Not listed</t>
        </is>
      </c>
      <c r="S368" s="48" t="n">
        <v>1</v>
      </c>
      <c r="T368" s="48" t="n">
        <v>10</v>
      </c>
      <c r="U368" s="34" t="inlineStr">
        <is>
          <t>Erythritol + stevia</t>
        </is>
      </c>
      <c r="V368" s="34" t="inlineStr">
        <is>
          <t>Antioxidants (coffeefruit + white tea), vitamin C, low sugar, low calorie</t>
        </is>
      </c>
      <c r="W368" s="51" t="n"/>
      <c r="X368" s="51" t="n"/>
      <c r="Y368" s="51" t="n"/>
      <c r="Z368" s="51" t="n"/>
      <c r="AA368" s="34" t="inlineStr">
        <is>
          <t>Medium</t>
        </is>
      </c>
      <c r="AB368" s="34" t="inlineStr">
        <is>
          <t>Established low sugar functional flavoured water</t>
        </is>
      </c>
      <c r="AC368" s="34" t="inlineStr">
        <is>
          <t>Antioxidant flavoured water, barely any sugar</t>
        </is>
      </c>
      <c r="AD368" s="34" t="inlineStr">
        <is>
          <t>Flavour with antioxidants and almost no sugar.</t>
        </is>
      </c>
      <c r="AE368" s="51" t="n"/>
      <c r="AF368" s="53">
        <f>IF(AND(ISNUMBER($P368),ISNUMBER($AL368),$AL368&lt;&gt;0),ROUND($P368/$AL368*100,1),"")</f>
        <v/>
      </c>
      <c r="AG368" s="54">
        <f>IF(AND(ISNUMBER($S368),ISNUMBER($AL368),$AL368&lt;&gt;0),ROUND($S368/$AL368*100,2),"")</f>
        <v/>
      </c>
      <c r="AH368" s="53">
        <f>IF(AND(ISNUMBER($Q368),ISNUMBER($AL368),$AL368&lt;&gt;0),ROUND($Q368/$AL368*100,1),"")</f>
        <v/>
      </c>
      <c r="AI368" s="48">
        <f>IF(ISNUMBER($S368),IF($S368&lt;=1,"Yes","No"),"n/a")</f>
        <v/>
      </c>
      <c r="AJ368" s="48">
        <f>IF(ISNUMBER($S368),ROUND(MAX(0,MIN(100,100-$S368*2.5-IF(ISNUMBER($T368),$T368,0)*0.12+IF($S368&lt;=1,12,0))),0),"")</f>
        <v/>
      </c>
      <c r="AK368" s="48">
        <f>IF(ISNUMBER($Q368),IF($Q368&gt;=100,20,IF($Q368&gt;=30,10,0)),0)+IF(ISNUMBER($R368),IF($R368&gt;=100,20,0),0)+IF(ISNUMBER($P368),IF($P368&gt;=150,20,IF($P368&gt;=50,12,5)),0)+IF(ISNUMBER($S368),IF($S368&lt;=1,15,0),0)</f>
        <v/>
      </c>
      <c r="AL368" s="48" t="n">
        <v>530</v>
      </c>
      <c r="AM368" s="49" t="n"/>
      <c r="AN368" s="48">
        <f>IF(AND(ISNUMBER($P368),ISNUMBER($AL368),$AL368&lt;&gt;0),IF(OR($P368&gt;180,$P368/$AL368*1000&gt;400),"Over ceiling, confirm SKU","Within"),"n/a")</f>
        <v/>
      </c>
      <c r="AO368" s="51" t="n"/>
      <c r="AP368" s="51" t="n"/>
      <c r="AQ368" s="51" t="n"/>
      <c r="AR368" s="34" t="inlineStr">
        <is>
          <t>Retrieved and cited, see Enrichment Log</t>
        </is>
      </c>
      <c r="AS368" s="34" t="inlineStr">
        <is>
          <t>BLANK -&gt; requires live Amazon.ca capture</t>
        </is>
      </c>
      <c r="AT368" s="34" t="inlineStr">
        <is>
          <t>Unverified commercial data</t>
        </is>
      </c>
    </row>
    <row r="369" ht="28" customHeight="1">
      <c r="A369" s="34" t="inlineStr">
        <is>
          <t>Bai</t>
        </is>
      </c>
      <c r="B369" s="34" t="inlineStr">
        <is>
          <t>Bai Antioxidant Infusion | Costa Rica Clementine | 12 pack 530mL</t>
        </is>
      </c>
      <c r="C369" s="34" t="inlineStr">
        <is>
          <t>3) Functional beverage (still/sparkling)</t>
        </is>
      </c>
      <c r="D369" s="34" t="inlineStr">
        <is>
          <t>530 mL bottle</t>
        </is>
      </c>
      <c r="E369" s="48" t="n">
        <v>12</v>
      </c>
      <c r="F369" s="49" t="n"/>
      <c r="G369" s="50">
        <f>IF(AND(ISNUMBER($F369),ISNUMBER($E369),$E369&lt;&gt;0),$F369/$E369,"")</f>
        <v/>
      </c>
      <c r="H369" s="50">
        <f>IF(AND(ISNUMBER($F369),ISNUMBER($AL369),ISNUMBER($E369),($AL369*$E369)&lt;&gt;0),$F369/($AL369*$E369)*100,"")</f>
        <v/>
      </c>
      <c r="I369" s="51" t="n"/>
      <c r="J369" s="52" t="n"/>
      <c r="K369" s="50">
        <f>IF(AND(ISNUMBER($F369),ISNUMBER($J369)),$F369*(1-$J369),"")</f>
        <v/>
      </c>
      <c r="L369" s="51" t="n"/>
      <c r="M369" s="51" t="n"/>
      <c r="N369" s="50">
        <f>IF(ISNUMBER($F369),($F369-IF(ISNUMBER($AM369),$AM369,0))*(1-IF(ISNUMBER($J369),$J369,0)),"")</f>
        <v/>
      </c>
      <c r="O369" s="34" t="inlineStr">
        <is>
          <t>Costa Rica Clementine</t>
        </is>
      </c>
      <c r="P369" s="48" t="n">
        <v>55</v>
      </c>
      <c r="Q369" s="48" t="n">
        <v>10</v>
      </c>
      <c r="R369" s="34" t="inlineStr">
        <is>
          <t>Not listed</t>
        </is>
      </c>
      <c r="S369" s="48" t="n">
        <v>1</v>
      </c>
      <c r="T369" s="48" t="n">
        <v>10</v>
      </c>
      <c r="U369" s="34" t="inlineStr">
        <is>
          <t>Erythritol + stevia</t>
        </is>
      </c>
      <c r="V369" s="34" t="inlineStr">
        <is>
          <t>Antioxidants (coffeefruit + white tea), vitamin C, low sugar, low calorie</t>
        </is>
      </c>
      <c r="W369" s="51" t="n"/>
      <c r="X369" s="51" t="n"/>
      <c r="Y369" s="51" t="n"/>
      <c r="Z369" s="51" t="n"/>
      <c r="AA369" s="34" t="inlineStr">
        <is>
          <t>Medium</t>
        </is>
      </c>
      <c r="AB369" s="34" t="inlineStr">
        <is>
          <t>Established low sugar functional flavoured water</t>
        </is>
      </c>
      <c r="AC369" s="34" t="inlineStr">
        <is>
          <t>Antioxidant flavoured water, barely any sugar</t>
        </is>
      </c>
      <c r="AD369" s="34" t="inlineStr">
        <is>
          <t>Flavour with antioxidants and almost no sugar.</t>
        </is>
      </c>
      <c r="AE369" s="51" t="n"/>
      <c r="AF369" s="53">
        <f>IF(AND(ISNUMBER($P369),ISNUMBER($AL369),$AL369&lt;&gt;0),ROUND($P369/$AL369*100,1),"")</f>
        <v/>
      </c>
      <c r="AG369" s="54">
        <f>IF(AND(ISNUMBER($S369),ISNUMBER($AL369),$AL369&lt;&gt;0),ROUND($S369/$AL369*100,2),"")</f>
        <v/>
      </c>
      <c r="AH369" s="53">
        <f>IF(AND(ISNUMBER($Q369),ISNUMBER($AL369),$AL369&lt;&gt;0),ROUND($Q369/$AL369*100,1),"")</f>
        <v/>
      </c>
      <c r="AI369" s="48">
        <f>IF(ISNUMBER($S369),IF($S369&lt;=1,"Yes","No"),"n/a")</f>
        <v/>
      </c>
      <c r="AJ369" s="48">
        <f>IF(ISNUMBER($S369),ROUND(MAX(0,MIN(100,100-$S369*2.5-IF(ISNUMBER($T369),$T369,0)*0.12+IF($S369&lt;=1,12,0))),0),"")</f>
        <v/>
      </c>
      <c r="AK369" s="48">
        <f>IF(ISNUMBER($Q369),IF($Q369&gt;=100,20,IF($Q369&gt;=30,10,0)),0)+IF(ISNUMBER($R369),IF($R369&gt;=100,20,0),0)+IF(ISNUMBER($P369),IF($P369&gt;=150,20,IF($P369&gt;=50,12,5)),0)+IF(ISNUMBER($S369),IF($S369&lt;=1,15,0),0)</f>
        <v/>
      </c>
      <c r="AL369" s="48" t="n">
        <v>530</v>
      </c>
      <c r="AM369" s="49" t="n"/>
      <c r="AN369" s="48">
        <f>IF(AND(ISNUMBER($P369),ISNUMBER($AL369),$AL369&lt;&gt;0),IF(OR($P369&gt;180,$P369/$AL369*1000&gt;400),"Over ceiling, confirm SKU","Within"),"n/a")</f>
        <v/>
      </c>
      <c r="AO369" s="51" t="n"/>
      <c r="AP369" s="51" t="n"/>
      <c r="AQ369" s="51" t="n"/>
      <c r="AR369" s="34" t="inlineStr">
        <is>
          <t>Retrieved and cited, see Enrichment Log</t>
        </is>
      </c>
      <c r="AS369" s="34" t="inlineStr">
        <is>
          <t>BLANK -&gt; requires live Amazon.ca capture</t>
        </is>
      </c>
      <c r="AT369" s="34" t="inlineStr">
        <is>
          <t>Unverified commercial data</t>
        </is>
      </c>
    </row>
    <row r="370" ht="28" customHeight="1">
      <c r="A370" s="34" t="inlineStr">
        <is>
          <t>Bai</t>
        </is>
      </c>
      <c r="B370" s="34" t="inlineStr">
        <is>
          <t>Bai Antioxidant Infusion | Costa Rica Clementine | 18 pack 530mL</t>
        </is>
      </c>
      <c r="C370" s="34" t="inlineStr">
        <is>
          <t>3) Functional beverage (still/sparkling)</t>
        </is>
      </c>
      <c r="D370" s="34" t="inlineStr">
        <is>
          <t>530 mL bottle</t>
        </is>
      </c>
      <c r="E370" s="48" t="n">
        <v>18</v>
      </c>
      <c r="F370" s="49" t="n"/>
      <c r="G370" s="50">
        <f>IF(AND(ISNUMBER($F370),ISNUMBER($E370),$E370&lt;&gt;0),$F370/$E370,"")</f>
        <v/>
      </c>
      <c r="H370" s="50">
        <f>IF(AND(ISNUMBER($F370),ISNUMBER($AL370),ISNUMBER($E370),($AL370*$E370)&lt;&gt;0),$F370/($AL370*$E370)*100,"")</f>
        <v/>
      </c>
      <c r="I370" s="51" t="n"/>
      <c r="J370" s="52" t="n"/>
      <c r="K370" s="50">
        <f>IF(AND(ISNUMBER($F370),ISNUMBER($J370)),$F370*(1-$J370),"")</f>
        <v/>
      </c>
      <c r="L370" s="51" t="n"/>
      <c r="M370" s="51" t="n"/>
      <c r="N370" s="50">
        <f>IF(ISNUMBER($F370),($F370-IF(ISNUMBER($AM370),$AM370,0))*(1-IF(ISNUMBER($J370),$J370,0)),"")</f>
        <v/>
      </c>
      <c r="O370" s="34" t="inlineStr">
        <is>
          <t>Costa Rica Clementine</t>
        </is>
      </c>
      <c r="P370" s="48" t="n">
        <v>55</v>
      </c>
      <c r="Q370" s="48" t="n">
        <v>10</v>
      </c>
      <c r="R370" s="34" t="inlineStr">
        <is>
          <t>Not listed</t>
        </is>
      </c>
      <c r="S370" s="48" t="n">
        <v>1</v>
      </c>
      <c r="T370" s="48" t="n">
        <v>10</v>
      </c>
      <c r="U370" s="34" t="inlineStr">
        <is>
          <t>Erythritol + stevia</t>
        </is>
      </c>
      <c r="V370" s="34" t="inlineStr">
        <is>
          <t>Antioxidants (coffeefruit + white tea), vitamin C, low sugar, low calorie</t>
        </is>
      </c>
      <c r="W370" s="51" t="n"/>
      <c r="X370" s="51" t="n"/>
      <c r="Y370" s="51" t="n"/>
      <c r="Z370" s="51" t="n"/>
      <c r="AA370" s="34" t="inlineStr">
        <is>
          <t>Medium</t>
        </is>
      </c>
      <c r="AB370" s="34" t="inlineStr">
        <is>
          <t>Established low sugar functional flavoured water</t>
        </is>
      </c>
      <c r="AC370" s="34" t="inlineStr">
        <is>
          <t>Antioxidant flavoured water, barely any sugar</t>
        </is>
      </c>
      <c r="AD370" s="34" t="inlineStr">
        <is>
          <t>Flavour with antioxidants and almost no sugar.</t>
        </is>
      </c>
      <c r="AE370" s="51" t="n"/>
      <c r="AF370" s="53">
        <f>IF(AND(ISNUMBER($P370),ISNUMBER($AL370),$AL370&lt;&gt;0),ROUND($P370/$AL370*100,1),"")</f>
        <v/>
      </c>
      <c r="AG370" s="54">
        <f>IF(AND(ISNUMBER($S370),ISNUMBER($AL370),$AL370&lt;&gt;0),ROUND($S370/$AL370*100,2),"")</f>
        <v/>
      </c>
      <c r="AH370" s="53">
        <f>IF(AND(ISNUMBER($Q370),ISNUMBER($AL370),$AL370&lt;&gt;0),ROUND($Q370/$AL370*100,1),"")</f>
        <v/>
      </c>
      <c r="AI370" s="48">
        <f>IF(ISNUMBER($S370),IF($S370&lt;=1,"Yes","No"),"n/a")</f>
        <v/>
      </c>
      <c r="AJ370" s="48">
        <f>IF(ISNUMBER($S370),ROUND(MAX(0,MIN(100,100-$S370*2.5-IF(ISNUMBER($T370),$T370,0)*0.12+IF($S370&lt;=1,12,0))),0),"")</f>
        <v/>
      </c>
      <c r="AK370" s="48">
        <f>IF(ISNUMBER($Q370),IF($Q370&gt;=100,20,IF($Q370&gt;=30,10,0)),0)+IF(ISNUMBER($R370),IF($R370&gt;=100,20,0),0)+IF(ISNUMBER($P370),IF($P370&gt;=150,20,IF($P370&gt;=50,12,5)),0)+IF(ISNUMBER($S370),IF($S370&lt;=1,15,0),0)</f>
        <v/>
      </c>
      <c r="AL370" s="48" t="n">
        <v>530</v>
      </c>
      <c r="AM370" s="49" t="n"/>
      <c r="AN370" s="48">
        <f>IF(AND(ISNUMBER($P370),ISNUMBER($AL370),$AL370&lt;&gt;0),IF(OR($P370&gt;180,$P370/$AL370*1000&gt;400),"Over ceiling, confirm SKU","Within"),"n/a")</f>
        <v/>
      </c>
      <c r="AO370" s="51" t="n"/>
      <c r="AP370" s="51" t="n"/>
      <c r="AQ370" s="51" t="n"/>
      <c r="AR370" s="34" t="inlineStr">
        <is>
          <t>Retrieved and cited, see Enrichment Log</t>
        </is>
      </c>
      <c r="AS370" s="34" t="inlineStr">
        <is>
          <t>BLANK -&gt; requires live Amazon.ca capture</t>
        </is>
      </c>
      <c r="AT370" s="34" t="inlineStr">
        <is>
          <t>Unverified commercial data</t>
        </is>
      </c>
    </row>
    <row r="371" ht="28" customHeight="1">
      <c r="A371" s="34" t="inlineStr">
        <is>
          <t>Bai</t>
        </is>
      </c>
      <c r="B371" s="34" t="inlineStr">
        <is>
          <t>Bai Antioxidant Infusion | Costa Rica Clementine | 24 pack 530mL</t>
        </is>
      </c>
      <c r="C371" s="34" t="inlineStr">
        <is>
          <t>3) Functional beverage (still/sparkling)</t>
        </is>
      </c>
      <c r="D371" s="34" t="inlineStr">
        <is>
          <t>530 mL bottle</t>
        </is>
      </c>
      <c r="E371" s="48" t="n">
        <v>24</v>
      </c>
      <c r="F371" s="49" t="n"/>
      <c r="G371" s="50">
        <f>IF(AND(ISNUMBER($F371),ISNUMBER($E371),$E371&lt;&gt;0),$F371/$E371,"")</f>
        <v/>
      </c>
      <c r="H371" s="50">
        <f>IF(AND(ISNUMBER($F371),ISNUMBER($AL371),ISNUMBER($E371),($AL371*$E371)&lt;&gt;0),$F371/($AL371*$E371)*100,"")</f>
        <v/>
      </c>
      <c r="I371" s="51" t="n"/>
      <c r="J371" s="52" t="n"/>
      <c r="K371" s="50">
        <f>IF(AND(ISNUMBER($F371),ISNUMBER($J371)),$F371*(1-$J371),"")</f>
        <v/>
      </c>
      <c r="L371" s="51" t="n"/>
      <c r="M371" s="51" t="n"/>
      <c r="N371" s="50">
        <f>IF(ISNUMBER($F371),($F371-IF(ISNUMBER($AM371),$AM371,0))*(1-IF(ISNUMBER($J371),$J371,0)),"")</f>
        <v/>
      </c>
      <c r="O371" s="34" t="inlineStr">
        <is>
          <t>Costa Rica Clementine</t>
        </is>
      </c>
      <c r="P371" s="48" t="n">
        <v>55</v>
      </c>
      <c r="Q371" s="48" t="n">
        <v>10</v>
      </c>
      <c r="R371" s="34" t="inlineStr">
        <is>
          <t>Not listed</t>
        </is>
      </c>
      <c r="S371" s="48" t="n">
        <v>1</v>
      </c>
      <c r="T371" s="48" t="n">
        <v>10</v>
      </c>
      <c r="U371" s="34" t="inlineStr">
        <is>
          <t>Erythritol + stevia</t>
        </is>
      </c>
      <c r="V371" s="34" t="inlineStr">
        <is>
          <t>Antioxidants (coffeefruit + white tea), vitamin C, low sugar, low calorie</t>
        </is>
      </c>
      <c r="W371" s="51" t="n"/>
      <c r="X371" s="51" t="n"/>
      <c r="Y371" s="51" t="n"/>
      <c r="Z371" s="51" t="n"/>
      <c r="AA371" s="34" t="inlineStr">
        <is>
          <t>Medium</t>
        </is>
      </c>
      <c r="AB371" s="34" t="inlineStr">
        <is>
          <t>Established low sugar functional flavoured water</t>
        </is>
      </c>
      <c r="AC371" s="34" t="inlineStr">
        <is>
          <t>Antioxidant flavoured water, barely any sugar</t>
        </is>
      </c>
      <c r="AD371" s="34" t="inlineStr">
        <is>
          <t>Flavour with antioxidants and almost no sugar.</t>
        </is>
      </c>
      <c r="AE371" s="51" t="n"/>
      <c r="AF371" s="53">
        <f>IF(AND(ISNUMBER($P371),ISNUMBER($AL371),$AL371&lt;&gt;0),ROUND($P371/$AL371*100,1),"")</f>
        <v/>
      </c>
      <c r="AG371" s="54">
        <f>IF(AND(ISNUMBER($S371),ISNUMBER($AL371),$AL371&lt;&gt;0),ROUND($S371/$AL371*100,2),"")</f>
        <v/>
      </c>
      <c r="AH371" s="53">
        <f>IF(AND(ISNUMBER($Q371),ISNUMBER($AL371),$AL371&lt;&gt;0),ROUND($Q371/$AL371*100,1),"")</f>
        <v/>
      </c>
      <c r="AI371" s="48">
        <f>IF(ISNUMBER($S371),IF($S371&lt;=1,"Yes","No"),"n/a")</f>
        <v/>
      </c>
      <c r="AJ371" s="48">
        <f>IF(ISNUMBER($S371),ROUND(MAX(0,MIN(100,100-$S371*2.5-IF(ISNUMBER($T371),$T371,0)*0.12+IF($S371&lt;=1,12,0))),0),"")</f>
        <v/>
      </c>
      <c r="AK371" s="48">
        <f>IF(ISNUMBER($Q371),IF($Q371&gt;=100,20,IF($Q371&gt;=30,10,0)),0)+IF(ISNUMBER($R371),IF($R371&gt;=100,20,0),0)+IF(ISNUMBER($P371),IF($P371&gt;=150,20,IF($P371&gt;=50,12,5)),0)+IF(ISNUMBER($S371),IF($S371&lt;=1,15,0),0)</f>
        <v/>
      </c>
      <c r="AL371" s="48" t="n">
        <v>530</v>
      </c>
      <c r="AM371" s="49" t="n"/>
      <c r="AN371" s="48">
        <f>IF(AND(ISNUMBER($P371),ISNUMBER($AL371),$AL371&lt;&gt;0),IF(OR($P371&gt;180,$P371/$AL371*1000&gt;400),"Over ceiling, confirm SKU","Within"),"n/a")</f>
        <v/>
      </c>
      <c r="AO371" s="51" t="n"/>
      <c r="AP371" s="51" t="n"/>
      <c r="AQ371" s="51" t="n"/>
      <c r="AR371" s="34" t="inlineStr">
        <is>
          <t>Retrieved and cited, see Enrichment Log</t>
        </is>
      </c>
      <c r="AS371" s="34" t="inlineStr">
        <is>
          <t>BLANK -&gt; requires live Amazon.ca capture</t>
        </is>
      </c>
      <c r="AT371" s="34" t="inlineStr">
        <is>
          <t>Unverified commercial data</t>
        </is>
      </c>
    </row>
    <row r="372" ht="28" customHeight="1">
      <c r="A372" s="34" t="inlineStr">
        <is>
          <t>Bai</t>
        </is>
      </c>
      <c r="B372" s="34" t="inlineStr">
        <is>
          <t>Bai Antioxidant Infusion | Molokai Coconut | single 530mL</t>
        </is>
      </c>
      <c r="C372" s="34" t="inlineStr">
        <is>
          <t>3) Functional beverage (still/sparkling)</t>
        </is>
      </c>
      <c r="D372" s="34" t="inlineStr">
        <is>
          <t>530 mL bottle</t>
        </is>
      </c>
      <c r="E372" s="48" t="n">
        <v>1</v>
      </c>
      <c r="F372" s="49" t="n"/>
      <c r="G372" s="50">
        <f>IF(AND(ISNUMBER($F372),ISNUMBER($E372),$E372&lt;&gt;0),$F372/$E372,"")</f>
        <v/>
      </c>
      <c r="H372" s="50">
        <f>IF(AND(ISNUMBER($F372),ISNUMBER($AL372),ISNUMBER($E372),($AL372*$E372)&lt;&gt;0),$F372/($AL372*$E372)*100,"")</f>
        <v/>
      </c>
      <c r="I372" s="51" t="n"/>
      <c r="J372" s="52" t="n"/>
      <c r="K372" s="50">
        <f>IF(AND(ISNUMBER($F372),ISNUMBER($J372)),$F372*(1-$J372),"")</f>
        <v/>
      </c>
      <c r="L372" s="51" t="n"/>
      <c r="M372" s="51" t="n"/>
      <c r="N372" s="50">
        <f>IF(ISNUMBER($F372),($F372-IF(ISNUMBER($AM372),$AM372,0))*(1-IF(ISNUMBER($J372),$J372,0)),"")</f>
        <v/>
      </c>
      <c r="O372" s="34" t="inlineStr">
        <is>
          <t>Molokai Coconut</t>
        </is>
      </c>
      <c r="P372" s="48" t="n">
        <v>55</v>
      </c>
      <c r="Q372" s="48" t="n">
        <v>10</v>
      </c>
      <c r="R372" s="34" t="inlineStr">
        <is>
          <t>Not listed</t>
        </is>
      </c>
      <c r="S372" s="48" t="n">
        <v>1</v>
      </c>
      <c r="T372" s="48" t="n">
        <v>10</v>
      </c>
      <c r="U372" s="34" t="inlineStr">
        <is>
          <t>Erythritol + stevia</t>
        </is>
      </c>
      <c r="V372" s="34" t="inlineStr">
        <is>
          <t>Antioxidants (coffeefruit + white tea), vitamin C, low sugar, low calorie</t>
        </is>
      </c>
      <c r="W372" s="51" t="n"/>
      <c r="X372" s="51" t="n"/>
      <c r="Y372" s="51" t="n"/>
      <c r="Z372" s="51" t="n"/>
      <c r="AA372" s="34" t="inlineStr">
        <is>
          <t>Medium</t>
        </is>
      </c>
      <c r="AB372" s="34" t="inlineStr">
        <is>
          <t>Established low sugar functional flavoured water</t>
        </is>
      </c>
      <c r="AC372" s="34" t="inlineStr">
        <is>
          <t>Antioxidant flavoured water, barely any sugar</t>
        </is>
      </c>
      <c r="AD372" s="34" t="inlineStr">
        <is>
          <t>Flavour with antioxidants and almost no sugar.</t>
        </is>
      </c>
      <c r="AE372" s="51" t="n"/>
      <c r="AF372" s="53">
        <f>IF(AND(ISNUMBER($P372),ISNUMBER($AL372),$AL372&lt;&gt;0),ROUND($P372/$AL372*100,1),"")</f>
        <v/>
      </c>
      <c r="AG372" s="54">
        <f>IF(AND(ISNUMBER($S372),ISNUMBER($AL372),$AL372&lt;&gt;0),ROUND($S372/$AL372*100,2),"")</f>
        <v/>
      </c>
      <c r="AH372" s="53">
        <f>IF(AND(ISNUMBER($Q372),ISNUMBER($AL372),$AL372&lt;&gt;0),ROUND($Q372/$AL372*100,1),"")</f>
        <v/>
      </c>
      <c r="AI372" s="48">
        <f>IF(ISNUMBER($S372),IF($S372&lt;=1,"Yes","No"),"n/a")</f>
        <v/>
      </c>
      <c r="AJ372" s="48">
        <f>IF(ISNUMBER($S372),ROUND(MAX(0,MIN(100,100-$S372*2.5-IF(ISNUMBER($T372),$T372,0)*0.12+IF($S372&lt;=1,12,0))),0),"")</f>
        <v/>
      </c>
      <c r="AK372" s="48">
        <f>IF(ISNUMBER($Q372),IF($Q372&gt;=100,20,IF($Q372&gt;=30,10,0)),0)+IF(ISNUMBER($R372),IF($R372&gt;=100,20,0),0)+IF(ISNUMBER($P372),IF($P372&gt;=150,20,IF($P372&gt;=50,12,5)),0)+IF(ISNUMBER($S372),IF($S372&lt;=1,15,0),0)</f>
        <v/>
      </c>
      <c r="AL372" s="48" t="n">
        <v>530</v>
      </c>
      <c r="AM372" s="49" t="n"/>
      <c r="AN372" s="48">
        <f>IF(AND(ISNUMBER($P372),ISNUMBER($AL372),$AL372&lt;&gt;0),IF(OR($P372&gt;180,$P372/$AL372*1000&gt;400),"Over ceiling, confirm SKU","Within"),"n/a")</f>
        <v/>
      </c>
      <c r="AO372" s="51" t="n"/>
      <c r="AP372" s="51" t="n"/>
      <c r="AQ372" s="51" t="n"/>
      <c r="AR372" s="34" t="inlineStr">
        <is>
          <t>Retrieved and cited, see Enrichment Log</t>
        </is>
      </c>
      <c r="AS372" s="34" t="inlineStr">
        <is>
          <t>BLANK -&gt; requires live Amazon.ca capture</t>
        </is>
      </c>
      <c r="AT372" s="34" t="inlineStr">
        <is>
          <t>Unverified commercial data</t>
        </is>
      </c>
    </row>
    <row r="373" ht="28" customHeight="1">
      <c r="A373" s="34" t="inlineStr">
        <is>
          <t>Bai</t>
        </is>
      </c>
      <c r="B373" s="34" t="inlineStr">
        <is>
          <t>Bai Antioxidant Infusion | Molokai Coconut | 8 pack 530mL</t>
        </is>
      </c>
      <c r="C373" s="34" t="inlineStr">
        <is>
          <t>3) Functional beverage (still/sparkling)</t>
        </is>
      </c>
      <c r="D373" s="34" t="inlineStr">
        <is>
          <t>530 mL bottle</t>
        </is>
      </c>
      <c r="E373" s="48" t="n">
        <v>8</v>
      </c>
      <c r="F373" s="49" t="n"/>
      <c r="G373" s="50">
        <f>IF(AND(ISNUMBER($F373),ISNUMBER($E373),$E373&lt;&gt;0),$F373/$E373,"")</f>
        <v/>
      </c>
      <c r="H373" s="50">
        <f>IF(AND(ISNUMBER($F373),ISNUMBER($AL373),ISNUMBER($E373),($AL373*$E373)&lt;&gt;0),$F373/($AL373*$E373)*100,"")</f>
        <v/>
      </c>
      <c r="I373" s="51" t="n"/>
      <c r="J373" s="52" t="n"/>
      <c r="K373" s="50">
        <f>IF(AND(ISNUMBER($F373),ISNUMBER($J373)),$F373*(1-$J373),"")</f>
        <v/>
      </c>
      <c r="L373" s="51" t="n"/>
      <c r="M373" s="51" t="n"/>
      <c r="N373" s="50">
        <f>IF(ISNUMBER($F373),($F373-IF(ISNUMBER($AM373),$AM373,0))*(1-IF(ISNUMBER($J373),$J373,0)),"")</f>
        <v/>
      </c>
      <c r="O373" s="34" t="inlineStr">
        <is>
          <t>Molokai Coconut</t>
        </is>
      </c>
      <c r="P373" s="48" t="n">
        <v>55</v>
      </c>
      <c r="Q373" s="48" t="n">
        <v>10</v>
      </c>
      <c r="R373" s="34" t="inlineStr">
        <is>
          <t>Not listed</t>
        </is>
      </c>
      <c r="S373" s="48" t="n">
        <v>1</v>
      </c>
      <c r="T373" s="48" t="n">
        <v>10</v>
      </c>
      <c r="U373" s="34" t="inlineStr">
        <is>
          <t>Erythritol + stevia</t>
        </is>
      </c>
      <c r="V373" s="34" t="inlineStr">
        <is>
          <t>Antioxidants (coffeefruit + white tea), vitamin C, low sugar, low calorie</t>
        </is>
      </c>
      <c r="W373" s="51" t="n"/>
      <c r="X373" s="51" t="n"/>
      <c r="Y373" s="51" t="n"/>
      <c r="Z373" s="51" t="n"/>
      <c r="AA373" s="34" t="inlineStr">
        <is>
          <t>Medium</t>
        </is>
      </c>
      <c r="AB373" s="34" t="inlineStr">
        <is>
          <t>Established low sugar functional flavoured water</t>
        </is>
      </c>
      <c r="AC373" s="34" t="inlineStr">
        <is>
          <t>Antioxidant flavoured water, barely any sugar</t>
        </is>
      </c>
      <c r="AD373" s="34" t="inlineStr">
        <is>
          <t>Flavour with antioxidants and almost no sugar.</t>
        </is>
      </c>
      <c r="AE373" s="51" t="n"/>
      <c r="AF373" s="53">
        <f>IF(AND(ISNUMBER($P373),ISNUMBER($AL373),$AL373&lt;&gt;0),ROUND($P373/$AL373*100,1),"")</f>
        <v/>
      </c>
      <c r="AG373" s="54">
        <f>IF(AND(ISNUMBER($S373),ISNUMBER($AL373),$AL373&lt;&gt;0),ROUND($S373/$AL373*100,2),"")</f>
        <v/>
      </c>
      <c r="AH373" s="53">
        <f>IF(AND(ISNUMBER($Q373),ISNUMBER($AL373),$AL373&lt;&gt;0),ROUND($Q373/$AL373*100,1),"")</f>
        <v/>
      </c>
      <c r="AI373" s="48">
        <f>IF(ISNUMBER($S373),IF($S373&lt;=1,"Yes","No"),"n/a")</f>
        <v/>
      </c>
      <c r="AJ373" s="48">
        <f>IF(ISNUMBER($S373),ROUND(MAX(0,MIN(100,100-$S373*2.5-IF(ISNUMBER($T373),$T373,0)*0.12+IF($S373&lt;=1,12,0))),0),"")</f>
        <v/>
      </c>
      <c r="AK373" s="48">
        <f>IF(ISNUMBER($Q373),IF($Q373&gt;=100,20,IF($Q373&gt;=30,10,0)),0)+IF(ISNUMBER($R373),IF($R373&gt;=100,20,0),0)+IF(ISNUMBER($P373),IF($P373&gt;=150,20,IF($P373&gt;=50,12,5)),0)+IF(ISNUMBER($S373),IF($S373&lt;=1,15,0),0)</f>
        <v/>
      </c>
      <c r="AL373" s="48" t="n">
        <v>530</v>
      </c>
      <c r="AM373" s="49" t="n"/>
      <c r="AN373" s="48">
        <f>IF(AND(ISNUMBER($P373),ISNUMBER($AL373),$AL373&lt;&gt;0),IF(OR($P373&gt;180,$P373/$AL373*1000&gt;400),"Over ceiling, confirm SKU","Within"),"n/a")</f>
        <v/>
      </c>
      <c r="AO373" s="51" t="n"/>
      <c r="AP373" s="51" t="n"/>
      <c r="AQ373" s="51" t="n"/>
      <c r="AR373" s="34" t="inlineStr">
        <is>
          <t>Retrieved and cited, see Enrichment Log</t>
        </is>
      </c>
      <c r="AS373" s="34" t="inlineStr">
        <is>
          <t>BLANK -&gt; requires live Amazon.ca capture</t>
        </is>
      </c>
      <c r="AT373" s="34" t="inlineStr">
        <is>
          <t>Unverified commercial data</t>
        </is>
      </c>
    </row>
    <row r="374" ht="28" customHeight="1">
      <c r="A374" s="34" t="inlineStr">
        <is>
          <t>Bai</t>
        </is>
      </c>
      <c r="B374" s="34" t="inlineStr">
        <is>
          <t>Bai Antioxidant Infusion | Molokai Coconut | 12 pack 530mL</t>
        </is>
      </c>
      <c r="C374" s="34" t="inlineStr">
        <is>
          <t>3) Functional beverage (still/sparkling)</t>
        </is>
      </c>
      <c r="D374" s="34" t="inlineStr">
        <is>
          <t>530 mL bottle</t>
        </is>
      </c>
      <c r="E374" s="48" t="n">
        <v>12</v>
      </c>
      <c r="F374" s="49" t="n"/>
      <c r="G374" s="50">
        <f>IF(AND(ISNUMBER($F374),ISNUMBER($E374),$E374&lt;&gt;0),$F374/$E374,"")</f>
        <v/>
      </c>
      <c r="H374" s="50">
        <f>IF(AND(ISNUMBER($F374),ISNUMBER($AL374),ISNUMBER($E374),($AL374*$E374)&lt;&gt;0),$F374/($AL374*$E374)*100,"")</f>
        <v/>
      </c>
      <c r="I374" s="51" t="n"/>
      <c r="J374" s="52" t="n"/>
      <c r="K374" s="50">
        <f>IF(AND(ISNUMBER($F374),ISNUMBER($J374)),$F374*(1-$J374),"")</f>
        <v/>
      </c>
      <c r="L374" s="51" t="n"/>
      <c r="M374" s="51" t="n"/>
      <c r="N374" s="50">
        <f>IF(ISNUMBER($F374),($F374-IF(ISNUMBER($AM374),$AM374,0))*(1-IF(ISNUMBER($J374),$J374,0)),"")</f>
        <v/>
      </c>
      <c r="O374" s="34" t="inlineStr">
        <is>
          <t>Molokai Coconut</t>
        </is>
      </c>
      <c r="P374" s="48" t="n">
        <v>55</v>
      </c>
      <c r="Q374" s="48" t="n">
        <v>10</v>
      </c>
      <c r="R374" s="34" t="inlineStr">
        <is>
          <t>Not listed</t>
        </is>
      </c>
      <c r="S374" s="48" t="n">
        <v>1</v>
      </c>
      <c r="T374" s="48" t="n">
        <v>10</v>
      </c>
      <c r="U374" s="34" t="inlineStr">
        <is>
          <t>Erythritol + stevia</t>
        </is>
      </c>
      <c r="V374" s="34" t="inlineStr">
        <is>
          <t>Antioxidants (coffeefruit + white tea), vitamin C, low sugar, low calorie</t>
        </is>
      </c>
      <c r="W374" s="51" t="n"/>
      <c r="X374" s="51" t="n"/>
      <c r="Y374" s="51" t="n"/>
      <c r="Z374" s="51" t="n"/>
      <c r="AA374" s="34" t="inlineStr">
        <is>
          <t>Medium</t>
        </is>
      </c>
      <c r="AB374" s="34" t="inlineStr">
        <is>
          <t>Established low sugar functional flavoured water</t>
        </is>
      </c>
      <c r="AC374" s="34" t="inlineStr">
        <is>
          <t>Antioxidant flavoured water, barely any sugar</t>
        </is>
      </c>
      <c r="AD374" s="34" t="inlineStr">
        <is>
          <t>Flavour with antioxidants and almost no sugar.</t>
        </is>
      </c>
      <c r="AE374" s="51" t="n"/>
      <c r="AF374" s="53">
        <f>IF(AND(ISNUMBER($P374),ISNUMBER($AL374),$AL374&lt;&gt;0),ROUND($P374/$AL374*100,1),"")</f>
        <v/>
      </c>
      <c r="AG374" s="54">
        <f>IF(AND(ISNUMBER($S374),ISNUMBER($AL374),$AL374&lt;&gt;0),ROUND($S374/$AL374*100,2),"")</f>
        <v/>
      </c>
      <c r="AH374" s="53">
        <f>IF(AND(ISNUMBER($Q374),ISNUMBER($AL374),$AL374&lt;&gt;0),ROUND($Q374/$AL374*100,1),"")</f>
        <v/>
      </c>
      <c r="AI374" s="48">
        <f>IF(ISNUMBER($S374),IF($S374&lt;=1,"Yes","No"),"n/a")</f>
        <v/>
      </c>
      <c r="AJ374" s="48">
        <f>IF(ISNUMBER($S374),ROUND(MAX(0,MIN(100,100-$S374*2.5-IF(ISNUMBER($T374),$T374,0)*0.12+IF($S374&lt;=1,12,0))),0),"")</f>
        <v/>
      </c>
      <c r="AK374" s="48">
        <f>IF(ISNUMBER($Q374),IF($Q374&gt;=100,20,IF($Q374&gt;=30,10,0)),0)+IF(ISNUMBER($R374),IF($R374&gt;=100,20,0),0)+IF(ISNUMBER($P374),IF($P374&gt;=150,20,IF($P374&gt;=50,12,5)),0)+IF(ISNUMBER($S374),IF($S374&lt;=1,15,0),0)</f>
        <v/>
      </c>
      <c r="AL374" s="48" t="n">
        <v>530</v>
      </c>
      <c r="AM374" s="49" t="n"/>
      <c r="AN374" s="48">
        <f>IF(AND(ISNUMBER($P374),ISNUMBER($AL374),$AL374&lt;&gt;0),IF(OR($P374&gt;180,$P374/$AL374*1000&gt;400),"Over ceiling, confirm SKU","Within"),"n/a")</f>
        <v/>
      </c>
      <c r="AO374" s="51" t="n"/>
      <c r="AP374" s="51" t="n"/>
      <c r="AQ374" s="51" t="n"/>
      <c r="AR374" s="34" t="inlineStr">
        <is>
          <t>Retrieved and cited, see Enrichment Log</t>
        </is>
      </c>
      <c r="AS374" s="34" t="inlineStr">
        <is>
          <t>BLANK -&gt; requires live Amazon.ca capture</t>
        </is>
      </c>
      <c r="AT374" s="34" t="inlineStr">
        <is>
          <t>Unverified commercial data</t>
        </is>
      </c>
    </row>
    <row r="375" ht="28" customHeight="1">
      <c r="A375" s="34" t="inlineStr">
        <is>
          <t>Bai</t>
        </is>
      </c>
      <c r="B375" s="34" t="inlineStr">
        <is>
          <t>Bai Antioxidant Infusion | Molokai Coconut | 18 pack 530mL</t>
        </is>
      </c>
      <c r="C375" s="34" t="inlineStr">
        <is>
          <t>3) Functional beverage (still/sparkling)</t>
        </is>
      </c>
      <c r="D375" s="34" t="inlineStr">
        <is>
          <t>530 mL bottle</t>
        </is>
      </c>
      <c r="E375" s="48" t="n">
        <v>18</v>
      </c>
      <c r="F375" s="49" t="n"/>
      <c r="G375" s="50">
        <f>IF(AND(ISNUMBER($F375),ISNUMBER($E375),$E375&lt;&gt;0),$F375/$E375,"")</f>
        <v/>
      </c>
      <c r="H375" s="50">
        <f>IF(AND(ISNUMBER($F375),ISNUMBER($AL375),ISNUMBER($E375),($AL375*$E375)&lt;&gt;0),$F375/($AL375*$E375)*100,"")</f>
        <v/>
      </c>
      <c r="I375" s="51" t="n"/>
      <c r="J375" s="52" t="n"/>
      <c r="K375" s="50">
        <f>IF(AND(ISNUMBER($F375),ISNUMBER($J375)),$F375*(1-$J375),"")</f>
        <v/>
      </c>
      <c r="L375" s="51" t="n"/>
      <c r="M375" s="51" t="n"/>
      <c r="N375" s="50">
        <f>IF(ISNUMBER($F375),($F375-IF(ISNUMBER($AM375),$AM375,0))*(1-IF(ISNUMBER($J375),$J375,0)),"")</f>
        <v/>
      </c>
      <c r="O375" s="34" t="inlineStr">
        <is>
          <t>Molokai Coconut</t>
        </is>
      </c>
      <c r="P375" s="48" t="n">
        <v>55</v>
      </c>
      <c r="Q375" s="48" t="n">
        <v>10</v>
      </c>
      <c r="R375" s="34" t="inlineStr">
        <is>
          <t>Not listed</t>
        </is>
      </c>
      <c r="S375" s="48" t="n">
        <v>1</v>
      </c>
      <c r="T375" s="48" t="n">
        <v>10</v>
      </c>
      <c r="U375" s="34" t="inlineStr">
        <is>
          <t>Erythritol + stevia</t>
        </is>
      </c>
      <c r="V375" s="34" t="inlineStr">
        <is>
          <t>Antioxidants (coffeefruit + white tea), vitamin C, low sugar, low calorie</t>
        </is>
      </c>
      <c r="W375" s="51" t="n"/>
      <c r="X375" s="51" t="n"/>
      <c r="Y375" s="51" t="n"/>
      <c r="Z375" s="51" t="n"/>
      <c r="AA375" s="34" t="inlineStr">
        <is>
          <t>Medium</t>
        </is>
      </c>
      <c r="AB375" s="34" t="inlineStr">
        <is>
          <t>Established low sugar functional flavoured water</t>
        </is>
      </c>
      <c r="AC375" s="34" t="inlineStr">
        <is>
          <t>Antioxidant flavoured water, barely any sugar</t>
        </is>
      </c>
      <c r="AD375" s="34" t="inlineStr">
        <is>
          <t>Flavour with antioxidants and almost no sugar.</t>
        </is>
      </c>
      <c r="AE375" s="51" t="n"/>
      <c r="AF375" s="53">
        <f>IF(AND(ISNUMBER($P375),ISNUMBER($AL375),$AL375&lt;&gt;0),ROUND($P375/$AL375*100,1),"")</f>
        <v/>
      </c>
      <c r="AG375" s="54">
        <f>IF(AND(ISNUMBER($S375),ISNUMBER($AL375),$AL375&lt;&gt;0),ROUND($S375/$AL375*100,2),"")</f>
        <v/>
      </c>
      <c r="AH375" s="53">
        <f>IF(AND(ISNUMBER($Q375),ISNUMBER($AL375),$AL375&lt;&gt;0),ROUND($Q375/$AL375*100,1),"")</f>
        <v/>
      </c>
      <c r="AI375" s="48">
        <f>IF(ISNUMBER($S375),IF($S375&lt;=1,"Yes","No"),"n/a")</f>
        <v/>
      </c>
      <c r="AJ375" s="48">
        <f>IF(ISNUMBER($S375),ROUND(MAX(0,MIN(100,100-$S375*2.5-IF(ISNUMBER($T375),$T375,0)*0.12+IF($S375&lt;=1,12,0))),0),"")</f>
        <v/>
      </c>
      <c r="AK375" s="48">
        <f>IF(ISNUMBER($Q375),IF($Q375&gt;=100,20,IF($Q375&gt;=30,10,0)),0)+IF(ISNUMBER($R375),IF($R375&gt;=100,20,0),0)+IF(ISNUMBER($P375),IF($P375&gt;=150,20,IF($P375&gt;=50,12,5)),0)+IF(ISNUMBER($S375),IF($S375&lt;=1,15,0),0)</f>
        <v/>
      </c>
      <c r="AL375" s="48" t="n">
        <v>530</v>
      </c>
      <c r="AM375" s="49" t="n"/>
      <c r="AN375" s="48">
        <f>IF(AND(ISNUMBER($P375),ISNUMBER($AL375),$AL375&lt;&gt;0),IF(OR($P375&gt;180,$P375/$AL375*1000&gt;400),"Over ceiling, confirm SKU","Within"),"n/a")</f>
        <v/>
      </c>
      <c r="AO375" s="51" t="n"/>
      <c r="AP375" s="51" t="n"/>
      <c r="AQ375" s="51" t="n"/>
      <c r="AR375" s="34" t="inlineStr">
        <is>
          <t>Retrieved and cited, see Enrichment Log</t>
        </is>
      </c>
      <c r="AS375" s="34" t="inlineStr">
        <is>
          <t>BLANK -&gt; requires live Amazon.ca capture</t>
        </is>
      </c>
      <c r="AT375" s="34" t="inlineStr">
        <is>
          <t>Unverified commercial data</t>
        </is>
      </c>
    </row>
    <row r="376" ht="28" customHeight="1">
      <c r="A376" s="34" t="inlineStr">
        <is>
          <t>Bai</t>
        </is>
      </c>
      <c r="B376" s="34" t="inlineStr">
        <is>
          <t>Bai Antioxidant Infusion | Molokai Coconut | 24 pack 530mL</t>
        </is>
      </c>
      <c r="C376" s="34" t="inlineStr">
        <is>
          <t>3) Functional beverage (still/sparkling)</t>
        </is>
      </c>
      <c r="D376" s="34" t="inlineStr">
        <is>
          <t>530 mL bottle</t>
        </is>
      </c>
      <c r="E376" s="48" t="n">
        <v>24</v>
      </c>
      <c r="F376" s="49" t="n"/>
      <c r="G376" s="50">
        <f>IF(AND(ISNUMBER($F376),ISNUMBER($E376),$E376&lt;&gt;0),$F376/$E376,"")</f>
        <v/>
      </c>
      <c r="H376" s="50">
        <f>IF(AND(ISNUMBER($F376),ISNUMBER($AL376),ISNUMBER($E376),($AL376*$E376)&lt;&gt;0),$F376/($AL376*$E376)*100,"")</f>
        <v/>
      </c>
      <c r="I376" s="51" t="n"/>
      <c r="J376" s="52" t="n"/>
      <c r="K376" s="50">
        <f>IF(AND(ISNUMBER($F376),ISNUMBER($J376)),$F376*(1-$J376),"")</f>
        <v/>
      </c>
      <c r="L376" s="51" t="n"/>
      <c r="M376" s="51" t="n"/>
      <c r="N376" s="50">
        <f>IF(ISNUMBER($F376),($F376-IF(ISNUMBER($AM376),$AM376,0))*(1-IF(ISNUMBER($J376),$J376,0)),"")</f>
        <v/>
      </c>
      <c r="O376" s="34" t="inlineStr">
        <is>
          <t>Molokai Coconut</t>
        </is>
      </c>
      <c r="P376" s="48" t="n">
        <v>55</v>
      </c>
      <c r="Q376" s="48" t="n">
        <v>10</v>
      </c>
      <c r="R376" s="34" t="inlineStr">
        <is>
          <t>Not listed</t>
        </is>
      </c>
      <c r="S376" s="48" t="n">
        <v>1</v>
      </c>
      <c r="T376" s="48" t="n">
        <v>10</v>
      </c>
      <c r="U376" s="34" t="inlineStr">
        <is>
          <t>Erythritol + stevia</t>
        </is>
      </c>
      <c r="V376" s="34" t="inlineStr">
        <is>
          <t>Antioxidants (coffeefruit + white tea), vitamin C, low sugar, low calorie</t>
        </is>
      </c>
      <c r="W376" s="51" t="n"/>
      <c r="X376" s="51" t="n"/>
      <c r="Y376" s="51" t="n"/>
      <c r="Z376" s="51" t="n"/>
      <c r="AA376" s="34" t="inlineStr">
        <is>
          <t>Medium</t>
        </is>
      </c>
      <c r="AB376" s="34" t="inlineStr">
        <is>
          <t>Established low sugar functional flavoured water</t>
        </is>
      </c>
      <c r="AC376" s="34" t="inlineStr">
        <is>
          <t>Antioxidant flavoured water, barely any sugar</t>
        </is>
      </c>
      <c r="AD376" s="34" t="inlineStr">
        <is>
          <t>Flavour with antioxidants and almost no sugar.</t>
        </is>
      </c>
      <c r="AE376" s="51" t="n"/>
      <c r="AF376" s="53">
        <f>IF(AND(ISNUMBER($P376),ISNUMBER($AL376),$AL376&lt;&gt;0),ROUND($P376/$AL376*100,1),"")</f>
        <v/>
      </c>
      <c r="AG376" s="54">
        <f>IF(AND(ISNUMBER($S376),ISNUMBER($AL376),$AL376&lt;&gt;0),ROUND($S376/$AL376*100,2),"")</f>
        <v/>
      </c>
      <c r="AH376" s="53">
        <f>IF(AND(ISNUMBER($Q376),ISNUMBER($AL376),$AL376&lt;&gt;0),ROUND($Q376/$AL376*100,1),"")</f>
        <v/>
      </c>
      <c r="AI376" s="48">
        <f>IF(ISNUMBER($S376),IF($S376&lt;=1,"Yes","No"),"n/a")</f>
        <v/>
      </c>
      <c r="AJ376" s="48">
        <f>IF(ISNUMBER($S376),ROUND(MAX(0,MIN(100,100-$S376*2.5-IF(ISNUMBER($T376),$T376,0)*0.12+IF($S376&lt;=1,12,0))),0),"")</f>
        <v/>
      </c>
      <c r="AK376" s="48">
        <f>IF(ISNUMBER($Q376),IF($Q376&gt;=100,20,IF($Q376&gt;=30,10,0)),0)+IF(ISNUMBER($R376),IF($R376&gt;=100,20,0),0)+IF(ISNUMBER($P376),IF($P376&gt;=150,20,IF($P376&gt;=50,12,5)),0)+IF(ISNUMBER($S376),IF($S376&lt;=1,15,0),0)</f>
        <v/>
      </c>
      <c r="AL376" s="48" t="n">
        <v>530</v>
      </c>
      <c r="AM376" s="49" t="n"/>
      <c r="AN376" s="48">
        <f>IF(AND(ISNUMBER($P376),ISNUMBER($AL376),$AL376&lt;&gt;0),IF(OR($P376&gt;180,$P376/$AL376*1000&gt;400),"Over ceiling, confirm SKU","Within"),"n/a")</f>
        <v/>
      </c>
      <c r="AO376" s="51" t="n"/>
      <c r="AP376" s="51" t="n"/>
      <c r="AQ376" s="51" t="n"/>
      <c r="AR376" s="34" t="inlineStr">
        <is>
          <t>Retrieved and cited, see Enrichment Log</t>
        </is>
      </c>
      <c r="AS376" s="34" t="inlineStr">
        <is>
          <t>BLANK -&gt; requires live Amazon.ca capture</t>
        </is>
      </c>
      <c r="AT376" s="34" t="inlineStr">
        <is>
          <t>Unverified commercial data</t>
        </is>
      </c>
    </row>
    <row r="377" ht="28" customHeight="1">
      <c r="A377" s="34" t="inlineStr">
        <is>
          <t>Bai</t>
        </is>
      </c>
      <c r="B377" s="34" t="inlineStr">
        <is>
          <t>Bai Antioxidant Infusion | Ipanema Pomegranate | single 530mL</t>
        </is>
      </c>
      <c r="C377" s="34" t="inlineStr">
        <is>
          <t>3) Functional beverage (still/sparkling)</t>
        </is>
      </c>
      <c r="D377" s="34" t="inlineStr">
        <is>
          <t>530 mL bottle</t>
        </is>
      </c>
      <c r="E377" s="48" t="n">
        <v>1</v>
      </c>
      <c r="F377" s="49" t="n"/>
      <c r="G377" s="50">
        <f>IF(AND(ISNUMBER($F377),ISNUMBER($E377),$E377&lt;&gt;0),$F377/$E377,"")</f>
        <v/>
      </c>
      <c r="H377" s="50">
        <f>IF(AND(ISNUMBER($F377),ISNUMBER($AL377),ISNUMBER($E377),($AL377*$E377)&lt;&gt;0),$F377/($AL377*$E377)*100,"")</f>
        <v/>
      </c>
      <c r="I377" s="51" t="n"/>
      <c r="J377" s="52" t="n"/>
      <c r="K377" s="50">
        <f>IF(AND(ISNUMBER($F377),ISNUMBER($J377)),$F377*(1-$J377),"")</f>
        <v/>
      </c>
      <c r="L377" s="51" t="n"/>
      <c r="M377" s="51" t="n"/>
      <c r="N377" s="50">
        <f>IF(ISNUMBER($F377),($F377-IF(ISNUMBER($AM377),$AM377,0))*(1-IF(ISNUMBER($J377),$J377,0)),"")</f>
        <v/>
      </c>
      <c r="O377" s="34" t="inlineStr">
        <is>
          <t>Ipanema Pomegranate</t>
        </is>
      </c>
      <c r="P377" s="48" t="n">
        <v>55</v>
      </c>
      <c r="Q377" s="48" t="n">
        <v>10</v>
      </c>
      <c r="R377" s="34" t="inlineStr">
        <is>
          <t>Not listed</t>
        </is>
      </c>
      <c r="S377" s="48" t="n">
        <v>1</v>
      </c>
      <c r="T377" s="48" t="n">
        <v>10</v>
      </c>
      <c r="U377" s="34" t="inlineStr">
        <is>
          <t>Erythritol + stevia</t>
        </is>
      </c>
      <c r="V377" s="34" t="inlineStr">
        <is>
          <t>Antioxidants (coffeefruit + white tea), vitamin C, low sugar, low calorie</t>
        </is>
      </c>
      <c r="W377" s="51" t="n"/>
      <c r="X377" s="51" t="n"/>
      <c r="Y377" s="51" t="n"/>
      <c r="Z377" s="51" t="n"/>
      <c r="AA377" s="34" t="inlineStr">
        <is>
          <t>Medium</t>
        </is>
      </c>
      <c r="AB377" s="34" t="inlineStr">
        <is>
          <t>Established low sugar functional flavoured water</t>
        </is>
      </c>
      <c r="AC377" s="34" t="inlineStr">
        <is>
          <t>Antioxidant flavoured water, barely any sugar</t>
        </is>
      </c>
      <c r="AD377" s="34" t="inlineStr">
        <is>
          <t>Flavour with antioxidants and almost no sugar.</t>
        </is>
      </c>
      <c r="AE377" s="51" t="n"/>
      <c r="AF377" s="53">
        <f>IF(AND(ISNUMBER($P377),ISNUMBER($AL377),$AL377&lt;&gt;0),ROUND($P377/$AL377*100,1),"")</f>
        <v/>
      </c>
      <c r="AG377" s="54">
        <f>IF(AND(ISNUMBER($S377),ISNUMBER($AL377),$AL377&lt;&gt;0),ROUND($S377/$AL377*100,2),"")</f>
        <v/>
      </c>
      <c r="AH377" s="53">
        <f>IF(AND(ISNUMBER($Q377),ISNUMBER($AL377),$AL377&lt;&gt;0),ROUND($Q377/$AL377*100,1),"")</f>
        <v/>
      </c>
      <c r="AI377" s="48">
        <f>IF(ISNUMBER($S377),IF($S377&lt;=1,"Yes","No"),"n/a")</f>
        <v/>
      </c>
      <c r="AJ377" s="48">
        <f>IF(ISNUMBER($S377),ROUND(MAX(0,MIN(100,100-$S377*2.5-IF(ISNUMBER($T377),$T377,0)*0.12+IF($S377&lt;=1,12,0))),0),"")</f>
        <v/>
      </c>
      <c r="AK377" s="48">
        <f>IF(ISNUMBER($Q377),IF($Q377&gt;=100,20,IF($Q377&gt;=30,10,0)),0)+IF(ISNUMBER($R377),IF($R377&gt;=100,20,0),0)+IF(ISNUMBER($P377),IF($P377&gt;=150,20,IF($P377&gt;=50,12,5)),0)+IF(ISNUMBER($S377),IF($S377&lt;=1,15,0),0)</f>
        <v/>
      </c>
      <c r="AL377" s="48" t="n">
        <v>530</v>
      </c>
      <c r="AM377" s="49" t="n"/>
      <c r="AN377" s="48">
        <f>IF(AND(ISNUMBER($P377),ISNUMBER($AL377),$AL377&lt;&gt;0),IF(OR($P377&gt;180,$P377/$AL377*1000&gt;400),"Over ceiling, confirm SKU","Within"),"n/a")</f>
        <v/>
      </c>
      <c r="AO377" s="51" t="n"/>
      <c r="AP377" s="51" t="n"/>
      <c r="AQ377" s="51" t="n"/>
      <c r="AR377" s="34" t="inlineStr">
        <is>
          <t>Retrieved and cited, see Enrichment Log</t>
        </is>
      </c>
      <c r="AS377" s="34" t="inlineStr">
        <is>
          <t>BLANK -&gt; requires live Amazon.ca capture</t>
        </is>
      </c>
      <c r="AT377" s="34" t="inlineStr">
        <is>
          <t>Unverified commercial data</t>
        </is>
      </c>
    </row>
    <row r="378" ht="28" customHeight="1">
      <c r="A378" s="34" t="inlineStr">
        <is>
          <t>Bai</t>
        </is>
      </c>
      <c r="B378" s="34" t="inlineStr">
        <is>
          <t>Bai Antioxidant Infusion | Ipanema Pomegranate | 8 pack 530mL</t>
        </is>
      </c>
      <c r="C378" s="34" t="inlineStr">
        <is>
          <t>3) Functional beverage (still/sparkling)</t>
        </is>
      </c>
      <c r="D378" s="34" t="inlineStr">
        <is>
          <t>530 mL bottle</t>
        </is>
      </c>
      <c r="E378" s="48" t="n">
        <v>8</v>
      </c>
      <c r="F378" s="49" t="n"/>
      <c r="G378" s="50">
        <f>IF(AND(ISNUMBER($F378),ISNUMBER($E378),$E378&lt;&gt;0),$F378/$E378,"")</f>
        <v/>
      </c>
      <c r="H378" s="50">
        <f>IF(AND(ISNUMBER($F378),ISNUMBER($AL378),ISNUMBER($E378),($AL378*$E378)&lt;&gt;0),$F378/($AL378*$E378)*100,"")</f>
        <v/>
      </c>
      <c r="I378" s="51" t="n"/>
      <c r="J378" s="52" t="n"/>
      <c r="K378" s="50">
        <f>IF(AND(ISNUMBER($F378),ISNUMBER($J378)),$F378*(1-$J378),"")</f>
        <v/>
      </c>
      <c r="L378" s="51" t="n"/>
      <c r="M378" s="51" t="n"/>
      <c r="N378" s="50">
        <f>IF(ISNUMBER($F378),($F378-IF(ISNUMBER($AM378),$AM378,0))*(1-IF(ISNUMBER($J378),$J378,0)),"")</f>
        <v/>
      </c>
      <c r="O378" s="34" t="inlineStr">
        <is>
          <t>Ipanema Pomegranate</t>
        </is>
      </c>
      <c r="P378" s="48" t="n">
        <v>55</v>
      </c>
      <c r="Q378" s="48" t="n">
        <v>10</v>
      </c>
      <c r="R378" s="34" t="inlineStr">
        <is>
          <t>Not listed</t>
        </is>
      </c>
      <c r="S378" s="48" t="n">
        <v>1</v>
      </c>
      <c r="T378" s="48" t="n">
        <v>10</v>
      </c>
      <c r="U378" s="34" t="inlineStr">
        <is>
          <t>Erythritol + stevia</t>
        </is>
      </c>
      <c r="V378" s="34" t="inlineStr">
        <is>
          <t>Antioxidants (coffeefruit + white tea), vitamin C, low sugar, low calorie</t>
        </is>
      </c>
      <c r="W378" s="51" t="n"/>
      <c r="X378" s="51" t="n"/>
      <c r="Y378" s="51" t="n"/>
      <c r="Z378" s="51" t="n"/>
      <c r="AA378" s="34" t="inlineStr">
        <is>
          <t>Medium</t>
        </is>
      </c>
      <c r="AB378" s="34" t="inlineStr">
        <is>
          <t>Established low sugar functional flavoured water</t>
        </is>
      </c>
      <c r="AC378" s="34" t="inlineStr">
        <is>
          <t>Antioxidant flavoured water, barely any sugar</t>
        </is>
      </c>
      <c r="AD378" s="34" t="inlineStr">
        <is>
          <t>Flavour with antioxidants and almost no sugar.</t>
        </is>
      </c>
      <c r="AE378" s="51" t="n"/>
      <c r="AF378" s="53">
        <f>IF(AND(ISNUMBER($P378),ISNUMBER($AL378),$AL378&lt;&gt;0),ROUND($P378/$AL378*100,1),"")</f>
        <v/>
      </c>
      <c r="AG378" s="54">
        <f>IF(AND(ISNUMBER($S378),ISNUMBER($AL378),$AL378&lt;&gt;0),ROUND($S378/$AL378*100,2),"")</f>
        <v/>
      </c>
      <c r="AH378" s="53">
        <f>IF(AND(ISNUMBER($Q378),ISNUMBER($AL378),$AL378&lt;&gt;0),ROUND($Q378/$AL378*100,1),"")</f>
        <v/>
      </c>
      <c r="AI378" s="48">
        <f>IF(ISNUMBER($S378),IF($S378&lt;=1,"Yes","No"),"n/a")</f>
        <v/>
      </c>
      <c r="AJ378" s="48">
        <f>IF(ISNUMBER($S378),ROUND(MAX(0,MIN(100,100-$S378*2.5-IF(ISNUMBER($T378),$T378,0)*0.12+IF($S378&lt;=1,12,0))),0),"")</f>
        <v/>
      </c>
      <c r="AK378" s="48">
        <f>IF(ISNUMBER($Q378),IF($Q378&gt;=100,20,IF($Q378&gt;=30,10,0)),0)+IF(ISNUMBER($R378),IF($R378&gt;=100,20,0),0)+IF(ISNUMBER($P378),IF($P378&gt;=150,20,IF($P378&gt;=50,12,5)),0)+IF(ISNUMBER($S378),IF($S378&lt;=1,15,0),0)</f>
        <v/>
      </c>
      <c r="AL378" s="48" t="n">
        <v>530</v>
      </c>
      <c r="AM378" s="49" t="n"/>
      <c r="AN378" s="48">
        <f>IF(AND(ISNUMBER($P378),ISNUMBER($AL378),$AL378&lt;&gt;0),IF(OR($P378&gt;180,$P378/$AL378*1000&gt;400),"Over ceiling, confirm SKU","Within"),"n/a")</f>
        <v/>
      </c>
      <c r="AO378" s="51" t="n"/>
      <c r="AP378" s="51" t="n"/>
      <c r="AQ378" s="51" t="n"/>
      <c r="AR378" s="34" t="inlineStr">
        <is>
          <t>Retrieved and cited, see Enrichment Log</t>
        </is>
      </c>
      <c r="AS378" s="34" t="inlineStr">
        <is>
          <t>BLANK -&gt; requires live Amazon.ca capture</t>
        </is>
      </c>
      <c r="AT378" s="34" t="inlineStr">
        <is>
          <t>Unverified commercial data</t>
        </is>
      </c>
    </row>
    <row r="379" ht="28" customHeight="1">
      <c r="A379" s="34" t="inlineStr">
        <is>
          <t>Bai</t>
        </is>
      </c>
      <c r="B379" s="34" t="inlineStr">
        <is>
          <t>Bai Antioxidant Infusion | Ipanema Pomegranate | 12 pack 530mL</t>
        </is>
      </c>
      <c r="C379" s="34" t="inlineStr">
        <is>
          <t>3) Functional beverage (still/sparkling)</t>
        </is>
      </c>
      <c r="D379" s="34" t="inlineStr">
        <is>
          <t>530 mL bottle</t>
        </is>
      </c>
      <c r="E379" s="48" t="n">
        <v>12</v>
      </c>
      <c r="F379" s="49" t="n"/>
      <c r="G379" s="50">
        <f>IF(AND(ISNUMBER($F379),ISNUMBER($E379),$E379&lt;&gt;0),$F379/$E379,"")</f>
        <v/>
      </c>
      <c r="H379" s="50">
        <f>IF(AND(ISNUMBER($F379),ISNUMBER($AL379),ISNUMBER($E379),($AL379*$E379)&lt;&gt;0),$F379/($AL379*$E379)*100,"")</f>
        <v/>
      </c>
      <c r="I379" s="51" t="n"/>
      <c r="J379" s="52" t="n"/>
      <c r="K379" s="50">
        <f>IF(AND(ISNUMBER($F379),ISNUMBER($J379)),$F379*(1-$J379),"")</f>
        <v/>
      </c>
      <c r="L379" s="51" t="n"/>
      <c r="M379" s="51" t="n"/>
      <c r="N379" s="50">
        <f>IF(ISNUMBER($F379),($F379-IF(ISNUMBER($AM379),$AM379,0))*(1-IF(ISNUMBER($J379),$J379,0)),"")</f>
        <v/>
      </c>
      <c r="O379" s="34" t="inlineStr">
        <is>
          <t>Ipanema Pomegranate</t>
        </is>
      </c>
      <c r="P379" s="48" t="n">
        <v>55</v>
      </c>
      <c r="Q379" s="48" t="n">
        <v>10</v>
      </c>
      <c r="R379" s="34" t="inlineStr">
        <is>
          <t>Not listed</t>
        </is>
      </c>
      <c r="S379" s="48" t="n">
        <v>1</v>
      </c>
      <c r="T379" s="48" t="n">
        <v>10</v>
      </c>
      <c r="U379" s="34" t="inlineStr">
        <is>
          <t>Erythritol + stevia</t>
        </is>
      </c>
      <c r="V379" s="34" t="inlineStr">
        <is>
          <t>Antioxidants (coffeefruit + white tea), vitamin C, low sugar, low calorie</t>
        </is>
      </c>
      <c r="W379" s="51" t="n"/>
      <c r="X379" s="51" t="n"/>
      <c r="Y379" s="51" t="n"/>
      <c r="Z379" s="51" t="n"/>
      <c r="AA379" s="34" t="inlineStr">
        <is>
          <t>Medium</t>
        </is>
      </c>
      <c r="AB379" s="34" t="inlineStr">
        <is>
          <t>Established low sugar functional flavoured water</t>
        </is>
      </c>
      <c r="AC379" s="34" t="inlineStr">
        <is>
          <t>Antioxidant flavoured water, barely any sugar</t>
        </is>
      </c>
      <c r="AD379" s="34" t="inlineStr">
        <is>
          <t>Flavour with antioxidants and almost no sugar.</t>
        </is>
      </c>
      <c r="AE379" s="51" t="n"/>
      <c r="AF379" s="53">
        <f>IF(AND(ISNUMBER($P379),ISNUMBER($AL379),$AL379&lt;&gt;0),ROUND($P379/$AL379*100,1),"")</f>
        <v/>
      </c>
      <c r="AG379" s="54">
        <f>IF(AND(ISNUMBER($S379),ISNUMBER($AL379),$AL379&lt;&gt;0),ROUND($S379/$AL379*100,2),"")</f>
        <v/>
      </c>
      <c r="AH379" s="53">
        <f>IF(AND(ISNUMBER($Q379),ISNUMBER($AL379),$AL379&lt;&gt;0),ROUND($Q379/$AL379*100,1),"")</f>
        <v/>
      </c>
      <c r="AI379" s="48">
        <f>IF(ISNUMBER($S379),IF($S379&lt;=1,"Yes","No"),"n/a")</f>
        <v/>
      </c>
      <c r="AJ379" s="48">
        <f>IF(ISNUMBER($S379),ROUND(MAX(0,MIN(100,100-$S379*2.5-IF(ISNUMBER($T379),$T379,0)*0.12+IF($S379&lt;=1,12,0))),0),"")</f>
        <v/>
      </c>
      <c r="AK379" s="48">
        <f>IF(ISNUMBER($Q379),IF($Q379&gt;=100,20,IF($Q379&gt;=30,10,0)),0)+IF(ISNUMBER($R379),IF($R379&gt;=100,20,0),0)+IF(ISNUMBER($P379),IF($P379&gt;=150,20,IF($P379&gt;=50,12,5)),0)+IF(ISNUMBER($S379),IF($S379&lt;=1,15,0),0)</f>
        <v/>
      </c>
      <c r="AL379" s="48" t="n">
        <v>530</v>
      </c>
      <c r="AM379" s="49" t="n"/>
      <c r="AN379" s="48">
        <f>IF(AND(ISNUMBER($P379),ISNUMBER($AL379),$AL379&lt;&gt;0),IF(OR($P379&gt;180,$P379/$AL379*1000&gt;400),"Over ceiling, confirm SKU","Within"),"n/a")</f>
        <v/>
      </c>
      <c r="AO379" s="51" t="n"/>
      <c r="AP379" s="51" t="n"/>
      <c r="AQ379" s="51" t="n"/>
      <c r="AR379" s="34" t="inlineStr">
        <is>
          <t>Retrieved and cited, see Enrichment Log</t>
        </is>
      </c>
      <c r="AS379" s="34" t="inlineStr">
        <is>
          <t>BLANK -&gt; requires live Amazon.ca capture</t>
        </is>
      </c>
      <c r="AT379" s="34" t="inlineStr">
        <is>
          <t>Unverified commercial data</t>
        </is>
      </c>
    </row>
    <row r="380" ht="28" customHeight="1">
      <c r="A380" s="34" t="inlineStr">
        <is>
          <t>Bai</t>
        </is>
      </c>
      <c r="B380" s="34" t="inlineStr">
        <is>
          <t>Bai Antioxidant Infusion | Ipanema Pomegranate | 18 pack 530mL</t>
        </is>
      </c>
      <c r="C380" s="34" t="inlineStr">
        <is>
          <t>3) Functional beverage (still/sparkling)</t>
        </is>
      </c>
      <c r="D380" s="34" t="inlineStr">
        <is>
          <t>530 mL bottle</t>
        </is>
      </c>
      <c r="E380" s="48" t="n">
        <v>18</v>
      </c>
      <c r="F380" s="49" t="n"/>
      <c r="G380" s="50">
        <f>IF(AND(ISNUMBER($F380),ISNUMBER($E380),$E380&lt;&gt;0),$F380/$E380,"")</f>
        <v/>
      </c>
      <c r="H380" s="50">
        <f>IF(AND(ISNUMBER($F380),ISNUMBER($AL380),ISNUMBER($E380),($AL380*$E380)&lt;&gt;0),$F380/($AL380*$E380)*100,"")</f>
        <v/>
      </c>
      <c r="I380" s="51" t="n"/>
      <c r="J380" s="52" t="n"/>
      <c r="K380" s="50">
        <f>IF(AND(ISNUMBER($F380),ISNUMBER($J380)),$F380*(1-$J380),"")</f>
        <v/>
      </c>
      <c r="L380" s="51" t="n"/>
      <c r="M380" s="51" t="n"/>
      <c r="N380" s="50">
        <f>IF(ISNUMBER($F380),($F380-IF(ISNUMBER($AM380),$AM380,0))*(1-IF(ISNUMBER($J380),$J380,0)),"")</f>
        <v/>
      </c>
      <c r="O380" s="34" t="inlineStr">
        <is>
          <t>Ipanema Pomegranate</t>
        </is>
      </c>
      <c r="P380" s="48" t="n">
        <v>55</v>
      </c>
      <c r="Q380" s="48" t="n">
        <v>10</v>
      </c>
      <c r="R380" s="34" t="inlineStr">
        <is>
          <t>Not listed</t>
        </is>
      </c>
      <c r="S380" s="48" t="n">
        <v>1</v>
      </c>
      <c r="T380" s="48" t="n">
        <v>10</v>
      </c>
      <c r="U380" s="34" t="inlineStr">
        <is>
          <t>Erythritol + stevia</t>
        </is>
      </c>
      <c r="V380" s="34" t="inlineStr">
        <is>
          <t>Antioxidants (coffeefruit + white tea), vitamin C, low sugar, low calorie</t>
        </is>
      </c>
      <c r="W380" s="51" t="n"/>
      <c r="X380" s="51" t="n"/>
      <c r="Y380" s="51" t="n"/>
      <c r="Z380" s="51" t="n"/>
      <c r="AA380" s="34" t="inlineStr">
        <is>
          <t>Medium</t>
        </is>
      </c>
      <c r="AB380" s="34" t="inlineStr">
        <is>
          <t>Established low sugar functional flavoured water</t>
        </is>
      </c>
      <c r="AC380" s="34" t="inlineStr">
        <is>
          <t>Antioxidant flavoured water, barely any sugar</t>
        </is>
      </c>
      <c r="AD380" s="34" t="inlineStr">
        <is>
          <t>Flavour with antioxidants and almost no sugar.</t>
        </is>
      </c>
      <c r="AE380" s="51" t="n"/>
      <c r="AF380" s="53">
        <f>IF(AND(ISNUMBER($P380),ISNUMBER($AL380),$AL380&lt;&gt;0),ROUND($P380/$AL380*100,1),"")</f>
        <v/>
      </c>
      <c r="AG380" s="54">
        <f>IF(AND(ISNUMBER($S380),ISNUMBER($AL380),$AL380&lt;&gt;0),ROUND($S380/$AL380*100,2),"")</f>
        <v/>
      </c>
      <c r="AH380" s="53">
        <f>IF(AND(ISNUMBER($Q380),ISNUMBER($AL380),$AL380&lt;&gt;0),ROUND($Q380/$AL380*100,1),"")</f>
        <v/>
      </c>
      <c r="AI380" s="48">
        <f>IF(ISNUMBER($S380),IF($S380&lt;=1,"Yes","No"),"n/a")</f>
        <v/>
      </c>
      <c r="AJ380" s="48">
        <f>IF(ISNUMBER($S380),ROUND(MAX(0,MIN(100,100-$S380*2.5-IF(ISNUMBER($T380),$T380,0)*0.12+IF($S380&lt;=1,12,0))),0),"")</f>
        <v/>
      </c>
      <c r="AK380" s="48">
        <f>IF(ISNUMBER($Q380),IF($Q380&gt;=100,20,IF($Q380&gt;=30,10,0)),0)+IF(ISNUMBER($R380),IF($R380&gt;=100,20,0),0)+IF(ISNUMBER($P380),IF($P380&gt;=150,20,IF($P380&gt;=50,12,5)),0)+IF(ISNUMBER($S380),IF($S380&lt;=1,15,0),0)</f>
        <v/>
      </c>
      <c r="AL380" s="48" t="n">
        <v>530</v>
      </c>
      <c r="AM380" s="49" t="n"/>
      <c r="AN380" s="48">
        <f>IF(AND(ISNUMBER($P380),ISNUMBER($AL380),$AL380&lt;&gt;0),IF(OR($P380&gt;180,$P380/$AL380*1000&gt;400),"Over ceiling, confirm SKU","Within"),"n/a")</f>
        <v/>
      </c>
      <c r="AO380" s="51" t="n"/>
      <c r="AP380" s="51" t="n"/>
      <c r="AQ380" s="51" t="n"/>
      <c r="AR380" s="34" t="inlineStr">
        <is>
          <t>Retrieved and cited, see Enrichment Log</t>
        </is>
      </c>
      <c r="AS380" s="34" t="inlineStr">
        <is>
          <t>BLANK -&gt; requires live Amazon.ca capture</t>
        </is>
      </c>
      <c r="AT380" s="34" t="inlineStr">
        <is>
          <t>Unverified commercial data</t>
        </is>
      </c>
    </row>
    <row r="381" ht="28" customHeight="1">
      <c r="A381" s="34" t="inlineStr">
        <is>
          <t>Bai</t>
        </is>
      </c>
      <c r="B381" s="34" t="inlineStr">
        <is>
          <t>Bai Antioxidant Infusion | Ipanema Pomegranate | 24 pack 530mL</t>
        </is>
      </c>
      <c r="C381" s="34" t="inlineStr">
        <is>
          <t>3) Functional beverage (still/sparkling)</t>
        </is>
      </c>
      <c r="D381" s="34" t="inlineStr">
        <is>
          <t>530 mL bottle</t>
        </is>
      </c>
      <c r="E381" s="48" t="n">
        <v>24</v>
      </c>
      <c r="F381" s="49" t="n"/>
      <c r="G381" s="50">
        <f>IF(AND(ISNUMBER($F381),ISNUMBER($E381),$E381&lt;&gt;0),$F381/$E381,"")</f>
        <v/>
      </c>
      <c r="H381" s="50">
        <f>IF(AND(ISNUMBER($F381),ISNUMBER($AL381),ISNUMBER($E381),($AL381*$E381)&lt;&gt;0),$F381/($AL381*$E381)*100,"")</f>
        <v/>
      </c>
      <c r="I381" s="51" t="n"/>
      <c r="J381" s="52" t="n"/>
      <c r="K381" s="50">
        <f>IF(AND(ISNUMBER($F381),ISNUMBER($J381)),$F381*(1-$J381),"")</f>
        <v/>
      </c>
      <c r="L381" s="51" t="n"/>
      <c r="M381" s="51" t="n"/>
      <c r="N381" s="50">
        <f>IF(ISNUMBER($F381),($F381-IF(ISNUMBER($AM381),$AM381,0))*(1-IF(ISNUMBER($J381),$J381,0)),"")</f>
        <v/>
      </c>
      <c r="O381" s="34" t="inlineStr">
        <is>
          <t>Ipanema Pomegranate</t>
        </is>
      </c>
      <c r="P381" s="48" t="n">
        <v>55</v>
      </c>
      <c r="Q381" s="48" t="n">
        <v>10</v>
      </c>
      <c r="R381" s="34" t="inlineStr">
        <is>
          <t>Not listed</t>
        </is>
      </c>
      <c r="S381" s="48" t="n">
        <v>1</v>
      </c>
      <c r="T381" s="48" t="n">
        <v>10</v>
      </c>
      <c r="U381" s="34" t="inlineStr">
        <is>
          <t>Erythritol + stevia</t>
        </is>
      </c>
      <c r="V381" s="34" t="inlineStr">
        <is>
          <t>Antioxidants (coffeefruit + white tea), vitamin C, low sugar, low calorie</t>
        </is>
      </c>
      <c r="W381" s="51" t="n"/>
      <c r="X381" s="51" t="n"/>
      <c r="Y381" s="51" t="n"/>
      <c r="Z381" s="51" t="n"/>
      <c r="AA381" s="34" t="inlineStr">
        <is>
          <t>Medium</t>
        </is>
      </c>
      <c r="AB381" s="34" t="inlineStr">
        <is>
          <t>Established low sugar functional flavoured water</t>
        </is>
      </c>
      <c r="AC381" s="34" t="inlineStr">
        <is>
          <t>Antioxidant flavoured water, barely any sugar</t>
        </is>
      </c>
      <c r="AD381" s="34" t="inlineStr">
        <is>
          <t>Flavour with antioxidants and almost no sugar.</t>
        </is>
      </c>
      <c r="AE381" s="51" t="n"/>
      <c r="AF381" s="53">
        <f>IF(AND(ISNUMBER($P381),ISNUMBER($AL381),$AL381&lt;&gt;0),ROUND($P381/$AL381*100,1),"")</f>
        <v/>
      </c>
      <c r="AG381" s="54">
        <f>IF(AND(ISNUMBER($S381),ISNUMBER($AL381),$AL381&lt;&gt;0),ROUND($S381/$AL381*100,2),"")</f>
        <v/>
      </c>
      <c r="AH381" s="53">
        <f>IF(AND(ISNUMBER($Q381),ISNUMBER($AL381),$AL381&lt;&gt;0),ROUND($Q381/$AL381*100,1),"")</f>
        <v/>
      </c>
      <c r="AI381" s="48">
        <f>IF(ISNUMBER($S381),IF($S381&lt;=1,"Yes","No"),"n/a")</f>
        <v/>
      </c>
      <c r="AJ381" s="48">
        <f>IF(ISNUMBER($S381),ROUND(MAX(0,MIN(100,100-$S381*2.5-IF(ISNUMBER($T381),$T381,0)*0.12+IF($S381&lt;=1,12,0))),0),"")</f>
        <v/>
      </c>
      <c r="AK381" s="48">
        <f>IF(ISNUMBER($Q381),IF($Q381&gt;=100,20,IF($Q381&gt;=30,10,0)),0)+IF(ISNUMBER($R381),IF($R381&gt;=100,20,0),0)+IF(ISNUMBER($P381),IF($P381&gt;=150,20,IF($P381&gt;=50,12,5)),0)+IF(ISNUMBER($S381),IF($S381&lt;=1,15,0),0)</f>
        <v/>
      </c>
      <c r="AL381" s="48" t="n">
        <v>530</v>
      </c>
      <c r="AM381" s="49" t="n"/>
      <c r="AN381" s="48">
        <f>IF(AND(ISNUMBER($P381),ISNUMBER($AL381),$AL381&lt;&gt;0),IF(OR($P381&gt;180,$P381/$AL381*1000&gt;400),"Over ceiling, confirm SKU","Within"),"n/a")</f>
        <v/>
      </c>
      <c r="AO381" s="51" t="n"/>
      <c r="AP381" s="51" t="n"/>
      <c r="AQ381" s="51" t="n"/>
      <c r="AR381" s="34" t="inlineStr">
        <is>
          <t>Retrieved and cited, see Enrichment Log</t>
        </is>
      </c>
      <c r="AS381" s="34" t="inlineStr">
        <is>
          <t>BLANK -&gt; requires live Amazon.ca capture</t>
        </is>
      </c>
      <c r="AT381" s="34" t="inlineStr">
        <is>
          <t>Unverified commercial data</t>
        </is>
      </c>
    </row>
    <row r="382" ht="28" customHeight="1">
      <c r="A382" s="34" t="inlineStr">
        <is>
          <t>Hint</t>
        </is>
      </c>
      <c r="B382" s="34" t="inlineStr">
        <is>
          <t>Hint Water (fruit infused) | Watermelon | single 473mL</t>
        </is>
      </c>
      <c r="C382" s="34" t="inlineStr">
        <is>
          <t>3) Functional beverage (still/sparkling)</t>
        </is>
      </c>
      <c r="D382" s="34" t="inlineStr">
        <is>
          <t>473 mL bottle</t>
        </is>
      </c>
      <c r="E382" s="48" t="n">
        <v>1</v>
      </c>
      <c r="F382" s="49" t="n"/>
      <c r="G382" s="50">
        <f>IF(AND(ISNUMBER($F382),ISNUMBER($E382),$E382&lt;&gt;0),$F382/$E382,"")</f>
        <v/>
      </c>
      <c r="H382" s="50">
        <f>IF(AND(ISNUMBER($F382),ISNUMBER($AL382),ISNUMBER($E382),($AL382*$E382)&lt;&gt;0),$F382/($AL382*$E382)*100,"")</f>
        <v/>
      </c>
      <c r="I382" s="51" t="n"/>
      <c r="J382" s="52" t="n"/>
      <c r="K382" s="50">
        <f>IF(AND(ISNUMBER($F382),ISNUMBER($J382)),$F382*(1-$J382),"")</f>
        <v/>
      </c>
      <c r="L382" s="51" t="n"/>
      <c r="M382" s="51" t="n"/>
      <c r="N382" s="50">
        <f>IF(ISNUMBER($F382),($F382-IF(ISNUMBER($AM382),$AM382,0))*(1-IF(ISNUMBER($J382),$J382,0)),"")</f>
        <v/>
      </c>
      <c r="O382" s="34" t="inlineStr">
        <is>
          <t>Watermelon</t>
        </is>
      </c>
      <c r="P382" s="48" t="n">
        <v>0</v>
      </c>
      <c r="Q382" s="48" t="n">
        <v>0</v>
      </c>
      <c r="R382" s="34" t="inlineStr">
        <is>
          <t>Not listed</t>
        </is>
      </c>
      <c r="S382" s="48" t="n">
        <v>0</v>
      </c>
      <c r="T382" s="48" t="n">
        <v>0</v>
      </c>
      <c r="U382" s="34" t="inlineStr">
        <is>
          <t>None (fruit essence only)</t>
        </is>
      </c>
      <c r="V382" s="34" t="inlineStr">
        <is>
          <t>Zero sweetener, zero sugar, zero calorie, just fruit essence</t>
        </is>
      </c>
      <c r="W382" s="51" t="n"/>
      <c r="X382" s="51" t="n"/>
      <c r="Y382" s="51" t="n"/>
      <c r="Z382" s="51" t="n"/>
      <c r="AA382" s="34" t="inlineStr">
        <is>
          <t>Medium</t>
        </is>
      </c>
      <c r="AB382" s="34" t="inlineStr">
        <is>
          <t>Leading unsweetened flavoured water</t>
        </is>
      </c>
      <c r="AC382" s="34" t="inlineStr">
        <is>
          <t>Fruit flavoured water with absolutely no sweetener</t>
        </is>
      </c>
      <c r="AD382" s="34" t="inlineStr">
        <is>
          <t>Real fruit essence with zero sweeteners of any kind.</t>
        </is>
      </c>
      <c r="AE382" s="51" t="n"/>
      <c r="AF382" s="53">
        <f>IF(AND(ISNUMBER($P382),ISNUMBER($AL382),$AL382&lt;&gt;0),ROUND($P382/$AL382*100,1),"")</f>
        <v/>
      </c>
      <c r="AG382" s="54">
        <f>IF(AND(ISNUMBER($S382),ISNUMBER($AL382),$AL382&lt;&gt;0),ROUND($S382/$AL382*100,2),"")</f>
        <v/>
      </c>
      <c r="AH382" s="53">
        <f>IF(AND(ISNUMBER($Q382),ISNUMBER($AL382),$AL382&lt;&gt;0),ROUND($Q382/$AL382*100,1),"")</f>
        <v/>
      </c>
      <c r="AI382" s="48">
        <f>IF(ISNUMBER($S382),IF($S382&lt;=1,"Yes","No"),"n/a")</f>
        <v/>
      </c>
      <c r="AJ382" s="48">
        <f>IF(ISNUMBER($S382),ROUND(MAX(0,MIN(100,100-$S382*2.5-IF(ISNUMBER($T382),$T382,0)*0.12+IF($S382&lt;=1,12,0))),0),"")</f>
        <v/>
      </c>
      <c r="AK382" s="48">
        <f>IF(ISNUMBER($Q382),IF($Q382&gt;=100,20,IF($Q382&gt;=30,10,0)),0)+IF(ISNUMBER($R382),IF($R382&gt;=100,20,0),0)+IF(ISNUMBER($P382),IF($P382&gt;=150,20,IF($P382&gt;=50,12,5)),0)+IF(ISNUMBER($S382),IF($S382&lt;=1,15,0),0)</f>
        <v/>
      </c>
      <c r="AL382" s="48" t="n">
        <v>473</v>
      </c>
      <c r="AM382" s="49" t="n"/>
      <c r="AN382" s="48">
        <f>IF(AND(ISNUMBER($P382),ISNUMBER($AL382),$AL382&lt;&gt;0),IF(OR($P382&gt;180,$P382/$AL382*1000&gt;400),"Over ceiling, confirm SKU","Within"),"n/a")</f>
        <v/>
      </c>
      <c r="AO382" s="51" t="n"/>
      <c r="AP382" s="51" t="n"/>
      <c r="AQ382" s="51" t="n"/>
      <c r="AR382" s="34" t="inlineStr">
        <is>
          <t>No enrichment entry, to confirm</t>
        </is>
      </c>
      <c r="AS382" s="34" t="inlineStr">
        <is>
          <t>BLANK -&gt; requires live Amazon.ca capture</t>
        </is>
      </c>
      <c r="AT382" s="34" t="inlineStr">
        <is>
          <t>Unverified commercial data</t>
        </is>
      </c>
    </row>
    <row r="383" ht="28" customHeight="1">
      <c r="A383" s="34" t="inlineStr">
        <is>
          <t>Hint</t>
        </is>
      </c>
      <c r="B383" s="34" t="inlineStr">
        <is>
          <t>Hint Water (fruit infused) | Watermelon | 8 pack 473mL</t>
        </is>
      </c>
      <c r="C383" s="34" t="inlineStr">
        <is>
          <t>3) Functional beverage (still/sparkling)</t>
        </is>
      </c>
      <c r="D383" s="34" t="inlineStr">
        <is>
          <t>473 mL bottle</t>
        </is>
      </c>
      <c r="E383" s="48" t="n">
        <v>8</v>
      </c>
      <c r="F383" s="49" t="n"/>
      <c r="G383" s="50">
        <f>IF(AND(ISNUMBER($F383),ISNUMBER($E383),$E383&lt;&gt;0),$F383/$E383,"")</f>
        <v/>
      </c>
      <c r="H383" s="50">
        <f>IF(AND(ISNUMBER($F383),ISNUMBER($AL383),ISNUMBER($E383),($AL383*$E383)&lt;&gt;0),$F383/($AL383*$E383)*100,"")</f>
        <v/>
      </c>
      <c r="I383" s="51" t="n"/>
      <c r="J383" s="52" t="n"/>
      <c r="K383" s="50">
        <f>IF(AND(ISNUMBER($F383),ISNUMBER($J383)),$F383*(1-$J383),"")</f>
        <v/>
      </c>
      <c r="L383" s="51" t="n"/>
      <c r="M383" s="51" t="n"/>
      <c r="N383" s="50">
        <f>IF(ISNUMBER($F383),($F383-IF(ISNUMBER($AM383),$AM383,0))*(1-IF(ISNUMBER($J383),$J383,0)),"")</f>
        <v/>
      </c>
      <c r="O383" s="34" t="inlineStr">
        <is>
          <t>Watermelon</t>
        </is>
      </c>
      <c r="P383" s="48" t="n">
        <v>0</v>
      </c>
      <c r="Q383" s="48" t="n">
        <v>0</v>
      </c>
      <c r="R383" s="34" t="inlineStr">
        <is>
          <t>Not listed</t>
        </is>
      </c>
      <c r="S383" s="48" t="n">
        <v>0</v>
      </c>
      <c r="T383" s="48" t="n">
        <v>0</v>
      </c>
      <c r="U383" s="34" t="inlineStr">
        <is>
          <t>None (fruit essence only)</t>
        </is>
      </c>
      <c r="V383" s="34" t="inlineStr">
        <is>
          <t>Zero sweetener, zero sugar, zero calorie, just fruit essence</t>
        </is>
      </c>
      <c r="W383" s="51" t="n"/>
      <c r="X383" s="51" t="n"/>
      <c r="Y383" s="51" t="n"/>
      <c r="Z383" s="51" t="n"/>
      <c r="AA383" s="34" t="inlineStr">
        <is>
          <t>Medium</t>
        </is>
      </c>
      <c r="AB383" s="34" t="inlineStr">
        <is>
          <t>Leading unsweetened flavoured water</t>
        </is>
      </c>
      <c r="AC383" s="34" t="inlineStr">
        <is>
          <t>Fruit flavoured water with absolutely no sweetener</t>
        </is>
      </c>
      <c r="AD383" s="34" t="inlineStr">
        <is>
          <t>Real fruit essence with zero sweeteners of any kind.</t>
        </is>
      </c>
      <c r="AE383" s="51" t="n"/>
      <c r="AF383" s="53">
        <f>IF(AND(ISNUMBER($P383),ISNUMBER($AL383),$AL383&lt;&gt;0),ROUND($P383/$AL383*100,1),"")</f>
        <v/>
      </c>
      <c r="AG383" s="54">
        <f>IF(AND(ISNUMBER($S383),ISNUMBER($AL383),$AL383&lt;&gt;0),ROUND($S383/$AL383*100,2),"")</f>
        <v/>
      </c>
      <c r="AH383" s="53">
        <f>IF(AND(ISNUMBER($Q383),ISNUMBER($AL383),$AL383&lt;&gt;0),ROUND($Q383/$AL383*100,1),"")</f>
        <v/>
      </c>
      <c r="AI383" s="48">
        <f>IF(ISNUMBER($S383),IF($S383&lt;=1,"Yes","No"),"n/a")</f>
        <v/>
      </c>
      <c r="AJ383" s="48">
        <f>IF(ISNUMBER($S383),ROUND(MAX(0,MIN(100,100-$S383*2.5-IF(ISNUMBER($T383),$T383,0)*0.12+IF($S383&lt;=1,12,0))),0),"")</f>
        <v/>
      </c>
      <c r="AK383" s="48">
        <f>IF(ISNUMBER($Q383),IF($Q383&gt;=100,20,IF($Q383&gt;=30,10,0)),0)+IF(ISNUMBER($R383),IF($R383&gt;=100,20,0),0)+IF(ISNUMBER($P383),IF($P383&gt;=150,20,IF($P383&gt;=50,12,5)),0)+IF(ISNUMBER($S383),IF($S383&lt;=1,15,0),0)</f>
        <v/>
      </c>
      <c r="AL383" s="48" t="n">
        <v>473</v>
      </c>
      <c r="AM383" s="49" t="n"/>
      <c r="AN383" s="48">
        <f>IF(AND(ISNUMBER($P383),ISNUMBER($AL383),$AL383&lt;&gt;0),IF(OR($P383&gt;180,$P383/$AL383*1000&gt;400),"Over ceiling, confirm SKU","Within"),"n/a")</f>
        <v/>
      </c>
      <c r="AO383" s="51" t="n"/>
      <c r="AP383" s="51" t="n"/>
      <c r="AQ383" s="51" t="n"/>
      <c r="AR383" s="34" t="inlineStr">
        <is>
          <t>No enrichment entry, to confirm</t>
        </is>
      </c>
      <c r="AS383" s="34" t="inlineStr">
        <is>
          <t>BLANK -&gt; requires live Amazon.ca capture</t>
        </is>
      </c>
      <c r="AT383" s="34" t="inlineStr">
        <is>
          <t>Unverified commercial data</t>
        </is>
      </c>
    </row>
    <row r="384" ht="28" customHeight="1">
      <c r="A384" s="34" t="inlineStr">
        <is>
          <t>Hint</t>
        </is>
      </c>
      <c r="B384" s="34" t="inlineStr">
        <is>
          <t>Hint Water (fruit infused) | Watermelon | 12 pack 473mL</t>
        </is>
      </c>
      <c r="C384" s="34" t="inlineStr">
        <is>
          <t>3) Functional beverage (still/sparkling)</t>
        </is>
      </c>
      <c r="D384" s="34" t="inlineStr">
        <is>
          <t>473 mL bottle</t>
        </is>
      </c>
      <c r="E384" s="48" t="n">
        <v>12</v>
      </c>
      <c r="F384" s="49" t="n"/>
      <c r="G384" s="50">
        <f>IF(AND(ISNUMBER($F384),ISNUMBER($E384),$E384&lt;&gt;0),$F384/$E384,"")</f>
        <v/>
      </c>
      <c r="H384" s="50">
        <f>IF(AND(ISNUMBER($F384),ISNUMBER($AL384),ISNUMBER($E384),($AL384*$E384)&lt;&gt;0),$F384/($AL384*$E384)*100,"")</f>
        <v/>
      </c>
      <c r="I384" s="51" t="n"/>
      <c r="J384" s="52" t="n"/>
      <c r="K384" s="50">
        <f>IF(AND(ISNUMBER($F384),ISNUMBER($J384)),$F384*(1-$J384),"")</f>
        <v/>
      </c>
      <c r="L384" s="51" t="n"/>
      <c r="M384" s="51" t="n"/>
      <c r="N384" s="50">
        <f>IF(ISNUMBER($F384),($F384-IF(ISNUMBER($AM384),$AM384,0))*(1-IF(ISNUMBER($J384),$J384,0)),"")</f>
        <v/>
      </c>
      <c r="O384" s="34" t="inlineStr">
        <is>
          <t>Watermelon</t>
        </is>
      </c>
      <c r="P384" s="48" t="n">
        <v>0</v>
      </c>
      <c r="Q384" s="48" t="n">
        <v>0</v>
      </c>
      <c r="R384" s="34" t="inlineStr">
        <is>
          <t>Not listed</t>
        </is>
      </c>
      <c r="S384" s="48" t="n">
        <v>0</v>
      </c>
      <c r="T384" s="48" t="n">
        <v>0</v>
      </c>
      <c r="U384" s="34" t="inlineStr">
        <is>
          <t>None (fruit essence only)</t>
        </is>
      </c>
      <c r="V384" s="34" t="inlineStr">
        <is>
          <t>Zero sweetener, zero sugar, zero calorie, just fruit essence</t>
        </is>
      </c>
      <c r="W384" s="51" t="n"/>
      <c r="X384" s="51" t="n"/>
      <c r="Y384" s="51" t="n"/>
      <c r="Z384" s="51" t="n"/>
      <c r="AA384" s="34" t="inlineStr">
        <is>
          <t>Medium</t>
        </is>
      </c>
      <c r="AB384" s="34" t="inlineStr">
        <is>
          <t>Leading unsweetened flavoured water</t>
        </is>
      </c>
      <c r="AC384" s="34" t="inlineStr">
        <is>
          <t>Fruit flavoured water with absolutely no sweetener</t>
        </is>
      </c>
      <c r="AD384" s="34" t="inlineStr">
        <is>
          <t>Real fruit essence with zero sweeteners of any kind.</t>
        </is>
      </c>
      <c r="AE384" s="51" t="n"/>
      <c r="AF384" s="53">
        <f>IF(AND(ISNUMBER($P384),ISNUMBER($AL384),$AL384&lt;&gt;0),ROUND($P384/$AL384*100,1),"")</f>
        <v/>
      </c>
      <c r="AG384" s="54">
        <f>IF(AND(ISNUMBER($S384),ISNUMBER($AL384),$AL384&lt;&gt;0),ROUND($S384/$AL384*100,2),"")</f>
        <v/>
      </c>
      <c r="AH384" s="53">
        <f>IF(AND(ISNUMBER($Q384),ISNUMBER($AL384),$AL384&lt;&gt;0),ROUND($Q384/$AL384*100,1),"")</f>
        <v/>
      </c>
      <c r="AI384" s="48">
        <f>IF(ISNUMBER($S384),IF($S384&lt;=1,"Yes","No"),"n/a")</f>
        <v/>
      </c>
      <c r="AJ384" s="48">
        <f>IF(ISNUMBER($S384),ROUND(MAX(0,MIN(100,100-$S384*2.5-IF(ISNUMBER($T384),$T384,0)*0.12+IF($S384&lt;=1,12,0))),0),"")</f>
        <v/>
      </c>
      <c r="AK384" s="48">
        <f>IF(ISNUMBER($Q384),IF($Q384&gt;=100,20,IF($Q384&gt;=30,10,0)),0)+IF(ISNUMBER($R384),IF($R384&gt;=100,20,0),0)+IF(ISNUMBER($P384),IF($P384&gt;=150,20,IF($P384&gt;=50,12,5)),0)+IF(ISNUMBER($S384),IF($S384&lt;=1,15,0),0)</f>
        <v/>
      </c>
      <c r="AL384" s="48" t="n">
        <v>473</v>
      </c>
      <c r="AM384" s="49" t="n"/>
      <c r="AN384" s="48">
        <f>IF(AND(ISNUMBER($P384),ISNUMBER($AL384),$AL384&lt;&gt;0),IF(OR($P384&gt;180,$P384/$AL384*1000&gt;400),"Over ceiling, confirm SKU","Within"),"n/a")</f>
        <v/>
      </c>
      <c r="AO384" s="51" t="n"/>
      <c r="AP384" s="51" t="n"/>
      <c r="AQ384" s="51" t="n"/>
      <c r="AR384" s="34" t="inlineStr">
        <is>
          <t>No enrichment entry, to confirm</t>
        </is>
      </c>
      <c r="AS384" s="34" t="inlineStr">
        <is>
          <t>BLANK -&gt; requires live Amazon.ca capture</t>
        </is>
      </c>
      <c r="AT384" s="34" t="inlineStr">
        <is>
          <t>Unverified commercial data</t>
        </is>
      </c>
    </row>
    <row r="385" ht="28" customHeight="1">
      <c r="A385" s="34" t="inlineStr">
        <is>
          <t>Hint</t>
        </is>
      </c>
      <c r="B385" s="34" t="inlineStr">
        <is>
          <t>Hint Water (fruit infused) | Watermelon | 18 pack 473mL</t>
        </is>
      </c>
      <c r="C385" s="34" t="inlineStr">
        <is>
          <t>3) Functional beverage (still/sparkling)</t>
        </is>
      </c>
      <c r="D385" s="34" t="inlineStr">
        <is>
          <t>473 mL bottle</t>
        </is>
      </c>
      <c r="E385" s="48" t="n">
        <v>18</v>
      </c>
      <c r="F385" s="49" t="n"/>
      <c r="G385" s="50">
        <f>IF(AND(ISNUMBER($F385),ISNUMBER($E385),$E385&lt;&gt;0),$F385/$E385,"")</f>
        <v/>
      </c>
      <c r="H385" s="50">
        <f>IF(AND(ISNUMBER($F385),ISNUMBER($AL385),ISNUMBER($E385),($AL385*$E385)&lt;&gt;0),$F385/($AL385*$E385)*100,"")</f>
        <v/>
      </c>
      <c r="I385" s="51" t="n"/>
      <c r="J385" s="52" t="n"/>
      <c r="K385" s="50">
        <f>IF(AND(ISNUMBER($F385),ISNUMBER($J385)),$F385*(1-$J385),"")</f>
        <v/>
      </c>
      <c r="L385" s="51" t="n"/>
      <c r="M385" s="51" t="n"/>
      <c r="N385" s="50">
        <f>IF(ISNUMBER($F385),($F385-IF(ISNUMBER($AM385),$AM385,0))*(1-IF(ISNUMBER($J385),$J385,0)),"")</f>
        <v/>
      </c>
      <c r="O385" s="34" t="inlineStr">
        <is>
          <t>Watermelon</t>
        </is>
      </c>
      <c r="P385" s="48" t="n">
        <v>0</v>
      </c>
      <c r="Q385" s="48" t="n">
        <v>0</v>
      </c>
      <c r="R385" s="34" t="inlineStr">
        <is>
          <t>Not listed</t>
        </is>
      </c>
      <c r="S385" s="48" t="n">
        <v>0</v>
      </c>
      <c r="T385" s="48" t="n">
        <v>0</v>
      </c>
      <c r="U385" s="34" t="inlineStr">
        <is>
          <t>None (fruit essence only)</t>
        </is>
      </c>
      <c r="V385" s="34" t="inlineStr">
        <is>
          <t>Zero sweetener, zero sugar, zero calorie, just fruit essence</t>
        </is>
      </c>
      <c r="W385" s="51" t="n"/>
      <c r="X385" s="51" t="n"/>
      <c r="Y385" s="51" t="n"/>
      <c r="Z385" s="51" t="n"/>
      <c r="AA385" s="34" t="inlineStr">
        <is>
          <t>Medium</t>
        </is>
      </c>
      <c r="AB385" s="34" t="inlineStr">
        <is>
          <t>Leading unsweetened flavoured water</t>
        </is>
      </c>
      <c r="AC385" s="34" t="inlineStr">
        <is>
          <t>Fruit flavoured water with absolutely no sweetener</t>
        </is>
      </c>
      <c r="AD385" s="34" t="inlineStr">
        <is>
          <t>Real fruit essence with zero sweeteners of any kind.</t>
        </is>
      </c>
      <c r="AE385" s="51" t="n"/>
      <c r="AF385" s="53">
        <f>IF(AND(ISNUMBER($P385),ISNUMBER($AL385),$AL385&lt;&gt;0),ROUND($P385/$AL385*100,1),"")</f>
        <v/>
      </c>
      <c r="AG385" s="54">
        <f>IF(AND(ISNUMBER($S385),ISNUMBER($AL385),$AL385&lt;&gt;0),ROUND($S385/$AL385*100,2),"")</f>
        <v/>
      </c>
      <c r="AH385" s="53">
        <f>IF(AND(ISNUMBER($Q385),ISNUMBER($AL385),$AL385&lt;&gt;0),ROUND($Q385/$AL385*100,1),"")</f>
        <v/>
      </c>
      <c r="AI385" s="48">
        <f>IF(ISNUMBER($S385),IF($S385&lt;=1,"Yes","No"),"n/a")</f>
        <v/>
      </c>
      <c r="AJ385" s="48">
        <f>IF(ISNUMBER($S385),ROUND(MAX(0,MIN(100,100-$S385*2.5-IF(ISNUMBER($T385),$T385,0)*0.12+IF($S385&lt;=1,12,0))),0),"")</f>
        <v/>
      </c>
      <c r="AK385" s="48">
        <f>IF(ISNUMBER($Q385),IF($Q385&gt;=100,20,IF($Q385&gt;=30,10,0)),0)+IF(ISNUMBER($R385),IF($R385&gt;=100,20,0),0)+IF(ISNUMBER($P385),IF($P385&gt;=150,20,IF($P385&gt;=50,12,5)),0)+IF(ISNUMBER($S385),IF($S385&lt;=1,15,0),0)</f>
        <v/>
      </c>
      <c r="AL385" s="48" t="n">
        <v>473</v>
      </c>
      <c r="AM385" s="49" t="n"/>
      <c r="AN385" s="48">
        <f>IF(AND(ISNUMBER($P385),ISNUMBER($AL385),$AL385&lt;&gt;0),IF(OR($P385&gt;180,$P385/$AL385*1000&gt;400),"Over ceiling, confirm SKU","Within"),"n/a")</f>
        <v/>
      </c>
      <c r="AO385" s="51" t="n"/>
      <c r="AP385" s="51" t="n"/>
      <c r="AQ385" s="51" t="n"/>
      <c r="AR385" s="34" t="inlineStr">
        <is>
          <t>No enrichment entry, to confirm</t>
        </is>
      </c>
      <c r="AS385" s="34" t="inlineStr">
        <is>
          <t>BLANK -&gt; requires live Amazon.ca capture</t>
        </is>
      </c>
      <c r="AT385" s="34" t="inlineStr">
        <is>
          <t>Unverified commercial data</t>
        </is>
      </c>
    </row>
    <row r="386" ht="28" customHeight="1">
      <c r="A386" s="34" t="inlineStr">
        <is>
          <t>Hint</t>
        </is>
      </c>
      <c r="B386" s="34" t="inlineStr">
        <is>
          <t>Hint Water (fruit infused) | Watermelon | 24 pack 473mL</t>
        </is>
      </c>
      <c r="C386" s="34" t="inlineStr">
        <is>
          <t>3) Functional beverage (still/sparkling)</t>
        </is>
      </c>
      <c r="D386" s="34" t="inlineStr">
        <is>
          <t>473 mL bottle</t>
        </is>
      </c>
      <c r="E386" s="48" t="n">
        <v>24</v>
      </c>
      <c r="F386" s="49" t="n"/>
      <c r="G386" s="50">
        <f>IF(AND(ISNUMBER($F386),ISNUMBER($E386),$E386&lt;&gt;0),$F386/$E386,"")</f>
        <v/>
      </c>
      <c r="H386" s="50">
        <f>IF(AND(ISNUMBER($F386),ISNUMBER($AL386),ISNUMBER($E386),($AL386*$E386)&lt;&gt;0),$F386/($AL386*$E386)*100,"")</f>
        <v/>
      </c>
      <c r="I386" s="51" t="n"/>
      <c r="J386" s="52" t="n"/>
      <c r="K386" s="50">
        <f>IF(AND(ISNUMBER($F386),ISNUMBER($J386)),$F386*(1-$J386),"")</f>
        <v/>
      </c>
      <c r="L386" s="51" t="n"/>
      <c r="M386" s="51" t="n"/>
      <c r="N386" s="50">
        <f>IF(ISNUMBER($F386),($F386-IF(ISNUMBER($AM386),$AM386,0))*(1-IF(ISNUMBER($J386),$J386,0)),"")</f>
        <v/>
      </c>
      <c r="O386" s="34" t="inlineStr">
        <is>
          <t>Watermelon</t>
        </is>
      </c>
      <c r="P386" s="48" t="n">
        <v>0</v>
      </c>
      <c r="Q386" s="48" t="n">
        <v>0</v>
      </c>
      <c r="R386" s="34" t="inlineStr">
        <is>
          <t>Not listed</t>
        </is>
      </c>
      <c r="S386" s="48" t="n">
        <v>0</v>
      </c>
      <c r="T386" s="48" t="n">
        <v>0</v>
      </c>
      <c r="U386" s="34" t="inlineStr">
        <is>
          <t>None (fruit essence only)</t>
        </is>
      </c>
      <c r="V386" s="34" t="inlineStr">
        <is>
          <t>Zero sweetener, zero sugar, zero calorie, just fruit essence</t>
        </is>
      </c>
      <c r="W386" s="51" t="n"/>
      <c r="X386" s="51" t="n"/>
      <c r="Y386" s="51" t="n"/>
      <c r="Z386" s="51" t="n"/>
      <c r="AA386" s="34" t="inlineStr">
        <is>
          <t>Medium</t>
        </is>
      </c>
      <c r="AB386" s="34" t="inlineStr">
        <is>
          <t>Leading unsweetened flavoured water</t>
        </is>
      </c>
      <c r="AC386" s="34" t="inlineStr">
        <is>
          <t>Fruit flavoured water with absolutely no sweetener</t>
        </is>
      </c>
      <c r="AD386" s="34" t="inlineStr">
        <is>
          <t>Real fruit essence with zero sweeteners of any kind.</t>
        </is>
      </c>
      <c r="AE386" s="51" t="n"/>
      <c r="AF386" s="53">
        <f>IF(AND(ISNUMBER($P386),ISNUMBER($AL386),$AL386&lt;&gt;0),ROUND($P386/$AL386*100,1),"")</f>
        <v/>
      </c>
      <c r="AG386" s="54">
        <f>IF(AND(ISNUMBER($S386),ISNUMBER($AL386),$AL386&lt;&gt;0),ROUND($S386/$AL386*100,2),"")</f>
        <v/>
      </c>
      <c r="AH386" s="53">
        <f>IF(AND(ISNUMBER($Q386),ISNUMBER($AL386),$AL386&lt;&gt;0),ROUND($Q386/$AL386*100,1),"")</f>
        <v/>
      </c>
      <c r="AI386" s="48">
        <f>IF(ISNUMBER($S386),IF($S386&lt;=1,"Yes","No"),"n/a")</f>
        <v/>
      </c>
      <c r="AJ386" s="48">
        <f>IF(ISNUMBER($S386),ROUND(MAX(0,MIN(100,100-$S386*2.5-IF(ISNUMBER($T386),$T386,0)*0.12+IF($S386&lt;=1,12,0))),0),"")</f>
        <v/>
      </c>
      <c r="AK386" s="48">
        <f>IF(ISNUMBER($Q386),IF($Q386&gt;=100,20,IF($Q386&gt;=30,10,0)),0)+IF(ISNUMBER($R386),IF($R386&gt;=100,20,0),0)+IF(ISNUMBER($P386),IF($P386&gt;=150,20,IF($P386&gt;=50,12,5)),0)+IF(ISNUMBER($S386),IF($S386&lt;=1,15,0),0)</f>
        <v/>
      </c>
      <c r="AL386" s="48" t="n">
        <v>473</v>
      </c>
      <c r="AM386" s="49" t="n"/>
      <c r="AN386" s="48">
        <f>IF(AND(ISNUMBER($P386),ISNUMBER($AL386),$AL386&lt;&gt;0),IF(OR($P386&gt;180,$P386/$AL386*1000&gt;400),"Over ceiling, confirm SKU","Within"),"n/a")</f>
        <v/>
      </c>
      <c r="AO386" s="51" t="n"/>
      <c r="AP386" s="51" t="n"/>
      <c r="AQ386" s="51" t="n"/>
      <c r="AR386" s="34" t="inlineStr">
        <is>
          <t>No enrichment entry, to confirm</t>
        </is>
      </c>
      <c r="AS386" s="34" t="inlineStr">
        <is>
          <t>BLANK -&gt; requires live Amazon.ca capture</t>
        </is>
      </c>
      <c r="AT386" s="34" t="inlineStr">
        <is>
          <t>Unverified commercial data</t>
        </is>
      </c>
    </row>
    <row r="387" ht="28" customHeight="1">
      <c r="A387" s="34" t="inlineStr">
        <is>
          <t>Hint</t>
        </is>
      </c>
      <c r="B387" s="34" t="inlineStr">
        <is>
          <t>Hint Water (fruit infused) | Blackberry | single 473mL</t>
        </is>
      </c>
      <c r="C387" s="34" t="inlineStr">
        <is>
          <t>3) Functional beverage (still/sparkling)</t>
        </is>
      </c>
      <c r="D387" s="34" t="inlineStr">
        <is>
          <t>473 mL bottle</t>
        </is>
      </c>
      <c r="E387" s="48" t="n">
        <v>1</v>
      </c>
      <c r="F387" s="49" t="n"/>
      <c r="G387" s="50">
        <f>IF(AND(ISNUMBER($F387),ISNUMBER($E387),$E387&lt;&gt;0),$F387/$E387,"")</f>
        <v/>
      </c>
      <c r="H387" s="50">
        <f>IF(AND(ISNUMBER($F387),ISNUMBER($AL387),ISNUMBER($E387),($AL387*$E387)&lt;&gt;0),$F387/($AL387*$E387)*100,"")</f>
        <v/>
      </c>
      <c r="I387" s="51" t="n"/>
      <c r="J387" s="52" t="n"/>
      <c r="K387" s="50">
        <f>IF(AND(ISNUMBER($F387),ISNUMBER($J387)),$F387*(1-$J387),"")</f>
        <v/>
      </c>
      <c r="L387" s="51" t="n"/>
      <c r="M387" s="51" t="n"/>
      <c r="N387" s="50">
        <f>IF(ISNUMBER($F387),($F387-IF(ISNUMBER($AM387),$AM387,0))*(1-IF(ISNUMBER($J387),$J387,0)),"")</f>
        <v/>
      </c>
      <c r="O387" s="34" t="inlineStr">
        <is>
          <t>Blackberry</t>
        </is>
      </c>
      <c r="P387" s="48" t="n">
        <v>0</v>
      </c>
      <c r="Q387" s="48" t="n">
        <v>0</v>
      </c>
      <c r="R387" s="34" t="inlineStr">
        <is>
          <t>Not listed</t>
        </is>
      </c>
      <c r="S387" s="48" t="n">
        <v>0</v>
      </c>
      <c r="T387" s="48" t="n">
        <v>0</v>
      </c>
      <c r="U387" s="34" t="inlineStr">
        <is>
          <t>None (fruit essence only)</t>
        </is>
      </c>
      <c r="V387" s="34" t="inlineStr">
        <is>
          <t>Zero sweetener, zero sugar, zero calorie, just fruit essence</t>
        </is>
      </c>
      <c r="W387" s="51" t="n"/>
      <c r="X387" s="51" t="n"/>
      <c r="Y387" s="51" t="n"/>
      <c r="Z387" s="51" t="n"/>
      <c r="AA387" s="34" t="inlineStr">
        <is>
          <t>Medium</t>
        </is>
      </c>
      <c r="AB387" s="34" t="inlineStr">
        <is>
          <t>Leading unsweetened flavoured water</t>
        </is>
      </c>
      <c r="AC387" s="34" t="inlineStr">
        <is>
          <t>Fruit flavoured water with absolutely no sweetener</t>
        </is>
      </c>
      <c r="AD387" s="34" t="inlineStr">
        <is>
          <t>Real fruit essence with zero sweeteners of any kind.</t>
        </is>
      </c>
      <c r="AE387" s="51" t="n"/>
      <c r="AF387" s="53">
        <f>IF(AND(ISNUMBER($P387),ISNUMBER($AL387),$AL387&lt;&gt;0),ROUND($P387/$AL387*100,1),"")</f>
        <v/>
      </c>
      <c r="AG387" s="54">
        <f>IF(AND(ISNUMBER($S387),ISNUMBER($AL387),$AL387&lt;&gt;0),ROUND($S387/$AL387*100,2),"")</f>
        <v/>
      </c>
      <c r="AH387" s="53">
        <f>IF(AND(ISNUMBER($Q387),ISNUMBER($AL387),$AL387&lt;&gt;0),ROUND($Q387/$AL387*100,1),"")</f>
        <v/>
      </c>
      <c r="AI387" s="48">
        <f>IF(ISNUMBER($S387),IF($S387&lt;=1,"Yes","No"),"n/a")</f>
        <v/>
      </c>
      <c r="AJ387" s="48">
        <f>IF(ISNUMBER($S387),ROUND(MAX(0,MIN(100,100-$S387*2.5-IF(ISNUMBER($T387),$T387,0)*0.12+IF($S387&lt;=1,12,0))),0),"")</f>
        <v/>
      </c>
      <c r="AK387" s="48">
        <f>IF(ISNUMBER($Q387),IF($Q387&gt;=100,20,IF($Q387&gt;=30,10,0)),0)+IF(ISNUMBER($R387),IF($R387&gt;=100,20,0),0)+IF(ISNUMBER($P387),IF($P387&gt;=150,20,IF($P387&gt;=50,12,5)),0)+IF(ISNUMBER($S387),IF($S387&lt;=1,15,0),0)</f>
        <v/>
      </c>
      <c r="AL387" s="48" t="n">
        <v>473</v>
      </c>
      <c r="AM387" s="49" t="n"/>
      <c r="AN387" s="48">
        <f>IF(AND(ISNUMBER($P387),ISNUMBER($AL387),$AL387&lt;&gt;0),IF(OR($P387&gt;180,$P387/$AL387*1000&gt;400),"Over ceiling, confirm SKU","Within"),"n/a")</f>
        <v/>
      </c>
      <c r="AO387" s="51" t="n"/>
      <c r="AP387" s="51" t="n"/>
      <c r="AQ387" s="51" t="n"/>
      <c r="AR387" s="34" t="inlineStr">
        <is>
          <t>No enrichment entry, to confirm</t>
        </is>
      </c>
      <c r="AS387" s="34" t="inlineStr">
        <is>
          <t>BLANK -&gt; requires live Amazon.ca capture</t>
        </is>
      </c>
      <c r="AT387" s="34" t="inlineStr">
        <is>
          <t>Unverified commercial data</t>
        </is>
      </c>
    </row>
    <row r="388" ht="28" customHeight="1">
      <c r="A388" s="34" t="inlineStr">
        <is>
          <t>Hint</t>
        </is>
      </c>
      <c r="B388" s="34" t="inlineStr">
        <is>
          <t>Hint Water (fruit infused) | Blackberry | 8 pack 473mL</t>
        </is>
      </c>
      <c r="C388" s="34" t="inlineStr">
        <is>
          <t>3) Functional beverage (still/sparkling)</t>
        </is>
      </c>
      <c r="D388" s="34" t="inlineStr">
        <is>
          <t>473 mL bottle</t>
        </is>
      </c>
      <c r="E388" s="48" t="n">
        <v>8</v>
      </c>
      <c r="F388" s="49" t="n"/>
      <c r="G388" s="50">
        <f>IF(AND(ISNUMBER($F388),ISNUMBER($E388),$E388&lt;&gt;0),$F388/$E388,"")</f>
        <v/>
      </c>
      <c r="H388" s="50">
        <f>IF(AND(ISNUMBER($F388),ISNUMBER($AL388),ISNUMBER($E388),($AL388*$E388)&lt;&gt;0),$F388/($AL388*$E388)*100,"")</f>
        <v/>
      </c>
      <c r="I388" s="51" t="n"/>
      <c r="J388" s="52" t="n"/>
      <c r="K388" s="50">
        <f>IF(AND(ISNUMBER($F388),ISNUMBER($J388)),$F388*(1-$J388),"")</f>
        <v/>
      </c>
      <c r="L388" s="51" t="n"/>
      <c r="M388" s="51" t="n"/>
      <c r="N388" s="50">
        <f>IF(ISNUMBER($F388),($F388-IF(ISNUMBER($AM388),$AM388,0))*(1-IF(ISNUMBER($J388),$J388,0)),"")</f>
        <v/>
      </c>
      <c r="O388" s="34" t="inlineStr">
        <is>
          <t>Blackberry</t>
        </is>
      </c>
      <c r="P388" s="48" t="n">
        <v>0</v>
      </c>
      <c r="Q388" s="48" t="n">
        <v>0</v>
      </c>
      <c r="R388" s="34" t="inlineStr">
        <is>
          <t>Not listed</t>
        </is>
      </c>
      <c r="S388" s="48" t="n">
        <v>0</v>
      </c>
      <c r="T388" s="48" t="n">
        <v>0</v>
      </c>
      <c r="U388" s="34" t="inlineStr">
        <is>
          <t>None (fruit essence only)</t>
        </is>
      </c>
      <c r="V388" s="34" t="inlineStr">
        <is>
          <t>Zero sweetener, zero sugar, zero calorie, just fruit essence</t>
        </is>
      </c>
      <c r="W388" s="51" t="n"/>
      <c r="X388" s="51" t="n"/>
      <c r="Y388" s="51" t="n"/>
      <c r="Z388" s="51" t="n"/>
      <c r="AA388" s="34" t="inlineStr">
        <is>
          <t>Medium</t>
        </is>
      </c>
      <c r="AB388" s="34" t="inlineStr">
        <is>
          <t>Leading unsweetened flavoured water</t>
        </is>
      </c>
      <c r="AC388" s="34" t="inlineStr">
        <is>
          <t>Fruit flavoured water with absolutely no sweetener</t>
        </is>
      </c>
      <c r="AD388" s="34" t="inlineStr">
        <is>
          <t>Real fruit essence with zero sweeteners of any kind.</t>
        </is>
      </c>
      <c r="AE388" s="51" t="n"/>
      <c r="AF388" s="53">
        <f>IF(AND(ISNUMBER($P388),ISNUMBER($AL388),$AL388&lt;&gt;0),ROUND($P388/$AL388*100,1),"")</f>
        <v/>
      </c>
      <c r="AG388" s="54">
        <f>IF(AND(ISNUMBER($S388),ISNUMBER($AL388),$AL388&lt;&gt;0),ROUND($S388/$AL388*100,2),"")</f>
        <v/>
      </c>
      <c r="AH388" s="53">
        <f>IF(AND(ISNUMBER($Q388),ISNUMBER($AL388),$AL388&lt;&gt;0),ROUND($Q388/$AL388*100,1),"")</f>
        <v/>
      </c>
      <c r="AI388" s="48">
        <f>IF(ISNUMBER($S388),IF($S388&lt;=1,"Yes","No"),"n/a")</f>
        <v/>
      </c>
      <c r="AJ388" s="48">
        <f>IF(ISNUMBER($S388),ROUND(MAX(0,MIN(100,100-$S388*2.5-IF(ISNUMBER($T388),$T388,0)*0.12+IF($S388&lt;=1,12,0))),0),"")</f>
        <v/>
      </c>
      <c r="AK388" s="48">
        <f>IF(ISNUMBER($Q388),IF($Q388&gt;=100,20,IF($Q388&gt;=30,10,0)),0)+IF(ISNUMBER($R388),IF($R388&gt;=100,20,0),0)+IF(ISNUMBER($P388),IF($P388&gt;=150,20,IF($P388&gt;=50,12,5)),0)+IF(ISNUMBER($S388),IF($S388&lt;=1,15,0),0)</f>
        <v/>
      </c>
      <c r="AL388" s="48" t="n">
        <v>473</v>
      </c>
      <c r="AM388" s="49" t="n"/>
      <c r="AN388" s="48">
        <f>IF(AND(ISNUMBER($P388),ISNUMBER($AL388),$AL388&lt;&gt;0),IF(OR($P388&gt;180,$P388/$AL388*1000&gt;400),"Over ceiling, confirm SKU","Within"),"n/a")</f>
        <v/>
      </c>
      <c r="AO388" s="51" t="n"/>
      <c r="AP388" s="51" t="n"/>
      <c r="AQ388" s="51" t="n"/>
      <c r="AR388" s="34" t="inlineStr">
        <is>
          <t>No enrichment entry, to confirm</t>
        </is>
      </c>
      <c r="AS388" s="34" t="inlineStr">
        <is>
          <t>BLANK -&gt; requires live Amazon.ca capture</t>
        </is>
      </c>
      <c r="AT388" s="34" t="inlineStr">
        <is>
          <t>Unverified commercial data</t>
        </is>
      </c>
    </row>
    <row r="389" ht="28" customHeight="1">
      <c r="A389" s="34" t="inlineStr">
        <is>
          <t>Hint</t>
        </is>
      </c>
      <c r="B389" s="34" t="inlineStr">
        <is>
          <t>Hint Water (fruit infused) | Blackberry | 12 pack 473mL</t>
        </is>
      </c>
      <c r="C389" s="34" t="inlineStr">
        <is>
          <t>3) Functional beverage (still/sparkling)</t>
        </is>
      </c>
      <c r="D389" s="34" t="inlineStr">
        <is>
          <t>473 mL bottle</t>
        </is>
      </c>
      <c r="E389" s="48" t="n">
        <v>12</v>
      </c>
      <c r="F389" s="49" t="n"/>
      <c r="G389" s="50">
        <f>IF(AND(ISNUMBER($F389),ISNUMBER($E389),$E389&lt;&gt;0),$F389/$E389,"")</f>
        <v/>
      </c>
      <c r="H389" s="50">
        <f>IF(AND(ISNUMBER($F389),ISNUMBER($AL389),ISNUMBER($E389),($AL389*$E389)&lt;&gt;0),$F389/($AL389*$E389)*100,"")</f>
        <v/>
      </c>
      <c r="I389" s="51" t="n"/>
      <c r="J389" s="52" t="n"/>
      <c r="K389" s="50">
        <f>IF(AND(ISNUMBER($F389),ISNUMBER($J389)),$F389*(1-$J389),"")</f>
        <v/>
      </c>
      <c r="L389" s="51" t="n"/>
      <c r="M389" s="51" t="n"/>
      <c r="N389" s="50">
        <f>IF(ISNUMBER($F389),($F389-IF(ISNUMBER($AM389),$AM389,0))*(1-IF(ISNUMBER($J389),$J389,0)),"")</f>
        <v/>
      </c>
      <c r="O389" s="34" t="inlineStr">
        <is>
          <t>Blackberry</t>
        </is>
      </c>
      <c r="P389" s="48" t="n">
        <v>0</v>
      </c>
      <c r="Q389" s="48" t="n">
        <v>0</v>
      </c>
      <c r="R389" s="34" t="inlineStr">
        <is>
          <t>Not listed</t>
        </is>
      </c>
      <c r="S389" s="48" t="n">
        <v>0</v>
      </c>
      <c r="T389" s="48" t="n">
        <v>0</v>
      </c>
      <c r="U389" s="34" t="inlineStr">
        <is>
          <t>None (fruit essence only)</t>
        </is>
      </c>
      <c r="V389" s="34" t="inlineStr">
        <is>
          <t>Zero sweetener, zero sugar, zero calorie, just fruit essence</t>
        </is>
      </c>
      <c r="W389" s="51" t="n"/>
      <c r="X389" s="51" t="n"/>
      <c r="Y389" s="51" t="n"/>
      <c r="Z389" s="51" t="n"/>
      <c r="AA389" s="34" t="inlineStr">
        <is>
          <t>Medium</t>
        </is>
      </c>
      <c r="AB389" s="34" t="inlineStr">
        <is>
          <t>Leading unsweetened flavoured water</t>
        </is>
      </c>
      <c r="AC389" s="34" t="inlineStr">
        <is>
          <t>Fruit flavoured water with absolutely no sweetener</t>
        </is>
      </c>
      <c r="AD389" s="34" t="inlineStr">
        <is>
          <t>Real fruit essence with zero sweeteners of any kind.</t>
        </is>
      </c>
      <c r="AE389" s="51" t="n"/>
      <c r="AF389" s="53">
        <f>IF(AND(ISNUMBER($P389),ISNUMBER($AL389),$AL389&lt;&gt;0),ROUND($P389/$AL389*100,1),"")</f>
        <v/>
      </c>
      <c r="AG389" s="54">
        <f>IF(AND(ISNUMBER($S389),ISNUMBER($AL389),$AL389&lt;&gt;0),ROUND($S389/$AL389*100,2),"")</f>
        <v/>
      </c>
      <c r="AH389" s="53">
        <f>IF(AND(ISNUMBER($Q389),ISNUMBER($AL389),$AL389&lt;&gt;0),ROUND($Q389/$AL389*100,1),"")</f>
        <v/>
      </c>
      <c r="AI389" s="48">
        <f>IF(ISNUMBER($S389),IF($S389&lt;=1,"Yes","No"),"n/a")</f>
        <v/>
      </c>
      <c r="AJ389" s="48">
        <f>IF(ISNUMBER($S389),ROUND(MAX(0,MIN(100,100-$S389*2.5-IF(ISNUMBER($T389),$T389,0)*0.12+IF($S389&lt;=1,12,0))),0),"")</f>
        <v/>
      </c>
      <c r="AK389" s="48">
        <f>IF(ISNUMBER($Q389),IF($Q389&gt;=100,20,IF($Q389&gt;=30,10,0)),0)+IF(ISNUMBER($R389),IF($R389&gt;=100,20,0),0)+IF(ISNUMBER($P389),IF($P389&gt;=150,20,IF($P389&gt;=50,12,5)),0)+IF(ISNUMBER($S389),IF($S389&lt;=1,15,0),0)</f>
        <v/>
      </c>
      <c r="AL389" s="48" t="n">
        <v>473</v>
      </c>
      <c r="AM389" s="49" t="n"/>
      <c r="AN389" s="48">
        <f>IF(AND(ISNUMBER($P389),ISNUMBER($AL389),$AL389&lt;&gt;0),IF(OR($P389&gt;180,$P389/$AL389*1000&gt;400),"Over ceiling, confirm SKU","Within"),"n/a")</f>
        <v/>
      </c>
      <c r="AO389" s="51" t="n"/>
      <c r="AP389" s="51" t="n"/>
      <c r="AQ389" s="51" t="n"/>
      <c r="AR389" s="34" t="inlineStr">
        <is>
          <t>No enrichment entry, to confirm</t>
        </is>
      </c>
      <c r="AS389" s="34" t="inlineStr">
        <is>
          <t>BLANK -&gt; requires live Amazon.ca capture</t>
        </is>
      </c>
      <c r="AT389" s="34" t="inlineStr">
        <is>
          <t>Unverified commercial data</t>
        </is>
      </c>
    </row>
    <row r="390" ht="28" customHeight="1">
      <c r="A390" s="34" t="inlineStr">
        <is>
          <t>Hint</t>
        </is>
      </c>
      <c r="B390" s="34" t="inlineStr">
        <is>
          <t>Hint Water (fruit infused) | Blackberry | 18 pack 473mL</t>
        </is>
      </c>
      <c r="C390" s="34" t="inlineStr">
        <is>
          <t>3) Functional beverage (still/sparkling)</t>
        </is>
      </c>
      <c r="D390" s="34" t="inlineStr">
        <is>
          <t>473 mL bottle</t>
        </is>
      </c>
      <c r="E390" s="48" t="n">
        <v>18</v>
      </c>
      <c r="F390" s="49" t="n"/>
      <c r="G390" s="50">
        <f>IF(AND(ISNUMBER($F390),ISNUMBER($E390),$E390&lt;&gt;0),$F390/$E390,"")</f>
        <v/>
      </c>
      <c r="H390" s="50">
        <f>IF(AND(ISNUMBER($F390),ISNUMBER($AL390),ISNUMBER($E390),($AL390*$E390)&lt;&gt;0),$F390/($AL390*$E390)*100,"")</f>
        <v/>
      </c>
      <c r="I390" s="51" t="n"/>
      <c r="J390" s="52" t="n"/>
      <c r="K390" s="50">
        <f>IF(AND(ISNUMBER($F390),ISNUMBER($J390)),$F390*(1-$J390),"")</f>
        <v/>
      </c>
      <c r="L390" s="51" t="n"/>
      <c r="M390" s="51" t="n"/>
      <c r="N390" s="50">
        <f>IF(ISNUMBER($F390),($F390-IF(ISNUMBER($AM390),$AM390,0))*(1-IF(ISNUMBER($J390),$J390,0)),"")</f>
        <v/>
      </c>
      <c r="O390" s="34" t="inlineStr">
        <is>
          <t>Blackberry</t>
        </is>
      </c>
      <c r="P390" s="48" t="n">
        <v>0</v>
      </c>
      <c r="Q390" s="48" t="n">
        <v>0</v>
      </c>
      <c r="R390" s="34" t="inlineStr">
        <is>
          <t>Not listed</t>
        </is>
      </c>
      <c r="S390" s="48" t="n">
        <v>0</v>
      </c>
      <c r="T390" s="48" t="n">
        <v>0</v>
      </c>
      <c r="U390" s="34" t="inlineStr">
        <is>
          <t>None (fruit essence only)</t>
        </is>
      </c>
      <c r="V390" s="34" t="inlineStr">
        <is>
          <t>Zero sweetener, zero sugar, zero calorie, just fruit essence</t>
        </is>
      </c>
      <c r="W390" s="51" t="n"/>
      <c r="X390" s="51" t="n"/>
      <c r="Y390" s="51" t="n"/>
      <c r="Z390" s="51" t="n"/>
      <c r="AA390" s="34" t="inlineStr">
        <is>
          <t>Medium</t>
        </is>
      </c>
      <c r="AB390" s="34" t="inlineStr">
        <is>
          <t>Leading unsweetened flavoured water</t>
        </is>
      </c>
      <c r="AC390" s="34" t="inlineStr">
        <is>
          <t>Fruit flavoured water with absolutely no sweetener</t>
        </is>
      </c>
      <c r="AD390" s="34" t="inlineStr">
        <is>
          <t>Real fruit essence with zero sweeteners of any kind.</t>
        </is>
      </c>
      <c r="AE390" s="51" t="n"/>
      <c r="AF390" s="53">
        <f>IF(AND(ISNUMBER($P390),ISNUMBER($AL390),$AL390&lt;&gt;0),ROUND($P390/$AL390*100,1),"")</f>
        <v/>
      </c>
      <c r="AG390" s="54">
        <f>IF(AND(ISNUMBER($S390),ISNUMBER($AL390),$AL390&lt;&gt;0),ROUND($S390/$AL390*100,2),"")</f>
        <v/>
      </c>
      <c r="AH390" s="53">
        <f>IF(AND(ISNUMBER($Q390),ISNUMBER($AL390),$AL390&lt;&gt;0),ROUND($Q390/$AL390*100,1),"")</f>
        <v/>
      </c>
      <c r="AI390" s="48">
        <f>IF(ISNUMBER($S390),IF($S390&lt;=1,"Yes","No"),"n/a")</f>
        <v/>
      </c>
      <c r="AJ390" s="48">
        <f>IF(ISNUMBER($S390),ROUND(MAX(0,MIN(100,100-$S390*2.5-IF(ISNUMBER($T390),$T390,0)*0.12+IF($S390&lt;=1,12,0))),0),"")</f>
        <v/>
      </c>
      <c r="AK390" s="48">
        <f>IF(ISNUMBER($Q390),IF($Q390&gt;=100,20,IF($Q390&gt;=30,10,0)),0)+IF(ISNUMBER($R390),IF($R390&gt;=100,20,0),0)+IF(ISNUMBER($P390),IF($P390&gt;=150,20,IF($P390&gt;=50,12,5)),0)+IF(ISNUMBER($S390),IF($S390&lt;=1,15,0),0)</f>
        <v/>
      </c>
      <c r="AL390" s="48" t="n">
        <v>473</v>
      </c>
      <c r="AM390" s="49" t="n"/>
      <c r="AN390" s="48">
        <f>IF(AND(ISNUMBER($P390),ISNUMBER($AL390),$AL390&lt;&gt;0),IF(OR($P390&gt;180,$P390/$AL390*1000&gt;400),"Over ceiling, confirm SKU","Within"),"n/a")</f>
        <v/>
      </c>
      <c r="AO390" s="51" t="n"/>
      <c r="AP390" s="51" t="n"/>
      <c r="AQ390" s="51" t="n"/>
      <c r="AR390" s="34" t="inlineStr">
        <is>
          <t>No enrichment entry, to confirm</t>
        </is>
      </c>
      <c r="AS390" s="34" t="inlineStr">
        <is>
          <t>BLANK -&gt; requires live Amazon.ca capture</t>
        </is>
      </c>
      <c r="AT390" s="34" t="inlineStr">
        <is>
          <t>Unverified commercial data</t>
        </is>
      </c>
    </row>
    <row r="391" ht="28" customHeight="1">
      <c r="A391" s="34" t="inlineStr">
        <is>
          <t>Hint</t>
        </is>
      </c>
      <c r="B391" s="34" t="inlineStr">
        <is>
          <t>Hint Water (fruit infused) | Blackberry | 24 pack 473mL</t>
        </is>
      </c>
      <c r="C391" s="34" t="inlineStr">
        <is>
          <t>3) Functional beverage (still/sparkling)</t>
        </is>
      </c>
      <c r="D391" s="34" t="inlineStr">
        <is>
          <t>473 mL bottle</t>
        </is>
      </c>
      <c r="E391" s="48" t="n">
        <v>24</v>
      </c>
      <c r="F391" s="49" t="n"/>
      <c r="G391" s="50">
        <f>IF(AND(ISNUMBER($F391),ISNUMBER($E391),$E391&lt;&gt;0),$F391/$E391,"")</f>
        <v/>
      </c>
      <c r="H391" s="50">
        <f>IF(AND(ISNUMBER($F391),ISNUMBER($AL391),ISNUMBER($E391),($AL391*$E391)&lt;&gt;0),$F391/($AL391*$E391)*100,"")</f>
        <v/>
      </c>
      <c r="I391" s="51" t="n"/>
      <c r="J391" s="52" t="n"/>
      <c r="K391" s="50">
        <f>IF(AND(ISNUMBER($F391),ISNUMBER($J391)),$F391*(1-$J391),"")</f>
        <v/>
      </c>
      <c r="L391" s="51" t="n"/>
      <c r="M391" s="51" t="n"/>
      <c r="N391" s="50">
        <f>IF(ISNUMBER($F391),($F391-IF(ISNUMBER($AM391),$AM391,0))*(1-IF(ISNUMBER($J391),$J391,0)),"")</f>
        <v/>
      </c>
      <c r="O391" s="34" t="inlineStr">
        <is>
          <t>Blackberry</t>
        </is>
      </c>
      <c r="P391" s="48" t="n">
        <v>0</v>
      </c>
      <c r="Q391" s="48" t="n">
        <v>0</v>
      </c>
      <c r="R391" s="34" t="inlineStr">
        <is>
          <t>Not listed</t>
        </is>
      </c>
      <c r="S391" s="48" t="n">
        <v>0</v>
      </c>
      <c r="T391" s="48" t="n">
        <v>0</v>
      </c>
      <c r="U391" s="34" t="inlineStr">
        <is>
          <t>None (fruit essence only)</t>
        </is>
      </c>
      <c r="V391" s="34" t="inlineStr">
        <is>
          <t>Zero sweetener, zero sugar, zero calorie, just fruit essence</t>
        </is>
      </c>
      <c r="W391" s="51" t="n"/>
      <c r="X391" s="51" t="n"/>
      <c r="Y391" s="51" t="n"/>
      <c r="Z391" s="51" t="n"/>
      <c r="AA391" s="34" t="inlineStr">
        <is>
          <t>Medium</t>
        </is>
      </c>
      <c r="AB391" s="34" t="inlineStr">
        <is>
          <t>Leading unsweetened flavoured water</t>
        </is>
      </c>
      <c r="AC391" s="34" t="inlineStr">
        <is>
          <t>Fruit flavoured water with absolutely no sweetener</t>
        </is>
      </c>
      <c r="AD391" s="34" t="inlineStr">
        <is>
          <t>Real fruit essence with zero sweeteners of any kind.</t>
        </is>
      </c>
      <c r="AE391" s="51" t="n"/>
      <c r="AF391" s="53">
        <f>IF(AND(ISNUMBER($P391),ISNUMBER($AL391),$AL391&lt;&gt;0),ROUND($P391/$AL391*100,1),"")</f>
        <v/>
      </c>
      <c r="AG391" s="54">
        <f>IF(AND(ISNUMBER($S391),ISNUMBER($AL391),$AL391&lt;&gt;0),ROUND($S391/$AL391*100,2),"")</f>
        <v/>
      </c>
      <c r="AH391" s="53">
        <f>IF(AND(ISNUMBER($Q391),ISNUMBER($AL391),$AL391&lt;&gt;0),ROUND($Q391/$AL391*100,1),"")</f>
        <v/>
      </c>
      <c r="AI391" s="48">
        <f>IF(ISNUMBER($S391),IF($S391&lt;=1,"Yes","No"),"n/a")</f>
        <v/>
      </c>
      <c r="AJ391" s="48">
        <f>IF(ISNUMBER($S391),ROUND(MAX(0,MIN(100,100-$S391*2.5-IF(ISNUMBER($T391),$T391,0)*0.12+IF($S391&lt;=1,12,0))),0),"")</f>
        <v/>
      </c>
      <c r="AK391" s="48">
        <f>IF(ISNUMBER($Q391),IF($Q391&gt;=100,20,IF($Q391&gt;=30,10,0)),0)+IF(ISNUMBER($R391),IF($R391&gt;=100,20,0),0)+IF(ISNUMBER($P391),IF($P391&gt;=150,20,IF($P391&gt;=50,12,5)),0)+IF(ISNUMBER($S391),IF($S391&lt;=1,15,0),0)</f>
        <v/>
      </c>
      <c r="AL391" s="48" t="n">
        <v>473</v>
      </c>
      <c r="AM391" s="49" t="n"/>
      <c r="AN391" s="48">
        <f>IF(AND(ISNUMBER($P391),ISNUMBER($AL391),$AL391&lt;&gt;0),IF(OR($P391&gt;180,$P391/$AL391*1000&gt;400),"Over ceiling, confirm SKU","Within"),"n/a")</f>
        <v/>
      </c>
      <c r="AO391" s="51" t="n"/>
      <c r="AP391" s="51" t="n"/>
      <c r="AQ391" s="51" t="n"/>
      <c r="AR391" s="34" t="inlineStr">
        <is>
          <t>No enrichment entry, to confirm</t>
        </is>
      </c>
      <c r="AS391" s="34" t="inlineStr">
        <is>
          <t>BLANK -&gt; requires live Amazon.ca capture</t>
        </is>
      </c>
      <c r="AT391" s="34" t="inlineStr">
        <is>
          <t>Unverified commercial data</t>
        </is>
      </c>
    </row>
    <row r="392" ht="28" customHeight="1">
      <c r="A392" s="34" t="inlineStr">
        <is>
          <t>Hint</t>
        </is>
      </c>
      <c r="B392" s="34" t="inlineStr">
        <is>
          <t>Hint Water (fruit infused) | Cherry | single 473mL</t>
        </is>
      </c>
      <c r="C392" s="34" t="inlineStr">
        <is>
          <t>3) Functional beverage (still/sparkling)</t>
        </is>
      </c>
      <c r="D392" s="34" t="inlineStr">
        <is>
          <t>473 mL bottle</t>
        </is>
      </c>
      <c r="E392" s="48" t="n">
        <v>1</v>
      </c>
      <c r="F392" s="49" t="n"/>
      <c r="G392" s="50">
        <f>IF(AND(ISNUMBER($F392),ISNUMBER($E392),$E392&lt;&gt;0),$F392/$E392,"")</f>
        <v/>
      </c>
      <c r="H392" s="50">
        <f>IF(AND(ISNUMBER($F392),ISNUMBER($AL392),ISNUMBER($E392),($AL392*$E392)&lt;&gt;0),$F392/($AL392*$E392)*100,"")</f>
        <v/>
      </c>
      <c r="I392" s="51" t="n"/>
      <c r="J392" s="52" t="n"/>
      <c r="K392" s="50">
        <f>IF(AND(ISNUMBER($F392),ISNUMBER($J392)),$F392*(1-$J392),"")</f>
        <v/>
      </c>
      <c r="L392" s="51" t="n"/>
      <c r="M392" s="51" t="n"/>
      <c r="N392" s="50">
        <f>IF(ISNUMBER($F392),($F392-IF(ISNUMBER($AM392),$AM392,0))*(1-IF(ISNUMBER($J392),$J392,0)),"")</f>
        <v/>
      </c>
      <c r="O392" s="34" t="inlineStr">
        <is>
          <t>Cherry</t>
        </is>
      </c>
      <c r="P392" s="48" t="n">
        <v>0</v>
      </c>
      <c r="Q392" s="48" t="n">
        <v>0</v>
      </c>
      <c r="R392" s="34" t="inlineStr">
        <is>
          <t>Not listed</t>
        </is>
      </c>
      <c r="S392" s="48" t="n">
        <v>0</v>
      </c>
      <c r="T392" s="48" t="n">
        <v>0</v>
      </c>
      <c r="U392" s="34" t="inlineStr">
        <is>
          <t>None (fruit essence only)</t>
        </is>
      </c>
      <c r="V392" s="34" t="inlineStr">
        <is>
          <t>Zero sweetener, zero sugar, zero calorie, just fruit essence</t>
        </is>
      </c>
      <c r="W392" s="51" t="n"/>
      <c r="X392" s="51" t="n"/>
      <c r="Y392" s="51" t="n"/>
      <c r="Z392" s="51" t="n"/>
      <c r="AA392" s="34" t="inlineStr">
        <is>
          <t>Medium</t>
        </is>
      </c>
      <c r="AB392" s="34" t="inlineStr">
        <is>
          <t>Leading unsweetened flavoured water</t>
        </is>
      </c>
      <c r="AC392" s="34" t="inlineStr">
        <is>
          <t>Fruit flavoured water with absolutely no sweetener</t>
        </is>
      </c>
      <c r="AD392" s="34" t="inlineStr">
        <is>
          <t>Real fruit essence with zero sweeteners of any kind.</t>
        </is>
      </c>
      <c r="AE392" s="51" t="n"/>
      <c r="AF392" s="53">
        <f>IF(AND(ISNUMBER($P392),ISNUMBER($AL392),$AL392&lt;&gt;0),ROUND($P392/$AL392*100,1),"")</f>
        <v/>
      </c>
      <c r="AG392" s="54">
        <f>IF(AND(ISNUMBER($S392),ISNUMBER($AL392),$AL392&lt;&gt;0),ROUND($S392/$AL392*100,2),"")</f>
        <v/>
      </c>
      <c r="AH392" s="53">
        <f>IF(AND(ISNUMBER($Q392),ISNUMBER($AL392),$AL392&lt;&gt;0),ROUND($Q392/$AL392*100,1),"")</f>
        <v/>
      </c>
      <c r="AI392" s="48">
        <f>IF(ISNUMBER($S392),IF($S392&lt;=1,"Yes","No"),"n/a")</f>
        <v/>
      </c>
      <c r="AJ392" s="48">
        <f>IF(ISNUMBER($S392),ROUND(MAX(0,MIN(100,100-$S392*2.5-IF(ISNUMBER($T392),$T392,0)*0.12+IF($S392&lt;=1,12,0))),0),"")</f>
        <v/>
      </c>
      <c r="AK392" s="48">
        <f>IF(ISNUMBER($Q392),IF($Q392&gt;=100,20,IF($Q392&gt;=30,10,0)),0)+IF(ISNUMBER($R392),IF($R392&gt;=100,20,0),0)+IF(ISNUMBER($P392),IF($P392&gt;=150,20,IF($P392&gt;=50,12,5)),0)+IF(ISNUMBER($S392),IF($S392&lt;=1,15,0),0)</f>
        <v/>
      </c>
      <c r="AL392" s="48" t="n">
        <v>473</v>
      </c>
      <c r="AM392" s="49" t="n"/>
      <c r="AN392" s="48">
        <f>IF(AND(ISNUMBER($P392),ISNUMBER($AL392),$AL392&lt;&gt;0),IF(OR($P392&gt;180,$P392/$AL392*1000&gt;400),"Over ceiling, confirm SKU","Within"),"n/a")</f>
        <v/>
      </c>
      <c r="AO392" s="51" t="n"/>
      <c r="AP392" s="51" t="n"/>
      <c r="AQ392" s="51" t="n"/>
      <c r="AR392" s="34" t="inlineStr">
        <is>
          <t>No enrichment entry, to confirm</t>
        </is>
      </c>
      <c r="AS392" s="34" t="inlineStr">
        <is>
          <t>BLANK -&gt; requires live Amazon.ca capture</t>
        </is>
      </c>
      <c r="AT392" s="34" t="inlineStr">
        <is>
          <t>Unverified commercial data</t>
        </is>
      </c>
    </row>
    <row r="393" ht="28" customHeight="1">
      <c r="A393" s="34" t="inlineStr">
        <is>
          <t>Hint</t>
        </is>
      </c>
      <c r="B393" s="34" t="inlineStr">
        <is>
          <t>Hint Water (fruit infused) | Cherry | 8 pack 473mL</t>
        </is>
      </c>
      <c r="C393" s="34" t="inlineStr">
        <is>
          <t>3) Functional beverage (still/sparkling)</t>
        </is>
      </c>
      <c r="D393" s="34" t="inlineStr">
        <is>
          <t>473 mL bottle</t>
        </is>
      </c>
      <c r="E393" s="48" t="n">
        <v>8</v>
      </c>
      <c r="F393" s="49" t="n"/>
      <c r="G393" s="50">
        <f>IF(AND(ISNUMBER($F393),ISNUMBER($E393),$E393&lt;&gt;0),$F393/$E393,"")</f>
        <v/>
      </c>
      <c r="H393" s="50">
        <f>IF(AND(ISNUMBER($F393),ISNUMBER($AL393),ISNUMBER($E393),($AL393*$E393)&lt;&gt;0),$F393/($AL393*$E393)*100,"")</f>
        <v/>
      </c>
      <c r="I393" s="51" t="n"/>
      <c r="J393" s="52" t="n"/>
      <c r="K393" s="50">
        <f>IF(AND(ISNUMBER($F393),ISNUMBER($J393)),$F393*(1-$J393),"")</f>
        <v/>
      </c>
      <c r="L393" s="51" t="n"/>
      <c r="M393" s="51" t="n"/>
      <c r="N393" s="50">
        <f>IF(ISNUMBER($F393),($F393-IF(ISNUMBER($AM393),$AM393,0))*(1-IF(ISNUMBER($J393),$J393,0)),"")</f>
        <v/>
      </c>
      <c r="O393" s="34" t="inlineStr">
        <is>
          <t>Cherry</t>
        </is>
      </c>
      <c r="P393" s="48" t="n">
        <v>0</v>
      </c>
      <c r="Q393" s="48" t="n">
        <v>0</v>
      </c>
      <c r="R393" s="34" t="inlineStr">
        <is>
          <t>Not listed</t>
        </is>
      </c>
      <c r="S393" s="48" t="n">
        <v>0</v>
      </c>
      <c r="T393" s="48" t="n">
        <v>0</v>
      </c>
      <c r="U393" s="34" t="inlineStr">
        <is>
          <t>None (fruit essence only)</t>
        </is>
      </c>
      <c r="V393" s="34" t="inlineStr">
        <is>
          <t>Zero sweetener, zero sugar, zero calorie, just fruit essence</t>
        </is>
      </c>
      <c r="W393" s="51" t="n"/>
      <c r="X393" s="51" t="n"/>
      <c r="Y393" s="51" t="n"/>
      <c r="Z393" s="51" t="n"/>
      <c r="AA393" s="34" t="inlineStr">
        <is>
          <t>Medium</t>
        </is>
      </c>
      <c r="AB393" s="34" t="inlineStr">
        <is>
          <t>Leading unsweetened flavoured water</t>
        </is>
      </c>
      <c r="AC393" s="34" t="inlineStr">
        <is>
          <t>Fruit flavoured water with absolutely no sweetener</t>
        </is>
      </c>
      <c r="AD393" s="34" t="inlineStr">
        <is>
          <t>Real fruit essence with zero sweeteners of any kind.</t>
        </is>
      </c>
      <c r="AE393" s="51" t="n"/>
      <c r="AF393" s="53">
        <f>IF(AND(ISNUMBER($P393),ISNUMBER($AL393),$AL393&lt;&gt;0),ROUND($P393/$AL393*100,1),"")</f>
        <v/>
      </c>
      <c r="AG393" s="54">
        <f>IF(AND(ISNUMBER($S393),ISNUMBER($AL393),$AL393&lt;&gt;0),ROUND($S393/$AL393*100,2),"")</f>
        <v/>
      </c>
      <c r="AH393" s="53">
        <f>IF(AND(ISNUMBER($Q393),ISNUMBER($AL393),$AL393&lt;&gt;0),ROUND($Q393/$AL393*100,1),"")</f>
        <v/>
      </c>
      <c r="AI393" s="48">
        <f>IF(ISNUMBER($S393),IF($S393&lt;=1,"Yes","No"),"n/a")</f>
        <v/>
      </c>
      <c r="AJ393" s="48">
        <f>IF(ISNUMBER($S393),ROUND(MAX(0,MIN(100,100-$S393*2.5-IF(ISNUMBER($T393),$T393,0)*0.12+IF($S393&lt;=1,12,0))),0),"")</f>
        <v/>
      </c>
      <c r="AK393" s="48">
        <f>IF(ISNUMBER($Q393),IF($Q393&gt;=100,20,IF($Q393&gt;=30,10,0)),0)+IF(ISNUMBER($R393),IF($R393&gt;=100,20,0),0)+IF(ISNUMBER($P393),IF($P393&gt;=150,20,IF($P393&gt;=50,12,5)),0)+IF(ISNUMBER($S393),IF($S393&lt;=1,15,0),0)</f>
        <v/>
      </c>
      <c r="AL393" s="48" t="n">
        <v>473</v>
      </c>
      <c r="AM393" s="49" t="n"/>
      <c r="AN393" s="48">
        <f>IF(AND(ISNUMBER($P393),ISNUMBER($AL393),$AL393&lt;&gt;0),IF(OR($P393&gt;180,$P393/$AL393*1000&gt;400),"Over ceiling, confirm SKU","Within"),"n/a")</f>
        <v/>
      </c>
      <c r="AO393" s="51" t="n"/>
      <c r="AP393" s="51" t="n"/>
      <c r="AQ393" s="51" t="n"/>
      <c r="AR393" s="34" t="inlineStr">
        <is>
          <t>No enrichment entry, to confirm</t>
        </is>
      </c>
      <c r="AS393" s="34" t="inlineStr">
        <is>
          <t>BLANK -&gt; requires live Amazon.ca capture</t>
        </is>
      </c>
      <c r="AT393" s="34" t="inlineStr">
        <is>
          <t>Unverified commercial data</t>
        </is>
      </c>
    </row>
    <row r="394" ht="28" customHeight="1">
      <c r="A394" s="34" t="inlineStr">
        <is>
          <t>Hint</t>
        </is>
      </c>
      <c r="B394" s="34" t="inlineStr">
        <is>
          <t>Hint Water (fruit infused) | Cherry | 12 pack 473mL</t>
        </is>
      </c>
      <c r="C394" s="34" t="inlineStr">
        <is>
          <t>3) Functional beverage (still/sparkling)</t>
        </is>
      </c>
      <c r="D394" s="34" t="inlineStr">
        <is>
          <t>473 mL bottle</t>
        </is>
      </c>
      <c r="E394" s="48" t="n">
        <v>12</v>
      </c>
      <c r="F394" s="49" t="n"/>
      <c r="G394" s="50">
        <f>IF(AND(ISNUMBER($F394),ISNUMBER($E394),$E394&lt;&gt;0),$F394/$E394,"")</f>
        <v/>
      </c>
      <c r="H394" s="50">
        <f>IF(AND(ISNUMBER($F394),ISNUMBER($AL394),ISNUMBER($E394),($AL394*$E394)&lt;&gt;0),$F394/($AL394*$E394)*100,"")</f>
        <v/>
      </c>
      <c r="I394" s="51" t="n"/>
      <c r="J394" s="52" t="n"/>
      <c r="K394" s="50">
        <f>IF(AND(ISNUMBER($F394),ISNUMBER($J394)),$F394*(1-$J394),"")</f>
        <v/>
      </c>
      <c r="L394" s="51" t="n"/>
      <c r="M394" s="51" t="n"/>
      <c r="N394" s="50">
        <f>IF(ISNUMBER($F394),($F394-IF(ISNUMBER($AM394),$AM394,0))*(1-IF(ISNUMBER($J394),$J394,0)),"")</f>
        <v/>
      </c>
      <c r="O394" s="34" t="inlineStr">
        <is>
          <t>Cherry</t>
        </is>
      </c>
      <c r="P394" s="48" t="n">
        <v>0</v>
      </c>
      <c r="Q394" s="48" t="n">
        <v>0</v>
      </c>
      <c r="R394" s="34" t="inlineStr">
        <is>
          <t>Not listed</t>
        </is>
      </c>
      <c r="S394" s="48" t="n">
        <v>0</v>
      </c>
      <c r="T394" s="48" t="n">
        <v>0</v>
      </c>
      <c r="U394" s="34" t="inlineStr">
        <is>
          <t>None (fruit essence only)</t>
        </is>
      </c>
      <c r="V394" s="34" t="inlineStr">
        <is>
          <t>Zero sweetener, zero sugar, zero calorie, just fruit essence</t>
        </is>
      </c>
      <c r="W394" s="51" t="n"/>
      <c r="X394" s="51" t="n"/>
      <c r="Y394" s="51" t="n"/>
      <c r="Z394" s="51" t="n"/>
      <c r="AA394" s="34" t="inlineStr">
        <is>
          <t>Medium</t>
        </is>
      </c>
      <c r="AB394" s="34" t="inlineStr">
        <is>
          <t>Leading unsweetened flavoured water</t>
        </is>
      </c>
      <c r="AC394" s="34" t="inlineStr">
        <is>
          <t>Fruit flavoured water with absolutely no sweetener</t>
        </is>
      </c>
      <c r="AD394" s="34" t="inlineStr">
        <is>
          <t>Real fruit essence with zero sweeteners of any kind.</t>
        </is>
      </c>
      <c r="AE394" s="51" t="n"/>
      <c r="AF394" s="53">
        <f>IF(AND(ISNUMBER($P394),ISNUMBER($AL394),$AL394&lt;&gt;0),ROUND($P394/$AL394*100,1),"")</f>
        <v/>
      </c>
      <c r="AG394" s="54">
        <f>IF(AND(ISNUMBER($S394),ISNUMBER($AL394),$AL394&lt;&gt;0),ROUND($S394/$AL394*100,2),"")</f>
        <v/>
      </c>
      <c r="AH394" s="53">
        <f>IF(AND(ISNUMBER($Q394),ISNUMBER($AL394),$AL394&lt;&gt;0),ROUND($Q394/$AL394*100,1),"")</f>
        <v/>
      </c>
      <c r="AI394" s="48">
        <f>IF(ISNUMBER($S394),IF($S394&lt;=1,"Yes","No"),"n/a")</f>
        <v/>
      </c>
      <c r="AJ394" s="48">
        <f>IF(ISNUMBER($S394),ROUND(MAX(0,MIN(100,100-$S394*2.5-IF(ISNUMBER($T394),$T394,0)*0.12+IF($S394&lt;=1,12,0))),0),"")</f>
        <v/>
      </c>
      <c r="AK394" s="48">
        <f>IF(ISNUMBER($Q394),IF($Q394&gt;=100,20,IF($Q394&gt;=30,10,0)),0)+IF(ISNUMBER($R394),IF($R394&gt;=100,20,0),0)+IF(ISNUMBER($P394),IF($P394&gt;=150,20,IF($P394&gt;=50,12,5)),0)+IF(ISNUMBER($S394),IF($S394&lt;=1,15,0),0)</f>
        <v/>
      </c>
      <c r="AL394" s="48" t="n">
        <v>473</v>
      </c>
      <c r="AM394" s="49" t="n"/>
      <c r="AN394" s="48">
        <f>IF(AND(ISNUMBER($P394),ISNUMBER($AL394),$AL394&lt;&gt;0),IF(OR($P394&gt;180,$P394/$AL394*1000&gt;400),"Over ceiling, confirm SKU","Within"),"n/a")</f>
        <v/>
      </c>
      <c r="AO394" s="51" t="n"/>
      <c r="AP394" s="51" t="n"/>
      <c r="AQ394" s="51" t="n"/>
      <c r="AR394" s="34" t="inlineStr">
        <is>
          <t>No enrichment entry, to confirm</t>
        </is>
      </c>
      <c r="AS394" s="34" t="inlineStr">
        <is>
          <t>BLANK -&gt; requires live Amazon.ca capture</t>
        </is>
      </c>
      <c r="AT394" s="34" t="inlineStr">
        <is>
          <t>Unverified commercial data</t>
        </is>
      </c>
    </row>
    <row r="395" ht="28" customHeight="1">
      <c r="A395" s="34" t="inlineStr">
        <is>
          <t>Hint</t>
        </is>
      </c>
      <c r="B395" s="34" t="inlineStr">
        <is>
          <t>Hint Water (fruit infused) | Cherry | 18 pack 473mL</t>
        </is>
      </c>
      <c r="C395" s="34" t="inlineStr">
        <is>
          <t>3) Functional beverage (still/sparkling)</t>
        </is>
      </c>
      <c r="D395" s="34" t="inlineStr">
        <is>
          <t>473 mL bottle</t>
        </is>
      </c>
      <c r="E395" s="48" t="n">
        <v>18</v>
      </c>
      <c r="F395" s="49" t="n"/>
      <c r="G395" s="50">
        <f>IF(AND(ISNUMBER($F395),ISNUMBER($E395),$E395&lt;&gt;0),$F395/$E395,"")</f>
        <v/>
      </c>
      <c r="H395" s="50">
        <f>IF(AND(ISNUMBER($F395),ISNUMBER($AL395),ISNUMBER($E395),($AL395*$E395)&lt;&gt;0),$F395/($AL395*$E395)*100,"")</f>
        <v/>
      </c>
      <c r="I395" s="51" t="n"/>
      <c r="J395" s="52" t="n"/>
      <c r="K395" s="50">
        <f>IF(AND(ISNUMBER($F395),ISNUMBER($J395)),$F395*(1-$J395),"")</f>
        <v/>
      </c>
      <c r="L395" s="51" t="n"/>
      <c r="M395" s="51" t="n"/>
      <c r="N395" s="50">
        <f>IF(ISNUMBER($F395),($F395-IF(ISNUMBER($AM395),$AM395,0))*(1-IF(ISNUMBER($J395),$J395,0)),"")</f>
        <v/>
      </c>
      <c r="O395" s="34" t="inlineStr">
        <is>
          <t>Cherry</t>
        </is>
      </c>
      <c r="P395" s="48" t="n">
        <v>0</v>
      </c>
      <c r="Q395" s="48" t="n">
        <v>0</v>
      </c>
      <c r="R395" s="34" t="inlineStr">
        <is>
          <t>Not listed</t>
        </is>
      </c>
      <c r="S395" s="48" t="n">
        <v>0</v>
      </c>
      <c r="T395" s="48" t="n">
        <v>0</v>
      </c>
      <c r="U395" s="34" t="inlineStr">
        <is>
          <t>None (fruit essence only)</t>
        </is>
      </c>
      <c r="V395" s="34" t="inlineStr">
        <is>
          <t>Zero sweetener, zero sugar, zero calorie, just fruit essence</t>
        </is>
      </c>
      <c r="W395" s="51" t="n"/>
      <c r="X395" s="51" t="n"/>
      <c r="Y395" s="51" t="n"/>
      <c r="Z395" s="51" t="n"/>
      <c r="AA395" s="34" t="inlineStr">
        <is>
          <t>Medium</t>
        </is>
      </c>
      <c r="AB395" s="34" t="inlineStr">
        <is>
          <t>Leading unsweetened flavoured water</t>
        </is>
      </c>
      <c r="AC395" s="34" t="inlineStr">
        <is>
          <t>Fruit flavoured water with absolutely no sweetener</t>
        </is>
      </c>
      <c r="AD395" s="34" t="inlineStr">
        <is>
          <t>Real fruit essence with zero sweeteners of any kind.</t>
        </is>
      </c>
      <c r="AE395" s="51" t="n"/>
      <c r="AF395" s="53">
        <f>IF(AND(ISNUMBER($P395),ISNUMBER($AL395),$AL395&lt;&gt;0),ROUND($P395/$AL395*100,1),"")</f>
        <v/>
      </c>
      <c r="AG395" s="54">
        <f>IF(AND(ISNUMBER($S395),ISNUMBER($AL395),$AL395&lt;&gt;0),ROUND($S395/$AL395*100,2),"")</f>
        <v/>
      </c>
      <c r="AH395" s="53">
        <f>IF(AND(ISNUMBER($Q395),ISNUMBER($AL395),$AL395&lt;&gt;0),ROUND($Q395/$AL395*100,1),"")</f>
        <v/>
      </c>
      <c r="AI395" s="48">
        <f>IF(ISNUMBER($S395),IF($S395&lt;=1,"Yes","No"),"n/a")</f>
        <v/>
      </c>
      <c r="AJ395" s="48">
        <f>IF(ISNUMBER($S395),ROUND(MAX(0,MIN(100,100-$S395*2.5-IF(ISNUMBER($T395),$T395,0)*0.12+IF($S395&lt;=1,12,0))),0),"")</f>
        <v/>
      </c>
      <c r="AK395" s="48">
        <f>IF(ISNUMBER($Q395),IF($Q395&gt;=100,20,IF($Q395&gt;=30,10,0)),0)+IF(ISNUMBER($R395),IF($R395&gt;=100,20,0),0)+IF(ISNUMBER($P395),IF($P395&gt;=150,20,IF($P395&gt;=50,12,5)),0)+IF(ISNUMBER($S395),IF($S395&lt;=1,15,0),0)</f>
        <v/>
      </c>
      <c r="AL395" s="48" t="n">
        <v>473</v>
      </c>
      <c r="AM395" s="49" t="n"/>
      <c r="AN395" s="48">
        <f>IF(AND(ISNUMBER($P395),ISNUMBER($AL395),$AL395&lt;&gt;0),IF(OR($P395&gt;180,$P395/$AL395*1000&gt;400),"Over ceiling, confirm SKU","Within"),"n/a")</f>
        <v/>
      </c>
      <c r="AO395" s="51" t="n"/>
      <c r="AP395" s="51" t="n"/>
      <c r="AQ395" s="51" t="n"/>
      <c r="AR395" s="34" t="inlineStr">
        <is>
          <t>No enrichment entry, to confirm</t>
        </is>
      </c>
      <c r="AS395" s="34" t="inlineStr">
        <is>
          <t>BLANK -&gt; requires live Amazon.ca capture</t>
        </is>
      </c>
      <c r="AT395" s="34" t="inlineStr">
        <is>
          <t>Unverified commercial data</t>
        </is>
      </c>
    </row>
    <row r="396" ht="28" customHeight="1">
      <c r="A396" s="34" t="inlineStr">
        <is>
          <t>Hint</t>
        </is>
      </c>
      <c r="B396" s="34" t="inlineStr">
        <is>
          <t>Hint Water (fruit infused) | Cherry | 24 pack 473mL</t>
        </is>
      </c>
      <c r="C396" s="34" t="inlineStr">
        <is>
          <t>3) Functional beverage (still/sparkling)</t>
        </is>
      </c>
      <c r="D396" s="34" t="inlineStr">
        <is>
          <t>473 mL bottle</t>
        </is>
      </c>
      <c r="E396" s="48" t="n">
        <v>24</v>
      </c>
      <c r="F396" s="49" t="n"/>
      <c r="G396" s="50">
        <f>IF(AND(ISNUMBER($F396),ISNUMBER($E396),$E396&lt;&gt;0),$F396/$E396,"")</f>
        <v/>
      </c>
      <c r="H396" s="50">
        <f>IF(AND(ISNUMBER($F396),ISNUMBER($AL396),ISNUMBER($E396),($AL396*$E396)&lt;&gt;0),$F396/($AL396*$E396)*100,"")</f>
        <v/>
      </c>
      <c r="I396" s="51" t="n"/>
      <c r="J396" s="52" t="n"/>
      <c r="K396" s="50">
        <f>IF(AND(ISNUMBER($F396),ISNUMBER($J396)),$F396*(1-$J396),"")</f>
        <v/>
      </c>
      <c r="L396" s="51" t="n"/>
      <c r="M396" s="51" t="n"/>
      <c r="N396" s="50">
        <f>IF(ISNUMBER($F396),($F396-IF(ISNUMBER($AM396),$AM396,0))*(1-IF(ISNUMBER($J396),$J396,0)),"")</f>
        <v/>
      </c>
      <c r="O396" s="34" t="inlineStr">
        <is>
          <t>Cherry</t>
        </is>
      </c>
      <c r="P396" s="48" t="n">
        <v>0</v>
      </c>
      <c r="Q396" s="48" t="n">
        <v>0</v>
      </c>
      <c r="R396" s="34" t="inlineStr">
        <is>
          <t>Not listed</t>
        </is>
      </c>
      <c r="S396" s="48" t="n">
        <v>0</v>
      </c>
      <c r="T396" s="48" t="n">
        <v>0</v>
      </c>
      <c r="U396" s="34" t="inlineStr">
        <is>
          <t>None (fruit essence only)</t>
        </is>
      </c>
      <c r="V396" s="34" t="inlineStr">
        <is>
          <t>Zero sweetener, zero sugar, zero calorie, just fruit essence</t>
        </is>
      </c>
      <c r="W396" s="51" t="n"/>
      <c r="X396" s="51" t="n"/>
      <c r="Y396" s="51" t="n"/>
      <c r="Z396" s="51" t="n"/>
      <c r="AA396" s="34" t="inlineStr">
        <is>
          <t>Medium</t>
        </is>
      </c>
      <c r="AB396" s="34" t="inlineStr">
        <is>
          <t>Leading unsweetened flavoured water</t>
        </is>
      </c>
      <c r="AC396" s="34" t="inlineStr">
        <is>
          <t>Fruit flavoured water with absolutely no sweetener</t>
        </is>
      </c>
      <c r="AD396" s="34" t="inlineStr">
        <is>
          <t>Real fruit essence with zero sweeteners of any kind.</t>
        </is>
      </c>
      <c r="AE396" s="51" t="n"/>
      <c r="AF396" s="53">
        <f>IF(AND(ISNUMBER($P396),ISNUMBER($AL396),$AL396&lt;&gt;0),ROUND($P396/$AL396*100,1),"")</f>
        <v/>
      </c>
      <c r="AG396" s="54">
        <f>IF(AND(ISNUMBER($S396),ISNUMBER($AL396),$AL396&lt;&gt;0),ROUND($S396/$AL396*100,2),"")</f>
        <v/>
      </c>
      <c r="AH396" s="53">
        <f>IF(AND(ISNUMBER($Q396),ISNUMBER($AL396),$AL396&lt;&gt;0),ROUND($Q396/$AL396*100,1),"")</f>
        <v/>
      </c>
      <c r="AI396" s="48">
        <f>IF(ISNUMBER($S396),IF($S396&lt;=1,"Yes","No"),"n/a")</f>
        <v/>
      </c>
      <c r="AJ396" s="48">
        <f>IF(ISNUMBER($S396),ROUND(MAX(0,MIN(100,100-$S396*2.5-IF(ISNUMBER($T396),$T396,0)*0.12+IF($S396&lt;=1,12,0))),0),"")</f>
        <v/>
      </c>
      <c r="AK396" s="48">
        <f>IF(ISNUMBER($Q396),IF($Q396&gt;=100,20,IF($Q396&gt;=30,10,0)),0)+IF(ISNUMBER($R396),IF($R396&gt;=100,20,0),0)+IF(ISNUMBER($P396),IF($P396&gt;=150,20,IF($P396&gt;=50,12,5)),0)+IF(ISNUMBER($S396),IF($S396&lt;=1,15,0),0)</f>
        <v/>
      </c>
      <c r="AL396" s="48" t="n">
        <v>473</v>
      </c>
      <c r="AM396" s="49" t="n"/>
      <c r="AN396" s="48">
        <f>IF(AND(ISNUMBER($P396),ISNUMBER($AL396),$AL396&lt;&gt;0),IF(OR($P396&gt;180,$P396/$AL396*1000&gt;400),"Over ceiling, confirm SKU","Within"),"n/a")</f>
        <v/>
      </c>
      <c r="AO396" s="51" t="n"/>
      <c r="AP396" s="51" t="n"/>
      <c r="AQ396" s="51" t="n"/>
      <c r="AR396" s="34" t="inlineStr">
        <is>
          <t>No enrichment entry, to confirm</t>
        </is>
      </c>
      <c r="AS396" s="34" t="inlineStr">
        <is>
          <t>BLANK -&gt; requires live Amazon.ca capture</t>
        </is>
      </c>
      <c r="AT396" s="34" t="inlineStr">
        <is>
          <t>Unverified commercial data</t>
        </is>
      </c>
    </row>
    <row r="397" ht="28" customHeight="1">
      <c r="A397" s="34" t="inlineStr">
        <is>
          <t>Hint</t>
        </is>
      </c>
      <c r="B397" s="34" t="inlineStr">
        <is>
          <t>Hint Water (fruit infused) | Pineapple | single 473mL</t>
        </is>
      </c>
      <c r="C397" s="34" t="inlineStr">
        <is>
          <t>3) Functional beverage (still/sparkling)</t>
        </is>
      </c>
      <c r="D397" s="34" t="inlineStr">
        <is>
          <t>473 mL bottle</t>
        </is>
      </c>
      <c r="E397" s="48" t="n">
        <v>1</v>
      </c>
      <c r="F397" s="49" t="n"/>
      <c r="G397" s="50">
        <f>IF(AND(ISNUMBER($F397),ISNUMBER($E397),$E397&lt;&gt;0),$F397/$E397,"")</f>
        <v/>
      </c>
      <c r="H397" s="50">
        <f>IF(AND(ISNUMBER($F397),ISNUMBER($AL397),ISNUMBER($E397),($AL397*$E397)&lt;&gt;0),$F397/($AL397*$E397)*100,"")</f>
        <v/>
      </c>
      <c r="I397" s="51" t="n"/>
      <c r="J397" s="52" t="n"/>
      <c r="K397" s="50">
        <f>IF(AND(ISNUMBER($F397),ISNUMBER($J397)),$F397*(1-$J397),"")</f>
        <v/>
      </c>
      <c r="L397" s="51" t="n"/>
      <c r="M397" s="51" t="n"/>
      <c r="N397" s="50">
        <f>IF(ISNUMBER($F397),($F397-IF(ISNUMBER($AM397),$AM397,0))*(1-IF(ISNUMBER($J397),$J397,0)),"")</f>
        <v/>
      </c>
      <c r="O397" s="34" t="inlineStr">
        <is>
          <t>Pineapple</t>
        </is>
      </c>
      <c r="P397" s="48" t="n">
        <v>0</v>
      </c>
      <c r="Q397" s="48" t="n">
        <v>0</v>
      </c>
      <c r="R397" s="34" t="inlineStr">
        <is>
          <t>Not listed</t>
        </is>
      </c>
      <c r="S397" s="48" t="n">
        <v>0</v>
      </c>
      <c r="T397" s="48" t="n">
        <v>0</v>
      </c>
      <c r="U397" s="34" t="inlineStr">
        <is>
          <t>None (fruit essence only)</t>
        </is>
      </c>
      <c r="V397" s="34" t="inlineStr">
        <is>
          <t>Zero sweetener, zero sugar, zero calorie, just fruit essence</t>
        </is>
      </c>
      <c r="W397" s="51" t="n"/>
      <c r="X397" s="51" t="n"/>
      <c r="Y397" s="51" t="n"/>
      <c r="Z397" s="51" t="n"/>
      <c r="AA397" s="34" t="inlineStr">
        <is>
          <t>Medium</t>
        </is>
      </c>
      <c r="AB397" s="34" t="inlineStr">
        <is>
          <t>Leading unsweetened flavoured water</t>
        </is>
      </c>
      <c r="AC397" s="34" t="inlineStr">
        <is>
          <t>Fruit flavoured water with absolutely no sweetener</t>
        </is>
      </c>
      <c r="AD397" s="34" t="inlineStr">
        <is>
          <t>Real fruit essence with zero sweeteners of any kind.</t>
        </is>
      </c>
      <c r="AE397" s="51" t="n"/>
      <c r="AF397" s="53">
        <f>IF(AND(ISNUMBER($P397),ISNUMBER($AL397),$AL397&lt;&gt;0),ROUND($P397/$AL397*100,1),"")</f>
        <v/>
      </c>
      <c r="AG397" s="54">
        <f>IF(AND(ISNUMBER($S397),ISNUMBER($AL397),$AL397&lt;&gt;0),ROUND($S397/$AL397*100,2),"")</f>
        <v/>
      </c>
      <c r="AH397" s="53">
        <f>IF(AND(ISNUMBER($Q397),ISNUMBER($AL397),$AL397&lt;&gt;0),ROUND($Q397/$AL397*100,1),"")</f>
        <v/>
      </c>
      <c r="AI397" s="48">
        <f>IF(ISNUMBER($S397),IF($S397&lt;=1,"Yes","No"),"n/a")</f>
        <v/>
      </c>
      <c r="AJ397" s="48">
        <f>IF(ISNUMBER($S397),ROUND(MAX(0,MIN(100,100-$S397*2.5-IF(ISNUMBER($T397),$T397,0)*0.12+IF($S397&lt;=1,12,0))),0),"")</f>
        <v/>
      </c>
      <c r="AK397" s="48">
        <f>IF(ISNUMBER($Q397),IF($Q397&gt;=100,20,IF($Q397&gt;=30,10,0)),0)+IF(ISNUMBER($R397),IF($R397&gt;=100,20,0),0)+IF(ISNUMBER($P397),IF($P397&gt;=150,20,IF($P397&gt;=50,12,5)),0)+IF(ISNUMBER($S397),IF($S397&lt;=1,15,0),0)</f>
        <v/>
      </c>
      <c r="AL397" s="48" t="n">
        <v>473</v>
      </c>
      <c r="AM397" s="49" t="n"/>
      <c r="AN397" s="48">
        <f>IF(AND(ISNUMBER($P397),ISNUMBER($AL397),$AL397&lt;&gt;0),IF(OR($P397&gt;180,$P397/$AL397*1000&gt;400),"Over ceiling, confirm SKU","Within"),"n/a")</f>
        <v/>
      </c>
      <c r="AO397" s="51" t="n"/>
      <c r="AP397" s="51" t="n"/>
      <c r="AQ397" s="51" t="n"/>
      <c r="AR397" s="34" t="inlineStr">
        <is>
          <t>No enrichment entry, to confirm</t>
        </is>
      </c>
      <c r="AS397" s="34" t="inlineStr">
        <is>
          <t>BLANK -&gt; requires live Amazon.ca capture</t>
        </is>
      </c>
      <c r="AT397" s="34" t="inlineStr">
        <is>
          <t>Unverified commercial data</t>
        </is>
      </c>
    </row>
    <row r="398" ht="28" customHeight="1">
      <c r="A398" s="34" t="inlineStr">
        <is>
          <t>Hint</t>
        </is>
      </c>
      <c r="B398" s="34" t="inlineStr">
        <is>
          <t>Hint Water (fruit infused) | Pineapple | 8 pack 473mL</t>
        </is>
      </c>
      <c r="C398" s="34" t="inlineStr">
        <is>
          <t>3) Functional beverage (still/sparkling)</t>
        </is>
      </c>
      <c r="D398" s="34" t="inlineStr">
        <is>
          <t>473 mL bottle</t>
        </is>
      </c>
      <c r="E398" s="48" t="n">
        <v>8</v>
      </c>
      <c r="F398" s="49" t="n"/>
      <c r="G398" s="50">
        <f>IF(AND(ISNUMBER($F398),ISNUMBER($E398),$E398&lt;&gt;0),$F398/$E398,"")</f>
        <v/>
      </c>
      <c r="H398" s="50">
        <f>IF(AND(ISNUMBER($F398),ISNUMBER($AL398),ISNUMBER($E398),($AL398*$E398)&lt;&gt;0),$F398/($AL398*$E398)*100,"")</f>
        <v/>
      </c>
      <c r="I398" s="51" t="n"/>
      <c r="J398" s="52" t="n"/>
      <c r="K398" s="50">
        <f>IF(AND(ISNUMBER($F398),ISNUMBER($J398)),$F398*(1-$J398),"")</f>
        <v/>
      </c>
      <c r="L398" s="51" t="n"/>
      <c r="M398" s="51" t="n"/>
      <c r="N398" s="50">
        <f>IF(ISNUMBER($F398),($F398-IF(ISNUMBER($AM398),$AM398,0))*(1-IF(ISNUMBER($J398),$J398,0)),"")</f>
        <v/>
      </c>
      <c r="O398" s="34" t="inlineStr">
        <is>
          <t>Pineapple</t>
        </is>
      </c>
      <c r="P398" s="48" t="n">
        <v>0</v>
      </c>
      <c r="Q398" s="48" t="n">
        <v>0</v>
      </c>
      <c r="R398" s="34" t="inlineStr">
        <is>
          <t>Not listed</t>
        </is>
      </c>
      <c r="S398" s="48" t="n">
        <v>0</v>
      </c>
      <c r="T398" s="48" t="n">
        <v>0</v>
      </c>
      <c r="U398" s="34" t="inlineStr">
        <is>
          <t>None (fruit essence only)</t>
        </is>
      </c>
      <c r="V398" s="34" t="inlineStr">
        <is>
          <t>Zero sweetener, zero sugar, zero calorie, just fruit essence</t>
        </is>
      </c>
      <c r="W398" s="51" t="n"/>
      <c r="X398" s="51" t="n"/>
      <c r="Y398" s="51" t="n"/>
      <c r="Z398" s="51" t="n"/>
      <c r="AA398" s="34" t="inlineStr">
        <is>
          <t>Medium</t>
        </is>
      </c>
      <c r="AB398" s="34" t="inlineStr">
        <is>
          <t>Leading unsweetened flavoured water</t>
        </is>
      </c>
      <c r="AC398" s="34" t="inlineStr">
        <is>
          <t>Fruit flavoured water with absolutely no sweetener</t>
        </is>
      </c>
      <c r="AD398" s="34" t="inlineStr">
        <is>
          <t>Real fruit essence with zero sweeteners of any kind.</t>
        </is>
      </c>
      <c r="AE398" s="51" t="n"/>
      <c r="AF398" s="53">
        <f>IF(AND(ISNUMBER($P398),ISNUMBER($AL398),$AL398&lt;&gt;0),ROUND($P398/$AL398*100,1),"")</f>
        <v/>
      </c>
      <c r="AG398" s="54">
        <f>IF(AND(ISNUMBER($S398),ISNUMBER($AL398),$AL398&lt;&gt;0),ROUND($S398/$AL398*100,2),"")</f>
        <v/>
      </c>
      <c r="AH398" s="53">
        <f>IF(AND(ISNUMBER($Q398),ISNUMBER($AL398),$AL398&lt;&gt;0),ROUND($Q398/$AL398*100,1),"")</f>
        <v/>
      </c>
      <c r="AI398" s="48">
        <f>IF(ISNUMBER($S398),IF($S398&lt;=1,"Yes","No"),"n/a")</f>
        <v/>
      </c>
      <c r="AJ398" s="48">
        <f>IF(ISNUMBER($S398),ROUND(MAX(0,MIN(100,100-$S398*2.5-IF(ISNUMBER($T398),$T398,0)*0.12+IF($S398&lt;=1,12,0))),0),"")</f>
        <v/>
      </c>
      <c r="AK398" s="48">
        <f>IF(ISNUMBER($Q398),IF($Q398&gt;=100,20,IF($Q398&gt;=30,10,0)),0)+IF(ISNUMBER($R398),IF($R398&gt;=100,20,0),0)+IF(ISNUMBER($P398),IF($P398&gt;=150,20,IF($P398&gt;=50,12,5)),0)+IF(ISNUMBER($S398),IF($S398&lt;=1,15,0),0)</f>
        <v/>
      </c>
      <c r="AL398" s="48" t="n">
        <v>473</v>
      </c>
      <c r="AM398" s="49" t="n"/>
      <c r="AN398" s="48">
        <f>IF(AND(ISNUMBER($P398),ISNUMBER($AL398),$AL398&lt;&gt;0),IF(OR($P398&gt;180,$P398/$AL398*1000&gt;400),"Over ceiling, confirm SKU","Within"),"n/a")</f>
        <v/>
      </c>
      <c r="AO398" s="51" t="n"/>
      <c r="AP398" s="51" t="n"/>
      <c r="AQ398" s="51" t="n"/>
      <c r="AR398" s="34" t="inlineStr">
        <is>
          <t>No enrichment entry, to confirm</t>
        </is>
      </c>
      <c r="AS398" s="34" t="inlineStr">
        <is>
          <t>BLANK -&gt; requires live Amazon.ca capture</t>
        </is>
      </c>
      <c r="AT398" s="34" t="inlineStr">
        <is>
          <t>Unverified commercial data</t>
        </is>
      </c>
    </row>
    <row r="399" ht="28" customHeight="1">
      <c r="A399" s="34" t="inlineStr">
        <is>
          <t>Hint</t>
        </is>
      </c>
      <c r="B399" s="34" t="inlineStr">
        <is>
          <t>Hint Water (fruit infused) | Pineapple | 12 pack 473mL</t>
        </is>
      </c>
      <c r="C399" s="34" t="inlineStr">
        <is>
          <t>3) Functional beverage (still/sparkling)</t>
        </is>
      </c>
      <c r="D399" s="34" t="inlineStr">
        <is>
          <t>473 mL bottle</t>
        </is>
      </c>
      <c r="E399" s="48" t="n">
        <v>12</v>
      </c>
      <c r="F399" s="49" t="n"/>
      <c r="G399" s="50">
        <f>IF(AND(ISNUMBER($F399),ISNUMBER($E399),$E399&lt;&gt;0),$F399/$E399,"")</f>
        <v/>
      </c>
      <c r="H399" s="50">
        <f>IF(AND(ISNUMBER($F399),ISNUMBER($AL399),ISNUMBER($E399),($AL399*$E399)&lt;&gt;0),$F399/($AL399*$E399)*100,"")</f>
        <v/>
      </c>
      <c r="I399" s="51" t="n"/>
      <c r="J399" s="52" t="n"/>
      <c r="K399" s="50">
        <f>IF(AND(ISNUMBER($F399),ISNUMBER($J399)),$F399*(1-$J399),"")</f>
        <v/>
      </c>
      <c r="L399" s="51" t="n"/>
      <c r="M399" s="51" t="n"/>
      <c r="N399" s="50">
        <f>IF(ISNUMBER($F399),($F399-IF(ISNUMBER($AM399),$AM399,0))*(1-IF(ISNUMBER($J399),$J399,0)),"")</f>
        <v/>
      </c>
      <c r="O399" s="34" t="inlineStr">
        <is>
          <t>Pineapple</t>
        </is>
      </c>
      <c r="P399" s="48" t="n">
        <v>0</v>
      </c>
      <c r="Q399" s="48" t="n">
        <v>0</v>
      </c>
      <c r="R399" s="34" t="inlineStr">
        <is>
          <t>Not listed</t>
        </is>
      </c>
      <c r="S399" s="48" t="n">
        <v>0</v>
      </c>
      <c r="T399" s="48" t="n">
        <v>0</v>
      </c>
      <c r="U399" s="34" t="inlineStr">
        <is>
          <t>None (fruit essence only)</t>
        </is>
      </c>
      <c r="V399" s="34" t="inlineStr">
        <is>
          <t>Zero sweetener, zero sugar, zero calorie, just fruit essence</t>
        </is>
      </c>
      <c r="W399" s="51" t="n"/>
      <c r="X399" s="51" t="n"/>
      <c r="Y399" s="51" t="n"/>
      <c r="Z399" s="51" t="n"/>
      <c r="AA399" s="34" t="inlineStr">
        <is>
          <t>Medium</t>
        </is>
      </c>
      <c r="AB399" s="34" t="inlineStr">
        <is>
          <t>Leading unsweetened flavoured water</t>
        </is>
      </c>
      <c r="AC399" s="34" t="inlineStr">
        <is>
          <t>Fruit flavoured water with absolutely no sweetener</t>
        </is>
      </c>
      <c r="AD399" s="34" t="inlineStr">
        <is>
          <t>Real fruit essence with zero sweeteners of any kind.</t>
        </is>
      </c>
      <c r="AE399" s="51" t="n"/>
      <c r="AF399" s="53">
        <f>IF(AND(ISNUMBER($P399),ISNUMBER($AL399),$AL399&lt;&gt;0),ROUND($P399/$AL399*100,1),"")</f>
        <v/>
      </c>
      <c r="AG399" s="54">
        <f>IF(AND(ISNUMBER($S399),ISNUMBER($AL399),$AL399&lt;&gt;0),ROUND($S399/$AL399*100,2),"")</f>
        <v/>
      </c>
      <c r="AH399" s="53">
        <f>IF(AND(ISNUMBER($Q399),ISNUMBER($AL399),$AL399&lt;&gt;0),ROUND($Q399/$AL399*100,1),"")</f>
        <v/>
      </c>
      <c r="AI399" s="48">
        <f>IF(ISNUMBER($S399),IF($S399&lt;=1,"Yes","No"),"n/a")</f>
        <v/>
      </c>
      <c r="AJ399" s="48">
        <f>IF(ISNUMBER($S399),ROUND(MAX(0,MIN(100,100-$S399*2.5-IF(ISNUMBER($T399),$T399,0)*0.12+IF($S399&lt;=1,12,0))),0),"")</f>
        <v/>
      </c>
      <c r="AK399" s="48">
        <f>IF(ISNUMBER($Q399),IF($Q399&gt;=100,20,IF($Q399&gt;=30,10,0)),0)+IF(ISNUMBER($R399),IF($R399&gt;=100,20,0),0)+IF(ISNUMBER($P399),IF($P399&gt;=150,20,IF($P399&gt;=50,12,5)),0)+IF(ISNUMBER($S399),IF($S399&lt;=1,15,0),0)</f>
        <v/>
      </c>
      <c r="AL399" s="48" t="n">
        <v>473</v>
      </c>
      <c r="AM399" s="49" t="n"/>
      <c r="AN399" s="48">
        <f>IF(AND(ISNUMBER($P399),ISNUMBER($AL399),$AL399&lt;&gt;0),IF(OR($P399&gt;180,$P399/$AL399*1000&gt;400),"Over ceiling, confirm SKU","Within"),"n/a")</f>
        <v/>
      </c>
      <c r="AO399" s="51" t="n"/>
      <c r="AP399" s="51" t="n"/>
      <c r="AQ399" s="51" t="n"/>
      <c r="AR399" s="34" t="inlineStr">
        <is>
          <t>No enrichment entry, to confirm</t>
        </is>
      </c>
      <c r="AS399" s="34" t="inlineStr">
        <is>
          <t>BLANK -&gt; requires live Amazon.ca capture</t>
        </is>
      </c>
      <c r="AT399" s="34" t="inlineStr">
        <is>
          <t>Unverified commercial data</t>
        </is>
      </c>
    </row>
    <row r="400" ht="28" customHeight="1">
      <c r="A400" s="34" t="inlineStr">
        <is>
          <t>Hint</t>
        </is>
      </c>
      <c r="B400" s="34" t="inlineStr">
        <is>
          <t>Hint Water (fruit infused) | Pineapple | 18 pack 473mL</t>
        </is>
      </c>
      <c r="C400" s="34" t="inlineStr">
        <is>
          <t>3) Functional beverage (still/sparkling)</t>
        </is>
      </c>
      <c r="D400" s="34" t="inlineStr">
        <is>
          <t>473 mL bottle</t>
        </is>
      </c>
      <c r="E400" s="48" t="n">
        <v>18</v>
      </c>
      <c r="F400" s="49" t="n"/>
      <c r="G400" s="50">
        <f>IF(AND(ISNUMBER($F400),ISNUMBER($E400),$E400&lt;&gt;0),$F400/$E400,"")</f>
        <v/>
      </c>
      <c r="H400" s="50">
        <f>IF(AND(ISNUMBER($F400),ISNUMBER($AL400),ISNUMBER($E400),($AL400*$E400)&lt;&gt;0),$F400/($AL400*$E400)*100,"")</f>
        <v/>
      </c>
      <c r="I400" s="51" t="n"/>
      <c r="J400" s="52" t="n"/>
      <c r="K400" s="50">
        <f>IF(AND(ISNUMBER($F400),ISNUMBER($J400)),$F400*(1-$J400),"")</f>
        <v/>
      </c>
      <c r="L400" s="51" t="n"/>
      <c r="M400" s="51" t="n"/>
      <c r="N400" s="50">
        <f>IF(ISNUMBER($F400),($F400-IF(ISNUMBER($AM400),$AM400,0))*(1-IF(ISNUMBER($J400),$J400,0)),"")</f>
        <v/>
      </c>
      <c r="O400" s="34" t="inlineStr">
        <is>
          <t>Pineapple</t>
        </is>
      </c>
      <c r="P400" s="48" t="n">
        <v>0</v>
      </c>
      <c r="Q400" s="48" t="n">
        <v>0</v>
      </c>
      <c r="R400" s="34" t="inlineStr">
        <is>
          <t>Not listed</t>
        </is>
      </c>
      <c r="S400" s="48" t="n">
        <v>0</v>
      </c>
      <c r="T400" s="48" t="n">
        <v>0</v>
      </c>
      <c r="U400" s="34" t="inlineStr">
        <is>
          <t>None (fruit essence only)</t>
        </is>
      </c>
      <c r="V400" s="34" t="inlineStr">
        <is>
          <t>Zero sweetener, zero sugar, zero calorie, just fruit essence</t>
        </is>
      </c>
      <c r="W400" s="51" t="n"/>
      <c r="X400" s="51" t="n"/>
      <c r="Y400" s="51" t="n"/>
      <c r="Z400" s="51" t="n"/>
      <c r="AA400" s="34" t="inlineStr">
        <is>
          <t>Medium</t>
        </is>
      </c>
      <c r="AB400" s="34" t="inlineStr">
        <is>
          <t>Leading unsweetened flavoured water</t>
        </is>
      </c>
      <c r="AC400" s="34" t="inlineStr">
        <is>
          <t>Fruit flavoured water with absolutely no sweetener</t>
        </is>
      </c>
      <c r="AD400" s="34" t="inlineStr">
        <is>
          <t>Real fruit essence with zero sweeteners of any kind.</t>
        </is>
      </c>
      <c r="AE400" s="51" t="n"/>
      <c r="AF400" s="53">
        <f>IF(AND(ISNUMBER($P400),ISNUMBER($AL400),$AL400&lt;&gt;0),ROUND($P400/$AL400*100,1),"")</f>
        <v/>
      </c>
      <c r="AG400" s="54">
        <f>IF(AND(ISNUMBER($S400),ISNUMBER($AL400),$AL400&lt;&gt;0),ROUND($S400/$AL400*100,2),"")</f>
        <v/>
      </c>
      <c r="AH400" s="53">
        <f>IF(AND(ISNUMBER($Q400),ISNUMBER($AL400),$AL400&lt;&gt;0),ROUND($Q400/$AL400*100,1),"")</f>
        <v/>
      </c>
      <c r="AI400" s="48">
        <f>IF(ISNUMBER($S400),IF($S400&lt;=1,"Yes","No"),"n/a")</f>
        <v/>
      </c>
      <c r="AJ400" s="48">
        <f>IF(ISNUMBER($S400),ROUND(MAX(0,MIN(100,100-$S400*2.5-IF(ISNUMBER($T400),$T400,0)*0.12+IF($S400&lt;=1,12,0))),0),"")</f>
        <v/>
      </c>
      <c r="AK400" s="48">
        <f>IF(ISNUMBER($Q400),IF($Q400&gt;=100,20,IF($Q400&gt;=30,10,0)),0)+IF(ISNUMBER($R400),IF($R400&gt;=100,20,0),0)+IF(ISNUMBER($P400),IF($P400&gt;=150,20,IF($P400&gt;=50,12,5)),0)+IF(ISNUMBER($S400),IF($S400&lt;=1,15,0),0)</f>
        <v/>
      </c>
      <c r="AL400" s="48" t="n">
        <v>473</v>
      </c>
      <c r="AM400" s="49" t="n"/>
      <c r="AN400" s="48">
        <f>IF(AND(ISNUMBER($P400),ISNUMBER($AL400),$AL400&lt;&gt;0),IF(OR($P400&gt;180,$P400/$AL400*1000&gt;400),"Over ceiling, confirm SKU","Within"),"n/a")</f>
        <v/>
      </c>
      <c r="AO400" s="51" t="n"/>
      <c r="AP400" s="51" t="n"/>
      <c r="AQ400" s="51" t="n"/>
      <c r="AR400" s="34" t="inlineStr">
        <is>
          <t>No enrichment entry, to confirm</t>
        </is>
      </c>
      <c r="AS400" s="34" t="inlineStr">
        <is>
          <t>BLANK -&gt; requires live Amazon.ca capture</t>
        </is>
      </c>
      <c r="AT400" s="34" t="inlineStr">
        <is>
          <t>Unverified commercial data</t>
        </is>
      </c>
    </row>
    <row r="401" ht="28" customHeight="1">
      <c r="A401" s="34" t="inlineStr">
        <is>
          <t>Hint</t>
        </is>
      </c>
      <c r="B401" s="34" t="inlineStr">
        <is>
          <t>Hint Water (fruit infused) | Pineapple | 24 pack 473mL</t>
        </is>
      </c>
      <c r="C401" s="34" t="inlineStr">
        <is>
          <t>3) Functional beverage (still/sparkling)</t>
        </is>
      </c>
      <c r="D401" s="34" t="inlineStr">
        <is>
          <t>473 mL bottle</t>
        </is>
      </c>
      <c r="E401" s="48" t="n">
        <v>24</v>
      </c>
      <c r="F401" s="49" t="n"/>
      <c r="G401" s="50">
        <f>IF(AND(ISNUMBER($F401),ISNUMBER($E401),$E401&lt;&gt;0),$F401/$E401,"")</f>
        <v/>
      </c>
      <c r="H401" s="50">
        <f>IF(AND(ISNUMBER($F401),ISNUMBER($AL401),ISNUMBER($E401),($AL401*$E401)&lt;&gt;0),$F401/($AL401*$E401)*100,"")</f>
        <v/>
      </c>
      <c r="I401" s="51" t="n"/>
      <c r="J401" s="52" t="n"/>
      <c r="K401" s="50">
        <f>IF(AND(ISNUMBER($F401),ISNUMBER($J401)),$F401*(1-$J401),"")</f>
        <v/>
      </c>
      <c r="L401" s="51" t="n"/>
      <c r="M401" s="51" t="n"/>
      <c r="N401" s="50">
        <f>IF(ISNUMBER($F401),($F401-IF(ISNUMBER($AM401),$AM401,0))*(1-IF(ISNUMBER($J401),$J401,0)),"")</f>
        <v/>
      </c>
      <c r="O401" s="34" t="inlineStr">
        <is>
          <t>Pineapple</t>
        </is>
      </c>
      <c r="P401" s="48" t="n">
        <v>0</v>
      </c>
      <c r="Q401" s="48" t="n">
        <v>0</v>
      </c>
      <c r="R401" s="34" t="inlineStr">
        <is>
          <t>Not listed</t>
        </is>
      </c>
      <c r="S401" s="48" t="n">
        <v>0</v>
      </c>
      <c r="T401" s="48" t="n">
        <v>0</v>
      </c>
      <c r="U401" s="34" t="inlineStr">
        <is>
          <t>None (fruit essence only)</t>
        </is>
      </c>
      <c r="V401" s="34" t="inlineStr">
        <is>
          <t>Zero sweetener, zero sugar, zero calorie, just fruit essence</t>
        </is>
      </c>
      <c r="W401" s="51" t="n"/>
      <c r="X401" s="51" t="n"/>
      <c r="Y401" s="51" t="n"/>
      <c r="Z401" s="51" t="n"/>
      <c r="AA401" s="34" t="inlineStr">
        <is>
          <t>Medium</t>
        </is>
      </c>
      <c r="AB401" s="34" t="inlineStr">
        <is>
          <t>Leading unsweetened flavoured water</t>
        </is>
      </c>
      <c r="AC401" s="34" t="inlineStr">
        <is>
          <t>Fruit flavoured water with absolutely no sweetener</t>
        </is>
      </c>
      <c r="AD401" s="34" t="inlineStr">
        <is>
          <t>Real fruit essence with zero sweeteners of any kind.</t>
        </is>
      </c>
      <c r="AE401" s="51" t="n"/>
      <c r="AF401" s="53">
        <f>IF(AND(ISNUMBER($P401),ISNUMBER($AL401),$AL401&lt;&gt;0),ROUND($P401/$AL401*100,1),"")</f>
        <v/>
      </c>
      <c r="AG401" s="54">
        <f>IF(AND(ISNUMBER($S401),ISNUMBER($AL401),$AL401&lt;&gt;0),ROUND($S401/$AL401*100,2),"")</f>
        <v/>
      </c>
      <c r="AH401" s="53">
        <f>IF(AND(ISNUMBER($Q401),ISNUMBER($AL401),$AL401&lt;&gt;0),ROUND($Q401/$AL401*100,1),"")</f>
        <v/>
      </c>
      <c r="AI401" s="48">
        <f>IF(ISNUMBER($S401),IF($S401&lt;=1,"Yes","No"),"n/a")</f>
        <v/>
      </c>
      <c r="AJ401" s="48">
        <f>IF(ISNUMBER($S401),ROUND(MAX(0,MIN(100,100-$S401*2.5-IF(ISNUMBER($T401),$T401,0)*0.12+IF($S401&lt;=1,12,0))),0),"")</f>
        <v/>
      </c>
      <c r="AK401" s="48">
        <f>IF(ISNUMBER($Q401),IF($Q401&gt;=100,20,IF($Q401&gt;=30,10,0)),0)+IF(ISNUMBER($R401),IF($R401&gt;=100,20,0),0)+IF(ISNUMBER($P401),IF($P401&gt;=150,20,IF($P401&gt;=50,12,5)),0)+IF(ISNUMBER($S401),IF($S401&lt;=1,15,0),0)</f>
        <v/>
      </c>
      <c r="AL401" s="48" t="n">
        <v>473</v>
      </c>
      <c r="AM401" s="49" t="n"/>
      <c r="AN401" s="48">
        <f>IF(AND(ISNUMBER($P401),ISNUMBER($AL401),$AL401&lt;&gt;0),IF(OR($P401&gt;180,$P401/$AL401*1000&gt;400),"Over ceiling, confirm SKU","Within"),"n/a")</f>
        <v/>
      </c>
      <c r="AO401" s="51" t="n"/>
      <c r="AP401" s="51" t="n"/>
      <c r="AQ401" s="51" t="n"/>
      <c r="AR401" s="34" t="inlineStr">
        <is>
          <t>No enrichment entry, to confirm</t>
        </is>
      </c>
      <c r="AS401" s="34" t="inlineStr">
        <is>
          <t>BLANK -&gt; requires live Amazon.ca capture</t>
        </is>
      </c>
      <c r="AT401" s="34" t="inlineStr">
        <is>
          <t>Unverified commercial data</t>
        </is>
      </c>
    </row>
    <row r="402" ht="28" customHeight="1">
      <c r="A402" s="34" t="inlineStr">
        <is>
          <t>Hint</t>
        </is>
      </c>
      <c r="B402" s="34" t="inlineStr">
        <is>
          <t>Hint Water (fruit infused) | Peach | single 473mL</t>
        </is>
      </c>
      <c r="C402" s="34" t="inlineStr">
        <is>
          <t>3) Functional beverage (still/sparkling)</t>
        </is>
      </c>
      <c r="D402" s="34" t="inlineStr">
        <is>
          <t>473 mL bottle</t>
        </is>
      </c>
      <c r="E402" s="48" t="n">
        <v>1</v>
      </c>
      <c r="F402" s="49" t="n"/>
      <c r="G402" s="50">
        <f>IF(AND(ISNUMBER($F402),ISNUMBER($E402),$E402&lt;&gt;0),$F402/$E402,"")</f>
        <v/>
      </c>
      <c r="H402" s="50">
        <f>IF(AND(ISNUMBER($F402),ISNUMBER($AL402),ISNUMBER($E402),($AL402*$E402)&lt;&gt;0),$F402/($AL402*$E402)*100,"")</f>
        <v/>
      </c>
      <c r="I402" s="51" t="n"/>
      <c r="J402" s="52" t="n"/>
      <c r="K402" s="50">
        <f>IF(AND(ISNUMBER($F402),ISNUMBER($J402)),$F402*(1-$J402),"")</f>
        <v/>
      </c>
      <c r="L402" s="51" t="n"/>
      <c r="M402" s="51" t="n"/>
      <c r="N402" s="50">
        <f>IF(ISNUMBER($F402),($F402-IF(ISNUMBER($AM402),$AM402,0))*(1-IF(ISNUMBER($J402),$J402,0)),"")</f>
        <v/>
      </c>
      <c r="O402" s="34" t="inlineStr">
        <is>
          <t>Peach</t>
        </is>
      </c>
      <c r="P402" s="48" t="n">
        <v>0</v>
      </c>
      <c r="Q402" s="48" t="n">
        <v>0</v>
      </c>
      <c r="R402" s="34" t="inlineStr">
        <is>
          <t>Not listed</t>
        </is>
      </c>
      <c r="S402" s="48" t="n">
        <v>0</v>
      </c>
      <c r="T402" s="48" t="n">
        <v>0</v>
      </c>
      <c r="U402" s="34" t="inlineStr">
        <is>
          <t>None (fruit essence only)</t>
        </is>
      </c>
      <c r="V402" s="34" t="inlineStr">
        <is>
          <t>Zero sweetener, zero sugar, zero calorie, just fruit essence</t>
        </is>
      </c>
      <c r="W402" s="51" t="n"/>
      <c r="X402" s="51" t="n"/>
      <c r="Y402" s="51" t="n"/>
      <c r="Z402" s="51" t="n"/>
      <c r="AA402" s="34" t="inlineStr">
        <is>
          <t>Medium</t>
        </is>
      </c>
      <c r="AB402" s="34" t="inlineStr">
        <is>
          <t>Leading unsweetened flavoured water</t>
        </is>
      </c>
      <c r="AC402" s="34" t="inlineStr">
        <is>
          <t>Fruit flavoured water with absolutely no sweetener</t>
        </is>
      </c>
      <c r="AD402" s="34" t="inlineStr">
        <is>
          <t>Real fruit essence with zero sweeteners of any kind.</t>
        </is>
      </c>
      <c r="AE402" s="51" t="n"/>
      <c r="AF402" s="53">
        <f>IF(AND(ISNUMBER($P402),ISNUMBER($AL402),$AL402&lt;&gt;0),ROUND($P402/$AL402*100,1),"")</f>
        <v/>
      </c>
      <c r="AG402" s="54">
        <f>IF(AND(ISNUMBER($S402),ISNUMBER($AL402),$AL402&lt;&gt;0),ROUND($S402/$AL402*100,2),"")</f>
        <v/>
      </c>
      <c r="AH402" s="53">
        <f>IF(AND(ISNUMBER($Q402),ISNUMBER($AL402),$AL402&lt;&gt;0),ROUND($Q402/$AL402*100,1),"")</f>
        <v/>
      </c>
      <c r="AI402" s="48">
        <f>IF(ISNUMBER($S402),IF($S402&lt;=1,"Yes","No"),"n/a")</f>
        <v/>
      </c>
      <c r="AJ402" s="48">
        <f>IF(ISNUMBER($S402),ROUND(MAX(0,MIN(100,100-$S402*2.5-IF(ISNUMBER($T402),$T402,0)*0.12+IF($S402&lt;=1,12,0))),0),"")</f>
        <v/>
      </c>
      <c r="AK402" s="48">
        <f>IF(ISNUMBER($Q402),IF($Q402&gt;=100,20,IF($Q402&gt;=30,10,0)),0)+IF(ISNUMBER($R402),IF($R402&gt;=100,20,0),0)+IF(ISNUMBER($P402),IF($P402&gt;=150,20,IF($P402&gt;=50,12,5)),0)+IF(ISNUMBER($S402),IF($S402&lt;=1,15,0),0)</f>
        <v/>
      </c>
      <c r="AL402" s="48" t="n">
        <v>473</v>
      </c>
      <c r="AM402" s="49" t="n"/>
      <c r="AN402" s="48">
        <f>IF(AND(ISNUMBER($P402),ISNUMBER($AL402),$AL402&lt;&gt;0),IF(OR($P402&gt;180,$P402/$AL402*1000&gt;400),"Over ceiling, confirm SKU","Within"),"n/a")</f>
        <v/>
      </c>
      <c r="AO402" s="51" t="n"/>
      <c r="AP402" s="51" t="n"/>
      <c r="AQ402" s="51" t="n"/>
      <c r="AR402" s="34" t="inlineStr">
        <is>
          <t>No enrichment entry, to confirm</t>
        </is>
      </c>
      <c r="AS402" s="34" t="inlineStr">
        <is>
          <t>BLANK -&gt; requires live Amazon.ca capture</t>
        </is>
      </c>
      <c r="AT402" s="34" t="inlineStr">
        <is>
          <t>Unverified commercial data</t>
        </is>
      </c>
    </row>
    <row r="403" ht="28" customHeight="1">
      <c r="A403" s="34" t="inlineStr">
        <is>
          <t>Hint</t>
        </is>
      </c>
      <c r="B403" s="34" t="inlineStr">
        <is>
          <t>Hint Water (fruit infused) | Peach | 8 pack 473mL</t>
        </is>
      </c>
      <c r="C403" s="34" t="inlineStr">
        <is>
          <t>3) Functional beverage (still/sparkling)</t>
        </is>
      </c>
      <c r="D403" s="34" t="inlineStr">
        <is>
          <t>473 mL bottle</t>
        </is>
      </c>
      <c r="E403" s="48" t="n">
        <v>8</v>
      </c>
      <c r="F403" s="49" t="n"/>
      <c r="G403" s="50">
        <f>IF(AND(ISNUMBER($F403),ISNUMBER($E403),$E403&lt;&gt;0),$F403/$E403,"")</f>
        <v/>
      </c>
      <c r="H403" s="50">
        <f>IF(AND(ISNUMBER($F403),ISNUMBER($AL403),ISNUMBER($E403),($AL403*$E403)&lt;&gt;0),$F403/($AL403*$E403)*100,"")</f>
        <v/>
      </c>
      <c r="I403" s="51" t="n"/>
      <c r="J403" s="52" t="n"/>
      <c r="K403" s="50">
        <f>IF(AND(ISNUMBER($F403),ISNUMBER($J403)),$F403*(1-$J403),"")</f>
        <v/>
      </c>
      <c r="L403" s="51" t="n"/>
      <c r="M403" s="51" t="n"/>
      <c r="N403" s="50">
        <f>IF(ISNUMBER($F403),($F403-IF(ISNUMBER($AM403),$AM403,0))*(1-IF(ISNUMBER($J403),$J403,0)),"")</f>
        <v/>
      </c>
      <c r="O403" s="34" t="inlineStr">
        <is>
          <t>Peach</t>
        </is>
      </c>
      <c r="P403" s="48" t="n">
        <v>0</v>
      </c>
      <c r="Q403" s="48" t="n">
        <v>0</v>
      </c>
      <c r="R403" s="34" t="inlineStr">
        <is>
          <t>Not listed</t>
        </is>
      </c>
      <c r="S403" s="48" t="n">
        <v>0</v>
      </c>
      <c r="T403" s="48" t="n">
        <v>0</v>
      </c>
      <c r="U403" s="34" t="inlineStr">
        <is>
          <t>None (fruit essence only)</t>
        </is>
      </c>
      <c r="V403" s="34" t="inlineStr">
        <is>
          <t>Zero sweetener, zero sugar, zero calorie, just fruit essence</t>
        </is>
      </c>
      <c r="W403" s="51" t="n"/>
      <c r="X403" s="51" t="n"/>
      <c r="Y403" s="51" t="n"/>
      <c r="Z403" s="51" t="n"/>
      <c r="AA403" s="34" t="inlineStr">
        <is>
          <t>Medium</t>
        </is>
      </c>
      <c r="AB403" s="34" t="inlineStr">
        <is>
          <t>Leading unsweetened flavoured water</t>
        </is>
      </c>
      <c r="AC403" s="34" t="inlineStr">
        <is>
          <t>Fruit flavoured water with absolutely no sweetener</t>
        </is>
      </c>
      <c r="AD403" s="34" t="inlineStr">
        <is>
          <t>Real fruit essence with zero sweeteners of any kind.</t>
        </is>
      </c>
      <c r="AE403" s="51" t="n"/>
      <c r="AF403" s="53">
        <f>IF(AND(ISNUMBER($P403),ISNUMBER($AL403),$AL403&lt;&gt;0),ROUND($P403/$AL403*100,1),"")</f>
        <v/>
      </c>
      <c r="AG403" s="54">
        <f>IF(AND(ISNUMBER($S403),ISNUMBER($AL403),$AL403&lt;&gt;0),ROUND($S403/$AL403*100,2),"")</f>
        <v/>
      </c>
      <c r="AH403" s="53">
        <f>IF(AND(ISNUMBER($Q403),ISNUMBER($AL403),$AL403&lt;&gt;0),ROUND($Q403/$AL403*100,1),"")</f>
        <v/>
      </c>
      <c r="AI403" s="48">
        <f>IF(ISNUMBER($S403),IF($S403&lt;=1,"Yes","No"),"n/a")</f>
        <v/>
      </c>
      <c r="AJ403" s="48">
        <f>IF(ISNUMBER($S403),ROUND(MAX(0,MIN(100,100-$S403*2.5-IF(ISNUMBER($T403),$T403,0)*0.12+IF($S403&lt;=1,12,0))),0),"")</f>
        <v/>
      </c>
      <c r="AK403" s="48">
        <f>IF(ISNUMBER($Q403),IF($Q403&gt;=100,20,IF($Q403&gt;=30,10,0)),0)+IF(ISNUMBER($R403),IF($R403&gt;=100,20,0),0)+IF(ISNUMBER($P403),IF($P403&gt;=150,20,IF($P403&gt;=50,12,5)),0)+IF(ISNUMBER($S403),IF($S403&lt;=1,15,0),0)</f>
        <v/>
      </c>
      <c r="AL403" s="48" t="n">
        <v>473</v>
      </c>
      <c r="AM403" s="49" t="n"/>
      <c r="AN403" s="48">
        <f>IF(AND(ISNUMBER($P403),ISNUMBER($AL403),$AL403&lt;&gt;0),IF(OR($P403&gt;180,$P403/$AL403*1000&gt;400),"Over ceiling, confirm SKU","Within"),"n/a")</f>
        <v/>
      </c>
      <c r="AO403" s="51" t="n"/>
      <c r="AP403" s="51" t="n"/>
      <c r="AQ403" s="51" t="n"/>
      <c r="AR403" s="34" t="inlineStr">
        <is>
          <t>No enrichment entry, to confirm</t>
        </is>
      </c>
      <c r="AS403" s="34" t="inlineStr">
        <is>
          <t>BLANK -&gt; requires live Amazon.ca capture</t>
        </is>
      </c>
      <c r="AT403" s="34" t="inlineStr">
        <is>
          <t>Unverified commercial data</t>
        </is>
      </c>
    </row>
    <row r="404" ht="28" customHeight="1">
      <c r="A404" s="34" t="inlineStr">
        <is>
          <t>Hint</t>
        </is>
      </c>
      <c r="B404" s="34" t="inlineStr">
        <is>
          <t>Hint Water (fruit infused) | Peach | 12 pack 473mL</t>
        </is>
      </c>
      <c r="C404" s="34" t="inlineStr">
        <is>
          <t>3) Functional beverage (still/sparkling)</t>
        </is>
      </c>
      <c r="D404" s="34" t="inlineStr">
        <is>
          <t>473 mL bottle</t>
        </is>
      </c>
      <c r="E404" s="48" t="n">
        <v>12</v>
      </c>
      <c r="F404" s="49" t="n"/>
      <c r="G404" s="50">
        <f>IF(AND(ISNUMBER($F404),ISNUMBER($E404),$E404&lt;&gt;0),$F404/$E404,"")</f>
        <v/>
      </c>
      <c r="H404" s="50">
        <f>IF(AND(ISNUMBER($F404),ISNUMBER($AL404),ISNUMBER($E404),($AL404*$E404)&lt;&gt;0),$F404/($AL404*$E404)*100,"")</f>
        <v/>
      </c>
      <c r="I404" s="51" t="n"/>
      <c r="J404" s="52" t="n"/>
      <c r="K404" s="50">
        <f>IF(AND(ISNUMBER($F404),ISNUMBER($J404)),$F404*(1-$J404),"")</f>
        <v/>
      </c>
      <c r="L404" s="51" t="n"/>
      <c r="M404" s="51" t="n"/>
      <c r="N404" s="50">
        <f>IF(ISNUMBER($F404),($F404-IF(ISNUMBER($AM404),$AM404,0))*(1-IF(ISNUMBER($J404),$J404,0)),"")</f>
        <v/>
      </c>
      <c r="O404" s="34" t="inlineStr">
        <is>
          <t>Peach</t>
        </is>
      </c>
      <c r="P404" s="48" t="n">
        <v>0</v>
      </c>
      <c r="Q404" s="48" t="n">
        <v>0</v>
      </c>
      <c r="R404" s="34" t="inlineStr">
        <is>
          <t>Not listed</t>
        </is>
      </c>
      <c r="S404" s="48" t="n">
        <v>0</v>
      </c>
      <c r="T404" s="48" t="n">
        <v>0</v>
      </c>
      <c r="U404" s="34" t="inlineStr">
        <is>
          <t>None (fruit essence only)</t>
        </is>
      </c>
      <c r="V404" s="34" t="inlineStr">
        <is>
          <t>Zero sweetener, zero sugar, zero calorie, just fruit essence</t>
        </is>
      </c>
      <c r="W404" s="51" t="n"/>
      <c r="X404" s="51" t="n"/>
      <c r="Y404" s="51" t="n"/>
      <c r="Z404" s="51" t="n"/>
      <c r="AA404" s="34" t="inlineStr">
        <is>
          <t>Medium</t>
        </is>
      </c>
      <c r="AB404" s="34" t="inlineStr">
        <is>
          <t>Leading unsweetened flavoured water</t>
        </is>
      </c>
      <c r="AC404" s="34" t="inlineStr">
        <is>
          <t>Fruit flavoured water with absolutely no sweetener</t>
        </is>
      </c>
      <c r="AD404" s="34" t="inlineStr">
        <is>
          <t>Real fruit essence with zero sweeteners of any kind.</t>
        </is>
      </c>
      <c r="AE404" s="51" t="n"/>
      <c r="AF404" s="53">
        <f>IF(AND(ISNUMBER($P404),ISNUMBER($AL404),$AL404&lt;&gt;0),ROUND($P404/$AL404*100,1),"")</f>
        <v/>
      </c>
      <c r="AG404" s="54">
        <f>IF(AND(ISNUMBER($S404),ISNUMBER($AL404),$AL404&lt;&gt;0),ROUND($S404/$AL404*100,2),"")</f>
        <v/>
      </c>
      <c r="AH404" s="53">
        <f>IF(AND(ISNUMBER($Q404),ISNUMBER($AL404),$AL404&lt;&gt;0),ROUND($Q404/$AL404*100,1),"")</f>
        <v/>
      </c>
      <c r="AI404" s="48">
        <f>IF(ISNUMBER($S404),IF($S404&lt;=1,"Yes","No"),"n/a")</f>
        <v/>
      </c>
      <c r="AJ404" s="48">
        <f>IF(ISNUMBER($S404),ROUND(MAX(0,MIN(100,100-$S404*2.5-IF(ISNUMBER($T404),$T404,0)*0.12+IF($S404&lt;=1,12,0))),0),"")</f>
        <v/>
      </c>
      <c r="AK404" s="48">
        <f>IF(ISNUMBER($Q404),IF($Q404&gt;=100,20,IF($Q404&gt;=30,10,0)),0)+IF(ISNUMBER($R404),IF($R404&gt;=100,20,0),0)+IF(ISNUMBER($P404),IF($P404&gt;=150,20,IF($P404&gt;=50,12,5)),0)+IF(ISNUMBER($S404),IF($S404&lt;=1,15,0),0)</f>
        <v/>
      </c>
      <c r="AL404" s="48" t="n">
        <v>473</v>
      </c>
      <c r="AM404" s="49" t="n"/>
      <c r="AN404" s="48">
        <f>IF(AND(ISNUMBER($P404),ISNUMBER($AL404),$AL404&lt;&gt;0),IF(OR($P404&gt;180,$P404/$AL404*1000&gt;400),"Over ceiling, confirm SKU","Within"),"n/a")</f>
        <v/>
      </c>
      <c r="AO404" s="51" t="n"/>
      <c r="AP404" s="51" t="n"/>
      <c r="AQ404" s="51" t="n"/>
      <c r="AR404" s="34" t="inlineStr">
        <is>
          <t>No enrichment entry, to confirm</t>
        </is>
      </c>
      <c r="AS404" s="34" t="inlineStr">
        <is>
          <t>BLANK -&gt; requires live Amazon.ca capture</t>
        </is>
      </c>
      <c r="AT404" s="34" t="inlineStr">
        <is>
          <t>Unverified commercial data</t>
        </is>
      </c>
    </row>
    <row r="405" ht="28" customHeight="1">
      <c r="A405" s="34" t="inlineStr">
        <is>
          <t>Hint</t>
        </is>
      </c>
      <c r="B405" s="34" t="inlineStr">
        <is>
          <t>Hint Water (fruit infused) | Peach | 18 pack 473mL</t>
        </is>
      </c>
      <c r="C405" s="34" t="inlineStr">
        <is>
          <t>3) Functional beverage (still/sparkling)</t>
        </is>
      </c>
      <c r="D405" s="34" t="inlineStr">
        <is>
          <t>473 mL bottle</t>
        </is>
      </c>
      <c r="E405" s="48" t="n">
        <v>18</v>
      </c>
      <c r="F405" s="49" t="n"/>
      <c r="G405" s="50">
        <f>IF(AND(ISNUMBER($F405),ISNUMBER($E405),$E405&lt;&gt;0),$F405/$E405,"")</f>
        <v/>
      </c>
      <c r="H405" s="50">
        <f>IF(AND(ISNUMBER($F405),ISNUMBER($AL405),ISNUMBER($E405),($AL405*$E405)&lt;&gt;0),$F405/($AL405*$E405)*100,"")</f>
        <v/>
      </c>
      <c r="I405" s="51" t="n"/>
      <c r="J405" s="52" t="n"/>
      <c r="K405" s="50">
        <f>IF(AND(ISNUMBER($F405),ISNUMBER($J405)),$F405*(1-$J405),"")</f>
        <v/>
      </c>
      <c r="L405" s="51" t="n"/>
      <c r="M405" s="51" t="n"/>
      <c r="N405" s="50">
        <f>IF(ISNUMBER($F405),($F405-IF(ISNUMBER($AM405),$AM405,0))*(1-IF(ISNUMBER($J405),$J405,0)),"")</f>
        <v/>
      </c>
      <c r="O405" s="34" t="inlineStr">
        <is>
          <t>Peach</t>
        </is>
      </c>
      <c r="P405" s="48" t="n">
        <v>0</v>
      </c>
      <c r="Q405" s="48" t="n">
        <v>0</v>
      </c>
      <c r="R405" s="34" t="inlineStr">
        <is>
          <t>Not listed</t>
        </is>
      </c>
      <c r="S405" s="48" t="n">
        <v>0</v>
      </c>
      <c r="T405" s="48" t="n">
        <v>0</v>
      </c>
      <c r="U405" s="34" t="inlineStr">
        <is>
          <t>None (fruit essence only)</t>
        </is>
      </c>
      <c r="V405" s="34" t="inlineStr">
        <is>
          <t>Zero sweetener, zero sugar, zero calorie, just fruit essence</t>
        </is>
      </c>
      <c r="W405" s="51" t="n"/>
      <c r="X405" s="51" t="n"/>
      <c r="Y405" s="51" t="n"/>
      <c r="Z405" s="51" t="n"/>
      <c r="AA405" s="34" t="inlineStr">
        <is>
          <t>Medium</t>
        </is>
      </c>
      <c r="AB405" s="34" t="inlineStr">
        <is>
          <t>Leading unsweetened flavoured water</t>
        </is>
      </c>
      <c r="AC405" s="34" t="inlineStr">
        <is>
          <t>Fruit flavoured water with absolutely no sweetener</t>
        </is>
      </c>
      <c r="AD405" s="34" t="inlineStr">
        <is>
          <t>Real fruit essence with zero sweeteners of any kind.</t>
        </is>
      </c>
      <c r="AE405" s="51" t="n"/>
      <c r="AF405" s="53">
        <f>IF(AND(ISNUMBER($P405),ISNUMBER($AL405),$AL405&lt;&gt;0),ROUND($P405/$AL405*100,1),"")</f>
        <v/>
      </c>
      <c r="AG405" s="54">
        <f>IF(AND(ISNUMBER($S405),ISNUMBER($AL405),$AL405&lt;&gt;0),ROUND($S405/$AL405*100,2),"")</f>
        <v/>
      </c>
      <c r="AH405" s="53">
        <f>IF(AND(ISNUMBER($Q405),ISNUMBER($AL405),$AL405&lt;&gt;0),ROUND($Q405/$AL405*100,1),"")</f>
        <v/>
      </c>
      <c r="AI405" s="48">
        <f>IF(ISNUMBER($S405),IF($S405&lt;=1,"Yes","No"),"n/a")</f>
        <v/>
      </c>
      <c r="AJ405" s="48">
        <f>IF(ISNUMBER($S405),ROUND(MAX(0,MIN(100,100-$S405*2.5-IF(ISNUMBER($T405),$T405,0)*0.12+IF($S405&lt;=1,12,0))),0),"")</f>
        <v/>
      </c>
      <c r="AK405" s="48">
        <f>IF(ISNUMBER($Q405),IF($Q405&gt;=100,20,IF($Q405&gt;=30,10,0)),0)+IF(ISNUMBER($R405),IF($R405&gt;=100,20,0),0)+IF(ISNUMBER($P405),IF($P405&gt;=150,20,IF($P405&gt;=50,12,5)),0)+IF(ISNUMBER($S405),IF($S405&lt;=1,15,0),0)</f>
        <v/>
      </c>
      <c r="AL405" s="48" t="n">
        <v>473</v>
      </c>
      <c r="AM405" s="49" t="n"/>
      <c r="AN405" s="48">
        <f>IF(AND(ISNUMBER($P405),ISNUMBER($AL405),$AL405&lt;&gt;0),IF(OR($P405&gt;180,$P405/$AL405*1000&gt;400),"Over ceiling, confirm SKU","Within"),"n/a")</f>
        <v/>
      </c>
      <c r="AO405" s="51" t="n"/>
      <c r="AP405" s="51" t="n"/>
      <c r="AQ405" s="51" t="n"/>
      <c r="AR405" s="34" t="inlineStr">
        <is>
          <t>No enrichment entry, to confirm</t>
        </is>
      </c>
      <c r="AS405" s="34" t="inlineStr">
        <is>
          <t>BLANK -&gt; requires live Amazon.ca capture</t>
        </is>
      </c>
      <c r="AT405" s="34" t="inlineStr">
        <is>
          <t>Unverified commercial data</t>
        </is>
      </c>
    </row>
    <row r="406" ht="28" customHeight="1">
      <c r="A406" s="34" t="inlineStr">
        <is>
          <t>Hint</t>
        </is>
      </c>
      <c r="B406" s="34" t="inlineStr">
        <is>
          <t>Hint Water (fruit infused) | Peach | 24 pack 473mL</t>
        </is>
      </c>
      <c r="C406" s="34" t="inlineStr">
        <is>
          <t>3) Functional beverage (still/sparkling)</t>
        </is>
      </c>
      <c r="D406" s="34" t="inlineStr">
        <is>
          <t>473 mL bottle</t>
        </is>
      </c>
      <c r="E406" s="48" t="n">
        <v>24</v>
      </c>
      <c r="F406" s="49" t="n"/>
      <c r="G406" s="50">
        <f>IF(AND(ISNUMBER($F406),ISNUMBER($E406),$E406&lt;&gt;0),$F406/$E406,"")</f>
        <v/>
      </c>
      <c r="H406" s="50">
        <f>IF(AND(ISNUMBER($F406),ISNUMBER($AL406),ISNUMBER($E406),($AL406*$E406)&lt;&gt;0),$F406/($AL406*$E406)*100,"")</f>
        <v/>
      </c>
      <c r="I406" s="51" t="n"/>
      <c r="J406" s="52" t="n"/>
      <c r="K406" s="50">
        <f>IF(AND(ISNUMBER($F406),ISNUMBER($J406)),$F406*(1-$J406),"")</f>
        <v/>
      </c>
      <c r="L406" s="51" t="n"/>
      <c r="M406" s="51" t="n"/>
      <c r="N406" s="50">
        <f>IF(ISNUMBER($F406),($F406-IF(ISNUMBER($AM406),$AM406,0))*(1-IF(ISNUMBER($J406),$J406,0)),"")</f>
        <v/>
      </c>
      <c r="O406" s="34" t="inlineStr">
        <is>
          <t>Peach</t>
        </is>
      </c>
      <c r="P406" s="48" t="n">
        <v>0</v>
      </c>
      <c r="Q406" s="48" t="n">
        <v>0</v>
      </c>
      <c r="R406" s="34" t="inlineStr">
        <is>
          <t>Not listed</t>
        </is>
      </c>
      <c r="S406" s="48" t="n">
        <v>0</v>
      </c>
      <c r="T406" s="48" t="n">
        <v>0</v>
      </c>
      <c r="U406" s="34" t="inlineStr">
        <is>
          <t>None (fruit essence only)</t>
        </is>
      </c>
      <c r="V406" s="34" t="inlineStr">
        <is>
          <t>Zero sweetener, zero sugar, zero calorie, just fruit essence</t>
        </is>
      </c>
      <c r="W406" s="51" t="n"/>
      <c r="X406" s="51" t="n"/>
      <c r="Y406" s="51" t="n"/>
      <c r="Z406" s="51" t="n"/>
      <c r="AA406" s="34" t="inlineStr">
        <is>
          <t>Medium</t>
        </is>
      </c>
      <c r="AB406" s="34" t="inlineStr">
        <is>
          <t>Leading unsweetened flavoured water</t>
        </is>
      </c>
      <c r="AC406" s="34" t="inlineStr">
        <is>
          <t>Fruit flavoured water with absolutely no sweetener</t>
        </is>
      </c>
      <c r="AD406" s="34" t="inlineStr">
        <is>
          <t>Real fruit essence with zero sweeteners of any kind.</t>
        </is>
      </c>
      <c r="AE406" s="51" t="n"/>
      <c r="AF406" s="53">
        <f>IF(AND(ISNUMBER($P406),ISNUMBER($AL406),$AL406&lt;&gt;0),ROUND($P406/$AL406*100,1),"")</f>
        <v/>
      </c>
      <c r="AG406" s="54">
        <f>IF(AND(ISNUMBER($S406),ISNUMBER($AL406),$AL406&lt;&gt;0),ROUND($S406/$AL406*100,2),"")</f>
        <v/>
      </c>
      <c r="AH406" s="53">
        <f>IF(AND(ISNUMBER($Q406),ISNUMBER($AL406),$AL406&lt;&gt;0),ROUND($Q406/$AL406*100,1),"")</f>
        <v/>
      </c>
      <c r="AI406" s="48">
        <f>IF(ISNUMBER($S406),IF($S406&lt;=1,"Yes","No"),"n/a")</f>
        <v/>
      </c>
      <c r="AJ406" s="48">
        <f>IF(ISNUMBER($S406),ROUND(MAX(0,MIN(100,100-$S406*2.5-IF(ISNUMBER($T406),$T406,0)*0.12+IF($S406&lt;=1,12,0))),0),"")</f>
        <v/>
      </c>
      <c r="AK406" s="48">
        <f>IF(ISNUMBER($Q406),IF($Q406&gt;=100,20,IF($Q406&gt;=30,10,0)),0)+IF(ISNUMBER($R406),IF($R406&gt;=100,20,0),0)+IF(ISNUMBER($P406),IF($P406&gt;=150,20,IF($P406&gt;=50,12,5)),0)+IF(ISNUMBER($S406),IF($S406&lt;=1,15,0),0)</f>
        <v/>
      </c>
      <c r="AL406" s="48" t="n">
        <v>473</v>
      </c>
      <c r="AM406" s="49" t="n"/>
      <c r="AN406" s="48">
        <f>IF(AND(ISNUMBER($P406),ISNUMBER($AL406),$AL406&lt;&gt;0),IF(OR($P406&gt;180,$P406/$AL406*1000&gt;400),"Over ceiling, confirm SKU","Within"),"n/a")</f>
        <v/>
      </c>
      <c r="AO406" s="51" t="n"/>
      <c r="AP406" s="51" t="n"/>
      <c r="AQ406" s="51" t="n"/>
      <c r="AR406" s="34" t="inlineStr">
        <is>
          <t>No enrichment entry, to confirm</t>
        </is>
      </c>
      <c r="AS406" s="34" t="inlineStr">
        <is>
          <t>BLANK -&gt; requires live Amazon.ca capture</t>
        </is>
      </c>
      <c r="AT406" s="34" t="inlineStr">
        <is>
          <t>Unverified commercial data</t>
        </is>
      </c>
    </row>
    <row r="407" ht="28" customHeight="1">
      <c r="A407" s="34" t="inlineStr">
        <is>
          <t>Hint</t>
        </is>
      </c>
      <c r="B407" s="34" t="inlineStr">
        <is>
          <t>Hint Water (fruit infused) | Crisp Apple | single 473mL</t>
        </is>
      </c>
      <c r="C407" s="34" t="inlineStr">
        <is>
          <t>3) Functional beverage (still/sparkling)</t>
        </is>
      </c>
      <c r="D407" s="34" t="inlineStr">
        <is>
          <t>473 mL bottle</t>
        </is>
      </c>
      <c r="E407" s="48" t="n">
        <v>1</v>
      </c>
      <c r="F407" s="49" t="n"/>
      <c r="G407" s="50">
        <f>IF(AND(ISNUMBER($F407),ISNUMBER($E407),$E407&lt;&gt;0),$F407/$E407,"")</f>
        <v/>
      </c>
      <c r="H407" s="50">
        <f>IF(AND(ISNUMBER($F407),ISNUMBER($AL407),ISNUMBER($E407),($AL407*$E407)&lt;&gt;0),$F407/($AL407*$E407)*100,"")</f>
        <v/>
      </c>
      <c r="I407" s="51" t="n"/>
      <c r="J407" s="52" t="n"/>
      <c r="K407" s="50">
        <f>IF(AND(ISNUMBER($F407),ISNUMBER($J407)),$F407*(1-$J407),"")</f>
        <v/>
      </c>
      <c r="L407" s="51" t="n"/>
      <c r="M407" s="51" t="n"/>
      <c r="N407" s="50">
        <f>IF(ISNUMBER($F407),($F407-IF(ISNUMBER($AM407),$AM407,0))*(1-IF(ISNUMBER($J407),$J407,0)),"")</f>
        <v/>
      </c>
      <c r="O407" s="34" t="inlineStr">
        <is>
          <t>Crisp Apple</t>
        </is>
      </c>
      <c r="P407" s="48" t="n">
        <v>0</v>
      </c>
      <c r="Q407" s="48" t="n">
        <v>0</v>
      </c>
      <c r="R407" s="34" t="inlineStr">
        <is>
          <t>Not listed</t>
        </is>
      </c>
      <c r="S407" s="48" t="n">
        <v>0</v>
      </c>
      <c r="T407" s="48" t="n">
        <v>0</v>
      </c>
      <c r="U407" s="34" t="inlineStr">
        <is>
          <t>None (fruit essence only)</t>
        </is>
      </c>
      <c r="V407" s="34" t="inlineStr">
        <is>
          <t>Zero sweetener, zero sugar, zero calorie, just fruit essence</t>
        </is>
      </c>
      <c r="W407" s="51" t="n"/>
      <c r="X407" s="51" t="n"/>
      <c r="Y407" s="51" t="n"/>
      <c r="Z407" s="51" t="n"/>
      <c r="AA407" s="34" t="inlineStr">
        <is>
          <t>Medium</t>
        </is>
      </c>
      <c r="AB407" s="34" t="inlineStr">
        <is>
          <t>Leading unsweetened flavoured water</t>
        </is>
      </c>
      <c r="AC407" s="34" t="inlineStr">
        <is>
          <t>Fruit flavoured water with absolutely no sweetener</t>
        </is>
      </c>
      <c r="AD407" s="34" t="inlineStr">
        <is>
          <t>Real fruit essence with zero sweeteners of any kind.</t>
        </is>
      </c>
      <c r="AE407" s="51" t="n"/>
      <c r="AF407" s="53">
        <f>IF(AND(ISNUMBER($P407),ISNUMBER($AL407),$AL407&lt;&gt;0),ROUND($P407/$AL407*100,1),"")</f>
        <v/>
      </c>
      <c r="AG407" s="54">
        <f>IF(AND(ISNUMBER($S407),ISNUMBER($AL407),$AL407&lt;&gt;0),ROUND($S407/$AL407*100,2),"")</f>
        <v/>
      </c>
      <c r="AH407" s="53">
        <f>IF(AND(ISNUMBER($Q407),ISNUMBER($AL407),$AL407&lt;&gt;0),ROUND($Q407/$AL407*100,1),"")</f>
        <v/>
      </c>
      <c r="AI407" s="48">
        <f>IF(ISNUMBER($S407),IF($S407&lt;=1,"Yes","No"),"n/a")</f>
        <v/>
      </c>
      <c r="AJ407" s="48">
        <f>IF(ISNUMBER($S407),ROUND(MAX(0,MIN(100,100-$S407*2.5-IF(ISNUMBER($T407),$T407,0)*0.12+IF($S407&lt;=1,12,0))),0),"")</f>
        <v/>
      </c>
      <c r="AK407" s="48">
        <f>IF(ISNUMBER($Q407),IF($Q407&gt;=100,20,IF($Q407&gt;=30,10,0)),0)+IF(ISNUMBER($R407),IF($R407&gt;=100,20,0),0)+IF(ISNUMBER($P407),IF($P407&gt;=150,20,IF($P407&gt;=50,12,5)),0)+IF(ISNUMBER($S407),IF($S407&lt;=1,15,0),0)</f>
        <v/>
      </c>
      <c r="AL407" s="48" t="n">
        <v>473</v>
      </c>
      <c r="AM407" s="49" t="n"/>
      <c r="AN407" s="48">
        <f>IF(AND(ISNUMBER($P407),ISNUMBER($AL407),$AL407&lt;&gt;0),IF(OR($P407&gt;180,$P407/$AL407*1000&gt;400),"Over ceiling, confirm SKU","Within"),"n/a")</f>
        <v/>
      </c>
      <c r="AO407" s="51" t="n"/>
      <c r="AP407" s="51" t="n"/>
      <c r="AQ407" s="51" t="n"/>
      <c r="AR407" s="34" t="inlineStr">
        <is>
          <t>No enrichment entry, to confirm</t>
        </is>
      </c>
      <c r="AS407" s="34" t="inlineStr">
        <is>
          <t>BLANK -&gt; requires live Amazon.ca capture</t>
        </is>
      </c>
      <c r="AT407" s="34" t="inlineStr">
        <is>
          <t>Unverified commercial data</t>
        </is>
      </c>
    </row>
    <row r="408" ht="28" customHeight="1">
      <c r="A408" s="34" t="inlineStr">
        <is>
          <t>Hint</t>
        </is>
      </c>
      <c r="B408" s="34" t="inlineStr">
        <is>
          <t>Hint Water (fruit infused) | Crisp Apple | 8 pack 473mL</t>
        </is>
      </c>
      <c r="C408" s="34" t="inlineStr">
        <is>
          <t>3) Functional beverage (still/sparkling)</t>
        </is>
      </c>
      <c r="D408" s="34" t="inlineStr">
        <is>
          <t>473 mL bottle</t>
        </is>
      </c>
      <c r="E408" s="48" t="n">
        <v>8</v>
      </c>
      <c r="F408" s="49" t="n"/>
      <c r="G408" s="50">
        <f>IF(AND(ISNUMBER($F408),ISNUMBER($E408),$E408&lt;&gt;0),$F408/$E408,"")</f>
        <v/>
      </c>
      <c r="H408" s="50">
        <f>IF(AND(ISNUMBER($F408),ISNUMBER($AL408),ISNUMBER($E408),($AL408*$E408)&lt;&gt;0),$F408/($AL408*$E408)*100,"")</f>
        <v/>
      </c>
      <c r="I408" s="51" t="n"/>
      <c r="J408" s="52" t="n"/>
      <c r="K408" s="50">
        <f>IF(AND(ISNUMBER($F408),ISNUMBER($J408)),$F408*(1-$J408),"")</f>
        <v/>
      </c>
      <c r="L408" s="51" t="n"/>
      <c r="M408" s="51" t="n"/>
      <c r="N408" s="50">
        <f>IF(ISNUMBER($F408),($F408-IF(ISNUMBER($AM408),$AM408,0))*(1-IF(ISNUMBER($J408),$J408,0)),"")</f>
        <v/>
      </c>
      <c r="O408" s="34" t="inlineStr">
        <is>
          <t>Crisp Apple</t>
        </is>
      </c>
      <c r="P408" s="48" t="n">
        <v>0</v>
      </c>
      <c r="Q408" s="48" t="n">
        <v>0</v>
      </c>
      <c r="R408" s="34" t="inlineStr">
        <is>
          <t>Not listed</t>
        </is>
      </c>
      <c r="S408" s="48" t="n">
        <v>0</v>
      </c>
      <c r="T408" s="48" t="n">
        <v>0</v>
      </c>
      <c r="U408" s="34" t="inlineStr">
        <is>
          <t>None (fruit essence only)</t>
        </is>
      </c>
      <c r="V408" s="34" t="inlineStr">
        <is>
          <t>Zero sweetener, zero sugar, zero calorie, just fruit essence</t>
        </is>
      </c>
      <c r="W408" s="51" t="n"/>
      <c r="X408" s="51" t="n"/>
      <c r="Y408" s="51" t="n"/>
      <c r="Z408" s="51" t="n"/>
      <c r="AA408" s="34" t="inlineStr">
        <is>
          <t>Medium</t>
        </is>
      </c>
      <c r="AB408" s="34" t="inlineStr">
        <is>
          <t>Leading unsweetened flavoured water</t>
        </is>
      </c>
      <c r="AC408" s="34" t="inlineStr">
        <is>
          <t>Fruit flavoured water with absolutely no sweetener</t>
        </is>
      </c>
      <c r="AD408" s="34" t="inlineStr">
        <is>
          <t>Real fruit essence with zero sweeteners of any kind.</t>
        </is>
      </c>
      <c r="AE408" s="51" t="n"/>
      <c r="AF408" s="53">
        <f>IF(AND(ISNUMBER($P408),ISNUMBER($AL408),$AL408&lt;&gt;0),ROUND($P408/$AL408*100,1),"")</f>
        <v/>
      </c>
      <c r="AG408" s="54">
        <f>IF(AND(ISNUMBER($S408),ISNUMBER($AL408),$AL408&lt;&gt;0),ROUND($S408/$AL408*100,2),"")</f>
        <v/>
      </c>
      <c r="AH408" s="53">
        <f>IF(AND(ISNUMBER($Q408),ISNUMBER($AL408),$AL408&lt;&gt;0),ROUND($Q408/$AL408*100,1),"")</f>
        <v/>
      </c>
      <c r="AI408" s="48">
        <f>IF(ISNUMBER($S408),IF($S408&lt;=1,"Yes","No"),"n/a")</f>
        <v/>
      </c>
      <c r="AJ408" s="48">
        <f>IF(ISNUMBER($S408),ROUND(MAX(0,MIN(100,100-$S408*2.5-IF(ISNUMBER($T408),$T408,0)*0.12+IF($S408&lt;=1,12,0))),0),"")</f>
        <v/>
      </c>
      <c r="AK408" s="48">
        <f>IF(ISNUMBER($Q408),IF($Q408&gt;=100,20,IF($Q408&gt;=30,10,0)),0)+IF(ISNUMBER($R408),IF($R408&gt;=100,20,0),0)+IF(ISNUMBER($P408),IF($P408&gt;=150,20,IF($P408&gt;=50,12,5)),0)+IF(ISNUMBER($S408),IF($S408&lt;=1,15,0),0)</f>
        <v/>
      </c>
      <c r="AL408" s="48" t="n">
        <v>473</v>
      </c>
      <c r="AM408" s="49" t="n"/>
      <c r="AN408" s="48">
        <f>IF(AND(ISNUMBER($P408),ISNUMBER($AL408),$AL408&lt;&gt;0),IF(OR($P408&gt;180,$P408/$AL408*1000&gt;400),"Over ceiling, confirm SKU","Within"),"n/a")</f>
        <v/>
      </c>
      <c r="AO408" s="51" t="n"/>
      <c r="AP408" s="51" t="n"/>
      <c r="AQ408" s="51" t="n"/>
      <c r="AR408" s="34" t="inlineStr">
        <is>
          <t>No enrichment entry, to confirm</t>
        </is>
      </c>
      <c r="AS408" s="34" t="inlineStr">
        <is>
          <t>BLANK -&gt; requires live Amazon.ca capture</t>
        </is>
      </c>
      <c r="AT408" s="34" t="inlineStr">
        <is>
          <t>Unverified commercial data</t>
        </is>
      </c>
    </row>
    <row r="409" ht="28" customHeight="1">
      <c r="A409" s="34" t="inlineStr">
        <is>
          <t>Hint</t>
        </is>
      </c>
      <c r="B409" s="34" t="inlineStr">
        <is>
          <t>Hint Water (fruit infused) | Crisp Apple | 12 pack 473mL</t>
        </is>
      </c>
      <c r="C409" s="34" t="inlineStr">
        <is>
          <t>3) Functional beverage (still/sparkling)</t>
        </is>
      </c>
      <c r="D409" s="34" t="inlineStr">
        <is>
          <t>473 mL bottle</t>
        </is>
      </c>
      <c r="E409" s="48" t="n">
        <v>12</v>
      </c>
      <c r="F409" s="49" t="n"/>
      <c r="G409" s="50">
        <f>IF(AND(ISNUMBER($F409),ISNUMBER($E409),$E409&lt;&gt;0),$F409/$E409,"")</f>
        <v/>
      </c>
      <c r="H409" s="50">
        <f>IF(AND(ISNUMBER($F409),ISNUMBER($AL409),ISNUMBER($E409),($AL409*$E409)&lt;&gt;0),$F409/($AL409*$E409)*100,"")</f>
        <v/>
      </c>
      <c r="I409" s="51" t="n"/>
      <c r="J409" s="52" t="n"/>
      <c r="K409" s="50">
        <f>IF(AND(ISNUMBER($F409),ISNUMBER($J409)),$F409*(1-$J409),"")</f>
        <v/>
      </c>
      <c r="L409" s="51" t="n"/>
      <c r="M409" s="51" t="n"/>
      <c r="N409" s="50">
        <f>IF(ISNUMBER($F409),($F409-IF(ISNUMBER($AM409),$AM409,0))*(1-IF(ISNUMBER($J409),$J409,0)),"")</f>
        <v/>
      </c>
      <c r="O409" s="34" t="inlineStr">
        <is>
          <t>Crisp Apple</t>
        </is>
      </c>
      <c r="P409" s="48" t="n">
        <v>0</v>
      </c>
      <c r="Q409" s="48" t="n">
        <v>0</v>
      </c>
      <c r="R409" s="34" t="inlineStr">
        <is>
          <t>Not listed</t>
        </is>
      </c>
      <c r="S409" s="48" t="n">
        <v>0</v>
      </c>
      <c r="T409" s="48" t="n">
        <v>0</v>
      </c>
      <c r="U409" s="34" t="inlineStr">
        <is>
          <t>None (fruit essence only)</t>
        </is>
      </c>
      <c r="V409" s="34" t="inlineStr">
        <is>
          <t>Zero sweetener, zero sugar, zero calorie, just fruit essence</t>
        </is>
      </c>
      <c r="W409" s="51" t="n"/>
      <c r="X409" s="51" t="n"/>
      <c r="Y409" s="51" t="n"/>
      <c r="Z409" s="51" t="n"/>
      <c r="AA409" s="34" t="inlineStr">
        <is>
          <t>Medium</t>
        </is>
      </c>
      <c r="AB409" s="34" t="inlineStr">
        <is>
          <t>Leading unsweetened flavoured water</t>
        </is>
      </c>
      <c r="AC409" s="34" t="inlineStr">
        <is>
          <t>Fruit flavoured water with absolutely no sweetener</t>
        </is>
      </c>
      <c r="AD409" s="34" t="inlineStr">
        <is>
          <t>Real fruit essence with zero sweeteners of any kind.</t>
        </is>
      </c>
      <c r="AE409" s="51" t="n"/>
      <c r="AF409" s="53">
        <f>IF(AND(ISNUMBER($P409),ISNUMBER($AL409),$AL409&lt;&gt;0),ROUND($P409/$AL409*100,1),"")</f>
        <v/>
      </c>
      <c r="AG409" s="54">
        <f>IF(AND(ISNUMBER($S409),ISNUMBER($AL409),$AL409&lt;&gt;0),ROUND($S409/$AL409*100,2),"")</f>
        <v/>
      </c>
      <c r="AH409" s="53">
        <f>IF(AND(ISNUMBER($Q409),ISNUMBER($AL409),$AL409&lt;&gt;0),ROUND($Q409/$AL409*100,1),"")</f>
        <v/>
      </c>
      <c r="AI409" s="48">
        <f>IF(ISNUMBER($S409),IF($S409&lt;=1,"Yes","No"),"n/a")</f>
        <v/>
      </c>
      <c r="AJ409" s="48">
        <f>IF(ISNUMBER($S409),ROUND(MAX(0,MIN(100,100-$S409*2.5-IF(ISNUMBER($T409),$T409,0)*0.12+IF($S409&lt;=1,12,0))),0),"")</f>
        <v/>
      </c>
      <c r="AK409" s="48">
        <f>IF(ISNUMBER($Q409),IF($Q409&gt;=100,20,IF($Q409&gt;=30,10,0)),0)+IF(ISNUMBER($R409),IF($R409&gt;=100,20,0),0)+IF(ISNUMBER($P409),IF($P409&gt;=150,20,IF($P409&gt;=50,12,5)),0)+IF(ISNUMBER($S409),IF($S409&lt;=1,15,0),0)</f>
        <v/>
      </c>
      <c r="AL409" s="48" t="n">
        <v>473</v>
      </c>
      <c r="AM409" s="49" t="n"/>
      <c r="AN409" s="48">
        <f>IF(AND(ISNUMBER($P409),ISNUMBER($AL409),$AL409&lt;&gt;0),IF(OR($P409&gt;180,$P409/$AL409*1000&gt;400),"Over ceiling, confirm SKU","Within"),"n/a")</f>
        <v/>
      </c>
      <c r="AO409" s="51" t="n"/>
      <c r="AP409" s="51" t="n"/>
      <c r="AQ409" s="51" t="n"/>
      <c r="AR409" s="34" t="inlineStr">
        <is>
          <t>No enrichment entry, to confirm</t>
        </is>
      </c>
      <c r="AS409" s="34" t="inlineStr">
        <is>
          <t>BLANK -&gt; requires live Amazon.ca capture</t>
        </is>
      </c>
      <c r="AT409" s="34" t="inlineStr">
        <is>
          <t>Unverified commercial data</t>
        </is>
      </c>
    </row>
    <row r="410" ht="28" customHeight="1">
      <c r="A410" s="34" t="inlineStr">
        <is>
          <t>Hint</t>
        </is>
      </c>
      <c r="B410" s="34" t="inlineStr">
        <is>
          <t>Hint Water (fruit infused) | Crisp Apple | 18 pack 473mL</t>
        </is>
      </c>
      <c r="C410" s="34" t="inlineStr">
        <is>
          <t>3) Functional beverage (still/sparkling)</t>
        </is>
      </c>
      <c r="D410" s="34" t="inlineStr">
        <is>
          <t>473 mL bottle</t>
        </is>
      </c>
      <c r="E410" s="48" t="n">
        <v>18</v>
      </c>
      <c r="F410" s="49" t="n"/>
      <c r="G410" s="50">
        <f>IF(AND(ISNUMBER($F410),ISNUMBER($E410),$E410&lt;&gt;0),$F410/$E410,"")</f>
        <v/>
      </c>
      <c r="H410" s="50">
        <f>IF(AND(ISNUMBER($F410),ISNUMBER($AL410),ISNUMBER($E410),($AL410*$E410)&lt;&gt;0),$F410/($AL410*$E410)*100,"")</f>
        <v/>
      </c>
      <c r="I410" s="51" t="n"/>
      <c r="J410" s="52" t="n"/>
      <c r="K410" s="50">
        <f>IF(AND(ISNUMBER($F410),ISNUMBER($J410)),$F410*(1-$J410),"")</f>
        <v/>
      </c>
      <c r="L410" s="51" t="n"/>
      <c r="M410" s="51" t="n"/>
      <c r="N410" s="50">
        <f>IF(ISNUMBER($F410),($F410-IF(ISNUMBER($AM410),$AM410,0))*(1-IF(ISNUMBER($J410),$J410,0)),"")</f>
        <v/>
      </c>
      <c r="O410" s="34" t="inlineStr">
        <is>
          <t>Crisp Apple</t>
        </is>
      </c>
      <c r="P410" s="48" t="n">
        <v>0</v>
      </c>
      <c r="Q410" s="48" t="n">
        <v>0</v>
      </c>
      <c r="R410" s="34" t="inlineStr">
        <is>
          <t>Not listed</t>
        </is>
      </c>
      <c r="S410" s="48" t="n">
        <v>0</v>
      </c>
      <c r="T410" s="48" t="n">
        <v>0</v>
      </c>
      <c r="U410" s="34" t="inlineStr">
        <is>
          <t>None (fruit essence only)</t>
        </is>
      </c>
      <c r="V410" s="34" t="inlineStr">
        <is>
          <t>Zero sweetener, zero sugar, zero calorie, just fruit essence</t>
        </is>
      </c>
      <c r="W410" s="51" t="n"/>
      <c r="X410" s="51" t="n"/>
      <c r="Y410" s="51" t="n"/>
      <c r="Z410" s="51" t="n"/>
      <c r="AA410" s="34" t="inlineStr">
        <is>
          <t>Medium</t>
        </is>
      </c>
      <c r="AB410" s="34" t="inlineStr">
        <is>
          <t>Leading unsweetened flavoured water</t>
        </is>
      </c>
      <c r="AC410" s="34" t="inlineStr">
        <is>
          <t>Fruit flavoured water with absolutely no sweetener</t>
        </is>
      </c>
      <c r="AD410" s="34" t="inlineStr">
        <is>
          <t>Real fruit essence with zero sweeteners of any kind.</t>
        </is>
      </c>
      <c r="AE410" s="51" t="n"/>
      <c r="AF410" s="53">
        <f>IF(AND(ISNUMBER($P410),ISNUMBER($AL410),$AL410&lt;&gt;0),ROUND($P410/$AL410*100,1),"")</f>
        <v/>
      </c>
      <c r="AG410" s="54">
        <f>IF(AND(ISNUMBER($S410),ISNUMBER($AL410),$AL410&lt;&gt;0),ROUND($S410/$AL410*100,2),"")</f>
        <v/>
      </c>
      <c r="AH410" s="53">
        <f>IF(AND(ISNUMBER($Q410),ISNUMBER($AL410),$AL410&lt;&gt;0),ROUND($Q410/$AL410*100,1),"")</f>
        <v/>
      </c>
      <c r="AI410" s="48">
        <f>IF(ISNUMBER($S410),IF($S410&lt;=1,"Yes","No"),"n/a")</f>
        <v/>
      </c>
      <c r="AJ410" s="48">
        <f>IF(ISNUMBER($S410),ROUND(MAX(0,MIN(100,100-$S410*2.5-IF(ISNUMBER($T410),$T410,0)*0.12+IF($S410&lt;=1,12,0))),0),"")</f>
        <v/>
      </c>
      <c r="AK410" s="48">
        <f>IF(ISNUMBER($Q410),IF($Q410&gt;=100,20,IF($Q410&gt;=30,10,0)),0)+IF(ISNUMBER($R410),IF($R410&gt;=100,20,0),0)+IF(ISNUMBER($P410),IF($P410&gt;=150,20,IF($P410&gt;=50,12,5)),0)+IF(ISNUMBER($S410),IF($S410&lt;=1,15,0),0)</f>
        <v/>
      </c>
      <c r="AL410" s="48" t="n">
        <v>473</v>
      </c>
      <c r="AM410" s="49" t="n"/>
      <c r="AN410" s="48">
        <f>IF(AND(ISNUMBER($P410),ISNUMBER($AL410),$AL410&lt;&gt;0),IF(OR($P410&gt;180,$P410/$AL410*1000&gt;400),"Over ceiling, confirm SKU","Within"),"n/a")</f>
        <v/>
      </c>
      <c r="AO410" s="51" t="n"/>
      <c r="AP410" s="51" t="n"/>
      <c r="AQ410" s="51" t="n"/>
      <c r="AR410" s="34" t="inlineStr">
        <is>
          <t>No enrichment entry, to confirm</t>
        </is>
      </c>
      <c r="AS410" s="34" t="inlineStr">
        <is>
          <t>BLANK -&gt; requires live Amazon.ca capture</t>
        </is>
      </c>
      <c r="AT410" s="34" t="inlineStr">
        <is>
          <t>Unverified commercial data</t>
        </is>
      </c>
    </row>
    <row r="411" ht="28" customHeight="1">
      <c r="A411" s="34" t="inlineStr">
        <is>
          <t>Hint</t>
        </is>
      </c>
      <c r="B411" s="34" t="inlineStr">
        <is>
          <t>Hint Water (fruit infused) | Crisp Apple | 24 pack 473mL</t>
        </is>
      </c>
      <c r="C411" s="34" t="inlineStr">
        <is>
          <t>3) Functional beverage (still/sparkling)</t>
        </is>
      </c>
      <c r="D411" s="34" t="inlineStr">
        <is>
          <t>473 mL bottle</t>
        </is>
      </c>
      <c r="E411" s="48" t="n">
        <v>24</v>
      </c>
      <c r="F411" s="49" t="n"/>
      <c r="G411" s="50">
        <f>IF(AND(ISNUMBER($F411),ISNUMBER($E411),$E411&lt;&gt;0),$F411/$E411,"")</f>
        <v/>
      </c>
      <c r="H411" s="50">
        <f>IF(AND(ISNUMBER($F411),ISNUMBER($AL411),ISNUMBER($E411),($AL411*$E411)&lt;&gt;0),$F411/($AL411*$E411)*100,"")</f>
        <v/>
      </c>
      <c r="I411" s="51" t="n"/>
      <c r="J411" s="52" t="n"/>
      <c r="K411" s="50">
        <f>IF(AND(ISNUMBER($F411),ISNUMBER($J411)),$F411*(1-$J411),"")</f>
        <v/>
      </c>
      <c r="L411" s="51" t="n"/>
      <c r="M411" s="51" t="n"/>
      <c r="N411" s="50">
        <f>IF(ISNUMBER($F411),($F411-IF(ISNUMBER($AM411),$AM411,0))*(1-IF(ISNUMBER($J411),$J411,0)),"")</f>
        <v/>
      </c>
      <c r="O411" s="34" t="inlineStr">
        <is>
          <t>Crisp Apple</t>
        </is>
      </c>
      <c r="P411" s="48" t="n">
        <v>0</v>
      </c>
      <c r="Q411" s="48" t="n">
        <v>0</v>
      </c>
      <c r="R411" s="34" t="inlineStr">
        <is>
          <t>Not listed</t>
        </is>
      </c>
      <c r="S411" s="48" t="n">
        <v>0</v>
      </c>
      <c r="T411" s="48" t="n">
        <v>0</v>
      </c>
      <c r="U411" s="34" t="inlineStr">
        <is>
          <t>None (fruit essence only)</t>
        </is>
      </c>
      <c r="V411" s="34" t="inlineStr">
        <is>
          <t>Zero sweetener, zero sugar, zero calorie, just fruit essence</t>
        </is>
      </c>
      <c r="W411" s="51" t="n"/>
      <c r="X411" s="51" t="n"/>
      <c r="Y411" s="51" t="n"/>
      <c r="Z411" s="51" t="n"/>
      <c r="AA411" s="34" t="inlineStr">
        <is>
          <t>Medium</t>
        </is>
      </c>
      <c r="AB411" s="34" t="inlineStr">
        <is>
          <t>Leading unsweetened flavoured water</t>
        </is>
      </c>
      <c r="AC411" s="34" t="inlineStr">
        <is>
          <t>Fruit flavoured water with absolutely no sweetener</t>
        </is>
      </c>
      <c r="AD411" s="34" t="inlineStr">
        <is>
          <t>Real fruit essence with zero sweeteners of any kind.</t>
        </is>
      </c>
      <c r="AE411" s="51" t="n"/>
      <c r="AF411" s="53">
        <f>IF(AND(ISNUMBER($P411),ISNUMBER($AL411),$AL411&lt;&gt;0),ROUND($P411/$AL411*100,1),"")</f>
        <v/>
      </c>
      <c r="AG411" s="54">
        <f>IF(AND(ISNUMBER($S411),ISNUMBER($AL411),$AL411&lt;&gt;0),ROUND($S411/$AL411*100,2),"")</f>
        <v/>
      </c>
      <c r="AH411" s="53">
        <f>IF(AND(ISNUMBER($Q411),ISNUMBER($AL411),$AL411&lt;&gt;0),ROUND($Q411/$AL411*100,1),"")</f>
        <v/>
      </c>
      <c r="AI411" s="48">
        <f>IF(ISNUMBER($S411),IF($S411&lt;=1,"Yes","No"),"n/a")</f>
        <v/>
      </c>
      <c r="AJ411" s="48">
        <f>IF(ISNUMBER($S411),ROUND(MAX(0,MIN(100,100-$S411*2.5-IF(ISNUMBER($T411),$T411,0)*0.12+IF($S411&lt;=1,12,0))),0),"")</f>
        <v/>
      </c>
      <c r="AK411" s="48">
        <f>IF(ISNUMBER($Q411),IF($Q411&gt;=100,20,IF($Q411&gt;=30,10,0)),0)+IF(ISNUMBER($R411),IF($R411&gt;=100,20,0),0)+IF(ISNUMBER($P411),IF($P411&gt;=150,20,IF($P411&gt;=50,12,5)),0)+IF(ISNUMBER($S411),IF($S411&lt;=1,15,0),0)</f>
        <v/>
      </c>
      <c r="AL411" s="48" t="n">
        <v>473</v>
      </c>
      <c r="AM411" s="49" t="n"/>
      <c r="AN411" s="48">
        <f>IF(AND(ISNUMBER($P411),ISNUMBER($AL411),$AL411&lt;&gt;0),IF(OR($P411&gt;180,$P411/$AL411*1000&gt;400),"Over ceiling, confirm SKU","Within"),"n/a")</f>
        <v/>
      </c>
      <c r="AO411" s="51" t="n"/>
      <c r="AP411" s="51" t="n"/>
      <c r="AQ411" s="51" t="n"/>
      <c r="AR411" s="34" t="inlineStr">
        <is>
          <t>No enrichment entry, to confirm</t>
        </is>
      </c>
      <c r="AS411" s="34" t="inlineStr">
        <is>
          <t>BLANK -&gt; requires live Amazon.ca capture</t>
        </is>
      </c>
      <c r="AT411" s="34" t="inlineStr">
        <is>
          <t>Unverified commercial data</t>
        </is>
      </c>
    </row>
    <row r="412" ht="28" customHeight="1">
      <c r="A412" s="34" t="inlineStr">
        <is>
          <t>wildwonder</t>
        </is>
      </c>
      <c r="B412" s="34" t="inlineStr">
        <is>
          <t>wildwonder Sparkling Prebiotic+Probiotic | Strawberry Passion | single 355mL</t>
        </is>
      </c>
      <c r="C412" s="34" t="inlineStr">
        <is>
          <t>3) Functional beverage (still/sparkling)</t>
        </is>
      </c>
      <c r="D412" s="34" t="inlineStr">
        <is>
          <t>355 mL can</t>
        </is>
      </c>
      <c r="E412" s="48" t="n">
        <v>1</v>
      </c>
      <c r="F412" s="49" t="n"/>
      <c r="G412" s="50">
        <f>IF(AND(ISNUMBER($F412),ISNUMBER($E412),$E412&lt;&gt;0),$F412/$E412,"")</f>
        <v/>
      </c>
      <c r="H412" s="50">
        <f>IF(AND(ISNUMBER($F412),ISNUMBER($AL412),ISNUMBER($E412),($AL412*$E412)&lt;&gt;0),$F412/($AL412*$E412)*100,"")</f>
        <v/>
      </c>
      <c r="I412" s="51" t="n"/>
      <c r="J412" s="52" t="n"/>
      <c r="K412" s="50">
        <f>IF(AND(ISNUMBER($F412),ISNUMBER($J412)),$F412*(1-$J412),"")</f>
        <v/>
      </c>
      <c r="L412" s="51" t="n"/>
      <c r="M412" s="51" t="n"/>
      <c r="N412" s="50">
        <f>IF(ISNUMBER($F412),($F412-IF(ISNUMBER($AM412),$AM412,0))*(1-IF(ISNUMBER($J412),$J412,0)),"")</f>
        <v/>
      </c>
      <c r="O412" s="34" t="inlineStr">
        <is>
          <t>Strawberry Passion</t>
        </is>
      </c>
      <c r="P412" s="48" t="n">
        <v>0</v>
      </c>
      <c r="Q412" s="48" t="n">
        <v>15</v>
      </c>
      <c r="R412" s="34" t="inlineStr">
        <is>
          <t>Not listed</t>
        </is>
      </c>
      <c r="S412" s="48" t="n">
        <v>6</v>
      </c>
      <c r="T412" s="48" t="n">
        <v>45</v>
      </c>
      <c r="U412" s="34" t="inlineStr">
        <is>
          <t>Cane sugar + chicory inulin</t>
        </is>
      </c>
      <c r="V412" s="34" t="inlineStr">
        <is>
          <t>Prebiotics + probiotics, organic botanicals, gut health, low sugar</t>
        </is>
      </c>
      <c r="W412" s="51" t="n"/>
      <c r="X412" s="51" t="n"/>
      <c r="Y412" s="51" t="n"/>
      <c r="Z412" s="51" t="n"/>
      <c r="AA412" s="34" t="inlineStr">
        <is>
          <t>Low</t>
        </is>
      </c>
      <c r="AB412" s="34" t="inlineStr">
        <is>
          <t>Emerging female/AAPI founded gut health brand</t>
        </is>
      </c>
      <c r="AC412" s="34" t="inlineStr">
        <is>
          <t>Botanical gut health soda with pre + probiotics</t>
        </is>
      </c>
      <c r="AD412" s="34" t="inlineStr">
        <is>
          <t>Both prebiotics and probiotics plus organic botanicals.</t>
        </is>
      </c>
      <c r="AE412" s="51" t="n"/>
      <c r="AF412" s="53">
        <f>IF(AND(ISNUMBER($P412),ISNUMBER($AL412),$AL412&lt;&gt;0),ROUND($P412/$AL412*100,1),"")</f>
        <v/>
      </c>
      <c r="AG412" s="54">
        <f>IF(AND(ISNUMBER($S412),ISNUMBER($AL412),$AL412&lt;&gt;0),ROUND($S412/$AL412*100,2),"")</f>
        <v/>
      </c>
      <c r="AH412" s="53">
        <f>IF(AND(ISNUMBER($Q412),ISNUMBER($AL412),$AL412&lt;&gt;0),ROUND($Q412/$AL412*100,1),"")</f>
        <v/>
      </c>
      <c r="AI412" s="48">
        <f>IF(ISNUMBER($S412),IF($S412&lt;=1,"Yes","No"),"n/a")</f>
        <v/>
      </c>
      <c r="AJ412" s="48">
        <f>IF(ISNUMBER($S412),ROUND(MAX(0,MIN(100,100-$S412*2.5-IF(ISNUMBER($T412),$T412,0)*0.12+IF($S412&lt;=1,12,0))),0),"")</f>
        <v/>
      </c>
      <c r="AK412" s="48">
        <f>IF(ISNUMBER($Q412),IF($Q412&gt;=100,20,IF($Q412&gt;=30,10,0)),0)+IF(ISNUMBER($R412),IF($R412&gt;=100,20,0),0)+IF(ISNUMBER($P412),IF($P412&gt;=150,20,IF($P412&gt;=50,12,5)),0)+IF(ISNUMBER($S412),IF($S412&lt;=1,15,0),0)</f>
        <v/>
      </c>
      <c r="AL412" s="48" t="n">
        <v>355</v>
      </c>
      <c r="AM412" s="49" t="n"/>
      <c r="AN412" s="48">
        <f>IF(AND(ISNUMBER($P412),ISNUMBER($AL412),$AL412&lt;&gt;0),IF(OR($P412&gt;180,$P412/$AL412*1000&gt;400),"Over ceiling, confirm SKU","Within"),"n/a")</f>
        <v/>
      </c>
      <c r="AO412" s="51" t="n"/>
      <c r="AP412" s="51" t="n"/>
      <c r="AQ412" s="51" t="n"/>
      <c r="AR412" s="34" t="inlineStr">
        <is>
          <t>Recalled, batch confirmed, to confirm</t>
        </is>
      </c>
      <c r="AS412" s="34" t="inlineStr">
        <is>
          <t>BLANK -&gt; requires live Amazon.ca capture</t>
        </is>
      </c>
      <c r="AT412" s="34" t="inlineStr">
        <is>
          <t>Unverified commercial data</t>
        </is>
      </c>
    </row>
    <row r="413" ht="28" customHeight="1">
      <c r="A413" s="34" t="inlineStr">
        <is>
          <t>wildwonder</t>
        </is>
      </c>
      <c r="B413" s="34" t="inlineStr">
        <is>
          <t>wildwonder Sparkling Prebiotic+Probiotic | Strawberry Passion | 8 pack 355mL</t>
        </is>
      </c>
      <c r="C413" s="34" t="inlineStr">
        <is>
          <t>3) Functional beverage (still/sparkling)</t>
        </is>
      </c>
      <c r="D413" s="34" t="inlineStr">
        <is>
          <t>355 mL can</t>
        </is>
      </c>
      <c r="E413" s="48" t="n">
        <v>8</v>
      </c>
      <c r="F413" s="49" t="n"/>
      <c r="G413" s="50">
        <f>IF(AND(ISNUMBER($F413),ISNUMBER($E413),$E413&lt;&gt;0),$F413/$E413,"")</f>
        <v/>
      </c>
      <c r="H413" s="50">
        <f>IF(AND(ISNUMBER($F413),ISNUMBER($AL413),ISNUMBER($E413),($AL413*$E413)&lt;&gt;0),$F413/($AL413*$E413)*100,"")</f>
        <v/>
      </c>
      <c r="I413" s="51" t="n"/>
      <c r="J413" s="52" t="n"/>
      <c r="K413" s="50">
        <f>IF(AND(ISNUMBER($F413),ISNUMBER($J413)),$F413*(1-$J413),"")</f>
        <v/>
      </c>
      <c r="L413" s="51" t="n"/>
      <c r="M413" s="51" t="n"/>
      <c r="N413" s="50">
        <f>IF(ISNUMBER($F413),($F413-IF(ISNUMBER($AM413),$AM413,0))*(1-IF(ISNUMBER($J413),$J413,0)),"")</f>
        <v/>
      </c>
      <c r="O413" s="34" t="inlineStr">
        <is>
          <t>Strawberry Passion</t>
        </is>
      </c>
      <c r="P413" s="48" t="n">
        <v>0</v>
      </c>
      <c r="Q413" s="48" t="n">
        <v>15</v>
      </c>
      <c r="R413" s="34" t="inlineStr">
        <is>
          <t>Not listed</t>
        </is>
      </c>
      <c r="S413" s="48" t="n">
        <v>6</v>
      </c>
      <c r="T413" s="48" t="n">
        <v>45</v>
      </c>
      <c r="U413" s="34" t="inlineStr">
        <is>
          <t>Cane sugar + chicory inulin</t>
        </is>
      </c>
      <c r="V413" s="34" t="inlineStr">
        <is>
          <t>Prebiotics + probiotics, organic botanicals, gut health, low sugar</t>
        </is>
      </c>
      <c r="W413" s="51" t="n"/>
      <c r="X413" s="51" t="n"/>
      <c r="Y413" s="51" t="n"/>
      <c r="Z413" s="51" t="n"/>
      <c r="AA413" s="34" t="inlineStr">
        <is>
          <t>Low</t>
        </is>
      </c>
      <c r="AB413" s="34" t="inlineStr">
        <is>
          <t>Emerging female/AAPI founded gut health brand</t>
        </is>
      </c>
      <c r="AC413" s="34" t="inlineStr">
        <is>
          <t>Botanical gut health soda with pre + probiotics</t>
        </is>
      </c>
      <c r="AD413" s="34" t="inlineStr">
        <is>
          <t>Both prebiotics and probiotics plus organic botanicals.</t>
        </is>
      </c>
      <c r="AE413" s="51" t="n"/>
      <c r="AF413" s="53">
        <f>IF(AND(ISNUMBER($P413),ISNUMBER($AL413),$AL413&lt;&gt;0),ROUND($P413/$AL413*100,1),"")</f>
        <v/>
      </c>
      <c r="AG413" s="54">
        <f>IF(AND(ISNUMBER($S413),ISNUMBER($AL413),$AL413&lt;&gt;0),ROUND($S413/$AL413*100,2),"")</f>
        <v/>
      </c>
      <c r="AH413" s="53">
        <f>IF(AND(ISNUMBER($Q413),ISNUMBER($AL413),$AL413&lt;&gt;0),ROUND($Q413/$AL413*100,1),"")</f>
        <v/>
      </c>
      <c r="AI413" s="48">
        <f>IF(ISNUMBER($S413),IF($S413&lt;=1,"Yes","No"),"n/a")</f>
        <v/>
      </c>
      <c r="AJ413" s="48">
        <f>IF(ISNUMBER($S413),ROUND(MAX(0,MIN(100,100-$S413*2.5-IF(ISNUMBER($T413),$T413,0)*0.12+IF($S413&lt;=1,12,0))),0),"")</f>
        <v/>
      </c>
      <c r="AK413" s="48">
        <f>IF(ISNUMBER($Q413),IF($Q413&gt;=100,20,IF($Q413&gt;=30,10,0)),0)+IF(ISNUMBER($R413),IF($R413&gt;=100,20,0),0)+IF(ISNUMBER($P413),IF($P413&gt;=150,20,IF($P413&gt;=50,12,5)),0)+IF(ISNUMBER($S413),IF($S413&lt;=1,15,0),0)</f>
        <v/>
      </c>
      <c r="AL413" s="48" t="n">
        <v>355</v>
      </c>
      <c r="AM413" s="49" t="n"/>
      <c r="AN413" s="48">
        <f>IF(AND(ISNUMBER($P413),ISNUMBER($AL413),$AL413&lt;&gt;0),IF(OR($P413&gt;180,$P413/$AL413*1000&gt;400),"Over ceiling, confirm SKU","Within"),"n/a")</f>
        <v/>
      </c>
      <c r="AO413" s="51" t="n"/>
      <c r="AP413" s="51" t="n"/>
      <c r="AQ413" s="51" t="n"/>
      <c r="AR413" s="34" t="inlineStr">
        <is>
          <t>Recalled, batch confirmed, to confirm</t>
        </is>
      </c>
      <c r="AS413" s="34" t="inlineStr">
        <is>
          <t>BLANK -&gt; requires live Amazon.ca capture</t>
        </is>
      </c>
      <c r="AT413" s="34" t="inlineStr">
        <is>
          <t>Unverified commercial data</t>
        </is>
      </c>
    </row>
    <row r="414" ht="28" customHeight="1">
      <c r="A414" s="34" t="inlineStr">
        <is>
          <t>wildwonder</t>
        </is>
      </c>
      <c r="B414" s="34" t="inlineStr">
        <is>
          <t>wildwonder Sparkling Prebiotic+Probiotic | Strawberry Passion | 12 pack 355mL</t>
        </is>
      </c>
      <c r="C414" s="34" t="inlineStr">
        <is>
          <t>3) Functional beverage (still/sparkling)</t>
        </is>
      </c>
      <c r="D414" s="34" t="inlineStr">
        <is>
          <t>355 mL can</t>
        </is>
      </c>
      <c r="E414" s="48" t="n">
        <v>12</v>
      </c>
      <c r="F414" s="49" t="n"/>
      <c r="G414" s="50">
        <f>IF(AND(ISNUMBER($F414),ISNUMBER($E414),$E414&lt;&gt;0),$F414/$E414,"")</f>
        <v/>
      </c>
      <c r="H414" s="50">
        <f>IF(AND(ISNUMBER($F414),ISNUMBER($AL414),ISNUMBER($E414),($AL414*$E414)&lt;&gt;0),$F414/($AL414*$E414)*100,"")</f>
        <v/>
      </c>
      <c r="I414" s="51" t="n"/>
      <c r="J414" s="52" t="n"/>
      <c r="K414" s="50">
        <f>IF(AND(ISNUMBER($F414),ISNUMBER($J414)),$F414*(1-$J414),"")</f>
        <v/>
      </c>
      <c r="L414" s="51" t="n"/>
      <c r="M414" s="51" t="n"/>
      <c r="N414" s="50">
        <f>IF(ISNUMBER($F414),($F414-IF(ISNUMBER($AM414),$AM414,0))*(1-IF(ISNUMBER($J414),$J414,0)),"")</f>
        <v/>
      </c>
      <c r="O414" s="34" t="inlineStr">
        <is>
          <t>Strawberry Passion</t>
        </is>
      </c>
      <c r="P414" s="48" t="n">
        <v>0</v>
      </c>
      <c r="Q414" s="48" t="n">
        <v>15</v>
      </c>
      <c r="R414" s="34" t="inlineStr">
        <is>
          <t>Not listed</t>
        </is>
      </c>
      <c r="S414" s="48" t="n">
        <v>6</v>
      </c>
      <c r="T414" s="48" t="n">
        <v>45</v>
      </c>
      <c r="U414" s="34" t="inlineStr">
        <is>
          <t>Cane sugar + chicory inulin</t>
        </is>
      </c>
      <c r="V414" s="34" t="inlineStr">
        <is>
          <t>Prebiotics + probiotics, organic botanicals, gut health, low sugar</t>
        </is>
      </c>
      <c r="W414" s="51" t="n"/>
      <c r="X414" s="51" t="n"/>
      <c r="Y414" s="51" t="n"/>
      <c r="Z414" s="51" t="n"/>
      <c r="AA414" s="34" t="inlineStr">
        <is>
          <t>Low</t>
        </is>
      </c>
      <c r="AB414" s="34" t="inlineStr">
        <is>
          <t>Emerging female/AAPI founded gut health brand</t>
        </is>
      </c>
      <c r="AC414" s="34" t="inlineStr">
        <is>
          <t>Botanical gut health soda with pre + probiotics</t>
        </is>
      </c>
      <c r="AD414" s="34" t="inlineStr">
        <is>
          <t>Both prebiotics and probiotics plus organic botanicals.</t>
        </is>
      </c>
      <c r="AE414" s="51" t="n"/>
      <c r="AF414" s="53">
        <f>IF(AND(ISNUMBER($P414),ISNUMBER($AL414),$AL414&lt;&gt;0),ROUND($P414/$AL414*100,1),"")</f>
        <v/>
      </c>
      <c r="AG414" s="54">
        <f>IF(AND(ISNUMBER($S414),ISNUMBER($AL414),$AL414&lt;&gt;0),ROUND($S414/$AL414*100,2),"")</f>
        <v/>
      </c>
      <c r="AH414" s="53">
        <f>IF(AND(ISNUMBER($Q414),ISNUMBER($AL414),$AL414&lt;&gt;0),ROUND($Q414/$AL414*100,1),"")</f>
        <v/>
      </c>
      <c r="AI414" s="48">
        <f>IF(ISNUMBER($S414),IF($S414&lt;=1,"Yes","No"),"n/a")</f>
        <v/>
      </c>
      <c r="AJ414" s="48">
        <f>IF(ISNUMBER($S414),ROUND(MAX(0,MIN(100,100-$S414*2.5-IF(ISNUMBER($T414),$T414,0)*0.12+IF($S414&lt;=1,12,0))),0),"")</f>
        <v/>
      </c>
      <c r="AK414" s="48">
        <f>IF(ISNUMBER($Q414),IF($Q414&gt;=100,20,IF($Q414&gt;=30,10,0)),0)+IF(ISNUMBER($R414),IF($R414&gt;=100,20,0),0)+IF(ISNUMBER($P414),IF($P414&gt;=150,20,IF($P414&gt;=50,12,5)),0)+IF(ISNUMBER($S414),IF($S414&lt;=1,15,0),0)</f>
        <v/>
      </c>
      <c r="AL414" s="48" t="n">
        <v>355</v>
      </c>
      <c r="AM414" s="49" t="n"/>
      <c r="AN414" s="48">
        <f>IF(AND(ISNUMBER($P414),ISNUMBER($AL414),$AL414&lt;&gt;0),IF(OR($P414&gt;180,$P414/$AL414*1000&gt;400),"Over ceiling, confirm SKU","Within"),"n/a")</f>
        <v/>
      </c>
      <c r="AO414" s="51" t="n"/>
      <c r="AP414" s="51" t="n"/>
      <c r="AQ414" s="51" t="n"/>
      <c r="AR414" s="34" t="inlineStr">
        <is>
          <t>Recalled, batch confirmed, to confirm</t>
        </is>
      </c>
      <c r="AS414" s="34" t="inlineStr">
        <is>
          <t>BLANK -&gt; requires live Amazon.ca capture</t>
        </is>
      </c>
      <c r="AT414" s="34" t="inlineStr">
        <is>
          <t>Unverified commercial data</t>
        </is>
      </c>
    </row>
    <row r="415" ht="28" customHeight="1">
      <c r="A415" s="34" t="inlineStr">
        <is>
          <t>wildwonder</t>
        </is>
      </c>
      <c r="B415" s="34" t="inlineStr">
        <is>
          <t>wildwonder Sparkling Prebiotic+Probiotic | Strawberry Passion | 15 pack 355mL</t>
        </is>
      </c>
      <c r="C415" s="34" t="inlineStr">
        <is>
          <t>3) Functional beverage (still/sparkling)</t>
        </is>
      </c>
      <c r="D415" s="34" t="inlineStr">
        <is>
          <t>355 mL can</t>
        </is>
      </c>
      <c r="E415" s="48" t="n">
        <v>15</v>
      </c>
      <c r="F415" s="49" t="n"/>
      <c r="G415" s="50">
        <f>IF(AND(ISNUMBER($F415),ISNUMBER($E415),$E415&lt;&gt;0),$F415/$E415,"")</f>
        <v/>
      </c>
      <c r="H415" s="50">
        <f>IF(AND(ISNUMBER($F415),ISNUMBER($AL415),ISNUMBER($E415),($AL415*$E415)&lt;&gt;0),$F415/($AL415*$E415)*100,"")</f>
        <v/>
      </c>
      <c r="I415" s="51" t="n"/>
      <c r="J415" s="52" t="n"/>
      <c r="K415" s="50">
        <f>IF(AND(ISNUMBER($F415),ISNUMBER($J415)),$F415*(1-$J415),"")</f>
        <v/>
      </c>
      <c r="L415" s="51" t="n"/>
      <c r="M415" s="51" t="n"/>
      <c r="N415" s="50">
        <f>IF(ISNUMBER($F415),($F415-IF(ISNUMBER($AM415),$AM415,0))*(1-IF(ISNUMBER($J415),$J415,0)),"")</f>
        <v/>
      </c>
      <c r="O415" s="34" t="inlineStr">
        <is>
          <t>Strawberry Passion</t>
        </is>
      </c>
      <c r="P415" s="48" t="n">
        <v>0</v>
      </c>
      <c r="Q415" s="48" t="n">
        <v>15</v>
      </c>
      <c r="R415" s="34" t="inlineStr">
        <is>
          <t>Not listed</t>
        </is>
      </c>
      <c r="S415" s="48" t="n">
        <v>6</v>
      </c>
      <c r="T415" s="48" t="n">
        <v>45</v>
      </c>
      <c r="U415" s="34" t="inlineStr">
        <is>
          <t>Cane sugar + chicory inulin</t>
        </is>
      </c>
      <c r="V415" s="34" t="inlineStr">
        <is>
          <t>Prebiotics + probiotics, organic botanicals, gut health, low sugar</t>
        </is>
      </c>
      <c r="W415" s="51" t="n"/>
      <c r="X415" s="51" t="n"/>
      <c r="Y415" s="51" t="n"/>
      <c r="Z415" s="51" t="n"/>
      <c r="AA415" s="34" t="inlineStr">
        <is>
          <t>Low</t>
        </is>
      </c>
      <c r="AB415" s="34" t="inlineStr">
        <is>
          <t>Emerging female/AAPI founded gut health brand</t>
        </is>
      </c>
      <c r="AC415" s="34" t="inlineStr">
        <is>
          <t>Botanical gut health soda with pre + probiotics</t>
        </is>
      </c>
      <c r="AD415" s="34" t="inlineStr">
        <is>
          <t>Both prebiotics and probiotics plus organic botanicals.</t>
        </is>
      </c>
      <c r="AE415" s="51" t="n"/>
      <c r="AF415" s="53">
        <f>IF(AND(ISNUMBER($P415),ISNUMBER($AL415),$AL415&lt;&gt;0),ROUND($P415/$AL415*100,1),"")</f>
        <v/>
      </c>
      <c r="AG415" s="54">
        <f>IF(AND(ISNUMBER($S415),ISNUMBER($AL415),$AL415&lt;&gt;0),ROUND($S415/$AL415*100,2),"")</f>
        <v/>
      </c>
      <c r="AH415" s="53">
        <f>IF(AND(ISNUMBER($Q415),ISNUMBER($AL415),$AL415&lt;&gt;0),ROUND($Q415/$AL415*100,1),"")</f>
        <v/>
      </c>
      <c r="AI415" s="48">
        <f>IF(ISNUMBER($S415),IF($S415&lt;=1,"Yes","No"),"n/a")</f>
        <v/>
      </c>
      <c r="AJ415" s="48">
        <f>IF(ISNUMBER($S415),ROUND(MAX(0,MIN(100,100-$S415*2.5-IF(ISNUMBER($T415),$T415,0)*0.12+IF($S415&lt;=1,12,0))),0),"")</f>
        <v/>
      </c>
      <c r="AK415" s="48">
        <f>IF(ISNUMBER($Q415),IF($Q415&gt;=100,20,IF($Q415&gt;=30,10,0)),0)+IF(ISNUMBER($R415),IF($R415&gt;=100,20,0),0)+IF(ISNUMBER($P415),IF($P415&gt;=150,20,IF($P415&gt;=50,12,5)),0)+IF(ISNUMBER($S415),IF($S415&lt;=1,15,0),0)</f>
        <v/>
      </c>
      <c r="AL415" s="48" t="n">
        <v>355</v>
      </c>
      <c r="AM415" s="49" t="n"/>
      <c r="AN415" s="48">
        <f>IF(AND(ISNUMBER($P415),ISNUMBER($AL415),$AL415&lt;&gt;0),IF(OR($P415&gt;180,$P415/$AL415*1000&gt;400),"Over ceiling, confirm SKU","Within"),"n/a")</f>
        <v/>
      </c>
      <c r="AO415" s="51" t="n"/>
      <c r="AP415" s="51" t="n"/>
      <c r="AQ415" s="51" t="n"/>
      <c r="AR415" s="34" t="inlineStr">
        <is>
          <t>Recalled, batch confirmed, to confirm</t>
        </is>
      </c>
      <c r="AS415" s="34" t="inlineStr">
        <is>
          <t>BLANK -&gt; requires live Amazon.ca capture</t>
        </is>
      </c>
      <c r="AT415" s="34" t="inlineStr">
        <is>
          <t>Unverified commercial data</t>
        </is>
      </c>
    </row>
    <row r="416" ht="28" customHeight="1">
      <c r="A416" s="34" t="inlineStr">
        <is>
          <t>wildwonder</t>
        </is>
      </c>
      <c r="B416" s="34" t="inlineStr">
        <is>
          <t>wildwonder Sparkling Prebiotic+Probiotic | Strawberry Passion | 18 pack 355mL</t>
        </is>
      </c>
      <c r="C416" s="34" t="inlineStr">
        <is>
          <t>3) Functional beverage (still/sparkling)</t>
        </is>
      </c>
      <c r="D416" s="34" t="inlineStr">
        <is>
          <t>355 mL can</t>
        </is>
      </c>
      <c r="E416" s="48" t="n">
        <v>18</v>
      </c>
      <c r="F416" s="49" t="n"/>
      <c r="G416" s="50">
        <f>IF(AND(ISNUMBER($F416),ISNUMBER($E416),$E416&lt;&gt;0),$F416/$E416,"")</f>
        <v/>
      </c>
      <c r="H416" s="50">
        <f>IF(AND(ISNUMBER($F416),ISNUMBER($AL416),ISNUMBER($E416),($AL416*$E416)&lt;&gt;0),$F416/($AL416*$E416)*100,"")</f>
        <v/>
      </c>
      <c r="I416" s="51" t="n"/>
      <c r="J416" s="52" t="n"/>
      <c r="K416" s="50">
        <f>IF(AND(ISNUMBER($F416),ISNUMBER($J416)),$F416*(1-$J416),"")</f>
        <v/>
      </c>
      <c r="L416" s="51" t="n"/>
      <c r="M416" s="51" t="n"/>
      <c r="N416" s="50">
        <f>IF(ISNUMBER($F416),($F416-IF(ISNUMBER($AM416),$AM416,0))*(1-IF(ISNUMBER($J416),$J416,0)),"")</f>
        <v/>
      </c>
      <c r="O416" s="34" t="inlineStr">
        <is>
          <t>Strawberry Passion</t>
        </is>
      </c>
      <c r="P416" s="48" t="n">
        <v>0</v>
      </c>
      <c r="Q416" s="48" t="n">
        <v>15</v>
      </c>
      <c r="R416" s="34" t="inlineStr">
        <is>
          <t>Not listed</t>
        </is>
      </c>
      <c r="S416" s="48" t="n">
        <v>6</v>
      </c>
      <c r="T416" s="48" t="n">
        <v>45</v>
      </c>
      <c r="U416" s="34" t="inlineStr">
        <is>
          <t>Cane sugar + chicory inulin</t>
        </is>
      </c>
      <c r="V416" s="34" t="inlineStr">
        <is>
          <t>Prebiotics + probiotics, organic botanicals, gut health, low sugar</t>
        </is>
      </c>
      <c r="W416" s="51" t="n"/>
      <c r="X416" s="51" t="n"/>
      <c r="Y416" s="51" t="n"/>
      <c r="Z416" s="51" t="n"/>
      <c r="AA416" s="34" t="inlineStr">
        <is>
          <t>Low</t>
        </is>
      </c>
      <c r="AB416" s="34" t="inlineStr">
        <is>
          <t>Emerging female/AAPI founded gut health brand</t>
        </is>
      </c>
      <c r="AC416" s="34" t="inlineStr">
        <is>
          <t>Botanical gut health soda with pre + probiotics</t>
        </is>
      </c>
      <c r="AD416" s="34" t="inlineStr">
        <is>
          <t>Both prebiotics and probiotics plus organic botanicals.</t>
        </is>
      </c>
      <c r="AE416" s="51" t="n"/>
      <c r="AF416" s="53">
        <f>IF(AND(ISNUMBER($P416),ISNUMBER($AL416),$AL416&lt;&gt;0),ROUND($P416/$AL416*100,1),"")</f>
        <v/>
      </c>
      <c r="AG416" s="54">
        <f>IF(AND(ISNUMBER($S416),ISNUMBER($AL416),$AL416&lt;&gt;0),ROUND($S416/$AL416*100,2),"")</f>
        <v/>
      </c>
      <c r="AH416" s="53">
        <f>IF(AND(ISNUMBER($Q416),ISNUMBER($AL416),$AL416&lt;&gt;0),ROUND($Q416/$AL416*100,1),"")</f>
        <v/>
      </c>
      <c r="AI416" s="48">
        <f>IF(ISNUMBER($S416),IF($S416&lt;=1,"Yes","No"),"n/a")</f>
        <v/>
      </c>
      <c r="AJ416" s="48">
        <f>IF(ISNUMBER($S416),ROUND(MAX(0,MIN(100,100-$S416*2.5-IF(ISNUMBER($T416),$T416,0)*0.12+IF($S416&lt;=1,12,0))),0),"")</f>
        <v/>
      </c>
      <c r="AK416" s="48">
        <f>IF(ISNUMBER($Q416),IF($Q416&gt;=100,20,IF($Q416&gt;=30,10,0)),0)+IF(ISNUMBER($R416),IF($R416&gt;=100,20,0),0)+IF(ISNUMBER($P416),IF($P416&gt;=150,20,IF($P416&gt;=50,12,5)),0)+IF(ISNUMBER($S416),IF($S416&lt;=1,15,0),0)</f>
        <v/>
      </c>
      <c r="AL416" s="48" t="n">
        <v>355</v>
      </c>
      <c r="AM416" s="49" t="n"/>
      <c r="AN416" s="48">
        <f>IF(AND(ISNUMBER($P416),ISNUMBER($AL416),$AL416&lt;&gt;0),IF(OR($P416&gt;180,$P416/$AL416*1000&gt;400),"Over ceiling, confirm SKU","Within"),"n/a")</f>
        <v/>
      </c>
      <c r="AO416" s="51" t="n"/>
      <c r="AP416" s="51" t="n"/>
      <c r="AQ416" s="51" t="n"/>
      <c r="AR416" s="34" t="inlineStr">
        <is>
          <t>Recalled, batch confirmed, to confirm</t>
        </is>
      </c>
      <c r="AS416" s="34" t="inlineStr">
        <is>
          <t>BLANK -&gt; requires live Amazon.ca capture</t>
        </is>
      </c>
      <c r="AT416" s="34" t="inlineStr">
        <is>
          <t>Unverified commercial data</t>
        </is>
      </c>
    </row>
    <row r="417" ht="28" customHeight="1">
      <c r="A417" s="34" t="inlineStr">
        <is>
          <t>wildwonder</t>
        </is>
      </c>
      <c r="B417" s="34" t="inlineStr">
        <is>
          <t>wildwonder Sparkling Prebiotic+Probiotic | Strawberry Passion | 24 pack 355mL</t>
        </is>
      </c>
      <c r="C417" s="34" t="inlineStr">
        <is>
          <t>3) Functional beverage (still/sparkling)</t>
        </is>
      </c>
      <c r="D417" s="34" t="inlineStr">
        <is>
          <t>355 mL can</t>
        </is>
      </c>
      <c r="E417" s="48" t="n">
        <v>24</v>
      </c>
      <c r="F417" s="49" t="n"/>
      <c r="G417" s="50">
        <f>IF(AND(ISNUMBER($F417),ISNUMBER($E417),$E417&lt;&gt;0),$F417/$E417,"")</f>
        <v/>
      </c>
      <c r="H417" s="50">
        <f>IF(AND(ISNUMBER($F417),ISNUMBER($AL417),ISNUMBER($E417),($AL417*$E417)&lt;&gt;0),$F417/($AL417*$E417)*100,"")</f>
        <v/>
      </c>
      <c r="I417" s="51" t="n"/>
      <c r="J417" s="52" t="n"/>
      <c r="K417" s="50">
        <f>IF(AND(ISNUMBER($F417),ISNUMBER($J417)),$F417*(1-$J417),"")</f>
        <v/>
      </c>
      <c r="L417" s="51" t="n"/>
      <c r="M417" s="51" t="n"/>
      <c r="N417" s="50">
        <f>IF(ISNUMBER($F417),($F417-IF(ISNUMBER($AM417),$AM417,0))*(1-IF(ISNUMBER($J417),$J417,0)),"")</f>
        <v/>
      </c>
      <c r="O417" s="34" t="inlineStr">
        <is>
          <t>Strawberry Passion</t>
        </is>
      </c>
      <c r="P417" s="48" t="n">
        <v>0</v>
      </c>
      <c r="Q417" s="48" t="n">
        <v>15</v>
      </c>
      <c r="R417" s="34" t="inlineStr">
        <is>
          <t>Not listed</t>
        </is>
      </c>
      <c r="S417" s="48" t="n">
        <v>6</v>
      </c>
      <c r="T417" s="48" t="n">
        <v>45</v>
      </c>
      <c r="U417" s="34" t="inlineStr">
        <is>
          <t>Cane sugar + chicory inulin</t>
        </is>
      </c>
      <c r="V417" s="34" t="inlineStr">
        <is>
          <t>Prebiotics + probiotics, organic botanicals, gut health, low sugar</t>
        </is>
      </c>
      <c r="W417" s="51" t="n"/>
      <c r="X417" s="51" t="n"/>
      <c r="Y417" s="51" t="n"/>
      <c r="Z417" s="51" t="n"/>
      <c r="AA417" s="34" t="inlineStr">
        <is>
          <t>Low</t>
        </is>
      </c>
      <c r="AB417" s="34" t="inlineStr">
        <is>
          <t>Emerging female/AAPI founded gut health brand</t>
        </is>
      </c>
      <c r="AC417" s="34" t="inlineStr">
        <is>
          <t>Botanical gut health soda with pre + probiotics</t>
        </is>
      </c>
      <c r="AD417" s="34" t="inlineStr">
        <is>
          <t>Both prebiotics and probiotics plus organic botanicals.</t>
        </is>
      </c>
      <c r="AE417" s="51" t="n"/>
      <c r="AF417" s="53">
        <f>IF(AND(ISNUMBER($P417),ISNUMBER($AL417),$AL417&lt;&gt;0),ROUND($P417/$AL417*100,1),"")</f>
        <v/>
      </c>
      <c r="AG417" s="54">
        <f>IF(AND(ISNUMBER($S417),ISNUMBER($AL417),$AL417&lt;&gt;0),ROUND($S417/$AL417*100,2),"")</f>
        <v/>
      </c>
      <c r="AH417" s="53">
        <f>IF(AND(ISNUMBER($Q417),ISNUMBER($AL417),$AL417&lt;&gt;0),ROUND($Q417/$AL417*100,1),"")</f>
        <v/>
      </c>
      <c r="AI417" s="48">
        <f>IF(ISNUMBER($S417),IF($S417&lt;=1,"Yes","No"),"n/a")</f>
        <v/>
      </c>
      <c r="AJ417" s="48">
        <f>IF(ISNUMBER($S417),ROUND(MAX(0,MIN(100,100-$S417*2.5-IF(ISNUMBER($T417),$T417,0)*0.12+IF($S417&lt;=1,12,0))),0),"")</f>
        <v/>
      </c>
      <c r="AK417" s="48">
        <f>IF(ISNUMBER($Q417),IF($Q417&gt;=100,20,IF($Q417&gt;=30,10,0)),0)+IF(ISNUMBER($R417),IF($R417&gt;=100,20,0),0)+IF(ISNUMBER($P417),IF($P417&gt;=150,20,IF($P417&gt;=50,12,5)),0)+IF(ISNUMBER($S417),IF($S417&lt;=1,15,0),0)</f>
        <v/>
      </c>
      <c r="AL417" s="48" t="n">
        <v>355</v>
      </c>
      <c r="AM417" s="49" t="n"/>
      <c r="AN417" s="48">
        <f>IF(AND(ISNUMBER($P417),ISNUMBER($AL417),$AL417&lt;&gt;0),IF(OR($P417&gt;180,$P417/$AL417*1000&gt;400),"Over ceiling, confirm SKU","Within"),"n/a")</f>
        <v/>
      </c>
      <c r="AO417" s="51" t="n"/>
      <c r="AP417" s="51" t="n"/>
      <c r="AQ417" s="51" t="n"/>
      <c r="AR417" s="34" t="inlineStr">
        <is>
          <t>Recalled, batch confirmed, to confirm</t>
        </is>
      </c>
      <c r="AS417" s="34" t="inlineStr">
        <is>
          <t>BLANK -&gt; requires live Amazon.ca capture</t>
        </is>
      </c>
      <c r="AT417" s="34" t="inlineStr">
        <is>
          <t>Unverified commercial data</t>
        </is>
      </c>
    </row>
    <row r="418" ht="28" customHeight="1">
      <c r="A418" s="34" t="inlineStr">
        <is>
          <t>wildwonder</t>
        </is>
      </c>
      <c r="B418" s="34" t="inlineStr">
        <is>
          <t>wildwonder Sparkling Prebiotic+Probiotic | Peach Ginger | single 355mL</t>
        </is>
      </c>
      <c r="C418" s="34" t="inlineStr">
        <is>
          <t>3) Functional beverage (still/sparkling)</t>
        </is>
      </c>
      <c r="D418" s="34" t="inlineStr">
        <is>
          <t>355 mL can</t>
        </is>
      </c>
      <c r="E418" s="48" t="n">
        <v>1</v>
      </c>
      <c r="F418" s="49" t="n"/>
      <c r="G418" s="50">
        <f>IF(AND(ISNUMBER($F418),ISNUMBER($E418),$E418&lt;&gt;0),$F418/$E418,"")</f>
        <v/>
      </c>
      <c r="H418" s="50">
        <f>IF(AND(ISNUMBER($F418),ISNUMBER($AL418),ISNUMBER($E418),($AL418*$E418)&lt;&gt;0),$F418/($AL418*$E418)*100,"")</f>
        <v/>
      </c>
      <c r="I418" s="51" t="n"/>
      <c r="J418" s="52" t="n"/>
      <c r="K418" s="50">
        <f>IF(AND(ISNUMBER($F418),ISNUMBER($J418)),$F418*(1-$J418),"")</f>
        <v/>
      </c>
      <c r="L418" s="51" t="n"/>
      <c r="M418" s="51" t="n"/>
      <c r="N418" s="50">
        <f>IF(ISNUMBER($F418),($F418-IF(ISNUMBER($AM418),$AM418,0))*(1-IF(ISNUMBER($J418),$J418,0)),"")</f>
        <v/>
      </c>
      <c r="O418" s="34" t="inlineStr">
        <is>
          <t>Peach Ginger</t>
        </is>
      </c>
      <c r="P418" s="48" t="n">
        <v>0</v>
      </c>
      <c r="Q418" s="48" t="n">
        <v>15</v>
      </c>
      <c r="R418" s="34" t="inlineStr">
        <is>
          <t>Not listed</t>
        </is>
      </c>
      <c r="S418" s="48" t="n">
        <v>6</v>
      </c>
      <c r="T418" s="48" t="n">
        <v>45</v>
      </c>
      <c r="U418" s="34" t="inlineStr">
        <is>
          <t>Cane sugar + chicory inulin</t>
        </is>
      </c>
      <c r="V418" s="34" t="inlineStr">
        <is>
          <t>Prebiotics + probiotics, organic botanicals, gut health, low sugar</t>
        </is>
      </c>
      <c r="W418" s="51" t="n"/>
      <c r="X418" s="51" t="n"/>
      <c r="Y418" s="51" t="n"/>
      <c r="Z418" s="51" t="n"/>
      <c r="AA418" s="34" t="inlineStr">
        <is>
          <t>Low</t>
        </is>
      </c>
      <c r="AB418" s="34" t="inlineStr">
        <is>
          <t>Emerging female/AAPI founded gut health brand</t>
        </is>
      </c>
      <c r="AC418" s="34" t="inlineStr">
        <is>
          <t>Botanical gut health soda with pre + probiotics</t>
        </is>
      </c>
      <c r="AD418" s="34" t="inlineStr">
        <is>
          <t>Both prebiotics and probiotics plus organic botanicals.</t>
        </is>
      </c>
      <c r="AE418" s="51" t="n"/>
      <c r="AF418" s="53">
        <f>IF(AND(ISNUMBER($P418),ISNUMBER($AL418),$AL418&lt;&gt;0),ROUND($P418/$AL418*100,1),"")</f>
        <v/>
      </c>
      <c r="AG418" s="54">
        <f>IF(AND(ISNUMBER($S418),ISNUMBER($AL418),$AL418&lt;&gt;0),ROUND($S418/$AL418*100,2),"")</f>
        <v/>
      </c>
      <c r="AH418" s="53">
        <f>IF(AND(ISNUMBER($Q418),ISNUMBER($AL418),$AL418&lt;&gt;0),ROUND($Q418/$AL418*100,1),"")</f>
        <v/>
      </c>
      <c r="AI418" s="48">
        <f>IF(ISNUMBER($S418),IF($S418&lt;=1,"Yes","No"),"n/a")</f>
        <v/>
      </c>
      <c r="AJ418" s="48">
        <f>IF(ISNUMBER($S418),ROUND(MAX(0,MIN(100,100-$S418*2.5-IF(ISNUMBER($T418),$T418,0)*0.12+IF($S418&lt;=1,12,0))),0),"")</f>
        <v/>
      </c>
      <c r="AK418" s="48">
        <f>IF(ISNUMBER($Q418),IF($Q418&gt;=100,20,IF($Q418&gt;=30,10,0)),0)+IF(ISNUMBER($R418),IF($R418&gt;=100,20,0),0)+IF(ISNUMBER($P418),IF($P418&gt;=150,20,IF($P418&gt;=50,12,5)),0)+IF(ISNUMBER($S418),IF($S418&lt;=1,15,0),0)</f>
        <v/>
      </c>
      <c r="AL418" s="48" t="n">
        <v>355</v>
      </c>
      <c r="AM418" s="49" t="n"/>
      <c r="AN418" s="48">
        <f>IF(AND(ISNUMBER($P418),ISNUMBER($AL418),$AL418&lt;&gt;0),IF(OR($P418&gt;180,$P418/$AL418*1000&gt;400),"Over ceiling, confirm SKU","Within"),"n/a")</f>
        <v/>
      </c>
      <c r="AO418" s="51" t="n"/>
      <c r="AP418" s="51" t="n"/>
      <c r="AQ418" s="51" t="n"/>
      <c r="AR418" s="34" t="inlineStr">
        <is>
          <t>Recalled, batch confirmed, to confirm</t>
        </is>
      </c>
      <c r="AS418" s="34" t="inlineStr">
        <is>
          <t>BLANK -&gt; requires live Amazon.ca capture</t>
        </is>
      </c>
      <c r="AT418" s="34" t="inlineStr">
        <is>
          <t>Unverified commercial data</t>
        </is>
      </c>
    </row>
    <row r="419" ht="28" customHeight="1">
      <c r="A419" s="34" t="inlineStr">
        <is>
          <t>wildwonder</t>
        </is>
      </c>
      <c r="B419" s="34" t="inlineStr">
        <is>
          <t>wildwonder Sparkling Prebiotic+Probiotic | Peach Ginger | 8 pack 355mL</t>
        </is>
      </c>
      <c r="C419" s="34" t="inlineStr">
        <is>
          <t>3) Functional beverage (still/sparkling)</t>
        </is>
      </c>
      <c r="D419" s="34" t="inlineStr">
        <is>
          <t>355 mL can</t>
        </is>
      </c>
      <c r="E419" s="48" t="n">
        <v>8</v>
      </c>
      <c r="F419" s="49" t="n"/>
      <c r="G419" s="50">
        <f>IF(AND(ISNUMBER($F419),ISNUMBER($E419),$E419&lt;&gt;0),$F419/$E419,"")</f>
        <v/>
      </c>
      <c r="H419" s="50">
        <f>IF(AND(ISNUMBER($F419),ISNUMBER($AL419),ISNUMBER($E419),($AL419*$E419)&lt;&gt;0),$F419/($AL419*$E419)*100,"")</f>
        <v/>
      </c>
      <c r="I419" s="51" t="n"/>
      <c r="J419" s="52" t="n"/>
      <c r="K419" s="50">
        <f>IF(AND(ISNUMBER($F419),ISNUMBER($J419)),$F419*(1-$J419),"")</f>
        <v/>
      </c>
      <c r="L419" s="51" t="n"/>
      <c r="M419" s="51" t="n"/>
      <c r="N419" s="50">
        <f>IF(ISNUMBER($F419),($F419-IF(ISNUMBER($AM419),$AM419,0))*(1-IF(ISNUMBER($J419),$J419,0)),"")</f>
        <v/>
      </c>
      <c r="O419" s="34" t="inlineStr">
        <is>
          <t>Peach Ginger</t>
        </is>
      </c>
      <c r="P419" s="48" t="n">
        <v>0</v>
      </c>
      <c r="Q419" s="48" t="n">
        <v>15</v>
      </c>
      <c r="R419" s="34" t="inlineStr">
        <is>
          <t>Not listed</t>
        </is>
      </c>
      <c r="S419" s="48" t="n">
        <v>6</v>
      </c>
      <c r="T419" s="48" t="n">
        <v>45</v>
      </c>
      <c r="U419" s="34" t="inlineStr">
        <is>
          <t>Cane sugar + chicory inulin</t>
        </is>
      </c>
      <c r="V419" s="34" t="inlineStr">
        <is>
          <t>Prebiotics + probiotics, organic botanicals, gut health, low sugar</t>
        </is>
      </c>
      <c r="W419" s="51" t="n"/>
      <c r="X419" s="51" t="n"/>
      <c r="Y419" s="51" t="n"/>
      <c r="Z419" s="51" t="n"/>
      <c r="AA419" s="34" t="inlineStr">
        <is>
          <t>Low</t>
        </is>
      </c>
      <c r="AB419" s="34" t="inlineStr">
        <is>
          <t>Emerging female/AAPI founded gut health brand</t>
        </is>
      </c>
      <c r="AC419" s="34" t="inlineStr">
        <is>
          <t>Botanical gut health soda with pre + probiotics</t>
        </is>
      </c>
      <c r="AD419" s="34" t="inlineStr">
        <is>
          <t>Both prebiotics and probiotics plus organic botanicals.</t>
        </is>
      </c>
      <c r="AE419" s="51" t="n"/>
      <c r="AF419" s="53">
        <f>IF(AND(ISNUMBER($P419),ISNUMBER($AL419),$AL419&lt;&gt;0),ROUND($P419/$AL419*100,1),"")</f>
        <v/>
      </c>
      <c r="AG419" s="54">
        <f>IF(AND(ISNUMBER($S419),ISNUMBER($AL419),$AL419&lt;&gt;0),ROUND($S419/$AL419*100,2),"")</f>
        <v/>
      </c>
      <c r="AH419" s="53">
        <f>IF(AND(ISNUMBER($Q419),ISNUMBER($AL419),$AL419&lt;&gt;0),ROUND($Q419/$AL419*100,1),"")</f>
        <v/>
      </c>
      <c r="AI419" s="48">
        <f>IF(ISNUMBER($S419),IF($S419&lt;=1,"Yes","No"),"n/a")</f>
        <v/>
      </c>
      <c r="AJ419" s="48">
        <f>IF(ISNUMBER($S419),ROUND(MAX(0,MIN(100,100-$S419*2.5-IF(ISNUMBER($T419),$T419,0)*0.12+IF($S419&lt;=1,12,0))),0),"")</f>
        <v/>
      </c>
      <c r="AK419" s="48">
        <f>IF(ISNUMBER($Q419),IF($Q419&gt;=100,20,IF($Q419&gt;=30,10,0)),0)+IF(ISNUMBER($R419),IF($R419&gt;=100,20,0),0)+IF(ISNUMBER($P419),IF($P419&gt;=150,20,IF($P419&gt;=50,12,5)),0)+IF(ISNUMBER($S419),IF($S419&lt;=1,15,0),0)</f>
        <v/>
      </c>
      <c r="AL419" s="48" t="n">
        <v>355</v>
      </c>
      <c r="AM419" s="49" t="n"/>
      <c r="AN419" s="48">
        <f>IF(AND(ISNUMBER($P419),ISNUMBER($AL419),$AL419&lt;&gt;0),IF(OR($P419&gt;180,$P419/$AL419*1000&gt;400),"Over ceiling, confirm SKU","Within"),"n/a")</f>
        <v/>
      </c>
      <c r="AO419" s="51" t="n"/>
      <c r="AP419" s="51" t="n"/>
      <c r="AQ419" s="51" t="n"/>
      <c r="AR419" s="34" t="inlineStr">
        <is>
          <t>Recalled, batch confirmed, to confirm</t>
        </is>
      </c>
      <c r="AS419" s="34" t="inlineStr">
        <is>
          <t>BLANK -&gt; requires live Amazon.ca capture</t>
        </is>
      </c>
      <c r="AT419" s="34" t="inlineStr">
        <is>
          <t>Unverified commercial data</t>
        </is>
      </c>
    </row>
    <row r="420" ht="28" customHeight="1">
      <c r="A420" s="34" t="inlineStr">
        <is>
          <t>wildwonder</t>
        </is>
      </c>
      <c r="B420" s="34" t="inlineStr">
        <is>
          <t>wildwonder Sparkling Prebiotic+Probiotic | Peach Ginger | 12 pack 355mL</t>
        </is>
      </c>
      <c r="C420" s="34" t="inlineStr">
        <is>
          <t>3) Functional beverage (still/sparkling)</t>
        </is>
      </c>
      <c r="D420" s="34" t="inlineStr">
        <is>
          <t>355 mL can</t>
        </is>
      </c>
      <c r="E420" s="48" t="n">
        <v>12</v>
      </c>
      <c r="F420" s="49" t="n"/>
      <c r="G420" s="50">
        <f>IF(AND(ISNUMBER($F420),ISNUMBER($E420),$E420&lt;&gt;0),$F420/$E420,"")</f>
        <v/>
      </c>
      <c r="H420" s="50">
        <f>IF(AND(ISNUMBER($F420),ISNUMBER($AL420),ISNUMBER($E420),($AL420*$E420)&lt;&gt;0),$F420/($AL420*$E420)*100,"")</f>
        <v/>
      </c>
      <c r="I420" s="51" t="n"/>
      <c r="J420" s="52" t="n"/>
      <c r="K420" s="50">
        <f>IF(AND(ISNUMBER($F420),ISNUMBER($J420)),$F420*(1-$J420),"")</f>
        <v/>
      </c>
      <c r="L420" s="51" t="n"/>
      <c r="M420" s="51" t="n"/>
      <c r="N420" s="50">
        <f>IF(ISNUMBER($F420),($F420-IF(ISNUMBER($AM420),$AM420,0))*(1-IF(ISNUMBER($J420),$J420,0)),"")</f>
        <v/>
      </c>
      <c r="O420" s="34" t="inlineStr">
        <is>
          <t>Peach Ginger</t>
        </is>
      </c>
      <c r="P420" s="48" t="n">
        <v>0</v>
      </c>
      <c r="Q420" s="48" t="n">
        <v>15</v>
      </c>
      <c r="R420" s="34" t="inlineStr">
        <is>
          <t>Not listed</t>
        </is>
      </c>
      <c r="S420" s="48" t="n">
        <v>6</v>
      </c>
      <c r="T420" s="48" t="n">
        <v>45</v>
      </c>
      <c r="U420" s="34" t="inlineStr">
        <is>
          <t>Cane sugar + chicory inulin</t>
        </is>
      </c>
      <c r="V420" s="34" t="inlineStr">
        <is>
          <t>Prebiotics + probiotics, organic botanicals, gut health, low sugar</t>
        </is>
      </c>
      <c r="W420" s="51" t="n"/>
      <c r="X420" s="51" t="n"/>
      <c r="Y420" s="51" t="n"/>
      <c r="Z420" s="51" t="n"/>
      <c r="AA420" s="34" t="inlineStr">
        <is>
          <t>Low</t>
        </is>
      </c>
      <c r="AB420" s="34" t="inlineStr">
        <is>
          <t>Emerging female/AAPI founded gut health brand</t>
        </is>
      </c>
      <c r="AC420" s="34" t="inlineStr">
        <is>
          <t>Botanical gut health soda with pre + probiotics</t>
        </is>
      </c>
      <c r="AD420" s="34" t="inlineStr">
        <is>
          <t>Both prebiotics and probiotics plus organic botanicals.</t>
        </is>
      </c>
      <c r="AE420" s="51" t="n"/>
      <c r="AF420" s="53">
        <f>IF(AND(ISNUMBER($P420),ISNUMBER($AL420),$AL420&lt;&gt;0),ROUND($P420/$AL420*100,1),"")</f>
        <v/>
      </c>
      <c r="AG420" s="54">
        <f>IF(AND(ISNUMBER($S420),ISNUMBER($AL420),$AL420&lt;&gt;0),ROUND($S420/$AL420*100,2),"")</f>
        <v/>
      </c>
      <c r="AH420" s="53">
        <f>IF(AND(ISNUMBER($Q420),ISNUMBER($AL420),$AL420&lt;&gt;0),ROUND($Q420/$AL420*100,1),"")</f>
        <v/>
      </c>
      <c r="AI420" s="48">
        <f>IF(ISNUMBER($S420),IF($S420&lt;=1,"Yes","No"),"n/a")</f>
        <v/>
      </c>
      <c r="AJ420" s="48">
        <f>IF(ISNUMBER($S420),ROUND(MAX(0,MIN(100,100-$S420*2.5-IF(ISNUMBER($T420),$T420,0)*0.12+IF($S420&lt;=1,12,0))),0),"")</f>
        <v/>
      </c>
      <c r="AK420" s="48">
        <f>IF(ISNUMBER($Q420),IF($Q420&gt;=100,20,IF($Q420&gt;=30,10,0)),0)+IF(ISNUMBER($R420),IF($R420&gt;=100,20,0),0)+IF(ISNUMBER($P420),IF($P420&gt;=150,20,IF($P420&gt;=50,12,5)),0)+IF(ISNUMBER($S420),IF($S420&lt;=1,15,0),0)</f>
        <v/>
      </c>
      <c r="AL420" s="48" t="n">
        <v>355</v>
      </c>
      <c r="AM420" s="49" t="n"/>
      <c r="AN420" s="48">
        <f>IF(AND(ISNUMBER($P420),ISNUMBER($AL420),$AL420&lt;&gt;0),IF(OR($P420&gt;180,$P420/$AL420*1000&gt;400),"Over ceiling, confirm SKU","Within"),"n/a")</f>
        <v/>
      </c>
      <c r="AO420" s="51" t="n"/>
      <c r="AP420" s="51" t="n"/>
      <c r="AQ420" s="51" t="n"/>
      <c r="AR420" s="34" t="inlineStr">
        <is>
          <t>Recalled, batch confirmed, to confirm</t>
        </is>
      </c>
      <c r="AS420" s="34" t="inlineStr">
        <is>
          <t>BLANK -&gt; requires live Amazon.ca capture</t>
        </is>
      </c>
      <c r="AT420" s="34" t="inlineStr">
        <is>
          <t>Unverified commercial data</t>
        </is>
      </c>
    </row>
    <row r="421" ht="28" customHeight="1">
      <c r="A421" s="34" t="inlineStr">
        <is>
          <t>wildwonder</t>
        </is>
      </c>
      <c r="B421" s="34" t="inlineStr">
        <is>
          <t>wildwonder Sparkling Prebiotic+Probiotic | Peach Ginger | 15 pack 355mL</t>
        </is>
      </c>
      <c r="C421" s="34" t="inlineStr">
        <is>
          <t>3) Functional beverage (still/sparkling)</t>
        </is>
      </c>
      <c r="D421" s="34" t="inlineStr">
        <is>
          <t>355 mL can</t>
        </is>
      </c>
      <c r="E421" s="48" t="n">
        <v>15</v>
      </c>
      <c r="F421" s="49" t="n"/>
      <c r="G421" s="50">
        <f>IF(AND(ISNUMBER($F421),ISNUMBER($E421),$E421&lt;&gt;0),$F421/$E421,"")</f>
        <v/>
      </c>
      <c r="H421" s="50">
        <f>IF(AND(ISNUMBER($F421),ISNUMBER($AL421),ISNUMBER($E421),($AL421*$E421)&lt;&gt;0),$F421/($AL421*$E421)*100,"")</f>
        <v/>
      </c>
      <c r="I421" s="51" t="n"/>
      <c r="J421" s="52" t="n"/>
      <c r="K421" s="50">
        <f>IF(AND(ISNUMBER($F421),ISNUMBER($J421)),$F421*(1-$J421),"")</f>
        <v/>
      </c>
      <c r="L421" s="51" t="n"/>
      <c r="M421" s="51" t="n"/>
      <c r="N421" s="50">
        <f>IF(ISNUMBER($F421),($F421-IF(ISNUMBER($AM421),$AM421,0))*(1-IF(ISNUMBER($J421),$J421,0)),"")</f>
        <v/>
      </c>
      <c r="O421" s="34" t="inlineStr">
        <is>
          <t>Peach Ginger</t>
        </is>
      </c>
      <c r="P421" s="48" t="n">
        <v>0</v>
      </c>
      <c r="Q421" s="48" t="n">
        <v>15</v>
      </c>
      <c r="R421" s="34" t="inlineStr">
        <is>
          <t>Not listed</t>
        </is>
      </c>
      <c r="S421" s="48" t="n">
        <v>6</v>
      </c>
      <c r="T421" s="48" t="n">
        <v>45</v>
      </c>
      <c r="U421" s="34" t="inlineStr">
        <is>
          <t>Cane sugar + chicory inulin</t>
        </is>
      </c>
      <c r="V421" s="34" t="inlineStr">
        <is>
          <t>Prebiotics + probiotics, organic botanicals, gut health, low sugar</t>
        </is>
      </c>
      <c r="W421" s="51" t="n"/>
      <c r="X421" s="51" t="n"/>
      <c r="Y421" s="51" t="n"/>
      <c r="Z421" s="51" t="n"/>
      <c r="AA421" s="34" t="inlineStr">
        <is>
          <t>Low</t>
        </is>
      </c>
      <c r="AB421" s="34" t="inlineStr">
        <is>
          <t>Emerging female/AAPI founded gut health brand</t>
        </is>
      </c>
      <c r="AC421" s="34" t="inlineStr">
        <is>
          <t>Botanical gut health soda with pre + probiotics</t>
        </is>
      </c>
      <c r="AD421" s="34" t="inlineStr">
        <is>
          <t>Both prebiotics and probiotics plus organic botanicals.</t>
        </is>
      </c>
      <c r="AE421" s="51" t="n"/>
      <c r="AF421" s="53">
        <f>IF(AND(ISNUMBER($P421),ISNUMBER($AL421),$AL421&lt;&gt;0),ROUND($P421/$AL421*100,1),"")</f>
        <v/>
      </c>
      <c r="AG421" s="54">
        <f>IF(AND(ISNUMBER($S421),ISNUMBER($AL421),$AL421&lt;&gt;0),ROUND($S421/$AL421*100,2),"")</f>
        <v/>
      </c>
      <c r="AH421" s="53">
        <f>IF(AND(ISNUMBER($Q421),ISNUMBER($AL421),$AL421&lt;&gt;0),ROUND($Q421/$AL421*100,1),"")</f>
        <v/>
      </c>
      <c r="AI421" s="48">
        <f>IF(ISNUMBER($S421),IF($S421&lt;=1,"Yes","No"),"n/a")</f>
        <v/>
      </c>
      <c r="AJ421" s="48">
        <f>IF(ISNUMBER($S421),ROUND(MAX(0,MIN(100,100-$S421*2.5-IF(ISNUMBER($T421),$T421,0)*0.12+IF($S421&lt;=1,12,0))),0),"")</f>
        <v/>
      </c>
      <c r="AK421" s="48">
        <f>IF(ISNUMBER($Q421),IF($Q421&gt;=100,20,IF($Q421&gt;=30,10,0)),0)+IF(ISNUMBER($R421),IF($R421&gt;=100,20,0),0)+IF(ISNUMBER($P421),IF($P421&gt;=150,20,IF($P421&gt;=50,12,5)),0)+IF(ISNUMBER($S421),IF($S421&lt;=1,15,0),0)</f>
        <v/>
      </c>
      <c r="AL421" s="48" t="n">
        <v>355</v>
      </c>
      <c r="AM421" s="49" t="n"/>
      <c r="AN421" s="48">
        <f>IF(AND(ISNUMBER($P421),ISNUMBER($AL421),$AL421&lt;&gt;0),IF(OR($P421&gt;180,$P421/$AL421*1000&gt;400),"Over ceiling, confirm SKU","Within"),"n/a")</f>
        <v/>
      </c>
      <c r="AO421" s="51" t="n"/>
      <c r="AP421" s="51" t="n"/>
      <c r="AQ421" s="51" t="n"/>
      <c r="AR421" s="34" t="inlineStr">
        <is>
          <t>Recalled, batch confirmed, to confirm</t>
        </is>
      </c>
      <c r="AS421" s="34" t="inlineStr">
        <is>
          <t>BLANK -&gt; requires live Amazon.ca capture</t>
        </is>
      </c>
      <c r="AT421" s="34" t="inlineStr">
        <is>
          <t>Unverified commercial data</t>
        </is>
      </c>
    </row>
    <row r="422" ht="28" customHeight="1">
      <c r="A422" s="34" t="inlineStr">
        <is>
          <t>wildwonder</t>
        </is>
      </c>
      <c r="B422" s="34" t="inlineStr">
        <is>
          <t>wildwonder Sparkling Prebiotic+Probiotic | Peach Ginger | 18 pack 355mL</t>
        </is>
      </c>
      <c r="C422" s="34" t="inlineStr">
        <is>
          <t>3) Functional beverage (still/sparkling)</t>
        </is>
      </c>
      <c r="D422" s="34" t="inlineStr">
        <is>
          <t>355 mL can</t>
        </is>
      </c>
      <c r="E422" s="48" t="n">
        <v>18</v>
      </c>
      <c r="F422" s="49" t="n"/>
      <c r="G422" s="50">
        <f>IF(AND(ISNUMBER($F422),ISNUMBER($E422),$E422&lt;&gt;0),$F422/$E422,"")</f>
        <v/>
      </c>
      <c r="H422" s="50">
        <f>IF(AND(ISNUMBER($F422),ISNUMBER($AL422),ISNUMBER($E422),($AL422*$E422)&lt;&gt;0),$F422/($AL422*$E422)*100,"")</f>
        <v/>
      </c>
      <c r="I422" s="51" t="n"/>
      <c r="J422" s="52" t="n"/>
      <c r="K422" s="50">
        <f>IF(AND(ISNUMBER($F422),ISNUMBER($J422)),$F422*(1-$J422),"")</f>
        <v/>
      </c>
      <c r="L422" s="51" t="n"/>
      <c r="M422" s="51" t="n"/>
      <c r="N422" s="50">
        <f>IF(ISNUMBER($F422),($F422-IF(ISNUMBER($AM422),$AM422,0))*(1-IF(ISNUMBER($J422),$J422,0)),"")</f>
        <v/>
      </c>
      <c r="O422" s="34" t="inlineStr">
        <is>
          <t>Peach Ginger</t>
        </is>
      </c>
      <c r="P422" s="48" t="n">
        <v>0</v>
      </c>
      <c r="Q422" s="48" t="n">
        <v>15</v>
      </c>
      <c r="R422" s="34" t="inlineStr">
        <is>
          <t>Not listed</t>
        </is>
      </c>
      <c r="S422" s="48" t="n">
        <v>6</v>
      </c>
      <c r="T422" s="48" t="n">
        <v>45</v>
      </c>
      <c r="U422" s="34" t="inlineStr">
        <is>
          <t>Cane sugar + chicory inulin</t>
        </is>
      </c>
      <c r="V422" s="34" t="inlineStr">
        <is>
          <t>Prebiotics + probiotics, organic botanicals, gut health, low sugar</t>
        </is>
      </c>
      <c r="W422" s="51" t="n"/>
      <c r="X422" s="51" t="n"/>
      <c r="Y422" s="51" t="n"/>
      <c r="Z422" s="51" t="n"/>
      <c r="AA422" s="34" t="inlineStr">
        <is>
          <t>Low</t>
        </is>
      </c>
      <c r="AB422" s="34" t="inlineStr">
        <is>
          <t>Emerging female/AAPI founded gut health brand</t>
        </is>
      </c>
      <c r="AC422" s="34" t="inlineStr">
        <is>
          <t>Botanical gut health soda with pre + probiotics</t>
        </is>
      </c>
      <c r="AD422" s="34" t="inlineStr">
        <is>
          <t>Both prebiotics and probiotics plus organic botanicals.</t>
        </is>
      </c>
      <c r="AE422" s="51" t="n"/>
      <c r="AF422" s="53">
        <f>IF(AND(ISNUMBER($P422),ISNUMBER($AL422),$AL422&lt;&gt;0),ROUND($P422/$AL422*100,1),"")</f>
        <v/>
      </c>
      <c r="AG422" s="54">
        <f>IF(AND(ISNUMBER($S422),ISNUMBER($AL422),$AL422&lt;&gt;0),ROUND($S422/$AL422*100,2),"")</f>
        <v/>
      </c>
      <c r="AH422" s="53">
        <f>IF(AND(ISNUMBER($Q422),ISNUMBER($AL422),$AL422&lt;&gt;0),ROUND($Q422/$AL422*100,1),"")</f>
        <v/>
      </c>
      <c r="AI422" s="48">
        <f>IF(ISNUMBER($S422),IF($S422&lt;=1,"Yes","No"),"n/a")</f>
        <v/>
      </c>
      <c r="AJ422" s="48">
        <f>IF(ISNUMBER($S422),ROUND(MAX(0,MIN(100,100-$S422*2.5-IF(ISNUMBER($T422),$T422,0)*0.12+IF($S422&lt;=1,12,0))),0),"")</f>
        <v/>
      </c>
      <c r="AK422" s="48">
        <f>IF(ISNUMBER($Q422),IF($Q422&gt;=100,20,IF($Q422&gt;=30,10,0)),0)+IF(ISNUMBER($R422),IF($R422&gt;=100,20,0),0)+IF(ISNUMBER($P422),IF($P422&gt;=150,20,IF($P422&gt;=50,12,5)),0)+IF(ISNUMBER($S422),IF($S422&lt;=1,15,0),0)</f>
        <v/>
      </c>
      <c r="AL422" s="48" t="n">
        <v>355</v>
      </c>
      <c r="AM422" s="49" t="n"/>
      <c r="AN422" s="48">
        <f>IF(AND(ISNUMBER($P422),ISNUMBER($AL422),$AL422&lt;&gt;0),IF(OR($P422&gt;180,$P422/$AL422*1000&gt;400),"Over ceiling, confirm SKU","Within"),"n/a")</f>
        <v/>
      </c>
      <c r="AO422" s="51" t="n"/>
      <c r="AP422" s="51" t="n"/>
      <c r="AQ422" s="51" t="n"/>
      <c r="AR422" s="34" t="inlineStr">
        <is>
          <t>Recalled, batch confirmed, to confirm</t>
        </is>
      </c>
      <c r="AS422" s="34" t="inlineStr">
        <is>
          <t>BLANK -&gt; requires live Amazon.ca capture</t>
        </is>
      </c>
      <c r="AT422" s="34" t="inlineStr">
        <is>
          <t>Unverified commercial data</t>
        </is>
      </c>
    </row>
    <row r="423" ht="28" customHeight="1">
      <c r="A423" s="34" t="inlineStr">
        <is>
          <t>wildwonder</t>
        </is>
      </c>
      <c r="B423" s="34" t="inlineStr">
        <is>
          <t>wildwonder Sparkling Prebiotic+Probiotic | Peach Ginger | 24 pack 355mL</t>
        </is>
      </c>
      <c r="C423" s="34" t="inlineStr">
        <is>
          <t>3) Functional beverage (still/sparkling)</t>
        </is>
      </c>
      <c r="D423" s="34" t="inlineStr">
        <is>
          <t>355 mL can</t>
        </is>
      </c>
      <c r="E423" s="48" t="n">
        <v>24</v>
      </c>
      <c r="F423" s="49" t="n"/>
      <c r="G423" s="50">
        <f>IF(AND(ISNUMBER($F423),ISNUMBER($E423),$E423&lt;&gt;0),$F423/$E423,"")</f>
        <v/>
      </c>
      <c r="H423" s="50">
        <f>IF(AND(ISNUMBER($F423),ISNUMBER($AL423),ISNUMBER($E423),($AL423*$E423)&lt;&gt;0),$F423/($AL423*$E423)*100,"")</f>
        <v/>
      </c>
      <c r="I423" s="51" t="n"/>
      <c r="J423" s="52" t="n"/>
      <c r="K423" s="50">
        <f>IF(AND(ISNUMBER($F423),ISNUMBER($J423)),$F423*(1-$J423),"")</f>
        <v/>
      </c>
      <c r="L423" s="51" t="n"/>
      <c r="M423" s="51" t="n"/>
      <c r="N423" s="50">
        <f>IF(ISNUMBER($F423),($F423-IF(ISNUMBER($AM423),$AM423,0))*(1-IF(ISNUMBER($J423),$J423,0)),"")</f>
        <v/>
      </c>
      <c r="O423" s="34" t="inlineStr">
        <is>
          <t>Peach Ginger</t>
        </is>
      </c>
      <c r="P423" s="48" t="n">
        <v>0</v>
      </c>
      <c r="Q423" s="48" t="n">
        <v>15</v>
      </c>
      <c r="R423" s="34" t="inlineStr">
        <is>
          <t>Not listed</t>
        </is>
      </c>
      <c r="S423" s="48" t="n">
        <v>6</v>
      </c>
      <c r="T423" s="48" t="n">
        <v>45</v>
      </c>
      <c r="U423" s="34" t="inlineStr">
        <is>
          <t>Cane sugar + chicory inulin</t>
        </is>
      </c>
      <c r="V423" s="34" t="inlineStr">
        <is>
          <t>Prebiotics + probiotics, organic botanicals, gut health, low sugar</t>
        </is>
      </c>
      <c r="W423" s="51" t="n"/>
      <c r="X423" s="51" t="n"/>
      <c r="Y423" s="51" t="n"/>
      <c r="Z423" s="51" t="n"/>
      <c r="AA423" s="34" t="inlineStr">
        <is>
          <t>Low</t>
        </is>
      </c>
      <c r="AB423" s="34" t="inlineStr">
        <is>
          <t>Emerging female/AAPI founded gut health brand</t>
        </is>
      </c>
      <c r="AC423" s="34" t="inlineStr">
        <is>
          <t>Botanical gut health soda with pre + probiotics</t>
        </is>
      </c>
      <c r="AD423" s="34" t="inlineStr">
        <is>
          <t>Both prebiotics and probiotics plus organic botanicals.</t>
        </is>
      </c>
      <c r="AE423" s="51" t="n"/>
      <c r="AF423" s="53">
        <f>IF(AND(ISNUMBER($P423),ISNUMBER($AL423),$AL423&lt;&gt;0),ROUND($P423/$AL423*100,1),"")</f>
        <v/>
      </c>
      <c r="AG423" s="54">
        <f>IF(AND(ISNUMBER($S423),ISNUMBER($AL423),$AL423&lt;&gt;0),ROUND($S423/$AL423*100,2),"")</f>
        <v/>
      </c>
      <c r="AH423" s="53">
        <f>IF(AND(ISNUMBER($Q423),ISNUMBER($AL423),$AL423&lt;&gt;0),ROUND($Q423/$AL423*100,1),"")</f>
        <v/>
      </c>
      <c r="AI423" s="48">
        <f>IF(ISNUMBER($S423),IF($S423&lt;=1,"Yes","No"),"n/a")</f>
        <v/>
      </c>
      <c r="AJ423" s="48">
        <f>IF(ISNUMBER($S423),ROUND(MAX(0,MIN(100,100-$S423*2.5-IF(ISNUMBER($T423),$T423,0)*0.12+IF($S423&lt;=1,12,0))),0),"")</f>
        <v/>
      </c>
      <c r="AK423" s="48">
        <f>IF(ISNUMBER($Q423),IF($Q423&gt;=100,20,IF($Q423&gt;=30,10,0)),0)+IF(ISNUMBER($R423),IF($R423&gt;=100,20,0),0)+IF(ISNUMBER($P423),IF($P423&gt;=150,20,IF($P423&gt;=50,12,5)),0)+IF(ISNUMBER($S423),IF($S423&lt;=1,15,0),0)</f>
        <v/>
      </c>
      <c r="AL423" s="48" t="n">
        <v>355</v>
      </c>
      <c r="AM423" s="49" t="n"/>
      <c r="AN423" s="48">
        <f>IF(AND(ISNUMBER($P423),ISNUMBER($AL423),$AL423&lt;&gt;0),IF(OR($P423&gt;180,$P423/$AL423*1000&gt;400),"Over ceiling, confirm SKU","Within"),"n/a")</f>
        <v/>
      </c>
      <c r="AO423" s="51" t="n"/>
      <c r="AP423" s="51" t="n"/>
      <c r="AQ423" s="51" t="n"/>
      <c r="AR423" s="34" t="inlineStr">
        <is>
          <t>Recalled, batch confirmed, to confirm</t>
        </is>
      </c>
      <c r="AS423" s="34" t="inlineStr">
        <is>
          <t>BLANK -&gt; requires live Amazon.ca capture</t>
        </is>
      </c>
      <c r="AT423" s="34" t="inlineStr">
        <is>
          <t>Unverified commercial data</t>
        </is>
      </c>
    </row>
    <row r="424" ht="28" customHeight="1">
      <c r="A424" s="34" t="inlineStr">
        <is>
          <t>wildwonder</t>
        </is>
      </c>
      <c r="B424" s="34" t="inlineStr">
        <is>
          <t>wildwonder Sparkling Prebiotic+Probiotic | Raspberry Rose | single 355mL</t>
        </is>
      </c>
      <c r="C424" s="34" t="inlineStr">
        <is>
          <t>3) Functional beverage (still/sparkling)</t>
        </is>
      </c>
      <c r="D424" s="34" t="inlineStr">
        <is>
          <t>355 mL can</t>
        </is>
      </c>
      <c r="E424" s="48" t="n">
        <v>1</v>
      </c>
      <c r="F424" s="49" t="n"/>
      <c r="G424" s="50">
        <f>IF(AND(ISNUMBER($F424),ISNUMBER($E424),$E424&lt;&gt;0),$F424/$E424,"")</f>
        <v/>
      </c>
      <c r="H424" s="50">
        <f>IF(AND(ISNUMBER($F424),ISNUMBER($AL424),ISNUMBER($E424),($AL424*$E424)&lt;&gt;0),$F424/($AL424*$E424)*100,"")</f>
        <v/>
      </c>
      <c r="I424" s="51" t="n"/>
      <c r="J424" s="52" t="n"/>
      <c r="K424" s="50">
        <f>IF(AND(ISNUMBER($F424),ISNUMBER($J424)),$F424*(1-$J424),"")</f>
        <v/>
      </c>
      <c r="L424" s="51" t="n"/>
      <c r="M424" s="51" t="n"/>
      <c r="N424" s="50">
        <f>IF(ISNUMBER($F424),($F424-IF(ISNUMBER($AM424),$AM424,0))*(1-IF(ISNUMBER($J424),$J424,0)),"")</f>
        <v/>
      </c>
      <c r="O424" s="34" t="inlineStr">
        <is>
          <t>Raspberry Rose</t>
        </is>
      </c>
      <c r="P424" s="48" t="n">
        <v>0</v>
      </c>
      <c r="Q424" s="48" t="n">
        <v>15</v>
      </c>
      <c r="R424" s="34" t="inlineStr">
        <is>
          <t>Not listed</t>
        </is>
      </c>
      <c r="S424" s="48" t="n">
        <v>6</v>
      </c>
      <c r="T424" s="48" t="n">
        <v>45</v>
      </c>
      <c r="U424" s="34" t="inlineStr">
        <is>
          <t>Cane sugar + chicory inulin</t>
        </is>
      </c>
      <c r="V424" s="34" t="inlineStr">
        <is>
          <t>Prebiotics + probiotics, organic botanicals, gut health, low sugar</t>
        </is>
      </c>
      <c r="W424" s="51" t="n"/>
      <c r="X424" s="51" t="n"/>
      <c r="Y424" s="51" t="n"/>
      <c r="Z424" s="51" t="n"/>
      <c r="AA424" s="34" t="inlineStr">
        <is>
          <t>Low</t>
        </is>
      </c>
      <c r="AB424" s="34" t="inlineStr">
        <is>
          <t>Emerging female/AAPI founded gut health brand</t>
        </is>
      </c>
      <c r="AC424" s="34" t="inlineStr">
        <is>
          <t>Botanical gut health soda with pre + probiotics</t>
        </is>
      </c>
      <c r="AD424" s="34" t="inlineStr">
        <is>
          <t>Both prebiotics and probiotics plus organic botanicals.</t>
        </is>
      </c>
      <c r="AE424" s="51" t="n"/>
      <c r="AF424" s="53">
        <f>IF(AND(ISNUMBER($P424),ISNUMBER($AL424),$AL424&lt;&gt;0),ROUND($P424/$AL424*100,1),"")</f>
        <v/>
      </c>
      <c r="AG424" s="54">
        <f>IF(AND(ISNUMBER($S424),ISNUMBER($AL424),$AL424&lt;&gt;0),ROUND($S424/$AL424*100,2),"")</f>
        <v/>
      </c>
      <c r="AH424" s="53">
        <f>IF(AND(ISNUMBER($Q424),ISNUMBER($AL424),$AL424&lt;&gt;0),ROUND($Q424/$AL424*100,1),"")</f>
        <v/>
      </c>
      <c r="AI424" s="48">
        <f>IF(ISNUMBER($S424),IF($S424&lt;=1,"Yes","No"),"n/a")</f>
        <v/>
      </c>
      <c r="AJ424" s="48">
        <f>IF(ISNUMBER($S424),ROUND(MAX(0,MIN(100,100-$S424*2.5-IF(ISNUMBER($T424),$T424,0)*0.12+IF($S424&lt;=1,12,0))),0),"")</f>
        <v/>
      </c>
      <c r="AK424" s="48">
        <f>IF(ISNUMBER($Q424),IF($Q424&gt;=100,20,IF($Q424&gt;=30,10,0)),0)+IF(ISNUMBER($R424),IF($R424&gt;=100,20,0),0)+IF(ISNUMBER($P424),IF($P424&gt;=150,20,IF($P424&gt;=50,12,5)),0)+IF(ISNUMBER($S424),IF($S424&lt;=1,15,0),0)</f>
        <v/>
      </c>
      <c r="AL424" s="48" t="n">
        <v>355</v>
      </c>
      <c r="AM424" s="49" t="n"/>
      <c r="AN424" s="48">
        <f>IF(AND(ISNUMBER($P424),ISNUMBER($AL424),$AL424&lt;&gt;0),IF(OR($P424&gt;180,$P424/$AL424*1000&gt;400),"Over ceiling, confirm SKU","Within"),"n/a")</f>
        <v/>
      </c>
      <c r="AO424" s="51" t="n"/>
      <c r="AP424" s="51" t="n"/>
      <c r="AQ424" s="51" t="n"/>
      <c r="AR424" s="34" t="inlineStr">
        <is>
          <t>Recalled, batch confirmed, to confirm</t>
        </is>
      </c>
      <c r="AS424" s="34" t="inlineStr">
        <is>
          <t>BLANK -&gt; requires live Amazon.ca capture</t>
        </is>
      </c>
      <c r="AT424" s="34" t="inlineStr">
        <is>
          <t>Unverified commercial data</t>
        </is>
      </c>
    </row>
    <row r="425" ht="28" customHeight="1">
      <c r="A425" s="34" t="inlineStr">
        <is>
          <t>wildwonder</t>
        </is>
      </c>
      <c r="B425" s="34" t="inlineStr">
        <is>
          <t>wildwonder Sparkling Prebiotic+Probiotic | Raspberry Rose | 8 pack 355mL</t>
        </is>
      </c>
      <c r="C425" s="34" t="inlineStr">
        <is>
          <t>3) Functional beverage (still/sparkling)</t>
        </is>
      </c>
      <c r="D425" s="34" t="inlineStr">
        <is>
          <t>355 mL can</t>
        </is>
      </c>
      <c r="E425" s="48" t="n">
        <v>8</v>
      </c>
      <c r="F425" s="49" t="n"/>
      <c r="G425" s="50">
        <f>IF(AND(ISNUMBER($F425),ISNUMBER($E425),$E425&lt;&gt;0),$F425/$E425,"")</f>
        <v/>
      </c>
      <c r="H425" s="50">
        <f>IF(AND(ISNUMBER($F425),ISNUMBER($AL425),ISNUMBER($E425),($AL425*$E425)&lt;&gt;0),$F425/($AL425*$E425)*100,"")</f>
        <v/>
      </c>
      <c r="I425" s="51" t="n"/>
      <c r="J425" s="52" t="n"/>
      <c r="K425" s="50">
        <f>IF(AND(ISNUMBER($F425),ISNUMBER($J425)),$F425*(1-$J425),"")</f>
        <v/>
      </c>
      <c r="L425" s="51" t="n"/>
      <c r="M425" s="51" t="n"/>
      <c r="N425" s="50">
        <f>IF(ISNUMBER($F425),($F425-IF(ISNUMBER($AM425),$AM425,0))*(1-IF(ISNUMBER($J425),$J425,0)),"")</f>
        <v/>
      </c>
      <c r="O425" s="34" t="inlineStr">
        <is>
          <t>Raspberry Rose</t>
        </is>
      </c>
      <c r="P425" s="48" t="n">
        <v>0</v>
      </c>
      <c r="Q425" s="48" t="n">
        <v>15</v>
      </c>
      <c r="R425" s="34" t="inlineStr">
        <is>
          <t>Not listed</t>
        </is>
      </c>
      <c r="S425" s="48" t="n">
        <v>6</v>
      </c>
      <c r="T425" s="48" t="n">
        <v>45</v>
      </c>
      <c r="U425" s="34" t="inlineStr">
        <is>
          <t>Cane sugar + chicory inulin</t>
        </is>
      </c>
      <c r="V425" s="34" t="inlineStr">
        <is>
          <t>Prebiotics + probiotics, organic botanicals, gut health, low sugar</t>
        </is>
      </c>
      <c r="W425" s="51" t="n"/>
      <c r="X425" s="51" t="n"/>
      <c r="Y425" s="51" t="n"/>
      <c r="Z425" s="51" t="n"/>
      <c r="AA425" s="34" t="inlineStr">
        <is>
          <t>Low</t>
        </is>
      </c>
      <c r="AB425" s="34" t="inlineStr">
        <is>
          <t>Emerging female/AAPI founded gut health brand</t>
        </is>
      </c>
      <c r="AC425" s="34" t="inlineStr">
        <is>
          <t>Botanical gut health soda with pre + probiotics</t>
        </is>
      </c>
      <c r="AD425" s="34" t="inlineStr">
        <is>
          <t>Both prebiotics and probiotics plus organic botanicals.</t>
        </is>
      </c>
      <c r="AE425" s="51" t="n"/>
      <c r="AF425" s="53">
        <f>IF(AND(ISNUMBER($P425),ISNUMBER($AL425),$AL425&lt;&gt;0),ROUND($P425/$AL425*100,1),"")</f>
        <v/>
      </c>
      <c r="AG425" s="54">
        <f>IF(AND(ISNUMBER($S425),ISNUMBER($AL425),$AL425&lt;&gt;0),ROUND($S425/$AL425*100,2),"")</f>
        <v/>
      </c>
      <c r="AH425" s="53">
        <f>IF(AND(ISNUMBER($Q425),ISNUMBER($AL425),$AL425&lt;&gt;0),ROUND($Q425/$AL425*100,1),"")</f>
        <v/>
      </c>
      <c r="AI425" s="48">
        <f>IF(ISNUMBER($S425),IF($S425&lt;=1,"Yes","No"),"n/a")</f>
        <v/>
      </c>
      <c r="AJ425" s="48">
        <f>IF(ISNUMBER($S425),ROUND(MAX(0,MIN(100,100-$S425*2.5-IF(ISNUMBER($T425),$T425,0)*0.12+IF($S425&lt;=1,12,0))),0),"")</f>
        <v/>
      </c>
      <c r="AK425" s="48">
        <f>IF(ISNUMBER($Q425),IF($Q425&gt;=100,20,IF($Q425&gt;=30,10,0)),0)+IF(ISNUMBER($R425),IF($R425&gt;=100,20,0),0)+IF(ISNUMBER($P425),IF($P425&gt;=150,20,IF($P425&gt;=50,12,5)),0)+IF(ISNUMBER($S425),IF($S425&lt;=1,15,0),0)</f>
        <v/>
      </c>
      <c r="AL425" s="48" t="n">
        <v>355</v>
      </c>
      <c r="AM425" s="49" t="n"/>
      <c r="AN425" s="48">
        <f>IF(AND(ISNUMBER($P425),ISNUMBER($AL425),$AL425&lt;&gt;0),IF(OR($P425&gt;180,$P425/$AL425*1000&gt;400),"Over ceiling, confirm SKU","Within"),"n/a")</f>
        <v/>
      </c>
      <c r="AO425" s="51" t="n"/>
      <c r="AP425" s="51" t="n"/>
      <c r="AQ425" s="51" t="n"/>
      <c r="AR425" s="34" t="inlineStr">
        <is>
          <t>Recalled, batch confirmed, to confirm</t>
        </is>
      </c>
      <c r="AS425" s="34" t="inlineStr">
        <is>
          <t>BLANK -&gt; requires live Amazon.ca capture</t>
        </is>
      </c>
      <c r="AT425" s="34" t="inlineStr">
        <is>
          <t>Unverified commercial data</t>
        </is>
      </c>
    </row>
    <row r="426" ht="28" customHeight="1">
      <c r="A426" s="34" t="inlineStr">
        <is>
          <t>wildwonder</t>
        </is>
      </c>
      <c r="B426" s="34" t="inlineStr">
        <is>
          <t>wildwonder Sparkling Prebiotic+Probiotic | Raspberry Rose | 12 pack 355mL</t>
        </is>
      </c>
      <c r="C426" s="34" t="inlineStr">
        <is>
          <t>3) Functional beverage (still/sparkling)</t>
        </is>
      </c>
      <c r="D426" s="34" t="inlineStr">
        <is>
          <t>355 mL can</t>
        </is>
      </c>
      <c r="E426" s="48" t="n">
        <v>12</v>
      </c>
      <c r="F426" s="49" t="n"/>
      <c r="G426" s="50">
        <f>IF(AND(ISNUMBER($F426),ISNUMBER($E426),$E426&lt;&gt;0),$F426/$E426,"")</f>
        <v/>
      </c>
      <c r="H426" s="50">
        <f>IF(AND(ISNUMBER($F426),ISNUMBER($AL426),ISNUMBER($E426),($AL426*$E426)&lt;&gt;0),$F426/($AL426*$E426)*100,"")</f>
        <v/>
      </c>
      <c r="I426" s="51" t="n"/>
      <c r="J426" s="52" t="n"/>
      <c r="K426" s="50">
        <f>IF(AND(ISNUMBER($F426),ISNUMBER($J426)),$F426*(1-$J426),"")</f>
        <v/>
      </c>
      <c r="L426" s="51" t="n"/>
      <c r="M426" s="51" t="n"/>
      <c r="N426" s="50">
        <f>IF(ISNUMBER($F426),($F426-IF(ISNUMBER($AM426),$AM426,0))*(1-IF(ISNUMBER($J426),$J426,0)),"")</f>
        <v/>
      </c>
      <c r="O426" s="34" t="inlineStr">
        <is>
          <t>Raspberry Rose</t>
        </is>
      </c>
      <c r="P426" s="48" t="n">
        <v>0</v>
      </c>
      <c r="Q426" s="48" t="n">
        <v>15</v>
      </c>
      <c r="R426" s="34" t="inlineStr">
        <is>
          <t>Not listed</t>
        </is>
      </c>
      <c r="S426" s="48" t="n">
        <v>6</v>
      </c>
      <c r="T426" s="48" t="n">
        <v>45</v>
      </c>
      <c r="U426" s="34" t="inlineStr">
        <is>
          <t>Cane sugar + chicory inulin</t>
        </is>
      </c>
      <c r="V426" s="34" t="inlineStr">
        <is>
          <t>Prebiotics + probiotics, organic botanicals, gut health, low sugar</t>
        </is>
      </c>
      <c r="W426" s="51" t="n"/>
      <c r="X426" s="51" t="n"/>
      <c r="Y426" s="51" t="n"/>
      <c r="Z426" s="51" t="n"/>
      <c r="AA426" s="34" t="inlineStr">
        <is>
          <t>Low</t>
        </is>
      </c>
      <c r="AB426" s="34" t="inlineStr">
        <is>
          <t>Emerging female/AAPI founded gut health brand</t>
        </is>
      </c>
      <c r="AC426" s="34" t="inlineStr">
        <is>
          <t>Botanical gut health soda with pre + probiotics</t>
        </is>
      </c>
      <c r="AD426" s="34" t="inlineStr">
        <is>
          <t>Both prebiotics and probiotics plus organic botanicals.</t>
        </is>
      </c>
      <c r="AE426" s="51" t="n"/>
      <c r="AF426" s="53">
        <f>IF(AND(ISNUMBER($P426),ISNUMBER($AL426),$AL426&lt;&gt;0),ROUND($P426/$AL426*100,1),"")</f>
        <v/>
      </c>
      <c r="AG426" s="54">
        <f>IF(AND(ISNUMBER($S426),ISNUMBER($AL426),$AL426&lt;&gt;0),ROUND($S426/$AL426*100,2),"")</f>
        <v/>
      </c>
      <c r="AH426" s="53">
        <f>IF(AND(ISNUMBER($Q426),ISNUMBER($AL426),$AL426&lt;&gt;0),ROUND($Q426/$AL426*100,1),"")</f>
        <v/>
      </c>
      <c r="AI426" s="48">
        <f>IF(ISNUMBER($S426),IF($S426&lt;=1,"Yes","No"),"n/a")</f>
        <v/>
      </c>
      <c r="AJ426" s="48">
        <f>IF(ISNUMBER($S426),ROUND(MAX(0,MIN(100,100-$S426*2.5-IF(ISNUMBER($T426),$T426,0)*0.12+IF($S426&lt;=1,12,0))),0),"")</f>
        <v/>
      </c>
      <c r="AK426" s="48">
        <f>IF(ISNUMBER($Q426),IF($Q426&gt;=100,20,IF($Q426&gt;=30,10,0)),0)+IF(ISNUMBER($R426),IF($R426&gt;=100,20,0),0)+IF(ISNUMBER($P426),IF($P426&gt;=150,20,IF($P426&gt;=50,12,5)),0)+IF(ISNUMBER($S426),IF($S426&lt;=1,15,0),0)</f>
        <v/>
      </c>
      <c r="AL426" s="48" t="n">
        <v>355</v>
      </c>
      <c r="AM426" s="49" t="n"/>
      <c r="AN426" s="48">
        <f>IF(AND(ISNUMBER($P426),ISNUMBER($AL426),$AL426&lt;&gt;0),IF(OR($P426&gt;180,$P426/$AL426*1000&gt;400),"Over ceiling, confirm SKU","Within"),"n/a")</f>
        <v/>
      </c>
      <c r="AO426" s="51" t="n"/>
      <c r="AP426" s="51" t="n"/>
      <c r="AQ426" s="51" t="n"/>
      <c r="AR426" s="34" t="inlineStr">
        <is>
          <t>Recalled, batch confirmed, to confirm</t>
        </is>
      </c>
      <c r="AS426" s="34" t="inlineStr">
        <is>
          <t>BLANK -&gt; requires live Amazon.ca capture</t>
        </is>
      </c>
      <c r="AT426" s="34" t="inlineStr">
        <is>
          <t>Unverified commercial data</t>
        </is>
      </c>
    </row>
    <row r="427" ht="28" customHeight="1">
      <c r="A427" s="34" t="inlineStr">
        <is>
          <t>wildwonder</t>
        </is>
      </c>
      <c r="B427" s="34" t="inlineStr">
        <is>
          <t>wildwonder Sparkling Prebiotic+Probiotic | Raspberry Rose | 15 pack 355mL</t>
        </is>
      </c>
      <c r="C427" s="34" t="inlineStr">
        <is>
          <t>3) Functional beverage (still/sparkling)</t>
        </is>
      </c>
      <c r="D427" s="34" t="inlineStr">
        <is>
          <t>355 mL can</t>
        </is>
      </c>
      <c r="E427" s="48" t="n">
        <v>15</v>
      </c>
      <c r="F427" s="49" t="n"/>
      <c r="G427" s="50">
        <f>IF(AND(ISNUMBER($F427),ISNUMBER($E427),$E427&lt;&gt;0),$F427/$E427,"")</f>
        <v/>
      </c>
      <c r="H427" s="50">
        <f>IF(AND(ISNUMBER($F427),ISNUMBER($AL427),ISNUMBER($E427),($AL427*$E427)&lt;&gt;0),$F427/($AL427*$E427)*100,"")</f>
        <v/>
      </c>
      <c r="I427" s="51" t="n"/>
      <c r="J427" s="52" t="n"/>
      <c r="K427" s="50">
        <f>IF(AND(ISNUMBER($F427),ISNUMBER($J427)),$F427*(1-$J427),"")</f>
        <v/>
      </c>
      <c r="L427" s="51" t="n"/>
      <c r="M427" s="51" t="n"/>
      <c r="N427" s="50">
        <f>IF(ISNUMBER($F427),($F427-IF(ISNUMBER($AM427),$AM427,0))*(1-IF(ISNUMBER($J427),$J427,0)),"")</f>
        <v/>
      </c>
      <c r="O427" s="34" t="inlineStr">
        <is>
          <t>Raspberry Rose</t>
        </is>
      </c>
      <c r="P427" s="48" t="n">
        <v>0</v>
      </c>
      <c r="Q427" s="48" t="n">
        <v>15</v>
      </c>
      <c r="R427" s="34" t="inlineStr">
        <is>
          <t>Not listed</t>
        </is>
      </c>
      <c r="S427" s="48" t="n">
        <v>6</v>
      </c>
      <c r="T427" s="48" t="n">
        <v>45</v>
      </c>
      <c r="U427" s="34" t="inlineStr">
        <is>
          <t>Cane sugar + chicory inulin</t>
        </is>
      </c>
      <c r="V427" s="34" t="inlineStr">
        <is>
          <t>Prebiotics + probiotics, organic botanicals, gut health, low sugar</t>
        </is>
      </c>
      <c r="W427" s="51" t="n"/>
      <c r="X427" s="51" t="n"/>
      <c r="Y427" s="51" t="n"/>
      <c r="Z427" s="51" t="n"/>
      <c r="AA427" s="34" t="inlineStr">
        <is>
          <t>Low</t>
        </is>
      </c>
      <c r="AB427" s="34" t="inlineStr">
        <is>
          <t>Emerging female/AAPI founded gut health brand</t>
        </is>
      </c>
      <c r="AC427" s="34" t="inlineStr">
        <is>
          <t>Botanical gut health soda with pre + probiotics</t>
        </is>
      </c>
      <c r="AD427" s="34" t="inlineStr">
        <is>
          <t>Both prebiotics and probiotics plus organic botanicals.</t>
        </is>
      </c>
      <c r="AE427" s="51" t="n"/>
      <c r="AF427" s="53">
        <f>IF(AND(ISNUMBER($P427),ISNUMBER($AL427),$AL427&lt;&gt;0),ROUND($P427/$AL427*100,1),"")</f>
        <v/>
      </c>
      <c r="AG427" s="54">
        <f>IF(AND(ISNUMBER($S427),ISNUMBER($AL427),$AL427&lt;&gt;0),ROUND($S427/$AL427*100,2),"")</f>
        <v/>
      </c>
      <c r="AH427" s="53">
        <f>IF(AND(ISNUMBER($Q427),ISNUMBER($AL427),$AL427&lt;&gt;0),ROUND($Q427/$AL427*100,1),"")</f>
        <v/>
      </c>
      <c r="AI427" s="48">
        <f>IF(ISNUMBER($S427),IF($S427&lt;=1,"Yes","No"),"n/a")</f>
        <v/>
      </c>
      <c r="AJ427" s="48">
        <f>IF(ISNUMBER($S427),ROUND(MAX(0,MIN(100,100-$S427*2.5-IF(ISNUMBER($T427),$T427,0)*0.12+IF($S427&lt;=1,12,0))),0),"")</f>
        <v/>
      </c>
      <c r="AK427" s="48">
        <f>IF(ISNUMBER($Q427),IF($Q427&gt;=100,20,IF($Q427&gt;=30,10,0)),0)+IF(ISNUMBER($R427),IF($R427&gt;=100,20,0),0)+IF(ISNUMBER($P427),IF($P427&gt;=150,20,IF($P427&gt;=50,12,5)),0)+IF(ISNUMBER($S427),IF($S427&lt;=1,15,0),0)</f>
        <v/>
      </c>
      <c r="AL427" s="48" t="n">
        <v>355</v>
      </c>
      <c r="AM427" s="49" t="n"/>
      <c r="AN427" s="48">
        <f>IF(AND(ISNUMBER($P427),ISNUMBER($AL427),$AL427&lt;&gt;0),IF(OR($P427&gt;180,$P427/$AL427*1000&gt;400),"Over ceiling, confirm SKU","Within"),"n/a")</f>
        <v/>
      </c>
      <c r="AO427" s="51" t="n"/>
      <c r="AP427" s="51" t="n"/>
      <c r="AQ427" s="51" t="n"/>
      <c r="AR427" s="34" t="inlineStr">
        <is>
          <t>Recalled, batch confirmed, to confirm</t>
        </is>
      </c>
      <c r="AS427" s="34" t="inlineStr">
        <is>
          <t>BLANK -&gt; requires live Amazon.ca capture</t>
        </is>
      </c>
      <c r="AT427" s="34" t="inlineStr">
        <is>
          <t>Unverified commercial data</t>
        </is>
      </c>
    </row>
    <row r="428" ht="28" customHeight="1">
      <c r="A428" s="34" t="inlineStr">
        <is>
          <t>wildwonder</t>
        </is>
      </c>
      <c r="B428" s="34" t="inlineStr">
        <is>
          <t>wildwonder Sparkling Prebiotic+Probiotic | Raspberry Rose | 18 pack 355mL</t>
        </is>
      </c>
      <c r="C428" s="34" t="inlineStr">
        <is>
          <t>3) Functional beverage (still/sparkling)</t>
        </is>
      </c>
      <c r="D428" s="34" t="inlineStr">
        <is>
          <t>355 mL can</t>
        </is>
      </c>
      <c r="E428" s="48" t="n">
        <v>18</v>
      </c>
      <c r="F428" s="49" t="n"/>
      <c r="G428" s="50">
        <f>IF(AND(ISNUMBER($F428),ISNUMBER($E428),$E428&lt;&gt;0),$F428/$E428,"")</f>
        <v/>
      </c>
      <c r="H428" s="50">
        <f>IF(AND(ISNUMBER($F428),ISNUMBER($AL428),ISNUMBER($E428),($AL428*$E428)&lt;&gt;0),$F428/($AL428*$E428)*100,"")</f>
        <v/>
      </c>
      <c r="I428" s="51" t="n"/>
      <c r="J428" s="52" t="n"/>
      <c r="K428" s="50">
        <f>IF(AND(ISNUMBER($F428),ISNUMBER($J428)),$F428*(1-$J428),"")</f>
        <v/>
      </c>
      <c r="L428" s="51" t="n"/>
      <c r="M428" s="51" t="n"/>
      <c r="N428" s="50">
        <f>IF(ISNUMBER($F428),($F428-IF(ISNUMBER($AM428),$AM428,0))*(1-IF(ISNUMBER($J428),$J428,0)),"")</f>
        <v/>
      </c>
      <c r="O428" s="34" t="inlineStr">
        <is>
          <t>Raspberry Rose</t>
        </is>
      </c>
      <c r="P428" s="48" t="n">
        <v>0</v>
      </c>
      <c r="Q428" s="48" t="n">
        <v>15</v>
      </c>
      <c r="R428" s="34" t="inlineStr">
        <is>
          <t>Not listed</t>
        </is>
      </c>
      <c r="S428" s="48" t="n">
        <v>6</v>
      </c>
      <c r="T428" s="48" t="n">
        <v>45</v>
      </c>
      <c r="U428" s="34" t="inlineStr">
        <is>
          <t>Cane sugar + chicory inulin</t>
        </is>
      </c>
      <c r="V428" s="34" t="inlineStr">
        <is>
          <t>Prebiotics + probiotics, organic botanicals, gut health, low sugar</t>
        </is>
      </c>
      <c r="W428" s="51" t="n"/>
      <c r="X428" s="51" t="n"/>
      <c r="Y428" s="51" t="n"/>
      <c r="Z428" s="51" t="n"/>
      <c r="AA428" s="34" t="inlineStr">
        <is>
          <t>Low</t>
        </is>
      </c>
      <c r="AB428" s="34" t="inlineStr">
        <is>
          <t>Emerging female/AAPI founded gut health brand</t>
        </is>
      </c>
      <c r="AC428" s="34" t="inlineStr">
        <is>
          <t>Botanical gut health soda with pre + probiotics</t>
        </is>
      </c>
      <c r="AD428" s="34" t="inlineStr">
        <is>
          <t>Both prebiotics and probiotics plus organic botanicals.</t>
        </is>
      </c>
      <c r="AE428" s="51" t="n"/>
      <c r="AF428" s="53">
        <f>IF(AND(ISNUMBER($P428),ISNUMBER($AL428),$AL428&lt;&gt;0),ROUND($P428/$AL428*100,1),"")</f>
        <v/>
      </c>
      <c r="AG428" s="54">
        <f>IF(AND(ISNUMBER($S428),ISNUMBER($AL428),$AL428&lt;&gt;0),ROUND($S428/$AL428*100,2),"")</f>
        <v/>
      </c>
      <c r="AH428" s="53">
        <f>IF(AND(ISNUMBER($Q428),ISNUMBER($AL428),$AL428&lt;&gt;0),ROUND($Q428/$AL428*100,1),"")</f>
        <v/>
      </c>
      <c r="AI428" s="48">
        <f>IF(ISNUMBER($S428),IF($S428&lt;=1,"Yes","No"),"n/a")</f>
        <v/>
      </c>
      <c r="AJ428" s="48">
        <f>IF(ISNUMBER($S428),ROUND(MAX(0,MIN(100,100-$S428*2.5-IF(ISNUMBER($T428),$T428,0)*0.12+IF($S428&lt;=1,12,0))),0),"")</f>
        <v/>
      </c>
      <c r="AK428" s="48">
        <f>IF(ISNUMBER($Q428),IF($Q428&gt;=100,20,IF($Q428&gt;=30,10,0)),0)+IF(ISNUMBER($R428),IF($R428&gt;=100,20,0),0)+IF(ISNUMBER($P428),IF($P428&gt;=150,20,IF($P428&gt;=50,12,5)),0)+IF(ISNUMBER($S428),IF($S428&lt;=1,15,0),0)</f>
        <v/>
      </c>
      <c r="AL428" s="48" t="n">
        <v>355</v>
      </c>
      <c r="AM428" s="49" t="n"/>
      <c r="AN428" s="48">
        <f>IF(AND(ISNUMBER($P428),ISNUMBER($AL428),$AL428&lt;&gt;0),IF(OR($P428&gt;180,$P428/$AL428*1000&gt;400),"Over ceiling, confirm SKU","Within"),"n/a")</f>
        <v/>
      </c>
      <c r="AO428" s="51" t="n"/>
      <c r="AP428" s="51" t="n"/>
      <c r="AQ428" s="51" t="n"/>
      <c r="AR428" s="34" t="inlineStr">
        <is>
          <t>Recalled, batch confirmed, to confirm</t>
        </is>
      </c>
      <c r="AS428" s="34" t="inlineStr">
        <is>
          <t>BLANK -&gt; requires live Amazon.ca capture</t>
        </is>
      </c>
      <c r="AT428" s="34" t="inlineStr">
        <is>
          <t>Unverified commercial data</t>
        </is>
      </c>
    </row>
    <row r="429" ht="28" customHeight="1">
      <c r="A429" s="34" t="inlineStr">
        <is>
          <t>wildwonder</t>
        </is>
      </c>
      <c r="B429" s="34" t="inlineStr">
        <is>
          <t>wildwonder Sparkling Prebiotic+Probiotic | Raspberry Rose | 24 pack 355mL</t>
        </is>
      </c>
      <c r="C429" s="34" t="inlineStr">
        <is>
          <t>3) Functional beverage (still/sparkling)</t>
        </is>
      </c>
      <c r="D429" s="34" t="inlineStr">
        <is>
          <t>355 mL can</t>
        </is>
      </c>
      <c r="E429" s="48" t="n">
        <v>24</v>
      </c>
      <c r="F429" s="49" t="n"/>
      <c r="G429" s="50">
        <f>IF(AND(ISNUMBER($F429),ISNUMBER($E429),$E429&lt;&gt;0),$F429/$E429,"")</f>
        <v/>
      </c>
      <c r="H429" s="50">
        <f>IF(AND(ISNUMBER($F429),ISNUMBER($AL429),ISNUMBER($E429),($AL429*$E429)&lt;&gt;0),$F429/($AL429*$E429)*100,"")</f>
        <v/>
      </c>
      <c r="I429" s="51" t="n"/>
      <c r="J429" s="52" t="n"/>
      <c r="K429" s="50">
        <f>IF(AND(ISNUMBER($F429),ISNUMBER($J429)),$F429*(1-$J429),"")</f>
        <v/>
      </c>
      <c r="L429" s="51" t="n"/>
      <c r="M429" s="51" t="n"/>
      <c r="N429" s="50">
        <f>IF(ISNUMBER($F429),($F429-IF(ISNUMBER($AM429),$AM429,0))*(1-IF(ISNUMBER($J429),$J429,0)),"")</f>
        <v/>
      </c>
      <c r="O429" s="34" t="inlineStr">
        <is>
          <t>Raspberry Rose</t>
        </is>
      </c>
      <c r="P429" s="48" t="n">
        <v>0</v>
      </c>
      <c r="Q429" s="48" t="n">
        <v>15</v>
      </c>
      <c r="R429" s="34" t="inlineStr">
        <is>
          <t>Not listed</t>
        </is>
      </c>
      <c r="S429" s="48" t="n">
        <v>6</v>
      </c>
      <c r="T429" s="48" t="n">
        <v>45</v>
      </c>
      <c r="U429" s="34" t="inlineStr">
        <is>
          <t>Cane sugar + chicory inulin</t>
        </is>
      </c>
      <c r="V429" s="34" t="inlineStr">
        <is>
          <t>Prebiotics + probiotics, organic botanicals, gut health, low sugar</t>
        </is>
      </c>
      <c r="W429" s="51" t="n"/>
      <c r="X429" s="51" t="n"/>
      <c r="Y429" s="51" t="n"/>
      <c r="Z429" s="51" t="n"/>
      <c r="AA429" s="34" t="inlineStr">
        <is>
          <t>Low</t>
        </is>
      </c>
      <c r="AB429" s="34" t="inlineStr">
        <is>
          <t>Emerging female/AAPI founded gut health brand</t>
        </is>
      </c>
      <c r="AC429" s="34" t="inlineStr">
        <is>
          <t>Botanical gut health soda with pre + probiotics</t>
        </is>
      </c>
      <c r="AD429" s="34" t="inlineStr">
        <is>
          <t>Both prebiotics and probiotics plus organic botanicals.</t>
        </is>
      </c>
      <c r="AE429" s="51" t="n"/>
      <c r="AF429" s="53">
        <f>IF(AND(ISNUMBER($P429),ISNUMBER($AL429),$AL429&lt;&gt;0),ROUND($P429/$AL429*100,1),"")</f>
        <v/>
      </c>
      <c r="AG429" s="54">
        <f>IF(AND(ISNUMBER($S429),ISNUMBER($AL429),$AL429&lt;&gt;0),ROUND($S429/$AL429*100,2),"")</f>
        <v/>
      </c>
      <c r="AH429" s="53">
        <f>IF(AND(ISNUMBER($Q429),ISNUMBER($AL429),$AL429&lt;&gt;0),ROUND($Q429/$AL429*100,1),"")</f>
        <v/>
      </c>
      <c r="AI429" s="48">
        <f>IF(ISNUMBER($S429),IF($S429&lt;=1,"Yes","No"),"n/a")</f>
        <v/>
      </c>
      <c r="AJ429" s="48">
        <f>IF(ISNUMBER($S429),ROUND(MAX(0,MIN(100,100-$S429*2.5-IF(ISNUMBER($T429),$T429,0)*0.12+IF($S429&lt;=1,12,0))),0),"")</f>
        <v/>
      </c>
      <c r="AK429" s="48">
        <f>IF(ISNUMBER($Q429),IF($Q429&gt;=100,20,IF($Q429&gt;=30,10,0)),0)+IF(ISNUMBER($R429),IF($R429&gt;=100,20,0),0)+IF(ISNUMBER($P429),IF($P429&gt;=150,20,IF($P429&gt;=50,12,5)),0)+IF(ISNUMBER($S429),IF($S429&lt;=1,15,0),0)</f>
        <v/>
      </c>
      <c r="AL429" s="48" t="n">
        <v>355</v>
      </c>
      <c r="AM429" s="49" t="n"/>
      <c r="AN429" s="48">
        <f>IF(AND(ISNUMBER($P429),ISNUMBER($AL429),$AL429&lt;&gt;0),IF(OR($P429&gt;180,$P429/$AL429*1000&gt;400),"Over ceiling, confirm SKU","Within"),"n/a")</f>
        <v/>
      </c>
      <c r="AO429" s="51" t="n"/>
      <c r="AP429" s="51" t="n"/>
      <c r="AQ429" s="51" t="n"/>
      <c r="AR429" s="34" t="inlineStr">
        <is>
          <t>Recalled, batch confirmed, to confirm</t>
        </is>
      </c>
      <c r="AS429" s="34" t="inlineStr">
        <is>
          <t>BLANK -&gt; requires live Amazon.ca capture</t>
        </is>
      </c>
      <c r="AT429" s="34" t="inlineStr">
        <is>
          <t>Unverified commercial data</t>
        </is>
      </c>
    </row>
    <row r="430" ht="28" customHeight="1">
      <c r="A430" s="34" t="inlineStr">
        <is>
          <t>wildwonder</t>
        </is>
      </c>
      <c r="B430" s="34" t="inlineStr">
        <is>
          <t>wildwonder Sparkling Prebiotic+Probiotic | Lemon Elderflower | single 355mL</t>
        </is>
      </c>
      <c r="C430" s="34" t="inlineStr">
        <is>
          <t>3) Functional beverage (still/sparkling)</t>
        </is>
      </c>
      <c r="D430" s="34" t="inlineStr">
        <is>
          <t>355 mL can</t>
        </is>
      </c>
      <c r="E430" s="48" t="n">
        <v>1</v>
      </c>
      <c r="F430" s="49" t="n"/>
      <c r="G430" s="50">
        <f>IF(AND(ISNUMBER($F430),ISNUMBER($E430),$E430&lt;&gt;0),$F430/$E430,"")</f>
        <v/>
      </c>
      <c r="H430" s="50">
        <f>IF(AND(ISNUMBER($F430),ISNUMBER($AL430),ISNUMBER($E430),($AL430*$E430)&lt;&gt;0),$F430/($AL430*$E430)*100,"")</f>
        <v/>
      </c>
      <c r="I430" s="51" t="n"/>
      <c r="J430" s="52" t="n"/>
      <c r="K430" s="50">
        <f>IF(AND(ISNUMBER($F430),ISNUMBER($J430)),$F430*(1-$J430),"")</f>
        <v/>
      </c>
      <c r="L430" s="51" t="n"/>
      <c r="M430" s="51" t="n"/>
      <c r="N430" s="50">
        <f>IF(ISNUMBER($F430),($F430-IF(ISNUMBER($AM430),$AM430,0))*(1-IF(ISNUMBER($J430),$J430,0)),"")</f>
        <v/>
      </c>
      <c r="O430" s="34" t="inlineStr">
        <is>
          <t>Lemon Elderflower</t>
        </is>
      </c>
      <c r="P430" s="48" t="n">
        <v>0</v>
      </c>
      <c r="Q430" s="48" t="n">
        <v>15</v>
      </c>
      <c r="R430" s="34" t="inlineStr">
        <is>
          <t>Not listed</t>
        </is>
      </c>
      <c r="S430" s="48" t="n">
        <v>6</v>
      </c>
      <c r="T430" s="48" t="n">
        <v>45</v>
      </c>
      <c r="U430" s="34" t="inlineStr">
        <is>
          <t>Cane sugar + chicory inulin</t>
        </is>
      </c>
      <c r="V430" s="34" t="inlineStr">
        <is>
          <t>Prebiotics + probiotics, organic botanicals, gut health, low sugar</t>
        </is>
      </c>
      <c r="W430" s="51" t="n"/>
      <c r="X430" s="51" t="n"/>
      <c r="Y430" s="51" t="n"/>
      <c r="Z430" s="51" t="n"/>
      <c r="AA430" s="34" t="inlineStr">
        <is>
          <t>Low</t>
        </is>
      </c>
      <c r="AB430" s="34" t="inlineStr">
        <is>
          <t>Emerging female/AAPI founded gut health brand</t>
        </is>
      </c>
      <c r="AC430" s="34" t="inlineStr">
        <is>
          <t>Botanical gut health soda with pre + probiotics</t>
        </is>
      </c>
      <c r="AD430" s="34" t="inlineStr">
        <is>
          <t>Both prebiotics and probiotics plus organic botanicals.</t>
        </is>
      </c>
      <c r="AE430" s="51" t="n"/>
      <c r="AF430" s="53">
        <f>IF(AND(ISNUMBER($P430),ISNUMBER($AL430),$AL430&lt;&gt;0),ROUND($P430/$AL430*100,1),"")</f>
        <v/>
      </c>
      <c r="AG430" s="54">
        <f>IF(AND(ISNUMBER($S430),ISNUMBER($AL430),$AL430&lt;&gt;0),ROUND($S430/$AL430*100,2),"")</f>
        <v/>
      </c>
      <c r="AH430" s="53">
        <f>IF(AND(ISNUMBER($Q430),ISNUMBER($AL430),$AL430&lt;&gt;0),ROUND($Q430/$AL430*100,1),"")</f>
        <v/>
      </c>
      <c r="AI430" s="48">
        <f>IF(ISNUMBER($S430),IF($S430&lt;=1,"Yes","No"),"n/a")</f>
        <v/>
      </c>
      <c r="AJ430" s="48">
        <f>IF(ISNUMBER($S430),ROUND(MAX(0,MIN(100,100-$S430*2.5-IF(ISNUMBER($T430),$T430,0)*0.12+IF($S430&lt;=1,12,0))),0),"")</f>
        <v/>
      </c>
      <c r="AK430" s="48">
        <f>IF(ISNUMBER($Q430),IF($Q430&gt;=100,20,IF($Q430&gt;=30,10,0)),0)+IF(ISNUMBER($R430),IF($R430&gt;=100,20,0),0)+IF(ISNUMBER($P430),IF($P430&gt;=150,20,IF($P430&gt;=50,12,5)),0)+IF(ISNUMBER($S430),IF($S430&lt;=1,15,0),0)</f>
        <v/>
      </c>
      <c r="AL430" s="48" t="n">
        <v>355</v>
      </c>
      <c r="AM430" s="49" t="n"/>
      <c r="AN430" s="48">
        <f>IF(AND(ISNUMBER($P430),ISNUMBER($AL430),$AL430&lt;&gt;0),IF(OR($P430&gt;180,$P430/$AL430*1000&gt;400),"Over ceiling, confirm SKU","Within"),"n/a")</f>
        <v/>
      </c>
      <c r="AO430" s="51" t="n"/>
      <c r="AP430" s="51" t="n"/>
      <c r="AQ430" s="51" t="n"/>
      <c r="AR430" s="34" t="inlineStr">
        <is>
          <t>Recalled, batch confirmed, to confirm</t>
        </is>
      </c>
      <c r="AS430" s="34" t="inlineStr">
        <is>
          <t>BLANK -&gt; requires live Amazon.ca capture</t>
        </is>
      </c>
      <c r="AT430" s="34" t="inlineStr">
        <is>
          <t>Unverified commercial data</t>
        </is>
      </c>
    </row>
    <row r="431" ht="28" customHeight="1">
      <c r="A431" s="34" t="inlineStr">
        <is>
          <t>wildwonder</t>
        </is>
      </c>
      <c r="B431" s="34" t="inlineStr">
        <is>
          <t>wildwonder Sparkling Prebiotic+Probiotic | Lemon Elderflower | 8 pack 355mL</t>
        </is>
      </c>
      <c r="C431" s="34" t="inlineStr">
        <is>
          <t>3) Functional beverage (still/sparkling)</t>
        </is>
      </c>
      <c r="D431" s="34" t="inlineStr">
        <is>
          <t>355 mL can</t>
        </is>
      </c>
      <c r="E431" s="48" t="n">
        <v>8</v>
      </c>
      <c r="F431" s="49" t="n"/>
      <c r="G431" s="50">
        <f>IF(AND(ISNUMBER($F431),ISNUMBER($E431),$E431&lt;&gt;0),$F431/$E431,"")</f>
        <v/>
      </c>
      <c r="H431" s="50">
        <f>IF(AND(ISNUMBER($F431),ISNUMBER($AL431),ISNUMBER($E431),($AL431*$E431)&lt;&gt;0),$F431/($AL431*$E431)*100,"")</f>
        <v/>
      </c>
      <c r="I431" s="51" t="n"/>
      <c r="J431" s="52" t="n"/>
      <c r="K431" s="50">
        <f>IF(AND(ISNUMBER($F431),ISNUMBER($J431)),$F431*(1-$J431),"")</f>
        <v/>
      </c>
      <c r="L431" s="51" t="n"/>
      <c r="M431" s="51" t="n"/>
      <c r="N431" s="50">
        <f>IF(ISNUMBER($F431),($F431-IF(ISNUMBER($AM431),$AM431,0))*(1-IF(ISNUMBER($J431),$J431,0)),"")</f>
        <v/>
      </c>
      <c r="O431" s="34" t="inlineStr">
        <is>
          <t>Lemon Elderflower</t>
        </is>
      </c>
      <c r="P431" s="48" t="n">
        <v>0</v>
      </c>
      <c r="Q431" s="48" t="n">
        <v>15</v>
      </c>
      <c r="R431" s="34" t="inlineStr">
        <is>
          <t>Not listed</t>
        </is>
      </c>
      <c r="S431" s="48" t="n">
        <v>6</v>
      </c>
      <c r="T431" s="48" t="n">
        <v>45</v>
      </c>
      <c r="U431" s="34" t="inlineStr">
        <is>
          <t>Cane sugar + chicory inulin</t>
        </is>
      </c>
      <c r="V431" s="34" t="inlineStr">
        <is>
          <t>Prebiotics + probiotics, organic botanicals, gut health, low sugar</t>
        </is>
      </c>
      <c r="W431" s="51" t="n"/>
      <c r="X431" s="51" t="n"/>
      <c r="Y431" s="51" t="n"/>
      <c r="Z431" s="51" t="n"/>
      <c r="AA431" s="34" t="inlineStr">
        <is>
          <t>Low</t>
        </is>
      </c>
      <c r="AB431" s="34" t="inlineStr">
        <is>
          <t>Emerging female/AAPI founded gut health brand</t>
        </is>
      </c>
      <c r="AC431" s="34" t="inlineStr">
        <is>
          <t>Botanical gut health soda with pre + probiotics</t>
        </is>
      </c>
      <c r="AD431" s="34" t="inlineStr">
        <is>
          <t>Both prebiotics and probiotics plus organic botanicals.</t>
        </is>
      </c>
      <c r="AE431" s="51" t="n"/>
      <c r="AF431" s="53">
        <f>IF(AND(ISNUMBER($P431),ISNUMBER($AL431),$AL431&lt;&gt;0),ROUND($P431/$AL431*100,1),"")</f>
        <v/>
      </c>
      <c r="AG431" s="54">
        <f>IF(AND(ISNUMBER($S431),ISNUMBER($AL431),$AL431&lt;&gt;0),ROUND($S431/$AL431*100,2),"")</f>
        <v/>
      </c>
      <c r="AH431" s="53">
        <f>IF(AND(ISNUMBER($Q431),ISNUMBER($AL431),$AL431&lt;&gt;0),ROUND($Q431/$AL431*100,1),"")</f>
        <v/>
      </c>
      <c r="AI431" s="48">
        <f>IF(ISNUMBER($S431),IF($S431&lt;=1,"Yes","No"),"n/a")</f>
        <v/>
      </c>
      <c r="AJ431" s="48">
        <f>IF(ISNUMBER($S431),ROUND(MAX(0,MIN(100,100-$S431*2.5-IF(ISNUMBER($T431),$T431,0)*0.12+IF($S431&lt;=1,12,0))),0),"")</f>
        <v/>
      </c>
      <c r="AK431" s="48">
        <f>IF(ISNUMBER($Q431),IF($Q431&gt;=100,20,IF($Q431&gt;=30,10,0)),0)+IF(ISNUMBER($R431),IF($R431&gt;=100,20,0),0)+IF(ISNUMBER($P431),IF($P431&gt;=150,20,IF($P431&gt;=50,12,5)),0)+IF(ISNUMBER($S431),IF($S431&lt;=1,15,0),0)</f>
        <v/>
      </c>
      <c r="AL431" s="48" t="n">
        <v>355</v>
      </c>
      <c r="AM431" s="49" t="n"/>
      <c r="AN431" s="48">
        <f>IF(AND(ISNUMBER($P431),ISNUMBER($AL431),$AL431&lt;&gt;0),IF(OR($P431&gt;180,$P431/$AL431*1000&gt;400),"Over ceiling, confirm SKU","Within"),"n/a")</f>
        <v/>
      </c>
      <c r="AO431" s="51" t="n"/>
      <c r="AP431" s="51" t="n"/>
      <c r="AQ431" s="51" t="n"/>
      <c r="AR431" s="34" t="inlineStr">
        <is>
          <t>Recalled, batch confirmed, to confirm</t>
        </is>
      </c>
      <c r="AS431" s="34" t="inlineStr">
        <is>
          <t>BLANK -&gt; requires live Amazon.ca capture</t>
        </is>
      </c>
      <c r="AT431" s="34" t="inlineStr">
        <is>
          <t>Unverified commercial data</t>
        </is>
      </c>
    </row>
    <row r="432" ht="28" customHeight="1">
      <c r="A432" s="34" t="inlineStr">
        <is>
          <t>wildwonder</t>
        </is>
      </c>
      <c r="B432" s="34" t="inlineStr">
        <is>
          <t>wildwonder Sparkling Prebiotic+Probiotic | Lemon Elderflower | 12 pack 355mL</t>
        </is>
      </c>
      <c r="C432" s="34" t="inlineStr">
        <is>
          <t>3) Functional beverage (still/sparkling)</t>
        </is>
      </c>
      <c r="D432" s="34" t="inlineStr">
        <is>
          <t>355 mL can</t>
        </is>
      </c>
      <c r="E432" s="48" t="n">
        <v>12</v>
      </c>
      <c r="F432" s="49" t="n"/>
      <c r="G432" s="50">
        <f>IF(AND(ISNUMBER($F432),ISNUMBER($E432),$E432&lt;&gt;0),$F432/$E432,"")</f>
        <v/>
      </c>
      <c r="H432" s="50">
        <f>IF(AND(ISNUMBER($F432),ISNUMBER($AL432),ISNUMBER($E432),($AL432*$E432)&lt;&gt;0),$F432/($AL432*$E432)*100,"")</f>
        <v/>
      </c>
      <c r="I432" s="51" t="n"/>
      <c r="J432" s="52" t="n"/>
      <c r="K432" s="50">
        <f>IF(AND(ISNUMBER($F432),ISNUMBER($J432)),$F432*(1-$J432),"")</f>
        <v/>
      </c>
      <c r="L432" s="51" t="n"/>
      <c r="M432" s="51" t="n"/>
      <c r="N432" s="50">
        <f>IF(ISNUMBER($F432),($F432-IF(ISNUMBER($AM432),$AM432,0))*(1-IF(ISNUMBER($J432),$J432,0)),"")</f>
        <v/>
      </c>
      <c r="O432" s="34" t="inlineStr">
        <is>
          <t>Lemon Elderflower</t>
        </is>
      </c>
      <c r="P432" s="48" t="n">
        <v>0</v>
      </c>
      <c r="Q432" s="48" t="n">
        <v>15</v>
      </c>
      <c r="R432" s="34" t="inlineStr">
        <is>
          <t>Not listed</t>
        </is>
      </c>
      <c r="S432" s="48" t="n">
        <v>6</v>
      </c>
      <c r="T432" s="48" t="n">
        <v>45</v>
      </c>
      <c r="U432" s="34" t="inlineStr">
        <is>
          <t>Cane sugar + chicory inulin</t>
        </is>
      </c>
      <c r="V432" s="34" t="inlineStr">
        <is>
          <t>Prebiotics + probiotics, organic botanicals, gut health, low sugar</t>
        </is>
      </c>
      <c r="W432" s="51" t="n"/>
      <c r="X432" s="51" t="n"/>
      <c r="Y432" s="51" t="n"/>
      <c r="Z432" s="51" t="n"/>
      <c r="AA432" s="34" t="inlineStr">
        <is>
          <t>Low</t>
        </is>
      </c>
      <c r="AB432" s="34" t="inlineStr">
        <is>
          <t>Emerging female/AAPI founded gut health brand</t>
        </is>
      </c>
      <c r="AC432" s="34" t="inlineStr">
        <is>
          <t>Botanical gut health soda with pre + probiotics</t>
        </is>
      </c>
      <c r="AD432" s="34" t="inlineStr">
        <is>
          <t>Both prebiotics and probiotics plus organic botanicals.</t>
        </is>
      </c>
      <c r="AE432" s="51" t="n"/>
      <c r="AF432" s="53">
        <f>IF(AND(ISNUMBER($P432),ISNUMBER($AL432),$AL432&lt;&gt;0),ROUND($P432/$AL432*100,1),"")</f>
        <v/>
      </c>
      <c r="AG432" s="54">
        <f>IF(AND(ISNUMBER($S432),ISNUMBER($AL432),$AL432&lt;&gt;0),ROUND($S432/$AL432*100,2),"")</f>
        <v/>
      </c>
      <c r="AH432" s="53">
        <f>IF(AND(ISNUMBER($Q432),ISNUMBER($AL432),$AL432&lt;&gt;0),ROUND($Q432/$AL432*100,1),"")</f>
        <v/>
      </c>
      <c r="AI432" s="48">
        <f>IF(ISNUMBER($S432),IF($S432&lt;=1,"Yes","No"),"n/a")</f>
        <v/>
      </c>
      <c r="AJ432" s="48">
        <f>IF(ISNUMBER($S432),ROUND(MAX(0,MIN(100,100-$S432*2.5-IF(ISNUMBER($T432),$T432,0)*0.12+IF($S432&lt;=1,12,0))),0),"")</f>
        <v/>
      </c>
      <c r="AK432" s="48">
        <f>IF(ISNUMBER($Q432),IF($Q432&gt;=100,20,IF($Q432&gt;=30,10,0)),0)+IF(ISNUMBER($R432),IF($R432&gt;=100,20,0),0)+IF(ISNUMBER($P432),IF($P432&gt;=150,20,IF($P432&gt;=50,12,5)),0)+IF(ISNUMBER($S432),IF($S432&lt;=1,15,0),0)</f>
        <v/>
      </c>
      <c r="AL432" s="48" t="n">
        <v>355</v>
      </c>
      <c r="AM432" s="49" t="n"/>
      <c r="AN432" s="48">
        <f>IF(AND(ISNUMBER($P432),ISNUMBER($AL432),$AL432&lt;&gt;0),IF(OR($P432&gt;180,$P432/$AL432*1000&gt;400),"Over ceiling, confirm SKU","Within"),"n/a")</f>
        <v/>
      </c>
      <c r="AO432" s="51" t="n"/>
      <c r="AP432" s="51" t="n"/>
      <c r="AQ432" s="51" t="n"/>
      <c r="AR432" s="34" t="inlineStr">
        <is>
          <t>Recalled, batch confirmed, to confirm</t>
        </is>
      </c>
      <c r="AS432" s="34" t="inlineStr">
        <is>
          <t>BLANK -&gt; requires live Amazon.ca capture</t>
        </is>
      </c>
      <c r="AT432" s="34" t="inlineStr">
        <is>
          <t>Unverified commercial data</t>
        </is>
      </c>
    </row>
    <row r="433" ht="28" customHeight="1">
      <c r="A433" s="34" t="inlineStr">
        <is>
          <t>wildwonder</t>
        </is>
      </c>
      <c r="B433" s="34" t="inlineStr">
        <is>
          <t>wildwonder Sparkling Prebiotic+Probiotic | Lemon Elderflower | 15 pack 355mL</t>
        </is>
      </c>
      <c r="C433" s="34" t="inlineStr">
        <is>
          <t>3) Functional beverage (still/sparkling)</t>
        </is>
      </c>
      <c r="D433" s="34" t="inlineStr">
        <is>
          <t>355 mL can</t>
        </is>
      </c>
      <c r="E433" s="48" t="n">
        <v>15</v>
      </c>
      <c r="F433" s="49" t="n"/>
      <c r="G433" s="50">
        <f>IF(AND(ISNUMBER($F433),ISNUMBER($E433),$E433&lt;&gt;0),$F433/$E433,"")</f>
        <v/>
      </c>
      <c r="H433" s="50">
        <f>IF(AND(ISNUMBER($F433),ISNUMBER($AL433),ISNUMBER($E433),($AL433*$E433)&lt;&gt;0),$F433/($AL433*$E433)*100,"")</f>
        <v/>
      </c>
      <c r="I433" s="51" t="n"/>
      <c r="J433" s="52" t="n"/>
      <c r="K433" s="50">
        <f>IF(AND(ISNUMBER($F433),ISNUMBER($J433)),$F433*(1-$J433),"")</f>
        <v/>
      </c>
      <c r="L433" s="51" t="n"/>
      <c r="M433" s="51" t="n"/>
      <c r="N433" s="50">
        <f>IF(ISNUMBER($F433),($F433-IF(ISNUMBER($AM433),$AM433,0))*(1-IF(ISNUMBER($J433),$J433,0)),"")</f>
        <v/>
      </c>
      <c r="O433" s="34" t="inlineStr">
        <is>
          <t>Lemon Elderflower</t>
        </is>
      </c>
      <c r="P433" s="48" t="n">
        <v>0</v>
      </c>
      <c r="Q433" s="48" t="n">
        <v>15</v>
      </c>
      <c r="R433" s="34" t="inlineStr">
        <is>
          <t>Not listed</t>
        </is>
      </c>
      <c r="S433" s="48" t="n">
        <v>6</v>
      </c>
      <c r="T433" s="48" t="n">
        <v>45</v>
      </c>
      <c r="U433" s="34" t="inlineStr">
        <is>
          <t>Cane sugar + chicory inulin</t>
        </is>
      </c>
      <c r="V433" s="34" t="inlineStr">
        <is>
          <t>Prebiotics + probiotics, organic botanicals, gut health, low sugar</t>
        </is>
      </c>
      <c r="W433" s="51" t="n"/>
      <c r="X433" s="51" t="n"/>
      <c r="Y433" s="51" t="n"/>
      <c r="Z433" s="51" t="n"/>
      <c r="AA433" s="34" t="inlineStr">
        <is>
          <t>Low</t>
        </is>
      </c>
      <c r="AB433" s="34" t="inlineStr">
        <is>
          <t>Emerging female/AAPI founded gut health brand</t>
        </is>
      </c>
      <c r="AC433" s="34" t="inlineStr">
        <is>
          <t>Botanical gut health soda with pre + probiotics</t>
        </is>
      </c>
      <c r="AD433" s="34" t="inlineStr">
        <is>
          <t>Both prebiotics and probiotics plus organic botanicals.</t>
        </is>
      </c>
      <c r="AE433" s="51" t="n"/>
      <c r="AF433" s="53">
        <f>IF(AND(ISNUMBER($P433),ISNUMBER($AL433),$AL433&lt;&gt;0),ROUND($P433/$AL433*100,1),"")</f>
        <v/>
      </c>
      <c r="AG433" s="54">
        <f>IF(AND(ISNUMBER($S433),ISNUMBER($AL433),$AL433&lt;&gt;0),ROUND($S433/$AL433*100,2),"")</f>
        <v/>
      </c>
      <c r="AH433" s="53">
        <f>IF(AND(ISNUMBER($Q433),ISNUMBER($AL433),$AL433&lt;&gt;0),ROUND($Q433/$AL433*100,1),"")</f>
        <v/>
      </c>
      <c r="AI433" s="48">
        <f>IF(ISNUMBER($S433),IF($S433&lt;=1,"Yes","No"),"n/a")</f>
        <v/>
      </c>
      <c r="AJ433" s="48">
        <f>IF(ISNUMBER($S433),ROUND(MAX(0,MIN(100,100-$S433*2.5-IF(ISNUMBER($T433),$T433,0)*0.12+IF($S433&lt;=1,12,0))),0),"")</f>
        <v/>
      </c>
      <c r="AK433" s="48">
        <f>IF(ISNUMBER($Q433),IF($Q433&gt;=100,20,IF($Q433&gt;=30,10,0)),0)+IF(ISNUMBER($R433),IF($R433&gt;=100,20,0),0)+IF(ISNUMBER($P433),IF($P433&gt;=150,20,IF($P433&gt;=50,12,5)),0)+IF(ISNUMBER($S433),IF($S433&lt;=1,15,0),0)</f>
        <v/>
      </c>
      <c r="AL433" s="48" t="n">
        <v>355</v>
      </c>
      <c r="AM433" s="49" t="n"/>
      <c r="AN433" s="48">
        <f>IF(AND(ISNUMBER($P433),ISNUMBER($AL433),$AL433&lt;&gt;0),IF(OR($P433&gt;180,$P433/$AL433*1000&gt;400),"Over ceiling, confirm SKU","Within"),"n/a")</f>
        <v/>
      </c>
      <c r="AO433" s="51" t="n"/>
      <c r="AP433" s="51" t="n"/>
      <c r="AQ433" s="51" t="n"/>
      <c r="AR433" s="34" t="inlineStr">
        <is>
          <t>Recalled, batch confirmed, to confirm</t>
        </is>
      </c>
      <c r="AS433" s="34" t="inlineStr">
        <is>
          <t>BLANK -&gt; requires live Amazon.ca capture</t>
        </is>
      </c>
      <c r="AT433" s="34" t="inlineStr">
        <is>
          <t>Unverified commercial data</t>
        </is>
      </c>
    </row>
    <row r="434" ht="28" customHeight="1">
      <c r="A434" s="34" t="inlineStr">
        <is>
          <t>wildwonder</t>
        </is>
      </c>
      <c r="B434" s="34" t="inlineStr">
        <is>
          <t>wildwonder Sparkling Prebiotic+Probiotic | Lemon Elderflower | 18 pack 355mL</t>
        </is>
      </c>
      <c r="C434" s="34" t="inlineStr">
        <is>
          <t>3) Functional beverage (still/sparkling)</t>
        </is>
      </c>
      <c r="D434" s="34" t="inlineStr">
        <is>
          <t>355 mL can</t>
        </is>
      </c>
      <c r="E434" s="48" t="n">
        <v>18</v>
      </c>
      <c r="F434" s="49" t="n"/>
      <c r="G434" s="50">
        <f>IF(AND(ISNUMBER($F434),ISNUMBER($E434),$E434&lt;&gt;0),$F434/$E434,"")</f>
        <v/>
      </c>
      <c r="H434" s="50">
        <f>IF(AND(ISNUMBER($F434),ISNUMBER($AL434),ISNUMBER($E434),($AL434*$E434)&lt;&gt;0),$F434/($AL434*$E434)*100,"")</f>
        <v/>
      </c>
      <c r="I434" s="51" t="n"/>
      <c r="J434" s="52" t="n"/>
      <c r="K434" s="50">
        <f>IF(AND(ISNUMBER($F434),ISNUMBER($J434)),$F434*(1-$J434),"")</f>
        <v/>
      </c>
      <c r="L434" s="51" t="n"/>
      <c r="M434" s="51" t="n"/>
      <c r="N434" s="50">
        <f>IF(ISNUMBER($F434),($F434-IF(ISNUMBER($AM434),$AM434,0))*(1-IF(ISNUMBER($J434),$J434,0)),"")</f>
        <v/>
      </c>
      <c r="O434" s="34" t="inlineStr">
        <is>
          <t>Lemon Elderflower</t>
        </is>
      </c>
      <c r="P434" s="48" t="n">
        <v>0</v>
      </c>
      <c r="Q434" s="48" t="n">
        <v>15</v>
      </c>
      <c r="R434" s="34" t="inlineStr">
        <is>
          <t>Not listed</t>
        </is>
      </c>
      <c r="S434" s="48" t="n">
        <v>6</v>
      </c>
      <c r="T434" s="48" t="n">
        <v>45</v>
      </c>
      <c r="U434" s="34" t="inlineStr">
        <is>
          <t>Cane sugar + chicory inulin</t>
        </is>
      </c>
      <c r="V434" s="34" t="inlineStr">
        <is>
          <t>Prebiotics + probiotics, organic botanicals, gut health, low sugar</t>
        </is>
      </c>
      <c r="W434" s="51" t="n"/>
      <c r="X434" s="51" t="n"/>
      <c r="Y434" s="51" t="n"/>
      <c r="Z434" s="51" t="n"/>
      <c r="AA434" s="34" t="inlineStr">
        <is>
          <t>Low</t>
        </is>
      </c>
      <c r="AB434" s="34" t="inlineStr">
        <is>
          <t>Emerging female/AAPI founded gut health brand</t>
        </is>
      </c>
      <c r="AC434" s="34" t="inlineStr">
        <is>
          <t>Botanical gut health soda with pre + probiotics</t>
        </is>
      </c>
      <c r="AD434" s="34" t="inlineStr">
        <is>
          <t>Both prebiotics and probiotics plus organic botanicals.</t>
        </is>
      </c>
      <c r="AE434" s="51" t="n"/>
      <c r="AF434" s="53">
        <f>IF(AND(ISNUMBER($P434),ISNUMBER($AL434),$AL434&lt;&gt;0),ROUND($P434/$AL434*100,1),"")</f>
        <v/>
      </c>
      <c r="AG434" s="54">
        <f>IF(AND(ISNUMBER($S434),ISNUMBER($AL434),$AL434&lt;&gt;0),ROUND($S434/$AL434*100,2),"")</f>
        <v/>
      </c>
      <c r="AH434" s="53">
        <f>IF(AND(ISNUMBER($Q434),ISNUMBER($AL434),$AL434&lt;&gt;0),ROUND($Q434/$AL434*100,1),"")</f>
        <v/>
      </c>
      <c r="AI434" s="48">
        <f>IF(ISNUMBER($S434),IF($S434&lt;=1,"Yes","No"),"n/a")</f>
        <v/>
      </c>
      <c r="AJ434" s="48">
        <f>IF(ISNUMBER($S434),ROUND(MAX(0,MIN(100,100-$S434*2.5-IF(ISNUMBER($T434),$T434,0)*0.12+IF($S434&lt;=1,12,0))),0),"")</f>
        <v/>
      </c>
      <c r="AK434" s="48">
        <f>IF(ISNUMBER($Q434),IF($Q434&gt;=100,20,IF($Q434&gt;=30,10,0)),0)+IF(ISNUMBER($R434),IF($R434&gt;=100,20,0),0)+IF(ISNUMBER($P434),IF($P434&gt;=150,20,IF($P434&gt;=50,12,5)),0)+IF(ISNUMBER($S434),IF($S434&lt;=1,15,0),0)</f>
        <v/>
      </c>
      <c r="AL434" s="48" t="n">
        <v>355</v>
      </c>
      <c r="AM434" s="49" t="n"/>
      <c r="AN434" s="48">
        <f>IF(AND(ISNUMBER($P434),ISNUMBER($AL434),$AL434&lt;&gt;0),IF(OR($P434&gt;180,$P434/$AL434*1000&gt;400),"Over ceiling, confirm SKU","Within"),"n/a")</f>
        <v/>
      </c>
      <c r="AO434" s="51" t="n"/>
      <c r="AP434" s="51" t="n"/>
      <c r="AQ434" s="51" t="n"/>
      <c r="AR434" s="34" t="inlineStr">
        <is>
          <t>Recalled, batch confirmed, to confirm</t>
        </is>
      </c>
      <c r="AS434" s="34" t="inlineStr">
        <is>
          <t>BLANK -&gt; requires live Amazon.ca capture</t>
        </is>
      </c>
      <c r="AT434" s="34" t="inlineStr">
        <is>
          <t>Unverified commercial data</t>
        </is>
      </c>
    </row>
    <row r="435" ht="28" customHeight="1">
      <c r="A435" s="34" t="inlineStr">
        <is>
          <t>wildwonder</t>
        </is>
      </c>
      <c r="B435" s="34" t="inlineStr">
        <is>
          <t>wildwonder Sparkling Prebiotic+Probiotic | Lemon Elderflower | 24 pack 355mL</t>
        </is>
      </c>
      <c r="C435" s="34" t="inlineStr">
        <is>
          <t>3) Functional beverage (still/sparkling)</t>
        </is>
      </c>
      <c r="D435" s="34" t="inlineStr">
        <is>
          <t>355 mL can</t>
        </is>
      </c>
      <c r="E435" s="48" t="n">
        <v>24</v>
      </c>
      <c r="F435" s="49" t="n"/>
      <c r="G435" s="50">
        <f>IF(AND(ISNUMBER($F435),ISNUMBER($E435),$E435&lt;&gt;0),$F435/$E435,"")</f>
        <v/>
      </c>
      <c r="H435" s="50">
        <f>IF(AND(ISNUMBER($F435),ISNUMBER($AL435),ISNUMBER($E435),($AL435*$E435)&lt;&gt;0),$F435/($AL435*$E435)*100,"")</f>
        <v/>
      </c>
      <c r="I435" s="51" t="n"/>
      <c r="J435" s="52" t="n"/>
      <c r="K435" s="50">
        <f>IF(AND(ISNUMBER($F435),ISNUMBER($J435)),$F435*(1-$J435),"")</f>
        <v/>
      </c>
      <c r="L435" s="51" t="n"/>
      <c r="M435" s="51" t="n"/>
      <c r="N435" s="50">
        <f>IF(ISNUMBER($F435),($F435-IF(ISNUMBER($AM435),$AM435,0))*(1-IF(ISNUMBER($J435),$J435,0)),"")</f>
        <v/>
      </c>
      <c r="O435" s="34" t="inlineStr">
        <is>
          <t>Lemon Elderflower</t>
        </is>
      </c>
      <c r="P435" s="48" t="n">
        <v>0</v>
      </c>
      <c r="Q435" s="48" t="n">
        <v>15</v>
      </c>
      <c r="R435" s="34" t="inlineStr">
        <is>
          <t>Not listed</t>
        </is>
      </c>
      <c r="S435" s="48" t="n">
        <v>6</v>
      </c>
      <c r="T435" s="48" t="n">
        <v>45</v>
      </c>
      <c r="U435" s="34" t="inlineStr">
        <is>
          <t>Cane sugar + chicory inulin</t>
        </is>
      </c>
      <c r="V435" s="34" t="inlineStr">
        <is>
          <t>Prebiotics + probiotics, organic botanicals, gut health, low sugar</t>
        </is>
      </c>
      <c r="W435" s="51" t="n"/>
      <c r="X435" s="51" t="n"/>
      <c r="Y435" s="51" t="n"/>
      <c r="Z435" s="51" t="n"/>
      <c r="AA435" s="34" t="inlineStr">
        <is>
          <t>Low</t>
        </is>
      </c>
      <c r="AB435" s="34" t="inlineStr">
        <is>
          <t>Emerging female/AAPI founded gut health brand</t>
        </is>
      </c>
      <c r="AC435" s="34" t="inlineStr">
        <is>
          <t>Botanical gut health soda with pre + probiotics</t>
        </is>
      </c>
      <c r="AD435" s="34" t="inlineStr">
        <is>
          <t>Both prebiotics and probiotics plus organic botanicals.</t>
        </is>
      </c>
      <c r="AE435" s="51" t="n"/>
      <c r="AF435" s="53">
        <f>IF(AND(ISNUMBER($P435),ISNUMBER($AL435),$AL435&lt;&gt;0),ROUND($P435/$AL435*100,1),"")</f>
        <v/>
      </c>
      <c r="AG435" s="54">
        <f>IF(AND(ISNUMBER($S435),ISNUMBER($AL435),$AL435&lt;&gt;0),ROUND($S435/$AL435*100,2),"")</f>
        <v/>
      </c>
      <c r="AH435" s="53">
        <f>IF(AND(ISNUMBER($Q435),ISNUMBER($AL435),$AL435&lt;&gt;0),ROUND($Q435/$AL435*100,1),"")</f>
        <v/>
      </c>
      <c r="AI435" s="48">
        <f>IF(ISNUMBER($S435),IF($S435&lt;=1,"Yes","No"),"n/a")</f>
        <v/>
      </c>
      <c r="AJ435" s="48">
        <f>IF(ISNUMBER($S435),ROUND(MAX(0,MIN(100,100-$S435*2.5-IF(ISNUMBER($T435),$T435,0)*0.12+IF($S435&lt;=1,12,0))),0),"")</f>
        <v/>
      </c>
      <c r="AK435" s="48">
        <f>IF(ISNUMBER($Q435),IF($Q435&gt;=100,20,IF($Q435&gt;=30,10,0)),0)+IF(ISNUMBER($R435),IF($R435&gt;=100,20,0),0)+IF(ISNUMBER($P435),IF($P435&gt;=150,20,IF($P435&gt;=50,12,5)),0)+IF(ISNUMBER($S435),IF($S435&lt;=1,15,0),0)</f>
        <v/>
      </c>
      <c r="AL435" s="48" t="n">
        <v>355</v>
      </c>
      <c r="AM435" s="49" t="n"/>
      <c r="AN435" s="48">
        <f>IF(AND(ISNUMBER($P435),ISNUMBER($AL435),$AL435&lt;&gt;0),IF(OR($P435&gt;180,$P435/$AL435*1000&gt;400),"Over ceiling, confirm SKU","Within"),"n/a")</f>
        <v/>
      </c>
      <c r="AO435" s="51" t="n"/>
      <c r="AP435" s="51" t="n"/>
      <c r="AQ435" s="51" t="n"/>
      <c r="AR435" s="34" t="inlineStr">
        <is>
          <t>Recalled, batch confirmed, to confirm</t>
        </is>
      </c>
      <c r="AS435" s="34" t="inlineStr">
        <is>
          <t>BLANK -&gt; requires live Amazon.ca capture</t>
        </is>
      </c>
      <c r="AT435" s="34" t="inlineStr">
        <is>
          <t>Unverified commercial data</t>
        </is>
      </c>
    </row>
    <row r="436" ht="28" customHeight="1">
      <c r="A436" s="34" t="inlineStr">
        <is>
          <t>wildwonder</t>
        </is>
      </c>
      <c r="B436" s="34" t="inlineStr">
        <is>
          <t>wildwonder Sparkling Prebiotic+Probiotic | Pineapple Mango | single 355mL</t>
        </is>
      </c>
      <c r="C436" s="34" t="inlineStr">
        <is>
          <t>3) Functional beverage (still/sparkling)</t>
        </is>
      </c>
      <c r="D436" s="34" t="inlineStr">
        <is>
          <t>355 mL can</t>
        </is>
      </c>
      <c r="E436" s="48" t="n">
        <v>1</v>
      </c>
      <c r="F436" s="49" t="n"/>
      <c r="G436" s="50">
        <f>IF(AND(ISNUMBER($F436),ISNUMBER($E436),$E436&lt;&gt;0),$F436/$E436,"")</f>
        <v/>
      </c>
      <c r="H436" s="50">
        <f>IF(AND(ISNUMBER($F436),ISNUMBER($AL436),ISNUMBER($E436),($AL436*$E436)&lt;&gt;0),$F436/($AL436*$E436)*100,"")</f>
        <v/>
      </c>
      <c r="I436" s="51" t="n"/>
      <c r="J436" s="52" t="n"/>
      <c r="K436" s="50">
        <f>IF(AND(ISNUMBER($F436),ISNUMBER($J436)),$F436*(1-$J436),"")</f>
        <v/>
      </c>
      <c r="L436" s="51" t="n"/>
      <c r="M436" s="51" t="n"/>
      <c r="N436" s="50">
        <f>IF(ISNUMBER($F436),($F436-IF(ISNUMBER($AM436),$AM436,0))*(1-IF(ISNUMBER($J436),$J436,0)),"")</f>
        <v/>
      </c>
      <c r="O436" s="34" t="inlineStr">
        <is>
          <t>Pineapple Mango</t>
        </is>
      </c>
      <c r="P436" s="48" t="n">
        <v>0</v>
      </c>
      <c r="Q436" s="48" t="n">
        <v>15</v>
      </c>
      <c r="R436" s="34" t="inlineStr">
        <is>
          <t>Not listed</t>
        </is>
      </c>
      <c r="S436" s="48" t="n">
        <v>6</v>
      </c>
      <c r="T436" s="48" t="n">
        <v>45</v>
      </c>
      <c r="U436" s="34" t="inlineStr">
        <is>
          <t>Cane sugar + chicory inulin</t>
        </is>
      </c>
      <c r="V436" s="34" t="inlineStr">
        <is>
          <t>Prebiotics + probiotics, organic botanicals, gut health, low sugar</t>
        </is>
      </c>
      <c r="W436" s="51" t="n"/>
      <c r="X436" s="51" t="n"/>
      <c r="Y436" s="51" t="n"/>
      <c r="Z436" s="51" t="n"/>
      <c r="AA436" s="34" t="inlineStr">
        <is>
          <t>Low</t>
        </is>
      </c>
      <c r="AB436" s="34" t="inlineStr">
        <is>
          <t>Emerging female/AAPI founded gut health brand</t>
        </is>
      </c>
      <c r="AC436" s="34" t="inlineStr">
        <is>
          <t>Botanical gut health soda with pre + probiotics</t>
        </is>
      </c>
      <c r="AD436" s="34" t="inlineStr">
        <is>
          <t>Both prebiotics and probiotics plus organic botanicals.</t>
        </is>
      </c>
      <c r="AE436" s="51" t="n"/>
      <c r="AF436" s="53">
        <f>IF(AND(ISNUMBER($P436),ISNUMBER($AL436),$AL436&lt;&gt;0),ROUND($P436/$AL436*100,1),"")</f>
        <v/>
      </c>
      <c r="AG436" s="54">
        <f>IF(AND(ISNUMBER($S436),ISNUMBER($AL436),$AL436&lt;&gt;0),ROUND($S436/$AL436*100,2),"")</f>
        <v/>
      </c>
      <c r="AH436" s="53">
        <f>IF(AND(ISNUMBER($Q436),ISNUMBER($AL436),$AL436&lt;&gt;0),ROUND($Q436/$AL436*100,1),"")</f>
        <v/>
      </c>
      <c r="AI436" s="48">
        <f>IF(ISNUMBER($S436),IF($S436&lt;=1,"Yes","No"),"n/a")</f>
        <v/>
      </c>
      <c r="AJ436" s="48">
        <f>IF(ISNUMBER($S436),ROUND(MAX(0,MIN(100,100-$S436*2.5-IF(ISNUMBER($T436),$T436,0)*0.12+IF($S436&lt;=1,12,0))),0),"")</f>
        <v/>
      </c>
      <c r="AK436" s="48">
        <f>IF(ISNUMBER($Q436),IF($Q436&gt;=100,20,IF($Q436&gt;=30,10,0)),0)+IF(ISNUMBER($R436),IF($R436&gt;=100,20,0),0)+IF(ISNUMBER($P436),IF($P436&gt;=150,20,IF($P436&gt;=50,12,5)),0)+IF(ISNUMBER($S436),IF($S436&lt;=1,15,0),0)</f>
        <v/>
      </c>
      <c r="AL436" s="48" t="n">
        <v>355</v>
      </c>
      <c r="AM436" s="49" t="n"/>
      <c r="AN436" s="48">
        <f>IF(AND(ISNUMBER($P436),ISNUMBER($AL436),$AL436&lt;&gt;0),IF(OR($P436&gt;180,$P436/$AL436*1000&gt;400),"Over ceiling, confirm SKU","Within"),"n/a")</f>
        <v/>
      </c>
      <c r="AO436" s="51" t="n"/>
      <c r="AP436" s="51" t="n"/>
      <c r="AQ436" s="51" t="n"/>
      <c r="AR436" s="34" t="inlineStr">
        <is>
          <t>Recalled, batch confirmed, to confirm</t>
        </is>
      </c>
      <c r="AS436" s="34" t="inlineStr">
        <is>
          <t>BLANK -&gt; requires live Amazon.ca capture</t>
        </is>
      </c>
      <c r="AT436" s="34" t="inlineStr">
        <is>
          <t>Unverified commercial data</t>
        </is>
      </c>
    </row>
    <row r="437" ht="28" customHeight="1">
      <c r="A437" s="34" t="inlineStr">
        <is>
          <t>wildwonder</t>
        </is>
      </c>
      <c r="B437" s="34" t="inlineStr">
        <is>
          <t>wildwonder Sparkling Prebiotic+Probiotic | Pineapple Mango | 8 pack 355mL</t>
        </is>
      </c>
      <c r="C437" s="34" t="inlineStr">
        <is>
          <t>3) Functional beverage (still/sparkling)</t>
        </is>
      </c>
      <c r="D437" s="34" t="inlineStr">
        <is>
          <t>355 mL can</t>
        </is>
      </c>
      <c r="E437" s="48" t="n">
        <v>8</v>
      </c>
      <c r="F437" s="49" t="n"/>
      <c r="G437" s="50">
        <f>IF(AND(ISNUMBER($F437),ISNUMBER($E437),$E437&lt;&gt;0),$F437/$E437,"")</f>
        <v/>
      </c>
      <c r="H437" s="50">
        <f>IF(AND(ISNUMBER($F437),ISNUMBER($AL437),ISNUMBER($E437),($AL437*$E437)&lt;&gt;0),$F437/($AL437*$E437)*100,"")</f>
        <v/>
      </c>
      <c r="I437" s="51" t="n"/>
      <c r="J437" s="52" t="n"/>
      <c r="K437" s="50">
        <f>IF(AND(ISNUMBER($F437),ISNUMBER($J437)),$F437*(1-$J437),"")</f>
        <v/>
      </c>
      <c r="L437" s="51" t="n"/>
      <c r="M437" s="51" t="n"/>
      <c r="N437" s="50">
        <f>IF(ISNUMBER($F437),($F437-IF(ISNUMBER($AM437),$AM437,0))*(1-IF(ISNUMBER($J437),$J437,0)),"")</f>
        <v/>
      </c>
      <c r="O437" s="34" t="inlineStr">
        <is>
          <t>Pineapple Mango</t>
        </is>
      </c>
      <c r="P437" s="48" t="n">
        <v>0</v>
      </c>
      <c r="Q437" s="48" t="n">
        <v>15</v>
      </c>
      <c r="R437" s="34" t="inlineStr">
        <is>
          <t>Not listed</t>
        </is>
      </c>
      <c r="S437" s="48" t="n">
        <v>6</v>
      </c>
      <c r="T437" s="48" t="n">
        <v>45</v>
      </c>
      <c r="U437" s="34" t="inlineStr">
        <is>
          <t>Cane sugar + chicory inulin</t>
        </is>
      </c>
      <c r="V437" s="34" t="inlineStr">
        <is>
          <t>Prebiotics + probiotics, organic botanicals, gut health, low sugar</t>
        </is>
      </c>
      <c r="W437" s="51" t="n"/>
      <c r="X437" s="51" t="n"/>
      <c r="Y437" s="51" t="n"/>
      <c r="Z437" s="51" t="n"/>
      <c r="AA437" s="34" t="inlineStr">
        <is>
          <t>Low</t>
        </is>
      </c>
      <c r="AB437" s="34" t="inlineStr">
        <is>
          <t>Emerging female/AAPI founded gut health brand</t>
        </is>
      </c>
      <c r="AC437" s="34" t="inlineStr">
        <is>
          <t>Botanical gut health soda with pre + probiotics</t>
        </is>
      </c>
      <c r="AD437" s="34" t="inlineStr">
        <is>
          <t>Both prebiotics and probiotics plus organic botanicals.</t>
        </is>
      </c>
      <c r="AE437" s="51" t="n"/>
      <c r="AF437" s="53">
        <f>IF(AND(ISNUMBER($P437),ISNUMBER($AL437),$AL437&lt;&gt;0),ROUND($P437/$AL437*100,1),"")</f>
        <v/>
      </c>
      <c r="AG437" s="54">
        <f>IF(AND(ISNUMBER($S437),ISNUMBER($AL437),$AL437&lt;&gt;0),ROUND($S437/$AL437*100,2),"")</f>
        <v/>
      </c>
      <c r="AH437" s="53">
        <f>IF(AND(ISNUMBER($Q437),ISNUMBER($AL437),$AL437&lt;&gt;0),ROUND($Q437/$AL437*100,1),"")</f>
        <v/>
      </c>
      <c r="AI437" s="48">
        <f>IF(ISNUMBER($S437),IF($S437&lt;=1,"Yes","No"),"n/a")</f>
        <v/>
      </c>
      <c r="AJ437" s="48">
        <f>IF(ISNUMBER($S437),ROUND(MAX(0,MIN(100,100-$S437*2.5-IF(ISNUMBER($T437),$T437,0)*0.12+IF($S437&lt;=1,12,0))),0),"")</f>
        <v/>
      </c>
      <c r="AK437" s="48">
        <f>IF(ISNUMBER($Q437),IF($Q437&gt;=100,20,IF($Q437&gt;=30,10,0)),0)+IF(ISNUMBER($R437),IF($R437&gt;=100,20,0),0)+IF(ISNUMBER($P437),IF($P437&gt;=150,20,IF($P437&gt;=50,12,5)),0)+IF(ISNUMBER($S437),IF($S437&lt;=1,15,0),0)</f>
        <v/>
      </c>
      <c r="AL437" s="48" t="n">
        <v>355</v>
      </c>
      <c r="AM437" s="49" t="n"/>
      <c r="AN437" s="48">
        <f>IF(AND(ISNUMBER($P437),ISNUMBER($AL437),$AL437&lt;&gt;0),IF(OR($P437&gt;180,$P437/$AL437*1000&gt;400),"Over ceiling, confirm SKU","Within"),"n/a")</f>
        <v/>
      </c>
      <c r="AO437" s="51" t="n"/>
      <c r="AP437" s="51" t="n"/>
      <c r="AQ437" s="51" t="n"/>
      <c r="AR437" s="34" t="inlineStr">
        <is>
          <t>Recalled, batch confirmed, to confirm</t>
        </is>
      </c>
      <c r="AS437" s="34" t="inlineStr">
        <is>
          <t>BLANK -&gt; requires live Amazon.ca capture</t>
        </is>
      </c>
      <c r="AT437" s="34" t="inlineStr">
        <is>
          <t>Unverified commercial data</t>
        </is>
      </c>
    </row>
    <row r="438" ht="28" customHeight="1">
      <c r="A438" s="34" t="inlineStr">
        <is>
          <t>wildwonder</t>
        </is>
      </c>
      <c r="B438" s="34" t="inlineStr">
        <is>
          <t>wildwonder Sparkling Prebiotic+Probiotic | Pineapple Mango | 12 pack 355mL</t>
        </is>
      </c>
      <c r="C438" s="34" t="inlineStr">
        <is>
          <t>3) Functional beverage (still/sparkling)</t>
        </is>
      </c>
      <c r="D438" s="34" t="inlineStr">
        <is>
          <t>355 mL can</t>
        </is>
      </c>
      <c r="E438" s="48" t="n">
        <v>12</v>
      </c>
      <c r="F438" s="49" t="n"/>
      <c r="G438" s="50">
        <f>IF(AND(ISNUMBER($F438),ISNUMBER($E438),$E438&lt;&gt;0),$F438/$E438,"")</f>
        <v/>
      </c>
      <c r="H438" s="50">
        <f>IF(AND(ISNUMBER($F438),ISNUMBER($AL438),ISNUMBER($E438),($AL438*$E438)&lt;&gt;0),$F438/($AL438*$E438)*100,"")</f>
        <v/>
      </c>
      <c r="I438" s="51" t="n"/>
      <c r="J438" s="52" t="n"/>
      <c r="K438" s="50">
        <f>IF(AND(ISNUMBER($F438),ISNUMBER($J438)),$F438*(1-$J438),"")</f>
        <v/>
      </c>
      <c r="L438" s="51" t="n"/>
      <c r="M438" s="51" t="n"/>
      <c r="N438" s="50">
        <f>IF(ISNUMBER($F438),($F438-IF(ISNUMBER($AM438),$AM438,0))*(1-IF(ISNUMBER($J438),$J438,0)),"")</f>
        <v/>
      </c>
      <c r="O438" s="34" t="inlineStr">
        <is>
          <t>Pineapple Mango</t>
        </is>
      </c>
      <c r="P438" s="48" t="n">
        <v>0</v>
      </c>
      <c r="Q438" s="48" t="n">
        <v>15</v>
      </c>
      <c r="R438" s="34" t="inlineStr">
        <is>
          <t>Not listed</t>
        </is>
      </c>
      <c r="S438" s="48" t="n">
        <v>6</v>
      </c>
      <c r="T438" s="48" t="n">
        <v>45</v>
      </c>
      <c r="U438" s="34" t="inlineStr">
        <is>
          <t>Cane sugar + chicory inulin</t>
        </is>
      </c>
      <c r="V438" s="34" t="inlineStr">
        <is>
          <t>Prebiotics + probiotics, organic botanicals, gut health, low sugar</t>
        </is>
      </c>
      <c r="W438" s="51" t="n"/>
      <c r="X438" s="51" t="n"/>
      <c r="Y438" s="51" t="n"/>
      <c r="Z438" s="51" t="n"/>
      <c r="AA438" s="34" t="inlineStr">
        <is>
          <t>Low</t>
        </is>
      </c>
      <c r="AB438" s="34" t="inlineStr">
        <is>
          <t>Emerging female/AAPI founded gut health brand</t>
        </is>
      </c>
      <c r="AC438" s="34" t="inlineStr">
        <is>
          <t>Botanical gut health soda with pre + probiotics</t>
        </is>
      </c>
      <c r="AD438" s="34" t="inlineStr">
        <is>
          <t>Both prebiotics and probiotics plus organic botanicals.</t>
        </is>
      </c>
      <c r="AE438" s="51" t="n"/>
      <c r="AF438" s="53">
        <f>IF(AND(ISNUMBER($P438),ISNUMBER($AL438),$AL438&lt;&gt;0),ROUND($P438/$AL438*100,1),"")</f>
        <v/>
      </c>
      <c r="AG438" s="54">
        <f>IF(AND(ISNUMBER($S438),ISNUMBER($AL438),$AL438&lt;&gt;0),ROUND($S438/$AL438*100,2),"")</f>
        <v/>
      </c>
      <c r="AH438" s="53">
        <f>IF(AND(ISNUMBER($Q438),ISNUMBER($AL438),$AL438&lt;&gt;0),ROUND($Q438/$AL438*100,1),"")</f>
        <v/>
      </c>
      <c r="AI438" s="48">
        <f>IF(ISNUMBER($S438),IF($S438&lt;=1,"Yes","No"),"n/a")</f>
        <v/>
      </c>
      <c r="AJ438" s="48">
        <f>IF(ISNUMBER($S438),ROUND(MAX(0,MIN(100,100-$S438*2.5-IF(ISNUMBER($T438),$T438,0)*0.12+IF($S438&lt;=1,12,0))),0),"")</f>
        <v/>
      </c>
      <c r="AK438" s="48">
        <f>IF(ISNUMBER($Q438),IF($Q438&gt;=100,20,IF($Q438&gt;=30,10,0)),0)+IF(ISNUMBER($R438),IF($R438&gt;=100,20,0),0)+IF(ISNUMBER($P438),IF($P438&gt;=150,20,IF($P438&gt;=50,12,5)),0)+IF(ISNUMBER($S438),IF($S438&lt;=1,15,0),0)</f>
        <v/>
      </c>
      <c r="AL438" s="48" t="n">
        <v>355</v>
      </c>
      <c r="AM438" s="49" t="n"/>
      <c r="AN438" s="48">
        <f>IF(AND(ISNUMBER($P438),ISNUMBER($AL438),$AL438&lt;&gt;0),IF(OR($P438&gt;180,$P438/$AL438*1000&gt;400),"Over ceiling, confirm SKU","Within"),"n/a")</f>
        <v/>
      </c>
      <c r="AO438" s="51" t="n"/>
      <c r="AP438" s="51" t="n"/>
      <c r="AQ438" s="51" t="n"/>
      <c r="AR438" s="34" t="inlineStr">
        <is>
          <t>Recalled, batch confirmed, to confirm</t>
        </is>
      </c>
      <c r="AS438" s="34" t="inlineStr">
        <is>
          <t>BLANK -&gt; requires live Amazon.ca capture</t>
        </is>
      </c>
      <c r="AT438" s="34" t="inlineStr">
        <is>
          <t>Unverified commercial data</t>
        </is>
      </c>
    </row>
    <row r="439" ht="28" customHeight="1">
      <c r="A439" s="34" t="inlineStr">
        <is>
          <t>wildwonder</t>
        </is>
      </c>
      <c r="B439" s="34" t="inlineStr">
        <is>
          <t>wildwonder Sparkling Prebiotic+Probiotic | Pineapple Mango | 15 pack 355mL</t>
        </is>
      </c>
      <c r="C439" s="34" t="inlineStr">
        <is>
          <t>3) Functional beverage (still/sparkling)</t>
        </is>
      </c>
      <c r="D439" s="34" t="inlineStr">
        <is>
          <t>355 mL can</t>
        </is>
      </c>
      <c r="E439" s="48" t="n">
        <v>15</v>
      </c>
      <c r="F439" s="49" t="n"/>
      <c r="G439" s="50">
        <f>IF(AND(ISNUMBER($F439),ISNUMBER($E439),$E439&lt;&gt;0),$F439/$E439,"")</f>
        <v/>
      </c>
      <c r="H439" s="50">
        <f>IF(AND(ISNUMBER($F439),ISNUMBER($AL439),ISNUMBER($E439),($AL439*$E439)&lt;&gt;0),$F439/($AL439*$E439)*100,"")</f>
        <v/>
      </c>
      <c r="I439" s="51" t="n"/>
      <c r="J439" s="52" t="n"/>
      <c r="K439" s="50">
        <f>IF(AND(ISNUMBER($F439),ISNUMBER($J439)),$F439*(1-$J439),"")</f>
        <v/>
      </c>
      <c r="L439" s="51" t="n"/>
      <c r="M439" s="51" t="n"/>
      <c r="N439" s="50">
        <f>IF(ISNUMBER($F439),($F439-IF(ISNUMBER($AM439),$AM439,0))*(1-IF(ISNUMBER($J439),$J439,0)),"")</f>
        <v/>
      </c>
      <c r="O439" s="34" t="inlineStr">
        <is>
          <t>Pineapple Mango</t>
        </is>
      </c>
      <c r="P439" s="48" t="n">
        <v>0</v>
      </c>
      <c r="Q439" s="48" t="n">
        <v>15</v>
      </c>
      <c r="R439" s="34" t="inlineStr">
        <is>
          <t>Not listed</t>
        </is>
      </c>
      <c r="S439" s="48" t="n">
        <v>6</v>
      </c>
      <c r="T439" s="48" t="n">
        <v>45</v>
      </c>
      <c r="U439" s="34" t="inlineStr">
        <is>
          <t>Cane sugar + chicory inulin</t>
        </is>
      </c>
      <c r="V439" s="34" t="inlineStr">
        <is>
          <t>Prebiotics + probiotics, organic botanicals, gut health, low sugar</t>
        </is>
      </c>
      <c r="W439" s="51" t="n"/>
      <c r="X439" s="51" t="n"/>
      <c r="Y439" s="51" t="n"/>
      <c r="Z439" s="51" t="n"/>
      <c r="AA439" s="34" t="inlineStr">
        <is>
          <t>Low</t>
        </is>
      </c>
      <c r="AB439" s="34" t="inlineStr">
        <is>
          <t>Emerging female/AAPI founded gut health brand</t>
        </is>
      </c>
      <c r="AC439" s="34" t="inlineStr">
        <is>
          <t>Botanical gut health soda with pre + probiotics</t>
        </is>
      </c>
      <c r="AD439" s="34" t="inlineStr">
        <is>
          <t>Both prebiotics and probiotics plus organic botanicals.</t>
        </is>
      </c>
      <c r="AE439" s="51" t="n"/>
      <c r="AF439" s="53">
        <f>IF(AND(ISNUMBER($P439),ISNUMBER($AL439),$AL439&lt;&gt;0),ROUND($P439/$AL439*100,1),"")</f>
        <v/>
      </c>
      <c r="AG439" s="54">
        <f>IF(AND(ISNUMBER($S439),ISNUMBER($AL439),$AL439&lt;&gt;0),ROUND($S439/$AL439*100,2),"")</f>
        <v/>
      </c>
      <c r="AH439" s="53">
        <f>IF(AND(ISNUMBER($Q439),ISNUMBER($AL439),$AL439&lt;&gt;0),ROUND($Q439/$AL439*100,1),"")</f>
        <v/>
      </c>
      <c r="AI439" s="48">
        <f>IF(ISNUMBER($S439),IF($S439&lt;=1,"Yes","No"),"n/a")</f>
        <v/>
      </c>
      <c r="AJ439" s="48">
        <f>IF(ISNUMBER($S439),ROUND(MAX(0,MIN(100,100-$S439*2.5-IF(ISNUMBER($T439),$T439,0)*0.12+IF($S439&lt;=1,12,0))),0),"")</f>
        <v/>
      </c>
      <c r="AK439" s="48">
        <f>IF(ISNUMBER($Q439),IF($Q439&gt;=100,20,IF($Q439&gt;=30,10,0)),0)+IF(ISNUMBER($R439),IF($R439&gt;=100,20,0),0)+IF(ISNUMBER($P439),IF($P439&gt;=150,20,IF($P439&gt;=50,12,5)),0)+IF(ISNUMBER($S439),IF($S439&lt;=1,15,0),0)</f>
        <v/>
      </c>
      <c r="AL439" s="48" t="n">
        <v>355</v>
      </c>
      <c r="AM439" s="49" t="n"/>
      <c r="AN439" s="48">
        <f>IF(AND(ISNUMBER($P439),ISNUMBER($AL439),$AL439&lt;&gt;0),IF(OR($P439&gt;180,$P439/$AL439*1000&gt;400),"Over ceiling, confirm SKU","Within"),"n/a")</f>
        <v/>
      </c>
      <c r="AO439" s="51" t="n"/>
      <c r="AP439" s="51" t="n"/>
      <c r="AQ439" s="51" t="n"/>
      <c r="AR439" s="34" t="inlineStr">
        <is>
          <t>Recalled, batch confirmed, to confirm</t>
        </is>
      </c>
      <c r="AS439" s="34" t="inlineStr">
        <is>
          <t>BLANK -&gt; requires live Amazon.ca capture</t>
        </is>
      </c>
      <c r="AT439" s="34" t="inlineStr">
        <is>
          <t>Unverified commercial data</t>
        </is>
      </c>
    </row>
    <row r="440" ht="28" customHeight="1">
      <c r="A440" s="34" t="inlineStr">
        <is>
          <t>wildwonder</t>
        </is>
      </c>
      <c r="B440" s="34" t="inlineStr">
        <is>
          <t>wildwonder Sparkling Prebiotic+Probiotic | Pineapple Mango | 18 pack 355mL</t>
        </is>
      </c>
      <c r="C440" s="34" t="inlineStr">
        <is>
          <t>3) Functional beverage (still/sparkling)</t>
        </is>
      </c>
      <c r="D440" s="34" t="inlineStr">
        <is>
          <t>355 mL can</t>
        </is>
      </c>
      <c r="E440" s="48" t="n">
        <v>18</v>
      </c>
      <c r="F440" s="49" t="n"/>
      <c r="G440" s="50">
        <f>IF(AND(ISNUMBER($F440),ISNUMBER($E440),$E440&lt;&gt;0),$F440/$E440,"")</f>
        <v/>
      </c>
      <c r="H440" s="50">
        <f>IF(AND(ISNUMBER($F440),ISNUMBER($AL440),ISNUMBER($E440),($AL440*$E440)&lt;&gt;0),$F440/($AL440*$E440)*100,"")</f>
        <v/>
      </c>
      <c r="I440" s="51" t="n"/>
      <c r="J440" s="52" t="n"/>
      <c r="K440" s="50">
        <f>IF(AND(ISNUMBER($F440),ISNUMBER($J440)),$F440*(1-$J440),"")</f>
        <v/>
      </c>
      <c r="L440" s="51" t="n"/>
      <c r="M440" s="51" t="n"/>
      <c r="N440" s="50">
        <f>IF(ISNUMBER($F440),($F440-IF(ISNUMBER($AM440),$AM440,0))*(1-IF(ISNUMBER($J440),$J440,0)),"")</f>
        <v/>
      </c>
      <c r="O440" s="34" t="inlineStr">
        <is>
          <t>Pineapple Mango</t>
        </is>
      </c>
      <c r="P440" s="48" t="n">
        <v>0</v>
      </c>
      <c r="Q440" s="48" t="n">
        <v>15</v>
      </c>
      <c r="R440" s="34" t="inlineStr">
        <is>
          <t>Not listed</t>
        </is>
      </c>
      <c r="S440" s="48" t="n">
        <v>6</v>
      </c>
      <c r="T440" s="48" t="n">
        <v>45</v>
      </c>
      <c r="U440" s="34" t="inlineStr">
        <is>
          <t>Cane sugar + chicory inulin</t>
        </is>
      </c>
      <c r="V440" s="34" t="inlineStr">
        <is>
          <t>Prebiotics + probiotics, organic botanicals, gut health, low sugar</t>
        </is>
      </c>
      <c r="W440" s="51" t="n"/>
      <c r="X440" s="51" t="n"/>
      <c r="Y440" s="51" t="n"/>
      <c r="Z440" s="51" t="n"/>
      <c r="AA440" s="34" t="inlineStr">
        <is>
          <t>Low</t>
        </is>
      </c>
      <c r="AB440" s="34" t="inlineStr">
        <is>
          <t>Emerging female/AAPI founded gut health brand</t>
        </is>
      </c>
      <c r="AC440" s="34" t="inlineStr">
        <is>
          <t>Botanical gut health soda with pre + probiotics</t>
        </is>
      </c>
      <c r="AD440" s="34" t="inlineStr">
        <is>
          <t>Both prebiotics and probiotics plus organic botanicals.</t>
        </is>
      </c>
      <c r="AE440" s="51" t="n"/>
      <c r="AF440" s="53">
        <f>IF(AND(ISNUMBER($P440),ISNUMBER($AL440),$AL440&lt;&gt;0),ROUND($P440/$AL440*100,1),"")</f>
        <v/>
      </c>
      <c r="AG440" s="54">
        <f>IF(AND(ISNUMBER($S440),ISNUMBER($AL440),$AL440&lt;&gt;0),ROUND($S440/$AL440*100,2),"")</f>
        <v/>
      </c>
      <c r="AH440" s="53">
        <f>IF(AND(ISNUMBER($Q440),ISNUMBER($AL440),$AL440&lt;&gt;0),ROUND($Q440/$AL440*100,1),"")</f>
        <v/>
      </c>
      <c r="AI440" s="48">
        <f>IF(ISNUMBER($S440),IF($S440&lt;=1,"Yes","No"),"n/a")</f>
        <v/>
      </c>
      <c r="AJ440" s="48">
        <f>IF(ISNUMBER($S440),ROUND(MAX(0,MIN(100,100-$S440*2.5-IF(ISNUMBER($T440),$T440,0)*0.12+IF($S440&lt;=1,12,0))),0),"")</f>
        <v/>
      </c>
      <c r="AK440" s="48">
        <f>IF(ISNUMBER($Q440),IF($Q440&gt;=100,20,IF($Q440&gt;=30,10,0)),0)+IF(ISNUMBER($R440),IF($R440&gt;=100,20,0),0)+IF(ISNUMBER($P440),IF($P440&gt;=150,20,IF($P440&gt;=50,12,5)),0)+IF(ISNUMBER($S440),IF($S440&lt;=1,15,0),0)</f>
        <v/>
      </c>
      <c r="AL440" s="48" t="n">
        <v>355</v>
      </c>
      <c r="AM440" s="49" t="n"/>
      <c r="AN440" s="48">
        <f>IF(AND(ISNUMBER($P440),ISNUMBER($AL440),$AL440&lt;&gt;0),IF(OR($P440&gt;180,$P440/$AL440*1000&gt;400),"Over ceiling, confirm SKU","Within"),"n/a")</f>
        <v/>
      </c>
      <c r="AO440" s="51" t="n"/>
      <c r="AP440" s="51" t="n"/>
      <c r="AQ440" s="51" t="n"/>
      <c r="AR440" s="34" t="inlineStr">
        <is>
          <t>Recalled, batch confirmed, to confirm</t>
        </is>
      </c>
      <c r="AS440" s="34" t="inlineStr">
        <is>
          <t>BLANK -&gt; requires live Amazon.ca capture</t>
        </is>
      </c>
      <c r="AT440" s="34" t="inlineStr">
        <is>
          <t>Unverified commercial data</t>
        </is>
      </c>
    </row>
    <row r="441" ht="28" customHeight="1">
      <c r="A441" s="34" t="inlineStr">
        <is>
          <t>wildwonder</t>
        </is>
      </c>
      <c r="B441" s="34" t="inlineStr">
        <is>
          <t>wildwonder Sparkling Prebiotic+Probiotic | Pineapple Mango | 24 pack 355mL</t>
        </is>
      </c>
      <c r="C441" s="34" t="inlineStr">
        <is>
          <t>3) Functional beverage (still/sparkling)</t>
        </is>
      </c>
      <c r="D441" s="34" t="inlineStr">
        <is>
          <t>355 mL can</t>
        </is>
      </c>
      <c r="E441" s="48" t="n">
        <v>24</v>
      </c>
      <c r="F441" s="49" t="n"/>
      <c r="G441" s="50">
        <f>IF(AND(ISNUMBER($F441),ISNUMBER($E441),$E441&lt;&gt;0),$F441/$E441,"")</f>
        <v/>
      </c>
      <c r="H441" s="50">
        <f>IF(AND(ISNUMBER($F441),ISNUMBER($AL441),ISNUMBER($E441),($AL441*$E441)&lt;&gt;0),$F441/($AL441*$E441)*100,"")</f>
        <v/>
      </c>
      <c r="I441" s="51" t="n"/>
      <c r="J441" s="52" t="n"/>
      <c r="K441" s="50">
        <f>IF(AND(ISNUMBER($F441),ISNUMBER($J441)),$F441*(1-$J441),"")</f>
        <v/>
      </c>
      <c r="L441" s="51" t="n"/>
      <c r="M441" s="51" t="n"/>
      <c r="N441" s="50">
        <f>IF(ISNUMBER($F441),($F441-IF(ISNUMBER($AM441),$AM441,0))*(1-IF(ISNUMBER($J441),$J441,0)),"")</f>
        <v/>
      </c>
      <c r="O441" s="34" t="inlineStr">
        <is>
          <t>Pineapple Mango</t>
        </is>
      </c>
      <c r="P441" s="48" t="n">
        <v>0</v>
      </c>
      <c r="Q441" s="48" t="n">
        <v>15</v>
      </c>
      <c r="R441" s="34" t="inlineStr">
        <is>
          <t>Not listed</t>
        </is>
      </c>
      <c r="S441" s="48" t="n">
        <v>6</v>
      </c>
      <c r="T441" s="48" t="n">
        <v>45</v>
      </c>
      <c r="U441" s="34" t="inlineStr">
        <is>
          <t>Cane sugar + chicory inulin</t>
        </is>
      </c>
      <c r="V441" s="34" t="inlineStr">
        <is>
          <t>Prebiotics + probiotics, organic botanicals, gut health, low sugar</t>
        </is>
      </c>
      <c r="W441" s="51" t="n"/>
      <c r="X441" s="51" t="n"/>
      <c r="Y441" s="51" t="n"/>
      <c r="Z441" s="51" t="n"/>
      <c r="AA441" s="34" t="inlineStr">
        <is>
          <t>Low</t>
        </is>
      </c>
      <c r="AB441" s="34" t="inlineStr">
        <is>
          <t>Emerging female/AAPI founded gut health brand</t>
        </is>
      </c>
      <c r="AC441" s="34" t="inlineStr">
        <is>
          <t>Botanical gut health soda with pre + probiotics</t>
        </is>
      </c>
      <c r="AD441" s="34" t="inlineStr">
        <is>
          <t>Both prebiotics and probiotics plus organic botanicals.</t>
        </is>
      </c>
      <c r="AE441" s="51" t="n"/>
      <c r="AF441" s="53">
        <f>IF(AND(ISNUMBER($P441),ISNUMBER($AL441),$AL441&lt;&gt;0),ROUND($P441/$AL441*100,1),"")</f>
        <v/>
      </c>
      <c r="AG441" s="54">
        <f>IF(AND(ISNUMBER($S441),ISNUMBER($AL441),$AL441&lt;&gt;0),ROUND($S441/$AL441*100,2),"")</f>
        <v/>
      </c>
      <c r="AH441" s="53">
        <f>IF(AND(ISNUMBER($Q441),ISNUMBER($AL441),$AL441&lt;&gt;0),ROUND($Q441/$AL441*100,1),"")</f>
        <v/>
      </c>
      <c r="AI441" s="48">
        <f>IF(ISNUMBER($S441),IF($S441&lt;=1,"Yes","No"),"n/a")</f>
        <v/>
      </c>
      <c r="AJ441" s="48">
        <f>IF(ISNUMBER($S441),ROUND(MAX(0,MIN(100,100-$S441*2.5-IF(ISNUMBER($T441),$T441,0)*0.12+IF($S441&lt;=1,12,0))),0),"")</f>
        <v/>
      </c>
      <c r="AK441" s="48">
        <f>IF(ISNUMBER($Q441),IF($Q441&gt;=100,20,IF($Q441&gt;=30,10,0)),0)+IF(ISNUMBER($R441),IF($R441&gt;=100,20,0),0)+IF(ISNUMBER($P441),IF($P441&gt;=150,20,IF($P441&gt;=50,12,5)),0)+IF(ISNUMBER($S441),IF($S441&lt;=1,15,0),0)</f>
        <v/>
      </c>
      <c r="AL441" s="48" t="n">
        <v>355</v>
      </c>
      <c r="AM441" s="49" t="n"/>
      <c r="AN441" s="48">
        <f>IF(AND(ISNUMBER($P441),ISNUMBER($AL441),$AL441&lt;&gt;0),IF(OR($P441&gt;180,$P441/$AL441*1000&gt;400),"Over ceiling, confirm SKU","Within"),"n/a")</f>
        <v/>
      </c>
      <c r="AO441" s="51" t="n"/>
      <c r="AP441" s="51" t="n"/>
      <c r="AQ441" s="51" t="n"/>
      <c r="AR441" s="34" t="inlineStr">
        <is>
          <t>Recalled, batch confirmed, to confirm</t>
        </is>
      </c>
      <c r="AS441" s="34" t="inlineStr">
        <is>
          <t>BLANK -&gt; requires live Amazon.ca capture</t>
        </is>
      </c>
      <c r="AT441" s="34" t="inlineStr">
        <is>
          <t>Unverified commercial data</t>
        </is>
      </c>
    </row>
    <row r="442" ht="28" customHeight="1">
      <c r="A442" s="34" t="inlineStr">
        <is>
          <t>Lemon Perfect</t>
        </is>
      </c>
      <c r="B442" s="34" t="inlineStr">
        <is>
          <t>Lemon Perfect Cold Pressed Lemon Water | Just Lemon | single 355mL</t>
        </is>
      </c>
      <c r="C442" s="34" t="inlineStr">
        <is>
          <t>3) Functional beverage (still/sparkling)</t>
        </is>
      </c>
      <c r="D442" s="34" t="inlineStr">
        <is>
          <t>355 mL bottle</t>
        </is>
      </c>
      <c r="E442" s="48" t="n">
        <v>1</v>
      </c>
      <c r="F442" s="49" t="n"/>
      <c r="G442" s="50">
        <f>IF(AND(ISNUMBER($F442),ISNUMBER($E442),$E442&lt;&gt;0),$F442/$E442,"")</f>
        <v/>
      </c>
      <c r="H442" s="50">
        <f>IF(AND(ISNUMBER($F442),ISNUMBER($AL442),ISNUMBER($E442),($AL442*$E442)&lt;&gt;0),$F442/($AL442*$E442)*100,"")</f>
        <v/>
      </c>
      <c r="I442" s="51" t="n"/>
      <c r="J442" s="52" t="n"/>
      <c r="K442" s="50">
        <f>IF(AND(ISNUMBER($F442),ISNUMBER($J442)),$F442*(1-$J442),"")</f>
        <v/>
      </c>
      <c r="L442" s="51" t="n"/>
      <c r="M442" s="51" t="n"/>
      <c r="N442" s="50">
        <f>IF(ISNUMBER($F442),($F442-IF(ISNUMBER($AM442),$AM442,0))*(1-IF(ISNUMBER($J442),$J442,0)),"")</f>
        <v/>
      </c>
      <c r="O442" s="34" t="inlineStr">
        <is>
          <t>Just Lemon</t>
        </is>
      </c>
      <c r="P442" s="48" t="n">
        <v>0</v>
      </c>
      <c r="Q442" s="48" t="n">
        <v>20</v>
      </c>
      <c r="R442" s="48" t="n">
        <v>70</v>
      </c>
      <c r="S442" s="48" t="n">
        <v>1</v>
      </c>
      <c r="T442" s="48" t="n">
        <v>5</v>
      </c>
      <c r="U442" s="34" t="inlineStr">
        <is>
          <t>Stevia + monk fruit</t>
        </is>
      </c>
      <c r="V442" s="34" t="inlineStr">
        <is>
          <t>Cold pressed lemon, vitamin C, electrolytes, low sugar, organic</t>
        </is>
      </c>
      <c r="W442" s="51" t="n"/>
      <c r="X442" s="51" t="n"/>
      <c r="Y442" s="51" t="n"/>
      <c r="Z442" s="51" t="n"/>
      <c r="AA442" s="34" t="inlineStr">
        <is>
          <t>Low</t>
        </is>
      </c>
      <c r="AB442" s="34" t="inlineStr">
        <is>
          <t>Emerging functional lemon water entrant</t>
        </is>
      </c>
      <c r="AC442" s="34" t="inlineStr">
        <is>
          <t>Organic lemon water with vitamin C and electrolytes</t>
        </is>
      </c>
      <c r="AD442" s="34" t="inlineStr">
        <is>
          <t>Clean lemon water hydration with vitamin C, barely any sugar.</t>
        </is>
      </c>
      <c r="AE442" s="51" t="n"/>
      <c r="AF442" s="53">
        <f>IF(AND(ISNUMBER($P442),ISNUMBER($AL442),$AL442&lt;&gt;0),ROUND($P442/$AL442*100,1),"")</f>
        <v/>
      </c>
      <c r="AG442" s="54">
        <f>IF(AND(ISNUMBER($S442),ISNUMBER($AL442),$AL442&lt;&gt;0),ROUND($S442/$AL442*100,2),"")</f>
        <v/>
      </c>
      <c r="AH442" s="53">
        <f>IF(AND(ISNUMBER($Q442),ISNUMBER($AL442),$AL442&lt;&gt;0),ROUND($Q442/$AL442*100,1),"")</f>
        <v/>
      </c>
      <c r="AI442" s="48">
        <f>IF(ISNUMBER($S442),IF($S442&lt;=1,"Yes","No"),"n/a")</f>
        <v/>
      </c>
      <c r="AJ442" s="48">
        <f>IF(ISNUMBER($S442),ROUND(MAX(0,MIN(100,100-$S442*2.5-IF(ISNUMBER($T442),$T442,0)*0.12+IF($S442&lt;=1,12,0))),0),"")</f>
        <v/>
      </c>
      <c r="AK442" s="48">
        <f>IF(ISNUMBER($Q442),IF($Q442&gt;=100,20,IF($Q442&gt;=30,10,0)),0)+IF(ISNUMBER($R442),IF($R442&gt;=100,20,0),0)+IF(ISNUMBER($P442),IF($P442&gt;=150,20,IF($P442&gt;=50,12,5)),0)+IF(ISNUMBER($S442),IF($S442&lt;=1,15,0),0)</f>
        <v/>
      </c>
      <c r="AL442" s="48" t="n">
        <v>355</v>
      </c>
      <c r="AM442" s="49" t="n"/>
      <c r="AN442" s="48">
        <f>IF(AND(ISNUMBER($P442),ISNUMBER($AL442),$AL442&lt;&gt;0),IF(OR($P442&gt;180,$P442/$AL442*1000&gt;400),"Over ceiling, confirm SKU","Within"),"n/a")</f>
        <v/>
      </c>
      <c r="AO442" s="51" t="n"/>
      <c r="AP442" s="51" t="n"/>
      <c r="AQ442" s="51" t="n"/>
      <c r="AR442" s="34" t="inlineStr">
        <is>
          <t>Recalled, batch confirmed, to confirm</t>
        </is>
      </c>
      <c r="AS442" s="34" t="inlineStr">
        <is>
          <t>BLANK -&gt; requires live Amazon.ca capture</t>
        </is>
      </c>
      <c r="AT442" s="34" t="inlineStr">
        <is>
          <t>Unverified commercial data</t>
        </is>
      </c>
    </row>
    <row r="443" ht="28" customHeight="1">
      <c r="A443" s="34" t="inlineStr">
        <is>
          <t>Lemon Perfect</t>
        </is>
      </c>
      <c r="B443" s="34" t="inlineStr">
        <is>
          <t>Lemon Perfect Cold Pressed Lemon Water | Just Lemon | 8 pack 355mL</t>
        </is>
      </c>
      <c r="C443" s="34" t="inlineStr">
        <is>
          <t>3) Functional beverage (still/sparkling)</t>
        </is>
      </c>
      <c r="D443" s="34" t="inlineStr">
        <is>
          <t>355 mL bottle</t>
        </is>
      </c>
      <c r="E443" s="48" t="n">
        <v>8</v>
      </c>
      <c r="F443" s="49" t="n"/>
      <c r="G443" s="50">
        <f>IF(AND(ISNUMBER($F443),ISNUMBER($E443),$E443&lt;&gt;0),$F443/$E443,"")</f>
        <v/>
      </c>
      <c r="H443" s="50">
        <f>IF(AND(ISNUMBER($F443),ISNUMBER($AL443),ISNUMBER($E443),($AL443*$E443)&lt;&gt;0),$F443/($AL443*$E443)*100,"")</f>
        <v/>
      </c>
      <c r="I443" s="51" t="n"/>
      <c r="J443" s="52" t="n"/>
      <c r="K443" s="50">
        <f>IF(AND(ISNUMBER($F443),ISNUMBER($J443)),$F443*(1-$J443),"")</f>
        <v/>
      </c>
      <c r="L443" s="51" t="n"/>
      <c r="M443" s="51" t="n"/>
      <c r="N443" s="50">
        <f>IF(ISNUMBER($F443),($F443-IF(ISNUMBER($AM443),$AM443,0))*(1-IF(ISNUMBER($J443),$J443,0)),"")</f>
        <v/>
      </c>
      <c r="O443" s="34" t="inlineStr">
        <is>
          <t>Just Lemon</t>
        </is>
      </c>
      <c r="P443" s="48" t="n">
        <v>0</v>
      </c>
      <c r="Q443" s="48" t="n">
        <v>20</v>
      </c>
      <c r="R443" s="48" t="n">
        <v>70</v>
      </c>
      <c r="S443" s="48" t="n">
        <v>1</v>
      </c>
      <c r="T443" s="48" t="n">
        <v>5</v>
      </c>
      <c r="U443" s="34" t="inlineStr">
        <is>
          <t>Stevia + monk fruit</t>
        </is>
      </c>
      <c r="V443" s="34" t="inlineStr">
        <is>
          <t>Cold pressed lemon, vitamin C, electrolytes, low sugar, organic</t>
        </is>
      </c>
      <c r="W443" s="51" t="n"/>
      <c r="X443" s="51" t="n"/>
      <c r="Y443" s="51" t="n"/>
      <c r="Z443" s="51" t="n"/>
      <c r="AA443" s="34" t="inlineStr">
        <is>
          <t>Low</t>
        </is>
      </c>
      <c r="AB443" s="34" t="inlineStr">
        <is>
          <t>Emerging functional lemon water entrant</t>
        </is>
      </c>
      <c r="AC443" s="34" t="inlineStr">
        <is>
          <t>Organic lemon water with vitamin C and electrolytes</t>
        </is>
      </c>
      <c r="AD443" s="34" t="inlineStr">
        <is>
          <t>Clean lemon water hydration with vitamin C, barely any sugar.</t>
        </is>
      </c>
      <c r="AE443" s="51" t="n"/>
      <c r="AF443" s="53">
        <f>IF(AND(ISNUMBER($P443),ISNUMBER($AL443),$AL443&lt;&gt;0),ROUND($P443/$AL443*100,1),"")</f>
        <v/>
      </c>
      <c r="AG443" s="54">
        <f>IF(AND(ISNUMBER($S443),ISNUMBER($AL443),$AL443&lt;&gt;0),ROUND($S443/$AL443*100,2),"")</f>
        <v/>
      </c>
      <c r="AH443" s="53">
        <f>IF(AND(ISNUMBER($Q443),ISNUMBER($AL443),$AL443&lt;&gt;0),ROUND($Q443/$AL443*100,1),"")</f>
        <v/>
      </c>
      <c r="AI443" s="48">
        <f>IF(ISNUMBER($S443),IF($S443&lt;=1,"Yes","No"),"n/a")</f>
        <v/>
      </c>
      <c r="AJ443" s="48">
        <f>IF(ISNUMBER($S443),ROUND(MAX(0,MIN(100,100-$S443*2.5-IF(ISNUMBER($T443),$T443,0)*0.12+IF($S443&lt;=1,12,0))),0),"")</f>
        <v/>
      </c>
      <c r="AK443" s="48">
        <f>IF(ISNUMBER($Q443),IF($Q443&gt;=100,20,IF($Q443&gt;=30,10,0)),0)+IF(ISNUMBER($R443),IF($R443&gt;=100,20,0),0)+IF(ISNUMBER($P443),IF($P443&gt;=150,20,IF($P443&gt;=50,12,5)),0)+IF(ISNUMBER($S443),IF($S443&lt;=1,15,0),0)</f>
        <v/>
      </c>
      <c r="AL443" s="48" t="n">
        <v>355</v>
      </c>
      <c r="AM443" s="49" t="n"/>
      <c r="AN443" s="48">
        <f>IF(AND(ISNUMBER($P443),ISNUMBER($AL443),$AL443&lt;&gt;0),IF(OR($P443&gt;180,$P443/$AL443*1000&gt;400),"Over ceiling, confirm SKU","Within"),"n/a")</f>
        <v/>
      </c>
      <c r="AO443" s="51" t="n"/>
      <c r="AP443" s="51" t="n"/>
      <c r="AQ443" s="51" t="n"/>
      <c r="AR443" s="34" t="inlineStr">
        <is>
          <t>Recalled, batch confirmed, to confirm</t>
        </is>
      </c>
      <c r="AS443" s="34" t="inlineStr">
        <is>
          <t>BLANK -&gt; requires live Amazon.ca capture</t>
        </is>
      </c>
      <c r="AT443" s="34" t="inlineStr">
        <is>
          <t>Unverified commercial data</t>
        </is>
      </c>
    </row>
    <row r="444" ht="28" customHeight="1">
      <c r="A444" s="34" t="inlineStr">
        <is>
          <t>Lemon Perfect</t>
        </is>
      </c>
      <c r="B444" s="34" t="inlineStr">
        <is>
          <t>Lemon Perfect Cold Pressed Lemon Water | Just Lemon | 12 pack 355mL</t>
        </is>
      </c>
      <c r="C444" s="34" t="inlineStr">
        <is>
          <t>3) Functional beverage (still/sparkling)</t>
        </is>
      </c>
      <c r="D444" s="34" t="inlineStr">
        <is>
          <t>355 mL bottle</t>
        </is>
      </c>
      <c r="E444" s="48" t="n">
        <v>12</v>
      </c>
      <c r="F444" s="49" t="n"/>
      <c r="G444" s="50">
        <f>IF(AND(ISNUMBER($F444),ISNUMBER($E444),$E444&lt;&gt;0),$F444/$E444,"")</f>
        <v/>
      </c>
      <c r="H444" s="50">
        <f>IF(AND(ISNUMBER($F444),ISNUMBER($AL444),ISNUMBER($E444),($AL444*$E444)&lt;&gt;0),$F444/($AL444*$E444)*100,"")</f>
        <v/>
      </c>
      <c r="I444" s="51" t="n"/>
      <c r="J444" s="52" t="n"/>
      <c r="K444" s="50">
        <f>IF(AND(ISNUMBER($F444),ISNUMBER($J444)),$F444*(1-$J444),"")</f>
        <v/>
      </c>
      <c r="L444" s="51" t="n"/>
      <c r="M444" s="51" t="n"/>
      <c r="N444" s="50">
        <f>IF(ISNUMBER($F444),($F444-IF(ISNUMBER($AM444),$AM444,0))*(1-IF(ISNUMBER($J444),$J444,0)),"")</f>
        <v/>
      </c>
      <c r="O444" s="34" t="inlineStr">
        <is>
          <t>Just Lemon</t>
        </is>
      </c>
      <c r="P444" s="48" t="n">
        <v>0</v>
      </c>
      <c r="Q444" s="48" t="n">
        <v>20</v>
      </c>
      <c r="R444" s="48" t="n">
        <v>70</v>
      </c>
      <c r="S444" s="48" t="n">
        <v>1</v>
      </c>
      <c r="T444" s="48" t="n">
        <v>5</v>
      </c>
      <c r="U444" s="34" t="inlineStr">
        <is>
          <t>Stevia + monk fruit</t>
        </is>
      </c>
      <c r="V444" s="34" t="inlineStr">
        <is>
          <t>Cold pressed lemon, vitamin C, electrolytes, low sugar, organic</t>
        </is>
      </c>
      <c r="W444" s="51" t="n"/>
      <c r="X444" s="51" t="n"/>
      <c r="Y444" s="51" t="n"/>
      <c r="Z444" s="51" t="n"/>
      <c r="AA444" s="34" t="inlineStr">
        <is>
          <t>Low</t>
        </is>
      </c>
      <c r="AB444" s="34" t="inlineStr">
        <is>
          <t>Emerging functional lemon water entrant</t>
        </is>
      </c>
      <c r="AC444" s="34" t="inlineStr">
        <is>
          <t>Organic lemon water with vitamin C and electrolytes</t>
        </is>
      </c>
      <c r="AD444" s="34" t="inlineStr">
        <is>
          <t>Clean lemon water hydration with vitamin C, barely any sugar.</t>
        </is>
      </c>
      <c r="AE444" s="51" t="n"/>
      <c r="AF444" s="53">
        <f>IF(AND(ISNUMBER($P444),ISNUMBER($AL444),$AL444&lt;&gt;0),ROUND($P444/$AL444*100,1),"")</f>
        <v/>
      </c>
      <c r="AG444" s="54">
        <f>IF(AND(ISNUMBER($S444),ISNUMBER($AL444),$AL444&lt;&gt;0),ROUND($S444/$AL444*100,2),"")</f>
        <v/>
      </c>
      <c r="AH444" s="53">
        <f>IF(AND(ISNUMBER($Q444),ISNUMBER($AL444),$AL444&lt;&gt;0),ROUND($Q444/$AL444*100,1),"")</f>
        <v/>
      </c>
      <c r="AI444" s="48">
        <f>IF(ISNUMBER($S444),IF($S444&lt;=1,"Yes","No"),"n/a")</f>
        <v/>
      </c>
      <c r="AJ444" s="48">
        <f>IF(ISNUMBER($S444),ROUND(MAX(0,MIN(100,100-$S444*2.5-IF(ISNUMBER($T444),$T444,0)*0.12+IF($S444&lt;=1,12,0))),0),"")</f>
        <v/>
      </c>
      <c r="AK444" s="48">
        <f>IF(ISNUMBER($Q444),IF($Q444&gt;=100,20,IF($Q444&gt;=30,10,0)),0)+IF(ISNUMBER($R444),IF($R444&gt;=100,20,0),0)+IF(ISNUMBER($P444),IF($P444&gt;=150,20,IF($P444&gt;=50,12,5)),0)+IF(ISNUMBER($S444),IF($S444&lt;=1,15,0),0)</f>
        <v/>
      </c>
      <c r="AL444" s="48" t="n">
        <v>355</v>
      </c>
      <c r="AM444" s="49" t="n"/>
      <c r="AN444" s="48">
        <f>IF(AND(ISNUMBER($P444),ISNUMBER($AL444),$AL444&lt;&gt;0),IF(OR($P444&gt;180,$P444/$AL444*1000&gt;400),"Over ceiling, confirm SKU","Within"),"n/a")</f>
        <v/>
      </c>
      <c r="AO444" s="51" t="n"/>
      <c r="AP444" s="51" t="n"/>
      <c r="AQ444" s="51" t="n"/>
      <c r="AR444" s="34" t="inlineStr">
        <is>
          <t>Recalled, batch confirmed, to confirm</t>
        </is>
      </c>
      <c r="AS444" s="34" t="inlineStr">
        <is>
          <t>BLANK -&gt; requires live Amazon.ca capture</t>
        </is>
      </c>
      <c r="AT444" s="34" t="inlineStr">
        <is>
          <t>Unverified commercial data</t>
        </is>
      </c>
    </row>
    <row r="445" ht="28" customHeight="1">
      <c r="A445" s="34" t="inlineStr">
        <is>
          <t>Lemon Perfect</t>
        </is>
      </c>
      <c r="B445" s="34" t="inlineStr">
        <is>
          <t>Lemon Perfect Cold Pressed Lemon Water | Just Lemon | 15 pack 355mL</t>
        </is>
      </c>
      <c r="C445" s="34" t="inlineStr">
        <is>
          <t>3) Functional beverage (still/sparkling)</t>
        </is>
      </c>
      <c r="D445" s="34" t="inlineStr">
        <is>
          <t>355 mL bottle</t>
        </is>
      </c>
      <c r="E445" s="48" t="n">
        <v>15</v>
      </c>
      <c r="F445" s="49" t="n"/>
      <c r="G445" s="50">
        <f>IF(AND(ISNUMBER($F445),ISNUMBER($E445),$E445&lt;&gt;0),$F445/$E445,"")</f>
        <v/>
      </c>
      <c r="H445" s="50">
        <f>IF(AND(ISNUMBER($F445),ISNUMBER($AL445),ISNUMBER($E445),($AL445*$E445)&lt;&gt;0),$F445/($AL445*$E445)*100,"")</f>
        <v/>
      </c>
      <c r="I445" s="51" t="n"/>
      <c r="J445" s="52" t="n"/>
      <c r="K445" s="50">
        <f>IF(AND(ISNUMBER($F445),ISNUMBER($J445)),$F445*(1-$J445),"")</f>
        <v/>
      </c>
      <c r="L445" s="51" t="n"/>
      <c r="M445" s="51" t="n"/>
      <c r="N445" s="50">
        <f>IF(ISNUMBER($F445),($F445-IF(ISNUMBER($AM445),$AM445,0))*(1-IF(ISNUMBER($J445),$J445,0)),"")</f>
        <v/>
      </c>
      <c r="O445" s="34" t="inlineStr">
        <is>
          <t>Just Lemon</t>
        </is>
      </c>
      <c r="P445" s="48" t="n">
        <v>0</v>
      </c>
      <c r="Q445" s="48" t="n">
        <v>20</v>
      </c>
      <c r="R445" s="48" t="n">
        <v>70</v>
      </c>
      <c r="S445" s="48" t="n">
        <v>1</v>
      </c>
      <c r="T445" s="48" t="n">
        <v>5</v>
      </c>
      <c r="U445" s="34" t="inlineStr">
        <is>
          <t>Stevia + monk fruit</t>
        </is>
      </c>
      <c r="V445" s="34" t="inlineStr">
        <is>
          <t>Cold pressed lemon, vitamin C, electrolytes, low sugar, organic</t>
        </is>
      </c>
      <c r="W445" s="51" t="n"/>
      <c r="X445" s="51" t="n"/>
      <c r="Y445" s="51" t="n"/>
      <c r="Z445" s="51" t="n"/>
      <c r="AA445" s="34" t="inlineStr">
        <is>
          <t>Low</t>
        </is>
      </c>
      <c r="AB445" s="34" t="inlineStr">
        <is>
          <t>Emerging functional lemon water entrant</t>
        </is>
      </c>
      <c r="AC445" s="34" t="inlineStr">
        <is>
          <t>Organic lemon water with vitamin C and electrolytes</t>
        </is>
      </c>
      <c r="AD445" s="34" t="inlineStr">
        <is>
          <t>Clean lemon water hydration with vitamin C, barely any sugar.</t>
        </is>
      </c>
      <c r="AE445" s="51" t="n"/>
      <c r="AF445" s="53">
        <f>IF(AND(ISNUMBER($P445),ISNUMBER($AL445),$AL445&lt;&gt;0),ROUND($P445/$AL445*100,1),"")</f>
        <v/>
      </c>
      <c r="AG445" s="54">
        <f>IF(AND(ISNUMBER($S445),ISNUMBER($AL445),$AL445&lt;&gt;0),ROUND($S445/$AL445*100,2),"")</f>
        <v/>
      </c>
      <c r="AH445" s="53">
        <f>IF(AND(ISNUMBER($Q445),ISNUMBER($AL445),$AL445&lt;&gt;0),ROUND($Q445/$AL445*100,1),"")</f>
        <v/>
      </c>
      <c r="AI445" s="48">
        <f>IF(ISNUMBER($S445),IF($S445&lt;=1,"Yes","No"),"n/a")</f>
        <v/>
      </c>
      <c r="AJ445" s="48">
        <f>IF(ISNUMBER($S445),ROUND(MAX(0,MIN(100,100-$S445*2.5-IF(ISNUMBER($T445),$T445,0)*0.12+IF($S445&lt;=1,12,0))),0),"")</f>
        <v/>
      </c>
      <c r="AK445" s="48">
        <f>IF(ISNUMBER($Q445),IF($Q445&gt;=100,20,IF($Q445&gt;=30,10,0)),0)+IF(ISNUMBER($R445),IF($R445&gt;=100,20,0),0)+IF(ISNUMBER($P445),IF($P445&gt;=150,20,IF($P445&gt;=50,12,5)),0)+IF(ISNUMBER($S445),IF($S445&lt;=1,15,0),0)</f>
        <v/>
      </c>
      <c r="AL445" s="48" t="n">
        <v>355</v>
      </c>
      <c r="AM445" s="49" t="n"/>
      <c r="AN445" s="48">
        <f>IF(AND(ISNUMBER($P445),ISNUMBER($AL445),$AL445&lt;&gt;0),IF(OR($P445&gt;180,$P445/$AL445*1000&gt;400),"Over ceiling, confirm SKU","Within"),"n/a")</f>
        <v/>
      </c>
      <c r="AO445" s="51" t="n"/>
      <c r="AP445" s="51" t="n"/>
      <c r="AQ445" s="51" t="n"/>
      <c r="AR445" s="34" t="inlineStr">
        <is>
          <t>Recalled, batch confirmed, to confirm</t>
        </is>
      </c>
      <c r="AS445" s="34" t="inlineStr">
        <is>
          <t>BLANK -&gt; requires live Amazon.ca capture</t>
        </is>
      </c>
      <c r="AT445" s="34" t="inlineStr">
        <is>
          <t>Unverified commercial data</t>
        </is>
      </c>
    </row>
    <row r="446" ht="28" customHeight="1">
      <c r="A446" s="34" t="inlineStr">
        <is>
          <t>Lemon Perfect</t>
        </is>
      </c>
      <c r="B446" s="34" t="inlineStr">
        <is>
          <t>Lemon Perfect Cold Pressed Lemon Water | Just Lemon | 18 pack 355mL</t>
        </is>
      </c>
      <c r="C446" s="34" t="inlineStr">
        <is>
          <t>3) Functional beverage (still/sparkling)</t>
        </is>
      </c>
      <c r="D446" s="34" t="inlineStr">
        <is>
          <t>355 mL bottle</t>
        </is>
      </c>
      <c r="E446" s="48" t="n">
        <v>18</v>
      </c>
      <c r="F446" s="49" t="n"/>
      <c r="G446" s="50">
        <f>IF(AND(ISNUMBER($F446),ISNUMBER($E446),$E446&lt;&gt;0),$F446/$E446,"")</f>
        <v/>
      </c>
      <c r="H446" s="50">
        <f>IF(AND(ISNUMBER($F446),ISNUMBER($AL446),ISNUMBER($E446),($AL446*$E446)&lt;&gt;0),$F446/($AL446*$E446)*100,"")</f>
        <v/>
      </c>
      <c r="I446" s="51" t="n"/>
      <c r="J446" s="52" t="n"/>
      <c r="K446" s="50">
        <f>IF(AND(ISNUMBER($F446),ISNUMBER($J446)),$F446*(1-$J446),"")</f>
        <v/>
      </c>
      <c r="L446" s="51" t="n"/>
      <c r="M446" s="51" t="n"/>
      <c r="N446" s="50">
        <f>IF(ISNUMBER($F446),($F446-IF(ISNUMBER($AM446),$AM446,0))*(1-IF(ISNUMBER($J446),$J446,0)),"")</f>
        <v/>
      </c>
      <c r="O446" s="34" t="inlineStr">
        <is>
          <t>Just Lemon</t>
        </is>
      </c>
      <c r="P446" s="48" t="n">
        <v>0</v>
      </c>
      <c r="Q446" s="48" t="n">
        <v>20</v>
      </c>
      <c r="R446" s="48" t="n">
        <v>70</v>
      </c>
      <c r="S446" s="48" t="n">
        <v>1</v>
      </c>
      <c r="T446" s="48" t="n">
        <v>5</v>
      </c>
      <c r="U446" s="34" t="inlineStr">
        <is>
          <t>Stevia + monk fruit</t>
        </is>
      </c>
      <c r="V446" s="34" t="inlineStr">
        <is>
          <t>Cold pressed lemon, vitamin C, electrolytes, low sugar, organic</t>
        </is>
      </c>
      <c r="W446" s="51" t="n"/>
      <c r="X446" s="51" t="n"/>
      <c r="Y446" s="51" t="n"/>
      <c r="Z446" s="51" t="n"/>
      <c r="AA446" s="34" t="inlineStr">
        <is>
          <t>Low</t>
        </is>
      </c>
      <c r="AB446" s="34" t="inlineStr">
        <is>
          <t>Emerging functional lemon water entrant</t>
        </is>
      </c>
      <c r="AC446" s="34" t="inlineStr">
        <is>
          <t>Organic lemon water with vitamin C and electrolytes</t>
        </is>
      </c>
      <c r="AD446" s="34" t="inlineStr">
        <is>
          <t>Clean lemon water hydration with vitamin C, barely any sugar.</t>
        </is>
      </c>
      <c r="AE446" s="51" t="n"/>
      <c r="AF446" s="53">
        <f>IF(AND(ISNUMBER($P446),ISNUMBER($AL446),$AL446&lt;&gt;0),ROUND($P446/$AL446*100,1),"")</f>
        <v/>
      </c>
      <c r="AG446" s="54">
        <f>IF(AND(ISNUMBER($S446),ISNUMBER($AL446),$AL446&lt;&gt;0),ROUND($S446/$AL446*100,2),"")</f>
        <v/>
      </c>
      <c r="AH446" s="53">
        <f>IF(AND(ISNUMBER($Q446),ISNUMBER($AL446),$AL446&lt;&gt;0),ROUND($Q446/$AL446*100,1),"")</f>
        <v/>
      </c>
      <c r="AI446" s="48">
        <f>IF(ISNUMBER($S446),IF($S446&lt;=1,"Yes","No"),"n/a")</f>
        <v/>
      </c>
      <c r="AJ446" s="48">
        <f>IF(ISNUMBER($S446),ROUND(MAX(0,MIN(100,100-$S446*2.5-IF(ISNUMBER($T446),$T446,0)*0.12+IF($S446&lt;=1,12,0))),0),"")</f>
        <v/>
      </c>
      <c r="AK446" s="48">
        <f>IF(ISNUMBER($Q446),IF($Q446&gt;=100,20,IF($Q446&gt;=30,10,0)),0)+IF(ISNUMBER($R446),IF($R446&gt;=100,20,0),0)+IF(ISNUMBER($P446),IF($P446&gt;=150,20,IF($P446&gt;=50,12,5)),0)+IF(ISNUMBER($S446),IF($S446&lt;=1,15,0),0)</f>
        <v/>
      </c>
      <c r="AL446" s="48" t="n">
        <v>355</v>
      </c>
      <c r="AM446" s="49" t="n"/>
      <c r="AN446" s="48">
        <f>IF(AND(ISNUMBER($P446),ISNUMBER($AL446),$AL446&lt;&gt;0),IF(OR($P446&gt;180,$P446/$AL446*1000&gt;400),"Over ceiling, confirm SKU","Within"),"n/a")</f>
        <v/>
      </c>
      <c r="AO446" s="51" t="n"/>
      <c r="AP446" s="51" t="n"/>
      <c r="AQ446" s="51" t="n"/>
      <c r="AR446" s="34" t="inlineStr">
        <is>
          <t>Recalled, batch confirmed, to confirm</t>
        </is>
      </c>
      <c r="AS446" s="34" t="inlineStr">
        <is>
          <t>BLANK -&gt; requires live Amazon.ca capture</t>
        </is>
      </c>
      <c r="AT446" s="34" t="inlineStr">
        <is>
          <t>Unverified commercial data</t>
        </is>
      </c>
    </row>
    <row r="447" ht="28" customHeight="1">
      <c r="A447" s="34" t="inlineStr">
        <is>
          <t>Lemon Perfect</t>
        </is>
      </c>
      <c r="B447" s="34" t="inlineStr">
        <is>
          <t>Lemon Perfect Cold Pressed Lemon Water | Just Lemon | 24 pack 355mL</t>
        </is>
      </c>
      <c r="C447" s="34" t="inlineStr">
        <is>
          <t>3) Functional beverage (still/sparkling)</t>
        </is>
      </c>
      <c r="D447" s="34" t="inlineStr">
        <is>
          <t>355 mL bottle</t>
        </is>
      </c>
      <c r="E447" s="48" t="n">
        <v>24</v>
      </c>
      <c r="F447" s="49" t="n"/>
      <c r="G447" s="50">
        <f>IF(AND(ISNUMBER($F447),ISNUMBER($E447),$E447&lt;&gt;0),$F447/$E447,"")</f>
        <v/>
      </c>
      <c r="H447" s="50">
        <f>IF(AND(ISNUMBER($F447),ISNUMBER($AL447),ISNUMBER($E447),($AL447*$E447)&lt;&gt;0),$F447/($AL447*$E447)*100,"")</f>
        <v/>
      </c>
      <c r="I447" s="51" t="n"/>
      <c r="J447" s="52" t="n"/>
      <c r="K447" s="50">
        <f>IF(AND(ISNUMBER($F447),ISNUMBER($J447)),$F447*(1-$J447),"")</f>
        <v/>
      </c>
      <c r="L447" s="51" t="n"/>
      <c r="M447" s="51" t="n"/>
      <c r="N447" s="50">
        <f>IF(ISNUMBER($F447),($F447-IF(ISNUMBER($AM447),$AM447,0))*(1-IF(ISNUMBER($J447),$J447,0)),"")</f>
        <v/>
      </c>
      <c r="O447" s="34" t="inlineStr">
        <is>
          <t>Just Lemon</t>
        </is>
      </c>
      <c r="P447" s="48" t="n">
        <v>0</v>
      </c>
      <c r="Q447" s="48" t="n">
        <v>20</v>
      </c>
      <c r="R447" s="48" t="n">
        <v>70</v>
      </c>
      <c r="S447" s="48" t="n">
        <v>1</v>
      </c>
      <c r="T447" s="48" t="n">
        <v>5</v>
      </c>
      <c r="U447" s="34" t="inlineStr">
        <is>
          <t>Stevia + monk fruit</t>
        </is>
      </c>
      <c r="V447" s="34" t="inlineStr">
        <is>
          <t>Cold pressed lemon, vitamin C, electrolytes, low sugar, organic</t>
        </is>
      </c>
      <c r="W447" s="51" t="n"/>
      <c r="X447" s="51" t="n"/>
      <c r="Y447" s="51" t="n"/>
      <c r="Z447" s="51" t="n"/>
      <c r="AA447" s="34" t="inlineStr">
        <is>
          <t>Low</t>
        </is>
      </c>
      <c r="AB447" s="34" t="inlineStr">
        <is>
          <t>Emerging functional lemon water entrant</t>
        </is>
      </c>
      <c r="AC447" s="34" t="inlineStr">
        <is>
          <t>Organic lemon water with vitamin C and electrolytes</t>
        </is>
      </c>
      <c r="AD447" s="34" t="inlineStr">
        <is>
          <t>Clean lemon water hydration with vitamin C, barely any sugar.</t>
        </is>
      </c>
      <c r="AE447" s="51" t="n"/>
      <c r="AF447" s="53">
        <f>IF(AND(ISNUMBER($P447),ISNUMBER($AL447),$AL447&lt;&gt;0),ROUND($P447/$AL447*100,1),"")</f>
        <v/>
      </c>
      <c r="AG447" s="54">
        <f>IF(AND(ISNUMBER($S447),ISNUMBER($AL447),$AL447&lt;&gt;0),ROUND($S447/$AL447*100,2),"")</f>
        <v/>
      </c>
      <c r="AH447" s="53">
        <f>IF(AND(ISNUMBER($Q447),ISNUMBER($AL447),$AL447&lt;&gt;0),ROUND($Q447/$AL447*100,1),"")</f>
        <v/>
      </c>
      <c r="AI447" s="48">
        <f>IF(ISNUMBER($S447),IF($S447&lt;=1,"Yes","No"),"n/a")</f>
        <v/>
      </c>
      <c r="AJ447" s="48">
        <f>IF(ISNUMBER($S447),ROUND(MAX(0,MIN(100,100-$S447*2.5-IF(ISNUMBER($T447),$T447,0)*0.12+IF($S447&lt;=1,12,0))),0),"")</f>
        <v/>
      </c>
      <c r="AK447" s="48">
        <f>IF(ISNUMBER($Q447),IF($Q447&gt;=100,20,IF($Q447&gt;=30,10,0)),0)+IF(ISNUMBER($R447),IF($R447&gt;=100,20,0),0)+IF(ISNUMBER($P447),IF($P447&gt;=150,20,IF($P447&gt;=50,12,5)),0)+IF(ISNUMBER($S447),IF($S447&lt;=1,15,0),0)</f>
        <v/>
      </c>
      <c r="AL447" s="48" t="n">
        <v>355</v>
      </c>
      <c r="AM447" s="49" t="n"/>
      <c r="AN447" s="48">
        <f>IF(AND(ISNUMBER($P447),ISNUMBER($AL447),$AL447&lt;&gt;0),IF(OR($P447&gt;180,$P447/$AL447*1000&gt;400),"Over ceiling, confirm SKU","Within"),"n/a")</f>
        <v/>
      </c>
      <c r="AO447" s="51" t="n"/>
      <c r="AP447" s="51" t="n"/>
      <c r="AQ447" s="51" t="n"/>
      <c r="AR447" s="34" t="inlineStr">
        <is>
          <t>Recalled, batch confirmed, to confirm</t>
        </is>
      </c>
      <c r="AS447" s="34" t="inlineStr">
        <is>
          <t>BLANK -&gt; requires live Amazon.ca capture</t>
        </is>
      </c>
      <c r="AT447" s="34" t="inlineStr">
        <is>
          <t>Unverified commercial data</t>
        </is>
      </c>
    </row>
    <row r="448" ht="28" customHeight="1">
      <c r="A448" s="34" t="inlineStr">
        <is>
          <t>Lemon Perfect</t>
        </is>
      </c>
      <c r="B448" s="34" t="inlineStr">
        <is>
          <t>Lemon Perfect Cold Pressed Lemon Water | Peach Raspberry | single 355mL</t>
        </is>
      </c>
      <c r="C448" s="34" t="inlineStr">
        <is>
          <t>3) Functional beverage (still/sparkling)</t>
        </is>
      </c>
      <c r="D448" s="34" t="inlineStr">
        <is>
          <t>355 mL bottle</t>
        </is>
      </c>
      <c r="E448" s="48" t="n">
        <v>1</v>
      </c>
      <c r="F448" s="49" t="n"/>
      <c r="G448" s="50">
        <f>IF(AND(ISNUMBER($F448),ISNUMBER($E448),$E448&lt;&gt;0),$F448/$E448,"")</f>
        <v/>
      </c>
      <c r="H448" s="50">
        <f>IF(AND(ISNUMBER($F448),ISNUMBER($AL448),ISNUMBER($E448),($AL448*$E448)&lt;&gt;0),$F448/($AL448*$E448)*100,"")</f>
        <v/>
      </c>
      <c r="I448" s="51" t="n"/>
      <c r="J448" s="52" t="n"/>
      <c r="K448" s="50">
        <f>IF(AND(ISNUMBER($F448),ISNUMBER($J448)),$F448*(1-$J448),"")</f>
        <v/>
      </c>
      <c r="L448" s="51" t="n"/>
      <c r="M448" s="51" t="n"/>
      <c r="N448" s="50">
        <f>IF(ISNUMBER($F448),($F448-IF(ISNUMBER($AM448),$AM448,0))*(1-IF(ISNUMBER($J448),$J448,0)),"")</f>
        <v/>
      </c>
      <c r="O448" s="34" t="inlineStr">
        <is>
          <t>Peach Raspberry</t>
        </is>
      </c>
      <c r="P448" s="48" t="n">
        <v>0</v>
      </c>
      <c r="Q448" s="48" t="n">
        <v>20</v>
      </c>
      <c r="R448" s="48" t="n">
        <v>70</v>
      </c>
      <c r="S448" s="48" t="n">
        <v>1</v>
      </c>
      <c r="T448" s="48" t="n">
        <v>5</v>
      </c>
      <c r="U448" s="34" t="inlineStr">
        <is>
          <t>Stevia + monk fruit</t>
        </is>
      </c>
      <c r="V448" s="34" t="inlineStr">
        <is>
          <t>Cold pressed lemon, vitamin C, electrolytes, low sugar, organic</t>
        </is>
      </c>
      <c r="W448" s="51" t="n"/>
      <c r="X448" s="51" t="n"/>
      <c r="Y448" s="51" t="n"/>
      <c r="Z448" s="51" t="n"/>
      <c r="AA448" s="34" t="inlineStr">
        <is>
          <t>Low</t>
        </is>
      </c>
      <c r="AB448" s="34" t="inlineStr">
        <is>
          <t>Emerging functional lemon water entrant</t>
        </is>
      </c>
      <c r="AC448" s="34" t="inlineStr">
        <is>
          <t>Organic lemon water with vitamin C and electrolytes</t>
        </is>
      </c>
      <c r="AD448" s="34" t="inlineStr">
        <is>
          <t>Clean lemon water hydration with vitamin C, barely any sugar.</t>
        </is>
      </c>
      <c r="AE448" s="51" t="n"/>
      <c r="AF448" s="53">
        <f>IF(AND(ISNUMBER($P448),ISNUMBER($AL448),$AL448&lt;&gt;0),ROUND($P448/$AL448*100,1),"")</f>
        <v/>
      </c>
      <c r="AG448" s="54">
        <f>IF(AND(ISNUMBER($S448),ISNUMBER($AL448),$AL448&lt;&gt;0),ROUND($S448/$AL448*100,2),"")</f>
        <v/>
      </c>
      <c r="AH448" s="53">
        <f>IF(AND(ISNUMBER($Q448),ISNUMBER($AL448),$AL448&lt;&gt;0),ROUND($Q448/$AL448*100,1),"")</f>
        <v/>
      </c>
      <c r="AI448" s="48">
        <f>IF(ISNUMBER($S448),IF($S448&lt;=1,"Yes","No"),"n/a")</f>
        <v/>
      </c>
      <c r="AJ448" s="48">
        <f>IF(ISNUMBER($S448),ROUND(MAX(0,MIN(100,100-$S448*2.5-IF(ISNUMBER($T448),$T448,0)*0.12+IF($S448&lt;=1,12,0))),0),"")</f>
        <v/>
      </c>
      <c r="AK448" s="48">
        <f>IF(ISNUMBER($Q448),IF($Q448&gt;=100,20,IF($Q448&gt;=30,10,0)),0)+IF(ISNUMBER($R448),IF($R448&gt;=100,20,0),0)+IF(ISNUMBER($P448),IF($P448&gt;=150,20,IF($P448&gt;=50,12,5)),0)+IF(ISNUMBER($S448),IF($S448&lt;=1,15,0),0)</f>
        <v/>
      </c>
      <c r="AL448" s="48" t="n">
        <v>355</v>
      </c>
      <c r="AM448" s="49" t="n"/>
      <c r="AN448" s="48">
        <f>IF(AND(ISNUMBER($P448),ISNUMBER($AL448),$AL448&lt;&gt;0),IF(OR($P448&gt;180,$P448/$AL448*1000&gt;400),"Over ceiling, confirm SKU","Within"),"n/a")</f>
        <v/>
      </c>
      <c r="AO448" s="51" t="n"/>
      <c r="AP448" s="51" t="n"/>
      <c r="AQ448" s="51" t="n"/>
      <c r="AR448" s="34" t="inlineStr">
        <is>
          <t>Recalled, batch confirmed, to confirm</t>
        </is>
      </c>
      <c r="AS448" s="34" t="inlineStr">
        <is>
          <t>BLANK -&gt; requires live Amazon.ca capture</t>
        </is>
      </c>
      <c r="AT448" s="34" t="inlineStr">
        <is>
          <t>Unverified commercial data</t>
        </is>
      </c>
    </row>
    <row r="449" ht="28" customHeight="1">
      <c r="A449" s="34" t="inlineStr">
        <is>
          <t>Lemon Perfect</t>
        </is>
      </c>
      <c r="B449" s="34" t="inlineStr">
        <is>
          <t>Lemon Perfect Cold Pressed Lemon Water | Peach Raspberry | 8 pack 355mL</t>
        </is>
      </c>
      <c r="C449" s="34" t="inlineStr">
        <is>
          <t>3) Functional beverage (still/sparkling)</t>
        </is>
      </c>
      <c r="D449" s="34" t="inlineStr">
        <is>
          <t>355 mL bottle</t>
        </is>
      </c>
      <c r="E449" s="48" t="n">
        <v>8</v>
      </c>
      <c r="F449" s="49" t="n"/>
      <c r="G449" s="50">
        <f>IF(AND(ISNUMBER($F449),ISNUMBER($E449),$E449&lt;&gt;0),$F449/$E449,"")</f>
        <v/>
      </c>
      <c r="H449" s="50">
        <f>IF(AND(ISNUMBER($F449),ISNUMBER($AL449),ISNUMBER($E449),($AL449*$E449)&lt;&gt;0),$F449/($AL449*$E449)*100,"")</f>
        <v/>
      </c>
      <c r="I449" s="51" t="n"/>
      <c r="J449" s="52" t="n"/>
      <c r="K449" s="50">
        <f>IF(AND(ISNUMBER($F449),ISNUMBER($J449)),$F449*(1-$J449),"")</f>
        <v/>
      </c>
      <c r="L449" s="51" t="n"/>
      <c r="M449" s="51" t="n"/>
      <c r="N449" s="50">
        <f>IF(ISNUMBER($F449),($F449-IF(ISNUMBER($AM449),$AM449,0))*(1-IF(ISNUMBER($J449),$J449,0)),"")</f>
        <v/>
      </c>
      <c r="O449" s="34" t="inlineStr">
        <is>
          <t>Peach Raspberry</t>
        </is>
      </c>
      <c r="P449" s="48" t="n">
        <v>0</v>
      </c>
      <c r="Q449" s="48" t="n">
        <v>20</v>
      </c>
      <c r="R449" s="48" t="n">
        <v>70</v>
      </c>
      <c r="S449" s="48" t="n">
        <v>1</v>
      </c>
      <c r="T449" s="48" t="n">
        <v>5</v>
      </c>
      <c r="U449" s="34" t="inlineStr">
        <is>
          <t>Stevia + monk fruit</t>
        </is>
      </c>
      <c r="V449" s="34" t="inlineStr">
        <is>
          <t>Cold pressed lemon, vitamin C, electrolytes, low sugar, organic</t>
        </is>
      </c>
      <c r="W449" s="51" t="n"/>
      <c r="X449" s="51" t="n"/>
      <c r="Y449" s="51" t="n"/>
      <c r="Z449" s="51" t="n"/>
      <c r="AA449" s="34" t="inlineStr">
        <is>
          <t>Low</t>
        </is>
      </c>
      <c r="AB449" s="34" t="inlineStr">
        <is>
          <t>Emerging functional lemon water entrant</t>
        </is>
      </c>
      <c r="AC449" s="34" t="inlineStr">
        <is>
          <t>Organic lemon water with vitamin C and electrolytes</t>
        </is>
      </c>
      <c r="AD449" s="34" t="inlineStr">
        <is>
          <t>Clean lemon water hydration with vitamin C, barely any sugar.</t>
        </is>
      </c>
      <c r="AE449" s="51" t="n"/>
      <c r="AF449" s="53">
        <f>IF(AND(ISNUMBER($P449),ISNUMBER($AL449),$AL449&lt;&gt;0),ROUND($P449/$AL449*100,1),"")</f>
        <v/>
      </c>
      <c r="AG449" s="54">
        <f>IF(AND(ISNUMBER($S449),ISNUMBER($AL449),$AL449&lt;&gt;0),ROUND($S449/$AL449*100,2),"")</f>
        <v/>
      </c>
      <c r="AH449" s="53">
        <f>IF(AND(ISNUMBER($Q449),ISNUMBER($AL449),$AL449&lt;&gt;0),ROUND($Q449/$AL449*100,1),"")</f>
        <v/>
      </c>
      <c r="AI449" s="48">
        <f>IF(ISNUMBER($S449),IF($S449&lt;=1,"Yes","No"),"n/a")</f>
        <v/>
      </c>
      <c r="AJ449" s="48">
        <f>IF(ISNUMBER($S449),ROUND(MAX(0,MIN(100,100-$S449*2.5-IF(ISNUMBER($T449),$T449,0)*0.12+IF($S449&lt;=1,12,0))),0),"")</f>
        <v/>
      </c>
      <c r="AK449" s="48">
        <f>IF(ISNUMBER($Q449),IF($Q449&gt;=100,20,IF($Q449&gt;=30,10,0)),0)+IF(ISNUMBER($R449),IF($R449&gt;=100,20,0),0)+IF(ISNUMBER($P449),IF($P449&gt;=150,20,IF($P449&gt;=50,12,5)),0)+IF(ISNUMBER($S449),IF($S449&lt;=1,15,0),0)</f>
        <v/>
      </c>
      <c r="AL449" s="48" t="n">
        <v>355</v>
      </c>
      <c r="AM449" s="49" t="n"/>
      <c r="AN449" s="48">
        <f>IF(AND(ISNUMBER($P449),ISNUMBER($AL449),$AL449&lt;&gt;0),IF(OR($P449&gt;180,$P449/$AL449*1000&gt;400),"Over ceiling, confirm SKU","Within"),"n/a")</f>
        <v/>
      </c>
      <c r="AO449" s="51" t="n"/>
      <c r="AP449" s="51" t="n"/>
      <c r="AQ449" s="51" t="n"/>
      <c r="AR449" s="34" t="inlineStr">
        <is>
          <t>Recalled, batch confirmed, to confirm</t>
        </is>
      </c>
      <c r="AS449" s="34" t="inlineStr">
        <is>
          <t>BLANK -&gt; requires live Amazon.ca capture</t>
        </is>
      </c>
      <c r="AT449" s="34" t="inlineStr">
        <is>
          <t>Unverified commercial data</t>
        </is>
      </c>
    </row>
    <row r="450" ht="28" customHeight="1">
      <c r="A450" s="34" t="inlineStr">
        <is>
          <t>Lemon Perfect</t>
        </is>
      </c>
      <c r="B450" s="34" t="inlineStr">
        <is>
          <t>Lemon Perfect Cold Pressed Lemon Water | Peach Raspberry | 12 pack 355mL</t>
        </is>
      </c>
      <c r="C450" s="34" t="inlineStr">
        <is>
          <t>3) Functional beverage (still/sparkling)</t>
        </is>
      </c>
      <c r="D450" s="34" t="inlineStr">
        <is>
          <t>355 mL bottle</t>
        </is>
      </c>
      <c r="E450" s="48" t="n">
        <v>12</v>
      </c>
      <c r="F450" s="49" t="n"/>
      <c r="G450" s="50">
        <f>IF(AND(ISNUMBER($F450),ISNUMBER($E450),$E450&lt;&gt;0),$F450/$E450,"")</f>
        <v/>
      </c>
      <c r="H450" s="50">
        <f>IF(AND(ISNUMBER($F450),ISNUMBER($AL450),ISNUMBER($E450),($AL450*$E450)&lt;&gt;0),$F450/($AL450*$E450)*100,"")</f>
        <v/>
      </c>
      <c r="I450" s="51" t="n"/>
      <c r="J450" s="52" t="n"/>
      <c r="K450" s="50">
        <f>IF(AND(ISNUMBER($F450),ISNUMBER($J450)),$F450*(1-$J450),"")</f>
        <v/>
      </c>
      <c r="L450" s="51" t="n"/>
      <c r="M450" s="51" t="n"/>
      <c r="N450" s="50">
        <f>IF(ISNUMBER($F450),($F450-IF(ISNUMBER($AM450),$AM450,0))*(1-IF(ISNUMBER($J450),$J450,0)),"")</f>
        <v/>
      </c>
      <c r="O450" s="34" t="inlineStr">
        <is>
          <t>Peach Raspberry</t>
        </is>
      </c>
      <c r="P450" s="48" t="n">
        <v>0</v>
      </c>
      <c r="Q450" s="48" t="n">
        <v>20</v>
      </c>
      <c r="R450" s="48" t="n">
        <v>70</v>
      </c>
      <c r="S450" s="48" t="n">
        <v>1</v>
      </c>
      <c r="T450" s="48" t="n">
        <v>5</v>
      </c>
      <c r="U450" s="34" t="inlineStr">
        <is>
          <t>Stevia + monk fruit</t>
        </is>
      </c>
      <c r="V450" s="34" t="inlineStr">
        <is>
          <t>Cold pressed lemon, vitamin C, electrolytes, low sugar, organic</t>
        </is>
      </c>
      <c r="W450" s="51" t="n"/>
      <c r="X450" s="51" t="n"/>
      <c r="Y450" s="51" t="n"/>
      <c r="Z450" s="51" t="n"/>
      <c r="AA450" s="34" t="inlineStr">
        <is>
          <t>Low</t>
        </is>
      </c>
      <c r="AB450" s="34" t="inlineStr">
        <is>
          <t>Emerging functional lemon water entrant</t>
        </is>
      </c>
      <c r="AC450" s="34" t="inlineStr">
        <is>
          <t>Organic lemon water with vitamin C and electrolytes</t>
        </is>
      </c>
      <c r="AD450" s="34" t="inlineStr">
        <is>
          <t>Clean lemon water hydration with vitamin C, barely any sugar.</t>
        </is>
      </c>
      <c r="AE450" s="51" t="n"/>
      <c r="AF450" s="53">
        <f>IF(AND(ISNUMBER($P450),ISNUMBER($AL450),$AL450&lt;&gt;0),ROUND($P450/$AL450*100,1),"")</f>
        <v/>
      </c>
      <c r="AG450" s="54">
        <f>IF(AND(ISNUMBER($S450),ISNUMBER($AL450),$AL450&lt;&gt;0),ROUND($S450/$AL450*100,2),"")</f>
        <v/>
      </c>
      <c r="AH450" s="53">
        <f>IF(AND(ISNUMBER($Q450),ISNUMBER($AL450),$AL450&lt;&gt;0),ROUND($Q450/$AL450*100,1),"")</f>
        <v/>
      </c>
      <c r="AI450" s="48">
        <f>IF(ISNUMBER($S450),IF($S450&lt;=1,"Yes","No"),"n/a")</f>
        <v/>
      </c>
      <c r="AJ450" s="48">
        <f>IF(ISNUMBER($S450),ROUND(MAX(0,MIN(100,100-$S450*2.5-IF(ISNUMBER($T450),$T450,0)*0.12+IF($S450&lt;=1,12,0))),0),"")</f>
        <v/>
      </c>
      <c r="AK450" s="48">
        <f>IF(ISNUMBER($Q450),IF($Q450&gt;=100,20,IF($Q450&gt;=30,10,0)),0)+IF(ISNUMBER($R450),IF($R450&gt;=100,20,0),0)+IF(ISNUMBER($P450),IF($P450&gt;=150,20,IF($P450&gt;=50,12,5)),0)+IF(ISNUMBER($S450),IF($S450&lt;=1,15,0),0)</f>
        <v/>
      </c>
      <c r="AL450" s="48" t="n">
        <v>355</v>
      </c>
      <c r="AM450" s="49" t="n"/>
      <c r="AN450" s="48">
        <f>IF(AND(ISNUMBER($P450),ISNUMBER($AL450),$AL450&lt;&gt;0),IF(OR($P450&gt;180,$P450/$AL450*1000&gt;400),"Over ceiling, confirm SKU","Within"),"n/a")</f>
        <v/>
      </c>
      <c r="AO450" s="51" t="n"/>
      <c r="AP450" s="51" t="n"/>
      <c r="AQ450" s="51" t="n"/>
      <c r="AR450" s="34" t="inlineStr">
        <is>
          <t>Recalled, batch confirmed, to confirm</t>
        </is>
      </c>
      <c r="AS450" s="34" t="inlineStr">
        <is>
          <t>BLANK -&gt; requires live Amazon.ca capture</t>
        </is>
      </c>
      <c r="AT450" s="34" t="inlineStr">
        <is>
          <t>Unverified commercial data</t>
        </is>
      </c>
    </row>
    <row r="451" ht="28" customHeight="1">
      <c r="A451" s="34" t="inlineStr">
        <is>
          <t>Lemon Perfect</t>
        </is>
      </c>
      <c r="B451" s="34" t="inlineStr">
        <is>
          <t>Lemon Perfect Cold Pressed Lemon Water | Peach Raspberry | 15 pack 355mL</t>
        </is>
      </c>
      <c r="C451" s="34" t="inlineStr">
        <is>
          <t>3) Functional beverage (still/sparkling)</t>
        </is>
      </c>
      <c r="D451" s="34" t="inlineStr">
        <is>
          <t>355 mL bottle</t>
        </is>
      </c>
      <c r="E451" s="48" t="n">
        <v>15</v>
      </c>
      <c r="F451" s="49" t="n"/>
      <c r="G451" s="50">
        <f>IF(AND(ISNUMBER($F451),ISNUMBER($E451),$E451&lt;&gt;0),$F451/$E451,"")</f>
        <v/>
      </c>
      <c r="H451" s="50">
        <f>IF(AND(ISNUMBER($F451),ISNUMBER($AL451),ISNUMBER($E451),($AL451*$E451)&lt;&gt;0),$F451/($AL451*$E451)*100,"")</f>
        <v/>
      </c>
      <c r="I451" s="51" t="n"/>
      <c r="J451" s="52" t="n"/>
      <c r="K451" s="50">
        <f>IF(AND(ISNUMBER($F451),ISNUMBER($J451)),$F451*(1-$J451),"")</f>
        <v/>
      </c>
      <c r="L451" s="51" t="n"/>
      <c r="M451" s="51" t="n"/>
      <c r="N451" s="50">
        <f>IF(ISNUMBER($F451),($F451-IF(ISNUMBER($AM451),$AM451,0))*(1-IF(ISNUMBER($J451),$J451,0)),"")</f>
        <v/>
      </c>
      <c r="O451" s="34" t="inlineStr">
        <is>
          <t>Peach Raspberry</t>
        </is>
      </c>
      <c r="P451" s="48" t="n">
        <v>0</v>
      </c>
      <c r="Q451" s="48" t="n">
        <v>20</v>
      </c>
      <c r="R451" s="48" t="n">
        <v>70</v>
      </c>
      <c r="S451" s="48" t="n">
        <v>1</v>
      </c>
      <c r="T451" s="48" t="n">
        <v>5</v>
      </c>
      <c r="U451" s="34" t="inlineStr">
        <is>
          <t>Stevia + monk fruit</t>
        </is>
      </c>
      <c r="V451" s="34" t="inlineStr">
        <is>
          <t>Cold pressed lemon, vitamin C, electrolytes, low sugar, organic</t>
        </is>
      </c>
      <c r="W451" s="51" t="n"/>
      <c r="X451" s="51" t="n"/>
      <c r="Y451" s="51" t="n"/>
      <c r="Z451" s="51" t="n"/>
      <c r="AA451" s="34" t="inlineStr">
        <is>
          <t>Low</t>
        </is>
      </c>
      <c r="AB451" s="34" t="inlineStr">
        <is>
          <t>Emerging functional lemon water entrant</t>
        </is>
      </c>
      <c r="AC451" s="34" t="inlineStr">
        <is>
          <t>Organic lemon water with vitamin C and electrolytes</t>
        </is>
      </c>
      <c r="AD451" s="34" t="inlineStr">
        <is>
          <t>Clean lemon water hydration with vitamin C, barely any sugar.</t>
        </is>
      </c>
      <c r="AE451" s="51" t="n"/>
      <c r="AF451" s="53">
        <f>IF(AND(ISNUMBER($P451),ISNUMBER($AL451),$AL451&lt;&gt;0),ROUND($P451/$AL451*100,1),"")</f>
        <v/>
      </c>
      <c r="AG451" s="54">
        <f>IF(AND(ISNUMBER($S451),ISNUMBER($AL451),$AL451&lt;&gt;0),ROUND($S451/$AL451*100,2),"")</f>
        <v/>
      </c>
      <c r="AH451" s="53">
        <f>IF(AND(ISNUMBER($Q451),ISNUMBER($AL451),$AL451&lt;&gt;0),ROUND($Q451/$AL451*100,1),"")</f>
        <v/>
      </c>
      <c r="AI451" s="48">
        <f>IF(ISNUMBER($S451),IF($S451&lt;=1,"Yes","No"),"n/a")</f>
        <v/>
      </c>
      <c r="AJ451" s="48">
        <f>IF(ISNUMBER($S451),ROUND(MAX(0,MIN(100,100-$S451*2.5-IF(ISNUMBER($T451),$T451,0)*0.12+IF($S451&lt;=1,12,0))),0),"")</f>
        <v/>
      </c>
      <c r="AK451" s="48">
        <f>IF(ISNUMBER($Q451),IF($Q451&gt;=100,20,IF($Q451&gt;=30,10,0)),0)+IF(ISNUMBER($R451),IF($R451&gt;=100,20,0),0)+IF(ISNUMBER($P451),IF($P451&gt;=150,20,IF($P451&gt;=50,12,5)),0)+IF(ISNUMBER($S451),IF($S451&lt;=1,15,0),0)</f>
        <v/>
      </c>
      <c r="AL451" s="48" t="n">
        <v>355</v>
      </c>
      <c r="AM451" s="49" t="n"/>
      <c r="AN451" s="48">
        <f>IF(AND(ISNUMBER($P451),ISNUMBER($AL451),$AL451&lt;&gt;0),IF(OR($P451&gt;180,$P451/$AL451*1000&gt;400),"Over ceiling, confirm SKU","Within"),"n/a")</f>
        <v/>
      </c>
      <c r="AO451" s="51" t="n"/>
      <c r="AP451" s="51" t="n"/>
      <c r="AQ451" s="51" t="n"/>
      <c r="AR451" s="34" t="inlineStr">
        <is>
          <t>Recalled, batch confirmed, to confirm</t>
        </is>
      </c>
      <c r="AS451" s="34" t="inlineStr">
        <is>
          <t>BLANK -&gt; requires live Amazon.ca capture</t>
        </is>
      </c>
      <c r="AT451" s="34" t="inlineStr">
        <is>
          <t>Unverified commercial data</t>
        </is>
      </c>
    </row>
    <row r="452" ht="28" customHeight="1">
      <c r="A452" s="34" t="inlineStr">
        <is>
          <t>Lemon Perfect</t>
        </is>
      </c>
      <c r="B452" s="34" t="inlineStr">
        <is>
          <t>Lemon Perfect Cold Pressed Lemon Water | Peach Raspberry | 18 pack 355mL</t>
        </is>
      </c>
      <c r="C452" s="34" t="inlineStr">
        <is>
          <t>3) Functional beverage (still/sparkling)</t>
        </is>
      </c>
      <c r="D452" s="34" t="inlineStr">
        <is>
          <t>355 mL bottle</t>
        </is>
      </c>
      <c r="E452" s="48" t="n">
        <v>18</v>
      </c>
      <c r="F452" s="49" t="n"/>
      <c r="G452" s="50">
        <f>IF(AND(ISNUMBER($F452),ISNUMBER($E452),$E452&lt;&gt;0),$F452/$E452,"")</f>
        <v/>
      </c>
      <c r="H452" s="50">
        <f>IF(AND(ISNUMBER($F452),ISNUMBER($AL452),ISNUMBER($E452),($AL452*$E452)&lt;&gt;0),$F452/($AL452*$E452)*100,"")</f>
        <v/>
      </c>
      <c r="I452" s="51" t="n"/>
      <c r="J452" s="52" t="n"/>
      <c r="K452" s="50">
        <f>IF(AND(ISNUMBER($F452),ISNUMBER($J452)),$F452*(1-$J452),"")</f>
        <v/>
      </c>
      <c r="L452" s="51" t="n"/>
      <c r="M452" s="51" t="n"/>
      <c r="N452" s="50">
        <f>IF(ISNUMBER($F452),($F452-IF(ISNUMBER($AM452),$AM452,0))*(1-IF(ISNUMBER($J452),$J452,0)),"")</f>
        <v/>
      </c>
      <c r="O452" s="34" t="inlineStr">
        <is>
          <t>Peach Raspberry</t>
        </is>
      </c>
      <c r="P452" s="48" t="n">
        <v>0</v>
      </c>
      <c r="Q452" s="48" t="n">
        <v>20</v>
      </c>
      <c r="R452" s="48" t="n">
        <v>70</v>
      </c>
      <c r="S452" s="48" t="n">
        <v>1</v>
      </c>
      <c r="T452" s="48" t="n">
        <v>5</v>
      </c>
      <c r="U452" s="34" t="inlineStr">
        <is>
          <t>Stevia + monk fruit</t>
        </is>
      </c>
      <c r="V452" s="34" t="inlineStr">
        <is>
          <t>Cold pressed lemon, vitamin C, electrolytes, low sugar, organic</t>
        </is>
      </c>
      <c r="W452" s="51" t="n"/>
      <c r="X452" s="51" t="n"/>
      <c r="Y452" s="51" t="n"/>
      <c r="Z452" s="51" t="n"/>
      <c r="AA452" s="34" t="inlineStr">
        <is>
          <t>Low</t>
        </is>
      </c>
      <c r="AB452" s="34" t="inlineStr">
        <is>
          <t>Emerging functional lemon water entrant</t>
        </is>
      </c>
      <c r="AC452" s="34" t="inlineStr">
        <is>
          <t>Organic lemon water with vitamin C and electrolytes</t>
        </is>
      </c>
      <c r="AD452" s="34" t="inlineStr">
        <is>
          <t>Clean lemon water hydration with vitamin C, barely any sugar.</t>
        </is>
      </c>
      <c r="AE452" s="51" t="n"/>
      <c r="AF452" s="53">
        <f>IF(AND(ISNUMBER($P452),ISNUMBER($AL452),$AL452&lt;&gt;0),ROUND($P452/$AL452*100,1),"")</f>
        <v/>
      </c>
      <c r="AG452" s="54">
        <f>IF(AND(ISNUMBER($S452),ISNUMBER($AL452),$AL452&lt;&gt;0),ROUND($S452/$AL452*100,2),"")</f>
        <v/>
      </c>
      <c r="AH452" s="53">
        <f>IF(AND(ISNUMBER($Q452),ISNUMBER($AL452),$AL452&lt;&gt;0),ROUND($Q452/$AL452*100,1),"")</f>
        <v/>
      </c>
      <c r="AI452" s="48">
        <f>IF(ISNUMBER($S452),IF($S452&lt;=1,"Yes","No"),"n/a")</f>
        <v/>
      </c>
      <c r="AJ452" s="48">
        <f>IF(ISNUMBER($S452),ROUND(MAX(0,MIN(100,100-$S452*2.5-IF(ISNUMBER($T452),$T452,0)*0.12+IF($S452&lt;=1,12,0))),0),"")</f>
        <v/>
      </c>
      <c r="AK452" s="48">
        <f>IF(ISNUMBER($Q452),IF($Q452&gt;=100,20,IF($Q452&gt;=30,10,0)),0)+IF(ISNUMBER($R452),IF($R452&gt;=100,20,0),0)+IF(ISNUMBER($P452),IF($P452&gt;=150,20,IF($P452&gt;=50,12,5)),0)+IF(ISNUMBER($S452),IF($S452&lt;=1,15,0),0)</f>
        <v/>
      </c>
      <c r="AL452" s="48" t="n">
        <v>355</v>
      </c>
      <c r="AM452" s="49" t="n"/>
      <c r="AN452" s="48">
        <f>IF(AND(ISNUMBER($P452),ISNUMBER($AL452),$AL452&lt;&gt;0),IF(OR($P452&gt;180,$P452/$AL452*1000&gt;400),"Over ceiling, confirm SKU","Within"),"n/a")</f>
        <v/>
      </c>
      <c r="AO452" s="51" t="n"/>
      <c r="AP452" s="51" t="n"/>
      <c r="AQ452" s="51" t="n"/>
      <c r="AR452" s="34" t="inlineStr">
        <is>
          <t>Recalled, batch confirmed, to confirm</t>
        </is>
      </c>
      <c r="AS452" s="34" t="inlineStr">
        <is>
          <t>BLANK -&gt; requires live Amazon.ca capture</t>
        </is>
      </c>
      <c r="AT452" s="34" t="inlineStr">
        <is>
          <t>Unverified commercial data</t>
        </is>
      </c>
    </row>
    <row r="453" ht="28" customHeight="1">
      <c r="A453" s="34" t="inlineStr">
        <is>
          <t>Lemon Perfect</t>
        </is>
      </c>
      <c r="B453" s="34" t="inlineStr">
        <is>
          <t>Lemon Perfect Cold Pressed Lemon Water | Peach Raspberry | 24 pack 355mL</t>
        </is>
      </c>
      <c r="C453" s="34" t="inlineStr">
        <is>
          <t>3) Functional beverage (still/sparkling)</t>
        </is>
      </c>
      <c r="D453" s="34" t="inlineStr">
        <is>
          <t>355 mL bottle</t>
        </is>
      </c>
      <c r="E453" s="48" t="n">
        <v>24</v>
      </c>
      <c r="F453" s="49" t="n"/>
      <c r="G453" s="50">
        <f>IF(AND(ISNUMBER($F453),ISNUMBER($E453),$E453&lt;&gt;0),$F453/$E453,"")</f>
        <v/>
      </c>
      <c r="H453" s="50">
        <f>IF(AND(ISNUMBER($F453),ISNUMBER($AL453),ISNUMBER($E453),($AL453*$E453)&lt;&gt;0),$F453/($AL453*$E453)*100,"")</f>
        <v/>
      </c>
      <c r="I453" s="51" t="n"/>
      <c r="J453" s="52" t="n"/>
      <c r="K453" s="50">
        <f>IF(AND(ISNUMBER($F453),ISNUMBER($J453)),$F453*(1-$J453),"")</f>
        <v/>
      </c>
      <c r="L453" s="51" t="n"/>
      <c r="M453" s="51" t="n"/>
      <c r="N453" s="50">
        <f>IF(ISNUMBER($F453),($F453-IF(ISNUMBER($AM453),$AM453,0))*(1-IF(ISNUMBER($J453),$J453,0)),"")</f>
        <v/>
      </c>
      <c r="O453" s="34" t="inlineStr">
        <is>
          <t>Peach Raspberry</t>
        </is>
      </c>
      <c r="P453" s="48" t="n">
        <v>0</v>
      </c>
      <c r="Q453" s="48" t="n">
        <v>20</v>
      </c>
      <c r="R453" s="48" t="n">
        <v>70</v>
      </c>
      <c r="S453" s="48" t="n">
        <v>1</v>
      </c>
      <c r="T453" s="48" t="n">
        <v>5</v>
      </c>
      <c r="U453" s="34" t="inlineStr">
        <is>
          <t>Stevia + monk fruit</t>
        </is>
      </c>
      <c r="V453" s="34" t="inlineStr">
        <is>
          <t>Cold pressed lemon, vitamin C, electrolytes, low sugar, organic</t>
        </is>
      </c>
      <c r="W453" s="51" t="n"/>
      <c r="X453" s="51" t="n"/>
      <c r="Y453" s="51" t="n"/>
      <c r="Z453" s="51" t="n"/>
      <c r="AA453" s="34" t="inlineStr">
        <is>
          <t>Low</t>
        </is>
      </c>
      <c r="AB453" s="34" t="inlineStr">
        <is>
          <t>Emerging functional lemon water entrant</t>
        </is>
      </c>
      <c r="AC453" s="34" t="inlineStr">
        <is>
          <t>Organic lemon water with vitamin C and electrolytes</t>
        </is>
      </c>
      <c r="AD453" s="34" t="inlineStr">
        <is>
          <t>Clean lemon water hydration with vitamin C, barely any sugar.</t>
        </is>
      </c>
      <c r="AE453" s="51" t="n"/>
      <c r="AF453" s="53">
        <f>IF(AND(ISNUMBER($P453),ISNUMBER($AL453),$AL453&lt;&gt;0),ROUND($P453/$AL453*100,1),"")</f>
        <v/>
      </c>
      <c r="AG453" s="54">
        <f>IF(AND(ISNUMBER($S453),ISNUMBER($AL453),$AL453&lt;&gt;0),ROUND($S453/$AL453*100,2),"")</f>
        <v/>
      </c>
      <c r="AH453" s="53">
        <f>IF(AND(ISNUMBER($Q453),ISNUMBER($AL453),$AL453&lt;&gt;0),ROUND($Q453/$AL453*100,1),"")</f>
        <v/>
      </c>
      <c r="AI453" s="48">
        <f>IF(ISNUMBER($S453),IF($S453&lt;=1,"Yes","No"),"n/a")</f>
        <v/>
      </c>
      <c r="AJ453" s="48">
        <f>IF(ISNUMBER($S453),ROUND(MAX(0,MIN(100,100-$S453*2.5-IF(ISNUMBER($T453),$T453,0)*0.12+IF($S453&lt;=1,12,0))),0),"")</f>
        <v/>
      </c>
      <c r="AK453" s="48">
        <f>IF(ISNUMBER($Q453),IF($Q453&gt;=100,20,IF($Q453&gt;=30,10,0)),0)+IF(ISNUMBER($R453),IF($R453&gt;=100,20,0),0)+IF(ISNUMBER($P453),IF($P453&gt;=150,20,IF($P453&gt;=50,12,5)),0)+IF(ISNUMBER($S453),IF($S453&lt;=1,15,0),0)</f>
        <v/>
      </c>
      <c r="AL453" s="48" t="n">
        <v>355</v>
      </c>
      <c r="AM453" s="49" t="n"/>
      <c r="AN453" s="48">
        <f>IF(AND(ISNUMBER($P453),ISNUMBER($AL453),$AL453&lt;&gt;0),IF(OR($P453&gt;180,$P453/$AL453*1000&gt;400),"Over ceiling, confirm SKU","Within"),"n/a")</f>
        <v/>
      </c>
      <c r="AO453" s="51" t="n"/>
      <c r="AP453" s="51" t="n"/>
      <c r="AQ453" s="51" t="n"/>
      <c r="AR453" s="34" t="inlineStr">
        <is>
          <t>Recalled, batch confirmed, to confirm</t>
        </is>
      </c>
      <c r="AS453" s="34" t="inlineStr">
        <is>
          <t>BLANK -&gt; requires live Amazon.ca capture</t>
        </is>
      </c>
      <c r="AT453" s="34" t="inlineStr">
        <is>
          <t>Unverified commercial data</t>
        </is>
      </c>
    </row>
    <row r="454" ht="28" customHeight="1">
      <c r="A454" s="34" t="inlineStr">
        <is>
          <t>Lemon Perfect</t>
        </is>
      </c>
      <c r="B454" s="34" t="inlineStr">
        <is>
          <t>Lemon Perfect Cold Pressed Lemon Water | Dragon Fruit Mango | single 355mL</t>
        </is>
      </c>
      <c r="C454" s="34" t="inlineStr">
        <is>
          <t>3) Functional beverage (still/sparkling)</t>
        </is>
      </c>
      <c r="D454" s="34" t="inlineStr">
        <is>
          <t>355 mL bottle</t>
        </is>
      </c>
      <c r="E454" s="48" t="n">
        <v>1</v>
      </c>
      <c r="F454" s="49" t="n"/>
      <c r="G454" s="50">
        <f>IF(AND(ISNUMBER($F454),ISNUMBER($E454),$E454&lt;&gt;0),$F454/$E454,"")</f>
        <v/>
      </c>
      <c r="H454" s="50">
        <f>IF(AND(ISNUMBER($F454),ISNUMBER($AL454),ISNUMBER($E454),($AL454*$E454)&lt;&gt;0),$F454/($AL454*$E454)*100,"")</f>
        <v/>
      </c>
      <c r="I454" s="51" t="n"/>
      <c r="J454" s="52" t="n"/>
      <c r="K454" s="50">
        <f>IF(AND(ISNUMBER($F454),ISNUMBER($J454)),$F454*(1-$J454),"")</f>
        <v/>
      </c>
      <c r="L454" s="51" t="n"/>
      <c r="M454" s="51" t="n"/>
      <c r="N454" s="50">
        <f>IF(ISNUMBER($F454),($F454-IF(ISNUMBER($AM454),$AM454,0))*(1-IF(ISNUMBER($J454),$J454,0)),"")</f>
        <v/>
      </c>
      <c r="O454" s="34" t="inlineStr">
        <is>
          <t>Dragon Fruit Mango</t>
        </is>
      </c>
      <c r="P454" s="48" t="n">
        <v>0</v>
      </c>
      <c r="Q454" s="48" t="n">
        <v>20</v>
      </c>
      <c r="R454" s="48" t="n">
        <v>70</v>
      </c>
      <c r="S454" s="48" t="n">
        <v>1</v>
      </c>
      <c r="T454" s="48" t="n">
        <v>5</v>
      </c>
      <c r="U454" s="34" t="inlineStr">
        <is>
          <t>Stevia + monk fruit</t>
        </is>
      </c>
      <c r="V454" s="34" t="inlineStr">
        <is>
          <t>Cold pressed lemon, vitamin C, electrolytes, low sugar, organic</t>
        </is>
      </c>
      <c r="W454" s="51" t="n"/>
      <c r="X454" s="51" t="n"/>
      <c r="Y454" s="51" t="n"/>
      <c r="Z454" s="51" t="n"/>
      <c r="AA454" s="34" t="inlineStr">
        <is>
          <t>Low</t>
        </is>
      </c>
      <c r="AB454" s="34" t="inlineStr">
        <is>
          <t>Emerging functional lemon water entrant</t>
        </is>
      </c>
      <c r="AC454" s="34" t="inlineStr">
        <is>
          <t>Organic lemon water with vitamin C and electrolytes</t>
        </is>
      </c>
      <c r="AD454" s="34" t="inlineStr">
        <is>
          <t>Clean lemon water hydration with vitamin C, barely any sugar.</t>
        </is>
      </c>
      <c r="AE454" s="51" t="n"/>
      <c r="AF454" s="53">
        <f>IF(AND(ISNUMBER($P454),ISNUMBER($AL454),$AL454&lt;&gt;0),ROUND($P454/$AL454*100,1),"")</f>
        <v/>
      </c>
      <c r="AG454" s="54">
        <f>IF(AND(ISNUMBER($S454),ISNUMBER($AL454),$AL454&lt;&gt;0),ROUND($S454/$AL454*100,2),"")</f>
        <v/>
      </c>
      <c r="AH454" s="53">
        <f>IF(AND(ISNUMBER($Q454),ISNUMBER($AL454),$AL454&lt;&gt;0),ROUND($Q454/$AL454*100,1),"")</f>
        <v/>
      </c>
      <c r="AI454" s="48">
        <f>IF(ISNUMBER($S454),IF($S454&lt;=1,"Yes","No"),"n/a")</f>
        <v/>
      </c>
      <c r="AJ454" s="48">
        <f>IF(ISNUMBER($S454),ROUND(MAX(0,MIN(100,100-$S454*2.5-IF(ISNUMBER($T454),$T454,0)*0.12+IF($S454&lt;=1,12,0))),0),"")</f>
        <v/>
      </c>
      <c r="AK454" s="48">
        <f>IF(ISNUMBER($Q454),IF($Q454&gt;=100,20,IF($Q454&gt;=30,10,0)),0)+IF(ISNUMBER($R454),IF($R454&gt;=100,20,0),0)+IF(ISNUMBER($P454),IF($P454&gt;=150,20,IF($P454&gt;=50,12,5)),0)+IF(ISNUMBER($S454),IF($S454&lt;=1,15,0),0)</f>
        <v/>
      </c>
      <c r="AL454" s="48" t="n">
        <v>355</v>
      </c>
      <c r="AM454" s="49" t="n"/>
      <c r="AN454" s="48">
        <f>IF(AND(ISNUMBER($P454),ISNUMBER($AL454),$AL454&lt;&gt;0),IF(OR($P454&gt;180,$P454/$AL454*1000&gt;400),"Over ceiling, confirm SKU","Within"),"n/a")</f>
        <v/>
      </c>
      <c r="AO454" s="51" t="n"/>
      <c r="AP454" s="51" t="n"/>
      <c r="AQ454" s="51" t="n"/>
      <c r="AR454" s="34" t="inlineStr">
        <is>
          <t>Recalled, batch confirmed, to confirm</t>
        </is>
      </c>
      <c r="AS454" s="34" t="inlineStr">
        <is>
          <t>BLANK -&gt; requires live Amazon.ca capture</t>
        </is>
      </c>
      <c r="AT454" s="34" t="inlineStr">
        <is>
          <t>Unverified commercial data</t>
        </is>
      </c>
    </row>
    <row r="455" ht="28" customHeight="1">
      <c r="A455" s="34" t="inlineStr">
        <is>
          <t>Lemon Perfect</t>
        </is>
      </c>
      <c r="B455" s="34" t="inlineStr">
        <is>
          <t>Lemon Perfect Cold Pressed Lemon Water | Dragon Fruit Mango | 8 pack 355mL</t>
        </is>
      </c>
      <c r="C455" s="34" t="inlineStr">
        <is>
          <t>3) Functional beverage (still/sparkling)</t>
        </is>
      </c>
      <c r="D455" s="34" t="inlineStr">
        <is>
          <t>355 mL bottle</t>
        </is>
      </c>
      <c r="E455" s="48" t="n">
        <v>8</v>
      </c>
      <c r="F455" s="49" t="n"/>
      <c r="G455" s="50">
        <f>IF(AND(ISNUMBER($F455),ISNUMBER($E455),$E455&lt;&gt;0),$F455/$E455,"")</f>
        <v/>
      </c>
      <c r="H455" s="50">
        <f>IF(AND(ISNUMBER($F455),ISNUMBER($AL455),ISNUMBER($E455),($AL455*$E455)&lt;&gt;0),$F455/($AL455*$E455)*100,"")</f>
        <v/>
      </c>
      <c r="I455" s="51" t="n"/>
      <c r="J455" s="52" t="n"/>
      <c r="K455" s="50">
        <f>IF(AND(ISNUMBER($F455),ISNUMBER($J455)),$F455*(1-$J455),"")</f>
        <v/>
      </c>
      <c r="L455" s="51" t="n"/>
      <c r="M455" s="51" t="n"/>
      <c r="N455" s="50">
        <f>IF(ISNUMBER($F455),($F455-IF(ISNUMBER($AM455),$AM455,0))*(1-IF(ISNUMBER($J455),$J455,0)),"")</f>
        <v/>
      </c>
      <c r="O455" s="34" t="inlineStr">
        <is>
          <t>Dragon Fruit Mango</t>
        </is>
      </c>
      <c r="P455" s="48" t="n">
        <v>0</v>
      </c>
      <c r="Q455" s="48" t="n">
        <v>20</v>
      </c>
      <c r="R455" s="48" t="n">
        <v>70</v>
      </c>
      <c r="S455" s="48" t="n">
        <v>1</v>
      </c>
      <c r="T455" s="48" t="n">
        <v>5</v>
      </c>
      <c r="U455" s="34" t="inlineStr">
        <is>
          <t>Stevia + monk fruit</t>
        </is>
      </c>
      <c r="V455" s="34" t="inlineStr">
        <is>
          <t>Cold pressed lemon, vitamin C, electrolytes, low sugar, organic</t>
        </is>
      </c>
      <c r="W455" s="51" t="n"/>
      <c r="X455" s="51" t="n"/>
      <c r="Y455" s="51" t="n"/>
      <c r="Z455" s="51" t="n"/>
      <c r="AA455" s="34" t="inlineStr">
        <is>
          <t>Low</t>
        </is>
      </c>
      <c r="AB455" s="34" t="inlineStr">
        <is>
          <t>Emerging functional lemon water entrant</t>
        </is>
      </c>
      <c r="AC455" s="34" t="inlineStr">
        <is>
          <t>Organic lemon water with vitamin C and electrolytes</t>
        </is>
      </c>
      <c r="AD455" s="34" t="inlineStr">
        <is>
          <t>Clean lemon water hydration with vitamin C, barely any sugar.</t>
        </is>
      </c>
      <c r="AE455" s="51" t="n"/>
      <c r="AF455" s="53">
        <f>IF(AND(ISNUMBER($P455),ISNUMBER($AL455),$AL455&lt;&gt;0),ROUND($P455/$AL455*100,1),"")</f>
        <v/>
      </c>
      <c r="AG455" s="54">
        <f>IF(AND(ISNUMBER($S455),ISNUMBER($AL455),$AL455&lt;&gt;0),ROUND($S455/$AL455*100,2),"")</f>
        <v/>
      </c>
      <c r="AH455" s="53">
        <f>IF(AND(ISNUMBER($Q455),ISNUMBER($AL455),$AL455&lt;&gt;0),ROUND($Q455/$AL455*100,1),"")</f>
        <v/>
      </c>
      <c r="AI455" s="48">
        <f>IF(ISNUMBER($S455),IF($S455&lt;=1,"Yes","No"),"n/a")</f>
        <v/>
      </c>
      <c r="AJ455" s="48">
        <f>IF(ISNUMBER($S455),ROUND(MAX(0,MIN(100,100-$S455*2.5-IF(ISNUMBER($T455),$T455,0)*0.12+IF($S455&lt;=1,12,0))),0),"")</f>
        <v/>
      </c>
      <c r="AK455" s="48">
        <f>IF(ISNUMBER($Q455),IF($Q455&gt;=100,20,IF($Q455&gt;=30,10,0)),0)+IF(ISNUMBER($R455),IF($R455&gt;=100,20,0),0)+IF(ISNUMBER($P455),IF($P455&gt;=150,20,IF($P455&gt;=50,12,5)),0)+IF(ISNUMBER($S455),IF($S455&lt;=1,15,0),0)</f>
        <v/>
      </c>
      <c r="AL455" s="48" t="n">
        <v>355</v>
      </c>
      <c r="AM455" s="49" t="n"/>
      <c r="AN455" s="48">
        <f>IF(AND(ISNUMBER($P455),ISNUMBER($AL455),$AL455&lt;&gt;0),IF(OR($P455&gt;180,$P455/$AL455*1000&gt;400),"Over ceiling, confirm SKU","Within"),"n/a")</f>
        <v/>
      </c>
      <c r="AO455" s="51" t="n"/>
      <c r="AP455" s="51" t="n"/>
      <c r="AQ455" s="51" t="n"/>
      <c r="AR455" s="34" t="inlineStr">
        <is>
          <t>Recalled, batch confirmed, to confirm</t>
        </is>
      </c>
      <c r="AS455" s="34" t="inlineStr">
        <is>
          <t>BLANK -&gt; requires live Amazon.ca capture</t>
        </is>
      </c>
      <c r="AT455" s="34" t="inlineStr">
        <is>
          <t>Unverified commercial data</t>
        </is>
      </c>
    </row>
    <row r="456" ht="28" customHeight="1">
      <c r="A456" s="34" t="inlineStr">
        <is>
          <t>Lemon Perfect</t>
        </is>
      </c>
      <c r="B456" s="34" t="inlineStr">
        <is>
          <t>Lemon Perfect Cold Pressed Lemon Water | Dragon Fruit Mango | 12 pack 355mL</t>
        </is>
      </c>
      <c r="C456" s="34" t="inlineStr">
        <is>
          <t>3) Functional beverage (still/sparkling)</t>
        </is>
      </c>
      <c r="D456" s="34" t="inlineStr">
        <is>
          <t>355 mL bottle</t>
        </is>
      </c>
      <c r="E456" s="48" t="n">
        <v>12</v>
      </c>
      <c r="F456" s="49" t="n"/>
      <c r="G456" s="50">
        <f>IF(AND(ISNUMBER($F456),ISNUMBER($E456),$E456&lt;&gt;0),$F456/$E456,"")</f>
        <v/>
      </c>
      <c r="H456" s="50">
        <f>IF(AND(ISNUMBER($F456),ISNUMBER($AL456),ISNUMBER($E456),($AL456*$E456)&lt;&gt;0),$F456/($AL456*$E456)*100,"")</f>
        <v/>
      </c>
      <c r="I456" s="51" t="n"/>
      <c r="J456" s="52" t="n"/>
      <c r="K456" s="50">
        <f>IF(AND(ISNUMBER($F456),ISNUMBER($J456)),$F456*(1-$J456),"")</f>
        <v/>
      </c>
      <c r="L456" s="51" t="n"/>
      <c r="M456" s="51" t="n"/>
      <c r="N456" s="50">
        <f>IF(ISNUMBER($F456),($F456-IF(ISNUMBER($AM456),$AM456,0))*(1-IF(ISNUMBER($J456),$J456,0)),"")</f>
        <v/>
      </c>
      <c r="O456" s="34" t="inlineStr">
        <is>
          <t>Dragon Fruit Mango</t>
        </is>
      </c>
      <c r="P456" s="48" t="n">
        <v>0</v>
      </c>
      <c r="Q456" s="48" t="n">
        <v>20</v>
      </c>
      <c r="R456" s="48" t="n">
        <v>70</v>
      </c>
      <c r="S456" s="48" t="n">
        <v>1</v>
      </c>
      <c r="T456" s="48" t="n">
        <v>5</v>
      </c>
      <c r="U456" s="34" t="inlineStr">
        <is>
          <t>Stevia + monk fruit</t>
        </is>
      </c>
      <c r="V456" s="34" t="inlineStr">
        <is>
          <t>Cold pressed lemon, vitamin C, electrolytes, low sugar, organic</t>
        </is>
      </c>
      <c r="W456" s="51" t="n"/>
      <c r="X456" s="51" t="n"/>
      <c r="Y456" s="51" t="n"/>
      <c r="Z456" s="51" t="n"/>
      <c r="AA456" s="34" t="inlineStr">
        <is>
          <t>Low</t>
        </is>
      </c>
      <c r="AB456" s="34" t="inlineStr">
        <is>
          <t>Emerging functional lemon water entrant</t>
        </is>
      </c>
      <c r="AC456" s="34" t="inlineStr">
        <is>
          <t>Organic lemon water with vitamin C and electrolytes</t>
        </is>
      </c>
      <c r="AD456" s="34" t="inlineStr">
        <is>
          <t>Clean lemon water hydration with vitamin C, barely any sugar.</t>
        </is>
      </c>
      <c r="AE456" s="51" t="n"/>
      <c r="AF456" s="53">
        <f>IF(AND(ISNUMBER($P456),ISNUMBER($AL456),$AL456&lt;&gt;0),ROUND($P456/$AL456*100,1),"")</f>
        <v/>
      </c>
      <c r="AG456" s="54">
        <f>IF(AND(ISNUMBER($S456),ISNUMBER($AL456),$AL456&lt;&gt;0),ROUND($S456/$AL456*100,2),"")</f>
        <v/>
      </c>
      <c r="AH456" s="53">
        <f>IF(AND(ISNUMBER($Q456),ISNUMBER($AL456),$AL456&lt;&gt;0),ROUND($Q456/$AL456*100,1),"")</f>
        <v/>
      </c>
      <c r="AI456" s="48">
        <f>IF(ISNUMBER($S456),IF($S456&lt;=1,"Yes","No"),"n/a")</f>
        <v/>
      </c>
      <c r="AJ456" s="48">
        <f>IF(ISNUMBER($S456),ROUND(MAX(0,MIN(100,100-$S456*2.5-IF(ISNUMBER($T456),$T456,0)*0.12+IF($S456&lt;=1,12,0))),0),"")</f>
        <v/>
      </c>
      <c r="AK456" s="48">
        <f>IF(ISNUMBER($Q456),IF($Q456&gt;=100,20,IF($Q456&gt;=30,10,0)),0)+IF(ISNUMBER($R456),IF($R456&gt;=100,20,0),0)+IF(ISNUMBER($P456),IF($P456&gt;=150,20,IF($P456&gt;=50,12,5)),0)+IF(ISNUMBER($S456),IF($S456&lt;=1,15,0),0)</f>
        <v/>
      </c>
      <c r="AL456" s="48" t="n">
        <v>355</v>
      </c>
      <c r="AM456" s="49" t="n"/>
      <c r="AN456" s="48">
        <f>IF(AND(ISNUMBER($P456),ISNUMBER($AL456),$AL456&lt;&gt;0),IF(OR($P456&gt;180,$P456/$AL456*1000&gt;400),"Over ceiling, confirm SKU","Within"),"n/a")</f>
        <v/>
      </c>
      <c r="AO456" s="51" t="n"/>
      <c r="AP456" s="51" t="n"/>
      <c r="AQ456" s="51" t="n"/>
      <c r="AR456" s="34" t="inlineStr">
        <is>
          <t>Recalled, batch confirmed, to confirm</t>
        </is>
      </c>
      <c r="AS456" s="34" t="inlineStr">
        <is>
          <t>BLANK -&gt; requires live Amazon.ca capture</t>
        </is>
      </c>
      <c r="AT456" s="34" t="inlineStr">
        <is>
          <t>Unverified commercial data</t>
        </is>
      </c>
    </row>
    <row r="457" ht="28" customHeight="1">
      <c r="A457" s="34" t="inlineStr">
        <is>
          <t>Lemon Perfect</t>
        </is>
      </c>
      <c r="B457" s="34" t="inlineStr">
        <is>
          <t>Lemon Perfect Cold Pressed Lemon Water | Dragon Fruit Mango | 15 pack 355mL</t>
        </is>
      </c>
      <c r="C457" s="34" t="inlineStr">
        <is>
          <t>3) Functional beverage (still/sparkling)</t>
        </is>
      </c>
      <c r="D457" s="34" t="inlineStr">
        <is>
          <t>355 mL bottle</t>
        </is>
      </c>
      <c r="E457" s="48" t="n">
        <v>15</v>
      </c>
      <c r="F457" s="49" t="n"/>
      <c r="G457" s="50">
        <f>IF(AND(ISNUMBER($F457),ISNUMBER($E457),$E457&lt;&gt;0),$F457/$E457,"")</f>
        <v/>
      </c>
      <c r="H457" s="50">
        <f>IF(AND(ISNUMBER($F457),ISNUMBER($AL457),ISNUMBER($E457),($AL457*$E457)&lt;&gt;0),$F457/($AL457*$E457)*100,"")</f>
        <v/>
      </c>
      <c r="I457" s="51" t="n"/>
      <c r="J457" s="52" t="n"/>
      <c r="K457" s="50">
        <f>IF(AND(ISNUMBER($F457),ISNUMBER($J457)),$F457*(1-$J457),"")</f>
        <v/>
      </c>
      <c r="L457" s="51" t="n"/>
      <c r="M457" s="51" t="n"/>
      <c r="N457" s="50">
        <f>IF(ISNUMBER($F457),($F457-IF(ISNUMBER($AM457),$AM457,0))*(1-IF(ISNUMBER($J457),$J457,0)),"")</f>
        <v/>
      </c>
      <c r="O457" s="34" t="inlineStr">
        <is>
          <t>Dragon Fruit Mango</t>
        </is>
      </c>
      <c r="P457" s="48" t="n">
        <v>0</v>
      </c>
      <c r="Q457" s="48" t="n">
        <v>20</v>
      </c>
      <c r="R457" s="48" t="n">
        <v>70</v>
      </c>
      <c r="S457" s="48" t="n">
        <v>1</v>
      </c>
      <c r="T457" s="48" t="n">
        <v>5</v>
      </c>
      <c r="U457" s="34" t="inlineStr">
        <is>
          <t>Stevia + monk fruit</t>
        </is>
      </c>
      <c r="V457" s="34" t="inlineStr">
        <is>
          <t>Cold pressed lemon, vitamin C, electrolytes, low sugar, organic</t>
        </is>
      </c>
      <c r="W457" s="51" t="n"/>
      <c r="X457" s="51" t="n"/>
      <c r="Y457" s="51" t="n"/>
      <c r="Z457" s="51" t="n"/>
      <c r="AA457" s="34" t="inlineStr">
        <is>
          <t>Low</t>
        </is>
      </c>
      <c r="AB457" s="34" t="inlineStr">
        <is>
          <t>Emerging functional lemon water entrant</t>
        </is>
      </c>
      <c r="AC457" s="34" t="inlineStr">
        <is>
          <t>Organic lemon water with vitamin C and electrolytes</t>
        </is>
      </c>
      <c r="AD457" s="34" t="inlineStr">
        <is>
          <t>Clean lemon water hydration with vitamin C, barely any sugar.</t>
        </is>
      </c>
      <c r="AE457" s="51" t="n"/>
      <c r="AF457" s="53">
        <f>IF(AND(ISNUMBER($P457),ISNUMBER($AL457),$AL457&lt;&gt;0),ROUND($P457/$AL457*100,1),"")</f>
        <v/>
      </c>
      <c r="AG457" s="54">
        <f>IF(AND(ISNUMBER($S457),ISNUMBER($AL457),$AL457&lt;&gt;0),ROUND($S457/$AL457*100,2),"")</f>
        <v/>
      </c>
      <c r="AH457" s="53">
        <f>IF(AND(ISNUMBER($Q457),ISNUMBER($AL457),$AL457&lt;&gt;0),ROUND($Q457/$AL457*100,1),"")</f>
        <v/>
      </c>
      <c r="AI457" s="48">
        <f>IF(ISNUMBER($S457),IF($S457&lt;=1,"Yes","No"),"n/a")</f>
        <v/>
      </c>
      <c r="AJ457" s="48">
        <f>IF(ISNUMBER($S457),ROUND(MAX(0,MIN(100,100-$S457*2.5-IF(ISNUMBER($T457),$T457,0)*0.12+IF($S457&lt;=1,12,0))),0),"")</f>
        <v/>
      </c>
      <c r="AK457" s="48">
        <f>IF(ISNUMBER($Q457),IF($Q457&gt;=100,20,IF($Q457&gt;=30,10,0)),0)+IF(ISNUMBER($R457),IF($R457&gt;=100,20,0),0)+IF(ISNUMBER($P457),IF($P457&gt;=150,20,IF($P457&gt;=50,12,5)),0)+IF(ISNUMBER($S457),IF($S457&lt;=1,15,0),0)</f>
        <v/>
      </c>
      <c r="AL457" s="48" t="n">
        <v>355</v>
      </c>
      <c r="AM457" s="49" t="n"/>
      <c r="AN457" s="48">
        <f>IF(AND(ISNUMBER($P457),ISNUMBER($AL457),$AL457&lt;&gt;0),IF(OR($P457&gt;180,$P457/$AL457*1000&gt;400),"Over ceiling, confirm SKU","Within"),"n/a")</f>
        <v/>
      </c>
      <c r="AO457" s="51" t="n"/>
      <c r="AP457" s="51" t="n"/>
      <c r="AQ457" s="51" t="n"/>
      <c r="AR457" s="34" t="inlineStr">
        <is>
          <t>Recalled, batch confirmed, to confirm</t>
        </is>
      </c>
      <c r="AS457" s="34" t="inlineStr">
        <is>
          <t>BLANK -&gt; requires live Amazon.ca capture</t>
        </is>
      </c>
      <c r="AT457" s="34" t="inlineStr">
        <is>
          <t>Unverified commercial data</t>
        </is>
      </c>
    </row>
    <row r="458" ht="28" customHeight="1">
      <c r="A458" s="34" t="inlineStr">
        <is>
          <t>Lemon Perfect</t>
        </is>
      </c>
      <c r="B458" s="34" t="inlineStr">
        <is>
          <t>Lemon Perfect Cold Pressed Lemon Water | Dragon Fruit Mango | 18 pack 355mL</t>
        </is>
      </c>
      <c r="C458" s="34" t="inlineStr">
        <is>
          <t>3) Functional beverage (still/sparkling)</t>
        </is>
      </c>
      <c r="D458" s="34" t="inlineStr">
        <is>
          <t>355 mL bottle</t>
        </is>
      </c>
      <c r="E458" s="48" t="n">
        <v>18</v>
      </c>
      <c r="F458" s="49" t="n"/>
      <c r="G458" s="50">
        <f>IF(AND(ISNUMBER($F458),ISNUMBER($E458),$E458&lt;&gt;0),$F458/$E458,"")</f>
        <v/>
      </c>
      <c r="H458" s="50">
        <f>IF(AND(ISNUMBER($F458),ISNUMBER($AL458),ISNUMBER($E458),($AL458*$E458)&lt;&gt;0),$F458/($AL458*$E458)*100,"")</f>
        <v/>
      </c>
      <c r="I458" s="51" t="n"/>
      <c r="J458" s="52" t="n"/>
      <c r="K458" s="50">
        <f>IF(AND(ISNUMBER($F458),ISNUMBER($J458)),$F458*(1-$J458),"")</f>
        <v/>
      </c>
      <c r="L458" s="51" t="n"/>
      <c r="M458" s="51" t="n"/>
      <c r="N458" s="50">
        <f>IF(ISNUMBER($F458),($F458-IF(ISNUMBER($AM458),$AM458,0))*(1-IF(ISNUMBER($J458),$J458,0)),"")</f>
        <v/>
      </c>
      <c r="O458" s="34" t="inlineStr">
        <is>
          <t>Dragon Fruit Mango</t>
        </is>
      </c>
      <c r="P458" s="48" t="n">
        <v>0</v>
      </c>
      <c r="Q458" s="48" t="n">
        <v>20</v>
      </c>
      <c r="R458" s="48" t="n">
        <v>70</v>
      </c>
      <c r="S458" s="48" t="n">
        <v>1</v>
      </c>
      <c r="T458" s="48" t="n">
        <v>5</v>
      </c>
      <c r="U458" s="34" t="inlineStr">
        <is>
          <t>Stevia + monk fruit</t>
        </is>
      </c>
      <c r="V458" s="34" t="inlineStr">
        <is>
          <t>Cold pressed lemon, vitamin C, electrolytes, low sugar, organic</t>
        </is>
      </c>
      <c r="W458" s="51" t="n"/>
      <c r="X458" s="51" t="n"/>
      <c r="Y458" s="51" t="n"/>
      <c r="Z458" s="51" t="n"/>
      <c r="AA458" s="34" t="inlineStr">
        <is>
          <t>Low</t>
        </is>
      </c>
      <c r="AB458" s="34" t="inlineStr">
        <is>
          <t>Emerging functional lemon water entrant</t>
        </is>
      </c>
      <c r="AC458" s="34" t="inlineStr">
        <is>
          <t>Organic lemon water with vitamin C and electrolytes</t>
        </is>
      </c>
      <c r="AD458" s="34" t="inlineStr">
        <is>
          <t>Clean lemon water hydration with vitamin C, barely any sugar.</t>
        </is>
      </c>
      <c r="AE458" s="51" t="n"/>
      <c r="AF458" s="53">
        <f>IF(AND(ISNUMBER($P458),ISNUMBER($AL458),$AL458&lt;&gt;0),ROUND($P458/$AL458*100,1),"")</f>
        <v/>
      </c>
      <c r="AG458" s="54">
        <f>IF(AND(ISNUMBER($S458),ISNUMBER($AL458),$AL458&lt;&gt;0),ROUND($S458/$AL458*100,2),"")</f>
        <v/>
      </c>
      <c r="AH458" s="53">
        <f>IF(AND(ISNUMBER($Q458),ISNUMBER($AL458),$AL458&lt;&gt;0),ROUND($Q458/$AL458*100,1),"")</f>
        <v/>
      </c>
      <c r="AI458" s="48">
        <f>IF(ISNUMBER($S458),IF($S458&lt;=1,"Yes","No"),"n/a")</f>
        <v/>
      </c>
      <c r="AJ458" s="48">
        <f>IF(ISNUMBER($S458),ROUND(MAX(0,MIN(100,100-$S458*2.5-IF(ISNUMBER($T458),$T458,0)*0.12+IF($S458&lt;=1,12,0))),0),"")</f>
        <v/>
      </c>
      <c r="AK458" s="48">
        <f>IF(ISNUMBER($Q458),IF($Q458&gt;=100,20,IF($Q458&gt;=30,10,0)),0)+IF(ISNUMBER($R458),IF($R458&gt;=100,20,0),0)+IF(ISNUMBER($P458),IF($P458&gt;=150,20,IF($P458&gt;=50,12,5)),0)+IF(ISNUMBER($S458),IF($S458&lt;=1,15,0),0)</f>
        <v/>
      </c>
      <c r="AL458" s="48" t="n">
        <v>355</v>
      </c>
      <c r="AM458" s="49" t="n"/>
      <c r="AN458" s="48">
        <f>IF(AND(ISNUMBER($P458),ISNUMBER($AL458),$AL458&lt;&gt;0),IF(OR($P458&gt;180,$P458/$AL458*1000&gt;400),"Over ceiling, confirm SKU","Within"),"n/a")</f>
        <v/>
      </c>
      <c r="AO458" s="51" t="n"/>
      <c r="AP458" s="51" t="n"/>
      <c r="AQ458" s="51" t="n"/>
      <c r="AR458" s="34" t="inlineStr">
        <is>
          <t>Recalled, batch confirmed, to confirm</t>
        </is>
      </c>
      <c r="AS458" s="34" t="inlineStr">
        <is>
          <t>BLANK -&gt; requires live Amazon.ca capture</t>
        </is>
      </c>
      <c r="AT458" s="34" t="inlineStr">
        <is>
          <t>Unverified commercial data</t>
        </is>
      </c>
    </row>
    <row r="459" ht="28" customHeight="1">
      <c r="A459" s="34" t="inlineStr">
        <is>
          <t>Lemon Perfect</t>
        </is>
      </c>
      <c r="B459" s="34" t="inlineStr">
        <is>
          <t>Lemon Perfect Cold Pressed Lemon Water | Dragon Fruit Mango | 24 pack 355mL</t>
        </is>
      </c>
      <c r="C459" s="34" t="inlineStr">
        <is>
          <t>3) Functional beverage (still/sparkling)</t>
        </is>
      </c>
      <c r="D459" s="34" t="inlineStr">
        <is>
          <t>355 mL bottle</t>
        </is>
      </c>
      <c r="E459" s="48" t="n">
        <v>24</v>
      </c>
      <c r="F459" s="49" t="n"/>
      <c r="G459" s="50">
        <f>IF(AND(ISNUMBER($F459),ISNUMBER($E459),$E459&lt;&gt;0),$F459/$E459,"")</f>
        <v/>
      </c>
      <c r="H459" s="50">
        <f>IF(AND(ISNUMBER($F459),ISNUMBER($AL459),ISNUMBER($E459),($AL459*$E459)&lt;&gt;0),$F459/($AL459*$E459)*100,"")</f>
        <v/>
      </c>
      <c r="I459" s="51" t="n"/>
      <c r="J459" s="52" t="n"/>
      <c r="K459" s="50">
        <f>IF(AND(ISNUMBER($F459),ISNUMBER($J459)),$F459*(1-$J459),"")</f>
        <v/>
      </c>
      <c r="L459" s="51" t="n"/>
      <c r="M459" s="51" t="n"/>
      <c r="N459" s="50">
        <f>IF(ISNUMBER($F459),($F459-IF(ISNUMBER($AM459),$AM459,0))*(1-IF(ISNUMBER($J459),$J459,0)),"")</f>
        <v/>
      </c>
      <c r="O459" s="34" t="inlineStr">
        <is>
          <t>Dragon Fruit Mango</t>
        </is>
      </c>
      <c r="P459" s="48" t="n">
        <v>0</v>
      </c>
      <c r="Q459" s="48" t="n">
        <v>20</v>
      </c>
      <c r="R459" s="48" t="n">
        <v>70</v>
      </c>
      <c r="S459" s="48" t="n">
        <v>1</v>
      </c>
      <c r="T459" s="48" t="n">
        <v>5</v>
      </c>
      <c r="U459" s="34" t="inlineStr">
        <is>
          <t>Stevia + monk fruit</t>
        </is>
      </c>
      <c r="V459" s="34" t="inlineStr">
        <is>
          <t>Cold pressed lemon, vitamin C, electrolytes, low sugar, organic</t>
        </is>
      </c>
      <c r="W459" s="51" t="n"/>
      <c r="X459" s="51" t="n"/>
      <c r="Y459" s="51" t="n"/>
      <c r="Z459" s="51" t="n"/>
      <c r="AA459" s="34" t="inlineStr">
        <is>
          <t>Low</t>
        </is>
      </c>
      <c r="AB459" s="34" t="inlineStr">
        <is>
          <t>Emerging functional lemon water entrant</t>
        </is>
      </c>
      <c r="AC459" s="34" t="inlineStr">
        <is>
          <t>Organic lemon water with vitamin C and electrolytes</t>
        </is>
      </c>
      <c r="AD459" s="34" t="inlineStr">
        <is>
          <t>Clean lemon water hydration with vitamin C, barely any sugar.</t>
        </is>
      </c>
      <c r="AE459" s="51" t="n"/>
      <c r="AF459" s="53">
        <f>IF(AND(ISNUMBER($P459),ISNUMBER($AL459),$AL459&lt;&gt;0),ROUND($P459/$AL459*100,1),"")</f>
        <v/>
      </c>
      <c r="AG459" s="54">
        <f>IF(AND(ISNUMBER($S459),ISNUMBER($AL459),$AL459&lt;&gt;0),ROUND($S459/$AL459*100,2),"")</f>
        <v/>
      </c>
      <c r="AH459" s="53">
        <f>IF(AND(ISNUMBER($Q459),ISNUMBER($AL459),$AL459&lt;&gt;0),ROUND($Q459/$AL459*100,1),"")</f>
        <v/>
      </c>
      <c r="AI459" s="48">
        <f>IF(ISNUMBER($S459),IF($S459&lt;=1,"Yes","No"),"n/a")</f>
        <v/>
      </c>
      <c r="AJ459" s="48">
        <f>IF(ISNUMBER($S459),ROUND(MAX(0,MIN(100,100-$S459*2.5-IF(ISNUMBER($T459),$T459,0)*0.12+IF($S459&lt;=1,12,0))),0),"")</f>
        <v/>
      </c>
      <c r="AK459" s="48">
        <f>IF(ISNUMBER($Q459),IF($Q459&gt;=100,20,IF($Q459&gt;=30,10,0)),0)+IF(ISNUMBER($R459),IF($R459&gt;=100,20,0),0)+IF(ISNUMBER($P459),IF($P459&gt;=150,20,IF($P459&gt;=50,12,5)),0)+IF(ISNUMBER($S459),IF($S459&lt;=1,15,0),0)</f>
        <v/>
      </c>
      <c r="AL459" s="48" t="n">
        <v>355</v>
      </c>
      <c r="AM459" s="49" t="n"/>
      <c r="AN459" s="48">
        <f>IF(AND(ISNUMBER($P459),ISNUMBER($AL459),$AL459&lt;&gt;0),IF(OR($P459&gt;180,$P459/$AL459*1000&gt;400),"Over ceiling, confirm SKU","Within"),"n/a")</f>
        <v/>
      </c>
      <c r="AO459" s="51" t="n"/>
      <c r="AP459" s="51" t="n"/>
      <c r="AQ459" s="51" t="n"/>
      <c r="AR459" s="34" t="inlineStr">
        <is>
          <t>Recalled, batch confirmed, to confirm</t>
        </is>
      </c>
      <c r="AS459" s="34" t="inlineStr">
        <is>
          <t>BLANK -&gt; requires live Amazon.ca capture</t>
        </is>
      </c>
      <c r="AT459" s="34" t="inlineStr">
        <is>
          <t>Unverified commercial data</t>
        </is>
      </c>
    </row>
    <row r="460" ht="28" customHeight="1">
      <c r="A460" s="34" t="inlineStr">
        <is>
          <t>Lemon Perfect</t>
        </is>
      </c>
      <c r="B460" s="34" t="inlineStr">
        <is>
          <t>Lemon Perfect Cold Pressed Lemon Water | Blueberry Acai | single 355mL</t>
        </is>
      </c>
      <c r="C460" s="34" t="inlineStr">
        <is>
          <t>3) Functional beverage (still/sparkling)</t>
        </is>
      </c>
      <c r="D460" s="34" t="inlineStr">
        <is>
          <t>355 mL bottle</t>
        </is>
      </c>
      <c r="E460" s="48" t="n">
        <v>1</v>
      </c>
      <c r="F460" s="49" t="n"/>
      <c r="G460" s="50">
        <f>IF(AND(ISNUMBER($F460),ISNUMBER($E460),$E460&lt;&gt;0),$F460/$E460,"")</f>
        <v/>
      </c>
      <c r="H460" s="50">
        <f>IF(AND(ISNUMBER($F460),ISNUMBER($AL460),ISNUMBER($E460),($AL460*$E460)&lt;&gt;0),$F460/($AL460*$E460)*100,"")</f>
        <v/>
      </c>
      <c r="I460" s="51" t="n"/>
      <c r="J460" s="52" t="n"/>
      <c r="K460" s="50">
        <f>IF(AND(ISNUMBER($F460),ISNUMBER($J460)),$F460*(1-$J460),"")</f>
        <v/>
      </c>
      <c r="L460" s="51" t="n"/>
      <c r="M460" s="51" t="n"/>
      <c r="N460" s="50">
        <f>IF(ISNUMBER($F460),($F460-IF(ISNUMBER($AM460),$AM460,0))*(1-IF(ISNUMBER($J460),$J460,0)),"")</f>
        <v/>
      </c>
      <c r="O460" s="34" t="inlineStr">
        <is>
          <t>Blueberry Acai</t>
        </is>
      </c>
      <c r="P460" s="48" t="n">
        <v>0</v>
      </c>
      <c r="Q460" s="48" t="n">
        <v>20</v>
      </c>
      <c r="R460" s="48" t="n">
        <v>70</v>
      </c>
      <c r="S460" s="48" t="n">
        <v>1</v>
      </c>
      <c r="T460" s="48" t="n">
        <v>5</v>
      </c>
      <c r="U460" s="34" t="inlineStr">
        <is>
          <t>Stevia + monk fruit</t>
        </is>
      </c>
      <c r="V460" s="34" t="inlineStr">
        <is>
          <t>Cold pressed lemon, vitamin C, electrolytes, low sugar, organic</t>
        </is>
      </c>
      <c r="W460" s="51" t="n"/>
      <c r="X460" s="51" t="n"/>
      <c r="Y460" s="51" t="n"/>
      <c r="Z460" s="51" t="n"/>
      <c r="AA460" s="34" t="inlineStr">
        <is>
          <t>Low</t>
        </is>
      </c>
      <c r="AB460" s="34" t="inlineStr">
        <is>
          <t>Emerging functional lemon water entrant</t>
        </is>
      </c>
      <c r="AC460" s="34" t="inlineStr">
        <is>
          <t>Organic lemon water with vitamin C and electrolytes</t>
        </is>
      </c>
      <c r="AD460" s="34" t="inlineStr">
        <is>
          <t>Clean lemon water hydration with vitamin C, barely any sugar.</t>
        </is>
      </c>
      <c r="AE460" s="51" t="n"/>
      <c r="AF460" s="53">
        <f>IF(AND(ISNUMBER($P460),ISNUMBER($AL460),$AL460&lt;&gt;0),ROUND($P460/$AL460*100,1),"")</f>
        <v/>
      </c>
      <c r="AG460" s="54">
        <f>IF(AND(ISNUMBER($S460),ISNUMBER($AL460),$AL460&lt;&gt;0),ROUND($S460/$AL460*100,2),"")</f>
        <v/>
      </c>
      <c r="AH460" s="53">
        <f>IF(AND(ISNUMBER($Q460),ISNUMBER($AL460),$AL460&lt;&gt;0),ROUND($Q460/$AL460*100,1),"")</f>
        <v/>
      </c>
      <c r="AI460" s="48">
        <f>IF(ISNUMBER($S460),IF($S460&lt;=1,"Yes","No"),"n/a")</f>
        <v/>
      </c>
      <c r="AJ460" s="48">
        <f>IF(ISNUMBER($S460),ROUND(MAX(0,MIN(100,100-$S460*2.5-IF(ISNUMBER($T460),$T460,0)*0.12+IF($S460&lt;=1,12,0))),0),"")</f>
        <v/>
      </c>
      <c r="AK460" s="48">
        <f>IF(ISNUMBER($Q460),IF($Q460&gt;=100,20,IF($Q460&gt;=30,10,0)),0)+IF(ISNUMBER($R460),IF($R460&gt;=100,20,0),0)+IF(ISNUMBER($P460),IF($P460&gt;=150,20,IF($P460&gt;=50,12,5)),0)+IF(ISNUMBER($S460),IF($S460&lt;=1,15,0),0)</f>
        <v/>
      </c>
      <c r="AL460" s="48" t="n">
        <v>355</v>
      </c>
      <c r="AM460" s="49" t="n"/>
      <c r="AN460" s="48">
        <f>IF(AND(ISNUMBER($P460),ISNUMBER($AL460),$AL460&lt;&gt;0),IF(OR($P460&gt;180,$P460/$AL460*1000&gt;400),"Over ceiling, confirm SKU","Within"),"n/a")</f>
        <v/>
      </c>
      <c r="AO460" s="51" t="n"/>
      <c r="AP460" s="51" t="n"/>
      <c r="AQ460" s="51" t="n"/>
      <c r="AR460" s="34" t="inlineStr">
        <is>
          <t>Recalled, batch confirmed, to confirm</t>
        </is>
      </c>
      <c r="AS460" s="34" t="inlineStr">
        <is>
          <t>BLANK -&gt; requires live Amazon.ca capture</t>
        </is>
      </c>
      <c r="AT460" s="34" t="inlineStr">
        <is>
          <t>Unverified commercial data</t>
        </is>
      </c>
    </row>
    <row r="461" ht="28" customHeight="1">
      <c r="A461" s="34" t="inlineStr">
        <is>
          <t>Lemon Perfect</t>
        </is>
      </c>
      <c r="B461" s="34" t="inlineStr">
        <is>
          <t>Lemon Perfect Cold Pressed Lemon Water | Blueberry Acai | 8 pack 355mL</t>
        </is>
      </c>
      <c r="C461" s="34" t="inlineStr">
        <is>
          <t>3) Functional beverage (still/sparkling)</t>
        </is>
      </c>
      <c r="D461" s="34" t="inlineStr">
        <is>
          <t>355 mL bottle</t>
        </is>
      </c>
      <c r="E461" s="48" t="n">
        <v>8</v>
      </c>
      <c r="F461" s="49" t="n"/>
      <c r="G461" s="50">
        <f>IF(AND(ISNUMBER($F461),ISNUMBER($E461),$E461&lt;&gt;0),$F461/$E461,"")</f>
        <v/>
      </c>
      <c r="H461" s="50">
        <f>IF(AND(ISNUMBER($F461),ISNUMBER($AL461),ISNUMBER($E461),($AL461*$E461)&lt;&gt;0),$F461/($AL461*$E461)*100,"")</f>
        <v/>
      </c>
      <c r="I461" s="51" t="n"/>
      <c r="J461" s="52" t="n"/>
      <c r="K461" s="50">
        <f>IF(AND(ISNUMBER($F461),ISNUMBER($J461)),$F461*(1-$J461),"")</f>
        <v/>
      </c>
      <c r="L461" s="51" t="n"/>
      <c r="M461" s="51" t="n"/>
      <c r="N461" s="50">
        <f>IF(ISNUMBER($F461),($F461-IF(ISNUMBER($AM461),$AM461,0))*(1-IF(ISNUMBER($J461),$J461,0)),"")</f>
        <v/>
      </c>
      <c r="O461" s="34" t="inlineStr">
        <is>
          <t>Blueberry Acai</t>
        </is>
      </c>
      <c r="P461" s="48" t="n">
        <v>0</v>
      </c>
      <c r="Q461" s="48" t="n">
        <v>20</v>
      </c>
      <c r="R461" s="48" t="n">
        <v>70</v>
      </c>
      <c r="S461" s="48" t="n">
        <v>1</v>
      </c>
      <c r="T461" s="48" t="n">
        <v>5</v>
      </c>
      <c r="U461" s="34" t="inlineStr">
        <is>
          <t>Stevia + monk fruit</t>
        </is>
      </c>
      <c r="V461" s="34" t="inlineStr">
        <is>
          <t>Cold pressed lemon, vitamin C, electrolytes, low sugar, organic</t>
        </is>
      </c>
      <c r="W461" s="51" t="n"/>
      <c r="X461" s="51" t="n"/>
      <c r="Y461" s="51" t="n"/>
      <c r="Z461" s="51" t="n"/>
      <c r="AA461" s="34" t="inlineStr">
        <is>
          <t>Low</t>
        </is>
      </c>
      <c r="AB461" s="34" t="inlineStr">
        <is>
          <t>Emerging functional lemon water entrant</t>
        </is>
      </c>
      <c r="AC461" s="34" t="inlineStr">
        <is>
          <t>Organic lemon water with vitamin C and electrolytes</t>
        </is>
      </c>
      <c r="AD461" s="34" t="inlineStr">
        <is>
          <t>Clean lemon water hydration with vitamin C, barely any sugar.</t>
        </is>
      </c>
      <c r="AE461" s="51" t="n"/>
      <c r="AF461" s="53">
        <f>IF(AND(ISNUMBER($P461),ISNUMBER($AL461),$AL461&lt;&gt;0),ROUND($P461/$AL461*100,1),"")</f>
        <v/>
      </c>
      <c r="AG461" s="54">
        <f>IF(AND(ISNUMBER($S461),ISNUMBER($AL461),$AL461&lt;&gt;0),ROUND($S461/$AL461*100,2),"")</f>
        <v/>
      </c>
      <c r="AH461" s="53">
        <f>IF(AND(ISNUMBER($Q461),ISNUMBER($AL461),$AL461&lt;&gt;0),ROUND($Q461/$AL461*100,1),"")</f>
        <v/>
      </c>
      <c r="AI461" s="48">
        <f>IF(ISNUMBER($S461),IF($S461&lt;=1,"Yes","No"),"n/a")</f>
        <v/>
      </c>
      <c r="AJ461" s="48">
        <f>IF(ISNUMBER($S461),ROUND(MAX(0,MIN(100,100-$S461*2.5-IF(ISNUMBER($T461),$T461,0)*0.12+IF($S461&lt;=1,12,0))),0),"")</f>
        <v/>
      </c>
      <c r="AK461" s="48">
        <f>IF(ISNUMBER($Q461),IF($Q461&gt;=100,20,IF($Q461&gt;=30,10,0)),0)+IF(ISNUMBER($R461),IF($R461&gt;=100,20,0),0)+IF(ISNUMBER($P461),IF($P461&gt;=150,20,IF($P461&gt;=50,12,5)),0)+IF(ISNUMBER($S461),IF($S461&lt;=1,15,0),0)</f>
        <v/>
      </c>
      <c r="AL461" s="48" t="n">
        <v>355</v>
      </c>
      <c r="AM461" s="49" t="n"/>
      <c r="AN461" s="48">
        <f>IF(AND(ISNUMBER($P461),ISNUMBER($AL461),$AL461&lt;&gt;0),IF(OR($P461&gt;180,$P461/$AL461*1000&gt;400),"Over ceiling, confirm SKU","Within"),"n/a")</f>
        <v/>
      </c>
      <c r="AO461" s="51" t="n"/>
      <c r="AP461" s="51" t="n"/>
      <c r="AQ461" s="51" t="n"/>
      <c r="AR461" s="34" t="inlineStr">
        <is>
          <t>Recalled, batch confirmed, to confirm</t>
        </is>
      </c>
      <c r="AS461" s="34" t="inlineStr">
        <is>
          <t>BLANK -&gt; requires live Amazon.ca capture</t>
        </is>
      </c>
      <c r="AT461" s="34" t="inlineStr">
        <is>
          <t>Unverified commercial data</t>
        </is>
      </c>
    </row>
    <row r="462" ht="28" customHeight="1">
      <c r="A462" s="34" t="inlineStr">
        <is>
          <t>Lemon Perfect</t>
        </is>
      </c>
      <c r="B462" s="34" t="inlineStr">
        <is>
          <t>Lemon Perfect Cold Pressed Lemon Water | Blueberry Acai | 12 pack 355mL</t>
        </is>
      </c>
      <c r="C462" s="34" t="inlineStr">
        <is>
          <t>3) Functional beverage (still/sparkling)</t>
        </is>
      </c>
      <c r="D462" s="34" t="inlineStr">
        <is>
          <t>355 mL bottle</t>
        </is>
      </c>
      <c r="E462" s="48" t="n">
        <v>12</v>
      </c>
      <c r="F462" s="49" t="n"/>
      <c r="G462" s="50">
        <f>IF(AND(ISNUMBER($F462),ISNUMBER($E462),$E462&lt;&gt;0),$F462/$E462,"")</f>
        <v/>
      </c>
      <c r="H462" s="50">
        <f>IF(AND(ISNUMBER($F462),ISNUMBER($AL462),ISNUMBER($E462),($AL462*$E462)&lt;&gt;0),$F462/($AL462*$E462)*100,"")</f>
        <v/>
      </c>
      <c r="I462" s="51" t="n"/>
      <c r="J462" s="52" t="n"/>
      <c r="K462" s="50">
        <f>IF(AND(ISNUMBER($F462),ISNUMBER($J462)),$F462*(1-$J462),"")</f>
        <v/>
      </c>
      <c r="L462" s="51" t="n"/>
      <c r="M462" s="51" t="n"/>
      <c r="N462" s="50">
        <f>IF(ISNUMBER($F462),($F462-IF(ISNUMBER($AM462),$AM462,0))*(1-IF(ISNUMBER($J462),$J462,0)),"")</f>
        <v/>
      </c>
      <c r="O462" s="34" t="inlineStr">
        <is>
          <t>Blueberry Acai</t>
        </is>
      </c>
      <c r="P462" s="48" t="n">
        <v>0</v>
      </c>
      <c r="Q462" s="48" t="n">
        <v>20</v>
      </c>
      <c r="R462" s="48" t="n">
        <v>70</v>
      </c>
      <c r="S462" s="48" t="n">
        <v>1</v>
      </c>
      <c r="T462" s="48" t="n">
        <v>5</v>
      </c>
      <c r="U462" s="34" t="inlineStr">
        <is>
          <t>Stevia + monk fruit</t>
        </is>
      </c>
      <c r="V462" s="34" t="inlineStr">
        <is>
          <t>Cold pressed lemon, vitamin C, electrolytes, low sugar, organic</t>
        </is>
      </c>
      <c r="W462" s="51" t="n"/>
      <c r="X462" s="51" t="n"/>
      <c r="Y462" s="51" t="n"/>
      <c r="Z462" s="51" t="n"/>
      <c r="AA462" s="34" t="inlineStr">
        <is>
          <t>Low</t>
        </is>
      </c>
      <c r="AB462" s="34" t="inlineStr">
        <is>
          <t>Emerging functional lemon water entrant</t>
        </is>
      </c>
      <c r="AC462" s="34" t="inlineStr">
        <is>
          <t>Organic lemon water with vitamin C and electrolytes</t>
        </is>
      </c>
      <c r="AD462" s="34" t="inlineStr">
        <is>
          <t>Clean lemon water hydration with vitamin C, barely any sugar.</t>
        </is>
      </c>
      <c r="AE462" s="51" t="n"/>
      <c r="AF462" s="53">
        <f>IF(AND(ISNUMBER($P462),ISNUMBER($AL462),$AL462&lt;&gt;0),ROUND($P462/$AL462*100,1),"")</f>
        <v/>
      </c>
      <c r="AG462" s="54">
        <f>IF(AND(ISNUMBER($S462),ISNUMBER($AL462),$AL462&lt;&gt;0),ROUND($S462/$AL462*100,2),"")</f>
        <v/>
      </c>
      <c r="AH462" s="53">
        <f>IF(AND(ISNUMBER($Q462),ISNUMBER($AL462),$AL462&lt;&gt;0),ROUND($Q462/$AL462*100,1),"")</f>
        <v/>
      </c>
      <c r="AI462" s="48">
        <f>IF(ISNUMBER($S462),IF($S462&lt;=1,"Yes","No"),"n/a")</f>
        <v/>
      </c>
      <c r="AJ462" s="48">
        <f>IF(ISNUMBER($S462),ROUND(MAX(0,MIN(100,100-$S462*2.5-IF(ISNUMBER($T462),$T462,0)*0.12+IF($S462&lt;=1,12,0))),0),"")</f>
        <v/>
      </c>
      <c r="AK462" s="48">
        <f>IF(ISNUMBER($Q462),IF($Q462&gt;=100,20,IF($Q462&gt;=30,10,0)),0)+IF(ISNUMBER($R462),IF($R462&gt;=100,20,0),0)+IF(ISNUMBER($P462),IF($P462&gt;=150,20,IF($P462&gt;=50,12,5)),0)+IF(ISNUMBER($S462),IF($S462&lt;=1,15,0),0)</f>
        <v/>
      </c>
      <c r="AL462" s="48" t="n">
        <v>355</v>
      </c>
      <c r="AM462" s="49" t="n"/>
      <c r="AN462" s="48">
        <f>IF(AND(ISNUMBER($P462),ISNUMBER($AL462),$AL462&lt;&gt;0),IF(OR($P462&gt;180,$P462/$AL462*1000&gt;400),"Over ceiling, confirm SKU","Within"),"n/a")</f>
        <v/>
      </c>
      <c r="AO462" s="51" t="n"/>
      <c r="AP462" s="51" t="n"/>
      <c r="AQ462" s="51" t="n"/>
      <c r="AR462" s="34" t="inlineStr">
        <is>
          <t>Recalled, batch confirmed, to confirm</t>
        </is>
      </c>
      <c r="AS462" s="34" t="inlineStr">
        <is>
          <t>BLANK -&gt; requires live Amazon.ca capture</t>
        </is>
      </c>
      <c r="AT462" s="34" t="inlineStr">
        <is>
          <t>Unverified commercial data</t>
        </is>
      </c>
    </row>
    <row r="463" ht="28" customHeight="1">
      <c r="A463" s="34" t="inlineStr">
        <is>
          <t>Lemon Perfect</t>
        </is>
      </c>
      <c r="B463" s="34" t="inlineStr">
        <is>
          <t>Lemon Perfect Cold Pressed Lemon Water | Blueberry Acai | 15 pack 355mL</t>
        </is>
      </c>
      <c r="C463" s="34" t="inlineStr">
        <is>
          <t>3) Functional beverage (still/sparkling)</t>
        </is>
      </c>
      <c r="D463" s="34" t="inlineStr">
        <is>
          <t>355 mL bottle</t>
        </is>
      </c>
      <c r="E463" s="48" t="n">
        <v>15</v>
      </c>
      <c r="F463" s="49" t="n"/>
      <c r="G463" s="50">
        <f>IF(AND(ISNUMBER($F463),ISNUMBER($E463),$E463&lt;&gt;0),$F463/$E463,"")</f>
        <v/>
      </c>
      <c r="H463" s="50">
        <f>IF(AND(ISNUMBER($F463),ISNUMBER($AL463),ISNUMBER($E463),($AL463*$E463)&lt;&gt;0),$F463/($AL463*$E463)*100,"")</f>
        <v/>
      </c>
      <c r="I463" s="51" t="n"/>
      <c r="J463" s="52" t="n"/>
      <c r="K463" s="50">
        <f>IF(AND(ISNUMBER($F463),ISNUMBER($J463)),$F463*(1-$J463),"")</f>
        <v/>
      </c>
      <c r="L463" s="51" t="n"/>
      <c r="M463" s="51" t="n"/>
      <c r="N463" s="50">
        <f>IF(ISNUMBER($F463),($F463-IF(ISNUMBER($AM463),$AM463,0))*(1-IF(ISNUMBER($J463),$J463,0)),"")</f>
        <v/>
      </c>
      <c r="O463" s="34" t="inlineStr">
        <is>
          <t>Blueberry Acai</t>
        </is>
      </c>
      <c r="P463" s="48" t="n">
        <v>0</v>
      </c>
      <c r="Q463" s="48" t="n">
        <v>20</v>
      </c>
      <c r="R463" s="48" t="n">
        <v>70</v>
      </c>
      <c r="S463" s="48" t="n">
        <v>1</v>
      </c>
      <c r="T463" s="48" t="n">
        <v>5</v>
      </c>
      <c r="U463" s="34" t="inlineStr">
        <is>
          <t>Stevia + monk fruit</t>
        </is>
      </c>
      <c r="V463" s="34" t="inlineStr">
        <is>
          <t>Cold pressed lemon, vitamin C, electrolytes, low sugar, organic</t>
        </is>
      </c>
      <c r="W463" s="51" t="n"/>
      <c r="X463" s="51" t="n"/>
      <c r="Y463" s="51" t="n"/>
      <c r="Z463" s="51" t="n"/>
      <c r="AA463" s="34" t="inlineStr">
        <is>
          <t>Low</t>
        </is>
      </c>
      <c r="AB463" s="34" t="inlineStr">
        <is>
          <t>Emerging functional lemon water entrant</t>
        </is>
      </c>
      <c r="AC463" s="34" t="inlineStr">
        <is>
          <t>Organic lemon water with vitamin C and electrolytes</t>
        </is>
      </c>
      <c r="AD463" s="34" t="inlineStr">
        <is>
          <t>Clean lemon water hydration with vitamin C, barely any sugar.</t>
        </is>
      </c>
      <c r="AE463" s="51" t="n"/>
      <c r="AF463" s="53">
        <f>IF(AND(ISNUMBER($P463),ISNUMBER($AL463),$AL463&lt;&gt;0),ROUND($P463/$AL463*100,1),"")</f>
        <v/>
      </c>
      <c r="AG463" s="54">
        <f>IF(AND(ISNUMBER($S463),ISNUMBER($AL463),$AL463&lt;&gt;0),ROUND($S463/$AL463*100,2),"")</f>
        <v/>
      </c>
      <c r="AH463" s="53">
        <f>IF(AND(ISNUMBER($Q463),ISNUMBER($AL463),$AL463&lt;&gt;0),ROUND($Q463/$AL463*100,1),"")</f>
        <v/>
      </c>
      <c r="AI463" s="48">
        <f>IF(ISNUMBER($S463),IF($S463&lt;=1,"Yes","No"),"n/a")</f>
        <v/>
      </c>
      <c r="AJ463" s="48">
        <f>IF(ISNUMBER($S463),ROUND(MAX(0,MIN(100,100-$S463*2.5-IF(ISNUMBER($T463),$T463,0)*0.12+IF($S463&lt;=1,12,0))),0),"")</f>
        <v/>
      </c>
      <c r="AK463" s="48">
        <f>IF(ISNUMBER($Q463),IF($Q463&gt;=100,20,IF($Q463&gt;=30,10,0)),0)+IF(ISNUMBER($R463),IF($R463&gt;=100,20,0),0)+IF(ISNUMBER($P463),IF($P463&gt;=150,20,IF($P463&gt;=50,12,5)),0)+IF(ISNUMBER($S463),IF($S463&lt;=1,15,0),0)</f>
        <v/>
      </c>
      <c r="AL463" s="48" t="n">
        <v>355</v>
      </c>
      <c r="AM463" s="49" t="n"/>
      <c r="AN463" s="48">
        <f>IF(AND(ISNUMBER($P463),ISNUMBER($AL463),$AL463&lt;&gt;0),IF(OR($P463&gt;180,$P463/$AL463*1000&gt;400),"Over ceiling, confirm SKU","Within"),"n/a")</f>
        <v/>
      </c>
      <c r="AO463" s="51" t="n"/>
      <c r="AP463" s="51" t="n"/>
      <c r="AQ463" s="51" t="n"/>
      <c r="AR463" s="34" t="inlineStr">
        <is>
          <t>Recalled, batch confirmed, to confirm</t>
        </is>
      </c>
      <c r="AS463" s="34" t="inlineStr">
        <is>
          <t>BLANK -&gt; requires live Amazon.ca capture</t>
        </is>
      </c>
      <c r="AT463" s="34" t="inlineStr">
        <is>
          <t>Unverified commercial data</t>
        </is>
      </c>
    </row>
    <row r="464" ht="28" customHeight="1">
      <c r="A464" s="34" t="inlineStr">
        <is>
          <t>Lemon Perfect</t>
        </is>
      </c>
      <c r="B464" s="34" t="inlineStr">
        <is>
          <t>Lemon Perfect Cold Pressed Lemon Water | Blueberry Acai | 18 pack 355mL</t>
        </is>
      </c>
      <c r="C464" s="34" t="inlineStr">
        <is>
          <t>3) Functional beverage (still/sparkling)</t>
        </is>
      </c>
      <c r="D464" s="34" t="inlineStr">
        <is>
          <t>355 mL bottle</t>
        </is>
      </c>
      <c r="E464" s="48" t="n">
        <v>18</v>
      </c>
      <c r="F464" s="49" t="n"/>
      <c r="G464" s="50">
        <f>IF(AND(ISNUMBER($F464),ISNUMBER($E464),$E464&lt;&gt;0),$F464/$E464,"")</f>
        <v/>
      </c>
      <c r="H464" s="50">
        <f>IF(AND(ISNUMBER($F464),ISNUMBER($AL464),ISNUMBER($E464),($AL464*$E464)&lt;&gt;0),$F464/($AL464*$E464)*100,"")</f>
        <v/>
      </c>
      <c r="I464" s="51" t="n"/>
      <c r="J464" s="52" t="n"/>
      <c r="K464" s="50">
        <f>IF(AND(ISNUMBER($F464),ISNUMBER($J464)),$F464*(1-$J464),"")</f>
        <v/>
      </c>
      <c r="L464" s="51" t="n"/>
      <c r="M464" s="51" t="n"/>
      <c r="N464" s="50">
        <f>IF(ISNUMBER($F464),($F464-IF(ISNUMBER($AM464),$AM464,0))*(1-IF(ISNUMBER($J464),$J464,0)),"")</f>
        <v/>
      </c>
      <c r="O464" s="34" t="inlineStr">
        <is>
          <t>Blueberry Acai</t>
        </is>
      </c>
      <c r="P464" s="48" t="n">
        <v>0</v>
      </c>
      <c r="Q464" s="48" t="n">
        <v>20</v>
      </c>
      <c r="R464" s="48" t="n">
        <v>70</v>
      </c>
      <c r="S464" s="48" t="n">
        <v>1</v>
      </c>
      <c r="T464" s="48" t="n">
        <v>5</v>
      </c>
      <c r="U464" s="34" t="inlineStr">
        <is>
          <t>Stevia + monk fruit</t>
        </is>
      </c>
      <c r="V464" s="34" t="inlineStr">
        <is>
          <t>Cold pressed lemon, vitamin C, electrolytes, low sugar, organic</t>
        </is>
      </c>
      <c r="W464" s="51" t="n"/>
      <c r="X464" s="51" t="n"/>
      <c r="Y464" s="51" t="n"/>
      <c r="Z464" s="51" t="n"/>
      <c r="AA464" s="34" t="inlineStr">
        <is>
          <t>Low</t>
        </is>
      </c>
      <c r="AB464" s="34" t="inlineStr">
        <is>
          <t>Emerging functional lemon water entrant</t>
        </is>
      </c>
      <c r="AC464" s="34" t="inlineStr">
        <is>
          <t>Organic lemon water with vitamin C and electrolytes</t>
        </is>
      </c>
      <c r="AD464" s="34" t="inlineStr">
        <is>
          <t>Clean lemon water hydration with vitamin C, barely any sugar.</t>
        </is>
      </c>
      <c r="AE464" s="51" t="n"/>
      <c r="AF464" s="53">
        <f>IF(AND(ISNUMBER($P464),ISNUMBER($AL464),$AL464&lt;&gt;0),ROUND($P464/$AL464*100,1),"")</f>
        <v/>
      </c>
      <c r="AG464" s="54">
        <f>IF(AND(ISNUMBER($S464),ISNUMBER($AL464),$AL464&lt;&gt;0),ROUND($S464/$AL464*100,2),"")</f>
        <v/>
      </c>
      <c r="AH464" s="53">
        <f>IF(AND(ISNUMBER($Q464),ISNUMBER($AL464),$AL464&lt;&gt;0),ROUND($Q464/$AL464*100,1),"")</f>
        <v/>
      </c>
      <c r="AI464" s="48">
        <f>IF(ISNUMBER($S464),IF($S464&lt;=1,"Yes","No"),"n/a")</f>
        <v/>
      </c>
      <c r="AJ464" s="48">
        <f>IF(ISNUMBER($S464),ROUND(MAX(0,MIN(100,100-$S464*2.5-IF(ISNUMBER($T464),$T464,0)*0.12+IF($S464&lt;=1,12,0))),0),"")</f>
        <v/>
      </c>
      <c r="AK464" s="48">
        <f>IF(ISNUMBER($Q464),IF($Q464&gt;=100,20,IF($Q464&gt;=30,10,0)),0)+IF(ISNUMBER($R464),IF($R464&gt;=100,20,0),0)+IF(ISNUMBER($P464),IF($P464&gt;=150,20,IF($P464&gt;=50,12,5)),0)+IF(ISNUMBER($S464),IF($S464&lt;=1,15,0),0)</f>
        <v/>
      </c>
      <c r="AL464" s="48" t="n">
        <v>355</v>
      </c>
      <c r="AM464" s="49" t="n"/>
      <c r="AN464" s="48">
        <f>IF(AND(ISNUMBER($P464),ISNUMBER($AL464),$AL464&lt;&gt;0),IF(OR($P464&gt;180,$P464/$AL464*1000&gt;400),"Over ceiling, confirm SKU","Within"),"n/a")</f>
        <v/>
      </c>
      <c r="AO464" s="51" t="n"/>
      <c r="AP464" s="51" t="n"/>
      <c r="AQ464" s="51" t="n"/>
      <c r="AR464" s="34" t="inlineStr">
        <is>
          <t>Recalled, batch confirmed, to confirm</t>
        </is>
      </c>
      <c r="AS464" s="34" t="inlineStr">
        <is>
          <t>BLANK -&gt; requires live Amazon.ca capture</t>
        </is>
      </c>
      <c r="AT464" s="34" t="inlineStr">
        <is>
          <t>Unverified commercial data</t>
        </is>
      </c>
    </row>
    <row r="465" ht="28" customHeight="1">
      <c r="A465" s="34" t="inlineStr">
        <is>
          <t>Lemon Perfect</t>
        </is>
      </c>
      <c r="B465" s="34" t="inlineStr">
        <is>
          <t>Lemon Perfect Cold Pressed Lemon Water | Blueberry Acai | 24 pack 355mL</t>
        </is>
      </c>
      <c r="C465" s="34" t="inlineStr">
        <is>
          <t>3) Functional beverage (still/sparkling)</t>
        </is>
      </c>
      <c r="D465" s="34" t="inlineStr">
        <is>
          <t>355 mL bottle</t>
        </is>
      </c>
      <c r="E465" s="48" t="n">
        <v>24</v>
      </c>
      <c r="F465" s="49" t="n"/>
      <c r="G465" s="50">
        <f>IF(AND(ISNUMBER($F465),ISNUMBER($E465),$E465&lt;&gt;0),$F465/$E465,"")</f>
        <v/>
      </c>
      <c r="H465" s="50">
        <f>IF(AND(ISNUMBER($F465),ISNUMBER($AL465),ISNUMBER($E465),($AL465*$E465)&lt;&gt;0),$F465/($AL465*$E465)*100,"")</f>
        <v/>
      </c>
      <c r="I465" s="51" t="n"/>
      <c r="J465" s="52" t="n"/>
      <c r="K465" s="50">
        <f>IF(AND(ISNUMBER($F465),ISNUMBER($J465)),$F465*(1-$J465),"")</f>
        <v/>
      </c>
      <c r="L465" s="51" t="n"/>
      <c r="M465" s="51" t="n"/>
      <c r="N465" s="50">
        <f>IF(ISNUMBER($F465),($F465-IF(ISNUMBER($AM465),$AM465,0))*(1-IF(ISNUMBER($J465),$J465,0)),"")</f>
        <v/>
      </c>
      <c r="O465" s="34" t="inlineStr">
        <is>
          <t>Blueberry Acai</t>
        </is>
      </c>
      <c r="P465" s="48" t="n">
        <v>0</v>
      </c>
      <c r="Q465" s="48" t="n">
        <v>20</v>
      </c>
      <c r="R465" s="48" t="n">
        <v>70</v>
      </c>
      <c r="S465" s="48" t="n">
        <v>1</v>
      </c>
      <c r="T465" s="48" t="n">
        <v>5</v>
      </c>
      <c r="U465" s="34" t="inlineStr">
        <is>
          <t>Stevia + monk fruit</t>
        </is>
      </c>
      <c r="V465" s="34" t="inlineStr">
        <is>
          <t>Cold pressed lemon, vitamin C, electrolytes, low sugar, organic</t>
        </is>
      </c>
      <c r="W465" s="51" t="n"/>
      <c r="X465" s="51" t="n"/>
      <c r="Y465" s="51" t="n"/>
      <c r="Z465" s="51" t="n"/>
      <c r="AA465" s="34" t="inlineStr">
        <is>
          <t>Low</t>
        </is>
      </c>
      <c r="AB465" s="34" t="inlineStr">
        <is>
          <t>Emerging functional lemon water entrant</t>
        </is>
      </c>
      <c r="AC465" s="34" t="inlineStr">
        <is>
          <t>Organic lemon water with vitamin C and electrolytes</t>
        </is>
      </c>
      <c r="AD465" s="34" t="inlineStr">
        <is>
          <t>Clean lemon water hydration with vitamin C, barely any sugar.</t>
        </is>
      </c>
      <c r="AE465" s="51" t="n"/>
      <c r="AF465" s="53">
        <f>IF(AND(ISNUMBER($P465),ISNUMBER($AL465),$AL465&lt;&gt;0),ROUND($P465/$AL465*100,1),"")</f>
        <v/>
      </c>
      <c r="AG465" s="54">
        <f>IF(AND(ISNUMBER($S465),ISNUMBER($AL465),$AL465&lt;&gt;0),ROUND($S465/$AL465*100,2),"")</f>
        <v/>
      </c>
      <c r="AH465" s="53">
        <f>IF(AND(ISNUMBER($Q465),ISNUMBER($AL465),$AL465&lt;&gt;0),ROUND($Q465/$AL465*100,1),"")</f>
        <v/>
      </c>
      <c r="AI465" s="48">
        <f>IF(ISNUMBER($S465),IF($S465&lt;=1,"Yes","No"),"n/a")</f>
        <v/>
      </c>
      <c r="AJ465" s="48">
        <f>IF(ISNUMBER($S465),ROUND(MAX(0,MIN(100,100-$S465*2.5-IF(ISNUMBER($T465),$T465,0)*0.12+IF($S465&lt;=1,12,0))),0),"")</f>
        <v/>
      </c>
      <c r="AK465" s="48">
        <f>IF(ISNUMBER($Q465),IF($Q465&gt;=100,20,IF($Q465&gt;=30,10,0)),0)+IF(ISNUMBER($R465),IF($R465&gt;=100,20,0),0)+IF(ISNUMBER($P465),IF($P465&gt;=150,20,IF($P465&gt;=50,12,5)),0)+IF(ISNUMBER($S465),IF($S465&lt;=1,15,0),0)</f>
        <v/>
      </c>
      <c r="AL465" s="48" t="n">
        <v>355</v>
      </c>
      <c r="AM465" s="49" t="n"/>
      <c r="AN465" s="48">
        <f>IF(AND(ISNUMBER($P465),ISNUMBER($AL465),$AL465&lt;&gt;0),IF(OR($P465&gt;180,$P465/$AL465*1000&gt;400),"Over ceiling, confirm SKU","Within"),"n/a")</f>
        <v/>
      </c>
      <c r="AO465" s="51" t="n"/>
      <c r="AP465" s="51" t="n"/>
      <c r="AQ465" s="51" t="n"/>
      <c r="AR465" s="34" t="inlineStr">
        <is>
          <t>Recalled, batch confirmed, to confirm</t>
        </is>
      </c>
      <c r="AS465" s="34" t="inlineStr">
        <is>
          <t>BLANK -&gt; requires live Amazon.ca capture</t>
        </is>
      </c>
      <c r="AT465" s="34" t="inlineStr">
        <is>
          <t>Unverified commercial data</t>
        </is>
      </c>
    </row>
    <row r="466" ht="28" customHeight="1">
      <c r="A466" s="34" t="inlineStr">
        <is>
          <t>Lemon Perfect</t>
        </is>
      </c>
      <c r="B466" s="34" t="inlineStr">
        <is>
          <t>Lemon Perfect Cold Pressed Lemon Water | Strawberry Passionfruit | single 355mL</t>
        </is>
      </c>
      <c r="C466" s="34" t="inlineStr">
        <is>
          <t>3) Functional beverage (still/sparkling)</t>
        </is>
      </c>
      <c r="D466" s="34" t="inlineStr">
        <is>
          <t>355 mL bottle</t>
        </is>
      </c>
      <c r="E466" s="48" t="n">
        <v>1</v>
      </c>
      <c r="F466" s="49" t="n"/>
      <c r="G466" s="50">
        <f>IF(AND(ISNUMBER($F466),ISNUMBER($E466),$E466&lt;&gt;0),$F466/$E466,"")</f>
        <v/>
      </c>
      <c r="H466" s="50">
        <f>IF(AND(ISNUMBER($F466),ISNUMBER($AL466),ISNUMBER($E466),($AL466*$E466)&lt;&gt;0),$F466/($AL466*$E466)*100,"")</f>
        <v/>
      </c>
      <c r="I466" s="51" t="n"/>
      <c r="J466" s="52" t="n"/>
      <c r="K466" s="50">
        <f>IF(AND(ISNUMBER($F466),ISNUMBER($J466)),$F466*(1-$J466),"")</f>
        <v/>
      </c>
      <c r="L466" s="51" t="n"/>
      <c r="M466" s="51" t="n"/>
      <c r="N466" s="50">
        <f>IF(ISNUMBER($F466),($F466-IF(ISNUMBER($AM466),$AM466,0))*(1-IF(ISNUMBER($J466),$J466,0)),"")</f>
        <v/>
      </c>
      <c r="O466" s="34" t="inlineStr">
        <is>
          <t>Strawberry Passionfruit</t>
        </is>
      </c>
      <c r="P466" s="48" t="n">
        <v>0</v>
      </c>
      <c r="Q466" s="48" t="n">
        <v>20</v>
      </c>
      <c r="R466" s="48" t="n">
        <v>70</v>
      </c>
      <c r="S466" s="48" t="n">
        <v>1</v>
      </c>
      <c r="T466" s="48" t="n">
        <v>5</v>
      </c>
      <c r="U466" s="34" t="inlineStr">
        <is>
          <t>Stevia + monk fruit</t>
        </is>
      </c>
      <c r="V466" s="34" t="inlineStr">
        <is>
          <t>Cold pressed lemon, vitamin C, electrolytes, low sugar, organic</t>
        </is>
      </c>
      <c r="W466" s="51" t="n"/>
      <c r="X466" s="51" t="n"/>
      <c r="Y466" s="51" t="n"/>
      <c r="Z466" s="51" t="n"/>
      <c r="AA466" s="34" t="inlineStr">
        <is>
          <t>Low</t>
        </is>
      </c>
      <c r="AB466" s="34" t="inlineStr">
        <is>
          <t>Emerging functional lemon water entrant</t>
        </is>
      </c>
      <c r="AC466" s="34" t="inlineStr">
        <is>
          <t>Organic lemon water with vitamin C and electrolytes</t>
        </is>
      </c>
      <c r="AD466" s="34" t="inlineStr">
        <is>
          <t>Clean lemon water hydration with vitamin C, barely any sugar.</t>
        </is>
      </c>
      <c r="AE466" s="51" t="n"/>
      <c r="AF466" s="53">
        <f>IF(AND(ISNUMBER($P466),ISNUMBER($AL466),$AL466&lt;&gt;0),ROUND($P466/$AL466*100,1),"")</f>
        <v/>
      </c>
      <c r="AG466" s="54">
        <f>IF(AND(ISNUMBER($S466),ISNUMBER($AL466),$AL466&lt;&gt;0),ROUND($S466/$AL466*100,2),"")</f>
        <v/>
      </c>
      <c r="AH466" s="53">
        <f>IF(AND(ISNUMBER($Q466),ISNUMBER($AL466),$AL466&lt;&gt;0),ROUND($Q466/$AL466*100,1),"")</f>
        <v/>
      </c>
      <c r="AI466" s="48">
        <f>IF(ISNUMBER($S466),IF($S466&lt;=1,"Yes","No"),"n/a")</f>
        <v/>
      </c>
      <c r="AJ466" s="48">
        <f>IF(ISNUMBER($S466),ROUND(MAX(0,MIN(100,100-$S466*2.5-IF(ISNUMBER($T466),$T466,0)*0.12+IF($S466&lt;=1,12,0))),0),"")</f>
        <v/>
      </c>
      <c r="AK466" s="48">
        <f>IF(ISNUMBER($Q466),IF($Q466&gt;=100,20,IF($Q466&gt;=30,10,0)),0)+IF(ISNUMBER($R466),IF($R466&gt;=100,20,0),0)+IF(ISNUMBER($P466),IF($P466&gt;=150,20,IF($P466&gt;=50,12,5)),0)+IF(ISNUMBER($S466),IF($S466&lt;=1,15,0),0)</f>
        <v/>
      </c>
      <c r="AL466" s="48" t="n">
        <v>355</v>
      </c>
      <c r="AM466" s="49" t="n"/>
      <c r="AN466" s="48">
        <f>IF(AND(ISNUMBER($P466),ISNUMBER($AL466),$AL466&lt;&gt;0),IF(OR($P466&gt;180,$P466/$AL466*1000&gt;400),"Over ceiling, confirm SKU","Within"),"n/a")</f>
        <v/>
      </c>
      <c r="AO466" s="51" t="n"/>
      <c r="AP466" s="51" t="n"/>
      <c r="AQ466" s="51" t="n"/>
      <c r="AR466" s="34" t="inlineStr">
        <is>
          <t>Recalled, batch confirmed, to confirm</t>
        </is>
      </c>
      <c r="AS466" s="34" t="inlineStr">
        <is>
          <t>BLANK -&gt; requires live Amazon.ca capture</t>
        </is>
      </c>
      <c r="AT466" s="34" t="inlineStr">
        <is>
          <t>Unverified commercial data</t>
        </is>
      </c>
    </row>
    <row r="467" ht="28" customHeight="1">
      <c r="A467" s="34" t="inlineStr">
        <is>
          <t>Lemon Perfect</t>
        </is>
      </c>
      <c r="B467" s="34" t="inlineStr">
        <is>
          <t>Lemon Perfect Cold Pressed Lemon Water | Strawberry Passionfruit | 8 pack 355mL</t>
        </is>
      </c>
      <c r="C467" s="34" t="inlineStr">
        <is>
          <t>3) Functional beverage (still/sparkling)</t>
        </is>
      </c>
      <c r="D467" s="34" t="inlineStr">
        <is>
          <t>355 mL bottle</t>
        </is>
      </c>
      <c r="E467" s="48" t="n">
        <v>8</v>
      </c>
      <c r="F467" s="49" t="n"/>
      <c r="G467" s="50">
        <f>IF(AND(ISNUMBER($F467),ISNUMBER($E467),$E467&lt;&gt;0),$F467/$E467,"")</f>
        <v/>
      </c>
      <c r="H467" s="50">
        <f>IF(AND(ISNUMBER($F467),ISNUMBER($AL467),ISNUMBER($E467),($AL467*$E467)&lt;&gt;0),$F467/($AL467*$E467)*100,"")</f>
        <v/>
      </c>
      <c r="I467" s="51" t="n"/>
      <c r="J467" s="52" t="n"/>
      <c r="K467" s="50">
        <f>IF(AND(ISNUMBER($F467),ISNUMBER($J467)),$F467*(1-$J467),"")</f>
        <v/>
      </c>
      <c r="L467" s="51" t="n"/>
      <c r="M467" s="51" t="n"/>
      <c r="N467" s="50">
        <f>IF(ISNUMBER($F467),($F467-IF(ISNUMBER($AM467),$AM467,0))*(1-IF(ISNUMBER($J467),$J467,0)),"")</f>
        <v/>
      </c>
      <c r="O467" s="34" t="inlineStr">
        <is>
          <t>Strawberry Passionfruit</t>
        </is>
      </c>
      <c r="P467" s="48" t="n">
        <v>0</v>
      </c>
      <c r="Q467" s="48" t="n">
        <v>20</v>
      </c>
      <c r="R467" s="48" t="n">
        <v>70</v>
      </c>
      <c r="S467" s="48" t="n">
        <v>1</v>
      </c>
      <c r="T467" s="48" t="n">
        <v>5</v>
      </c>
      <c r="U467" s="34" t="inlineStr">
        <is>
          <t>Stevia + monk fruit</t>
        </is>
      </c>
      <c r="V467" s="34" t="inlineStr">
        <is>
          <t>Cold pressed lemon, vitamin C, electrolytes, low sugar, organic</t>
        </is>
      </c>
      <c r="W467" s="51" t="n"/>
      <c r="X467" s="51" t="n"/>
      <c r="Y467" s="51" t="n"/>
      <c r="Z467" s="51" t="n"/>
      <c r="AA467" s="34" t="inlineStr">
        <is>
          <t>Low</t>
        </is>
      </c>
      <c r="AB467" s="34" t="inlineStr">
        <is>
          <t>Emerging functional lemon water entrant</t>
        </is>
      </c>
      <c r="AC467" s="34" t="inlineStr">
        <is>
          <t>Organic lemon water with vitamin C and electrolytes</t>
        </is>
      </c>
      <c r="AD467" s="34" t="inlineStr">
        <is>
          <t>Clean lemon water hydration with vitamin C, barely any sugar.</t>
        </is>
      </c>
      <c r="AE467" s="51" t="n"/>
      <c r="AF467" s="53">
        <f>IF(AND(ISNUMBER($P467),ISNUMBER($AL467),$AL467&lt;&gt;0),ROUND($P467/$AL467*100,1),"")</f>
        <v/>
      </c>
      <c r="AG467" s="54">
        <f>IF(AND(ISNUMBER($S467),ISNUMBER($AL467),$AL467&lt;&gt;0),ROUND($S467/$AL467*100,2),"")</f>
        <v/>
      </c>
      <c r="AH467" s="53">
        <f>IF(AND(ISNUMBER($Q467),ISNUMBER($AL467),$AL467&lt;&gt;0),ROUND($Q467/$AL467*100,1),"")</f>
        <v/>
      </c>
      <c r="AI467" s="48">
        <f>IF(ISNUMBER($S467),IF($S467&lt;=1,"Yes","No"),"n/a")</f>
        <v/>
      </c>
      <c r="AJ467" s="48">
        <f>IF(ISNUMBER($S467),ROUND(MAX(0,MIN(100,100-$S467*2.5-IF(ISNUMBER($T467),$T467,0)*0.12+IF($S467&lt;=1,12,0))),0),"")</f>
        <v/>
      </c>
      <c r="AK467" s="48">
        <f>IF(ISNUMBER($Q467),IF($Q467&gt;=100,20,IF($Q467&gt;=30,10,0)),0)+IF(ISNUMBER($R467),IF($R467&gt;=100,20,0),0)+IF(ISNUMBER($P467),IF($P467&gt;=150,20,IF($P467&gt;=50,12,5)),0)+IF(ISNUMBER($S467),IF($S467&lt;=1,15,0),0)</f>
        <v/>
      </c>
      <c r="AL467" s="48" t="n">
        <v>355</v>
      </c>
      <c r="AM467" s="49" t="n"/>
      <c r="AN467" s="48">
        <f>IF(AND(ISNUMBER($P467),ISNUMBER($AL467),$AL467&lt;&gt;0),IF(OR($P467&gt;180,$P467/$AL467*1000&gt;400),"Over ceiling, confirm SKU","Within"),"n/a")</f>
        <v/>
      </c>
      <c r="AO467" s="51" t="n"/>
      <c r="AP467" s="51" t="n"/>
      <c r="AQ467" s="51" t="n"/>
      <c r="AR467" s="34" t="inlineStr">
        <is>
          <t>Recalled, batch confirmed, to confirm</t>
        </is>
      </c>
      <c r="AS467" s="34" t="inlineStr">
        <is>
          <t>BLANK -&gt; requires live Amazon.ca capture</t>
        </is>
      </c>
      <c r="AT467" s="34" t="inlineStr">
        <is>
          <t>Unverified commercial data</t>
        </is>
      </c>
    </row>
    <row r="468" ht="28" customHeight="1">
      <c r="A468" s="34" t="inlineStr">
        <is>
          <t>Lemon Perfect</t>
        </is>
      </c>
      <c r="B468" s="34" t="inlineStr">
        <is>
          <t>Lemon Perfect Cold Pressed Lemon Water | Strawberry Passionfruit | 12 pack 355mL</t>
        </is>
      </c>
      <c r="C468" s="34" t="inlineStr">
        <is>
          <t>3) Functional beverage (still/sparkling)</t>
        </is>
      </c>
      <c r="D468" s="34" t="inlineStr">
        <is>
          <t>355 mL bottle</t>
        </is>
      </c>
      <c r="E468" s="48" t="n">
        <v>12</v>
      </c>
      <c r="F468" s="49" t="n"/>
      <c r="G468" s="50">
        <f>IF(AND(ISNUMBER($F468),ISNUMBER($E468),$E468&lt;&gt;0),$F468/$E468,"")</f>
        <v/>
      </c>
      <c r="H468" s="50">
        <f>IF(AND(ISNUMBER($F468),ISNUMBER($AL468),ISNUMBER($E468),($AL468*$E468)&lt;&gt;0),$F468/($AL468*$E468)*100,"")</f>
        <v/>
      </c>
      <c r="I468" s="51" t="n"/>
      <c r="J468" s="52" t="n"/>
      <c r="K468" s="50">
        <f>IF(AND(ISNUMBER($F468),ISNUMBER($J468)),$F468*(1-$J468),"")</f>
        <v/>
      </c>
      <c r="L468" s="51" t="n"/>
      <c r="M468" s="51" t="n"/>
      <c r="N468" s="50">
        <f>IF(ISNUMBER($F468),($F468-IF(ISNUMBER($AM468),$AM468,0))*(1-IF(ISNUMBER($J468),$J468,0)),"")</f>
        <v/>
      </c>
      <c r="O468" s="34" t="inlineStr">
        <is>
          <t>Strawberry Passionfruit</t>
        </is>
      </c>
      <c r="P468" s="48" t="n">
        <v>0</v>
      </c>
      <c r="Q468" s="48" t="n">
        <v>20</v>
      </c>
      <c r="R468" s="48" t="n">
        <v>70</v>
      </c>
      <c r="S468" s="48" t="n">
        <v>1</v>
      </c>
      <c r="T468" s="48" t="n">
        <v>5</v>
      </c>
      <c r="U468" s="34" t="inlineStr">
        <is>
          <t>Stevia + monk fruit</t>
        </is>
      </c>
      <c r="V468" s="34" t="inlineStr">
        <is>
          <t>Cold pressed lemon, vitamin C, electrolytes, low sugar, organic</t>
        </is>
      </c>
      <c r="W468" s="51" t="n"/>
      <c r="X468" s="51" t="n"/>
      <c r="Y468" s="51" t="n"/>
      <c r="Z468" s="51" t="n"/>
      <c r="AA468" s="34" t="inlineStr">
        <is>
          <t>Low</t>
        </is>
      </c>
      <c r="AB468" s="34" t="inlineStr">
        <is>
          <t>Emerging functional lemon water entrant</t>
        </is>
      </c>
      <c r="AC468" s="34" t="inlineStr">
        <is>
          <t>Organic lemon water with vitamin C and electrolytes</t>
        </is>
      </c>
      <c r="AD468" s="34" t="inlineStr">
        <is>
          <t>Clean lemon water hydration with vitamin C, barely any sugar.</t>
        </is>
      </c>
      <c r="AE468" s="51" t="n"/>
      <c r="AF468" s="53">
        <f>IF(AND(ISNUMBER($P468),ISNUMBER($AL468),$AL468&lt;&gt;0),ROUND($P468/$AL468*100,1),"")</f>
        <v/>
      </c>
      <c r="AG468" s="54">
        <f>IF(AND(ISNUMBER($S468),ISNUMBER($AL468),$AL468&lt;&gt;0),ROUND($S468/$AL468*100,2),"")</f>
        <v/>
      </c>
      <c r="AH468" s="53">
        <f>IF(AND(ISNUMBER($Q468),ISNUMBER($AL468),$AL468&lt;&gt;0),ROUND($Q468/$AL468*100,1),"")</f>
        <v/>
      </c>
      <c r="AI468" s="48">
        <f>IF(ISNUMBER($S468),IF($S468&lt;=1,"Yes","No"),"n/a")</f>
        <v/>
      </c>
      <c r="AJ468" s="48">
        <f>IF(ISNUMBER($S468),ROUND(MAX(0,MIN(100,100-$S468*2.5-IF(ISNUMBER($T468),$T468,0)*0.12+IF($S468&lt;=1,12,0))),0),"")</f>
        <v/>
      </c>
      <c r="AK468" s="48">
        <f>IF(ISNUMBER($Q468),IF($Q468&gt;=100,20,IF($Q468&gt;=30,10,0)),0)+IF(ISNUMBER($R468),IF($R468&gt;=100,20,0),0)+IF(ISNUMBER($P468),IF($P468&gt;=150,20,IF($P468&gt;=50,12,5)),0)+IF(ISNUMBER($S468),IF($S468&lt;=1,15,0),0)</f>
        <v/>
      </c>
      <c r="AL468" s="48" t="n">
        <v>355</v>
      </c>
      <c r="AM468" s="49" t="n"/>
      <c r="AN468" s="48">
        <f>IF(AND(ISNUMBER($P468),ISNUMBER($AL468),$AL468&lt;&gt;0),IF(OR($P468&gt;180,$P468/$AL468*1000&gt;400),"Over ceiling, confirm SKU","Within"),"n/a")</f>
        <v/>
      </c>
      <c r="AO468" s="51" t="n"/>
      <c r="AP468" s="51" t="n"/>
      <c r="AQ468" s="51" t="n"/>
      <c r="AR468" s="34" t="inlineStr">
        <is>
          <t>Recalled, batch confirmed, to confirm</t>
        </is>
      </c>
      <c r="AS468" s="34" t="inlineStr">
        <is>
          <t>BLANK -&gt; requires live Amazon.ca capture</t>
        </is>
      </c>
      <c r="AT468" s="34" t="inlineStr">
        <is>
          <t>Unverified commercial data</t>
        </is>
      </c>
    </row>
    <row r="469" ht="28" customHeight="1">
      <c r="A469" s="34" t="inlineStr">
        <is>
          <t>Lemon Perfect</t>
        </is>
      </c>
      <c r="B469" s="34" t="inlineStr">
        <is>
          <t>Lemon Perfect Cold Pressed Lemon Water | Strawberry Passionfruit | 15 pack 355mL</t>
        </is>
      </c>
      <c r="C469" s="34" t="inlineStr">
        <is>
          <t>3) Functional beverage (still/sparkling)</t>
        </is>
      </c>
      <c r="D469" s="34" t="inlineStr">
        <is>
          <t>355 mL bottle</t>
        </is>
      </c>
      <c r="E469" s="48" t="n">
        <v>15</v>
      </c>
      <c r="F469" s="49" t="n"/>
      <c r="G469" s="50">
        <f>IF(AND(ISNUMBER($F469),ISNUMBER($E469),$E469&lt;&gt;0),$F469/$E469,"")</f>
        <v/>
      </c>
      <c r="H469" s="50">
        <f>IF(AND(ISNUMBER($F469),ISNUMBER($AL469),ISNUMBER($E469),($AL469*$E469)&lt;&gt;0),$F469/($AL469*$E469)*100,"")</f>
        <v/>
      </c>
      <c r="I469" s="51" t="n"/>
      <c r="J469" s="52" t="n"/>
      <c r="K469" s="50">
        <f>IF(AND(ISNUMBER($F469),ISNUMBER($J469)),$F469*(1-$J469),"")</f>
        <v/>
      </c>
      <c r="L469" s="51" t="n"/>
      <c r="M469" s="51" t="n"/>
      <c r="N469" s="50">
        <f>IF(ISNUMBER($F469),($F469-IF(ISNUMBER($AM469),$AM469,0))*(1-IF(ISNUMBER($J469),$J469,0)),"")</f>
        <v/>
      </c>
      <c r="O469" s="34" t="inlineStr">
        <is>
          <t>Strawberry Passionfruit</t>
        </is>
      </c>
      <c r="P469" s="48" t="n">
        <v>0</v>
      </c>
      <c r="Q469" s="48" t="n">
        <v>20</v>
      </c>
      <c r="R469" s="48" t="n">
        <v>70</v>
      </c>
      <c r="S469" s="48" t="n">
        <v>1</v>
      </c>
      <c r="T469" s="48" t="n">
        <v>5</v>
      </c>
      <c r="U469" s="34" t="inlineStr">
        <is>
          <t>Stevia + monk fruit</t>
        </is>
      </c>
      <c r="V469" s="34" t="inlineStr">
        <is>
          <t>Cold pressed lemon, vitamin C, electrolytes, low sugar, organic</t>
        </is>
      </c>
      <c r="W469" s="51" t="n"/>
      <c r="X469" s="51" t="n"/>
      <c r="Y469" s="51" t="n"/>
      <c r="Z469" s="51" t="n"/>
      <c r="AA469" s="34" t="inlineStr">
        <is>
          <t>Low</t>
        </is>
      </c>
      <c r="AB469" s="34" t="inlineStr">
        <is>
          <t>Emerging functional lemon water entrant</t>
        </is>
      </c>
      <c r="AC469" s="34" t="inlineStr">
        <is>
          <t>Organic lemon water with vitamin C and electrolytes</t>
        </is>
      </c>
      <c r="AD469" s="34" t="inlineStr">
        <is>
          <t>Clean lemon water hydration with vitamin C, barely any sugar.</t>
        </is>
      </c>
      <c r="AE469" s="51" t="n"/>
      <c r="AF469" s="53">
        <f>IF(AND(ISNUMBER($P469),ISNUMBER($AL469),$AL469&lt;&gt;0),ROUND($P469/$AL469*100,1),"")</f>
        <v/>
      </c>
      <c r="AG469" s="54">
        <f>IF(AND(ISNUMBER($S469),ISNUMBER($AL469),$AL469&lt;&gt;0),ROUND($S469/$AL469*100,2),"")</f>
        <v/>
      </c>
      <c r="AH469" s="53">
        <f>IF(AND(ISNUMBER($Q469),ISNUMBER($AL469),$AL469&lt;&gt;0),ROUND($Q469/$AL469*100,1),"")</f>
        <v/>
      </c>
      <c r="AI469" s="48">
        <f>IF(ISNUMBER($S469),IF($S469&lt;=1,"Yes","No"),"n/a")</f>
        <v/>
      </c>
      <c r="AJ469" s="48">
        <f>IF(ISNUMBER($S469),ROUND(MAX(0,MIN(100,100-$S469*2.5-IF(ISNUMBER($T469),$T469,0)*0.12+IF($S469&lt;=1,12,0))),0),"")</f>
        <v/>
      </c>
      <c r="AK469" s="48">
        <f>IF(ISNUMBER($Q469),IF($Q469&gt;=100,20,IF($Q469&gt;=30,10,0)),0)+IF(ISNUMBER($R469),IF($R469&gt;=100,20,0),0)+IF(ISNUMBER($P469),IF($P469&gt;=150,20,IF($P469&gt;=50,12,5)),0)+IF(ISNUMBER($S469),IF($S469&lt;=1,15,0),0)</f>
        <v/>
      </c>
      <c r="AL469" s="48" t="n">
        <v>355</v>
      </c>
      <c r="AM469" s="49" t="n"/>
      <c r="AN469" s="48">
        <f>IF(AND(ISNUMBER($P469),ISNUMBER($AL469),$AL469&lt;&gt;0),IF(OR($P469&gt;180,$P469/$AL469*1000&gt;400),"Over ceiling, confirm SKU","Within"),"n/a")</f>
        <v/>
      </c>
      <c r="AO469" s="51" t="n"/>
      <c r="AP469" s="51" t="n"/>
      <c r="AQ469" s="51" t="n"/>
      <c r="AR469" s="34" t="inlineStr">
        <is>
          <t>Recalled, batch confirmed, to confirm</t>
        </is>
      </c>
      <c r="AS469" s="34" t="inlineStr">
        <is>
          <t>BLANK -&gt; requires live Amazon.ca capture</t>
        </is>
      </c>
      <c r="AT469" s="34" t="inlineStr">
        <is>
          <t>Unverified commercial data</t>
        </is>
      </c>
    </row>
    <row r="470" ht="28" customHeight="1">
      <c r="A470" s="34" t="inlineStr">
        <is>
          <t>Lemon Perfect</t>
        </is>
      </c>
      <c r="B470" s="34" t="inlineStr">
        <is>
          <t>Lemon Perfect Cold Pressed Lemon Water | Strawberry Passionfruit | 18 pack 355mL</t>
        </is>
      </c>
      <c r="C470" s="34" t="inlineStr">
        <is>
          <t>3) Functional beverage (still/sparkling)</t>
        </is>
      </c>
      <c r="D470" s="34" t="inlineStr">
        <is>
          <t>355 mL bottle</t>
        </is>
      </c>
      <c r="E470" s="48" t="n">
        <v>18</v>
      </c>
      <c r="F470" s="49" t="n"/>
      <c r="G470" s="50">
        <f>IF(AND(ISNUMBER($F470),ISNUMBER($E470),$E470&lt;&gt;0),$F470/$E470,"")</f>
        <v/>
      </c>
      <c r="H470" s="50">
        <f>IF(AND(ISNUMBER($F470),ISNUMBER($AL470),ISNUMBER($E470),($AL470*$E470)&lt;&gt;0),$F470/($AL470*$E470)*100,"")</f>
        <v/>
      </c>
      <c r="I470" s="51" t="n"/>
      <c r="J470" s="52" t="n"/>
      <c r="K470" s="50">
        <f>IF(AND(ISNUMBER($F470),ISNUMBER($J470)),$F470*(1-$J470),"")</f>
        <v/>
      </c>
      <c r="L470" s="51" t="n"/>
      <c r="M470" s="51" t="n"/>
      <c r="N470" s="50">
        <f>IF(ISNUMBER($F470),($F470-IF(ISNUMBER($AM470),$AM470,0))*(1-IF(ISNUMBER($J470),$J470,0)),"")</f>
        <v/>
      </c>
      <c r="O470" s="34" t="inlineStr">
        <is>
          <t>Strawberry Passionfruit</t>
        </is>
      </c>
      <c r="P470" s="48" t="n">
        <v>0</v>
      </c>
      <c r="Q470" s="48" t="n">
        <v>20</v>
      </c>
      <c r="R470" s="48" t="n">
        <v>70</v>
      </c>
      <c r="S470" s="48" t="n">
        <v>1</v>
      </c>
      <c r="T470" s="48" t="n">
        <v>5</v>
      </c>
      <c r="U470" s="34" t="inlineStr">
        <is>
          <t>Stevia + monk fruit</t>
        </is>
      </c>
      <c r="V470" s="34" t="inlineStr">
        <is>
          <t>Cold pressed lemon, vitamin C, electrolytes, low sugar, organic</t>
        </is>
      </c>
      <c r="W470" s="51" t="n"/>
      <c r="X470" s="51" t="n"/>
      <c r="Y470" s="51" t="n"/>
      <c r="Z470" s="51" t="n"/>
      <c r="AA470" s="34" t="inlineStr">
        <is>
          <t>Low</t>
        </is>
      </c>
      <c r="AB470" s="34" t="inlineStr">
        <is>
          <t>Emerging functional lemon water entrant</t>
        </is>
      </c>
      <c r="AC470" s="34" t="inlineStr">
        <is>
          <t>Organic lemon water with vitamin C and electrolytes</t>
        </is>
      </c>
      <c r="AD470" s="34" t="inlineStr">
        <is>
          <t>Clean lemon water hydration with vitamin C, barely any sugar.</t>
        </is>
      </c>
      <c r="AE470" s="51" t="n"/>
      <c r="AF470" s="53">
        <f>IF(AND(ISNUMBER($P470),ISNUMBER($AL470),$AL470&lt;&gt;0),ROUND($P470/$AL470*100,1),"")</f>
        <v/>
      </c>
      <c r="AG470" s="54">
        <f>IF(AND(ISNUMBER($S470),ISNUMBER($AL470),$AL470&lt;&gt;0),ROUND($S470/$AL470*100,2),"")</f>
        <v/>
      </c>
      <c r="AH470" s="53">
        <f>IF(AND(ISNUMBER($Q470),ISNUMBER($AL470),$AL470&lt;&gt;0),ROUND($Q470/$AL470*100,1),"")</f>
        <v/>
      </c>
      <c r="AI470" s="48">
        <f>IF(ISNUMBER($S470),IF($S470&lt;=1,"Yes","No"),"n/a")</f>
        <v/>
      </c>
      <c r="AJ470" s="48">
        <f>IF(ISNUMBER($S470),ROUND(MAX(0,MIN(100,100-$S470*2.5-IF(ISNUMBER($T470),$T470,0)*0.12+IF($S470&lt;=1,12,0))),0),"")</f>
        <v/>
      </c>
      <c r="AK470" s="48">
        <f>IF(ISNUMBER($Q470),IF($Q470&gt;=100,20,IF($Q470&gt;=30,10,0)),0)+IF(ISNUMBER($R470),IF($R470&gt;=100,20,0),0)+IF(ISNUMBER($P470),IF($P470&gt;=150,20,IF($P470&gt;=50,12,5)),0)+IF(ISNUMBER($S470),IF($S470&lt;=1,15,0),0)</f>
        <v/>
      </c>
      <c r="AL470" s="48" t="n">
        <v>355</v>
      </c>
      <c r="AM470" s="49" t="n"/>
      <c r="AN470" s="48">
        <f>IF(AND(ISNUMBER($P470),ISNUMBER($AL470),$AL470&lt;&gt;0),IF(OR($P470&gt;180,$P470/$AL470*1000&gt;400),"Over ceiling, confirm SKU","Within"),"n/a")</f>
        <v/>
      </c>
      <c r="AO470" s="51" t="n"/>
      <c r="AP470" s="51" t="n"/>
      <c r="AQ470" s="51" t="n"/>
      <c r="AR470" s="34" t="inlineStr">
        <is>
          <t>Recalled, batch confirmed, to confirm</t>
        </is>
      </c>
      <c r="AS470" s="34" t="inlineStr">
        <is>
          <t>BLANK -&gt; requires live Amazon.ca capture</t>
        </is>
      </c>
      <c r="AT470" s="34" t="inlineStr">
        <is>
          <t>Unverified commercial data</t>
        </is>
      </c>
    </row>
    <row r="471" ht="28" customHeight="1">
      <c r="A471" s="34" t="inlineStr">
        <is>
          <t>Lemon Perfect</t>
        </is>
      </c>
      <c r="B471" s="34" t="inlineStr">
        <is>
          <t>Lemon Perfect Cold Pressed Lemon Water | Strawberry Passionfruit | 24 pack 355mL</t>
        </is>
      </c>
      <c r="C471" s="34" t="inlineStr">
        <is>
          <t>3) Functional beverage (still/sparkling)</t>
        </is>
      </c>
      <c r="D471" s="34" t="inlineStr">
        <is>
          <t>355 mL bottle</t>
        </is>
      </c>
      <c r="E471" s="48" t="n">
        <v>24</v>
      </c>
      <c r="F471" s="49" t="n"/>
      <c r="G471" s="50">
        <f>IF(AND(ISNUMBER($F471),ISNUMBER($E471),$E471&lt;&gt;0),$F471/$E471,"")</f>
        <v/>
      </c>
      <c r="H471" s="50">
        <f>IF(AND(ISNUMBER($F471),ISNUMBER($AL471),ISNUMBER($E471),($AL471*$E471)&lt;&gt;0),$F471/($AL471*$E471)*100,"")</f>
        <v/>
      </c>
      <c r="I471" s="51" t="n"/>
      <c r="J471" s="52" t="n"/>
      <c r="K471" s="50">
        <f>IF(AND(ISNUMBER($F471),ISNUMBER($J471)),$F471*(1-$J471),"")</f>
        <v/>
      </c>
      <c r="L471" s="51" t="n"/>
      <c r="M471" s="51" t="n"/>
      <c r="N471" s="50">
        <f>IF(ISNUMBER($F471),($F471-IF(ISNUMBER($AM471),$AM471,0))*(1-IF(ISNUMBER($J471),$J471,0)),"")</f>
        <v/>
      </c>
      <c r="O471" s="34" t="inlineStr">
        <is>
          <t>Strawberry Passionfruit</t>
        </is>
      </c>
      <c r="P471" s="48" t="n">
        <v>0</v>
      </c>
      <c r="Q471" s="48" t="n">
        <v>20</v>
      </c>
      <c r="R471" s="48" t="n">
        <v>70</v>
      </c>
      <c r="S471" s="48" t="n">
        <v>1</v>
      </c>
      <c r="T471" s="48" t="n">
        <v>5</v>
      </c>
      <c r="U471" s="34" t="inlineStr">
        <is>
          <t>Stevia + monk fruit</t>
        </is>
      </c>
      <c r="V471" s="34" t="inlineStr">
        <is>
          <t>Cold pressed lemon, vitamin C, electrolytes, low sugar, organic</t>
        </is>
      </c>
      <c r="W471" s="51" t="n"/>
      <c r="X471" s="51" t="n"/>
      <c r="Y471" s="51" t="n"/>
      <c r="Z471" s="51" t="n"/>
      <c r="AA471" s="34" t="inlineStr">
        <is>
          <t>Low</t>
        </is>
      </c>
      <c r="AB471" s="34" t="inlineStr">
        <is>
          <t>Emerging functional lemon water entrant</t>
        </is>
      </c>
      <c r="AC471" s="34" t="inlineStr">
        <is>
          <t>Organic lemon water with vitamin C and electrolytes</t>
        </is>
      </c>
      <c r="AD471" s="34" t="inlineStr">
        <is>
          <t>Clean lemon water hydration with vitamin C, barely any sugar.</t>
        </is>
      </c>
      <c r="AE471" s="51" t="n"/>
      <c r="AF471" s="53">
        <f>IF(AND(ISNUMBER($P471),ISNUMBER($AL471),$AL471&lt;&gt;0),ROUND($P471/$AL471*100,1),"")</f>
        <v/>
      </c>
      <c r="AG471" s="54">
        <f>IF(AND(ISNUMBER($S471),ISNUMBER($AL471),$AL471&lt;&gt;0),ROUND($S471/$AL471*100,2),"")</f>
        <v/>
      </c>
      <c r="AH471" s="53">
        <f>IF(AND(ISNUMBER($Q471),ISNUMBER($AL471),$AL471&lt;&gt;0),ROUND($Q471/$AL471*100,1),"")</f>
        <v/>
      </c>
      <c r="AI471" s="48">
        <f>IF(ISNUMBER($S471),IF($S471&lt;=1,"Yes","No"),"n/a")</f>
        <v/>
      </c>
      <c r="AJ471" s="48">
        <f>IF(ISNUMBER($S471),ROUND(MAX(0,MIN(100,100-$S471*2.5-IF(ISNUMBER($T471),$T471,0)*0.12+IF($S471&lt;=1,12,0))),0),"")</f>
        <v/>
      </c>
      <c r="AK471" s="48">
        <f>IF(ISNUMBER($Q471),IF($Q471&gt;=100,20,IF($Q471&gt;=30,10,0)),0)+IF(ISNUMBER($R471),IF($R471&gt;=100,20,0),0)+IF(ISNUMBER($P471),IF($P471&gt;=150,20,IF($P471&gt;=50,12,5)),0)+IF(ISNUMBER($S471),IF($S471&lt;=1,15,0),0)</f>
        <v/>
      </c>
      <c r="AL471" s="48" t="n">
        <v>355</v>
      </c>
      <c r="AM471" s="49" t="n"/>
      <c r="AN471" s="48">
        <f>IF(AND(ISNUMBER($P471),ISNUMBER($AL471),$AL471&lt;&gt;0),IF(OR($P471&gt;180,$P471/$AL471*1000&gt;400),"Over ceiling, confirm SKU","Within"),"n/a")</f>
        <v/>
      </c>
      <c r="AO471" s="51" t="n"/>
      <c r="AP471" s="51" t="n"/>
      <c r="AQ471" s="51" t="n"/>
      <c r="AR471" s="34" t="inlineStr">
        <is>
          <t>Recalled, batch confirmed, to confirm</t>
        </is>
      </c>
      <c r="AS471" s="34" t="inlineStr">
        <is>
          <t>BLANK -&gt; requires live Amazon.ca capture</t>
        </is>
      </c>
      <c r="AT471" s="34" t="inlineStr">
        <is>
          <t>Unverified commercial data</t>
        </is>
      </c>
    </row>
    <row r="472" ht="28" customHeight="1">
      <c r="A472" s="34" t="inlineStr">
        <is>
          <t>KeVita</t>
        </is>
      </c>
      <c r="B472" s="34" t="inlineStr">
        <is>
          <t>KeVita Sparkling Probiotic Drink | Lemon Ginger | single 440mL</t>
        </is>
      </c>
      <c r="C472" s="34" t="inlineStr">
        <is>
          <t>3) Functional beverage (still/sparkling)</t>
        </is>
      </c>
      <c r="D472" s="34" t="inlineStr">
        <is>
          <t>440 mL bottle</t>
        </is>
      </c>
      <c r="E472" s="48" t="n">
        <v>1</v>
      </c>
      <c r="F472" s="49" t="n"/>
      <c r="G472" s="50">
        <f>IF(AND(ISNUMBER($F472),ISNUMBER($E472),$E472&lt;&gt;0),$F472/$E472,"")</f>
        <v/>
      </c>
      <c r="H472" s="50">
        <f>IF(AND(ISNUMBER($F472),ISNUMBER($AL472),ISNUMBER($E472),($AL472*$E472)&lt;&gt;0),$F472/($AL472*$E472)*100,"")</f>
        <v/>
      </c>
      <c r="I472" s="51" t="n"/>
      <c r="J472" s="52" t="n"/>
      <c r="K472" s="50">
        <f>IF(AND(ISNUMBER($F472),ISNUMBER($J472)),$F472*(1-$J472),"")</f>
        <v/>
      </c>
      <c r="L472" s="51" t="n"/>
      <c r="M472" s="51" t="n"/>
      <c r="N472" s="50">
        <f>IF(ISNUMBER($F472),($F472-IF(ISNUMBER($AM472),$AM472,0))*(1-IF(ISNUMBER($J472),$J472,0)),"")</f>
        <v/>
      </c>
      <c r="O472" s="34" t="inlineStr">
        <is>
          <t>Lemon Ginger</t>
        </is>
      </c>
      <c r="P472" s="48" t="n">
        <v>0</v>
      </c>
      <c r="Q472" s="48" t="n">
        <v>80</v>
      </c>
      <c r="R472" s="34" t="inlineStr">
        <is>
          <t>Not listed</t>
        </is>
      </c>
      <c r="S472" s="48" t="n">
        <v>5</v>
      </c>
      <c r="T472" s="48" t="n">
        <v>25</v>
      </c>
      <c r="U472" s="34" t="inlineStr">
        <is>
          <t>Stevia + juice</t>
        </is>
      </c>
      <c r="V472" s="34" t="inlineStr">
        <is>
          <t>Billions of probiotics, sparkling, gut health, low sugar</t>
        </is>
      </c>
      <c r="W472" s="51" t="n"/>
      <c r="X472" s="51" t="n"/>
      <c r="Y472" s="51" t="n"/>
      <c r="Z472" s="51" t="n"/>
      <c r="AA472" s="34" t="inlineStr">
        <is>
          <t>Medium</t>
        </is>
      </c>
      <c r="AB472" s="34" t="inlineStr">
        <is>
          <t>Mass probiotic drink (PepsiCo)</t>
        </is>
      </c>
      <c r="AC472" s="34" t="inlineStr">
        <is>
          <t>Sparkling probiotic for gut health</t>
        </is>
      </c>
      <c r="AD472" s="34" t="inlineStr">
        <is>
          <t>Probiotics in a light sparkling format.</t>
        </is>
      </c>
      <c r="AE472" s="51" t="n"/>
      <c r="AF472" s="53">
        <f>IF(AND(ISNUMBER($P472),ISNUMBER($AL472),$AL472&lt;&gt;0),ROUND($P472/$AL472*100,1),"")</f>
        <v/>
      </c>
      <c r="AG472" s="54">
        <f>IF(AND(ISNUMBER($S472),ISNUMBER($AL472),$AL472&lt;&gt;0),ROUND($S472/$AL472*100,2),"")</f>
        <v/>
      </c>
      <c r="AH472" s="53">
        <f>IF(AND(ISNUMBER($Q472),ISNUMBER($AL472),$AL472&lt;&gt;0),ROUND($Q472/$AL472*100,1),"")</f>
        <v/>
      </c>
      <c r="AI472" s="48">
        <f>IF(ISNUMBER($S472),IF($S472&lt;=1,"Yes","No"),"n/a")</f>
        <v/>
      </c>
      <c r="AJ472" s="48">
        <f>IF(ISNUMBER($S472),ROUND(MAX(0,MIN(100,100-$S472*2.5-IF(ISNUMBER($T472),$T472,0)*0.12+IF($S472&lt;=1,12,0))),0),"")</f>
        <v/>
      </c>
      <c r="AK472" s="48">
        <f>IF(ISNUMBER($Q472),IF($Q472&gt;=100,20,IF($Q472&gt;=30,10,0)),0)+IF(ISNUMBER($R472),IF($R472&gt;=100,20,0),0)+IF(ISNUMBER($P472),IF($P472&gt;=150,20,IF($P472&gt;=50,12,5)),0)+IF(ISNUMBER($S472),IF($S472&lt;=1,15,0),0)</f>
        <v/>
      </c>
      <c r="AL472" s="48" t="n">
        <v>440</v>
      </c>
      <c r="AM472" s="49" t="n"/>
      <c r="AN472" s="48">
        <f>IF(AND(ISNUMBER($P472),ISNUMBER($AL472),$AL472&lt;&gt;0),IF(OR($P472&gt;180,$P472/$AL472*1000&gt;400),"Over ceiling, confirm SKU","Within"),"n/a")</f>
        <v/>
      </c>
      <c r="AO472" s="51" t="n"/>
      <c r="AP472" s="51" t="n"/>
      <c r="AQ472" s="51" t="n"/>
      <c r="AR472" s="34" t="inlineStr">
        <is>
          <t>Recalled, batch confirmed, to confirm</t>
        </is>
      </c>
      <c r="AS472" s="34" t="inlineStr">
        <is>
          <t>BLANK -&gt; requires live Amazon.ca capture</t>
        </is>
      </c>
      <c r="AT472" s="34" t="inlineStr">
        <is>
          <t>Unverified commercial data</t>
        </is>
      </c>
    </row>
    <row r="473" ht="28" customHeight="1">
      <c r="A473" s="34" t="inlineStr">
        <is>
          <t>KeVita</t>
        </is>
      </c>
      <c r="B473" s="34" t="inlineStr">
        <is>
          <t>KeVita Sparkling Probiotic Drink | Lemon Ginger | 8 pack 440mL</t>
        </is>
      </c>
      <c r="C473" s="34" t="inlineStr">
        <is>
          <t>3) Functional beverage (still/sparkling)</t>
        </is>
      </c>
      <c r="D473" s="34" t="inlineStr">
        <is>
          <t>440 mL bottle</t>
        </is>
      </c>
      <c r="E473" s="48" t="n">
        <v>8</v>
      </c>
      <c r="F473" s="49" t="n"/>
      <c r="G473" s="50">
        <f>IF(AND(ISNUMBER($F473),ISNUMBER($E473),$E473&lt;&gt;0),$F473/$E473,"")</f>
        <v/>
      </c>
      <c r="H473" s="50">
        <f>IF(AND(ISNUMBER($F473),ISNUMBER($AL473),ISNUMBER($E473),($AL473*$E473)&lt;&gt;0),$F473/($AL473*$E473)*100,"")</f>
        <v/>
      </c>
      <c r="I473" s="51" t="n"/>
      <c r="J473" s="52" t="n"/>
      <c r="K473" s="50">
        <f>IF(AND(ISNUMBER($F473),ISNUMBER($J473)),$F473*(1-$J473),"")</f>
        <v/>
      </c>
      <c r="L473" s="51" t="n"/>
      <c r="M473" s="51" t="n"/>
      <c r="N473" s="50">
        <f>IF(ISNUMBER($F473),($F473-IF(ISNUMBER($AM473),$AM473,0))*(1-IF(ISNUMBER($J473),$J473,0)),"")</f>
        <v/>
      </c>
      <c r="O473" s="34" t="inlineStr">
        <is>
          <t>Lemon Ginger</t>
        </is>
      </c>
      <c r="P473" s="48" t="n">
        <v>0</v>
      </c>
      <c r="Q473" s="48" t="n">
        <v>80</v>
      </c>
      <c r="R473" s="34" t="inlineStr">
        <is>
          <t>Not listed</t>
        </is>
      </c>
      <c r="S473" s="48" t="n">
        <v>5</v>
      </c>
      <c r="T473" s="48" t="n">
        <v>25</v>
      </c>
      <c r="U473" s="34" t="inlineStr">
        <is>
          <t>Stevia + juice</t>
        </is>
      </c>
      <c r="V473" s="34" t="inlineStr">
        <is>
          <t>Billions of probiotics, sparkling, gut health, low sugar</t>
        </is>
      </c>
      <c r="W473" s="51" t="n"/>
      <c r="X473" s="51" t="n"/>
      <c r="Y473" s="51" t="n"/>
      <c r="Z473" s="51" t="n"/>
      <c r="AA473" s="34" t="inlineStr">
        <is>
          <t>Medium</t>
        </is>
      </c>
      <c r="AB473" s="34" t="inlineStr">
        <is>
          <t>Mass probiotic drink (PepsiCo)</t>
        </is>
      </c>
      <c r="AC473" s="34" t="inlineStr">
        <is>
          <t>Sparkling probiotic for gut health</t>
        </is>
      </c>
      <c r="AD473" s="34" t="inlineStr">
        <is>
          <t>Probiotics in a light sparkling format.</t>
        </is>
      </c>
      <c r="AE473" s="51" t="n"/>
      <c r="AF473" s="53">
        <f>IF(AND(ISNUMBER($P473),ISNUMBER($AL473),$AL473&lt;&gt;0),ROUND($P473/$AL473*100,1),"")</f>
        <v/>
      </c>
      <c r="AG473" s="54">
        <f>IF(AND(ISNUMBER($S473),ISNUMBER($AL473),$AL473&lt;&gt;0),ROUND($S473/$AL473*100,2),"")</f>
        <v/>
      </c>
      <c r="AH473" s="53">
        <f>IF(AND(ISNUMBER($Q473),ISNUMBER($AL473),$AL473&lt;&gt;0),ROUND($Q473/$AL473*100,1),"")</f>
        <v/>
      </c>
      <c r="AI473" s="48">
        <f>IF(ISNUMBER($S473),IF($S473&lt;=1,"Yes","No"),"n/a")</f>
        <v/>
      </c>
      <c r="AJ473" s="48">
        <f>IF(ISNUMBER($S473),ROUND(MAX(0,MIN(100,100-$S473*2.5-IF(ISNUMBER($T473),$T473,0)*0.12+IF($S473&lt;=1,12,0))),0),"")</f>
        <v/>
      </c>
      <c r="AK473" s="48">
        <f>IF(ISNUMBER($Q473),IF($Q473&gt;=100,20,IF($Q473&gt;=30,10,0)),0)+IF(ISNUMBER($R473),IF($R473&gt;=100,20,0),0)+IF(ISNUMBER($P473),IF($P473&gt;=150,20,IF($P473&gt;=50,12,5)),0)+IF(ISNUMBER($S473),IF($S473&lt;=1,15,0),0)</f>
        <v/>
      </c>
      <c r="AL473" s="48" t="n">
        <v>440</v>
      </c>
      <c r="AM473" s="49" t="n"/>
      <c r="AN473" s="48">
        <f>IF(AND(ISNUMBER($P473),ISNUMBER($AL473),$AL473&lt;&gt;0),IF(OR($P473&gt;180,$P473/$AL473*1000&gt;400),"Over ceiling, confirm SKU","Within"),"n/a")</f>
        <v/>
      </c>
      <c r="AO473" s="51" t="n"/>
      <c r="AP473" s="51" t="n"/>
      <c r="AQ473" s="51" t="n"/>
      <c r="AR473" s="34" t="inlineStr">
        <is>
          <t>Recalled, batch confirmed, to confirm</t>
        </is>
      </c>
      <c r="AS473" s="34" t="inlineStr">
        <is>
          <t>BLANK -&gt; requires live Amazon.ca capture</t>
        </is>
      </c>
      <c r="AT473" s="34" t="inlineStr">
        <is>
          <t>Unverified commercial data</t>
        </is>
      </c>
    </row>
    <row r="474" ht="28" customHeight="1">
      <c r="A474" s="34" t="inlineStr">
        <is>
          <t>KeVita</t>
        </is>
      </c>
      <c r="B474" s="34" t="inlineStr">
        <is>
          <t>KeVita Sparkling Probiotic Drink | Lemon Ginger | 12 pack 440mL</t>
        </is>
      </c>
      <c r="C474" s="34" t="inlineStr">
        <is>
          <t>3) Functional beverage (still/sparkling)</t>
        </is>
      </c>
      <c r="D474" s="34" t="inlineStr">
        <is>
          <t>440 mL bottle</t>
        </is>
      </c>
      <c r="E474" s="48" t="n">
        <v>12</v>
      </c>
      <c r="F474" s="49" t="n"/>
      <c r="G474" s="50">
        <f>IF(AND(ISNUMBER($F474),ISNUMBER($E474),$E474&lt;&gt;0),$F474/$E474,"")</f>
        <v/>
      </c>
      <c r="H474" s="50">
        <f>IF(AND(ISNUMBER($F474),ISNUMBER($AL474),ISNUMBER($E474),($AL474*$E474)&lt;&gt;0),$F474/($AL474*$E474)*100,"")</f>
        <v/>
      </c>
      <c r="I474" s="51" t="n"/>
      <c r="J474" s="52" t="n"/>
      <c r="K474" s="50">
        <f>IF(AND(ISNUMBER($F474),ISNUMBER($J474)),$F474*(1-$J474),"")</f>
        <v/>
      </c>
      <c r="L474" s="51" t="n"/>
      <c r="M474" s="51" t="n"/>
      <c r="N474" s="50">
        <f>IF(ISNUMBER($F474),($F474-IF(ISNUMBER($AM474),$AM474,0))*(1-IF(ISNUMBER($J474),$J474,0)),"")</f>
        <v/>
      </c>
      <c r="O474" s="34" t="inlineStr">
        <is>
          <t>Lemon Ginger</t>
        </is>
      </c>
      <c r="P474" s="48" t="n">
        <v>0</v>
      </c>
      <c r="Q474" s="48" t="n">
        <v>80</v>
      </c>
      <c r="R474" s="34" t="inlineStr">
        <is>
          <t>Not listed</t>
        </is>
      </c>
      <c r="S474" s="48" t="n">
        <v>5</v>
      </c>
      <c r="T474" s="48" t="n">
        <v>25</v>
      </c>
      <c r="U474" s="34" t="inlineStr">
        <is>
          <t>Stevia + juice</t>
        </is>
      </c>
      <c r="V474" s="34" t="inlineStr">
        <is>
          <t>Billions of probiotics, sparkling, gut health, low sugar</t>
        </is>
      </c>
      <c r="W474" s="51" t="n"/>
      <c r="X474" s="51" t="n"/>
      <c r="Y474" s="51" t="n"/>
      <c r="Z474" s="51" t="n"/>
      <c r="AA474" s="34" t="inlineStr">
        <is>
          <t>Medium</t>
        </is>
      </c>
      <c r="AB474" s="34" t="inlineStr">
        <is>
          <t>Mass probiotic drink (PepsiCo)</t>
        </is>
      </c>
      <c r="AC474" s="34" t="inlineStr">
        <is>
          <t>Sparkling probiotic for gut health</t>
        </is>
      </c>
      <c r="AD474" s="34" t="inlineStr">
        <is>
          <t>Probiotics in a light sparkling format.</t>
        </is>
      </c>
      <c r="AE474" s="51" t="n"/>
      <c r="AF474" s="53">
        <f>IF(AND(ISNUMBER($P474),ISNUMBER($AL474),$AL474&lt;&gt;0),ROUND($P474/$AL474*100,1),"")</f>
        <v/>
      </c>
      <c r="AG474" s="54">
        <f>IF(AND(ISNUMBER($S474),ISNUMBER($AL474),$AL474&lt;&gt;0),ROUND($S474/$AL474*100,2),"")</f>
        <v/>
      </c>
      <c r="AH474" s="53">
        <f>IF(AND(ISNUMBER($Q474),ISNUMBER($AL474),$AL474&lt;&gt;0),ROUND($Q474/$AL474*100,1),"")</f>
        <v/>
      </c>
      <c r="AI474" s="48">
        <f>IF(ISNUMBER($S474),IF($S474&lt;=1,"Yes","No"),"n/a")</f>
        <v/>
      </c>
      <c r="AJ474" s="48">
        <f>IF(ISNUMBER($S474),ROUND(MAX(0,MIN(100,100-$S474*2.5-IF(ISNUMBER($T474),$T474,0)*0.12+IF($S474&lt;=1,12,0))),0),"")</f>
        <v/>
      </c>
      <c r="AK474" s="48">
        <f>IF(ISNUMBER($Q474),IF($Q474&gt;=100,20,IF($Q474&gt;=30,10,0)),0)+IF(ISNUMBER($R474),IF($R474&gt;=100,20,0),0)+IF(ISNUMBER($P474),IF($P474&gt;=150,20,IF($P474&gt;=50,12,5)),0)+IF(ISNUMBER($S474),IF($S474&lt;=1,15,0),0)</f>
        <v/>
      </c>
      <c r="AL474" s="48" t="n">
        <v>440</v>
      </c>
      <c r="AM474" s="49" t="n"/>
      <c r="AN474" s="48">
        <f>IF(AND(ISNUMBER($P474),ISNUMBER($AL474),$AL474&lt;&gt;0),IF(OR($P474&gt;180,$P474/$AL474*1000&gt;400),"Over ceiling, confirm SKU","Within"),"n/a")</f>
        <v/>
      </c>
      <c r="AO474" s="51" t="n"/>
      <c r="AP474" s="51" t="n"/>
      <c r="AQ474" s="51" t="n"/>
      <c r="AR474" s="34" t="inlineStr">
        <is>
          <t>Recalled, batch confirmed, to confirm</t>
        </is>
      </c>
      <c r="AS474" s="34" t="inlineStr">
        <is>
          <t>BLANK -&gt; requires live Amazon.ca capture</t>
        </is>
      </c>
      <c r="AT474" s="34" t="inlineStr">
        <is>
          <t>Unverified commercial data</t>
        </is>
      </c>
    </row>
    <row r="475" ht="28" customHeight="1">
      <c r="A475" s="34" t="inlineStr">
        <is>
          <t>KeVita</t>
        </is>
      </c>
      <c r="B475" s="34" t="inlineStr">
        <is>
          <t>KeVita Sparkling Probiotic Drink | Lemon Ginger | 18 pack 440mL</t>
        </is>
      </c>
      <c r="C475" s="34" t="inlineStr">
        <is>
          <t>3) Functional beverage (still/sparkling)</t>
        </is>
      </c>
      <c r="D475" s="34" t="inlineStr">
        <is>
          <t>440 mL bottle</t>
        </is>
      </c>
      <c r="E475" s="48" t="n">
        <v>18</v>
      </c>
      <c r="F475" s="49" t="n"/>
      <c r="G475" s="50">
        <f>IF(AND(ISNUMBER($F475),ISNUMBER($E475),$E475&lt;&gt;0),$F475/$E475,"")</f>
        <v/>
      </c>
      <c r="H475" s="50">
        <f>IF(AND(ISNUMBER($F475),ISNUMBER($AL475),ISNUMBER($E475),($AL475*$E475)&lt;&gt;0),$F475/($AL475*$E475)*100,"")</f>
        <v/>
      </c>
      <c r="I475" s="51" t="n"/>
      <c r="J475" s="52" t="n"/>
      <c r="K475" s="50">
        <f>IF(AND(ISNUMBER($F475),ISNUMBER($J475)),$F475*(1-$J475),"")</f>
        <v/>
      </c>
      <c r="L475" s="51" t="n"/>
      <c r="M475" s="51" t="n"/>
      <c r="N475" s="50">
        <f>IF(ISNUMBER($F475),($F475-IF(ISNUMBER($AM475),$AM475,0))*(1-IF(ISNUMBER($J475),$J475,0)),"")</f>
        <v/>
      </c>
      <c r="O475" s="34" t="inlineStr">
        <is>
          <t>Lemon Ginger</t>
        </is>
      </c>
      <c r="P475" s="48" t="n">
        <v>0</v>
      </c>
      <c r="Q475" s="48" t="n">
        <v>80</v>
      </c>
      <c r="R475" s="34" t="inlineStr">
        <is>
          <t>Not listed</t>
        </is>
      </c>
      <c r="S475" s="48" t="n">
        <v>5</v>
      </c>
      <c r="T475" s="48" t="n">
        <v>25</v>
      </c>
      <c r="U475" s="34" t="inlineStr">
        <is>
          <t>Stevia + juice</t>
        </is>
      </c>
      <c r="V475" s="34" t="inlineStr">
        <is>
          <t>Billions of probiotics, sparkling, gut health, low sugar</t>
        </is>
      </c>
      <c r="W475" s="51" t="n"/>
      <c r="X475" s="51" t="n"/>
      <c r="Y475" s="51" t="n"/>
      <c r="Z475" s="51" t="n"/>
      <c r="AA475" s="34" t="inlineStr">
        <is>
          <t>Medium</t>
        </is>
      </c>
      <c r="AB475" s="34" t="inlineStr">
        <is>
          <t>Mass probiotic drink (PepsiCo)</t>
        </is>
      </c>
      <c r="AC475" s="34" t="inlineStr">
        <is>
          <t>Sparkling probiotic for gut health</t>
        </is>
      </c>
      <c r="AD475" s="34" t="inlineStr">
        <is>
          <t>Probiotics in a light sparkling format.</t>
        </is>
      </c>
      <c r="AE475" s="51" t="n"/>
      <c r="AF475" s="53">
        <f>IF(AND(ISNUMBER($P475),ISNUMBER($AL475),$AL475&lt;&gt;0),ROUND($P475/$AL475*100,1),"")</f>
        <v/>
      </c>
      <c r="AG475" s="54">
        <f>IF(AND(ISNUMBER($S475),ISNUMBER($AL475),$AL475&lt;&gt;0),ROUND($S475/$AL475*100,2),"")</f>
        <v/>
      </c>
      <c r="AH475" s="53">
        <f>IF(AND(ISNUMBER($Q475),ISNUMBER($AL475),$AL475&lt;&gt;0),ROUND($Q475/$AL475*100,1),"")</f>
        <v/>
      </c>
      <c r="AI475" s="48">
        <f>IF(ISNUMBER($S475),IF($S475&lt;=1,"Yes","No"),"n/a")</f>
        <v/>
      </c>
      <c r="AJ475" s="48">
        <f>IF(ISNUMBER($S475),ROUND(MAX(0,MIN(100,100-$S475*2.5-IF(ISNUMBER($T475),$T475,0)*0.12+IF($S475&lt;=1,12,0))),0),"")</f>
        <v/>
      </c>
      <c r="AK475" s="48">
        <f>IF(ISNUMBER($Q475),IF($Q475&gt;=100,20,IF($Q475&gt;=30,10,0)),0)+IF(ISNUMBER($R475),IF($R475&gt;=100,20,0),0)+IF(ISNUMBER($P475),IF($P475&gt;=150,20,IF($P475&gt;=50,12,5)),0)+IF(ISNUMBER($S475),IF($S475&lt;=1,15,0),0)</f>
        <v/>
      </c>
      <c r="AL475" s="48" t="n">
        <v>440</v>
      </c>
      <c r="AM475" s="49" t="n"/>
      <c r="AN475" s="48">
        <f>IF(AND(ISNUMBER($P475),ISNUMBER($AL475),$AL475&lt;&gt;0),IF(OR($P475&gt;180,$P475/$AL475*1000&gt;400),"Over ceiling, confirm SKU","Within"),"n/a")</f>
        <v/>
      </c>
      <c r="AO475" s="51" t="n"/>
      <c r="AP475" s="51" t="n"/>
      <c r="AQ475" s="51" t="n"/>
      <c r="AR475" s="34" t="inlineStr">
        <is>
          <t>Recalled, batch confirmed, to confirm</t>
        </is>
      </c>
      <c r="AS475" s="34" t="inlineStr">
        <is>
          <t>BLANK -&gt; requires live Amazon.ca capture</t>
        </is>
      </c>
      <c r="AT475" s="34" t="inlineStr">
        <is>
          <t>Unverified commercial data</t>
        </is>
      </c>
    </row>
    <row r="476" ht="28" customHeight="1">
      <c r="A476" s="34" t="inlineStr">
        <is>
          <t>KeVita</t>
        </is>
      </c>
      <c r="B476" s="34" t="inlineStr">
        <is>
          <t>KeVita Sparkling Probiotic Drink | Lemon Ginger | 24 pack 440mL</t>
        </is>
      </c>
      <c r="C476" s="34" t="inlineStr">
        <is>
          <t>3) Functional beverage (still/sparkling)</t>
        </is>
      </c>
      <c r="D476" s="34" t="inlineStr">
        <is>
          <t>440 mL bottle</t>
        </is>
      </c>
      <c r="E476" s="48" t="n">
        <v>24</v>
      </c>
      <c r="F476" s="49" t="n"/>
      <c r="G476" s="50">
        <f>IF(AND(ISNUMBER($F476),ISNUMBER($E476),$E476&lt;&gt;0),$F476/$E476,"")</f>
        <v/>
      </c>
      <c r="H476" s="50">
        <f>IF(AND(ISNUMBER($F476),ISNUMBER($AL476),ISNUMBER($E476),($AL476*$E476)&lt;&gt;0),$F476/($AL476*$E476)*100,"")</f>
        <v/>
      </c>
      <c r="I476" s="51" t="n"/>
      <c r="J476" s="52" t="n"/>
      <c r="K476" s="50">
        <f>IF(AND(ISNUMBER($F476),ISNUMBER($J476)),$F476*(1-$J476),"")</f>
        <v/>
      </c>
      <c r="L476" s="51" t="n"/>
      <c r="M476" s="51" t="n"/>
      <c r="N476" s="50">
        <f>IF(ISNUMBER($F476),($F476-IF(ISNUMBER($AM476),$AM476,0))*(1-IF(ISNUMBER($J476),$J476,0)),"")</f>
        <v/>
      </c>
      <c r="O476" s="34" t="inlineStr">
        <is>
          <t>Lemon Ginger</t>
        </is>
      </c>
      <c r="P476" s="48" t="n">
        <v>0</v>
      </c>
      <c r="Q476" s="48" t="n">
        <v>80</v>
      </c>
      <c r="R476" s="34" t="inlineStr">
        <is>
          <t>Not listed</t>
        </is>
      </c>
      <c r="S476" s="48" t="n">
        <v>5</v>
      </c>
      <c r="T476" s="48" t="n">
        <v>25</v>
      </c>
      <c r="U476" s="34" t="inlineStr">
        <is>
          <t>Stevia + juice</t>
        </is>
      </c>
      <c r="V476" s="34" t="inlineStr">
        <is>
          <t>Billions of probiotics, sparkling, gut health, low sugar</t>
        </is>
      </c>
      <c r="W476" s="51" t="n"/>
      <c r="X476" s="51" t="n"/>
      <c r="Y476" s="51" t="n"/>
      <c r="Z476" s="51" t="n"/>
      <c r="AA476" s="34" t="inlineStr">
        <is>
          <t>Medium</t>
        </is>
      </c>
      <c r="AB476" s="34" t="inlineStr">
        <is>
          <t>Mass probiotic drink (PepsiCo)</t>
        </is>
      </c>
      <c r="AC476" s="34" t="inlineStr">
        <is>
          <t>Sparkling probiotic for gut health</t>
        </is>
      </c>
      <c r="AD476" s="34" t="inlineStr">
        <is>
          <t>Probiotics in a light sparkling format.</t>
        </is>
      </c>
      <c r="AE476" s="51" t="n"/>
      <c r="AF476" s="53">
        <f>IF(AND(ISNUMBER($P476),ISNUMBER($AL476),$AL476&lt;&gt;0),ROUND($P476/$AL476*100,1),"")</f>
        <v/>
      </c>
      <c r="AG476" s="54">
        <f>IF(AND(ISNUMBER($S476),ISNUMBER($AL476),$AL476&lt;&gt;0),ROUND($S476/$AL476*100,2),"")</f>
        <v/>
      </c>
      <c r="AH476" s="53">
        <f>IF(AND(ISNUMBER($Q476),ISNUMBER($AL476),$AL476&lt;&gt;0),ROUND($Q476/$AL476*100,1),"")</f>
        <v/>
      </c>
      <c r="AI476" s="48">
        <f>IF(ISNUMBER($S476),IF($S476&lt;=1,"Yes","No"),"n/a")</f>
        <v/>
      </c>
      <c r="AJ476" s="48">
        <f>IF(ISNUMBER($S476),ROUND(MAX(0,MIN(100,100-$S476*2.5-IF(ISNUMBER($T476),$T476,0)*0.12+IF($S476&lt;=1,12,0))),0),"")</f>
        <v/>
      </c>
      <c r="AK476" s="48">
        <f>IF(ISNUMBER($Q476),IF($Q476&gt;=100,20,IF($Q476&gt;=30,10,0)),0)+IF(ISNUMBER($R476),IF($R476&gt;=100,20,0),0)+IF(ISNUMBER($P476),IF($P476&gt;=150,20,IF($P476&gt;=50,12,5)),0)+IF(ISNUMBER($S476),IF($S476&lt;=1,15,0),0)</f>
        <v/>
      </c>
      <c r="AL476" s="48" t="n">
        <v>440</v>
      </c>
      <c r="AM476" s="49" t="n"/>
      <c r="AN476" s="48">
        <f>IF(AND(ISNUMBER($P476),ISNUMBER($AL476),$AL476&lt;&gt;0),IF(OR($P476&gt;180,$P476/$AL476*1000&gt;400),"Over ceiling, confirm SKU","Within"),"n/a")</f>
        <v/>
      </c>
      <c r="AO476" s="51" t="n"/>
      <c r="AP476" s="51" t="n"/>
      <c r="AQ476" s="51" t="n"/>
      <c r="AR476" s="34" t="inlineStr">
        <is>
          <t>Recalled, batch confirmed, to confirm</t>
        </is>
      </c>
      <c r="AS476" s="34" t="inlineStr">
        <is>
          <t>BLANK -&gt; requires live Amazon.ca capture</t>
        </is>
      </c>
      <c r="AT476" s="34" t="inlineStr">
        <is>
          <t>Unverified commercial data</t>
        </is>
      </c>
    </row>
    <row r="477" ht="28" customHeight="1">
      <c r="A477" s="34" t="inlineStr">
        <is>
          <t>KeVita</t>
        </is>
      </c>
      <c r="B477" s="34" t="inlineStr">
        <is>
          <t>KeVita Sparkling Probiotic Drink | Mojita Lime Mint Coconut | single 440mL</t>
        </is>
      </c>
      <c r="C477" s="34" t="inlineStr">
        <is>
          <t>3) Functional beverage (still/sparkling)</t>
        </is>
      </c>
      <c r="D477" s="34" t="inlineStr">
        <is>
          <t>440 mL bottle</t>
        </is>
      </c>
      <c r="E477" s="48" t="n">
        <v>1</v>
      </c>
      <c r="F477" s="49" t="n"/>
      <c r="G477" s="50">
        <f>IF(AND(ISNUMBER($F477),ISNUMBER($E477),$E477&lt;&gt;0),$F477/$E477,"")</f>
        <v/>
      </c>
      <c r="H477" s="50">
        <f>IF(AND(ISNUMBER($F477),ISNUMBER($AL477),ISNUMBER($E477),($AL477*$E477)&lt;&gt;0),$F477/($AL477*$E477)*100,"")</f>
        <v/>
      </c>
      <c r="I477" s="51" t="n"/>
      <c r="J477" s="52" t="n"/>
      <c r="K477" s="50">
        <f>IF(AND(ISNUMBER($F477),ISNUMBER($J477)),$F477*(1-$J477),"")</f>
        <v/>
      </c>
      <c r="L477" s="51" t="n"/>
      <c r="M477" s="51" t="n"/>
      <c r="N477" s="50">
        <f>IF(ISNUMBER($F477),($F477-IF(ISNUMBER($AM477),$AM477,0))*(1-IF(ISNUMBER($J477),$J477,0)),"")</f>
        <v/>
      </c>
      <c r="O477" s="34" t="inlineStr">
        <is>
          <t>Mojita Lime Mint Coconut</t>
        </is>
      </c>
      <c r="P477" s="48" t="n">
        <v>0</v>
      </c>
      <c r="Q477" s="48" t="n">
        <v>80</v>
      </c>
      <c r="R477" s="34" t="inlineStr">
        <is>
          <t>Not listed</t>
        </is>
      </c>
      <c r="S477" s="48" t="n">
        <v>5</v>
      </c>
      <c r="T477" s="48" t="n">
        <v>25</v>
      </c>
      <c r="U477" s="34" t="inlineStr">
        <is>
          <t>Stevia + juice</t>
        </is>
      </c>
      <c r="V477" s="34" t="inlineStr">
        <is>
          <t>Billions of probiotics, sparkling, gut health, low sugar</t>
        </is>
      </c>
      <c r="W477" s="51" t="n"/>
      <c r="X477" s="51" t="n"/>
      <c r="Y477" s="51" t="n"/>
      <c r="Z477" s="51" t="n"/>
      <c r="AA477" s="34" t="inlineStr">
        <is>
          <t>Medium</t>
        </is>
      </c>
      <c r="AB477" s="34" t="inlineStr">
        <is>
          <t>Mass probiotic drink (PepsiCo)</t>
        </is>
      </c>
      <c r="AC477" s="34" t="inlineStr">
        <is>
          <t>Sparkling probiotic for gut health</t>
        </is>
      </c>
      <c r="AD477" s="34" t="inlineStr">
        <is>
          <t>Probiotics in a light sparkling format.</t>
        </is>
      </c>
      <c r="AE477" s="51" t="n"/>
      <c r="AF477" s="53">
        <f>IF(AND(ISNUMBER($P477),ISNUMBER($AL477),$AL477&lt;&gt;0),ROUND($P477/$AL477*100,1),"")</f>
        <v/>
      </c>
      <c r="AG477" s="54">
        <f>IF(AND(ISNUMBER($S477),ISNUMBER($AL477),$AL477&lt;&gt;0),ROUND($S477/$AL477*100,2),"")</f>
        <v/>
      </c>
      <c r="AH477" s="53">
        <f>IF(AND(ISNUMBER($Q477),ISNUMBER($AL477),$AL477&lt;&gt;0),ROUND($Q477/$AL477*100,1),"")</f>
        <v/>
      </c>
      <c r="AI477" s="48">
        <f>IF(ISNUMBER($S477),IF($S477&lt;=1,"Yes","No"),"n/a")</f>
        <v/>
      </c>
      <c r="AJ477" s="48">
        <f>IF(ISNUMBER($S477),ROUND(MAX(0,MIN(100,100-$S477*2.5-IF(ISNUMBER($T477),$T477,0)*0.12+IF($S477&lt;=1,12,0))),0),"")</f>
        <v/>
      </c>
      <c r="AK477" s="48">
        <f>IF(ISNUMBER($Q477),IF($Q477&gt;=100,20,IF($Q477&gt;=30,10,0)),0)+IF(ISNUMBER($R477),IF($R477&gt;=100,20,0),0)+IF(ISNUMBER($P477),IF($P477&gt;=150,20,IF($P477&gt;=50,12,5)),0)+IF(ISNUMBER($S477),IF($S477&lt;=1,15,0),0)</f>
        <v/>
      </c>
      <c r="AL477" s="48" t="n">
        <v>440</v>
      </c>
      <c r="AM477" s="49" t="n"/>
      <c r="AN477" s="48">
        <f>IF(AND(ISNUMBER($P477),ISNUMBER($AL477),$AL477&lt;&gt;0),IF(OR($P477&gt;180,$P477/$AL477*1000&gt;400),"Over ceiling, confirm SKU","Within"),"n/a")</f>
        <v/>
      </c>
      <c r="AO477" s="51" t="n"/>
      <c r="AP477" s="51" t="n"/>
      <c r="AQ477" s="51" t="n"/>
      <c r="AR477" s="34" t="inlineStr">
        <is>
          <t>Recalled, batch confirmed, to confirm</t>
        </is>
      </c>
      <c r="AS477" s="34" t="inlineStr">
        <is>
          <t>BLANK -&gt; requires live Amazon.ca capture</t>
        </is>
      </c>
      <c r="AT477" s="34" t="inlineStr">
        <is>
          <t>Unverified commercial data</t>
        </is>
      </c>
    </row>
    <row r="478" ht="28" customHeight="1">
      <c r="A478" s="34" t="inlineStr">
        <is>
          <t>KeVita</t>
        </is>
      </c>
      <c r="B478" s="34" t="inlineStr">
        <is>
          <t>KeVita Sparkling Probiotic Drink | Mojita Lime Mint Coconut | 8 pack 440mL</t>
        </is>
      </c>
      <c r="C478" s="34" t="inlineStr">
        <is>
          <t>3) Functional beverage (still/sparkling)</t>
        </is>
      </c>
      <c r="D478" s="34" t="inlineStr">
        <is>
          <t>440 mL bottle</t>
        </is>
      </c>
      <c r="E478" s="48" t="n">
        <v>8</v>
      </c>
      <c r="F478" s="49" t="n"/>
      <c r="G478" s="50">
        <f>IF(AND(ISNUMBER($F478),ISNUMBER($E478),$E478&lt;&gt;0),$F478/$E478,"")</f>
        <v/>
      </c>
      <c r="H478" s="50">
        <f>IF(AND(ISNUMBER($F478),ISNUMBER($AL478),ISNUMBER($E478),($AL478*$E478)&lt;&gt;0),$F478/($AL478*$E478)*100,"")</f>
        <v/>
      </c>
      <c r="I478" s="51" t="n"/>
      <c r="J478" s="52" t="n"/>
      <c r="K478" s="50">
        <f>IF(AND(ISNUMBER($F478),ISNUMBER($J478)),$F478*(1-$J478),"")</f>
        <v/>
      </c>
      <c r="L478" s="51" t="n"/>
      <c r="M478" s="51" t="n"/>
      <c r="N478" s="50">
        <f>IF(ISNUMBER($F478),($F478-IF(ISNUMBER($AM478),$AM478,0))*(1-IF(ISNUMBER($J478),$J478,0)),"")</f>
        <v/>
      </c>
      <c r="O478" s="34" t="inlineStr">
        <is>
          <t>Mojita Lime Mint Coconut</t>
        </is>
      </c>
      <c r="P478" s="48" t="n">
        <v>0</v>
      </c>
      <c r="Q478" s="48" t="n">
        <v>80</v>
      </c>
      <c r="R478" s="34" t="inlineStr">
        <is>
          <t>Not listed</t>
        </is>
      </c>
      <c r="S478" s="48" t="n">
        <v>5</v>
      </c>
      <c r="T478" s="48" t="n">
        <v>25</v>
      </c>
      <c r="U478" s="34" t="inlineStr">
        <is>
          <t>Stevia + juice</t>
        </is>
      </c>
      <c r="V478" s="34" t="inlineStr">
        <is>
          <t>Billions of probiotics, sparkling, gut health, low sugar</t>
        </is>
      </c>
      <c r="W478" s="51" t="n"/>
      <c r="X478" s="51" t="n"/>
      <c r="Y478" s="51" t="n"/>
      <c r="Z478" s="51" t="n"/>
      <c r="AA478" s="34" t="inlineStr">
        <is>
          <t>Medium</t>
        </is>
      </c>
      <c r="AB478" s="34" t="inlineStr">
        <is>
          <t>Mass probiotic drink (PepsiCo)</t>
        </is>
      </c>
      <c r="AC478" s="34" t="inlineStr">
        <is>
          <t>Sparkling probiotic for gut health</t>
        </is>
      </c>
      <c r="AD478" s="34" t="inlineStr">
        <is>
          <t>Probiotics in a light sparkling format.</t>
        </is>
      </c>
      <c r="AE478" s="51" t="n"/>
      <c r="AF478" s="53">
        <f>IF(AND(ISNUMBER($P478),ISNUMBER($AL478),$AL478&lt;&gt;0),ROUND($P478/$AL478*100,1),"")</f>
        <v/>
      </c>
      <c r="AG478" s="54">
        <f>IF(AND(ISNUMBER($S478),ISNUMBER($AL478),$AL478&lt;&gt;0),ROUND($S478/$AL478*100,2),"")</f>
        <v/>
      </c>
      <c r="AH478" s="53">
        <f>IF(AND(ISNUMBER($Q478),ISNUMBER($AL478),$AL478&lt;&gt;0),ROUND($Q478/$AL478*100,1),"")</f>
        <v/>
      </c>
      <c r="AI478" s="48">
        <f>IF(ISNUMBER($S478),IF($S478&lt;=1,"Yes","No"),"n/a")</f>
        <v/>
      </c>
      <c r="AJ478" s="48">
        <f>IF(ISNUMBER($S478),ROUND(MAX(0,MIN(100,100-$S478*2.5-IF(ISNUMBER($T478),$T478,0)*0.12+IF($S478&lt;=1,12,0))),0),"")</f>
        <v/>
      </c>
      <c r="AK478" s="48">
        <f>IF(ISNUMBER($Q478),IF($Q478&gt;=100,20,IF($Q478&gt;=30,10,0)),0)+IF(ISNUMBER($R478),IF($R478&gt;=100,20,0),0)+IF(ISNUMBER($P478),IF($P478&gt;=150,20,IF($P478&gt;=50,12,5)),0)+IF(ISNUMBER($S478),IF($S478&lt;=1,15,0),0)</f>
        <v/>
      </c>
      <c r="AL478" s="48" t="n">
        <v>440</v>
      </c>
      <c r="AM478" s="49" t="n"/>
      <c r="AN478" s="48">
        <f>IF(AND(ISNUMBER($P478),ISNUMBER($AL478),$AL478&lt;&gt;0),IF(OR($P478&gt;180,$P478/$AL478*1000&gt;400),"Over ceiling, confirm SKU","Within"),"n/a")</f>
        <v/>
      </c>
      <c r="AO478" s="51" t="n"/>
      <c r="AP478" s="51" t="n"/>
      <c r="AQ478" s="51" t="n"/>
      <c r="AR478" s="34" t="inlineStr">
        <is>
          <t>Recalled, batch confirmed, to confirm</t>
        </is>
      </c>
      <c r="AS478" s="34" t="inlineStr">
        <is>
          <t>BLANK -&gt; requires live Amazon.ca capture</t>
        </is>
      </c>
      <c r="AT478" s="34" t="inlineStr">
        <is>
          <t>Unverified commercial data</t>
        </is>
      </c>
    </row>
    <row r="479" ht="28" customHeight="1">
      <c r="A479" s="34" t="inlineStr">
        <is>
          <t>KeVita</t>
        </is>
      </c>
      <c r="B479" s="34" t="inlineStr">
        <is>
          <t>KeVita Sparkling Probiotic Drink | Mojita Lime Mint Coconut | 12 pack 440mL</t>
        </is>
      </c>
      <c r="C479" s="34" t="inlineStr">
        <is>
          <t>3) Functional beverage (still/sparkling)</t>
        </is>
      </c>
      <c r="D479" s="34" t="inlineStr">
        <is>
          <t>440 mL bottle</t>
        </is>
      </c>
      <c r="E479" s="48" t="n">
        <v>12</v>
      </c>
      <c r="F479" s="49" t="n"/>
      <c r="G479" s="50">
        <f>IF(AND(ISNUMBER($F479),ISNUMBER($E479),$E479&lt;&gt;0),$F479/$E479,"")</f>
        <v/>
      </c>
      <c r="H479" s="50">
        <f>IF(AND(ISNUMBER($F479),ISNUMBER($AL479),ISNUMBER($E479),($AL479*$E479)&lt;&gt;0),$F479/($AL479*$E479)*100,"")</f>
        <v/>
      </c>
      <c r="I479" s="51" t="n"/>
      <c r="J479" s="52" t="n"/>
      <c r="K479" s="50">
        <f>IF(AND(ISNUMBER($F479),ISNUMBER($J479)),$F479*(1-$J479),"")</f>
        <v/>
      </c>
      <c r="L479" s="51" t="n"/>
      <c r="M479" s="51" t="n"/>
      <c r="N479" s="50">
        <f>IF(ISNUMBER($F479),($F479-IF(ISNUMBER($AM479),$AM479,0))*(1-IF(ISNUMBER($J479),$J479,0)),"")</f>
        <v/>
      </c>
      <c r="O479" s="34" t="inlineStr">
        <is>
          <t>Mojita Lime Mint Coconut</t>
        </is>
      </c>
      <c r="P479" s="48" t="n">
        <v>0</v>
      </c>
      <c r="Q479" s="48" t="n">
        <v>80</v>
      </c>
      <c r="R479" s="34" t="inlineStr">
        <is>
          <t>Not listed</t>
        </is>
      </c>
      <c r="S479" s="48" t="n">
        <v>5</v>
      </c>
      <c r="T479" s="48" t="n">
        <v>25</v>
      </c>
      <c r="U479" s="34" t="inlineStr">
        <is>
          <t>Stevia + juice</t>
        </is>
      </c>
      <c r="V479" s="34" t="inlineStr">
        <is>
          <t>Billions of probiotics, sparkling, gut health, low sugar</t>
        </is>
      </c>
      <c r="W479" s="51" t="n"/>
      <c r="X479" s="51" t="n"/>
      <c r="Y479" s="51" t="n"/>
      <c r="Z479" s="51" t="n"/>
      <c r="AA479" s="34" t="inlineStr">
        <is>
          <t>Medium</t>
        </is>
      </c>
      <c r="AB479" s="34" t="inlineStr">
        <is>
          <t>Mass probiotic drink (PepsiCo)</t>
        </is>
      </c>
      <c r="AC479" s="34" t="inlineStr">
        <is>
          <t>Sparkling probiotic for gut health</t>
        </is>
      </c>
      <c r="AD479" s="34" t="inlineStr">
        <is>
          <t>Probiotics in a light sparkling format.</t>
        </is>
      </c>
      <c r="AE479" s="51" t="n"/>
      <c r="AF479" s="53">
        <f>IF(AND(ISNUMBER($P479),ISNUMBER($AL479),$AL479&lt;&gt;0),ROUND($P479/$AL479*100,1),"")</f>
        <v/>
      </c>
      <c r="AG479" s="54">
        <f>IF(AND(ISNUMBER($S479),ISNUMBER($AL479),$AL479&lt;&gt;0),ROUND($S479/$AL479*100,2),"")</f>
        <v/>
      </c>
      <c r="AH479" s="53">
        <f>IF(AND(ISNUMBER($Q479),ISNUMBER($AL479),$AL479&lt;&gt;0),ROUND($Q479/$AL479*100,1),"")</f>
        <v/>
      </c>
      <c r="AI479" s="48">
        <f>IF(ISNUMBER($S479),IF($S479&lt;=1,"Yes","No"),"n/a")</f>
        <v/>
      </c>
      <c r="AJ479" s="48">
        <f>IF(ISNUMBER($S479),ROUND(MAX(0,MIN(100,100-$S479*2.5-IF(ISNUMBER($T479),$T479,0)*0.12+IF($S479&lt;=1,12,0))),0),"")</f>
        <v/>
      </c>
      <c r="AK479" s="48">
        <f>IF(ISNUMBER($Q479),IF($Q479&gt;=100,20,IF($Q479&gt;=30,10,0)),0)+IF(ISNUMBER($R479),IF($R479&gt;=100,20,0),0)+IF(ISNUMBER($P479),IF($P479&gt;=150,20,IF($P479&gt;=50,12,5)),0)+IF(ISNUMBER($S479),IF($S479&lt;=1,15,0),0)</f>
        <v/>
      </c>
      <c r="AL479" s="48" t="n">
        <v>440</v>
      </c>
      <c r="AM479" s="49" t="n"/>
      <c r="AN479" s="48">
        <f>IF(AND(ISNUMBER($P479),ISNUMBER($AL479),$AL479&lt;&gt;0),IF(OR($P479&gt;180,$P479/$AL479*1000&gt;400),"Over ceiling, confirm SKU","Within"),"n/a")</f>
        <v/>
      </c>
      <c r="AO479" s="51" t="n"/>
      <c r="AP479" s="51" t="n"/>
      <c r="AQ479" s="51" t="n"/>
      <c r="AR479" s="34" t="inlineStr">
        <is>
          <t>Recalled, batch confirmed, to confirm</t>
        </is>
      </c>
      <c r="AS479" s="34" t="inlineStr">
        <is>
          <t>BLANK -&gt; requires live Amazon.ca capture</t>
        </is>
      </c>
      <c r="AT479" s="34" t="inlineStr">
        <is>
          <t>Unverified commercial data</t>
        </is>
      </c>
    </row>
    <row r="480" ht="28" customHeight="1">
      <c r="A480" s="34" t="inlineStr">
        <is>
          <t>KeVita</t>
        </is>
      </c>
      <c r="B480" s="34" t="inlineStr">
        <is>
          <t>KeVita Sparkling Probiotic Drink | Mojita Lime Mint Coconut | 18 pack 440mL</t>
        </is>
      </c>
      <c r="C480" s="34" t="inlineStr">
        <is>
          <t>3) Functional beverage (still/sparkling)</t>
        </is>
      </c>
      <c r="D480" s="34" t="inlineStr">
        <is>
          <t>440 mL bottle</t>
        </is>
      </c>
      <c r="E480" s="48" t="n">
        <v>18</v>
      </c>
      <c r="F480" s="49" t="n"/>
      <c r="G480" s="50">
        <f>IF(AND(ISNUMBER($F480),ISNUMBER($E480),$E480&lt;&gt;0),$F480/$E480,"")</f>
        <v/>
      </c>
      <c r="H480" s="50">
        <f>IF(AND(ISNUMBER($F480),ISNUMBER($AL480),ISNUMBER($E480),($AL480*$E480)&lt;&gt;0),$F480/($AL480*$E480)*100,"")</f>
        <v/>
      </c>
      <c r="I480" s="51" t="n"/>
      <c r="J480" s="52" t="n"/>
      <c r="K480" s="50">
        <f>IF(AND(ISNUMBER($F480),ISNUMBER($J480)),$F480*(1-$J480),"")</f>
        <v/>
      </c>
      <c r="L480" s="51" t="n"/>
      <c r="M480" s="51" t="n"/>
      <c r="N480" s="50">
        <f>IF(ISNUMBER($F480),($F480-IF(ISNUMBER($AM480),$AM480,0))*(1-IF(ISNUMBER($J480),$J480,0)),"")</f>
        <v/>
      </c>
      <c r="O480" s="34" t="inlineStr">
        <is>
          <t>Mojita Lime Mint Coconut</t>
        </is>
      </c>
      <c r="P480" s="48" t="n">
        <v>0</v>
      </c>
      <c r="Q480" s="48" t="n">
        <v>80</v>
      </c>
      <c r="R480" s="34" t="inlineStr">
        <is>
          <t>Not listed</t>
        </is>
      </c>
      <c r="S480" s="48" t="n">
        <v>5</v>
      </c>
      <c r="T480" s="48" t="n">
        <v>25</v>
      </c>
      <c r="U480" s="34" t="inlineStr">
        <is>
          <t>Stevia + juice</t>
        </is>
      </c>
      <c r="V480" s="34" t="inlineStr">
        <is>
          <t>Billions of probiotics, sparkling, gut health, low sugar</t>
        </is>
      </c>
      <c r="W480" s="51" t="n"/>
      <c r="X480" s="51" t="n"/>
      <c r="Y480" s="51" t="n"/>
      <c r="Z480" s="51" t="n"/>
      <c r="AA480" s="34" t="inlineStr">
        <is>
          <t>Medium</t>
        </is>
      </c>
      <c r="AB480" s="34" t="inlineStr">
        <is>
          <t>Mass probiotic drink (PepsiCo)</t>
        </is>
      </c>
      <c r="AC480" s="34" t="inlineStr">
        <is>
          <t>Sparkling probiotic for gut health</t>
        </is>
      </c>
      <c r="AD480" s="34" t="inlineStr">
        <is>
          <t>Probiotics in a light sparkling format.</t>
        </is>
      </c>
      <c r="AE480" s="51" t="n"/>
      <c r="AF480" s="53">
        <f>IF(AND(ISNUMBER($P480),ISNUMBER($AL480),$AL480&lt;&gt;0),ROUND($P480/$AL480*100,1),"")</f>
        <v/>
      </c>
      <c r="AG480" s="54">
        <f>IF(AND(ISNUMBER($S480),ISNUMBER($AL480),$AL480&lt;&gt;0),ROUND($S480/$AL480*100,2),"")</f>
        <v/>
      </c>
      <c r="AH480" s="53">
        <f>IF(AND(ISNUMBER($Q480),ISNUMBER($AL480),$AL480&lt;&gt;0),ROUND($Q480/$AL480*100,1),"")</f>
        <v/>
      </c>
      <c r="AI480" s="48">
        <f>IF(ISNUMBER($S480),IF($S480&lt;=1,"Yes","No"),"n/a")</f>
        <v/>
      </c>
      <c r="AJ480" s="48">
        <f>IF(ISNUMBER($S480),ROUND(MAX(0,MIN(100,100-$S480*2.5-IF(ISNUMBER($T480),$T480,0)*0.12+IF($S480&lt;=1,12,0))),0),"")</f>
        <v/>
      </c>
      <c r="AK480" s="48">
        <f>IF(ISNUMBER($Q480),IF($Q480&gt;=100,20,IF($Q480&gt;=30,10,0)),0)+IF(ISNUMBER($R480),IF($R480&gt;=100,20,0),0)+IF(ISNUMBER($P480),IF($P480&gt;=150,20,IF($P480&gt;=50,12,5)),0)+IF(ISNUMBER($S480),IF($S480&lt;=1,15,0),0)</f>
        <v/>
      </c>
      <c r="AL480" s="48" t="n">
        <v>440</v>
      </c>
      <c r="AM480" s="49" t="n"/>
      <c r="AN480" s="48">
        <f>IF(AND(ISNUMBER($P480),ISNUMBER($AL480),$AL480&lt;&gt;0),IF(OR($P480&gt;180,$P480/$AL480*1000&gt;400),"Over ceiling, confirm SKU","Within"),"n/a")</f>
        <v/>
      </c>
      <c r="AO480" s="51" t="n"/>
      <c r="AP480" s="51" t="n"/>
      <c r="AQ480" s="51" t="n"/>
      <c r="AR480" s="34" t="inlineStr">
        <is>
          <t>Recalled, batch confirmed, to confirm</t>
        </is>
      </c>
      <c r="AS480" s="34" t="inlineStr">
        <is>
          <t>BLANK -&gt; requires live Amazon.ca capture</t>
        </is>
      </c>
      <c r="AT480" s="34" t="inlineStr">
        <is>
          <t>Unverified commercial data</t>
        </is>
      </c>
    </row>
    <row r="481" ht="28" customHeight="1">
      <c r="A481" s="34" t="inlineStr">
        <is>
          <t>KeVita</t>
        </is>
      </c>
      <c r="B481" s="34" t="inlineStr">
        <is>
          <t>KeVita Sparkling Probiotic Drink | Mojita Lime Mint Coconut | 24 pack 440mL</t>
        </is>
      </c>
      <c r="C481" s="34" t="inlineStr">
        <is>
          <t>3) Functional beverage (still/sparkling)</t>
        </is>
      </c>
      <c r="D481" s="34" t="inlineStr">
        <is>
          <t>440 mL bottle</t>
        </is>
      </c>
      <c r="E481" s="48" t="n">
        <v>24</v>
      </c>
      <c r="F481" s="49" t="n"/>
      <c r="G481" s="50">
        <f>IF(AND(ISNUMBER($F481),ISNUMBER($E481),$E481&lt;&gt;0),$F481/$E481,"")</f>
        <v/>
      </c>
      <c r="H481" s="50">
        <f>IF(AND(ISNUMBER($F481),ISNUMBER($AL481),ISNUMBER($E481),($AL481*$E481)&lt;&gt;0),$F481/($AL481*$E481)*100,"")</f>
        <v/>
      </c>
      <c r="I481" s="51" t="n"/>
      <c r="J481" s="52" t="n"/>
      <c r="K481" s="50">
        <f>IF(AND(ISNUMBER($F481),ISNUMBER($J481)),$F481*(1-$J481),"")</f>
        <v/>
      </c>
      <c r="L481" s="51" t="n"/>
      <c r="M481" s="51" t="n"/>
      <c r="N481" s="50">
        <f>IF(ISNUMBER($F481),($F481-IF(ISNUMBER($AM481),$AM481,0))*(1-IF(ISNUMBER($J481),$J481,0)),"")</f>
        <v/>
      </c>
      <c r="O481" s="34" t="inlineStr">
        <is>
          <t>Mojita Lime Mint Coconut</t>
        </is>
      </c>
      <c r="P481" s="48" t="n">
        <v>0</v>
      </c>
      <c r="Q481" s="48" t="n">
        <v>80</v>
      </c>
      <c r="R481" s="34" t="inlineStr">
        <is>
          <t>Not listed</t>
        </is>
      </c>
      <c r="S481" s="48" t="n">
        <v>5</v>
      </c>
      <c r="T481" s="48" t="n">
        <v>25</v>
      </c>
      <c r="U481" s="34" t="inlineStr">
        <is>
          <t>Stevia + juice</t>
        </is>
      </c>
      <c r="V481" s="34" t="inlineStr">
        <is>
          <t>Billions of probiotics, sparkling, gut health, low sugar</t>
        </is>
      </c>
      <c r="W481" s="51" t="n"/>
      <c r="X481" s="51" t="n"/>
      <c r="Y481" s="51" t="n"/>
      <c r="Z481" s="51" t="n"/>
      <c r="AA481" s="34" t="inlineStr">
        <is>
          <t>Medium</t>
        </is>
      </c>
      <c r="AB481" s="34" t="inlineStr">
        <is>
          <t>Mass probiotic drink (PepsiCo)</t>
        </is>
      </c>
      <c r="AC481" s="34" t="inlineStr">
        <is>
          <t>Sparkling probiotic for gut health</t>
        </is>
      </c>
      <c r="AD481" s="34" t="inlineStr">
        <is>
          <t>Probiotics in a light sparkling format.</t>
        </is>
      </c>
      <c r="AE481" s="51" t="n"/>
      <c r="AF481" s="53">
        <f>IF(AND(ISNUMBER($P481),ISNUMBER($AL481),$AL481&lt;&gt;0),ROUND($P481/$AL481*100,1),"")</f>
        <v/>
      </c>
      <c r="AG481" s="54">
        <f>IF(AND(ISNUMBER($S481),ISNUMBER($AL481),$AL481&lt;&gt;0),ROUND($S481/$AL481*100,2),"")</f>
        <v/>
      </c>
      <c r="AH481" s="53">
        <f>IF(AND(ISNUMBER($Q481),ISNUMBER($AL481),$AL481&lt;&gt;0),ROUND($Q481/$AL481*100,1),"")</f>
        <v/>
      </c>
      <c r="AI481" s="48">
        <f>IF(ISNUMBER($S481),IF($S481&lt;=1,"Yes","No"),"n/a")</f>
        <v/>
      </c>
      <c r="AJ481" s="48">
        <f>IF(ISNUMBER($S481),ROUND(MAX(0,MIN(100,100-$S481*2.5-IF(ISNUMBER($T481),$T481,0)*0.12+IF($S481&lt;=1,12,0))),0),"")</f>
        <v/>
      </c>
      <c r="AK481" s="48">
        <f>IF(ISNUMBER($Q481),IF($Q481&gt;=100,20,IF($Q481&gt;=30,10,0)),0)+IF(ISNUMBER($R481),IF($R481&gt;=100,20,0),0)+IF(ISNUMBER($P481),IF($P481&gt;=150,20,IF($P481&gt;=50,12,5)),0)+IF(ISNUMBER($S481),IF($S481&lt;=1,15,0),0)</f>
        <v/>
      </c>
      <c r="AL481" s="48" t="n">
        <v>440</v>
      </c>
      <c r="AM481" s="49" t="n"/>
      <c r="AN481" s="48">
        <f>IF(AND(ISNUMBER($P481),ISNUMBER($AL481),$AL481&lt;&gt;0),IF(OR($P481&gt;180,$P481/$AL481*1000&gt;400),"Over ceiling, confirm SKU","Within"),"n/a")</f>
        <v/>
      </c>
      <c r="AO481" s="51" t="n"/>
      <c r="AP481" s="51" t="n"/>
      <c r="AQ481" s="51" t="n"/>
      <c r="AR481" s="34" t="inlineStr">
        <is>
          <t>Recalled, batch confirmed, to confirm</t>
        </is>
      </c>
      <c r="AS481" s="34" t="inlineStr">
        <is>
          <t>BLANK -&gt; requires live Amazon.ca capture</t>
        </is>
      </c>
      <c r="AT481" s="34" t="inlineStr">
        <is>
          <t>Unverified commercial data</t>
        </is>
      </c>
    </row>
    <row r="482" ht="28" customHeight="1">
      <c r="A482" s="34" t="inlineStr">
        <is>
          <t>KeVita</t>
        </is>
      </c>
      <c r="B482" s="34" t="inlineStr">
        <is>
          <t>KeVita Sparkling Probiotic Drink | Strawberry Acai Coconut | single 440mL</t>
        </is>
      </c>
      <c r="C482" s="34" t="inlineStr">
        <is>
          <t>3) Functional beverage (still/sparkling)</t>
        </is>
      </c>
      <c r="D482" s="34" t="inlineStr">
        <is>
          <t>440 mL bottle</t>
        </is>
      </c>
      <c r="E482" s="48" t="n">
        <v>1</v>
      </c>
      <c r="F482" s="49" t="n"/>
      <c r="G482" s="50">
        <f>IF(AND(ISNUMBER($F482),ISNUMBER($E482),$E482&lt;&gt;0),$F482/$E482,"")</f>
        <v/>
      </c>
      <c r="H482" s="50">
        <f>IF(AND(ISNUMBER($F482),ISNUMBER($AL482),ISNUMBER($E482),($AL482*$E482)&lt;&gt;0),$F482/($AL482*$E482)*100,"")</f>
        <v/>
      </c>
      <c r="I482" s="51" t="n"/>
      <c r="J482" s="52" t="n"/>
      <c r="K482" s="50">
        <f>IF(AND(ISNUMBER($F482),ISNUMBER($J482)),$F482*(1-$J482),"")</f>
        <v/>
      </c>
      <c r="L482" s="51" t="n"/>
      <c r="M482" s="51" t="n"/>
      <c r="N482" s="50">
        <f>IF(ISNUMBER($F482),($F482-IF(ISNUMBER($AM482),$AM482,0))*(1-IF(ISNUMBER($J482),$J482,0)),"")</f>
        <v/>
      </c>
      <c r="O482" s="34" t="inlineStr">
        <is>
          <t>Strawberry Acai Coconut</t>
        </is>
      </c>
      <c r="P482" s="48" t="n">
        <v>0</v>
      </c>
      <c r="Q482" s="48" t="n">
        <v>80</v>
      </c>
      <c r="R482" s="34" t="inlineStr">
        <is>
          <t>Not listed</t>
        </is>
      </c>
      <c r="S482" s="48" t="n">
        <v>5</v>
      </c>
      <c r="T482" s="48" t="n">
        <v>25</v>
      </c>
      <c r="U482" s="34" t="inlineStr">
        <is>
          <t>Stevia + juice</t>
        </is>
      </c>
      <c r="V482" s="34" t="inlineStr">
        <is>
          <t>Billions of probiotics, sparkling, gut health, low sugar</t>
        </is>
      </c>
      <c r="W482" s="51" t="n"/>
      <c r="X482" s="51" t="n"/>
      <c r="Y482" s="51" t="n"/>
      <c r="Z482" s="51" t="n"/>
      <c r="AA482" s="34" t="inlineStr">
        <is>
          <t>Medium</t>
        </is>
      </c>
      <c r="AB482" s="34" t="inlineStr">
        <is>
          <t>Mass probiotic drink (PepsiCo)</t>
        </is>
      </c>
      <c r="AC482" s="34" t="inlineStr">
        <is>
          <t>Sparkling probiotic for gut health</t>
        </is>
      </c>
      <c r="AD482" s="34" t="inlineStr">
        <is>
          <t>Probiotics in a light sparkling format.</t>
        </is>
      </c>
      <c r="AE482" s="51" t="n"/>
      <c r="AF482" s="53">
        <f>IF(AND(ISNUMBER($P482),ISNUMBER($AL482),$AL482&lt;&gt;0),ROUND($P482/$AL482*100,1),"")</f>
        <v/>
      </c>
      <c r="AG482" s="54">
        <f>IF(AND(ISNUMBER($S482),ISNUMBER($AL482),$AL482&lt;&gt;0),ROUND($S482/$AL482*100,2),"")</f>
        <v/>
      </c>
      <c r="AH482" s="53">
        <f>IF(AND(ISNUMBER($Q482),ISNUMBER($AL482),$AL482&lt;&gt;0),ROUND($Q482/$AL482*100,1),"")</f>
        <v/>
      </c>
      <c r="AI482" s="48">
        <f>IF(ISNUMBER($S482),IF($S482&lt;=1,"Yes","No"),"n/a")</f>
        <v/>
      </c>
      <c r="AJ482" s="48">
        <f>IF(ISNUMBER($S482),ROUND(MAX(0,MIN(100,100-$S482*2.5-IF(ISNUMBER($T482),$T482,0)*0.12+IF($S482&lt;=1,12,0))),0),"")</f>
        <v/>
      </c>
      <c r="AK482" s="48">
        <f>IF(ISNUMBER($Q482),IF($Q482&gt;=100,20,IF($Q482&gt;=30,10,0)),0)+IF(ISNUMBER($R482),IF($R482&gt;=100,20,0),0)+IF(ISNUMBER($P482),IF($P482&gt;=150,20,IF($P482&gt;=50,12,5)),0)+IF(ISNUMBER($S482),IF($S482&lt;=1,15,0),0)</f>
        <v/>
      </c>
      <c r="AL482" s="48" t="n">
        <v>440</v>
      </c>
      <c r="AM482" s="49" t="n"/>
      <c r="AN482" s="48">
        <f>IF(AND(ISNUMBER($P482),ISNUMBER($AL482),$AL482&lt;&gt;0),IF(OR($P482&gt;180,$P482/$AL482*1000&gt;400),"Over ceiling, confirm SKU","Within"),"n/a")</f>
        <v/>
      </c>
      <c r="AO482" s="51" t="n"/>
      <c r="AP482" s="51" t="n"/>
      <c r="AQ482" s="51" t="n"/>
      <c r="AR482" s="34" t="inlineStr">
        <is>
          <t>Recalled, batch confirmed, to confirm</t>
        </is>
      </c>
      <c r="AS482" s="34" t="inlineStr">
        <is>
          <t>BLANK -&gt; requires live Amazon.ca capture</t>
        </is>
      </c>
      <c r="AT482" s="34" t="inlineStr">
        <is>
          <t>Unverified commercial data</t>
        </is>
      </c>
    </row>
    <row r="483" ht="28" customHeight="1">
      <c r="A483" s="34" t="inlineStr">
        <is>
          <t>KeVita</t>
        </is>
      </c>
      <c r="B483" s="34" t="inlineStr">
        <is>
          <t>KeVita Sparkling Probiotic Drink | Strawberry Acai Coconut | 8 pack 440mL</t>
        </is>
      </c>
      <c r="C483" s="34" t="inlineStr">
        <is>
          <t>3) Functional beverage (still/sparkling)</t>
        </is>
      </c>
      <c r="D483" s="34" t="inlineStr">
        <is>
          <t>440 mL bottle</t>
        </is>
      </c>
      <c r="E483" s="48" t="n">
        <v>8</v>
      </c>
      <c r="F483" s="49" t="n"/>
      <c r="G483" s="50">
        <f>IF(AND(ISNUMBER($F483),ISNUMBER($E483),$E483&lt;&gt;0),$F483/$E483,"")</f>
        <v/>
      </c>
      <c r="H483" s="50">
        <f>IF(AND(ISNUMBER($F483),ISNUMBER($AL483),ISNUMBER($E483),($AL483*$E483)&lt;&gt;0),$F483/($AL483*$E483)*100,"")</f>
        <v/>
      </c>
      <c r="I483" s="51" t="n"/>
      <c r="J483" s="52" t="n"/>
      <c r="K483" s="50">
        <f>IF(AND(ISNUMBER($F483),ISNUMBER($J483)),$F483*(1-$J483),"")</f>
        <v/>
      </c>
      <c r="L483" s="51" t="n"/>
      <c r="M483" s="51" t="n"/>
      <c r="N483" s="50">
        <f>IF(ISNUMBER($F483),($F483-IF(ISNUMBER($AM483),$AM483,0))*(1-IF(ISNUMBER($J483),$J483,0)),"")</f>
        <v/>
      </c>
      <c r="O483" s="34" t="inlineStr">
        <is>
          <t>Strawberry Acai Coconut</t>
        </is>
      </c>
      <c r="P483" s="48" t="n">
        <v>0</v>
      </c>
      <c r="Q483" s="48" t="n">
        <v>80</v>
      </c>
      <c r="R483" s="34" t="inlineStr">
        <is>
          <t>Not listed</t>
        </is>
      </c>
      <c r="S483" s="48" t="n">
        <v>5</v>
      </c>
      <c r="T483" s="48" t="n">
        <v>25</v>
      </c>
      <c r="U483" s="34" t="inlineStr">
        <is>
          <t>Stevia + juice</t>
        </is>
      </c>
      <c r="V483" s="34" t="inlineStr">
        <is>
          <t>Billions of probiotics, sparkling, gut health, low sugar</t>
        </is>
      </c>
      <c r="W483" s="51" t="n"/>
      <c r="X483" s="51" t="n"/>
      <c r="Y483" s="51" t="n"/>
      <c r="Z483" s="51" t="n"/>
      <c r="AA483" s="34" t="inlineStr">
        <is>
          <t>Medium</t>
        </is>
      </c>
      <c r="AB483" s="34" t="inlineStr">
        <is>
          <t>Mass probiotic drink (PepsiCo)</t>
        </is>
      </c>
      <c r="AC483" s="34" t="inlineStr">
        <is>
          <t>Sparkling probiotic for gut health</t>
        </is>
      </c>
      <c r="AD483" s="34" t="inlineStr">
        <is>
          <t>Probiotics in a light sparkling format.</t>
        </is>
      </c>
      <c r="AE483" s="51" t="n"/>
      <c r="AF483" s="53">
        <f>IF(AND(ISNUMBER($P483),ISNUMBER($AL483),$AL483&lt;&gt;0),ROUND($P483/$AL483*100,1),"")</f>
        <v/>
      </c>
      <c r="AG483" s="54">
        <f>IF(AND(ISNUMBER($S483),ISNUMBER($AL483),$AL483&lt;&gt;0),ROUND($S483/$AL483*100,2),"")</f>
        <v/>
      </c>
      <c r="AH483" s="53">
        <f>IF(AND(ISNUMBER($Q483),ISNUMBER($AL483),$AL483&lt;&gt;0),ROUND($Q483/$AL483*100,1),"")</f>
        <v/>
      </c>
      <c r="AI483" s="48">
        <f>IF(ISNUMBER($S483),IF($S483&lt;=1,"Yes","No"),"n/a")</f>
        <v/>
      </c>
      <c r="AJ483" s="48">
        <f>IF(ISNUMBER($S483),ROUND(MAX(0,MIN(100,100-$S483*2.5-IF(ISNUMBER($T483),$T483,0)*0.12+IF($S483&lt;=1,12,0))),0),"")</f>
        <v/>
      </c>
      <c r="AK483" s="48">
        <f>IF(ISNUMBER($Q483),IF($Q483&gt;=100,20,IF($Q483&gt;=30,10,0)),0)+IF(ISNUMBER($R483),IF($R483&gt;=100,20,0),0)+IF(ISNUMBER($P483),IF($P483&gt;=150,20,IF($P483&gt;=50,12,5)),0)+IF(ISNUMBER($S483),IF($S483&lt;=1,15,0),0)</f>
        <v/>
      </c>
      <c r="AL483" s="48" t="n">
        <v>440</v>
      </c>
      <c r="AM483" s="49" t="n"/>
      <c r="AN483" s="48">
        <f>IF(AND(ISNUMBER($P483),ISNUMBER($AL483),$AL483&lt;&gt;0),IF(OR($P483&gt;180,$P483/$AL483*1000&gt;400),"Over ceiling, confirm SKU","Within"),"n/a")</f>
        <v/>
      </c>
      <c r="AO483" s="51" t="n"/>
      <c r="AP483" s="51" t="n"/>
      <c r="AQ483" s="51" t="n"/>
      <c r="AR483" s="34" t="inlineStr">
        <is>
          <t>Recalled, batch confirmed, to confirm</t>
        </is>
      </c>
      <c r="AS483" s="34" t="inlineStr">
        <is>
          <t>BLANK -&gt; requires live Amazon.ca capture</t>
        </is>
      </c>
      <c r="AT483" s="34" t="inlineStr">
        <is>
          <t>Unverified commercial data</t>
        </is>
      </c>
    </row>
    <row r="484" ht="28" customHeight="1">
      <c r="A484" s="34" t="inlineStr">
        <is>
          <t>KeVita</t>
        </is>
      </c>
      <c r="B484" s="34" t="inlineStr">
        <is>
          <t>KeVita Sparkling Probiotic Drink | Strawberry Acai Coconut | 12 pack 440mL</t>
        </is>
      </c>
      <c r="C484" s="34" t="inlineStr">
        <is>
          <t>3) Functional beverage (still/sparkling)</t>
        </is>
      </c>
      <c r="D484" s="34" t="inlineStr">
        <is>
          <t>440 mL bottle</t>
        </is>
      </c>
      <c r="E484" s="48" t="n">
        <v>12</v>
      </c>
      <c r="F484" s="49" t="n"/>
      <c r="G484" s="50">
        <f>IF(AND(ISNUMBER($F484),ISNUMBER($E484),$E484&lt;&gt;0),$F484/$E484,"")</f>
        <v/>
      </c>
      <c r="H484" s="50">
        <f>IF(AND(ISNUMBER($F484),ISNUMBER($AL484),ISNUMBER($E484),($AL484*$E484)&lt;&gt;0),$F484/($AL484*$E484)*100,"")</f>
        <v/>
      </c>
      <c r="I484" s="51" t="n"/>
      <c r="J484" s="52" t="n"/>
      <c r="K484" s="50">
        <f>IF(AND(ISNUMBER($F484),ISNUMBER($J484)),$F484*(1-$J484),"")</f>
        <v/>
      </c>
      <c r="L484" s="51" t="n"/>
      <c r="M484" s="51" t="n"/>
      <c r="N484" s="50">
        <f>IF(ISNUMBER($F484),($F484-IF(ISNUMBER($AM484),$AM484,0))*(1-IF(ISNUMBER($J484),$J484,0)),"")</f>
        <v/>
      </c>
      <c r="O484" s="34" t="inlineStr">
        <is>
          <t>Strawberry Acai Coconut</t>
        </is>
      </c>
      <c r="P484" s="48" t="n">
        <v>0</v>
      </c>
      <c r="Q484" s="48" t="n">
        <v>80</v>
      </c>
      <c r="R484" s="34" t="inlineStr">
        <is>
          <t>Not listed</t>
        </is>
      </c>
      <c r="S484" s="48" t="n">
        <v>5</v>
      </c>
      <c r="T484" s="48" t="n">
        <v>25</v>
      </c>
      <c r="U484" s="34" t="inlineStr">
        <is>
          <t>Stevia + juice</t>
        </is>
      </c>
      <c r="V484" s="34" t="inlineStr">
        <is>
          <t>Billions of probiotics, sparkling, gut health, low sugar</t>
        </is>
      </c>
      <c r="W484" s="51" t="n"/>
      <c r="X484" s="51" t="n"/>
      <c r="Y484" s="51" t="n"/>
      <c r="Z484" s="51" t="n"/>
      <c r="AA484" s="34" t="inlineStr">
        <is>
          <t>Medium</t>
        </is>
      </c>
      <c r="AB484" s="34" t="inlineStr">
        <is>
          <t>Mass probiotic drink (PepsiCo)</t>
        </is>
      </c>
      <c r="AC484" s="34" t="inlineStr">
        <is>
          <t>Sparkling probiotic for gut health</t>
        </is>
      </c>
      <c r="AD484" s="34" t="inlineStr">
        <is>
          <t>Probiotics in a light sparkling format.</t>
        </is>
      </c>
      <c r="AE484" s="51" t="n"/>
      <c r="AF484" s="53">
        <f>IF(AND(ISNUMBER($P484),ISNUMBER($AL484),$AL484&lt;&gt;0),ROUND($P484/$AL484*100,1),"")</f>
        <v/>
      </c>
      <c r="AG484" s="54">
        <f>IF(AND(ISNUMBER($S484),ISNUMBER($AL484),$AL484&lt;&gt;0),ROUND($S484/$AL484*100,2),"")</f>
        <v/>
      </c>
      <c r="AH484" s="53">
        <f>IF(AND(ISNUMBER($Q484),ISNUMBER($AL484),$AL484&lt;&gt;0),ROUND($Q484/$AL484*100,1),"")</f>
        <v/>
      </c>
      <c r="AI484" s="48">
        <f>IF(ISNUMBER($S484),IF($S484&lt;=1,"Yes","No"),"n/a")</f>
        <v/>
      </c>
      <c r="AJ484" s="48">
        <f>IF(ISNUMBER($S484),ROUND(MAX(0,MIN(100,100-$S484*2.5-IF(ISNUMBER($T484),$T484,0)*0.12+IF($S484&lt;=1,12,0))),0),"")</f>
        <v/>
      </c>
      <c r="AK484" s="48">
        <f>IF(ISNUMBER($Q484),IF($Q484&gt;=100,20,IF($Q484&gt;=30,10,0)),0)+IF(ISNUMBER($R484),IF($R484&gt;=100,20,0),0)+IF(ISNUMBER($P484),IF($P484&gt;=150,20,IF($P484&gt;=50,12,5)),0)+IF(ISNUMBER($S484),IF($S484&lt;=1,15,0),0)</f>
        <v/>
      </c>
      <c r="AL484" s="48" t="n">
        <v>440</v>
      </c>
      <c r="AM484" s="49" t="n"/>
      <c r="AN484" s="48">
        <f>IF(AND(ISNUMBER($P484),ISNUMBER($AL484),$AL484&lt;&gt;0),IF(OR($P484&gt;180,$P484/$AL484*1000&gt;400),"Over ceiling, confirm SKU","Within"),"n/a")</f>
        <v/>
      </c>
      <c r="AO484" s="51" t="n"/>
      <c r="AP484" s="51" t="n"/>
      <c r="AQ484" s="51" t="n"/>
      <c r="AR484" s="34" t="inlineStr">
        <is>
          <t>Recalled, batch confirmed, to confirm</t>
        </is>
      </c>
      <c r="AS484" s="34" t="inlineStr">
        <is>
          <t>BLANK -&gt; requires live Amazon.ca capture</t>
        </is>
      </c>
      <c r="AT484" s="34" t="inlineStr">
        <is>
          <t>Unverified commercial data</t>
        </is>
      </c>
    </row>
    <row r="485" ht="28" customHeight="1">
      <c r="A485" s="34" t="inlineStr">
        <is>
          <t>KeVita</t>
        </is>
      </c>
      <c r="B485" s="34" t="inlineStr">
        <is>
          <t>KeVita Sparkling Probiotic Drink | Strawberry Acai Coconut | 18 pack 440mL</t>
        </is>
      </c>
      <c r="C485" s="34" t="inlineStr">
        <is>
          <t>3) Functional beverage (still/sparkling)</t>
        </is>
      </c>
      <c r="D485" s="34" t="inlineStr">
        <is>
          <t>440 mL bottle</t>
        </is>
      </c>
      <c r="E485" s="48" t="n">
        <v>18</v>
      </c>
      <c r="F485" s="49" t="n"/>
      <c r="G485" s="50">
        <f>IF(AND(ISNUMBER($F485),ISNUMBER($E485),$E485&lt;&gt;0),$F485/$E485,"")</f>
        <v/>
      </c>
      <c r="H485" s="50">
        <f>IF(AND(ISNUMBER($F485),ISNUMBER($AL485),ISNUMBER($E485),($AL485*$E485)&lt;&gt;0),$F485/($AL485*$E485)*100,"")</f>
        <v/>
      </c>
      <c r="I485" s="51" t="n"/>
      <c r="J485" s="52" t="n"/>
      <c r="K485" s="50">
        <f>IF(AND(ISNUMBER($F485),ISNUMBER($J485)),$F485*(1-$J485),"")</f>
        <v/>
      </c>
      <c r="L485" s="51" t="n"/>
      <c r="M485" s="51" t="n"/>
      <c r="N485" s="50">
        <f>IF(ISNUMBER($F485),($F485-IF(ISNUMBER($AM485),$AM485,0))*(1-IF(ISNUMBER($J485),$J485,0)),"")</f>
        <v/>
      </c>
      <c r="O485" s="34" t="inlineStr">
        <is>
          <t>Strawberry Acai Coconut</t>
        </is>
      </c>
      <c r="P485" s="48" t="n">
        <v>0</v>
      </c>
      <c r="Q485" s="48" t="n">
        <v>80</v>
      </c>
      <c r="R485" s="34" t="inlineStr">
        <is>
          <t>Not listed</t>
        </is>
      </c>
      <c r="S485" s="48" t="n">
        <v>5</v>
      </c>
      <c r="T485" s="48" t="n">
        <v>25</v>
      </c>
      <c r="U485" s="34" t="inlineStr">
        <is>
          <t>Stevia + juice</t>
        </is>
      </c>
      <c r="V485" s="34" t="inlineStr">
        <is>
          <t>Billions of probiotics, sparkling, gut health, low sugar</t>
        </is>
      </c>
      <c r="W485" s="51" t="n"/>
      <c r="X485" s="51" t="n"/>
      <c r="Y485" s="51" t="n"/>
      <c r="Z485" s="51" t="n"/>
      <c r="AA485" s="34" t="inlineStr">
        <is>
          <t>Medium</t>
        </is>
      </c>
      <c r="AB485" s="34" t="inlineStr">
        <is>
          <t>Mass probiotic drink (PepsiCo)</t>
        </is>
      </c>
      <c r="AC485" s="34" t="inlineStr">
        <is>
          <t>Sparkling probiotic for gut health</t>
        </is>
      </c>
      <c r="AD485" s="34" t="inlineStr">
        <is>
          <t>Probiotics in a light sparkling format.</t>
        </is>
      </c>
      <c r="AE485" s="51" t="n"/>
      <c r="AF485" s="53">
        <f>IF(AND(ISNUMBER($P485),ISNUMBER($AL485),$AL485&lt;&gt;0),ROUND($P485/$AL485*100,1),"")</f>
        <v/>
      </c>
      <c r="AG485" s="54">
        <f>IF(AND(ISNUMBER($S485),ISNUMBER($AL485),$AL485&lt;&gt;0),ROUND($S485/$AL485*100,2),"")</f>
        <v/>
      </c>
      <c r="AH485" s="53">
        <f>IF(AND(ISNUMBER($Q485),ISNUMBER($AL485),$AL485&lt;&gt;0),ROUND($Q485/$AL485*100,1),"")</f>
        <v/>
      </c>
      <c r="AI485" s="48">
        <f>IF(ISNUMBER($S485),IF($S485&lt;=1,"Yes","No"),"n/a")</f>
        <v/>
      </c>
      <c r="AJ485" s="48">
        <f>IF(ISNUMBER($S485),ROUND(MAX(0,MIN(100,100-$S485*2.5-IF(ISNUMBER($T485),$T485,0)*0.12+IF($S485&lt;=1,12,0))),0),"")</f>
        <v/>
      </c>
      <c r="AK485" s="48">
        <f>IF(ISNUMBER($Q485),IF($Q485&gt;=100,20,IF($Q485&gt;=30,10,0)),0)+IF(ISNUMBER($R485),IF($R485&gt;=100,20,0),0)+IF(ISNUMBER($P485),IF($P485&gt;=150,20,IF($P485&gt;=50,12,5)),0)+IF(ISNUMBER($S485),IF($S485&lt;=1,15,0),0)</f>
        <v/>
      </c>
      <c r="AL485" s="48" t="n">
        <v>440</v>
      </c>
      <c r="AM485" s="49" t="n"/>
      <c r="AN485" s="48">
        <f>IF(AND(ISNUMBER($P485),ISNUMBER($AL485),$AL485&lt;&gt;0),IF(OR($P485&gt;180,$P485/$AL485*1000&gt;400),"Over ceiling, confirm SKU","Within"),"n/a")</f>
        <v/>
      </c>
      <c r="AO485" s="51" t="n"/>
      <c r="AP485" s="51" t="n"/>
      <c r="AQ485" s="51" t="n"/>
      <c r="AR485" s="34" t="inlineStr">
        <is>
          <t>Recalled, batch confirmed, to confirm</t>
        </is>
      </c>
      <c r="AS485" s="34" t="inlineStr">
        <is>
          <t>BLANK -&gt; requires live Amazon.ca capture</t>
        </is>
      </c>
      <c r="AT485" s="34" t="inlineStr">
        <is>
          <t>Unverified commercial data</t>
        </is>
      </c>
    </row>
    <row r="486" ht="28" customHeight="1">
      <c r="A486" s="34" t="inlineStr">
        <is>
          <t>KeVita</t>
        </is>
      </c>
      <c r="B486" s="34" t="inlineStr">
        <is>
          <t>KeVita Sparkling Probiotic Drink | Strawberry Acai Coconut | 24 pack 440mL</t>
        </is>
      </c>
      <c r="C486" s="34" t="inlineStr">
        <is>
          <t>3) Functional beverage (still/sparkling)</t>
        </is>
      </c>
      <c r="D486" s="34" t="inlineStr">
        <is>
          <t>440 mL bottle</t>
        </is>
      </c>
      <c r="E486" s="48" t="n">
        <v>24</v>
      </c>
      <c r="F486" s="49" t="n"/>
      <c r="G486" s="50">
        <f>IF(AND(ISNUMBER($F486),ISNUMBER($E486),$E486&lt;&gt;0),$F486/$E486,"")</f>
        <v/>
      </c>
      <c r="H486" s="50">
        <f>IF(AND(ISNUMBER($F486),ISNUMBER($AL486),ISNUMBER($E486),($AL486*$E486)&lt;&gt;0),$F486/($AL486*$E486)*100,"")</f>
        <v/>
      </c>
      <c r="I486" s="51" t="n"/>
      <c r="J486" s="52" t="n"/>
      <c r="K486" s="50">
        <f>IF(AND(ISNUMBER($F486),ISNUMBER($J486)),$F486*(1-$J486),"")</f>
        <v/>
      </c>
      <c r="L486" s="51" t="n"/>
      <c r="M486" s="51" t="n"/>
      <c r="N486" s="50">
        <f>IF(ISNUMBER($F486),($F486-IF(ISNUMBER($AM486),$AM486,0))*(1-IF(ISNUMBER($J486),$J486,0)),"")</f>
        <v/>
      </c>
      <c r="O486" s="34" t="inlineStr">
        <is>
          <t>Strawberry Acai Coconut</t>
        </is>
      </c>
      <c r="P486" s="48" t="n">
        <v>0</v>
      </c>
      <c r="Q486" s="48" t="n">
        <v>80</v>
      </c>
      <c r="R486" s="34" t="inlineStr">
        <is>
          <t>Not listed</t>
        </is>
      </c>
      <c r="S486" s="48" t="n">
        <v>5</v>
      </c>
      <c r="T486" s="48" t="n">
        <v>25</v>
      </c>
      <c r="U486" s="34" t="inlineStr">
        <is>
          <t>Stevia + juice</t>
        </is>
      </c>
      <c r="V486" s="34" t="inlineStr">
        <is>
          <t>Billions of probiotics, sparkling, gut health, low sugar</t>
        </is>
      </c>
      <c r="W486" s="51" t="n"/>
      <c r="X486" s="51" t="n"/>
      <c r="Y486" s="51" t="n"/>
      <c r="Z486" s="51" t="n"/>
      <c r="AA486" s="34" t="inlineStr">
        <is>
          <t>Medium</t>
        </is>
      </c>
      <c r="AB486" s="34" t="inlineStr">
        <is>
          <t>Mass probiotic drink (PepsiCo)</t>
        </is>
      </c>
      <c r="AC486" s="34" t="inlineStr">
        <is>
          <t>Sparkling probiotic for gut health</t>
        </is>
      </c>
      <c r="AD486" s="34" t="inlineStr">
        <is>
          <t>Probiotics in a light sparkling format.</t>
        </is>
      </c>
      <c r="AE486" s="51" t="n"/>
      <c r="AF486" s="53">
        <f>IF(AND(ISNUMBER($P486),ISNUMBER($AL486),$AL486&lt;&gt;0),ROUND($P486/$AL486*100,1),"")</f>
        <v/>
      </c>
      <c r="AG486" s="54">
        <f>IF(AND(ISNUMBER($S486),ISNUMBER($AL486),$AL486&lt;&gt;0),ROUND($S486/$AL486*100,2),"")</f>
        <v/>
      </c>
      <c r="AH486" s="53">
        <f>IF(AND(ISNUMBER($Q486),ISNUMBER($AL486),$AL486&lt;&gt;0),ROUND($Q486/$AL486*100,1),"")</f>
        <v/>
      </c>
      <c r="AI486" s="48">
        <f>IF(ISNUMBER($S486),IF($S486&lt;=1,"Yes","No"),"n/a")</f>
        <v/>
      </c>
      <c r="AJ486" s="48">
        <f>IF(ISNUMBER($S486),ROUND(MAX(0,MIN(100,100-$S486*2.5-IF(ISNUMBER($T486),$T486,0)*0.12+IF($S486&lt;=1,12,0))),0),"")</f>
        <v/>
      </c>
      <c r="AK486" s="48">
        <f>IF(ISNUMBER($Q486),IF($Q486&gt;=100,20,IF($Q486&gt;=30,10,0)),0)+IF(ISNUMBER($R486),IF($R486&gt;=100,20,0),0)+IF(ISNUMBER($P486),IF($P486&gt;=150,20,IF($P486&gt;=50,12,5)),0)+IF(ISNUMBER($S486),IF($S486&lt;=1,15,0),0)</f>
        <v/>
      </c>
      <c r="AL486" s="48" t="n">
        <v>440</v>
      </c>
      <c r="AM486" s="49" t="n"/>
      <c r="AN486" s="48">
        <f>IF(AND(ISNUMBER($P486),ISNUMBER($AL486),$AL486&lt;&gt;0),IF(OR($P486&gt;180,$P486/$AL486*1000&gt;400),"Over ceiling, confirm SKU","Within"),"n/a")</f>
        <v/>
      </c>
      <c r="AO486" s="51" t="n"/>
      <c r="AP486" s="51" t="n"/>
      <c r="AQ486" s="51" t="n"/>
      <c r="AR486" s="34" t="inlineStr">
        <is>
          <t>Recalled, batch confirmed, to confirm</t>
        </is>
      </c>
      <c r="AS486" s="34" t="inlineStr">
        <is>
          <t>BLANK -&gt; requires live Amazon.ca capture</t>
        </is>
      </c>
      <c r="AT486" s="34" t="inlineStr">
        <is>
          <t>Unverified commercial data</t>
        </is>
      </c>
    </row>
    <row r="487" ht="28" customHeight="1">
      <c r="A487" s="34" t="inlineStr">
        <is>
          <t>KeVita</t>
        </is>
      </c>
      <c r="B487" s="34" t="inlineStr">
        <is>
          <t>KeVita Sparkling Probiotic Drink | Roots Beer | single 440mL</t>
        </is>
      </c>
      <c r="C487" s="34" t="inlineStr">
        <is>
          <t>3) Functional beverage (still/sparkling)</t>
        </is>
      </c>
      <c r="D487" s="34" t="inlineStr">
        <is>
          <t>440 mL bottle</t>
        </is>
      </c>
      <c r="E487" s="48" t="n">
        <v>1</v>
      </c>
      <c r="F487" s="49" t="n"/>
      <c r="G487" s="50">
        <f>IF(AND(ISNUMBER($F487),ISNUMBER($E487),$E487&lt;&gt;0),$F487/$E487,"")</f>
        <v/>
      </c>
      <c r="H487" s="50">
        <f>IF(AND(ISNUMBER($F487),ISNUMBER($AL487),ISNUMBER($E487),($AL487*$E487)&lt;&gt;0),$F487/($AL487*$E487)*100,"")</f>
        <v/>
      </c>
      <c r="I487" s="51" t="n"/>
      <c r="J487" s="52" t="n"/>
      <c r="K487" s="50">
        <f>IF(AND(ISNUMBER($F487),ISNUMBER($J487)),$F487*(1-$J487),"")</f>
        <v/>
      </c>
      <c r="L487" s="51" t="n"/>
      <c r="M487" s="51" t="n"/>
      <c r="N487" s="50">
        <f>IF(ISNUMBER($F487),($F487-IF(ISNUMBER($AM487),$AM487,0))*(1-IF(ISNUMBER($J487),$J487,0)),"")</f>
        <v/>
      </c>
      <c r="O487" s="34" t="inlineStr">
        <is>
          <t>Roots Beer</t>
        </is>
      </c>
      <c r="P487" s="48" t="n">
        <v>0</v>
      </c>
      <c r="Q487" s="48" t="n">
        <v>80</v>
      </c>
      <c r="R487" s="34" t="inlineStr">
        <is>
          <t>Not listed</t>
        </is>
      </c>
      <c r="S487" s="48" t="n">
        <v>5</v>
      </c>
      <c r="T487" s="48" t="n">
        <v>25</v>
      </c>
      <c r="U487" s="34" t="inlineStr">
        <is>
          <t>Stevia + juice</t>
        </is>
      </c>
      <c r="V487" s="34" t="inlineStr">
        <is>
          <t>Billions of probiotics, sparkling, gut health, low sugar</t>
        </is>
      </c>
      <c r="W487" s="51" t="n"/>
      <c r="X487" s="51" t="n"/>
      <c r="Y487" s="51" t="n"/>
      <c r="Z487" s="51" t="n"/>
      <c r="AA487" s="34" t="inlineStr">
        <is>
          <t>Medium</t>
        </is>
      </c>
      <c r="AB487" s="34" t="inlineStr">
        <is>
          <t>Mass probiotic drink (PepsiCo)</t>
        </is>
      </c>
      <c r="AC487" s="34" t="inlineStr">
        <is>
          <t>Sparkling probiotic for gut health</t>
        </is>
      </c>
      <c r="AD487" s="34" t="inlineStr">
        <is>
          <t>Probiotics in a light sparkling format.</t>
        </is>
      </c>
      <c r="AE487" s="51" t="n"/>
      <c r="AF487" s="53">
        <f>IF(AND(ISNUMBER($P487),ISNUMBER($AL487),$AL487&lt;&gt;0),ROUND($P487/$AL487*100,1),"")</f>
        <v/>
      </c>
      <c r="AG487" s="54">
        <f>IF(AND(ISNUMBER($S487),ISNUMBER($AL487),$AL487&lt;&gt;0),ROUND($S487/$AL487*100,2),"")</f>
        <v/>
      </c>
      <c r="AH487" s="53">
        <f>IF(AND(ISNUMBER($Q487),ISNUMBER($AL487),$AL487&lt;&gt;0),ROUND($Q487/$AL487*100,1),"")</f>
        <v/>
      </c>
      <c r="AI487" s="48">
        <f>IF(ISNUMBER($S487),IF($S487&lt;=1,"Yes","No"),"n/a")</f>
        <v/>
      </c>
      <c r="AJ487" s="48">
        <f>IF(ISNUMBER($S487),ROUND(MAX(0,MIN(100,100-$S487*2.5-IF(ISNUMBER($T487),$T487,0)*0.12+IF($S487&lt;=1,12,0))),0),"")</f>
        <v/>
      </c>
      <c r="AK487" s="48">
        <f>IF(ISNUMBER($Q487),IF($Q487&gt;=100,20,IF($Q487&gt;=30,10,0)),0)+IF(ISNUMBER($R487),IF($R487&gt;=100,20,0),0)+IF(ISNUMBER($P487),IF($P487&gt;=150,20,IF($P487&gt;=50,12,5)),0)+IF(ISNUMBER($S487),IF($S487&lt;=1,15,0),0)</f>
        <v/>
      </c>
      <c r="AL487" s="48" t="n">
        <v>440</v>
      </c>
      <c r="AM487" s="49" t="n"/>
      <c r="AN487" s="48">
        <f>IF(AND(ISNUMBER($P487),ISNUMBER($AL487),$AL487&lt;&gt;0),IF(OR($P487&gt;180,$P487/$AL487*1000&gt;400),"Over ceiling, confirm SKU","Within"),"n/a")</f>
        <v/>
      </c>
      <c r="AO487" s="51" t="n"/>
      <c r="AP487" s="51" t="n"/>
      <c r="AQ487" s="51" t="n"/>
      <c r="AR487" s="34" t="inlineStr">
        <is>
          <t>Recalled, batch confirmed, to confirm</t>
        </is>
      </c>
      <c r="AS487" s="34" t="inlineStr">
        <is>
          <t>BLANK -&gt; requires live Amazon.ca capture</t>
        </is>
      </c>
      <c r="AT487" s="34" t="inlineStr">
        <is>
          <t>Unverified commercial data</t>
        </is>
      </c>
    </row>
    <row r="488" ht="28" customHeight="1">
      <c r="A488" s="34" t="inlineStr">
        <is>
          <t>KeVita</t>
        </is>
      </c>
      <c r="B488" s="34" t="inlineStr">
        <is>
          <t>KeVita Sparkling Probiotic Drink | Roots Beer | 8 pack 440mL</t>
        </is>
      </c>
      <c r="C488" s="34" t="inlineStr">
        <is>
          <t>3) Functional beverage (still/sparkling)</t>
        </is>
      </c>
      <c r="D488" s="34" t="inlineStr">
        <is>
          <t>440 mL bottle</t>
        </is>
      </c>
      <c r="E488" s="48" t="n">
        <v>8</v>
      </c>
      <c r="F488" s="49" t="n"/>
      <c r="G488" s="50">
        <f>IF(AND(ISNUMBER($F488),ISNUMBER($E488),$E488&lt;&gt;0),$F488/$E488,"")</f>
        <v/>
      </c>
      <c r="H488" s="50">
        <f>IF(AND(ISNUMBER($F488),ISNUMBER($AL488),ISNUMBER($E488),($AL488*$E488)&lt;&gt;0),$F488/($AL488*$E488)*100,"")</f>
        <v/>
      </c>
      <c r="I488" s="51" t="n"/>
      <c r="J488" s="52" t="n"/>
      <c r="K488" s="50">
        <f>IF(AND(ISNUMBER($F488),ISNUMBER($J488)),$F488*(1-$J488),"")</f>
        <v/>
      </c>
      <c r="L488" s="51" t="n"/>
      <c r="M488" s="51" t="n"/>
      <c r="N488" s="50">
        <f>IF(ISNUMBER($F488),($F488-IF(ISNUMBER($AM488),$AM488,0))*(1-IF(ISNUMBER($J488),$J488,0)),"")</f>
        <v/>
      </c>
      <c r="O488" s="34" t="inlineStr">
        <is>
          <t>Roots Beer</t>
        </is>
      </c>
      <c r="P488" s="48" t="n">
        <v>0</v>
      </c>
      <c r="Q488" s="48" t="n">
        <v>80</v>
      </c>
      <c r="R488" s="34" t="inlineStr">
        <is>
          <t>Not listed</t>
        </is>
      </c>
      <c r="S488" s="48" t="n">
        <v>5</v>
      </c>
      <c r="T488" s="48" t="n">
        <v>25</v>
      </c>
      <c r="U488" s="34" t="inlineStr">
        <is>
          <t>Stevia + juice</t>
        </is>
      </c>
      <c r="V488" s="34" t="inlineStr">
        <is>
          <t>Billions of probiotics, sparkling, gut health, low sugar</t>
        </is>
      </c>
      <c r="W488" s="51" t="n"/>
      <c r="X488" s="51" t="n"/>
      <c r="Y488" s="51" t="n"/>
      <c r="Z488" s="51" t="n"/>
      <c r="AA488" s="34" t="inlineStr">
        <is>
          <t>Medium</t>
        </is>
      </c>
      <c r="AB488" s="34" t="inlineStr">
        <is>
          <t>Mass probiotic drink (PepsiCo)</t>
        </is>
      </c>
      <c r="AC488" s="34" t="inlineStr">
        <is>
          <t>Sparkling probiotic for gut health</t>
        </is>
      </c>
      <c r="AD488" s="34" t="inlineStr">
        <is>
          <t>Probiotics in a light sparkling format.</t>
        </is>
      </c>
      <c r="AE488" s="51" t="n"/>
      <c r="AF488" s="53">
        <f>IF(AND(ISNUMBER($P488),ISNUMBER($AL488),$AL488&lt;&gt;0),ROUND($P488/$AL488*100,1),"")</f>
        <v/>
      </c>
      <c r="AG488" s="54">
        <f>IF(AND(ISNUMBER($S488),ISNUMBER($AL488),$AL488&lt;&gt;0),ROUND($S488/$AL488*100,2),"")</f>
        <v/>
      </c>
      <c r="AH488" s="53">
        <f>IF(AND(ISNUMBER($Q488),ISNUMBER($AL488),$AL488&lt;&gt;0),ROUND($Q488/$AL488*100,1),"")</f>
        <v/>
      </c>
      <c r="AI488" s="48">
        <f>IF(ISNUMBER($S488),IF($S488&lt;=1,"Yes","No"),"n/a")</f>
        <v/>
      </c>
      <c r="AJ488" s="48">
        <f>IF(ISNUMBER($S488),ROUND(MAX(0,MIN(100,100-$S488*2.5-IF(ISNUMBER($T488),$T488,0)*0.12+IF($S488&lt;=1,12,0))),0),"")</f>
        <v/>
      </c>
      <c r="AK488" s="48">
        <f>IF(ISNUMBER($Q488),IF($Q488&gt;=100,20,IF($Q488&gt;=30,10,0)),0)+IF(ISNUMBER($R488),IF($R488&gt;=100,20,0),0)+IF(ISNUMBER($P488),IF($P488&gt;=150,20,IF($P488&gt;=50,12,5)),0)+IF(ISNUMBER($S488),IF($S488&lt;=1,15,0),0)</f>
        <v/>
      </c>
      <c r="AL488" s="48" t="n">
        <v>440</v>
      </c>
      <c r="AM488" s="49" t="n"/>
      <c r="AN488" s="48">
        <f>IF(AND(ISNUMBER($P488),ISNUMBER($AL488),$AL488&lt;&gt;0),IF(OR($P488&gt;180,$P488/$AL488*1000&gt;400),"Over ceiling, confirm SKU","Within"),"n/a")</f>
        <v/>
      </c>
      <c r="AO488" s="51" t="n"/>
      <c r="AP488" s="51" t="n"/>
      <c r="AQ488" s="51" t="n"/>
      <c r="AR488" s="34" t="inlineStr">
        <is>
          <t>Recalled, batch confirmed, to confirm</t>
        </is>
      </c>
      <c r="AS488" s="34" t="inlineStr">
        <is>
          <t>BLANK -&gt; requires live Amazon.ca capture</t>
        </is>
      </c>
      <c r="AT488" s="34" t="inlineStr">
        <is>
          <t>Unverified commercial data</t>
        </is>
      </c>
    </row>
    <row r="489" ht="28" customHeight="1">
      <c r="A489" s="34" t="inlineStr">
        <is>
          <t>KeVita</t>
        </is>
      </c>
      <c r="B489" s="34" t="inlineStr">
        <is>
          <t>KeVita Sparkling Probiotic Drink | Roots Beer | 12 pack 440mL</t>
        </is>
      </c>
      <c r="C489" s="34" t="inlineStr">
        <is>
          <t>3) Functional beverage (still/sparkling)</t>
        </is>
      </c>
      <c r="D489" s="34" t="inlineStr">
        <is>
          <t>440 mL bottle</t>
        </is>
      </c>
      <c r="E489" s="48" t="n">
        <v>12</v>
      </c>
      <c r="F489" s="49" t="n"/>
      <c r="G489" s="50">
        <f>IF(AND(ISNUMBER($F489),ISNUMBER($E489),$E489&lt;&gt;0),$F489/$E489,"")</f>
        <v/>
      </c>
      <c r="H489" s="50">
        <f>IF(AND(ISNUMBER($F489),ISNUMBER($AL489),ISNUMBER($E489),($AL489*$E489)&lt;&gt;0),$F489/($AL489*$E489)*100,"")</f>
        <v/>
      </c>
      <c r="I489" s="51" t="n"/>
      <c r="J489" s="52" t="n"/>
      <c r="K489" s="50">
        <f>IF(AND(ISNUMBER($F489),ISNUMBER($J489)),$F489*(1-$J489),"")</f>
        <v/>
      </c>
      <c r="L489" s="51" t="n"/>
      <c r="M489" s="51" t="n"/>
      <c r="N489" s="50">
        <f>IF(ISNUMBER($F489),($F489-IF(ISNUMBER($AM489),$AM489,0))*(1-IF(ISNUMBER($J489),$J489,0)),"")</f>
        <v/>
      </c>
      <c r="O489" s="34" t="inlineStr">
        <is>
          <t>Roots Beer</t>
        </is>
      </c>
      <c r="P489" s="48" t="n">
        <v>0</v>
      </c>
      <c r="Q489" s="48" t="n">
        <v>80</v>
      </c>
      <c r="R489" s="34" t="inlineStr">
        <is>
          <t>Not listed</t>
        </is>
      </c>
      <c r="S489" s="48" t="n">
        <v>5</v>
      </c>
      <c r="T489" s="48" t="n">
        <v>25</v>
      </c>
      <c r="U489" s="34" t="inlineStr">
        <is>
          <t>Stevia + juice</t>
        </is>
      </c>
      <c r="V489" s="34" t="inlineStr">
        <is>
          <t>Billions of probiotics, sparkling, gut health, low sugar</t>
        </is>
      </c>
      <c r="W489" s="51" t="n"/>
      <c r="X489" s="51" t="n"/>
      <c r="Y489" s="51" t="n"/>
      <c r="Z489" s="51" t="n"/>
      <c r="AA489" s="34" t="inlineStr">
        <is>
          <t>Medium</t>
        </is>
      </c>
      <c r="AB489" s="34" t="inlineStr">
        <is>
          <t>Mass probiotic drink (PepsiCo)</t>
        </is>
      </c>
      <c r="AC489" s="34" t="inlineStr">
        <is>
          <t>Sparkling probiotic for gut health</t>
        </is>
      </c>
      <c r="AD489" s="34" t="inlineStr">
        <is>
          <t>Probiotics in a light sparkling format.</t>
        </is>
      </c>
      <c r="AE489" s="51" t="n"/>
      <c r="AF489" s="53">
        <f>IF(AND(ISNUMBER($P489),ISNUMBER($AL489),$AL489&lt;&gt;0),ROUND($P489/$AL489*100,1),"")</f>
        <v/>
      </c>
      <c r="AG489" s="54">
        <f>IF(AND(ISNUMBER($S489),ISNUMBER($AL489),$AL489&lt;&gt;0),ROUND($S489/$AL489*100,2),"")</f>
        <v/>
      </c>
      <c r="AH489" s="53">
        <f>IF(AND(ISNUMBER($Q489),ISNUMBER($AL489),$AL489&lt;&gt;0),ROUND($Q489/$AL489*100,1),"")</f>
        <v/>
      </c>
      <c r="AI489" s="48">
        <f>IF(ISNUMBER($S489),IF($S489&lt;=1,"Yes","No"),"n/a")</f>
        <v/>
      </c>
      <c r="AJ489" s="48">
        <f>IF(ISNUMBER($S489),ROUND(MAX(0,MIN(100,100-$S489*2.5-IF(ISNUMBER($T489),$T489,0)*0.12+IF($S489&lt;=1,12,0))),0),"")</f>
        <v/>
      </c>
      <c r="AK489" s="48">
        <f>IF(ISNUMBER($Q489),IF($Q489&gt;=100,20,IF($Q489&gt;=30,10,0)),0)+IF(ISNUMBER($R489),IF($R489&gt;=100,20,0),0)+IF(ISNUMBER($P489),IF($P489&gt;=150,20,IF($P489&gt;=50,12,5)),0)+IF(ISNUMBER($S489),IF($S489&lt;=1,15,0),0)</f>
        <v/>
      </c>
      <c r="AL489" s="48" t="n">
        <v>440</v>
      </c>
      <c r="AM489" s="49" t="n"/>
      <c r="AN489" s="48">
        <f>IF(AND(ISNUMBER($P489),ISNUMBER($AL489),$AL489&lt;&gt;0),IF(OR($P489&gt;180,$P489/$AL489*1000&gt;400),"Over ceiling, confirm SKU","Within"),"n/a")</f>
        <v/>
      </c>
      <c r="AO489" s="51" t="n"/>
      <c r="AP489" s="51" t="n"/>
      <c r="AQ489" s="51" t="n"/>
      <c r="AR489" s="34" t="inlineStr">
        <is>
          <t>Recalled, batch confirmed, to confirm</t>
        </is>
      </c>
      <c r="AS489" s="34" t="inlineStr">
        <is>
          <t>BLANK -&gt; requires live Amazon.ca capture</t>
        </is>
      </c>
      <c r="AT489" s="34" t="inlineStr">
        <is>
          <t>Unverified commercial data</t>
        </is>
      </c>
    </row>
    <row r="490" ht="28" customHeight="1">
      <c r="A490" s="34" t="inlineStr">
        <is>
          <t>KeVita</t>
        </is>
      </c>
      <c r="B490" s="34" t="inlineStr">
        <is>
          <t>KeVita Sparkling Probiotic Drink | Roots Beer | 18 pack 440mL</t>
        </is>
      </c>
      <c r="C490" s="34" t="inlineStr">
        <is>
          <t>3) Functional beverage (still/sparkling)</t>
        </is>
      </c>
      <c r="D490" s="34" t="inlineStr">
        <is>
          <t>440 mL bottle</t>
        </is>
      </c>
      <c r="E490" s="48" t="n">
        <v>18</v>
      </c>
      <c r="F490" s="49" t="n"/>
      <c r="G490" s="50">
        <f>IF(AND(ISNUMBER($F490),ISNUMBER($E490),$E490&lt;&gt;0),$F490/$E490,"")</f>
        <v/>
      </c>
      <c r="H490" s="50">
        <f>IF(AND(ISNUMBER($F490),ISNUMBER($AL490),ISNUMBER($E490),($AL490*$E490)&lt;&gt;0),$F490/($AL490*$E490)*100,"")</f>
        <v/>
      </c>
      <c r="I490" s="51" t="n"/>
      <c r="J490" s="52" t="n"/>
      <c r="K490" s="50">
        <f>IF(AND(ISNUMBER($F490),ISNUMBER($J490)),$F490*(1-$J490),"")</f>
        <v/>
      </c>
      <c r="L490" s="51" t="n"/>
      <c r="M490" s="51" t="n"/>
      <c r="N490" s="50">
        <f>IF(ISNUMBER($F490),($F490-IF(ISNUMBER($AM490),$AM490,0))*(1-IF(ISNUMBER($J490),$J490,0)),"")</f>
        <v/>
      </c>
      <c r="O490" s="34" t="inlineStr">
        <is>
          <t>Roots Beer</t>
        </is>
      </c>
      <c r="P490" s="48" t="n">
        <v>0</v>
      </c>
      <c r="Q490" s="48" t="n">
        <v>80</v>
      </c>
      <c r="R490" s="34" t="inlineStr">
        <is>
          <t>Not listed</t>
        </is>
      </c>
      <c r="S490" s="48" t="n">
        <v>5</v>
      </c>
      <c r="T490" s="48" t="n">
        <v>25</v>
      </c>
      <c r="U490" s="34" t="inlineStr">
        <is>
          <t>Stevia + juice</t>
        </is>
      </c>
      <c r="V490" s="34" t="inlineStr">
        <is>
          <t>Billions of probiotics, sparkling, gut health, low sugar</t>
        </is>
      </c>
      <c r="W490" s="51" t="n"/>
      <c r="X490" s="51" t="n"/>
      <c r="Y490" s="51" t="n"/>
      <c r="Z490" s="51" t="n"/>
      <c r="AA490" s="34" t="inlineStr">
        <is>
          <t>Medium</t>
        </is>
      </c>
      <c r="AB490" s="34" t="inlineStr">
        <is>
          <t>Mass probiotic drink (PepsiCo)</t>
        </is>
      </c>
      <c r="AC490" s="34" t="inlineStr">
        <is>
          <t>Sparkling probiotic for gut health</t>
        </is>
      </c>
      <c r="AD490" s="34" t="inlineStr">
        <is>
          <t>Probiotics in a light sparkling format.</t>
        </is>
      </c>
      <c r="AE490" s="51" t="n"/>
      <c r="AF490" s="53">
        <f>IF(AND(ISNUMBER($P490),ISNUMBER($AL490),$AL490&lt;&gt;0),ROUND($P490/$AL490*100,1),"")</f>
        <v/>
      </c>
      <c r="AG490" s="54">
        <f>IF(AND(ISNUMBER($S490),ISNUMBER($AL490),$AL490&lt;&gt;0),ROUND($S490/$AL490*100,2),"")</f>
        <v/>
      </c>
      <c r="AH490" s="53">
        <f>IF(AND(ISNUMBER($Q490),ISNUMBER($AL490),$AL490&lt;&gt;0),ROUND($Q490/$AL490*100,1),"")</f>
        <v/>
      </c>
      <c r="AI490" s="48">
        <f>IF(ISNUMBER($S490),IF($S490&lt;=1,"Yes","No"),"n/a")</f>
        <v/>
      </c>
      <c r="AJ490" s="48">
        <f>IF(ISNUMBER($S490),ROUND(MAX(0,MIN(100,100-$S490*2.5-IF(ISNUMBER($T490),$T490,0)*0.12+IF($S490&lt;=1,12,0))),0),"")</f>
        <v/>
      </c>
      <c r="AK490" s="48">
        <f>IF(ISNUMBER($Q490),IF($Q490&gt;=100,20,IF($Q490&gt;=30,10,0)),0)+IF(ISNUMBER($R490),IF($R490&gt;=100,20,0),0)+IF(ISNUMBER($P490),IF($P490&gt;=150,20,IF($P490&gt;=50,12,5)),0)+IF(ISNUMBER($S490),IF($S490&lt;=1,15,0),0)</f>
        <v/>
      </c>
      <c r="AL490" s="48" t="n">
        <v>440</v>
      </c>
      <c r="AM490" s="49" t="n"/>
      <c r="AN490" s="48">
        <f>IF(AND(ISNUMBER($P490),ISNUMBER($AL490),$AL490&lt;&gt;0),IF(OR($P490&gt;180,$P490/$AL490*1000&gt;400),"Over ceiling, confirm SKU","Within"),"n/a")</f>
        <v/>
      </c>
      <c r="AO490" s="51" t="n"/>
      <c r="AP490" s="51" t="n"/>
      <c r="AQ490" s="51" t="n"/>
      <c r="AR490" s="34" t="inlineStr">
        <is>
          <t>Recalled, batch confirmed, to confirm</t>
        </is>
      </c>
      <c r="AS490" s="34" t="inlineStr">
        <is>
          <t>BLANK -&gt; requires live Amazon.ca capture</t>
        </is>
      </c>
      <c r="AT490" s="34" t="inlineStr">
        <is>
          <t>Unverified commercial data</t>
        </is>
      </c>
    </row>
    <row r="491" ht="28" customHeight="1">
      <c r="A491" s="34" t="inlineStr">
        <is>
          <t>KeVita</t>
        </is>
      </c>
      <c r="B491" s="34" t="inlineStr">
        <is>
          <t>KeVita Sparkling Probiotic Drink | Roots Beer | 24 pack 440mL</t>
        </is>
      </c>
      <c r="C491" s="34" t="inlineStr">
        <is>
          <t>3) Functional beverage (still/sparkling)</t>
        </is>
      </c>
      <c r="D491" s="34" t="inlineStr">
        <is>
          <t>440 mL bottle</t>
        </is>
      </c>
      <c r="E491" s="48" t="n">
        <v>24</v>
      </c>
      <c r="F491" s="49" t="n"/>
      <c r="G491" s="50">
        <f>IF(AND(ISNUMBER($F491),ISNUMBER($E491),$E491&lt;&gt;0),$F491/$E491,"")</f>
        <v/>
      </c>
      <c r="H491" s="50">
        <f>IF(AND(ISNUMBER($F491),ISNUMBER($AL491),ISNUMBER($E491),($AL491*$E491)&lt;&gt;0),$F491/($AL491*$E491)*100,"")</f>
        <v/>
      </c>
      <c r="I491" s="51" t="n"/>
      <c r="J491" s="52" t="n"/>
      <c r="K491" s="50">
        <f>IF(AND(ISNUMBER($F491),ISNUMBER($J491)),$F491*(1-$J491),"")</f>
        <v/>
      </c>
      <c r="L491" s="51" t="n"/>
      <c r="M491" s="51" t="n"/>
      <c r="N491" s="50">
        <f>IF(ISNUMBER($F491),($F491-IF(ISNUMBER($AM491),$AM491,0))*(1-IF(ISNUMBER($J491),$J491,0)),"")</f>
        <v/>
      </c>
      <c r="O491" s="34" t="inlineStr">
        <is>
          <t>Roots Beer</t>
        </is>
      </c>
      <c r="P491" s="48" t="n">
        <v>0</v>
      </c>
      <c r="Q491" s="48" t="n">
        <v>80</v>
      </c>
      <c r="R491" s="34" t="inlineStr">
        <is>
          <t>Not listed</t>
        </is>
      </c>
      <c r="S491" s="48" t="n">
        <v>5</v>
      </c>
      <c r="T491" s="48" t="n">
        <v>25</v>
      </c>
      <c r="U491" s="34" t="inlineStr">
        <is>
          <t>Stevia + juice</t>
        </is>
      </c>
      <c r="V491" s="34" t="inlineStr">
        <is>
          <t>Billions of probiotics, sparkling, gut health, low sugar</t>
        </is>
      </c>
      <c r="W491" s="51" t="n"/>
      <c r="X491" s="51" t="n"/>
      <c r="Y491" s="51" t="n"/>
      <c r="Z491" s="51" t="n"/>
      <c r="AA491" s="34" t="inlineStr">
        <is>
          <t>Medium</t>
        </is>
      </c>
      <c r="AB491" s="34" t="inlineStr">
        <is>
          <t>Mass probiotic drink (PepsiCo)</t>
        </is>
      </c>
      <c r="AC491" s="34" t="inlineStr">
        <is>
          <t>Sparkling probiotic for gut health</t>
        </is>
      </c>
      <c r="AD491" s="34" t="inlineStr">
        <is>
          <t>Probiotics in a light sparkling format.</t>
        </is>
      </c>
      <c r="AE491" s="51" t="n"/>
      <c r="AF491" s="53">
        <f>IF(AND(ISNUMBER($P491),ISNUMBER($AL491),$AL491&lt;&gt;0),ROUND($P491/$AL491*100,1),"")</f>
        <v/>
      </c>
      <c r="AG491" s="54">
        <f>IF(AND(ISNUMBER($S491),ISNUMBER($AL491),$AL491&lt;&gt;0),ROUND($S491/$AL491*100,2),"")</f>
        <v/>
      </c>
      <c r="AH491" s="53">
        <f>IF(AND(ISNUMBER($Q491),ISNUMBER($AL491),$AL491&lt;&gt;0),ROUND($Q491/$AL491*100,1),"")</f>
        <v/>
      </c>
      <c r="AI491" s="48">
        <f>IF(ISNUMBER($S491),IF($S491&lt;=1,"Yes","No"),"n/a")</f>
        <v/>
      </c>
      <c r="AJ491" s="48">
        <f>IF(ISNUMBER($S491),ROUND(MAX(0,MIN(100,100-$S491*2.5-IF(ISNUMBER($T491),$T491,0)*0.12+IF($S491&lt;=1,12,0))),0),"")</f>
        <v/>
      </c>
      <c r="AK491" s="48">
        <f>IF(ISNUMBER($Q491),IF($Q491&gt;=100,20,IF($Q491&gt;=30,10,0)),0)+IF(ISNUMBER($R491),IF($R491&gt;=100,20,0),0)+IF(ISNUMBER($P491),IF($P491&gt;=150,20,IF($P491&gt;=50,12,5)),0)+IF(ISNUMBER($S491),IF($S491&lt;=1,15,0),0)</f>
        <v/>
      </c>
      <c r="AL491" s="48" t="n">
        <v>440</v>
      </c>
      <c r="AM491" s="49" t="n"/>
      <c r="AN491" s="48">
        <f>IF(AND(ISNUMBER($P491),ISNUMBER($AL491),$AL491&lt;&gt;0),IF(OR($P491&gt;180,$P491/$AL491*1000&gt;400),"Over ceiling, confirm SKU","Within"),"n/a")</f>
        <v/>
      </c>
      <c r="AO491" s="51" t="n"/>
      <c r="AP491" s="51" t="n"/>
      <c r="AQ491" s="51" t="n"/>
      <c r="AR491" s="34" t="inlineStr">
        <is>
          <t>Recalled, batch confirmed, to confirm</t>
        </is>
      </c>
      <c r="AS491" s="34" t="inlineStr">
        <is>
          <t>BLANK -&gt; requires live Amazon.ca capture</t>
        </is>
      </c>
      <c r="AT491" s="34" t="inlineStr">
        <is>
          <t>Unverified commercial data</t>
        </is>
      </c>
    </row>
    <row r="492" ht="28" customHeight="1">
      <c r="A492" s="34" t="inlineStr">
        <is>
          <t>Brew Dr</t>
        </is>
      </c>
      <c r="B492" s="34" t="inlineStr">
        <is>
          <t>Brew Dr Kombucha | Clear Mind | single 414mL</t>
        </is>
      </c>
      <c r="C492" s="34" t="inlineStr">
        <is>
          <t>3) Functional beverage (still/sparkling)</t>
        </is>
      </c>
      <c r="D492" s="34" t="inlineStr">
        <is>
          <t>414 mL bottle</t>
        </is>
      </c>
      <c r="E492" s="48" t="n">
        <v>1</v>
      </c>
      <c r="F492" s="49" t="n"/>
      <c r="G492" s="50">
        <f>IF(AND(ISNUMBER($F492),ISNUMBER($E492),$E492&lt;&gt;0),$F492/$E492,"")</f>
        <v/>
      </c>
      <c r="H492" s="50">
        <f>IF(AND(ISNUMBER($F492),ISNUMBER($AL492),ISNUMBER($E492),($AL492*$E492)&lt;&gt;0),$F492/($AL492*$E492)*100,"")</f>
        <v/>
      </c>
      <c r="I492" s="51" t="n"/>
      <c r="J492" s="52" t="n"/>
      <c r="K492" s="50">
        <f>IF(AND(ISNUMBER($F492),ISNUMBER($J492)),$F492*(1-$J492),"")</f>
        <v/>
      </c>
      <c r="L492" s="51" t="n"/>
      <c r="M492" s="51" t="n"/>
      <c r="N492" s="50">
        <f>IF(ISNUMBER($F492),($F492-IF(ISNUMBER($AM492),$AM492,0))*(1-IF(ISNUMBER($J492),$J492,0)),"")</f>
        <v/>
      </c>
      <c r="O492" s="34" t="inlineStr">
        <is>
          <t>Clear Mind</t>
        </is>
      </c>
      <c r="P492" s="48" t="n">
        <v>15</v>
      </c>
      <c r="Q492" s="48" t="n">
        <v>10</v>
      </c>
      <c r="R492" s="34" t="inlineStr">
        <is>
          <t>Not listed</t>
        </is>
      </c>
      <c r="S492" s="48" t="n">
        <v>10</v>
      </c>
      <c r="T492" s="48" t="n">
        <v>50</v>
      </c>
      <c r="U492" s="34" t="inlineStr">
        <is>
          <t>Naturally fermented</t>
        </is>
      </c>
      <c r="V492" s="34" t="inlineStr">
        <is>
          <t>Organic raw kombucha, probiotics, gut health</t>
        </is>
      </c>
      <c r="W492" s="51" t="n"/>
      <c r="X492" s="51" t="n"/>
      <c r="Y492" s="51" t="n"/>
      <c r="Z492" s="51" t="n"/>
      <c r="AA492" s="34" t="inlineStr">
        <is>
          <t>Medium</t>
        </is>
      </c>
      <c r="AB492" s="34" t="inlineStr">
        <is>
          <t>Premium organic kombucha</t>
        </is>
      </c>
      <c r="AC492" s="34" t="inlineStr">
        <is>
          <t>Organic raw kombucha with botanicals</t>
        </is>
      </c>
      <c r="AD492" s="34" t="inlineStr">
        <is>
          <t>Organic raw kombucha taste.</t>
        </is>
      </c>
      <c r="AE492" s="51" t="n"/>
      <c r="AF492" s="53">
        <f>IF(AND(ISNUMBER($P492),ISNUMBER($AL492),$AL492&lt;&gt;0),ROUND($P492/$AL492*100,1),"")</f>
        <v/>
      </c>
      <c r="AG492" s="54">
        <f>IF(AND(ISNUMBER($S492),ISNUMBER($AL492),$AL492&lt;&gt;0),ROUND($S492/$AL492*100,2),"")</f>
        <v/>
      </c>
      <c r="AH492" s="53">
        <f>IF(AND(ISNUMBER($Q492),ISNUMBER($AL492),$AL492&lt;&gt;0),ROUND($Q492/$AL492*100,1),"")</f>
        <v/>
      </c>
      <c r="AI492" s="48">
        <f>IF(ISNUMBER($S492),IF($S492&lt;=1,"Yes","No"),"n/a")</f>
        <v/>
      </c>
      <c r="AJ492" s="48">
        <f>IF(ISNUMBER($S492),ROUND(MAX(0,MIN(100,100-$S492*2.5-IF(ISNUMBER($T492),$T492,0)*0.12+IF($S492&lt;=1,12,0))),0),"")</f>
        <v/>
      </c>
      <c r="AK492" s="48">
        <f>IF(ISNUMBER($Q492),IF($Q492&gt;=100,20,IF($Q492&gt;=30,10,0)),0)+IF(ISNUMBER($R492),IF($R492&gt;=100,20,0),0)+IF(ISNUMBER($P492),IF($P492&gt;=150,20,IF($P492&gt;=50,12,5)),0)+IF(ISNUMBER($S492),IF($S492&lt;=1,15,0),0)</f>
        <v/>
      </c>
      <c r="AL492" s="48" t="n">
        <v>414</v>
      </c>
      <c r="AM492" s="49" t="n"/>
      <c r="AN492" s="48">
        <f>IF(AND(ISNUMBER($P492),ISNUMBER($AL492),$AL492&lt;&gt;0),IF(OR($P492&gt;180,$P492/$AL492*1000&gt;400),"Over ceiling, confirm SKU","Within"),"n/a")</f>
        <v/>
      </c>
      <c r="AO492" s="51" t="n"/>
      <c r="AP492" s="51" t="n"/>
      <c r="AQ492" s="51" t="n"/>
      <c r="AR492" s="34" t="inlineStr">
        <is>
          <t>Recalled, batch confirmed, to confirm</t>
        </is>
      </c>
      <c r="AS492" s="34" t="inlineStr">
        <is>
          <t>BLANK -&gt; requires live Amazon.ca capture</t>
        </is>
      </c>
      <c r="AT492" s="34" t="inlineStr">
        <is>
          <t>Unverified commercial data</t>
        </is>
      </c>
    </row>
    <row r="493" ht="28" customHeight="1">
      <c r="A493" s="34" t="inlineStr">
        <is>
          <t>Brew Dr</t>
        </is>
      </c>
      <c r="B493" s="34" t="inlineStr">
        <is>
          <t>Brew Dr Kombucha | Clear Mind | 8 pack 414mL</t>
        </is>
      </c>
      <c r="C493" s="34" t="inlineStr">
        <is>
          <t>3) Functional beverage (still/sparkling)</t>
        </is>
      </c>
      <c r="D493" s="34" t="inlineStr">
        <is>
          <t>414 mL bottle</t>
        </is>
      </c>
      <c r="E493" s="48" t="n">
        <v>8</v>
      </c>
      <c r="F493" s="49" t="n"/>
      <c r="G493" s="50">
        <f>IF(AND(ISNUMBER($F493),ISNUMBER($E493),$E493&lt;&gt;0),$F493/$E493,"")</f>
        <v/>
      </c>
      <c r="H493" s="50">
        <f>IF(AND(ISNUMBER($F493),ISNUMBER($AL493),ISNUMBER($E493),($AL493*$E493)&lt;&gt;0),$F493/($AL493*$E493)*100,"")</f>
        <v/>
      </c>
      <c r="I493" s="51" t="n"/>
      <c r="J493" s="52" t="n"/>
      <c r="K493" s="50">
        <f>IF(AND(ISNUMBER($F493),ISNUMBER($J493)),$F493*(1-$J493),"")</f>
        <v/>
      </c>
      <c r="L493" s="51" t="n"/>
      <c r="M493" s="51" t="n"/>
      <c r="N493" s="50">
        <f>IF(ISNUMBER($F493),($F493-IF(ISNUMBER($AM493),$AM493,0))*(1-IF(ISNUMBER($J493),$J493,0)),"")</f>
        <v/>
      </c>
      <c r="O493" s="34" t="inlineStr">
        <is>
          <t>Clear Mind</t>
        </is>
      </c>
      <c r="P493" s="48" t="n">
        <v>15</v>
      </c>
      <c r="Q493" s="48" t="n">
        <v>10</v>
      </c>
      <c r="R493" s="34" t="inlineStr">
        <is>
          <t>Not listed</t>
        </is>
      </c>
      <c r="S493" s="48" t="n">
        <v>10</v>
      </c>
      <c r="T493" s="48" t="n">
        <v>50</v>
      </c>
      <c r="U493" s="34" t="inlineStr">
        <is>
          <t>Naturally fermented</t>
        </is>
      </c>
      <c r="V493" s="34" t="inlineStr">
        <is>
          <t>Organic raw kombucha, probiotics, gut health</t>
        </is>
      </c>
      <c r="W493" s="51" t="n"/>
      <c r="X493" s="51" t="n"/>
      <c r="Y493" s="51" t="n"/>
      <c r="Z493" s="51" t="n"/>
      <c r="AA493" s="34" t="inlineStr">
        <is>
          <t>Medium</t>
        </is>
      </c>
      <c r="AB493" s="34" t="inlineStr">
        <is>
          <t>Premium organic kombucha</t>
        </is>
      </c>
      <c r="AC493" s="34" t="inlineStr">
        <is>
          <t>Organic raw kombucha with botanicals</t>
        </is>
      </c>
      <c r="AD493" s="34" t="inlineStr">
        <is>
          <t>Organic raw kombucha taste.</t>
        </is>
      </c>
      <c r="AE493" s="51" t="n"/>
      <c r="AF493" s="53">
        <f>IF(AND(ISNUMBER($P493),ISNUMBER($AL493),$AL493&lt;&gt;0),ROUND($P493/$AL493*100,1),"")</f>
        <v/>
      </c>
      <c r="AG493" s="54">
        <f>IF(AND(ISNUMBER($S493),ISNUMBER($AL493),$AL493&lt;&gt;0),ROUND($S493/$AL493*100,2),"")</f>
        <v/>
      </c>
      <c r="AH493" s="53">
        <f>IF(AND(ISNUMBER($Q493),ISNUMBER($AL493),$AL493&lt;&gt;0),ROUND($Q493/$AL493*100,1),"")</f>
        <v/>
      </c>
      <c r="AI493" s="48">
        <f>IF(ISNUMBER($S493),IF($S493&lt;=1,"Yes","No"),"n/a")</f>
        <v/>
      </c>
      <c r="AJ493" s="48">
        <f>IF(ISNUMBER($S493),ROUND(MAX(0,MIN(100,100-$S493*2.5-IF(ISNUMBER($T493),$T493,0)*0.12+IF($S493&lt;=1,12,0))),0),"")</f>
        <v/>
      </c>
      <c r="AK493" s="48">
        <f>IF(ISNUMBER($Q493),IF($Q493&gt;=100,20,IF($Q493&gt;=30,10,0)),0)+IF(ISNUMBER($R493),IF($R493&gt;=100,20,0),0)+IF(ISNUMBER($P493),IF($P493&gt;=150,20,IF($P493&gt;=50,12,5)),0)+IF(ISNUMBER($S493),IF($S493&lt;=1,15,0),0)</f>
        <v/>
      </c>
      <c r="AL493" s="48" t="n">
        <v>414</v>
      </c>
      <c r="AM493" s="49" t="n"/>
      <c r="AN493" s="48">
        <f>IF(AND(ISNUMBER($P493),ISNUMBER($AL493),$AL493&lt;&gt;0),IF(OR($P493&gt;180,$P493/$AL493*1000&gt;400),"Over ceiling, confirm SKU","Within"),"n/a")</f>
        <v/>
      </c>
      <c r="AO493" s="51" t="n"/>
      <c r="AP493" s="51" t="n"/>
      <c r="AQ493" s="51" t="n"/>
      <c r="AR493" s="34" t="inlineStr">
        <is>
          <t>Recalled, batch confirmed, to confirm</t>
        </is>
      </c>
      <c r="AS493" s="34" t="inlineStr">
        <is>
          <t>BLANK -&gt; requires live Amazon.ca capture</t>
        </is>
      </c>
      <c r="AT493" s="34" t="inlineStr">
        <is>
          <t>Unverified commercial data</t>
        </is>
      </c>
    </row>
    <row r="494" ht="28" customHeight="1">
      <c r="A494" s="34" t="inlineStr">
        <is>
          <t>Brew Dr</t>
        </is>
      </c>
      <c r="B494" s="34" t="inlineStr">
        <is>
          <t>Brew Dr Kombucha | Clear Mind | 12 pack 414mL</t>
        </is>
      </c>
      <c r="C494" s="34" t="inlineStr">
        <is>
          <t>3) Functional beverage (still/sparkling)</t>
        </is>
      </c>
      <c r="D494" s="34" t="inlineStr">
        <is>
          <t>414 mL bottle</t>
        </is>
      </c>
      <c r="E494" s="48" t="n">
        <v>12</v>
      </c>
      <c r="F494" s="49" t="n"/>
      <c r="G494" s="50">
        <f>IF(AND(ISNUMBER($F494),ISNUMBER($E494),$E494&lt;&gt;0),$F494/$E494,"")</f>
        <v/>
      </c>
      <c r="H494" s="50">
        <f>IF(AND(ISNUMBER($F494),ISNUMBER($AL494),ISNUMBER($E494),($AL494*$E494)&lt;&gt;0),$F494/($AL494*$E494)*100,"")</f>
        <v/>
      </c>
      <c r="I494" s="51" t="n"/>
      <c r="J494" s="52" t="n"/>
      <c r="K494" s="50">
        <f>IF(AND(ISNUMBER($F494),ISNUMBER($J494)),$F494*(1-$J494),"")</f>
        <v/>
      </c>
      <c r="L494" s="51" t="n"/>
      <c r="M494" s="51" t="n"/>
      <c r="N494" s="50">
        <f>IF(ISNUMBER($F494),($F494-IF(ISNUMBER($AM494),$AM494,0))*(1-IF(ISNUMBER($J494),$J494,0)),"")</f>
        <v/>
      </c>
      <c r="O494" s="34" t="inlineStr">
        <is>
          <t>Clear Mind</t>
        </is>
      </c>
      <c r="P494" s="48" t="n">
        <v>15</v>
      </c>
      <c r="Q494" s="48" t="n">
        <v>10</v>
      </c>
      <c r="R494" s="34" t="inlineStr">
        <is>
          <t>Not listed</t>
        </is>
      </c>
      <c r="S494" s="48" t="n">
        <v>10</v>
      </c>
      <c r="T494" s="48" t="n">
        <v>50</v>
      </c>
      <c r="U494" s="34" t="inlineStr">
        <is>
          <t>Naturally fermented</t>
        </is>
      </c>
      <c r="V494" s="34" t="inlineStr">
        <is>
          <t>Organic raw kombucha, probiotics, gut health</t>
        </is>
      </c>
      <c r="W494" s="51" t="n"/>
      <c r="X494" s="51" t="n"/>
      <c r="Y494" s="51" t="n"/>
      <c r="Z494" s="51" t="n"/>
      <c r="AA494" s="34" t="inlineStr">
        <is>
          <t>Medium</t>
        </is>
      </c>
      <c r="AB494" s="34" t="inlineStr">
        <is>
          <t>Premium organic kombucha</t>
        </is>
      </c>
      <c r="AC494" s="34" t="inlineStr">
        <is>
          <t>Organic raw kombucha with botanicals</t>
        </is>
      </c>
      <c r="AD494" s="34" t="inlineStr">
        <is>
          <t>Organic raw kombucha taste.</t>
        </is>
      </c>
      <c r="AE494" s="51" t="n"/>
      <c r="AF494" s="53">
        <f>IF(AND(ISNUMBER($P494),ISNUMBER($AL494),$AL494&lt;&gt;0),ROUND($P494/$AL494*100,1),"")</f>
        <v/>
      </c>
      <c r="AG494" s="54">
        <f>IF(AND(ISNUMBER($S494),ISNUMBER($AL494),$AL494&lt;&gt;0),ROUND($S494/$AL494*100,2),"")</f>
        <v/>
      </c>
      <c r="AH494" s="53">
        <f>IF(AND(ISNUMBER($Q494),ISNUMBER($AL494),$AL494&lt;&gt;0),ROUND($Q494/$AL494*100,1),"")</f>
        <v/>
      </c>
      <c r="AI494" s="48">
        <f>IF(ISNUMBER($S494),IF($S494&lt;=1,"Yes","No"),"n/a")</f>
        <v/>
      </c>
      <c r="AJ494" s="48">
        <f>IF(ISNUMBER($S494),ROUND(MAX(0,MIN(100,100-$S494*2.5-IF(ISNUMBER($T494),$T494,0)*0.12+IF($S494&lt;=1,12,0))),0),"")</f>
        <v/>
      </c>
      <c r="AK494" s="48">
        <f>IF(ISNUMBER($Q494),IF($Q494&gt;=100,20,IF($Q494&gt;=30,10,0)),0)+IF(ISNUMBER($R494),IF($R494&gt;=100,20,0),0)+IF(ISNUMBER($P494),IF($P494&gt;=150,20,IF($P494&gt;=50,12,5)),0)+IF(ISNUMBER($S494),IF($S494&lt;=1,15,0),0)</f>
        <v/>
      </c>
      <c r="AL494" s="48" t="n">
        <v>414</v>
      </c>
      <c r="AM494" s="49" t="n"/>
      <c r="AN494" s="48">
        <f>IF(AND(ISNUMBER($P494),ISNUMBER($AL494),$AL494&lt;&gt;0),IF(OR($P494&gt;180,$P494/$AL494*1000&gt;400),"Over ceiling, confirm SKU","Within"),"n/a")</f>
        <v/>
      </c>
      <c r="AO494" s="51" t="n"/>
      <c r="AP494" s="51" t="n"/>
      <c r="AQ494" s="51" t="n"/>
      <c r="AR494" s="34" t="inlineStr">
        <is>
          <t>Recalled, batch confirmed, to confirm</t>
        </is>
      </c>
      <c r="AS494" s="34" t="inlineStr">
        <is>
          <t>BLANK -&gt; requires live Amazon.ca capture</t>
        </is>
      </c>
      <c r="AT494" s="34" t="inlineStr">
        <is>
          <t>Unverified commercial data</t>
        </is>
      </c>
    </row>
    <row r="495" ht="28" customHeight="1">
      <c r="A495" s="34" t="inlineStr">
        <is>
          <t>Brew Dr</t>
        </is>
      </c>
      <c r="B495" s="34" t="inlineStr">
        <is>
          <t>Brew Dr Kombucha | Clear Mind | 18 pack 414mL</t>
        </is>
      </c>
      <c r="C495" s="34" t="inlineStr">
        <is>
          <t>3) Functional beverage (still/sparkling)</t>
        </is>
      </c>
      <c r="D495" s="34" t="inlineStr">
        <is>
          <t>414 mL bottle</t>
        </is>
      </c>
      <c r="E495" s="48" t="n">
        <v>18</v>
      </c>
      <c r="F495" s="49" t="n"/>
      <c r="G495" s="50">
        <f>IF(AND(ISNUMBER($F495),ISNUMBER($E495),$E495&lt;&gt;0),$F495/$E495,"")</f>
        <v/>
      </c>
      <c r="H495" s="50">
        <f>IF(AND(ISNUMBER($F495),ISNUMBER($AL495),ISNUMBER($E495),($AL495*$E495)&lt;&gt;0),$F495/($AL495*$E495)*100,"")</f>
        <v/>
      </c>
      <c r="I495" s="51" t="n"/>
      <c r="J495" s="52" t="n"/>
      <c r="K495" s="50">
        <f>IF(AND(ISNUMBER($F495),ISNUMBER($J495)),$F495*(1-$J495),"")</f>
        <v/>
      </c>
      <c r="L495" s="51" t="n"/>
      <c r="M495" s="51" t="n"/>
      <c r="N495" s="50">
        <f>IF(ISNUMBER($F495),($F495-IF(ISNUMBER($AM495),$AM495,0))*(1-IF(ISNUMBER($J495),$J495,0)),"")</f>
        <v/>
      </c>
      <c r="O495" s="34" t="inlineStr">
        <is>
          <t>Clear Mind</t>
        </is>
      </c>
      <c r="P495" s="48" t="n">
        <v>15</v>
      </c>
      <c r="Q495" s="48" t="n">
        <v>10</v>
      </c>
      <c r="R495" s="34" t="inlineStr">
        <is>
          <t>Not listed</t>
        </is>
      </c>
      <c r="S495" s="48" t="n">
        <v>10</v>
      </c>
      <c r="T495" s="48" t="n">
        <v>50</v>
      </c>
      <c r="U495" s="34" t="inlineStr">
        <is>
          <t>Naturally fermented</t>
        </is>
      </c>
      <c r="V495" s="34" t="inlineStr">
        <is>
          <t>Organic raw kombucha, probiotics, gut health</t>
        </is>
      </c>
      <c r="W495" s="51" t="n"/>
      <c r="X495" s="51" t="n"/>
      <c r="Y495" s="51" t="n"/>
      <c r="Z495" s="51" t="n"/>
      <c r="AA495" s="34" t="inlineStr">
        <is>
          <t>Medium</t>
        </is>
      </c>
      <c r="AB495" s="34" t="inlineStr">
        <is>
          <t>Premium organic kombucha</t>
        </is>
      </c>
      <c r="AC495" s="34" t="inlineStr">
        <is>
          <t>Organic raw kombucha with botanicals</t>
        </is>
      </c>
      <c r="AD495" s="34" t="inlineStr">
        <is>
          <t>Organic raw kombucha taste.</t>
        </is>
      </c>
      <c r="AE495" s="51" t="n"/>
      <c r="AF495" s="53">
        <f>IF(AND(ISNUMBER($P495),ISNUMBER($AL495),$AL495&lt;&gt;0),ROUND($P495/$AL495*100,1),"")</f>
        <v/>
      </c>
      <c r="AG495" s="54">
        <f>IF(AND(ISNUMBER($S495),ISNUMBER($AL495),$AL495&lt;&gt;0),ROUND($S495/$AL495*100,2),"")</f>
        <v/>
      </c>
      <c r="AH495" s="53">
        <f>IF(AND(ISNUMBER($Q495),ISNUMBER($AL495),$AL495&lt;&gt;0),ROUND($Q495/$AL495*100,1),"")</f>
        <v/>
      </c>
      <c r="AI495" s="48">
        <f>IF(ISNUMBER($S495),IF($S495&lt;=1,"Yes","No"),"n/a")</f>
        <v/>
      </c>
      <c r="AJ495" s="48">
        <f>IF(ISNUMBER($S495),ROUND(MAX(0,MIN(100,100-$S495*2.5-IF(ISNUMBER($T495),$T495,0)*0.12+IF($S495&lt;=1,12,0))),0),"")</f>
        <v/>
      </c>
      <c r="AK495" s="48">
        <f>IF(ISNUMBER($Q495),IF($Q495&gt;=100,20,IF($Q495&gt;=30,10,0)),0)+IF(ISNUMBER($R495),IF($R495&gt;=100,20,0),0)+IF(ISNUMBER($P495),IF($P495&gt;=150,20,IF($P495&gt;=50,12,5)),0)+IF(ISNUMBER($S495),IF($S495&lt;=1,15,0),0)</f>
        <v/>
      </c>
      <c r="AL495" s="48" t="n">
        <v>414</v>
      </c>
      <c r="AM495" s="49" t="n"/>
      <c r="AN495" s="48">
        <f>IF(AND(ISNUMBER($P495),ISNUMBER($AL495),$AL495&lt;&gt;0),IF(OR($P495&gt;180,$P495/$AL495*1000&gt;400),"Over ceiling, confirm SKU","Within"),"n/a")</f>
        <v/>
      </c>
      <c r="AO495" s="51" t="n"/>
      <c r="AP495" s="51" t="n"/>
      <c r="AQ495" s="51" t="n"/>
      <c r="AR495" s="34" t="inlineStr">
        <is>
          <t>Recalled, batch confirmed, to confirm</t>
        </is>
      </c>
      <c r="AS495" s="34" t="inlineStr">
        <is>
          <t>BLANK -&gt; requires live Amazon.ca capture</t>
        </is>
      </c>
      <c r="AT495" s="34" t="inlineStr">
        <is>
          <t>Unverified commercial data</t>
        </is>
      </c>
    </row>
    <row r="496" ht="28" customHeight="1">
      <c r="A496" s="34" t="inlineStr">
        <is>
          <t>Brew Dr</t>
        </is>
      </c>
      <c r="B496" s="34" t="inlineStr">
        <is>
          <t>Brew Dr Kombucha | Clear Mind | 24 pack 414mL</t>
        </is>
      </c>
      <c r="C496" s="34" t="inlineStr">
        <is>
          <t>3) Functional beverage (still/sparkling)</t>
        </is>
      </c>
      <c r="D496" s="34" t="inlineStr">
        <is>
          <t>414 mL bottle</t>
        </is>
      </c>
      <c r="E496" s="48" t="n">
        <v>24</v>
      </c>
      <c r="F496" s="49" t="n"/>
      <c r="G496" s="50">
        <f>IF(AND(ISNUMBER($F496),ISNUMBER($E496),$E496&lt;&gt;0),$F496/$E496,"")</f>
        <v/>
      </c>
      <c r="H496" s="50">
        <f>IF(AND(ISNUMBER($F496),ISNUMBER($AL496),ISNUMBER($E496),($AL496*$E496)&lt;&gt;0),$F496/($AL496*$E496)*100,"")</f>
        <v/>
      </c>
      <c r="I496" s="51" t="n"/>
      <c r="J496" s="52" t="n"/>
      <c r="K496" s="50">
        <f>IF(AND(ISNUMBER($F496),ISNUMBER($J496)),$F496*(1-$J496),"")</f>
        <v/>
      </c>
      <c r="L496" s="51" t="n"/>
      <c r="M496" s="51" t="n"/>
      <c r="N496" s="50">
        <f>IF(ISNUMBER($F496),($F496-IF(ISNUMBER($AM496),$AM496,0))*(1-IF(ISNUMBER($J496),$J496,0)),"")</f>
        <v/>
      </c>
      <c r="O496" s="34" t="inlineStr">
        <is>
          <t>Clear Mind</t>
        </is>
      </c>
      <c r="P496" s="48" t="n">
        <v>15</v>
      </c>
      <c r="Q496" s="48" t="n">
        <v>10</v>
      </c>
      <c r="R496" s="34" t="inlineStr">
        <is>
          <t>Not listed</t>
        </is>
      </c>
      <c r="S496" s="48" t="n">
        <v>10</v>
      </c>
      <c r="T496" s="48" t="n">
        <v>50</v>
      </c>
      <c r="U496" s="34" t="inlineStr">
        <is>
          <t>Naturally fermented</t>
        </is>
      </c>
      <c r="V496" s="34" t="inlineStr">
        <is>
          <t>Organic raw kombucha, probiotics, gut health</t>
        </is>
      </c>
      <c r="W496" s="51" t="n"/>
      <c r="X496" s="51" t="n"/>
      <c r="Y496" s="51" t="n"/>
      <c r="Z496" s="51" t="n"/>
      <c r="AA496" s="34" t="inlineStr">
        <is>
          <t>Medium</t>
        </is>
      </c>
      <c r="AB496" s="34" t="inlineStr">
        <is>
          <t>Premium organic kombucha</t>
        </is>
      </c>
      <c r="AC496" s="34" t="inlineStr">
        <is>
          <t>Organic raw kombucha with botanicals</t>
        </is>
      </c>
      <c r="AD496" s="34" t="inlineStr">
        <is>
          <t>Organic raw kombucha taste.</t>
        </is>
      </c>
      <c r="AE496" s="51" t="n"/>
      <c r="AF496" s="53">
        <f>IF(AND(ISNUMBER($P496),ISNUMBER($AL496),$AL496&lt;&gt;0),ROUND($P496/$AL496*100,1),"")</f>
        <v/>
      </c>
      <c r="AG496" s="54">
        <f>IF(AND(ISNUMBER($S496),ISNUMBER($AL496),$AL496&lt;&gt;0),ROUND($S496/$AL496*100,2),"")</f>
        <v/>
      </c>
      <c r="AH496" s="53">
        <f>IF(AND(ISNUMBER($Q496),ISNUMBER($AL496),$AL496&lt;&gt;0),ROUND($Q496/$AL496*100,1),"")</f>
        <v/>
      </c>
      <c r="AI496" s="48">
        <f>IF(ISNUMBER($S496),IF($S496&lt;=1,"Yes","No"),"n/a")</f>
        <v/>
      </c>
      <c r="AJ496" s="48">
        <f>IF(ISNUMBER($S496),ROUND(MAX(0,MIN(100,100-$S496*2.5-IF(ISNUMBER($T496),$T496,0)*0.12+IF($S496&lt;=1,12,0))),0),"")</f>
        <v/>
      </c>
      <c r="AK496" s="48">
        <f>IF(ISNUMBER($Q496),IF($Q496&gt;=100,20,IF($Q496&gt;=30,10,0)),0)+IF(ISNUMBER($R496),IF($R496&gt;=100,20,0),0)+IF(ISNUMBER($P496),IF($P496&gt;=150,20,IF($P496&gt;=50,12,5)),0)+IF(ISNUMBER($S496),IF($S496&lt;=1,15,0),0)</f>
        <v/>
      </c>
      <c r="AL496" s="48" t="n">
        <v>414</v>
      </c>
      <c r="AM496" s="49" t="n"/>
      <c r="AN496" s="48">
        <f>IF(AND(ISNUMBER($P496),ISNUMBER($AL496),$AL496&lt;&gt;0),IF(OR($P496&gt;180,$P496/$AL496*1000&gt;400),"Over ceiling, confirm SKU","Within"),"n/a")</f>
        <v/>
      </c>
      <c r="AO496" s="51" t="n"/>
      <c r="AP496" s="51" t="n"/>
      <c r="AQ496" s="51" t="n"/>
      <c r="AR496" s="34" t="inlineStr">
        <is>
          <t>Recalled, batch confirmed, to confirm</t>
        </is>
      </c>
      <c r="AS496" s="34" t="inlineStr">
        <is>
          <t>BLANK -&gt; requires live Amazon.ca capture</t>
        </is>
      </c>
      <c r="AT496" s="34" t="inlineStr">
        <is>
          <t>Unverified commercial data</t>
        </is>
      </c>
    </row>
    <row r="497" ht="28" customHeight="1">
      <c r="A497" s="34" t="inlineStr">
        <is>
          <t>Brew Dr</t>
        </is>
      </c>
      <c r="B497" s="34" t="inlineStr">
        <is>
          <t>Brew Dr Kombucha | Superberry | single 414mL</t>
        </is>
      </c>
      <c r="C497" s="34" t="inlineStr">
        <is>
          <t>3) Functional beverage (still/sparkling)</t>
        </is>
      </c>
      <c r="D497" s="34" t="inlineStr">
        <is>
          <t>414 mL bottle</t>
        </is>
      </c>
      <c r="E497" s="48" t="n">
        <v>1</v>
      </c>
      <c r="F497" s="49" t="n"/>
      <c r="G497" s="50">
        <f>IF(AND(ISNUMBER($F497),ISNUMBER($E497),$E497&lt;&gt;0),$F497/$E497,"")</f>
        <v/>
      </c>
      <c r="H497" s="50">
        <f>IF(AND(ISNUMBER($F497),ISNUMBER($AL497),ISNUMBER($E497),($AL497*$E497)&lt;&gt;0),$F497/($AL497*$E497)*100,"")</f>
        <v/>
      </c>
      <c r="I497" s="51" t="n"/>
      <c r="J497" s="52" t="n"/>
      <c r="K497" s="50">
        <f>IF(AND(ISNUMBER($F497),ISNUMBER($J497)),$F497*(1-$J497),"")</f>
        <v/>
      </c>
      <c r="L497" s="51" t="n"/>
      <c r="M497" s="51" t="n"/>
      <c r="N497" s="50">
        <f>IF(ISNUMBER($F497),($F497-IF(ISNUMBER($AM497),$AM497,0))*(1-IF(ISNUMBER($J497),$J497,0)),"")</f>
        <v/>
      </c>
      <c r="O497" s="34" t="inlineStr">
        <is>
          <t>Superberry</t>
        </is>
      </c>
      <c r="P497" s="48" t="n">
        <v>15</v>
      </c>
      <c r="Q497" s="48" t="n">
        <v>10</v>
      </c>
      <c r="R497" s="34" t="inlineStr">
        <is>
          <t>Not listed</t>
        </is>
      </c>
      <c r="S497" s="48" t="n">
        <v>10</v>
      </c>
      <c r="T497" s="48" t="n">
        <v>50</v>
      </c>
      <c r="U497" s="34" t="inlineStr">
        <is>
          <t>Naturally fermented</t>
        </is>
      </c>
      <c r="V497" s="34" t="inlineStr">
        <is>
          <t>Organic raw kombucha, probiotics, gut health</t>
        </is>
      </c>
      <c r="W497" s="51" t="n"/>
      <c r="X497" s="51" t="n"/>
      <c r="Y497" s="51" t="n"/>
      <c r="Z497" s="51" t="n"/>
      <c r="AA497" s="34" t="inlineStr">
        <is>
          <t>Medium</t>
        </is>
      </c>
      <c r="AB497" s="34" t="inlineStr">
        <is>
          <t>Premium organic kombucha</t>
        </is>
      </c>
      <c r="AC497" s="34" t="inlineStr">
        <is>
          <t>Organic raw kombucha with botanicals</t>
        </is>
      </c>
      <c r="AD497" s="34" t="inlineStr">
        <is>
          <t>Organic raw kombucha taste.</t>
        </is>
      </c>
      <c r="AE497" s="51" t="n"/>
      <c r="AF497" s="53">
        <f>IF(AND(ISNUMBER($P497),ISNUMBER($AL497),$AL497&lt;&gt;0),ROUND($P497/$AL497*100,1),"")</f>
        <v/>
      </c>
      <c r="AG497" s="54">
        <f>IF(AND(ISNUMBER($S497),ISNUMBER($AL497),$AL497&lt;&gt;0),ROUND($S497/$AL497*100,2),"")</f>
        <v/>
      </c>
      <c r="AH497" s="53">
        <f>IF(AND(ISNUMBER($Q497),ISNUMBER($AL497),$AL497&lt;&gt;0),ROUND($Q497/$AL497*100,1),"")</f>
        <v/>
      </c>
      <c r="AI497" s="48">
        <f>IF(ISNUMBER($S497),IF($S497&lt;=1,"Yes","No"),"n/a")</f>
        <v/>
      </c>
      <c r="AJ497" s="48">
        <f>IF(ISNUMBER($S497),ROUND(MAX(0,MIN(100,100-$S497*2.5-IF(ISNUMBER($T497),$T497,0)*0.12+IF($S497&lt;=1,12,0))),0),"")</f>
        <v/>
      </c>
      <c r="AK497" s="48">
        <f>IF(ISNUMBER($Q497),IF($Q497&gt;=100,20,IF($Q497&gt;=30,10,0)),0)+IF(ISNUMBER($R497),IF($R497&gt;=100,20,0),0)+IF(ISNUMBER($P497),IF($P497&gt;=150,20,IF($P497&gt;=50,12,5)),0)+IF(ISNUMBER($S497),IF($S497&lt;=1,15,0),0)</f>
        <v/>
      </c>
      <c r="AL497" s="48" t="n">
        <v>414</v>
      </c>
      <c r="AM497" s="49" t="n"/>
      <c r="AN497" s="48">
        <f>IF(AND(ISNUMBER($P497),ISNUMBER($AL497),$AL497&lt;&gt;0),IF(OR($P497&gt;180,$P497/$AL497*1000&gt;400),"Over ceiling, confirm SKU","Within"),"n/a")</f>
        <v/>
      </c>
      <c r="AO497" s="51" t="n"/>
      <c r="AP497" s="51" t="n"/>
      <c r="AQ497" s="51" t="n"/>
      <c r="AR497" s="34" t="inlineStr">
        <is>
          <t>Recalled, batch confirmed, to confirm</t>
        </is>
      </c>
      <c r="AS497" s="34" t="inlineStr">
        <is>
          <t>BLANK -&gt; requires live Amazon.ca capture</t>
        </is>
      </c>
      <c r="AT497" s="34" t="inlineStr">
        <is>
          <t>Unverified commercial data</t>
        </is>
      </c>
    </row>
    <row r="498" ht="28" customHeight="1">
      <c r="A498" s="34" t="inlineStr">
        <is>
          <t>Brew Dr</t>
        </is>
      </c>
      <c r="B498" s="34" t="inlineStr">
        <is>
          <t>Brew Dr Kombucha | Superberry | 8 pack 414mL</t>
        </is>
      </c>
      <c r="C498" s="34" t="inlineStr">
        <is>
          <t>3) Functional beverage (still/sparkling)</t>
        </is>
      </c>
      <c r="D498" s="34" t="inlineStr">
        <is>
          <t>414 mL bottle</t>
        </is>
      </c>
      <c r="E498" s="48" t="n">
        <v>8</v>
      </c>
      <c r="F498" s="49" t="n"/>
      <c r="G498" s="50">
        <f>IF(AND(ISNUMBER($F498),ISNUMBER($E498),$E498&lt;&gt;0),$F498/$E498,"")</f>
        <v/>
      </c>
      <c r="H498" s="50">
        <f>IF(AND(ISNUMBER($F498),ISNUMBER($AL498),ISNUMBER($E498),($AL498*$E498)&lt;&gt;0),$F498/($AL498*$E498)*100,"")</f>
        <v/>
      </c>
      <c r="I498" s="51" t="n"/>
      <c r="J498" s="52" t="n"/>
      <c r="K498" s="50">
        <f>IF(AND(ISNUMBER($F498),ISNUMBER($J498)),$F498*(1-$J498),"")</f>
        <v/>
      </c>
      <c r="L498" s="51" t="n"/>
      <c r="M498" s="51" t="n"/>
      <c r="N498" s="50">
        <f>IF(ISNUMBER($F498),($F498-IF(ISNUMBER($AM498),$AM498,0))*(1-IF(ISNUMBER($J498),$J498,0)),"")</f>
        <v/>
      </c>
      <c r="O498" s="34" t="inlineStr">
        <is>
          <t>Superberry</t>
        </is>
      </c>
      <c r="P498" s="48" t="n">
        <v>15</v>
      </c>
      <c r="Q498" s="48" t="n">
        <v>10</v>
      </c>
      <c r="R498" s="34" t="inlineStr">
        <is>
          <t>Not listed</t>
        </is>
      </c>
      <c r="S498" s="48" t="n">
        <v>10</v>
      </c>
      <c r="T498" s="48" t="n">
        <v>50</v>
      </c>
      <c r="U498" s="34" t="inlineStr">
        <is>
          <t>Naturally fermented</t>
        </is>
      </c>
      <c r="V498" s="34" t="inlineStr">
        <is>
          <t>Organic raw kombucha, probiotics, gut health</t>
        </is>
      </c>
      <c r="W498" s="51" t="n"/>
      <c r="X498" s="51" t="n"/>
      <c r="Y498" s="51" t="n"/>
      <c r="Z498" s="51" t="n"/>
      <c r="AA498" s="34" t="inlineStr">
        <is>
          <t>Medium</t>
        </is>
      </c>
      <c r="AB498" s="34" t="inlineStr">
        <is>
          <t>Premium organic kombucha</t>
        </is>
      </c>
      <c r="AC498" s="34" t="inlineStr">
        <is>
          <t>Organic raw kombucha with botanicals</t>
        </is>
      </c>
      <c r="AD498" s="34" t="inlineStr">
        <is>
          <t>Organic raw kombucha taste.</t>
        </is>
      </c>
      <c r="AE498" s="51" t="n"/>
      <c r="AF498" s="53">
        <f>IF(AND(ISNUMBER($P498),ISNUMBER($AL498),$AL498&lt;&gt;0),ROUND($P498/$AL498*100,1),"")</f>
        <v/>
      </c>
      <c r="AG498" s="54">
        <f>IF(AND(ISNUMBER($S498),ISNUMBER($AL498),$AL498&lt;&gt;0),ROUND($S498/$AL498*100,2),"")</f>
        <v/>
      </c>
      <c r="AH498" s="53">
        <f>IF(AND(ISNUMBER($Q498),ISNUMBER($AL498),$AL498&lt;&gt;0),ROUND($Q498/$AL498*100,1),"")</f>
        <v/>
      </c>
      <c r="AI498" s="48">
        <f>IF(ISNUMBER($S498),IF($S498&lt;=1,"Yes","No"),"n/a")</f>
        <v/>
      </c>
      <c r="AJ498" s="48">
        <f>IF(ISNUMBER($S498),ROUND(MAX(0,MIN(100,100-$S498*2.5-IF(ISNUMBER($T498),$T498,0)*0.12+IF($S498&lt;=1,12,0))),0),"")</f>
        <v/>
      </c>
      <c r="AK498" s="48">
        <f>IF(ISNUMBER($Q498),IF($Q498&gt;=100,20,IF($Q498&gt;=30,10,0)),0)+IF(ISNUMBER($R498),IF($R498&gt;=100,20,0),0)+IF(ISNUMBER($P498),IF($P498&gt;=150,20,IF($P498&gt;=50,12,5)),0)+IF(ISNUMBER($S498),IF($S498&lt;=1,15,0),0)</f>
        <v/>
      </c>
      <c r="AL498" s="48" t="n">
        <v>414</v>
      </c>
      <c r="AM498" s="49" t="n"/>
      <c r="AN498" s="48">
        <f>IF(AND(ISNUMBER($P498),ISNUMBER($AL498),$AL498&lt;&gt;0),IF(OR($P498&gt;180,$P498/$AL498*1000&gt;400),"Over ceiling, confirm SKU","Within"),"n/a")</f>
        <v/>
      </c>
      <c r="AO498" s="51" t="n"/>
      <c r="AP498" s="51" t="n"/>
      <c r="AQ498" s="51" t="n"/>
      <c r="AR498" s="34" t="inlineStr">
        <is>
          <t>Recalled, batch confirmed, to confirm</t>
        </is>
      </c>
      <c r="AS498" s="34" t="inlineStr">
        <is>
          <t>BLANK -&gt; requires live Amazon.ca capture</t>
        </is>
      </c>
      <c r="AT498" s="34" t="inlineStr">
        <is>
          <t>Unverified commercial data</t>
        </is>
      </c>
    </row>
    <row r="499" ht="28" customHeight="1">
      <c r="A499" s="34" t="inlineStr">
        <is>
          <t>Brew Dr</t>
        </is>
      </c>
      <c r="B499" s="34" t="inlineStr">
        <is>
          <t>Brew Dr Kombucha | Superberry | 12 pack 414mL</t>
        </is>
      </c>
      <c r="C499" s="34" t="inlineStr">
        <is>
          <t>3) Functional beverage (still/sparkling)</t>
        </is>
      </c>
      <c r="D499" s="34" t="inlineStr">
        <is>
          <t>414 mL bottle</t>
        </is>
      </c>
      <c r="E499" s="48" t="n">
        <v>12</v>
      </c>
      <c r="F499" s="49" t="n"/>
      <c r="G499" s="50">
        <f>IF(AND(ISNUMBER($F499),ISNUMBER($E499),$E499&lt;&gt;0),$F499/$E499,"")</f>
        <v/>
      </c>
      <c r="H499" s="50">
        <f>IF(AND(ISNUMBER($F499),ISNUMBER($AL499),ISNUMBER($E499),($AL499*$E499)&lt;&gt;0),$F499/($AL499*$E499)*100,"")</f>
        <v/>
      </c>
      <c r="I499" s="51" t="n"/>
      <c r="J499" s="52" t="n"/>
      <c r="K499" s="50">
        <f>IF(AND(ISNUMBER($F499),ISNUMBER($J499)),$F499*(1-$J499),"")</f>
        <v/>
      </c>
      <c r="L499" s="51" t="n"/>
      <c r="M499" s="51" t="n"/>
      <c r="N499" s="50">
        <f>IF(ISNUMBER($F499),($F499-IF(ISNUMBER($AM499),$AM499,0))*(1-IF(ISNUMBER($J499),$J499,0)),"")</f>
        <v/>
      </c>
      <c r="O499" s="34" t="inlineStr">
        <is>
          <t>Superberry</t>
        </is>
      </c>
      <c r="P499" s="48" t="n">
        <v>15</v>
      </c>
      <c r="Q499" s="48" t="n">
        <v>10</v>
      </c>
      <c r="R499" s="34" t="inlineStr">
        <is>
          <t>Not listed</t>
        </is>
      </c>
      <c r="S499" s="48" t="n">
        <v>10</v>
      </c>
      <c r="T499" s="48" t="n">
        <v>50</v>
      </c>
      <c r="U499" s="34" t="inlineStr">
        <is>
          <t>Naturally fermented</t>
        </is>
      </c>
      <c r="V499" s="34" t="inlineStr">
        <is>
          <t>Organic raw kombucha, probiotics, gut health</t>
        </is>
      </c>
      <c r="W499" s="51" t="n"/>
      <c r="X499" s="51" t="n"/>
      <c r="Y499" s="51" t="n"/>
      <c r="Z499" s="51" t="n"/>
      <c r="AA499" s="34" t="inlineStr">
        <is>
          <t>Medium</t>
        </is>
      </c>
      <c r="AB499" s="34" t="inlineStr">
        <is>
          <t>Premium organic kombucha</t>
        </is>
      </c>
      <c r="AC499" s="34" t="inlineStr">
        <is>
          <t>Organic raw kombucha with botanicals</t>
        </is>
      </c>
      <c r="AD499" s="34" t="inlineStr">
        <is>
          <t>Organic raw kombucha taste.</t>
        </is>
      </c>
      <c r="AE499" s="51" t="n"/>
      <c r="AF499" s="53">
        <f>IF(AND(ISNUMBER($P499),ISNUMBER($AL499),$AL499&lt;&gt;0),ROUND($P499/$AL499*100,1),"")</f>
        <v/>
      </c>
      <c r="AG499" s="54">
        <f>IF(AND(ISNUMBER($S499),ISNUMBER($AL499),$AL499&lt;&gt;0),ROUND($S499/$AL499*100,2),"")</f>
        <v/>
      </c>
      <c r="AH499" s="53">
        <f>IF(AND(ISNUMBER($Q499),ISNUMBER($AL499),$AL499&lt;&gt;0),ROUND($Q499/$AL499*100,1),"")</f>
        <v/>
      </c>
      <c r="AI499" s="48">
        <f>IF(ISNUMBER($S499),IF($S499&lt;=1,"Yes","No"),"n/a")</f>
        <v/>
      </c>
      <c r="AJ499" s="48">
        <f>IF(ISNUMBER($S499),ROUND(MAX(0,MIN(100,100-$S499*2.5-IF(ISNUMBER($T499),$T499,0)*0.12+IF($S499&lt;=1,12,0))),0),"")</f>
        <v/>
      </c>
      <c r="AK499" s="48">
        <f>IF(ISNUMBER($Q499),IF($Q499&gt;=100,20,IF($Q499&gt;=30,10,0)),0)+IF(ISNUMBER($R499),IF($R499&gt;=100,20,0),0)+IF(ISNUMBER($P499),IF($P499&gt;=150,20,IF($P499&gt;=50,12,5)),0)+IF(ISNUMBER($S499),IF($S499&lt;=1,15,0),0)</f>
        <v/>
      </c>
      <c r="AL499" s="48" t="n">
        <v>414</v>
      </c>
      <c r="AM499" s="49" t="n"/>
      <c r="AN499" s="48">
        <f>IF(AND(ISNUMBER($P499),ISNUMBER($AL499),$AL499&lt;&gt;0),IF(OR($P499&gt;180,$P499/$AL499*1000&gt;400),"Over ceiling, confirm SKU","Within"),"n/a")</f>
        <v/>
      </c>
      <c r="AO499" s="51" t="n"/>
      <c r="AP499" s="51" t="n"/>
      <c r="AQ499" s="51" t="n"/>
      <c r="AR499" s="34" t="inlineStr">
        <is>
          <t>Recalled, batch confirmed, to confirm</t>
        </is>
      </c>
      <c r="AS499" s="34" t="inlineStr">
        <is>
          <t>BLANK -&gt; requires live Amazon.ca capture</t>
        </is>
      </c>
      <c r="AT499" s="34" t="inlineStr">
        <is>
          <t>Unverified commercial data</t>
        </is>
      </c>
    </row>
    <row r="500" ht="28" customHeight="1">
      <c r="A500" s="34" t="inlineStr">
        <is>
          <t>Brew Dr</t>
        </is>
      </c>
      <c r="B500" s="34" t="inlineStr">
        <is>
          <t>Brew Dr Kombucha | Superberry | 18 pack 414mL</t>
        </is>
      </c>
      <c r="C500" s="34" t="inlineStr">
        <is>
          <t>3) Functional beverage (still/sparkling)</t>
        </is>
      </c>
      <c r="D500" s="34" t="inlineStr">
        <is>
          <t>414 mL bottle</t>
        </is>
      </c>
      <c r="E500" s="48" t="n">
        <v>18</v>
      </c>
      <c r="F500" s="49" t="n"/>
      <c r="G500" s="50">
        <f>IF(AND(ISNUMBER($F500),ISNUMBER($E500),$E500&lt;&gt;0),$F500/$E500,"")</f>
        <v/>
      </c>
      <c r="H500" s="50">
        <f>IF(AND(ISNUMBER($F500),ISNUMBER($AL500),ISNUMBER($E500),($AL500*$E500)&lt;&gt;0),$F500/($AL500*$E500)*100,"")</f>
        <v/>
      </c>
      <c r="I500" s="51" t="n"/>
      <c r="J500" s="52" t="n"/>
      <c r="K500" s="50">
        <f>IF(AND(ISNUMBER($F500),ISNUMBER($J500)),$F500*(1-$J500),"")</f>
        <v/>
      </c>
      <c r="L500" s="51" t="n"/>
      <c r="M500" s="51" t="n"/>
      <c r="N500" s="50">
        <f>IF(ISNUMBER($F500),($F500-IF(ISNUMBER($AM500),$AM500,0))*(1-IF(ISNUMBER($J500),$J500,0)),"")</f>
        <v/>
      </c>
      <c r="O500" s="34" t="inlineStr">
        <is>
          <t>Superberry</t>
        </is>
      </c>
      <c r="P500" s="48" t="n">
        <v>15</v>
      </c>
      <c r="Q500" s="48" t="n">
        <v>10</v>
      </c>
      <c r="R500" s="34" t="inlineStr">
        <is>
          <t>Not listed</t>
        </is>
      </c>
      <c r="S500" s="48" t="n">
        <v>10</v>
      </c>
      <c r="T500" s="48" t="n">
        <v>50</v>
      </c>
      <c r="U500" s="34" t="inlineStr">
        <is>
          <t>Naturally fermented</t>
        </is>
      </c>
      <c r="V500" s="34" t="inlineStr">
        <is>
          <t>Organic raw kombucha, probiotics, gut health</t>
        </is>
      </c>
      <c r="W500" s="51" t="n"/>
      <c r="X500" s="51" t="n"/>
      <c r="Y500" s="51" t="n"/>
      <c r="Z500" s="51" t="n"/>
      <c r="AA500" s="34" t="inlineStr">
        <is>
          <t>Medium</t>
        </is>
      </c>
      <c r="AB500" s="34" t="inlineStr">
        <is>
          <t>Premium organic kombucha</t>
        </is>
      </c>
      <c r="AC500" s="34" t="inlineStr">
        <is>
          <t>Organic raw kombucha with botanicals</t>
        </is>
      </c>
      <c r="AD500" s="34" t="inlineStr">
        <is>
          <t>Organic raw kombucha taste.</t>
        </is>
      </c>
      <c r="AE500" s="51" t="n"/>
      <c r="AF500" s="53">
        <f>IF(AND(ISNUMBER($P500),ISNUMBER($AL500),$AL500&lt;&gt;0),ROUND($P500/$AL500*100,1),"")</f>
        <v/>
      </c>
      <c r="AG500" s="54">
        <f>IF(AND(ISNUMBER($S500),ISNUMBER($AL500),$AL500&lt;&gt;0),ROUND($S500/$AL500*100,2),"")</f>
        <v/>
      </c>
      <c r="AH500" s="53">
        <f>IF(AND(ISNUMBER($Q500),ISNUMBER($AL500),$AL500&lt;&gt;0),ROUND($Q500/$AL500*100,1),"")</f>
        <v/>
      </c>
      <c r="AI500" s="48">
        <f>IF(ISNUMBER($S500),IF($S500&lt;=1,"Yes","No"),"n/a")</f>
        <v/>
      </c>
      <c r="AJ500" s="48">
        <f>IF(ISNUMBER($S500),ROUND(MAX(0,MIN(100,100-$S500*2.5-IF(ISNUMBER($T500),$T500,0)*0.12+IF($S500&lt;=1,12,0))),0),"")</f>
        <v/>
      </c>
      <c r="AK500" s="48">
        <f>IF(ISNUMBER($Q500),IF($Q500&gt;=100,20,IF($Q500&gt;=30,10,0)),0)+IF(ISNUMBER($R500),IF($R500&gt;=100,20,0),0)+IF(ISNUMBER($P500),IF($P500&gt;=150,20,IF($P500&gt;=50,12,5)),0)+IF(ISNUMBER($S500),IF($S500&lt;=1,15,0),0)</f>
        <v/>
      </c>
      <c r="AL500" s="48" t="n">
        <v>414</v>
      </c>
      <c r="AM500" s="49" t="n"/>
      <c r="AN500" s="48">
        <f>IF(AND(ISNUMBER($P500),ISNUMBER($AL500),$AL500&lt;&gt;0),IF(OR($P500&gt;180,$P500/$AL500*1000&gt;400),"Over ceiling, confirm SKU","Within"),"n/a")</f>
        <v/>
      </c>
      <c r="AO500" s="51" t="n"/>
      <c r="AP500" s="51" t="n"/>
      <c r="AQ500" s="51" t="n"/>
      <c r="AR500" s="34" t="inlineStr">
        <is>
          <t>Recalled, batch confirmed, to confirm</t>
        </is>
      </c>
      <c r="AS500" s="34" t="inlineStr">
        <is>
          <t>BLANK -&gt; requires live Amazon.ca capture</t>
        </is>
      </c>
      <c r="AT500" s="34" t="inlineStr">
        <is>
          <t>Unverified commercial data</t>
        </is>
      </c>
    </row>
    <row r="501" ht="28" customHeight="1">
      <c r="A501" s="34" t="inlineStr">
        <is>
          <t>Brew Dr</t>
        </is>
      </c>
      <c r="B501" s="34" t="inlineStr">
        <is>
          <t>Brew Dr Kombucha | Superberry | 24 pack 414mL</t>
        </is>
      </c>
      <c r="C501" s="34" t="inlineStr">
        <is>
          <t>3) Functional beverage (still/sparkling)</t>
        </is>
      </c>
      <c r="D501" s="34" t="inlineStr">
        <is>
          <t>414 mL bottle</t>
        </is>
      </c>
      <c r="E501" s="48" t="n">
        <v>24</v>
      </c>
      <c r="F501" s="49" t="n"/>
      <c r="G501" s="50">
        <f>IF(AND(ISNUMBER($F501),ISNUMBER($E501),$E501&lt;&gt;0),$F501/$E501,"")</f>
        <v/>
      </c>
      <c r="H501" s="50">
        <f>IF(AND(ISNUMBER($F501),ISNUMBER($AL501),ISNUMBER($E501),($AL501*$E501)&lt;&gt;0),$F501/($AL501*$E501)*100,"")</f>
        <v/>
      </c>
      <c r="I501" s="51" t="n"/>
      <c r="J501" s="52" t="n"/>
      <c r="K501" s="50">
        <f>IF(AND(ISNUMBER($F501),ISNUMBER($J501)),$F501*(1-$J501),"")</f>
        <v/>
      </c>
      <c r="L501" s="51" t="n"/>
      <c r="M501" s="51" t="n"/>
      <c r="N501" s="50">
        <f>IF(ISNUMBER($F501),($F501-IF(ISNUMBER($AM501),$AM501,0))*(1-IF(ISNUMBER($J501),$J501,0)),"")</f>
        <v/>
      </c>
      <c r="O501" s="34" t="inlineStr">
        <is>
          <t>Superberry</t>
        </is>
      </c>
      <c r="P501" s="48" t="n">
        <v>15</v>
      </c>
      <c r="Q501" s="48" t="n">
        <v>10</v>
      </c>
      <c r="R501" s="34" t="inlineStr">
        <is>
          <t>Not listed</t>
        </is>
      </c>
      <c r="S501" s="48" t="n">
        <v>10</v>
      </c>
      <c r="T501" s="48" t="n">
        <v>50</v>
      </c>
      <c r="U501" s="34" t="inlineStr">
        <is>
          <t>Naturally fermented</t>
        </is>
      </c>
      <c r="V501" s="34" t="inlineStr">
        <is>
          <t>Organic raw kombucha, probiotics, gut health</t>
        </is>
      </c>
      <c r="W501" s="51" t="n"/>
      <c r="X501" s="51" t="n"/>
      <c r="Y501" s="51" t="n"/>
      <c r="Z501" s="51" t="n"/>
      <c r="AA501" s="34" t="inlineStr">
        <is>
          <t>Medium</t>
        </is>
      </c>
      <c r="AB501" s="34" t="inlineStr">
        <is>
          <t>Premium organic kombucha</t>
        </is>
      </c>
      <c r="AC501" s="34" t="inlineStr">
        <is>
          <t>Organic raw kombucha with botanicals</t>
        </is>
      </c>
      <c r="AD501" s="34" t="inlineStr">
        <is>
          <t>Organic raw kombucha taste.</t>
        </is>
      </c>
      <c r="AE501" s="51" t="n"/>
      <c r="AF501" s="53">
        <f>IF(AND(ISNUMBER($P501),ISNUMBER($AL501),$AL501&lt;&gt;0),ROUND($P501/$AL501*100,1),"")</f>
        <v/>
      </c>
      <c r="AG501" s="54">
        <f>IF(AND(ISNUMBER($S501),ISNUMBER($AL501),$AL501&lt;&gt;0),ROUND($S501/$AL501*100,2),"")</f>
        <v/>
      </c>
      <c r="AH501" s="53">
        <f>IF(AND(ISNUMBER($Q501),ISNUMBER($AL501),$AL501&lt;&gt;0),ROUND($Q501/$AL501*100,1),"")</f>
        <v/>
      </c>
      <c r="AI501" s="48">
        <f>IF(ISNUMBER($S501),IF($S501&lt;=1,"Yes","No"),"n/a")</f>
        <v/>
      </c>
      <c r="AJ501" s="48">
        <f>IF(ISNUMBER($S501),ROUND(MAX(0,MIN(100,100-$S501*2.5-IF(ISNUMBER($T501),$T501,0)*0.12+IF($S501&lt;=1,12,0))),0),"")</f>
        <v/>
      </c>
      <c r="AK501" s="48">
        <f>IF(ISNUMBER($Q501),IF($Q501&gt;=100,20,IF($Q501&gt;=30,10,0)),0)+IF(ISNUMBER($R501),IF($R501&gt;=100,20,0),0)+IF(ISNUMBER($P501),IF($P501&gt;=150,20,IF($P501&gt;=50,12,5)),0)+IF(ISNUMBER($S501),IF($S501&lt;=1,15,0),0)</f>
        <v/>
      </c>
      <c r="AL501" s="48" t="n">
        <v>414</v>
      </c>
      <c r="AM501" s="49" t="n"/>
      <c r="AN501" s="48">
        <f>IF(AND(ISNUMBER($P501),ISNUMBER($AL501),$AL501&lt;&gt;0),IF(OR($P501&gt;180,$P501/$AL501*1000&gt;400),"Over ceiling, confirm SKU","Within"),"n/a")</f>
        <v/>
      </c>
      <c r="AO501" s="51" t="n"/>
      <c r="AP501" s="51" t="n"/>
      <c r="AQ501" s="51" t="n"/>
      <c r="AR501" s="34" t="inlineStr">
        <is>
          <t>Recalled, batch confirmed, to confirm</t>
        </is>
      </c>
      <c r="AS501" s="34" t="inlineStr">
        <is>
          <t>BLANK -&gt; requires live Amazon.ca capture</t>
        </is>
      </c>
      <c r="AT501" s="34" t="inlineStr">
        <is>
          <t>Unverified commercial data</t>
        </is>
      </c>
    </row>
    <row r="502" ht="28" customHeight="1">
      <c r="A502" s="34" t="inlineStr">
        <is>
          <t>Brew Dr</t>
        </is>
      </c>
      <c r="B502" s="34" t="inlineStr">
        <is>
          <t>Brew Dr Kombucha | Island Mango | single 414mL</t>
        </is>
      </c>
      <c r="C502" s="34" t="inlineStr">
        <is>
          <t>3) Functional beverage (still/sparkling)</t>
        </is>
      </c>
      <c r="D502" s="34" t="inlineStr">
        <is>
          <t>414 mL bottle</t>
        </is>
      </c>
      <c r="E502" s="48" t="n">
        <v>1</v>
      </c>
      <c r="F502" s="49" t="n"/>
      <c r="G502" s="50">
        <f>IF(AND(ISNUMBER($F502),ISNUMBER($E502),$E502&lt;&gt;0),$F502/$E502,"")</f>
        <v/>
      </c>
      <c r="H502" s="50">
        <f>IF(AND(ISNUMBER($F502),ISNUMBER($AL502),ISNUMBER($E502),($AL502*$E502)&lt;&gt;0),$F502/($AL502*$E502)*100,"")</f>
        <v/>
      </c>
      <c r="I502" s="51" t="n"/>
      <c r="J502" s="52" t="n"/>
      <c r="K502" s="50">
        <f>IF(AND(ISNUMBER($F502),ISNUMBER($J502)),$F502*(1-$J502),"")</f>
        <v/>
      </c>
      <c r="L502" s="51" t="n"/>
      <c r="M502" s="51" t="n"/>
      <c r="N502" s="50">
        <f>IF(ISNUMBER($F502),($F502-IF(ISNUMBER($AM502),$AM502,0))*(1-IF(ISNUMBER($J502),$J502,0)),"")</f>
        <v/>
      </c>
      <c r="O502" s="34" t="inlineStr">
        <is>
          <t>Island Mango</t>
        </is>
      </c>
      <c r="P502" s="48" t="n">
        <v>15</v>
      </c>
      <c r="Q502" s="48" t="n">
        <v>10</v>
      </c>
      <c r="R502" s="34" t="inlineStr">
        <is>
          <t>Not listed</t>
        </is>
      </c>
      <c r="S502" s="48" t="n">
        <v>10</v>
      </c>
      <c r="T502" s="48" t="n">
        <v>50</v>
      </c>
      <c r="U502" s="34" t="inlineStr">
        <is>
          <t>Naturally fermented</t>
        </is>
      </c>
      <c r="V502" s="34" t="inlineStr">
        <is>
          <t>Organic raw kombucha, probiotics, gut health</t>
        </is>
      </c>
      <c r="W502" s="51" t="n"/>
      <c r="X502" s="51" t="n"/>
      <c r="Y502" s="51" t="n"/>
      <c r="Z502" s="51" t="n"/>
      <c r="AA502" s="34" t="inlineStr">
        <is>
          <t>Medium</t>
        </is>
      </c>
      <c r="AB502" s="34" t="inlineStr">
        <is>
          <t>Premium organic kombucha</t>
        </is>
      </c>
      <c r="AC502" s="34" t="inlineStr">
        <is>
          <t>Organic raw kombucha with botanicals</t>
        </is>
      </c>
      <c r="AD502" s="34" t="inlineStr">
        <is>
          <t>Organic raw kombucha taste.</t>
        </is>
      </c>
      <c r="AE502" s="51" t="n"/>
      <c r="AF502" s="53">
        <f>IF(AND(ISNUMBER($P502),ISNUMBER($AL502),$AL502&lt;&gt;0),ROUND($P502/$AL502*100,1),"")</f>
        <v/>
      </c>
      <c r="AG502" s="54">
        <f>IF(AND(ISNUMBER($S502),ISNUMBER($AL502),$AL502&lt;&gt;0),ROUND($S502/$AL502*100,2),"")</f>
        <v/>
      </c>
      <c r="AH502" s="53">
        <f>IF(AND(ISNUMBER($Q502),ISNUMBER($AL502),$AL502&lt;&gt;0),ROUND($Q502/$AL502*100,1),"")</f>
        <v/>
      </c>
      <c r="AI502" s="48">
        <f>IF(ISNUMBER($S502),IF($S502&lt;=1,"Yes","No"),"n/a")</f>
        <v/>
      </c>
      <c r="AJ502" s="48">
        <f>IF(ISNUMBER($S502),ROUND(MAX(0,MIN(100,100-$S502*2.5-IF(ISNUMBER($T502),$T502,0)*0.12+IF($S502&lt;=1,12,0))),0),"")</f>
        <v/>
      </c>
      <c r="AK502" s="48">
        <f>IF(ISNUMBER($Q502),IF($Q502&gt;=100,20,IF($Q502&gt;=30,10,0)),0)+IF(ISNUMBER($R502),IF($R502&gt;=100,20,0),0)+IF(ISNUMBER($P502),IF($P502&gt;=150,20,IF($P502&gt;=50,12,5)),0)+IF(ISNUMBER($S502),IF($S502&lt;=1,15,0),0)</f>
        <v/>
      </c>
      <c r="AL502" s="48" t="n">
        <v>414</v>
      </c>
      <c r="AM502" s="49" t="n"/>
      <c r="AN502" s="48">
        <f>IF(AND(ISNUMBER($P502),ISNUMBER($AL502),$AL502&lt;&gt;0),IF(OR($P502&gt;180,$P502/$AL502*1000&gt;400),"Over ceiling, confirm SKU","Within"),"n/a")</f>
        <v/>
      </c>
      <c r="AO502" s="51" t="n"/>
      <c r="AP502" s="51" t="n"/>
      <c r="AQ502" s="51" t="n"/>
      <c r="AR502" s="34" t="inlineStr">
        <is>
          <t>Recalled, batch confirmed, to confirm</t>
        </is>
      </c>
      <c r="AS502" s="34" t="inlineStr">
        <is>
          <t>BLANK -&gt; requires live Amazon.ca capture</t>
        </is>
      </c>
      <c r="AT502" s="34" t="inlineStr">
        <is>
          <t>Unverified commercial data</t>
        </is>
      </c>
    </row>
    <row r="503" ht="28" customHeight="1">
      <c r="A503" s="34" t="inlineStr">
        <is>
          <t>Brew Dr</t>
        </is>
      </c>
      <c r="B503" s="34" t="inlineStr">
        <is>
          <t>Brew Dr Kombucha | Island Mango | 8 pack 414mL</t>
        </is>
      </c>
      <c r="C503" s="34" t="inlineStr">
        <is>
          <t>3) Functional beverage (still/sparkling)</t>
        </is>
      </c>
      <c r="D503" s="34" t="inlineStr">
        <is>
          <t>414 mL bottle</t>
        </is>
      </c>
      <c r="E503" s="48" t="n">
        <v>8</v>
      </c>
      <c r="F503" s="49" t="n"/>
      <c r="G503" s="50">
        <f>IF(AND(ISNUMBER($F503),ISNUMBER($E503),$E503&lt;&gt;0),$F503/$E503,"")</f>
        <v/>
      </c>
      <c r="H503" s="50">
        <f>IF(AND(ISNUMBER($F503),ISNUMBER($AL503),ISNUMBER($E503),($AL503*$E503)&lt;&gt;0),$F503/($AL503*$E503)*100,"")</f>
        <v/>
      </c>
      <c r="I503" s="51" t="n"/>
      <c r="J503" s="52" t="n"/>
      <c r="K503" s="50">
        <f>IF(AND(ISNUMBER($F503),ISNUMBER($J503)),$F503*(1-$J503),"")</f>
        <v/>
      </c>
      <c r="L503" s="51" t="n"/>
      <c r="M503" s="51" t="n"/>
      <c r="N503" s="50">
        <f>IF(ISNUMBER($F503),($F503-IF(ISNUMBER($AM503),$AM503,0))*(1-IF(ISNUMBER($J503),$J503,0)),"")</f>
        <v/>
      </c>
      <c r="O503" s="34" t="inlineStr">
        <is>
          <t>Island Mango</t>
        </is>
      </c>
      <c r="P503" s="48" t="n">
        <v>15</v>
      </c>
      <c r="Q503" s="48" t="n">
        <v>10</v>
      </c>
      <c r="R503" s="34" t="inlineStr">
        <is>
          <t>Not listed</t>
        </is>
      </c>
      <c r="S503" s="48" t="n">
        <v>10</v>
      </c>
      <c r="T503" s="48" t="n">
        <v>50</v>
      </c>
      <c r="U503" s="34" t="inlineStr">
        <is>
          <t>Naturally fermented</t>
        </is>
      </c>
      <c r="V503" s="34" t="inlineStr">
        <is>
          <t>Organic raw kombucha, probiotics, gut health</t>
        </is>
      </c>
      <c r="W503" s="51" t="n"/>
      <c r="X503" s="51" t="n"/>
      <c r="Y503" s="51" t="n"/>
      <c r="Z503" s="51" t="n"/>
      <c r="AA503" s="34" t="inlineStr">
        <is>
          <t>Medium</t>
        </is>
      </c>
      <c r="AB503" s="34" t="inlineStr">
        <is>
          <t>Premium organic kombucha</t>
        </is>
      </c>
      <c r="AC503" s="34" t="inlineStr">
        <is>
          <t>Organic raw kombucha with botanicals</t>
        </is>
      </c>
      <c r="AD503" s="34" t="inlineStr">
        <is>
          <t>Organic raw kombucha taste.</t>
        </is>
      </c>
      <c r="AE503" s="51" t="n"/>
      <c r="AF503" s="53">
        <f>IF(AND(ISNUMBER($P503),ISNUMBER($AL503),$AL503&lt;&gt;0),ROUND($P503/$AL503*100,1),"")</f>
        <v/>
      </c>
      <c r="AG503" s="54">
        <f>IF(AND(ISNUMBER($S503),ISNUMBER($AL503),$AL503&lt;&gt;0),ROUND($S503/$AL503*100,2),"")</f>
        <v/>
      </c>
      <c r="AH503" s="53">
        <f>IF(AND(ISNUMBER($Q503),ISNUMBER($AL503),$AL503&lt;&gt;0),ROUND($Q503/$AL503*100,1),"")</f>
        <v/>
      </c>
      <c r="AI503" s="48">
        <f>IF(ISNUMBER($S503),IF($S503&lt;=1,"Yes","No"),"n/a")</f>
        <v/>
      </c>
      <c r="AJ503" s="48">
        <f>IF(ISNUMBER($S503),ROUND(MAX(0,MIN(100,100-$S503*2.5-IF(ISNUMBER($T503),$T503,0)*0.12+IF($S503&lt;=1,12,0))),0),"")</f>
        <v/>
      </c>
      <c r="AK503" s="48">
        <f>IF(ISNUMBER($Q503),IF($Q503&gt;=100,20,IF($Q503&gt;=30,10,0)),0)+IF(ISNUMBER($R503),IF($R503&gt;=100,20,0),0)+IF(ISNUMBER($P503),IF($P503&gt;=150,20,IF($P503&gt;=50,12,5)),0)+IF(ISNUMBER($S503),IF($S503&lt;=1,15,0),0)</f>
        <v/>
      </c>
      <c r="AL503" s="48" t="n">
        <v>414</v>
      </c>
      <c r="AM503" s="49" t="n"/>
      <c r="AN503" s="48">
        <f>IF(AND(ISNUMBER($P503),ISNUMBER($AL503),$AL503&lt;&gt;0),IF(OR($P503&gt;180,$P503/$AL503*1000&gt;400),"Over ceiling, confirm SKU","Within"),"n/a")</f>
        <v/>
      </c>
      <c r="AO503" s="51" t="n"/>
      <c r="AP503" s="51" t="n"/>
      <c r="AQ503" s="51" t="n"/>
      <c r="AR503" s="34" t="inlineStr">
        <is>
          <t>Recalled, batch confirmed, to confirm</t>
        </is>
      </c>
      <c r="AS503" s="34" t="inlineStr">
        <is>
          <t>BLANK -&gt; requires live Amazon.ca capture</t>
        </is>
      </c>
      <c r="AT503" s="34" t="inlineStr">
        <is>
          <t>Unverified commercial data</t>
        </is>
      </c>
    </row>
    <row r="504" ht="28" customHeight="1">
      <c r="A504" s="34" t="inlineStr">
        <is>
          <t>Brew Dr</t>
        </is>
      </c>
      <c r="B504" s="34" t="inlineStr">
        <is>
          <t>Brew Dr Kombucha | Island Mango | 12 pack 414mL</t>
        </is>
      </c>
      <c r="C504" s="34" t="inlineStr">
        <is>
          <t>3) Functional beverage (still/sparkling)</t>
        </is>
      </c>
      <c r="D504" s="34" t="inlineStr">
        <is>
          <t>414 mL bottle</t>
        </is>
      </c>
      <c r="E504" s="48" t="n">
        <v>12</v>
      </c>
      <c r="F504" s="49" t="n"/>
      <c r="G504" s="50">
        <f>IF(AND(ISNUMBER($F504),ISNUMBER($E504),$E504&lt;&gt;0),$F504/$E504,"")</f>
        <v/>
      </c>
      <c r="H504" s="50">
        <f>IF(AND(ISNUMBER($F504),ISNUMBER($AL504),ISNUMBER($E504),($AL504*$E504)&lt;&gt;0),$F504/($AL504*$E504)*100,"")</f>
        <v/>
      </c>
      <c r="I504" s="51" t="n"/>
      <c r="J504" s="52" t="n"/>
      <c r="K504" s="50">
        <f>IF(AND(ISNUMBER($F504),ISNUMBER($J504)),$F504*(1-$J504),"")</f>
        <v/>
      </c>
      <c r="L504" s="51" t="n"/>
      <c r="M504" s="51" t="n"/>
      <c r="N504" s="50">
        <f>IF(ISNUMBER($F504),($F504-IF(ISNUMBER($AM504),$AM504,0))*(1-IF(ISNUMBER($J504),$J504,0)),"")</f>
        <v/>
      </c>
      <c r="O504" s="34" t="inlineStr">
        <is>
          <t>Island Mango</t>
        </is>
      </c>
      <c r="P504" s="48" t="n">
        <v>15</v>
      </c>
      <c r="Q504" s="48" t="n">
        <v>10</v>
      </c>
      <c r="R504" s="34" t="inlineStr">
        <is>
          <t>Not listed</t>
        </is>
      </c>
      <c r="S504" s="48" t="n">
        <v>10</v>
      </c>
      <c r="T504" s="48" t="n">
        <v>50</v>
      </c>
      <c r="U504" s="34" t="inlineStr">
        <is>
          <t>Naturally fermented</t>
        </is>
      </c>
      <c r="V504" s="34" t="inlineStr">
        <is>
          <t>Organic raw kombucha, probiotics, gut health</t>
        </is>
      </c>
      <c r="W504" s="51" t="n"/>
      <c r="X504" s="51" t="n"/>
      <c r="Y504" s="51" t="n"/>
      <c r="Z504" s="51" t="n"/>
      <c r="AA504" s="34" t="inlineStr">
        <is>
          <t>Medium</t>
        </is>
      </c>
      <c r="AB504" s="34" t="inlineStr">
        <is>
          <t>Premium organic kombucha</t>
        </is>
      </c>
      <c r="AC504" s="34" t="inlineStr">
        <is>
          <t>Organic raw kombucha with botanicals</t>
        </is>
      </c>
      <c r="AD504" s="34" t="inlineStr">
        <is>
          <t>Organic raw kombucha taste.</t>
        </is>
      </c>
      <c r="AE504" s="51" t="n"/>
      <c r="AF504" s="53">
        <f>IF(AND(ISNUMBER($P504),ISNUMBER($AL504),$AL504&lt;&gt;0),ROUND($P504/$AL504*100,1),"")</f>
        <v/>
      </c>
      <c r="AG504" s="54">
        <f>IF(AND(ISNUMBER($S504),ISNUMBER($AL504),$AL504&lt;&gt;0),ROUND($S504/$AL504*100,2),"")</f>
        <v/>
      </c>
      <c r="AH504" s="53">
        <f>IF(AND(ISNUMBER($Q504),ISNUMBER($AL504),$AL504&lt;&gt;0),ROUND($Q504/$AL504*100,1),"")</f>
        <v/>
      </c>
      <c r="AI504" s="48">
        <f>IF(ISNUMBER($S504),IF($S504&lt;=1,"Yes","No"),"n/a")</f>
        <v/>
      </c>
      <c r="AJ504" s="48">
        <f>IF(ISNUMBER($S504),ROUND(MAX(0,MIN(100,100-$S504*2.5-IF(ISNUMBER($T504),$T504,0)*0.12+IF($S504&lt;=1,12,0))),0),"")</f>
        <v/>
      </c>
      <c r="AK504" s="48">
        <f>IF(ISNUMBER($Q504),IF($Q504&gt;=100,20,IF($Q504&gt;=30,10,0)),0)+IF(ISNUMBER($R504),IF($R504&gt;=100,20,0),0)+IF(ISNUMBER($P504),IF($P504&gt;=150,20,IF($P504&gt;=50,12,5)),0)+IF(ISNUMBER($S504),IF($S504&lt;=1,15,0),0)</f>
        <v/>
      </c>
      <c r="AL504" s="48" t="n">
        <v>414</v>
      </c>
      <c r="AM504" s="49" t="n"/>
      <c r="AN504" s="48">
        <f>IF(AND(ISNUMBER($P504),ISNUMBER($AL504),$AL504&lt;&gt;0),IF(OR($P504&gt;180,$P504/$AL504*1000&gt;400),"Over ceiling, confirm SKU","Within"),"n/a")</f>
        <v/>
      </c>
      <c r="AO504" s="51" t="n"/>
      <c r="AP504" s="51" t="n"/>
      <c r="AQ504" s="51" t="n"/>
      <c r="AR504" s="34" t="inlineStr">
        <is>
          <t>Recalled, batch confirmed, to confirm</t>
        </is>
      </c>
      <c r="AS504" s="34" t="inlineStr">
        <is>
          <t>BLANK -&gt; requires live Amazon.ca capture</t>
        </is>
      </c>
      <c r="AT504" s="34" t="inlineStr">
        <is>
          <t>Unverified commercial data</t>
        </is>
      </c>
    </row>
    <row r="505" ht="28" customHeight="1">
      <c r="A505" s="34" t="inlineStr">
        <is>
          <t>Brew Dr</t>
        </is>
      </c>
      <c r="B505" s="34" t="inlineStr">
        <is>
          <t>Brew Dr Kombucha | Island Mango | 18 pack 414mL</t>
        </is>
      </c>
      <c r="C505" s="34" t="inlineStr">
        <is>
          <t>3) Functional beverage (still/sparkling)</t>
        </is>
      </c>
      <c r="D505" s="34" t="inlineStr">
        <is>
          <t>414 mL bottle</t>
        </is>
      </c>
      <c r="E505" s="48" t="n">
        <v>18</v>
      </c>
      <c r="F505" s="49" t="n"/>
      <c r="G505" s="50">
        <f>IF(AND(ISNUMBER($F505),ISNUMBER($E505),$E505&lt;&gt;0),$F505/$E505,"")</f>
        <v/>
      </c>
      <c r="H505" s="50">
        <f>IF(AND(ISNUMBER($F505),ISNUMBER($AL505),ISNUMBER($E505),($AL505*$E505)&lt;&gt;0),$F505/($AL505*$E505)*100,"")</f>
        <v/>
      </c>
      <c r="I505" s="51" t="n"/>
      <c r="J505" s="52" t="n"/>
      <c r="K505" s="50">
        <f>IF(AND(ISNUMBER($F505),ISNUMBER($J505)),$F505*(1-$J505),"")</f>
        <v/>
      </c>
      <c r="L505" s="51" t="n"/>
      <c r="M505" s="51" t="n"/>
      <c r="N505" s="50">
        <f>IF(ISNUMBER($F505),($F505-IF(ISNUMBER($AM505),$AM505,0))*(1-IF(ISNUMBER($J505),$J505,0)),"")</f>
        <v/>
      </c>
      <c r="O505" s="34" t="inlineStr">
        <is>
          <t>Island Mango</t>
        </is>
      </c>
      <c r="P505" s="48" t="n">
        <v>15</v>
      </c>
      <c r="Q505" s="48" t="n">
        <v>10</v>
      </c>
      <c r="R505" s="34" t="inlineStr">
        <is>
          <t>Not listed</t>
        </is>
      </c>
      <c r="S505" s="48" t="n">
        <v>10</v>
      </c>
      <c r="T505" s="48" t="n">
        <v>50</v>
      </c>
      <c r="U505" s="34" t="inlineStr">
        <is>
          <t>Naturally fermented</t>
        </is>
      </c>
      <c r="V505" s="34" t="inlineStr">
        <is>
          <t>Organic raw kombucha, probiotics, gut health</t>
        </is>
      </c>
      <c r="W505" s="51" t="n"/>
      <c r="X505" s="51" t="n"/>
      <c r="Y505" s="51" t="n"/>
      <c r="Z505" s="51" t="n"/>
      <c r="AA505" s="34" t="inlineStr">
        <is>
          <t>Medium</t>
        </is>
      </c>
      <c r="AB505" s="34" t="inlineStr">
        <is>
          <t>Premium organic kombucha</t>
        </is>
      </c>
      <c r="AC505" s="34" t="inlineStr">
        <is>
          <t>Organic raw kombucha with botanicals</t>
        </is>
      </c>
      <c r="AD505" s="34" t="inlineStr">
        <is>
          <t>Organic raw kombucha taste.</t>
        </is>
      </c>
      <c r="AE505" s="51" t="n"/>
      <c r="AF505" s="53">
        <f>IF(AND(ISNUMBER($P505),ISNUMBER($AL505),$AL505&lt;&gt;0),ROUND($P505/$AL505*100,1),"")</f>
        <v/>
      </c>
      <c r="AG505" s="54">
        <f>IF(AND(ISNUMBER($S505),ISNUMBER($AL505),$AL505&lt;&gt;0),ROUND($S505/$AL505*100,2),"")</f>
        <v/>
      </c>
      <c r="AH505" s="53">
        <f>IF(AND(ISNUMBER($Q505),ISNUMBER($AL505),$AL505&lt;&gt;0),ROUND($Q505/$AL505*100,1),"")</f>
        <v/>
      </c>
      <c r="AI505" s="48">
        <f>IF(ISNUMBER($S505),IF($S505&lt;=1,"Yes","No"),"n/a")</f>
        <v/>
      </c>
      <c r="AJ505" s="48">
        <f>IF(ISNUMBER($S505),ROUND(MAX(0,MIN(100,100-$S505*2.5-IF(ISNUMBER($T505),$T505,0)*0.12+IF($S505&lt;=1,12,0))),0),"")</f>
        <v/>
      </c>
      <c r="AK505" s="48">
        <f>IF(ISNUMBER($Q505),IF($Q505&gt;=100,20,IF($Q505&gt;=30,10,0)),0)+IF(ISNUMBER($R505),IF($R505&gt;=100,20,0),0)+IF(ISNUMBER($P505),IF($P505&gt;=150,20,IF($P505&gt;=50,12,5)),0)+IF(ISNUMBER($S505),IF($S505&lt;=1,15,0),0)</f>
        <v/>
      </c>
      <c r="AL505" s="48" t="n">
        <v>414</v>
      </c>
      <c r="AM505" s="49" t="n"/>
      <c r="AN505" s="48">
        <f>IF(AND(ISNUMBER($P505),ISNUMBER($AL505),$AL505&lt;&gt;0),IF(OR($P505&gt;180,$P505/$AL505*1000&gt;400),"Over ceiling, confirm SKU","Within"),"n/a")</f>
        <v/>
      </c>
      <c r="AO505" s="51" t="n"/>
      <c r="AP505" s="51" t="n"/>
      <c r="AQ505" s="51" t="n"/>
      <c r="AR505" s="34" t="inlineStr">
        <is>
          <t>Recalled, batch confirmed, to confirm</t>
        </is>
      </c>
      <c r="AS505" s="34" t="inlineStr">
        <is>
          <t>BLANK -&gt; requires live Amazon.ca capture</t>
        </is>
      </c>
      <c r="AT505" s="34" t="inlineStr">
        <is>
          <t>Unverified commercial data</t>
        </is>
      </c>
    </row>
    <row r="506" ht="28" customHeight="1">
      <c r="A506" s="34" t="inlineStr">
        <is>
          <t>Brew Dr</t>
        </is>
      </c>
      <c r="B506" s="34" t="inlineStr">
        <is>
          <t>Brew Dr Kombucha | Island Mango | 24 pack 414mL</t>
        </is>
      </c>
      <c r="C506" s="34" t="inlineStr">
        <is>
          <t>3) Functional beverage (still/sparkling)</t>
        </is>
      </c>
      <c r="D506" s="34" t="inlineStr">
        <is>
          <t>414 mL bottle</t>
        </is>
      </c>
      <c r="E506" s="48" t="n">
        <v>24</v>
      </c>
      <c r="F506" s="49" t="n"/>
      <c r="G506" s="50">
        <f>IF(AND(ISNUMBER($F506),ISNUMBER($E506),$E506&lt;&gt;0),$F506/$E506,"")</f>
        <v/>
      </c>
      <c r="H506" s="50">
        <f>IF(AND(ISNUMBER($F506),ISNUMBER($AL506),ISNUMBER($E506),($AL506*$E506)&lt;&gt;0),$F506/($AL506*$E506)*100,"")</f>
        <v/>
      </c>
      <c r="I506" s="51" t="n"/>
      <c r="J506" s="52" t="n"/>
      <c r="K506" s="50">
        <f>IF(AND(ISNUMBER($F506),ISNUMBER($J506)),$F506*(1-$J506),"")</f>
        <v/>
      </c>
      <c r="L506" s="51" t="n"/>
      <c r="M506" s="51" t="n"/>
      <c r="N506" s="50">
        <f>IF(ISNUMBER($F506),($F506-IF(ISNUMBER($AM506),$AM506,0))*(1-IF(ISNUMBER($J506),$J506,0)),"")</f>
        <v/>
      </c>
      <c r="O506" s="34" t="inlineStr">
        <is>
          <t>Island Mango</t>
        </is>
      </c>
      <c r="P506" s="48" t="n">
        <v>15</v>
      </c>
      <c r="Q506" s="48" t="n">
        <v>10</v>
      </c>
      <c r="R506" s="34" t="inlineStr">
        <is>
          <t>Not listed</t>
        </is>
      </c>
      <c r="S506" s="48" t="n">
        <v>10</v>
      </c>
      <c r="T506" s="48" t="n">
        <v>50</v>
      </c>
      <c r="U506" s="34" t="inlineStr">
        <is>
          <t>Naturally fermented</t>
        </is>
      </c>
      <c r="V506" s="34" t="inlineStr">
        <is>
          <t>Organic raw kombucha, probiotics, gut health</t>
        </is>
      </c>
      <c r="W506" s="51" t="n"/>
      <c r="X506" s="51" t="n"/>
      <c r="Y506" s="51" t="n"/>
      <c r="Z506" s="51" t="n"/>
      <c r="AA506" s="34" t="inlineStr">
        <is>
          <t>Medium</t>
        </is>
      </c>
      <c r="AB506" s="34" t="inlineStr">
        <is>
          <t>Premium organic kombucha</t>
        </is>
      </c>
      <c r="AC506" s="34" t="inlineStr">
        <is>
          <t>Organic raw kombucha with botanicals</t>
        </is>
      </c>
      <c r="AD506" s="34" t="inlineStr">
        <is>
          <t>Organic raw kombucha taste.</t>
        </is>
      </c>
      <c r="AE506" s="51" t="n"/>
      <c r="AF506" s="53">
        <f>IF(AND(ISNUMBER($P506),ISNUMBER($AL506),$AL506&lt;&gt;0),ROUND($P506/$AL506*100,1),"")</f>
        <v/>
      </c>
      <c r="AG506" s="54">
        <f>IF(AND(ISNUMBER($S506),ISNUMBER($AL506),$AL506&lt;&gt;0),ROUND($S506/$AL506*100,2),"")</f>
        <v/>
      </c>
      <c r="AH506" s="53">
        <f>IF(AND(ISNUMBER($Q506),ISNUMBER($AL506),$AL506&lt;&gt;0),ROUND($Q506/$AL506*100,1),"")</f>
        <v/>
      </c>
      <c r="AI506" s="48">
        <f>IF(ISNUMBER($S506),IF($S506&lt;=1,"Yes","No"),"n/a")</f>
        <v/>
      </c>
      <c r="AJ506" s="48">
        <f>IF(ISNUMBER($S506),ROUND(MAX(0,MIN(100,100-$S506*2.5-IF(ISNUMBER($T506),$T506,0)*0.12+IF($S506&lt;=1,12,0))),0),"")</f>
        <v/>
      </c>
      <c r="AK506" s="48">
        <f>IF(ISNUMBER($Q506),IF($Q506&gt;=100,20,IF($Q506&gt;=30,10,0)),0)+IF(ISNUMBER($R506),IF($R506&gt;=100,20,0),0)+IF(ISNUMBER($P506),IF($P506&gt;=150,20,IF($P506&gt;=50,12,5)),0)+IF(ISNUMBER($S506),IF($S506&lt;=1,15,0),0)</f>
        <v/>
      </c>
      <c r="AL506" s="48" t="n">
        <v>414</v>
      </c>
      <c r="AM506" s="49" t="n"/>
      <c r="AN506" s="48">
        <f>IF(AND(ISNUMBER($P506),ISNUMBER($AL506),$AL506&lt;&gt;0),IF(OR($P506&gt;180,$P506/$AL506*1000&gt;400),"Over ceiling, confirm SKU","Within"),"n/a")</f>
        <v/>
      </c>
      <c r="AO506" s="51" t="n"/>
      <c r="AP506" s="51" t="n"/>
      <c r="AQ506" s="51" t="n"/>
      <c r="AR506" s="34" t="inlineStr">
        <is>
          <t>Recalled, batch confirmed, to confirm</t>
        </is>
      </c>
      <c r="AS506" s="34" t="inlineStr">
        <is>
          <t>BLANK -&gt; requires live Amazon.ca capture</t>
        </is>
      </c>
      <c r="AT506" s="34" t="inlineStr">
        <is>
          <t>Unverified commercial data</t>
        </is>
      </c>
    </row>
    <row r="507" ht="28" customHeight="1">
      <c r="A507" s="34" t="inlineStr">
        <is>
          <t>Brew Dr</t>
        </is>
      </c>
      <c r="B507" s="34" t="inlineStr">
        <is>
          <t>Brew Dr Kombucha | Happiness | single 414mL</t>
        </is>
      </c>
      <c r="C507" s="34" t="inlineStr">
        <is>
          <t>3) Functional beverage (still/sparkling)</t>
        </is>
      </c>
      <c r="D507" s="34" t="inlineStr">
        <is>
          <t>414 mL bottle</t>
        </is>
      </c>
      <c r="E507" s="48" t="n">
        <v>1</v>
      </c>
      <c r="F507" s="49" t="n"/>
      <c r="G507" s="50">
        <f>IF(AND(ISNUMBER($F507),ISNUMBER($E507),$E507&lt;&gt;0),$F507/$E507,"")</f>
        <v/>
      </c>
      <c r="H507" s="50">
        <f>IF(AND(ISNUMBER($F507),ISNUMBER($AL507),ISNUMBER($E507),($AL507*$E507)&lt;&gt;0),$F507/($AL507*$E507)*100,"")</f>
        <v/>
      </c>
      <c r="I507" s="51" t="n"/>
      <c r="J507" s="52" t="n"/>
      <c r="K507" s="50">
        <f>IF(AND(ISNUMBER($F507),ISNUMBER($J507)),$F507*(1-$J507),"")</f>
        <v/>
      </c>
      <c r="L507" s="51" t="n"/>
      <c r="M507" s="51" t="n"/>
      <c r="N507" s="50">
        <f>IF(ISNUMBER($F507),($F507-IF(ISNUMBER($AM507),$AM507,0))*(1-IF(ISNUMBER($J507),$J507,0)),"")</f>
        <v/>
      </c>
      <c r="O507" s="34" t="inlineStr">
        <is>
          <t>Happiness</t>
        </is>
      </c>
      <c r="P507" s="48" t="n">
        <v>15</v>
      </c>
      <c r="Q507" s="48" t="n">
        <v>10</v>
      </c>
      <c r="R507" s="34" t="inlineStr">
        <is>
          <t>Not listed</t>
        </is>
      </c>
      <c r="S507" s="48" t="n">
        <v>10</v>
      </c>
      <c r="T507" s="48" t="n">
        <v>50</v>
      </c>
      <c r="U507" s="34" t="inlineStr">
        <is>
          <t>Naturally fermented</t>
        </is>
      </c>
      <c r="V507" s="34" t="inlineStr">
        <is>
          <t>Organic raw kombucha, probiotics, gut health</t>
        </is>
      </c>
      <c r="W507" s="51" t="n"/>
      <c r="X507" s="51" t="n"/>
      <c r="Y507" s="51" t="n"/>
      <c r="Z507" s="51" t="n"/>
      <c r="AA507" s="34" t="inlineStr">
        <is>
          <t>Medium</t>
        </is>
      </c>
      <c r="AB507" s="34" t="inlineStr">
        <is>
          <t>Premium organic kombucha</t>
        </is>
      </c>
      <c r="AC507" s="34" t="inlineStr">
        <is>
          <t>Organic raw kombucha with botanicals</t>
        </is>
      </c>
      <c r="AD507" s="34" t="inlineStr">
        <is>
          <t>Organic raw kombucha taste.</t>
        </is>
      </c>
      <c r="AE507" s="51" t="n"/>
      <c r="AF507" s="53">
        <f>IF(AND(ISNUMBER($P507),ISNUMBER($AL507),$AL507&lt;&gt;0),ROUND($P507/$AL507*100,1),"")</f>
        <v/>
      </c>
      <c r="AG507" s="54">
        <f>IF(AND(ISNUMBER($S507),ISNUMBER($AL507),$AL507&lt;&gt;0),ROUND($S507/$AL507*100,2),"")</f>
        <v/>
      </c>
      <c r="AH507" s="53">
        <f>IF(AND(ISNUMBER($Q507),ISNUMBER($AL507),$AL507&lt;&gt;0),ROUND($Q507/$AL507*100,1),"")</f>
        <v/>
      </c>
      <c r="AI507" s="48">
        <f>IF(ISNUMBER($S507),IF($S507&lt;=1,"Yes","No"),"n/a")</f>
        <v/>
      </c>
      <c r="AJ507" s="48">
        <f>IF(ISNUMBER($S507),ROUND(MAX(0,MIN(100,100-$S507*2.5-IF(ISNUMBER($T507),$T507,0)*0.12+IF($S507&lt;=1,12,0))),0),"")</f>
        <v/>
      </c>
      <c r="AK507" s="48">
        <f>IF(ISNUMBER($Q507),IF($Q507&gt;=100,20,IF($Q507&gt;=30,10,0)),0)+IF(ISNUMBER($R507),IF($R507&gt;=100,20,0),0)+IF(ISNUMBER($P507),IF($P507&gt;=150,20,IF($P507&gt;=50,12,5)),0)+IF(ISNUMBER($S507),IF($S507&lt;=1,15,0),0)</f>
        <v/>
      </c>
      <c r="AL507" s="48" t="n">
        <v>414</v>
      </c>
      <c r="AM507" s="49" t="n"/>
      <c r="AN507" s="48">
        <f>IF(AND(ISNUMBER($P507),ISNUMBER($AL507),$AL507&lt;&gt;0),IF(OR($P507&gt;180,$P507/$AL507*1000&gt;400),"Over ceiling, confirm SKU","Within"),"n/a")</f>
        <v/>
      </c>
      <c r="AO507" s="51" t="n"/>
      <c r="AP507" s="51" t="n"/>
      <c r="AQ507" s="51" t="n"/>
      <c r="AR507" s="34" t="inlineStr">
        <is>
          <t>Recalled, batch confirmed, to confirm</t>
        </is>
      </c>
      <c r="AS507" s="34" t="inlineStr">
        <is>
          <t>BLANK -&gt; requires live Amazon.ca capture</t>
        </is>
      </c>
      <c r="AT507" s="34" t="inlineStr">
        <is>
          <t>Unverified commercial data</t>
        </is>
      </c>
    </row>
    <row r="508" ht="28" customHeight="1">
      <c r="A508" s="34" t="inlineStr">
        <is>
          <t>Brew Dr</t>
        </is>
      </c>
      <c r="B508" s="34" t="inlineStr">
        <is>
          <t>Brew Dr Kombucha | Happiness | 8 pack 414mL</t>
        </is>
      </c>
      <c r="C508" s="34" t="inlineStr">
        <is>
          <t>3) Functional beverage (still/sparkling)</t>
        </is>
      </c>
      <c r="D508" s="34" t="inlineStr">
        <is>
          <t>414 mL bottle</t>
        </is>
      </c>
      <c r="E508" s="48" t="n">
        <v>8</v>
      </c>
      <c r="F508" s="49" t="n"/>
      <c r="G508" s="50">
        <f>IF(AND(ISNUMBER($F508),ISNUMBER($E508),$E508&lt;&gt;0),$F508/$E508,"")</f>
        <v/>
      </c>
      <c r="H508" s="50">
        <f>IF(AND(ISNUMBER($F508),ISNUMBER($AL508),ISNUMBER($E508),($AL508*$E508)&lt;&gt;0),$F508/($AL508*$E508)*100,"")</f>
        <v/>
      </c>
      <c r="I508" s="51" t="n"/>
      <c r="J508" s="52" t="n"/>
      <c r="K508" s="50">
        <f>IF(AND(ISNUMBER($F508),ISNUMBER($J508)),$F508*(1-$J508),"")</f>
        <v/>
      </c>
      <c r="L508" s="51" t="n"/>
      <c r="M508" s="51" t="n"/>
      <c r="N508" s="50">
        <f>IF(ISNUMBER($F508),($F508-IF(ISNUMBER($AM508),$AM508,0))*(1-IF(ISNUMBER($J508),$J508,0)),"")</f>
        <v/>
      </c>
      <c r="O508" s="34" t="inlineStr">
        <is>
          <t>Happiness</t>
        </is>
      </c>
      <c r="P508" s="48" t="n">
        <v>15</v>
      </c>
      <c r="Q508" s="48" t="n">
        <v>10</v>
      </c>
      <c r="R508" s="34" t="inlineStr">
        <is>
          <t>Not listed</t>
        </is>
      </c>
      <c r="S508" s="48" t="n">
        <v>10</v>
      </c>
      <c r="T508" s="48" t="n">
        <v>50</v>
      </c>
      <c r="U508" s="34" t="inlineStr">
        <is>
          <t>Naturally fermented</t>
        </is>
      </c>
      <c r="V508" s="34" t="inlineStr">
        <is>
          <t>Organic raw kombucha, probiotics, gut health</t>
        </is>
      </c>
      <c r="W508" s="51" t="n"/>
      <c r="X508" s="51" t="n"/>
      <c r="Y508" s="51" t="n"/>
      <c r="Z508" s="51" t="n"/>
      <c r="AA508" s="34" t="inlineStr">
        <is>
          <t>Medium</t>
        </is>
      </c>
      <c r="AB508" s="34" t="inlineStr">
        <is>
          <t>Premium organic kombucha</t>
        </is>
      </c>
      <c r="AC508" s="34" t="inlineStr">
        <is>
          <t>Organic raw kombucha with botanicals</t>
        </is>
      </c>
      <c r="AD508" s="34" t="inlineStr">
        <is>
          <t>Organic raw kombucha taste.</t>
        </is>
      </c>
      <c r="AE508" s="51" t="n"/>
      <c r="AF508" s="53">
        <f>IF(AND(ISNUMBER($P508),ISNUMBER($AL508),$AL508&lt;&gt;0),ROUND($P508/$AL508*100,1),"")</f>
        <v/>
      </c>
      <c r="AG508" s="54">
        <f>IF(AND(ISNUMBER($S508),ISNUMBER($AL508),$AL508&lt;&gt;0),ROUND($S508/$AL508*100,2),"")</f>
        <v/>
      </c>
      <c r="AH508" s="53">
        <f>IF(AND(ISNUMBER($Q508),ISNUMBER($AL508),$AL508&lt;&gt;0),ROUND($Q508/$AL508*100,1),"")</f>
        <v/>
      </c>
      <c r="AI508" s="48">
        <f>IF(ISNUMBER($S508),IF($S508&lt;=1,"Yes","No"),"n/a")</f>
        <v/>
      </c>
      <c r="AJ508" s="48">
        <f>IF(ISNUMBER($S508),ROUND(MAX(0,MIN(100,100-$S508*2.5-IF(ISNUMBER($T508),$T508,0)*0.12+IF($S508&lt;=1,12,0))),0),"")</f>
        <v/>
      </c>
      <c r="AK508" s="48">
        <f>IF(ISNUMBER($Q508),IF($Q508&gt;=100,20,IF($Q508&gt;=30,10,0)),0)+IF(ISNUMBER($R508),IF($R508&gt;=100,20,0),0)+IF(ISNUMBER($P508),IF($P508&gt;=150,20,IF($P508&gt;=50,12,5)),0)+IF(ISNUMBER($S508),IF($S508&lt;=1,15,0),0)</f>
        <v/>
      </c>
      <c r="AL508" s="48" t="n">
        <v>414</v>
      </c>
      <c r="AM508" s="49" t="n"/>
      <c r="AN508" s="48">
        <f>IF(AND(ISNUMBER($P508),ISNUMBER($AL508),$AL508&lt;&gt;0),IF(OR($P508&gt;180,$P508/$AL508*1000&gt;400),"Over ceiling, confirm SKU","Within"),"n/a")</f>
        <v/>
      </c>
      <c r="AO508" s="51" t="n"/>
      <c r="AP508" s="51" t="n"/>
      <c r="AQ508" s="51" t="n"/>
      <c r="AR508" s="34" t="inlineStr">
        <is>
          <t>Recalled, batch confirmed, to confirm</t>
        </is>
      </c>
      <c r="AS508" s="34" t="inlineStr">
        <is>
          <t>BLANK -&gt; requires live Amazon.ca capture</t>
        </is>
      </c>
      <c r="AT508" s="34" t="inlineStr">
        <is>
          <t>Unverified commercial data</t>
        </is>
      </c>
    </row>
    <row r="509" ht="28" customHeight="1">
      <c r="A509" s="34" t="inlineStr">
        <is>
          <t>Brew Dr</t>
        </is>
      </c>
      <c r="B509" s="34" t="inlineStr">
        <is>
          <t>Brew Dr Kombucha | Happiness | 12 pack 414mL</t>
        </is>
      </c>
      <c r="C509" s="34" t="inlineStr">
        <is>
          <t>3) Functional beverage (still/sparkling)</t>
        </is>
      </c>
      <c r="D509" s="34" t="inlineStr">
        <is>
          <t>414 mL bottle</t>
        </is>
      </c>
      <c r="E509" s="48" t="n">
        <v>12</v>
      </c>
      <c r="F509" s="49" t="n"/>
      <c r="G509" s="50">
        <f>IF(AND(ISNUMBER($F509),ISNUMBER($E509),$E509&lt;&gt;0),$F509/$E509,"")</f>
        <v/>
      </c>
      <c r="H509" s="50">
        <f>IF(AND(ISNUMBER($F509),ISNUMBER($AL509),ISNUMBER($E509),($AL509*$E509)&lt;&gt;0),$F509/($AL509*$E509)*100,"")</f>
        <v/>
      </c>
      <c r="I509" s="51" t="n"/>
      <c r="J509" s="52" t="n"/>
      <c r="K509" s="50">
        <f>IF(AND(ISNUMBER($F509),ISNUMBER($J509)),$F509*(1-$J509),"")</f>
        <v/>
      </c>
      <c r="L509" s="51" t="n"/>
      <c r="M509" s="51" t="n"/>
      <c r="N509" s="50">
        <f>IF(ISNUMBER($F509),($F509-IF(ISNUMBER($AM509),$AM509,0))*(1-IF(ISNUMBER($J509),$J509,0)),"")</f>
        <v/>
      </c>
      <c r="O509" s="34" t="inlineStr">
        <is>
          <t>Happiness</t>
        </is>
      </c>
      <c r="P509" s="48" t="n">
        <v>15</v>
      </c>
      <c r="Q509" s="48" t="n">
        <v>10</v>
      </c>
      <c r="R509" s="34" t="inlineStr">
        <is>
          <t>Not listed</t>
        </is>
      </c>
      <c r="S509" s="48" t="n">
        <v>10</v>
      </c>
      <c r="T509" s="48" t="n">
        <v>50</v>
      </c>
      <c r="U509" s="34" t="inlineStr">
        <is>
          <t>Naturally fermented</t>
        </is>
      </c>
      <c r="V509" s="34" t="inlineStr">
        <is>
          <t>Organic raw kombucha, probiotics, gut health</t>
        </is>
      </c>
      <c r="W509" s="51" t="n"/>
      <c r="X509" s="51" t="n"/>
      <c r="Y509" s="51" t="n"/>
      <c r="Z509" s="51" t="n"/>
      <c r="AA509" s="34" t="inlineStr">
        <is>
          <t>Medium</t>
        </is>
      </c>
      <c r="AB509" s="34" t="inlineStr">
        <is>
          <t>Premium organic kombucha</t>
        </is>
      </c>
      <c r="AC509" s="34" t="inlineStr">
        <is>
          <t>Organic raw kombucha with botanicals</t>
        </is>
      </c>
      <c r="AD509" s="34" t="inlineStr">
        <is>
          <t>Organic raw kombucha taste.</t>
        </is>
      </c>
      <c r="AE509" s="51" t="n"/>
      <c r="AF509" s="53">
        <f>IF(AND(ISNUMBER($P509),ISNUMBER($AL509),$AL509&lt;&gt;0),ROUND($P509/$AL509*100,1),"")</f>
        <v/>
      </c>
      <c r="AG509" s="54">
        <f>IF(AND(ISNUMBER($S509),ISNUMBER($AL509),$AL509&lt;&gt;0),ROUND($S509/$AL509*100,2),"")</f>
        <v/>
      </c>
      <c r="AH509" s="53">
        <f>IF(AND(ISNUMBER($Q509),ISNUMBER($AL509),$AL509&lt;&gt;0),ROUND($Q509/$AL509*100,1),"")</f>
        <v/>
      </c>
      <c r="AI509" s="48">
        <f>IF(ISNUMBER($S509),IF($S509&lt;=1,"Yes","No"),"n/a")</f>
        <v/>
      </c>
      <c r="AJ509" s="48">
        <f>IF(ISNUMBER($S509),ROUND(MAX(0,MIN(100,100-$S509*2.5-IF(ISNUMBER($T509),$T509,0)*0.12+IF($S509&lt;=1,12,0))),0),"")</f>
        <v/>
      </c>
      <c r="AK509" s="48">
        <f>IF(ISNUMBER($Q509),IF($Q509&gt;=100,20,IF($Q509&gt;=30,10,0)),0)+IF(ISNUMBER($R509),IF($R509&gt;=100,20,0),0)+IF(ISNUMBER($P509),IF($P509&gt;=150,20,IF($P509&gt;=50,12,5)),0)+IF(ISNUMBER($S509),IF($S509&lt;=1,15,0),0)</f>
        <v/>
      </c>
      <c r="AL509" s="48" t="n">
        <v>414</v>
      </c>
      <c r="AM509" s="49" t="n"/>
      <c r="AN509" s="48">
        <f>IF(AND(ISNUMBER($P509),ISNUMBER($AL509),$AL509&lt;&gt;0),IF(OR($P509&gt;180,$P509/$AL509*1000&gt;400),"Over ceiling, confirm SKU","Within"),"n/a")</f>
        <v/>
      </c>
      <c r="AO509" s="51" t="n"/>
      <c r="AP509" s="51" t="n"/>
      <c r="AQ509" s="51" t="n"/>
      <c r="AR509" s="34" t="inlineStr">
        <is>
          <t>Recalled, batch confirmed, to confirm</t>
        </is>
      </c>
      <c r="AS509" s="34" t="inlineStr">
        <is>
          <t>BLANK -&gt; requires live Amazon.ca capture</t>
        </is>
      </c>
      <c r="AT509" s="34" t="inlineStr">
        <is>
          <t>Unverified commercial data</t>
        </is>
      </c>
    </row>
    <row r="510" ht="28" customHeight="1">
      <c r="A510" s="34" t="inlineStr">
        <is>
          <t>Brew Dr</t>
        </is>
      </c>
      <c r="B510" s="34" t="inlineStr">
        <is>
          <t>Brew Dr Kombucha | Happiness | 18 pack 414mL</t>
        </is>
      </c>
      <c r="C510" s="34" t="inlineStr">
        <is>
          <t>3) Functional beverage (still/sparkling)</t>
        </is>
      </c>
      <c r="D510" s="34" t="inlineStr">
        <is>
          <t>414 mL bottle</t>
        </is>
      </c>
      <c r="E510" s="48" t="n">
        <v>18</v>
      </c>
      <c r="F510" s="49" t="n"/>
      <c r="G510" s="50">
        <f>IF(AND(ISNUMBER($F510),ISNUMBER($E510),$E510&lt;&gt;0),$F510/$E510,"")</f>
        <v/>
      </c>
      <c r="H510" s="50">
        <f>IF(AND(ISNUMBER($F510),ISNUMBER($AL510),ISNUMBER($E510),($AL510*$E510)&lt;&gt;0),$F510/($AL510*$E510)*100,"")</f>
        <v/>
      </c>
      <c r="I510" s="51" t="n"/>
      <c r="J510" s="52" t="n"/>
      <c r="K510" s="50">
        <f>IF(AND(ISNUMBER($F510),ISNUMBER($J510)),$F510*(1-$J510),"")</f>
        <v/>
      </c>
      <c r="L510" s="51" t="n"/>
      <c r="M510" s="51" t="n"/>
      <c r="N510" s="50">
        <f>IF(ISNUMBER($F510),($F510-IF(ISNUMBER($AM510),$AM510,0))*(1-IF(ISNUMBER($J510),$J510,0)),"")</f>
        <v/>
      </c>
      <c r="O510" s="34" t="inlineStr">
        <is>
          <t>Happiness</t>
        </is>
      </c>
      <c r="P510" s="48" t="n">
        <v>15</v>
      </c>
      <c r="Q510" s="48" t="n">
        <v>10</v>
      </c>
      <c r="R510" s="34" t="inlineStr">
        <is>
          <t>Not listed</t>
        </is>
      </c>
      <c r="S510" s="48" t="n">
        <v>10</v>
      </c>
      <c r="T510" s="48" t="n">
        <v>50</v>
      </c>
      <c r="U510" s="34" t="inlineStr">
        <is>
          <t>Naturally fermented</t>
        </is>
      </c>
      <c r="V510" s="34" t="inlineStr">
        <is>
          <t>Organic raw kombucha, probiotics, gut health</t>
        </is>
      </c>
      <c r="W510" s="51" t="n"/>
      <c r="X510" s="51" t="n"/>
      <c r="Y510" s="51" t="n"/>
      <c r="Z510" s="51" t="n"/>
      <c r="AA510" s="34" t="inlineStr">
        <is>
          <t>Medium</t>
        </is>
      </c>
      <c r="AB510" s="34" t="inlineStr">
        <is>
          <t>Premium organic kombucha</t>
        </is>
      </c>
      <c r="AC510" s="34" t="inlineStr">
        <is>
          <t>Organic raw kombucha with botanicals</t>
        </is>
      </c>
      <c r="AD510" s="34" t="inlineStr">
        <is>
          <t>Organic raw kombucha taste.</t>
        </is>
      </c>
      <c r="AE510" s="51" t="n"/>
      <c r="AF510" s="53">
        <f>IF(AND(ISNUMBER($P510),ISNUMBER($AL510),$AL510&lt;&gt;0),ROUND($P510/$AL510*100,1),"")</f>
        <v/>
      </c>
      <c r="AG510" s="54">
        <f>IF(AND(ISNUMBER($S510),ISNUMBER($AL510),$AL510&lt;&gt;0),ROUND($S510/$AL510*100,2),"")</f>
        <v/>
      </c>
      <c r="AH510" s="53">
        <f>IF(AND(ISNUMBER($Q510),ISNUMBER($AL510),$AL510&lt;&gt;0),ROUND($Q510/$AL510*100,1),"")</f>
        <v/>
      </c>
      <c r="AI510" s="48">
        <f>IF(ISNUMBER($S510),IF($S510&lt;=1,"Yes","No"),"n/a")</f>
        <v/>
      </c>
      <c r="AJ510" s="48">
        <f>IF(ISNUMBER($S510),ROUND(MAX(0,MIN(100,100-$S510*2.5-IF(ISNUMBER($T510),$T510,0)*0.12+IF($S510&lt;=1,12,0))),0),"")</f>
        <v/>
      </c>
      <c r="AK510" s="48">
        <f>IF(ISNUMBER($Q510),IF($Q510&gt;=100,20,IF($Q510&gt;=30,10,0)),0)+IF(ISNUMBER($R510),IF($R510&gt;=100,20,0),0)+IF(ISNUMBER($P510),IF($P510&gt;=150,20,IF($P510&gt;=50,12,5)),0)+IF(ISNUMBER($S510),IF($S510&lt;=1,15,0),0)</f>
        <v/>
      </c>
      <c r="AL510" s="48" t="n">
        <v>414</v>
      </c>
      <c r="AM510" s="49" t="n"/>
      <c r="AN510" s="48">
        <f>IF(AND(ISNUMBER($P510),ISNUMBER($AL510),$AL510&lt;&gt;0),IF(OR($P510&gt;180,$P510/$AL510*1000&gt;400),"Over ceiling, confirm SKU","Within"),"n/a")</f>
        <v/>
      </c>
      <c r="AO510" s="51" t="n"/>
      <c r="AP510" s="51" t="n"/>
      <c r="AQ510" s="51" t="n"/>
      <c r="AR510" s="34" t="inlineStr">
        <is>
          <t>Recalled, batch confirmed, to confirm</t>
        </is>
      </c>
      <c r="AS510" s="34" t="inlineStr">
        <is>
          <t>BLANK -&gt; requires live Amazon.ca capture</t>
        </is>
      </c>
      <c r="AT510" s="34" t="inlineStr">
        <is>
          <t>Unverified commercial data</t>
        </is>
      </c>
    </row>
    <row r="511" ht="28" customHeight="1">
      <c r="A511" s="34" t="inlineStr">
        <is>
          <t>Brew Dr</t>
        </is>
      </c>
      <c r="B511" s="34" t="inlineStr">
        <is>
          <t>Brew Dr Kombucha | Happiness | 24 pack 414mL</t>
        </is>
      </c>
      <c r="C511" s="34" t="inlineStr">
        <is>
          <t>3) Functional beverage (still/sparkling)</t>
        </is>
      </c>
      <c r="D511" s="34" t="inlineStr">
        <is>
          <t>414 mL bottle</t>
        </is>
      </c>
      <c r="E511" s="48" t="n">
        <v>24</v>
      </c>
      <c r="F511" s="49" t="n"/>
      <c r="G511" s="50">
        <f>IF(AND(ISNUMBER($F511),ISNUMBER($E511),$E511&lt;&gt;0),$F511/$E511,"")</f>
        <v/>
      </c>
      <c r="H511" s="50">
        <f>IF(AND(ISNUMBER($F511),ISNUMBER($AL511),ISNUMBER($E511),($AL511*$E511)&lt;&gt;0),$F511/($AL511*$E511)*100,"")</f>
        <v/>
      </c>
      <c r="I511" s="51" t="n"/>
      <c r="J511" s="52" t="n"/>
      <c r="K511" s="50">
        <f>IF(AND(ISNUMBER($F511),ISNUMBER($J511)),$F511*(1-$J511),"")</f>
        <v/>
      </c>
      <c r="L511" s="51" t="n"/>
      <c r="M511" s="51" t="n"/>
      <c r="N511" s="50">
        <f>IF(ISNUMBER($F511),($F511-IF(ISNUMBER($AM511),$AM511,0))*(1-IF(ISNUMBER($J511),$J511,0)),"")</f>
        <v/>
      </c>
      <c r="O511" s="34" t="inlineStr">
        <is>
          <t>Happiness</t>
        </is>
      </c>
      <c r="P511" s="48" t="n">
        <v>15</v>
      </c>
      <c r="Q511" s="48" t="n">
        <v>10</v>
      </c>
      <c r="R511" s="34" t="inlineStr">
        <is>
          <t>Not listed</t>
        </is>
      </c>
      <c r="S511" s="48" t="n">
        <v>10</v>
      </c>
      <c r="T511" s="48" t="n">
        <v>50</v>
      </c>
      <c r="U511" s="34" t="inlineStr">
        <is>
          <t>Naturally fermented</t>
        </is>
      </c>
      <c r="V511" s="34" t="inlineStr">
        <is>
          <t>Organic raw kombucha, probiotics, gut health</t>
        </is>
      </c>
      <c r="W511" s="51" t="n"/>
      <c r="X511" s="51" t="n"/>
      <c r="Y511" s="51" t="n"/>
      <c r="Z511" s="51" t="n"/>
      <c r="AA511" s="34" t="inlineStr">
        <is>
          <t>Medium</t>
        </is>
      </c>
      <c r="AB511" s="34" t="inlineStr">
        <is>
          <t>Premium organic kombucha</t>
        </is>
      </c>
      <c r="AC511" s="34" t="inlineStr">
        <is>
          <t>Organic raw kombucha with botanicals</t>
        </is>
      </c>
      <c r="AD511" s="34" t="inlineStr">
        <is>
          <t>Organic raw kombucha taste.</t>
        </is>
      </c>
      <c r="AE511" s="51" t="n"/>
      <c r="AF511" s="53">
        <f>IF(AND(ISNUMBER($P511),ISNUMBER($AL511),$AL511&lt;&gt;0),ROUND($P511/$AL511*100,1),"")</f>
        <v/>
      </c>
      <c r="AG511" s="54">
        <f>IF(AND(ISNUMBER($S511),ISNUMBER($AL511),$AL511&lt;&gt;0),ROUND($S511/$AL511*100,2),"")</f>
        <v/>
      </c>
      <c r="AH511" s="53">
        <f>IF(AND(ISNUMBER($Q511),ISNUMBER($AL511),$AL511&lt;&gt;0),ROUND($Q511/$AL511*100,1),"")</f>
        <v/>
      </c>
      <c r="AI511" s="48">
        <f>IF(ISNUMBER($S511),IF($S511&lt;=1,"Yes","No"),"n/a")</f>
        <v/>
      </c>
      <c r="AJ511" s="48">
        <f>IF(ISNUMBER($S511),ROUND(MAX(0,MIN(100,100-$S511*2.5-IF(ISNUMBER($T511),$T511,0)*0.12+IF($S511&lt;=1,12,0))),0),"")</f>
        <v/>
      </c>
      <c r="AK511" s="48">
        <f>IF(ISNUMBER($Q511),IF($Q511&gt;=100,20,IF($Q511&gt;=30,10,0)),0)+IF(ISNUMBER($R511),IF($R511&gt;=100,20,0),0)+IF(ISNUMBER($P511),IF($P511&gt;=150,20,IF($P511&gt;=50,12,5)),0)+IF(ISNUMBER($S511),IF($S511&lt;=1,15,0),0)</f>
        <v/>
      </c>
      <c r="AL511" s="48" t="n">
        <v>414</v>
      </c>
      <c r="AM511" s="49" t="n"/>
      <c r="AN511" s="48">
        <f>IF(AND(ISNUMBER($P511),ISNUMBER($AL511),$AL511&lt;&gt;0),IF(OR($P511&gt;180,$P511/$AL511*1000&gt;400),"Over ceiling, confirm SKU","Within"),"n/a")</f>
        <v/>
      </c>
      <c r="AO511" s="51" t="n"/>
      <c r="AP511" s="51" t="n"/>
      <c r="AQ511" s="51" t="n"/>
      <c r="AR511" s="34" t="inlineStr">
        <is>
          <t>Recalled, batch confirmed, to confirm</t>
        </is>
      </c>
      <c r="AS511" s="34" t="inlineStr">
        <is>
          <t>BLANK -&gt; requires live Amazon.ca capture</t>
        </is>
      </c>
      <c r="AT511" s="34" t="inlineStr">
        <is>
          <t>Unverified commercial data</t>
        </is>
      </c>
    </row>
    <row r="512" ht="28" customHeight="1">
      <c r="A512" s="34" t="inlineStr">
        <is>
          <t>Brew Dr</t>
        </is>
      </c>
      <c r="B512" s="34" t="inlineStr">
        <is>
          <t>Brew Dr Kombucha | Ginger Turmeric | single 414mL</t>
        </is>
      </c>
      <c r="C512" s="34" t="inlineStr">
        <is>
          <t>3) Functional beverage (still/sparkling)</t>
        </is>
      </c>
      <c r="D512" s="34" t="inlineStr">
        <is>
          <t>414 mL bottle</t>
        </is>
      </c>
      <c r="E512" s="48" t="n">
        <v>1</v>
      </c>
      <c r="F512" s="49" t="n"/>
      <c r="G512" s="50">
        <f>IF(AND(ISNUMBER($F512),ISNUMBER($E512),$E512&lt;&gt;0),$F512/$E512,"")</f>
        <v/>
      </c>
      <c r="H512" s="50">
        <f>IF(AND(ISNUMBER($F512),ISNUMBER($AL512),ISNUMBER($E512),($AL512*$E512)&lt;&gt;0),$F512/($AL512*$E512)*100,"")</f>
        <v/>
      </c>
      <c r="I512" s="51" t="n"/>
      <c r="J512" s="52" t="n"/>
      <c r="K512" s="50">
        <f>IF(AND(ISNUMBER($F512),ISNUMBER($J512)),$F512*(1-$J512),"")</f>
        <v/>
      </c>
      <c r="L512" s="51" t="n"/>
      <c r="M512" s="51" t="n"/>
      <c r="N512" s="50">
        <f>IF(ISNUMBER($F512),($F512-IF(ISNUMBER($AM512),$AM512,0))*(1-IF(ISNUMBER($J512),$J512,0)),"")</f>
        <v/>
      </c>
      <c r="O512" s="34" t="inlineStr">
        <is>
          <t>Ginger Turmeric</t>
        </is>
      </c>
      <c r="P512" s="48" t="n">
        <v>15</v>
      </c>
      <c r="Q512" s="48" t="n">
        <v>10</v>
      </c>
      <c r="R512" s="34" t="inlineStr">
        <is>
          <t>Not listed</t>
        </is>
      </c>
      <c r="S512" s="48" t="n">
        <v>10</v>
      </c>
      <c r="T512" s="48" t="n">
        <v>50</v>
      </c>
      <c r="U512" s="34" t="inlineStr">
        <is>
          <t>Naturally fermented</t>
        </is>
      </c>
      <c r="V512" s="34" t="inlineStr">
        <is>
          <t>Organic raw kombucha, probiotics, gut health</t>
        </is>
      </c>
      <c r="W512" s="51" t="n"/>
      <c r="X512" s="51" t="n"/>
      <c r="Y512" s="51" t="n"/>
      <c r="Z512" s="51" t="n"/>
      <c r="AA512" s="34" t="inlineStr">
        <is>
          <t>Medium</t>
        </is>
      </c>
      <c r="AB512" s="34" t="inlineStr">
        <is>
          <t>Premium organic kombucha</t>
        </is>
      </c>
      <c r="AC512" s="34" t="inlineStr">
        <is>
          <t>Organic raw kombucha with botanicals</t>
        </is>
      </c>
      <c r="AD512" s="34" t="inlineStr">
        <is>
          <t>Organic raw kombucha taste.</t>
        </is>
      </c>
      <c r="AE512" s="51" t="n"/>
      <c r="AF512" s="53">
        <f>IF(AND(ISNUMBER($P512),ISNUMBER($AL512),$AL512&lt;&gt;0),ROUND($P512/$AL512*100,1),"")</f>
        <v/>
      </c>
      <c r="AG512" s="54">
        <f>IF(AND(ISNUMBER($S512),ISNUMBER($AL512),$AL512&lt;&gt;0),ROUND($S512/$AL512*100,2),"")</f>
        <v/>
      </c>
      <c r="AH512" s="53">
        <f>IF(AND(ISNUMBER($Q512),ISNUMBER($AL512),$AL512&lt;&gt;0),ROUND($Q512/$AL512*100,1),"")</f>
        <v/>
      </c>
      <c r="AI512" s="48">
        <f>IF(ISNUMBER($S512),IF($S512&lt;=1,"Yes","No"),"n/a")</f>
        <v/>
      </c>
      <c r="AJ512" s="48">
        <f>IF(ISNUMBER($S512),ROUND(MAX(0,MIN(100,100-$S512*2.5-IF(ISNUMBER($T512),$T512,0)*0.12+IF($S512&lt;=1,12,0))),0),"")</f>
        <v/>
      </c>
      <c r="AK512" s="48">
        <f>IF(ISNUMBER($Q512),IF($Q512&gt;=100,20,IF($Q512&gt;=30,10,0)),0)+IF(ISNUMBER($R512),IF($R512&gt;=100,20,0),0)+IF(ISNUMBER($P512),IF($P512&gt;=150,20,IF($P512&gt;=50,12,5)),0)+IF(ISNUMBER($S512),IF($S512&lt;=1,15,0),0)</f>
        <v/>
      </c>
      <c r="AL512" s="48" t="n">
        <v>414</v>
      </c>
      <c r="AM512" s="49" t="n"/>
      <c r="AN512" s="48">
        <f>IF(AND(ISNUMBER($P512),ISNUMBER($AL512),$AL512&lt;&gt;0),IF(OR($P512&gt;180,$P512/$AL512*1000&gt;400),"Over ceiling, confirm SKU","Within"),"n/a")</f>
        <v/>
      </c>
      <c r="AO512" s="51" t="n"/>
      <c r="AP512" s="51" t="n"/>
      <c r="AQ512" s="51" t="n"/>
      <c r="AR512" s="34" t="inlineStr">
        <is>
          <t>Recalled, batch confirmed, to confirm</t>
        </is>
      </c>
      <c r="AS512" s="34" t="inlineStr">
        <is>
          <t>BLANK -&gt; requires live Amazon.ca capture</t>
        </is>
      </c>
      <c r="AT512" s="34" t="inlineStr">
        <is>
          <t>Unverified commercial data</t>
        </is>
      </c>
    </row>
    <row r="513" ht="28" customHeight="1">
      <c r="A513" s="34" t="inlineStr">
        <is>
          <t>Brew Dr</t>
        </is>
      </c>
      <c r="B513" s="34" t="inlineStr">
        <is>
          <t>Brew Dr Kombucha | Ginger Turmeric | 8 pack 414mL</t>
        </is>
      </c>
      <c r="C513" s="34" t="inlineStr">
        <is>
          <t>3) Functional beverage (still/sparkling)</t>
        </is>
      </c>
      <c r="D513" s="34" t="inlineStr">
        <is>
          <t>414 mL bottle</t>
        </is>
      </c>
      <c r="E513" s="48" t="n">
        <v>8</v>
      </c>
      <c r="F513" s="49" t="n"/>
      <c r="G513" s="50">
        <f>IF(AND(ISNUMBER($F513),ISNUMBER($E513),$E513&lt;&gt;0),$F513/$E513,"")</f>
        <v/>
      </c>
      <c r="H513" s="50">
        <f>IF(AND(ISNUMBER($F513),ISNUMBER($AL513),ISNUMBER($E513),($AL513*$E513)&lt;&gt;0),$F513/($AL513*$E513)*100,"")</f>
        <v/>
      </c>
      <c r="I513" s="51" t="n"/>
      <c r="J513" s="52" t="n"/>
      <c r="K513" s="50">
        <f>IF(AND(ISNUMBER($F513),ISNUMBER($J513)),$F513*(1-$J513),"")</f>
        <v/>
      </c>
      <c r="L513" s="51" t="n"/>
      <c r="M513" s="51" t="n"/>
      <c r="N513" s="50">
        <f>IF(ISNUMBER($F513),($F513-IF(ISNUMBER($AM513),$AM513,0))*(1-IF(ISNUMBER($J513),$J513,0)),"")</f>
        <v/>
      </c>
      <c r="O513" s="34" t="inlineStr">
        <is>
          <t>Ginger Turmeric</t>
        </is>
      </c>
      <c r="P513" s="48" t="n">
        <v>15</v>
      </c>
      <c r="Q513" s="48" t="n">
        <v>10</v>
      </c>
      <c r="R513" s="34" t="inlineStr">
        <is>
          <t>Not listed</t>
        </is>
      </c>
      <c r="S513" s="48" t="n">
        <v>10</v>
      </c>
      <c r="T513" s="48" t="n">
        <v>50</v>
      </c>
      <c r="U513" s="34" t="inlineStr">
        <is>
          <t>Naturally fermented</t>
        </is>
      </c>
      <c r="V513" s="34" t="inlineStr">
        <is>
          <t>Organic raw kombucha, probiotics, gut health</t>
        </is>
      </c>
      <c r="W513" s="51" t="n"/>
      <c r="X513" s="51" t="n"/>
      <c r="Y513" s="51" t="n"/>
      <c r="Z513" s="51" t="n"/>
      <c r="AA513" s="34" t="inlineStr">
        <is>
          <t>Medium</t>
        </is>
      </c>
      <c r="AB513" s="34" t="inlineStr">
        <is>
          <t>Premium organic kombucha</t>
        </is>
      </c>
      <c r="AC513" s="34" t="inlineStr">
        <is>
          <t>Organic raw kombucha with botanicals</t>
        </is>
      </c>
      <c r="AD513" s="34" t="inlineStr">
        <is>
          <t>Organic raw kombucha taste.</t>
        </is>
      </c>
      <c r="AE513" s="51" t="n"/>
      <c r="AF513" s="53">
        <f>IF(AND(ISNUMBER($P513),ISNUMBER($AL513),$AL513&lt;&gt;0),ROUND($P513/$AL513*100,1),"")</f>
        <v/>
      </c>
      <c r="AG513" s="54">
        <f>IF(AND(ISNUMBER($S513),ISNUMBER($AL513),$AL513&lt;&gt;0),ROUND($S513/$AL513*100,2),"")</f>
        <v/>
      </c>
      <c r="AH513" s="53">
        <f>IF(AND(ISNUMBER($Q513),ISNUMBER($AL513),$AL513&lt;&gt;0),ROUND($Q513/$AL513*100,1),"")</f>
        <v/>
      </c>
      <c r="AI513" s="48">
        <f>IF(ISNUMBER($S513),IF($S513&lt;=1,"Yes","No"),"n/a")</f>
        <v/>
      </c>
      <c r="AJ513" s="48">
        <f>IF(ISNUMBER($S513),ROUND(MAX(0,MIN(100,100-$S513*2.5-IF(ISNUMBER($T513),$T513,0)*0.12+IF($S513&lt;=1,12,0))),0),"")</f>
        <v/>
      </c>
      <c r="AK513" s="48">
        <f>IF(ISNUMBER($Q513),IF($Q513&gt;=100,20,IF($Q513&gt;=30,10,0)),0)+IF(ISNUMBER($R513),IF($R513&gt;=100,20,0),0)+IF(ISNUMBER($P513),IF($P513&gt;=150,20,IF($P513&gt;=50,12,5)),0)+IF(ISNUMBER($S513),IF($S513&lt;=1,15,0),0)</f>
        <v/>
      </c>
      <c r="AL513" s="48" t="n">
        <v>414</v>
      </c>
      <c r="AM513" s="49" t="n"/>
      <c r="AN513" s="48">
        <f>IF(AND(ISNUMBER($P513),ISNUMBER($AL513),$AL513&lt;&gt;0),IF(OR($P513&gt;180,$P513/$AL513*1000&gt;400),"Over ceiling, confirm SKU","Within"),"n/a")</f>
        <v/>
      </c>
      <c r="AO513" s="51" t="n"/>
      <c r="AP513" s="51" t="n"/>
      <c r="AQ513" s="51" t="n"/>
      <c r="AR513" s="34" t="inlineStr">
        <is>
          <t>Recalled, batch confirmed, to confirm</t>
        </is>
      </c>
      <c r="AS513" s="34" t="inlineStr">
        <is>
          <t>BLANK -&gt; requires live Amazon.ca capture</t>
        </is>
      </c>
      <c r="AT513" s="34" t="inlineStr">
        <is>
          <t>Unverified commercial data</t>
        </is>
      </c>
    </row>
    <row r="514" ht="28" customHeight="1">
      <c r="A514" s="34" t="inlineStr">
        <is>
          <t>Brew Dr</t>
        </is>
      </c>
      <c r="B514" s="34" t="inlineStr">
        <is>
          <t>Brew Dr Kombucha | Ginger Turmeric | 12 pack 414mL</t>
        </is>
      </c>
      <c r="C514" s="34" t="inlineStr">
        <is>
          <t>3) Functional beverage (still/sparkling)</t>
        </is>
      </c>
      <c r="D514" s="34" t="inlineStr">
        <is>
          <t>414 mL bottle</t>
        </is>
      </c>
      <c r="E514" s="48" t="n">
        <v>12</v>
      </c>
      <c r="F514" s="49" t="n"/>
      <c r="G514" s="50">
        <f>IF(AND(ISNUMBER($F514),ISNUMBER($E514),$E514&lt;&gt;0),$F514/$E514,"")</f>
        <v/>
      </c>
      <c r="H514" s="50">
        <f>IF(AND(ISNUMBER($F514),ISNUMBER($AL514),ISNUMBER($E514),($AL514*$E514)&lt;&gt;0),$F514/($AL514*$E514)*100,"")</f>
        <v/>
      </c>
      <c r="I514" s="51" t="n"/>
      <c r="J514" s="52" t="n"/>
      <c r="K514" s="50">
        <f>IF(AND(ISNUMBER($F514),ISNUMBER($J514)),$F514*(1-$J514),"")</f>
        <v/>
      </c>
      <c r="L514" s="51" t="n"/>
      <c r="M514" s="51" t="n"/>
      <c r="N514" s="50">
        <f>IF(ISNUMBER($F514),($F514-IF(ISNUMBER($AM514),$AM514,0))*(1-IF(ISNUMBER($J514),$J514,0)),"")</f>
        <v/>
      </c>
      <c r="O514" s="34" t="inlineStr">
        <is>
          <t>Ginger Turmeric</t>
        </is>
      </c>
      <c r="P514" s="48" t="n">
        <v>15</v>
      </c>
      <c r="Q514" s="48" t="n">
        <v>10</v>
      </c>
      <c r="R514" s="34" t="inlineStr">
        <is>
          <t>Not listed</t>
        </is>
      </c>
      <c r="S514" s="48" t="n">
        <v>10</v>
      </c>
      <c r="T514" s="48" t="n">
        <v>50</v>
      </c>
      <c r="U514" s="34" t="inlineStr">
        <is>
          <t>Naturally fermented</t>
        </is>
      </c>
      <c r="V514" s="34" t="inlineStr">
        <is>
          <t>Organic raw kombucha, probiotics, gut health</t>
        </is>
      </c>
      <c r="W514" s="51" t="n"/>
      <c r="X514" s="51" t="n"/>
      <c r="Y514" s="51" t="n"/>
      <c r="Z514" s="51" t="n"/>
      <c r="AA514" s="34" t="inlineStr">
        <is>
          <t>Medium</t>
        </is>
      </c>
      <c r="AB514" s="34" t="inlineStr">
        <is>
          <t>Premium organic kombucha</t>
        </is>
      </c>
      <c r="AC514" s="34" t="inlineStr">
        <is>
          <t>Organic raw kombucha with botanicals</t>
        </is>
      </c>
      <c r="AD514" s="34" t="inlineStr">
        <is>
          <t>Organic raw kombucha taste.</t>
        </is>
      </c>
      <c r="AE514" s="51" t="n"/>
      <c r="AF514" s="53">
        <f>IF(AND(ISNUMBER($P514),ISNUMBER($AL514),$AL514&lt;&gt;0),ROUND($P514/$AL514*100,1),"")</f>
        <v/>
      </c>
      <c r="AG514" s="54">
        <f>IF(AND(ISNUMBER($S514),ISNUMBER($AL514),$AL514&lt;&gt;0),ROUND($S514/$AL514*100,2),"")</f>
        <v/>
      </c>
      <c r="AH514" s="53">
        <f>IF(AND(ISNUMBER($Q514),ISNUMBER($AL514),$AL514&lt;&gt;0),ROUND($Q514/$AL514*100,1),"")</f>
        <v/>
      </c>
      <c r="AI514" s="48">
        <f>IF(ISNUMBER($S514),IF($S514&lt;=1,"Yes","No"),"n/a")</f>
        <v/>
      </c>
      <c r="AJ514" s="48">
        <f>IF(ISNUMBER($S514),ROUND(MAX(0,MIN(100,100-$S514*2.5-IF(ISNUMBER($T514),$T514,0)*0.12+IF($S514&lt;=1,12,0))),0),"")</f>
        <v/>
      </c>
      <c r="AK514" s="48">
        <f>IF(ISNUMBER($Q514),IF($Q514&gt;=100,20,IF($Q514&gt;=30,10,0)),0)+IF(ISNUMBER($R514),IF($R514&gt;=100,20,0),0)+IF(ISNUMBER($P514),IF($P514&gt;=150,20,IF($P514&gt;=50,12,5)),0)+IF(ISNUMBER($S514),IF($S514&lt;=1,15,0),0)</f>
        <v/>
      </c>
      <c r="AL514" s="48" t="n">
        <v>414</v>
      </c>
      <c r="AM514" s="49" t="n"/>
      <c r="AN514" s="48">
        <f>IF(AND(ISNUMBER($P514),ISNUMBER($AL514),$AL514&lt;&gt;0),IF(OR($P514&gt;180,$P514/$AL514*1000&gt;400),"Over ceiling, confirm SKU","Within"),"n/a")</f>
        <v/>
      </c>
      <c r="AO514" s="51" t="n"/>
      <c r="AP514" s="51" t="n"/>
      <c r="AQ514" s="51" t="n"/>
      <c r="AR514" s="34" t="inlineStr">
        <is>
          <t>Recalled, batch confirmed, to confirm</t>
        </is>
      </c>
      <c r="AS514" s="34" t="inlineStr">
        <is>
          <t>BLANK -&gt; requires live Amazon.ca capture</t>
        </is>
      </c>
      <c r="AT514" s="34" t="inlineStr">
        <is>
          <t>Unverified commercial data</t>
        </is>
      </c>
    </row>
    <row r="515" ht="28" customHeight="1">
      <c r="A515" s="34" t="inlineStr">
        <is>
          <t>Brew Dr</t>
        </is>
      </c>
      <c r="B515" s="34" t="inlineStr">
        <is>
          <t>Brew Dr Kombucha | Ginger Turmeric | 18 pack 414mL</t>
        </is>
      </c>
      <c r="C515" s="34" t="inlineStr">
        <is>
          <t>3) Functional beverage (still/sparkling)</t>
        </is>
      </c>
      <c r="D515" s="34" t="inlineStr">
        <is>
          <t>414 mL bottle</t>
        </is>
      </c>
      <c r="E515" s="48" t="n">
        <v>18</v>
      </c>
      <c r="F515" s="49" t="n"/>
      <c r="G515" s="50">
        <f>IF(AND(ISNUMBER($F515),ISNUMBER($E515),$E515&lt;&gt;0),$F515/$E515,"")</f>
        <v/>
      </c>
      <c r="H515" s="50">
        <f>IF(AND(ISNUMBER($F515),ISNUMBER($AL515),ISNUMBER($E515),($AL515*$E515)&lt;&gt;0),$F515/($AL515*$E515)*100,"")</f>
        <v/>
      </c>
      <c r="I515" s="51" t="n"/>
      <c r="J515" s="52" t="n"/>
      <c r="K515" s="50">
        <f>IF(AND(ISNUMBER($F515),ISNUMBER($J515)),$F515*(1-$J515),"")</f>
        <v/>
      </c>
      <c r="L515" s="51" t="n"/>
      <c r="M515" s="51" t="n"/>
      <c r="N515" s="50">
        <f>IF(ISNUMBER($F515),($F515-IF(ISNUMBER($AM515),$AM515,0))*(1-IF(ISNUMBER($J515),$J515,0)),"")</f>
        <v/>
      </c>
      <c r="O515" s="34" t="inlineStr">
        <is>
          <t>Ginger Turmeric</t>
        </is>
      </c>
      <c r="P515" s="48" t="n">
        <v>15</v>
      </c>
      <c r="Q515" s="48" t="n">
        <v>10</v>
      </c>
      <c r="R515" s="34" t="inlineStr">
        <is>
          <t>Not listed</t>
        </is>
      </c>
      <c r="S515" s="48" t="n">
        <v>10</v>
      </c>
      <c r="T515" s="48" t="n">
        <v>50</v>
      </c>
      <c r="U515" s="34" t="inlineStr">
        <is>
          <t>Naturally fermented</t>
        </is>
      </c>
      <c r="V515" s="34" t="inlineStr">
        <is>
          <t>Organic raw kombucha, probiotics, gut health</t>
        </is>
      </c>
      <c r="W515" s="51" t="n"/>
      <c r="X515" s="51" t="n"/>
      <c r="Y515" s="51" t="n"/>
      <c r="Z515" s="51" t="n"/>
      <c r="AA515" s="34" t="inlineStr">
        <is>
          <t>Medium</t>
        </is>
      </c>
      <c r="AB515" s="34" t="inlineStr">
        <is>
          <t>Premium organic kombucha</t>
        </is>
      </c>
      <c r="AC515" s="34" t="inlineStr">
        <is>
          <t>Organic raw kombucha with botanicals</t>
        </is>
      </c>
      <c r="AD515" s="34" t="inlineStr">
        <is>
          <t>Organic raw kombucha taste.</t>
        </is>
      </c>
      <c r="AE515" s="51" t="n"/>
      <c r="AF515" s="53">
        <f>IF(AND(ISNUMBER($P515),ISNUMBER($AL515),$AL515&lt;&gt;0),ROUND($P515/$AL515*100,1),"")</f>
        <v/>
      </c>
      <c r="AG515" s="54">
        <f>IF(AND(ISNUMBER($S515),ISNUMBER($AL515),$AL515&lt;&gt;0),ROUND($S515/$AL515*100,2),"")</f>
        <v/>
      </c>
      <c r="AH515" s="53">
        <f>IF(AND(ISNUMBER($Q515),ISNUMBER($AL515),$AL515&lt;&gt;0),ROUND($Q515/$AL515*100,1),"")</f>
        <v/>
      </c>
      <c r="AI515" s="48">
        <f>IF(ISNUMBER($S515),IF($S515&lt;=1,"Yes","No"),"n/a")</f>
        <v/>
      </c>
      <c r="AJ515" s="48">
        <f>IF(ISNUMBER($S515),ROUND(MAX(0,MIN(100,100-$S515*2.5-IF(ISNUMBER($T515),$T515,0)*0.12+IF($S515&lt;=1,12,0))),0),"")</f>
        <v/>
      </c>
      <c r="AK515" s="48">
        <f>IF(ISNUMBER($Q515),IF($Q515&gt;=100,20,IF($Q515&gt;=30,10,0)),0)+IF(ISNUMBER($R515),IF($R515&gt;=100,20,0),0)+IF(ISNUMBER($P515),IF($P515&gt;=150,20,IF($P515&gt;=50,12,5)),0)+IF(ISNUMBER($S515),IF($S515&lt;=1,15,0),0)</f>
        <v/>
      </c>
      <c r="AL515" s="48" t="n">
        <v>414</v>
      </c>
      <c r="AM515" s="49" t="n"/>
      <c r="AN515" s="48">
        <f>IF(AND(ISNUMBER($P515),ISNUMBER($AL515),$AL515&lt;&gt;0),IF(OR($P515&gt;180,$P515/$AL515*1000&gt;400),"Over ceiling, confirm SKU","Within"),"n/a")</f>
        <v/>
      </c>
      <c r="AO515" s="51" t="n"/>
      <c r="AP515" s="51" t="n"/>
      <c r="AQ515" s="51" t="n"/>
      <c r="AR515" s="34" t="inlineStr">
        <is>
          <t>Recalled, batch confirmed, to confirm</t>
        </is>
      </c>
      <c r="AS515" s="34" t="inlineStr">
        <is>
          <t>BLANK -&gt; requires live Amazon.ca capture</t>
        </is>
      </c>
      <c r="AT515" s="34" t="inlineStr">
        <is>
          <t>Unverified commercial data</t>
        </is>
      </c>
    </row>
    <row r="516" ht="28" customHeight="1">
      <c r="A516" s="34" t="inlineStr">
        <is>
          <t>Brew Dr</t>
        </is>
      </c>
      <c r="B516" s="34" t="inlineStr">
        <is>
          <t>Brew Dr Kombucha | Ginger Turmeric | 24 pack 414mL</t>
        </is>
      </c>
      <c r="C516" s="34" t="inlineStr">
        <is>
          <t>3) Functional beverage (still/sparkling)</t>
        </is>
      </c>
      <c r="D516" s="34" t="inlineStr">
        <is>
          <t>414 mL bottle</t>
        </is>
      </c>
      <c r="E516" s="48" t="n">
        <v>24</v>
      </c>
      <c r="F516" s="49" t="n"/>
      <c r="G516" s="50">
        <f>IF(AND(ISNUMBER($F516),ISNUMBER($E516),$E516&lt;&gt;0),$F516/$E516,"")</f>
        <v/>
      </c>
      <c r="H516" s="50">
        <f>IF(AND(ISNUMBER($F516),ISNUMBER($AL516),ISNUMBER($E516),($AL516*$E516)&lt;&gt;0),$F516/($AL516*$E516)*100,"")</f>
        <v/>
      </c>
      <c r="I516" s="51" t="n"/>
      <c r="J516" s="52" t="n"/>
      <c r="K516" s="50">
        <f>IF(AND(ISNUMBER($F516),ISNUMBER($J516)),$F516*(1-$J516),"")</f>
        <v/>
      </c>
      <c r="L516" s="51" t="n"/>
      <c r="M516" s="51" t="n"/>
      <c r="N516" s="50">
        <f>IF(ISNUMBER($F516),($F516-IF(ISNUMBER($AM516),$AM516,0))*(1-IF(ISNUMBER($J516),$J516,0)),"")</f>
        <v/>
      </c>
      <c r="O516" s="34" t="inlineStr">
        <is>
          <t>Ginger Turmeric</t>
        </is>
      </c>
      <c r="P516" s="48" t="n">
        <v>15</v>
      </c>
      <c r="Q516" s="48" t="n">
        <v>10</v>
      </c>
      <c r="R516" s="34" t="inlineStr">
        <is>
          <t>Not listed</t>
        </is>
      </c>
      <c r="S516" s="48" t="n">
        <v>10</v>
      </c>
      <c r="T516" s="48" t="n">
        <v>50</v>
      </c>
      <c r="U516" s="34" t="inlineStr">
        <is>
          <t>Naturally fermented</t>
        </is>
      </c>
      <c r="V516" s="34" t="inlineStr">
        <is>
          <t>Organic raw kombucha, probiotics, gut health</t>
        </is>
      </c>
      <c r="W516" s="51" t="n"/>
      <c r="X516" s="51" t="n"/>
      <c r="Y516" s="51" t="n"/>
      <c r="Z516" s="51" t="n"/>
      <c r="AA516" s="34" t="inlineStr">
        <is>
          <t>Medium</t>
        </is>
      </c>
      <c r="AB516" s="34" t="inlineStr">
        <is>
          <t>Premium organic kombucha</t>
        </is>
      </c>
      <c r="AC516" s="34" t="inlineStr">
        <is>
          <t>Organic raw kombucha with botanicals</t>
        </is>
      </c>
      <c r="AD516" s="34" t="inlineStr">
        <is>
          <t>Organic raw kombucha taste.</t>
        </is>
      </c>
      <c r="AE516" s="51" t="n"/>
      <c r="AF516" s="53">
        <f>IF(AND(ISNUMBER($P516),ISNUMBER($AL516),$AL516&lt;&gt;0),ROUND($P516/$AL516*100,1),"")</f>
        <v/>
      </c>
      <c r="AG516" s="54">
        <f>IF(AND(ISNUMBER($S516),ISNUMBER($AL516),$AL516&lt;&gt;0),ROUND($S516/$AL516*100,2),"")</f>
        <v/>
      </c>
      <c r="AH516" s="53">
        <f>IF(AND(ISNUMBER($Q516),ISNUMBER($AL516),$AL516&lt;&gt;0),ROUND($Q516/$AL516*100,1),"")</f>
        <v/>
      </c>
      <c r="AI516" s="48">
        <f>IF(ISNUMBER($S516),IF($S516&lt;=1,"Yes","No"),"n/a")</f>
        <v/>
      </c>
      <c r="AJ516" s="48">
        <f>IF(ISNUMBER($S516),ROUND(MAX(0,MIN(100,100-$S516*2.5-IF(ISNUMBER($T516),$T516,0)*0.12+IF($S516&lt;=1,12,0))),0),"")</f>
        <v/>
      </c>
      <c r="AK516" s="48">
        <f>IF(ISNUMBER($Q516),IF($Q516&gt;=100,20,IF($Q516&gt;=30,10,0)),0)+IF(ISNUMBER($R516),IF($R516&gt;=100,20,0),0)+IF(ISNUMBER($P516),IF($P516&gt;=150,20,IF($P516&gt;=50,12,5)),0)+IF(ISNUMBER($S516),IF($S516&lt;=1,15,0),0)</f>
        <v/>
      </c>
      <c r="AL516" s="48" t="n">
        <v>414</v>
      </c>
      <c r="AM516" s="49" t="n"/>
      <c r="AN516" s="48">
        <f>IF(AND(ISNUMBER($P516),ISNUMBER($AL516),$AL516&lt;&gt;0),IF(OR($P516&gt;180,$P516/$AL516*1000&gt;400),"Over ceiling, confirm SKU","Within"),"n/a")</f>
        <v/>
      </c>
      <c r="AO516" s="51" t="n"/>
      <c r="AP516" s="51" t="n"/>
      <c r="AQ516" s="51" t="n"/>
      <c r="AR516" s="34" t="inlineStr">
        <is>
          <t>Recalled, batch confirmed, to confirm</t>
        </is>
      </c>
      <c r="AS516" s="34" t="inlineStr">
        <is>
          <t>BLANK -&gt; requires live Amazon.ca capture</t>
        </is>
      </c>
      <c r="AT516" s="34" t="inlineStr">
        <is>
          <t>Unverified commercial data</t>
        </is>
      </c>
    </row>
    <row r="517" ht="28" customHeight="1">
      <c r="A517" s="34" t="inlineStr">
        <is>
          <t>Karma</t>
        </is>
      </c>
      <c r="B517" s="34" t="inlineStr">
        <is>
          <t>Karma Wellness Water | Berry Cherry | single 532mL</t>
        </is>
      </c>
      <c r="C517" s="34" t="inlineStr">
        <is>
          <t>3) Functional beverage (still/sparkling)</t>
        </is>
      </c>
      <c r="D517" s="34" t="inlineStr">
        <is>
          <t>532 mL bottle</t>
        </is>
      </c>
      <c r="E517" s="48" t="n">
        <v>1</v>
      </c>
      <c r="F517" s="49" t="n"/>
      <c r="G517" s="50">
        <f>IF(AND(ISNUMBER($F517),ISNUMBER($E517),$E517&lt;&gt;0),$F517/$E517,"")</f>
        <v/>
      </c>
      <c r="H517" s="50">
        <f>IF(AND(ISNUMBER($F517),ISNUMBER($AL517),ISNUMBER($E517),($AL517*$E517)&lt;&gt;0),$F517/($AL517*$E517)*100,"")</f>
        <v/>
      </c>
      <c r="I517" s="51" t="n"/>
      <c r="J517" s="52" t="n"/>
      <c r="K517" s="50">
        <f>IF(AND(ISNUMBER($F517),ISNUMBER($J517)),$F517*(1-$J517),"")</f>
        <v/>
      </c>
      <c r="L517" s="51" t="n"/>
      <c r="M517" s="51" t="n"/>
      <c r="N517" s="50">
        <f>IF(ISNUMBER($F517),($F517-IF(ISNUMBER($AM517),$AM517,0))*(1-IF(ISNUMBER($J517),$J517,0)),"")</f>
        <v/>
      </c>
      <c r="O517" s="34" t="inlineStr">
        <is>
          <t>Berry Cherry</t>
        </is>
      </c>
      <c r="P517" s="48" t="n">
        <v>0</v>
      </c>
      <c r="Q517" s="48" t="n">
        <v>10</v>
      </c>
      <c r="R517" s="34" t="inlineStr">
        <is>
          <t>Not listed</t>
        </is>
      </c>
      <c r="S517" s="48" t="n">
        <v>10</v>
      </c>
      <c r="T517" s="48" t="n">
        <v>40</v>
      </c>
      <c r="U517" s="34" t="inlineStr">
        <is>
          <t>Cane sugar + stevia</t>
        </is>
      </c>
      <c r="V517" s="34" t="inlineStr">
        <is>
          <t>Push cap fresh vitamins, antioxidants, function by flavour</t>
        </is>
      </c>
      <c r="W517" s="51" t="n"/>
      <c r="X517" s="51" t="n"/>
      <c r="Y517" s="51" t="n"/>
      <c r="Z517" s="51" t="n"/>
      <c r="AA517" s="34" t="inlineStr">
        <is>
          <t>Low</t>
        </is>
      </c>
      <c r="AB517" s="34" t="inlineStr">
        <is>
          <t>Niche push cap vitamin water</t>
        </is>
      </c>
      <c r="AC517" s="34" t="inlineStr">
        <is>
          <t>Fresh mixed vitamins via push cap</t>
        </is>
      </c>
      <c r="AD517" s="34" t="inlineStr">
        <is>
          <t>Vitamins mixed fresh at opening.</t>
        </is>
      </c>
      <c r="AE517" s="51" t="n"/>
      <c r="AF517" s="53">
        <f>IF(AND(ISNUMBER($P517),ISNUMBER($AL517),$AL517&lt;&gt;0),ROUND($P517/$AL517*100,1),"")</f>
        <v/>
      </c>
      <c r="AG517" s="54">
        <f>IF(AND(ISNUMBER($S517),ISNUMBER($AL517),$AL517&lt;&gt;0),ROUND($S517/$AL517*100,2),"")</f>
        <v/>
      </c>
      <c r="AH517" s="53">
        <f>IF(AND(ISNUMBER($Q517),ISNUMBER($AL517),$AL517&lt;&gt;0),ROUND($Q517/$AL517*100,1),"")</f>
        <v/>
      </c>
      <c r="AI517" s="48">
        <f>IF(ISNUMBER($S517),IF($S517&lt;=1,"Yes","No"),"n/a")</f>
        <v/>
      </c>
      <c r="AJ517" s="48">
        <f>IF(ISNUMBER($S517),ROUND(MAX(0,MIN(100,100-$S517*2.5-IF(ISNUMBER($T517),$T517,0)*0.12+IF($S517&lt;=1,12,0))),0),"")</f>
        <v/>
      </c>
      <c r="AK517" s="48">
        <f>IF(ISNUMBER($Q517),IF($Q517&gt;=100,20,IF($Q517&gt;=30,10,0)),0)+IF(ISNUMBER($R517),IF($R517&gt;=100,20,0),0)+IF(ISNUMBER($P517),IF($P517&gt;=150,20,IF($P517&gt;=50,12,5)),0)+IF(ISNUMBER($S517),IF($S517&lt;=1,15,0),0)</f>
        <v/>
      </c>
      <c r="AL517" s="48" t="n">
        <v>532</v>
      </c>
      <c r="AM517" s="49" t="n"/>
      <c r="AN517" s="48">
        <f>IF(AND(ISNUMBER($P517),ISNUMBER($AL517),$AL517&lt;&gt;0),IF(OR($P517&gt;180,$P517/$AL517*1000&gt;400),"Over ceiling, confirm SKU","Within"),"n/a")</f>
        <v/>
      </c>
      <c r="AO517" s="51" t="n"/>
      <c r="AP517" s="51" t="n"/>
      <c r="AQ517" s="51" t="n"/>
      <c r="AR517" s="34" t="inlineStr">
        <is>
          <t>Recalled, batch confirmed, to confirm</t>
        </is>
      </c>
      <c r="AS517" s="34" t="inlineStr">
        <is>
          <t>BLANK -&gt; requires live Amazon.ca capture</t>
        </is>
      </c>
      <c r="AT517" s="34" t="inlineStr">
        <is>
          <t>Unverified commercial data</t>
        </is>
      </c>
    </row>
    <row r="518" ht="28" customHeight="1">
      <c r="A518" s="34" t="inlineStr">
        <is>
          <t>Karma</t>
        </is>
      </c>
      <c r="B518" s="34" t="inlineStr">
        <is>
          <t>Karma Wellness Water | Berry Cherry | 8 pack 532mL</t>
        </is>
      </c>
      <c r="C518" s="34" t="inlineStr">
        <is>
          <t>3) Functional beverage (still/sparkling)</t>
        </is>
      </c>
      <c r="D518" s="34" t="inlineStr">
        <is>
          <t>532 mL bottle</t>
        </is>
      </c>
      <c r="E518" s="48" t="n">
        <v>8</v>
      </c>
      <c r="F518" s="49" t="n"/>
      <c r="G518" s="50">
        <f>IF(AND(ISNUMBER($F518),ISNUMBER($E518),$E518&lt;&gt;0),$F518/$E518,"")</f>
        <v/>
      </c>
      <c r="H518" s="50">
        <f>IF(AND(ISNUMBER($F518),ISNUMBER($AL518),ISNUMBER($E518),($AL518*$E518)&lt;&gt;0),$F518/($AL518*$E518)*100,"")</f>
        <v/>
      </c>
      <c r="I518" s="51" t="n"/>
      <c r="J518" s="52" t="n"/>
      <c r="K518" s="50">
        <f>IF(AND(ISNUMBER($F518),ISNUMBER($J518)),$F518*(1-$J518),"")</f>
        <v/>
      </c>
      <c r="L518" s="51" t="n"/>
      <c r="M518" s="51" t="n"/>
      <c r="N518" s="50">
        <f>IF(ISNUMBER($F518),($F518-IF(ISNUMBER($AM518),$AM518,0))*(1-IF(ISNUMBER($J518),$J518,0)),"")</f>
        <v/>
      </c>
      <c r="O518" s="34" t="inlineStr">
        <is>
          <t>Berry Cherry</t>
        </is>
      </c>
      <c r="P518" s="48" t="n">
        <v>0</v>
      </c>
      <c r="Q518" s="48" t="n">
        <v>10</v>
      </c>
      <c r="R518" s="34" t="inlineStr">
        <is>
          <t>Not listed</t>
        </is>
      </c>
      <c r="S518" s="48" t="n">
        <v>10</v>
      </c>
      <c r="T518" s="48" t="n">
        <v>40</v>
      </c>
      <c r="U518" s="34" t="inlineStr">
        <is>
          <t>Cane sugar + stevia</t>
        </is>
      </c>
      <c r="V518" s="34" t="inlineStr">
        <is>
          <t>Push cap fresh vitamins, antioxidants, function by flavour</t>
        </is>
      </c>
      <c r="W518" s="51" t="n"/>
      <c r="X518" s="51" t="n"/>
      <c r="Y518" s="51" t="n"/>
      <c r="Z518" s="51" t="n"/>
      <c r="AA518" s="34" t="inlineStr">
        <is>
          <t>Low</t>
        </is>
      </c>
      <c r="AB518" s="34" t="inlineStr">
        <is>
          <t>Niche push cap vitamin water</t>
        </is>
      </c>
      <c r="AC518" s="34" t="inlineStr">
        <is>
          <t>Fresh mixed vitamins via push cap</t>
        </is>
      </c>
      <c r="AD518" s="34" t="inlineStr">
        <is>
          <t>Vitamins mixed fresh at opening.</t>
        </is>
      </c>
      <c r="AE518" s="51" t="n"/>
      <c r="AF518" s="53">
        <f>IF(AND(ISNUMBER($P518),ISNUMBER($AL518),$AL518&lt;&gt;0),ROUND($P518/$AL518*100,1),"")</f>
        <v/>
      </c>
      <c r="AG518" s="54">
        <f>IF(AND(ISNUMBER($S518),ISNUMBER($AL518),$AL518&lt;&gt;0),ROUND($S518/$AL518*100,2),"")</f>
        <v/>
      </c>
      <c r="AH518" s="53">
        <f>IF(AND(ISNUMBER($Q518),ISNUMBER($AL518),$AL518&lt;&gt;0),ROUND($Q518/$AL518*100,1),"")</f>
        <v/>
      </c>
      <c r="AI518" s="48">
        <f>IF(ISNUMBER($S518),IF($S518&lt;=1,"Yes","No"),"n/a")</f>
        <v/>
      </c>
      <c r="AJ518" s="48">
        <f>IF(ISNUMBER($S518),ROUND(MAX(0,MIN(100,100-$S518*2.5-IF(ISNUMBER($T518),$T518,0)*0.12+IF($S518&lt;=1,12,0))),0),"")</f>
        <v/>
      </c>
      <c r="AK518" s="48">
        <f>IF(ISNUMBER($Q518),IF($Q518&gt;=100,20,IF($Q518&gt;=30,10,0)),0)+IF(ISNUMBER($R518),IF($R518&gt;=100,20,0),0)+IF(ISNUMBER($P518),IF($P518&gt;=150,20,IF($P518&gt;=50,12,5)),0)+IF(ISNUMBER($S518),IF($S518&lt;=1,15,0),0)</f>
        <v/>
      </c>
      <c r="AL518" s="48" t="n">
        <v>532</v>
      </c>
      <c r="AM518" s="49" t="n"/>
      <c r="AN518" s="48">
        <f>IF(AND(ISNUMBER($P518),ISNUMBER($AL518),$AL518&lt;&gt;0),IF(OR($P518&gt;180,$P518/$AL518*1000&gt;400),"Over ceiling, confirm SKU","Within"),"n/a")</f>
        <v/>
      </c>
      <c r="AO518" s="51" t="n"/>
      <c r="AP518" s="51" t="n"/>
      <c r="AQ518" s="51" t="n"/>
      <c r="AR518" s="34" t="inlineStr">
        <is>
          <t>Recalled, batch confirmed, to confirm</t>
        </is>
      </c>
      <c r="AS518" s="34" t="inlineStr">
        <is>
          <t>BLANK -&gt; requires live Amazon.ca capture</t>
        </is>
      </c>
      <c r="AT518" s="34" t="inlineStr">
        <is>
          <t>Unverified commercial data</t>
        </is>
      </c>
    </row>
    <row r="519" ht="28" customHeight="1">
      <c r="A519" s="34" t="inlineStr">
        <is>
          <t>Karma</t>
        </is>
      </c>
      <c r="B519" s="34" t="inlineStr">
        <is>
          <t>Karma Wellness Water | Berry Cherry | 12 pack 532mL</t>
        </is>
      </c>
      <c r="C519" s="34" t="inlineStr">
        <is>
          <t>3) Functional beverage (still/sparkling)</t>
        </is>
      </c>
      <c r="D519" s="34" t="inlineStr">
        <is>
          <t>532 mL bottle</t>
        </is>
      </c>
      <c r="E519" s="48" t="n">
        <v>12</v>
      </c>
      <c r="F519" s="49" t="n"/>
      <c r="G519" s="50">
        <f>IF(AND(ISNUMBER($F519),ISNUMBER($E519),$E519&lt;&gt;0),$F519/$E519,"")</f>
        <v/>
      </c>
      <c r="H519" s="50">
        <f>IF(AND(ISNUMBER($F519),ISNUMBER($AL519),ISNUMBER($E519),($AL519*$E519)&lt;&gt;0),$F519/($AL519*$E519)*100,"")</f>
        <v/>
      </c>
      <c r="I519" s="51" t="n"/>
      <c r="J519" s="52" t="n"/>
      <c r="K519" s="50">
        <f>IF(AND(ISNUMBER($F519),ISNUMBER($J519)),$F519*(1-$J519),"")</f>
        <v/>
      </c>
      <c r="L519" s="51" t="n"/>
      <c r="M519" s="51" t="n"/>
      <c r="N519" s="50">
        <f>IF(ISNUMBER($F519),($F519-IF(ISNUMBER($AM519),$AM519,0))*(1-IF(ISNUMBER($J519),$J519,0)),"")</f>
        <v/>
      </c>
      <c r="O519" s="34" t="inlineStr">
        <is>
          <t>Berry Cherry</t>
        </is>
      </c>
      <c r="P519" s="48" t="n">
        <v>0</v>
      </c>
      <c r="Q519" s="48" t="n">
        <v>10</v>
      </c>
      <c r="R519" s="34" t="inlineStr">
        <is>
          <t>Not listed</t>
        </is>
      </c>
      <c r="S519" s="48" t="n">
        <v>10</v>
      </c>
      <c r="T519" s="48" t="n">
        <v>40</v>
      </c>
      <c r="U519" s="34" t="inlineStr">
        <is>
          <t>Cane sugar + stevia</t>
        </is>
      </c>
      <c r="V519" s="34" t="inlineStr">
        <is>
          <t>Push cap fresh vitamins, antioxidants, function by flavour</t>
        </is>
      </c>
      <c r="W519" s="51" t="n"/>
      <c r="X519" s="51" t="n"/>
      <c r="Y519" s="51" t="n"/>
      <c r="Z519" s="51" t="n"/>
      <c r="AA519" s="34" t="inlineStr">
        <is>
          <t>Low</t>
        </is>
      </c>
      <c r="AB519" s="34" t="inlineStr">
        <is>
          <t>Niche push cap vitamin water</t>
        </is>
      </c>
      <c r="AC519" s="34" t="inlineStr">
        <is>
          <t>Fresh mixed vitamins via push cap</t>
        </is>
      </c>
      <c r="AD519" s="34" t="inlineStr">
        <is>
          <t>Vitamins mixed fresh at opening.</t>
        </is>
      </c>
      <c r="AE519" s="51" t="n"/>
      <c r="AF519" s="53">
        <f>IF(AND(ISNUMBER($P519),ISNUMBER($AL519),$AL519&lt;&gt;0),ROUND($P519/$AL519*100,1),"")</f>
        <v/>
      </c>
      <c r="AG519" s="54">
        <f>IF(AND(ISNUMBER($S519),ISNUMBER($AL519),$AL519&lt;&gt;0),ROUND($S519/$AL519*100,2),"")</f>
        <v/>
      </c>
      <c r="AH519" s="53">
        <f>IF(AND(ISNUMBER($Q519),ISNUMBER($AL519),$AL519&lt;&gt;0),ROUND($Q519/$AL519*100,1),"")</f>
        <v/>
      </c>
      <c r="AI519" s="48">
        <f>IF(ISNUMBER($S519),IF($S519&lt;=1,"Yes","No"),"n/a")</f>
        <v/>
      </c>
      <c r="AJ519" s="48">
        <f>IF(ISNUMBER($S519),ROUND(MAX(0,MIN(100,100-$S519*2.5-IF(ISNUMBER($T519),$T519,0)*0.12+IF($S519&lt;=1,12,0))),0),"")</f>
        <v/>
      </c>
      <c r="AK519" s="48">
        <f>IF(ISNUMBER($Q519),IF($Q519&gt;=100,20,IF($Q519&gt;=30,10,0)),0)+IF(ISNUMBER($R519),IF($R519&gt;=100,20,0),0)+IF(ISNUMBER($P519),IF($P519&gt;=150,20,IF($P519&gt;=50,12,5)),0)+IF(ISNUMBER($S519),IF($S519&lt;=1,15,0),0)</f>
        <v/>
      </c>
      <c r="AL519" s="48" t="n">
        <v>532</v>
      </c>
      <c r="AM519" s="49" t="n"/>
      <c r="AN519" s="48">
        <f>IF(AND(ISNUMBER($P519),ISNUMBER($AL519),$AL519&lt;&gt;0),IF(OR($P519&gt;180,$P519/$AL519*1000&gt;400),"Over ceiling, confirm SKU","Within"),"n/a")</f>
        <v/>
      </c>
      <c r="AO519" s="51" t="n"/>
      <c r="AP519" s="51" t="n"/>
      <c r="AQ519" s="51" t="n"/>
      <c r="AR519" s="34" t="inlineStr">
        <is>
          <t>Recalled, batch confirmed, to confirm</t>
        </is>
      </c>
      <c r="AS519" s="34" t="inlineStr">
        <is>
          <t>BLANK -&gt; requires live Amazon.ca capture</t>
        </is>
      </c>
      <c r="AT519" s="34" t="inlineStr">
        <is>
          <t>Unverified commercial data</t>
        </is>
      </c>
    </row>
    <row r="520" ht="28" customHeight="1">
      <c r="A520" s="34" t="inlineStr">
        <is>
          <t>Karma</t>
        </is>
      </c>
      <c r="B520" s="34" t="inlineStr">
        <is>
          <t>Karma Wellness Water | Berry Cherry | 18 pack 532mL</t>
        </is>
      </c>
      <c r="C520" s="34" t="inlineStr">
        <is>
          <t>3) Functional beverage (still/sparkling)</t>
        </is>
      </c>
      <c r="D520" s="34" t="inlineStr">
        <is>
          <t>532 mL bottle</t>
        </is>
      </c>
      <c r="E520" s="48" t="n">
        <v>18</v>
      </c>
      <c r="F520" s="49" t="n"/>
      <c r="G520" s="50">
        <f>IF(AND(ISNUMBER($F520),ISNUMBER($E520),$E520&lt;&gt;0),$F520/$E520,"")</f>
        <v/>
      </c>
      <c r="H520" s="50">
        <f>IF(AND(ISNUMBER($F520),ISNUMBER($AL520),ISNUMBER($E520),($AL520*$E520)&lt;&gt;0),$F520/($AL520*$E520)*100,"")</f>
        <v/>
      </c>
      <c r="I520" s="51" t="n"/>
      <c r="J520" s="52" t="n"/>
      <c r="K520" s="50">
        <f>IF(AND(ISNUMBER($F520),ISNUMBER($J520)),$F520*(1-$J520),"")</f>
        <v/>
      </c>
      <c r="L520" s="51" t="n"/>
      <c r="M520" s="51" t="n"/>
      <c r="N520" s="50">
        <f>IF(ISNUMBER($F520),($F520-IF(ISNUMBER($AM520),$AM520,0))*(1-IF(ISNUMBER($J520),$J520,0)),"")</f>
        <v/>
      </c>
      <c r="O520" s="34" t="inlineStr">
        <is>
          <t>Berry Cherry</t>
        </is>
      </c>
      <c r="P520" s="48" t="n">
        <v>0</v>
      </c>
      <c r="Q520" s="48" t="n">
        <v>10</v>
      </c>
      <c r="R520" s="34" t="inlineStr">
        <is>
          <t>Not listed</t>
        </is>
      </c>
      <c r="S520" s="48" t="n">
        <v>10</v>
      </c>
      <c r="T520" s="48" t="n">
        <v>40</v>
      </c>
      <c r="U520" s="34" t="inlineStr">
        <is>
          <t>Cane sugar + stevia</t>
        </is>
      </c>
      <c r="V520" s="34" t="inlineStr">
        <is>
          <t>Push cap fresh vitamins, antioxidants, function by flavour</t>
        </is>
      </c>
      <c r="W520" s="51" t="n"/>
      <c r="X520" s="51" t="n"/>
      <c r="Y520" s="51" t="n"/>
      <c r="Z520" s="51" t="n"/>
      <c r="AA520" s="34" t="inlineStr">
        <is>
          <t>Low</t>
        </is>
      </c>
      <c r="AB520" s="34" t="inlineStr">
        <is>
          <t>Niche push cap vitamin water</t>
        </is>
      </c>
      <c r="AC520" s="34" t="inlineStr">
        <is>
          <t>Fresh mixed vitamins via push cap</t>
        </is>
      </c>
      <c r="AD520" s="34" t="inlineStr">
        <is>
          <t>Vitamins mixed fresh at opening.</t>
        </is>
      </c>
      <c r="AE520" s="51" t="n"/>
      <c r="AF520" s="53">
        <f>IF(AND(ISNUMBER($P520),ISNUMBER($AL520),$AL520&lt;&gt;0),ROUND($P520/$AL520*100,1),"")</f>
        <v/>
      </c>
      <c r="AG520" s="54">
        <f>IF(AND(ISNUMBER($S520),ISNUMBER($AL520),$AL520&lt;&gt;0),ROUND($S520/$AL520*100,2),"")</f>
        <v/>
      </c>
      <c r="AH520" s="53">
        <f>IF(AND(ISNUMBER($Q520),ISNUMBER($AL520),$AL520&lt;&gt;0),ROUND($Q520/$AL520*100,1),"")</f>
        <v/>
      </c>
      <c r="AI520" s="48">
        <f>IF(ISNUMBER($S520),IF($S520&lt;=1,"Yes","No"),"n/a")</f>
        <v/>
      </c>
      <c r="AJ520" s="48">
        <f>IF(ISNUMBER($S520),ROUND(MAX(0,MIN(100,100-$S520*2.5-IF(ISNUMBER($T520),$T520,0)*0.12+IF($S520&lt;=1,12,0))),0),"")</f>
        <v/>
      </c>
      <c r="AK520" s="48">
        <f>IF(ISNUMBER($Q520),IF($Q520&gt;=100,20,IF($Q520&gt;=30,10,0)),0)+IF(ISNUMBER($R520),IF($R520&gt;=100,20,0),0)+IF(ISNUMBER($P520),IF($P520&gt;=150,20,IF($P520&gt;=50,12,5)),0)+IF(ISNUMBER($S520),IF($S520&lt;=1,15,0),0)</f>
        <v/>
      </c>
      <c r="AL520" s="48" t="n">
        <v>532</v>
      </c>
      <c r="AM520" s="49" t="n"/>
      <c r="AN520" s="48">
        <f>IF(AND(ISNUMBER($P520),ISNUMBER($AL520),$AL520&lt;&gt;0),IF(OR($P520&gt;180,$P520/$AL520*1000&gt;400),"Over ceiling, confirm SKU","Within"),"n/a")</f>
        <v/>
      </c>
      <c r="AO520" s="51" t="n"/>
      <c r="AP520" s="51" t="n"/>
      <c r="AQ520" s="51" t="n"/>
      <c r="AR520" s="34" t="inlineStr">
        <is>
          <t>Recalled, batch confirmed, to confirm</t>
        </is>
      </c>
      <c r="AS520" s="34" t="inlineStr">
        <is>
          <t>BLANK -&gt; requires live Amazon.ca capture</t>
        </is>
      </c>
      <c r="AT520" s="34" t="inlineStr">
        <is>
          <t>Unverified commercial data</t>
        </is>
      </c>
    </row>
    <row r="521" ht="28" customHeight="1">
      <c r="A521" s="34" t="inlineStr">
        <is>
          <t>Karma</t>
        </is>
      </c>
      <c r="B521" s="34" t="inlineStr">
        <is>
          <t>Karma Wellness Water | Berry Cherry | 24 pack 532mL</t>
        </is>
      </c>
      <c r="C521" s="34" t="inlineStr">
        <is>
          <t>3) Functional beverage (still/sparkling)</t>
        </is>
      </c>
      <c r="D521" s="34" t="inlineStr">
        <is>
          <t>532 mL bottle</t>
        </is>
      </c>
      <c r="E521" s="48" t="n">
        <v>24</v>
      </c>
      <c r="F521" s="49" t="n"/>
      <c r="G521" s="50">
        <f>IF(AND(ISNUMBER($F521),ISNUMBER($E521),$E521&lt;&gt;0),$F521/$E521,"")</f>
        <v/>
      </c>
      <c r="H521" s="50">
        <f>IF(AND(ISNUMBER($F521),ISNUMBER($AL521),ISNUMBER($E521),($AL521*$E521)&lt;&gt;0),$F521/($AL521*$E521)*100,"")</f>
        <v/>
      </c>
      <c r="I521" s="51" t="n"/>
      <c r="J521" s="52" t="n"/>
      <c r="K521" s="50">
        <f>IF(AND(ISNUMBER($F521),ISNUMBER($J521)),$F521*(1-$J521),"")</f>
        <v/>
      </c>
      <c r="L521" s="51" t="n"/>
      <c r="M521" s="51" t="n"/>
      <c r="N521" s="50">
        <f>IF(ISNUMBER($F521),($F521-IF(ISNUMBER($AM521),$AM521,0))*(1-IF(ISNUMBER($J521),$J521,0)),"")</f>
        <v/>
      </c>
      <c r="O521" s="34" t="inlineStr">
        <is>
          <t>Berry Cherry</t>
        </is>
      </c>
      <c r="P521" s="48" t="n">
        <v>0</v>
      </c>
      <c r="Q521" s="48" t="n">
        <v>10</v>
      </c>
      <c r="R521" s="34" t="inlineStr">
        <is>
          <t>Not listed</t>
        </is>
      </c>
      <c r="S521" s="48" t="n">
        <v>10</v>
      </c>
      <c r="T521" s="48" t="n">
        <v>40</v>
      </c>
      <c r="U521" s="34" t="inlineStr">
        <is>
          <t>Cane sugar + stevia</t>
        </is>
      </c>
      <c r="V521" s="34" t="inlineStr">
        <is>
          <t>Push cap fresh vitamins, antioxidants, function by flavour</t>
        </is>
      </c>
      <c r="W521" s="51" t="n"/>
      <c r="X521" s="51" t="n"/>
      <c r="Y521" s="51" t="n"/>
      <c r="Z521" s="51" t="n"/>
      <c r="AA521" s="34" t="inlineStr">
        <is>
          <t>Low</t>
        </is>
      </c>
      <c r="AB521" s="34" t="inlineStr">
        <is>
          <t>Niche push cap vitamin water</t>
        </is>
      </c>
      <c r="AC521" s="34" t="inlineStr">
        <is>
          <t>Fresh mixed vitamins via push cap</t>
        </is>
      </c>
      <c r="AD521" s="34" t="inlineStr">
        <is>
          <t>Vitamins mixed fresh at opening.</t>
        </is>
      </c>
      <c r="AE521" s="51" t="n"/>
      <c r="AF521" s="53">
        <f>IF(AND(ISNUMBER($P521),ISNUMBER($AL521),$AL521&lt;&gt;0),ROUND($P521/$AL521*100,1),"")</f>
        <v/>
      </c>
      <c r="AG521" s="54">
        <f>IF(AND(ISNUMBER($S521),ISNUMBER($AL521),$AL521&lt;&gt;0),ROUND($S521/$AL521*100,2),"")</f>
        <v/>
      </c>
      <c r="AH521" s="53">
        <f>IF(AND(ISNUMBER($Q521),ISNUMBER($AL521),$AL521&lt;&gt;0),ROUND($Q521/$AL521*100,1),"")</f>
        <v/>
      </c>
      <c r="AI521" s="48">
        <f>IF(ISNUMBER($S521),IF($S521&lt;=1,"Yes","No"),"n/a")</f>
        <v/>
      </c>
      <c r="AJ521" s="48">
        <f>IF(ISNUMBER($S521),ROUND(MAX(0,MIN(100,100-$S521*2.5-IF(ISNUMBER($T521),$T521,0)*0.12+IF($S521&lt;=1,12,0))),0),"")</f>
        <v/>
      </c>
      <c r="AK521" s="48">
        <f>IF(ISNUMBER($Q521),IF($Q521&gt;=100,20,IF($Q521&gt;=30,10,0)),0)+IF(ISNUMBER($R521),IF($R521&gt;=100,20,0),0)+IF(ISNUMBER($P521),IF($P521&gt;=150,20,IF($P521&gt;=50,12,5)),0)+IF(ISNUMBER($S521),IF($S521&lt;=1,15,0),0)</f>
        <v/>
      </c>
      <c r="AL521" s="48" t="n">
        <v>532</v>
      </c>
      <c r="AM521" s="49" t="n"/>
      <c r="AN521" s="48">
        <f>IF(AND(ISNUMBER($P521),ISNUMBER($AL521),$AL521&lt;&gt;0),IF(OR($P521&gt;180,$P521/$AL521*1000&gt;400),"Over ceiling, confirm SKU","Within"),"n/a")</f>
        <v/>
      </c>
      <c r="AO521" s="51" t="n"/>
      <c r="AP521" s="51" t="n"/>
      <c r="AQ521" s="51" t="n"/>
      <c r="AR521" s="34" t="inlineStr">
        <is>
          <t>Recalled, batch confirmed, to confirm</t>
        </is>
      </c>
      <c r="AS521" s="34" t="inlineStr">
        <is>
          <t>BLANK -&gt; requires live Amazon.ca capture</t>
        </is>
      </c>
      <c r="AT521" s="34" t="inlineStr">
        <is>
          <t>Unverified commercial data</t>
        </is>
      </c>
    </row>
    <row r="522" ht="28" customHeight="1">
      <c r="A522" s="34" t="inlineStr">
        <is>
          <t>Karma</t>
        </is>
      </c>
      <c r="B522" s="34" t="inlineStr">
        <is>
          <t>Karma Wellness Water | Orange Mango | single 532mL</t>
        </is>
      </c>
      <c r="C522" s="34" t="inlineStr">
        <is>
          <t>3) Functional beverage (still/sparkling)</t>
        </is>
      </c>
      <c r="D522" s="34" t="inlineStr">
        <is>
          <t>532 mL bottle</t>
        </is>
      </c>
      <c r="E522" s="48" t="n">
        <v>1</v>
      </c>
      <c r="F522" s="49" t="n"/>
      <c r="G522" s="50">
        <f>IF(AND(ISNUMBER($F522),ISNUMBER($E522),$E522&lt;&gt;0),$F522/$E522,"")</f>
        <v/>
      </c>
      <c r="H522" s="50">
        <f>IF(AND(ISNUMBER($F522),ISNUMBER($AL522),ISNUMBER($E522),($AL522*$E522)&lt;&gt;0),$F522/($AL522*$E522)*100,"")</f>
        <v/>
      </c>
      <c r="I522" s="51" t="n"/>
      <c r="J522" s="52" t="n"/>
      <c r="K522" s="50">
        <f>IF(AND(ISNUMBER($F522),ISNUMBER($J522)),$F522*(1-$J522),"")</f>
        <v/>
      </c>
      <c r="L522" s="51" t="n"/>
      <c r="M522" s="51" t="n"/>
      <c r="N522" s="50">
        <f>IF(ISNUMBER($F522),($F522-IF(ISNUMBER($AM522),$AM522,0))*(1-IF(ISNUMBER($J522),$J522,0)),"")</f>
        <v/>
      </c>
      <c r="O522" s="34" t="inlineStr">
        <is>
          <t>Orange Mango</t>
        </is>
      </c>
      <c r="P522" s="48" t="n">
        <v>0</v>
      </c>
      <c r="Q522" s="48" t="n">
        <v>10</v>
      </c>
      <c r="R522" s="34" t="inlineStr">
        <is>
          <t>Not listed</t>
        </is>
      </c>
      <c r="S522" s="48" t="n">
        <v>10</v>
      </c>
      <c r="T522" s="48" t="n">
        <v>40</v>
      </c>
      <c r="U522" s="34" t="inlineStr">
        <is>
          <t>Cane sugar + stevia</t>
        </is>
      </c>
      <c r="V522" s="34" t="inlineStr">
        <is>
          <t>Push cap fresh vitamins, antioxidants, function by flavour</t>
        </is>
      </c>
      <c r="W522" s="51" t="n"/>
      <c r="X522" s="51" t="n"/>
      <c r="Y522" s="51" t="n"/>
      <c r="Z522" s="51" t="n"/>
      <c r="AA522" s="34" t="inlineStr">
        <is>
          <t>Low</t>
        </is>
      </c>
      <c r="AB522" s="34" t="inlineStr">
        <is>
          <t>Niche push cap vitamin water</t>
        </is>
      </c>
      <c r="AC522" s="34" t="inlineStr">
        <is>
          <t>Fresh mixed vitamins via push cap</t>
        </is>
      </c>
      <c r="AD522" s="34" t="inlineStr">
        <is>
          <t>Vitamins mixed fresh at opening.</t>
        </is>
      </c>
      <c r="AE522" s="51" t="n"/>
      <c r="AF522" s="53">
        <f>IF(AND(ISNUMBER($P522),ISNUMBER($AL522),$AL522&lt;&gt;0),ROUND($P522/$AL522*100,1),"")</f>
        <v/>
      </c>
      <c r="AG522" s="54">
        <f>IF(AND(ISNUMBER($S522),ISNUMBER($AL522),$AL522&lt;&gt;0),ROUND($S522/$AL522*100,2),"")</f>
        <v/>
      </c>
      <c r="AH522" s="53">
        <f>IF(AND(ISNUMBER($Q522),ISNUMBER($AL522),$AL522&lt;&gt;0),ROUND($Q522/$AL522*100,1),"")</f>
        <v/>
      </c>
      <c r="AI522" s="48">
        <f>IF(ISNUMBER($S522),IF($S522&lt;=1,"Yes","No"),"n/a")</f>
        <v/>
      </c>
      <c r="AJ522" s="48">
        <f>IF(ISNUMBER($S522),ROUND(MAX(0,MIN(100,100-$S522*2.5-IF(ISNUMBER($T522),$T522,0)*0.12+IF($S522&lt;=1,12,0))),0),"")</f>
        <v/>
      </c>
      <c r="AK522" s="48">
        <f>IF(ISNUMBER($Q522),IF($Q522&gt;=100,20,IF($Q522&gt;=30,10,0)),0)+IF(ISNUMBER($R522),IF($R522&gt;=100,20,0),0)+IF(ISNUMBER($P522),IF($P522&gt;=150,20,IF($P522&gt;=50,12,5)),0)+IF(ISNUMBER($S522),IF($S522&lt;=1,15,0),0)</f>
        <v/>
      </c>
      <c r="AL522" s="48" t="n">
        <v>532</v>
      </c>
      <c r="AM522" s="49" t="n"/>
      <c r="AN522" s="48">
        <f>IF(AND(ISNUMBER($P522),ISNUMBER($AL522),$AL522&lt;&gt;0),IF(OR($P522&gt;180,$P522/$AL522*1000&gt;400),"Over ceiling, confirm SKU","Within"),"n/a")</f>
        <v/>
      </c>
      <c r="AO522" s="51" t="n"/>
      <c r="AP522" s="51" t="n"/>
      <c r="AQ522" s="51" t="n"/>
      <c r="AR522" s="34" t="inlineStr">
        <is>
          <t>Recalled, batch confirmed, to confirm</t>
        </is>
      </c>
      <c r="AS522" s="34" t="inlineStr">
        <is>
          <t>BLANK -&gt; requires live Amazon.ca capture</t>
        </is>
      </c>
      <c r="AT522" s="34" t="inlineStr">
        <is>
          <t>Unverified commercial data</t>
        </is>
      </c>
    </row>
    <row r="523" ht="28" customHeight="1">
      <c r="A523" s="34" t="inlineStr">
        <is>
          <t>Karma</t>
        </is>
      </c>
      <c r="B523" s="34" t="inlineStr">
        <is>
          <t>Karma Wellness Water | Orange Mango | 8 pack 532mL</t>
        </is>
      </c>
      <c r="C523" s="34" t="inlineStr">
        <is>
          <t>3) Functional beverage (still/sparkling)</t>
        </is>
      </c>
      <c r="D523" s="34" t="inlineStr">
        <is>
          <t>532 mL bottle</t>
        </is>
      </c>
      <c r="E523" s="48" t="n">
        <v>8</v>
      </c>
      <c r="F523" s="49" t="n"/>
      <c r="G523" s="50">
        <f>IF(AND(ISNUMBER($F523),ISNUMBER($E523),$E523&lt;&gt;0),$F523/$E523,"")</f>
        <v/>
      </c>
      <c r="H523" s="50">
        <f>IF(AND(ISNUMBER($F523),ISNUMBER($AL523),ISNUMBER($E523),($AL523*$E523)&lt;&gt;0),$F523/($AL523*$E523)*100,"")</f>
        <v/>
      </c>
      <c r="I523" s="51" t="n"/>
      <c r="J523" s="52" t="n"/>
      <c r="K523" s="50">
        <f>IF(AND(ISNUMBER($F523),ISNUMBER($J523)),$F523*(1-$J523),"")</f>
        <v/>
      </c>
      <c r="L523" s="51" t="n"/>
      <c r="M523" s="51" t="n"/>
      <c r="N523" s="50">
        <f>IF(ISNUMBER($F523),($F523-IF(ISNUMBER($AM523),$AM523,0))*(1-IF(ISNUMBER($J523),$J523,0)),"")</f>
        <v/>
      </c>
      <c r="O523" s="34" t="inlineStr">
        <is>
          <t>Orange Mango</t>
        </is>
      </c>
      <c r="P523" s="48" t="n">
        <v>0</v>
      </c>
      <c r="Q523" s="48" t="n">
        <v>10</v>
      </c>
      <c r="R523" s="34" t="inlineStr">
        <is>
          <t>Not listed</t>
        </is>
      </c>
      <c r="S523" s="48" t="n">
        <v>10</v>
      </c>
      <c r="T523" s="48" t="n">
        <v>40</v>
      </c>
      <c r="U523" s="34" t="inlineStr">
        <is>
          <t>Cane sugar + stevia</t>
        </is>
      </c>
      <c r="V523" s="34" t="inlineStr">
        <is>
          <t>Push cap fresh vitamins, antioxidants, function by flavour</t>
        </is>
      </c>
      <c r="W523" s="51" t="n"/>
      <c r="X523" s="51" t="n"/>
      <c r="Y523" s="51" t="n"/>
      <c r="Z523" s="51" t="n"/>
      <c r="AA523" s="34" t="inlineStr">
        <is>
          <t>Low</t>
        </is>
      </c>
      <c r="AB523" s="34" t="inlineStr">
        <is>
          <t>Niche push cap vitamin water</t>
        </is>
      </c>
      <c r="AC523" s="34" t="inlineStr">
        <is>
          <t>Fresh mixed vitamins via push cap</t>
        </is>
      </c>
      <c r="AD523" s="34" t="inlineStr">
        <is>
          <t>Vitamins mixed fresh at opening.</t>
        </is>
      </c>
      <c r="AE523" s="51" t="n"/>
      <c r="AF523" s="53">
        <f>IF(AND(ISNUMBER($P523),ISNUMBER($AL523),$AL523&lt;&gt;0),ROUND($P523/$AL523*100,1),"")</f>
        <v/>
      </c>
      <c r="AG523" s="54">
        <f>IF(AND(ISNUMBER($S523),ISNUMBER($AL523),$AL523&lt;&gt;0),ROUND($S523/$AL523*100,2),"")</f>
        <v/>
      </c>
      <c r="AH523" s="53">
        <f>IF(AND(ISNUMBER($Q523),ISNUMBER($AL523),$AL523&lt;&gt;0),ROUND($Q523/$AL523*100,1),"")</f>
        <v/>
      </c>
      <c r="AI523" s="48">
        <f>IF(ISNUMBER($S523),IF($S523&lt;=1,"Yes","No"),"n/a")</f>
        <v/>
      </c>
      <c r="AJ523" s="48">
        <f>IF(ISNUMBER($S523),ROUND(MAX(0,MIN(100,100-$S523*2.5-IF(ISNUMBER($T523),$T523,0)*0.12+IF($S523&lt;=1,12,0))),0),"")</f>
        <v/>
      </c>
      <c r="AK523" s="48">
        <f>IF(ISNUMBER($Q523),IF($Q523&gt;=100,20,IF($Q523&gt;=30,10,0)),0)+IF(ISNUMBER($R523),IF($R523&gt;=100,20,0),0)+IF(ISNUMBER($P523),IF($P523&gt;=150,20,IF($P523&gt;=50,12,5)),0)+IF(ISNUMBER($S523),IF($S523&lt;=1,15,0),0)</f>
        <v/>
      </c>
      <c r="AL523" s="48" t="n">
        <v>532</v>
      </c>
      <c r="AM523" s="49" t="n"/>
      <c r="AN523" s="48">
        <f>IF(AND(ISNUMBER($P523),ISNUMBER($AL523),$AL523&lt;&gt;0),IF(OR($P523&gt;180,$P523/$AL523*1000&gt;400),"Over ceiling, confirm SKU","Within"),"n/a")</f>
        <v/>
      </c>
      <c r="AO523" s="51" t="n"/>
      <c r="AP523" s="51" t="n"/>
      <c r="AQ523" s="51" t="n"/>
      <c r="AR523" s="34" t="inlineStr">
        <is>
          <t>Recalled, batch confirmed, to confirm</t>
        </is>
      </c>
      <c r="AS523" s="34" t="inlineStr">
        <is>
          <t>BLANK -&gt; requires live Amazon.ca capture</t>
        </is>
      </c>
      <c r="AT523" s="34" t="inlineStr">
        <is>
          <t>Unverified commercial data</t>
        </is>
      </c>
    </row>
    <row r="524" ht="28" customHeight="1">
      <c r="A524" s="34" t="inlineStr">
        <is>
          <t>Karma</t>
        </is>
      </c>
      <c r="B524" s="34" t="inlineStr">
        <is>
          <t>Karma Wellness Water | Orange Mango | 12 pack 532mL</t>
        </is>
      </c>
      <c r="C524" s="34" t="inlineStr">
        <is>
          <t>3) Functional beverage (still/sparkling)</t>
        </is>
      </c>
      <c r="D524" s="34" t="inlineStr">
        <is>
          <t>532 mL bottle</t>
        </is>
      </c>
      <c r="E524" s="48" t="n">
        <v>12</v>
      </c>
      <c r="F524" s="49" t="n"/>
      <c r="G524" s="50">
        <f>IF(AND(ISNUMBER($F524),ISNUMBER($E524),$E524&lt;&gt;0),$F524/$E524,"")</f>
        <v/>
      </c>
      <c r="H524" s="50">
        <f>IF(AND(ISNUMBER($F524),ISNUMBER($AL524),ISNUMBER($E524),($AL524*$E524)&lt;&gt;0),$F524/($AL524*$E524)*100,"")</f>
        <v/>
      </c>
      <c r="I524" s="51" t="n"/>
      <c r="J524" s="52" t="n"/>
      <c r="K524" s="50">
        <f>IF(AND(ISNUMBER($F524),ISNUMBER($J524)),$F524*(1-$J524),"")</f>
        <v/>
      </c>
      <c r="L524" s="51" t="n"/>
      <c r="M524" s="51" t="n"/>
      <c r="N524" s="50">
        <f>IF(ISNUMBER($F524),($F524-IF(ISNUMBER($AM524),$AM524,0))*(1-IF(ISNUMBER($J524),$J524,0)),"")</f>
        <v/>
      </c>
      <c r="O524" s="34" t="inlineStr">
        <is>
          <t>Orange Mango</t>
        </is>
      </c>
      <c r="P524" s="48" t="n">
        <v>0</v>
      </c>
      <c r="Q524" s="48" t="n">
        <v>10</v>
      </c>
      <c r="R524" s="34" t="inlineStr">
        <is>
          <t>Not listed</t>
        </is>
      </c>
      <c r="S524" s="48" t="n">
        <v>10</v>
      </c>
      <c r="T524" s="48" t="n">
        <v>40</v>
      </c>
      <c r="U524" s="34" t="inlineStr">
        <is>
          <t>Cane sugar + stevia</t>
        </is>
      </c>
      <c r="V524" s="34" t="inlineStr">
        <is>
          <t>Push cap fresh vitamins, antioxidants, function by flavour</t>
        </is>
      </c>
      <c r="W524" s="51" t="n"/>
      <c r="X524" s="51" t="n"/>
      <c r="Y524" s="51" t="n"/>
      <c r="Z524" s="51" t="n"/>
      <c r="AA524" s="34" t="inlineStr">
        <is>
          <t>Low</t>
        </is>
      </c>
      <c r="AB524" s="34" t="inlineStr">
        <is>
          <t>Niche push cap vitamin water</t>
        </is>
      </c>
      <c r="AC524" s="34" t="inlineStr">
        <is>
          <t>Fresh mixed vitamins via push cap</t>
        </is>
      </c>
      <c r="AD524" s="34" t="inlineStr">
        <is>
          <t>Vitamins mixed fresh at opening.</t>
        </is>
      </c>
      <c r="AE524" s="51" t="n"/>
      <c r="AF524" s="53">
        <f>IF(AND(ISNUMBER($P524),ISNUMBER($AL524),$AL524&lt;&gt;0),ROUND($P524/$AL524*100,1),"")</f>
        <v/>
      </c>
      <c r="AG524" s="54">
        <f>IF(AND(ISNUMBER($S524),ISNUMBER($AL524),$AL524&lt;&gt;0),ROUND($S524/$AL524*100,2),"")</f>
        <v/>
      </c>
      <c r="AH524" s="53">
        <f>IF(AND(ISNUMBER($Q524),ISNUMBER($AL524),$AL524&lt;&gt;0),ROUND($Q524/$AL524*100,1),"")</f>
        <v/>
      </c>
      <c r="AI524" s="48">
        <f>IF(ISNUMBER($S524),IF($S524&lt;=1,"Yes","No"),"n/a")</f>
        <v/>
      </c>
      <c r="AJ524" s="48">
        <f>IF(ISNUMBER($S524),ROUND(MAX(0,MIN(100,100-$S524*2.5-IF(ISNUMBER($T524),$T524,0)*0.12+IF($S524&lt;=1,12,0))),0),"")</f>
        <v/>
      </c>
      <c r="AK524" s="48">
        <f>IF(ISNUMBER($Q524),IF($Q524&gt;=100,20,IF($Q524&gt;=30,10,0)),0)+IF(ISNUMBER($R524),IF($R524&gt;=100,20,0),0)+IF(ISNUMBER($P524),IF($P524&gt;=150,20,IF($P524&gt;=50,12,5)),0)+IF(ISNUMBER($S524),IF($S524&lt;=1,15,0),0)</f>
        <v/>
      </c>
      <c r="AL524" s="48" t="n">
        <v>532</v>
      </c>
      <c r="AM524" s="49" t="n"/>
      <c r="AN524" s="48">
        <f>IF(AND(ISNUMBER($P524),ISNUMBER($AL524),$AL524&lt;&gt;0),IF(OR($P524&gt;180,$P524/$AL524*1000&gt;400),"Over ceiling, confirm SKU","Within"),"n/a")</f>
        <v/>
      </c>
      <c r="AO524" s="51" t="n"/>
      <c r="AP524" s="51" t="n"/>
      <c r="AQ524" s="51" t="n"/>
      <c r="AR524" s="34" t="inlineStr">
        <is>
          <t>Recalled, batch confirmed, to confirm</t>
        </is>
      </c>
      <c r="AS524" s="34" t="inlineStr">
        <is>
          <t>BLANK -&gt; requires live Amazon.ca capture</t>
        </is>
      </c>
      <c r="AT524" s="34" t="inlineStr">
        <is>
          <t>Unverified commercial data</t>
        </is>
      </c>
    </row>
    <row r="525" ht="28" customHeight="1">
      <c r="A525" s="34" t="inlineStr">
        <is>
          <t>Karma</t>
        </is>
      </c>
      <c r="B525" s="34" t="inlineStr">
        <is>
          <t>Karma Wellness Water | Orange Mango | 18 pack 532mL</t>
        </is>
      </c>
      <c r="C525" s="34" t="inlineStr">
        <is>
          <t>3) Functional beverage (still/sparkling)</t>
        </is>
      </c>
      <c r="D525" s="34" t="inlineStr">
        <is>
          <t>532 mL bottle</t>
        </is>
      </c>
      <c r="E525" s="48" t="n">
        <v>18</v>
      </c>
      <c r="F525" s="49" t="n"/>
      <c r="G525" s="50">
        <f>IF(AND(ISNUMBER($F525),ISNUMBER($E525),$E525&lt;&gt;0),$F525/$E525,"")</f>
        <v/>
      </c>
      <c r="H525" s="50">
        <f>IF(AND(ISNUMBER($F525),ISNUMBER($AL525),ISNUMBER($E525),($AL525*$E525)&lt;&gt;0),$F525/($AL525*$E525)*100,"")</f>
        <v/>
      </c>
      <c r="I525" s="51" t="n"/>
      <c r="J525" s="52" t="n"/>
      <c r="K525" s="50">
        <f>IF(AND(ISNUMBER($F525),ISNUMBER($J525)),$F525*(1-$J525),"")</f>
        <v/>
      </c>
      <c r="L525" s="51" t="n"/>
      <c r="M525" s="51" t="n"/>
      <c r="N525" s="50">
        <f>IF(ISNUMBER($F525),($F525-IF(ISNUMBER($AM525),$AM525,0))*(1-IF(ISNUMBER($J525),$J525,0)),"")</f>
        <v/>
      </c>
      <c r="O525" s="34" t="inlineStr">
        <is>
          <t>Orange Mango</t>
        </is>
      </c>
      <c r="P525" s="48" t="n">
        <v>0</v>
      </c>
      <c r="Q525" s="48" t="n">
        <v>10</v>
      </c>
      <c r="R525" s="34" t="inlineStr">
        <is>
          <t>Not listed</t>
        </is>
      </c>
      <c r="S525" s="48" t="n">
        <v>10</v>
      </c>
      <c r="T525" s="48" t="n">
        <v>40</v>
      </c>
      <c r="U525" s="34" t="inlineStr">
        <is>
          <t>Cane sugar + stevia</t>
        </is>
      </c>
      <c r="V525" s="34" t="inlineStr">
        <is>
          <t>Push cap fresh vitamins, antioxidants, function by flavour</t>
        </is>
      </c>
      <c r="W525" s="51" t="n"/>
      <c r="X525" s="51" t="n"/>
      <c r="Y525" s="51" t="n"/>
      <c r="Z525" s="51" t="n"/>
      <c r="AA525" s="34" t="inlineStr">
        <is>
          <t>Low</t>
        </is>
      </c>
      <c r="AB525" s="34" t="inlineStr">
        <is>
          <t>Niche push cap vitamin water</t>
        </is>
      </c>
      <c r="AC525" s="34" t="inlineStr">
        <is>
          <t>Fresh mixed vitamins via push cap</t>
        </is>
      </c>
      <c r="AD525" s="34" t="inlineStr">
        <is>
          <t>Vitamins mixed fresh at opening.</t>
        </is>
      </c>
      <c r="AE525" s="51" t="n"/>
      <c r="AF525" s="53">
        <f>IF(AND(ISNUMBER($P525),ISNUMBER($AL525),$AL525&lt;&gt;0),ROUND($P525/$AL525*100,1),"")</f>
        <v/>
      </c>
      <c r="AG525" s="54">
        <f>IF(AND(ISNUMBER($S525),ISNUMBER($AL525),$AL525&lt;&gt;0),ROUND($S525/$AL525*100,2),"")</f>
        <v/>
      </c>
      <c r="AH525" s="53">
        <f>IF(AND(ISNUMBER($Q525),ISNUMBER($AL525),$AL525&lt;&gt;0),ROUND($Q525/$AL525*100,1),"")</f>
        <v/>
      </c>
      <c r="AI525" s="48">
        <f>IF(ISNUMBER($S525),IF($S525&lt;=1,"Yes","No"),"n/a")</f>
        <v/>
      </c>
      <c r="AJ525" s="48">
        <f>IF(ISNUMBER($S525),ROUND(MAX(0,MIN(100,100-$S525*2.5-IF(ISNUMBER($T525),$T525,0)*0.12+IF($S525&lt;=1,12,0))),0),"")</f>
        <v/>
      </c>
      <c r="AK525" s="48">
        <f>IF(ISNUMBER($Q525),IF($Q525&gt;=100,20,IF($Q525&gt;=30,10,0)),0)+IF(ISNUMBER($R525),IF($R525&gt;=100,20,0),0)+IF(ISNUMBER($P525),IF($P525&gt;=150,20,IF($P525&gt;=50,12,5)),0)+IF(ISNUMBER($S525),IF($S525&lt;=1,15,0),0)</f>
        <v/>
      </c>
      <c r="AL525" s="48" t="n">
        <v>532</v>
      </c>
      <c r="AM525" s="49" t="n"/>
      <c r="AN525" s="48">
        <f>IF(AND(ISNUMBER($P525),ISNUMBER($AL525),$AL525&lt;&gt;0),IF(OR($P525&gt;180,$P525/$AL525*1000&gt;400),"Over ceiling, confirm SKU","Within"),"n/a")</f>
        <v/>
      </c>
      <c r="AO525" s="51" t="n"/>
      <c r="AP525" s="51" t="n"/>
      <c r="AQ525" s="51" t="n"/>
      <c r="AR525" s="34" t="inlineStr">
        <is>
          <t>Recalled, batch confirmed, to confirm</t>
        </is>
      </c>
      <c r="AS525" s="34" t="inlineStr">
        <is>
          <t>BLANK -&gt; requires live Amazon.ca capture</t>
        </is>
      </c>
      <c r="AT525" s="34" t="inlineStr">
        <is>
          <t>Unverified commercial data</t>
        </is>
      </c>
    </row>
    <row r="526" ht="28" customHeight="1">
      <c r="A526" s="34" t="inlineStr">
        <is>
          <t>Karma</t>
        </is>
      </c>
      <c r="B526" s="34" t="inlineStr">
        <is>
          <t>Karma Wellness Water | Orange Mango | 24 pack 532mL</t>
        </is>
      </c>
      <c r="C526" s="34" t="inlineStr">
        <is>
          <t>3) Functional beverage (still/sparkling)</t>
        </is>
      </c>
      <c r="D526" s="34" t="inlineStr">
        <is>
          <t>532 mL bottle</t>
        </is>
      </c>
      <c r="E526" s="48" t="n">
        <v>24</v>
      </c>
      <c r="F526" s="49" t="n"/>
      <c r="G526" s="50">
        <f>IF(AND(ISNUMBER($F526),ISNUMBER($E526),$E526&lt;&gt;0),$F526/$E526,"")</f>
        <v/>
      </c>
      <c r="H526" s="50">
        <f>IF(AND(ISNUMBER($F526),ISNUMBER($AL526),ISNUMBER($E526),($AL526*$E526)&lt;&gt;0),$F526/($AL526*$E526)*100,"")</f>
        <v/>
      </c>
      <c r="I526" s="51" t="n"/>
      <c r="J526" s="52" t="n"/>
      <c r="K526" s="50">
        <f>IF(AND(ISNUMBER($F526),ISNUMBER($J526)),$F526*(1-$J526),"")</f>
        <v/>
      </c>
      <c r="L526" s="51" t="n"/>
      <c r="M526" s="51" t="n"/>
      <c r="N526" s="50">
        <f>IF(ISNUMBER($F526),($F526-IF(ISNUMBER($AM526),$AM526,0))*(1-IF(ISNUMBER($J526),$J526,0)),"")</f>
        <v/>
      </c>
      <c r="O526" s="34" t="inlineStr">
        <is>
          <t>Orange Mango</t>
        </is>
      </c>
      <c r="P526" s="48" t="n">
        <v>0</v>
      </c>
      <c r="Q526" s="48" t="n">
        <v>10</v>
      </c>
      <c r="R526" s="34" t="inlineStr">
        <is>
          <t>Not listed</t>
        </is>
      </c>
      <c r="S526" s="48" t="n">
        <v>10</v>
      </c>
      <c r="T526" s="48" t="n">
        <v>40</v>
      </c>
      <c r="U526" s="34" t="inlineStr">
        <is>
          <t>Cane sugar + stevia</t>
        </is>
      </c>
      <c r="V526" s="34" t="inlineStr">
        <is>
          <t>Push cap fresh vitamins, antioxidants, function by flavour</t>
        </is>
      </c>
      <c r="W526" s="51" t="n"/>
      <c r="X526" s="51" t="n"/>
      <c r="Y526" s="51" t="n"/>
      <c r="Z526" s="51" t="n"/>
      <c r="AA526" s="34" t="inlineStr">
        <is>
          <t>Low</t>
        </is>
      </c>
      <c r="AB526" s="34" t="inlineStr">
        <is>
          <t>Niche push cap vitamin water</t>
        </is>
      </c>
      <c r="AC526" s="34" t="inlineStr">
        <is>
          <t>Fresh mixed vitamins via push cap</t>
        </is>
      </c>
      <c r="AD526" s="34" t="inlineStr">
        <is>
          <t>Vitamins mixed fresh at opening.</t>
        </is>
      </c>
      <c r="AE526" s="51" t="n"/>
      <c r="AF526" s="53">
        <f>IF(AND(ISNUMBER($P526),ISNUMBER($AL526),$AL526&lt;&gt;0),ROUND($P526/$AL526*100,1),"")</f>
        <v/>
      </c>
      <c r="AG526" s="54">
        <f>IF(AND(ISNUMBER($S526),ISNUMBER($AL526),$AL526&lt;&gt;0),ROUND($S526/$AL526*100,2),"")</f>
        <v/>
      </c>
      <c r="AH526" s="53">
        <f>IF(AND(ISNUMBER($Q526),ISNUMBER($AL526),$AL526&lt;&gt;0),ROUND($Q526/$AL526*100,1),"")</f>
        <v/>
      </c>
      <c r="AI526" s="48">
        <f>IF(ISNUMBER($S526),IF($S526&lt;=1,"Yes","No"),"n/a")</f>
        <v/>
      </c>
      <c r="AJ526" s="48">
        <f>IF(ISNUMBER($S526),ROUND(MAX(0,MIN(100,100-$S526*2.5-IF(ISNUMBER($T526),$T526,0)*0.12+IF($S526&lt;=1,12,0))),0),"")</f>
        <v/>
      </c>
      <c r="AK526" s="48">
        <f>IF(ISNUMBER($Q526),IF($Q526&gt;=100,20,IF($Q526&gt;=30,10,0)),0)+IF(ISNUMBER($R526),IF($R526&gt;=100,20,0),0)+IF(ISNUMBER($P526),IF($P526&gt;=150,20,IF($P526&gt;=50,12,5)),0)+IF(ISNUMBER($S526),IF($S526&lt;=1,15,0),0)</f>
        <v/>
      </c>
      <c r="AL526" s="48" t="n">
        <v>532</v>
      </c>
      <c r="AM526" s="49" t="n"/>
      <c r="AN526" s="48">
        <f>IF(AND(ISNUMBER($P526),ISNUMBER($AL526),$AL526&lt;&gt;0),IF(OR($P526&gt;180,$P526/$AL526*1000&gt;400),"Over ceiling, confirm SKU","Within"),"n/a")</f>
        <v/>
      </c>
      <c r="AO526" s="51" t="n"/>
      <c r="AP526" s="51" t="n"/>
      <c r="AQ526" s="51" t="n"/>
      <c r="AR526" s="34" t="inlineStr">
        <is>
          <t>Recalled, batch confirmed, to confirm</t>
        </is>
      </c>
      <c r="AS526" s="34" t="inlineStr">
        <is>
          <t>BLANK -&gt; requires live Amazon.ca capture</t>
        </is>
      </c>
      <c r="AT526" s="34" t="inlineStr">
        <is>
          <t>Unverified commercial data</t>
        </is>
      </c>
    </row>
    <row r="527" ht="28" customHeight="1">
      <c r="A527" s="34" t="inlineStr">
        <is>
          <t>Karma</t>
        </is>
      </c>
      <c r="B527" s="34" t="inlineStr">
        <is>
          <t>Karma Wellness Water | Acai Pomegranate | single 532mL</t>
        </is>
      </c>
      <c r="C527" s="34" t="inlineStr">
        <is>
          <t>3) Functional beverage (still/sparkling)</t>
        </is>
      </c>
      <c r="D527" s="34" t="inlineStr">
        <is>
          <t>532 mL bottle</t>
        </is>
      </c>
      <c r="E527" s="48" t="n">
        <v>1</v>
      </c>
      <c r="F527" s="49" t="n"/>
      <c r="G527" s="50">
        <f>IF(AND(ISNUMBER($F527),ISNUMBER($E527),$E527&lt;&gt;0),$F527/$E527,"")</f>
        <v/>
      </c>
      <c r="H527" s="50">
        <f>IF(AND(ISNUMBER($F527),ISNUMBER($AL527),ISNUMBER($E527),($AL527*$E527)&lt;&gt;0),$F527/($AL527*$E527)*100,"")</f>
        <v/>
      </c>
      <c r="I527" s="51" t="n"/>
      <c r="J527" s="52" t="n"/>
      <c r="K527" s="50">
        <f>IF(AND(ISNUMBER($F527),ISNUMBER($J527)),$F527*(1-$J527),"")</f>
        <v/>
      </c>
      <c r="L527" s="51" t="n"/>
      <c r="M527" s="51" t="n"/>
      <c r="N527" s="50">
        <f>IF(ISNUMBER($F527),($F527-IF(ISNUMBER($AM527),$AM527,0))*(1-IF(ISNUMBER($J527),$J527,0)),"")</f>
        <v/>
      </c>
      <c r="O527" s="34" t="inlineStr">
        <is>
          <t>Acai Pomegranate</t>
        </is>
      </c>
      <c r="P527" s="48" t="n">
        <v>0</v>
      </c>
      <c r="Q527" s="48" t="n">
        <v>10</v>
      </c>
      <c r="R527" s="34" t="inlineStr">
        <is>
          <t>Not listed</t>
        </is>
      </c>
      <c r="S527" s="48" t="n">
        <v>10</v>
      </c>
      <c r="T527" s="48" t="n">
        <v>40</v>
      </c>
      <c r="U527" s="34" t="inlineStr">
        <is>
          <t>Cane sugar + stevia</t>
        </is>
      </c>
      <c r="V527" s="34" t="inlineStr">
        <is>
          <t>Push cap fresh vitamins, antioxidants, function by flavour</t>
        </is>
      </c>
      <c r="W527" s="51" t="n"/>
      <c r="X527" s="51" t="n"/>
      <c r="Y527" s="51" t="n"/>
      <c r="Z527" s="51" t="n"/>
      <c r="AA527" s="34" t="inlineStr">
        <is>
          <t>Low</t>
        </is>
      </c>
      <c r="AB527" s="34" t="inlineStr">
        <is>
          <t>Niche push cap vitamin water</t>
        </is>
      </c>
      <c r="AC527" s="34" t="inlineStr">
        <is>
          <t>Fresh mixed vitamins via push cap</t>
        </is>
      </c>
      <c r="AD527" s="34" t="inlineStr">
        <is>
          <t>Vitamins mixed fresh at opening.</t>
        </is>
      </c>
      <c r="AE527" s="51" t="n"/>
      <c r="AF527" s="53">
        <f>IF(AND(ISNUMBER($P527),ISNUMBER($AL527),$AL527&lt;&gt;0),ROUND($P527/$AL527*100,1),"")</f>
        <v/>
      </c>
      <c r="AG527" s="54">
        <f>IF(AND(ISNUMBER($S527),ISNUMBER($AL527),$AL527&lt;&gt;0),ROUND($S527/$AL527*100,2),"")</f>
        <v/>
      </c>
      <c r="AH527" s="53">
        <f>IF(AND(ISNUMBER($Q527),ISNUMBER($AL527),$AL527&lt;&gt;0),ROUND($Q527/$AL527*100,1),"")</f>
        <v/>
      </c>
      <c r="AI527" s="48">
        <f>IF(ISNUMBER($S527),IF($S527&lt;=1,"Yes","No"),"n/a")</f>
        <v/>
      </c>
      <c r="AJ527" s="48">
        <f>IF(ISNUMBER($S527),ROUND(MAX(0,MIN(100,100-$S527*2.5-IF(ISNUMBER($T527),$T527,0)*0.12+IF($S527&lt;=1,12,0))),0),"")</f>
        <v/>
      </c>
      <c r="AK527" s="48">
        <f>IF(ISNUMBER($Q527),IF($Q527&gt;=100,20,IF($Q527&gt;=30,10,0)),0)+IF(ISNUMBER($R527),IF($R527&gt;=100,20,0),0)+IF(ISNUMBER($P527),IF($P527&gt;=150,20,IF($P527&gt;=50,12,5)),0)+IF(ISNUMBER($S527),IF($S527&lt;=1,15,0),0)</f>
        <v/>
      </c>
      <c r="AL527" s="48" t="n">
        <v>532</v>
      </c>
      <c r="AM527" s="49" t="n"/>
      <c r="AN527" s="48">
        <f>IF(AND(ISNUMBER($P527),ISNUMBER($AL527),$AL527&lt;&gt;0),IF(OR($P527&gt;180,$P527/$AL527*1000&gt;400),"Over ceiling, confirm SKU","Within"),"n/a")</f>
        <v/>
      </c>
      <c r="AO527" s="51" t="n"/>
      <c r="AP527" s="51" t="n"/>
      <c r="AQ527" s="51" t="n"/>
      <c r="AR527" s="34" t="inlineStr">
        <is>
          <t>Recalled, batch confirmed, to confirm</t>
        </is>
      </c>
      <c r="AS527" s="34" t="inlineStr">
        <is>
          <t>BLANK -&gt; requires live Amazon.ca capture</t>
        </is>
      </c>
      <c r="AT527" s="34" t="inlineStr">
        <is>
          <t>Unverified commercial data</t>
        </is>
      </c>
    </row>
    <row r="528" ht="28" customHeight="1">
      <c r="A528" s="34" t="inlineStr">
        <is>
          <t>Karma</t>
        </is>
      </c>
      <c r="B528" s="34" t="inlineStr">
        <is>
          <t>Karma Wellness Water | Acai Pomegranate | 8 pack 532mL</t>
        </is>
      </c>
      <c r="C528" s="34" t="inlineStr">
        <is>
          <t>3) Functional beverage (still/sparkling)</t>
        </is>
      </c>
      <c r="D528" s="34" t="inlineStr">
        <is>
          <t>532 mL bottle</t>
        </is>
      </c>
      <c r="E528" s="48" t="n">
        <v>8</v>
      </c>
      <c r="F528" s="49" t="n"/>
      <c r="G528" s="50">
        <f>IF(AND(ISNUMBER($F528),ISNUMBER($E528),$E528&lt;&gt;0),$F528/$E528,"")</f>
        <v/>
      </c>
      <c r="H528" s="50">
        <f>IF(AND(ISNUMBER($F528),ISNUMBER($AL528),ISNUMBER($E528),($AL528*$E528)&lt;&gt;0),$F528/($AL528*$E528)*100,"")</f>
        <v/>
      </c>
      <c r="I528" s="51" t="n"/>
      <c r="J528" s="52" t="n"/>
      <c r="K528" s="50">
        <f>IF(AND(ISNUMBER($F528),ISNUMBER($J528)),$F528*(1-$J528),"")</f>
        <v/>
      </c>
      <c r="L528" s="51" t="n"/>
      <c r="M528" s="51" t="n"/>
      <c r="N528" s="50">
        <f>IF(ISNUMBER($F528),($F528-IF(ISNUMBER($AM528),$AM528,0))*(1-IF(ISNUMBER($J528),$J528,0)),"")</f>
        <v/>
      </c>
      <c r="O528" s="34" t="inlineStr">
        <is>
          <t>Acai Pomegranate</t>
        </is>
      </c>
      <c r="P528" s="48" t="n">
        <v>0</v>
      </c>
      <c r="Q528" s="48" t="n">
        <v>10</v>
      </c>
      <c r="R528" s="34" t="inlineStr">
        <is>
          <t>Not listed</t>
        </is>
      </c>
      <c r="S528" s="48" t="n">
        <v>10</v>
      </c>
      <c r="T528" s="48" t="n">
        <v>40</v>
      </c>
      <c r="U528" s="34" t="inlineStr">
        <is>
          <t>Cane sugar + stevia</t>
        </is>
      </c>
      <c r="V528" s="34" t="inlineStr">
        <is>
          <t>Push cap fresh vitamins, antioxidants, function by flavour</t>
        </is>
      </c>
      <c r="W528" s="51" t="n"/>
      <c r="X528" s="51" t="n"/>
      <c r="Y528" s="51" t="n"/>
      <c r="Z528" s="51" t="n"/>
      <c r="AA528" s="34" t="inlineStr">
        <is>
          <t>Low</t>
        </is>
      </c>
      <c r="AB528" s="34" t="inlineStr">
        <is>
          <t>Niche push cap vitamin water</t>
        </is>
      </c>
      <c r="AC528" s="34" t="inlineStr">
        <is>
          <t>Fresh mixed vitamins via push cap</t>
        </is>
      </c>
      <c r="AD528" s="34" t="inlineStr">
        <is>
          <t>Vitamins mixed fresh at opening.</t>
        </is>
      </c>
      <c r="AE528" s="51" t="n"/>
      <c r="AF528" s="53">
        <f>IF(AND(ISNUMBER($P528),ISNUMBER($AL528),$AL528&lt;&gt;0),ROUND($P528/$AL528*100,1),"")</f>
        <v/>
      </c>
      <c r="AG528" s="54">
        <f>IF(AND(ISNUMBER($S528),ISNUMBER($AL528),$AL528&lt;&gt;0),ROUND($S528/$AL528*100,2),"")</f>
        <v/>
      </c>
      <c r="AH528" s="53">
        <f>IF(AND(ISNUMBER($Q528),ISNUMBER($AL528),$AL528&lt;&gt;0),ROUND($Q528/$AL528*100,1),"")</f>
        <v/>
      </c>
      <c r="AI528" s="48">
        <f>IF(ISNUMBER($S528),IF($S528&lt;=1,"Yes","No"),"n/a")</f>
        <v/>
      </c>
      <c r="AJ528" s="48">
        <f>IF(ISNUMBER($S528),ROUND(MAX(0,MIN(100,100-$S528*2.5-IF(ISNUMBER($T528),$T528,0)*0.12+IF($S528&lt;=1,12,0))),0),"")</f>
        <v/>
      </c>
      <c r="AK528" s="48">
        <f>IF(ISNUMBER($Q528),IF($Q528&gt;=100,20,IF($Q528&gt;=30,10,0)),0)+IF(ISNUMBER($R528),IF($R528&gt;=100,20,0),0)+IF(ISNUMBER($P528),IF($P528&gt;=150,20,IF($P528&gt;=50,12,5)),0)+IF(ISNUMBER($S528),IF($S528&lt;=1,15,0),0)</f>
        <v/>
      </c>
      <c r="AL528" s="48" t="n">
        <v>532</v>
      </c>
      <c r="AM528" s="49" t="n"/>
      <c r="AN528" s="48">
        <f>IF(AND(ISNUMBER($P528),ISNUMBER($AL528),$AL528&lt;&gt;0),IF(OR($P528&gt;180,$P528/$AL528*1000&gt;400),"Over ceiling, confirm SKU","Within"),"n/a")</f>
        <v/>
      </c>
      <c r="AO528" s="51" t="n"/>
      <c r="AP528" s="51" t="n"/>
      <c r="AQ528" s="51" t="n"/>
      <c r="AR528" s="34" t="inlineStr">
        <is>
          <t>Recalled, batch confirmed, to confirm</t>
        </is>
      </c>
      <c r="AS528" s="34" t="inlineStr">
        <is>
          <t>BLANK -&gt; requires live Amazon.ca capture</t>
        </is>
      </c>
      <c r="AT528" s="34" t="inlineStr">
        <is>
          <t>Unverified commercial data</t>
        </is>
      </c>
    </row>
    <row r="529" ht="28" customHeight="1">
      <c r="A529" s="34" t="inlineStr">
        <is>
          <t>Karma</t>
        </is>
      </c>
      <c r="B529" s="34" t="inlineStr">
        <is>
          <t>Karma Wellness Water | Acai Pomegranate | 12 pack 532mL</t>
        </is>
      </c>
      <c r="C529" s="34" t="inlineStr">
        <is>
          <t>3) Functional beverage (still/sparkling)</t>
        </is>
      </c>
      <c r="D529" s="34" t="inlineStr">
        <is>
          <t>532 mL bottle</t>
        </is>
      </c>
      <c r="E529" s="48" t="n">
        <v>12</v>
      </c>
      <c r="F529" s="49" t="n"/>
      <c r="G529" s="50">
        <f>IF(AND(ISNUMBER($F529),ISNUMBER($E529),$E529&lt;&gt;0),$F529/$E529,"")</f>
        <v/>
      </c>
      <c r="H529" s="50">
        <f>IF(AND(ISNUMBER($F529),ISNUMBER($AL529),ISNUMBER($E529),($AL529*$E529)&lt;&gt;0),$F529/($AL529*$E529)*100,"")</f>
        <v/>
      </c>
      <c r="I529" s="51" t="n"/>
      <c r="J529" s="52" t="n"/>
      <c r="K529" s="50">
        <f>IF(AND(ISNUMBER($F529),ISNUMBER($J529)),$F529*(1-$J529),"")</f>
        <v/>
      </c>
      <c r="L529" s="51" t="n"/>
      <c r="M529" s="51" t="n"/>
      <c r="N529" s="50">
        <f>IF(ISNUMBER($F529),($F529-IF(ISNUMBER($AM529),$AM529,0))*(1-IF(ISNUMBER($J529),$J529,0)),"")</f>
        <v/>
      </c>
      <c r="O529" s="34" t="inlineStr">
        <is>
          <t>Acai Pomegranate</t>
        </is>
      </c>
      <c r="P529" s="48" t="n">
        <v>0</v>
      </c>
      <c r="Q529" s="48" t="n">
        <v>10</v>
      </c>
      <c r="R529" s="34" t="inlineStr">
        <is>
          <t>Not listed</t>
        </is>
      </c>
      <c r="S529" s="48" t="n">
        <v>10</v>
      </c>
      <c r="T529" s="48" t="n">
        <v>40</v>
      </c>
      <c r="U529" s="34" t="inlineStr">
        <is>
          <t>Cane sugar + stevia</t>
        </is>
      </c>
      <c r="V529" s="34" t="inlineStr">
        <is>
          <t>Push cap fresh vitamins, antioxidants, function by flavour</t>
        </is>
      </c>
      <c r="W529" s="51" t="n"/>
      <c r="X529" s="51" t="n"/>
      <c r="Y529" s="51" t="n"/>
      <c r="Z529" s="51" t="n"/>
      <c r="AA529" s="34" t="inlineStr">
        <is>
          <t>Low</t>
        </is>
      </c>
      <c r="AB529" s="34" t="inlineStr">
        <is>
          <t>Niche push cap vitamin water</t>
        </is>
      </c>
      <c r="AC529" s="34" t="inlineStr">
        <is>
          <t>Fresh mixed vitamins via push cap</t>
        </is>
      </c>
      <c r="AD529" s="34" t="inlineStr">
        <is>
          <t>Vitamins mixed fresh at opening.</t>
        </is>
      </c>
      <c r="AE529" s="51" t="n"/>
      <c r="AF529" s="53">
        <f>IF(AND(ISNUMBER($P529),ISNUMBER($AL529),$AL529&lt;&gt;0),ROUND($P529/$AL529*100,1),"")</f>
        <v/>
      </c>
      <c r="AG529" s="54">
        <f>IF(AND(ISNUMBER($S529),ISNUMBER($AL529),$AL529&lt;&gt;0),ROUND($S529/$AL529*100,2),"")</f>
        <v/>
      </c>
      <c r="AH529" s="53">
        <f>IF(AND(ISNUMBER($Q529),ISNUMBER($AL529),$AL529&lt;&gt;0),ROUND($Q529/$AL529*100,1),"")</f>
        <v/>
      </c>
      <c r="AI529" s="48">
        <f>IF(ISNUMBER($S529),IF($S529&lt;=1,"Yes","No"),"n/a")</f>
        <v/>
      </c>
      <c r="AJ529" s="48">
        <f>IF(ISNUMBER($S529),ROUND(MAX(0,MIN(100,100-$S529*2.5-IF(ISNUMBER($T529),$T529,0)*0.12+IF($S529&lt;=1,12,0))),0),"")</f>
        <v/>
      </c>
      <c r="AK529" s="48">
        <f>IF(ISNUMBER($Q529),IF($Q529&gt;=100,20,IF($Q529&gt;=30,10,0)),0)+IF(ISNUMBER($R529),IF($R529&gt;=100,20,0),0)+IF(ISNUMBER($P529),IF($P529&gt;=150,20,IF($P529&gt;=50,12,5)),0)+IF(ISNUMBER($S529),IF($S529&lt;=1,15,0),0)</f>
        <v/>
      </c>
      <c r="AL529" s="48" t="n">
        <v>532</v>
      </c>
      <c r="AM529" s="49" t="n"/>
      <c r="AN529" s="48">
        <f>IF(AND(ISNUMBER($P529),ISNUMBER($AL529),$AL529&lt;&gt;0),IF(OR($P529&gt;180,$P529/$AL529*1000&gt;400),"Over ceiling, confirm SKU","Within"),"n/a")</f>
        <v/>
      </c>
      <c r="AO529" s="51" t="n"/>
      <c r="AP529" s="51" t="n"/>
      <c r="AQ529" s="51" t="n"/>
      <c r="AR529" s="34" t="inlineStr">
        <is>
          <t>Recalled, batch confirmed, to confirm</t>
        </is>
      </c>
      <c r="AS529" s="34" t="inlineStr">
        <is>
          <t>BLANK -&gt; requires live Amazon.ca capture</t>
        </is>
      </c>
      <c r="AT529" s="34" t="inlineStr">
        <is>
          <t>Unverified commercial data</t>
        </is>
      </c>
    </row>
    <row r="530" ht="28" customHeight="1">
      <c r="A530" s="34" t="inlineStr">
        <is>
          <t>Karma</t>
        </is>
      </c>
      <c r="B530" s="34" t="inlineStr">
        <is>
          <t>Karma Wellness Water | Acai Pomegranate | 18 pack 532mL</t>
        </is>
      </c>
      <c r="C530" s="34" t="inlineStr">
        <is>
          <t>3) Functional beverage (still/sparkling)</t>
        </is>
      </c>
      <c r="D530" s="34" t="inlineStr">
        <is>
          <t>532 mL bottle</t>
        </is>
      </c>
      <c r="E530" s="48" t="n">
        <v>18</v>
      </c>
      <c r="F530" s="49" t="n"/>
      <c r="G530" s="50">
        <f>IF(AND(ISNUMBER($F530),ISNUMBER($E530),$E530&lt;&gt;0),$F530/$E530,"")</f>
        <v/>
      </c>
      <c r="H530" s="50">
        <f>IF(AND(ISNUMBER($F530),ISNUMBER($AL530),ISNUMBER($E530),($AL530*$E530)&lt;&gt;0),$F530/($AL530*$E530)*100,"")</f>
        <v/>
      </c>
      <c r="I530" s="51" t="n"/>
      <c r="J530" s="52" t="n"/>
      <c r="K530" s="50">
        <f>IF(AND(ISNUMBER($F530),ISNUMBER($J530)),$F530*(1-$J530),"")</f>
        <v/>
      </c>
      <c r="L530" s="51" t="n"/>
      <c r="M530" s="51" t="n"/>
      <c r="N530" s="50">
        <f>IF(ISNUMBER($F530),($F530-IF(ISNUMBER($AM530),$AM530,0))*(1-IF(ISNUMBER($J530),$J530,0)),"")</f>
        <v/>
      </c>
      <c r="O530" s="34" t="inlineStr">
        <is>
          <t>Acai Pomegranate</t>
        </is>
      </c>
      <c r="P530" s="48" t="n">
        <v>0</v>
      </c>
      <c r="Q530" s="48" t="n">
        <v>10</v>
      </c>
      <c r="R530" s="34" t="inlineStr">
        <is>
          <t>Not listed</t>
        </is>
      </c>
      <c r="S530" s="48" t="n">
        <v>10</v>
      </c>
      <c r="T530" s="48" t="n">
        <v>40</v>
      </c>
      <c r="U530" s="34" t="inlineStr">
        <is>
          <t>Cane sugar + stevia</t>
        </is>
      </c>
      <c r="V530" s="34" t="inlineStr">
        <is>
          <t>Push cap fresh vitamins, antioxidants, function by flavour</t>
        </is>
      </c>
      <c r="W530" s="51" t="n"/>
      <c r="X530" s="51" t="n"/>
      <c r="Y530" s="51" t="n"/>
      <c r="Z530" s="51" t="n"/>
      <c r="AA530" s="34" t="inlineStr">
        <is>
          <t>Low</t>
        </is>
      </c>
      <c r="AB530" s="34" t="inlineStr">
        <is>
          <t>Niche push cap vitamin water</t>
        </is>
      </c>
      <c r="AC530" s="34" t="inlineStr">
        <is>
          <t>Fresh mixed vitamins via push cap</t>
        </is>
      </c>
      <c r="AD530" s="34" t="inlineStr">
        <is>
          <t>Vitamins mixed fresh at opening.</t>
        </is>
      </c>
      <c r="AE530" s="51" t="n"/>
      <c r="AF530" s="53">
        <f>IF(AND(ISNUMBER($P530),ISNUMBER($AL530),$AL530&lt;&gt;0),ROUND($P530/$AL530*100,1),"")</f>
        <v/>
      </c>
      <c r="AG530" s="54">
        <f>IF(AND(ISNUMBER($S530),ISNUMBER($AL530),$AL530&lt;&gt;0),ROUND($S530/$AL530*100,2),"")</f>
        <v/>
      </c>
      <c r="AH530" s="53">
        <f>IF(AND(ISNUMBER($Q530),ISNUMBER($AL530),$AL530&lt;&gt;0),ROUND($Q530/$AL530*100,1),"")</f>
        <v/>
      </c>
      <c r="AI530" s="48">
        <f>IF(ISNUMBER($S530),IF($S530&lt;=1,"Yes","No"),"n/a")</f>
        <v/>
      </c>
      <c r="AJ530" s="48">
        <f>IF(ISNUMBER($S530),ROUND(MAX(0,MIN(100,100-$S530*2.5-IF(ISNUMBER($T530),$T530,0)*0.12+IF($S530&lt;=1,12,0))),0),"")</f>
        <v/>
      </c>
      <c r="AK530" s="48">
        <f>IF(ISNUMBER($Q530),IF($Q530&gt;=100,20,IF($Q530&gt;=30,10,0)),0)+IF(ISNUMBER($R530),IF($R530&gt;=100,20,0),0)+IF(ISNUMBER($P530),IF($P530&gt;=150,20,IF($P530&gt;=50,12,5)),0)+IF(ISNUMBER($S530),IF($S530&lt;=1,15,0),0)</f>
        <v/>
      </c>
      <c r="AL530" s="48" t="n">
        <v>532</v>
      </c>
      <c r="AM530" s="49" t="n"/>
      <c r="AN530" s="48">
        <f>IF(AND(ISNUMBER($P530),ISNUMBER($AL530),$AL530&lt;&gt;0),IF(OR($P530&gt;180,$P530/$AL530*1000&gt;400),"Over ceiling, confirm SKU","Within"),"n/a")</f>
        <v/>
      </c>
      <c r="AO530" s="51" t="n"/>
      <c r="AP530" s="51" t="n"/>
      <c r="AQ530" s="51" t="n"/>
      <c r="AR530" s="34" t="inlineStr">
        <is>
          <t>Recalled, batch confirmed, to confirm</t>
        </is>
      </c>
      <c r="AS530" s="34" t="inlineStr">
        <is>
          <t>BLANK -&gt; requires live Amazon.ca capture</t>
        </is>
      </c>
      <c r="AT530" s="34" t="inlineStr">
        <is>
          <t>Unverified commercial data</t>
        </is>
      </c>
    </row>
    <row r="531" ht="28" customHeight="1">
      <c r="A531" s="34" t="inlineStr">
        <is>
          <t>Karma</t>
        </is>
      </c>
      <c r="B531" s="34" t="inlineStr">
        <is>
          <t>Karma Wellness Water | Acai Pomegranate | 24 pack 532mL</t>
        </is>
      </c>
      <c r="C531" s="34" t="inlineStr">
        <is>
          <t>3) Functional beverage (still/sparkling)</t>
        </is>
      </c>
      <c r="D531" s="34" t="inlineStr">
        <is>
          <t>532 mL bottle</t>
        </is>
      </c>
      <c r="E531" s="48" t="n">
        <v>24</v>
      </c>
      <c r="F531" s="49" t="n"/>
      <c r="G531" s="50">
        <f>IF(AND(ISNUMBER($F531),ISNUMBER($E531),$E531&lt;&gt;0),$F531/$E531,"")</f>
        <v/>
      </c>
      <c r="H531" s="50">
        <f>IF(AND(ISNUMBER($F531),ISNUMBER($AL531),ISNUMBER($E531),($AL531*$E531)&lt;&gt;0),$F531/($AL531*$E531)*100,"")</f>
        <v/>
      </c>
      <c r="I531" s="51" t="n"/>
      <c r="J531" s="52" t="n"/>
      <c r="K531" s="50">
        <f>IF(AND(ISNUMBER($F531),ISNUMBER($J531)),$F531*(1-$J531),"")</f>
        <v/>
      </c>
      <c r="L531" s="51" t="n"/>
      <c r="M531" s="51" t="n"/>
      <c r="N531" s="50">
        <f>IF(ISNUMBER($F531),($F531-IF(ISNUMBER($AM531),$AM531,0))*(1-IF(ISNUMBER($J531),$J531,0)),"")</f>
        <v/>
      </c>
      <c r="O531" s="34" t="inlineStr">
        <is>
          <t>Acai Pomegranate</t>
        </is>
      </c>
      <c r="P531" s="48" t="n">
        <v>0</v>
      </c>
      <c r="Q531" s="48" t="n">
        <v>10</v>
      </c>
      <c r="R531" s="34" t="inlineStr">
        <is>
          <t>Not listed</t>
        </is>
      </c>
      <c r="S531" s="48" t="n">
        <v>10</v>
      </c>
      <c r="T531" s="48" t="n">
        <v>40</v>
      </c>
      <c r="U531" s="34" t="inlineStr">
        <is>
          <t>Cane sugar + stevia</t>
        </is>
      </c>
      <c r="V531" s="34" t="inlineStr">
        <is>
          <t>Push cap fresh vitamins, antioxidants, function by flavour</t>
        </is>
      </c>
      <c r="W531" s="51" t="n"/>
      <c r="X531" s="51" t="n"/>
      <c r="Y531" s="51" t="n"/>
      <c r="Z531" s="51" t="n"/>
      <c r="AA531" s="34" t="inlineStr">
        <is>
          <t>Low</t>
        </is>
      </c>
      <c r="AB531" s="34" t="inlineStr">
        <is>
          <t>Niche push cap vitamin water</t>
        </is>
      </c>
      <c r="AC531" s="34" t="inlineStr">
        <is>
          <t>Fresh mixed vitamins via push cap</t>
        </is>
      </c>
      <c r="AD531" s="34" t="inlineStr">
        <is>
          <t>Vitamins mixed fresh at opening.</t>
        </is>
      </c>
      <c r="AE531" s="51" t="n"/>
      <c r="AF531" s="53">
        <f>IF(AND(ISNUMBER($P531),ISNUMBER($AL531),$AL531&lt;&gt;0),ROUND($P531/$AL531*100,1),"")</f>
        <v/>
      </c>
      <c r="AG531" s="54">
        <f>IF(AND(ISNUMBER($S531),ISNUMBER($AL531),$AL531&lt;&gt;0),ROUND($S531/$AL531*100,2),"")</f>
        <v/>
      </c>
      <c r="AH531" s="53">
        <f>IF(AND(ISNUMBER($Q531),ISNUMBER($AL531),$AL531&lt;&gt;0),ROUND($Q531/$AL531*100,1),"")</f>
        <v/>
      </c>
      <c r="AI531" s="48">
        <f>IF(ISNUMBER($S531),IF($S531&lt;=1,"Yes","No"),"n/a")</f>
        <v/>
      </c>
      <c r="AJ531" s="48">
        <f>IF(ISNUMBER($S531),ROUND(MAX(0,MIN(100,100-$S531*2.5-IF(ISNUMBER($T531),$T531,0)*0.12+IF($S531&lt;=1,12,0))),0),"")</f>
        <v/>
      </c>
      <c r="AK531" s="48">
        <f>IF(ISNUMBER($Q531),IF($Q531&gt;=100,20,IF($Q531&gt;=30,10,0)),0)+IF(ISNUMBER($R531),IF($R531&gt;=100,20,0),0)+IF(ISNUMBER($P531),IF($P531&gt;=150,20,IF($P531&gt;=50,12,5)),0)+IF(ISNUMBER($S531),IF($S531&lt;=1,15,0),0)</f>
        <v/>
      </c>
      <c r="AL531" s="48" t="n">
        <v>532</v>
      </c>
      <c r="AM531" s="49" t="n"/>
      <c r="AN531" s="48">
        <f>IF(AND(ISNUMBER($P531),ISNUMBER($AL531),$AL531&lt;&gt;0),IF(OR($P531&gt;180,$P531/$AL531*1000&gt;400),"Over ceiling, confirm SKU","Within"),"n/a")</f>
        <v/>
      </c>
      <c r="AO531" s="51" t="n"/>
      <c r="AP531" s="51" t="n"/>
      <c r="AQ531" s="51" t="n"/>
      <c r="AR531" s="34" t="inlineStr">
        <is>
          <t>Recalled, batch confirmed, to confirm</t>
        </is>
      </c>
      <c r="AS531" s="34" t="inlineStr">
        <is>
          <t>BLANK -&gt; requires live Amazon.ca capture</t>
        </is>
      </c>
      <c r="AT531" s="34" t="inlineStr">
        <is>
          <t>Unverified commercial data</t>
        </is>
      </c>
    </row>
    <row r="532" ht="28" customHeight="1">
      <c r="A532" s="34" t="inlineStr">
        <is>
          <t>Karma</t>
        </is>
      </c>
      <c r="B532" s="34" t="inlineStr">
        <is>
          <t>Karma Wellness Water | Tropical Pineapple | single 532mL</t>
        </is>
      </c>
      <c r="C532" s="34" t="inlineStr">
        <is>
          <t>3) Functional beverage (still/sparkling)</t>
        </is>
      </c>
      <c r="D532" s="34" t="inlineStr">
        <is>
          <t>532 mL bottle</t>
        </is>
      </c>
      <c r="E532" s="48" t="n">
        <v>1</v>
      </c>
      <c r="F532" s="49" t="n"/>
      <c r="G532" s="50">
        <f>IF(AND(ISNUMBER($F532),ISNUMBER($E532),$E532&lt;&gt;0),$F532/$E532,"")</f>
        <v/>
      </c>
      <c r="H532" s="50">
        <f>IF(AND(ISNUMBER($F532),ISNUMBER($AL532),ISNUMBER($E532),($AL532*$E532)&lt;&gt;0),$F532/($AL532*$E532)*100,"")</f>
        <v/>
      </c>
      <c r="I532" s="51" t="n"/>
      <c r="J532" s="52" t="n"/>
      <c r="K532" s="50">
        <f>IF(AND(ISNUMBER($F532),ISNUMBER($J532)),$F532*(1-$J532),"")</f>
        <v/>
      </c>
      <c r="L532" s="51" t="n"/>
      <c r="M532" s="51" t="n"/>
      <c r="N532" s="50">
        <f>IF(ISNUMBER($F532),($F532-IF(ISNUMBER($AM532),$AM532,0))*(1-IF(ISNUMBER($J532),$J532,0)),"")</f>
        <v/>
      </c>
      <c r="O532" s="34" t="inlineStr">
        <is>
          <t>Tropical Pineapple</t>
        </is>
      </c>
      <c r="P532" s="48" t="n">
        <v>0</v>
      </c>
      <c r="Q532" s="48" t="n">
        <v>10</v>
      </c>
      <c r="R532" s="34" t="inlineStr">
        <is>
          <t>Not listed</t>
        </is>
      </c>
      <c r="S532" s="48" t="n">
        <v>10</v>
      </c>
      <c r="T532" s="48" t="n">
        <v>40</v>
      </c>
      <c r="U532" s="34" t="inlineStr">
        <is>
          <t>Cane sugar + stevia</t>
        </is>
      </c>
      <c r="V532" s="34" t="inlineStr">
        <is>
          <t>Push cap fresh vitamins, antioxidants, function by flavour</t>
        </is>
      </c>
      <c r="W532" s="51" t="n"/>
      <c r="X532" s="51" t="n"/>
      <c r="Y532" s="51" t="n"/>
      <c r="Z532" s="51" t="n"/>
      <c r="AA532" s="34" t="inlineStr">
        <is>
          <t>Low</t>
        </is>
      </c>
      <c r="AB532" s="34" t="inlineStr">
        <is>
          <t>Niche push cap vitamin water</t>
        </is>
      </c>
      <c r="AC532" s="34" t="inlineStr">
        <is>
          <t>Fresh mixed vitamins via push cap</t>
        </is>
      </c>
      <c r="AD532" s="34" t="inlineStr">
        <is>
          <t>Vitamins mixed fresh at opening.</t>
        </is>
      </c>
      <c r="AE532" s="51" t="n"/>
      <c r="AF532" s="53">
        <f>IF(AND(ISNUMBER($P532),ISNUMBER($AL532),$AL532&lt;&gt;0),ROUND($P532/$AL532*100,1),"")</f>
        <v/>
      </c>
      <c r="AG532" s="54">
        <f>IF(AND(ISNUMBER($S532),ISNUMBER($AL532),$AL532&lt;&gt;0),ROUND($S532/$AL532*100,2),"")</f>
        <v/>
      </c>
      <c r="AH532" s="53">
        <f>IF(AND(ISNUMBER($Q532),ISNUMBER($AL532),$AL532&lt;&gt;0),ROUND($Q532/$AL532*100,1),"")</f>
        <v/>
      </c>
      <c r="AI532" s="48">
        <f>IF(ISNUMBER($S532),IF($S532&lt;=1,"Yes","No"),"n/a")</f>
        <v/>
      </c>
      <c r="AJ532" s="48">
        <f>IF(ISNUMBER($S532),ROUND(MAX(0,MIN(100,100-$S532*2.5-IF(ISNUMBER($T532),$T532,0)*0.12+IF($S532&lt;=1,12,0))),0),"")</f>
        <v/>
      </c>
      <c r="AK532" s="48">
        <f>IF(ISNUMBER($Q532),IF($Q532&gt;=100,20,IF($Q532&gt;=30,10,0)),0)+IF(ISNUMBER($R532),IF($R532&gt;=100,20,0),0)+IF(ISNUMBER($P532),IF($P532&gt;=150,20,IF($P532&gt;=50,12,5)),0)+IF(ISNUMBER($S532),IF($S532&lt;=1,15,0),0)</f>
        <v/>
      </c>
      <c r="AL532" s="48" t="n">
        <v>532</v>
      </c>
      <c r="AM532" s="49" t="n"/>
      <c r="AN532" s="48">
        <f>IF(AND(ISNUMBER($P532),ISNUMBER($AL532),$AL532&lt;&gt;0),IF(OR($P532&gt;180,$P532/$AL532*1000&gt;400),"Over ceiling, confirm SKU","Within"),"n/a")</f>
        <v/>
      </c>
      <c r="AO532" s="51" t="n"/>
      <c r="AP532" s="51" t="n"/>
      <c r="AQ532" s="51" t="n"/>
      <c r="AR532" s="34" t="inlineStr">
        <is>
          <t>Recalled, batch confirmed, to confirm</t>
        </is>
      </c>
      <c r="AS532" s="34" t="inlineStr">
        <is>
          <t>BLANK -&gt; requires live Amazon.ca capture</t>
        </is>
      </c>
      <c r="AT532" s="34" t="inlineStr">
        <is>
          <t>Unverified commercial data</t>
        </is>
      </c>
    </row>
    <row r="533" ht="28" customHeight="1">
      <c r="A533" s="34" t="inlineStr">
        <is>
          <t>Karma</t>
        </is>
      </c>
      <c r="B533" s="34" t="inlineStr">
        <is>
          <t>Karma Wellness Water | Tropical Pineapple | 8 pack 532mL</t>
        </is>
      </c>
      <c r="C533" s="34" t="inlineStr">
        <is>
          <t>3) Functional beverage (still/sparkling)</t>
        </is>
      </c>
      <c r="D533" s="34" t="inlineStr">
        <is>
          <t>532 mL bottle</t>
        </is>
      </c>
      <c r="E533" s="48" t="n">
        <v>8</v>
      </c>
      <c r="F533" s="49" t="n"/>
      <c r="G533" s="50">
        <f>IF(AND(ISNUMBER($F533),ISNUMBER($E533),$E533&lt;&gt;0),$F533/$E533,"")</f>
        <v/>
      </c>
      <c r="H533" s="50">
        <f>IF(AND(ISNUMBER($F533),ISNUMBER($AL533),ISNUMBER($E533),($AL533*$E533)&lt;&gt;0),$F533/($AL533*$E533)*100,"")</f>
        <v/>
      </c>
      <c r="I533" s="51" t="n"/>
      <c r="J533" s="52" t="n"/>
      <c r="K533" s="50">
        <f>IF(AND(ISNUMBER($F533),ISNUMBER($J533)),$F533*(1-$J533),"")</f>
        <v/>
      </c>
      <c r="L533" s="51" t="n"/>
      <c r="M533" s="51" t="n"/>
      <c r="N533" s="50">
        <f>IF(ISNUMBER($F533),($F533-IF(ISNUMBER($AM533),$AM533,0))*(1-IF(ISNUMBER($J533),$J533,0)),"")</f>
        <v/>
      </c>
      <c r="O533" s="34" t="inlineStr">
        <is>
          <t>Tropical Pineapple</t>
        </is>
      </c>
      <c r="P533" s="48" t="n">
        <v>0</v>
      </c>
      <c r="Q533" s="48" t="n">
        <v>10</v>
      </c>
      <c r="R533" s="34" t="inlineStr">
        <is>
          <t>Not listed</t>
        </is>
      </c>
      <c r="S533" s="48" t="n">
        <v>10</v>
      </c>
      <c r="T533" s="48" t="n">
        <v>40</v>
      </c>
      <c r="U533" s="34" t="inlineStr">
        <is>
          <t>Cane sugar + stevia</t>
        </is>
      </c>
      <c r="V533" s="34" t="inlineStr">
        <is>
          <t>Push cap fresh vitamins, antioxidants, function by flavour</t>
        </is>
      </c>
      <c r="W533" s="51" t="n"/>
      <c r="X533" s="51" t="n"/>
      <c r="Y533" s="51" t="n"/>
      <c r="Z533" s="51" t="n"/>
      <c r="AA533" s="34" t="inlineStr">
        <is>
          <t>Low</t>
        </is>
      </c>
      <c r="AB533" s="34" t="inlineStr">
        <is>
          <t>Niche push cap vitamin water</t>
        </is>
      </c>
      <c r="AC533" s="34" t="inlineStr">
        <is>
          <t>Fresh mixed vitamins via push cap</t>
        </is>
      </c>
      <c r="AD533" s="34" t="inlineStr">
        <is>
          <t>Vitamins mixed fresh at opening.</t>
        </is>
      </c>
      <c r="AE533" s="51" t="n"/>
      <c r="AF533" s="53">
        <f>IF(AND(ISNUMBER($P533),ISNUMBER($AL533),$AL533&lt;&gt;0),ROUND($P533/$AL533*100,1),"")</f>
        <v/>
      </c>
      <c r="AG533" s="54">
        <f>IF(AND(ISNUMBER($S533),ISNUMBER($AL533),$AL533&lt;&gt;0),ROUND($S533/$AL533*100,2),"")</f>
        <v/>
      </c>
      <c r="AH533" s="53">
        <f>IF(AND(ISNUMBER($Q533),ISNUMBER($AL533),$AL533&lt;&gt;0),ROUND($Q533/$AL533*100,1),"")</f>
        <v/>
      </c>
      <c r="AI533" s="48">
        <f>IF(ISNUMBER($S533),IF($S533&lt;=1,"Yes","No"),"n/a")</f>
        <v/>
      </c>
      <c r="AJ533" s="48">
        <f>IF(ISNUMBER($S533),ROUND(MAX(0,MIN(100,100-$S533*2.5-IF(ISNUMBER($T533),$T533,0)*0.12+IF($S533&lt;=1,12,0))),0),"")</f>
        <v/>
      </c>
      <c r="AK533" s="48">
        <f>IF(ISNUMBER($Q533),IF($Q533&gt;=100,20,IF($Q533&gt;=30,10,0)),0)+IF(ISNUMBER($R533),IF($R533&gt;=100,20,0),0)+IF(ISNUMBER($P533),IF($P533&gt;=150,20,IF($P533&gt;=50,12,5)),0)+IF(ISNUMBER($S533),IF($S533&lt;=1,15,0),0)</f>
        <v/>
      </c>
      <c r="AL533" s="48" t="n">
        <v>532</v>
      </c>
      <c r="AM533" s="49" t="n"/>
      <c r="AN533" s="48">
        <f>IF(AND(ISNUMBER($P533),ISNUMBER($AL533),$AL533&lt;&gt;0),IF(OR($P533&gt;180,$P533/$AL533*1000&gt;400),"Over ceiling, confirm SKU","Within"),"n/a")</f>
        <v/>
      </c>
      <c r="AO533" s="51" t="n"/>
      <c r="AP533" s="51" t="n"/>
      <c r="AQ533" s="51" t="n"/>
      <c r="AR533" s="34" t="inlineStr">
        <is>
          <t>Recalled, batch confirmed, to confirm</t>
        </is>
      </c>
      <c r="AS533" s="34" t="inlineStr">
        <is>
          <t>BLANK -&gt; requires live Amazon.ca capture</t>
        </is>
      </c>
      <c r="AT533" s="34" t="inlineStr">
        <is>
          <t>Unverified commercial data</t>
        </is>
      </c>
    </row>
    <row r="534" ht="28" customHeight="1">
      <c r="A534" s="34" t="inlineStr">
        <is>
          <t>Karma</t>
        </is>
      </c>
      <c r="B534" s="34" t="inlineStr">
        <is>
          <t>Karma Wellness Water | Tropical Pineapple | 12 pack 532mL</t>
        </is>
      </c>
      <c r="C534" s="34" t="inlineStr">
        <is>
          <t>3) Functional beverage (still/sparkling)</t>
        </is>
      </c>
      <c r="D534" s="34" t="inlineStr">
        <is>
          <t>532 mL bottle</t>
        </is>
      </c>
      <c r="E534" s="48" t="n">
        <v>12</v>
      </c>
      <c r="F534" s="49" t="n"/>
      <c r="G534" s="50">
        <f>IF(AND(ISNUMBER($F534),ISNUMBER($E534),$E534&lt;&gt;0),$F534/$E534,"")</f>
        <v/>
      </c>
      <c r="H534" s="50">
        <f>IF(AND(ISNUMBER($F534),ISNUMBER($AL534),ISNUMBER($E534),($AL534*$E534)&lt;&gt;0),$F534/($AL534*$E534)*100,"")</f>
        <v/>
      </c>
      <c r="I534" s="51" t="n"/>
      <c r="J534" s="52" t="n"/>
      <c r="K534" s="50">
        <f>IF(AND(ISNUMBER($F534),ISNUMBER($J534)),$F534*(1-$J534),"")</f>
        <v/>
      </c>
      <c r="L534" s="51" t="n"/>
      <c r="M534" s="51" t="n"/>
      <c r="N534" s="50">
        <f>IF(ISNUMBER($F534),($F534-IF(ISNUMBER($AM534),$AM534,0))*(1-IF(ISNUMBER($J534),$J534,0)),"")</f>
        <v/>
      </c>
      <c r="O534" s="34" t="inlineStr">
        <is>
          <t>Tropical Pineapple</t>
        </is>
      </c>
      <c r="P534" s="48" t="n">
        <v>0</v>
      </c>
      <c r="Q534" s="48" t="n">
        <v>10</v>
      </c>
      <c r="R534" s="34" t="inlineStr">
        <is>
          <t>Not listed</t>
        </is>
      </c>
      <c r="S534" s="48" t="n">
        <v>10</v>
      </c>
      <c r="T534" s="48" t="n">
        <v>40</v>
      </c>
      <c r="U534" s="34" t="inlineStr">
        <is>
          <t>Cane sugar + stevia</t>
        </is>
      </c>
      <c r="V534" s="34" t="inlineStr">
        <is>
          <t>Push cap fresh vitamins, antioxidants, function by flavour</t>
        </is>
      </c>
      <c r="W534" s="51" t="n"/>
      <c r="X534" s="51" t="n"/>
      <c r="Y534" s="51" t="n"/>
      <c r="Z534" s="51" t="n"/>
      <c r="AA534" s="34" t="inlineStr">
        <is>
          <t>Low</t>
        </is>
      </c>
      <c r="AB534" s="34" t="inlineStr">
        <is>
          <t>Niche push cap vitamin water</t>
        </is>
      </c>
      <c r="AC534" s="34" t="inlineStr">
        <is>
          <t>Fresh mixed vitamins via push cap</t>
        </is>
      </c>
      <c r="AD534" s="34" t="inlineStr">
        <is>
          <t>Vitamins mixed fresh at opening.</t>
        </is>
      </c>
      <c r="AE534" s="51" t="n"/>
      <c r="AF534" s="53">
        <f>IF(AND(ISNUMBER($P534),ISNUMBER($AL534),$AL534&lt;&gt;0),ROUND($P534/$AL534*100,1),"")</f>
        <v/>
      </c>
      <c r="AG534" s="54">
        <f>IF(AND(ISNUMBER($S534),ISNUMBER($AL534),$AL534&lt;&gt;0),ROUND($S534/$AL534*100,2),"")</f>
        <v/>
      </c>
      <c r="AH534" s="53">
        <f>IF(AND(ISNUMBER($Q534),ISNUMBER($AL534),$AL534&lt;&gt;0),ROUND($Q534/$AL534*100,1),"")</f>
        <v/>
      </c>
      <c r="AI534" s="48">
        <f>IF(ISNUMBER($S534),IF($S534&lt;=1,"Yes","No"),"n/a")</f>
        <v/>
      </c>
      <c r="AJ534" s="48">
        <f>IF(ISNUMBER($S534),ROUND(MAX(0,MIN(100,100-$S534*2.5-IF(ISNUMBER($T534),$T534,0)*0.12+IF($S534&lt;=1,12,0))),0),"")</f>
        <v/>
      </c>
      <c r="AK534" s="48">
        <f>IF(ISNUMBER($Q534),IF($Q534&gt;=100,20,IF($Q534&gt;=30,10,0)),0)+IF(ISNUMBER($R534),IF($R534&gt;=100,20,0),0)+IF(ISNUMBER($P534),IF($P534&gt;=150,20,IF($P534&gt;=50,12,5)),0)+IF(ISNUMBER($S534),IF($S534&lt;=1,15,0),0)</f>
        <v/>
      </c>
      <c r="AL534" s="48" t="n">
        <v>532</v>
      </c>
      <c r="AM534" s="49" t="n"/>
      <c r="AN534" s="48">
        <f>IF(AND(ISNUMBER($P534),ISNUMBER($AL534),$AL534&lt;&gt;0),IF(OR($P534&gt;180,$P534/$AL534*1000&gt;400),"Over ceiling, confirm SKU","Within"),"n/a")</f>
        <v/>
      </c>
      <c r="AO534" s="51" t="n"/>
      <c r="AP534" s="51" t="n"/>
      <c r="AQ534" s="51" t="n"/>
      <c r="AR534" s="34" t="inlineStr">
        <is>
          <t>Recalled, batch confirmed, to confirm</t>
        </is>
      </c>
      <c r="AS534" s="34" t="inlineStr">
        <is>
          <t>BLANK -&gt; requires live Amazon.ca capture</t>
        </is>
      </c>
      <c r="AT534" s="34" t="inlineStr">
        <is>
          <t>Unverified commercial data</t>
        </is>
      </c>
    </row>
    <row r="535" ht="28" customHeight="1">
      <c r="A535" s="34" t="inlineStr">
        <is>
          <t>Karma</t>
        </is>
      </c>
      <c r="B535" s="34" t="inlineStr">
        <is>
          <t>Karma Wellness Water | Tropical Pineapple | 18 pack 532mL</t>
        </is>
      </c>
      <c r="C535" s="34" t="inlineStr">
        <is>
          <t>3) Functional beverage (still/sparkling)</t>
        </is>
      </c>
      <c r="D535" s="34" t="inlineStr">
        <is>
          <t>532 mL bottle</t>
        </is>
      </c>
      <c r="E535" s="48" t="n">
        <v>18</v>
      </c>
      <c r="F535" s="49" t="n"/>
      <c r="G535" s="50">
        <f>IF(AND(ISNUMBER($F535),ISNUMBER($E535),$E535&lt;&gt;0),$F535/$E535,"")</f>
        <v/>
      </c>
      <c r="H535" s="50">
        <f>IF(AND(ISNUMBER($F535),ISNUMBER($AL535),ISNUMBER($E535),($AL535*$E535)&lt;&gt;0),$F535/($AL535*$E535)*100,"")</f>
        <v/>
      </c>
      <c r="I535" s="51" t="n"/>
      <c r="J535" s="52" t="n"/>
      <c r="K535" s="50">
        <f>IF(AND(ISNUMBER($F535),ISNUMBER($J535)),$F535*(1-$J535),"")</f>
        <v/>
      </c>
      <c r="L535" s="51" t="n"/>
      <c r="M535" s="51" t="n"/>
      <c r="N535" s="50">
        <f>IF(ISNUMBER($F535),($F535-IF(ISNUMBER($AM535),$AM535,0))*(1-IF(ISNUMBER($J535),$J535,0)),"")</f>
        <v/>
      </c>
      <c r="O535" s="34" t="inlineStr">
        <is>
          <t>Tropical Pineapple</t>
        </is>
      </c>
      <c r="P535" s="48" t="n">
        <v>0</v>
      </c>
      <c r="Q535" s="48" t="n">
        <v>10</v>
      </c>
      <c r="R535" s="34" t="inlineStr">
        <is>
          <t>Not listed</t>
        </is>
      </c>
      <c r="S535" s="48" t="n">
        <v>10</v>
      </c>
      <c r="T535" s="48" t="n">
        <v>40</v>
      </c>
      <c r="U535" s="34" t="inlineStr">
        <is>
          <t>Cane sugar + stevia</t>
        </is>
      </c>
      <c r="V535" s="34" t="inlineStr">
        <is>
          <t>Push cap fresh vitamins, antioxidants, function by flavour</t>
        </is>
      </c>
      <c r="W535" s="51" t="n"/>
      <c r="X535" s="51" t="n"/>
      <c r="Y535" s="51" t="n"/>
      <c r="Z535" s="51" t="n"/>
      <c r="AA535" s="34" t="inlineStr">
        <is>
          <t>Low</t>
        </is>
      </c>
      <c r="AB535" s="34" t="inlineStr">
        <is>
          <t>Niche push cap vitamin water</t>
        </is>
      </c>
      <c r="AC535" s="34" t="inlineStr">
        <is>
          <t>Fresh mixed vitamins via push cap</t>
        </is>
      </c>
      <c r="AD535" s="34" t="inlineStr">
        <is>
          <t>Vitamins mixed fresh at opening.</t>
        </is>
      </c>
      <c r="AE535" s="51" t="n"/>
      <c r="AF535" s="53">
        <f>IF(AND(ISNUMBER($P535),ISNUMBER($AL535),$AL535&lt;&gt;0),ROUND($P535/$AL535*100,1),"")</f>
        <v/>
      </c>
      <c r="AG535" s="54">
        <f>IF(AND(ISNUMBER($S535),ISNUMBER($AL535),$AL535&lt;&gt;0),ROUND($S535/$AL535*100,2),"")</f>
        <v/>
      </c>
      <c r="AH535" s="53">
        <f>IF(AND(ISNUMBER($Q535),ISNUMBER($AL535),$AL535&lt;&gt;0),ROUND($Q535/$AL535*100,1),"")</f>
        <v/>
      </c>
      <c r="AI535" s="48">
        <f>IF(ISNUMBER($S535),IF($S535&lt;=1,"Yes","No"),"n/a")</f>
        <v/>
      </c>
      <c r="AJ535" s="48">
        <f>IF(ISNUMBER($S535),ROUND(MAX(0,MIN(100,100-$S535*2.5-IF(ISNUMBER($T535),$T535,0)*0.12+IF($S535&lt;=1,12,0))),0),"")</f>
        <v/>
      </c>
      <c r="AK535" s="48">
        <f>IF(ISNUMBER($Q535),IF($Q535&gt;=100,20,IF($Q535&gt;=30,10,0)),0)+IF(ISNUMBER($R535),IF($R535&gt;=100,20,0),0)+IF(ISNUMBER($P535),IF($P535&gt;=150,20,IF($P535&gt;=50,12,5)),0)+IF(ISNUMBER($S535),IF($S535&lt;=1,15,0),0)</f>
        <v/>
      </c>
      <c r="AL535" s="48" t="n">
        <v>532</v>
      </c>
      <c r="AM535" s="49" t="n"/>
      <c r="AN535" s="48">
        <f>IF(AND(ISNUMBER($P535),ISNUMBER($AL535),$AL535&lt;&gt;0),IF(OR($P535&gt;180,$P535/$AL535*1000&gt;400),"Over ceiling, confirm SKU","Within"),"n/a")</f>
        <v/>
      </c>
      <c r="AO535" s="51" t="n"/>
      <c r="AP535" s="51" t="n"/>
      <c r="AQ535" s="51" t="n"/>
      <c r="AR535" s="34" t="inlineStr">
        <is>
          <t>Recalled, batch confirmed, to confirm</t>
        </is>
      </c>
      <c r="AS535" s="34" t="inlineStr">
        <is>
          <t>BLANK -&gt; requires live Amazon.ca capture</t>
        </is>
      </c>
      <c r="AT535" s="34" t="inlineStr">
        <is>
          <t>Unverified commercial data</t>
        </is>
      </c>
    </row>
    <row r="536" ht="28" customHeight="1">
      <c r="A536" s="34" t="inlineStr">
        <is>
          <t>Karma</t>
        </is>
      </c>
      <c r="B536" s="34" t="inlineStr">
        <is>
          <t>Karma Wellness Water | Tropical Pineapple | 24 pack 532mL</t>
        </is>
      </c>
      <c r="C536" s="34" t="inlineStr">
        <is>
          <t>3) Functional beverage (still/sparkling)</t>
        </is>
      </c>
      <c r="D536" s="34" t="inlineStr">
        <is>
          <t>532 mL bottle</t>
        </is>
      </c>
      <c r="E536" s="48" t="n">
        <v>24</v>
      </c>
      <c r="F536" s="49" t="n"/>
      <c r="G536" s="50">
        <f>IF(AND(ISNUMBER($F536),ISNUMBER($E536),$E536&lt;&gt;0),$F536/$E536,"")</f>
        <v/>
      </c>
      <c r="H536" s="50">
        <f>IF(AND(ISNUMBER($F536),ISNUMBER($AL536),ISNUMBER($E536),($AL536*$E536)&lt;&gt;0),$F536/($AL536*$E536)*100,"")</f>
        <v/>
      </c>
      <c r="I536" s="51" t="n"/>
      <c r="J536" s="52" t="n"/>
      <c r="K536" s="50">
        <f>IF(AND(ISNUMBER($F536),ISNUMBER($J536)),$F536*(1-$J536),"")</f>
        <v/>
      </c>
      <c r="L536" s="51" t="n"/>
      <c r="M536" s="51" t="n"/>
      <c r="N536" s="50">
        <f>IF(ISNUMBER($F536),($F536-IF(ISNUMBER($AM536),$AM536,0))*(1-IF(ISNUMBER($J536),$J536,0)),"")</f>
        <v/>
      </c>
      <c r="O536" s="34" t="inlineStr">
        <is>
          <t>Tropical Pineapple</t>
        </is>
      </c>
      <c r="P536" s="48" t="n">
        <v>0</v>
      </c>
      <c r="Q536" s="48" t="n">
        <v>10</v>
      </c>
      <c r="R536" s="34" t="inlineStr">
        <is>
          <t>Not listed</t>
        </is>
      </c>
      <c r="S536" s="48" t="n">
        <v>10</v>
      </c>
      <c r="T536" s="48" t="n">
        <v>40</v>
      </c>
      <c r="U536" s="34" t="inlineStr">
        <is>
          <t>Cane sugar + stevia</t>
        </is>
      </c>
      <c r="V536" s="34" t="inlineStr">
        <is>
          <t>Push cap fresh vitamins, antioxidants, function by flavour</t>
        </is>
      </c>
      <c r="W536" s="51" t="n"/>
      <c r="X536" s="51" t="n"/>
      <c r="Y536" s="51" t="n"/>
      <c r="Z536" s="51" t="n"/>
      <c r="AA536" s="34" t="inlineStr">
        <is>
          <t>Low</t>
        </is>
      </c>
      <c r="AB536" s="34" t="inlineStr">
        <is>
          <t>Niche push cap vitamin water</t>
        </is>
      </c>
      <c r="AC536" s="34" t="inlineStr">
        <is>
          <t>Fresh mixed vitamins via push cap</t>
        </is>
      </c>
      <c r="AD536" s="34" t="inlineStr">
        <is>
          <t>Vitamins mixed fresh at opening.</t>
        </is>
      </c>
      <c r="AE536" s="51" t="n"/>
      <c r="AF536" s="53">
        <f>IF(AND(ISNUMBER($P536),ISNUMBER($AL536),$AL536&lt;&gt;0),ROUND($P536/$AL536*100,1),"")</f>
        <v/>
      </c>
      <c r="AG536" s="54">
        <f>IF(AND(ISNUMBER($S536),ISNUMBER($AL536),$AL536&lt;&gt;0),ROUND($S536/$AL536*100,2),"")</f>
        <v/>
      </c>
      <c r="AH536" s="53">
        <f>IF(AND(ISNUMBER($Q536),ISNUMBER($AL536),$AL536&lt;&gt;0),ROUND($Q536/$AL536*100,1),"")</f>
        <v/>
      </c>
      <c r="AI536" s="48">
        <f>IF(ISNUMBER($S536),IF($S536&lt;=1,"Yes","No"),"n/a")</f>
        <v/>
      </c>
      <c r="AJ536" s="48">
        <f>IF(ISNUMBER($S536),ROUND(MAX(0,MIN(100,100-$S536*2.5-IF(ISNUMBER($T536),$T536,0)*0.12+IF($S536&lt;=1,12,0))),0),"")</f>
        <v/>
      </c>
      <c r="AK536" s="48">
        <f>IF(ISNUMBER($Q536),IF($Q536&gt;=100,20,IF($Q536&gt;=30,10,0)),0)+IF(ISNUMBER($R536),IF($R536&gt;=100,20,0),0)+IF(ISNUMBER($P536),IF($P536&gt;=150,20,IF($P536&gt;=50,12,5)),0)+IF(ISNUMBER($S536),IF($S536&lt;=1,15,0),0)</f>
        <v/>
      </c>
      <c r="AL536" s="48" t="n">
        <v>532</v>
      </c>
      <c r="AM536" s="49" t="n"/>
      <c r="AN536" s="48">
        <f>IF(AND(ISNUMBER($P536),ISNUMBER($AL536),$AL536&lt;&gt;0),IF(OR($P536&gt;180,$P536/$AL536*1000&gt;400),"Over ceiling, confirm SKU","Within"),"n/a")</f>
        <v/>
      </c>
      <c r="AO536" s="51" t="n"/>
      <c r="AP536" s="51" t="n"/>
      <c r="AQ536" s="51" t="n"/>
      <c r="AR536" s="34" t="inlineStr">
        <is>
          <t>Recalled, batch confirmed, to confirm</t>
        </is>
      </c>
      <c r="AS536" s="34" t="inlineStr">
        <is>
          <t>BLANK -&gt; requires live Amazon.ca capture</t>
        </is>
      </c>
      <c r="AT536" s="34" t="inlineStr">
        <is>
          <t>Unverified commercial data</t>
        </is>
      </c>
    </row>
    <row r="537" ht="28" customHeight="1">
      <c r="A537" s="34" t="inlineStr">
        <is>
          <t>ALO</t>
        </is>
      </c>
      <c r="B537" s="34" t="inlineStr">
        <is>
          <t>ALO Exposed Aloe Vera Drink | Original Aloe + Honey | single 500mL</t>
        </is>
      </c>
      <c r="C537" s="34" t="inlineStr">
        <is>
          <t>3) Functional beverage (still/sparkling)</t>
        </is>
      </c>
      <c r="D537" s="34" t="inlineStr">
        <is>
          <t>500 mL bottle</t>
        </is>
      </c>
      <c r="E537" s="48" t="n">
        <v>1</v>
      </c>
      <c r="F537" s="49" t="n"/>
      <c r="G537" s="50">
        <f>IF(AND(ISNUMBER($F537),ISNUMBER($E537),$E537&lt;&gt;0),$F537/$E537,"")</f>
        <v/>
      </c>
      <c r="H537" s="50">
        <f>IF(AND(ISNUMBER($F537),ISNUMBER($AL537),ISNUMBER($E537),($AL537*$E537)&lt;&gt;0),$F537/($AL537*$E537)*100,"")</f>
        <v/>
      </c>
      <c r="I537" s="51" t="n"/>
      <c r="J537" s="52" t="n"/>
      <c r="K537" s="50">
        <f>IF(AND(ISNUMBER($F537),ISNUMBER($J537)),$F537*(1-$J537),"")</f>
        <v/>
      </c>
      <c r="L537" s="51" t="n"/>
      <c r="M537" s="51" t="n"/>
      <c r="N537" s="50">
        <f>IF(ISNUMBER($F537),($F537-IF(ISNUMBER($AM537),$AM537,0))*(1-IF(ISNUMBER($J537),$J537,0)),"")</f>
        <v/>
      </c>
      <c r="O537" s="34" t="inlineStr">
        <is>
          <t>Original Aloe + Honey</t>
        </is>
      </c>
      <c r="P537" s="48" t="n">
        <v>0</v>
      </c>
      <c r="Q537" s="48" t="n">
        <v>20</v>
      </c>
      <c r="R537" s="34" t="inlineStr">
        <is>
          <t>Not listed</t>
        </is>
      </c>
      <c r="S537" s="48" t="n">
        <v>20</v>
      </c>
      <c r="T537" s="48" t="n">
        <v>90</v>
      </c>
      <c r="U537" s="34" t="inlineStr">
        <is>
          <t>Cane sugar</t>
        </is>
      </c>
      <c r="V537" s="34" t="inlineStr">
        <is>
          <t>Real aloe vera pulp, antioxidants, vitamins</t>
        </is>
      </c>
      <c r="W537" s="51" t="n"/>
      <c r="X537" s="51" t="n"/>
      <c r="Y537" s="51" t="n"/>
      <c r="Z537" s="51" t="n"/>
      <c r="AA537" s="34" t="inlineStr">
        <is>
          <t>Low</t>
        </is>
      </c>
      <c r="AB537" s="34" t="inlineStr">
        <is>
          <t>Leading aloe drink</t>
        </is>
      </c>
      <c r="AC537" s="34" t="inlineStr">
        <is>
          <t>Real aloe pulp wellness drink</t>
        </is>
      </c>
      <c r="AD537" s="34" t="inlineStr">
        <is>
          <t>Aloe pulp and a wellness halo.</t>
        </is>
      </c>
      <c r="AE537" s="51" t="n"/>
      <c r="AF537" s="53">
        <f>IF(AND(ISNUMBER($P537),ISNUMBER($AL537),$AL537&lt;&gt;0),ROUND($P537/$AL537*100,1),"")</f>
        <v/>
      </c>
      <c r="AG537" s="54">
        <f>IF(AND(ISNUMBER($S537),ISNUMBER($AL537),$AL537&lt;&gt;0),ROUND($S537/$AL537*100,2),"")</f>
        <v/>
      </c>
      <c r="AH537" s="53">
        <f>IF(AND(ISNUMBER($Q537),ISNUMBER($AL537),$AL537&lt;&gt;0),ROUND($Q537/$AL537*100,1),"")</f>
        <v/>
      </c>
      <c r="AI537" s="48">
        <f>IF(ISNUMBER($S537),IF($S537&lt;=1,"Yes","No"),"n/a")</f>
        <v/>
      </c>
      <c r="AJ537" s="48">
        <f>IF(ISNUMBER($S537),ROUND(MAX(0,MIN(100,100-$S537*2.5-IF(ISNUMBER($T537),$T537,0)*0.12+IF($S537&lt;=1,12,0))),0),"")</f>
        <v/>
      </c>
      <c r="AK537" s="48">
        <f>IF(ISNUMBER($Q537),IF($Q537&gt;=100,20,IF($Q537&gt;=30,10,0)),0)+IF(ISNUMBER($R537),IF($R537&gt;=100,20,0),0)+IF(ISNUMBER($P537),IF($P537&gt;=150,20,IF($P537&gt;=50,12,5)),0)+IF(ISNUMBER($S537),IF($S537&lt;=1,15,0),0)</f>
        <v/>
      </c>
      <c r="AL537" s="48" t="n">
        <v>500</v>
      </c>
      <c r="AM537" s="49" t="n"/>
      <c r="AN537" s="48">
        <f>IF(AND(ISNUMBER($P537),ISNUMBER($AL537),$AL537&lt;&gt;0),IF(OR($P537&gt;180,$P537/$AL537*1000&gt;400),"Over ceiling, confirm SKU","Within"),"n/a")</f>
        <v/>
      </c>
      <c r="AO537" s="51" t="n"/>
      <c r="AP537" s="51" t="n"/>
      <c r="AQ537" s="51" t="n"/>
      <c r="AR537" s="34" t="inlineStr">
        <is>
          <t>Recalled, batch confirmed, to confirm</t>
        </is>
      </c>
      <c r="AS537" s="34" t="inlineStr">
        <is>
          <t>BLANK -&gt; requires live Amazon.ca capture</t>
        </is>
      </c>
      <c r="AT537" s="34" t="inlineStr">
        <is>
          <t>Unverified commercial data</t>
        </is>
      </c>
    </row>
    <row r="538" ht="28" customHeight="1">
      <c r="A538" s="34" t="inlineStr">
        <is>
          <t>ALO</t>
        </is>
      </c>
      <c r="B538" s="34" t="inlineStr">
        <is>
          <t>ALO Exposed Aloe Vera Drink | Original Aloe + Honey | 8 pack 500mL</t>
        </is>
      </c>
      <c r="C538" s="34" t="inlineStr">
        <is>
          <t>3) Functional beverage (still/sparkling)</t>
        </is>
      </c>
      <c r="D538" s="34" t="inlineStr">
        <is>
          <t>500 mL bottle</t>
        </is>
      </c>
      <c r="E538" s="48" t="n">
        <v>8</v>
      </c>
      <c r="F538" s="49" t="n"/>
      <c r="G538" s="50">
        <f>IF(AND(ISNUMBER($F538),ISNUMBER($E538),$E538&lt;&gt;0),$F538/$E538,"")</f>
        <v/>
      </c>
      <c r="H538" s="50">
        <f>IF(AND(ISNUMBER($F538),ISNUMBER($AL538),ISNUMBER($E538),($AL538*$E538)&lt;&gt;0),$F538/($AL538*$E538)*100,"")</f>
        <v/>
      </c>
      <c r="I538" s="51" t="n"/>
      <c r="J538" s="52" t="n"/>
      <c r="K538" s="50">
        <f>IF(AND(ISNUMBER($F538),ISNUMBER($J538)),$F538*(1-$J538),"")</f>
        <v/>
      </c>
      <c r="L538" s="51" t="n"/>
      <c r="M538" s="51" t="n"/>
      <c r="N538" s="50">
        <f>IF(ISNUMBER($F538),($F538-IF(ISNUMBER($AM538),$AM538,0))*(1-IF(ISNUMBER($J538),$J538,0)),"")</f>
        <v/>
      </c>
      <c r="O538" s="34" t="inlineStr">
        <is>
          <t>Original Aloe + Honey</t>
        </is>
      </c>
      <c r="P538" s="48" t="n">
        <v>0</v>
      </c>
      <c r="Q538" s="48" t="n">
        <v>20</v>
      </c>
      <c r="R538" s="34" t="inlineStr">
        <is>
          <t>Not listed</t>
        </is>
      </c>
      <c r="S538" s="48" t="n">
        <v>20</v>
      </c>
      <c r="T538" s="48" t="n">
        <v>90</v>
      </c>
      <c r="U538" s="34" t="inlineStr">
        <is>
          <t>Cane sugar</t>
        </is>
      </c>
      <c r="V538" s="34" t="inlineStr">
        <is>
          <t>Real aloe vera pulp, antioxidants, vitamins</t>
        </is>
      </c>
      <c r="W538" s="51" t="n"/>
      <c r="X538" s="51" t="n"/>
      <c r="Y538" s="51" t="n"/>
      <c r="Z538" s="51" t="n"/>
      <c r="AA538" s="34" t="inlineStr">
        <is>
          <t>Low</t>
        </is>
      </c>
      <c r="AB538" s="34" t="inlineStr">
        <is>
          <t>Leading aloe drink</t>
        </is>
      </c>
      <c r="AC538" s="34" t="inlineStr">
        <is>
          <t>Real aloe pulp wellness drink</t>
        </is>
      </c>
      <c r="AD538" s="34" t="inlineStr">
        <is>
          <t>Aloe pulp and a wellness halo.</t>
        </is>
      </c>
      <c r="AE538" s="51" t="n"/>
      <c r="AF538" s="53">
        <f>IF(AND(ISNUMBER($P538),ISNUMBER($AL538),$AL538&lt;&gt;0),ROUND($P538/$AL538*100,1),"")</f>
        <v/>
      </c>
      <c r="AG538" s="54">
        <f>IF(AND(ISNUMBER($S538),ISNUMBER($AL538),$AL538&lt;&gt;0),ROUND($S538/$AL538*100,2),"")</f>
        <v/>
      </c>
      <c r="AH538" s="53">
        <f>IF(AND(ISNUMBER($Q538),ISNUMBER($AL538),$AL538&lt;&gt;0),ROUND($Q538/$AL538*100,1),"")</f>
        <v/>
      </c>
      <c r="AI538" s="48">
        <f>IF(ISNUMBER($S538),IF($S538&lt;=1,"Yes","No"),"n/a")</f>
        <v/>
      </c>
      <c r="AJ538" s="48">
        <f>IF(ISNUMBER($S538),ROUND(MAX(0,MIN(100,100-$S538*2.5-IF(ISNUMBER($T538),$T538,0)*0.12+IF($S538&lt;=1,12,0))),0),"")</f>
        <v/>
      </c>
      <c r="AK538" s="48">
        <f>IF(ISNUMBER($Q538),IF($Q538&gt;=100,20,IF($Q538&gt;=30,10,0)),0)+IF(ISNUMBER($R538),IF($R538&gt;=100,20,0),0)+IF(ISNUMBER($P538),IF($P538&gt;=150,20,IF($P538&gt;=50,12,5)),0)+IF(ISNUMBER($S538),IF($S538&lt;=1,15,0),0)</f>
        <v/>
      </c>
      <c r="AL538" s="48" t="n">
        <v>500</v>
      </c>
      <c r="AM538" s="49" t="n"/>
      <c r="AN538" s="48">
        <f>IF(AND(ISNUMBER($P538),ISNUMBER($AL538),$AL538&lt;&gt;0),IF(OR($P538&gt;180,$P538/$AL538*1000&gt;400),"Over ceiling, confirm SKU","Within"),"n/a")</f>
        <v/>
      </c>
      <c r="AO538" s="51" t="n"/>
      <c r="AP538" s="51" t="n"/>
      <c r="AQ538" s="51" t="n"/>
      <c r="AR538" s="34" t="inlineStr">
        <is>
          <t>Recalled, batch confirmed, to confirm</t>
        </is>
      </c>
      <c r="AS538" s="34" t="inlineStr">
        <is>
          <t>BLANK -&gt; requires live Amazon.ca capture</t>
        </is>
      </c>
      <c r="AT538" s="34" t="inlineStr">
        <is>
          <t>Unverified commercial data</t>
        </is>
      </c>
    </row>
    <row r="539" ht="28" customHeight="1">
      <c r="A539" s="34" t="inlineStr">
        <is>
          <t>ALO</t>
        </is>
      </c>
      <c r="B539" s="34" t="inlineStr">
        <is>
          <t>ALO Exposed Aloe Vera Drink | Original Aloe + Honey | 12 pack 500mL</t>
        </is>
      </c>
      <c r="C539" s="34" t="inlineStr">
        <is>
          <t>3) Functional beverage (still/sparkling)</t>
        </is>
      </c>
      <c r="D539" s="34" t="inlineStr">
        <is>
          <t>500 mL bottle</t>
        </is>
      </c>
      <c r="E539" s="48" t="n">
        <v>12</v>
      </c>
      <c r="F539" s="49" t="n"/>
      <c r="G539" s="50">
        <f>IF(AND(ISNUMBER($F539),ISNUMBER($E539),$E539&lt;&gt;0),$F539/$E539,"")</f>
        <v/>
      </c>
      <c r="H539" s="50">
        <f>IF(AND(ISNUMBER($F539),ISNUMBER($AL539),ISNUMBER($E539),($AL539*$E539)&lt;&gt;0),$F539/($AL539*$E539)*100,"")</f>
        <v/>
      </c>
      <c r="I539" s="51" t="n"/>
      <c r="J539" s="52" t="n"/>
      <c r="K539" s="50">
        <f>IF(AND(ISNUMBER($F539),ISNUMBER($J539)),$F539*(1-$J539),"")</f>
        <v/>
      </c>
      <c r="L539" s="51" t="n"/>
      <c r="M539" s="51" t="n"/>
      <c r="N539" s="50">
        <f>IF(ISNUMBER($F539),($F539-IF(ISNUMBER($AM539),$AM539,0))*(1-IF(ISNUMBER($J539),$J539,0)),"")</f>
        <v/>
      </c>
      <c r="O539" s="34" t="inlineStr">
        <is>
          <t>Original Aloe + Honey</t>
        </is>
      </c>
      <c r="P539" s="48" t="n">
        <v>0</v>
      </c>
      <c r="Q539" s="48" t="n">
        <v>20</v>
      </c>
      <c r="R539" s="34" t="inlineStr">
        <is>
          <t>Not listed</t>
        </is>
      </c>
      <c r="S539" s="48" t="n">
        <v>20</v>
      </c>
      <c r="T539" s="48" t="n">
        <v>90</v>
      </c>
      <c r="U539" s="34" t="inlineStr">
        <is>
          <t>Cane sugar</t>
        </is>
      </c>
      <c r="V539" s="34" t="inlineStr">
        <is>
          <t>Real aloe vera pulp, antioxidants, vitamins</t>
        </is>
      </c>
      <c r="W539" s="51" t="n"/>
      <c r="X539" s="51" t="n"/>
      <c r="Y539" s="51" t="n"/>
      <c r="Z539" s="51" t="n"/>
      <c r="AA539" s="34" t="inlineStr">
        <is>
          <t>Low</t>
        </is>
      </c>
      <c r="AB539" s="34" t="inlineStr">
        <is>
          <t>Leading aloe drink</t>
        </is>
      </c>
      <c r="AC539" s="34" t="inlineStr">
        <is>
          <t>Real aloe pulp wellness drink</t>
        </is>
      </c>
      <c r="AD539" s="34" t="inlineStr">
        <is>
          <t>Aloe pulp and a wellness halo.</t>
        </is>
      </c>
      <c r="AE539" s="51" t="n"/>
      <c r="AF539" s="53">
        <f>IF(AND(ISNUMBER($P539),ISNUMBER($AL539),$AL539&lt;&gt;0),ROUND($P539/$AL539*100,1),"")</f>
        <v/>
      </c>
      <c r="AG539" s="54">
        <f>IF(AND(ISNUMBER($S539),ISNUMBER($AL539),$AL539&lt;&gt;0),ROUND($S539/$AL539*100,2),"")</f>
        <v/>
      </c>
      <c r="AH539" s="53">
        <f>IF(AND(ISNUMBER($Q539),ISNUMBER($AL539),$AL539&lt;&gt;0),ROUND($Q539/$AL539*100,1),"")</f>
        <v/>
      </c>
      <c r="AI539" s="48">
        <f>IF(ISNUMBER($S539),IF($S539&lt;=1,"Yes","No"),"n/a")</f>
        <v/>
      </c>
      <c r="AJ539" s="48">
        <f>IF(ISNUMBER($S539),ROUND(MAX(0,MIN(100,100-$S539*2.5-IF(ISNUMBER($T539),$T539,0)*0.12+IF($S539&lt;=1,12,0))),0),"")</f>
        <v/>
      </c>
      <c r="AK539" s="48">
        <f>IF(ISNUMBER($Q539),IF($Q539&gt;=100,20,IF($Q539&gt;=30,10,0)),0)+IF(ISNUMBER($R539),IF($R539&gt;=100,20,0),0)+IF(ISNUMBER($P539),IF($P539&gt;=150,20,IF($P539&gt;=50,12,5)),0)+IF(ISNUMBER($S539),IF($S539&lt;=1,15,0),0)</f>
        <v/>
      </c>
      <c r="AL539" s="48" t="n">
        <v>500</v>
      </c>
      <c r="AM539" s="49" t="n"/>
      <c r="AN539" s="48">
        <f>IF(AND(ISNUMBER($P539),ISNUMBER($AL539),$AL539&lt;&gt;0),IF(OR($P539&gt;180,$P539/$AL539*1000&gt;400),"Over ceiling, confirm SKU","Within"),"n/a")</f>
        <v/>
      </c>
      <c r="AO539" s="51" t="n"/>
      <c r="AP539" s="51" t="n"/>
      <c r="AQ539" s="51" t="n"/>
      <c r="AR539" s="34" t="inlineStr">
        <is>
          <t>Recalled, batch confirmed, to confirm</t>
        </is>
      </c>
      <c r="AS539" s="34" t="inlineStr">
        <is>
          <t>BLANK -&gt; requires live Amazon.ca capture</t>
        </is>
      </c>
      <c r="AT539" s="34" t="inlineStr">
        <is>
          <t>Unverified commercial data</t>
        </is>
      </c>
    </row>
    <row r="540" ht="28" customHeight="1">
      <c r="A540" s="34" t="inlineStr">
        <is>
          <t>ALO</t>
        </is>
      </c>
      <c r="B540" s="34" t="inlineStr">
        <is>
          <t>ALO Exposed Aloe Vera Drink | Original Aloe + Honey | 18 pack 500mL</t>
        </is>
      </c>
      <c r="C540" s="34" t="inlineStr">
        <is>
          <t>3) Functional beverage (still/sparkling)</t>
        </is>
      </c>
      <c r="D540" s="34" t="inlineStr">
        <is>
          <t>500 mL bottle</t>
        </is>
      </c>
      <c r="E540" s="48" t="n">
        <v>18</v>
      </c>
      <c r="F540" s="49" t="n"/>
      <c r="G540" s="50">
        <f>IF(AND(ISNUMBER($F540),ISNUMBER($E540),$E540&lt;&gt;0),$F540/$E540,"")</f>
        <v/>
      </c>
      <c r="H540" s="50">
        <f>IF(AND(ISNUMBER($F540),ISNUMBER($AL540),ISNUMBER($E540),($AL540*$E540)&lt;&gt;0),$F540/($AL540*$E540)*100,"")</f>
        <v/>
      </c>
      <c r="I540" s="51" t="n"/>
      <c r="J540" s="52" t="n"/>
      <c r="K540" s="50">
        <f>IF(AND(ISNUMBER($F540),ISNUMBER($J540)),$F540*(1-$J540),"")</f>
        <v/>
      </c>
      <c r="L540" s="51" t="n"/>
      <c r="M540" s="51" t="n"/>
      <c r="N540" s="50">
        <f>IF(ISNUMBER($F540),($F540-IF(ISNUMBER($AM540),$AM540,0))*(1-IF(ISNUMBER($J540),$J540,0)),"")</f>
        <v/>
      </c>
      <c r="O540" s="34" t="inlineStr">
        <is>
          <t>Original Aloe + Honey</t>
        </is>
      </c>
      <c r="P540" s="48" t="n">
        <v>0</v>
      </c>
      <c r="Q540" s="48" t="n">
        <v>20</v>
      </c>
      <c r="R540" s="34" t="inlineStr">
        <is>
          <t>Not listed</t>
        </is>
      </c>
      <c r="S540" s="48" t="n">
        <v>20</v>
      </c>
      <c r="T540" s="48" t="n">
        <v>90</v>
      </c>
      <c r="U540" s="34" t="inlineStr">
        <is>
          <t>Cane sugar</t>
        </is>
      </c>
      <c r="V540" s="34" t="inlineStr">
        <is>
          <t>Real aloe vera pulp, antioxidants, vitamins</t>
        </is>
      </c>
      <c r="W540" s="51" t="n"/>
      <c r="X540" s="51" t="n"/>
      <c r="Y540" s="51" t="n"/>
      <c r="Z540" s="51" t="n"/>
      <c r="AA540" s="34" t="inlineStr">
        <is>
          <t>Low</t>
        </is>
      </c>
      <c r="AB540" s="34" t="inlineStr">
        <is>
          <t>Leading aloe drink</t>
        </is>
      </c>
      <c r="AC540" s="34" t="inlineStr">
        <is>
          <t>Real aloe pulp wellness drink</t>
        </is>
      </c>
      <c r="AD540" s="34" t="inlineStr">
        <is>
          <t>Aloe pulp and a wellness halo.</t>
        </is>
      </c>
      <c r="AE540" s="51" t="n"/>
      <c r="AF540" s="53">
        <f>IF(AND(ISNUMBER($P540),ISNUMBER($AL540),$AL540&lt;&gt;0),ROUND($P540/$AL540*100,1),"")</f>
        <v/>
      </c>
      <c r="AG540" s="54">
        <f>IF(AND(ISNUMBER($S540),ISNUMBER($AL540),$AL540&lt;&gt;0),ROUND($S540/$AL540*100,2),"")</f>
        <v/>
      </c>
      <c r="AH540" s="53">
        <f>IF(AND(ISNUMBER($Q540),ISNUMBER($AL540),$AL540&lt;&gt;0),ROUND($Q540/$AL540*100,1),"")</f>
        <v/>
      </c>
      <c r="AI540" s="48">
        <f>IF(ISNUMBER($S540),IF($S540&lt;=1,"Yes","No"),"n/a")</f>
        <v/>
      </c>
      <c r="AJ540" s="48">
        <f>IF(ISNUMBER($S540),ROUND(MAX(0,MIN(100,100-$S540*2.5-IF(ISNUMBER($T540),$T540,0)*0.12+IF($S540&lt;=1,12,0))),0),"")</f>
        <v/>
      </c>
      <c r="AK540" s="48">
        <f>IF(ISNUMBER($Q540),IF($Q540&gt;=100,20,IF($Q540&gt;=30,10,0)),0)+IF(ISNUMBER($R540),IF($R540&gt;=100,20,0),0)+IF(ISNUMBER($P540),IF($P540&gt;=150,20,IF($P540&gt;=50,12,5)),0)+IF(ISNUMBER($S540),IF($S540&lt;=1,15,0),0)</f>
        <v/>
      </c>
      <c r="AL540" s="48" t="n">
        <v>500</v>
      </c>
      <c r="AM540" s="49" t="n"/>
      <c r="AN540" s="48">
        <f>IF(AND(ISNUMBER($P540),ISNUMBER($AL540),$AL540&lt;&gt;0),IF(OR($P540&gt;180,$P540/$AL540*1000&gt;400),"Over ceiling, confirm SKU","Within"),"n/a")</f>
        <v/>
      </c>
      <c r="AO540" s="51" t="n"/>
      <c r="AP540" s="51" t="n"/>
      <c r="AQ540" s="51" t="n"/>
      <c r="AR540" s="34" t="inlineStr">
        <is>
          <t>Recalled, batch confirmed, to confirm</t>
        </is>
      </c>
      <c r="AS540" s="34" t="inlineStr">
        <is>
          <t>BLANK -&gt; requires live Amazon.ca capture</t>
        </is>
      </c>
      <c r="AT540" s="34" t="inlineStr">
        <is>
          <t>Unverified commercial data</t>
        </is>
      </c>
    </row>
    <row r="541" ht="28" customHeight="1">
      <c r="A541" s="34" t="inlineStr">
        <is>
          <t>ALO</t>
        </is>
      </c>
      <c r="B541" s="34" t="inlineStr">
        <is>
          <t>ALO Exposed Aloe Vera Drink | Original Aloe + Honey | 24 pack 500mL</t>
        </is>
      </c>
      <c r="C541" s="34" t="inlineStr">
        <is>
          <t>3) Functional beverage (still/sparkling)</t>
        </is>
      </c>
      <c r="D541" s="34" t="inlineStr">
        <is>
          <t>500 mL bottle</t>
        </is>
      </c>
      <c r="E541" s="48" t="n">
        <v>24</v>
      </c>
      <c r="F541" s="49" t="n"/>
      <c r="G541" s="50">
        <f>IF(AND(ISNUMBER($F541),ISNUMBER($E541),$E541&lt;&gt;0),$F541/$E541,"")</f>
        <v/>
      </c>
      <c r="H541" s="50">
        <f>IF(AND(ISNUMBER($F541),ISNUMBER($AL541),ISNUMBER($E541),($AL541*$E541)&lt;&gt;0),$F541/($AL541*$E541)*100,"")</f>
        <v/>
      </c>
      <c r="I541" s="51" t="n"/>
      <c r="J541" s="52" t="n"/>
      <c r="K541" s="50">
        <f>IF(AND(ISNUMBER($F541),ISNUMBER($J541)),$F541*(1-$J541),"")</f>
        <v/>
      </c>
      <c r="L541" s="51" t="n"/>
      <c r="M541" s="51" t="n"/>
      <c r="N541" s="50">
        <f>IF(ISNUMBER($F541),($F541-IF(ISNUMBER($AM541),$AM541,0))*(1-IF(ISNUMBER($J541),$J541,0)),"")</f>
        <v/>
      </c>
      <c r="O541" s="34" t="inlineStr">
        <is>
          <t>Original Aloe + Honey</t>
        </is>
      </c>
      <c r="P541" s="48" t="n">
        <v>0</v>
      </c>
      <c r="Q541" s="48" t="n">
        <v>20</v>
      </c>
      <c r="R541" s="34" t="inlineStr">
        <is>
          <t>Not listed</t>
        </is>
      </c>
      <c r="S541" s="48" t="n">
        <v>20</v>
      </c>
      <c r="T541" s="48" t="n">
        <v>90</v>
      </c>
      <c r="U541" s="34" t="inlineStr">
        <is>
          <t>Cane sugar</t>
        </is>
      </c>
      <c r="V541" s="34" t="inlineStr">
        <is>
          <t>Real aloe vera pulp, antioxidants, vitamins</t>
        </is>
      </c>
      <c r="W541" s="51" t="n"/>
      <c r="X541" s="51" t="n"/>
      <c r="Y541" s="51" t="n"/>
      <c r="Z541" s="51" t="n"/>
      <c r="AA541" s="34" t="inlineStr">
        <is>
          <t>Low</t>
        </is>
      </c>
      <c r="AB541" s="34" t="inlineStr">
        <is>
          <t>Leading aloe drink</t>
        </is>
      </c>
      <c r="AC541" s="34" t="inlineStr">
        <is>
          <t>Real aloe pulp wellness drink</t>
        </is>
      </c>
      <c r="AD541" s="34" t="inlineStr">
        <is>
          <t>Aloe pulp and a wellness halo.</t>
        </is>
      </c>
      <c r="AE541" s="51" t="n"/>
      <c r="AF541" s="53">
        <f>IF(AND(ISNUMBER($P541),ISNUMBER($AL541),$AL541&lt;&gt;0),ROUND($P541/$AL541*100,1),"")</f>
        <v/>
      </c>
      <c r="AG541" s="54">
        <f>IF(AND(ISNUMBER($S541),ISNUMBER($AL541),$AL541&lt;&gt;0),ROUND($S541/$AL541*100,2),"")</f>
        <v/>
      </c>
      <c r="AH541" s="53">
        <f>IF(AND(ISNUMBER($Q541),ISNUMBER($AL541),$AL541&lt;&gt;0),ROUND($Q541/$AL541*100,1),"")</f>
        <v/>
      </c>
      <c r="AI541" s="48">
        <f>IF(ISNUMBER($S541),IF($S541&lt;=1,"Yes","No"),"n/a")</f>
        <v/>
      </c>
      <c r="AJ541" s="48">
        <f>IF(ISNUMBER($S541),ROUND(MAX(0,MIN(100,100-$S541*2.5-IF(ISNUMBER($T541),$T541,0)*0.12+IF($S541&lt;=1,12,0))),0),"")</f>
        <v/>
      </c>
      <c r="AK541" s="48">
        <f>IF(ISNUMBER($Q541),IF($Q541&gt;=100,20,IF($Q541&gt;=30,10,0)),0)+IF(ISNUMBER($R541),IF($R541&gt;=100,20,0),0)+IF(ISNUMBER($P541),IF($P541&gt;=150,20,IF($P541&gt;=50,12,5)),0)+IF(ISNUMBER($S541),IF($S541&lt;=1,15,0),0)</f>
        <v/>
      </c>
      <c r="AL541" s="48" t="n">
        <v>500</v>
      </c>
      <c r="AM541" s="49" t="n"/>
      <c r="AN541" s="48">
        <f>IF(AND(ISNUMBER($P541),ISNUMBER($AL541),$AL541&lt;&gt;0),IF(OR($P541&gt;180,$P541/$AL541*1000&gt;400),"Over ceiling, confirm SKU","Within"),"n/a")</f>
        <v/>
      </c>
      <c r="AO541" s="51" t="n"/>
      <c r="AP541" s="51" t="n"/>
      <c r="AQ541" s="51" t="n"/>
      <c r="AR541" s="34" t="inlineStr">
        <is>
          <t>Recalled, batch confirmed, to confirm</t>
        </is>
      </c>
      <c r="AS541" s="34" t="inlineStr">
        <is>
          <t>BLANK -&gt; requires live Amazon.ca capture</t>
        </is>
      </c>
      <c r="AT541" s="34" t="inlineStr">
        <is>
          <t>Unverified commercial data</t>
        </is>
      </c>
    </row>
    <row r="542" ht="28" customHeight="1">
      <c r="A542" s="34" t="inlineStr">
        <is>
          <t>ALO</t>
        </is>
      </c>
      <c r="B542" s="34" t="inlineStr">
        <is>
          <t>ALO Exposed Aloe Vera Drink | Mango Mangosteen | single 500mL</t>
        </is>
      </c>
      <c r="C542" s="34" t="inlineStr">
        <is>
          <t>3) Functional beverage (still/sparkling)</t>
        </is>
      </c>
      <c r="D542" s="34" t="inlineStr">
        <is>
          <t>500 mL bottle</t>
        </is>
      </c>
      <c r="E542" s="48" t="n">
        <v>1</v>
      </c>
      <c r="F542" s="49" t="n"/>
      <c r="G542" s="50">
        <f>IF(AND(ISNUMBER($F542),ISNUMBER($E542),$E542&lt;&gt;0),$F542/$E542,"")</f>
        <v/>
      </c>
      <c r="H542" s="50">
        <f>IF(AND(ISNUMBER($F542),ISNUMBER($AL542),ISNUMBER($E542),($AL542*$E542)&lt;&gt;0),$F542/($AL542*$E542)*100,"")</f>
        <v/>
      </c>
      <c r="I542" s="51" t="n"/>
      <c r="J542" s="52" t="n"/>
      <c r="K542" s="50">
        <f>IF(AND(ISNUMBER($F542),ISNUMBER($J542)),$F542*(1-$J542),"")</f>
        <v/>
      </c>
      <c r="L542" s="51" t="n"/>
      <c r="M542" s="51" t="n"/>
      <c r="N542" s="50">
        <f>IF(ISNUMBER($F542),($F542-IF(ISNUMBER($AM542),$AM542,0))*(1-IF(ISNUMBER($J542),$J542,0)),"")</f>
        <v/>
      </c>
      <c r="O542" s="34" t="inlineStr">
        <is>
          <t>Mango Mangosteen</t>
        </is>
      </c>
      <c r="P542" s="48" t="n">
        <v>0</v>
      </c>
      <c r="Q542" s="48" t="n">
        <v>20</v>
      </c>
      <c r="R542" s="34" t="inlineStr">
        <is>
          <t>Not listed</t>
        </is>
      </c>
      <c r="S542" s="48" t="n">
        <v>20</v>
      </c>
      <c r="T542" s="48" t="n">
        <v>90</v>
      </c>
      <c r="U542" s="34" t="inlineStr">
        <is>
          <t>Cane sugar</t>
        </is>
      </c>
      <c r="V542" s="34" t="inlineStr">
        <is>
          <t>Real aloe vera pulp, antioxidants, vitamins</t>
        </is>
      </c>
      <c r="W542" s="51" t="n"/>
      <c r="X542" s="51" t="n"/>
      <c r="Y542" s="51" t="n"/>
      <c r="Z542" s="51" t="n"/>
      <c r="AA542" s="34" t="inlineStr">
        <is>
          <t>Low</t>
        </is>
      </c>
      <c r="AB542" s="34" t="inlineStr">
        <is>
          <t>Leading aloe drink</t>
        </is>
      </c>
      <c r="AC542" s="34" t="inlineStr">
        <is>
          <t>Real aloe pulp wellness drink</t>
        </is>
      </c>
      <c r="AD542" s="34" t="inlineStr">
        <is>
          <t>Aloe pulp and a wellness halo.</t>
        </is>
      </c>
      <c r="AE542" s="51" t="n"/>
      <c r="AF542" s="53">
        <f>IF(AND(ISNUMBER($P542),ISNUMBER($AL542),$AL542&lt;&gt;0),ROUND($P542/$AL542*100,1),"")</f>
        <v/>
      </c>
      <c r="AG542" s="54">
        <f>IF(AND(ISNUMBER($S542),ISNUMBER($AL542),$AL542&lt;&gt;0),ROUND($S542/$AL542*100,2),"")</f>
        <v/>
      </c>
      <c r="AH542" s="53">
        <f>IF(AND(ISNUMBER($Q542),ISNUMBER($AL542),$AL542&lt;&gt;0),ROUND($Q542/$AL542*100,1),"")</f>
        <v/>
      </c>
      <c r="AI542" s="48">
        <f>IF(ISNUMBER($S542),IF($S542&lt;=1,"Yes","No"),"n/a")</f>
        <v/>
      </c>
      <c r="AJ542" s="48">
        <f>IF(ISNUMBER($S542),ROUND(MAX(0,MIN(100,100-$S542*2.5-IF(ISNUMBER($T542),$T542,0)*0.12+IF($S542&lt;=1,12,0))),0),"")</f>
        <v/>
      </c>
      <c r="AK542" s="48">
        <f>IF(ISNUMBER($Q542),IF($Q542&gt;=100,20,IF($Q542&gt;=30,10,0)),0)+IF(ISNUMBER($R542),IF($R542&gt;=100,20,0),0)+IF(ISNUMBER($P542),IF($P542&gt;=150,20,IF($P542&gt;=50,12,5)),0)+IF(ISNUMBER($S542),IF($S542&lt;=1,15,0),0)</f>
        <v/>
      </c>
      <c r="AL542" s="48" t="n">
        <v>500</v>
      </c>
      <c r="AM542" s="49" t="n"/>
      <c r="AN542" s="48">
        <f>IF(AND(ISNUMBER($P542),ISNUMBER($AL542),$AL542&lt;&gt;0),IF(OR($P542&gt;180,$P542/$AL542*1000&gt;400),"Over ceiling, confirm SKU","Within"),"n/a")</f>
        <v/>
      </c>
      <c r="AO542" s="51" t="n"/>
      <c r="AP542" s="51" t="n"/>
      <c r="AQ542" s="51" t="n"/>
      <c r="AR542" s="34" t="inlineStr">
        <is>
          <t>Recalled, batch confirmed, to confirm</t>
        </is>
      </c>
      <c r="AS542" s="34" t="inlineStr">
        <is>
          <t>BLANK -&gt; requires live Amazon.ca capture</t>
        </is>
      </c>
      <c r="AT542" s="34" t="inlineStr">
        <is>
          <t>Unverified commercial data</t>
        </is>
      </c>
    </row>
    <row r="543" ht="28" customHeight="1">
      <c r="A543" s="34" t="inlineStr">
        <is>
          <t>ALO</t>
        </is>
      </c>
      <c r="B543" s="34" t="inlineStr">
        <is>
          <t>ALO Exposed Aloe Vera Drink | Mango Mangosteen | 8 pack 500mL</t>
        </is>
      </c>
      <c r="C543" s="34" t="inlineStr">
        <is>
          <t>3) Functional beverage (still/sparkling)</t>
        </is>
      </c>
      <c r="D543" s="34" t="inlineStr">
        <is>
          <t>500 mL bottle</t>
        </is>
      </c>
      <c r="E543" s="48" t="n">
        <v>8</v>
      </c>
      <c r="F543" s="49" t="n"/>
      <c r="G543" s="50">
        <f>IF(AND(ISNUMBER($F543),ISNUMBER($E543),$E543&lt;&gt;0),$F543/$E543,"")</f>
        <v/>
      </c>
      <c r="H543" s="50">
        <f>IF(AND(ISNUMBER($F543),ISNUMBER($AL543),ISNUMBER($E543),($AL543*$E543)&lt;&gt;0),$F543/($AL543*$E543)*100,"")</f>
        <v/>
      </c>
      <c r="I543" s="51" t="n"/>
      <c r="J543" s="52" t="n"/>
      <c r="K543" s="50">
        <f>IF(AND(ISNUMBER($F543),ISNUMBER($J543)),$F543*(1-$J543),"")</f>
        <v/>
      </c>
      <c r="L543" s="51" t="n"/>
      <c r="M543" s="51" t="n"/>
      <c r="N543" s="50">
        <f>IF(ISNUMBER($F543),($F543-IF(ISNUMBER($AM543),$AM543,0))*(1-IF(ISNUMBER($J543),$J543,0)),"")</f>
        <v/>
      </c>
      <c r="O543" s="34" t="inlineStr">
        <is>
          <t>Mango Mangosteen</t>
        </is>
      </c>
      <c r="P543" s="48" t="n">
        <v>0</v>
      </c>
      <c r="Q543" s="48" t="n">
        <v>20</v>
      </c>
      <c r="R543" s="34" t="inlineStr">
        <is>
          <t>Not listed</t>
        </is>
      </c>
      <c r="S543" s="48" t="n">
        <v>20</v>
      </c>
      <c r="T543" s="48" t="n">
        <v>90</v>
      </c>
      <c r="U543" s="34" t="inlineStr">
        <is>
          <t>Cane sugar</t>
        </is>
      </c>
      <c r="V543" s="34" t="inlineStr">
        <is>
          <t>Real aloe vera pulp, antioxidants, vitamins</t>
        </is>
      </c>
      <c r="W543" s="51" t="n"/>
      <c r="X543" s="51" t="n"/>
      <c r="Y543" s="51" t="n"/>
      <c r="Z543" s="51" t="n"/>
      <c r="AA543" s="34" t="inlineStr">
        <is>
          <t>Low</t>
        </is>
      </c>
      <c r="AB543" s="34" t="inlineStr">
        <is>
          <t>Leading aloe drink</t>
        </is>
      </c>
      <c r="AC543" s="34" t="inlineStr">
        <is>
          <t>Real aloe pulp wellness drink</t>
        </is>
      </c>
      <c r="AD543" s="34" t="inlineStr">
        <is>
          <t>Aloe pulp and a wellness halo.</t>
        </is>
      </c>
      <c r="AE543" s="51" t="n"/>
      <c r="AF543" s="53">
        <f>IF(AND(ISNUMBER($P543),ISNUMBER($AL543),$AL543&lt;&gt;0),ROUND($P543/$AL543*100,1),"")</f>
        <v/>
      </c>
      <c r="AG543" s="54">
        <f>IF(AND(ISNUMBER($S543),ISNUMBER($AL543),$AL543&lt;&gt;0),ROUND($S543/$AL543*100,2),"")</f>
        <v/>
      </c>
      <c r="AH543" s="53">
        <f>IF(AND(ISNUMBER($Q543),ISNUMBER($AL543),$AL543&lt;&gt;0),ROUND($Q543/$AL543*100,1),"")</f>
        <v/>
      </c>
      <c r="AI543" s="48">
        <f>IF(ISNUMBER($S543),IF($S543&lt;=1,"Yes","No"),"n/a")</f>
        <v/>
      </c>
      <c r="AJ543" s="48">
        <f>IF(ISNUMBER($S543),ROUND(MAX(0,MIN(100,100-$S543*2.5-IF(ISNUMBER($T543),$T543,0)*0.12+IF($S543&lt;=1,12,0))),0),"")</f>
        <v/>
      </c>
      <c r="AK543" s="48">
        <f>IF(ISNUMBER($Q543),IF($Q543&gt;=100,20,IF($Q543&gt;=30,10,0)),0)+IF(ISNUMBER($R543),IF($R543&gt;=100,20,0),0)+IF(ISNUMBER($P543),IF($P543&gt;=150,20,IF($P543&gt;=50,12,5)),0)+IF(ISNUMBER($S543),IF($S543&lt;=1,15,0),0)</f>
        <v/>
      </c>
      <c r="AL543" s="48" t="n">
        <v>500</v>
      </c>
      <c r="AM543" s="49" t="n"/>
      <c r="AN543" s="48">
        <f>IF(AND(ISNUMBER($P543),ISNUMBER($AL543),$AL543&lt;&gt;0),IF(OR($P543&gt;180,$P543/$AL543*1000&gt;400),"Over ceiling, confirm SKU","Within"),"n/a")</f>
        <v/>
      </c>
      <c r="AO543" s="51" t="n"/>
      <c r="AP543" s="51" t="n"/>
      <c r="AQ543" s="51" t="n"/>
      <c r="AR543" s="34" t="inlineStr">
        <is>
          <t>Recalled, batch confirmed, to confirm</t>
        </is>
      </c>
      <c r="AS543" s="34" t="inlineStr">
        <is>
          <t>BLANK -&gt; requires live Amazon.ca capture</t>
        </is>
      </c>
      <c r="AT543" s="34" t="inlineStr">
        <is>
          <t>Unverified commercial data</t>
        </is>
      </c>
    </row>
    <row r="544" ht="28" customHeight="1">
      <c r="A544" s="34" t="inlineStr">
        <is>
          <t>ALO</t>
        </is>
      </c>
      <c r="B544" s="34" t="inlineStr">
        <is>
          <t>ALO Exposed Aloe Vera Drink | Mango Mangosteen | 12 pack 500mL</t>
        </is>
      </c>
      <c r="C544" s="34" t="inlineStr">
        <is>
          <t>3) Functional beverage (still/sparkling)</t>
        </is>
      </c>
      <c r="D544" s="34" t="inlineStr">
        <is>
          <t>500 mL bottle</t>
        </is>
      </c>
      <c r="E544" s="48" t="n">
        <v>12</v>
      </c>
      <c r="F544" s="49" t="n"/>
      <c r="G544" s="50">
        <f>IF(AND(ISNUMBER($F544),ISNUMBER($E544),$E544&lt;&gt;0),$F544/$E544,"")</f>
        <v/>
      </c>
      <c r="H544" s="50">
        <f>IF(AND(ISNUMBER($F544),ISNUMBER($AL544),ISNUMBER($E544),($AL544*$E544)&lt;&gt;0),$F544/($AL544*$E544)*100,"")</f>
        <v/>
      </c>
      <c r="I544" s="51" t="n"/>
      <c r="J544" s="52" t="n"/>
      <c r="K544" s="50">
        <f>IF(AND(ISNUMBER($F544),ISNUMBER($J544)),$F544*(1-$J544),"")</f>
        <v/>
      </c>
      <c r="L544" s="51" t="n"/>
      <c r="M544" s="51" t="n"/>
      <c r="N544" s="50">
        <f>IF(ISNUMBER($F544),($F544-IF(ISNUMBER($AM544),$AM544,0))*(1-IF(ISNUMBER($J544),$J544,0)),"")</f>
        <v/>
      </c>
      <c r="O544" s="34" t="inlineStr">
        <is>
          <t>Mango Mangosteen</t>
        </is>
      </c>
      <c r="P544" s="48" t="n">
        <v>0</v>
      </c>
      <c r="Q544" s="48" t="n">
        <v>20</v>
      </c>
      <c r="R544" s="34" t="inlineStr">
        <is>
          <t>Not listed</t>
        </is>
      </c>
      <c r="S544" s="48" t="n">
        <v>20</v>
      </c>
      <c r="T544" s="48" t="n">
        <v>90</v>
      </c>
      <c r="U544" s="34" t="inlineStr">
        <is>
          <t>Cane sugar</t>
        </is>
      </c>
      <c r="V544" s="34" t="inlineStr">
        <is>
          <t>Real aloe vera pulp, antioxidants, vitamins</t>
        </is>
      </c>
      <c r="W544" s="51" t="n"/>
      <c r="X544" s="51" t="n"/>
      <c r="Y544" s="51" t="n"/>
      <c r="Z544" s="51" t="n"/>
      <c r="AA544" s="34" t="inlineStr">
        <is>
          <t>Low</t>
        </is>
      </c>
      <c r="AB544" s="34" t="inlineStr">
        <is>
          <t>Leading aloe drink</t>
        </is>
      </c>
      <c r="AC544" s="34" t="inlineStr">
        <is>
          <t>Real aloe pulp wellness drink</t>
        </is>
      </c>
      <c r="AD544" s="34" t="inlineStr">
        <is>
          <t>Aloe pulp and a wellness halo.</t>
        </is>
      </c>
      <c r="AE544" s="51" t="n"/>
      <c r="AF544" s="53">
        <f>IF(AND(ISNUMBER($P544),ISNUMBER($AL544),$AL544&lt;&gt;0),ROUND($P544/$AL544*100,1),"")</f>
        <v/>
      </c>
      <c r="AG544" s="54">
        <f>IF(AND(ISNUMBER($S544),ISNUMBER($AL544),$AL544&lt;&gt;0),ROUND($S544/$AL544*100,2),"")</f>
        <v/>
      </c>
      <c r="AH544" s="53">
        <f>IF(AND(ISNUMBER($Q544),ISNUMBER($AL544),$AL544&lt;&gt;0),ROUND($Q544/$AL544*100,1),"")</f>
        <v/>
      </c>
      <c r="AI544" s="48">
        <f>IF(ISNUMBER($S544),IF($S544&lt;=1,"Yes","No"),"n/a")</f>
        <v/>
      </c>
      <c r="AJ544" s="48">
        <f>IF(ISNUMBER($S544),ROUND(MAX(0,MIN(100,100-$S544*2.5-IF(ISNUMBER($T544),$T544,0)*0.12+IF($S544&lt;=1,12,0))),0),"")</f>
        <v/>
      </c>
      <c r="AK544" s="48">
        <f>IF(ISNUMBER($Q544),IF($Q544&gt;=100,20,IF($Q544&gt;=30,10,0)),0)+IF(ISNUMBER($R544),IF($R544&gt;=100,20,0),0)+IF(ISNUMBER($P544),IF($P544&gt;=150,20,IF($P544&gt;=50,12,5)),0)+IF(ISNUMBER($S544),IF($S544&lt;=1,15,0),0)</f>
        <v/>
      </c>
      <c r="AL544" s="48" t="n">
        <v>500</v>
      </c>
      <c r="AM544" s="49" t="n"/>
      <c r="AN544" s="48">
        <f>IF(AND(ISNUMBER($P544),ISNUMBER($AL544),$AL544&lt;&gt;0),IF(OR($P544&gt;180,$P544/$AL544*1000&gt;400),"Over ceiling, confirm SKU","Within"),"n/a")</f>
        <v/>
      </c>
      <c r="AO544" s="51" t="n"/>
      <c r="AP544" s="51" t="n"/>
      <c r="AQ544" s="51" t="n"/>
      <c r="AR544" s="34" t="inlineStr">
        <is>
          <t>Recalled, batch confirmed, to confirm</t>
        </is>
      </c>
      <c r="AS544" s="34" t="inlineStr">
        <is>
          <t>BLANK -&gt; requires live Amazon.ca capture</t>
        </is>
      </c>
      <c r="AT544" s="34" t="inlineStr">
        <is>
          <t>Unverified commercial data</t>
        </is>
      </c>
    </row>
    <row r="545" ht="28" customHeight="1">
      <c r="A545" s="34" t="inlineStr">
        <is>
          <t>ALO</t>
        </is>
      </c>
      <c r="B545" s="34" t="inlineStr">
        <is>
          <t>ALO Exposed Aloe Vera Drink | Mango Mangosteen | 18 pack 500mL</t>
        </is>
      </c>
      <c r="C545" s="34" t="inlineStr">
        <is>
          <t>3) Functional beverage (still/sparkling)</t>
        </is>
      </c>
      <c r="D545" s="34" t="inlineStr">
        <is>
          <t>500 mL bottle</t>
        </is>
      </c>
      <c r="E545" s="48" t="n">
        <v>18</v>
      </c>
      <c r="F545" s="49" t="n"/>
      <c r="G545" s="50">
        <f>IF(AND(ISNUMBER($F545),ISNUMBER($E545),$E545&lt;&gt;0),$F545/$E545,"")</f>
        <v/>
      </c>
      <c r="H545" s="50">
        <f>IF(AND(ISNUMBER($F545),ISNUMBER($AL545),ISNUMBER($E545),($AL545*$E545)&lt;&gt;0),$F545/($AL545*$E545)*100,"")</f>
        <v/>
      </c>
      <c r="I545" s="51" t="n"/>
      <c r="J545" s="52" t="n"/>
      <c r="K545" s="50">
        <f>IF(AND(ISNUMBER($F545),ISNUMBER($J545)),$F545*(1-$J545),"")</f>
        <v/>
      </c>
      <c r="L545" s="51" t="n"/>
      <c r="M545" s="51" t="n"/>
      <c r="N545" s="50">
        <f>IF(ISNUMBER($F545),($F545-IF(ISNUMBER($AM545),$AM545,0))*(1-IF(ISNUMBER($J545),$J545,0)),"")</f>
        <v/>
      </c>
      <c r="O545" s="34" t="inlineStr">
        <is>
          <t>Mango Mangosteen</t>
        </is>
      </c>
      <c r="P545" s="48" t="n">
        <v>0</v>
      </c>
      <c r="Q545" s="48" t="n">
        <v>20</v>
      </c>
      <c r="R545" s="34" t="inlineStr">
        <is>
          <t>Not listed</t>
        </is>
      </c>
      <c r="S545" s="48" t="n">
        <v>20</v>
      </c>
      <c r="T545" s="48" t="n">
        <v>90</v>
      </c>
      <c r="U545" s="34" t="inlineStr">
        <is>
          <t>Cane sugar</t>
        </is>
      </c>
      <c r="V545" s="34" t="inlineStr">
        <is>
          <t>Real aloe vera pulp, antioxidants, vitamins</t>
        </is>
      </c>
      <c r="W545" s="51" t="n"/>
      <c r="X545" s="51" t="n"/>
      <c r="Y545" s="51" t="n"/>
      <c r="Z545" s="51" t="n"/>
      <c r="AA545" s="34" t="inlineStr">
        <is>
          <t>Low</t>
        </is>
      </c>
      <c r="AB545" s="34" t="inlineStr">
        <is>
          <t>Leading aloe drink</t>
        </is>
      </c>
      <c r="AC545" s="34" t="inlineStr">
        <is>
          <t>Real aloe pulp wellness drink</t>
        </is>
      </c>
      <c r="AD545" s="34" t="inlineStr">
        <is>
          <t>Aloe pulp and a wellness halo.</t>
        </is>
      </c>
      <c r="AE545" s="51" t="n"/>
      <c r="AF545" s="53">
        <f>IF(AND(ISNUMBER($P545),ISNUMBER($AL545),$AL545&lt;&gt;0),ROUND($P545/$AL545*100,1),"")</f>
        <v/>
      </c>
      <c r="AG545" s="54">
        <f>IF(AND(ISNUMBER($S545),ISNUMBER($AL545),$AL545&lt;&gt;0),ROUND($S545/$AL545*100,2),"")</f>
        <v/>
      </c>
      <c r="AH545" s="53">
        <f>IF(AND(ISNUMBER($Q545),ISNUMBER($AL545),$AL545&lt;&gt;0),ROUND($Q545/$AL545*100,1),"")</f>
        <v/>
      </c>
      <c r="AI545" s="48">
        <f>IF(ISNUMBER($S545),IF($S545&lt;=1,"Yes","No"),"n/a")</f>
        <v/>
      </c>
      <c r="AJ545" s="48">
        <f>IF(ISNUMBER($S545),ROUND(MAX(0,MIN(100,100-$S545*2.5-IF(ISNUMBER($T545),$T545,0)*0.12+IF($S545&lt;=1,12,0))),0),"")</f>
        <v/>
      </c>
      <c r="AK545" s="48">
        <f>IF(ISNUMBER($Q545),IF($Q545&gt;=100,20,IF($Q545&gt;=30,10,0)),0)+IF(ISNUMBER($R545),IF($R545&gt;=100,20,0),0)+IF(ISNUMBER($P545),IF($P545&gt;=150,20,IF($P545&gt;=50,12,5)),0)+IF(ISNUMBER($S545),IF($S545&lt;=1,15,0),0)</f>
        <v/>
      </c>
      <c r="AL545" s="48" t="n">
        <v>500</v>
      </c>
      <c r="AM545" s="49" t="n"/>
      <c r="AN545" s="48">
        <f>IF(AND(ISNUMBER($P545),ISNUMBER($AL545),$AL545&lt;&gt;0),IF(OR($P545&gt;180,$P545/$AL545*1000&gt;400),"Over ceiling, confirm SKU","Within"),"n/a")</f>
        <v/>
      </c>
      <c r="AO545" s="51" t="n"/>
      <c r="AP545" s="51" t="n"/>
      <c r="AQ545" s="51" t="n"/>
      <c r="AR545" s="34" t="inlineStr">
        <is>
          <t>Recalled, batch confirmed, to confirm</t>
        </is>
      </c>
      <c r="AS545" s="34" t="inlineStr">
        <is>
          <t>BLANK -&gt; requires live Amazon.ca capture</t>
        </is>
      </c>
      <c r="AT545" s="34" t="inlineStr">
        <is>
          <t>Unverified commercial data</t>
        </is>
      </c>
    </row>
    <row r="546" ht="28" customHeight="1">
      <c r="A546" s="34" t="inlineStr">
        <is>
          <t>ALO</t>
        </is>
      </c>
      <c r="B546" s="34" t="inlineStr">
        <is>
          <t>ALO Exposed Aloe Vera Drink | Mango Mangosteen | 24 pack 500mL</t>
        </is>
      </c>
      <c r="C546" s="34" t="inlineStr">
        <is>
          <t>3) Functional beverage (still/sparkling)</t>
        </is>
      </c>
      <c r="D546" s="34" t="inlineStr">
        <is>
          <t>500 mL bottle</t>
        </is>
      </c>
      <c r="E546" s="48" t="n">
        <v>24</v>
      </c>
      <c r="F546" s="49" t="n"/>
      <c r="G546" s="50">
        <f>IF(AND(ISNUMBER($F546),ISNUMBER($E546),$E546&lt;&gt;0),$F546/$E546,"")</f>
        <v/>
      </c>
      <c r="H546" s="50">
        <f>IF(AND(ISNUMBER($F546),ISNUMBER($AL546),ISNUMBER($E546),($AL546*$E546)&lt;&gt;0),$F546/($AL546*$E546)*100,"")</f>
        <v/>
      </c>
      <c r="I546" s="51" t="n"/>
      <c r="J546" s="52" t="n"/>
      <c r="K546" s="50">
        <f>IF(AND(ISNUMBER($F546),ISNUMBER($J546)),$F546*(1-$J546),"")</f>
        <v/>
      </c>
      <c r="L546" s="51" t="n"/>
      <c r="M546" s="51" t="n"/>
      <c r="N546" s="50">
        <f>IF(ISNUMBER($F546),($F546-IF(ISNUMBER($AM546),$AM546,0))*(1-IF(ISNUMBER($J546),$J546,0)),"")</f>
        <v/>
      </c>
      <c r="O546" s="34" t="inlineStr">
        <is>
          <t>Mango Mangosteen</t>
        </is>
      </c>
      <c r="P546" s="48" t="n">
        <v>0</v>
      </c>
      <c r="Q546" s="48" t="n">
        <v>20</v>
      </c>
      <c r="R546" s="34" t="inlineStr">
        <is>
          <t>Not listed</t>
        </is>
      </c>
      <c r="S546" s="48" t="n">
        <v>20</v>
      </c>
      <c r="T546" s="48" t="n">
        <v>90</v>
      </c>
      <c r="U546" s="34" t="inlineStr">
        <is>
          <t>Cane sugar</t>
        </is>
      </c>
      <c r="V546" s="34" t="inlineStr">
        <is>
          <t>Real aloe vera pulp, antioxidants, vitamins</t>
        </is>
      </c>
      <c r="W546" s="51" t="n"/>
      <c r="X546" s="51" t="n"/>
      <c r="Y546" s="51" t="n"/>
      <c r="Z546" s="51" t="n"/>
      <c r="AA546" s="34" t="inlineStr">
        <is>
          <t>Low</t>
        </is>
      </c>
      <c r="AB546" s="34" t="inlineStr">
        <is>
          <t>Leading aloe drink</t>
        </is>
      </c>
      <c r="AC546" s="34" t="inlineStr">
        <is>
          <t>Real aloe pulp wellness drink</t>
        </is>
      </c>
      <c r="AD546" s="34" t="inlineStr">
        <is>
          <t>Aloe pulp and a wellness halo.</t>
        </is>
      </c>
      <c r="AE546" s="51" t="n"/>
      <c r="AF546" s="53">
        <f>IF(AND(ISNUMBER($P546),ISNUMBER($AL546),$AL546&lt;&gt;0),ROUND($P546/$AL546*100,1),"")</f>
        <v/>
      </c>
      <c r="AG546" s="54">
        <f>IF(AND(ISNUMBER($S546),ISNUMBER($AL546),$AL546&lt;&gt;0),ROUND($S546/$AL546*100,2),"")</f>
        <v/>
      </c>
      <c r="AH546" s="53">
        <f>IF(AND(ISNUMBER($Q546),ISNUMBER($AL546),$AL546&lt;&gt;0),ROUND($Q546/$AL546*100,1),"")</f>
        <v/>
      </c>
      <c r="AI546" s="48">
        <f>IF(ISNUMBER($S546),IF($S546&lt;=1,"Yes","No"),"n/a")</f>
        <v/>
      </c>
      <c r="AJ546" s="48">
        <f>IF(ISNUMBER($S546),ROUND(MAX(0,MIN(100,100-$S546*2.5-IF(ISNUMBER($T546),$T546,0)*0.12+IF($S546&lt;=1,12,0))),0),"")</f>
        <v/>
      </c>
      <c r="AK546" s="48">
        <f>IF(ISNUMBER($Q546),IF($Q546&gt;=100,20,IF($Q546&gt;=30,10,0)),0)+IF(ISNUMBER($R546),IF($R546&gt;=100,20,0),0)+IF(ISNUMBER($P546),IF($P546&gt;=150,20,IF($P546&gt;=50,12,5)),0)+IF(ISNUMBER($S546),IF($S546&lt;=1,15,0),0)</f>
        <v/>
      </c>
      <c r="AL546" s="48" t="n">
        <v>500</v>
      </c>
      <c r="AM546" s="49" t="n"/>
      <c r="AN546" s="48">
        <f>IF(AND(ISNUMBER($P546),ISNUMBER($AL546),$AL546&lt;&gt;0),IF(OR($P546&gt;180,$P546/$AL546*1000&gt;400),"Over ceiling, confirm SKU","Within"),"n/a")</f>
        <v/>
      </c>
      <c r="AO546" s="51" t="n"/>
      <c r="AP546" s="51" t="n"/>
      <c r="AQ546" s="51" t="n"/>
      <c r="AR546" s="34" t="inlineStr">
        <is>
          <t>Recalled, batch confirmed, to confirm</t>
        </is>
      </c>
      <c r="AS546" s="34" t="inlineStr">
        <is>
          <t>BLANK -&gt; requires live Amazon.ca capture</t>
        </is>
      </c>
      <c r="AT546" s="34" t="inlineStr">
        <is>
          <t>Unverified commercial data</t>
        </is>
      </c>
    </row>
    <row r="547" ht="28" customHeight="1">
      <c r="A547" s="34" t="inlineStr">
        <is>
          <t>ALO</t>
        </is>
      </c>
      <c r="B547" s="34" t="inlineStr">
        <is>
          <t>ALO Exposed Aloe Vera Drink | Pomegranate Cranberry | single 500mL</t>
        </is>
      </c>
      <c r="C547" s="34" t="inlineStr">
        <is>
          <t>3) Functional beverage (still/sparkling)</t>
        </is>
      </c>
      <c r="D547" s="34" t="inlineStr">
        <is>
          <t>500 mL bottle</t>
        </is>
      </c>
      <c r="E547" s="48" t="n">
        <v>1</v>
      </c>
      <c r="F547" s="49" t="n"/>
      <c r="G547" s="50">
        <f>IF(AND(ISNUMBER($F547),ISNUMBER($E547),$E547&lt;&gt;0),$F547/$E547,"")</f>
        <v/>
      </c>
      <c r="H547" s="50">
        <f>IF(AND(ISNUMBER($F547),ISNUMBER($AL547),ISNUMBER($E547),($AL547*$E547)&lt;&gt;0),$F547/($AL547*$E547)*100,"")</f>
        <v/>
      </c>
      <c r="I547" s="51" t="n"/>
      <c r="J547" s="52" t="n"/>
      <c r="K547" s="50">
        <f>IF(AND(ISNUMBER($F547),ISNUMBER($J547)),$F547*(1-$J547),"")</f>
        <v/>
      </c>
      <c r="L547" s="51" t="n"/>
      <c r="M547" s="51" t="n"/>
      <c r="N547" s="50">
        <f>IF(ISNUMBER($F547),($F547-IF(ISNUMBER($AM547),$AM547,0))*(1-IF(ISNUMBER($J547),$J547,0)),"")</f>
        <v/>
      </c>
      <c r="O547" s="34" t="inlineStr">
        <is>
          <t>Pomegranate Cranberry</t>
        </is>
      </c>
      <c r="P547" s="48" t="n">
        <v>0</v>
      </c>
      <c r="Q547" s="48" t="n">
        <v>20</v>
      </c>
      <c r="R547" s="34" t="inlineStr">
        <is>
          <t>Not listed</t>
        </is>
      </c>
      <c r="S547" s="48" t="n">
        <v>20</v>
      </c>
      <c r="T547" s="48" t="n">
        <v>90</v>
      </c>
      <c r="U547" s="34" t="inlineStr">
        <is>
          <t>Cane sugar</t>
        </is>
      </c>
      <c r="V547" s="34" t="inlineStr">
        <is>
          <t>Real aloe vera pulp, antioxidants, vitamins</t>
        </is>
      </c>
      <c r="W547" s="51" t="n"/>
      <c r="X547" s="51" t="n"/>
      <c r="Y547" s="51" t="n"/>
      <c r="Z547" s="51" t="n"/>
      <c r="AA547" s="34" t="inlineStr">
        <is>
          <t>Low</t>
        </is>
      </c>
      <c r="AB547" s="34" t="inlineStr">
        <is>
          <t>Leading aloe drink</t>
        </is>
      </c>
      <c r="AC547" s="34" t="inlineStr">
        <is>
          <t>Real aloe pulp wellness drink</t>
        </is>
      </c>
      <c r="AD547" s="34" t="inlineStr">
        <is>
          <t>Aloe pulp and a wellness halo.</t>
        </is>
      </c>
      <c r="AE547" s="51" t="n"/>
      <c r="AF547" s="53">
        <f>IF(AND(ISNUMBER($P547),ISNUMBER($AL547),$AL547&lt;&gt;0),ROUND($P547/$AL547*100,1),"")</f>
        <v/>
      </c>
      <c r="AG547" s="54">
        <f>IF(AND(ISNUMBER($S547),ISNUMBER($AL547),$AL547&lt;&gt;0),ROUND($S547/$AL547*100,2),"")</f>
        <v/>
      </c>
      <c r="AH547" s="53">
        <f>IF(AND(ISNUMBER($Q547),ISNUMBER($AL547),$AL547&lt;&gt;0),ROUND($Q547/$AL547*100,1),"")</f>
        <v/>
      </c>
      <c r="AI547" s="48">
        <f>IF(ISNUMBER($S547),IF($S547&lt;=1,"Yes","No"),"n/a")</f>
        <v/>
      </c>
      <c r="AJ547" s="48">
        <f>IF(ISNUMBER($S547),ROUND(MAX(0,MIN(100,100-$S547*2.5-IF(ISNUMBER($T547),$T547,0)*0.12+IF($S547&lt;=1,12,0))),0),"")</f>
        <v/>
      </c>
      <c r="AK547" s="48">
        <f>IF(ISNUMBER($Q547),IF($Q547&gt;=100,20,IF($Q547&gt;=30,10,0)),0)+IF(ISNUMBER($R547),IF($R547&gt;=100,20,0),0)+IF(ISNUMBER($P547),IF($P547&gt;=150,20,IF($P547&gt;=50,12,5)),0)+IF(ISNUMBER($S547),IF($S547&lt;=1,15,0),0)</f>
        <v/>
      </c>
      <c r="AL547" s="48" t="n">
        <v>500</v>
      </c>
      <c r="AM547" s="49" t="n"/>
      <c r="AN547" s="48">
        <f>IF(AND(ISNUMBER($P547),ISNUMBER($AL547),$AL547&lt;&gt;0),IF(OR($P547&gt;180,$P547/$AL547*1000&gt;400),"Over ceiling, confirm SKU","Within"),"n/a")</f>
        <v/>
      </c>
      <c r="AO547" s="51" t="n"/>
      <c r="AP547" s="51" t="n"/>
      <c r="AQ547" s="51" t="n"/>
      <c r="AR547" s="34" t="inlineStr">
        <is>
          <t>Recalled, batch confirmed, to confirm</t>
        </is>
      </c>
      <c r="AS547" s="34" t="inlineStr">
        <is>
          <t>BLANK -&gt; requires live Amazon.ca capture</t>
        </is>
      </c>
      <c r="AT547" s="34" t="inlineStr">
        <is>
          <t>Unverified commercial data</t>
        </is>
      </c>
    </row>
    <row r="548" ht="28" customHeight="1">
      <c r="A548" s="34" t="inlineStr">
        <is>
          <t>ALO</t>
        </is>
      </c>
      <c r="B548" s="34" t="inlineStr">
        <is>
          <t>ALO Exposed Aloe Vera Drink | Pomegranate Cranberry | 8 pack 500mL</t>
        </is>
      </c>
      <c r="C548" s="34" t="inlineStr">
        <is>
          <t>3) Functional beverage (still/sparkling)</t>
        </is>
      </c>
      <c r="D548" s="34" t="inlineStr">
        <is>
          <t>500 mL bottle</t>
        </is>
      </c>
      <c r="E548" s="48" t="n">
        <v>8</v>
      </c>
      <c r="F548" s="49" t="n"/>
      <c r="G548" s="50">
        <f>IF(AND(ISNUMBER($F548),ISNUMBER($E548),$E548&lt;&gt;0),$F548/$E548,"")</f>
        <v/>
      </c>
      <c r="H548" s="50">
        <f>IF(AND(ISNUMBER($F548),ISNUMBER($AL548),ISNUMBER($E548),($AL548*$E548)&lt;&gt;0),$F548/($AL548*$E548)*100,"")</f>
        <v/>
      </c>
      <c r="I548" s="51" t="n"/>
      <c r="J548" s="52" t="n"/>
      <c r="K548" s="50">
        <f>IF(AND(ISNUMBER($F548),ISNUMBER($J548)),$F548*(1-$J548),"")</f>
        <v/>
      </c>
      <c r="L548" s="51" t="n"/>
      <c r="M548" s="51" t="n"/>
      <c r="N548" s="50">
        <f>IF(ISNUMBER($F548),($F548-IF(ISNUMBER($AM548),$AM548,0))*(1-IF(ISNUMBER($J548),$J548,0)),"")</f>
        <v/>
      </c>
      <c r="O548" s="34" t="inlineStr">
        <is>
          <t>Pomegranate Cranberry</t>
        </is>
      </c>
      <c r="P548" s="48" t="n">
        <v>0</v>
      </c>
      <c r="Q548" s="48" t="n">
        <v>20</v>
      </c>
      <c r="R548" s="34" t="inlineStr">
        <is>
          <t>Not listed</t>
        </is>
      </c>
      <c r="S548" s="48" t="n">
        <v>20</v>
      </c>
      <c r="T548" s="48" t="n">
        <v>90</v>
      </c>
      <c r="U548" s="34" t="inlineStr">
        <is>
          <t>Cane sugar</t>
        </is>
      </c>
      <c r="V548" s="34" t="inlineStr">
        <is>
          <t>Real aloe vera pulp, antioxidants, vitamins</t>
        </is>
      </c>
      <c r="W548" s="51" t="n"/>
      <c r="X548" s="51" t="n"/>
      <c r="Y548" s="51" t="n"/>
      <c r="Z548" s="51" t="n"/>
      <c r="AA548" s="34" t="inlineStr">
        <is>
          <t>Low</t>
        </is>
      </c>
      <c r="AB548" s="34" t="inlineStr">
        <is>
          <t>Leading aloe drink</t>
        </is>
      </c>
      <c r="AC548" s="34" t="inlineStr">
        <is>
          <t>Real aloe pulp wellness drink</t>
        </is>
      </c>
      <c r="AD548" s="34" t="inlineStr">
        <is>
          <t>Aloe pulp and a wellness halo.</t>
        </is>
      </c>
      <c r="AE548" s="51" t="n"/>
      <c r="AF548" s="53">
        <f>IF(AND(ISNUMBER($P548),ISNUMBER($AL548),$AL548&lt;&gt;0),ROUND($P548/$AL548*100,1),"")</f>
        <v/>
      </c>
      <c r="AG548" s="54">
        <f>IF(AND(ISNUMBER($S548),ISNUMBER($AL548),$AL548&lt;&gt;0),ROUND($S548/$AL548*100,2),"")</f>
        <v/>
      </c>
      <c r="AH548" s="53">
        <f>IF(AND(ISNUMBER($Q548),ISNUMBER($AL548),$AL548&lt;&gt;0),ROUND($Q548/$AL548*100,1),"")</f>
        <v/>
      </c>
      <c r="AI548" s="48">
        <f>IF(ISNUMBER($S548),IF($S548&lt;=1,"Yes","No"),"n/a")</f>
        <v/>
      </c>
      <c r="AJ548" s="48">
        <f>IF(ISNUMBER($S548),ROUND(MAX(0,MIN(100,100-$S548*2.5-IF(ISNUMBER($T548),$T548,0)*0.12+IF($S548&lt;=1,12,0))),0),"")</f>
        <v/>
      </c>
      <c r="AK548" s="48">
        <f>IF(ISNUMBER($Q548),IF($Q548&gt;=100,20,IF($Q548&gt;=30,10,0)),0)+IF(ISNUMBER($R548),IF($R548&gt;=100,20,0),0)+IF(ISNUMBER($P548),IF($P548&gt;=150,20,IF($P548&gt;=50,12,5)),0)+IF(ISNUMBER($S548),IF($S548&lt;=1,15,0),0)</f>
        <v/>
      </c>
      <c r="AL548" s="48" t="n">
        <v>500</v>
      </c>
      <c r="AM548" s="49" t="n"/>
      <c r="AN548" s="48">
        <f>IF(AND(ISNUMBER($P548),ISNUMBER($AL548),$AL548&lt;&gt;0),IF(OR($P548&gt;180,$P548/$AL548*1000&gt;400),"Over ceiling, confirm SKU","Within"),"n/a")</f>
        <v/>
      </c>
      <c r="AO548" s="51" t="n"/>
      <c r="AP548" s="51" t="n"/>
      <c r="AQ548" s="51" t="n"/>
      <c r="AR548" s="34" t="inlineStr">
        <is>
          <t>Recalled, batch confirmed, to confirm</t>
        </is>
      </c>
      <c r="AS548" s="34" t="inlineStr">
        <is>
          <t>BLANK -&gt; requires live Amazon.ca capture</t>
        </is>
      </c>
      <c r="AT548" s="34" t="inlineStr">
        <is>
          <t>Unverified commercial data</t>
        </is>
      </c>
    </row>
    <row r="549" ht="28" customHeight="1">
      <c r="A549" s="34" t="inlineStr">
        <is>
          <t>ALO</t>
        </is>
      </c>
      <c r="B549" s="34" t="inlineStr">
        <is>
          <t>ALO Exposed Aloe Vera Drink | Pomegranate Cranberry | 12 pack 500mL</t>
        </is>
      </c>
      <c r="C549" s="34" t="inlineStr">
        <is>
          <t>3) Functional beverage (still/sparkling)</t>
        </is>
      </c>
      <c r="D549" s="34" t="inlineStr">
        <is>
          <t>500 mL bottle</t>
        </is>
      </c>
      <c r="E549" s="48" t="n">
        <v>12</v>
      </c>
      <c r="F549" s="49" t="n"/>
      <c r="G549" s="50">
        <f>IF(AND(ISNUMBER($F549),ISNUMBER($E549),$E549&lt;&gt;0),$F549/$E549,"")</f>
        <v/>
      </c>
      <c r="H549" s="50">
        <f>IF(AND(ISNUMBER($F549),ISNUMBER($AL549),ISNUMBER($E549),($AL549*$E549)&lt;&gt;0),$F549/($AL549*$E549)*100,"")</f>
        <v/>
      </c>
      <c r="I549" s="51" t="n"/>
      <c r="J549" s="52" t="n"/>
      <c r="K549" s="50">
        <f>IF(AND(ISNUMBER($F549),ISNUMBER($J549)),$F549*(1-$J549),"")</f>
        <v/>
      </c>
      <c r="L549" s="51" t="n"/>
      <c r="M549" s="51" t="n"/>
      <c r="N549" s="50">
        <f>IF(ISNUMBER($F549),($F549-IF(ISNUMBER($AM549),$AM549,0))*(1-IF(ISNUMBER($J549),$J549,0)),"")</f>
        <v/>
      </c>
      <c r="O549" s="34" t="inlineStr">
        <is>
          <t>Pomegranate Cranberry</t>
        </is>
      </c>
      <c r="P549" s="48" t="n">
        <v>0</v>
      </c>
      <c r="Q549" s="48" t="n">
        <v>20</v>
      </c>
      <c r="R549" s="34" t="inlineStr">
        <is>
          <t>Not listed</t>
        </is>
      </c>
      <c r="S549" s="48" t="n">
        <v>20</v>
      </c>
      <c r="T549" s="48" t="n">
        <v>90</v>
      </c>
      <c r="U549" s="34" t="inlineStr">
        <is>
          <t>Cane sugar</t>
        </is>
      </c>
      <c r="V549" s="34" t="inlineStr">
        <is>
          <t>Real aloe vera pulp, antioxidants, vitamins</t>
        </is>
      </c>
      <c r="W549" s="51" t="n"/>
      <c r="X549" s="51" t="n"/>
      <c r="Y549" s="51" t="n"/>
      <c r="Z549" s="51" t="n"/>
      <c r="AA549" s="34" t="inlineStr">
        <is>
          <t>Low</t>
        </is>
      </c>
      <c r="AB549" s="34" t="inlineStr">
        <is>
          <t>Leading aloe drink</t>
        </is>
      </c>
      <c r="AC549" s="34" t="inlineStr">
        <is>
          <t>Real aloe pulp wellness drink</t>
        </is>
      </c>
      <c r="AD549" s="34" t="inlineStr">
        <is>
          <t>Aloe pulp and a wellness halo.</t>
        </is>
      </c>
      <c r="AE549" s="51" t="n"/>
      <c r="AF549" s="53">
        <f>IF(AND(ISNUMBER($P549),ISNUMBER($AL549),$AL549&lt;&gt;0),ROUND($P549/$AL549*100,1),"")</f>
        <v/>
      </c>
      <c r="AG549" s="54">
        <f>IF(AND(ISNUMBER($S549),ISNUMBER($AL549),$AL549&lt;&gt;0),ROUND($S549/$AL549*100,2),"")</f>
        <v/>
      </c>
      <c r="AH549" s="53">
        <f>IF(AND(ISNUMBER($Q549),ISNUMBER($AL549),$AL549&lt;&gt;0),ROUND($Q549/$AL549*100,1),"")</f>
        <v/>
      </c>
      <c r="AI549" s="48">
        <f>IF(ISNUMBER($S549),IF($S549&lt;=1,"Yes","No"),"n/a")</f>
        <v/>
      </c>
      <c r="AJ549" s="48">
        <f>IF(ISNUMBER($S549),ROUND(MAX(0,MIN(100,100-$S549*2.5-IF(ISNUMBER($T549),$T549,0)*0.12+IF($S549&lt;=1,12,0))),0),"")</f>
        <v/>
      </c>
      <c r="AK549" s="48">
        <f>IF(ISNUMBER($Q549),IF($Q549&gt;=100,20,IF($Q549&gt;=30,10,0)),0)+IF(ISNUMBER($R549),IF($R549&gt;=100,20,0),0)+IF(ISNUMBER($P549),IF($P549&gt;=150,20,IF($P549&gt;=50,12,5)),0)+IF(ISNUMBER($S549),IF($S549&lt;=1,15,0),0)</f>
        <v/>
      </c>
      <c r="AL549" s="48" t="n">
        <v>500</v>
      </c>
      <c r="AM549" s="49" t="n"/>
      <c r="AN549" s="48">
        <f>IF(AND(ISNUMBER($P549),ISNUMBER($AL549),$AL549&lt;&gt;0),IF(OR($P549&gt;180,$P549/$AL549*1000&gt;400),"Over ceiling, confirm SKU","Within"),"n/a")</f>
        <v/>
      </c>
      <c r="AO549" s="51" t="n"/>
      <c r="AP549" s="51" t="n"/>
      <c r="AQ549" s="51" t="n"/>
      <c r="AR549" s="34" t="inlineStr">
        <is>
          <t>Recalled, batch confirmed, to confirm</t>
        </is>
      </c>
      <c r="AS549" s="34" t="inlineStr">
        <is>
          <t>BLANK -&gt; requires live Amazon.ca capture</t>
        </is>
      </c>
      <c r="AT549" s="34" t="inlineStr">
        <is>
          <t>Unverified commercial data</t>
        </is>
      </c>
    </row>
    <row r="550" ht="28" customHeight="1">
      <c r="A550" s="34" t="inlineStr">
        <is>
          <t>ALO</t>
        </is>
      </c>
      <c r="B550" s="34" t="inlineStr">
        <is>
          <t>ALO Exposed Aloe Vera Drink | Pomegranate Cranberry | 18 pack 500mL</t>
        </is>
      </c>
      <c r="C550" s="34" t="inlineStr">
        <is>
          <t>3) Functional beverage (still/sparkling)</t>
        </is>
      </c>
      <c r="D550" s="34" t="inlineStr">
        <is>
          <t>500 mL bottle</t>
        </is>
      </c>
      <c r="E550" s="48" t="n">
        <v>18</v>
      </c>
      <c r="F550" s="49" t="n"/>
      <c r="G550" s="50">
        <f>IF(AND(ISNUMBER($F550),ISNUMBER($E550),$E550&lt;&gt;0),$F550/$E550,"")</f>
        <v/>
      </c>
      <c r="H550" s="50">
        <f>IF(AND(ISNUMBER($F550),ISNUMBER($AL550),ISNUMBER($E550),($AL550*$E550)&lt;&gt;0),$F550/($AL550*$E550)*100,"")</f>
        <v/>
      </c>
      <c r="I550" s="51" t="n"/>
      <c r="J550" s="52" t="n"/>
      <c r="K550" s="50">
        <f>IF(AND(ISNUMBER($F550),ISNUMBER($J550)),$F550*(1-$J550),"")</f>
        <v/>
      </c>
      <c r="L550" s="51" t="n"/>
      <c r="M550" s="51" t="n"/>
      <c r="N550" s="50">
        <f>IF(ISNUMBER($F550),($F550-IF(ISNUMBER($AM550),$AM550,0))*(1-IF(ISNUMBER($J550),$J550,0)),"")</f>
        <v/>
      </c>
      <c r="O550" s="34" t="inlineStr">
        <is>
          <t>Pomegranate Cranberry</t>
        </is>
      </c>
      <c r="P550" s="48" t="n">
        <v>0</v>
      </c>
      <c r="Q550" s="48" t="n">
        <v>20</v>
      </c>
      <c r="R550" s="34" t="inlineStr">
        <is>
          <t>Not listed</t>
        </is>
      </c>
      <c r="S550" s="48" t="n">
        <v>20</v>
      </c>
      <c r="T550" s="48" t="n">
        <v>90</v>
      </c>
      <c r="U550" s="34" t="inlineStr">
        <is>
          <t>Cane sugar</t>
        </is>
      </c>
      <c r="V550" s="34" t="inlineStr">
        <is>
          <t>Real aloe vera pulp, antioxidants, vitamins</t>
        </is>
      </c>
      <c r="W550" s="51" t="n"/>
      <c r="X550" s="51" t="n"/>
      <c r="Y550" s="51" t="n"/>
      <c r="Z550" s="51" t="n"/>
      <c r="AA550" s="34" t="inlineStr">
        <is>
          <t>Low</t>
        </is>
      </c>
      <c r="AB550" s="34" t="inlineStr">
        <is>
          <t>Leading aloe drink</t>
        </is>
      </c>
      <c r="AC550" s="34" t="inlineStr">
        <is>
          <t>Real aloe pulp wellness drink</t>
        </is>
      </c>
      <c r="AD550" s="34" t="inlineStr">
        <is>
          <t>Aloe pulp and a wellness halo.</t>
        </is>
      </c>
      <c r="AE550" s="51" t="n"/>
      <c r="AF550" s="53">
        <f>IF(AND(ISNUMBER($P550),ISNUMBER($AL550),$AL550&lt;&gt;0),ROUND($P550/$AL550*100,1),"")</f>
        <v/>
      </c>
      <c r="AG550" s="54">
        <f>IF(AND(ISNUMBER($S550),ISNUMBER($AL550),$AL550&lt;&gt;0),ROUND($S550/$AL550*100,2),"")</f>
        <v/>
      </c>
      <c r="AH550" s="53">
        <f>IF(AND(ISNUMBER($Q550),ISNUMBER($AL550),$AL550&lt;&gt;0),ROUND($Q550/$AL550*100,1),"")</f>
        <v/>
      </c>
      <c r="AI550" s="48">
        <f>IF(ISNUMBER($S550),IF($S550&lt;=1,"Yes","No"),"n/a")</f>
        <v/>
      </c>
      <c r="AJ550" s="48">
        <f>IF(ISNUMBER($S550),ROUND(MAX(0,MIN(100,100-$S550*2.5-IF(ISNUMBER($T550),$T550,0)*0.12+IF($S550&lt;=1,12,0))),0),"")</f>
        <v/>
      </c>
      <c r="AK550" s="48">
        <f>IF(ISNUMBER($Q550),IF($Q550&gt;=100,20,IF($Q550&gt;=30,10,0)),0)+IF(ISNUMBER($R550),IF($R550&gt;=100,20,0),0)+IF(ISNUMBER($P550),IF($P550&gt;=150,20,IF($P550&gt;=50,12,5)),0)+IF(ISNUMBER($S550),IF($S550&lt;=1,15,0),0)</f>
        <v/>
      </c>
      <c r="AL550" s="48" t="n">
        <v>500</v>
      </c>
      <c r="AM550" s="49" t="n"/>
      <c r="AN550" s="48">
        <f>IF(AND(ISNUMBER($P550),ISNUMBER($AL550),$AL550&lt;&gt;0),IF(OR($P550&gt;180,$P550/$AL550*1000&gt;400),"Over ceiling, confirm SKU","Within"),"n/a")</f>
        <v/>
      </c>
      <c r="AO550" s="51" t="n"/>
      <c r="AP550" s="51" t="n"/>
      <c r="AQ550" s="51" t="n"/>
      <c r="AR550" s="34" t="inlineStr">
        <is>
          <t>Recalled, batch confirmed, to confirm</t>
        </is>
      </c>
      <c r="AS550" s="34" t="inlineStr">
        <is>
          <t>BLANK -&gt; requires live Amazon.ca capture</t>
        </is>
      </c>
      <c r="AT550" s="34" t="inlineStr">
        <is>
          <t>Unverified commercial data</t>
        </is>
      </c>
    </row>
    <row r="551" ht="28" customHeight="1">
      <c r="A551" s="34" t="inlineStr">
        <is>
          <t>ALO</t>
        </is>
      </c>
      <c r="B551" s="34" t="inlineStr">
        <is>
          <t>ALO Exposed Aloe Vera Drink | Pomegranate Cranberry | 24 pack 500mL</t>
        </is>
      </c>
      <c r="C551" s="34" t="inlineStr">
        <is>
          <t>3) Functional beverage (still/sparkling)</t>
        </is>
      </c>
      <c r="D551" s="34" t="inlineStr">
        <is>
          <t>500 mL bottle</t>
        </is>
      </c>
      <c r="E551" s="48" t="n">
        <v>24</v>
      </c>
      <c r="F551" s="49" t="n"/>
      <c r="G551" s="50">
        <f>IF(AND(ISNUMBER($F551),ISNUMBER($E551),$E551&lt;&gt;0),$F551/$E551,"")</f>
        <v/>
      </c>
      <c r="H551" s="50">
        <f>IF(AND(ISNUMBER($F551),ISNUMBER($AL551),ISNUMBER($E551),($AL551*$E551)&lt;&gt;0),$F551/($AL551*$E551)*100,"")</f>
        <v/>
      </c>
      <c r="I551" s="51" t="n"/>
      <c r="J551" s="52" t="n"/>
      <c r="K551" s="50">
        <f>IF(AND(ISNUMBER($F551),ISNUMBER($J551)),$F551*(1-$J551),"")</f>
        <v/>
      </c>
      <c r="L551" s="51" t="n"/>
      <c r="M551" s="51" t="n"/>
      <c r="N551" s="50">
        <f>IF(ISNUMBER($F551),($F551-IF(ISNUMBER($AM551),$AM551,0))*(1-IF(ISNUMBER($J551),$J551,0)),"")</f>
        <v/>
      </c>
      <c r="O551" s="34" t="inlineStr">
        <is>
          <t>Pomegranate Cranberry</t>
        </is>
      </c>
      <c r="P551" s="48" t="n">
        <v>0</v>
      </c>
      <c r="Q551" s="48" t="n">
        <v>20</v>
      </c>
      <c r="R551" s="34" t="inlineStr">
        <is>
          <t>Not listed</t>
        </is>
      </c>
      <c r="S551" s="48" t="n">
        <v>20</v>
      </c>
      <c r="T551" s="48" t="n">
        <v>90</v>
      </c>
      <c r="U551" s="34" t="inlineStr">
        <is>
          <t>Cane sugar</t>
        </is>
      </c>
      <c r="V551" s="34" t="inlineStr">
        <is>
          <t>Real aloe vera pulp, antioxidants, vitamins</t>
        </is>
      </c>
      <c r="W551" s="51" t="n"/>
      <c r="X551" s="51" t="n"/>
      <c r="Y551" s="51" t="n"/>
      <c r="Z551" s="51" t="n"/>
      <c r="AA551" s="34" t="inlineStr">
        <is>
          <t>Low</t>
        </is>
      </c>
      <c r="AB551" s="34" t="inlineStr">
        <is>
          <t>Leading aloe drink</t>
        </is>
      </c>
      <c r="AC551" s="34" t="inlineStr">
        <is>
          <t>Real aloe pulp wellness drink</t>
        </is>
      </c>
      <c r="AD551" s="34" t="inlineStr">
        <is>
          <t>Aloe pulp and a wellness halo.</t>
        </is>
      </c>
      <c r="AE551" s="51" t="n"/>
      <c r="AF551" s="53">
        <f>IF(AND(ISNUMBER($P551),ISNUMBER($AL551),$AL551&lt;&gt;0),ROUND($P551/$AL551*100,1),"")</f>
        <v/>
      </c>
      <c r="AG551" s="54">
        <f>IF(AND(ISNUMBER($S551),ISNUMBER($AL551),$AL551&lt;&gt;0),ROUND($S551/$AL551*100,2),"")</f>
        <v/>
      </c>
      <c r="AH551" s="53">
        <f>IF(AND(ISNUMBER($Q551),ISNUMBER($AL551),$AL551&lt;&gt;0),ROUND($Q551/$AL551*100,1),"")</f>
        <v/>
      </c>
      <c r="AI551" s="48">
        <f>IF(ISNUMBER($S551),IF($S551&lt;=1,"Yes","No"),"n/a")</f>
        <v/>
      </c>
      <c r="AJ551" s="48">
        <f>IF(ISNUMBER($S551),ROUND(MAX(0,MIN(100,100-$S551*2.5-IF(ISNUMBER($T551),$T551,0)*0.12+IF($S551&lt;=1,12,0))),0),"")</f>
        <v/>
      </c>
      <c r="AK551" s="48">
        <f>IF(ISNUMBER($Q551),IF($Q551&gt;=100,20,IF($Q551&gt;=30,10,0)),0)+IF(ISNUMBER($R551),IF($R551&gt;=100,20,0),0)+IF(ISNUMBER($P551),IF($P551&gt;=150,20,IF($P551&gt;=50,12,5)),0)+IF(ISNUMBER($S551),IF($S551&lt;=1,15,0),0)</f>
        <v/>
      </c>
      <c r="AL551" s="48" t="n">
        <v>500</v>
      </c>
      <c r="AM551" s="49" t="n"/>
      <c r="AN551" s="48">
        <f>IF(AND(ISNUMBER($P551),ISNUMBER($AL551),$AL551&lt;&gt;0),IF(OR($P551&gt;180,$P551/$AL551*1000&gt;400),"Over ceiling, confirm SKU","Within"),"n/a")</f>
        <v/>
      </c>
      <c r="AO551" s="51" t="n"/>
      <c r="AP551" s="51" t="n"/>
      <c r="AQ551" s="51" t="n"/>
      <c r="AR551" s="34" t="inlineStr">
        <is>
          <t>Recalled, batch confirmed, to confirm</t>
        </is>
      </c>
      <c r="AS551" s="34" t="inlineStr">
        <is>
          <t>BLANK -&gt; requires live Amazon.ca capture</t>
        </is>
      </c>
      <c r="AT551" s="34" t="inlineStr">
        <is>
          <t>Unverified commercial data</t>
        </is>
      </c>
    </row>
    <row r="552" ht="28" customHeight="1">
      <c r="A552" s="34" t="inlineStr">
        <is>
          <t>ALO</t>
        </is>
      </c>
      <c r="B552" s="34" t="inlineStr">
        <is>
          <t>ALO Exposed Aloe Vera Drink | Pink Grapefruit Lemon | single 500mL</t>
        </is>
      </c>
      <c r="C552" s="34" t="inlineStr">
        <is>
          <t>3) Functional beverage (still/sparkling)</t>
        </is>
      </c>
      <c r="D552" s="34" t="inlineStr">
        <is>
          <t>500 mL bottle</t>
        </is>
      </c>
      <c r="E552" s="48" t="n">
        <v>1</v>
      </c>
      <c r="F552" s="49" t="n"/>
      <c r="G552" s="50">
        <f>IF(AND(ISNUMBER($F552),ISNUMBER($E552),$E552&lt;&gt;0),$F552/$E552,"")</f>
        <v/>
      </c>
      <c r="H552" s="50">
        <f>IF(AND(ISNUMBER($F552),ISNUMBER($AL552),ISNUMBER($E552),($AL552*$E552)&lt;&gt;0),$F552/($AL552*$E552)*100,"")</f>
        <v/>
      </c>
      <c r="I552" s="51" t="n"/>
      <c r="J552" s="52" t="n"/>
      <c r="K552" s="50">
        <f>IF(AND(ISNUMBER($F552),ISNUMBER($J552)),$F552*(1-$J552),"")</f>
        <v/>
      </c>
      <c r="L552" s="51" t="n"/>
      <c r="M552" s="51" t="n"/>
      <c r="N552" s="50">
        <f>IF(ISNUMBER($F552),($F552-IF(ISNUMBER($AM552),$AM552,0))*(1-IF(ISNUMBER($J552),$J552,0)),"")</f>
        <v/>
      </c>
      <c r="O552" s="34" t="inlineStr">
        <is>
          <t>Pink Grapefruit Lemon</t>
        </is>
      </c>
      <c r="P552" s="48" t="n">
        <v>0</v>
      </c>
      <c r="Q552" s="48" t="n">
        <v>20</v>
      </c>
      <c r="R552" s="34" t="inlineStr">
        <is>
          <t>Not listed</t>
        </is>
      </c>
      <c r="S552" s="48" t="n">
        <v>20</v>
      </c>
      <c r="T552" s="48" t="n">
        <v>90</v>
      </c>
      <c r="U552" s="34" t="inlineStr">
        <is>
          <t>Cane sugar</t>
        </is>
      </c>
      <c r="V552" s="34" t="inlineStr">
        <is>
          <t>Real aloe vera pulp, antioxidants, vitamins</t>
        </is>
      </c>
      <c r="W552" s="51" t="n"/>
      <c r="X552" s="51" t="n"/>
      <c r="Y552" s="51" t="n"/>
      <c r="Z552" s="51" t="n"/>
      <c r="AA552" s="34" t="inlineStr">
        <is>
          <t>Low</t>
        </is>
      </c>
      <c r="AB552" s="34" t="inlineStr">
        <is>
          <t>Leading aloe drink</t>
        </is>
      </c>
      <c r="AC552" s="34" t="inlineStr">
        <is>
          <t>Real aloe pulp wellness drink</t>
        </is>
      </c>
      <c r="AD552" s="34" t="inlineStr">
        <is>
          <t>Aloe pulp and a wellness halo.</t>
        </is>
      </c>
      <c r="AE552" s="51" t="n"/>
      <c r="AF552" s="53">
        <f>IF(AND(ISNUMBER($P552),ISNUMBER($AL552),$AL552&lt;&gt;0),ROUND($P552/$AL552*100,1),"")</f>
        <v/>
      </c>
      <c r="AG552" s="54">
        <f>IF(AND(ISNUMBER($S552),ISNUMBER($AL552),$AL552&lt;&gt;0),ROUND($S552/$AL552*100,2),"")</f>
        <v/>
      </c>
      <c r="AH552" s="53">
        <f>IF(AND(ISNUMBER($Q552),ISNUMBER($AL552),$AL552&lt;&gt;0),ROUND($Q552/$AL552*100,1),"")</f>
        <v/>
      </c>
      <c r="AI552" s="48">
        <f>IF(ISNUMBER($S552),IF($S552&lt;=1,"Yes","No"),"n/a")</f>
        <v/>
      </c>
      <c r="AJ552" s="48">
        <f>IF(ISNUMBER($S552),ROUND(MAX(0,MIN(100,100-$S552*2.5-IF(ISNUMBER($T552),$T552,0)*0.12+IF($S552&lt;=1,12,0))),0),"")</f>
        <v/>
      </c>
      <c r="AK552" s="48">
        <f>IF(ISNUMBER($Q552),IF($Q552&gt;=100,20,IF($Q552&gt;=30,10,0)),0)+IF(ISNUMBER($R552),IF($R552&gt;=100,20,0),0)+IF(ISNUMBER($P552),IF($P552&gt;=150,20,IF($P552&gt;=50,12,5)),0)+IF(ISNUMBER($S552),IF($S552&lt;=1,15,0),0)</f>
        <v/>
      </c>
      <c r="AL552" s="48" t="n">
        <v>500</v>
      </c>
      <c r="AM552" s="49" t="n"/>
      <c r="AN552" s="48">
        <f>IF(AND(ISNUMBER($P552),ISNUMBER($AL552),$AL552&lt;&gt;0),IF(OR($P552&gt;180,$P552/$AL552*1000&gt;400),"Over ceiling, confirm SKU","Within"),"n/a")</f>
        <v/>
      </c>
      <c r="AO552" s="51" t="n"/>
      <c r="AP552" s="51" t="n"/>
      <c r="AQ552" s="51" t="n"/>
      <c r="AR552" s="34" t="inlineStr">
        <is>
          <t>Recalled, batch confirmed, to confirm</t>
        </is>
      </c>
      <c r="AS552" s="34" t="inlineStr">
        <is>
          <t>BLANK -&gt; requires live Amazon.ca capture</t>
        </is>
      </c>
      <c r="AT552" s="34" t="inlineStr">
        <is>
          <t>Unverified commercial data</t>
        </is>
      </c>
    </row>
    <row r="553" ht="28" customHeight="1">
      <c r="A553" s="34" t="inlineStr">
        <is>
          <t>ALO</t>
        </is>
      </c>
      <c r="B553" s="34" t="inlineStr">
        <is>
          <t>ALO Exposed Aloe Vera Drink | Pink Grapefruit Lemon | 8 pack 500mL</t>
        </is>
      </c>
      <c r="C553" s="34" t="inlineStr">
        <is>
          <t>3) Functional beverage (still/sparkling)</t>
        </is>
      </c>
      <c r="D553" s="34" t="inlineStr">
        <is>
          <t>500 mL bottle</t>
        </is>
      </c>
      <c r="E553" s="48" t="n">
        <v>8</v>
      </c>
      <c r="F553" s="49" t="n"/>
      <c r="G553" s="50">
        <f>IF(AND(ISNUMBER($F553),ISNUMBER($E553),$E553&lt;&gt;0),$F553/$E553,"")</f>
        <v/>
      </c>
      <c r="H553" s="50">
        <f>IF(AND(ISNUMBER($F553),ISNUMBER($AL553),ISNUMBER($E553),($AL553*$E553)&lt;&gt;0),$F553/($AL553*$E553)*100,"")</f>
        <v/>
      </c>
      <c r="I553" s="51" t="n"/>
      <c r="J553" s="52" t="n"/>
      <c r="K553" s="50">
        <f>IF(AND(ISNUMBER($F553),ISNUMBER($J553)),$F553*(1-$J553),"")</f>
        <v/>
      </c>
      <c r="L553" s="51" t="n"/>
      <c r="M553" s="51" t="n"/>
      <c r="N553" s="50">
        <f>IF(ISNUMBER($F553),($F553-IF(ISNUMBER($AM553),$AM553,0))*(1-IF(ISNUMBER($J553),$J553,0)),"")</f>
        <v/>
      </c>
      <c r="O553" s="34" t="inlineStr">
        <is>
          <t>Pink Grapefruit Lemon</t>
        </is>
      </c>
      <c r="P553" s="48" t="n">
        <v>0</v>
      </c>
      <c r="Q553" s="48" t="n">
        <v>20</v>
      </c>
      <c r="R553" s="34" t="inlineStr">
        <is>
          <t>Not listed</t>
        </is>
      </c>
      <c r="S553" s="48" t="n">
        <v>20</v>
      </c>
      <c r="T553" s="48" t="n">
        <v>90</v>
      </c>
      <c r="U553" s="34" t="inlineStr">
        <is>
          <t>Cane sugar</t>
        </is>
      </c>
      <c r="V553" s="34" t="inlineStr">
        <is>
          <t>Real aloe vera pulp, antioxidants, vitamins</t>
        </is>
      </c>
      <c r="W553" s="51" t="n"/>
      <c r="X553" s="51" t="n"/>
      <c r="Y553" s="51" t="n"/>
      <c r="Z553" s="51" t="n"/>
      <c r="AA553" s="34" t="inlineStr">
        <is>
          <t>Low</t>
        </is>
      </c>
      <c r="AB553" s="34" t="inlineStr">
        <is>
          <t>Leading aloe drink</t>
        </is>
      </c>
      <c r="AC553" s="34" t="inlineStr">
        <is>
          <t>Real aloe pulp wellness drink</t>
        </is>
      </c>
      <c r="AD553" s="34" t="inlineStr">
        <is>
          <t>Aloe pulp and a wellness halo.</t>
        </is>
      </c>
      <c r="AE553" s="51" t="n"/>
      <c r="AF553" s="53">
        <f>IF(AND(ISNUMBER($P553),ISNUMBER($AL553),$AL553&lt;&gt;0),ROUND($P553/$AL553*100,1),"")</f>
        <v/>
      </c>
      <c r="AG553" s="54">
        <f>IF(AND(ISNUMBER($S553),ISNUMBER($AL553),$AL553&lt;&gt;0),ROUND($S553/$AL553*100,2),"")</f>
        <v/>
      </c>
      <c r="AH553" s="53">
        <f>IF(AND(ISNUMBER($Q553),ISNUMBER($AL553),$AL553&lt;&gt;0),ROUND($Q553/$AL553*100,1),"")</f>
        <v/>
      </c>
      <c r="AI553" s="48">
        <f>IF(ISNUMBER($S553),IF($S553&lt;=1,"Yes","No"),"n/a")</f>
        <v/>
      </c>
      <c r="AJ553" s="48">
        <f>IF(ISNUMBER($S553),ROUND(MAX(0,MIN(100,100-$S553*2.5-IF(ISNUMBER($T553),$T553,0)*0.12+IF($S553&lt;=1,12,0))),0),"")</f>
        <v/>
      </c>
      <c r="AK553" s="48">
        <f>IF(ISNUMBER($Q553),IF($Q553&gt;=100,20,IF($Q553&gt;=30,10,0)),0)+IF(ISNUMBER($R553),IF($R553&gt;=100,20,0),0)+IF(ISNUMBER($P553),IF($P553&gt;=150,20,IF($P553&gt;=50,12,5)),0)+IF(ISNUMBER($S553),IF($S553&lt;=1,15,0),0)</f>
        <v/>
      </c>
      <c r="AL553" s="48" t="n">
        <v>500</v>
      </c>
      <c r="AM553" s="49" t="n"/>
      <c r="AN553" s="48">
        <f>IF(AND(ISNUMBER($P553),ISNUMBER($AL553),$AL553&lt;&gt;0),IF(OR($P553&gt;180,$P553/$AL553*1000&gt;400),"Over ceiling, confirm SKU","Within"),"n/a")</f>
        <v/>
      </c>
      <c r="AO553" s="51" t="n"/>
      <c r="AP553" s="51" t="n"/>
      <c r="AQ553" s="51" t="n"/>
      <c r="AR553" s="34" t="inlineStr">
        <is>
          <t>Recalled, batch confirmed, to confirm</t>
        </is>
      </c>
      <c r="AS553" s="34" t="inlineStr">
        <is>
          <t>BLANK -&gt; requires live Amazon.ca capture</t>
        </is>
      </c>
      <c r="AT553" s="34" t="inlineStr">
        <is>
          <t>Unverified commercial data</t>
        </is>
      </c>
    </row>
    <row r="554" ht="28" customHeight="1">
      <c r="A554" s="34" t="inlineStr">
        <is>
          <t>ALO</t>
        </is>
      </c>
      <c r="B554" s="34" t="inlineStr">
        <is>
          <t>ALO Exposed Aloe Vera Drink | Pink Grapefruit Lemon | 12 pack 500mL</t>
        </is>
      </c>
      <c r="C554" s="34" t="inlineStr">
        <is>
          <t>3) Functional beverage (still/sparkling)</t>
        </is>
      </c>
      <c r="D554" s="34" t="inlineStr">
        <is>
          <t>500 mL bottle</t>
        </is>
      </c>
      <c r="E554" s="48" t="n">
        <v>12</v>
      </c>
      <c r="F554" s="49" t="n"/>
      <c r="G554" s="50">
        <f>IF(AND(ISNUMBER($F554),ISNUMBER($E554),$E554&lt;&gt;0),$F554/$E554,"")</f>
        <v/>
      </c>
      <c r="H554" s="50">
        <f>IF(AND(ISNUMBER($F554),ISNUMBER($AL554),ISNUMBER($E554),($AL554*$E554)&lt;&gt;0),$F554/($AL554*$E554)*100,"")</f>
        <v/>
      </c>
      <c r="I554" s="51" t="n"/>
      <c r="J554" s="52" t="n"/>
      <c r="K554" s="50">
        <f>IF(AND(ISNUMBER($F554),ISNUMBER($J554)),$F554*(1-$J554),"")</f>
        <v/>
      </c>
      <c r="L554" s="51" t="n"/>
      <c r="M554" s="51" t="n"/>
      <c r="N554" s="50">
        <f>IF(ISNUMBER($F554),($F554-IF(ISNUMBER($AM554),$AM554,0))*(1-IF(ISNUMBER($J554),$J554,0)),"")</f>
        <v/>
      </c>
      <c r="O554" s="34" t="inlineStr">
        <is>
          <t>Pink Grapefruit Lemon</t>
        </is>
      </c>
      <c r="P554" s="48" t="n">
        <v>0</v>
      </c>
      <c r="Q554" s="48" t="n">
        <v>20</v>
      </c>
      <c r="R554" s="34" t="inlineStr">
        <is>
          <t>Not listed</t>
        </is>
      </c>
      <c r="S554" s="48" t="n">
        <v>20</v>
      </c>
      <c r="T554" s="48" t="n">
        <v>90</v>
      </c>
      <c r="U554" s="34" t="inlineStr">
        <is>
          <t>Cane sugar</t>
        </is>
      </c>
      <c r="V554" s="34" t="inlineStr">
        <is>
          <t>Real aloe vera pulp, antioxidants, vitamins</t>
        </is>
      </c>
      <c r="W554" s="51" t="n"/>
      <c r="X554" s="51" t="n"/>
      <c r="Y554" s="51" t="n"/>
      <c r="Z554" s="51" t="n"/>
      <c r="AA554" s="34" t="inlineStr">
        <is>
          <t>Low</t>
        </is>
      </c>
      <c r="AB554" s="34" t="inlineStr">
        <is>
          <t>Leading aloe drink</t>
        </is>
      </c>
      <c r="AC554" s="34" t="inlineStr">
        <is>
          <t>Real aloe pulp wellness drink</t>
        </is>
      </c>
      <c r="AD554" s="34" t="inlineStr">
        <is>
          <t>Aloe pulp and a wellness halo.</t>
        </is>
      </c>
      <c r="AE554" s="51" t="n"/>
      <c r="AF554" s="53">
        <f>IF(AND(ISNUMBER($P554),ISNUMBER($AL554),$AL554&lt;&gt;0),ROUND($P554/$AL554*100,1),"")</f>
        <v/>
      </c>
      <c r="AG554" s="54">
        <f>IF(AND(ISNUMBER($S554),ISNUMBER($AL554),$AL554&lt;&gt;0),ROUND($S554/$AL554*100,2),"")</f>
        <v/>
      </c>
      <c r="AH554" s="53">
        <f>IF(AND(ISNUMBER($Q554),ISNUMBER($AL554),$AL554&lt;&gt;0),ROUND($Q554/$AL554*100,1),"")</f>
        <v/>
      </c>
      <c r="AI554" s="48">
        <f>IF(ISNUMBER($S554),IF($S554&lt;=1,"Yes","No"),"n/a")</f>
        <v/>
      </c>
      <c r="AJ554" s="48">
        <f>IF(ISNUMBER($S554),ROUND(MAX(0,MIN(100,100-$S554*2.5-IF(ISNUMBER($T554),$T554,0)*0.12+IF($S554&lt;=1,12,0))),0),"")</f>
        <v/>
      </c>
      <c r="AK554" s="48">
        <f>IF(ISNUMBER($Q554),IF($Q554&gt;=100,20,IF($Q554&gt;=30,10,0)),0)+IF(ISNUMBER($R554),IF($R554&gt;=100,20,0),0)+IF(ISNUMBER($P554),IF($P554&gt;=150,20,IF($P554&gt;=50,12,5)),0)+IF(ISNUMBER($S554),IF($S554&lt;=1,15,0),0)</f>
        <v/>
      </c>
      <c r="AL554" s="48" t="n">
        <v>500</v>
      </c>
      <c r="AM554" s="49" t="n"/>
      <c r="AN554" s="48">
        <f>IF(AND(ISNUMBER($P554),ISNUMBER($AL554),$AL554&lt;&gt;0),IF(OR($P554&gt;180,$P554/$AL554*1000&gt;400),"Over ceiling, confirm SKU","Within"),"n/a")</f>
        <v/>
      </c>
      <c r="AO554" s="51" t="n"/>
      <c r="AP554" s="51" t="n"/>
      <c r="AQ554" s="51" t="n"/>
      <c r="AR554" s="34" t="inlineStr">
        <is>
          <t>Recalled, batch confirmed, to confirm</t>
        </is>
      </c>
      <c r="AS554" s="34" t="inlineStr">
        <is>
          <t>BLANK -&gt; requires live Amazon.ca capture</t>
        </is>
      </c>
      <c r="AT554" s="34" t="inlineStr">
        <is>
          <t>Unverified commercial data</t>
        </is>
      </c>
    </row>
    <row r="555" ht="28" customHeight="1">
      <c r="A555" s="34" t="inlineStr">
        <is>
          <t>ALO</t>
        </is>
      </c>
      <c r="B555" s="34" t="inlineStr">
        <is>
          <t>ALO Exposed Aloe Vera Drink | Pink Grapefruit Lemon | 18 pack 500mL</t>
        </is>
      </c>
      <c r="C555" s="34" t="inlineStr">
        <is>
          <t>3) Functional beverage (still/sparkling)</t>
        </is>
      </c>
      <c r="D555" s="34" t="inlineStr">
        <is>
          <t>500 mL bottle</t>
        </is>
      </c>
      <c r="E555" s="48" t="n">
        <v>18</v>
      </c>
      <c r="F555" s="49" t="n"/>
      <c r="G555" s="50">
        <f>IF(AND(ISNUMBER($F555),ISNUMBER($E555),$E555&lt;&gt;0),$F555/$E555,"")</f>
        <v/>
      </c>
      <c r="H555" s="50">
        <f>IF(AND(ISNUMBER($F555),ISNUMBER($AL555),ISNUMBER($E555),($AL555*$E555)&lt;&gt;0),$F555/($AL555*$E555)*100,"")</f>
        <v/>
      </c>
      <c r="I555" s="51" t="n"/>
      <c r="J555" s="52" t="n"/>
      <c r="K555" s="50">
        <f>IF(AND(ISNUMBER($F555),ISNUMBER($J555)),$F555*(1-$J555),"")</f>
        <v/>
      </c>
      <c r="L555" s="51" t="n"/>
      <c r="M555" s="51" t="n"/>
      <c r="N555" s="50">
        <f>IF(ISNUMBER($F555),($F555-IF(ISNUMBER($AM555),$AM555,0))*(1-IF(ISNUMBER($J555),$J555,0)),"")</f>
        <v/>
      </c>
      <c r="O555" s="34" t="inlineStr">
        <is>
          <t>Pink Grapefruit Lemon</t>
        </is>
      </c>
      <c r="P555" s="48" t="n">
        <v>0</v>
      </c>
      <c r="Q555" s="48" t="n">
        <v>20</v>
      </c>
      <c r="R555" s="34" t="inlineStr">
        <is>
          <t>Not listed</t>
        </is>
      </c>
      <c r="S555" s="48" t="n">
        <v>20</v>
      </c>
      <c r="T555" s="48" t="n">
        <v>90</v>
      </c>
      <c r="U555" s="34" t="inlineStr">
        <is>
          <t>Cane sugar</t>
        </is>
      </c>
      <c r="V555" s="34" t="inlineStr">
        <is>
          <t>Real aloe vera pulp, antioxidants, vitamins</t>
        </is>
      </c>
      <c r="W555" s="51" t="n"/>
      <c r="X555" s="51" t="n"/>
      <c r="Y555" s="51" t="n"/>
      <c r="Z555" s="51" t="n"/>
      <c r="AA555" s="34" t="inlineStr">
        <is>
          <t>Low</t>
        </is>
      </c>
      <c r="AB555" s="34" t="inlineStr">
        <is>
          <t>Leading aloe drink</t>
        </is>
      </c>
      <c r="AC555" s="34" t="inlineStr">
        <is>
          <t>Real aloe pulp wellness drink</t>
        </is>
      </c>
      <c r="AD555" s="34" t="inlineStr">
        <is>
          <t>Aloe pulp and a wellness halo.</t>
        </is>
      </c>
      <c r="AE555" s="51" t="n"/>
      <c r="AF555" s="53">
        <f>IF(AND(ISNUMBER($P555),ISNUMBER($AL555),$AL555&lt;&gt;0),ROUND($P555/$AL555*100,1),"")</f>
        <v/>
      </c>
      <c r="AG555" s="54">
        <f>IF(AND(ISNUMBER($S555),ISNUMBER($AL555),$AL555&lt;&gt;0),ROUND($S555/$AL555*100,2),"")</f>
        <v/>
      </c>
      <c r="AH555" s="53">
        <f>IF(AND(ISNUMBER($Q555),ISNUMBER($AL555),$AL555&lt;&gt;0),ROUND($Q555/$AL555*100,1),"")</f>
        <v/>
      </c>
      <c r="AI555" s="48">
        <f>IF(ISNUMBER($S555),IF($S555&lt;=1,"Yes","No"),"n/a")</f>
        <v/>
      </c>
      <c r="AJ555" s="48">
        <f>IF(ISNUMBER($S555),ROUND(MAX(0,MIN(100,100-$S555*2.5-IF(ISNUMBER($T555),$T555,0)*0.12+IF($S555&lt;=1,12,0))),0),"")</f>
        <v/>
      </c>
      <c r="AK555" s="48">
        <f>IF(ISNUMBER($Q555),IF($Q555&gt;=100,20,IF($Q555&gt;=30,10,0)),0)+IF(ISNUMBER($R555),IF($R555&gt;=100,20,0),0)+IF(ISNUMBER($P555),IF($P555&gt;=150,20,IF($P555&gt;=50,12,5)),0)+IF(ISNUMBER($S555),IF($S555&lt;=1,15,0),0)</f>
        <v/>
      </c>
      <c r="AL555" s="48" t="n">
        <v>500</v>
      </c>
      <c r="AM555" s="49" t="n"/>
      <c r="AN555" s="48">
        <f>IF(AND(ISNUMBER($P555),ISNUMBER($AL555),$AL555&lt;&gt;0),IF(OR($P555&gt;180,$P555/$AL555*1000&gt;400),"Over ceiling, confirm SKU","Within"),"n/a")</f>
        <v/>
      </c>
      <c r="AO555" s="51" t="n"/>
      <c r="AP555" s="51" t="n"/>
      <c r="AQ555" s="51" t="n"/>
      <c r="AR555" s="34" t="inlineStr">
        <is>
          <t>Recalled, batch confirmed, to confirm</t>
        </is>
      </c>
      <c r="AS555" s="34" t="inlineStr">
        <is>
          <t>BLANK -&gt; requires live Amazon.ca capture</t>
        </is>
      </c>
      <c r="AT555" s="34" t="inlineStr">
        <is>
          <t>Unverified commercial data</t>
        </is>
      </c>
    </row>
    <row r="556" ht="28" customHeight="1">
      <c r="A556" s="34" t="inlineStr">
        <is>
          <t>ALO</t>
        </is>
      </c>
      <c r="B556" s="34" t="inlineStr">
        <is>
          <t>ALO Exposed Aloe Vera Drink | Pink Grapefruit Lemon | 24 pack 500mL</t>
        </is>
      </c>
      <c r="C556" s="34" t="inlineStr">
        <is>
          <t>3) Functional beverage (still/sparkling)</t>
        </is>
      </c>
      <c r="D556" s="34" t="inlineStr">
        <is>
          <t>500 mL bottle</t>
        </is>
      </c>
      <c r="E556" s="48" t="n">
        <v>24</v>
      </c>
      <c r="F556" s="49" t="n"/>
      <c r="G556" s="50">
        <f>IF(AND(ISNUMBER($F556),ISNUMBER($E556),$E556&lt;&gt;0),$F556/$E556,"")</f>
        <v/>
      </c>
      <c r="H556" s="50">
        <f>IF(AND(ISNUMBER($F556),ISNUMBER($AL556),ISNUMBER($E556),($AL556*$E556)&lt;&gt;0),$F556/($AL556*$E556)*100,"")</f>
        <v/>
      </c>
      <c r="I556" s="51" t="n"/>
      <c r="J556" s="52" t="n"/>
      <c r="K556" s="50">
        <f>IF(AND(ISNUMBER($F556),ISNUMBER($J556)),$F556*(1-$J556),"")</f>
        <v/>
      </c>
      <c r="L556" s="51" t="n"/>
      <c r="M556" s="51" t="n"/>
      <c r="N556" s="50">
        <f>IF(ISNUMBER($F556),($F556-IF(ISNUMBER($AM556),$AM556,0))*(1-IF(ISNUMBER($J556),$J556,0)),"")</f>
        <v/>
      </c>
      <c r="O556" s="34" t="inlineStr">
        <is>
          <t>Pink Grapefruit Lemon</t>
        </is>
      </c>
      <c r="P556" s="48" t="n">
        <v>0</v>
      </c>
      <c r="Q556" s="48" t="n">
        <v>20</v>
      </c>
      <c r="R556" s="34" t="inlineStr">
        <is>
          <t>Not listed</t>
        </is>
      </c>
      <c r="S556" s="48" t="n">
        <v>20</v>
      </c>
      <c r="T556" s="48" t="n">
        <v>90</v>
      </c>
      <c r="U556" s="34" t="inlineStr">
        <is>
          <t>Cane sugar</t>
        </is>
      </c>
      <c r="V556" s="34" t="inlineStr">
        <is>
          <t>Real aloe vera pulp, antioxidants, vitamins</t>
        </is>
      </c>
      <c r="W556" s="51" t="n"/>
      <c r="X556" s="51" t="n"/>
      <c r="Y556" s="51" t="n"/>
      <c r="Z556" s="51" t="n"/>
      <c r="AA556" s="34" t="inlineStr">
        <is>
          <t>Low</t>
        </is>
      </c>
      <c r="AB556" s="34" t="inlineStr">
        <is>
          <t>Leading aloe drink</t>
        </is>
      </c>
      <c r="AC556" s="34" t="inlineStr">
        <is>
          <t>Real aloe pulp wellness drink</t>
        </is>
      </c>
      <c r="AD556" s="34" t="inlineStr">
        <is>
          <t>Aloe pulp and a wellness halo.</t>
        </is>
      </c>
      <c r="AE556" s="51" t="n"/>
      <c r="AF556" s="53">
        <f>IF(AND(ISNUMBER($P556),ISNUMBER($AL556),$AL556&lt;&gt;0),ROUND($P556/$AL556*100,1),"")</f>
        <v/>
      </c>
      <c r="AG556" s="54">
        <f>IF(AND(ISNUMBER($S556),ISNUMBER($AL556),$AL556&lt;&gt;0),ROUND($S556/$AL556*100,2),"")</f>
        <v/>
      </c>
      <c r="AH556" s="53">
        <f>IF(AND(ISNUMBER($Q556),ISNUMBER($AL556),$AL556&lt;&gt;0),ROUND($Q556/$AL556*100,1),"")</f>
        <v/>
      </c>
      <c r="AI556" s="48">
        <f>IF(ISNUMBER($S556),IF($S556&lt;=1,"Yes","No"),"n/a")</f>
        <v/>
      </c>
      <c r="AJ556" s="48">
        <f>IF(ISNUMBER($S556),ROUND(MAX(0,MIN(100,100-$S556*2.5-IF(ISNUMBER($T556),$T556,0)*0.12+IF($S556&lt;=1,12,0))),0),"")</f>
        <v/>
      </c>
      <c r="AK556" s="48">
        <f>IF(ISNUMBER($Q556),IF($Q556&gt;=100,20,IF($Q556&gt;=30,10,0)),0)+IF(ISNUMBER($R556),IF($R556&gt;=100,20,0),0)+IF(ISNUMBER($P556),IF($P556&gt;=150,20,IF($P556&gt;=50,12,5)),0)+IF(ISNUMBER($S556),IF($S556&lt;=1,15,0),0)</f>
        <v/>
      </c>
      <c r="AL556" s="48" t="n">
        <v>500</v>
      </c>
      <c r="AM556" s="49" t="n"/>
      <c r="AN556" s="48">
        <f>IF(AND(ISNUMBER($P556),ISNUMBER($AL556),$AL556&lt;&gt;0),IF(OR($P556&gt;180,$P556/$AL556*1000&gt;400),"Over ceiling, confirm SKU","Within"),"n/a")</f>
        <v/>
      </c>
      <c r="AO556" s="51" t="n"/>
      <c r="AP556" s="51" t="n"/>
      <c r="AQ556" s="51" t="n"/>
      <c r="AR556" s="34" t="inlineStr">
        <is>
          <t>Recalled, batch confirmed, to confirm</t>
        </is>
      </c>
      <c r="AS556" s="34" t="inlineStr">
        <is>
          <t>BLANK -&gt; requires live Amazon.ca capture</t>
        </is>
      </c>
      <c r="AT556" s="34" t="inlineStr">
        <is>
          <t>Unverified commercial data</t>
        </is>
      </c>
    </row>
  </sheetData>
  <autoFilter ref="A1:AT556"/>
  <conditionalFormatting sqref="S2:S556">
    <cfRule type="colorScale" priority="1">
      <colorScale>
        <cfvo type="min"/>
        <cfvo type="percentile" val="50"/>
        <cfvo type="max"/>
        <color rgb="00C6EFCE"/>
        <color rgb="00FFEB9C"/>
        <color rgb="00FFC7CE"/>
      </colorScale>
    </cfRule>
  </conditionalFormatting>
  <conditionalFormatting sqref="P2:P556">
    <cfRule type="colorScale" priority="2">
      <colorScale>
        <cfvo type="min"/>
        <cfvo type="percentile" val="50"/>
        <cfvo type="max"/>
        <color rgb="00DDEBF7"/>
        <color rgb="009BC2E6"/>
        <color rgb="002E75B6"/>
      </colorScale>
    </cfRule>
  </conditionalFormatting>
  <conditionalFormatting sqref="AJ2:AJ556">
    <cfRule type="dataBar" priority="3">
      <dataBar>
        <cfvo type="num" val="0"/>
        <cfvo type="num" val="100"/>
        <color rgb="0063BE7B"/>
      </dataBar>
    </cfRule>
  </conditionalFormatting>
  <conditionalFormatting sqref="AK2:AK556">
    <cfRule type="dataBar" priority="4">
      <dataBar>
        <cfvo type="num" val="0"/>
        <cfvo type="num" val="75"/>
        <color rgb="008FAADC"/>
      </dataBar>
    </cfRule>
  </conditionalFormatting>
  <conditionalFormatting sqref="AT2:AT556">
    <cfRule type="expression" priority="5" dxfId="0">
      <formula>ISBLANK($F2)</formula>
    </cfRule>
  </conditionalFormatting>
  <dataValidations count="1">
    <dataValidation sqref="I2:I556" showDropDown="0" showInputMessage="0" showErrorMessage="0" allowBlank="1" type="list">
      <formula1>"Yes,No"</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2E5496"/>
    <outlinePr summaryBelow="1" summaryRight="1"/>
    <pageSetUpPr fitToPage="1"/>
  </sheetPr>
  <dimension ref="A1:AT8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26" customWidth="1" min="3" max="3"/>
    <col width="16" customWidth="1" min="4" max="4"/>
    <col width="9" customWidth="1" min="5" max="5"/>
    <col width="14" customWidth="1" min="6" max="6"/>
    <col width="13" customWidth="1" min="7" max="7"/>
    <col width="13" customWidth="1" min="8" max="8"/>
    <col width="11" customWidth="1" min="9" max="9"/>
    <col width="12" customWidth="1" min="10" max="10"/>
    <col width="14" customWidth="1" min="11" max="11"/>
    <col width="18" customWidth="1" min="12" max="12"/>
    <col width="22" customWidth="1" min="13" max="13"/>
    <col width="16" customWidth="1" min="14" max="14"/>
    <col width="40" customWidth="1" min="15" max="15"/>
    <col width="12" customWidth="1" min="16" max="16"/>
    <col width="12" customWidth="1" min="17" max="17"/>
    <col width="12" customWidth="1" min="18" max="18"/>
    <col width="11" customWidth="1" min="19" max="19"/>
    <col width="11" customWidth="1" min="20" max="20"/>
    <col width="24" customWidth="1" min="21" max="21"/>
    <col width="34" customWidth="1" min="22" max="22"/>
    <col width="10" customWidth="1" min="23" max="23"/>
    <col width="12" customWidth="1" min="24" max="24"/>
    <col width="16" customWidth="1" min="25" max="25"/>
    <col width="14" customWidth="1" min="26" max="26"/>
    <col width="14" customWidth="1" min="27" max="27"/>
    <col width="34" customWidth="1" min="28" max="28"/>
    <col width="40" customWidth="1" min="29" max="29"/>
    <col width="46" customWidth="1" min="30" max="30"/>
    <col width="22" customWidth="1" min="31" max="31"/>
    <col width="12" customWidth="1" min="32" max="32"/>
    <col width="12" customWidth="1" min="33" max="33"/>
    <col width="12" customWidth="1" min="34" max="34"/>
    <col width="11" customWidth="1" min="35" max="35"/>
    <col width="12" customWidth="1" min="36" max="36"/>
    <col width="13" customWidth="1" min="37" max="37"/>
    <col width="12" customWidth="1" min="38" max="38"/>
    <col width="13" customWidth="1" min="39" max="39"/>
    <col width="22" customWidth="1" min="40" max="40"/>
    <col width="18" customWidth="1" min="41" max="41"/>
    <col width="18" customWidth="1" min="42" max="42"/>
    <col width="18" customWidth="1" min="43" max="43"/>
    <col width="34" customWidth="1" min="44" max="44"/>
    <col width="26" customWidth="1" min="45" max="45"/>
    <col width="22" customWidth="1" min="46" max="46"/>
  </cols>
  <sheetData>
    <row r="1" ht="42" customHeight="1">
      <c r="A1" s="46" t="inlineStr">
        <is>
          <t>1. Brand</t>
        </is>
      </c>
      <c r="B1" s="46" t="inlineStr">
        <is>
          <t>2. Product Line / SKU Name</t>
        </is>
      </c>
      <c r="C1" s="46" t="inlineStr">
        <is>
          <t>3. Category</t>
        </is>
      </c>
      <c r="D1" s="46" t="inlineStr">
        <is>
          <t>4. Format &amp; Size</t>
        </is>
      </c>
      <c r="E1" s="46" t="inlineStr">
        <is>
          <t>5. Pack Count</t>
        </is>
      </c>
      <c r="F1" s="46" t="inlineStr">
        <is>
          <t>6. One Time Price (CAD)</t>
        </is>
      </c>
      <c r="G1" s="46" t="inlineStr">
        <is>
          <t>7. Price / Unit (CAD)</t>
        </is>
      </c>
      <c r="H1" s="46" t="inlineStr">
        <is>
          <t>8. Price / 100 mL (CAD)</t>
        </is>
      </c>
      <c r="I1" s="46" t="inlineStr">
        <is>
          <t>9. S&amp;S Offered (Y/N)</t>
        </is>
      </c>
      <c r="J1" s="46" t="inlineStr">
        <is>
          <t>10. S&amp;S Discount %</t>
        </is>
      </c>
      <c r="K1" s="46" t="inlineStr">
        <is>
          <t>11. S&amp;S Price After Disc.</t>
        </is>
      </c>
      <c r="L1" s="46" t="inlineStr">
        <is>
          <t>12. Coupon on Listing (Y/N + value)</t>
        </is>
      </c>
      <c r="M1" s="46" t="inlineStr">
        <is>
          <t>13. Promotion Text</t>
        </is>
      </c>
      <c r="N1" s="46" t="inlineStr">
        <is>
          <t>14. Lowest Effective Price (stacked)</t>
        </is>
      </c>
      <c r="O1" s="46" t="inlineStr">
        <is>
          <t>15. All Flavours in Listing</t>
        </is>
      </c>
      <c r="P1" s="46" t="inlineStr">
        <is>
          <t>16. Caffeine / Serving (mg)</t>
        </is>
      </c>
      <c r="Q1" s="46" t="inlineStr">
        <is>
          <t>17. Sodium / Serving (mg)</t>
        </is>
      </c>
      <c r="R1" s="46" t="inlineStr">
        <is>
          <t>18. Potassium / Serving (mg)</t>
        </is>
      </c>
      <c r="S1" s="46" t="inlineStr">
        <is>
          <t>19. Sugar / Serving (g)</t>
        </is>
      </c>
      <c r="T1" s="46" t="inlineStr">
        <is>
          <t>20. Calories / Serving</t>
        </is>
      </c>
      <c r="U1" s="46" t="inlineStr">
        <is>
          <t>21. Sweetener Type</t>
        </is>
      </c>
      <c r="V1" s="46" t="inlineStr">
        <is>
          <t>22. Key Functional Claims</t>
        </is>
      </c>
      <c r="W1" s="46" t="inlineStr">
        <is>
          <t>23. Star Rating</t>
        </is>
      </c>
      <c r="X1" s="46" t="inlineStr">
        <is>
          <t>24. Number of Ratings</t>
        </is>
      </c>
      <c r="Y1" s="46" t="inlineStr">
        <is>
          <t>25. Amazon Badge</t>
        </is>
      </c>
      <c r="Z1" s="46" t="inlineStr">
        <is>
          <t>26. Bestseller Rank in Category</t>
        </is>
      </c>
      <c r="AA1" s="46" t="inlineStr">
        <is>
          <t>27a. Est. Weekly Velocity (band)</t>
        </is>
      </c>
      <c r="AB1" s="46" t="inlineStr">
        <is>
          <t>27b. Velocity Signal Used</t>
        </is>
      </c>
      <c r="AC1" s="46" t="inlineStr">
        <is>
          <t>28. Biggest Selling Message</t>
        </is>
      </c>
      <c r="AD1" s="46" t="inlineStr">
        <is>
          <t>29. Why a Shopper Chooses This</t>
        </is>
      </c>
      <c r="AE1" s="46" t="inlineStr">
        <is>
          <t>30. Direct Product URL</t>
        </is>
      </c>
      <c r="AF1" s="46" t="inlineStr">
        <is>
          <t>C1. Caffeine /100 mL (mg)</t>
        </is>
      </c>
      <c r="AG1" s="46" t="inlineStr">
        <is>
          <t>C2. Sugar /100 mL (g)</t>
        </is>
      </c>
      <c r="AH1" s="46" t="inlineStr">
        <is>
          <t>C3. Sodium /100 mL (mg)</t>
        </is>
      </c>
      <c r="AI1" s="46" t="inlineStr">
        <is>
          <t>C4. Sugar Free? (&lt;=1 g)</t>
        </is>
      </c>
      <c r="AJ1" s="46" t="inlineStr">
        <is>
          <t>C5. Health Score (0 to 100)</t>
        </is>
      </c>
      <c r="AK1" s="46" t="inlineStr">
        <is>
          <t>C6. Functional Score (0 to 100)</t>
        </is>
      </c>
      <c r="AL1" s="46" t="inlineStr">
        <is>
          <t>H1. Unit Vol (mL) [calc helper]</t>
        </is>
      </c>
      <c r="AM1" s="46" t="inlineStr">
        <is>
          <t>H2. Coupon Value (CAD) [calc helper]</t>
        </is>
      </c>
      <c r="AN1" s="46" t="inlineStr">
        <is>
          <t>C7. Over Health Canada caffeine ceiling (180 mg per container or 400 mg per litre)?</t>
        </is>
      </c>
      <c r="AO1" s="46" t="inlineStr">
        <is>
          <t>31. Supplemented Food Facts table (Y/N)</t>
        </is>
      </c>
      <c r="AP1" s="46" t="inlineStr">
        <is>
          <t>32. Caution Identifier (Y/N/not required)</t>
        </is>
      </c>
      <c r="AQ1" s="46" t="inlineStr">
        <is>
          <t>33. Bilingual EN and FR panel (Y/N)</t>
        </is>
      </c>
      <c r="AR1" s="46" t="inlineStr">
        <is>
          <t>P1. Attribute Provenance</t>
        </is>
      </c>
      <c r="AS1" s="46" t="inlineStr">
        <is>
          <t>P2. Commercial Field Status</t>
        </is>
      </c>
      <c r="AT1" s="46" t="inlineStr">
        <is>
          <t>P3. Row Flag</t>
        </is>
      </c>
    </row>
    <row r="2" ht="28" customHeight="1">
      <c r="A2" s="34" t="inlineStr">
        <is>
          <t>Red Bull</t>
        </is>
      </c>
      <c r="B2" s="34" t="inlineStr">
        <is>
          <t>Red Bull Energy Drink | Original | 4 pack 250mL</t>
        </is>
      </c>
      <c r="C2" s="34" t="inlineStr">
        <is>
          <t>4) Caffeine &amp; energy beverage</t>
        </is>
      </c>
      <c r="D2" s="34" t="inlineStr">
        <is>
          <t>250 mL can</t>
        </is>
      </c>
      <c r="E2" s="48" t="n">
        <v>4</v>
      </c>
      <c r="F2" s="49" t="n"/>
      <c r="G2" s="50">
        <f>IF(AND(ISNUMBER($F2),ISNUMBER($E2),$E2&lt;&gt;0),$F2/$E2,"")</f>
        <v/>
      </c>
      <c r="H2" s="50">
        <f>IF(AND(ISNUMBER($F2),ISNUMBER($AL2),ISNUMBER($E2),($AL2*$E2)&lt;&gt;0),$F2/($AL2*$E2)*100,"")</f>
        <v/>
      </c>
      <c r="I2" s="51" t="n"/>
      <c r="J2" s="52" t="n"/>
      <c r="K2" s="50">
        <f>IF(AND(ISNUMBER($F2),ISNUMBER($J2)),$F2*(1-$J2),"")</f>
        <v/>
      </c>
      <c r="L2" s="51" t="n"/>
      <c r="M2" s="51" t="n"/>
      <c r="N2" s="50">
        <f>IF(ISNUMBER($F2),($F2-IF(ISNUMBER($AM2),$AM2,0))*(1-IF(ISNUMBER($J2),$J2,0)),"")</f>
        <v/>
      </c>
      <c r="O2" s="34" t="inlineStr">
        <is>
          <t>Original</t>
        </is>
      </c>
      <c r="P2" s="48" t="n">
        <v>80</v>
      </c>
      <c r="Q2" s="48" t="n">
        <v>105</v>
      </c>
      <c r="R2" s="34" t="inlineStr">
        <is>
          <t>Not listed</t>
        </is>
      </c>
      <c r="S2" s="48" t="n">
        <v>27</v>
      </c>
      <c r="T2" s="48" t="n">
        <v>110</v>
      </c>
      <c r="U2" s="34" t="inlineStr">
        <is>
          <t>Sucrose + glucose fructose</t>
        </is>
      </c>
      <c r="V2" s="34" t="inlineStr">
        <is>
          <t>Energy, focus, taurine 1000 mg + B vitamins (B3/B5/B6/B12)</t>
        </is>
      </c>
      <c r="W2" s="51" t="n"/>
      <c r="X2" s="51" t="n"/>
      <c r="Y2" s="51" t="n"/>
      <c r="Z2" s="51" t="n"/>
      <c r="AA2" s="34" t="inlineStr">
        <is>
          <t>Very High</t>
        </is>
      </c>
      <c r="AB2" s="34" t="inlineStr">
        <is>
          <t>Global #1 energy brand; ubiquitous repeat purchase</t>
        </is>
      </c>
      <c r="AC2" s="34" t="inlineStr">
        <is>
          <t>The original wings giving energy hit</t>
        </is>
      </c>
      <c r="AD2" s="34" t="inlineStr">
        <is>
          <t>Brand trust and ubiquity, the default energy can people already know.</t>
        </is>
      </c>
      <c r="AE2" s="51" t="n"/>
      <c r="AF2" s="53">
        <f>IF(AND(ISNUMBER($P2),ISNUMBER($AL2),$AL2&lt;&gt;0),ROUND($P2/$AL2*100,1),"")</f>
        <v/>
      </c>
      <c r="AG2" s="54">
        <f>IF(AND(ISNUMBER($S2),ISNUMBER($AL2),$AL2&lt;&gt;0),ROUND($S2/$AL2*100,2),"")</f>
        <v/>
      </c>
      <c r="AH2" s="53">
        <f>IF(AND(ISNUMBER($Q2),ISNUMBER($AL2),$AL2&lt;&gt;0),ROUND($Q2/$AL2*100,1),"")</f>
        <v/>
      </c>
      <c r="AI2" s="48">
        <f>IF(ISNUMBER($S2),IF($S2&lt;=1,"Yes","No"),"n/a")</f>
        <v/>
      </c>
      <c r="AJ2" s="48">
        <f>IF(ISNUMBER($S2),ROUND(MAX(0,MIN(100,100-$S2*2.5-IF(ISNUMBER($T2),$T2,0)*0.12+IF($S2&lt;=1,12,0))),0),"")</f>
        <v/>
      </c>
      <c r="AK2" s="48">
        <f>IF(ISNUMBER($Q2),IF($Q2&gt;=100,20,IF($Q2&gt;=30,10,0)),0)+IF(ISNUMBER($R2),IF($R2&gt;=100,20,0),0)+IF(ISNUMBER($P2),IF($P2&gt;=150,20,IF($P2&gt;=50,12,5)),0)+IF(ISNUMBER($S2),IF($S2&lt;=1,15,0),0)</f>
        <v/>
      </c>
      <c r="AL2" s="48" t="n">
        <v>250</v>
      </c>
      <c r="AM2" s="49" t="n"/>
      <c r="AN2" s="48">
        <f>IF(AND(ISNUMBER($P2),ISNUMBER($AL2),$AL2&lt;&gt;0),IF(OR($P2&gt;180,$P2/$AL2*1000&gt;400),"Over ceiling, confirm SKU","Within"),"n/a")</f>
        <v/>
      </c>
      <c r="AO2" s="51" t="n"/>
      <c r="AP2" s="51" t="n"/>
      <c r="AQ2" s="51" t="n"/>
      <c r="AR2" s="34" t="inlineStr">
        <is>
          <t>Retrieved and cited, see Enrichment Log</t>
        </is>
      </c>
      <c r="AS2" s="34" t="inlineStr">
        <is>
          <t>BLANK -&gt; requires live Amazon.ca capture</t>
        </is>
      </c>
      <c r="AT2" s="34" t="inlineStr">
        <is>
          <t>Unverified commercial data</t>
        </is>
      </c>
    </row>
    <row r="3" ht="28" customHeight="1">
      <c r="A3" s="34" t="inlineStr">
        <is>
          <t>Red Bull</t>
        </is>
      </c>
      <c r="B3" s="34" t="inlineStr">
        <is>
          <t>Red Bull Energy Drink | Original | 8 pack 250mL</t>
        </is>
      </c>
      <c r="C3" s="34" t="inlineStr">
        <is>
          <t>4) Caffeine &amp; energy beverage</t>
        </is>
      </c>
      <c r="D3" s="34" t="inlineStr">
        <is>
          <t>250 mL can</t>
        </is>
      </c>
      <c r="E3" s="48" t="n">
        <v>8</v>
      </c>
      <c r="F3" s="49" t="n"/>
      <c r="G3" s="50">
        <f>IF(AND(ISNUMBER($F3),ISNUMBER($E3),$E3&lt;&gt;0),$F3/$E3,"")</f>
        <v/>
      </c>
      <c r="H3" s="50">
        <f>IF(AND(ISNUMBER($F3),ISNUMBER($AL3),ISNUMBER($E3),($AL3*$E3)&lt;&gt;0),$F3/($AL3*$E3)*100,"")</f>
        <v/>
      </c>
      <c r="I3" s="51" t="n"/>
      <c r="J3" s="52" t="n"/>
      <c r="K3" s="50">
        <f>IF(AND(ISNUMBER($F3),ISNUMBER($J3)),$F3*(1-$J3),"")</f>
        <v/>
      </c>
      <c r="L3" s="51" t="n"/>
      <c r="M3" s="51" t="n"/>
      <c r="N3" s="50">
        <f>IF(ISNUMBER($F3),($F3-IF(ISNUMBER($AM3),$AM3,0))*(1-IF(ISNUMBER($J3),$J3,0)),"")</f>
        <v/>
      </c>
      <c r="O3" s="34" t="inlineStr">
        <is>
          <t>Original</t>
        </is>
      </c>
      <c r="P3" s="48" t="n">
        <v>80</v>
      </c>
      <c r="Q3" s="48" t="n">
        <v>105</v>
      </c>
      <c r="R3" s="34" t="inlineStr">
        <is>
          <t>Not listed</t>
        </is>
      </c>
      <c r="S3" s="48" t="n">
        <v>27</v>
      </c>
      <c r="T3" s="48" t="n">
        <v>110</v>
      </c>
      <c r="U3" s="34" t="inlineStr">
        <is>
          <t>Sucrose + glucose fructose</t>
        </is>
      </c>
      <c r="V3" s="34" t="inlineStr">
        <is>
          <t>Energy, focus, taurine 1000 mg + B vitamins (B3/B5/B6/B12)</t>
        </is>
      </c>
      <c r="W3" s="51" t="n"/>
      <c r="X3" s="51" t="n"/>
      <c r="Y3" s="51" t="n"/>
      <c r="Z3" s="51" t="n"/>
      <c r="AA3" s="34" t="inlineStr">
        <is>
          <t>Very High</t>
        </is>
      </c>
      <c r="AB3" s="34" t="inlineStr">
        <is>
          <t>Global #1 energy brand; ubiquitous repeat purchase</t>
        </is>
      </c>
      <c r="AC3" s="34" t="inlineStr">
        <is>
          <t>The original wings giving energy hit</t>
        </is>
      </c>
      <c r="AD3" s="34" t="inlineStr">
        <is>
          <t>Brand trust and ubiquity, the default energy can people already know.</t>
        </is>
      </c>
      <c r="AE3" s="51" t="n"/>
      <c r="AF3" s="53">
        <f>IF(AND(ISNUMBER($P3),ISNUMBER($AL3),$AL3&lt;&gt;0),ROUND($P3/$AL3*100,1),"")</f>
        <v/>
      </c>
      <c r="AG3" s="54">
        <f>IF(AND(ISNUMBER($S3),ISNUMBER($AL3),$AL3&lt;&gt;0),ROUND($S3/$AL3*100,2),"")</f>
        <v/>
      </c>
      <c r="AH3" s="53">
        <f>IF(AND(ISNUMBER($Q3),ISNUMBER($AL3),$AL3&lt;&gt;0),ROUND($Q3/$AL3*100,1),"")</f>
        <v/>
      </c>
      <c r="AI3" s="48">
        <f>IF(ISNUMBER($S3),IF($S3&lt;=1,"Yes","No"),"n/a")</f>
        <v/>
      </c>
      <c r="AJ3" s="48">
        <f>IF(ISNUMBER($S3),ROUND(MAX(0,MIN(100,100-$S3*2.5-IF(ISNUMBER($T3),$T3,0)*0.12+IF($S3&lt;=1,12,0))),0),"")</f>
        <v/>
      </c>
      <c r="AK3" s="48">
        <f>IF(ISNUMBER($Q3),IF($Q3&gt;=100,20,IF($Q3&gt;=30,10,0)),0)+IF(ISNUMBER($R3),IF($R3&gt;=100,20,0),0)+IF(ISNUMBER($P3),IF($P3&gt;=150,20,IF($P3&gt;=50,12,5)),0)+IF(ISNUMBER($S3),IF($S3&lt;=1,15,0),0)</f>
        <v/>
      </c>
      <c r="AL3" s="48" t="n">
        <v>250</v>
      </c>
      <c r="AM3" s="49" t="n"/>
      <c r="AN3" s="48">
        <f>IF(AND(ISNUMBER($P3),ISNUMBER($AL3),$AL3&lt;&gt;0),IF(OR($P3&gt;180,$P3/$AL3*1000&gt;400),"Over ceiling, confirm SKU","Within"),"n/a")</f>
        <v/>
      </c>
      <c r="AO3" s="51" t="n"/>
      <c r="AP3" s="51" t="n"/>
      <c r="AQ3" s="51" t="n"/>
      <c r="AR3" s="34" t="inlineStr">
        <is>
          <t>Retrieved and cited, see Enrichment Log</t>
        </is>
      </c>
      <c r="AS3" s="34" t="inlineStr">
        <is>
          <t>BLANK -&gt; requires live Amazon.ca capture</t>
        </is>
      </c>
      <c r="AT3" s="34" t="inlineStr">
        <is>
          <t>Unverified commercial data</t>
        </is>
      </c>
    </row>
    <row r="4" ht="28" customHeight="1">
      <c r="A4" s="34" t="inlineStr">
        <is>
          <t>Red Bull</t>
        </is>
      </c>
      <c r="B4" s="34" t="inlineStr">
        <is>
          <t>Red Bull Energy Drink | Original | 12 pack 250mL</t>
        </is>
      </c>
      <c r="C4" s="34" t="inlineStr">
        <is>
          <t>4) Caffeine &amp; energy beverage</t>
        </is>
      </c>
      <c r="D4" s="34" t="inlineStr">
        <is>
          <t>250 mL can</t>
        </is>
      </c>
      <c r="E4" s="48" t="n">
        <v>12</v>
      </c>
      <c r="F4" s="49" t="n"/>
      <c r="G4" s="50">
        <f>IF(AND(ISNUMBER($F4),ISNUMBER($E4),$E4&lt;&gt;0),$F4/$E4,"")</f>
        <v/>
      </c>
      <c r="H4" s="50">
        <f>IF(AND(ISNUMBER($F4),ISNUMBER($AL4),ISNUMBER($E4),($AL4*$E4)&lt;&gt;0),$F4/($AL4*$E4)*100,"")</f>
        <v/>
      </c>
      <c r="I4" s="51" t="n"/>
      <c r="J4" s="52" t="n"/>
      <c r="K4" s="50">
        <f>IF(AND(ISNUMBER($F4),ISNUMBER($J4)),$F4*(1-$J4),"")</f>
        <v/>
      </c>
      <c r="L4" s="51" t="n"/>
      <c r="M4" s="51" t="n"/>
      <c r="N4" s="50">
        <f>IF(ISNUMBER($F4),($F4-IF(ISNUMBER($AM4),$AM4,0))*(1-IF(ISNUMBER($J4),$J4,0)),"")</f>
        <v/>
      </c>
      <c r="O4" s="34" t="inlineStr">
        <is>
          <t>Original</t>
        </is>
      </c>
      <c r="P4" s="48" t="n">
        <v>80</v>
      </c>
      <c r="Q4" s="48" t="n">
        <v>105</v>
      </c>
      <c r="R4" s="34" t="inlineStr">
        <is>
          <t>Not listed</t>
        </is>
      </c>
      <c r="S4" s="48" t="n">
        <v>27</v>
      </c>
      <c r="T4" s="48" t="n">
        <v>110</v>
      </c>
      <c r="U4" s="34" t="inlineStr">
        <is>
          <t>Sucrose + glucose fructose</t>
        </is>
      </c>
      <c r="V4" s="34" t="inlineStr">
        <is>
          <t>Energy, focus, taurine 1000 mg + B vitamins (B3/B5/B6/B12)</t>
        </is>
      </c>
      <c r="W4" s="51" t="n"/>
      <c r="X4" s="51" t="n"/>
      <c r="Y4" s="51" t="n"/>
      <c r="Z4" s="51" t="n"/>
      <c r="AA4" s="34" t="inlineStr">
        <is>
          <t>Very High</t>
        </is>
      </c>
      <c r="AB4" s="34" t="inlineStr">
        <is>
          <t>Global #1 energy brand; ubiquitous repeat purchase</t>
        </is>
      </c>
      <c r="AC4" s="34" t="inlineStr">
        <is>
          <t>The original wings giving energy hit</t>
        </is>
      </c>
      <c r="AD4" s="34" t="inlineStr">
        <is>
          <t>Brand trust and ubiquity, the default energy can people already know.</t>
        </is>
      </c>
      <c r="AE4" s="51" t="n"/>
      <c r="AF4" s="53">
        <f>IF(AND(ISNUMBER($P4),ISNUMBER($AL4),$AL4&lt;&gt;0),ROUND($P4/$AL4*100,1),"")</f>
        <v/>
      </c>
      <c r="AG4" s="54">
        <f>IF(AND(ISNUMBER($S4),ISNUMBER($AL4),$AL4&lt;&gt;0),ROUND($S4/$AL4*100,2),"")</f>
        <v/>
      </c>
      <c r="AH4" s="53">
        <f>IF(AND(ISNUMBER($Q4),ISNUMBER($AL4),$AL4&lt;&gt;0),ROUND($Q4/$AL4*100,1),"")</f>
        <v/>
      </c>
      <c r="AI4" s="48">
        <f>IF(ISNUMBER($S4),IF($S4&lt;=1,"Yes","No"),"n/a")</f>
        <v/>
      </c>
      <c r="AJ4" s="48">
        <f>IF(ISNUMBER($S4),ROUND(MAX(0,MIN(100,100-$S4*2.5-IF(ISNUMBER($T4),$T4,0)*0.12+IF($S4&lt;=1,12,0))),0),"")</f>
        <v/>
      </c>
      <c r="AK4" s="48">
        <f>IF(ISNUMBER($Q4),IF($Q4&gt;=100,20,IF($Q4&gt;=30,10,0)),0)+IF(ISNUMBER($R4),IF($R4&gt;=100,20,0),0)+IF(ISNUMBER($P4),IF($P4&gt;=150,20,IF($P4&gt;=50,12,5)),0)+IF(ISNUMBER($S4),IF($S4&lt;=1,15,0),0)</f>
        <v/>
      </c>
      <c r="AL4" s="48" t="n">
        <v>250</v>
      </c>
      <c r="AM4" s="49" t="n"/>
      <c r="AN4" s="48">
        <f>IF(AND(ISNUMBER($P4),ISNUMBER($AL4),$AL4&lt;&gt;0),IF(OR($P4&gt;180,$P4/$AL4*1000&gt;400),"Over ceiling, confirm SKU","Within"),"n/a")</f>
        <v/>
      </c>
      <c r="AO4" s="51" t="n"/>
      <c r="AP4" s="51" t="n"/>
      <c r="AQ4" s="51" t="n"/>
      <c r="AR4" s="34" t="inlineStr">
        <is>
          <t>Retrieved and cited, see Enrichment Log</t>
        </is>
      </c>
      <c r="AS4" s="34" t="inlineStr">
        <is>
          <t>BLANK -&gt; requires live Amazon.ca capture</t>
        </is>
      </c>
      <c r="AT4" s="34" t="inlineStr">
        <is>
          <t>Unverified commercial data</t>
        </is>
      </c>
    </row>
    <row r="5" ht="28" customHeight="1">
      <c r="A5" s="34" t="inlineStr">
        <is>
          <t>Red Bull</t>
        </is>
      </c>
      <c r="B5" s="34" t="inlineStr">
        <is>
          <t>Red Bull Energy Drink | Original | 18 pack 250mL</t>
        </is>
      </c>
      <c r="C5" s="34" t="inlineStr">
        <is>
          <t>4) Caffeine &amp; energy beverage</t>
        </is>
      </c>
      <c r="D5" s="34" t="inlineStr">
        <is>
          <t>250 mL can</t>
        </is>
      </c>
      <c r="E5" s="48" t="n">
        <v>18</v>
      </c>
      <c r="F5" s="49" t="n"/>
      <c r="G5" s="50">
        <f>IF(AND(ISNUMBER($F5),ISNUMBER($E5),$E5&lt;&gt;0),$F5/$E5,"")</f>
        <v/>
      </c>
      <c r="H5" s="50">
        <f>IF(AND(ISNUMBER($F5),ISNUMBER($AL5),ISNUMBER($E5),($AL5*$E5)&lt;&gt;0),$F5/($AL5*$E5)*100,"")</f>
        <v/>
      </c>
      <c r="I5" s="51" t="n"/>
      <c r="J5" s="52" t="n"/>
      <c r="K5" s="50">
        <f>IF(AND(ISNUMBER($F5),ISNUMBER($J5)),$F5*(1-$J5),"")</f>
        <v/>
      </c>
      <c r="L5" s="51" t="n"/>
      <c r="M5" s="51" t="n"/>
      <c r="N5" s="50">
        <f>IF(ISNUMBER($F5),($F5-IF(ISNUMBER($AM5),$AM5,0))*(1-IF(ISNUMBER($J5),$J5,0)),"")</f>
        <v/>
      </c>
      <c r="O5" s="34" t="inlineStr">
        <is>
          <t>Original</t>
        </is>
      </c>
      <c r="P5" s="48" t="n">
        <v>80</v>
      </c>
      <c r="Q5" s="48" t="n">
        <v>105</v>
      </c>
      <c r="R5" s="34" t="inlineStr">
        <is>
          <t>Not listed</t>
        </is>
      </c>
      <c r="S5" s="48" t="n">
        <v>27</v>
      </c>
      <c r="T5" s="48" t="n">
        <v>110</v>
      </c>
      <c r="U5" s="34" t="inlineStr">
        <is>
          <t>Sucrose + glucose fructose</t>
        </is>
      </c>
      <c r="V5" s="34" t="inlineStr">
        <is>
          <t>Energy, focus, taurine 1000 mg + B vitamins (B3/B5/B6/B12)</t>
        </is>
      </c>
      <c r="W5" s="51" t="n"/>
      <c r="X5" s="51" t="n"/>
      <c r="Y5" s="51" t="n"/>
      <c r="Z5" s="51" t="n"/>
      <c r="AA5" s="34" t="inlineStr">
        <is>
          <t>Very High</t>
        </is>
      </c>
      <c r="AB5" s="34" t="inlineStr">
        <is>
          <t>Global #1 energy brand; ubiquitous repeat purchase</t>
        </is>
      </c>
      <c r="AC5" s="34" t="inlineStr">
        <is>
          <t>The original wings giving energy hit</t>
        </is>
      </c>
      <c r="AD5" s="34" t="inlineStr">
        <is>
          <t>Brand trust and ubiquity, the default energy can people already know.</t>
        </is>
      </c>
      <c r="AE5" s="51" t="n"/>
      <c r="AF5" s="53">
        <f>IF(AND(ISNUMBER($P5),ISNUMBER($AL5),$AL5&lt;&gt;0),ROUND($P5/$AL5*100,1),"")</f>
        <v/>
      </c>
      <c r="AG5" s="54">
        <f>IF(AND(ISNUMBER($S5),ISNUMBER($AL5),$AL5&lt;&gt;0),ROUND($S5/$AL5*100,2),"")</f>
        <v/>
      </c>
      <c r="AH5" s="53">
        <f>IF(AND(ISNUMBER($Q5),ISNUMBER($AL5),$AL5&lt;&gt;0),ROUND($Q5/$AL5*100,1),"")</f>
        <v/>
      </c>
      <c r="AI5" s="48">
        <f>IF(ISNUMBER($S5),IF($S5&lt;=1,"Yes","No"),"n/a")</f>
        <v/>
      </c>
      <c r="AJ5" s="48">
        <f>IF(ISNUMBER($S5),ROUND(MAX(0,MIN(100,100-$S5*2.5-IF(ISNUMBER($T5),$T5,0)*0.12+IF($S5&lt;=1,12,0))),0),"")</f>
        <v/>
      </c>
      <c r="AK5" s="48">
        <f>IF(ISNUMBER($Q5),IF($Q5&gt;=100,20,IF($Q5&gt;=30,10,0)),0)+IF(ISNUMBER($R5),IF($R5&gt;=100,20,0),0)+IF(ISNUMBER($P5),IF($P5&gt;=150,20,IF($P5&gt;=50,12,5)),0)+IF(ISNUMBER($S5),IF($S5&lt;=1,15,0),0)</f>
        <v/>
      </c>
      <c r="AL5" s="48" t="n">
        <v>250</v>
      </c>
      <c r="AM5" s="49" t="n"/>
      <c r="AN5" s="48">
        <f>IF(AND(ISNUMBER($P5),ISNUMBER($AL5),$AL5&lt;&gt;0),IF(OR($P5&gt;180,$P5/$AL5*1000&gt;400),"Over ceiling, confirm SKU","Within"),"n/a")</f>
        <v/>
      </c>
      <c r="AO5" s="51" t="n"/>
      <c r="AP5" s="51" t="n"/>
      <c r="AQ5" s="51" t="n"/>
      <c r="AR5" s="34" t="inlineStr">
        <is>
          <t>Retrieved and cited, see Enrichment Log</t>
        </is>
      </c>
      <c r="AS5" s="34" t="inlineStr">
        <is>
          <t>BLANK -&gt; requires live Amazon.ca capture</t>
        </is>
      </c>
      <c r="AT5" s="34" t="inlineStr">
        <is>
          <t>Unverified commercial data</t>
        </is>
      </c>
    </row>
    <row r="6" ht="28" customHeight="1">
      <c r="A6" s="34" t="inlineStr">
        <is>
          <t>Red Bull</t>
        </is>
      </c>
      <c r="B6" s="34" t="inlineStr">
        <is>
          <t>Red Bull Energy Drink | Original | 24 pack 250mL</t>
        </is>
      </c>
      <c r="C6" s="34" t="inlineStr">
        <is>
          <t>4) Caffeine &amp; energy beverage</t>
        </is>
      </c>
      <c r="D6" s="34" t="inlineStr">
        <is>
          <t>250 mL can</t>
        </is>
      </c>
      <c r="E6" s="48" t="n">
        <v>24</v>
      </c>
      <c r="F6" s="49" t="n"/>
      <c r="G6" s="50">
        <f>IF(AND(ISNUMBER($F6),ISNUMBER($E6),$E6&lt;&gt;0),$F6/$E6,"")</f>
        <v/>
      </c>
      <c r="H6" s="50">
        <f>IF(AND(ISNUMBER($F6),ISNUMBER($AL6),ISNUMBER($E6),($AL6*$E6)&lt;&gt;0),$F6/($AL6*$E6)*100,"")</f>
        <v/>
      </c>
      <c r="I6" s="51" t="n"/>
      <c r="J6" s="52" t="n"/>
      <c r="K6" s="50">
        <f>IF(AND(ISNUMBER($F6),ISNUMBER($J6)),$F6*(1-$J6),"")</f>
        <v/>
      </c>
      <c r="L6" s="51" t="n"/>
      <c r="M6" s="51" t="n"/>
      <c r="N6" s="50">
        <f>IF(ISNUMBER($F6),($F6-IF(ISNUMBER($AM6),$AM6,0))*(1-IF(ISNUMBER($J6),$J6,0)),"")</f>
        <v/>
      </c>
      <c r="O6" s="34" t="inlineStr">
        <is>
          <t>Original</t>
        </is>
      </c>
      <c r="P6" s="48" t="n">
        <v>80</v>
      </c>
      <c r="Q6" s="48" t="n">
        <v>105</v>
      </c>
      <c r="R6" s="34" t="inlineStr">
        <is>
          <t>Not listed</t>
        </is>
      </c>
      <c r="S6" s="48" t="n">
        <v>27</v>
      </c>
      <c r="T6" s="48" t="n">
        <v>110</v>
      </c>
      <c r="U6" s="34" t="inlineStr">
        <is>
          <t>Sucrose + glucose fructose</t>
        </is>
      </c>
      <c r="V6" s="34" t="inlineStr">
        <is>
          <t>Energy, focus, taurine 1000 mg + B vitamins (B3/B5/B6/B12)</t>
        </is>
      </c>
      <c r="W6" s="51" t="n"/>
      <c r="X6" s="51" t="n"/>
      <c r="Y6" s="51" t="n"/>
      <c r="Z6" s="51" t="n"/>
      <c r="AA6" s="34" t="inlineStr">
        <is>
          <t>Very High</t>
        </is>
      </c>
      <c r="AB6" s="34" t="inlineStr">
        <is>
          <t>Global #1 energy brand; ubiquitous repeat purchase</t>
        </is>
      </c>
      <c r="AC6" s="34" t="inlineStr">
        <is>
          <t>The original wings giving energy hit</t>
        </is>
      </c>
      <c r="AD6" s="34" t="inlineStr">
        <is>
          <t>Brand trust and ubiquity, the default energy can people already know.</t>
        </is>
      </c>
      <c r="AE6" s="51" t="n"/>
      <c r="AF6" s="53">
        <f>IF(AND(ISNUMBER($P6),ISNUMBER($AL6),$AL6&lt;&gt;0),ROUND($P6/$AL6*100,1),"")</f>
        <v/>
      </c>
      <c r="AG6" s="54">
        <f>IF(AND(ISNUMBER($S6),ISNUMBER($AL6),$AL6&lt;&gt;0),ROUND($S6/$AL6*100,2),"")</f>
        <v/>
      </c>
      <c r="AH6" s="53">
        <f>IF(AND(ISNUMBER($Q6),ISNUMBER($AL6),$AL6&lt;&gt;0),ROUND($Q6/$AL6*100,1),"")</f>
        <v/>
      </c>
      <c r="AI6" s="48">
        <f>IF(ISNUMBER($S6),IF($S6&lt;=1,"Yes","No"),"n/a")</f>
        <v/>
      </c>
      <c r="AJ6" s="48">
        <f>IF(ISNUMBER($S6),ROUND(MAX(0,MIN(100,100-$S6*2.5-IF(ISNUMBER($T6),$T6,0)*0.12+IF($S6&lt;=1,12,0))),0),"")</f>
        <v/>
      </c>
      <c r="AK6" s="48">
        <f>IF(ISNUMBER($Q6),IF($Q6&gt;=100,20,IF($Q6&gt;=30,10,0)),0)+IF(ISNUMBER($R6),IF($R6&gt;=100,20,0),0)+IF(ISNUMBER($P6),IF($P6&gt;=150,20,IF($P6&gt;=50,12,5)),0)+IF(ISNUMBER($S6),IF($S6&lt;=1,15,0),0)</f>
        <v/>
      </c>
      <c r="AL6" s="48" t="n">
        <v>250</v>
      </c>
      <c r="AM6" s="49" t="n"/>
      <c r="AN6" s="48">
        <f>IF(AND(ISNUMBER($P6),ISNUMBER($AL6),$AL6&lt;&gt;0),IF(OR($P6&gt;180,$P6/$AL6*1000&gt;400),"Over ceiling, confirm SKU","Within"),"n/a")</f>
        <v/>
      </c>
      <c r="AO6" s="51" t="n"/>
      <c r="AP6" s="51" t="n"/>
      <c r="AQ6" s="51" t="n"/>
      <c r="AR6" s="34" t="inlineStr">
        <is>
          <t>Retrieved and cited, see Enrichment Log</t>
        </is>
      </c>
      <c r="AS6" s="34" t="inlineStr">
        <is>
          <t>BLANK -&gt; requires live Amazon.ca capture</t>
        </is>
      </c>
      <c r="AT6" s="34" t="inlineStr">
        <is>
          <t>Unverified commercial data</t>
        </is>
      </c>
    </row>
    <row r="7" ht="28" customHeight="1">
      <c r="A7" s="34" t="inlineStr">
        <is>
          <t>Red Bull</t>
        </is>
      </c>
      <c r="B7" s="34" t="inlineStr">
        <is>
          <t>Red Bull Sugarfree | Original (sugarfree) | 4 pack 250mL</t>
        </is>
      </c>
      <c r="C7" s="34" t="inlineStr">
        <is>
          <t>4) Caffeine &amp; energy beverage</t>
        </is>
      </c>
      <c r="D7" s="34" t="inlineStr">
        <is>
          <t>250 mL can</t>
        </is>
      </c>
      <c r="E7" s="48" t="n">
        <v>4</v>
      </c>
      <c r="F7" s="49" t="n"/>
      <c r="G7" s="50">
        <f>IF(AND(ISNUMBER($F7),ISNUMBER($E7),$E7&lt;&gt;0),$F7/$E7,"")</f>
        <v/>
      </c>
      <c r="H7" s="50">
        <f>IF(AND(ISNUMBER($F7),ISNUMBER($AL7),ISNUMBER($E7),($AL7*$E7)&lt;&gt;0),$F7/($AL7*$E7)*100,"")</f>
        <v/>
      </c>
      <c r="I7" s="51" t="n"/>
      <c r="J7" s="52" t="n"/>
      <c r="K7" s="50">
        <f>IF(AND(ISNUMBER($F7),ISNUMBER($J7)),$F7*(1-$J7),"")</f>
        <v/>
      </c>
      <c r="L7" s="51" t="n"/>
      <c r="M7" s="51" t="n"/>
      <c r="N7" s="50">
        <f>IF(ISNUMBER($F7),($F7-IF(ISNUMBER($AM7),$AM7,0))*(1-IF(ISNUMBER($J7),$J7,0)),"")</f>
        <v/>
      </c>
      <c r="O7" s="34" t="inlineStr">
        <is>
          <t>Original (sugarfree)</t>
        </is>
      </c>
      <c r="P7" s="48" t="n">
        <v>80</v>
      </c>
      <c r="Q7" s="48" t="n">
        <v>105</v>
      </c>
      <c r="R7" s="34" t="inlineStr">
        <is>
          <t>Not listed</t>
        </is>
      </c>
      <c r="S7" s="48" t="n">
        <v>0</v>
      </c>
      <c r="T7" s="48" t="n">
        <v>10</v>
      </c>
      <c r="U7" s="34" t="inlineStr">
        <is>
          <t>Sucralose + acesulfame-K</t>
        </is>
      </c>
      <c r="V7" s="34" t="inlineStr">
        <is>
          <t>Energy, zero sugar, taurine 1000 mg + B vitamins</t>
        </is>
      </c>
      <c r="W7" s="51" t="n"/>
      <c r="X7" s="51" t="n"/>
      <c r="Y7" s="51" t="n"/>
      <c r="Z7" s="51" t="n"/>
      <c r="AA7" s="34" t="inlineStr">
        <is>
          <t>High</t>
        </is>
      </c>
      <c r="AB7" s="34" t="inlineStr">
        <is>
          <t>Strong line extension of #1 brand</t>
        </is>
      </c>
      <c r="AC7" s="34" t="inlineStr">
        <is>
          <t>Red Bull energy, no sugar</t>
        </is>
      </c>
      <c r="AD7" s="34" t="inlineStr">
        <is>
          <t>No sugar without leaving the brand they trust.</t>
        </is>
      </c>
      <c r="AE7" s="51" t="n"/>
      <c r="AF7" s="53">
        <f>IF(AND(ISNUMBER($P7),ISNUMBER($AL7),$AL7&lt;&gt;0),ROUND($P7/$AL7*100,1),"")</f>
        <v/>
      </c>
      <c r="AG7" s="54">
        <f>IF(AND(ISNUMBER($S7),ISNUMBER($AL7),$AL7&lt;&gt;0),ROUND($S7/$AL7*100,2),"")</f>
        <v/>
      </c>
      <c r="AH7" s="53">
        <f>IF(AND(ISNUMBER($Q7),ISNUMBER($AL7),$AL7&lt;&gt;0),ROUND($Q7/$AL7*100,1),"")</f>
        <v/>
      </c>
      <c r="AI7" s="48">
        <f>IF(ISNUMBER($S7),IF($S7&lt;=1,"Yes","No"),"n/a")</f>
        <v/>
      </c>
      <c r="AJ7" s="48">
        <f>IF(ISNUMBER($S7),ROUND(MAX(0,MIN(100,100-$S7*2.5-IF(ISNUMBER($T7),$T7,0)*0.12+IF($S7&lt;=1,12,0))),0),"")</f>
        <v/>
      </c>
      <c r="AK7" s="48">
        <f>IF(ISNUMBER($Q7),IF($Q7&gt;=100,20,IF($Q7&gt;=30,10,0)),0)+IF(ISNUMBER($R7),IF($R7&gt;=100,20,0),0)+IF(ISNUMBER($P7),IF($P7&gt;=150,20,IF($P7&gt;=50,12,5)),0)+IF(ISNUMBER($S7),IF($S7&lt;=1,15,0),0)</f>
        <v/>
      </c>
      <c r="AL7" s="48" t="n">
        <v>250</v>
      </c>
      <c r="AM7" s="49" t="n"/>
      <c r="AN7" s="48">
        <f>IF(AND(ISNUMBER($P7),ISNUMBER($AL7),$AL7&lt;&gt;0),IF(OR($P7&gt;180,$P7/$AL7*1000&gt;400),"Over ceiling, confirm SKU","Within"),"n/a")</f>
        <v/>
      </c>
      <c r="AO7" s="51" t="n"/>
      <c r="AP7" s="51" t="n"/>
      <c r="AQ7" s="51" t="n"/>
      <c r="AR7" s="34" t="inlineStr">
        <is>
          <t>Retrieved and cited, see Enrichment Log</t>
        </is>
      </c>
      <c r="AS7" s="34" t="inlineStr">
        <is>
          <t>BLANK -&gt; requires live Amazon.ca capture</t>
        </is>
      </c>
      <c r="AT7" s="34" t="inlineStr">
        <is>
          <t>Unverified commercial data</t>
        </is>
      </c>
    </row>
    <row r="8" ht="28" customHeight="1">
      <c r="A8" s="34" t="inlineStr">
        <is>
          <t>Red Bull</t>
        </is>
      </c>
      <c r="B8" s="34" t="inlineStr">
        <is>
          <t>Red Bull Sugarfree | Original (sugarfree) | 8 pack 250mL</t>
        </is>
      </c>
      <c r="C8" s="34" t="inlineStr">
        <is>
          <t>4) Caffeine &amp; energy beverage</t>
        </is>
      </c>
      <c r="D8" s="34" t="inlineStr">
        <is>
          <t>250 mL can</t>
        </is>
      </c>
      <c r="E8" s="48" t="n">
        <v>8</v>
      </c>
      <c r="F8" s="49" t="n"/>
      <c r="G8" s="50">
        <f>IF(AND(ISNUMBER($F8),ISNUMBER($E8),$E8&lt;&gt;0),$F8/$E8,"")</f>
        <v/>
      </c>
      <c r="H8" s="50">
        <f>IF(AND(ISNUMBER($F8),ISNUMBER($AL8),ISNUMBER($E8),($AL8*$E8)&lt;&gt;0),$F8/($AL8*$E8)*100,"")</f>
        <v/>
      </c>
      <c r="I8" s="51" t="n"/>
      <c r="J8" s="52" t="n"/>
      <c r="K8" s="50">
        <f>IF(AND(ISNUMBER($F8),ISNUMBER($J8)),$F8*(1-$J8),"")</f>
        <v/>
      </c>
      <c r="L8" s="51" t="n"/>
      <c r="M8" s="51" t="n"/>
      <c r="N8" s="50">
        <f>IF(ISNUMBER($F8),($F8-IF(ISNUMBER($AM8),$AM8,0))*(1-IF(ISNUMBER($J8),$J8,0)),"")</f>
        <v/>
      </c>
      <c r="O8" s="34" t="inlineStr">
        <is>
          <t>Original (sugarfree)</t>
        </is>
      </c>
      <c r="P8" s="48" t="n">
        <v>80</v>
      </c>
      <c r="Q8" s="48" t="n">
        <v>105</v>
      </c>
      <c r="R8" s="34" t="inlineStr">
        <is>
          <t>Not listed</t>
        </is>
      </c>
      <c r="S8" s="48" t="n">
        <v>0</v>
      </c>
      <c r="T8" s="48" t="n">
        <v>10</v>
      </c>
      <c r="U8" s="34" t="inlineStr">
        <is>
          <t>Sucralose + acesulfame-K</t>
        </is>
      </c>
      <c r="V8" s="34" t="inlineStr">
        <is>
          <t>Energy, zero sugar, taurine 1000 mg + B vitamins</t>
        </is>
      </c>
      <c r="W8" s="51" t="n"/>
      <c r="X8" s="51" t="n"/>
      <c r="Y8" s="51" t="n"/>
      <c r="Z8" s="51" t="n"/>
      <c r="AA8" s="34" t="inlineStr">
        <is>
          <t>High</t>
        </is>
      </c>
      <c r="AB8" s="34" t="inlineStr">
        <is>
          <t>Strong line extension of #1 brand</t>
        </is>
      </c>
      <c r="AC8" s="34" t="inlineStr">
        <is>
          <t>Red Bull energy, no sugar</t>
        </is>
      </c>
      <c r="AD8" s="34" t="inlineStr">
        <is>
          <t>No sugar without leaving the brand they trust.</t>
        </is>
      </c>
      <c r="AE8" s="51" t="n"/>
      <c r="AF8" s="53">
        <f>IF(AND(ISNUMBER($P8),ISNUMBER($AL8),$AL8&lt;&gt;0),ROUND($P8/$AL8*100,1),"")</f>
        <v/>
      </c>
      <c r="AG8" s="54">
        <f>IF(AND(ISNUMBER($S8),ISNUMBER($AL8),$AL8&lt;&gt;0),ROUND($S8/$AL8*100,2),"")</f>
        <v/>
      </c>
      <c r="AH8" s="53">
        <f>IF(AND(ISNUMBER($Q8),ISNUMBER($AL8),$AL8&lt;&gt;0),ROUND($Q8/$AL8*100,1),"")</f>
        <v/>
      </c>
      <c r="AI8" s="48">
        <f>IF(ISNUMBER($S8),IF($S8&lt;=1,"Yes","No"),"n/a")</f>
        <v/>
      </c>
      <c r="AJ8" s="48">
        <f>IF(ISNUMBER($S8),ROUND(MAX(0,MIN(100,100-$S8*2.5-IF(ISNUMBER($T8),$T8,0)*0.12+IF($S8&lt;=1,12,0))),0),"")</f>
        <v/>
      </c>
      <c r="AK8" s="48">
        <f>IF(ISNUMBER($Q8),IF($Q8&gt;=100,20,IF($Q8&gt;=30,10,0)),0)+IF(ISNUMBER($R8),IF($R8&gt;=100,20,0),0)+IF(ISNUMBER($P8),IF($P8&gt;=150,20,IF($P8&gt;=50,12,5)),0)+IF(ISNUMBER($S8),IF($S8&lt;=1,15,0),0)</f>
        <v/>
      </c>
      <c r="AL8" s="48" t="n">
        <v>250</v>
      </c>
      <c r="AM8" s="49" t="n"/>
      <c r="AN8" s="48">
        <f>IF(AND(ISNUMBER($P8),ISNUMBER($AL8),$AL8&lt;&gt;0),IF(OR($P8&gt;180,$P8/$AL8*1000&gt;400),"Over ceiling, confirm SKU","Within"),"n/a")</f>
        <v/>
      </c>
      <c r="AO8" s="51" t="n"/>
      <c r="AP8" s="51" t="n"/>
      <c r="AQ8" s="51" t="n"/>
      <c r="AR8" s="34" t="inlineStr">
        <is>
          <t>Retrieved and cited, see Enrichment Log</t>
        </is>
      </c>
      <c r="AS8" s="34" t="inlineStr">
        <is>
          <t>BLANK -&gt; requires live Amazon.ca capture</t>
        </is>
      </c>
      <c r="AT8" s="34" t="inlineStr">
        <is>
          <t>Unverified commercial data</t>
        </is>
      </c>
    </row>
    <row r="9" ht="28" customHeight="1">
      <c r="A9" s="34" t="inlineStr">
        <is>
          <t>Red Bull</t>
        </is>
      </c>
      <c r="B9" s="34" t="inlineStr">
        <is>
          <t>Red Bull Sugarfree | Original (sugarfree) | 12 pack 250mL</t>
        </is>
      </c>
      <c r="C9" s="34" t="inlineStr">
        <is>
          <t>4) Caffeine &amp; energy beverage</t>
        </is>
      </c>
      <c r="D9" s="34" t="inlineStr">
        <is>
          <t>250 mL can</t>
        </is>
      </c>
      <c r="E9" s="48" t="n">
        <v>12</v>
      </c>
      <c r="F9" s="49" t="n"/>
      <c r="G9" s="50">
        <f>IF(AND(ISNUMBER($F9),ISNUMBER($E9),$E9&lt;&gt;0),$F9/$E9,"")</f>
        <v/>
      </c>
      <c r="H9" s="50">
        <f>IF(AND(ISNUMBER($F9),ISNUMBER($AL9),ISNUMBER($E9),($AL9*$E9)&lt;&gt;0),$F9/($AL9*$E9)*100,"")</f>
        <v/>
      </c>
      <c r="I9" s="51" t="n"/>
      <c r="J9" s="52" t="n"/>
      <c r="K9" s="50">
        <f>IF(AND(ISNUMBER($F9),ISNUMBER($J9)),$F9*(1-$J9),"")</f>
        <v/>
      </c>
      <c r="L9" s="51" t="n"/>
      <c r="M9" s="51" t="n"/>
      <c r="N9" s="50">
        <f>IF(ISNUMBER($F9),($F9-IF(ISNUMBER($AM9),$AM9,0))*(1-IF(ISNUMBER($J9),$J9,0)),"")</f>
        <v/>
      </c>
      <c r="O9" s="34" t="inlineStr">
        <is>
          <t>Original (sugarfree)</t>
        </is>
      </c>
      <c r="P9" s="48" t="n">
        <v>80</v>
      </c>
      <c r="Q9" s="48" t="n">
        <v>105</v>
      </c>
      <c r="R9" s="34" t="inlineStr">
        <is>
          <t>Not listed</t>
        </is>
      </c>
      <c r="S9" s="48" t="n">
        <v>0</v>
      </c>
      <c r="T9" s="48" t="n">
        <v>10</v>
      </c>
      <c r="U9" s="34" t="inlineStr">
        <is>
          <t>Sucralose + acesulfame-K</t>
        </is>
      </c>
      <c r="V9" s="34" t="inlineStr">
        <is>
          <t>Energy, zero sugar, taurine 1000 mg + B vitamins</t>
        </is>
      </c>
      <c r="W9" s="51" t="n"/>
      <c r="X9" s="51" t="n"/>
      <c r="Y9" s="51" t="n"/>
      <c r="Z9" s="51" t="n"/>
      <c r="AA9" s="34" t="inlineStr">
        <is>
          <t>High</t>
        </is>
      </c>
      <c r="AB9" s="34" t="inlineStr">
        <is>
          <t>Strong line extension of #1 brand</t>
        </is>
      </c>
      <c r="AC9" s="34" t="inlineStr">
        <is>
          <t>Red Bull energy, no sugar</t>
        </is>
      </c>
      <c r="AD9" s="34" t="inlineStr">
        <is>
          <t>No sugar without leaving the brand they trust.</t>
        </is>
      </c>
      <c r="AE9" s="51" t="n"/>
      <c r="AF9" s="53">
        <f>IF(AND(ISNUMBER($P9),ISNUMBER($AL9),$AL9&lt;&gt;0),ROUND($P9/$AL9*100,1),"")</f>
        <v/>
      </c>
      <c r="AG9" s="54">
        <f>IF(AND(ISNUMBER($S9),ISNUMBER($AL9),$AL9&lt;&gt;0),ROUND($S9/$AL9*100,2),"")</f>
        <v/>
      </c>
      <c r="AH9" s="53">
        <f>IF(AND(ISNUMBER($Q9),ISNUMBER($AL9),$AL9&lt;&gt;0),ROUND($Q9/$AL9*100,1),"")</f>
        <v/>
      </c>
      <c r="AI9" s="48">
        <f>IF(ISNUMBER($S9),IF($S9&lt;=1,"Yes","No"),"n/a")</f>
        <v/>
      </c>
      <c r="AJ9" s="48">
        <f>IF(ISNUMBER($S9),ROUND(MAX(0,MIN(100,100-$S9*2.5-IF(ISNUMBER($T9),$T9,0)*0.12+IF($S9&lt;=1,12,0))),0),"")</f>
        <v/>
      </c>
      <c r="AK9" s="48">
        <f>IF(ISNUMBER($Q9),IF($Q9&gt;=100,20,IF($Q9&gt;=30,10,0)),0)+IF(ISNUMBER($R9),IF($R9&gt;=100,20,0),0)+IF(ISNUMBER($P9),IF($P9&gt;=150,20,IF($P9&gt;=50,12,5)),0)+IF(ISNUMBER($S9),IF($S9&lt;=1,15,0),0)</f>
        <v/>
      </c>
      <c r="AL9" s="48" t="n">
        <v>250</v>
      </c>
      <c r="AM9" s="49" t="n"/>
      <c r="AN9" s="48">
        <f>IF(AND(ISNUMBER($P9),ISNUMBER($AL9),$AL9&lt;&gt;0),IF(OR($P9&gt;180,$P9/$AL9*1000&gt;400),"Over ceiling, confirm SKU","Within"),"n/a")</f>
        <v/>
      </c>
      <c r="AO9" s="51" t="n"/>
      <c r="AP9" s="51" t="n"/>
      <c r="AQ9" s="51" t="n"/>
      <c r="AR9" s="34" t="inlineStr">
        <is>
          <t>Retrieved and cited, see Enrichment Log</t>
        </is>
      </c>
      <c r="AS9" s="34" t="inlineStr">
        <is>
          <t>BLANK -&gt; requires live Amazon.ca capture</t>
        </is>
      </c>
      <c r="AT9" s="34" t="inlineStr">
        <is>
          <t>Unverified commercial data</t>
        </is>
      </c>
    </row>
    <row r="10" ht="28" customHeight="1">
      <c r="A10" s="34" t="inlineStr">
        <is>
          <t>Red Bull</t>
        </is>
      </c>
      <c r="B10" s="34" t="inlineStr">
        <is>
          <t>Red Bull Sugarfree | Original (sugarfree) | 18 pack 250mL</t>
        </is>
      </c>
      <c r="C10" s="34" t="inlineStr">
        <is>
          <t>4) Caffeine &amp; energy beverage</t>
        </is>
      </c>
      <c r="D10" s="34" t="inlineStr">
        <is>
          <t>250 mL can</t>
        </is>
      </c>
      <c r="E10" s="48" t="n">
        <v>18</v>
      </c>
      <c r="F10" s="49" t="n"/>
      <c r="G10" s="50">
        <f>IF(AND(ISNUMBER($F10),ISNUMBER($E10),$E10&lt;&gt;0),$F10/$E10,"")</f>
        <v/>
      </c>
      <c r="H10" s="50">
        <f>IF(AND(ISNUMBER($F10),ISNUMBER($AL10),ISNUMBER($E10),($AL10*$E10)&lt;&gt;0),$F10/($AL10*$E10)*100,"")</f>
        <v/>
      </c>
      <c r="I10" s="51" t="n"/>
      <c r="J10" s="52" t="n"/>
      <c r="K10" s="50">
        <f>IF(AND(ISNUMBER($F10),ISNUMBER($J10)),$F10*(1-$J10),"")</f>
        <v/>
      </c>
      <c r="L10" s="51" t="n"/>
      <c r="M10" s="51" t="n"/>
      <c r="N10" s="50">
        <f>IF(ISNUMBER($F10),($F10-IF(ISNUMBER($AM10),$AM10,0))*(1-IF(ISNUMBER($J10),$J10,0)),"")</f>
        <v/>
      </c>
      <c r="O10" s="34" t="inlineStr">
        <is>
          <t>Original (sugarfree)</t>
        </is>
      </c>
      <c r="P10" s="48" t="n">
        <v>80</v>
      </c>
      <c r="Q10" s="48" t="n">
        <v>105</v>
      </c>
      <c r="R10" s="34" t="inlineStr">
        <is>
          <t>Not listed</t>
        </is>
      </c>
      <c r="S10" s="48" t="n">
        <v>0</v>
      </c>
      <c r="T10" s="48" t="n">
        <v>10</v>
      </c>
      <c r="U10" s="34" t="inlineStr">
        <is>
          <t>Sucralose + acesulfame-K</t>
        </is>
      </c>
      <c r="V10" s="34" t="inlineStr">
        <is>
          <t>Energy, zero sugar, taurine 1000 mg + B vitamins</t>
        </is>
      </c>
      <c r="W10" s="51" t="n"/>
      <c r="X10" s="51" t="n"/>
      <c r="Y10" s="51" t="n"/>
      <c r="Z10" s="51" t="n"/>
      <c r="AA10" s="34" t="inlineStr">
        <is>
          <t>High</t>
        </is>
      </c>
      <c r="AB10" s="34" t="inlineStr">
        <is>
          <t>Strong line extension of #1 brand</t>
        </is>
      </c>
      <c r="AC10" s="34" t="inlineStr">
        <is>
          <t>Red Bull energy, no sugar</t>
        </is>
      </c>
      <c r="AD10" s="34" t="inlineStr">
        <is>
          <t>No sugar without leaving the brand they trust.</t>
        </is>
      </c>
      <c r="AE10" s="51" t="n"/>
      <c r="AF10" s="53">
        <f>IF(AND(ISNUMBER($P10),ISNUMBER($AL10),$AL10&lt;&gt;0),ROUND($P10/$AL10*100,1),"")</f>
        <v/>
      </c>
      <c r="AG10" s="54">
        <f>IF(AND(ISNUMBER($S10),ISNUMBER($AL10),$AL10&lt;&gt;0),ROUND($S10/$AL10*100,2),"")</f>
        <v/>
      </c>
      <c r="AH10" s="53">
        <f>IF(AND(ISNUMBER($Q10),ISNUMBER($AL10),$AL10&lt;&gt;0),ROUND($Q10/$AL10*100,1),"")</f>
        <v/>
      </c>
      <c r="AI10" s="48">
        <f>IF(ISNUMBER($S10),IF($S10&lt;=1,"Yes","No"),"n/a")</f>
        <v/>
      </c>
      <c r="AJ10" s="48">
        <f>IF(ISNUMBER($S10),ROUND(MAX(0,MIN(100,100-$S10*2.5-IF(ISNUMBER($T10),$T10,0)*0.12+IF($S10&lt;=1,12,0))),0),"")</f>
        <v/>
      </c>
      <c r="AK10" s="48">
        <f>IF(ISNUMBER($Q10),IF($Q10&gt;=100,20,IF($Q10&gt;=30,10,0)),0)+IF(ISNUMBER($R10),IF($R10&gt;=100,20,0),0)+IF(ISNUMBER($P10),IF($P10&gt;=150,20,IF($P10&gt;=50,12,5)),0)+IF(ISNUMBER($S10),IF($S10&lt;=1,15,0),0)</f>
        <v/>
      </c>
      <c r="AL10" s="48" t="n">
        <v>250</v>
      </c>
      <c r="AM10" s="49" t="n"/>
      <c r="AN10" s="48">
        <f>IF(AND(ISNUMBER($P10),ISNUMBER($AL10),$AL10&lt;&gt;0),IF(OR($P10&gt;180,$P10/$AL10*1000&gt;400),"Over ceiling, confirm SKU","Within"),"n/a")</f>
        <v/>
      </c>
      <c r="AO10" s="51" t="n"/>
      <c r="AP10" s="51" t="n"/>
      <c r="AQ10" s="51" t="n"/>
      <c r="AR10" s="34" t="inlineStr">
        <is>
          <t>Retrieved and cited, see Enrichment Log</t>
        </is>
      </c>
      <c r="AS10" s="34" t="inlineStr">
        <is>
          <t>BLANK -&gt; requires live Amazon.ca capture</t>
        </is>
      </c>
      <c r="AT10" s="34" t="inlineStr">
        <is>
          <t>Unverified commercial data</t>
        </is>
      </c>
    </row>
    <row r="11" ht="28" customHeight="1">
      <c r="A11" s="34" t="inlineStr">
        <is>
          <t>Red Bull</t>
        </is>
      </c>
      <c r="B11" s="34" t="inlineStr">
        <is>
          <t>Red Bull Sugarfree | Original (sugarfree) | 24 pack 250mL</t>
        </is>
      </c>
      <c r="C11" s="34" t="inlineStr">
        <is>
          <t>4) Caffeine &amp; energy beverage</t>
        </is>
      </c>
      <c r="D11" s="34" t="inlineStr">
        <is>
          <t>250 mL can</t>
        </is>
      </c>
      <c r="E11" s="48" t="n">
        <v>24</v>
      </c>
      <c r="F11" s="49" t="n"/>
      <c r="G11" s="50">
        <f>IF(AND(ISNUMBER($F11),ISNUMBER($E11),$E11&lt;&gt;0),$F11/$E11,"")</f>
        <v/>
      </c>
      <c r="H11" s="50">
        <f>IF(AND(ISNUMBER($F11),ISNUMBER($AL11),ISNUMBER($E11),($AL11*$E11)&lt;&gt;0),$F11/($AL11*$E11)*100,"")</f>
        <v/>
      </c>
      <c r="I11" s="51" t="n"/>
      <c r="J11" s="52" t="n"/>
      <c r="K11" s="50">
        <f>IF(AND(ISNUMBER($F11),ISNUMBER($J11)),$F11*(1-$J11),"")</f>
        <v/>
      </c>
      <c r="L11" s="51" t="n"/>
      <c r="M11" s="51" t="n"/>
      <c r="N11" s="50">
        <f>IF(ISNUMBER($F11),($F11-IF(ISNUMBER($AM11),$AM11,0))*(1-IF(ISNUMBER($J11),$J11,0)),"")</f>
        <v/>
      </c>
      <c r="O11" s="34" t="inlineStr">
        <is>
          <t>Original (sugarfree)</t>
        </is>
      </c>
      <c r="P11" s="48" t="n">
        <v>80</v>
      </c>
      <c r="Q11" s="48" t="n">
        <v>105</v>
      </c>
      <c r="R11" s="34" t="inlineStr">
        <is>
          <t>Not listed</t>
        </is>
      </c>
      <c r="S11" s="48" t="n">
        <v>0</v>
      </c>
      <c r="T11" s="48" t="n">
        <v>10</v>
      </c>
      <c r="U11" s="34" t="inlineStr">
        <is>
          <t>Sucralose + acesulfame-K</t>
        </is>
      </c>
      <c r="V11" s="34" t="inlineStr">
        <is>
          <t>Energy, zero sugar, taurine 1000 mg + B vitamins</t>
        </is>
      </c>
      <c r="W11" s="51" t="n"/>
      <c r="X11" s="51" t="n"/>
      <c r="Y11" s="51" t="n"/>
      <c r="Z11" s="51" t="n"/>
      <c r="AA11" s="34" t="inlineStr">
        <is>
          <t>High</t>
        </is>
      </c>
      <c r="AB11" s="34" t="inlineStr">
        <is>
          <t>Strong line extension of #1 brand</t>
        </is>
      </c>
      <c r="AC11" s="34" t="inlineStr">
        <is>
          <t>Red Bull energy, no sugar</t>
        </is>
      </c>
      <c r="AD11" s="34" t="inlineStr">
        <is>
          <t>No sugar without leaving the brand they trust.</t>
        </is>
      </c>
      <c r="AE11" s="51" t="n"/>
      <c r="AF11" s="53">
        <f>IF(AND(ISNUMBER($P11),ISNUMBER($AL11),$AL11&lt;&gt;0),ROUND($P11/$AL11*100,1),"")</f>
        <v/>
      </c>
      <c r="AG11" s="54">
        <f>IF(AND(ISNUMBER($S11),ISNUMBER($AL11),$AL11&lt;&gt;0),ROUND($S11/$AL11*100,2),"")</f>
        <v/>
      </c>
      <c r="AH11" s="53">
        <f>IF(AND(ISNUMBER($Q11),ISNUMBER($AL11),$AL11&lt;&gt;0),ROUND($Q11/$AL11*100,1),"")</f>
        <v/>
      </c>
      <c r="AI11" s="48">
        <f>IF(ISNUMBER($S11),IF($S11&lt;=1,"Yes","No"),"n/a")</f>
        <v/>
      </c>
      <c r="AJ11" s="48">
        <f>IF(ISNUMBER($S11),ROUND(MAX(0,MIN(100,100-$S11*2.5-IF(ISNUMBER($T11),$T11,0)*0.12+IF($S11&lt;=1,12,0))),0),"")</f>
        <v/>
      </c>
      <c r="AK11" s="48">
        <f>IF(ISNUMBER($Q11),IF($Q11&gt;=100,20,IF($Q11&gt;=30,10,0)),0)+IF(ISNUMBER($R11),IF($R11&gt;=100,20,0),0)+IF(ISNUMBER($P11),IF($P11&gt;=150,20,IF($P11&gt;=50,12,5)),0)+IF(ISNUMBER($S11),IF($S11&lt;=1,15,0),0)</f>
        <v/>
      </c>
      <c r="AL11" s="48" t="n">
        <v>250</v>
      </c>
      <c r="AM11" s="49" t="n"/>
      <c r="AN11" s="48">
        <f>IF(AND(ISNUMBER($P11),ISNUMBER($AL11),$AL11&lt;&gt;0),IF(OR($P11&gt;180,$P11/$AL11*1000&gt;400),"Over ceiling, confirm SKU","Within"),"n/a")</f>
        <v/>
      </c>
      <c r="AO11" s="51" t="n"/>
      <c r="AP11" s="51" t="n"/>
      <c r="AQ11" s="51" t="n"/>
      <c r="AR11" s="34" t="inlineStr">
        <is>
          <t>Retrieved and cited, see Enrichment Log</t>
        </is>
      </c>
      <c r="AS11" s="34" t="inlineStr">
        <is>
          <t>BLANK -&gt; requires live Amazon.ca capture</t>
        </is>
      </c>
      <c r="AT11" s="34" t="inlineStr">
        <is>
          <t>Unverified commercial data</t>
        </is>
      </c>
    </row>
    <row r="12" ht="28" customHeight="1">
      <c r="A12" s="34" t="inlineStr">
        <is>
          <t>Monster</t>
        </is>
      </c>
      <c r="B12" s="34" t="inlineStr">
        <is>
          <t>Monster Energy Original (Green) | Original | single 473mL</t>
        </is>
      </c>
      <c r="C12" s="34" t="inlineStr">
        <is>
          <t>4) Caffeine &amp; energy beverage</t>
        </is>
      </c>
      <c r="D12" s="34" t="inlineStr">
        <is>
          <t>473 mL can</t>
        </is>
      </c>
      <c r="E12" s="48" t="n">
        <v>1</v>
      </c>
      <c r="F12" s="49" t="n"/>
      <c r="G12" s="50">
        <f>IF(AND(ISNUMBER($F12),ISNUMBER($E12),$E12&lt;&gt;0),$F12/$E12,"")</f>
        <v/>
      </c>
      <c r="H12" s="50">
        <f>IF(AND(ISNUMBER($F12),ISNUMBER($AL12),ISNUMBER($E12),($AL12*$E12)&lt;&gt;0),$F12/($AL12*$E12)*100,"")</f>
        <v/>
      </c>
      <c r="I12" s="51" t="n"/>
      <c r="J12" s="52" t="n"/>
      <c r="K12" s="50">
        <f>IF(AND(ISNUMBER($F12),ISNUMBER($J12)),$F12*(1-$J12),"")</f>
        <v/>
      </c>
      <c r="L12" s="51" t="n"/>
      <c r="M12" s="51" t="n"/>
      <c r="N12" s="50">
        <f>IF(ISNUMBER($F12),($F12-IF(ISNUMBER($AM12),$AM12,0))*(1-IF(ISNUMBER($J12),$J12,0)),"")</f>
        <v/>
      </c>
      <c r="O12" s="34" t="inlineStr">
        <is>
          <t>Original</t>
        </is>
      </c>
      <c r="P12" s="48" t="n">
        <v>160</v>
      </c>
      <c r="Q12" s="48" t="n">
        <v>370</v>
      </c>
      <c r="R12" s="34" t="inlineStr">
        <is>
          <t>Not listed</t>
        </is>
      </c>
      <c r="S12" s="48" t="n">
        <v>54</v>
      </c>
      <c r="T12" s="48" t="n">
        <v>210</v>
      </c>
      <c r="U12" s="34" t="inlineStr">
        <is>
          <t>Sugar + glucose</t>
        </is>
      </c>
      <c r="V12" s="34" t="inlineStr">
        <is>
          <t>Big energy blend, taurine, ginseng</t>
        </is>
      </c>
      <c r="W12" s="51" t="n"/>
      <c r="X12" s="51" t="n"/>
      <c r="Y12" s="51" t="n"/>
      <c r="Z12" s="51" t="n"/>
      <c r="AA12" s="34" t="inlineStr">
        <is>
          <t>Very High</t>
        </is>
      </c>
      <c r="AB12" s="34" t="inlineStr">
        <is>
          <t>#2 energy brand; large can = value perception</t>
        </is>
      </c>
      <c r="AC12" s="34" t="inlineStr">
        <is>
          <t>A bigger, harder hitting energy can</t>
        </is>
      </c>
      <c r="AD12" s="34" t="inlineStr">
        <is>
          <t>Pack economics and high dose, more caffeine and volume per dollar.</t>
        </is>
      </c>
      <c r="AE12" s="51" t="n"/>
      <c r="AF12" s="53">
        <f>IF(AND(ISNUMBER($P12),ISNUMBER($AL12),$AL12&lt;&gt;0),ROUND($P12/$AL12*100,1),"")</f>
        <v/>
      </c>
      <c r="AG12" s="54">
        <f>IF(AND(ISNUMBER($S12),ISNUMBER($AL12),$AL12&lt;&gt;0),ROUND($S12/$AL12*100,2),"")</f>
        <v/>
      </c>
      <c r="AH12" s="53">
        <f>IF(AND(ISNUMBER($Q12),ISNUMBER($AL12),$AL12&lt;&gt;0),ROUND($Q12/$AL12*100,1),"")</f>
        <v/>
      </c>
      <c r="AI12" s="48">
        <f>IF(ISNUMBER($S12),IF($S12&lt;=1,"Yes","No"),"n/a")</f>
        <v/>
      </c>
      <c r="AJ12" s="48">
        <f>IF(ISNUMBER($S12),ROUND(MAX(0,MIN(100,100-$S12*2.5-IF(ISNUMBER($T12),$T12,0)*0.12+IF($S12&lt;=1,12,0))),0),"")</f>
        <v/>
      </c>
      <c r="AK12" s="48">
        <f>IF(ISNUMBER($Q12),IF($Q12&gt;=100,20,IF($Q12&gt;=30,10,0)),0)+IF(ISNUMBER($R12),IF($R12&gt;=100,20,0),0)+IF(ISNUMBER($P12),IF($P12&gt;=150,20,IF($P12&gt;=50,12,5)),0)+IF(ISNUMBER($S12),IF($S12&lt;=1,15,0),0)</f>
        <v/>
      </c>
      <c r="AL12" s="48" t="n">
        <v>473</v>
      </c>
      <c r="AM12" s="49" t="n"/>
      <c r="AN12" s="48">
        <f>IF(AND(ISNUMBER($P12),ISNUMBER($AL12),$AL12&lt;&gt;0),IF(OR($P12&gt;180,$P12/$AL12*1000&gt;400),"Over ceiling, confirm SKU","Within"),"n/a")</f>
        <v/>
      </c>
      <c r="AO12" s="51" t="n"/>
      <c r="AP12" s="51" t="n"/>
      <c r="AQ12" s="51" t="n"/>
      <c r="AR12" s="34" t="inlineStr">
        <is>
          <t>No enrichment entry, to confirm</t>
        </is>
      </c>
      <c r="AS12" s="34" t="inlineStr">
        <is>
          <t>BLANK -&gt; requires live Amazon.ca capture</t>
        </is>
      </c>
      <c r="AT12" s="34" t="inlineStr">
        <is>
          <t>Unverified commercial data</t>
        </is>
      </c>
    </row>
    <row r="13" ht="28" customHeight="1">
      <c r="A13" s="34" t="inlineStr">
        <is>
          <t>Monster</t>
        </is>
      </c>
      <c r="B13" s="34" t="inlineStr">
        <is>
          <t>Monster Energy Original (Green) | Original | 8 pack 473mL</t>
        </is>
      </c>
      <c r="C13" s="34" t="inlineStr">
        <is>
          <t>4) Caffeine &amp; energy beverage</t>
        </is>
      </c>
      <c r="D13" s="34" t="inlineStr">
        <is>
          <t>473 mL can</t>
        </is>
      </c>
      <c r="E13" s="48" t="n">
        <v>8</v>
      </c>
      <c r="F13" s="49" t="n"/>
      <c r="G13" s="50">
        <f>IF(AND(ISNUMBER($F13),ISNUMBER($E13),$E13&lt;&gt;0),$F13/$E13,"")</f>
        <v/>
      </c>
      <c r="H13" s="50">
        <f>IF(AND(ISNUMBER($F13),ISNUMBER($AL13),ISNUMBER($E13),($AL13*$E13)&lt;&gt;0),$F13/($AL13*$E13)*100,"")</f>
        <v/>
      </c>
      <c r="I13" s="51" t="n"/>
      <c r="J13" s="52" t="n"/>
      <c r="K13" s="50">
        <f>IF(AND(ISNUMBER($F13),ISNUMBER($J13)),$F13*(1-$J13),"")</f>
        <v/>
      </c>
      <c r="L13" s="51" t="n"/>
      <c r="M13" s="51" t="n"/>
      <c r="N13" s="50">
        <f>IF(ISNUMBER($F13),($F13-IF(ISNUMBER($AM13),$AM13,0))*(1-IF(ISNUMBER($J13),$J13,0)),"")</f>
        <v/>
      </c>
      <c r="O13" s="34" t="inlineStr">
        <is>
          <t>Original</t>
        </is>
      </c>
      <c r="P13" s="48" t="n">
        <v>160</v>
      </c>
      <c r="Q13" s="48" t="n">
        <v>370</v>
      </c>
      <c r="R13" s="34" t="inlineStr">
        <is>
          <t>Not listed</t>
        </is>
      </c>
      <c r="S13" s="48" t="n">
        <v>54</v>
      </c>
      <c r="T13" s="48" t="n">
        <v>210</v>
      </c>
      <c r="U13" s="34" t="inlineStr">
        <is>
          <t>Sugar + glucose</t>
        </is>
      </c>
      <c r="V13" s="34" t="inlineStr">
        <is>
          <t>Big energy blend, taurine, ginseng</t>
        </is>
      </c>
      <c r="W13" s="51" t="n"/>
      <c r="X13" s="51" t="n"/>
      <c r="Y13" s="51" t="n"/>
      <c r="Z13" s="51" t="n"/>
      <c r="AA13" s="34" t="inlineStr">
        <is>
          <t>Very High</t>
        </is>
      </c>
      <c r="AB13" s="34" t="inlineStr">
        <is>
          <t>#2 energy brand; large can = value perception</t>
        </is>
      </c>
      <c r="AC13" s="34" t="inlineStr">
        <is>
          <t>A bigger, harder hitting energy can</t>
        </is>
      </c>
      <c r="AD13" s="34" t="inlineStr">
        <is>
          <t>Pack economics and high dose, more caffeine and volume per dollar.</t>
        </is>
      </c>
      <c r="AE13" s="51" t="n"/>
      <c r="AF13" s="53">
        <f>IF(AND(ISNUMBER($P13),ISNUMBER($AL13),$AL13&lt;&gt;0),ROUND($P13/$AL13*100,1),"")</f>
        <v/>
      </c>
      <c r="AG13" s="54">
        <f>IF(AND(ISNUMBER($S13),ISNUMBER($AL13),$AL13&lt;&gt;0),ROUND($S13/$AL13*100,2),"")</f>
        <v/>
      </c>
      <c r="AH13" s="53">
        <f>IF(AND(ISNUMBER($Q13),ISNUMBER($AL13),$AL13&lt;&gt;0),ROUND($Q13/$AL13*100,1),"")</f>
        <v/>
      </c>
      <c r="AI13" s="48">
        <f>IF(ISNUMBER($S13),IF($S13&lt;=1,"Yes","No"),"n/a")</f>
        <v/>
      </c>
      <c r="AJ13" s="48">
        <f>IF(ISNUMBER($S13),ROUND(MAX(0,MIN(100,100-$S13*2.5-IF(ISNUMBER($T13),$T13,0)*0.12+IF($S13&lt;=1,12,0))),0),"")</f>
        <v/>
      </c>
      <c r="AK13" s="48">
        <f>IF(ISNUMBER($Q13),IF($Q13&gt;=100,20,IF($Q13&gt;=30,10,0)),0)+IF(ISNUMBER($R13),IF($R13&gt;=100,20,0),0)+IF(ISNUMBER($P13),IF($P13&gt;=150,20,IF($P13&gt;=50,12,5)),0)+IF(ISNUMBER($S13),IF($S13&lt;=1,15,0),0)</f>
        <v/>
      </c>
      <c r="AL13" s="48" t="n">
        <v>473</v>
      </c>
      <c r="AM13" s="49" t="n"/>
      <c r="AN13" s="48">
        <f>IF(AND(ISNUMBER($P13),ISNUMBER($AL13),$AL13&lt;&gt;0),IF(OR($P13&gt;180,$P13/$AL13*1000&gt;400),"Over ceiling, confirm SKU","Within"),"n/a")</f>
        <v/>
      </c>
      <c r="AO13" s="51" t="n"/>
      <c r="AP13" s="51" t="n"/>
      <c r="AQ13" s="51" t="n"/>
      <c r="AR13" s="34" t="inlineStr">
        <is>
          <t>No enrichment entry, to confirm</t>
        </is>
      </c>
      <c r="AS13" s="34" t="inlineStr">
        <is>
          <t>BLANK -&gt; requires live Amazon.ca capture</t>
        </is>
      </c>
      <c r="AT13" s="34" t="inlineStr">
        <is>
          <t>Unverified commercial data</t>
        </is>
      </c>
    </row>
    <row r="14" ht="28" customHeight="1">
      <c r="A14" s="34" t="inlineStr">
        <is>
          <t>Monster</t>
        </is>
      </c>
      <c r="B14" s="34" t="inlineStr">
        <is>
          <t>Monster Energy Original (Green) | Original | 12 pack 473mL</t>
        </is>
      </c>
      <c r="C14" s="34" t="inlineStr">
        <is>
          <t>4) Caffeine &amp; energy beverage</t>
        </is>
      </c>
      <c r="D14" s="34" t="inlineStr">
        <is>
          <t>473 mL can</t>
        </is>
      </c>
      <c r="E14" s="48" t="n">
        <v>12</v>
      </c>
      <c r="F14" s="49" t="n"/>
      <c r="G14" s="50">
        <f>IF(AND(ISNUMBER($F14),ISNUMBER($E14),$E14&lt;&gt;0),$F14/$E14,"")</f>
        <v/>
      </c>
      <c r="H14" s="50">
        <f>IF(AND(ISNUMBER($F14),ISNUMBER($AL14),ISNUMBER($E14),($AL14*$E14)&lt;&gt;0),$F14/($AL14*$E14)*100,"")</f>
        <v/>
      </c>
      <c r="I14" s="51" t="n"/>
      <c r="J14" s="52" t="n"/>
      <c r="K14" s="50">
        <f>IF(AND(ISNUMBER($F14),ISNUMBER($J14)),$F14*(1-$J14),"")</f>
        <v/>
      </c>
      <c r="L14" s="51" t="n"/>
      <c r="M14" s="51" t="n"/>
      <c r="N14" s="50">
        <f>IF(ISNUMBER($F14),($F14-IF(ISNUMBER($AM14),$AM14,0))*(1-IF(ISNUMBER($J14),$J14,0)),"")</f>
        <v/>
      </c>
      <c r="O14" s="34" t="inlineStr">
        <is>
          <t>Original</t>
        </is>
      </c>
      <c r="P14" s="48" t="n">
        <v>160</v>
      </c>
      <c r="Q14" s="48" t="n">
        <v>370</v>
      </c>
      <c r="R14" s="34" t="inlineStr">
        <is>
          <t>Not listed</t>
        </is>
      </c>
      <c r="S14" s="48" t="n">
        <v>54</v>
      </c>
      <c r="T14" s="48" t="n">
        <v>210</v>
      </c>
      <c r="U14" s="34" t="inlineStr">
        <is>
          <t>Sugar + glucose</t>
        </is>
      </c>
      <c r="V14" s="34" t="inlineStr">
        <is>
          <t>Big energy blend, taurine, ginseng</t>
        </is>
      </c>
      <c r="W14" s="51" t="n"/>
      <c r="X14" s="51" t="n"/>
      <c r="Y14" s="51" t="n"/>
      <c r="Z14" s="51" t="n"/>
      <c r="AA14" s="34" t="inlineStr">
        <is>
          <t>Very High</t>
        </is>
      </c>
      <c r="AB14" s="34" t="inlineStr">
        <is>
          <t>#2 energy brand; large can = value perception</t>
        </is>
      </c>
      <c r="AC14" s="34" t="inlineStr">
        <is>
          <t>A bigger, harder hitting energy can</t>
        </is>
      </c>
      <c r="AD14" s="34" t="inlineStr">
        <is>
          <t>Pack economics and high dose, more caffeine and volume per dollar.</t>
        </is>
      </c>
      <c r="AE14" s="51" t="n"/>
      <c r="AF14" s="53">
        <f>IF(AND(ISNUMBER($P14),ISNUMBER($AL14),$AL14&lt;&gt;0),ROUND($P14/$AL14*100,1),"")</f>
        <v/>
      </c>
      <c r="AG14" s="54">
        <f>IF(AND(ISNUMBER($S14),ISNUMBER($AL14),$AL14&lt;&gt;0),ROUND($S14/$AL14*100,2),"")</f>
        <v/>
      </c>
      <c r="AH14" s="53">
        <f>IF(AND(ISNUMBER($Q14),ISNUMBER($AL14),$AL14&lt;&gt;0),ROUND($Q14/$AL14*100,1),"")</f>
        <v/>
      </c>
      <c r="AI14" s="48">
        <f>IF(ISNUMBER($S14),IF($S14&lt;=1,"Yes","No"),"n/a")</f>
        <v/>
      </c>
      <c r="AJ14" s="48">
        <f>IF(ISNUMBER($S14),ROUND(MAX(0,MIN(100,100-$S14*2.5-IF(ISNUMBER($T14),$T14,0)*0.12+IF($S14&lt;=1,12,0))),0),"")</f>
        <v/>
      </c>
      <c r="AK14" s="48">
        <f>IF(ISNUMBER($Q14),IF($Q14&gt;=100,20,IF($Q14&gt;=30,10,0)),0)+IF(ISNUMBER($R14),IF($R14&gt;=100,20,0),0)+IF(ISNUMBER($P14),IF($P14&gt;=150,20,IF($P14&gt;=50,12,5)),0)+IF(ISNUMBER($S14),IF($S14&lt;=1,15,0),0)</f>
        <v/>
      </c>
      <c r="AL14" s="48" t="n">
        <v>473</v>
      </c>
      <c r="AM14" s="49" t="n"/>
      <c r="AN14" s="48">
        <f>IF(AND(ISNUMBER($P14),ISNUMBER($AL14),$AL14&lt;&gt;0),IF(OR($P14&gt;180,$P14/$AL14*1000&gt;400),"Over ceiling, confirm SKU","Within"),"n/a")</f>
        <v/>
      </c>
      <c r="AO14" s="51" t="n"/>
      <c r="AP14" s="51" t="n"/>
      <c r="AQ14" s="51" t="n"/>
      <c r="AR14" s="34" t="inlineStr">
        <is>
          <t>No enrichment entry, to confirm</t>
        </is>
      </c>
      <c r="AS14" s="34" t="inlineStr">
        <is>
          <t>BLANK -&gt; requires live Amazon.ca capture</t>
        </is>
      </c>
      <c r="AT14" s="34" t="inlineStr">
        <is>
          <t>Unverified commercial data</t>
        </is>
      </c>
    </row>
    <row r="15" ht="28" customHeight="1">
      <c r="A15" s="34" t="inlineStr">
        <is>
          <t>Monster</t>
        </is>
      </c>
      <c r="B15" s="34" t="inlineStr">
        <is>
          <t>Monster Energy Original (Green) | Original | 18 pack 473mL</t>
        </is>
      </c>
      <c r="C15" s="34" t="inlineStr">
        <is>
          <t>4) Caffeine &amp; energy beverage</t>
        </is>
      </c>
      <c r="D15" s="34" t="inlineStr">
        <is>
          <t>473 mL can</t>
        </is>
      </c>
      <c r="E15" s="48" t="n">
        <v>18</v>
      </c>
      <c r="F15" s="49" t="n"/>
      <c r="G15" s="50">
        <f>IF(AND(ISNUMBER($F15),ISNUMBER($E15),$E15&lt;&gt;0),$F15/$E15,"")</f>
        <v/>
      </c>
      <c r="H15" s="50">
        <f>IF(AND(ISNUMBER($F15),ISNUMBER($AL15),ISNUMBER($E15),($AL15*$E15)&lt;&gt;0),$F15/($AL15*$E15)*100,"")</f>
        <v/>
      </c>
      <c r="I15" s="51" t="n"/>
      <c r="J15" s="52" t="n"/>
      <c r="K15" s="50">
        <f>IF(AND(ISNUMBER($F15),ISNUMBER($J15)),$F15*(1-$J15),"")</f>
        <v/>
      </c>
      <c r="L15" s="51" t="n"/>
      <c r="M15" s="51" t="n"/>
      <c r="N15" s="50">
        <f>IF(ISNUMBER($F15),($F15-IF(ISNUMBER($AM15),$AM15,0))*(1-IF(ISNUMBER($J15),$J15,0)),"")</f>
        <v/>
      </c>
      <c r="O15" s="34" t="inlineStr">
        <is>
          <t>Original</t>
        </is>
      </c>
      <c r="P15" s="48" t="n">
        <v>160</v>
      </c>
      <c r="Q15" s="48" t="n">
        <v>370</v>
      </c>
      <c r="R15" s="34" t="inlineStr">
        <is>
          <t>Not listed</t>
        </is>
      </c>
      <c r="S15" s="48" t="n">
        <v>54</v>
      </c>
      <c r="T15" s="48" t="n">
        <v>210</v>
      </c>
      <c r="U15" s="34" t="inlineStr">
        <is>
          <t>Sugar + glucose</t>
        </is>
      </c>
      <c r="V15" s="34" t="inlineStr">
        <is>
          <t>Big energy blend, taurine, ginseng</t>
        </is>
      </c>
      <c r="W15" s="51" t="n"/>
      <c r="X15" s="51" t="n"/>
      <c r="Y15" s="51" t="n"/>
      <c r="Z15" s="51" t="n"/>
      <c r="AA15" s="34" t="inlineStr">
        <is>
          <t>Very High</t>
        </is>
      </c>
      <c r="AB15" s="34" t="inlineStr">
        <is>
          <t>#2 energy brand; large can = value perception</t>
        </is>
      </c>
      <c r="AC15" s="34" t="inlineStr">
        <is>
          <t>A bigger, harder hitting energy can</t>
        </is>
      </c>
      <c r="AD15" s="34" t="inlineStr">
        <is>
          <t>Pack economics and high dose, more caffeine and volume per dollar.</t>
        </is>
      </c>
      <c r="AE15" s="51" t="n"/>
      <c r="AF15" s="53">
        <f>IF(AND(ISNUMBER($P15),ISNUMBER($AL15),$AL15&lt;&gt;0),ROUND($P15/$AL15*100,1),"")</f>
        <v/>
      </c>
      <c r="AG15" s="54">
        <f>IF(AND(ISNUMBER($S15),ISNUMBER($AL15),$AL15&lt;&gt;0),ROUND($S15/$AL15*100,2),"")</f>
        <v/>
      </c>
      <c r="AH15" s="53">
        <f>IF(AND(ISNUMBER($Q15),ISNUMBER($AL15),$AL15&lt;&gt;0),ROUND($Q15/$AL15*100,1),"")</f>
        <v/>
      </c>
      <c r="AI15" s="48">
        <f>IF(ISNUMBER($S15),IF($S15&lt;=1,"Yes","No"),"n/a")</f>
        <v/>
      </c>
      <c r="AJ15" s="48">
        <f>IF(ISNUMBER($S15),ROUND(MAX(0,MIN(100,100-$S15*2.5-IF(ISNUMBER($T15),$T15,0)*0.12+IF($S15&lt;=1,12,0))),0),"")</f>
        <v/>
      </c>
      <c r="AK15" s="48">
        <f>IF(ISNUMBER($Q15),IF($Q15&gt;=100,20,IF($Q15&gt;=30,10,0)),0)+IF(ISNUMBER($R15),IF($R15&gt;=100,20,0),0)+IF(ISNUMBER($P15),IF($P15&gt;=150,20,IF($P15&gt;=50,12,5)),0)+IF(ISNUMBER($S15),IF($S15&lt;=1,15,0),0)</f>
        <v/>
      </c>
      <c r="AL15" s="48" t="n">
        <v>473</v>
      </c>
      <c r="AM15" s="49" t="n"/>
      <c r="AN15" s="48">
        <f>IF(AND(ISNUMBER($P15),ISNUMBER($AL15),$AL15&lt;&gt;0),IF(OR($P15&gt;180,$P15/$AL15*1000&gt;400),"Over ceiling, confirm SKU","Within"),"n/a")</f>
        <v/>
      </c>
      <c r="AO15" s="51" t="n"/>
      <c r="AP15" s="51" t="n"/>
      <c r="AQ15" s="51" t="n"/>
      <c r="AR15" s="34" t="inlineStr">
        <is>
          <t>No enrichment entry, to confirm</t>
        </is>
      </c>
      <c r="AS15" s="34" t="inlineStr">
        <is>
          <t>BLANK -&gt; requires live Amazon.ca capture</t>
        </is>
      </c>
      <c r="AT15" s="34" t="inlineStr">
        <is>
          <t>Unverified commercial data</t>
        </is>
      </c>
    </row>
    <row r="16" ht="28" customHeight="1">
      <c r="A16" s="34" t="inlineStr">
        <is>
          <t>Monster</t>
        </is>
      </c>
      <c r="B16" s="34" t="inlineStr">
        <is>
          <t>Monster Energy Original (Green) | Original | 24 pack 473mL</t>
        </is>
      </c>
      <c r="C16" s="34" t="inlineStr">
        <is>
          <t>4) Caffeine &amp; energy beverage</t>
        </is>
      </c>
      <c r="D16" s="34" t="inlineStr">
        <is>
          <t>473 mL can</t>
        </is>
      </c>
      <c r="E16" s="48" t="n">
        <v>24</v>
      </c>
      <c r="F16" s="49" t="n"/>
      <c r="G16" s="50">
        <f>IF(AND(ISNUMBER($F16),ISNUMBER($E16),$E16&lt;&gt;0),$F16/$E16,"")</f>
        <v/>
      </c>
      <c r="H16" s="50">
        <f>IF(AND(ISNUMBER($F16),ISNUMBER($AL16),ISNUMBER($E16),($AL16*$E16)&lt;&gt;0),$F16/($AL16*$E16)*100,"")</f>
        <v/>
      </c>
      <c r="I16" s="51" t="n"/>
      <c r="J16" s="52" t="n"/>
      <c r="K16" s="50">
        <f>IF(AND(ISNUMBER($F16),ISNUMBER($J16)),$F16*(1-$J16),"")</f>
        <v/>
      </c>
      <c r="L16" s="51" t="n"/>
      <c r="M16" s="51" t="n"/>
      <c r="N16" s="50">
        <f>IF(ISNUMBER($F16),($F16-IF(ISNUMBER($AM16),$AM16,0))*(1-IF(ISNUMBER($J16),$J16,0)),"")</f>
        <v/>
      </c>
      <c r="O16" s="34" t="inlineStr">
        <is>
          <t>Original</t>
        </is>
      </c>
      <c r="P16" s="48" t="n">
        <v>160</v>
      </c>
      <c r="Q16" s="48" t="n">
        <v>370</v>
      </c>
      <c r="R16" s="34" t="inlineStr">
        <is>
          <t>Not listed</t>
        </is>
      </c>
      <c r="S16" s="48" t="n">
        <v>54</v>
      </c>
      <c r="T16" s="48" t="n">
        <v>210</v>
      </c>
      <c r="U16" s="34" t="inlineStr">
        <is>
          <t>Sugar + glucose</t>
        </is>
      </c>
      <c r="V16" s="34" t="inlineStr">
        <is>
          <t>Big energy blend, taurine, ginseng</t>
        </is>
      </c>
      <c r="W16" s="51" t="n"/>
      <c r="X16" s="51" t="n"/>
      <c r="Y16" s="51" t="n"/>
      <c r="Z16" s="51" t="n"/>
      <c r="AA16" s="34" t="inlineStr">
        <is>
          <t>Very High</t>
        </is>
      </c>
      <c r="AB16" s="34" t="inlineStr">
        <is>
          <t>#2 energy brand; large can = value perception</t>
        </is>
      </c>
      <c r="AC16" s="34" t="inlineStr">
        <is>
          <t>A bigger, harder hitting energy can</t>
        </is>
      </c>
      <c r="AD16" s="34" t="inlineStr">
        <is>
          <t>Pack economics and high dose, more caffeine and volume per dollar.</t>
        </is>
      </c>
      <c r="AE16" s="51" t="n"/>
      <c r="AF16" s="53">
        <f>IF(AND(ISNUMBER($P16),ISNUMBER($AL16),$AL16&lt;&gt;0),ROUND($P16/$AL16*100,1),"")</f>
        <v/>
      </c>
      <c r="AG16" s="54">
        <f>IF(AND(ISNUMBER($S16),ISNUMBER($AL16),$AL16&lt;&gt;0),ROUND($S16/$AL16*100,2),"")</f>
        <v/>
      </c>
      <c r="AH16" s="53">
        <f>IF(AND(ISNUMBER($Q16),ISNUMBER($AL16),$AL16&lt;&gt;0),ROUND($Q16/$AL16*100,1),"")</f>
        <v/>
      </c>
      <c r="AI16" s="48">
        <f>IF(ISNUMBER($S16),IF($S16&lt;=1,"Yes","No"),"n/a")</f>
        <v/>
      </c>
      <c r="AJ16" s="48">
        <f>IF(ISNUMBER($S16),ROUND(MAX(0,MIN(100,100-$S16*2.5-IF(ISNUMBER($T16),$T16,0)*0.12+IF($S16&lt;=1,12,0))),0),"")</f>
        <v/>
      </c>
      <c r="AK16" s="48">
        <f>IF(ISNUMBER($Q16),IF($Q16&gt;=100,20,IF($Q16&gt;=30,10,0)),0)+IF(ISNUMBER($R16),IF($R16&gt;=100,20,0),0)+IF(ISNUMBER($P16),IF($P16&gt;=150,20,IF($P16&gt;=50,12,5)),0)+IF(ISNUMBER($S16),IF($S16&lt;=1,15,0),0)</f>
        <v/>
      </c>
      <c r="AL16" s="48" t="n">
        <v>473</v>
      </c>
      <c r="AM16" s="49" t="n"/>
      <c r="AN16" s="48">
        <f>IF(AND(ISNUMBER($P16),ISNUMBER($AL16),$AL16&lt;&gt;0),IF(OR($P16&gt;180,$P16/$AL16*1000&gt;400),"Over ceiling, confirm SKU","Within"),"n/a")</f>
        <v/>
      </c>
      <c r="AO16" s="51" t="n"/>
      <c r="AP16" s="51" t="n"/>
      <c r="AQ16" s="51" t="n"/>
      <c r="AR16" s="34" t="inlineStr">
        <is>
          <t>No enrichment entry, to confirm</t>
        </is>
      </c>
      <c r="AS16" s="34" t="inlineStr">
        <is>
          <t>BLANK -&gt; requires live Amazon.ca capture</t>
        </is>
      </c>
      <c r="AT16" s="34" t="inlineStr">
        <is>
          <t>Unverified commercial data</t>
        </is>
      </c>
    </row>
    <row r="17" ht="28" customHeight="1">
      <c r="A17" s="34" t="inlineStr">
        <is>
          <t>Monster</t>
        </is>
      </c>
      <c r="B17" s="34" t="inlineStr">
        <is>
          <t>Monster Energy Ultra Zero (White) | Zero Ultra | single 473mL</t>
        </is>
      </c>
      <c r="C17" s="34" t="inlineStr">
        <is>
          <t>4) Caffeine &amp; energy beverage</t>
        </is>
      </c>
      <c r="D17" s="34" t="inlineStr">
        <is>
          <t>473 mL can</t>
        </is>
      </c>
      <c r="E17" s="48" t="n">
        <v>1</v>
      </c>
      <c r="F17" s="49" t="n"/>
      <c r="G17" s="50">
        <f>IF(AND(ISNUMBER($F17),ISNUMBER($E17),$E17&lt;&gt;0),$F17/$E17,"")</f>
        <v/>
      </c>
      <c r="H17" s="50">
        <f>IF(AND(ISNUMBER($F17),ISNUMBER($AL17),ISNUMBER($E17),($AL17*$E17)&lt;&gt;0),$F17/($AL17*$E17)*100,"")</f>
        <v/>
      </c>
      <c r="I17" s="51" t="n"/>
      <c r="J17" s="52" t="n"/>
      <c r="K17" s="50">
        <f>IF(AND(ISNUMBER($F17),ISNUMBER($J17)),$F17*(1-$J17),"")</f>
        <v/>
      </c>
      <c r="L17" s="51" t="n"/>
      <c r="M17" s="51" t="n"/>
      <c r="N17" s="50">
        <f>IF(ISNUMBER($F17),($F17-IF(ISNUMBER($AM17),$AM17,0))*(1-IF(ISNUMBER($J17),$J17,0)),"")</f>
        <v/>
      </c>
      <c r="O17" s="34" t="inlineStr">
        <is>
          <t>Zero Ultra</t>
        </is>
      </c>
      <c r="P17" s="48" t="n">
        <v>150</v>
      </c>
      <c r="Q17" s="48" t="n">
        <v>370</v>
      </c>
      <c r="R17" s="34" t="inlineStr">
        <is>
          <t>Not listed</t>
        </is>
      </c>
      <c r="S17" s="48" t="n">
        <v>0</v>
      </c>
      <c r="T17" s="48" t="n">
        <v>10</v>
      </c>
      <c r="U17" s="34" t="inlineStr">
        <is>
          <t>Erythritol + sucralose</t>
        </is>
      </c>
      <c r="V17" s="34" t="inlineStr">
        <is>
          <t>Zero sugar, light taste, full energy</t>
        </is>
      </c>
      <c r="W17" s="51" t="n"/>
      <c r="X17" s="51" t="n"/>
      <c r="Y17" s="51" t="n"/>
      <c r="Z17" s="51" t="n"/>
      <c r="AA17" s="34" t="inlineStr">
        <is>
          <t>Very High</t>
        </is>
      </c>
      <c r="AB17" s="34" t="inlineStr">
        <is>
          <t>Best selling zero sugar energy line</t>
        </is>
      </c>
      <c r="AC17" s="34" t="inlineStr">
        <is>
          <t>Full Monster energy, zero sugar, lighter taste</t>
        </is>
      </c>
      <c r="AD17" s="34" t="inlineStr">
        <is>
          <t>No sugar plus a lighter flavour than the green can.</t>
        </is>
      </c>
      <c r="AE17" s="51" t="n"/>
      <c r="AF17" s="53">
        <f>IF(AND(ISNUMBER($P17),ISNUMBER($AL17),$AL17&lt;&gt;0),ROUND($P17/$AL17*100,1),"")</f>
        <v/>
      </c>
      <c r="AG17" s="54">
        <f>IF(AND(ISNUMBER($S17),ISNUMBER($AL17),$AL17&lt;&gt;0),ROUND($S17/$AL17*100,2),"")</f>
        <v/>
      </c>
      <c r="AH17" s="53">
        <f>IF(AND(ISNUMBER($Q17),ISNUMBER($AL17),$AL17&lt;&gt;0),ROUND($Q17/$AL17*100,1),"")</f>
        <v/>
      </c>
      <c r="AI17" s="48">
        <f>IF(ISNUMBER($S17),IF($S17&lt;=1,"Yes","No"),"n/a")</f>
        <v/>
      </c>
      <c r="AJ17" s="48">
        <f>IF(ISNUMBER($S17),ROUND(MAX(0,MIN(100,100-$S17*2.5-IF(ISNUMBER($T17),$T17,0)*0.12+IF($S17&lt;=1,12,0))),0),"")</f>
        <v/>
      </c>
      <c r="AK17" s="48">
        <f>IF(ISNUMBER($Q17),IF($Q17&gt;=100,20,IF($Q17&gt;=30,10,0)),0)+IF(ISNUMBER($R17),IF($R17&gt;=100,20,0),0)+IF(ISNUMBER($P17),IF($P17&gt;=150,20,IF($P17&gt;=50,12,5)),0)+IF(ISNUMBER($S17),IF($S17&lt;=1,15,0),0)</f>
        <v/>
      </c>
      <c r="AL17" s="48" t="n">
        <v>473</v>
      </c>
      <c r="AM17" s="49" t="n"/>
      <c r="AN17" s="48">
        <f>IF(AND(ISNUMBER($P17),ISNUMBER($AL17),$AL17&lt;&gt;0),IF(OR($P17&gt;180,$P17/$AL17*1000&gt;400),"Over ceiling, confirm SKU","Within"),"n/a")</f>
        <v/>
      </c>
      <c r="AO17" s="51" t="n"/>
      <c r="AP17" s="51" t="n"/>
      <c r="AQ17" s="51" t="n"/>
      <c r="AR17" s="34" t="inlineStr">
        <is>
          <t>No enrichment entry, to confirm</t>
        </is>
      </c>
      <c r="AS17" s="34" t="inlineStr">
        <is>
          <t>BLANK -&gt; requires live Amazon.ca capture</t>
        </is>
      </c>
      <c r="AT17" s="34" t="inlineStr">
        <is>
          <t>Unverified commercial data</t>
        </is>
      </c>
    </row>
    <row r="18" ht="28" customHeight="1">
      <c r="A18" s="34" t="inlineStr">
        <is>
          <t>Monster</t>
        </is>
      </c>
      <c r="B18" s="34" t="inlineStr">
        <is>
          <t>Monster Energy Ultra Zero (White) | Zero Ultra | 8 pack 473mL</t>
        </is>
      </c>
      <c r="C18" s="34" t="inlineStr">
        <is>
          <t>4) Caffeine &amp; energy beverage</t>
        </is>
      </c>
      <c r="D18" s="34" t="inlineStr">
        <is>
          <t>473 mL can</t>
        </is>
      </c>
      <c r="E18" s="48" t="n">
        <v>8</v>
      </c>
      <c r="F18" s="49" t="n"/>
      <c r="G18" s="50">
        <f>IF(AND(ISNUMBER($F18),ISNUMBER($E18),$E18&lt;&gt;0),$F18/$E18,"")</f>
        <v/>
      </c>
      <c r="H18" s="50">
        <f>IF(AND(ISNUMBER($F18),ISNUMBER($AL18),ISNUMBER($E18),($AL18*$E18)&lt;&gt;0),$F18/($AL18*$E18)*100,"")</f>
        <v/>
      </c>
      <c r="I18" s="51" t="n"/>
      <c r="J18" s="52" t="n"/>
      <c r="K18" s="50">
        <f>IF(AND(ISNUMBER($F18),ISNUMBER($J18)),$F18*(1-$J18),"")</f>
        <v/>
      </c>
      <c r="L18" s="51" t="n"/>
      <c r="M18" s="51" t="n"/>
      <c r="N18" s="50">
        <f>IF(ISNUMBER($F18),($F18-IF(ISNUMBER($AM18),$AM18,0))*(1-IF(ISNUMBER($J18),$J18,0)),"")</f>
        <v/>
      </c>
      <c r="O18" s="34" t="inlineStr">
        <is>
          <t>Zero Ultra</t>
        </is>
      </c>
      <c r="P18" s="48" t="n">
        <v>150</v>
      </c>
      <c r="Q18" s="48" t="n">
        <v>370</v>
      </c>
      <c r="R18" s="34" t="inlineStr">
        <is>
          <t>Not listed</t>
        </is>
      </c>
      <c r="S18" s="48" t="n">
        <v>0</v>
      </c>
      <c r="T18" s="48" t="n">
        <v>10</v>
      </c>
      <c r="U18" s="34" t="inlineStr">
        <is>
          <t>Erythritol + sucralose</t>
        </is>
      </c>
      <c r="V18" s="34" t="inlineStr">
        <is>
          <t>Zero sugar, light taste, full energy</t>
        </is>
      </c>
      <c r="W18" s="51" t="n"/>
      <c r="X18" s="51" t="n"/>
      <c r="Y18" s="51" t="n"/>
      <c r="Z18" s="51" t="n"/>
      <c r="AA18" s="34" t="inlineStr">
        <is>
          <t>Very High</t>
        </is>
      </c>
      <c r="AB18" s="34" t="inlineStr">
        <is>
          <t>Best selling zero sugar energy line</t>
        </is>
      </c>
      <c r="AC18" s="34" t="inlineStr">
        <is>
          <t>Full Monster energy, zero sugar, lighter taste</t>
        </is>
      </c>
      <c r="AD18" s="34" t="inlineStr">
        <is>
          <t>No sugar plus a lighter flavour than the green can.</t>
        </is>
      </c>
      <c r="AE18" s="51" t="n"/>
      <c r="AF18" s="53">
        <f>IF(AND(ISNUMBER($P18),ISNUMBER($AL18),$AL18&lt;&gt;0),ROUND($P18/$AL18*100,1),"")</f>
        <v/>
      </c>
      <c r="AG18" s="54">
        <f>IF(AND(ISNUMBER($S18),ISNUMBER($AL18),$AL18&lt;&gt;0),ROUND($S18/$AL18*100,2),"")</f>
        <v/>
      </c>
      <c r="AH18" s="53">
        <f>IF(AND(ISNUMBER($Q18),ISNUMBER($AL18),$AL18&lt;&gt;0),ROUND($Q18/$AL18*100,1),"")</f>
        <v/>
      </c>
      <c r="AI18" s="48">
        <f>IF(ISNUMBER($S18),IF($S18&lt;=1,"Yes","No"),"n/a")</f>
        <v/>
      </c>
      <c r="AJ18" s="48">
        <f>IF(ISNUMBER($S18),ROUND(MAX(0,MIN(100,100-$S18*2.5-IF(ISNUMBER($T18),$T18,0)*0.12+IF($S18&lt;=1,12,0))),0),"")</f>
        <v/>
      </c>
      <c r="AK18" s="48">
        <f>IF(ISNUMBER($Q18),IF($Q18&gt;=100,20,IF($Q18&gt;=30,10,0)),0)+IF(ISNUMBER($R18),IF($R18&gt;=100,20,0),0)+IF(ISNUMBER($P18),IF($P18&gt;=150,20,IF($P18&gt;=50,12,5)),0)+IF(ISNUMBER($S18),IF($S18&lt;=1,15,0),0)</f>
        <v/>
      </c>
      <c r="AL18" s="48" t="n">
        <v>473</v>
      </c>
      <c r="AM18" s="49" t="n"/>
      <c r="AN18" s="48">
        <f>IF(AND(ISNUMBER($P18),ISNUMBER($AL18),$AL18&lt;&gt;0),IF(OR($P18&gt;180,$P18/$AL18*1000&gt;400),"Over ceiling, confirm SKU","Within"),"n/a")</f>
        <v/>
      </c>
      <c r="AO18" s="51" t="n"/>
      <c r="AP18" s="51" t="n"/>
      <c r="AQ18" s="51" t="n"/>
      <c r="AR18" s="34" t="inlineStr">
        <is>
          <t>No enrichment entry, to confirm</t>
        </is>
      </c>
      <c r="AS18" s="34" t="inlineStr">
        <is>
          <t>BLANK -&gt; requires live Amazon.ca capture</t>
        </is>
      </c>
      <c r="AT18" s="34" t="inlineStr">
        <is>
          <t>Unverified commercial data</t>
        </is>
      </c>
    </row>
    <row r="19" ht="28" customHeight="1">
      <c r="A19" s="34" t="inlineStr">
        <is>
          <t>Monster</t>
        </is>
      </c>
      <c r="B19" s="34" t="inlineStr">
        <is>
          <t>Monster Energy Ultra Zero (White) | Zero Ultra | 12 pack 473mL</t>
        </is>
      </c>
      <c r="C19" s="34" t="inlineStr">
        <is>
          <t>4) Caffeine &amp; energy beverage</t>
        </is>
      </c>
      <c r="D19" s="34" t="inlineStr">
        <is>
          <t>473 mL can</t>
        </is>
      </c>
      <c r="E19" s="48" t="n">
        <v>12</v>
      </c>
      <c r="F19" s="49" t="n"/>
      <c r="G19" s="50">
        <f>IF(AND(ISNUMBER($F19),ISNUMBER($E19),$E19&lt;&gt;0),$F19/$E19,"")</f>
        <v/>
      </c>
      <c r="H19" s="50">
        <f>IF(AND(ISNUMBER($F19),ISNUMBER($AL19),ISNUMBER($E19),($AL19*$E19)&lt;&gt;0),$F19/($AL19*$E19)*100,"")</f>
        <v/>
      </c>
      <c r="I19" s="51" t="n"/>
      <c r="J19" s="52" t="n"/>
      <c r="K19" s="50">
        <f>IF(AND(ISNUMBER($F19),ISNUMBER($J19)),$F19*(1-$J19),"")</f>
        <v/>
      </c>
      <c r="L19" s="51" t="n"/>
      <c r="M19" s="51" t="n"/>
      <c r="N19" s="50">
        <f>IF(ISNUMBER($F19),($F19-IF(ISNUMBER($AM19),$AM19,0))*(1-IF(ISNUMBER($J19),$J19,0)),"")</f>
        <v/>
      </c>
      <c r="O19" s="34" t="inlineStr">
        <is>
          <t>Zero Ultra</t>
        </is>
      </c>
      <c r="P19" s="48" t="n">
        <v>150</v>
      </c>
      <c r="Q19" s="48" t="n">
        <v>370</v>
      </c>
      <c r="R19" s="34" t="inlineStr">
        <is>
          <t>Not listed</t>
        </is>
      </c>
      <c r="S19" s="48" t="n">
        <v>0</v>
      </c>
      <c r="T19" s="48" t="n">
        <v>10</v>
      </c>
      <c r="U19" s="34" t="inlineStr">
        <is>
          <t>Erythritol + sucralose</t>
        </is>
      </c>
      <c r="V19" s="34" t="inlineStr">
        <is>
          <t>Zero sugar, light taste, full energy</t>
        </is>
      </c>
      <c r="W19" s="51" t="n"/>
      <c r="X19" s="51" t="n"/>
      <c r="Y19" s="51" t="n"/>
      <c r="Z19" s="51" t="n"/>
      <c r="AA19" s="34" t="inlineStr">
        <is>
          <t>Very High</t>
        </is>
      </c>
      <c r="AB19" s="34" t="inlineStr">
        <is>
          <t>Best selling zero sugar energy line</t>
        </is>
      </c>
      <c r="AC19" s="34" t="inlineStr">
        <is>
          <t>Full Monster energy, zero sugar, lighter taste</t>
        </is>
      </c>
      <c r="AD19" s="34" t="inlineStr">
        <is>
          <t>No sugar plus a lighter flavour than the green can.</t>
        </is>
      </c>
      <c r="AE19" s="51" t="n"/>
      <c r="AF19" s="53">
        <f>IF(AND(ISNUMBER($P19),ISNUMBER($AL19),$AL19&lt;&gt;0),ROUND($P19/$AL19*100,1),"")</f>
        <v/>
      </c>
      <c r="AG19" s="54">
        <f>IF(AND(ISNUMBER($S19),ISNUMBER($AL19),$AL19&lt;&gt;0),ROUND($S19/$AL19*100,2),"")</f>
        <v/>
      </c>
      <c r="AH19" s="53">
        <f>IF(AND(ISNUMBER($Q19),ISNUMBER($AL19),$AL19&lt;&gt;0),ROUND($Q19/$AL19*100,1),"")</f>
        <v/>
      </c>
      <c r="AI19" s="48">
        <f>IF(ISNUMBER($S19),IF($S19&lt;=1,"Yes","No"),"n/a")</f>
        <v/>
      </c>
      <c r="AJ19" s="48">
        <f>IF(ISNUMBER($S19),ROUND(MAX(0,MIN(100,100-$S19*2.5-IF(ISNUMBER($T19),$T19,0)*0.12+IF($S19&lt;=1,12,0))),0),"")</f>
        <v/>
      </c>
      <c r="AK19" s="48">
        <f>IF(ISNUMBER($Q19),IF($Q19&gt;=100,20,IF($Q19&gt;=30,10,0)),0)+IF(ISNUMBER($R19),IF($R19&gt;=100,20,0),0)+IF(ISNUMBER($P19),IF($P19&gt;=150,20,IF($P19&gt;=50,12,5)),0)+IF(ISNUMBER($S19),IF($S19&lt;=1,15,0),0)</f>
        <v/>
      </c>
      <c r="AL19" s="48" t="n">
        <v>473</v>
      </c>
      <c r="AM19" s="49" t="n"/>
      <c r="AN19" s="48">
        <f>IF(AND(ISNUMBER($P19),ISNUMBER($AL19),$AL19&lt;&gt;0),IF(OR($P19&gt;180,$P19/$AL19*1000&gt;400),"Over ceiling, confirm SKU","Within"),"n/a")</f>
        <v/>
      </c>
      <c r="AO19" s="51" t="n"/>
      <c r="AP19" s="51" t="n"/>
      <c r="AQ19" s="51" t="n"/>
      <c r="AR19" s="34" t="inlineStr">
        <is>
          <t>No enrichment entry, to confirm</t>
        </is>
      </c>
      <c r="AS19" s="34" t="inlineStr">
        <is>
          <t>BLANK -&gt; requires live Amazon.ca capture</t>
        </is>
      </c>
      <c r="AT19" s="34" t="inlineStr">
        <is>
          <t>Unverified commercial data</t>
        </is>
      </c>
    </row>
    <row r="20" ht="28" customHeight="1">
      <c r="A20" s="34" t="inlineStr">
        <is>
          <t>Monster</t>
        </is>
      </c>
      <c r="B20" s="34" t="inlineStr">
        <is>
          <t>Monster Energy Ultra Zero (White) | Zero Ultra | 18 pack 473mL</t>
        </is>
      </c>
      <c r="C20" s="34" t="inlineStr">
        <is>
          <t>4) Caffeine &amp; energy beverage</t>
        </is>
      </c>
      <c r="D20" s="34" t="inlineStr">
        <is>
          <t>473 mL can</t>
        </is>
      </c>
      <c r="E20" s="48" t="n">
        <v>18</v>
      </c>
      <c r="F20" s="49" t="n"/>
      <c r="G20" s="50">
        <f>IF(AND(ISNUMBER($F20),ISNUMBER($E20),$E20&lt;&gt;0),$F20/$E20,"")</f>
        <v/>
      </c>
      <c r="H20" s="50">
        <f>IF(AND(ISNUMBER($F20),ISNUMBER($AL20),ISNUMBER($E20),($AL20*$E20)&lt;&gt;0),$F20/($AL20*$E20)*100,"")</f>
        <v/>
      </c>
      <c r="I20" s="51" t="n"/>
      <c r="J20" s="52" t="n"/>
      <c r="K20" s="50">
        <f>IF(AND(ISNUMBER($F20),ISNUMBER($J20)),$F20*(1-$J20),"")</f>
        <v/>
      </c>
      <c r="L20" s="51" t="n"/>
      <c r="M20" s="51" t="n"/>
      <c r="N20" s="50">
        <f>IF(ISNUMBER($F20),($F20-IF(ISNUMBER($AM20),$AM20,0))*(1-IF(ISNUMBER($J20),$J20,0)),"")</f>
        <v/>
      </c>
      <c r="O20" s="34" t="inlineStr">
        <is>
          <t>Zero Ultra</t>
        </is>
      </c>
      <c r="P20" s="48" t="n">
        <v>150</v>
      </c>
      <c r="Q20" s="48" t="n">
        <v>370</v>
      </c>
      <c r="R20" s="34" t="inlineStr">
        <is>
          <t>Not listed</t>
        </is>
      </c>
      <c r="S20" s="48" t="n">
        <v>0</v>
      </c>
      <c r="T20" s="48" t="n">
        <v>10</v>
      </c>
      <c r="U20" s="34" t="inlineStr">
        <is>
          <t>Erythritol + sucralose</t>
        </is>
      </c>
      <c r="V20" s="34" t="inlineStr">
        <is>
          <t>Zero sugar, light taste, full energy</t>
        </is>
      </c>
      <c r="W20" s="51" t="n"/>
      <c r="X20" s="51" t="n"/>
      <c r="Y20" s="51" t="n"/>
      <c r="Z20" s="51" t="n"/>
      <c r="AA20" s="34" t="inlineStr">
        <is>
          <t>Very High</t>
        </is>
      </c>
      <c r="AB20" s="34" t="inlineStr">
        <is>
          <t>Best selling zero sugar energy line</t>
        </is>
      </c>
      <c r="AC20" s="34" t="inlineStr">
        <is>
          <t>Full Monster energy, zero sugar, lighter taste</t>
        </is>
      </c>
      <c r="AD20" s="34" t="inlineStr">
        <is>
          <t>No sugar plus a lighter flavour than the green can.</t>
        </is>
      </c>
      <c r="AE20" s="51" t="n"/>
      <c r="AF20" s="53">
        <f>IF(AND(ISNUMBER($P20),ISNUMBER($AL20),$AL20&lt;&gt;0),ROUND($P20/$AL20*100,1),"")</f>
        <v/>
      </c>
      <c r="AG20" s="54">
        <f>IF(AND(ISNUMBER($S20),ISNUMBER($AL20),$AL20&lt;&gt;0),ROUND($S20/$AL20*100,2),"")</f>
        <v/>
      </c>
      <c r="AH20" s="53">
        <f>IF(AND(ISNUMBER($Q20),ISNUMBER($AL20),$AL20&lt;&gt;0),ROUND($Q20/$AL20*100,1),"")</f>
        <v/>
      </c>
      <c r="AI20" s="48">
        <f>IF(ISNUMBER($S20),IF($S20&lt;=1,"Yes","No"),"n/a")</f>
        <v/>
      </c>
      <c r="AJ20" s="48">
        <f>IF(ISNUMBER($S20),ROUND(MAX(0,MIN(100,100-$S20*2.5-IF(ISNUMBER($T20),$T20,0)*0.12+IF($S20&lt;=1,12,0))),0),"")</f>
        <v/>
      </c>
      <c r="AK20" s="48">
        <f>IF(ISNUMBER($Q20),IF($Q20&gt;=100,20,IF($Q20&gt;=30,10,0)),0)+IF(ISNUMBER($R20),IF($R20&gt;=100,20,0),0)+IF(ISNUMBER($P20),IF($P20&gt;=150,20,IF($P20&gt;=50,12,5)),0)+IF(ISNUMBER($S20),IF($S20&lt;=1,15,0),0)</f>
        <v/>
      </c>
      <c r="AL20" s="48" t="n">
        <v>473</v>
      </c>
      <c r="AM20" s="49" t="n"/>
      <c r="AN20" s="48">
        <f>IF(AND(ISNUMBER($P20),ISNUMBER($AL20),$AL20&lt;&gt;0),IF(OR($P20&gt;180,$P20/$AL20*1000&gt;400),"Over ceiling, confirm SKU","Within"),"n/a")</f>
        <v/>
      </c>
      <c r="AO20" s="51" t="n"/>
      <c r="AP20" s="51" t="n"/>
      <c r="AQ20" s="51" t="n"/>
      <c r="AR20" s="34" t="inlineStr">
        <is>
          <t>No enrichment entry, to confirm</t>
        </is>
      </c>
      <c r="AS20" s="34" t="inlineStr">
        <is>
          <t>BLANK -&gt; requires live Amazon.ca capture</t>
        </is>
      </c>
      <c r="AT20" s="34" t="inlineStr">
        <is>
          <t>Unverified commercial data</t>
        </is>
      </c>
    </row>
    <row r="21" ht="28" customHeight="1">
      <c r="A21" s="34" t="inlineStr">
        <is>
          <t>Monster</t>
        </is>
      </c>
      <c r="B21" s="34" t="inlineStr">
        <is>
          <t>Monster Energy Ultra Zero (White) | Zero Ultra | 24 pack 473mL</t>
        </is>
      </c>
      <c r="C21" s="34" t="inlineStr">
        <is>
          <t>4) Caffeine &amp; energy beverage</t>
        </is>
      </c>
      <c r="D21" s="34" t="inlineStr">
        <is>
          <t>473 mL can</t>
        </is>
      </c>
      <c r="E21" s="48" t="n">
        <v>24</v>
      </c>
      <c r="F21" s="49" t="n"/>
      <c r="G21" s="50">
        <f>IF(AND(ISNUMBER($F21),ISNUMBER($E21),$E21&lt;&gt;0),$F21/$E21,"")</f>
        <v/>
      </c>
      <c r="H21" s="50">
        <f>IF(AND(ISNUMBER($F21),ISNUMBER($AL21),ISNUMBER($E21),($AL21*$E21)&lt;&gt;0),$F21/($AL21*$E21)*100,"")</f>
        <v/>
      </c>
      <c r="I21" s="51" t="n"/>
      <c r="J21" s="52" t="n"/>
      <c r="K21" s="50">
        <f>IF(AND(ISNUMBER($F21),ISNUMBER($J21)),$F21*(1-$J21),"")</f>
        <v/>
      </c>
      <c r="L21" s="51" t="n"/>
      <c r="M21" s="51" t="n"/>
      <c r="N21" s="50">
        <f>IF(ISNUMBER($F21),($F21-IF(ISNUMBER($AM21),$AM21,0))*(1-IF(ISNUMBER($J21),$J21,0)),"")</f>
        <v/>
      </c>
      <c r="O21" s="34" t="inlineStr">
        <is>
          <t>Zero Ultra</t>
        </is>
      </c>
      <c r="P21" s="48" t="n">
        <v>150</v>
      </c>
      <c r="Q21" s="48" t="n">
        <v>370</v>
      </c>
      <c r="R21" s="34" t="inlineStr">
        <is>
          <t>Not listed</t>
        </is>
      </c>
      <c r="S21" s="48" t="n">
        <v>0</v>
      </c>
      <c r="T21" s="48" t="n">
        <v>10</v>
      </c>
      <c r="U21" s="34" t="inlineStr">
        <is>
          <t>Erythritol + sucralose</t>
        </is>
      </c>
      <c r="V21" s="34" t="inlineStr">
        <is>
          <t>Zero sugar, light taste, full energy</t>
        </is>
      </c>
      <c r="W21" s="51" t="n"/>
      <c r="X21" s="51" t="n"/>
      <c r="Y21" s="51" t="n"/>
      <c r="Z21" s="51" t="n"/>
      <c r="AA21" s="34" t="inlineStr">
        <is>
          <t>Very High</t>
        </is>
      </c>
      <c r="AB21" s="34" t="inlineStr">
        <is>
          <t>Best selling zero sugar energy line</t>
        </is>
      </c>
      <c r="AC21" s="34" t="inlineStr">
        <is>
          <t>Full Monster energy, zero sugar, lighter taste</t>
        </is>
      </c>
      <c r="AD21" s="34" t="inlineStr">
        <is>
          <t>No sugar plus a lighter flavour than the green can.</t>
        </is>
      </c>
      <c r="AE21" s="51" t="n"/>
      <c r="AF21" s="53">
        <f>IF(AND(ISNUMBER($P21),ISNUMBER($AL21),$AL21&lt;&gt;0),ROUND($P21/$AL21*100,1),"")</f>
        <v/>
      </c>
      <c r="AG21" s="54">
        <f>IF(AND(ISNUMBER($S21),ISNUMBER($AL21),$AL21&lt;&gt;0),ROUND($S21/$AL21*100,2),"")</f>
        <v/>
      </c>
      <c r="AH21" s="53">
        <f>IF(AND(ISNUMBER($Q21),ISNUMBER($AL21),$AL21&lt;&gt;0),ROUND($Q21/$AL21*100,1),"")</f>
        <v/>
      </c>
      <c r="AI21" s="48">
        <f>IF(ISNUMBER($S21),IF($S21&lt;=1,"Yes","No"),"n/a")</f>
        <v/>
      </c>
      <c r="AJ21" s="48">
        <f>IF(ISNUMBER($S21),ROUND(MAX(0,MIN(100,100-$S21*2.5-IF(ISNUMBER($T21),$T21,0)*0.12+IF($S21&lt;=1,12,0))),0),"")</f>
        <v/>
      </c>
      <c r="AK21" s="48">
        <f>IF(ISNUMBER($Q21),IF($Q21&gt;=100,20,IF($Q21&gt;=30,10,0)),0)+IF(ISNUMBER($R21),IF($R21&gt;=100,20,0),0)+IF(ISNUMBER($P21),IF($P21&gt;=150,20,IF($P21&gt;=50,12,5)),0)+IF(ISNUMBER($S21),IF($S21&lt;=1,15,0),0)</f>
        <v/>
      </c>
      <c r="AL21" s="48" t="n">
        <v>473</v>
      </c>
      <c r="AM21" s="49" t="n"/>
      <c r="AN21" s="48">
        <f>IF(AND(ISNUMBER($P21),ISNUMBER($AL21),$AL21&lt;&gt;0),IF(OR($P21&gt;180,$P21/$AL21*1000&gt;400),"Over ceiling, confirm SKU","Within"),"n/a")</f>
        <v/>
      </c>
      <c r="AO21" s="51" t="n"/>
      <c r="AP21" s="51" t="n"/>
      <c r="AQ21" s="51" t="n"/>
      <c r="AR21" s="34" t="inlineStr">
        <is>
          <t>No enrichment entry, to confirm</t>
        </is>
      </c>
      <c r="AS21" s="34" t="inlineStr">
        <is>
          <t>BLANK -&gt; requires live Amazon.ca capture</t>
        </is>
      </c>
      <c r="AT21" s="34" t="inlineStr">
        <is>
          <t>Unverified commercial data</t>
        </is>
      </c>
    </row>
    <row r="22" ht="28" customHeight="1">
      <c r="A22" s="34" t="inlineStr">
        <is>
          <t>Monster</t>
        </is>
      </c>
      <c r="B22" s="34" t="inlineStr">
        <is>
          <t>Monster Energy Ultra Zero (White) | Ultra Paradise | single 473mL</t>
        </is>
      </c>
      <c r="C22" s="34" t="inlineStr">
        <is>
          <t>4) Caffeine &amp; energy beverage</t>
        </is>
      </c>
      <c r="D22" s="34" t="inlineStr">
        <is>
          <t>473 mL can</t>
        </is>
      </c>
      <c r="E22" s="48" t="n">
        <v>1</v>
      </c>
      <c r="F22" s="49" t="n"/>
      <c r="G22" s="50">
        <f>IF(AND(ISNUMBER($F22),ISNUMBER($E22),$E22&lt;&gt;0),$F22/$E22,"")</f>
        <v/>
      </c>
      <c r="H22" s="50">
        <f>IF(AND(ISNUMBER($F22),ISNUMBER($AL22),ISNUMBER($E22),($AL22*$E22)&lt;&gt;0),$F22/($AL22*$E22)*100,"")</f>
        <v/>
      </c>
      <c r="I22" s="51" t="n"/>
      <c r="J22" s="52" t="n"/>
      <c r="K22" s="50">
        <f>IF(AND(ISNUMBER($F22),ISNUMBER($J22)),$F22*(1-$J22),"")</f>
        <v/>
      </c>
      <c r="L22" s="51" t="n"/>
      <c r="M22" s="51" t="n"/>
      <c r="N22" s="50">
        <f>IF(ISNUMBER($F22),($F22-IF(ISNUMBER($AM22),$AM22,0))*(1-IF(ISNUMBER($J22),$J22,0)),"")</f>
        <v/>
      </c>
      <c r="O22" s="34" t="inlineStr">
        <is>
          <t>Ultra Paradise</t>
        </is>
      </c>
      <c r="P22" s="48" t="n">
        <v>150</v>
      </c>
      <c r="Q22" s="48" t="n">
        <v>370</v>
      </c>
      <c r="R22" s="34" t="inlineStr">
        <is>
          <t>Not listed</t>
        </is>
      </c>
      <c r="S22" s="48" t="n">
        <v>0</v>
      </c>
      <c r="T22" s="48" t="n">
        <v>10</v>
      </c>
      <c r="U22" s="34" t="inlineStr">
        <is>
          <t>Erythritol + sucralose</t>
        </is>
      </c>
      <c r="V22" s="34" t="inlineStr">
        <is>
          <t>Zero sugar, light taste, full energy</t>
        </is>
      </c>
      <c r="W22" s="51" t="n"/>
      <c r="X22" s="51" t="n"/>
      <c r="Y22" s="51" t="n"/>
      <c r="Z22" s="51" t="n"/>
      <c r="AA22" s="34" t="inlineStr">
        <is>
          <t>Very High</t>
        </is>
      </c>
      <c r="AB22" s="34" t="inlineStr">
        <is>
          <t>Best selling zero sugar energy line</t>
        </is>
      </c>
      <c r="AC22" s="34" t="inlineStr">
        <is>
          <t>Full Monster energy, zero sugar, lighter taste</t>
        </is>
      </c>
      <c r="AD22" s="34" t="inlineStr">
        <is>
          <t>No sugar plus a lighter flavour than the green can.</t>
        </is>
      </c>
      <c r="AE22" s="51" t="n"/>
      <c r="AF22" s="53">
        <f>IF(AND(ISNUMBER($P22),ISNUMBER($AL22),$AL22&lt;&gt;0),ROUND($P22/$AL22*100,1),"")</f>
        <v/>
      </c>
      <c r="AG22" s="54">
        <f>IF(AND(ISNUMBER($S22),ISNUMBER($AL22),$AL22&lt;&gt;0),ROUND($S22/$AL22*100,2),"")</f>
        <v/>
      </c>
      <c r="AH22" s="53">
        <f>IF(AND(ISNUMBER($Q22),ISNUMBER($AL22),$AL22&lt;&gt;0),ROUND($Q22/$AL22*100,1),"")</f>
        <v/>
      </c>
      <c r="AI22" s="48">
        <f>IF(ISNUMBER($S22),IF($S22&lt;=1,"Yes","No"),"n/a")</f>
        <v/>
      </c>
      <c r="AJ22" s="48">
        <f>IF(ISNUMBER($S22),ROUND(MAX(0,MIN(100,100-$S22*2.5-IF(ISNUMBER($T22),$T22,0)*0.12+IF($S22&lt;=1,12,0))),0),"")</f>
        <v/>
      </c>
      <c r="AK22" s="48">
        <f>IF(ISNUMBER($Q22),IF($Q22&gt;=100,20,IF($Q22&gt;=30,10,0)),0)+IF(ISNUMBER($R22),IF($R22&gt;=100,20,0),0)+IF(ISNUMBER($P22),IF($P22&gt;=150,20,IF($P22&gt;=50,12,5)),0)+IF(ISNUMBER($S22),IF($S22&lt;=1,15,0),0)</f>
        <v/>
      </c>
      <c r="AL22" s="48" t="n">
        <v>473</v>
      </c>
      <c r="AM22" s="49" t="n"/>
      <c r="AN22" s="48">
        <f>IF(AND(ISNUMBER($P22),ISNUMBER($AL22),$AL22&lt;&gt;0),IF(OR($P22&gt;180,$P22/$AL22*1000&gt;400),"Over ceiling, confirm SKU","Within"),"n/a")</f>
        <v/>
      </c>
      <c r="AO22" s="51" t="n"/>
      <c r="AP22" s="51" t="n"/>
      <c r="AQ22" s="51" t="n"/>
      <c r="AR22" s="34" t="inlineStr">
        <is>
          <t>No enrichment entry, to confirm</t>
        </is>
      </c>
      <c r="AS22" s="34" t="inlineStr">
        <is>
          <t>BLANK -&gt; requires live Amazon.ca capture</t>
        </is>
      </c>
      <c r="AT22" s="34" t="inlineStr">
        <is>
          <t>Unverified commercial data</t>
        </is>
      </c>
    </row>
    <row r="23" ht="28" customHeight="1">
      <c r="A23" s="34" t="inlineStr">
        <is>
          <t>Monster</t>
        </is>
      </c>
      <c r="B23" s="34" t="inlineStr">
        <is>
          <t>Monster Energy Ultra Zero (White) | Ultra Paradise | 8 pack 473mL</t>
        </is>
      </c>
      <c r="C23" s="34" t="inlineStr">
        <is>
          <t>4) Caffeine &amp; energy beverage</t>
        </is>
      </c>
      <c r="D23" s="34" t="inlineStr">
        <is>
          <t>473 mL can</t>
        </is>
      </c>
      <c r="E23" s="48" t="n">
        <v>8</v>
      </c>
      <c r="F23" s="49" t="n"/>
      <c r="G23" s="50">
        <f>IF(AND(ISNUMBER($F23),ISNUMBER($E23),$E23&lt;&gt;0),$F23/$E23,"")</f>
        <v/>
      </c>
      <c r="H23" s="50">
        <f>IF(AND(ISNUMBER($F23),ISNUMBER($AL23),ISNUMBER($E23),($AL23*$E23)&lt;&gt;0),$F23/($AL23*$E23)*100,"")</f>
        <v/>
      </c>
      <c r="I23" s="51" t="n"/>
      <c r="J23" s="52" t="n"/>
      <c r="K23" s="50">
        <f>IF(AND(ISNUMBER($F23),ISNUMBER($J23)),$F23*(1-$J23),"")</f>
        <v/>
      </c>
      <c r="L23" s="51" t="n"/>
      <c r="M23" s="51" t="n"/>
      <c r="N23" s="50">
        <f>IF(ISNUMBER($F23),($F23-IF(ISNUMBER($AM23),$AM23,0))*(1-IF(ISNUMBER($J23),$J23,0)),"")</f>
        <v/>
      </c>
      <c r="O23" s="34" t="inlineStr">
        <is>
          <t>Ultra Paradise</t>
        </is>
      </c>
      <c r="P23" s="48" t="n">
        <v>150</v>
      </c>
      <c r="Q23" s="48" t="n">
        <v>370</v>
      </c>
      <c r="R23" s="34" t="inlineStr">
        <is>
          <t>Not listed</t>
        </is>
      </c>
      <c r="S23" s="48" t="n">
        <v>0</v>
      </c>
      <c r="T23" s="48" t="n">
        <v>10</v>
      </c>
      <c r="U23" s="34" t="inlineStr">
        <is>
          <t>Erythritol + sucralose</t>
        </is>
      </c>
      <c r="V23" s="34" t="inlineStr">
        <is>
          <t>Zero sugar, light taste, full energy</t>
        </is>
      </c>
      <c r="W23" s="51" t="n"/>
      <c r="X23" s="51" t="n"/>
      <c r="Y23" s="51" t="n"/>
      <c r="Z23" s="51" t="n"/>
      <c r="AA23" s="34" t="inlineStr">
        <is>
          <t>Very High</t>
        </is>
      </c>
      <c r="AB23" s="34" t="inlineStr">
        <is>
          <t>Best selling zero sugar energy line</t>
        </is>
      </c>
      <c r="AC23" s="34" t="inlineStr">
        <is>
          <t>Full Monster energy, zero sugar, lighter taste</t>
        </is>
      </c>
      <c r="AD23" s="34" t="inlineStr">
        <is>
          <t>No sugar plus a lighter flavour than the green can.</t>
        </is>
      </c>
      <c r="AE23" s="51" t="n"/>
      <c r="AF23" s="53">
        <f>IF(AND(ISNUMBER($P23),ISNUMBER($AL23),$AL23&lt;&gt;0),ROUND($P23/$AL23*100,1),"")</f>
        <v/>
      </c>
      <c r="AG23" s="54">
        <f>IF(AND(ISNUMBER($S23),ISNUMBER($AL23),$AL23&lt;&gt;0),ROUND($S23/$AL23*100,2),"")</f>
        <v/>
      </c>
      <c r="AH23" s="53">
        <f>IF(AND(ISNUMBER($Q23),ISNUMBER($AL23),$AL23&lt;&gt;0),ROUND($Q23/$AL23*100,1),"")</f>
        <v/>
      </c>
      <c r="AI23" s="48">
        <f>IF(ISNUMBER($S23),IF($S23&lt;=1,"Yes","No"),"n/a")</f>
        <v/>
      </c>
      <c r="AJ23" s="48">
        <f>IF(ISNUMBER($S23),ROUND(MAX(0,MIN(100,100-$S23*2.5-IF(ISNUMBER($T23),$T23,0)*0.12+IF($S23&lt;=1,12,0))),0),"")</f>
        <v/>
      </c>
      <c r="AK23" s="48">
        <f>IF(ISNUMBER($Q23),IF($Q23&gt;=100,20,IF($Q23&gt;=30,10,0)),0)+IF(ISNUMBER($R23),IF($R23&gt;=100,20,0),0)+IF(ISNUMBER($P23),IF($P23&gt;=150,20,IF($P23&gt;=50,12,5)),0)+IF(ISNUMBER($S23),IF($S23&lt;=1,15,0),0)</f>
        <v/>
      </c>
      <c r="AL23" s="48" t="n">
        <v>473</v>
      </c>
      <c r="AM23" s="49" t="n"/>
      <c r="AN23" s="48">
        <f>IF(AND(ISNUMBER($P23),ISNUMBER($AL23),$AL23&lt;&gt;0),IF(OR($P23&gt;180,$P23/$AL23*1000&gt;400),"Over ceiling, confirm SKU","Within"),"n/a")</f>
        <v/>
      </c>
      <c r="AO23" s="51" t="n"/>
      <c r="AP23" s="51" t="n"/>
      <c r="AQ23" s="51" t="n"/>
      <c r="AR23" s="34" t="inlineStr">
        <is>
          <t>No enrichment entry, to confirm</t>
        </is>
      </c>
      <c r="AS23" s="34" t="inlineStr">
        <is>
          <t>BLANK -&gt; requires live Amazon.ca capture</t>
        </is>
      </c>
      <c r="AT23" s="34" t="inlineStr">
        <is>
          <t>Unverified commercial data</t>
        </is>
      </c>
    </row>
    <row r="24" ht="28" customHeight="1">
      <c r="A24" s="34" t="inlineStr">
        <is>
          <t>Monster</t>
        </is>
      </c>
      <c r="B24" s="34" t="inlineStr">
        <is>
          <t>Monster Energy Ultra Zero (White) | Ultra Paradise | 12 pack 473mL</t>
        </is>
      </c>
      <c r="C24" s="34" t="inlineStr">
        <is>
          <t>4) Caffeine &amp; energy beverage</t>
        </is>
      </c>
      <c r="D24" s="34" t="inlineStr">
        <is>
          <t>473 mL can</t>
        </is>
      </c>
      <c r="E24" s="48" t="n">
        <v>12</v>
      </c>
      <c r="F24" s="49" t="n"/>
      <c r="G24" s="50">
        <f>IF(AND(ISNUMBER($F24),ISNUMBER($E24),$E24&lt;&gt;0),$F24/$E24,"")</f>
        <v/>
      </c>
      <c r="H24" s="50">
        <f>IF(AND(ISNUMBER($F24),ISNUMBER($AL24),ISNUMBER($E24),($AL24*$E24)&lt;&gt;0),$F24/($AL24*$E24)*100,"")</f>
        <v/>
      </c>
      <c r="I24" s="51" t="n"/>
      <c r="J24" s="52" t="n"/>
      <c r="K24" s="50">
        <f>IF(AND(ISNUMBER($F24),ISNUMBER($J24)),$F24*(1-$J24),"")</f>
        <v/>
      </c>
      <c r="L24" s="51" t="n"/>
      <c r="M24" s="51" t="n"/>
      <c r="N24" s="50">
        <f>IF(ISNUMBER($F24),($F24-IF(ISNUMBER($AM24),$AM24,0))*(1-IF(ISNUMBER($J24),$J24,0)),"")</f>
        <v/>
      </c>
      <c r="O24" s="34" t="inlineStr">
        <is>
          <t>Ultra Paradise</t>
        </is>
      </c>
      <c r="P24" s="48" t="n">
        <v>150</v>
      </c>
      <c r="Q24" s="48" t="n">
        <v>370</v>
      </c>
      <c r="R24" s="34" t="inlineStr">
        <is>
          <t>Not listed</t>
        </is>
      </c>
      <c r="S24" s="48" t="n">
        <v>0</v>
      </c>
      <c r="T24" s="48" t="n">
        <v>10</v>
      </c>
      <c r="U24" s="34" t="inlineStr">
        <is>
          <t>Erythritol + sucralose</t>
        </is>
      </c>
      <c r="V24" s="34" t="inlineStr">
        <is>
          <t>Zero sugar, light taste, full energy</t>
        </is>
      </c>
      <c r="W24" s="51" t="n"/>
      <c r="X24" s="51" t="n"/>
      <c r="Y24" s="51" t="n"/>
      <c r="Z24" s="51" t="n"/>
      <c r="AA24" s="34" t="inlineStr">
        <is>
          <t>Very High</t>
        </is>
      </c>
      <c r="AB24" s="34" t="inlineStr">
        <is>
          <t>Best selling zero sugar energy line</t>
        </is>
      </c>
      <c r="AC24" s="34" t="inlineStr">
        <is>
          <t>Full Monster energy, zero sugar, lighter taste</t>
        </is>
      </c>
      <c r="AD24" s="34" t="inlineStr">
        <is>
          <t>No sugar plus a lighter flavour than the green can.</t>
        </is>
      </c>
      <c r="AE24" s="51" t="n"/>
      <c r="AF24" s="53">
        <f>IF(AND(ISNUMBER($P24),ISNUMBER($AL24),$AL24&lt;&gt;0),ROUND($P24/$AL24*100,1),"")</f>
        <v/>
      </c>
      <c r="AG24" s="54">
        <f>IF(AND(ISNUMBER($S24),ISNUMBER($AL24),$AL24&lt;&gt;0),ROUND($S24/$AL24*100,2),"")</f>
        <v/>
      </c>
      <c r="AH24" s="53">
        <f>IF(AND(ISNUMBER($Q24),ISNUMBER($AL24),$AL24&lt;&gt;0),ROUND($Q24/$AL24*100,1),"")</f>
        <v/>
      </c>
      <c r="AI24" s="48">
        <f>IF(ISNUMBER($S24),IF($S24&lt;=1,"Yes","No"),"n/a")</f>
        <v/>
      </c>
      <c r="AJ24" s="48">
        <f>IF(ISNUMBER($S24),ROUND(MAX(0,MIN(100,100-$S24*2.5-IF(ISNUMBER($T24),$T24,0)*0.12+IF($S24&lt;=1,12,0))),0),"")</f>
        <v/>
      </c>
      <c r="AK24" s="48">
        <f>IF(ISNUMBER($Q24),IF($Q24&gt;=100,20,IF($Q24&gt;=30,10,0)),0)+IF(ISNUMBER($R24),IF($R24&gt;=100,20,0),0)+IF(ISNUMBER($P24),IF($P24&gt;=150,20,IF($P24&gt;=50,12,5)),0)+IF(ISNUMBER($S24),IF($S24&lt;=1,15,0),0)</f>
        <v/>
      </c>
      <c r="AL24" s="48" t="n">
        <v>473</v>
      </c>
      <c r="AM24" s="49" t="n"/>
      <c r="AN24" s="48">
        <f>IF(AND(ISNUMBER($P24),ISNUMBER($AL24),$AL24&lt;&gt;0),IF(OR($P24&gt;180,$P24/$AL24*1000&gt;400),"Over ceiling, confirm SKU","Within"),"n/a")</f>
        <v/>
      </c>
      <c r="AO24" s="51" t="n"/>
      <c r="AP24" s="51" t="n"/>
      <c r="AQ24" s="51" t="n"/>
      <c r="AR24" s="34" t="inlineStr">
        <is>
          <t>No enrichment entry, to confirm</t>
        </is>
      </c>
      <c r="AS24" s="34" t="inlineStr">
        <is>
          <t>BLANK -&gt; requires live Amazon.ca capture</t>
        </is>
      </c>
      <c r="AT24" s="34" t="inlineStr">
        <is>
          <t>Unverified commercial data</t>
        </is>
      </c>
    </row>
    <row r="25" ht="28" customHeight="1">
      <c r="A25" s="34" t="inlineStr">
        <is>
          <t>Monster</t>
        </is>
      </c>
      <c r="B25" s="34" t="inlineStr">
        <is>
          <t>Monster Energy Ultra Zero (White) | Ultra Paradise | 18 pack 473mL</t>
        </is>
      </c>
      <c r="C25" s="34" t="inlineStr">
        <is>
          <t>4) Caffeine &amp; energy beverage</t>
        </is>
      </c>
      <c r="D25" s="34" t="inlineStr">
        <is>
          <t>473 mL can</t>
        </is>
      </c>
      <c r="E25" s="48" t="n">
        <v>18</v>
      </c>
      <c r="F25" s="49" t="n"/>
      <c r="G25" s="50">
        <f>IF(AND(ISNUMBER($F25),ISNUMBER($E25),$E25&lt;&gt;0),$F25/$E25,"")</f>
        <v/>
      </c>
      <c r="H25" s="50">
        <f>IF(AND(ISNUMBER($F25),ISNUMBER($AL25),ISNUMBER($E25),($AL25*$E25)&lt;&gt;0),$F25/($AL25*$E25)*100,"")</f>
        <v/>
      </c>
      <c r="I25" s="51" t="n"/>
      <c r="J25" s="52" t="n"/>
      <c r="K25" s="50">
        <f>IF(AND(ISNUMBER($F25),ISNUMBER($J25)),$F25*(1-$J25),"")</f>
        <v/>
      </c>
      <c r="L25" s="51" t="n"/>
      <c r="M25" s="51" t="n"/>
      <c r="N25" s="50">
        <f>IF(ISNUMBER($F25),($F25-IF(ISNUMBER($AM25),$AM25,0))*(1-IF(ISNUMBER($J25),$J25,0)),"")</f>
        <v/>
      </c>
      <c r="O25" s="34" t="inlineStr">
        <is>
          <t>Ultra Paradise</t>
        </is>
      </c>
      <c r="P25" s="48" t="n">
        <v>150</v>
      </c>
      <c r="Q25" s="48" t="n">
        <v>370</v>
      </c>
      <c r="R25" s="34" t="inlineStr">
        <is>
          <t>Not listed</t>
        </is>
      </c>
      <c r="S25" s="48" t="n">
        <v>0</v>
      </c>
      <c r="T25" s="48" t="n">
        <v>10</v>
      </c>
      <c r="U25" s="34" t="inlineStr">
        <is>
          <t>Erythritol + sucralose</t>
        </is>
      </c>
      <c r="V25" s="34" t="inlineStr">
        <is>
          <t>Zero sugar, light taste, full energy</t>
        </is>
      </c>
      <c r="W25" s="51" t="n"/>
      <c r="X25" s="51" t="n"/>
      <c r="Y25" s="51" t="n"/>
      <c r="Z25" s="51" t="n"/>
      <c r="AA25" s="34" t="inlineStr">
        <is>
          <t>Very High</t>
        </is>
      </c>
      <c r="AB25" s="34" t="inlineStr">
        <is>
          <t>Best selling zero sugar energy line</t>
        </is>
      </c>
      <c r="AC25" s="34" t="inlineStr">
        <is>
          <t>Full Monster energy, zero sugar, lighter taste</t>
        </is>
      </c>
      <c r="AD25" s="34" t="inlineStr">
        <is>
          <t>No sugar plus a lighter flavour than the green can.</t>
        </is>
      </c>
      <c r="AE25" s="51" t="n"/>
      <c r="AF25" s="53">
        <f>IF(AND(ISNUMBER($P25),ISNUMBER($AL25),$AL25&lt;&gt;0),ROUND($P25/$AL25*100,1),"")</f>
        <v/>
      </c>
      <c r="AG25" s="54">
        <f>IF(AND(ISNUMBER($S25),ISNUMBER($AL25),$AL25&lt;&gt;0),ROUND($S25/$AL25*100,2),"")</f>
        <v/>
      </c>
      <c r="AH25" s="53">
        <f>IF(AND(ISNUMBER($Q25),ISNUMBER($AL25),$AL25&lt;&gt;0),ROUND($Q25/$AL25*100,1),"")</f>
        <v/>
      </c>
      <c r="AI25" s="48">
        <f>IF(ISNUMBER($S25),IF($S25&lt;=1,"Yes","No"),"n/a")</f>
        <v/>
      </c>
      <c r="AJ25" s="48">
        <f>IF(ISNUMBER($S25),ROUND(MAX(0,MIN(100,100-$S25*2.5-IF(ISNUMBER($T25),$T25,0)*0.12+IF($S25&lt;=1,12,0))),0),"")</f>
        <v/>
      </c>
      <c r="AK25" s="48">
        <f>IF(ISNUMBER($Q25),IF($Q25&gt;=100,20,IF($Q25&gt;=30,10,0)),0)+IF(ISNUMBER($R25),IF($R25&gt;=100,20,0),0)+IF(ISNUMBER($P25),IF($P25&gt;=150,20,IF($P25&gt;=50,12,5)),0)+IF(ISNUMBER($S25),IF($S25&lt;=1,15,0),0)</f>
        <v/>
      </c>
      <c r="AL25" s="48" t="n">
        <v>473</v>
      </c>
      <c r="AM25" s="49" t="n"/>
      <c r="AN25" s="48">
        <f>IF(AND(ISNUMBER($P25),ISNUMBER($AL25),$AL25&lt;&gt;0),IF(OR($P25&gt;180,$P25/$AL25*1000&gt;400),"Over ceiling, confirm SKU","Within"),"n/a")</f>
        <v/>
      </c>
      <c r="AO25" s="51" t="n"/>
      <c r="AP25" s="51" t="n"/>
      <c r="AQ25" s="51" t="n"/>
      <c r="AR25" s="34" t="inlineStr">
        <is>
          <t>No enrichment entry, to confirm</t>
        </is>
      </c>
      <c r="AS25" s="34" t="inlineStr">
        <is>
          <t>BLANK -&gt; requires live Amazon.ca capture</t>
        </is>
      </c>
      <c r="AT25" s="34" t="inlineStr">
        <is>
          <t>Unverified commercial data</t>
        </is>
      </c>
    </row>
    <row r="26" ht="28" customHeight="1">
      <c r="A26" s="34" t="inlineStr">
        <is>
          <t>Monster</t>
        </is>
      </c>
      <c r="B26" s="34" t="inlineStr">
        <is>
          <t>Monster Energy Ultra Zero (White) | Ultra Paradise | 24 pack 473mL</t>
        </is>
      </c>
      <c r="C26" s="34" t="inlineStr">
        <is>
          <t>4) Caffeine &amp; energy beverage</t>
        </is>
      </c>
      <c r="D26" s="34" t="inlineStr">
        <is>
          <t>473 mL can</t>
        </is>
      </c>
      <c r="E26" s="48" t="n">
        <v>24</v>
      </c>
      <c r="F26" s="49" t="n"/>
      <c r="G26" s="50">
        <f>IF(AND(ISNUMBER($F26),ISNUMBER($E26),$E26&lt;&gt;0),$F26/$E26,"")</f>
        <v/>
      </c>
      <c r="H26" s="50">
        <f>IF(AND(ISNUMBER($F26),ISNUMBER($AL26),ISNUMBER($E26),($AL26*$E26)&lt;&gt;0),$F26/($AL26*$E26)*100,"")</f>
        <v/>
      </c>
      <c r="I26" s="51" t="n"/>
      <c r="J26" s="52" t="n"/>
      <c r="K26" s="50">
        <f>IF(AND(ISNUMBER($F26),ISNUMBER($J26)),$F26*(1-$J26),"")</f>
        <v/>
      </c>
      <c r="L26" s="51" t="n"/>
      <c r="M26" s="51" t="n"/>
      <c r="N26" s="50">
        <f>IF(ISNUMBER($F26),($F26-IF(ISNUMBER($AM26),$AM26,0))*(1-IF(ISNUMBER($J26),$J26,0)),"")</f>
        <v/>
      </c>
      <c r="O26" s="34" t="inlineStr">
        <is>
          <t>Ultra Paradise</t>
        </is>
      </c>
      <c r="P26" s="48" t="n">
        <v>150</v>
      </c>
      <c r="Q26" s="48" t="n">
        <v>370</v>
      </c>
      <c r="R26" s="34" t="inlineStr">
        <is>
          <t>Not listed</t>
        </is>
      </c>
      <c r="S26" s="48" t="n">
        <v>0</v>
      </c>
      <c r="T26" s="48" t="n">
        <v>10</v>
      </c>
      <c r="U26" s="34" t="inlineStr">
        <is>
          <t>Erythritol + sucralose</t>
        </is>
      </c>
      <c r="V26" s="34" t="inlineStr">
        <is>
          <t>Zero sugar, light taste, full energy</t>
        </is>
      </c>
      <c r="W26" s="51" t="n"/>
      <c r="X26" s="51" t="n"/>
      <c r="Y26" s="51" t="n"/>
      <c r="Z26" s="51" t="n"/>
      <c r="AA26" s="34" t="inlineStr">
        <is>
          <t>Very High</t>
        </is>
      </c>
      <c r="AB26" s="34" t="inlineStr">
        <is>
          <t>Best selling zero sugar energy line</t>
        </is>
      </c>
      <c r="AC26" s="34" t="inlineStr">
        <is>
          <t>Full Monster energy, zero sugar, lighter taste</t>
        </is>
      </c>
      <c r="AD26" s="34" t="inlineStr">
        <is>
          <t>No sugar plus a lighter flavour than the green can.</t>
        </is>
      </c>
      <c r="AE26" s="51" t="n"/>
      <c r="AF26" s="53">
        <f>IF(AND(ISNUMBER($P26),ISNUMBER($AL26),$AL26&lt;&gt;0),ROUND($P26/$AL26*100,1),"")</f>
        <v/>
      </c>
      <c r="AG26" s="54">
        <f>IF(AND(ISNUMBER($S26),ISNUMBER($AL26),$AL26&lt;&gt;0),ROUND($S26/$AL26*100,2),"")</f>
        <v/>
      </c>
      <c r="AH26" s="53">
        <f>IF(AND(ISNUMBER($Q26),ISNUMBER($AL26),$AL26&lt;&gt;0),ROUND($Q26/$AL26*100,1),"")</f>
        <v/>
      </c>
      <c r="AI26" s="48">
        <f>IF(ISNUMBER($S26),IF($S26&lt;=1,"Yes","No"),"n/a")</f>
        <v/>
      </c>
      <c r="AJ26" s="48">
        <f>IF(ISNUMBER($S26),ROUND(MAX(0,MIN(100,100-$S26*2.5-IF(ISNUMBER($T26),$T26,0)*0.12+IF($S26&lt;=1,12,0))),0),"")</f>
        <v/>
      </c>
      <c r="AK26" s="48">
        <f>IF(ISNUMBER($Q26),IF($Q26&gt;=100,20,IF($Q26&gt;=30,10,0)),0)+IF(ISNUMBER($R26),IF($R26&gt;=100,20,0),0)+IF(ISNUMBER($P26),IF($P26&gt;=150,20,IF($P26&gt;=50,12,5)),0)+IF(ISNUMBER($S26),IF($S26&lt;=1,15,0),0)</f>
        <v/>
      </c>
      <c r="AL26" s="48" t="n">
        <v>473</v>
      </c>
      <c r="AM26" s="49" t="n"/>
      <c r="AN26" s="48">
        <f>IF(AND(ISNUMBER($P26),ISNUMBER($AL26),$AL26&lt;&gt;0),IF(OR($P26&gt;180,$P26/$AL26*1000&gt;400),"Over ceiling, confirm SKU","Within"),"n/a")</f>
        <v/>
      </c>
      <c r="AO26" s="51" t="n"/>
      <c r="AP26" s="51" t="n"/>
      <c r="AQ26" s="51" t="n"/>
      <c r="AR26" s="34" t="inlineStr">
        <is>
          <t>No enrichment entry, to confirm</t>
        </is>
      </c>
      <c r="AS26" s="34" t="inlineStr">
        <is>
          <t>BLANK -&gt; requires live Amazon.ca capture</t>
        </is>
      </c>
      <c r="AT26" s="34" t="inlineStr">
        <is>
          <t>Unverified commercial data</t>
        </is>
      </c>
    </row>
    <row r="27" ht="28" customHeight="1">
      <c r="A27" s="34" t="inlineStr">
        <is>
          <t>Monster</t>
        </is>
      </c>
      <c r="B27" s="34" t="inlineStr">
        <is>
          <t>Monster Energy Ultra Zero (White) | Ultra Sunrise | single 473mL</t>
        </is>
      </c>
      <c r="C27" s="34" t="inlineStr">
        <is>
          <t>4) Caffeine &amp; energy beverage</t>
        </is>
      </c>
      <c r="D27" s="34" t="inlineStr">
        <is>
          <t>473 mL can</t>
        </is>
      </c>
      <c r="E27" s="48" t="n">
        <v>1</v>
      </c>
      <c r="F27" s="49" t="n"/>
      <c r="G27" s="50">
        <f>IF(AND(ISNUMBER($F27),ISNUMBER($E27),$E27&lt;&gt;0),$F27/$E27,"")</f>
        <v/>
      </c>
      <c r="H27" s="50">
        <f>IF(AND(ISNUMBER($F27),ISNUMBER($AL27),ISNUMBER($E27),($AL27*$E27)&lt;&gt;0),$F27/($AL27*$E27)*100,"")</f>
        <v/>
      </c>
      <c r="I27" s="51" t="n"/>
      <c r="J27" s="52" t="n"/>
      <c r="K27" s="50">
        <f>IF(AND(ISNUMBER($F27),ISNUMBER($J27)),$F27*(1-$J27),"")</f>
        <v/>
      </c>
      <c r="L27" s="51" t="n"/>
      <c r="M27" s="51" t="n"/>
      <c r="N27" s="50">
        <f>IF(ISNUMBER($F27),($F27-IF(ISNUMBER($AM27),$AM27,0))*(1-IF(ISNUMBER($J27),$J27,0)),"")</f>
        <v/>
      </c>
      <c r="O27" s="34" t="inlineStr">
        <is>
          <t>Ultra Sunrise</t>
        </is>
      </c>
      <c r="P27" s="48" t="n">
        <v>150</v>
      </c>
      <c r="Q27" s="48" t="n">
        <v>370</v>
      </c>
      <c r="R27" s="34" t="inlineStr">
        <is>
          <t>Not listed</t>
        </is>
      </c>
      <c r="S27" s="48" t="n">
        <v>0</v>
      </c>
      <c r="T27" s="48" t="n">
        <v>10</v>
      </c>
      <c r="U27" s="34" t="inlineStr">
        <is>
          <t>Erythritol + sucralose</t>
        </is>
      </c>
      <c r="V27" s="34" t="inlineStr">
        <is>
          <t>Zero sugar, light taste, full energy</t>
        </is>
      </c>
      <c r="W27" s="51" t="n"/>
      <c r="X27" s="51" t="n"/>
      <c r="Y27" s="51" t="n"/>
      <c r="Z27" s="51" t="n"/>
      <c r="AA27" s="34" t="inlineStr">
        <is>
          <t>Very High</t>
        </is>
      </c>
      <c r="AB27" s="34" t="inlineStr">
        <is>
          <t>Best selling zero sugar energy line</t>
        </is>
      </c>
      <c r="AC27" s="34" t="inlineStr">
        <is>
          <t>Full Monster energy, zero sugar, lighter taste</t>
        </is>
      </c>
      <c r="AD27" s="34" t="inlineStr">
        <is>
          <t>No sugar plus a lighter flavour than the green can.</t>
        </is>
      </c>
      <c r="AE27" s="51" t="n"/>
      <c r="AF27" s="53">
        <f>IF(AND(ISNUMBER($P27),ISNUMBER($AL27),$AL27&lt;&gt;0),ROUND($P27/$AL27*100,1),"")</f>
        <v/>
      </c>
      <c r="AG27" s="54">
        <f>IF(AND(ISNUMBER($S27),ISNUMBER($AL27),$AL27&lt;&gt;0),ROUND($S27/$AL27*100,2),"")</f>
        <v/>
      </c>
      <c r="AH27" s="53">
        <f>IF(AND(ISNUMBER($Q27),ISNUMBER($AL27),$AL27&lt;&gt;0),ROUND($Q27/$AL27*100,1),"")</f>
        <v/>
      </c>
      <c r="AI27" s="48">
        <f>IF(ISNUMBER($S27),IF($S27&lt;=1,"Yes","No"),"n/a")</f>
        <v/>
      </c>
      <c r="AJ27" s="48">
        <f>IF(ISNUMBER($S27),ROUND(MAX(0,MIN(100,100-$S27*2.5-IF(ISNUMBER($T27),$T27,0)*0.12+IF($S27&lt;=1,12,0))),0),"")</f>
        <v/>
      </c>
      <c r="AK27" s="48">
        <f>IF(ISNUMBER($Q27),IF($Q27&gt;=100,20,IF($Q27&gt;=30,10,0)),0)+IF(ISNUMBER($R27),IF($R27&gt;=100,20,0),0)+IF(ISNUMBER($P27),IF($P27&gt;=150,20,IF($P27&gt;=50,12,5)),0)+IF(ISNUMBER($S27),IF($S27&lt;=1,15,0),0)</f>
        <v/>
      </c>
      <c r="AL27" s="48" t="n">
        <v>473</v>
      </c>
      <c r="AM27" s="49" t="n"/>
      <c r="AN27" s="48">
        <f>IF(AND(ISNUMBER($P27),ISNUMBER($AL27),$AL27&lt;&gt;0),IF(OR($P27&gt;180,$P27/$AL27*1000&gt;400),"Over ceiling, confirm SKU","Within"),"n/a")</f>
        <v/>
      </c>
      <c r="AO27" s="51" t="n"/>
      <c r="AP27" s="51" t="n"/>
      <c r="AQ27" s="51" t="n"/>
      <c r="AR27" s="34" t="inlineStr">
        <is>
          <t>No enrichment entry, to confirm</t>
        </is>
      </c>
      <c r="AS27" s="34" t="inlineStr">
        <is>
          <t>BLANK -&gt; requires live Amazon.ca capture</t>
        </is>
      </c>
      <c r="AT27" s="34" t="inlineStr">
        <is>
          <t>Unverified commercial data</t>
        </is>
      </c>
    </row>
    <row r="28" ht="28" customHeight="1">
      <c r="A28" s="34" t="inlineStr">
        <is>
          <t>Monster</t>
        </is>
      </c>
      <c r="B28" s="34" t="inlineStr">
        <is>
          <t>Monster Energy Ultra Zero (White) | Ultra Sunrise | 8 pack 473mL</t>
        </is>
      </c>
      <c r="C28" s="34" t="inlineStr">
        <is>
          <t>4) Caffeine &amp; energy beverage</t>
        </is>
      </c>
      <c r="D28" s="34" t="inlineStr">
        <is>
          <t>473 mL can</t>
        </is>
      </c>
      <c r="E28" s="48" t="n">
        <v>8</v>
      </c>
      <c r="F28" s="49" t="n"/>
      <c r="G28" s="50">
        <f>IF(AND(ISNUMBER($F28),ISNUMBER($E28),$E28&lt;&gt;0),$F28/$E28,"")</f>
        <v/>
      </c>
      <c r="H28" s="50">
        <f>IF(AND(ISNUMBER($F28),ISNUMBER($AL28),ISNUMBER($E28),($AL28*$E28)&lt;&gt;0),$F28/($AL28*$E28)*100,"")</f>
        <v/>
      </c>
      <c r="I28" s="51" t="n"/>
      <c r="J28" s="52" t="n"/>
      <c r="K28" s="50">
        <f>IF(AND(ISNUMBER($F28),ISNUMBER($J28)),$F28*(1-$J28),"")</f>
        <v/>
      </c>
      <c r="L28" s="51" t="n"/>
      <c r="M28" s="51" t="n"/>
      <c r="N28" s="50">
        <f>IF(ISNUMBER($F28),($F28-IF(ISNUMBER($AM28),$AM28,0))*(1-IF(ISNUMBER($J28),$J28,0)),"")</f>
        <v/>
      </c>
      <c r="O28" s="34" t="inlineStr">
        <is>
          <t>Ultra Sunrise</t>
        </is>
      </c>
      <c r="P28" s="48" t="n">
        <v>150</v>
      </c>
      <c r="Q28" s="48" t="n">
        <v>370</v>
      </c>
      <c r="R28" s="34" t="inlineStr">
        <is>
          <t>Not listed</t>
        </is>
      </c>
      <c r="S28" s="48" t="n">
        <v>0</v>
      </c>
      <c r="T28" s="48" t="n">
        <v>10</v>
      </c>
      <c r="U28" s="34" t="inlineStr">
        <is>
          <t>Erythritol + sucralose</t>
        </is>
      </c>
      <c r="V28" s="34" t="inlineStr">
        <is>
          <t>Zero sugar, light taste, full energy</t>
        </is>
      </c>
      <c r="W28" s="51" t="n"/>
      <c r="X28" s="51" t="n"/>
      <c r="Y28" s="51" t="n"/>
      <c r="Z28" s="51" t="n"/>
      <c r="AA28" s="34" t="inlineStr">
        <is>
          <t>Very High</t>
        </is>
      </c>
      <c r="AB28" s="34" t="inlineStr">
        <is>
          <t>Best selling zero sugar energy line</t>
        </is>
      </c>
      <c r="AC28" s="34" t="inlineStr">
        <is>
          <t>Full Monster energy, zero sugar, lighter taste</t>
        </is>
      </c>
      <c r="AD28" s="34" t="inlineStr">
        <is>
          <t>No sugar plus a lighter flavour than the green can.</t>
        </is>
      </c>
      <c r="AE28" s="51" t="n"/>
      <c r="AF28" s="53">
        <f>IF(AND(ISNUMBER($P28),ISNUMBER($AL28),$AL28&lt;&gt;0),ROUND($P28/$AL28*100,1),"")</f>
        <v/>
      </c>
      <c r="AG28" s="54">
        <f>IF(AND(ISNUMBER($S28),ISNUMBER($AL28),$AL28&lt;&gt;0),ROUND($S28/$AL28*100,2),"")</f>
        <v/>
      </c>
      <c r="AH28" s="53">
        <f>IF(AND(ISNUMBER($Q28),ISNUMBER($AL28),$AL28&lt;&gt;0),ROUND($Q28/$AL28*100,1),"")</f>
        <v/>
      </c>
      <c r="AI28" s="48">
        <f>IF(ISNUMBER($S28),IF($S28&lt;=1,"Yes","No"),"n/a")</f>
        <v/>
      </c>
      <c r="AJ28" s="48">
        <f>IF(ISNUMBER($S28),ROUND(MAX(0,MIN(100,100-$S28*2.5-IF(ISNUMBER($T28),$T28,0)*0.12+IF($S28&lt;=1,12,0))),0),"")</f>
        <v/>
      </c>
      <c r="AK28" s="48">
        <f>IF(ISNUMBER($Q28),IF($Q28&gt;=100,20,IF($Q28&gt;=30,10,0)),0)+IF(ISNUMBER($R28),IF($R28&gt;=100,20,0),0)+IF(ISNUMBER($P28),IF($P28&gt;=150,20,IF($P28&gt;=50,12,5)),0)+IF(ISNUMBER($S28),IF($S28&lt;=1,15,0),0)</f>
        <v/>
      </c>
      <c r="AL28" s="48" t="n">
        <v>473</v>
      </c>
      <c r="AM28" s="49" t="n"/>
      <c r="AN28" s="48">
        <f>IF(AND(ISNUMBER($P28),ISNUMBER($AL28),$AL28&lt;&gt;0),IF(OR($P28&gt;180,$P28/$AL28*1000&gt;400),"Over ceiling, confirm SKU","Within"),"n/a")</f>
        <v/>
      </c>
      <c r="AO28" s="51" t="n"/>
      <c r="AP28" s="51" t="n"/>
      <c r="AQ28" s="51" t="n"/>
      <c r="AR28" s="34" t="inlineStr">
        <is>
          <t>No enrichment entry, to confirm</t>
        </is>
      </c>
      <c r="AS28" s="34" t="inlineStr">
        <is>
          <t>BLANK -&gt; requires live Amazon.ca capture</t>
        </is>
      </c>
      <c r="AT28" s="34" t="inlineStr">
        <is>
          <t>Unverified commercial data</t>
        </is>
      </c>
    </row>
    <row r="29" ht="28" customHeight="1">
      <c r="A29" s="34" t="inlineStr">
        <is>
          <t>Monster</t>
        </is>
      </c>
      <c r="B29" s="34" t="inlineStr">
        <is>
          <t>Monster Energy Ultra Zero (White) | Ultra Sunrise | 12 pack 473mL</t>
        </is>
      </c>
      <c r="C29" s="34" t="inlineStr">
        <is>
          <t>4) Caffeine &amp; energy beverage</t>
        </is>
      </c>
      <c r="D29" s="34" t="inlineStr">
        <is>
          <t>473 mL can</t>
        </is>
      </c>
      <c r="E29" s="48" t="n">
        <v>12</v>
      </c>
      <c r="F29" s="49" t="n"/>
      <c r="G29" s="50">
        <f>IF(AND(ISNUMBER($F29),ISNUMBER($E29),$E29&lt;&gt;0),$F29/$E29,"")</f>
        <v/>
      </c>
      <c r="H29" s="50">
        <f>IF(AND(ISNUMBER($F29),ISNUMBER($AL29),ISNUMBER($E29),($AL29*$E29)&lt;&gt;0),$F29/($AL29*$E29)*100,"")</f>
        <v/>
      </c>
      <c r="I29" s="51" t="n"/>
      <c r="J29" s="52" t="n"/>
      <c r="K29" s="50">
        <f>IF(AND(ISNUMBER($F29),ISNUMBER($J29)),$F29*(1-$J29),"")</f>
        <v/>
      </c>
      <c r="L29" s="51" t="n"/>
      <c r="M29" s="51" t="n"/>
      <c r="N29" s="50">
        <f>IF(ISNUMBER($F29),($F29-IF(ISNUMBER($AM29),$AM29,0))*(1-IF(ISNUMBER($J29),$J29,0)),"")</f>
        <v/>
      </c>
      <c r="O29" s="34" t="inlineStr">
        <is>
          <t>Ultra Sunrise</t>
        </is>
      </c>
      <c r="P29" s="48" t="n">
        <v>150</v>
      </c>
      <c r="Q29" s="48" t="n">
        <v>370</v>
      </c>
      <c r="R29" s="34" t="inlineStr">
        <is>
          <t>Not listed</t>
        </is>
      </c>
      <c r="S29" s="48" t="n">
        <v>0</v>
      </c>
      <c r="T29" s="48" t="n">
        <v>10</v>
      </c>
      <c r="U29" s="34" t="inlineStr">
        <is>
          <t>Erythritol + sucralose</t>
        </is>
      </c>
      <c r="V29" s="34" t="inlineStr">
        <is>
          <t>Zero sugar, light taste, full energy</t>
        </is>
      </c>
      <c r="W29" s="51" t="n"/>
      <c r="X29" s="51" t="n"/>
      <c r="Y29" s="51" t="n"/>
      <c r="Z29" s="51" t="n"/>
      <c r="AA29" s="34" t="inlineStr">
        <is>
          <t>Very High</t>
        </is>
      </c>
      <c r="AB29" s="34" t="inlineStr">
        <is>
          <t>Best selling zero sugar energy line</t>
        </is>
      </c>
      <c r="AC29" s="34" t="inlineStr">
        <is>
          <t>Full Monster energy, zero sugar, lighter taste</t>
        </is>
      </c>
      <c r="AD29" s="34" t="inlineStr">
        <is>
          <t>No sugar plus a lighter flavour than the green can.</t>
        </is>
      </c>
      <c r="AE29" s="51" t="n"/>
      <c r="AF29" s="53">
        <f>IF(AND(ISNUMBER($P29),ISNUMBER($AL29),$AL29&lt;&gt;0),ROUND($P29/$AL29*100,1),"")</f>
        <v/>
      </c>
      <c r="AG29" s="54">
        <f>IF(AND(ISNUMBER($S29),ISNUMBER($AL29),$AL29&lt;&gt;0),ROUND($S29/$AL29*100,2),"")</f>
        <v/>
      </c>
      <c r="AH29" s="53">
        <f>IF(AND(ISNUMBER($Q29),ISNUMBER($AL29),$AL29&lt;&gt;0),ROUND($Q29/$AL29*100,1),"")</f>
        <v/>
      </c>
      <c r="AI29" s="48">
        <f>IF(ISNUMBER($S29),IF($S29&lt;=1,"Yes","No"),"n/a")</f>
        <v/>
      </c>
      <c r="AJ29" s="48">
        <f>IF(ISNUMBER($S29),ROUND(MAX(0,MIN(100,100-$S29*2.5-IF(ISNUMBER($T29),$T29,0)*0.12+IF($S29&lt;=1,12,0))),0),"")</f>
        <v/>
      </c>
      <c r="AK29" s="48">
        <f>IF(ISNUMBER($Q29),IF($Q29&gt;=100,20,IF($Q29&gt;=30,10,0)),0)+IF(ISNUMBER($R29),IF($R29&gt;=100,20,0),0)+IF(ISNUMBER($P29),IF($P29&gt;=150,20,IF($P29&gt;=50,12,5)),0)+IF(ISNUMBER($S29),IF($S29&lt;=1,15,0),0)</f>
        <v/>
      </c>
      <c r="AL29" s="48" t="n">
        <v>473</v>
      </c>
      <c r="AM29" s="49" t="n"/>
      <c r="AN29" s="48">
        <f>IF(AND(ISNUMBER($P29),ISNUMBER($AL29),$AL29&lt;&gt;0),IF(OR($P29&gt;180,$P29/$AL29*1000&gt;400),"Over ceiling, confirm SKU","Within"),"n/a")</f>
        <v/>
      </c>
      <c r="AO29" s="51" t="n"/>
      <c r="AP29" s="51" t="n"/>
      <c r="AQ29" s="51" t="n"/>
      <c r="AR29" s="34" t="inlineStr">
        <is>
          <t>No enrichment entry, to confirm</t>
        </is>
      </c>
      <c r="AS29" s="34" t="inlineStr">
        <is>
          <t>BLANK -&gt; requires live Amazon.ca capture</t>
        </is>
      </c>
      <c r="AT29" s="34" t="inlineStr">
        <is>
          <t>Unverified commercial data</t>
        </is>
      </c>
    </row>
    <row r="30" ht="28" customHeight="1">
      <c r="A30" s="34" t="inlineStr">
        <is>
          <t>Monster</t>
        </is>
      </c>
      <c r="B30" s="34" t="inlineStr">
        <is>
          <t>Monster Energy Ultra Zero (White) | Ultra Sunrise | 18 pack 473mL</t>
        </is>
      </c>
      <c r="C30" s="34" t="inlineStr">
        <is>
          <t>4) Caffeine &amp; energy beverage</t>
        </is>
      </c>
      <c r="D30" s="34" t="inlineStr">
        <is>
          <t>473 mL can</t>
        </is>
      </c>
      <c r="E30" s="48" t="n">
        <v>18</v>
      </c>
      <c r="F30" s="49" t="n"/>
      <c r="G30" s="50">
        <f>IF(AND(ISNUMBER($F30),ISNUMBER($E30),$E30&lt;&gt;0),$F30/$E30,"")</f>
        <v/>
      </c>
      <c r="H30" s="50">
        <f>IF(AND(ISNUMBER($F30),ISNUMBER($AL30),ISNUMBER($E30),($AL30*$E30)&lt;&gt;0),$F30/($AL30*$E30)*100,"")</f>
        <v/>
      </c>
      <c r="I30" s="51" t="n"/>
      <c r="J30" s="52" t="n"/>
      <c r="K30" s="50">
        <f>IF(AND(ISNUMBER($F30),ISNUMBER($J30)),$F30*(1-$J30),"")</f>
        <v/>
      </c>
      <c r="L30" s="51" t="n"/>
      <c r="M30" s="51" t="n"/>
      <c r="N30" s="50">
        <f>IF(ISNUMBER($F30),($F30-IF(ISNUMBER($AM30),$AM30,0))*(1-IF(ISNUMBER($J30),$J30,0)),"")</f>
        <v/>
      </c>
      <c r="O30" s="34" t="inlineStr">
        <is>
          <t>Ultra Sunrise</t>
        </is>
      </c>
      <c r="P30" s="48" t="n">
        <v>150</v>
      </c>
      <c r="Q30" s="48" t="n">
        <v>370</v>
      </c>
      <c r="R30" s="34" t="inlineStr">
        <is>
          <t>Not listed</t>
        </is>
      </c>
      <c r="S30" s="48" t="n">
        <v>0</v>
      </c>
      <c r="T30" s="48" t="n">
        <v>10</v>
      </c>
      <c r="U30" s="34" t="inlineStr">
        <is>
          <t>Erythritol + sucralose</t>
        </is>
      </c>
      <c r="V30" s="34" t="inlineStr">
        <is>
          <t>Zero sugar, light taste, full energy</t>
        </is>
      </c>
      <c r="W30" s="51" t="n"/>
      <c r="X30" s="51" t="n"/>
      <c r="Y30" s="51" t="n"/>
      <c r="Z30" s="51" t="n"/>
      <c r="AA30" s="34" t="inlineStr">
        <is>
          <t>Very High</t>
        </is>
      </c>
      <c r="AB30" s="34" t="inlineStr">
        <is>
          <t>Best selling zero sugar energy line</t>
        </is>
      </c>
      <c r="AC30" s="34" t="inlineStr">
        <is>
          <t>Full Monster energy, zero sugar, lighter taste</t>
        </is>
      </c>
      <c r="AD30" s="34" t="inlineStr">
        <is>
          <t>No sugar plus a lighter flavour than the green can.</t>
        </is>
      </c>
      <c r="AE30" s="51" t="n"/>
      <c r="AF30" s="53">
        <f>IF(AND(ISNUMBER($P30),ISNUMBER($AL30),$AL30&lt;&gt;0),ROUND($P30/$AL30*100,1),"")</f>
        <v/>
      </c>
      <c r="AG30" s="54">
        <f>IF(AND(ISNUMBER($S30),ISNUMBER($AL30),$AL30&lt;&gt;0),ROUND($S30/$AL30*100,2),"")</f>
        <v/>
      </c>
      <c r="AH30" s="53">
        <f>IF(AND(ISNUMBER($Q30),ISNUMBER($AL30),$AL30&lt;&gt;0),ROUND($Q30/$AL30*100,1),"")</f>
        <v/>
      </c>
      <c r="AI30" s="48">
        <f>IF(ISNUMBER($S30),IF($S30&lt;=1,"Yes","No"),"n/a")</f>
        <v/>
      </c>
      <c r="AJ30" s="48">
        <f>IF(ISNUMBER($S30),ROUND(MAX(0,MIN(100,100-$S30*2.5-IF(ISNUMBER($T30),$T30,0)*0.12+IF($S30&lt;=1,12,0))),0),"")</f>
        <v/>
      </c>
      <c r="AK30" s="48">
        <f>IF(ISNUMBER($Q30),IF($Q30&gt;=100,20,IF($Q30&gt;=30,10,0)),0)+IF(ISNUMBER($R30),IF($R30&gt;=100,20,0),0)+IF(ISNUMBER($P30),IF($P30&gt;=150,20,IF($P30&gt;=50,12,5)),0)+IF(ISNUMBER($S30),IF($S30&lt;=1,15,0),0)</f>
        <v/>
      </c>
      <c r="AL30" s="48" t="n">
        <v>473</v>
      </c>
      <c r="AM30" s="49" t="n"/>
      <c r="AN30" s="48">
        <f>IF(AND(ISNUMBER($P30),ISNUMBER($AL30),$AL30&lt;&gt;0),IF(OR($P30&gt;180,$P30/$AL30*1000&gt;400),"Over ceiling, confirm SKU","Within"),"n/a")</f>
        <v/>
      </c>
      <c r="AO30" s="51" t="n"/>
      <c r="AP30" s="51" t="n"/>
      <c r="AQ30" s="51" t="n"/>
      <c r="AR30" s="34" t="inlineStr">
        <is>
          <t>No enrichment entry, to confirm</t>
        </is>
      </c>
      <c r="AS30" s="34" t="inlineStr">
        <is>
          <t>BLANK -&gt; requires live Amazon.ca capture</t>
        </is>
      </c>
      <c r="AT30" s="34" t="inlineStr">
        <is>
          <t>Unverified commercial data</t>
        </is>
      </c>
    </row>
    <row r="31" ht="28" customHeight="1">
      <c r="A31" s="34" t="inlineStr">
        <is>
          <t>Monster</t>
        </is>
      </c>
      <c r="B31" s="34" t="inlineStr">
        <is>
          <t>Monster Energy Ultra Zero (White) | Ultra Sunrise | 24 pack 473mL</t>
        </is>
      </c>
      <c r="C31" s="34" t="inlineStr">
        <is>
          <t>4) Caffeine &amp; energy beverage</t>
        </is>
      </c>
      <c r="D31" s="34" t="inlineStr">
        <is>
          <t>473 mL can</t>
        </is>
      </c>
      <c r="E31" s="48" t="n">
        <v>24</v>
      </c>
      <c r="F31" s="49" t="n"/>
      <c r="G31" s="50">
        <f>IF(AND(ISNUMBER($F31),ISNUMBER($E31),$E31&lt;&gt;0),$F31/$E31,"")</f>
        <v/>
      </c>
      <c r="H31" s="50">
        <f>IF(AND(ISNUMBER($F31),ISNUMBER($AL31),ISNUMBER($E31),($AL31*$E31)&lt;&gt;0),$F31/($AL31*$E31)*100,"")</f>
        <v/>
      </c>
      <c r="I31" s="51" t="n"/>
      <c r="J31" s="52" t="n"/>
      <c r="K31" s="50">
        <f>IF(AND(ISNUMBER($F31),ISNUMBER($J31)),$F31*(1-$J31),"")</f>
        <v/>
      </c>
      <c r="L31" s="51" t="n"/>
      <c r="M31" s="51" t="n"/>
      <c r="N31" s="50">
        <f>IF(ISNUMBER($F31),($F31-IF(ISNUMBER($AM31),$AM31,0))*(1-IF(ISNUMBER($J31),$J31,0)),"")</f>
        <v/>
      </c>
      <c r="O31" s="34" t="inlineStr">
        <is>
          <t>Ultra Sunrise</t>
        </is>
      </c>
      <c r="P31" s="48" t="n">
        <v>150</v>
      </c>
      <c r="Q31" s="48" t="n">
        <v>370</v>
      </c>
      <c r="R31" s="34" t="inlineStr">
        <is>
          <t>Not listed</t>
        </is>
      </c>
      <c r="S31" s="48" t="n">
        <v>0</v>
      </c>
      <c r="T31" s="48" t="n">
        <v>10</v>
      </c>
      <c r="U31" s="34" t="inlineStr">
        <is>
          <t>Erythritol + sucralose</t>
        </is>
      </c>
      <c r="V31" s="34" t="inlineStr">
        <is>
          <t>Zero sugar, light taste, full energy</t>
        </is>
      </c>
      <c r="W31" s="51" t="n"/>
      <c r="X31" s="51" t="n"/>
      <c r="Y31" s="51" t="n"/>
      <c r="Z31" s="51" t="n"/>
      <c r="AA31" s="34" t="inlineStr">
        <is>
          <t>Very High</t>
        </is>
      </c>
      <c r="AB31" s="34" t="inlineStr">
        <is>
          <t>Best selling zero sugar energy line</t>
        </is>
      </c>
      <c r="AC31" s="34" t="inlineStr">
        <is>
          <t>Full Monster energy, zero sugar, lighter taste</t>
        </is>
      </c>
      <c r="AD31" s="34" t="inlineStr">
        <is>
          <t>No sugar plus a lighter flavour than the green can.</t>
        </is>
      </c>
      <c r="AE31" s="51" t="n"/>
      <c r="AF31" s="53">
        <f>IF(AND(ISNUMBER($P31),ISNUMBER($AL31),$AL31&lt;&gt;0),ROUND($P31/$AL31*100,1),"")</f>
        <v/>
      </c>
      <c r="AG31" s="54">
        <f>IF(AND(ISNUMBER($S31),ISNUMBER($AL31),$AL31&lt;&gt;0),ROUND($S31/$AL31*100,2),"")</f>
        <v/>
      </c>
      <c r="AH31" s="53">
        <f>IF(AND(ISNUMBER($Q31),ISNUMBER($AL31),$AL31&lt;&gt;0),ROUND($Q31/$AL31*100,1),"")</f>
        <v/>
      </c>
      <c r="AI31" s="48">
        <f>IF(ISNUMBER($S31),IF($S31&lt;=1,"Yes","No"),"n/a")</f>
        <v/>
      </c>
      <c r="AJ31" s="48">
        <f>IF(ISNUMBER($S31),ROUND(MAX(0,MIN(100,100-$S31*2.5-IF(ISNUMBER($T31),$T31,0)*0.12+IF($S31&lt;=1,12,0))),0),"")</f>
        <v/>
      </c>
      <c r="AK31" s="48">
        <f>IF(ISNUMBER($Q31),IF($Q31&gt;=100,20,IF($Q31&gt;=30,10,0)),0)+IF(ISNUMBER($R31),IF($R31&gt;=100,20,0),0)+IF(ISNUMBER($P31),IF($P31&gt;=150,20,IF($P31&gt;=50,12,5)),0)+IF(ISNUMBER($S31),IF($S31&lt;=1,15,0),0)</f>
        <v/>
      </c>
      <c r="AL31" s="48" t="n">
        <v>473</v>
      </c>
      <c r="AM31" s="49" t="n"/>
      <c r="AN31" s="48">
        <f>IF(AND(ISNUMBER($P31),ISNUMBER($AL31),$AL31&lt;&gt;0),IF(OR($P31&gt;180,$P31/$AL31*1000&gt;400),"Over ceiling, confirm SKU","Within"),"n/a")</f>
        <v/>
      </c>
      <c r="AO31" s="51" t="n"/>
      <c r="AP31" s="51" t="n"/>
      <c r="AQ31" s="51" t="n"/>
      <c r="AR31" s="34" t="inlineStr">
        <is>
          <t>No enrichment entry, to confirm</t>
        </is>
      </c>
      <c r="AS31" s="34" t="inlineStr">
        <is>
          <t>BLANK -&gt; requires live Amazon.ca capture</t>
        </is>
      </c>
      <c r="AT31" s="34" t="inlineStr">
        <is>
          <t>Unverified commercial data</t>
        </is>
      </c>
    </row>
    <row r="32" ht="28" customHeight="1">
      <c r="A32" s="34" t="inlineStr">
        <is>
          <t>Monster</t>
        </is>
      </c>
      <c r="B32" s="34" t="inlineStr">
        <is>
          <t>Monster Energy Ultra Zero (White) | Ultra Watermelon | single 473mL</t>
        </is>
      </c>
      <c r="C32" s="34" t="inlineStr">
        <is>
          <t>4) Caffeine &amp; energy beverage</t>
        </is>
      </c>
      <c r="D32" s="34" t="inlineStr">
        <is>
          <t>473 mL can</t>
        </is>
      </c>
      <c r="E32" s="48" t="n">
        <v>1</v>
      </c>
      <c r="F32" s="49" t="n"/>
      <c r="G32" s="50">
        <f>IF(AND(ISNUMBER($F32),ISNUMBER($E32),$E32&lt;&gt;0),$F32/$E32,"")</f>
        <v/>
      </c>
      <c r="H32" s="50">
        <f>IF(AND(ISNUMBER($F32),ISNUMBER($AL32),ISNUMBER($E32),($AL32*$E32)&lt;&gt;0),$F32/($AL32*$E32)*100,"")</f>
        <v/>
      </c>
      <c r="I32" s="51" t="n"/>
      <c r="J32" s="52" t="n"/>
      <c r="K32" s="50">
        <f>IF(AND(ISNUMBER($F32),ISNUMBER($J32)),$F32*(1-$J32),"")</f>
        <v/>
      </c>
      <c r="L32" s="51" t="n"/>
      <c r="M32" s="51" t="n"/>
      <c r="N32" s="50">
        <f>IF(ISNUMBER($F32),($F32-IF(ISNUMBER($AM32),$AM32,0))*(1-IF(ISNUMBER($J32),$J32,0)),"")</f>
        <v/>
      </c>
      <c r="O32" s="34" t="inlineStr">
        <is>
          <t>Ultra Watermelon</t>
        </is>
      </c>
      <c r="P32" s="48" t="n">
        <v>150</v>
      </c>
      <c r="Q32" s="48" t="n">
        <v>370</v>
      </c>
      <c r="R32" s="34" t="inlineStr">
        <is>
          <t>Not listed</t>
        </is>
      </c>
      <c r="S32" s="48" t="n">
        <v>0</v>
      </c>
      <c r="T32" s="48" t="n">
        <v>10</v>
      </c>
      <c r="U32" s="34" t="inlineStr">
        <is>
          <t>Erythritol + sucralose</t>
        </is>
      </c>
      <c r="V32" s="34" t="inlineStr">
        <is>
          <t>Zero sugar, light taste, full energy</t>
        </is>
      </c>
      <c r="W32" s="51" t="n"/>
      <c r="X32" s="51" t="n"/>
      <c r="Y32" s="51" t="n"/>
      <c r="Z32" s="51" t="n"/>
      <c r="AA32" s="34" t="inlineStr">
        <is>
          <t>Very High</t>
        </is>
      </c>
      <c r="AB32" s="34" t="inlineStr">
        <is>
          <t>Best selling zero sugar energy line</t>
        </is>
      </c>
      <c r="AC32" s="34" t="inlineStr">
        <is>
          <t>Full Monster energy, zero sugar, lighter taste</t>
        </is>
      </c>
      <c r="AD32" s="34" t="inlineStr">
        <is>
          <t>No sugar plus a lighter flavour than the green can.</t>
        </is>
      </c>
      <c r="AE32" s="51" t="n"/>
      <c r="AF32" s="53">
        <f>IF(AND(ISNUMBER($P32),ISNUMBER($AL32),$AL32&lt;&gt;0),ROUND($P32/$AL32*100,1),"")</f>
        <v/>
      </c>
      <c r="AG32" s="54">
        <f>IF(AND(ISNUMBER($S32),ISNUMBER($AL32),$AL32&lt;&gt;0),ROUND($S32/$AL32*100,2),"")</f>
        <v/>
      </c>
      <c r="AH32" s="53">
        <f>IF(AND(ISNUMBER($Q32),ISNUMBER($AL32),$AL32&lt;&gt;0),ROUND($Q32/$AL32*100,1),"")</f>
        <v/>
      </c>
      <c r="AI32" s="48">
        <f>IF(ISNUMBER($S32),IF($S32&lt;=1,"Yes","No"),"n/a")</f>
        <v/>
      </c>
      <c r="AJ32" s="48">
        <f>IF(ISNUMBER($S32),ROUND(MAX(0,MIN(100,100-$S32*2.5-IF(ISNUMBER($T32),$T32,0)*0.12+IF($S32&lt;=1,12,0))),0),"")</f>
        <v/>
      </c>
      <c r="AK32" s="48">
        <f>IF(ISNUMBER($Q32),IF($Q32&gt;=100,20,IF($Q32&gt;=30,10,0)),0)+IF(ISNUMBER($R32),IF($R32&gt;=100,20,0),0)+IF(ISNUMBER($P32),IF($P32&gt;=150,20,IF($P32&gt;=50,12,5)),0)+IF(ISNUMBER($S32),IF($S32&lt;=1,15,0),0)</f>
        <v/>
      </c>
      <c r="AL32" s="48" t="n">
        <v>473</v>
      </c>
      <c r="AM32" s="49" t="n"/>
      <c r="AN32" s="48">
        <f>IF(AND(ISNUMBER($P32),ISNUMBER($AL32),$AL32&lt;&gt;0),IF(OR($P32&gt;180,$P32/$AL32*1000&gt;400),"Over ceiling, confirm SKU","Within"),"n/a")</f>
        <v/>
      </c>
      <c r="AO32" s="51" t="n"/>
      <c r="AP32" s="51" t="n"/>
      <c r="AQ32" s="51" t="n"/>
      <c r="AR32" s="34" t="inlineStr">
        <is>
          <t>No enrichment entry, to confirm</t>
        </is>
      </c>
      <c r="AS32" s="34" t="inlineStr">
        <is>
          <t>BLANK -&gt; requires live Amazon.ca capture</t>
        </is>
      </c>
      <c r="AT32" s="34" t="inlineStr">
        <is>
          <t>Unverified commercial data</t>
        </is>
      </c>
    </row>
    <row r="33" ht="28" customHeight="1">
      <c r="A33" s="34" t="inlineStr">
        <is>
          <t>Monster</t>
        </is>
      </c>
      <c r="B33" s="34" t="inlineStr">
        <is>
          <t>Monster Energy Ultra Zero (White) | Ultra Watermelon | 8 pack 473mL</t>
        </is>
      </c>
      <c r="C33" s="34" t="inlineStr">
        <is>
          <t>4) Caffeine &amp; energy beverage</t>
        </is>
      </c>
      <c r="D33" s="34" t="inlineStr">
        <is>
          <t>473 mL can</t>
        </is>
      </c>
      <c r="E33" s="48" t="n">
        <v>8</v>
      </c>
      <c r="F33" s="49" t="n"/>
      <c r="G33" s="50">
        <f>IF(AND(ISNUMBER($F33),ISNUMBER($E33),$E33&lt;&gt;0),$F33/$E33,"")</f>
        <v/>
      </c>
      <c r="H33" s="50">
        <f>IF(AND(ISNUMBER($F33),ISNUMBER($AL33),ISNUMBER($E33),($AL33*$E33)&lt;&gt;0),$F33/($AL33*$E33)*100,"")</f>
        <v/>
      </c>
      <c r="I33" s="51" t="n"/>
      <c r="J33" s="52" t="n"/>
      <c r="K33" s="50">
        <f>IF(AND(ISNUMBER($F33),ISNUMBER($J33)),$F33*(1-$J33),"")</f>
        <v/>
      </c>
      <c r="L33" s="51" t="n"/>
      <c r="M33" s="51" t="n"/>
      <c r="N33" s="50">
        <f>IF(ISNUMBER($F33),($F33-IF(ISNUMBER($AM33),$AM33,0))*(1-IF(ISNUMBER($J33),$J33,0)),"")</f>
        <v/>
      </c>
      <c r="O33" s="34" t="inlineStr">
        <is>
          <t>Ultra Watermelon</t>
        </is>
      </c>
      <c r="P33" s="48" t="n">
        <v>150</v>
      </c>
      <c r="Q33" s="48" t="n">
        <v>370</v>
      </c>
      <c r="R33" s="34" t="inlineStr">
        <is>
          <t>Not listed</t>
        </is>
      </c>
      <c r="S33" s="48" t="n">
        <v>0</v>
      </c>
      <c r="T33" s="48" t="n">
        <v>10</v>
      </c>
      <c r="U33" s="34" t="inlineStr">
        <is>
          <t>Erythritol + sucralose</t>
        </is>
      </c>
      <c r="V33" s="34" t="inlineStr">
        <is>
          <t>Zero sugar, light taste, full energy</t>
        </is>
      </c>
      <c r="W33" s="51" t="n"/>
      <c r="X33" s="51" t="n"/>
      <c r="Y33" s="51" t="n"/>
      <c r="Z33" s="51" t="n"/>
      <c r="AA33" s="34" t="inlineStr">
        <is>
          <t>Very High</t>
        </is>
      </c>
      <c r="AB33" s="34" t="inlineStr">
        <is>
          <t>Best selling zero sugar energy line</t>
        </is>
      </c>
      <c r="AC33" s="34" t="inlineStr">
        <is>
          <t>Full Monster energy, zero sugar, lighter taste</t>
        </is>
      </c>
      <c r="AD33" s="34" t="inlineStr">
        <is>
          <t>No sugar plus a lighter flavour than the green can.</t>
        </is>
      </c>
      <c r="AE33" s="51" t="n"/>
      <c r="AF33" s="53">
        <f>IF(AND(ISNUMBER($P33),ISNUMBER($AL33),$AL33&lt;&gt;0),ROUND($P33/$AL33*100,1),"")</f>
        <v/>
      </c>
      <c r="AG33" s="54">
        <f>IF(AND(ISNUMBER($S33),ISNUMBER($AL33),$AL33&lt;&gt;0),ROUND($S33/$AL33*100,2),"")</f>
        <v/>
      </c>
      <c r="AH33" s="53">
        <f>IF(AND(ISNUMBER($Q33),ISNUMBER($AL33),$AL33&lt;&gt;0),ROUND($Q33/$AL33*100,1),"")</f>
        <v/>
      </c>
      <c r="AI33" s="48">
        <f>IF(ISNUMBER($S33),IF($S33&lt;=1,"Yes","No"),"n/a")</f>
        <v/>
      </c>
      <c r="AJ33" s="48">
        <f>IF(ISNUMBER($S33),ROUND(MAX(0,MIN(100,100-$S33*2.5-IF(ISNUMBER($T33),$T33,0)*0.12+IF($S33&lt;=1,12,0))),0),"")</f>
        <v/>
      </c>
      <c r="AK33" s="48">
        <f>IF(ISNUMBER($Q33),IF($Q33&gt;=100,20,IF($Q33&gt;=30,10,0)),0)+IF(ISNUMBER($R33),IF($R33&gt;=100,20,0),0)+IF(ISNUMBER($P33),IF($P33&gt;=150,20,IF($P33&gt;=50,12,5)),0)+IF(ISNUMBER($S33),IF($S33&lt;=1,15,0),0)</f>
        <v/>
      </c>
      <c r="AL33" s="48" t="n">
        <v>473</v>
      </c>
      <c r="AM33" s="49" t="n"/>
      <c r="AN33" s="48">
        <f>IF(AND(ISNUMBER($P33),ISNUMBER($AL33),$AL33&lt;&gt;0),IF(OR($P33&gt;180,$P33/$AL33*1000&gt;400),"Over ceiling, confirm SKU","Within"),"n/a")</f>
        <v/>
      </c>
      <c r="AO33" s="51" t="n"/>
      <c r="AP33" s="51" t="n"/>
      <c r="AQ33" s="51" t="n"/>
      <c r="AR33" s="34" t="inlineStr">
        <is>
          <t>No enrichment entry, to confirm</t>
        </is>
      </c>
      <c r="AS33" s="34" t="inlineStr">
        <is>
          <t>BLANK -&gt; requires live Amazon.ca capture</t>
        </is>
      </c>
      <c r="AT33" s="34" t="inlineStr">
        <is>
          <t>Unverified commercial data</t>
        </is>
      </c>
    </row>
    <row r="34" ht="28" customHeight="1">
      <c r="A34" s="34" t="inlineStr">
        <is>
          <t>Monster</t>
        </is>
      </c>
      <c r="B34" s="34" t="inlineStr">
        <is>
          <t>Monster Energy Ultra Zero (White) | Ultra Watermelon | 12 pack 473mL</t>
        </is>
      </c>
      <c r="C34" s="34" t="inlineStr">
        <is>
          <t>4) Caffeine &amp; energy beverage</t>
        </is>
      </c>
      <c r="D34" s="34" t="inlineStr">
        <is>
          <t>473 mL can</t>
        </is>
      </c>
      <c r="E34" s="48" t="n">
        <v>12</v>
      </c>
      <c r="F34" s="49" t="n"/>
      <c r="G34" s="50">
        <f>IF(AND(ISNUMBER($F34),ISNUMBER($E34),$E34&lt;&gt;0),$F34/$E34,"")</f>
        <v/>
      </c>
      <c r="H34" s="50">
        <f>IF(AND(ISNUMBER($F34),ISNUMBER($AL34),ISNUMBER($E34),($AL34*$E34)&lt;&gt;0),$F34/($AL34*$E34)*100,"")</f>
        <v/>
      </c>
      <c r="I34" s="51" t="n"/>
      <c r="J34" s="52" t="n"/>
      <c r="K34" s="50">
        <f>IF(AND(ISNUMBER($F34),ISNUMBER($J34)),$F34*(1-$J34),"")</f>
        <v/>
      </c>
      <c r="L34" s="51" t="n"/>
      <c r="M34" s="51" t="n"/>
      <c r="N34" s="50">
        <f>IF(ISNUMBER($F34),($F34-IF(ISNUMBER($AM34),$AM34,0))*(1-IF(ISNUMBER($J34),$J34,0)),"")</f>
        <v/>
      </c>
      <c r="O34" s="34" t="inlineStr">
        <is>
          <t>Ultra Watermelon</t>
        </is>
      </c>
      <c r="P34" s="48" t="n">
        <v>150</v>
      </c>
      <c r="Q34" s="48" t="n">
        <v>370</v>
      </c>
      <c r="R34" s="34" t="inlineStr">
        <is>
          <t>Not listed</t>
        </is>
      </c>
      <c r="S34" s="48" t="n">
        <v>0</v>
      </c>
      <c r="T34" s="48" t="n">
        <v>10</v>
      </c>
      <c r="U34" s="34" t="inlineStr">
        <is>
          <t>Erythritol + sucralose</t>
        </is>
      </c>
      <c r="V34" s="34" t="inlineStr">
        <is>
          <t>Zero sugar, light taste, full energy</t>
        </is>
      </c>
      <c r="W34" s="51" t="n"/>
      <c r="X34" s="51" t="n"/>
      <c r="Y34" s="51" t="n"/>
      <c r="Z34" s="51" t="n"/>
      <c r="AA34" s="34" t="inlineStr">
        <is>
          <t>Very High</t>
        </is>
      </c>
      <c r="AB34" s="34" t="inlineStr">
        <is>
          <t>Best selling zero sugar energy line</t>
        </is>
      </c>
      <c r="AC34" s="34" t="inlineStr">
        <is>
          <t>Full Monster energy, zero sugar, lighter taste</t>
        </is>
      </c>
      <c r="AD34" s="34" t="inlineStr">
        <is>
          <t>No sugar plus a lighter flavour than the green can.</t>
        </is>
      </c>
      <c r="AE34" s="51" t="n"/>
      <c r="AF34" s="53">
        <f>IF(AND(ISNUMBER($P34),ISNUMBER($AL34),$AL34&lt;&gt;0),ROUND($P34/$AL34*100,1),"")</f>
        <v/>
      </c>
      <c r="AG34" s="54">
        <f>IF(AND(ISNUMBER($S34),ISNUMBER($AL34),$AL34&lt;&gt;0),ROUND($S34/$AL34*100,2),"")</f>
        <v/>
      </c>
      <c r="AH34" s="53">
        <f>IF(AND(ISNUMBER($Q34),ISNUMBER($AL34),$AL34&lt;&gt;0),ROUND($Q34/$AL34*100,1),"")</f>
        <v/>
      </c>
      <c r="AI34" s="48">
        <f>IF(ISNUMBER($S34),IF($S34&lt;=1,"Yes","No"),"n/a")</f>
        <v/>
      </c>
      <c r="AJ34" s="48">
        <f>IF(ISNUMBER($S34),ROUND(MAX(0,MIN(100,100-$S34*2.5-IF(ISNUMBER($T34),$T34,0)*0.12+IF($S34&lt;=1,12,0))),0),"")</f>
        <v/>
      </c>
      <c r="AK34" s="48">
        <f>IF(ISNUMBER($Q34),IF($Q34&gt;=100,20,IF($Q34&gt;=30,10,0)),0)+IF(ISNUMBER($R34),IF($R34&gt;=100,20,0),0)+IF(ISNUMBER($P34),IF($P34&gt;=150,20,IF($P34&gt;=50,12,5)),0)+IF(ISNUMBER($S34),IF($S34&lt;=1,15,0),0)</f>
        <v/>
      </c>
      <c r="AL34" s="48" t="n">
        <v>473</v>
      </c>
      <c r="AM34" s="49" t="n"/>
      <c r="AN34" s="48">
        <f>IF(AND(ISNUMBER($P34),ISNUMBER($AL34),$AL34&lt;&gt;0),IF(OR($P34&gt;180,$P34/$AL34*1000&gt;400),"Over ceiling, confirm SKU","Within"),"n/a")</f>
        <v/>
      </c>
      <c r="AO34" s="51" t="n"/>
      <c r="AP34" s="51" t="n"/>
      <c r="AQ34" s="51" t="n"/>
      <c r="AR34" s="34" t="inlineStr">
        <is>
          <t>No enrichment entry, to confirm</t>
        </is>
      </c>
      <c r="AS34" s="34" t="inlineStr">
        <is>
          <t>BLANK -&gt; requires live Amazon.ca capture</t>
        </is>
      </c>
      <c r="AT34" s="34" t="inlineStr">
        <is>
          <t>Unverified commercial data</t>
        </is>
      </c>
    </row>
    <row r="35" ht="28" customHeight="1">
      <c r="A35" s="34" t="inlineStr">
        <is>
          <t>Monster</t>
        </is>
      </c>
      <c r="B35" s="34" t="inlineStr">
        <is>
          <t>Monster Energy Ultra Zero (White) | Ultra Watermelon | 18 pack 473mL</t>
        </is>
      </c>
      <c r="C35" s="34" t="inlineStr">
        <is>
          <t>4) Caffeine &amp; energy beverage</t>
        </is>
      </c>
      <c r="D35" s="34" t="inlineStr">
        <is>
          <t>473 mL can</t>
        </is>
      </c>
      <c r="E35" s="48" t="n">
        <v>18</v>
      </c>
      <c r="F35" s="49" t="n"/>
      <c r="G35" s="50">
        <f>IF(AND(ISNUMBER($F35),ISNUMBER($E35),$E35&lt;&gt;0),$F35/$E35,"")</f>
        <v/>
      </c>
      <c r="H35" s="50">
        <f>IF(AND(ISNUMBER($F35),ISNUMBER($AL35),ISNUMBER($E35),($AL35*$E35)&lt;&gt;0),$F35/($AL35*$E35)*100,"")</f>
        <v/>
      </c>
      <c r="I35" s="51" t="n"/>
      <c r="J35" s="52" t="n"/>
      <c r="K35" s="50">
        <f>IF(AND(ISNUMBER($F35),ISNUMBER($J35)),$F35*(1-$J35),"")</f>
        <v/>
      </c>
      <c r="L35" s="51" t="n"/>
      <c r="M35" s="51" t="n"/>
      <c r="N35" s="50">
        <f>IF(ISNUMBER($F35),($F35-IF(ISNUMBER($AM35),$AM35,0))*(1-IF(ISNUMBER($J35),$J35,0)),"")</f>
        <v/>
      </c>
      <c r="O35" s="34" t="inlineStr">
        <is>
          <t>Ultra Watermelon</t>
        </is>
      </c>
      <c r="P35" s="48" t="n">
        <v>150</v>
      </c>
      <c r="Q35" s="48" t="n">
        <v>370</v>
      </c>
      <c r="R35" s="34" t="inlineStr">
        <is>
          <t>Not listed</t>
        </is>
      </c>
      <c r="S35" s="48" t="n">
        <v>0</v>
      </c>
      <c r="T35" s="48" t="n">
        <v>10</v>
      </c>
      <c r="U35" s="34" t="inlineStr">
        <is>
          <t>Erythritol + sucralose</t>
        </is>
      </c>
      <c r="V35" s="34" t="inlineStr">
        <is>
          <t>Zero sugar, light taste, full energy</t>
        </is>
      </c>
      <c r="W35" s="51" t="n"/>
      <c r="X35" s="51" t="n"/>
      <c r="Y35" s="51" t="n"/>
      <c r="Z35" s="51" t="n"/>
      <c r="AA35" s="34" t="inlineStr">
        <is>
          <t>Very High</t>
        </is>
      </c>
      <c r="AB35" s="34" t="inlineStr">
        <is>
          <t>Best selling zero sugar energy line</t>
        </is>
      </c>
      <c r="AC35" s="34" t="inlineStr">
        <is>
          <t>Full Monster energy, zero sugar, lighter taste</t>
        </is>
      </c>
      <c r="AD35" s="34" t="inlineStr">
        <is>
          <t>No sugar plus a lighter flavour than the green can.</t>
        </is>
      </c>
      <c r="AE35" s="51" t="n"/>
      <c r="AF35" s="53">
        <f>IF(AND(ISNUMBER($P35),ISNUMBER($AL35),$AL35&lt;&gt;0),ROUND($P35/$AL35*100,1),"")</f>
        <v/>
      </c>
      <c r="AG35" s="54">
        <f>IF(AND(ISNUMBER($S35),ISNUMBER($AL35),$AL35&lt;&gt;0),ROUND($S35/$AL35*100,2),"")</f>
        <v/>
      </c>
      <c r="AH35" s="53">
        <f>IF(AND(ISNUMBER($Q35),ISNUMBER($AL35),$AL35&lt;&gt;0),ROUND($Q35/$AL35*100,1),"")</f>
        <v/>
      </c>
      <c r="AI35" s="48">
        <f>IF(ISNUMBER($S35),IF($S35&lt;=1,"Yes","No"),"n/a")</f>
        <v/>
      </c>
      <c r="AJ35" s="48">
        <f>IF(ISNUMBER($S35),ROUND(MAX(0,MIN(100,100-$S35*2.5-IF(ISNUMBER($T35),$T35,0)*0.12+IF($S35&lt;=1,12,0))),0),"")</f>
        <v/>
      </c>
      <c r="AK35" s="48">
        <f>IF(ISNUMBER($Q35),IF($Q35&gt;=100,20,IF($Q35&gt;=30,10,0)),0)+IF(ISNUMBER($R35),IF($R35&gt;=100,20,0),0)+IF(ISNUMBER($P35),IF($P35&gt;=150,20,IF($P35&gt;=50,12,5)),0)+IF(ISNUMBER($S35),IF($S35&lt;=1,15,0),0)</f>
        <v/>
      </c>
      <c r="AL35" s="48" t="n">
        <v>473</v>
      </c>
      <c r="AM35" s="49" t="n"/>
      <c r="AN35" s="48">
        <f>IF(AND(ISNUMBER($P35),ISNUMBER($AL35),$AL35&lt;&gt;0),IF(OR($P35&gt;180,$P35/$AL35*1000&gt;400),"Over ceiling, confirm SKU","Within"),"n/a")</f>
        <v/>
      </c>
      <c r="AO35" s="51" t="n"/>
      <c r="AP35" s="51" t="n"/>
      <c r="AQ35" s="51" t="n"/>
      <c r="AR35" s="34" t="inlineStr">
        <is>
          <t>No enrichment entry, to confirm</t>
        </is>
      </c>
      <c r="AS35" s="34" t="inlineStr">
        <is>
          <t>BLANK -&gt; requires live Amazon.ca capture</t>
        </is>
      </c>
      <c r="AT35" s="34" t="inlineStr">
        <is>
          <t>Unverified commercial data</t>
        </is>
      </c>
    </row>
    <row r="36" ht="28" customHeight="1">
      <c r="A36" s="34" t="inlineStr">
        <is>
          <t>Monster</t>
        </is>
      </c>
      <c r="B36" s="34" t="inlineStr">
        <is>
          <t>Monster Energy Ultra Zero (White) | Ultra Watermelon | 24 pack 473mL</t>
        </is>
      </c>
      <c r="C36" s="34" t="inlineStr">
        <is>
          <t>4) Caffeine &amp; energy beverage</t>
        </is>
      </c>
      <c r="D36" s="34" t="inlineStr">
        <is>
          <t>473 mL can</t>
        </is>
      </c>
      <c r="E36" s="48" t="n">
        <v>24</v>
      </c>
      <c r="F36" s="49" t="n"/>
      <c r="G36" s="50">
        <f>IF(AND(ISNUMBER($F36),ISNUMBER($E36),$E36&lt;&gt;0),$F36/$E36,"")</f>
        <v/>
      </c>
      <c r="H36" s="50">
        <f>IF(AND(ISNUMBER($F36),ISNUMBER($AL36),ISNUMBER($E36),($AL36*$E36)&lt;&gt;0),$F36/($AL36*$E36)*100,"")</f>
        <v/>
      </c>
      <c r="I36" s="51" t="n"/>
      <c r="J36" s="52" t="n"/>
      <c r="K36" s="50">
        <f>IF(AND(ISNUMBER($F36),ISNUMBER($J36)),$F36*(1-$J36),"")</f>
        <v/>
      </c>
      <c r="L36" s="51" t="n"/>
      <c r="M36" s="51" t="n"/>
      <c r="N36" s="50">
        <f>IF(ISNUMBER($F36),($F36-IF(ISNUMBER($AM36),$AM36,0))*(1-IF(ISNUMBER($J36),$J36,0)),"")</f>
        <v/>
      </c>
      <c r="O36" s="34" t="inlineStr">
        <is>
          <t>Ultra Watermelon</t>
        </is>
      </c>
      <c r="P36" s="48" t="n">
        <v>150</v>
      </c>
      <c r="Q36" s="48" t="n">
        <v>370</v>
      </c>
      <c r="R36" s="34" t="inlineStr">
        <is>
          <t>Not listed</t>
        </is>
      </c>
      <c r="S36" s="48" t="n">
        <v>0</v>
      </c>
      <c r="T36" s="48" t="n">
        <v>10</v>
      </c>
      <c r="U36" s="34" t="inlineStr">
        <is>
          <t>Erythritol + sucralose</t>
        </is>
      </c>
      <c r="V36" s="34" t="inlineStr">
        <is>
          <t>Zero sugar, light taste, full energy</t>
        </is>
      </c>
      <c r="W36" s="51" t="n"/>
      <c r="X36" s="51" t="n"/>
      <c r="Y36" s="51" t="n"/>
      <c r="Z36" s="51" t="n"/>
      <c r="AA36" s="34" t="inlineStr">
        <is>
          <t>Very High</t>
        </is>
      </c>
      <c r="AB36" s="34" t="inlineStr">
        <is>
          <t>Best selling zero sugar energy line</t>
        </is>
      </c>
      <c r="AC36" s="34" t="inlineStr">
        <is>
          <t>Full Monster energy, zero sugar, lighter taste</t>
        </is>
      </c>
      <c r="AD36" s="34" t="inlineStr">
        <is>
          <t>No sugar plus a lighter flavour than the green can.</t>
        </is>
      </c>
      <c r="AE36" s="51" t="n"/>
      <c r="AF36" s="53">
        <f>IF(AND(ISNUMBER($P36),ISNUMBER($AL36),$AL36&lt;&gt;0),ROUND($P36/$AL36*100,1),"")</f>
        <v/>
      </c>
      <c r="AG36" s="54">
        <f>IF(AND(ISNUMBER($S36),ISNUMBER($AL36),$AL36&lt;&gt;0),ROUND($S36/$AL36*100,2),"")</f>
        <v/>
      </c>
      <c r="AH36" s="53">
        <f>IF(AND(ISNUMBER($Q36),ISNUMBER($AL36),$AL36&lt;&gt;0),ROUND($Q36/$AL36*100,1),"")</f>
        <v/>
      </c>
      <c r="AI36" s="48">
        <f>IF(ISNUMBER($S36),IF($S36&lt;=1,"Yes","No"),"n/a")</f>
        <v/>
      </c>
      <c r="AJ36" s="48">
        <f>IF(ISNUMBER($S36),ROUND(MAX(0,MIN(100,100-$S36*2.5-IF(ISNUMBER($T36),$T36,0)*0.12+IF($S36&lt;=1,12,0))),0),"")</f>
        <v/>
      </c>
      <c r="AK36" s="48">
        <f>IF(ISNUMBER($Q36),IF($Q36&gt;=100,20,IF($Q36&gt;=30,10,0)),0)+IF(ISNUMBER($R36),IF($R36&gt;=100,20,0),0)+IF(ISNUMBER($P36),IF($P36&gt;=150,20,IF($P36&gt;=50,12,5)),0)+IF(ISNUMBER($S36),IF($S36&lt;=1,15,0),0)</f>
        <v/>
      </c>
      <c r="AL36" s="48" t="n">
        <v>473</v>
      </c>
      <c r="AM36" s="49" t="n"/>
      <c r="AN36" s="48">
        <f>IF(AND(ISNUMBER($P36),ISNUMBER($AL36),$AL36&lt;&gt;0),IF(OR($P36&gt;180,$P36/$AL36*1000&gt;400),"Over ceiling, confirm SKU","Within"),"n/a")</f>
        <v/>
      </c>
      <c r="AO36" s="51" t="n"/>
      <c r="AP36" s="51" t="n"/>
      <c r="AQ36" s="51" t="n"/>
      <c r="AR36" s="34" t="inlineStr">
        <is>
          <t>No enrichment entry, to confirm</t>
        </is>
      </c>
      <c r="AS36" s="34" t="inlineStr">
        <is>
          <t>BLANK -&gt; requires live Amazon.ca capture</t>
        </is>
      </c>
      <c r="AT36" s="34" t="inlineStr">
        <is>
          <t>Unverified commercial data</t>
        </is>
      </c>
    </row>
    <row r="37" ht="28" customHeight="1">
      <c r="A37" s="34" t="inlineStr">
        <is>
          <t>Monster</t>
        </is>
      </c>
      <c r="B37" s="34" t="inlineStr">
        <is>
          <t>Monster Energy Ultra Zero (White) | Ultra Gold | single 473mL</t>
        </is>
      </c>
      <c r="C37" s="34" t="inlineStr">
        <is>
          <t>4) Caffeine &amp; energy beverage</t>
        </is>
      </c>
      <c r="D37" s="34" t="inlineStr">
        <is>
          <t>473 mL can</t>
        </is>
      </c>
      <c r="E37" s="48" t="n">
        <v>1</v>
      </c>
      <c r="F37" s="49" t="n"/>
      <c r="G37" s="50">
        <f>IF(AND(ISNUMBER($F37),ISNUMBER($E37),$E37&lt;&gt;0),$F37/$E37,"")</f>
        <v/>
      </c>
      <c r="H37" s="50">
        <f>IF(AND(ISNUMBER($F37),ISNUMBER($AL37),ISNUMBER($E37),($AL37*$E37)&lt;&gt;0),$F37/($AL37*$E37)*100,"")</f>
        <v/>
      </c>
      <c r="I37" s="51" t="n"/>
      <c r="J37" s="52" t="n"/>
      <c r="K37" s="50">
        <f>IF(AND(ISNUMBER($F37),ISNUMBER($J37)),$F37*(1-$J37),"")</f>
        <v/>
      </c>
      <c r="L37" s="51" t="n"/>
      <c r="M37" s="51" t="n"/>
      <c r="N37" s="50">
        <f>IF(ISNUMBER($F37),($F37-IF(ISNUMBER($AM37),$AM37,0))*(1-IF(ISNUMBER($J37),$J37,0)),"")</f>
        <v/>
      </c>
      <c r="O37" s="34" t="inlineStr">
        <is>
          <t>Ultra Gold</t>
        </is>
      </c>
      <c r="P37" s="48" t="n">
        <v>150</v>
      </c>
      <c r="Q37" s="48" t="n">
        <v>370</v>
      </c>
      <c r="R37" s="34" t="inlineStr">
        <is>
          <t>Not listed</t>
        </is>
      </c>
      <c r="S37" s="48" t="n">
        <v>0</v>
      </c>
      <c r="T37" s="48" t="n">
        <v>10</v>
      </c>
      <c r="U37" s="34" t="inlineStr">
        <is>
          <t>Erythritol + sucralose</t>
        </is>
      </c>
      <c r="V37" s="34" t="inlineStr">
        <is>
          <t>Zero sugar, light taste, full energy</t>
        </is>
      </c>
      <c r="W37" s="51" t="n"/>
      <c r="X37" s="51" t="n"/>
      <c r="Y37" s="51" t="n"/>
      <c r="Z37" s="51" t="n"/>
      <c r="AA37" s="34" t="inlineStr">
        <is>
          <t>Very High</t>
        </is>
      </c>
      <c r="AB37" s="34" t="inlineStr">
        <is>
          <t>Best selling zero sugar energy line</t>
        </is>
      </c>
      <c r="AC37" s="34" t="inlineStr">
        <is>
          <t>Full Monster energy, zero sugar, lighter taste</t>
        </is>
      </c>
      <c r="AD37" s="34" t="inlineStr">
        <is>
          <t>No sugar plus a lighter flavour than the green can.</t>
        </is>
      </c>
      <c r="AE37" s="51" t="n"/>
      <c r="AF37" s="53">
        <f>IF(AND(ISNUMBER($P37),ISNUMBER($AL37),$AL37&lt;&gt;0),ROUND($P37/$AL37*100,1),"")</f>
        <v/>
      </c>
      <c r="AG37" s="54">
        <f>IF(AND(ISNUMBER($S37),ISNUMBER($AL37),$AL37&lt;&gt;0),ROUND($S37/$AL37*100,2),"")</f>
        <v/>
      </c>
      <c r="AH37" s="53">
        <f>IF(AND(ISNUMBER($Q37),ISNUMBER($AL37),$AL37&lt;&gt;0),ROUND($Q37/$AL37*100,1),"")</f>
        <v/>
      </c>
      <c r="AI37" s="48">
        <f>IF(ISNUMBER($S37),IF($S37&lt;=1,"Yes","No"),"n/a")</f>
        <v/>
      </c>
      <c r="AJ37" s="48">
        <f>IF(ISNUMBER($S37),ROUND(MAX(0,MIN(100,100-$S37*2.5-IF(ISNUMBER($T37),$T37,0)*0.12+IF($S37&lt;=1,12,0))),0),"")</f>
        <v/>
      </c>
      <c r="AK37" s="48">
        <f>IF(ISNUMBER($Q37),IF($Q37&gt;=100,20,IF($Q37&gt;=30,10,0)),0)+IF(ISNUMBER($R37),IF($R37&gt;=100,20,0),0)+IF(ISNUMBER($P37),IF($P37&gt;=150,20,IF($P37&gt;=50,12,5)),0)+IF(ISNUMBER($S37),IF($S37&lt;=1,15,0),0)</f>
        <v/>
      </c>
      <c r="AL37" s="48" t="n">
        <v>473</v>
      </c>
      <c r="AM37" s="49" t="n"/>
      <c r="AN37" s="48">
        <f>IF(AND(ISNUMBER($P37),ISNUMBER($AL37),$AL37&lt;&gt;0),IF(OR($P37&gt;180,$P37/$AL37*1000&gt;400),"Over ceiling, confirm SKU","Within"),"n/a")</f>
        <v/>
      </c>
      <c r="AO37" s="51" t="n"/>
      <c r="AP37" s="51" t="n"/>
      <c r="AQ37" s="51" t="n"/>
      <c r="AR37" s="34" t="inlineStr">
        <is>
          <t>No enrichment entry, to confirm</t>
        </is>
      </c>
      <c r="AS37" s="34" t="inlineStr">
        <is>
          <t>BLANK -&gt; requires live Amazon.ca capture</t>
        </is>
      </c>
      <c r="AT37" s="34" t="inlineStr">
        <is>
          <t>Unverified commercial data</t>
        </is>
      </c>
    </row>
    <row r="38" ht="28" customHeight="1">
      <c r="A38" s="34" t="inlineStr">
        <is>
          <t>Monster</t>
        </is>
      </c>
      <c r="B38" s="34" t="inlineStr">
        <is>
          <t>Monster Energy Ultra Zero (White) | Ultra Gold | 8 pack 473mL</t>
        </is>
      </c>
      <c r="C38" s="34" t="inlineStr">
        <is>
          <t>4) Caffeine &amp; energy beverage</t>
        </is>
      </c>
      <c r="D38" s="34" t="inlineStr">
        <is>
          <t>473 mL can</t>
        </is>
      </c>
      <c r="E38" s="48" t="n">
        <v>8</v>
      </c>
      <c r="F38" s="49" t="n"/>
      <c r="G38" s="50">
        <f>IF(AND(ISNUMBER($F38),ISNUMBER($E38),$E38&lt;&gt;0),$F38/$E38,"")</f>
        <v/>
      </c>
      <c r="H38" s="50">
        <f>IF(AND(ISNUMBER($F38),ISNUMBER($AL38),ISNUMBER($E38),($AL38*$E38)&lt;&gt;0),$F38/($AL38*$E38)*100,"")</f>
        <v/>
      </c>
      <c r="I38" s="51" t="n"/>
      <c r="J38" s="52" t="n"/>
      <c r="K38" s="50">
        <f>IF(AND(ISNUMBER($F38),ISNUMBER($J38)),$F38*(1-$J38),"")</f>
        <v/>
      </c>
      <c r="L38" s="51" t="n"/>
      <c r="M38" s="51" t="n"/>
      <c r="N38" s="50">
        <f>IF(ISNUMBER($F38),($F38-IF(ISNUMBER($AM38),$AM38,0))*(1-IF(ISNUMBER($J38),$J38,0)),"")</f>
        <v/>
      </c>
      <c r="O38" s="34" t="inlineStr">
        <is>
          <t>Ultra Gold</t>
        </is>
      </c>
      <c r="P38" s="48" t="n">
        <v>150</v>
      </c>
      <c r="Q38" s="48" t="n">
        <v>370</v>
      </c>
      <c r="R38" s="34" t="inlineStr">
        <is>
          <t>Not listed</t>
        </is>
      </c>
      <c r="S38" s="48" t="n">
        <v>0</v>
      </c>
      <c r="T38" s="48" t="n">
        <v>10</v>
      </c>
      <c r="U38" s="34" t="inlineStr">
        <is>
          <t>Erythritol + sucralose</t>
        </is>
      </c>
      <c r="V38" s="34" t="inlineStr">
        <is>
          <t>Zero sugar, light taste, full energy</t>
        </is>
      </c>
      <c r="W38" s="51" t="n"/>
      <c r="X38" s="51" t="n"/>
      <c r="Y38" s="51" t="n"/>
      <c r="Z38" s="51" t="n"/>
      <c r="AA38" s="34" t="inlineStr">
        <is>
          <t>Very High</t>
        </is>
      </c>
      <c r="AB38" s="34" t="inlineStr">
        <is>
          <t>Best selling zero sugar energy line</t>
        </is>
      </c>
      <c r="AC38" s="34" t="inlineStr">
        <is>
          <t>Full Monster energy, zero sugar, lighter taste</t>
        </is>
      </c>
      <c r="AD38" s="34" t="inlineStr">
        <is>
          <t>No sugar plus a lighter flavour than the green can.</t>
        </is>
      </c>
      <c r="AE38" s="51" t="n"/>
      <c r="AF38" s="53">
        <f>IF(AND(ISNUMBER($P38),ISNUMBER($AL38),$AL38&lt;&gt;0),ROUND($P38/$AL38*100,1),"")</f>
        <v/>
      </c>
      <c r="AG38" s="54">
        <f>IF(AND(ISNUMBER($S38),ISNUMBER($AL38),$AL38&lt;&gt;0),ROUND($S38/$AL38*100,2),"")</f>
        <v/>
      </c>
      <c r="AH38" s="53">
        <f>IF(AND(ISNUMBER($Q38),ISNUMBER($AL38),$AL38&lt;&gt;0),ROUND($Q38/$AL38*100,1),"")</f>
        <v/>
      </c>
      <c r="AI38" s="48">
        <f>IF(ISNUMBER($S38),IF($S38&lt;=1,"Yes","No"),"n/a")</f>
        <v/>
      </c>
      <c r="AJ38" s="48">
        <f>IF(ISNUMBER($S38),ROUND(MAX(0,MIN(100,100-$S38*2.5-IF(ISNUMBER($T38),$T38,0)*0.12+IF($S38&lt;=1,12,0))),0),"")</f>
        <v/>
      </c>
      <c r="AK38" s="48">
        <f>IF(ISNUMBER($Q38),IF($Q38&gt;=100,20,IF($Q38&gt;=30,10,0)),0)+IF(ISNUMBER($R38),IF($R38&gt;=100,20,0),0)+IF(ISNUMBER($P38),IF($P38&gt;=150,20,IF($P38&gt;=50,12,5)),0)+IF(ISNUMBER($S38),IF($S38&lt;=1,15,0),0)</f>
        <v/>
      </c>
      <c r="AL38" s="48" t="n">
        <v>473</v>
      </c>
      <c r="AM38" s="49" t="n"/>
      <c r="AN38" s="48">
        <f>IF(AND(ISNUMBER($P38),ISNUMBER($AL38),$AL38&lt;&gt;0),IF(OR($P38&gt;180,$P38/$AL38*1000&gt;400),"Over ceiling, confirm SKU","Within"),"n/a")</f>
        <v/>
      </c>
      <c r="AO38" s="51" t="n"/>
      <c r="AP38" s="51" t="n"/>
      <c r="AQ38" s="51" t="n"/>
      <c r="AR38" s="34" t="inlineStr">
        <is>
          <t>No enrichment entry, to confirm</t>
        </is>
      </c>
      <c r="AS38" s="34" t="inlineStr">
        <is>
          <t>BLANK -&gt; requires live Amazon.ca capture</t>
        </is>
      </c>
      <c r="AT38" s="34" t="inlineStr">
        <is>
          <t>Unverified commercial data</t>
        </is>
      </c>
    </row>
    <row r="39" ht="28" customHeight="1">
      <c r="A39" s="34" t="inlineStr">
        <is>
          <t>Monster</t>
        </is>
      </c>
      <c r="B39" s="34" t="inlineStr">
        <is>
          <t>Monster Energy Ultra Zero (White) | Ultra Gold | 12 pack 473mL</t>
        </is>
      </c>
      <c r="C39" s="34" t="inlineStr">
        <is>
          <t>4) Caffeine &amp; energy beverage</t>
        </is>
      </c>
      <c r="D39" s="34" t="inlineStr">
        <is>
          <t>473 mL can</t>
        </is>
      </c>
      <c r="E39" s="48" t="n">
        <v>12</v>
      </c>
      <c r="F39" s="49" t="n"/>
      <c r="G39" s="50">
        <f>IF(AND(ISNUMBER($F39),ISNUMBER($E39),$E39&lt;&gt;0),$F39/$E39,"")</f>
        <v/>
      </c>
      <c r="H39" s="50">
        <f>IF(AND(ISNUMBER($F39),ISNUMBER($AL39),ISNUMBER($E39),($AL39*$E39)&lt;&gt;0),$F39/($AL39*$E39)*100,"")</f>
        <v/>
      </c>
      <c r="I39" s="51" t="n"/>
      <c r="J39" s="52" t="n"/>
      <c r="K39" s="50">
        <f>IF(AND(ISNUMBER($F39),ISNUMBER($J39)),$F39*(1-$J39),"")</f>
        <v/>
      </c>
      <c r="L39" s="51" t="n"/>
      <c r="M39" s="51" t="n"/>
      <c r="N39" s="50">
        <f>IF(ISNUMBER($F39),($F39-IF(ISNUMBER($AM39),$AM39,0))*(1-IF(ISNUMBER($J39),$J39,0)),"")</f>
        <v/>
      </c>
      <c r="O39" s="34" t="inlineStr">
        <is>
          <t>Ultra Gold</t>
        </is>
      </c>
      <c r="P39" s="48" t="n">
        <v>150</v>
      </c>
      <c r="Q39" s="48" t="n">
        <v>370</v>
      </c>
      <c r="R39" s="34" t="inlineStr">
        <is>
          <t>Not listed</t>
        </is>
      </c>
      <c r="S39" s="48" t="n">
        <v>0</v>
      </c>
      <c r="T39" s="48" t="n">
        <v>10</v>
      </c>
      <c r="U39" s="34" t="inlineStr">
        <is>
          <t>Erythritol + sucralose</t>
        </is>
      </c>
      <c r="V39" s="34" t="inlineStr">
        <is>
          <t>Zero sugar, light taste, full energy</t>
        </is>
      </c>
      <c r="W39" s="51" t="n"/>
      <c r="X39" s="51" t="n"/>
      <c r="Y39" s="51" t="n"/>
      <c r="Z39" s="51" t="n"/>
      <c r="AA39" s="34" t="inlineStr">
        <is>
          <t>Very High</t>
        </is>
      </c>
      <c r="AB39" s="34" t="inlineStr">
        <is>
          <t>Best selling zero sugar energy line</t>
        </is>
      </c>
      <c r="AC39" s="34" t="inlineStr">
        <is>
          <t>Full Monster energy, zero sugar, lighter taste</t>
        </is>
      </c>
      <c r="AD39" s="34" t="inlineStr">
        <is>
          <t>No sugar plus a lighter flavour than the green can.</t>
        </is>
      </c>
      <c r="AE39" s="51" t="n"/>
      <c r="AF39" s="53">
        <f>IF(AND(ISNUMBER($P39),ISNUMBER($AL39),$AL39&lt;&gt;0),ROUND($P39/$AL39*100,1),"")</f>
        <v/>
      </c>
      <c r="AG39" s="54">
        <f>IF(AND(ISNUMBER($S39),ISNUMBER($AL39),$AL39&lt;&gt;0),ROUND($S39/$AL39*100,2),"")</f>
        <v/>
      </c>
      <c r="AH39" s="53">
        <f>IF(AND(ISNUMBER($Q39),ISNUMBER($AL39),$AL39&lt;&gt;0),ROUND($Q39/$AL39*100,1),"")</f>
        <v/>
      </c>
      <c r="AI39" s="48">
        <f>IF(ISNUMBER($S39),IF($S39&lt;=1,"Yes","No"),"n/a")</f>
        <v/>
      </c>
      <c r="AJ39" s="48">
        <f>IF(ISNUMBER($S39),ROUND(MAX(0,MIN(100,100-$S39*2.5-IF(ISNUMBER($T39),$T39,0)*0.12+IF($S39&lt;=1,12,0))),0),"")</f>
        <v/>
      </c>
      <c r="AK39" s="48">
        <f>IF(ISNUMBER($Q39),IF($Q39&gt;=100,20,IF($Q39&gt;=30,10,0)),0)+IF(ISNUMBER($R39),IF($R39&gt;=100,20,0),0)+IF(ISNUMBER($P39),IF($P39&gt;=150,20,IF($P39&gt;=50,12,5)),0)+IF(ISNUMBER($S39),IF($S39&lt;=1,15,0),0)</f>
        <v/>
      </c>
      <c r="AL39" s="48" t="n">
        <v>473</v>
      </c>
      <c r="AM39" s="49" t="n"/>
      <c r="AN39" s="48">
        <f>IF(AND(ISNUMBER($P39),ISNUMBER($AL39),$AL39&lt;&gt;0),IF(OR($P39&gt;180,$P39/$AL39*1000&gt;400),"Over ceiling, confirm SKU","Within"),"n/a")</f>
        <v/>
      </c>
      <c r="AO39" s="51" t="n"/>
      <c r="AP39" s="51" t="n"/>
      <c r="AQ39" s="51" t="n"/>
      <c r="AR39" s="34" t="inlineStr">
        <is>
          <t>No enrichment entry, to confirm</t>
        </is>
      </c>
      <c r="AS39" s="34" t="inlineStr">
        <is>
          <t>BLANK -&gt; requires live Amazon.ca capture</t>
        </is>
      </c>
      <c r="AT39" s="34" t="inlineStr">
        <is>
          <t>Unverified commercial data</t>
        </is>
      </c>
    </row>
    <row r="40" ht="28" customHeight="1">
      <c r="A40" s="34" t="inlineStr">
        <is>
          <t>Monster</t>
        </is>
      </c>
      <c r="B40" s="34" t="inlineStr">
        <is>
          <t>Monster Energy Ultra Zero (White) | Ultra Gold | 18 pack 473mL</t>
        </is>
      </c>
      <c r="C40" s="34" t="inlineStr">
        <is>
          <t>4) Caffeine &amp; energy beverage</t>
        </is>
      </c>
      <c r="D40" s="34" t="inlineStr">
        <is>
          <t>473 mL can</t>
        </is>
      </c>
      <c r="E40" s="48" t="n">
        <v>18</v>
      </c>
      <c r="F40" s="49" t="n"/>
      <c r="G40" s="50">
        <f>IF(AND(ISNUMBER($F40),ISNUMBER($E40),$E40&lt;&gt;0),$F40/$E40,"")</f>
        <v/>
      </c>
      <c r="H40" s="50">
        <f>IF(AND(ISNUMBER($F40),ISNUMBER($AL40),ISNUMBER($E40),($AL40*$E40)&lt;&gt;0),$F40/($AL40*$E40)*100,"")</f>
        <v/>
      </c>
      <c r="I40" s="51" t="n"/>
      <c r="J40" s="52" t="n"/>
      <c r="K40" s="50">
        <f>IF(AND(ISNUMBER($F40),ISNUMBER($J40)),$F40*(1-$J40),"")</f>
        <v/>
      </c>
      <c r="L40" s="51" t="n"/>
      <c r="M40" s="51" t="n"/>
      <c r="N40" s="50">
        <f>IF(ISNUMBER($F40),($F40-IF(ISNUMBER($AM40),$AM40,0))*(1-IF(ISNUMBER($J40),$J40,0)),"")</f>
        <v/>
      </c>
      <c r="O40" s="34" t="inlineStr">
        <is>
          <t>Ultra Gold</t>
        </is>
      </c>
      <c r="P40" s="48" t="n">
        <v>150</v>
      </c>
      <c r="Q40" s="48" t="n">
        <v>370</v>
      </c>
      <c r="R40" s="34" t="inlineStr">
        <is>
          <t>Not listed</t>
        </is>
      </c>
      <c r="S40" s="48" t="n">
        <v>0</v>
      </c>
      <c r="T40" s="48" t="n">
        <v>10</v>
      </c>
      <c r="U40" s="34" t="inlineStr">
        <is>
          <t>Erythritol + sucralose</t>
        </is>
      </c>
      <c r="V40" s="34" t="inlineStr">
        <is>
          <t>Zero sugar, light taste, full energy</t>
        </is>
      </c>
      <c r="W40" s="51" t="n"/>
      <c r="X40" s="51" t="n"/>
      <c r="Y40" s="51" t="n"/>
      <c r="Z40" s="51" t="n"/>
      <c r="AA40" s="34" t="inlineStr">
        <is>
          <t>Very High</t>
        </is>
      </c>
      <c r="AB40" s="34" t="inlineStr">
        <is>
          <t>Best selling zero sugar energy line</t>
        </is>
      </c>
      <c r="AC40" s="34" t="inlineStr">
        <is>
          <t>Full Monster energy, zero sugar, lighter taste</t>
        </is>
      </c>
      <c r="AD40" s="34" t="inlineStr">
        <is>
          <t>No sugar plus a lighter flavour than the green can.</t>
        </is>
      </c>
      <c r="AE40" s="51" t="n"/>
      <c r="AF40" s="53">
        <f>IF(AND(ISNUMBER($P40),ISNUMBER($AL40),$AL40&lt;&gt;0),ROUND($P40/$AL40*100,1),"")</f>
        <v/>
      </c>
      <c r="AG40" s="54">
        <f>IF(AND(ISNUMBER($S40),ISNUMBER($AL40),$AL40&lt;&gt;0),ROUND($S40/$AL40*100,2),"")</f>
        <v/>
      </c>
      <c r="AH40" s="53">
        <f>IF(AND(ISNUMBER($Q40),ISNUMBER($AL40),$AL40&lt;&gt;0),ROUND($Q40/$AL40*100,1),"")</f>
        <v/>
      </c>
      <c r="AI40" s="48">
        <f>IF(ISNUMBER($S40),IF($S40&lt;=1,"Yes","No"),"n/a")</f>
        <v/>
      </c>
      <c r="AJ40" s="48">
        <f>IF(ISNUMBER($S40),ROUND(MAX(0,MIN(100,100-$S40*2.5-IF(ISNUMBER($T40),$T40,0)*0.12+IF($S40&lt;=1,12,0))),0),"")</f>
        <v/>
      </c>
      <c r="AK40" s="48">
        <f>IF(ISNUMBER($Q40),IF($Q40&gt;=100,20,IF($Q40&gt;=30,10,0)),0)+IF(ISNUMBER($R40),IF($R40&gt;=100,20,0),0)+IF(ISNUMBER($P40),IF($P40&gt;=150,20,IF($P40&gt;=50,12,5)),0)+IF(ISNUMBER($S40),IF($S40&lt;=1,15,0),0)</f>
        <v/>
      </c>
      <c r="AL40" s="48" t="n">
        <v>473</v>
      </c>
      <c r="AM40" s="49" t="n"/>
      <c r="AN40" s="48">
        <f>IF(AND(ISNUMBER($P40),ISNUMBER($AL40),$AL40&lt;&gt;0),IF(OR($P40&gt;180,$P40/$AL40*1000&gt;400),"Over ceiling, confirm SKU","Within"),"n/a")</f>
        <v/>
      </c>
      <c r="AO40" s="51" t="n"/>
      <c r="AP40" s="51" t="n"/>
      <c r="AQ40" s="51" t="n"/>
      <c r="AR40" s="34" t="inlineStr">
        <is>
          <t>No enrichment entry, to confirm</t>
        </is>
      </c>
      <c r="AS40" s="34" t="inlineStr">
        <is>
          <t>BLANK -&gt; requires live Amazon.ca capture</t>
        </is>
      </c>
      <c r="AT40" s="34" t="inlineStr">
        <is>
          <t>Unverified commercial data</t>
        </is>
      </c>
    </row>
    <row r="41" ht="28" customHeight="1">
      <c r="A41" s="34" t="inlineStr">
        <is>
          <t>Monster</t>
        </is>
      </c>
      <c r="B41" s="34" t="inlineStr">
        <is>
          <t>Monster Energy Ultra Zero (White) | Ultra Gold | 24 pack 473mL</t>
        </is>
      </c>
      <c r="C41" s="34" t="inlineStr">
        <is>
          <t>4) Caffeine &amp; energy beverage</t>
        </is>
      </c>
      <c r="D41" s="34" t="inlineStr">
        <is>
          <t>473 mL can</t>
        </is>
      </c>
      <c r="E41" s="48" t="n">
        <v>24</v>
      </c>
      <c r="F41" s="49" t="n"/>
      <c r="G41" s="50">
        <f>IF(AND(ISNUMBER($F41),ISNUMBER($E41),$E41&lt;&gt;0),$F41/$E41,"")</f>
        <v/>
      </c>
      <c r="H41" s="50">
        <f>IF(AND(ISNUMBER($F41),ISNUMBER($AL41),ISNUMBER($E41),($AL41*$E41)&lt;&gt;0),$F41/($AL41*$E41)*100,"")</f>
        <v/>
      </c>
      <c r="I41" s="51" t="n"/>
      <c r="J41" s="52" t="n"/>
      <c r="K41" s="50">
        <f>IF(AND(ISNUMBER($F41),ISNUMBER($J41)),$F41*(1-$J41),"")</f>
        <v/>
      </c>
      <c r="L41" s="51" t="n"/>
      <c r="M41" s="51" t="n"/>
      <c r="N41" s="50">
        <f>IF(ISNUMBER($F41),($F41-IF(ISNUMBER($AM41),$AM41,0))*(1-IF(ISNUMBER($J41),$J41,0)),"")</f>
        <v/>
      </c>
      <c r="O41" s="34" t="inlineStr">
        <is>
          <t>Ultra Gold</t>
        </is>
      </c>
      <c r="P41" s="48" t="n">
        <v>150</v>
      </c>
      <c r="Q41" s="48" t="n">
        <v>370</v>
      </c>
      <c r="R41" s="34" t="inlineStr">
        <is>
          <t>Not listed</t>
        </is>
      </c>
      <c r="S41" s="48" t="n">
        <v>0</v>
      </c>
      <c r="T41" s="48" t="n">
        <v>10</v>
      </c>
      <c r="U41" s="34" t="inlineStr">
        <is>
          <t>Erythritol + sucralose</t>
        </is>
      </c>
      <c r="V41" s="34" t="inlineStr">
        <is>
          <t>Zero sugar, light taste, full energy</t>
        </is>
      </c>
      <c r="W41" s="51" t="n"/>
      <c r="X41" s="51" t="n"/>
      <c r="Y41" s="51" t="n"/>
      <c r="Z41" s="51" t="n"/>
      <c r="AA41" s="34" t="inlineStr">
        <is>
          <t>Very High</t>
        </is>
      </c>
      <c r="AB41" s="34" t="inlineStr">
        <is>
          <t>Best selling zero sugar energy line</t>
        </is>
      </c>
      <c r="AC41" s="34" t="inlineStr">
        <is>
          <t>Full Monster energy, zero sugar, lighter taste</t>
        </is>
      </c>
      <c r="AD41" s="34" t="inlineStr">
        <is>
          <t>No sugar plus a lighter flavour than the green can.</t>
        </is>
      </c>
      <c r="AE41" s="51" t="n"/>
      <c r="AF41" s="53">
        <f>IF(AND(ISNUMBER($P41),ISNUMBER($AL41),$AL41&lt;&gt;0),ROUND($P41/$AL41*100,1),"")</f>
        <v/>
      </c>
      <c r="AG41" s="54">
        <f>IF(AND(ISNUMBER($S41),ISNUMBER($AL41),$AL41&lt;&gt;0),ROUND($S41/$AL41*100,2),"")</f>
        <v/>
      </c>
      <c r="AH41" s="53">
        <f>IF(AND(ISNUMBER($Q41),ISNUMBER($AL41),$AL41&lt;&gt;0),ROUND($Q41/$AL41*100,1),"")</f>
        <v/>
      </c>
      <c r="AI41" s="48">
        <f>IF(ISNUMBER($S41),IF($S41&lt;=1,"Yes","No"),"n/a")</f>
        <v/>
      </c>
      <c r="AJ41" s="48">
        <f>IF(ISNUMBER($S41),ROUND(MAX(0,MIN(100,100-$S41*2.5-IF(ISNUMBER($T41),$T41,0)*0.12+IF($S41&lt;=1,12,0))),0),"")</f>
        <v/>
      </c>
      <c r="AK41" s="48">
        <f>IF(ISNUMBER($Q41),IF($Q41&gt;=100,20,IF($Q41&gt;=30,10,0)),0)+IF(ISNUMBER($R41),IF($R41&gt;=100,20,0),0)+IF(ISNUMBER($P41),IF($P41&gt;=150,20,IF($P41&gt;=50,12,5)),0)+IF(ISNUMBER($S41),IF($S41&lt;=1,15,0),0)</f>
        <v/>
      </c>
      <c r="AL41" s="48" t="n">
        <v>473</v>
      </c>
      <c r="AM41" s="49" t="n"/>
      <c r="AN41" s="48">
        <f>IF(AND(ISNUMBER($P41),ISNUMBER($AL41),$AL41&lt;&gt;0),IF(OR($P41&gt;180,$P41/$AL41*1000&gt;400),"Over ceiling, confirm SKU","Within"),"n/a")</f>
        <v/>
      </c>
      <c r="AO41" s="51" t="n"/>
      <c r="AP41" s="51" t="n"/>
      <c r="AQ41" s="51" t="n"/>
      <c r="AR41" s="34" t="inlineStr">
        <is>
          <t>No enrichment entry, to confirm</t>
        </is>
      </c>
      <c r="AS41" s="34" t="inlineStr">
        <is>
          <t>BLANK -&gt; requires live Amazon.ca capture</t>
        </is>
      </c>
      <c r="AT41" s="34" t="inlineStr">
        <is>
          <t>Unverified commercial data</t>
        </is>
      </c>
    </row>
    <row r="42" ht="28" customHeight="1">
      <c r="A42" s="34" t="inlineStr">
        <is>
          <t>Monster</t>
        </is>
      </c>
      <c r="B42" s="34" t="inlineStr">
        <is>
          <t>Monster Energy Ultra Zero (White) | Ultra Vice Guava | single 473mL</t>
        </is>
      </c>
      <c r="C42" s="34" t="inlineStr">
        <is>
          <t>4) Caffeine &amp; energy beverage</t>
        </is>
      </c>
      <c r="D42" s="34" t="inlineStr">
        <is>
          <t>473 mL can</t>
        </is>
      </c>
      <c r="E42" s="48" t="n">
        <v>1</v>
      </c>
      <c r="F42" s="49" t="n"/>
      <c r="G42" s="50">
        <f>IF(AND(ISNUMBER($F42),ISNUMBER($E42),$E42&lt;&gt;0),$F42/$E42,"")</f>
        <v/>
      </c>
      <c r="H42" s="50">
        <f>IF(AND(ISNUMBER($F42),ISNUMBER($AL42),ISNUMBER($E42),($AL42*$E42)&lt;&gt;0),$F42/($AL42*$E42)*100,"")</f>
        <v/>
      </c>
      <c r="I42" s="51" t="n"/>
      <c r="J42" s="52" t="n"/>
      <c r="K42" s="50">
        <f>IF(AND(ISNUMBER($F42),ISNUMBER($J42)),$F42*(1-$J42),"")</f>
        <v/>
      </c>
      <c r="L42" s="51" t="n"/>
      <c r="M42" s="51" t="n"/>
      <c r="N42" s="50">
        <f>IF(ISNUMBER($F42),($F42-IF(ISNUMBER($AM42),$AM42,0))*(1-IF(ISNUMBER($J42),$J42,0)),"")</f>
        <v/>
      </c>
      <c r="O42" s="34" t="inlineStr">
        <is>
          <t>Ultra Vice Guava</t>
        </is>
      </c>
      <c r="P42" s="48" t="n">
        <v>150</v>
      </c>
      <c r="Q42" s="48" t="n">
        <v>370</v>
      </c>
      <c r="R42" s="34" t="inlineStr">
        <is>
          <t>Not listed</t>
        </is>
      </c>
      <c r="S42" s="48" t="n">
        <v>0</v>
      </c>
      <c r="T42" s="48" t="n">
        <v>10</v>
      </c>
      <c r="U42" s="34" t="inlineStr">
        <is>
          <t>Erythritol + sucralose</t>
        </is>
      </c>
      <c r="V42" s="34" t="inlineStr">
        <is>
          <t>Zero sugar, light taste, full energy</t>
        </is>
      </c>
      <c r="W42" s="51" t="n"/>
      <c r="X42" s="51" t="n"/>
      <c r="Y42" s="51" t="n"/>
      <c r="Z42" s="51" t="n"/>
      <c r="AA42" s="34" t="inlineStr">
        <is>
          <t>Very High</t>
        </is>
      </c>
      <c r="AB42" s="34" t="inlineStr">
        <is>
          <t>Best selling zero sugar energy line</t>
        </is>
      </c>
      <c r="AC42" s="34" t="inlineStr">
        <is>
          <t>Full Monster energy, zero sugar, lighter taste</t>
        </is>
      </c>
      <c r="AD42" s="34" t="inlineStr">
        <is>
          <t>No sugar plus a lighter flavour than the green can.</t>
        </is>
      </c>
      <c r="AE42" s="51" t="n"/>
      <c r="AF42" s="53">
        <f>IF(AND(ISNUMBER($P42),ISNUMBER($AL42),$AL42&lt;&gt;0),ROUND($P42/$AL42*100,1),"")</f>
        <v/>
      </c>
      <c r="AG42" s="54">
        <f>IF(AND(ISNUMBER($S42),ISNUMBER($AL42),$AL42&lt;&gt;0),ROUND($S42/$AL42*100,2),"")</f>
        <v/>
      </c>
      <c r="AH42" s="53">
        <f>IF(AND(ISNUMBER($Q42),ISNUMBER($AL42),$AL42&lt;&gt;0),ROUND($Q42/$AL42*100,1),"")</f>
        <v/>
      </c>
      <c r="AI42" s="48">
        <f>IF(ISNUMBER($S42),IF($S42&lt;=1,"Yes","No"),"n/a")</f>
        <v/>
      </c>
      <c r="AJ42" s="48">
        <f>IF(ISNUMBER($S42),ROUND(MAX(0,MIN(100,100-$S42*2.5-IF(ISNUMBER($T42),$T42,0)*0.12+IF($S42&lt;=1,12,0))),0),"")</f>
        <v/>
      </c>
      <c r="AK42" s="48">
        <f>IF(ISNUMBER($Q42),IF($Q42&gt;=100,20,IF($Q42&gt;=30,10,0)),0)+IF(ISNUMBER($R42),IF($R42&gt;=100,20,0),0)+IF(ISNUMBER($P42),IF($P42&gt;=150,20,IF($P42&gt;=50,12,5)),0)+IF(ISNUMBER($S42),IF($S42&lt;=1,15,0),0)</f>
        <v/>
      </c>
      <c r="AL42" s="48" t="n">
        <v>473</v>
      </c>
      <c r="AM42" s="49" t="n"/>
      <c r="AN42" s="48">
        <f>IF(AND(ISNUMBER($P42),ISNUMBER($AL42),$AL42&lt;&gt;0),IF(OR($P42&gt;180,$P42/$AL42*1000&gt;400),"Over ceiling, confirm SKU","Within"),"n/a")</f>
        <v/>
      </c>
      <c r="AO42" s="51" t="n"/>
      <c r="AP42" s="51" t="n"/>
      <c r="AQ42" s="51" t="n"/>
      <c r="AR42" s="34" t="inlineStr">
        <is>
          <t>No enrichment entry, to confirm</t>
        </is>
      </c>
      <c r="AS42" s="34" t="inlineStr">
        <is>
          <t>BLANK -&gt; requires live Amazon.ca capture</t>
        </is>
      </c>
      <c r="AT42" s="34" t="inlineStr">
        <is>
          <t>Unverified commercial data</t>
        </is>
      </c>
    </row>
    <row r="43" ht="28" customHeight="1">
      <c r="A43" s="34" t="inlineStr">
        <is>
          <t>Monster</t>
        </is>
      </c>
      <c r="B43" s="34" t="inlineStr">
        <is>
          <t>Monster Energy Ultra Zero (White) | Ultra Vice Guava | 8 pack 473mL</t>
        </is>
      </c>
      <c r="C43" s="34" t="inlineStr">
        <is>
          <t>4) Caffeine &amp; energy beverage</t>
        </is>
      </c>
      <c r="D43" s="34" t="inlineStr">
        <is>
          <t>473 mL can</t>
        </is>
      </c>
      <c r="E43" s="48" t="n">
        <v>8</v>
      </c>
      <c r="F43" s="49" t="n"/>
      <c r="G43" s="50">
        <f>IF(AND(ISNUMBER($F43),ISNUMBER($E43),$E43&lt;&gt;0),$F43/$E43,"")</f>
        <v/>
      </c>
      <c r="H43" s="50">
        <f>IF(AND(ISNUMBER($F43),ISNUMBER($AL43),ISNUMBER($E43),($AL43*$E43)&lt;&gt;0),$F43/($AL43*$E43)*100,"")</f>
        <v/>
      </c>
      <c r="I43" s="51" t="n"/>
      <c r="J43" s="52" t="n"/>
      <c r="K43" s="50">
        <f>IF(AND(ISNUMBER($F43),ISNUMBER($J43)),$F43*(1-$J43),"")</f>
        <v/>
      </c>
      <c r="L43" s="51" t="n"/>
      <c r="M43" s="51" t="n"/>
      <c r="N43" s="50">
        <f>IF(ISNUMBER($F43),($F43-IF(ISNUMBER($AM43),$AM43,0))*(1-IF(ISNUMBER($J43),$J43,0)),"")</f>
        <v/>
      </c>
      <c r="O43" s="34" t="inlineStr">
        <is>
          <t>Ultra Vice Guava</t>
        </is>
      </c>
      <c r="P43" s="48" t="n">
        <v>150</v>
      </c>
      <c r="Q43" s="48" t="n">
        <v>370</v>
      </c>
      <c r="R43" s="34" t="inlineStr">
        <is>
          <t>Not listed</t>
        </is>
      </c>
      <c r="S43" s="48" t="n">
        <v>0</v>
      </c>
      <c r="T43" s="48" t="n">
        <v>10</v>
      </c>
      <c r="U43" s="34" t="inlineStr">
        <is>
          <t>Erythritol + sucralose</t>
        </is>
      </c>
      <c r="V43" s="34" t="inlineStr">
        <is>
          <t>Zero sugar, light taste, full energy</t>
        </is>
      </c>
      <c r="W43" s="51" t="n"/>
      <c r="X43" s="51" t="n"/>
      <c r="Y43" s="51" t="n"/>
      <c r="Z43" s="51" t="n"/>
      <c r="AA43" s="34" t="inlineStr">
        <is>
          <t>Very High</t>
        </is>
      </c>
      <c r="AB43" s="34" t="inlineStr">
        <is>
          <t>Best selling zero sugar energy line</t>
        </is>
      </c>
      <c r="AC43" s="34" t="inlineStr">
        <is>
          <t>Full Monster energy, zero sugar, lighter taste</t>
        </is>
      </c>
      <c r="AD43" s="34" t="inlineStr">
        <is>
          <t>No sugar plus a lighter flavour than the green can.</t>
        </is>
      </c>
      <c r="AE43" s="51" t="n"/>
      <c r="AF43" s="53">
        <f>IF(AND(ISNUMBER($P43),ISNUMBER($AL43),$AL43&lt;&gt;0),ROUND($P43/$AL43*100,1),"")</f>
        <v/>
      </c>
      <c r="AG43" s="54">
        <f>IF(AND(ISNUMBER($S43),ISNUMBER($AL43),$AL43&lt;&gt;0),ROUND($S43/$AL43*100,2),"")</f>
        <v/>
      </c>
      <c r="AH43" s="53">
        <f>IF(AND(ISNUMBER($Q43),ISNUMBER($AL43),$AL43&lt;&gt;0),ROUND($Q43/$AL43*100,1),"")</f>
        <v/>
      </c>
      <c r="AI43" s="48">
        <f>IF(ISNUMBER($S43),IF($S43&lt;=1,"Yes","No"),"n/a")</f>
        <v/>
      </c>
      <c r="AJ43" s="48">
        <f>IF(ISNUMBER($S43),ROUND(MAX(0,MIN(100,100-$S43*2.5-IF(ISNUMBER($T43),$T43,0)*0.12+IF($S43&lt;=1,12,0))),0),"")</f>
        <v/>
      </c>
      <c r="AK43" s="48">
        <f>IF(ISNUMBER($Q43),IF($Q43&gt;=100,20,IF($Q43&gt;=30,10,0)),0)+IF(ISNUMBER($R43),IF($R43&gt;=100,20,0),0)+IF(ISNUMBER($P43),IF($P43&gt;=150,20,IF($P43&gt;=50,12,5)),0)+IF(ISNUMBER($S43),IF($S43&lt;=1,15,0),0)</f>
        <v/>
      </c>
      <c r="AL43" s="48" t="n">
        <v>473</v>
      </c>
      <c r="AM43" s="49" t="n"/>
      <c r="AN43" s="48">
        <f>IF(AND(ISNUMBER($P43),ISNUMBER($AL43),$AL43&lt;&gt;0),IF(OR($P43&gt;180,$P43/$AL43*1000&gt;400),"Over ceiling, confirm SKU","Within"),"n/a")</f>
        <v/>
      </c>
      <c r="AO43" s="51" t="n"/>
      <c r="AP43" s="51" t="n"/>
      <c r="AQ43" s="51" t="n"/>
      <c r="AR43" s="34" t="inlineStr">
        <is>
          <t>No enrichment entry, to confirm</t>
        </is>
      </c>
      <c r="AS43" s="34" t="inlineStr">
        <is>
          <t>BLANK -&gt; requires live Amazon.ca capture</t>
        </is>
      </c>
      <c r="AT43" s="34" t="inlineStr">
        <is>
          <t>Unverified commercial data</t>
        </is>
      </c>
    </row>
    <row r="44" ht="28" customHeight="1">
      <c r="A44" s="34" t="inlineStr">
        <is>
          <t>Monster</t>
        </is>
      </c>
      <c r="B44" s="34" t="inlineStr">
        <is>
          <t>Monster Energy Ultra Zero (White) | Ultra Vice Guava | 12 pack 473mL</t>
        </is>
      </c>
      <c r="C44" s="34" t="inlineStr">
        <is>
          <t>4) Caffeine &amp; energy beverage</t>
        </is>
      </c>
      <c r="D44" s="34" t="inlineStr">
        <is>
          <t>473 mL can</t>
        </is>
      </c>
      <c r="E44" s="48" t="n">
        <v>12</v>
      </c>
      <c r="F44" s="49" t="n"/>
      <c r="G44" s="50">
        <f>IF(AND(ISNUMBER($F44),ISNUMBER($E44),$E44&lt;&gt;0),$F44/$E44,"")</f>
        <v/>
      </c>
      <c r="H44" s="50">
        <f>IF(AND(ISNUMBER($F44),ISNUMBER($AL44),ISNUMBER($E44),($AL44*$E44)&lt;&gt;0),$F44/($AL44*$E44)*100,"")</f>
        <v/>
      </c>
      <c r="I44" s="51" t="n"/>
      <c r="J44" s="52" t="n"/>
      <c r="K44" s="50">
        <f>IF(AND(ISNUMBER($F44),ISNUMBER($J44)),$F44*(1-$J44),"")</f>
        <v/>
      </c>
      <c r="L44" s="51" t="n"/>
      <c r="M44" s="51" t="n"/>
      <c r="N44" s="50">
        <f>IF(ISNUMBER($F44),($F44-IF(ISNUMBER($AM44),$AM44,0))*(1-IF(ISNUMBER($J44),$J44,0)),"")</f>
        <v/>
      </c>
      <c r="O44" s="34" t="inlineStr">
        <is>
          <t>Ultra Vice Guava</t>
        </is>
      </c>
      <c r="P44" s="48" t="n">
        <v>150</v>
      </c>
      <c r="Q44" s="48" t="n">
        <v>370</v>
      </c>
      <c r="R44" s="34" t="inlineStr">
        <is>
          <t>Not listed</t>
        </is>
      </c>
      <c r="S44" s="48" t="n">
        <v>0</v>
      </c>
      <c r="T44" s="48" t="n">
        <v>10</v>
      </c>
      <c r="U44" s="34" t="inlineStr">
        <is>
          <t>Erythritol + sucralose</t>
        </is>
      </c>
      <c r="V44" s="34" t="inlineStr">
        <is>
          <t>Zero sugar, light taste, full energy</t>
        </is>
      </c>
      <c r="W44" s="51" t="n"/>
      <c r="X44" s="51" t="n"/>
      <c r="Y44" s="51" t="n"/>
      <c r="Z44" s="51" t="n"/>
      <c r="AA44" s="34" t="inlineStr">
        <is>
          <t>Very High</t>
        </is>
      </c>
      <c r="AB44" s="34" t="inlineStr">
        <is>
          <t>Best selling zero sugar energy line</t>
        </is>
      </c>
      <c r="AC44" s="34" t="inlineStr">
        <is>
          <t>Full Monster energy, zero sugar, lighter taste</t>
        </is>
      </c>
      <c r="AD44" s="34" t="inlineStr">
        <is>
          <t>No sugar plus a lighter flavour than the green can.</t>
        </is>
      </c>
      <c r="AE44" s="51" t="n"/>
      <c r="AF44" s="53">
        <f>IF(AND(ISNUMBER($P44),ISNUMBER($AL44),$AL44&lt;&gt;0),ROUND($P44/$AL44*100,1),"")</f>
        <v/>
      </c>
      <c r="AG44" s="54">
        <f>IF(AND(ISNUMBER($S44),ISNUMBER($AL44),$AL44&lt;&gt;0),ROUND($S44/$AL44*100,2),"")</f>
        <v/>
      </c>
      <c r="AH44" s="53">
        <f>IF(AND(ISNUMBER($Q44),ISNUMBER($AL44),$AL44&lt;&gt;0),ROUND($Q44/$AL44*100,1),"")</f>
        <v/>
      </c>
      <c r="AI44" s="48">
        <f>IF(ISNUMBER($S44),IF($S44&lt;=1,"Yes","No"),"n/a")</f>
        <v/>
      </c>
      <c r="AJ44" s="48">
        <f>IF(ISNUMBER($S44),ROUND(MAX(0,MIN(100,100-$S44*2.5-IF(ISNUMBER($T44),$T44,0)*0.12+IF($S44&lt;=1,12,0))),0),"")</f>
        <v/>
      </c>
      <c r="AK44" s="48">
        <f>IF(ISNUMBER($Q44),IF($Q44&gt;=100,20,IF($Q44&gt;=30,10,0)),0)+IF(ISNUMBER($R44),IF($R44&gt;=100,20,0),0)+IF(ISNUMBER($P44),IF($P44&gt;=150,20,IF($P44&gt;=50,12,5)),0)+IF(ISNUMBER($S44),IF($S44&lt;=1,15,0),0)</f>
        <v/>
      </c>
      <c r="AL44" s="48" t="n">
        <v>473</v>
      </c>
      <c r="AM44" s="49" t="n"/>
      <c r="AN44" s="48">
        <f>IF(AND(ISNUMBER($P44),ISNUMBER($AL44),$AL44&lt;&gt;0),IF(OR($P44&gt;180,$P44/$AL44*1000&gt;400),"Over ceiling, confirm SKU","Within"),"n/a")</f>
        <v/>
      </c>
      <c r="AO44" s="51" t="n"/>
      <c r="AP44" s="51" t="n"/>
      <c r="AQ44" s="51" t="n"/>
      <c r="AR44" s="34" t="inlineStr">
        <is>
          <t>No enrichment entry, to confirm</t>
        </is>
      </c>
      <c r="AS44" s="34" t="inlineStr">
        <is>
          <t>BLANK -&gt; requires live Amazon.ca capture</t>
        </is>
      </c>
      <c r="AT44" s="34" t="inlineStr">
        <is>
          <t>Unverified commercial data</t>
        </is>
      </c>
    </row>
    <row r="45" ht="28" customHeight="1">
      <c r="A45" s="34" t="inlineStr">
        <is>
          <t>Monster</t>
        </is>
      </c>
      <c r="B45" s="34" t="inlineStr">
        <is>
          <t>Monster Energy Ultra Zero (White) | Ultra Vice Guava | 18 pack 473mL</t>
        </is>
      </c>
      <c r="C45" s="34" t="inlineStr">
        <is>
          <t>4) Caffeine &amp; energy beverage</t>
        </is>
      </c>
      <c r="D45" s="34" t="inlineStr">
        <is>
          <t>473 mL can</t>
        </is>
      </c>
      <c r="E45" s="48" t="n">
        <v>18</v>
      </c>
      <c r="F45" s="49" t="n"/>
      <c r="G45" s="50">
        <f>IF(AND(ISNUMBER($F45),ISNUMBER($E45),$E45&lt;&gt;0),$F45/$E45,"")</f>
        <v/>
      </c>
      <c r="H45" s="50">
        <f>IF(AND(ISNUMBER($F45),ISNUMBER($AL45),ISNUMBER($E45),($AL45*$E45)&lt;&gt;0),$F45/($AL45*$E45)*100,"")</f>
        <v/>
      </c>
      <c r="I45" s="51" t="n"/>
      <c r="J45" s="52" t="n"/>
      <c r="K45" s="50">
        <f>IF(AND(ISNUMBER($F45),ISNUMBER($J45)),$F45*(1-$J45),"")</f>
        <v/>
      </c>
      <c r="L45" s="51" t="n"/>
      <c r="M45" s="51" t="n"/>
      <c r="N45" s="50">
        <f>IF(ISNUMBER($F45),($F45-IF(ISNUMBER($AM45),$AM45,0))*(1-IF(ISNUMBER($J45),$J45,0)),"")</f>
        <v/>
      </c>
      <c r="O45" s="34" t="inlineStr">
        <is>
          <t>Ultra Vice Guava</t>
        </is>
      </c>
      <c r="P45" s="48" t="n">
        <v>150</v>
      </c>
      <c r="Q45" s="48" t="n">
        <v>370</v>
      </c>
      <c r="R45" s="34" t="inlineStr">
        <is>
          <t>Not listed</t>
        </is>
      </c>
      <c r="S45" s="48" t="n">
        <v>0</v>
      </c>
      <c r="T45" s="48" t="n">
        <v>10</v>
      </c>
      <c r="U45" s="34" t="inlineStr">
        <is>
          <t>Erythritol + sucralose</t>
        </is>
      </c>
      <c r="V45" s="34" t="inlineStr">
        <is>
          <t>Zero sugar, light taste, full energy</t>
        </is>
      </c>
      <c r="W45" s="51" t="n"/>
      <c r="X45" s="51" t="n"/>
      <c r="Y45" s="51" t="n"/>
      <c r="Z45" s="51" t="n"/>
      <c r="AA45" s="34" t="inlineStr">
        <is>
          <t>Very High</t>
        </is>
      </c>
      <c r="AB45" s="34" t="inlineStr">
        <is>
          <t>Best selling zero sugar energy line</t>
        </is>
      </c>
      <c r="AC45" s="34" t="inlineStr">
        <is>
          <t>Full Monster energy, zero sugar, lighter taste</t>
        </is>
      </c>
      <c r="AD45" s="34" t="inlineStr">
        <is>
          <t>No sugar plus a lighter flavour than the green can.</t>
        </is>
      </c>
      <c r="AE45" s="51" t="n"/>
      <c r="AF45" s="53">
        <f>IF(AND(ISNUMBER($P45),ISNUMBER($AL45),$AL45&lt;&gt;0),ROUND($P45/$AL45*100,1),"")</f>
        <v/>
      </c>
      <c r="AG45" s="54">
        <f>IF(AND(ISNUMBER($S45),ISNUMBER($AL45),$AL45&lt;&gt;0),ROUND($S45/$AL45*100,2),"")</f>
        <v/>
      </c>
      <c r="AH45" s="53">
        <f>IF(AND(ISNUMBER($Q45),ISNUMBER($AL45),$AL45&lt;&gt;0),ROUND($Q45/$AL45*100,1),"")</f>
        <v/>
      </c>
      <c r="AI45" s="48">
        <f>IF(ISNUMBER($S45),IF($S45&lt;=1,"Yes","No"),"n/a")</f>
        <v/>
      </c>
      <c r="AJ45" s="48">
        <f>IF(ISNUMBER($S45),ROUND(MAX(0,MIN(100,100-$S45*2.5-IF(ISNUMBER($T45),$T45,0)*0.12+IF($S45&lt;=1,12,0))),0),"")</f>
        <v/>
      </c>
      <c r="AK45" s="48">
        <f>IF(ISNUMBER($Q45),IF($Q45&gt;=100,20,IF($Q45&gt;=30,10,0)),0)+IF(ISNUMBER($R45),IF($R45&gt;=100,20,0),0)+IF(ISNUMBER($P45),IF($P45&gt;=150,20,IF($P45&gt;=50,12,5)),0)+IF(ISNUMBER($S45),IF($S45&lt;=1,15,0),0)</f>
        <v/>
      </c>
      <c r="AL45" s="48" t="n">
        <v>473</v>
      </c>
      <c r="AM45" s="49" t="n"/>
      <c r="AN45" s="48">
        <f>IF(AND(ISNUMBER($P45),ISNUMBER($AL45),$AL45&lt;&gt;0),IF(OR($P45&gt;180,$P45/$AL45*1000&gt;400),"Over ceiling, confirm SKU","Within"),"n/a")</f>
        <v/>
      </c>
      <c r="AO45" s="51" t="n"/>
      <c r="AP45" s="51" t="n"/>
      <c r="AQ45" s="51" t="n"/>
      <c r="AR45" s="34" t="inlineStr">
        <is>
          <t>No enrichment entry, to confirm</t>
        </is>
      </c>
      <c r="AS45" s="34" t="inlineStr">
        <is>
          <t>BLANK -&gt; requires live Amazon.ca capture</t>
        </is>
      </c>
      <c r="AT45" s="34" t="inlineStr">
        <is>
          <t>Unverified commercial data</t>
        </is>
      </c>
    </row>
    <row r="46" ht="28" customHeight="1">
      <c r="A46" s="34" t="inlineStr">
        <is>
          <t>Monster</t>
        </is>
      </c>
      <c r="B46" s="34" t="inlineStr">
        <is>
          <t>Monster Energy Ultra Zero (White) | Ultra Vice Guava | 24 pack 473mL</t>
        </is>
      </c>
      <c r="C46" s="34" t="inlineStr">
        <is>
          <t>4) Caffeine &amp; energy beverage</t>
        </is>
      </c>
      <c r="D46" s="34" t="inlineStr">
        <is>
          <t>473 mL can</t>
        </is>
      </c>
      <c r="E46" s="48" t="n">
        <v>24</v>
      </c>
      <c r="F46" s="49" t="n"/>
      <c r="G46" s="50">
        <f>IF(AND(ISNUMBER($F46),ISNUMBER($E46),$E46&lt;&gt;0),$F46/$E46,"")</f>
        <v/>
      </c>
      <c r="H46" s="50">
        <f>IF(AND(ISNUMBER($F46),ISNUMBER($AL46),ISNUMBER($E46),($AL46*$E46)&lt;&gt;0),$F46/($AL46*$E46)*100,"")</f>
        <v/>
      </c>
      <c r="I46" s="51" t="n"/>
      <c r="J46" s="52" t="n"/>
      <c r="K46" s="50">
        <f>IF(AND(ISNUMBER($F46),ISNUMBER($J46)),$F46*(1-$J46),"")</f>
        <v/>
      </c>
      <c r="L46" s="51" t="n"/>
      <c r="M46" s="51" t="n"/>
      <c r="N46" s="50">
        <f>IF(ISNUMBER($F46),($F46-IF(ISNUMBER($AM46),$AM46,0))*(1-IF(ISNUMBER($J46),$J46,0)),"")</f>
        <v/>
      </c>
      <c r="O46" s="34" t="inlineStr">
        <is>
          <t>Ultra Vice Guava</t>
        </is>
      </c>
      <c r="P46" s="48" t="n">
        <v>150</v>
      </c>
      <c r="Q46" s="48" t="n">
        <v>370</v>
      </c>
      <c r="R46" s="34" t="inlineStr">
        <is>
          <t>Not listed</t>
        </is>
      </c>
      <c r="S46" s="48" t="n">
        <v>0</v>
      </c>
      <c r="T46" s="48" t="n">
        <v>10</v>
      </c>
      <c r="U46" s="34" t="inlineStr">
        <is>
          <t>Erythritol + sucralose</t>
        </is>
      </c>
      <c r="V46" s="34" t="inlineStr">
        <is>
          <t>Zero sugar, light taste, full energy</t>
        </is>
      </c>
      <c r="W46" s="51" t="n"/>
      <c r="X46" s="51" t="n"/>
      <c r="Y46" s="51" t="n"/>
      <c r="Z46" s="51" t="n"/>
      <c r="AA46" s="34" t="inlineStr">
        <is>
          <t>Very High</t>
        </is>
      </c>
      <c r="AB46" s="34" t="inlineStr">
        <is>
          <t>Best selling zero sugar energy line</t>
        </is>
      </c>
      <c r="AC46" s="34" t="inlineStr">
        <is>
          <t>Full Monster energy, zero sugar, lighter taste</t>
        </is>
      </c>
      <c r="AD46" s="34" t="inlineStr">
        <is>
          <t>No sugar plus a lighter flavour than the green can.</t>
        </is>
      </c>
      <c r="AE46" s="51" t="n"/>
      <c r="AF46" s="53">
        <f>IF(AND(ISNUMBER($P46),ISNUMBER($AL46),$AL46&lt;&gt;0),ROUND($P46/$AL46*100,1),"")</f>
        <v/>
      </c>
      <c r="AG46" s="54">
        <f>IF(AND(ISNUMBER($S46),ISNUMBER($AL46),$AL46&lt;&gt;0),ROUND($S46/$AL46*100,2),"")</f>
        <v/>
      </c>
      <c r="AH46" s="53">
        <f>IF(AND(ISNUMBER($Q46),ISNUMBER($AL46),$AL46&lt;&gt;0),ROUND($Q46/$AL46*100,1),"")</f>
        <v/>
      </c>
      <c r="AI46" s="48">
        <f>IF(ISNUMBER($S46),IF($S46&lt;=1,"Yes","No"),"n/a")</f>
        <v/>
      </c>
      <c r="AJ46" s="48">
        <f>IF(ISNUMBER($S46),ROUND(MAX(0,MIN(100,100-$S46*2.5-IF(ISNUMBER($T46),$T46,0)*0.12+IF($S46&lt;=1,12,0))),0),"")</f>
        <v/>
      </c>
      <c r="AK46" s="48">
        <f>IF(ISNUMBER($Q46),IF($Q46&gt;=100,20,IF($Q46&gt;=30,10,0)),0)+IF(ISNUMBER($R46),IF($R46&gt;=100,20,0),0)+IF(ISNUMBER($P46),IF($P46&gt;=150,20,IF($P46&gt;=50,12,5)),0)+IF(ISNUMBER($S46),IF($S46&lt;=1,15,0),0)</f>
        <v/>
      </c>
      <c r="AL46" s="48" t="n">
        <v>473</v>
      </c>
      <c r="AM46" s="49" t="n"/>
      <c r="AN46" s="48">
        <f>IF(AND(ISNUMBER($P46),ISNUMBER($AL46),$AL46&lt;&gt;0),IF(OR($P46&gt;180,$P46/$AL46*1000&gt;400),"Over ceiling, confirm SKU","Within"),"n/a")</f>
        <v/>
      </c>
      <c r="AO46" s="51" t="n"/>
      <c r="AP46" s="51" t="n"/>
      <c r="AQ46" s="51" t="n"/>
      <c r="AR46" s="34" t="inlineStr">
        <is>
          <t>No enrichment entry, to confirm</t>
        </is>
      </c>
      <c r="AS46" s="34" t="inlineStr">
        <is>
          <t>BLANK -&gt; requires live Amazon.ca capture</t>
        </is>
      </c>
      <c r="AT46" s="34" t="inlineStr">
        <is>
          <t>Unverified commercial data</t>
        </is>
      </c>
    </row>
    <row r="47" ht="28" customHeight="1">
      <c r="A47" s="34" t="inlineStr">
        <is>
          <t>Monster</t>
        </is>
      </c>
      <c r="B47" s="34" t="inlineStr">
        <is>
          <t>Monster Energy Ultra Zero (White) | Ultra Peachy Keen | single 473mL</t>
        </is>
      </c>
      <c r="C47" s="34" t="inlineStr">
        <is>
          <t>4) Caffeine &amp; energy beverage</t>
        </is>
      </c>
      <c r="D47" s="34" t="inlineStr">
        <is>
          <t>473 mL can</t>
        </is>
      </c>
      <c r="E47" s="48" t="n">
        <v>1</v>
      </c>
      <c r="F47" s="49" t="n"/>
      <c r="G47" s="50">
        <f>IF(AND(ISNUMBER($F47),ISNUMBER($E47),$E47&lt;&gt;0),$F47/$E47,"")</f>
        <v/>
      </c>
      <c r="H47" s="50">
        <f>IF(AND(ISNUMBER($F47),ISNUMBER($AL47),ISNUMBER($E47),($AL47*$E47)&lt;&gt;0),$F47/($AL47*$E47)*100,"")</f>
        <v/>
      </c>
      <c r="I47" s="51" t="n"/>
      <c r="J47" s="52" t="n"/>
      <c r="K47" s="50">
        <f>IF(AND(ISNUMBER($F47),ISNUMBER($J47)),$F47*(1-$J47),"")</f>
        <v/>
      </c>
      <c r="L47" s="51" t="n"/>
      <c r="M47" s="51" t="n"/>
      <c r="N47" s="50">
        <f>IF(ISNUMBER($F47),($F47-IF(ISNUMBER($AM47),$AM47,0))*(1-IF(ISNUMBER($J47),$J47,0)),"")</f>
        <v/>
      </c>
      <c r="O47" s="34" t="inlineStr">
        <is>
          <t>Ultra Peachy Keen</t>
        </is>
      </c>
      <c r="P47" s="48" t="n">
        <v>150</v>
      </c>
      <c r="Q47" s="48" t="n">
        <v>370</v>
      </c>
      <c r="R47" s="34" t="inlineStr">
        <is>
          <t>Not listed</t>
        </is>
      </c>
      <c r="S47" s="48" t="n">
        <v>0</v>
      </c>
      <c r="T47" s="48" t="n">
        <v>10</v>
      </c>
      <c r="U47" s="34" t="inlineStr">
        <is>
          <t>Erythritol + sucralose</t>
        </is>
      </c>
      <c r="V47" s="34" t="inlineStr">
        <is>
          <t>Zero sugar, light taste, full energy</t>
        </is>
      </c>
      <c r="W47" s="51" t="n"/>
      <c r="X47" s="51" t="n"/>
      <c r="Y47" s="51" t="n"/>
      <c r="Z47" s="51" t="n"/>
      <c r="AA47" s="34" t="inlineStr">
        <is>
          <t>Very High</t>
        </is>
      </c>
      <c r="AB47" s="34" t="inlineStr">
        <is>
          <t>Best selling zero sugar energy line</t>
        </is>
      </c>
      <c r="AC47" s="34" t="inlineStr">
        <is>
          <t>Full Monster energy, zero sugar, lighter taste</t>
        </is>
      </c>
      <c r="AD47" s="34" t="inlineStr">
        <is>
          <t>No sugar plus a lighter flavour than the green can.</t>
        </is>
      </c>
      <c r="AE47" s="51" t="n"/>
      <c r="AF47" s="53">
        <f>IF(AND(ISNUMBER($P47),ISNUMBER($AL47),$AL47&lt;&gt;0),ROUND($P47/$AL47*100,1),"")</f>
        <v/>
      </c>
      <c r="AG47" s="54">
        <f>IF(AND(ISNUMBER($S47),ISNUMBER($AL47),$AL47&lt;&gt;0),ROUND($S47/$AL47*100,2),"")</f>
        <v/>
      </c>
      <c r="AH47" s="53">
        <f>IF(AND(ISNUMBER($Q47),ISNUMBER($AL47),$AL47&lt;&gt;0),ROUND($Q47/$AL47*100,1),"")</f>
        <v/>
      </c>
      <c r="AI47" s="48">
        <f>IF(ISNUMBER($S47),IF($S47&lt;=1,"Yes","No"),"n/a")</f>
        <v/>
      </c>
      <c r="AJ47" s="48">
        <f>IF(ISNUMBER($S47),ROUND(MAX(0,MIN(100,100-$S47*2.5-IF(ISNUMBER($T47),$T47,0)*0.12+IF($S47&lt;=1,12,0))),0),"")</f>
        <v/>
      </c>
      <c r="AK47" s="48">
        <f>IF(ISNUMBER($Q47),IF($Q47&gt;=100,20,IF($Q47&gt;=30,10,0)),0)+IF(ISNUMBER($R47),IF($R47&gt;=100,20,0),0)+IF(ISNUMBER($P47),IF($P47&gt;=150,20,IF($P47&gt;=50,12,5)),0)+IF(ISNUMBER($S47),IF($S47&lt;=1,15,0),0)</f>
        <v/>
      </c>
      <c r="AL47" s="48" t="n">
        <v>473</v>
      </c>
      <c r="AM47" s="49" t="n"/>
      <c r="AN47" s="48">
        <f>IF(AND(ISNUMBER($P47),ISNUMBER($AL47),$AL47&lt;&gt;0),IF(OR($P47&gt;180,$P47/$AL47*1000&gt;400),"Over ceiling, confirm SKU","Within"),"n/a")</f>
        <v/>
      </c>
      <c r="AO47" s="51" t="n"/>
      <c r="AP47" s="51" t="n"/>
      <c r="AQ47" s="51" t="n"/>
      <c r="AR47" s="34" t="inlineStr">
        <is>
          <t>No enrichment entry, to confirm</t>
        </is>
      </c>
      <c r="AS47" s="34" t="inlineStr">
        <is>
          <t>BLANK -&gt; requires live Amazon.ca capture</t>
        </is>
      </c>
      <c r="AT47" s="34" t="inlineStr">
        <is>
          <t>Unverified commercial data</t>
        </is>
      </c>
    </row>
    <row r="48" ht="28" customHeight="1">
      <c r="A48" s="34" t="inlineStr">
        <is>
          <t>Monster</t>
        </is>
      </c>
      <c r="B48" s="34" t="inlineStr">
        <is>
          <t>Monster Energy Ultra Zero (White) | Ultra Peachy Keen | 8 pack 473mL</t>
        </is>
      </c>
      <c r="C48" s="34" t="inlineStr">
        <is>
          <t>4) Caffeine &amp; energy beverage</t>
        </is>
      </c>
      <c r="D48" s="34" t="inlineStr">
        <is>
          <t>473 mL can</t>
        </is>
      </c>
      <c r="E48" s="48" t="n">
        <v>8</v>
      </c>
      <c r="F48" s="49" t="n"/>
      <c r="G48" s="50">
        <f>IF(AND(ISNUMBER($F48),ISNUMBER($E48),$E48&lt;&gt;0),$F48/$E48,"")</f>
        <v/>
      </c>
      <c r="H48" s="50">
        <f>IF(AND(ISNUMBER($F48),ISNUMBER($AL48),ISNUMBER($E48),($AL48*$E48)&lt;&gt;0),$F48/($AL48*$E48)*100,"")</f>
        <v/>
      </c>
      <c r="I48" s="51" t="n"/>
      <c r="J48" s="52" t="n"/>
      <c r="K48" s="50">
        <f>IF(AND(ISNUMBER($F48),ISNUMBER($J48)),$F48*(1-$J48),"")</f>
        <v/>
      </c>
      <c r="L48" s="51" t="n"/>
      <c r="M48" s="51" t="n"/>
      <c r="N48" s="50">
        <f>IF(ISNUMBER($F48),($F48-IF(ISNUMBER($AM48),$AM48,0))*(1-IF(ISNUMBER($J48),$J48,0)),"")</f>
        <v/>
      </c>
      <c r="O48" s="34" t="inlineStr">
        <is>
          <t>Ultra Peachy Keen</t>
        </is>
      </c>
      <c r="P48" s="48" t="n">
        <v>150</v>
      </c>
      <c r="Q48" s="48" t="n">
        <v>370</v>
      </c>
      <c r="R48" s="34" t="inlineStr">
        <is>
          <t>Not listed</t>
        </is>
      </c>
      <c r="S48" s="48" t="n">
        <v>0</v>
      </c>
      <c r="T48" s="48" t="n">
        <v>10</v>
      </c>
      <c r="U48" s="34" t="inlineStr">
        <is>
          <t>Erythritol + sucralose</t>
        </is>
      </c>
      <c r="V48" s="34" t="inlineStr">
        <is>
          <t>Zero sugar, light taste, full energy</t>
        </is>
      </c>
      <c r="W48" s="51" t="n"/>
      <c r="X48" s="51" t="n"/>
      <c r="Y48" s="51" t="n"/>
      <c r="Z48" s="51" t="n"/>
      <c r="AA48" s="34" t="inlineStr">
        <is>
          <t>Very High</t>
        </is>
      </c>
      <c r="AB48" s="34" t="inlineStr">
        <is>
          <t>Best selling zero sugar energy line</t>
        </is>
      </c>
      <c r="AC48" s="34" t="inlineStr">
        <is>
          <t>Full Monster energy, zero sugar, lighter taste</t>
        </is>
      </c>
      <c r="AD48" s="34" t="inlineStr">
        <is>
          <t>No sugar plus a lighter flavour than the green can.</t>
        </is>
      </c>
      <c r="AE48" s="51" t="n"/>
      <c r="AF48" s="53">
        <f>IF(AND(ISNUMBER($P48),ISNUMBER($AL48),$AL48&lt;&gt;0),ROUND($P48/$AL48*100,1),"")</f>
        <v/>
      </c>
      <c r="AG48" s="54">
        <f>IF(AND(ISNUMBER($S48),ISNUMBER($AL48),$AL48&lt;&gt;0),ROUND($S48/$AL48*100,2),"")</f>
        <v/>
      </c>
      <c r="AH48" s="53">
        <f>IF(AND(ISNUMBER($Q48),ISNUMBER($AL48),$AL48&lt;&gt;0),ROUND($Q48/$AL48*100,1),"")</f>
        <v/>
      </c>
      <c r="AI48" s="48">
        <f>IF(ISNUMBER($S48),IF($S48&lt;=1,"Yes","No"),"n/a")</f>
        <v/>
      </c>
      <c r="AJ48" s="48">
        <f>IF(ISNUMBER($S48),ROUND(MAX(0,MIN(100,100-$S48*2.5-IF(ISNUMBER($T48),$T48,0)*0.12+IF($S48&lt;=1,12,0))),0),"")</f>
        <v/>
      </c>
      <c r="AK48" s="48">
        <f>IF(ISNUMBER($Q48),IF($Q48&gt;=100,20,IF($Q48&gt;=30,10,0)),0)+IF(ISNUMBER($R48),IF($R48&gt;=100,20,0),0)+IF(ISNUMBER($P48),IF($P48&gt;=150,20,IF($P48&gt;=50,12,5)),0)+IF(ISNUMBER($S48),IF($S48&lt;=1,15,0),0)</f>
        <v/>
      </c>
      <c r="AL48" s="48" t="n">
        <v>473</v>
      </c>
      <c r="AM48" s="49" t="n"/>
      <c r="AN48" s="48">
        <f>IF(AND(ISNUMBER($P48),ISNUMBER($AL48),$AL48&lt;&gt;0),IF(OR($P48&gt;180,$P48/$AL48*1000&gt;400),"Over ceiling, confirm SKU","Within"),"n/a")</f>
        <v/>
      </c>
      <c r="AO48" s="51" t="n"/>
      <c r="AP48" s="51" t="n"/>
      <c r="AQ48" s="51" t="n"/>
      <c r="AR48" s="34" t="inlineStr">
        <is>
          <t>No enrichment entry, to confirm</t>
        </is>
      </c>
      <c r="AS48" s="34" t="inlineStr">
        <is>
          <t>BLANK -&gt; requires live Amazon.ca capture</t>
        </is>
      </c>
      <c r="AT48" s="34" t="inlineStr">
        <is>
          <t>Unverified commercial data</t>
        </is>
      </c>
    </row>
    <row r="49" ht="28" customHeight="1">
      <c r="A49" s="34" t="inlineStr">
        <is>
          <t>Monster</t>
        </is>
      </c>
      <c r="B49" s="34" t="inlineStr">
        <is>
          <t>Monster Energy Ultra Zero (White) | Ultra Peachy Keen | 12 pack 473mL</t>
        </is>
      </c>
      <c r="C49" s="34" t="inlineStr">
        <is>
          <t>4) Caffeine &amp; energy beverage</t>
        </is>
      </c>
      <c r="D49" s="34" t="inlineStr">
        <is>
          <t>473 mL can</t>
        </is>
      </c>
      <c r="E49" s="48" t="n">
        <v>12</v>
      </c>
      <c r="F49" s="49" t="n"/>
      <c r="G49" s="50">
        <f>IF(AND(ISNUMBER($F49),ISNUMBER($E49),$E49&lt;&gt;0),$F49/$E49,"")</f>
        <v/>
      </c>
      <c r="H49" s="50">
        <f>IF(AND(ISNUMBER($F49),ISNUMBER($AL49),ISNUMBER($E49),($AL49*$E49)&lt;&gt;0),$F49/($AL49*$E49)*100,"")</f>
        <v/>
      </c>
      <c r="I49" s="51" t="n"/>
      <c r="J49" s="52" t="n"/>
      <c r="K49" s="50">
        <f>IF(AND(ISNUMBER($F49),ISNUMBER($J49)),$F49*(1-$J49),"")</f>
        <v/>
      </c>
      <c r="L49" s="51" t="n"/>
      <c r="M49" s="51" t="n"/>
      <c r="N49" s="50">
        <f>IF(ISNUMBER($F49),($F49-IF(ISNUMBER($AM49),$AM49,0))*(1-IF(ISNUMBER($J49),$J49,0)),"")</f>
        <v/>
      </c>
      <c r="O49" s="34" t="inlineStr">
        <is>
          <t>Ultra Peachy Keen</t>
        </is>
      </c>
      <c r="P49" s="48" t="n">
        <v>150</v>
      </c>
      <c r="Q49" s="48" t="n">
        <v>370</v>
      </c>
      <c r="R49" s="34" t="inlineStr">
        <is>
          <t>Not listed</t>
        </is>
      </c>
      <c r="S49" s="48" t="n">
        <v>0</v>
      </c>
      <c r="T49" s="48" t="n">
        <v>10</v>
      </c>
      <c r="U49" s="34" t="inlineStr">
        <is>
          <t>Erythritol + sucralose</t>
        </is>
      </c>
      <c r="V49" s="34" t="inlineStr">
        <is>
          <t>Zero sugar, light taste, full energy</t>
        </is>
      </c>
      <c r="W49" s="51" t="n"/>
      <c r="X49" s="51" t="n"/>
      <c r="Y49" s="51" t="n"/>
      <c r="Z49" s="51" t="n"/>
      <c r="AA49" s="34" t="inlineStr">
        <is>
          <t>Very High</t>
        </is>
      </c>
      <c r="AB49" s="34" t="inlineStr">
        <is>
          <t>Best selling zero sugar energy line</t>
        </is>
      </c>
      <c r="AC49" s="34" t="inlineStr">
        <is>
          <t>Full Monster energy, zero sugar, lighter taste</t>
        </is>
      </c>
      <c r="AD49" s="34" t="inlineStr">
        <is>
          <t>No sugar plus a lighter flavour than the green can.</t>
        </is>
      </c>
      <c r="AE49" s="51" t="n"/>
      <c r="AF49" s="53">
        <f>IF(AND(ISNUMBER($P49),ISNUMBER($AL49),$AL49&lt;&gt;0),ROUND($P49/$AL49*100,1),"")</f>
        <v/>
      </c>
      <c r="AG49" s="54">
        <f>IF(AND(ISNUMBER($S49),ISNUMBER($AL49),$AL49&lt;&gt;0),ROUND($S49/$AL49*100,2),"")</f>
        <v/>
      </c>
      <c r="AH49" s="53">
        <f>IF(AND(ISNUMBER($Q49),ISNUMBER($AL49),$AL49&lt;&gt;0),ROUND($Q49/$AL49*100,1),"")</f>
        <v/>
      </c>
      <c r="AI49" s="48">
        <f>IF(ISNUMBER($S49),IF($S49&lt;=1,"Yes","No"),"n/a")</f>
        <v/>
      </c>
      <c r="AJ49" s="48">
        <f>IF(ISNUMBER($S49),ROUND(MAX(0,MIN(100,100-$S49*2.5-IF(ISNUMBER($T49),$T49,0)*0.12+IF($S49&lt;=1,12,0))),0),"")</f>
        <v/>
      </c>
      <c r="AK49" s="48">
        <f>IF(ISNUMBER($Q49),IF($Q49&gt;=100,20,IF($Q49&gt;=30,10,0)),0)+IF(ISNUMBER($R49),IF($R49&gt;=100,20,0),0)+IF(ISNUMBER($P49),IF($P49&gt;=150,20,IF($P49&gt;=50,12,5)),0)+IF(ISNUMBER($S49),IF($S49&lt;=1,15,0),0)</f>
        <v/>
      </c>
      <c r="AL49" s="48" t="n">
        <v>473</v>
      </c>
      <c r="AM49" s="49" t="n"/>
      <c r="AN49" s="48">
        <f>IF(AND(ISNUMBER($P49),ISNUMBER($AL49),$AL49&lt;&gt;0),IF(OR($P49&gt;180,$P49/$AL49*1000&gt;400),"Over ceiling, confirm SKU","Within"),"n/a")</f>
        <v/>
      </c>
      <c r="AO49" s="51" t="n"/>
      <c r="AP49" s="51" t="n"/>
      <c r="AQ49" s="51" t="n"/>
      <c r="AR49" s="34" t="inlineStr">
        <is>
          <t>No enrichment entry, to confirm</t>
        </is>
      </c>
      <c r="AS49" s="34" t="inlineStr">
        <is>
          <t>BLANK -&gt; requires live Amazon.ca capture</t>
        </is>
      </c>
      <c r="AT49" s="34" t="inlineStr">
        <is>
          <t>Unverified commercial data</t>
        </is>
      </c>
    </row>
    <row r="50" ht="28" customHeight="1">
      <c r="A50" s="34" t="inlineStr">
        <is>
          <t>Monster</t>
        </is>
      </c>
      <c r="B50" s="34" t="inlineStr">
        <is>
          <t>Monster Energy Ultra Zero (White) | Ultra Peachy Keen | 18 pack 473mL</t>
        </is>
      </c>
      <c r="C50" s="34" t="inlineStr">
        <is>
          <t>4) Caffeine &amp; energy beverage</t>
        </is>
      </c>
      <c r="D50" s="34" t="inlineStr">
        <is>
          <t>473 mL can</t>
        </is>
      </c>
      <c r="E50" s="48" t="n">
        <v>18</v>
      </c>
      <c r="F50" s="49" t="n"/>
      <c r="G50" s="50">
        <f>IF(AND(ISNUMBER($F50),ISNUMBER($E50),$E50&lt;&gt;0),$F50/$E50,"")</f>
        <v/>
      </c>
      <c r="H50" s="50">
        <f>IF(AND(ISNUMBER($F50),ISNUMBER($AL50),ISNUMBER($E50),($AL50*$E50)&lt;&gt;0),$F50/($AL50*$E50)*100,"")</f>
        <v/>
      </c>
      <c r="I50" s="51" t="n"/>
      <c r="J50" s="52" t="n"/>
      <c r="K50" s="50">
        <f>IF(AND(ISNUMBER($F50),ISNUMBER($J50)),$F50*(1-$J50),"")</f>
        <v/>
      </c>
      <c r="L50" s="51" t="n"/>
      <c r="M50" s="51" t="n"/>
      <c r="N50" s="50">
        <f>IF(ISNUMBER($F50),($F50-IF(ISNUMBER($AM50),$AM50,0))*(1-IF(ISNUMBER($J50),$J50,0)),"")</f>
        <v/>
      </c>
      <c r="O50" s="34" t="inlineStr">
        <is>
          <t>Ultra Peachy Keen</t>
        </is>
      </c>
      <c r="P50" s="48" t="n">
        <v>150</v>
      </c>
      <c r="Q50" s="48" t="n">
        <v>370</v>
      </c>
      <c r="R50" s="34" t="inlineStr">
        <is>
          <t>Not listed</t>
        </is>
      </c>
      <c r="S50" s="48" t="n">
        <v>0</v>
      </c>
      <c r="T50" s="48" t="n">
        <v>10</v>
      </c>
      <c r="U50" s="34" t="inlineStr">
        <is>
          <t>Erythritol + sucralose</t>
        </is>
      </c>
      <c r="V50" s="34" t="inlineStr">
        <is>
          <t>Zero sugar, light taste, full energy</t>
        </is>
      </c>
      <c r="W50" s="51" t="n"/>
      <c r="X50" s="51" t="n"/>
      <c r="Y50" s="51" t="n"/>
      <c r="Z50" s="51" t="n"/>
      <c r="AA50" s="34" t="inlineStr">
        <is>
          <t>Very High</t>
        </is>
      </c>
      <c r="AB50" s="34" t="inlineStr">
        <is>
          <t>Best selling zero sugar energy line</t>
        </is>
      </c>
      <c r="AC50" s="34" t="inlineStr">
        <is>
          <t>Full Monster energy, zero sugar, lighter taste</t>
        </is>
      </c>
      <c r="AD50" s="34" t="inlineStr">
        <is>
          <t>No sugar plus a lighter flavour than the green can.</t>
        </is>
      </c>
      <c r="AE50" s="51" t="n"/>
      <c r="AF50" s="53">
        <f>IF(AND(ISNUMBER($P50),ISNUMBER($AL50),$AL50&lt;&gt;0),ROUND($P50/$AL50*100,1),"")</f>
        <v/>
      </c>
      <c r="AG50" s="54">
        <f>IF(AND(ISNUMBER($S50),ISNUMBER($AL50),$AL50&lt;&gt;0),ROUND($S50/$AL50*100,2),"")</f>
        <v/>
      </c>
      <c r="AH50" s="53">
        <f>IF(AND(ISNUMBER($Q50),ISNUMBER($AL50),$AL50&lt;&gt;0),ROUND($Q50/$AL50*100,1),"")</f>
        <v/>
      </c>
      <c r="AI50" s="48">
        <f>IF(ISNUMBER($S50),IF($S50&lt;=1,"Yes","No"),"n/a")</f>
        <v/>
      </c>
      <c r="AJ50" s="48">
        <f>IF(ISNUMBER($S50),ROUND(MAX(0,MIN(100,100-$S50*2.5-IF(ISNUMBER($T50),$T50,0)*0.12+IF($S50&lt;=1,12,0))),0),"")</f>
        <v/>
      </c>
      <c r="AK50" s="48">
        <f>IF(ISNUMBER($Q50),IF($Q50&gt;=100,20,IF($Q50&gt;=30,10,0)),0)+IF(ISNUMBER($R50),IF($R50&gt;=100,20,0),0)+IF(ISNUMBER($P50),IF($P50&gt;=150,20,IF($P50&gt;=50,12,5)),0)+IF(ISNUMBER($S50),IF($S50&lt;=1,15,0),0)</f>
        <v/>
      </c>
      <c r="AL50" s="48" t="n">
        <v>473</v>
      </c>
      <c r="AM50" s="49" t="n"/>
      <c r="AN50" s="48">
        <f>IF(AND(ISNUMBER($P50),ISNUMBER($AL50),$AL50&lt;&gt;0),IF(OR($P50&gt;180,$P50/$AL50*1000&gt;400),"Over ceiling, confirm SKU","Within"),"n/a")</f>
        <v/>
      </c>
      <c r="AO50" s="51" t="n"/>
      <c r="AP50" s="51" t="n"/>
      <c r="AQ50" s="51" t="n"/>
      <c r="AR50" s="34" t="inlineStr">
        <is>
          <t>No enrichment entry, to confirm</t>
        </is>
      </c>
      <c r="AS50" s="34" t="inlineStr">
        <is>
          <t>BLANK -&gt; requires live Amazon.ca capture</t>
        </is>
      </c>
      <c r="AT50" s="34" t="inlineStr">
        <is>
          <t>Unverified commercial data</t>
        </is>
      </c>
    </row>
    <row r="51" ht="28" customHeight="1">
      <c r="A51" s="34" t="inlineStr">
        <is>
          <t>Monster</t>
        </is>
      </c>
      <c r="B51" s="34" t="inlineStr">
        <is>
          <t>Monster Energy Ultra Zero (White) | Ultra Peachy Keen | 24 pack 473mL</t>
        </is>
      </c>
      <c r="C51" s="34" t="inlineStr">
        <is>
          <t>4) Caffeine &amp; energy beverage</t>
        </is>
      </c>
      <c r="D51" s="34" t="inlineStr">
        <is>
          <t>473 mL can</t>
        </is>
      </c>
      <c r="E51" s="48" t="n">
        <v>24</v>
      </c>
      <c r="F51" s="49" t="n"/>
      <c r="G51" s="50">
        <f>IF(AND(ISNUMBER($F51),ISNUMBER($E51),$E51&lt;&gt;0),$F51/$E51,"")</f>
        <v/>
      </c>
      <c r="H51" s="50">
        <f>IF(AND(ISNUMBER($F51),ISNUMBER($AL51),ISNUMBER($E51),($AL51*$E51)&lt;&gt;0),$F51/($AL51*$E51)*100,"")</f>
        <v/>
      </c>
      <c r="I51" s="51" t="n"/>
      <c r="J51" s="52" t="n"/>
      <c r="K51" s="50">
        <f>IF(AND(ISNUMBER($F51),ISNUMBER($J51)),$F51*(1-$J51),"")</f>
        <v/>
      </c>
      <c r="L51" s="51" t="n"/>
      <c r="M51" s="51" t="n"/>
      <c r="N51" s="50">
        <f>IF(ISNUMBER($F51),($F51-IF(ISNUMBER($AM51),$AM51,0))*(1-IF(ISNUMBER($J51),$J51,0)),"")</f>
        <v/>
      </c>
      <c r="O51" s="34" t="inlineStr">
        <is>
          <t>Ultra Peachy Keen</t>
        </is>
      </c>
      <c r="P51" s="48" t="n">
        <v>150</v>
      </c>
      <c r="Q51" s="48" t="n">
        <v>370</v>
      </c>
      <c r="R51" s="34" t="inlineStr">
        <is>
          <t>Not listed</t>
        </is>
      </c>
      <c r="S51" s="48" t="n">
        <v>0</v>
      </c>
      <c r="T51" s="48" t="n">
        <v>10</v>
      </c>
      <c r="U51" s="34" t="inlineStr">
        <is>
          <t>Erythritol + sucralose</t>
        </is>
      </c>
      <c r="V51" s="34" t="inlineStr">
        <is>
          <t>Zero sugar, light taste, full energy</t>
        </is>
      </c>
      <c r="W51" s="51" t="n"/>
      <c r="X51" s="51" t="n"/>
      <c r="Y51" s="51" t="n"/>
      <c r="Z51" s="51" t="n"/>
      <c r="AA51" s="34" t="inlineStr">
        <is>
          <t>Very High</t>
        </is>
      </c>
      <c r="AB51" s="34" t="inlineStr">
        <is>
          <t>Best selling zero sugar energy line</t>
        </is>
      </c>
      <c r="AC51" s="34" t="inlineStr">
        <is>
          <t>Full Monster energy, zero sugar, lighter taste</t>
        </is>
      </c>
      <c r="AD51" s="34" t="inlineStr">
        <is>
          <t>No sugar plus a lighter flavour than the green can.</t>
        </is>
      </c>
      <c r="AE51" s="51" t="n"/>
      <c r="AF51" s="53">
        <f>IF(AND(ISNUMBER($P51),ISNUMBER($AL51),$AL51&lt;&gt;0),ROUND($P51/$AL51*100,1),"")</f>
        <v/>
      </c>
      <c r="AG51" s="54">
        <f>IF(AND(ISNUMBER($S51),ISNUMBER($AL51),$AL51&lt;&gt;0),ROUND($S51/$AL51*100,2),"")</f>
        <v/>
      </c>
      <c r="AH51" s="53">
        <f>IF(AND(ISNUMBER($Q51),ISNUMBER($AL51),$AL51&lt;&gt;0),ROUND($Q51/$AL51*100,1),"")</f>
        <v/>
      </c>
      <c r="AI51" s="48">
        <f>IF(ISNUMBER($S51),IF($S51&lt;=1,"Yes","No"),"n/a")</f>
        <v/>
      </c>
      <c r="AJ51" s="48">
        <f>IF(ISNUMBER($S51),ROUND(MAX(0,MIN(100,100-$S51*2.5-IF(ISNUMBER($T51),$T51,0)*0.12+IF($S51&lt;=1,12,0))),0),"")</f>
        <v/>
      </c>
      <c r="AK51" s="48">
        <f>IF(ISNUMBER($Q51),IF($Q51&gt;=100,20,IF($Q51&gt;=30,10,0)),0)+IF(ISNUMBER($R51),IF($R51&gt;=100,20,0),0)+IF(ISNUMBER($P51),IF($P51&gt;=150,20,IF($P51&gt;=50,12,5)),0)+IF(ISNUMBER($S51),IF($S51&lt;=1,15,0),0)</f>
        <v/>
      </c>
      <c r="AL51" s="48" t="n">
        <v>473</v>
      </c>
      <c r="AM51" s="49" t="n"/>
      <c r="AN51" s="48">
        <f>IF(AND(ISNUMBER($P51),ISNUMBER($AL51),$AL51&lt;&gt;0),IF(OR($P51&gt;180,$P51/$AL51*1000&gt;400),"Over ceiling, confirm SKU","Within"),"n/a")</f>
        <v/>
      </c>
      <c r="AO51" s="51" t="n"/>
      <c r="AP51" s="51" t="n"/>
      <c r="AQ51" s="51" t="n"/>
      <c r="AR51" s="34" t="inlineStr">
        <is>
          <t>No enrichment entry, to confirm</t>
        </is>
      </c>
      <c r="AS51" s="34" t="inlineStr">
        <is>
          <t>BLANK -&gt; requires live Amazon.ca capture</t>
        </is>
      </c>
      <c r="AT51" s="34" t="inlineStr">
        <is>
          <t>Unverified commercial data</t>
        </is>
      </c>
    </row>
    <row r="52" ht="28" customHeight="1">
      <c r="A52" s="34" t="inlineStr">
        <is>
          <t>Celsius</t>
        </is>
      </c>
      <c r="B52" s="34" t="inlineStr">
        <is>
          <t>Celsius Original Sparkling | Sparkling Orange | single 355mL</t>
        </is>
      </c>
      <c r="C52" s="34" t="inlineStr">
        <is>
          <t>4) Caffeine &amp; energy beverage</t>
        </is>
      </c>
      <c r="D52" s="34" t="inlineStr">
        <is>
          <t>355 mL can</t>
        </is>
      </c>
      <c r="E52" s="48" t="n">
        <v>1</v>
      </c>
      <c r="F52" s="49" t="n"/>
      <c r="G52" s="50">
        <f>IF(AND(ISNUMBER($F52),ISNUMBER($E52),$E52&lt;&gt;0),$F52/$E52,"")</f>
        <v/>
      </c>
      <c r="H52" s="50">
        <f>IF(AND(ISNUMBER($F52),ISNUMBER($AL52),ISNUMBER($E52),($AL52*$E52)&lt;&gt;0),$F52/($AL52*$E52)*100,"")</f>
        <v/>
      </c>
      <c r="I52" s="51" t="n"/>
      <c r="J52" s="52" t="n"/>
      <c r="K52" s="50">
        <f>IF(AND(ISNUMBER($F52),ISNUMBER($J52)),$F52*(1-$J52),"")</f>
        <v/>
      </c>
      <c r="L52" s="51" t="n"/>
      <c r="M52" s="51" t="n"/>
      <c r="N52" s="50">
        <f>IF(ISNUMBER($F52),($F52-IF(ISNUMBER($AM52),$AM52,0))*(1-IF(ISNUMBER($J52),$J52,0)),"")</f>
        <v/>
      </c>
      <c r="O52" s="34" t="inlineStr">
        <is>
          <t>Sparkling Orange</t>
        </is>
      </c>
      <c r="P52" s="48" t="n">
        <v>200</v>
      </c>
      <c r="Q52" s="48" t="n">
        <v>5</v>
      </c>
      <c r="R52" s="48" t="n">
        <v>50</v>
      </c>
      <c r="S52" s="48" t="n">
        <v>0</v>
      </c>
      <c r="T52" s="48" t="n">
        <v>10</v>
      </c>
      <c r="U52" s="34" t="inlineStr">
        <is>
          <t>Sucralose</t>
        </is>
      </c>
      <c r="V52" s="34" t="inlineStr">
        <is>
          <t>Accelerates metabolism, MetaPlus blend, zero sugar, vitamins</t>
        </is>
      </c>
      <c r="W52" s="51" t="n"/>
      <c r="X52" s="51" t="n"/>
      <c r="Y52" s="51" t="n"/>
      <c r="Z52" s="51" t="n"/>
      <c r="AA52" s="34" t="inlineStr">
        <is>
          <t>Very High</t>
        </is>
      </c>
      <c r="AB52" s="34" t="inlineStr">
        <is>
          <t>Fastest growing energy brand; fitness crossover</t>
        </is>
      </c>
      <c r="AC52" s="34" t="inlineStr">
        <is>
          <t>Functional energy that claims to boost metabolism</t>
        </is>
      </c>
      <c r="AD52" s="34" t="inlineStr">
        <is>
          <t>No sugar plus a fitness/metabolism story, not just caffeine.</t>
        </is>
      </c>
      <c r="AE52" s="51" t="n"/>
      <c r="AF52" s="53">
        <f>IF(AND(ISNUMBER($P52),ISNUMBER($AL52),$AL52&lt;&gt;0),ROUND($P52/$AL52*100,1),"")</f>
        <v/>
      </c>
      <c r="AG52" s="54">
        <f>IF(AND(ISNUMBER($S52),ISNUMBER($AL52),$AL52&lt;&gt;0),ROUND($S52/$AL52*100,2),"")</f>
        <v/>
      </c>
      <c r="AH52" s="53">
        <f>IF(AND(ISNUMBER($Q52),ISNUMBER($AL52),$AL52&lt;&gt;0),ROUND($Q52/$AL52*100,1),"")</f>
        <v/>
      </c>
      <c r="AI52" s="48">
        <f>IF(ISNUMBER($S52),IF($S52&lt;=1,"Yes","No"),"n/a")</f>
        <v/>
      </c>
      <c r="AJ52" s="48">
        <f>IF(ISNUMBER($S52),ROUND(MAX(0,MIN(100,100-$S52*2.5-IF(ISNUMBER($T52),$T52,0)*0.12+IF($S52&lt;=1,12,0))),0),"")</f>
        <v/>
      </c>
      <c r="AK52" s="48">
        <f>IF(ISNUMBER($Q52),IF($Q52&gt;=100,20,IF($Q52&gt;=30,10,0)),0)+IF(ISNUMBER($R52),IF($R52&gt;=100,20,0),0)+IF(ISNUMBER($P52),IF($P52&gt;=150,20,IF($P52&gt;=50,12,5)),0)+IF(ISNUMBER($S52),IF($S52&lt;=1,15,0),0)</f>
        <v/>
      </c>
      <c r="AL52" s="48" t="n">
        <v>355</v>
      </c>
      <c r="AM52" s="49" t="n"/>
      <c r="AN52" s="48">
        <f>IF(AND(ISNUMBER($P52),ISNUMBER($AL52),$AL52&lt;&gt;0),IF(OR($P52&gt;180,$P52/$AL52*1000&gt;400),"Over ceiling, confirm SKU","Within"),"n/a")</f>
        <v/>
      </c>
      <c r="AO52" s="51" t="n"/>
      <c r="AP52" s="51" t="n"/>
      <c r="AQ52" s="51" t="n"/>
      <c r="AR52" s="34" t="inlineStr">
        <is>
          <t>Retrieved and cited, see Enrichment Log</t>
        </is>
      </c>
      <c r="AS52" s="34" t="inlineStr">
        <is>
          <t>BLANK -&gt; requires live Amazon.ca capture</t>
        </is>
      </c>
      <c r="AT52" s="34" t="inlineStr">
        <is>
          <t>Unverified commercial data</t>
        </is>
      </c>
    </row>
    <row r="53" ht="28" customHeight="1">
      <c r="A53" s="34" t="inlineStr">
        <is>
          <t>Celsius</t>
        </is>
      </c>
      <c r="B53" s="34" t="inlineStr">
        <is>
          <t>Celsius Original Sparkling | Sparkling Orange | 8 pack 355mL</t>
        </is>
      </c>
      <c r="C53" s="34" t="inlineStr">
        <is>
          <t>4) Caffeine &amp; energy beverage</t>
        </is>
      </c>
      <c r="D53" s="34" t="inlineStr">
        <is>
          <t>355 mL can</t>
        </is>
      </c>
      <c r="E53" s="48" t="n">
        <v>8</v>
      </c>
      <c r="F53" s="49" t="n"/>
      <c r="G53" s="50">
        <f>IF(AND(ISNUMBER($F53),ISNUMBER($E53),$E53&lt;&gt;0),$F53/$E53,"")</f>
        <v/>
      </c>
      <c r="H53" s="50">
        <f>IF(AND(ISNUMBER($F53),ISNUMBER($AL53),ISNUMBER($E53),($AL53*$E53)&lt;&gt;0),$F53/($AL53*$E53)*100,"")</f>
        <v/>
      </c>
      <c r="I53" s="51" t="n"/>
      <c r="J53" s="52" t="n"/>
      <c r="K53" s="50">
        <f>IF(AND(ISNUMBER($F53),ISNUMBER($J53)),$F53*(1-$J53),"")</f>
        <v/>
      </c>
      <c r="L53" s="51" t="n"/>
      <c r="M53" s="51" t="n"/>
      <c r="N53" s="50">
        <f>IF(ISNUMBER($F53),($F53-IF(ISNUMBER($AM53),$AM53,0))*(1-IF(ISNUMBER($J53),$J53,0)),"")</f>
        <v/>
      </c>
      <c r="O53" s="34" t="inlineStr">
        <is>
          <t>Sparkling Orange</t>
        </is>
      </c>
      <c r="P53" s="48" t="n">
        <v>200</v>
      </c>
      <c r="Q53" s="48" t="n">
        <v>5</v>
      </c>
      <c r="R53" s="48" t="n">
        <v>50</v>
      </c>
      <c r="S53" s="48" t="n">
        <v>0</v>
      </c>
      <c r="T53" s="48" t="n">
        <v>10</v>
      </c>
      <c r="U53" s="34" t="inlineStr">
        <is>
          <t>Sucralose</t>
        </is>
      </c>
      <c r="V53" s="34" t="inlineStr">
        <is>
          <t>Accelerates metabolism, MetaPlus blend, zero sugar, vitamins</t>
        </is>
      </c>
      <c r="W53" s="51" t="n"/>
      <c r="X53" s="51" t="n"/>
      <c r="Y53" s="51" t="n"/>
      <c r="Z53" s="51" t="n"/>
      <c r="AA53" s="34" t="inlineStr">
        <is>
          <t>Very High</t>
        </is>
      </c>
      <c r="AB53" s="34" t="inlineStr">
        <is>
          <t>Fastest growing energy brand; fitness crossover</t>
        </is>
      </c>
      <c r="AC53" s="34" t="inlineStr">
        <is>
          <t>Functional energy that claims to boost metabolism</t>
        </is>
      </c>
      <c r="AD53" s="34" t="inlineStr">
        <is>
          <t>No sugar plus a fitness/metabolism story, not just caffeine.</t>
        </is>
      </c>
      <c r="AE53" s="51" t="n"/>
      <c r="AF53" s="53">
        <f>IF(AND(ISNUMBER($P53),ISNUMBER($AL53),$AL53&lt;&gt;0),ROUND($P53/$AL53*100,1),"")</f>
        <v/>
      </c>
      <c r="AG53" s="54">
        <f>IF(AND(ISNUMBER($S53),ISNUMBER($AL53),$AL53&lt;&gt;0),ROUND($S53/$AL53*100,2),"")</f>
        <v/>
      </c>
      <c r="AH53" s="53">
        <f>IF(AND(ISNUMBER($Q53),ISNUMBER($AL53),$AL53&lt;&gt;0),ROUND($Q53/$AL53*100,1),"")</f>
        <v/>
      </c>
      <c r="AI53" s="48">
        <f>IF(ISNUMBER($S53),IF($S53&lt;=1,"Yes","No"),"n/a")</f>
        <v/>
      </c>
      <c r="AJ53" s="48">
        <f>IF(ISNUMBER($S53),ROUND(MAX(0,MIN(100,100-$S53*2.5-IF(ISNUMBER($T53),$T53,0)*0.12+IF($S53&lt;=1,12,0))),0),"")</f>
        <v/>
      </c>
      <c r="AK53" s="48">
        <f>IF(ISNUMBER($Q53),IF($Q53&gt;=100,20,IF($Q53&gt;=30,10,0)),0)+IF(ISNUMBER($R53),IF($R53&gt;=100,20,0),0)+IF(ISNUMBER($P53),IF($P53&gt;=150,20,IF($P53&gt;=50,12,5)),0)+IF(ISNUMBER($S53),IF($S53&lt;=1,15,0),0)</f>
        <v/>
      </c>
      <c r="AL53" s="48" t="n">
        <v>355</v>
      </c>
      <c r="AM53" s="49" t="n"/>
      <c r="AN53" s="48">
        <f>IF(AND(ISNUMBER($P53),ISNUMBER($AL53),$AL53&lt;&gt;0),IF(OR($P53&gt;180,$P53/$AL53*1000&gt;400),"Over ceiling, confirm SKU","Within"),"n/a")</f>
        <v/>
      </c>
      <c r="AO53" s="51" t="n"/>
      <c r="AP53" s="51" t="n"/>
      <c r="AQ53" s="51" t="n"/>
      <c r="AR53" s="34" t="inlineStr">
        <is>
          <t>Retrieved and cited, see Enrichment Log</t>
        </is>
      </c>
      <c r="AS53" s="34" t="inlineStr">
        <is>
          <t>BLANK -&gt; requires live Amazon.ca capture</t>
        </is>
      </c>
      <c r="AT53" s="34" t="inlineStr">
        <is>
          <t>Unverified commercial data</t>
        </is>
      </c>
    </row>
    <row r="54" ht="28" customHeight="1">
      <c r="A54" s="34" t="inlineStr">
        <is>
          <t>Celsius</t>
        </is>
      </c>
      <c r="B54" s="34" t="inlineStr">
        <is>
          <t>Celsius Original Sparkling | Sparkling Orange | 12 pack 355mL</t>
        </is>
      </c>
      <c r="C54" s="34" t="inlineStr">
        <is>
          <t>4) Caffeine &amp; energy beverage</t>
        </is>
      </c>
      <c r="D54" s="34" t="inlineStr">
        <is>
          <t>355 mL can</t>
        </is>
      </c>
      <c r="E54" s="48" t="n">
        <v>12</v>
      </c>
      <c r="F54" s="49" t="n"/>
      <c r="G54" s="50">
        <f>IF(AND(ISNUMBER($F54),ISNUMBER($E54),$E54&lt;&gt;0),$F54/$E54,"")</f>
        <v/>
      </c>
      <c r="H54" s="50">
        <f>IF(AND(ISNUMBER($F54),ISNUMBER($AL54),ISNUMBER($E54),($AL54*$E54)&lt;&gt;0),$F54/($AL54*$E54)*100,"")</f>
        <v/>
      </c>
      <c r="I54" s="51" t="n"/>
      <c r="J54" s="52" t="n"/>
      <c r="K54" s="50">
        <f>IF(AND(ISNUMBER($F54),ISNUMBER($J54)),$F54*(1-$J54),"")</f>
        <v/>
      </c>
      <c r="L54" s="51" t="n"/>
      <c r="M54" s="51" t="n"/>
      <c r="N54" s="50">
        <f>IF(ISNUMBER($F54),($F54-IF(ISNUMBER($AM54),$AM54,0))*(1-IF(ISNUMBER($J54),$J54,0)),"")</f>
        <v/>
      </c>
      <c r="O54" s="34" t="inlineStr">
        <is>
          <t>Sparkling Orange</t>
        </is>
      </c>
      <c r="P54" s="48" t="n">
        <v>200</v>
      </c>
      <c r="Q54" s="48" t="n">
        <v>5</v>
      </c>
      <c r="R54" s="48" t="n">
        <v>50</v>
      </c>
      <c r="S54" s="48" t="n">
        <v>0</v>
      </c>
      <c r="T54" s="48" t="n">
        <v>10</v>
      </c>
      <c r="U54" s="34" t="inlineStr">
        <is>
          <t>Sucralose</t>
        </is>
      </c>
      <c r="V54" s="34" t="inlineStr">
        <is>
          <t>Accelerates metabolism, MetaPlus blend, zero sugar, vitamins</t>
        </is>
      </c>
      <c r="W54" s="51" t="n"/>
      <c r="X54" s="51" t="n"/>
      <c r="Y54" s="51" t="n"/>
      <c r="Z54" s="51" t="n"/>
      <c r="AA54" s="34" t="inlineStr">
        <is>
          <t>Very High</t>
        </is>
      </c>
      <c r="AB54" s="34" t="inlineStr">
        <is>
          <t>Fastest growing energy brand; fitness crossover</t>
        </is>
      </c>
      <c r="AC54" s="34" t="inlineStr">
        <is>
          <t>Functional energy that claims to boost metabolism</t>
        </is>
      </c>
      <c r="AD54" s="34" t="inlineStr">
        <is>
          <t>No sugar plus a fitness/metabolism story, not just caffeine.</t>
        </is>
      </c>
      <c r="AE54" s="51" t="n"/>
      <c r="AF54" s="53">
        <f>IF(AND(ISNUMBER($P54),ISNUMBER($AL54),$AL54&lt;&gt;0),ROUND($P54/$AL54*100,1),"")</f>
        <v/>
      </c>
      <c r="AG54" s="54">
        <f>IF(AND(ISNUMBER($S54),ISNUMBER($AL54),$AL54&lt;&gt;0),ROUND($S54/$AL54*100,2),"")</f>
        <v/>
      </c>
      <c r="AH54" s="53">
        <f>IF(AND(ISNUMBER($Q54),ISNUMBER($AL54),$AL54&lt;&gt;0),ROUND($Q54/$AL54*100,1),"")</f>
        <v/>
      </c>
      <c r="AI54" s="48">
        <f>IF(ISNUMBER($S54),IF($S54&lt;=1,"Yes","No"),"n/a")</f>
        <v/>
      </c>
      <c r="AJ54" s="48">
        <f>IF(ISNUMBER($S54),ROUND(MAX(0,MIN(100,100-$S54*2.5-IF(ISNUMBER($T54),$T54,0)*0.12+IF($S54&lt;=1,12,0))),0),"")</f>
        <v/>
      </c>
      <c r="AK54" s="48">
        <f>IF(ISNUMBER($Q54),IF($Q54&gt;=100,20,IF($Q54&gt;=30,10,0)),0)+IF(ISNUMBER($R54),IF($R54&gt;=100,20,0),0)+IF(ISNUMBER($P54),IF($P54&gt;=150,20,IF($P54&gt;=50,12,5)),0)+IF(ISNUMBER($S54),IF($S54&lt;=1,15,0),0)</f>
        <v/>
      </c>
      <c r="AL54" s="48" t="n">
        <v>355</v>
      </c>
      <c r="AM54" s="49" t="n"/>
      <c r="AN54" s="48">
        <f>IF(AND(ISNUMBER($P54),ISNUMBER($AL54),$AL54&lt;&gt;0),IF(OR($P54&gt;180,$P54/$AL54*1000&gt;400),"Over ceiling, confirm SKU","Within"),"n/a")</f>
        <v/>
      </c>
      <c r="AO54" s="51" t="n"/>
      <c r="AP54" s="51" t="n"/>
      <c r="AQ54" s="51" t="n"/>
      <c r="AR54" s="34" t="inlineStr">
        <is>
          <t>Retrieved and cited, see Enrichment Log</t>
        </is>
      </c>
      <c r="AS54" s="34" t="inlineStr">
        <is>
          <t>BLANK -&gt; requires live Amazon.ca capture</t>
        </is>
      </c>
      <c r="AT54" s="34" t="inlineStr">
        <is>
          <t>Unverified commercial data</t>
        </is>
      </c>
    </row>
    <row r="55" ht="28" customHeight="1">
      <c r="A55" s="34" t="inlineStr">
        <is>
          <t>Celsius</t>
        </is>
      </c>
      <c r="B55" s="34" t="inlineStr">
        <is>
          <t>Celsius Original Sparkling | Sparkling Orange | 15 pack 355mL</t>
        </is>
      </c>
      <c r="C55" s="34" t="inlineStr">
        <is>
          <t>4) Caffeine &amp; energy beverage</t>
        </is>
      </c>
      <c r="D55" s="34" t="inlineStr">
        <is>
          <t>355 mL can</t>
        </is>
      </c>
      <c r="E55" s="48" t="n">
        <v>15</v>
      </c>
      <c r="F55" s="49" t="n"/>
      <c r="G55" s="50">
        <f>IF(AND(ISNUMBER($F55),ISNUMBER($E55),$E55&lt;&gt;0),$F55/$E55,"")</f>
        <v/>
      </c>
      <c r="H55" s="50">
        <f>IF(AND(ISNUMBER($F55),ISNUMBER($AL55),ISNUMBER($E55),($AL55*$E55)&lt;&gt;0),$F55/($AL55*$E55)*100,"")</f>
        <v/>
      </c>
      <c r="I55" s="51" t="n"/>
      <c r="J55" s="52" t="n"/>
      <c r="K55" s="50">
        <f>IF(AND(ISNUMBER($F55),ISNUMBER($J55)),$F55*(1-$J55),"")</f>
        <v/>
      </c>
      <c r="L55" s="51" t="n"/>
      <c r="M55" s="51" t="n"/>
      <c r="N55" s="50">
        <f>IF(ISNUMBER($F55),($F55-IF(ISNUMBER($AM55),$AM55,0))*(1-IF(ISNUMBER($J55),$J55,0)),"")</f>
        <v/>
      </c>
      <c r="O55" s="34" t="inlineStr">
        <is>
          <t>Sparkling Orange</t>
        </is>
      </c>
      <c r="P55" s="48" t="n">
        <v>200</v>
      </c>
      <c r="Q55" s="48" t="n">
        <v>5</v>
      </c>
      <c r="R55" s="48" t="n">
        <v>50</v>
      </c>
      <c r="S55" s="48" t="n">
        <v>0</v>
      </c>
      <c r="T55" s="48" t="n">
        <v>10</v>
      </c>
      <c r="U55" s="34" t="inlineStr">
        <is>
          <t>Sucralose</t>
        </is>
      </c>
      <c r="V55" s="34" t="inlineStr">
        <is>
          <t>Accelerates metabolism, MetaPlus blend, zero sugar, vitamins</t>
        </is>
      </c>
      <c r="W55" s="51" t="n"/>
      <c r="X55" s="51" t="n"/>
      <c r="Y55" s="51" t="n"/>
      <c r="Z55" s="51" t="n"/>
      <c r="AA55" s="34" t="inlineStr">
        <is>
          <t>Very High</t>
        </is>
      </c>
      <c r="AB55" s="34" t="inlineStr">
        <is>
          <t>Fastest growing energy brand; fitness crossover</t>
        </is>
      </c>
      <c r="AC55" s="34" t="inlineStr">
        <is>
          <t>Functional energy that claims to boost metabolism</t>
        </is>
      </c>
      <c r="AD55" s="34" t="inlineStr">
        <is>
          <t>No sugar plus a fitness/metabolism story, not just caffeine.</t>
        </is>
      </c>
      <c r="AE55" s="51" t="n"/>
      <c r="AF55" s="53">
        <f>IF(AND(ISNUMBER($P55),ISNUMBER($AL55),$AL55&lt;&gt;0),ROUND($P55/$AL55*100,1),"")</f>
        <v/>
      </c>
      <c r="AG55" s="54">
        <f>IF(AND(ISNUMBER($S55),ISNUMBER($AL55),$AL55&lt;&gt;0),ROUND($S55/$AL55*100,2),"")</f>
        <v/>
      </c>
      <c r="AH55" s="53">
        <f>IF(AND(ISNUMBER($Q55),ISNUMBER($AL55),$AL55&lt;&gt;0),ROUND($Q55/$AL55*100,1),"")</f>
        <v/>
      </c>
      <c r="AI55" s="48">
        <f>IF(ISNUMBER($S55),IF($S55&lt;=1,"Yes","No"),"n/a")</f>
        <v/>
      </c>
      <c r="AJ55" s="48">
        <f>IF(ISNUMBER($S55),ROUND(MAX(0,MIN(100,100-$S55*2.5-IF(ISNUMBER($T55),$T55,0)*0.12+IF($S55&lt;=1,12,0))),0),"")</f>
        <v/>
      </c>
      <c r="AK55" s="48">
        <f>IF(ISNUMBER($Q55),IF($Q55&gt;=100,20,IF($Q55&gt;=30,10,0)),0)+IF(ISNUMBER($R55),IF($R55&gt;=100,20,0),0)+IF(ISNUMBER($P55),IF($P55&gt;=150,20,IF($P55&gt;=50,12,5)),0)+IF(ISNUMBER($S55),IF($S55&lt;=1,15,0),0)</f>
        <v/>
      </c>
      <c r="AL55" s="48" t="n">
        <v>355</v>
      </c>
      <c r="AM55" s="49" t="n"/>
      <c r="AN55" s="48">
        <f>IF(AND(ISNUMBER($P55),ISNUMBER($AL55),$AL55&lt;&gt;0),IF(OR($P55&gt;180,$P55/$AL55*1000&gt;400),"Over ceiling, confirm SKU","Within"),"n/a")</f>
        <v/>
      </c>
      <c r="AO55" s="51" t="n"/>
      <c r="AP55" s="51" t="n"/>
      <c r="AQ55" s="51" t="n"/>
      <c r="AR55" s="34" t="inlineStr">
        <is>
          <t>Retrieved and cited, see Enrichment Log</t>
        </is>
      </c>
      <c r="AS55" s="34" t="inlineStr">
        <is>
          <t>BLANK -&gt; requires live Amazon.ca capture</t>
        </is>
      </c>
      <c r="AT55" s="34" t="inlineStr">
        <is>
          <t>Unverified commercial data</t>
        </is>
      </c>
    </row>
    <row r="56" ht="28" customHeight="1">
      <c r="A56" s="34" t="inlineStr">
        <is>
          <t>Celsius</t>
        </is>
      </c>
      <c r="B56" s="34" t="inlineStr">
        <is>
          <t>Celsius Original Sparkling | Sparkling Orange | 18 pack 355mL</t>
        </is>
      </c>
      <c r="C56" s="34" t="inlineStr">
        <is>
          <t>4) Caffeine &amp; energy beverage</t>
        </is>
      </c>
      <c r="D56" s="34" t="inlineStr">
        <is>
          <t>355 mL can</t>
        </is>
      </c>
      <c r="E56" s="48" t="n">
        <v>18</v>
      </c>
      <c r="F56" s="49" t="n"/>
      <c r="G56" s="50">
        <f>IF(AND(ISNUMBER($F56),ISNUMBER($E56),$E56&lt;&gt;0),$F56/$E56,"")</f>
        <v/>
      </c>
      <c r="H56" s="50">
        <f>IF(AND(ISNUMBER($F56),ISNUMBER($AL56),ISNUMBER($E56),($AL56*$E56)&lt;&gt;0),$F56/($AL56*$E56)*100,"")</f>
        <v/>
      </c>
      <c r="I56" s="51" t="n"/>
      <c r="J56" s="52" t="n"/>
      <c r="K56" s="50">
        <f>IF(AND(ISNUMBER($F56),ISNUMBER($J56)),$F56*(1-$J56),"")</f>
        <v/>
      </c>
      <c r="L56" s="51" t="n"/>
      <c r="M56" s="51" t="n"/>
      <c r="N56" s="50">
        <f>IF(ISNUMBER($F56),($F56-IF(ISNUMBER($AM56),$AM56,0))*(1-IF(ISNUMBER($J56),$J56,0)),"")</f>
        <v/>
      </c>
      <c r="O56" s="34" t="inlineStr">
        <is>
          <t>Sparkling Orange</t>
        </is>
      </c>
      <c r="P56" s="48" t="n">
        <v>200</v>
      </c>
      <c r="Q56" s="48" t="n">
        <v>5</v>
      </c>
      <c r="R56" s="48" t="n">
        <v>50</v>
      </c>
      <c r="S56" s="48" t="n">
        <v>0</v>
      </c>
      <c r="T56" s="48" t="n">
        <v>10</v>
      </c>
      <c r="U56" s="34" t="inlineStr">
        <is>
          <t>Sucralose</t>
        </is>
      </c>
      <c r="V56" s="34" t="inlineStr">
        <is>
          <t>Accelerates metabolism, MetaPlus blend, zero sugar, vitamins</t>
        </is>
      </c>
      <c r="W56" s="51" t="n"/>
      <c r="X56" s="51" t="n"/>
      <c r="Y56" s="51" t="n"/>
      <c r="Z56" s="51" t="n"/>
      <c r="AA56" s="34" t="inlineStr">
        <is>
          <t>Very High</t>
        </is>
      </c>
      <c r="AB56" s="34" t="inlineStr">
        <is>
          <t>Fastest growing energy brand; fitness crossover</t>
        </is>
      </c>
      <c r="AC56" s="34" t="inlineStr">
        <is>
          <t>Functional energy that claims to boost metabolism</t>
        </is>
      </c>
      <c r="AD56" s="34" t="inlineStr">
        <is>
          <t>No sugar plus a fitness/metabolism story, not just caffeine.</t>
        </is>
      </c>
      <c r="AE56" s="51" t="n"/>
      <c r="AF56" s="53">
        <f>IF(AND(ISNUMBER($P56),ISNUMBER($AL56),$AL56&lt;&gt;0),ROUND($P56/$AL56*100,1),"")</f>
        <v/>
      </c>
      <c r="AG56" s="54">
        <f>IF(AND(ISNUMBER($S56),ISNUMBER($AL56),$AL56&lt;&gt;0),ROUND($S56/$AL56*100,2),"")</f>
        <v/>
      </c>
      <c r="AH56" s="53">
        <f>IF(AND(ISNUMBER($Q56),ISNUMBER($AL56),$AL56&lt;&gt;0),ROUND($Q56/$AL56*100,1),"")</f>
        <v/>
      </c>
      <c r="AI56" s="48">
        <f>IF(ISNUMBER($S56),IF($S56&lt;=1,"Yes","No"),"n/a")</f>
        <v/>
      </c>
      <c r="AJ56" s="48">
        <f>IF(ISNUMBER($S56),ROUND(MAX(0,MIN(100,100-$S56*2.5-IF(ISNUMBER($T56),$T56,0)*0.12+IF($S56&lt;=1,12,0))),0),"")</f>
        <v/>
      </c>
      <c r="AK56" s="48">
        <f>IF(ISNUMBER($Q56),IF($Q56&gt;=100,20,IF($Q56&gt;=30,10,0)),0)+IF(ISNUMBER($R56),IF($R56&gt;=100,20,0),0)+IF(ISNUMBER($P56),IF($P56&gt;=150,20,IF($P56&gt;=50,12,5)),0)+IF(ISNUMBER($S56),IF($S56&lt;=1,15,0),0)</f>
        <v/>
      </c>
      <c r="AL56" s="48" t="n">
        <v>355</v>
      </c>
      <c r="AM56" s="49" t="n"/>
      <c r="AN56" s="48">
        <f>IF(AND(ISNUMBER($P56),ISNUMBER($AL56),$AL56&lt;&gt;0),IF(OR($P56&gt;180,$P56/$AL56*1000&gt;400),"Over ceiling, confirm SKU","Within"),"n/a")</f>
        <v/>
      </c>
      <c r="AO56" s="51" t="n"/>
      <c r="AP56" s="51" t="n"/>
      <c r="AQ56" s="51" t="n"/>
      <c r="AR56" s="34" t="inlineStr">
        <is>
          <t>Retrieved and cited, see Enrichment Log</t>
        </is>
      </c>
      <c r="AS56" s="34" t="inlineStr">
        <is>
          <t>BLANK -&gt; requires live Amazon.ca capture</t>
        </is>
      </c>
      <c r="AT56" s="34" t="inlineStr">
        <is>
          <t>Unverified commercial data</t>
        </is>
      </c>
    </row>
    <row r="57" ht="28" customHeight="1">
      <c r="A57" s="34" t="inlineStr">
        <is>
          <t>Celsius</t>
        </is>
      </c>
      <c r="B57" s="34" t="inlineStr">
        <is>
          <t>Celsius Original Sparkling | Sparkling Orange | 24 pack 355mL</t>
        </is>
      </c>
      <c r="C57" s="34" t="inlineStr">
        <is>
          <t>4) Caffeine &amp; energy beverage</t>
        </is>
      </c>
      <c r="D57" s="34" t="inlineStr">
        <is>
          <t>355 mL can</t>
        </is>
      </c>
      <c r="E57" s="48" t="n">
        <v>24</v>
      </c>
      <c r="F57" s="49" t="n"/>
      <c r="G57" s="50">
        <f>IF(AND(ISNUMBER($F57),ISNUMBER($E57),$E57&lt;&gt;0),$F57/$E57,"")</f>
        <v/>
      </c>
      <c r="H57" s="50">
        <f>IF(AND(ISNUMBER($F57),ISNUMBER($AL57),ISNUMBER($E57),($AL57*$E57)&lt;&gt;0),$F57/($AL57*$E57)*100,"")</f>
        <v/>
      </c>
      <c r="I57" s="51" t="n"/>
      <c r="J57" s="52" t="n"/>
      <c r="K57" s="50">
        <f>IF(AND(ISNUMBER($F57),ISNUMBER($J57)),$F57*(1-$J57),"")</f>
        <v/>
      </c>
      <c r="L57" s="51" t="n"/>
      <c r="M57" s="51" t="n"/>
      <c r="N57" s="50">
        <f>IF(ISNUMBER($F57),($F57-IF(ISNUMBER($AM57),$AM57,0))*(1-IF(ISNUMBER($J57),$J57,0)),"")</f>
        <v/>
      </c>
      <c r="O57" s="34" t="inlineStr">
        <is>
          <t>Sparkling Orange</t>
        </is>
      </c>
      <c r="P57" s="48" t="n">
        <v>200</v>
      </c>
      <c r="Q57" s="48" t="n">
        <v>5</v>
      </c>
      <c r="R57" s="48" t="n">
        <v>50</v>
      </c>
      <c r="S57" s="48" t="n">
        <v>0</v>
      </c>
      <c r="T57" s="48" t="n">
        <v>10</v>
      </c>
      <c r="U57" s="34" t="inlineStr">
        <is>
          <t>Sucralose</t>
        </is>
      </c>
      <c r="V57" s="34" t="inlineStr">
        <is>
          <t>Accelerates metabolism, MetaPlus blend, zero sugar, vitamins</t>
        </is>
      </c>
      <c r="W57" s="51" t="n"/>
      <c r="X57" s="51" t="n"/>
      <c r="Y57" s="51" t="n"/>
      <c r="Z57" s="51" t="n"/>
      <c r="AA57" s="34" t="inlineStr">
        <is>
          <t>Very High</t>
        </is>
      </c>
      <c r="AB57" s="34" t="inlineStr">
        <is>
          <t>Fastest growing energy brand; fitness crossover</t>
        </is>
      </c>
      <c r="AC57" s="34" t="inlineStr">
        <is>
          <t>Functional energy that claims to boost metabolism</t>
        </is>
      </c>
      <c r="AD57" s="34" t="inlineStr">
        <is>
          <t>No sugar plus a fitness/metabolism story, not just caffeine.</t>
        </is>
      </c>
      <c r="AE57" s="51" t="n"/>
      <c r="AF57" s="53">
        <f>IF(AND(ISNUMBER($P57),ISNUMBER($AL57),$AL57&lt;&gt;0),ROUND($P57/$AL57*100,1),"")</f>
        <v/>
      </c>
      <c r="AG57" s="54">
        <f>IF(AND(ISNUMBER($S57),ISNUMBER($AL57),$AL57&lt;&gt;0),ROUND($S57/$AL57*100,2),"")</f>
        <v/>
      </c>
      <c r="AH57" s="53">
        <f>IF(AND(ISNUMBER($Q57),ISNUMBER($AL57),$AL57&lt;&gt;0),ROUND($Q57/$AL57*100,1),"")</f>
        <v/>
      </c>
      <c r="AI57" s="48">
        <f>IF(ISNUMBER($S57),IF($S57&lt;=1,"Yes","No"),"n/a")</f>
        <v/>
      </c>
      <c r="AJ57" s="48">
        <f>IF(ISNUMBER($S57),ROUND(MAX(0,MIN(100,100-$S57*2.5-IF(ISNUMBER($T57),$T57,0)*0.12+IF($S57&lt;=1,12,0))),0),"")</f>
        <v/>
      </c>
      <c r="AK57" s="48">
        <f>IF(ISNUMBER($Q57),IF($Q57&gt;=100,20,IF($Q57&gt;=30,10,0)),0)+IF(ISNUMBER($R57),IF($R57&gt;=100,20,0),0)+IF(ISNUMBER($P57),IF($P57&gt;=150,20,IF($P57&gt;=50,12,5)),0)+IF(ISNUMBER($S57),IF($S57&lt;=1,15,0),0)</f>
        <v/>
      </c>
      <c r="AL57" s="48" t="n">
        <v>355</v>
      </c>
      <c r="AM57" s="49" t="n"/>
      <c r="AN57" s="48">
        <f>IF(AND(ISNUMBER($P57),ISNUMBER($AL57),$AL57&lt;&gt;0),IF(OR($P57&gt;180,$P57/$AL57*1000&gt;400),"Over ceiling, confirm SKU","Within"),"n/a")</f>
        <v/>
      </c>
      <c r="AO57" s="51" t="n"/>
      <c r="AP57" s="51" t="n"/>
      <c r="AQ57" s="51" t="n"/>
      <c r="AR57" s="34" t="inlineStr">
        <is>
          <t>Retrieved and cited, see Enrichment Log</t>
        </is>
      </c>
      <c r="AS57" s="34" t="inlineStr">
        <is>
          <t>BLANK -&gt; requires live Amazon.ca capture</t>
        </is>
      </c>
      <c r="AT57" s="34" t="inlineStr">
        <is>
          <t>Unverified commercial data</t>
        </is>
      </c>
    </row>
    <row r="58" ht="28" customHeight="1">
      <c r="A58" s="34" t="inlineStr">
        <is>
          <t>Celsius</t>
        </is>
      </c>
      <c r="B58" s="34" t="inlineStr">
        <is>
          <t>Celsius Original Sparkling | Wild Berry | single 355mL</t>
        </is>
      </c>
      <c r="C58" s="34" t="inlineStr">
        <is>
          <t>4) Caffeine &amp; energy beverage</t>
        </is>
      </c>
      <c r="D58" s="34" t="inlineStr">
        <is>
          <t>355 mL can</t>
        </is>
      </c>
      <c r="E58" s="48" t="n">
        <v>1</v>
      </c>
      <c r="F58" s="49" t="n"/>
      <c r="G58" s="50">
        <f>IF(AND(ISNUMBER($F58),ISNUMBER($E58),$E58&lt;&gt;0),$F58/$E58,"")</f>
        <v/>
      </c>
      <c r="H58" s="50">
        <f>IF(AND(ISNUMBER($F58),ISNUMBER($AL58),ISNUMBER($E58),($AL58*$E58)&lt;&gt;0),$F58/($AL58*$E58)*100,"")</f>
        <v/>
      </c>
      <c r="I58" s="51" t="n"/>
      <c r="J58" s="52" t="n"/>
      <c r="K58" s="50">
        <f>IF(AND(ISNUMBER($F58),ISNUMBER($J58)),$F58*(1-$J58),"")</f>
        <v/>
      </c>
      <c r="L58" s="51" t="n"/>
      <c r="M58" s="51" t="n"/>
      <c r="N58" s="50">
        <f>IF(ISNUMBER($F58),($F58-IF(ISNUMBER($AM58),$AM58,0))*(1-IF(ISNUMBER($J58),$J58,0)),"")</f>
        <v/>
      </c>
      <c r="O58" s="34" t="inlineStr">
        <is>
          <t>Wild Berry</t>
        </is>
      </c>
      <c r="P58" s="48" t="n">
        <v>200</v>
      </c>
      <c r="Q58" s="48" t="n">
        <v>5</v>
      </c>
      <c r="R58" s="48" t="n">
        <v>50</v>
      </c>
      <c r="S58" s="48" t="n">
        <v>0</v>
      </c>
      <c r="T58" s="48" t="n">
        <v>10</v>
      </c>
      <c r="U58" s="34" t="inlineStr">
        <is>
          <t>Sucralose</t>
        </is>
      </c>
      <c r="V58" s="34" t="inlineStr">
        <is>
          <t>Accelerates metabolism, MetaPlus blend, zero sugar, vitamins</t>
        </is>
      </c>
      <c r="W58" s="51" t="n"/>
      <c r="X58" s="51" t="n"/>
      <c r="Y58" s="51" t="n"/>
      <c r="Z58" s="51" t="n"/>
      <c r="AA58" s="34" t="inlineStr">
        <is>
          <t>Very High</t>
        </is>
      </c>
      <c r="AB58" s="34" t="inlineStr">
        <is>
          <t>Fastest growing energy brand; fitness crossover</t>
        </is>
      </c>
      <c r="AC58" s="34" t="inlineStr">
        <is>
          <t>Functional energy that claims to boost metabolism</t>
        </is>
      </c>
      <c r="AD58" s="34" t="inlineStr">
        <is>
          <t>No sugar plus a fitness/metabolism story, not just caffeine.</t>
        </is>
      </c>
      <c r="AE58" s="51" t="n"/>
      <c r="AF58" s="53">
        <f>IF(AND(ISNUMBER($P58),ISNUMBER($AL58),$AL58&lt;&gt;0),ROUND($P58/$AL58*100,1),"")</f>
        <v/>
      </c>
      <c r="AG58" s="54">
        <f>IF(AND(ISNUMBER($S58),ISNUMBER($AL58),$AL58&lt;&gt;0),ROUND($S58/$AL58*100,2),"")</f>
        <v/>
      </c>
      <c r="AH58" s="53">
        <f>IF(AND(ISNUMBER($Q58),ISNUMBER($AL58),$AL58&lt;&gt;0),ROUND($Q58/$AL58*100,1),"")</f>
        <v/>
      </c>
      <c r="AI58" s="48">
        <f>IF(ISNUMBER($S58),IF($S58&lt;=1,"Yes","No"),"n/a")</f>
        <v/>
      </c>
      <c r="AJ58" s="48">
        <f>IF(ISNUMBER($S58),ROUND(MAX(0,MIN(100,100-$S58*2.5-IF(ISNUMBER($T58),$T58,0)*0.12+IF($S58&lt;=1,12,0))),0),"")</f>
        <v/>
      </c>
      <c r="AK58" s="48">
        <f>IF(ISNUMBER($Q58),IF($Q58&gt;=100,20,IF($Q58&gt;=30,10,0)),0)+IF(ISNUMBER($R58),IF($R58&gt;=100,20,0),0)+IF(ISNUMBER($P58),IF($P58&gt;=150,20,IF($P58&gt;=50,12,5)),0)+IF(ISNUMBER($S58),IF($S58&lt;=1,15,0),0)</f>
        <v/>
      </c>
      <c r="AL58" s="48" t="n">
        <v>355</v>
      </c>
      <c r="AM58" s="49" t="n"/>
      <c r="AN58" s="48">
        <f>IF(AND(ISNUMBER($P58),ISNUMBER($AL58),$AL58&lt;&gt;0),IF(OR($P58&gt;180,$P58/$AL58*1000&gt;400),"Over ceiling, confirm SKU","Within"),"n/a")</f>
        <v/>
      </c>
      <c r="AO58" s="51" t="n"/>
      <c r="AP58" s="51" t="n"/>
      <c r="AQ58" s="51" t="n"/>
      <c r="AR58" s="34" t="inlineStr">
        <is>
          <t>Retrieved and cited, see Enrichment Log</t>
        </is>
      </c>
      <c r="AS58" s="34" t="inlineStr">
        <is>
          <t>BLANK -&gt; requires live Amazon.ca capture</t>
        </is>
      </c>
      <c r="AT58" s="34" t="inlineStr">
        <is>
          <t>Unverified commercial data</t>
        </is>
      </c>
    </row>
    <row r="59" ht="28" customHeight="1">
      <c r="A59" s="34" t="inlineStr">
        <is>
          <t>Celsius</t>
        </is>
      </c>
      <c r="B59" s="34" t="inlineStr">
        <is>
          <t>Celsius Original Sparkling | Wild Berry | 8 pack 355mL</t>
        </is>
      </c>
      <c r="C59" s="34" t="inlineStr">
        <is>
          <t>4) Caffeine &amp; energy beverage</t>
        </is>
      </c>
      <c r="D59" s="34" t="inlineStr">
        <is>
          <t>355 mL can</t>
        </is>
      </c>
      <c r="E59" s="48" t="n">
        <v>8</v>
      </c>
      <c r="F59" s="49" t="n"/>
      <c r="G59" s="50">
        <f>IF(AND(ISNUMBER($F59),ISNUMBER($E59),$E59&lt;&gt;0),$F59/$E59,"")</f>
        <v/>
      </c>
      <c r="H59" s="50">
        <f>IF(AND(ISNUMBER($F59),ISNUMBER($AL59),ISNUMBER($E59),($AL59*$E59)&lt;&gt;0),$F59/($AL59*$E59)*100,"")</f>
        <v/>
      </c>
      <c r="I59" s="51" t="n"/>
      <c r="J59" s="52" t="n"/>
      <c r="K59" s="50">
        <f>IF(AND(ISNUMBER($F59),ISNUMBER($J59)),$F59*(1-$J59),"")</f>
        <v/>
      </c>
      <c r="L59" s="51" t="n"/>
      <c r="M59" s="51" t="n"/>
      <c r="N59" s="50">
        <f>IF(ISNUMBER($F59),($F59-IF(ISNUMBER($AM59),$AM59,0))*(1-IF(ISNUMBER($J59),$J59,0)),"")</f>
        <v/>
      </c>
      <c r="O59" s="34" t="inlineStr">
        <is>
          <t>Wild Berry</t>
        </is>
      </c>
      <c r="P59" s="48" t="n">
        <v>200</v>
      </c>
      <c r="Q59" s="48" t="n">
        <v>5</v>
      </c>
      <c r="R59" s="48" t="n">
        <v>50</v>
      </c>
      <c r="S59" s="48" t="n">
        <v>0</v>
      </c>
      <c r="T59" s="48" t="n">
        <v>10</v>
      </c>
      <c r="U59" s="34" t="inlineStr">
        <is>
          <t>Sucralose</t>
        </is>
      </c>
      <c r="V59" s="34" t="inlineStr">
        <is>
          <t>Accelerates metabolism, MetaPlus blend, zero sugar, vitamins</t>
        </is>
      </c>
      <c r="W59" s="51" t="n"/>
      <c r="X59" s="51" t="n"/>
      <c r="Y59" s="51" t="n"/>
      <c r="Z59" s="51" t="n"/>
      <c r="AA59" s="34" t="inlineStr">
        <is>
          <t>Very High</t>
        </is>
      </c>
      <c r="AB59" s="34" t="inlineStr">
        <is>
          <t>Fastest growing energy brand; fitness crossover</t>
        </is>
      </c>
      <c r="AC59" s="34" t="inlineStr">
        <is>
          <t>Functional energy that claims to boost metabolism</t>
        </is>
      </c>
      <c r="AD59" s="34" t="inlineStr">
        <is>
          <t>No sugar plus a fitness/metabolism story, not just caffeine.</t>
        </is>
      </c>
      <c r="AE59" s="51" t="n"/>
      <c r="AF59" s="53">
        <f>IF(AND(ISNUMBER($P59),ISNUMBER($AL59),$AL59&lt;&gt;0),ROUND($P59/$AL59*100,1),"")</f>
        <v/>
      </c>
      <c r="AG59" s="54">
        <f>IF(AND(ISNUMBER($S59),ISNUMBER($AL59),$AL59&lt;&gt;0),ROUND($S59/$AL59*100,2),"")</f>
        <v/>
      </c>
      <c r="AH59" s="53">
        <f>IF(AND(ISNUMBER($Q59),ISNUMBER($AL59),$AL59&lt;&gt;0),ROUND($Q59/$AL59*100,1),"")</f>
        <v/>
      </c>
      <c r="AI59" s="48">
        <f>IF(ISNUMBER($S59),IF($S59&lt;=1,"Yes","No"),"n/a")</f>
        <v/>
      </c>
      <c r="AJ59" s="48">
        <f>IF(ISNUMBER($S59),ROUND(MAX(0,MIN(100,100-$S59*2.5-IF(ISNUMBER($T59),$T59,0)*0.12+IF($S59&lt;=1,12,0))),0),"")</f>
        <v/>
      </c>
      <c r="AK59" s="48">
        <f>IF(ISNUMBER($Q59),IF($Q59&gt;=100,20,IF($Q59&gt;=30,10,0)),0)+IF(ISNUMBER($R59),IF($R59&gt;=100,20,0),0)+IF(ISNUMBER($P59),IF($P59&gt;=150,20,IF($P59&gt;=50,12,5)),0)+IF(ISNUMBER($S59),IF($S59&lt;=1,15,0),0)</f>
        <v/>
      </c>
      <c r="AL59" s="48" t="n">
        <v>355</v>
      </c>
      <c r="AM59" s="49" t="n"/>
      <c r="AN59" s="48">
        <f>IF(AND(ISNUMBER($P59),ISNUMBER($AL59),$AL59&lt;&gt;0),IF(OR($P59&gt;180,$P59/$AL59*1000&gt;400),"Over ceiling, confirm SKU","Within"),"n/a")</f>
        <v/>
      </c>
      <c r="AO59" s="51" t="n"/>
      <c r="AP59" s="51" t="n"/>
      <c r="AQ59" s="51" t="n"/>
      <c r="AR59" s="34" t="inlineStr">
        <is>
          <t>Retrieved and cited, see Enrichment Log</t>
        </is>
      </c>
      <c r="AS59" s="34" t="inlineStr">
        <is>
          <t>BLANK -&gt; requires live Amazon.ca capture</t>
        </is>
      </c>
      <c r="AT59" s="34" t="inlineStr">
        <is>
          <t>Unverified commercial data</t>
        </is>
      </c>
    </row>
    <row r="60" ht="28" customHeight="1">
      <c r="A60" s="34" t="inlineStr">
        <is>
          <t>Celsius</t>
        </is>
      </c>
      <c r="B60" s="34" t="inlineStr">
        <is>
          <t>Celsius Original Sparkling | Wild Berry | 12 pack 355mL</t>
        </is>
      </c>
      <c r="C60" s="34" t="inlineStr">
        <is>
          <t>4) Caffeine &amp; energy beverage</t>
        </is>
      </c>
      <c r="D60" s="34" t="inlineStr">
        <is>
          <t>355 mL can</t>
        </is>
      </c>
      <c r="E60" s="48" t="n">
        <v>12</v>
      </c>
      <c r="F60" s="49" t="n"/>
      <c r="G60" s="50">
        <f>IF(AND(ISNUMBER($F60),ISNUMBER($E60),$E60&lt;&gt;0),$F60/$E60,"")</f>
        <v/>
      </c>
      <c r="H60" s="50">
        <f>IF(AND(ISNUMBER($F60),ISNUMBER($AL60),ISNUMBER($E60),($AL60*$E60)&lt;&gt;0),$F60/($AL60*$E60)*100,"")</f>
        <v/>
      </c>
      <c r="I60" s="51" t="n"/>
      <c r="J60" s="52" t="n"/>
      <c r="K60" s="50">
        <f>IF(AND(ISNUMBER($F60),ISNUMBER($J60)),$F60*(1-$J60),"")</f>
        <v/>
      </c>
      <c r="L60" s="51" t="n"/>
      <c r="M60" s="51" t="n"/>
      <c r="N60" s="50">
        <f>IF(ISNUMBER($F60),($F60-IF(ISNUMBER($AM60),$AM60,0))*(1-IF(ISNUMBER($J60),$J60,0)),"")</f>
        <v/>
      </c>
      <c r="O60" s="34" t="inlineStr">
        <is>
          <t>Wild Berry</t>
        </is>
      </c>
      <c r="P60" s="48" t="n">
        <v>200</v>
      </c>
      <c r="Q60" s="48" t="n">
        <v>5</v>
      </c>
      <c r="R60" s="48" t="n">
        <v>50</v>
      </c>
      <c r="S60" s="48" t="n">
        <v>0</v>
      </c>
      <c r="T60" s="48" t="n">
        <v>10</v>
      </c>
      <c r="U60" s="34" t="inlineStr">
        <is>
          <t>Sucralose</t>
        </is>
      </c>
      <c r="V60" s="34" t="inlineStr">
        <is>
          <t>Accelerates metabolism, MetaPlus blend, zero sugar, vitamins</t>
        </is>
      </c>
      <c r="W60" s="51" t="n"/>
      <c r="X60" s="51" t="n"/>
      <c r="Y60" s="51" t="n"/>
      <c r="Z60" s="51" t="n"/>
      <c r="AA60" s="34" t="inlineStr">
        <is>
          <t>Very High</t>
        </is>
      </c>
      <c r="AB60" s="34" t="inlineStr">
        <is>
          <t>Fastest growing energy brand; fitness crossover</t>
        </is>
      </c>
      <c r="AC60" s="34" t="inlineStr">
        <is>
          <t>Functional energy that claims to boost metabolism</t>
        </is>
      </c>
      <c r="AD60" s="34" t="inlineStr">
        <is>
          <t>No sugar plus a fitness/metabolism story, not just caffeine.</t>
        </is>
      </c>
      <c r="AE60" s="51" t="n"/>
      <c r="AF60" s="53">
        <f>IF(AND(ISNUMBER($P60),ISNUMBER($AL60),$AL60&lt;&gt;0),ROUND($P60/$AL60*100,1),"")</f>
        <v/>
      </c>
      <c r="AG60" s="54">
        <f>IF(AND(ISNUMBER($S60),ISNUMBER($AL60),$AL60&lt;&gt;0),ROUND($S60/$AL60*100,2),"")</f>
        <v/>
      </c>
      <c r="AH60" s="53">
        <f>IF(AND(ISNUMBER($Q60),ISNUMBER($AL60),$AL60&lt;&gt;0),ROUND($Q60/$AL60*100,1),"")</f>
        <v/>
      </c>
      <c r="AI60" s="48">
        <f>IF(ISNUMBER($S60),IF($S60&lt;=1,"Yes","No"),"n/a")</f>
        <v/>
      </c>
      <c r="AJ60" s="48">
        <f>IF(ISNUMBER($S60),ROUND(MAX(0,MIN(100,100-$S60*2.5-IF(ISNUMBER($T60),$T60,0)*0.12+IF($S60&lt;=1,12,0))),0),"")</f>
        <v/>
      </c>
      <c r="AK60" s="48">
        <f>IF(ISNUMBER($Q60),IF($Q60&gt;=100,20,IF($Q60&gt;=30,10,0)),0)+IF(ISNUMBER($R60),IF($R60&gt;=100,20,0),0)+IF(ISNUMBER($P60),IF($P60&gt;=150,20,IF($P60&gt;=50,12,5)),0)+IF(ISNUMBER($S60),IF($S60&lt;=1,15,0),0)</f>
        <v/>
      </c>
      <c r="AL60" s="48" t="n">
        <v>355</v>
      </c>
      <c r="AM60" s="49" t="n"/>
      <c r="AN60" s="48">
        <f>IF(AND(ISNUMBER($P60),ISNUMBER($AL60),$AL60&lt;&gt;0),IF(OR($P60&gt;180,$P60/$AL60*1000&gt;400),"Over ceiling, confirm SKU","Within"),"n/a")</f>
        <v/>
      </c>
      <c r="AO60" s="51" t="n"/>
      <c r="AP60" s="51" t="n"/>
      <c r="AQ60" s="51" t="n"/>
      <c r="AR60" s="34" t="inlineStr">
        <is>
          <t>Retrieved and cited, see Enrichment Log</t>
        </is>
      </c>
      <c r="AS60" s="34" t="inlineStr">
        <is>
          <t>BLANK -&gt; requires live Amazon.ca capture</t>
        </is>
      </c>
      <c r="AT60" s="34" t="inlineStr">
        <is>
          <t>Unverified commercial data</t>
        </is>
      </c>
    </row>
    <row r="61" ht="28" customHeight="1">
      <c r="A61" s="34" t="inlineStr">
        <is>
          <t>Celsius</t>
        </is>
      </c>
      <c r="B61" s="34" t="inlineStr">
        <is>
          <t>Celsius Original Sparkling | Wild Berry | 15 pack 355mL</t>
        </is>
      </c>
      <c r="C61" s="34" t="inlineStr">
        <is>
          <t>4) Caffeine &amp; energy beverage</t>
        </is>
      </c>
      <c r="D61" s="34" t="inlineStr">
        <is>
          <t>355 mL can</t>
        </is>
      </c>
      <c r="E61" s="48" t="n">
        <v>15</v>
      </c>
      <c r="F61" s="49" t="n"/>
      <c r="G61" s="50">
        <f>IF(AND(ISNUMBER($F61),ISNUMBER($E61),$E61&lt;&gt;0),$F61/$E61,"")</f>
        <v/>
      </c>
      <c r="H61" s="50">
        <f>IF(AND(ISNUMBER($F61),ISNUMBER($AL61),ISNUMBER($E61),($AL61*$E61)&lt;&gt;0),$F61/($AL61*$E61)*100,"")</f>
        <v/>
      </c>
      <c r="I61" s="51" t="n"/>
      <c r="J61" s="52" t="n"/>
      <c r="K61" s="50">
        <f>IF(AND(ISNUMBER($F61),ISNUMBER($J61)),$F61*(1-$J61),"")</f>
        <v/>
      </c>
      <c r="L61" s="51" t="n"/>
      <c r="M61" s="51" t="n"/>
      <c r="N61" s="50">
        <f>IF(ISNUMBER($F61),($F61-IF(ISNUMBER($AM61),$AM61,0))*(1-IF(ISNUMBER($J61),$J61,0)),"")</f>
        <v/>
      </c>
      <c r="O61" s="34" t="inlineStr">
        <is>
          <t>Wild Berry</t>
        </is>
      </c>
      <c r="P61" s="48" t="n">
        <v>200</v>
      </c>
      <c r="Q61" s="48" t="n">
        <v>5</v>
      </c>
      <c r="R61" s="48" t="n">
        <v>50</v>
      </c>
      <c r="S61" s="48" t="n">
        <v>0</v>
      </c>
      <c r="T61" s="48" t="n">
        <v>10</v>
      </c>
      <c r="U61" s="34" t="inlineStr">
        <is>
          <t>Sucralose</t>
        </is>
      </c>
      <c r="V61" s="34" t="inlineStr">
        <is>
          <t>Accelerates metabolism, MetaPlus blend, zero sugar, vitamins</t>
        </is>
      </c>
      <c r="W61" s="51" t="n"/>
      <c r="X61" s="51" t="n"/>
      <c r="Y61" s="51" t="n"/>
      <c r="Z61" s="51" t="n"/>
      <c r="AA61" s="34" t="inlineStr">
        <is>
          <t>Very High</t>
        </is>
      </c>
      <c r="AB61" s="34" t="inlineStr">
        <is>
          <t>Fastest growing energy brand; fitness crossover</t>
        </is>
      </c>
      <c r="AC61" s="34" t="inlineStr">
        <is>
          <t>Functional energy that claims to boost metabolism</t>
        </is>
      </c>
      <c r="AD61" s="34" t="inlineStr">
        <is>
          <t>No sugar plus a fitness/metabolism story, not just caffeine.</t>
        </is>
      </c>
      <c r="AE61" s="51" t="n"/>
      <c r="AF61" s="53">
        <f>IF(AND(ISNUMBER($P61),ISNUMBER($AL61),$AL61&lt;&gt;0),ROUND($P61/$AL61*100,1),"")</f>
        <v/>
      </c>
      <c r="AG61" s="54">
        <f>IF(AND(ISNUMBER($S61),ISNUMBER($AL61),$AL61&lt;&gt;0),ROUND($S61/$AL61*100,2),"")</f>
        <v/>
      </c>
      <c r="AH61" s="53">
        <f>IF(AND(ISNUMBER($Q61),ISNUMBER($AL61),$AL61&lt;&gt;0),ROUND($Q61/$AL61*100,1),"")</f>
        <v/>
      </c>
      <c r="AI61" s="48">
        <f>IF(ISNUMBER($S61),IF($S61&lt;=1,"Yes","No"),"n/a")</f>
        <v/>
      </c>
      <c r="AJ61" s="48">
        <f>IF(ISNUMBER($S61),ROUND(MAX(0,MIN(100,100-$S61*2.5-IF(ISNUMBER($T61),$T61,0)*0.12+IF($S61&lt;=1,12,0))),0),"")</f>
        <v/>
      </c>
      <c r="AK61" s="48">
        <f>IF(ISNUMBER($Q61),IF($Q61&gt;=100,20,IF($Q61&gt;=30,10,0)),0)+IF(ISNUMBER($R61),IF($R61&gt;=100,20,0),0)+IF(ISNUMBER($P61),IF($P61&gt;=150,20,IF($P61&gt;=50,12,5)),0)+IF(ISNUMBER($S61),IF($S61&lt;=1,15,0),0)</f>
        <v/>
      </c>
      <c r="AL61" s="48" t="n">
        <v>355</v>
      </c>
      <c r="AM61" s="49" t="n"/>
      <c r="AN61" s="48">
        <f>IF(AND(ISNUMBER($P61),ISNUMBER($AL61),$AL61&lt;&gt;0),IF(OR($P61&gt;180,$P61/$AL61*1000&gt;400),"Over ceiling, confirm SKU","Within"),"n/a")</f>
        <v/>
      </c>
      <c r="AO61" s="51" t="n"/>
      <c r="AP61" s="51" t="n"/>
      <c r="AQ61" s="51" t="n"/>
      <c r="AR61" s="34" t="inlineStr">
        <is>
          <t>Retrieved and cited, see Enrichment Log</t>
        </is>
      </c>
      <c r="AS61" s="34" t="inlineStr">
        <is>
          <t>BLANK -&gt; requires live Amazon.ca capture</t>
        </is>
      </c>
      <c r="AT61" s="34" t="inlineStr">
        <is>
          <t>Unverified commercial data</t>
        </is>
      </c>
    </row>
    <row r="62" ht="28" customHeight="1">
      <c r="A62" s="34" t="inlineStr">
        <is>
          <t>Celsius</t>
        </is>
      </c>
      <c r="B62" s="34" t="inlineStr">
        <is>
          <t>Celsius Original Sparkling | Wild Berry | 18 pack 355mL</t>
        </is>
      </c>
      <c r="C62" s="34" t="inlineStr">
        <is>
          <t>4) Caffeine &amp; energy beverage</t>
        </is>
      </c>
      <c r="D62" s="34" t="inlineStr">
        <is>
          <t>355 mL can</t>
        </is>
      </c>
      <c r="E62" s="48" t="n">
        <v>18</v>
      </c>
      <c r="F62" s="49" t="n"/>
      <c r="G62" s="50">
        <f>IF(AND(ISNUMBER($F62),ISNUMBER($E62),$E62&lt;&gt;0),$F62/$E62,"")</f>
        <v/>
      </c>
      <c r="H62" s="50">
        <f>IF(AND(ISNUMBER($F62),ISNUMBER($AL62),ISNUMBER($E62),($AL62*$E62)&lt;&gt;0),$F62/($AL62*$E62)*100,"")</f>
        <v/>
      </c>
      <c r="I62" s="51" t="n"/>
      <c r="J62" s="52" t="n"/>
      <c r="K62" s="50">
        <f>IF(AND(ISNUMBER($F62),ISNUMBER($J62)),$F62*(1-$J62),"")</f>
        <v/>
      </c>
      <c r="L62" s="51" t="n"/>
      <c r="M62" s="51" t="n"/>
      <c r="N62" s="50">
        <f>IF(ISNUMBER($F62),($F62-IF(ISNUMBER($AM62),$AM62,0))*(1-IF(ISNUMBER($J62),$J62,0)),"")</f>
        <v/>
      </c>
      <c r="O62" s="34" t="inlineStr">
        <is>
          <t>Wild Berry</t>
        </is>
      </c>
      <c r="P62" s="48" t="n">
        <v>200</v>
      </c>
      <c r="Q62" s="48" t="n">
        <v>5</v>
      </c>
      <c r="R62" s="48" t="n">
        <v>50</v>
      </c>
      <c r="S62" s="48" t="n">
        <v>0</v>
      </c>
      <c r="T62" s="48" t="n">
        <v>10</v>
      </c>
      <c r="U62" s="34" t="inlineStr">
        <is>
          <t>Sucralose</t>
        </is>
      </c>
      <c r="V62" s="34" t="inlineStr">
        <is>
          <t>Accelerates metabolism, MetaPlus blend, zero sugar, vitamins</t>
        </is>
      </c>
      <c r="W62" s="51" t="n"/>
      <c r="X62" s="51" t="n"/>
      <c r="Y62" s="51" t="n"/>
      <c r="Z62" s="51" t="n"/>
      <c r="AA62" s="34" t="inlineStr">
        <is>
          <t>Very High</t>
        </is>
      </c>
      <c r="AB62" s="34" t="inlineStr">
        <is>
          <t>Fastest growing energy brand; fitness crossover</t>
        </is>
      </c>
      <c r="AC62" s="34" t="inlineStr">
        <is>
          <t>Functional energy that claims to boost metabolism</t>
        </is>
      </c>
      <c r="AD62" s="34" t="inlineStr">
        <is>
          <t>No sugar plus a fitness/metabolism story, not just caffeine.</t>
        </is>
      </c>
      <c r="AE62" s="51" t="n"/>
      <c r="AF62" s="53">
        <f>IF(AND(ISNUMBER($P62),ISNUMBER($AL62),$AL62&lt;&gt;0),ROUND($P62/$AL62*100,1),"")</f>
        <v/>
      </c>
      <c r="AG62" s="54">
        <f>IF(AND(ISNUMBER($S62),ISNUMBER($AL62),$AL62&lt;&gt;0),ROUND($S62/$AL62*100,2),"")</f>
        <v/>
      </c>
      <c r="AH62" s="53">
        <f>IF(AND(ISNUMBER($Q62),ISNUMBER($AL62),$AL62&lt;&gt;0),ROUND($Q62/$AL62*100,1),"")</f>
        <v/>
      </c>
      <c r="AI62" s="48">
        <f>IF(ISNUMBER($S62),IF($S62&lt;=1,"Yes","No"),"n/a")</f>
        <v/>
      </c>
      <c r="AJ62" s="48">
        <f>IF(ISNUMBER($S62),ROUND(MAX(0,MIN(100,100-$S62*2.5-IF(ISNUMBER($T62),$T62,0)*0.12+IF($S62&lt;=1,12,0))),0),"")</f>
        <v/>
      </c>
      <c r="AK62" s="48">
        <f>IF(ISNUMBER($Q62),IF($Q62&gt;=100,20,IF($Q62&gt;=30,10,0)),0)+IF(ISNUMBER($R62),IF($R62&gt;=100,20,0),0)+IF(ISNUMBER($P62),IF($P62&gt;=150,20,IF($P62&gt;=50,12,5)),0)+IF(ISNUMBER($S62),IF($S62&lt;=1,15,0),0)</f>
        <v/>
      </c>
      <c r="AL62" s="48" t="n">
        <v>355</v>
      </c>
      <c r="AM62" s="49" t="n"/>
      <c r="AN62" s="48">
        <f>IF(AND(ISNUMBER($P62),ISNUMBER($AL62),$AL62&lt;&gt;0),IF(OR($P62&gt;180,$P62/$AL62*1000&gt;400),"Over ceiling, confirm SKU","Within"),"n/a")</f>
        <v/>
      </c>
      <c r="AO62" s="51" t="n"/>
      <c r="AP62" s="51" t="n"/>
      <c r="AQ62" s="51" t="n"/>
      <c r="AR62" s="34" t="inlineStr">
        <is>
          <t>Retrieved and cited, see Enrichment Log</t>
        </is>
      </c>
      <c r="AS62" s="34" t="inlineStr">
        <is>
          <t>BLANK -&gt; requires live Amazon.ca capture</t>
        </is>
      </c>
      <c r="AT62" s="34" t="inlineStr">
        <is>
          <t>Unverified commercial data</t>
        </is>
      </c>
    </row>
    <row r="63" ht="28" customHeight="1">
      <c r="A63" s="34" t="inlineStr">
        <is>
          <t>Celsius</t>
        </is>
      </c>
      <c r="B63" s="34" t="inlineStr">
        <is>
          <t>Celsius Original Sparkling | Wild Berry | 24 pack 355mL</t>
        </is>
      </c>
      <c r="C63" s="34" t="inlineStr">
        <is>
          <t>4) Caffeine &amp; energy beverage</t>
        </is>
      </c>
      <c r="D63" s="34" t="inlineStr">
        <is>
          <t>355 mL can</t>
        </is>
      </c>
      <c r="E63" s="48" t="n">
        <v>24</v>
      </c>
      <c r="F63" s="49" t="n"/>
      <c r="G63" s="50">
        <f>IF(AND(ISNUMBER($F63),ISNUMBER($E63),$E63&lt;&gt;0),$F63/$E63,"")</f>
        <v/>
      </c>
      <c r="H63" s="50">
        <f>IF(AND(ISNUMBER($F63),ISNUMBER($AL63),ISNUMBER($E63),($AL63*$E63)&lt;&gt;0),$F63/($AL63*$E63)*100,"")</f>
        <v/>
      </c>
      <c r="I63" s="51" t="n"/>
      <c r="J63" s="52" t="n"/>
      <c r="K63" s="50">
        <f>IF(AND(ISNUMBER($F63),ISNUMBER($J63)),$F63*(1-$J63),"")</f>
        <v/>
      </c>
      <c r="L63" s="51" t="n"/>
      <c r="M63" s="51" t="n"/>
      <c r="N63" s="50">
        <f>IF(ISNUMBER($F63),($F63-IF(ISNUMBER($AM63),$AM63,0))*(1-IF(ISNUMBER($J63),$J63,0)),"")</f>
        <v/>
      </c>
      <c r="O63" s="34" t="inlineStr">
        <is>
          <t>Wild Berry</t>
        </is>
      </c>
      <c r="P63" s="48" t="n">
        <v>200</v>
      </c>
      <c r="Q63" s="48" t="n">
        <v>5</v>
      </c>
      <c r="R63" s="48" t="n">
        <v>50</v>
      </c>
      <c r="S63" s="48" t="n">
        <v>0</v>
      </c>
      <c r="T63" s="48" t="n">
        <v>10</v>
      </c>
      <c r="U63" s="34" t="inlineStr">
        <is>
          <t>Sucralose</t>
        </is>
      </c>
      <c r="V63" s="34" t="inlineStr">
        <is>
          <t>Accelerates metabolism, MetaPlus blend, zero sugar, vitamins</t>
        </is>
      </c>
      <c r="W63" s="51" t="n"/>
      <c r="X63" s="51" t="n"/>
      <c r="Y63" s="51" t="n"/>
      <c r="Z63" s="51" t="n"/>
      <c r="AA63" s="34" t="inlineStr">
        <is>
          <t>Very High</t>
        </is>
      </c>
      <c r="AB63" s="34" t="inlineStr">
        <is>
          <t>Fastest growing energy brand; fitness crossover</t>
        </is>
      </c>
      <c r="AC63" s="34" t="inlineStr">
        <is>
          <t>Functional energy that claims to boost metabolism</t>
        </is>
      </c>
      <c r="AD63" s="34" t="inlineStr">
        <is>
          <t>No sugar plus a fitness/metabolism story, not just caffeine.</t>
        </is>
      </c>
      <c r="AE63" s="51" t="n"/>
      <c r="AF63" s="53">
        <f>IF(AND(ISNUMBER($P63),ISNUMBER($AL63),$AL63&lt;&gt;0),ROUND($P63/$AL63*100,1),"")</f>
        <v/>
      </c>
      <c r="AG63" s="54">
        <f>IF(AND(ISNUMBER($S63),ISNUMBER($AL63),$AL63&lt;&gt;0),ROUND($S63/$AL63*100,2),"")</f>
        <v/>
      </c>
      <c r="AH63" s="53">
        <f>IF(AND(ISNUMBER($Q63),ISNUMBER($AL63),$AL63&lt;&gt;0),ROUND($Q63/$AL63*100,1),"")</f>
        <v/>
      </c>
      <c r="AI63" s="48">
        <f>IF(ISNUMBER($S63),IF($S63&lt;=1,"Yes","No"),"n/a")</f>
        <v/>
      </c>
      <c r="AJ63" s="48">
        <f>IF(ISNUMBER($S63),ROUND(MAX(0,MIN(100,100-$S63*2.5-IF(ISNUMBER($T63),$T63,0)*0.12+IF($S63&lt;=1,12,0))),0),"")</f>
        <v/>
      </c>
      <c r="AK63" s="48">
        <f>IF(ISNUMBER($Q63),IF($Q63&gt;=100,20,IF($Q63&gt;=30,10,0)),0)+IF(ISNUMBER($R63),IF($R63&gt;=100,20,0),0)+IF(ISNUMBER($P63),IF($P63&gt;=150,20,IF($P63&gt;=50,12,5)),0)+IF(ISNUMBER($S63),IF($S63&lt;=1,15,0),0)</f>
        <v/>
      </c>
      <c r="AL63" s="48" t="n">
        <v>355</v>
      </c>
      <c r="AM63" s="49" t="n"/>
      <c r="AN63" s="48">
        <f>IF(AND(ISNUMBER($P63),ISNUMBER($AL63),$AL63&lt;&gt;0),IF(OR($P63&gt;180,$P63/$AL63*1000&gt;400),"Over ceiling, confirm SKU","Within"),"n/a")</f>
        <v/>
      </c>
      <c r="AO63" s="51" t="n"/>
      <c r="AP63" s="51" t="n"/>
      <c r="AQ63" s="51" t="n"/>
      <c r="AR63" s="34" t="inlineStr">
        <is>
          <t>Retrieved and cited, see Enrichment Log</t>
        </is>
      </c>
      <c r="AS63" s="34" t="inlineStr">
        <is>
          <t>BLANK -&gt; requires live Amazon.ca capture</t>
        </is>
      </c>
      <c r="AT63" s="34" t="inlineStr">
        <is>
          <t>Unverified commercial data</t>
        </is>
      </c>
    </row>
    <row r="64" ht="28" customHeight="1">
      <c r="A64" s="34" t="inlineStr">
        <is>
          <t>Celsius</t>
        </is>
      </c>
      <c r="B64" s="34" t="inlineStr">
        <is>
          <t>Celsius Original Sparkling | Kiwi Guava | single 355mL</t>
        </is>
      </c>
      <c r="C64" s="34" t="inlineStr">
        <is>
          <t>4) Caffeine &amp; energy beverage</t>
        </is>
      </c>
      <c r="D64" s="34" t="inlineStr">
        <is>
          <t>355 mL can</t>
        </is>
      </c>
      <c r="E64" s="48" t="n">
        <v>1</v>
      </c>
      <c r="F64" s="49" t="n"/>
      <c r="G64" s="50">
        <f>IF(AND(ISNUMBER($F64),ISNUMBER($E64),$E64&lt;&gt;0),$F64/$E64,"")</f>
        <v/>
      </c>
      <c r="H64" s="50">
        <f>IF(AND(ISNUMBER($F64),ISNUMBER($AL64),ISNUMBER($E64),($AL64*$E64)&lt;&gt;0),$F64/($AL64*$E64)*100,"")</f>
        <v/>
      </c>
      <c r="I64" s="51" t="n"/>
      <c r="J64" s="52" t="n"/>
      <c r="K64" s="50">
        <f>IF(AND(ISNUMBER($F64),ISNUMBER($J64)),$F64*(1-$J64),"")</f>
        <v/>
      </c>
      <c r="L64" s="51" t="n"/>
      <c r="M64" s="51" t="n"/>
      <c r="N64" s="50">
        <f>IF(ISNUMBER($F64),($F64-IF(ISNUMBER($AM64),$AM64,0))*(1-IF(ISNUMBER($J64),$J64,0)),"")</f>
        <v/>
      </c>
      <c r="O64" s="34" t="inlineStr">
        <is>
          <t>Kiwi Guava</t>
        </is>
      </c>
      <c r="P64" s="48" t="n">
        <v>200</v>
      </c>
      <c r="Q64" s="48" t="n">
        <v>5</v>
      </c>
      <c r="R64" s="48" t="n">
        <v>50</v>
      </c>
      <c r="S64" s="48" t="n">
        <v>0</v>
      </c>
      <c r="T64" s="48" t="n">
        <v>10</v>
      </c>
      <c r="U64" s="34" t="inlineStr">
        <is>
          <t>Sucralose</t>
        </is>
      </c>
      <c r="V64" s="34" t="inlineStr">
        <is>
          <t>Accelerates metabolism, MetaPlus blend, zero sugar, vitamins</t>
        </is>
      </c>
      <c r="W64" s="51" t="n"/>
      <c r="X64" s="51" t="n"/>
      <c r="Y64" s="51" t="n"/>
      <c r="Z64" s="51" t="n"/>
      <c r="AA64" s="34" t="inlineStr">
        <is>
          <t>Very High</t>
        </is>
      </c>
      <c r="AB64" s="34" t="inlineStr">
        <is>
          <t>Fastest growing energy brand; fitness crossover</t>
        </is>
      </c>
      <c r="AC64" s="34" t="inlineStr">
        <is>
          <t>Functional energy that claims to boost metabolism</t>
        </is>
      </c>
      <c r="AD64" s="34" t="inlineStr">
        <is>
          <t>No sugar plus a fitness/metabolism story, not just caffeine.</t>
        </is>
      </c>
      <c r="AE64" s="51" t="n"/>
      <c r="AF64" s="53">
        <f>IF(AND(ISNUMBER($P64),ISNUMBER($AL64),$AL64&lt;&gt;0),ROUND($P64/$AL64*100,1),"")</f>
        <v/>
      </c>
      <c r="AG64" s="54">
        <f>IF(AND(ISNUMBER($S64),ISNUMBER($AL64),$AL64&lt;&gt;0),ROUND($S64/$AL64*100,2),"")</f>
        <v/>
      </c>
      <c r="AH64" s="53">
        <f>IF(AND(ISNUMBER($Q64),ISNUMBER($AL64),$AL64&lt;&gt;0),ROUND($Q64/$AL64*100,1),"")</f>
        <v/>
      </c>
      <c r="AI64" s="48">
        <f>IF(ISNUMBER($S64),IF($S64&lt;=1,"Yes","No"),"n/a")</f>
        <v/>
      </c>
      <c r="AJ64" s="48">
        <f>IF(ISNUMBER($S64),ROUND(MAX(0,MIN(100,100-$S64*2.5-IF(ISNUMBER($T64),$T64,0)*0.12+IF($S64&lt;=1,12,0))),0),"")</f>
        <v/>
      </c>
      <c r="AK64" s="48">
        <f>IF(ISNUMBER($Q64),IF($Q64&gt;=100,20,IF($Q64&gt;=30,10,0)),0)+IF(ISNUMBER($R64),IF($R64&gt;=100,20,0),0)+IF(ISNUMBER($P64),IF($P64&gt;=150,20,IF($P64&gt;=50,12,5)),0)+IF(ISNUMBER($S64),IF($S64&lt;=1,15,0),0)</f>
        <v/>
      </c>
      <c r="AL64" s="48" t="n">
        <v>355</v>
      </c>
      <c r="AM64" s="49" t="n"/>
      <c r="AN64" s="48">
        <f>IF(AND(ISNUMBER($P64),ISNUMBER($AL64),$AL64&lt;&gt;0),IF(OR($P64&gt;180,$P64/$AL64*1000&gt;400),"Over ceiling, confirm SKU","Within"),"n/a")</f>
        <v/>
      </c>
      <c r="AO64" s="51" t="n"/>
      <c r="AP64" s="51" t="n"/>
      <c r="AQ64" s="51" t="n"/>
      <c r="AR64" s="34" t="inlineStr">
        <is>
          <t>Retrieved and cited, see Enrichment Log</t>
        </is>
      </c>
      <c r="AS64" s="34" t="inlineStr">
        <is>
          <t>BLANK -&gt; requires live Amazon.ca capture</t>
        </is>
      </c>
      <c r="AT64" s="34" t="inlineStr">
        <is>
          <t>Unverified commercial data</t>
        </is>
      </c>
    </row>
    <row r="65" ht="28" customHeight="1">
      <c r="A65" s="34" t="inlineStr">
        <is>
          <t>Celsius</t>
        </is>
      </c>
      <c r="B65" s="34" t="inlineStr">
        <is>
          <t>Celsius Original Sparkling | Kiwi Guava | 8 pack 355mL</t>
        </is>
      </c>
      <c r="C65" s="34" t="inlineStr">
        <is>
          <t>4) Caffeine &amp; energy beverage</t>
        </is>
      </c>
      <c r="D65" s="34" t="inlineStr">
        <is>
          <t>355 mL can</t>
        </is>
      </c>
      <c r="E65" s="48" t="n">
        <v>8</v>
      </c>
      <c r="F65" s="49" t="n"/>
      <c r="G65" s="50">
        <f>IF(AND(ISNUMBER($F65),ISNUMBER($E65),$E65&lt;&gt;0),$F65/$E65,"")</f>
        <v/>
      </c>
      <c r="H65" s="50">
        <f>IF(AND(ISNUMBER($F65),ISNUMBER($AL65),ISNUMBER($E65),($AL65*$E65)&lt;&gt;0),$F65/($AL65*$E65)*100,"")</f>
        <v/>
      </c>
      <c r="I65" s="51" t="n"/>
      <c r="J65" s="52" t="n"/>
      <c r="K65" s="50">
        <f>IF(AND(ISNUMBER($F65),ISNUMBER($J65)),$F65*(1-$J65),"")</f>
        <v/>
      </c>
      <c r="L65" s="51" t="n"/>
      <c r="M65" s="51" t="n"/>
      <c r="N65" s="50">
        <f>IF(ISNUMBER($F65),($F65-IF(ISNUMBER($AM65),$AM65,0))*(1-IF(ISNUMBER($J65),$J65,0)),"")</f>
        <v/>
      </c>
      <c r="O65" s="34" t="inlineStr">
        <is>
          <t>Kiwi Guava</t>
        </is>
      </c>
      <c r="P65" s="48" t="n">
        <v>200</v>
      </c>
      <c r="Q65" s="48" t="n">
        <v>5</v>
      </c>
      <c r="R65" s="48" t="n">
        <v>50</v>
      </c>
      <c r="S65" s="48" t="n">
        <v>0</v>
      </c>
      <c r="T65" s="48" t="n">
        <v>10</v>
      </c>
      <c r="U65" s="34" t="inlineStr">
        <is>
          <t>Sucralose</t>
        </is>
      </c>
      <c r="V65" s="34" t="inlineStr">
        <is>
          <t>Accelerates metabolism, MetaPlus blend, zero sugar, vitamins</t>
        </is>
      </c>
      <c r="W65" s="51" t="n"/>
      <c r="X65" s="51" t="n"/>
      <c r="Y65" s="51" t="n"/>
      <c r="Z65" s="51" t="n"/>
      <c r="AA65" s="34" t="inlineStr">
        <is>
          <t>Very High</t>
        </is>
      </c>
      <c r="AB65" s="34" t="inlineStr">
        <is>
          <t>Fastest growing energy brand; fitness crossover</t>
        </is>
      </c>
      <c r="AC65" s="34" t="inlineStr">
        <is>
          <t>Functional energy that claims to boost metabolism</t>
        </is>
      </c>
      <c r="AD65" s="34" t="inlineStr">
        <is>
          <t>No sugar plus a fitness/metabolism story, not just caffeine.</t>
        </is>
      </c>
      <c r="AE65" s="51" t="n"/>
      <c r="AF65" s="53">
        <f>IF(AND(ISNUMBER($P65),ISNUMBER($AL65),$AL65&lt;&gt;0),ROUND($P65/$AL65*100,1),"")</f>
        <v/>
      </c>
      <c r="AG65" s="54">
        <f>IF(AND(ISNUMBER($S65),ISNUMBER($AL65),$AL65&lt;&gt;0),ROUND($S65/$AL65*100,2),"")</f>
        <v/>
      </c>
      <c r="AH65" s="53">
        <f>IF(AND(ISNUMBER($Q65),ISNUMBER($AL65),$AL65&lt;&gt;0),ROUND($Q65/$AL65*100,1),"")</f>
        <v/>
      </c>
      <c r="AI65" s="48">
        <f>IF(ISNUMBER($S65),IF($S65&lt;=1,"Yes","No"),"n/a")</f>
        <v/>
      </c>
      <c r="AJ65" s="48">
        <f>IF(ISNUMBER($S65),ROUND(MAX(0,MIN(100,100-$S65*2.5-IF(ISNUMBER($T65),$T65,0)*0.12+IF($S65&lt;=1,12,0))),0),"")</f>
        <v/>
      </c>
      <c r="AK65" s="48">
        <f>IF(ISNUMBER($Q65),IF($Q65&gt;=100,20,IF($Q65&gt;=30,10,0)),0)+IF(ISNUMBER($R65),IF($R65&gt;=100,20,0),0)+IF(ISNUMBER($P65),IF($P65&gt;=150,20,IF($P65&gt;=50,12,5)),0)+IF(ISNUMBER($S65),IF($S65&lt;=1,15,0),0)</f>
        <v/>
      </c>
      <c r="AL65" s="48" t="n">
        <v>355</v>
      </c>
      <c r="AM65" s="49" t="n"/>
      <c r="AN65" s="48">
        <f>IF(AND(ISNUMBER($P65),ISNUMBER($AL65),$AL65&lt;&gt;0),IF(OR($P65&gt;180,$P65/$AL65*1000&gt;400),"Over ceiling, confirm SKU","Within"),"n/a")</f>
        <v/>
      </c>
      <c r="AO65" s="51" t="n"/>
      <c r="AP65" s="51" t="n"/>
      <c r="AQ65" s="51" t="n"/>
      <c r="AR65" s="34" t="inlineStr">
        <is>
          <t>Retrieved and cited, see Enrichment Log</t>
        </is>
      </c>
      <c r="AS65" s="34" t="inlineStr">
        <is>
          <t>BLANK -&gt; requires live Amazon.ca capture</t>
        </is>
      </c>
      <c r="AT65" s="34" t="inlineStr">
        <is>
          <t>Unverified commercial data</t>
        </is>
      </c>
    </row>
    <row r="66" ht="28" customHeight="1">
      <c r="A66" s="34" t="inlineStr">
        <is>
          <t>Celsius</t>
        </is>
      </c>
      <c r="B66" s="34" t="inlineStr">
        <is>
          <t>Celsius Original Sparkling | Kiwi Guava | 12 pack 355mL</t>
        </is>
      </c>
      <c r="C66" s="34" t="inlineStr">
        <is>
          <t>4) Caffeine &amp; energy beverage</t>
        </is>
      </c>
      <c r="D66" s="34" t="inlineStr">
        <is>
          <t>355 mL can</t>
        </is>
      </c>
      <c r="E66" s="48" t="n">
        <v>12</v>
      </c>
      <c r="F66" s="49" t="n"/>
      <c r="G66" s="50">
        <f>IF(AND(ISNUMBER($F66),ISNUMBER($E66),$E66&lt;&gt;0),$F66/$E66,"")</f>
        <v/>
      </c>
      <c r="H66" s="50">
        <f>IF(AND(ISNUMBER($F66),ISNUMBER($AL66),ISNUMBER($E66),($AL66*$E66)&lt;&gt;0),$F66/($AL66*$E66)*100,"")</f>
        <v/>
      </c>
      <c r="I66" s="51" t="n"/>
      <c r="J66" s="52" t="n"/>
      <c r="K66" s="50">
        <f>IF(AND(ISNUMBER($F66),ISNUMBER($J66)),$F66*(1-$J66),"")</f>
        <v/>
      </c>
      <c r="L66" s="51" t="n"/>
      <c r="M66" s="51" t="n"/>
      <c r="N66" s="50">
        <f>IF(ISNUMBER($F66),($F66-IF(ISNUMBER($AM66),$AM66,0))*(1-IF(ISNUMBER($J66),$J66,0)),"")</f>
        <v/>
      </c>
      <c r="O66" s="34" t="inlineStr">
        <is>
          <t>Kiwi Guava</t>
        </is>
      </c>
      <c r="P66" s="48" t="n">
        <v>200</v>
      </c>
      <c r="Q66" s="48" t="n">
        <v>5</v>
      </c>
      <c r="R66" s="48" t="n">
        <v>50</v>
      </c>
      <c r="S66" s="48" t="n">
        <v>0</v>
      </c>
      <c r="T66" s="48" t="n">
        <v>10</v>
      </c>
      <c r="U66" s="34" t="inlineStr">
        <is>
          <t>Sucralose</t>
        </is>
      </c>
      <c r="V66" s="34" t="inlineStr">
        <is>
          <t>Accelerates metabolism, MetaPlus blend, zero sugar, vitamins</t>
        </is>
      </c>
      <c r="W66" s="51" t="n"/>
      <c r="X66" s="51" t="n"/>
      <c r="Y66" s="51" t="n"/>
      <c r="Z66" s="51" t="n"/>
      <c r="AA66" s="34" t="inlineStr">
        <is>
          <t>Very High</t>
        </is>
      </c>
      <c r="AB66" s="34" t="inlineStr">
        <is>
          <t>Fastest growing energy brand; fitness crossover</t>
        </is>
      </c>
      <c r="AC66" s="34" t="inlineStr">
        <is>
          <t>Functional energy that claims to boost metabolism</t>
        </is>
      </c>
      <c r="AD66" s="34" t="inlineStr">
        <is>
          <t>No sugar plus a fitness/metabolism story, not just caffeine.</t>
        </is>
      </c>
      <c r="AE66" s="51" t="n"/>
      <c r="AF66" s="53">
        <f>IF(AND(ISNUMBER($P66),ISNUMBER($AL66),$AL66&lt;&gt;0),ROUND($P66/$AL66*100,1),"")</f>
        <v/>
      </c>
      <c r="AG66" s="54">
        <f>IF(AND(ISNUMBER($S66),ISNUMBER($AL66),$AL66&lt;&gt;0),ROUND($S66/$AL66*100,2),"")</f>
        <v/>
      </c>
      <c r="AH66" s="53">
        <f>IF(AND(ISNUMBER($Q66),ISNUMBER($AL66),$AL66&lt;&gt;0),ROUND($Q66/$AL66*100,1),"")</f>
        <v/>
      </c>
      <c r="AI66" s="48">
        <f>IF(ISNUMBER($S66),IF($S66&lt;=1,"Yes","No"),"n/a")</f>
        <v/>
      </c>
      <c r="AJ66" s="48">
        <f>IF(ISNUMBER($S66),ROUND(MAX(0,MIN(100,100-$S66*2.5-IF(ISNUMBER($T66),$T66,0)*0.12+IF($S66&lt;=1,12,0))),0),"")</f>
        <v/>
      </c>
      <c r="AK66" s="48">
        <f>IF(ISNUMBER($Q66),IF($Q66&gt;=100,20,IF($Q66&gt;=30,10,0)),0)+IF(ISNUMBER($R66),IF($R66&gt;=100,20,0),0)+IF(ISNUMBER($P66),IF($P66&gt;=150,20,IF($P66&gt;=50,12,5)),0)+IF(ISNUMBER($S66),IF($S66&lt;=1,15,0),0)</f>
        <v/>
      </c>
      <c r="AL66" s="48" t="n">
        <v>355</v>
      </c>
      <c r="AM66" s="49" t="n"/>
      <c r="AN66" s="48">
        <f>IF(AND(ISNUMBER($P66),ISNUMBER($AL66),$AL66&lt;&gt;0),IF(OR($P66&gt;180,$P66/$AL66*1000&gt;400),"Over ceiling, confirm SKU","Within"),"n/a")</f>
        <v/>
      </c>
      <c r="AO66" s="51" t="n"/>
      <c r="AP66" s="51" t="n"/>
      <c r="AQ66" s="51" t="n"/>
      <c r="AR66" s="34" t="inlineStr">
        <is>
          <t>Retrieved and cited, see Enrichment Log</t>
        </is>
      </c>
      <c r="AS66" s="34" t="inlineStr">
        <is>
          <t>BLANK -&gt; requires live Amazon.ca capture</t>
        </is>
      </c>
      <c r="AT66" s="34" t="inlineStr">
        <is>
          <t>Unverified commercial data</t>
        </is>
      </c>
    </row>
    <row r="67" ht="28" customHeight="1">
      <c r="A67" s="34" t="inlineStr">
        <is>
          <t>Celsius</t>
        </is>
      </c>
      <c r="B67" s="34" t="inlineStr">
        <is>
          <t>Celsius Original Sparkling | Kiwi Guava | 15 pack 355mL</t>
        </is>
      </c>
      <c r="C67" s="34" t="inlineStr">
        <is>
          <t>4) Caffeine &amp; energy beverage</t>
        </is>
      </c>
      <c r="D67" s="34" t="inlineStr">
        <is>
          <t>355 mL can</t>
        </is>
      </c>
      <c r="E67" s="48" t="n">
        <v>15</v>
      </c>
      <c r="F67" s="49" t="n"/>
      <c r="G67" s="50">
        <f>IF(AND(ISNUMBER($F67),ISNUMBER($E67),$E67&lt;&gt;0),$F67/$E67,"")</f>
        <v/>
      </c>
      <c r="H67" s="50">
        <f>IF(AND(ISNUMBER($F67),ISNUMBER($AL67),ISNUMBER($E67),($AL67*$E67)&lt;&gt;0),$F67/($AL67*$E67)*100,"")</f>
        <v/>
      </c>
      <c r="I67" s="51" t="n"/>
      <c r="J67" s="52" t="n"/>
      <c r="K67" s="50">
        <f>IF(AND(ISNUMBER($F67),ISNUMBER($J67)),$F67*(1-$J67),"")</f>
        <v/>
      </c>
      <c r="L67" s="51" t="n"/>
      <c r="M67" s="51" t="n"/>
      <c r="N67" s="50">
        <f>IF(ISNUMBER($F67),($F67-IF(ISNUMBER($AM67),$AM67,0))*(1-IF(ISNUMBER($J67),$J67,0)),"")</f>
        <v/>
      </c>
      <c r="O67" s="34" t="inlineStr">
        <is>
          <t>Kiwi Guava</t>
        </is>
      </c>
      <c r="P67" s="48" t="n">
        <v>200</v>
      </c>
      <c r="Q67" s="48" t="n">
        <v>5</v>
      </c>
      <c r="R67" s="48" t="n">
        <v>50</v>
      </c>
      <c r="S67" s="48" t="n">
        <v>0</v>
      </c>
      <c r="T67" s="48" t="n">
        <v>10</v>
      </c>
      <c r="U67" s="34" t="inlineStr">
        <is>
          <t>Sucralose</t>
        </is>
      </c>
      <c r="V67" s="34" t="inlineStr">
        <is>
          <t>Accelerates metabolism, MetaPlus blend, zero sugar, vitamins</t>
        </is>
      </c>
      <c r="W67" s="51" t="n"/>
      <c r="X67" s="51" t="n"/>
      <c r="Y67" s="51" t="n"/>
      <c r="Z67" s="51" t="n"/>
      <c r="AA67" s="34" t="inlineStr">
        <is>
          <t>Very High</t>
        </is>
      </c>
      <c r="AB67" s="34" t="inlineStr">
        <is>
          <t>Fastest growing energy brand; fitness crossover</t>
        </is>
      </c>
      <c r="AC67" s="34" t="inlineStr">
        <is>
          <t>Functional energy that claims to boost metabolism</t>
        </is>
      </c>
      <c r="AD67" s="34" t="inlineStr">
        <is>
          <t>No sugar plus a fitness/metabolism story, not just caffeine.</t>
        </is>
      </c>
      <c r="AE67" s="51" t="n"/>
      <c r="AF67" s="53">
        <f>IF(AND(ISNUMBER($P67),ISNUMBER($AL67),$AL67&lt;&gt;0),ROUND($P67/$AL67*100,1),"")</f>
        <v/>
      </c>
      <c r="AG67" s="54">
        <f>IF(AND(ISNUMBER($S67),ISNUMBER($AL67),$AL67&lt;&gt;0),ROUND($S67/$AL67*100,2),"")</f>
        <v/>
      </c>
      <c r="AH67" s="53">
        <f>IF(AND(ISNUMBER($Q67),ISNUMBER($AL67),$AL67&lt;&gt;0),ROUND($Q67/$AL67*100,1),"")</f>
        <v/>
      </c>
      <c r="AI67" s="48">
        <f>IF(ISNUMBER($S67),IF($S67&lt;=1,"Yes","No"),"n/a")</f>
        <v/>
      </c>
      <c r="AJ67" s="48">
        <f>IF(ISNUMBER($S67),ROUND(MAX(0,MIN(100,100-$S67*2.5-IF(ISNUMBER($T67),$T67,0)*0.12+IF($S67&lt;=1,12,0))),0),"")</f>
        <v/>
      </c>
      <c r="AK67" s="48">
        <f>IF(ISNUMBER($Q67),IF($Q67&gt;=100,20,IF($Q67&gt;=30,10,0)),0)+IF(ISNUMBER($R67),IF($R67&gt;=100,20,0),0)+IF(ISNUMBER($P67),IF($P67&gt;=150,20,IF($P67&gt;=50,12,5)),0)+IF(ISNUMBER($S67),IF($S67&lt;=1,15,0),0)</f>
        <v/>
      </c>
      <c r="AL67" s="48" t="n">
        <v>355</v>
      </c>
      <c r="AM67" s="49" t="n"/>
      <c r="AN67" s="48">
        <f>IF(AND(ISNUMBER($P67),ISNUMBER($AL67),$AL67&lt;&gt;0),IF(OR($P67&gt;180,$P67/$AL67*1000&gt;400),"Over ceiling, confirm SKU","Within"),"n/a")</f>
        <v/>
      </c>
      <c r="AO67" s="51" t="n"/>
      <c r="AP67" s="51" t="n"/>
      <c r="AQ67" s="51" t="n"/>
      <c r="AR67" s="34" t="inlineStr">
        <is>
          <t>Retrieved and cited, see Enrichment Log</t>
        </is>
      </c>
      <c r="AS67" s="34" t="inlineStr">
        <is>
          <t>BLANK -&gt; requires live Amazon.ca capture</t>
        </is>
      </c>
      <c r="AT67" s="34" t="inlineStr">
        <is>
          <t>Unverified commercial data</t>
        </is>
      </c>
    </row>
    <row r="68" ht="28" customHeight="1">
      <c r="A68" s="34" t="inlineStr">
        <is>
          <t>Celsius</t>
        </is>
      </c>
      <c r="B68" s="34" t="inlineStr">
        <is>
          <t>Celsius Original Sparkling | Kiwi Guava | 18 pack 355mL</t>
        </is>
      </c>
      <c r="C68" s="34" t="inlineStr">
        <is>
          <t>4) Caffeine &amp; energy beverage</t>
        </is>
      </c>
      <c r="D68" s="34" t="inlineStr">
        <is>
          <t>355 mL can</t>
        </is>
      </c>
      <c r="E68" s="48" t="n">
        <v>18</v>
      </c>
      <c r="F68" s="49" t="n"/>
      <c r="G68" s="50">
        <f>IF(AND(ISNUMBER($F68),ISNUMBER($E68),$E68&lt;&gt;0),$F68/$E68,"")</f>
        <v/>
      </c>
      <c r="H68" s="50">
        <f>IF(AND(ISNUMBER($F68),ISNUMBER($AL68),ISNUMBER($E68),($AL68*$E68)&lt;&gt;0),$F68/($AL68*$E68)*100,"")</f>
        <v/>
      </c>
      <c r="I68" s="51" t="n"/>
      <c r="J68" s="52" t="n"/>
      <c r="K68" s="50">
        <f>IF(AND(ISNUMBER($F68),ISNUMBER($J68)),$F68*(1-$J68),"")</f>
        <v/>
      </c>
      <c r="L68" s="51" t="n"/>
      <c r="M68" s="51" t="n"/>
      <c r="N68" s="50">
        <f>IF(ISNUMBER($F68),($F68-IF(ISNUMBER($AM68),$AM68,0))*(1-IF(ISNUMBER($J68),$J68,0)),"")</f>
        <v/>
      </c>
      <c r="O68" s="34" t="inlineStr">
        <is>
          <t>Kiwi Guava</t>
        </is>
      </c>
      <c r="P68" s="48" t="n">
        <v>200</v>
      </c>
      <c r="Q68" s="48" t="n">
        <v>5</v>
      </c>
      <c r="R68" s="48" t="n">
        <v>50</v>
      </c>
      <c r="S68" s="48" t="n">
        <v>0</v>
      </c>
      <c r="T68" s="48" t="n">
        <v>10</v>
      </c>
      <c r="U68" s="34" t="inlineStr">
        <is>
          <t>Sucralose</t>
        </is>
      </c>
      <c r="V68" s="34" t="inlineStr">
        <is>
          <t>Accelerates metabolism, MetaPlus blend, zero sugar, vitamins</t>
        </is>
      </c>
      <c r="W68" s="51" t="n"/>
      <c r="X68" s="51" t="n"/>
      <c r="Y68" s="51" t="n"/>
      <c r="Z68" s="51" t="n"/>
      <c r="AA68" s="34" t="inlineStr">
        <is>
          <t>Very High</t>
        </is>
      </c>
      <c r="AB68" s="34" t="inlineStr">
        <is>
          <t>Fastest growing energy brand; fitness crossover</t>
        </is>
      </c>
      <c r="AC68" s="34" t="inlineStr">
        <is>
          <t>Functional energy that claims to boost metabolism</t>
        </is>
      </c>
      <c r="AD68" s="34" t="inlineStr">
        <is>
          <t>No sugar plus a fitness/metabolism story, not just caffeine.</t>
        </is>
      </c>
      <c r="AE68" s="51" t="n"/>
      <c r="AF68" s="53">
        <f>IF(AND(ISNUMBER($P68),ISNUMBER($AL68),$AL68&lt;&gt;0),ROUND($P68/$AL68*100,1),"")</f>
        <v/>
      </c>
      <c r="AG68" s="54">
        <f>IF(AND(ISNUMBER($S68),ISNUMBER($AL68),$AL68&lt;&gt;0),ROUND($S68/$AL68*100,2),"")</f>
        <v/>
      </c>
      <c r="AH68" s="53">
        <f>IF(AND(ISNUMBER($Q68),ISNUMBER($AL68),$AL68&lt;&gt;0),ROUND($Q68/$AL68*100,1),"")</f>
        <v/>
      </c>
      <c r="AI68" s="48">
        <f>IF(ISNUMBER($S68),IF($S68&lt;=1,"Yes","No"),"n/a")</f>
        <v/>
      </c>
      <c r="AJ68" s="48">
        <f>IF(ISNUMBER($S68),ROUND(MAX(0,MIN(100,100-$S68*2.5-IF(ISNUMBER($T68),$T68,0)*0.12+IF($S68&lt;=1,12,0))),0),"")</f>
        <v/>
      </c>
      <c r="AK68" s="48">
        <f>IF(ISNUMBER($Q68),IF($Q68&gt;=100,20,IF($Q68&gt;=30,10,0)),0)+IF(ISNUMBER($R68),IF($R68&gt;=100,20,0),0)+IF(ISNUMBER($P68),IF($P68&gt;=150,20,IF($P68&gt;=50,12,5)),0)+IF(ISNUMBER($S68),IF($S68&lt;=1,15,0),0)</f>
        <v/>
      </c>
      <c r="AL68" s="48" t="n">
        <v>355</v>
      </c>
      <c r="AM68" s="49" t="n"/>
      <c r="AN68" s="48">
        <f>IF(AND(ISNUMBER($P68),ISNUMBER($AL68),$AL68&lt;&gt;0),IF(OR($P68&gt;180,$P68/$AL68*1000&gt;400),"Over ceiling, confirm SKU","Within"),"n/a")</f>
        <v/>
      </c>
      <c r="AO68" s="51" t="n"/>
      <c r="AP68" s="51" t="n"/>
      <c r="AQ68" s="51" t="n"/>
      <c r="AR68" s="34" t="inlineStr">
        <is>
          <t>Retrieved and cited, see Enrichment Log</t>
        </is>
      </c>
      <c r="AS68" s="34" t="inlineStr">
        <is>
          <t>BLANK -&gt; requires live Amazon.ca capture</t>
        </is>
      </c>
      <c r="AT68" s="34" t="inlineStr">
        <is>
          <t>Unverified commercial data</t>
        </is>
      </c>
    </row>
    <row r="69" ht="28" customHeight="1">
      <c r="A69" s="34" t="inlineStr">
        <is>
          <t>Celsius</t>
        </is>
      </c>
      <c r="B69" s="34" t="inlineStr">
        <is>
          <t>Celsius Original Sparkling | Kiwi Guava | 24 pack 355mL</t>
        </is>
      </c>
      <c r="C69" s="34" t="inlineStr">
        <is>
          <t>4) Caffeine &amp; energy beverage</t>
        </is>
      </c>
      <c r="D69" s="34" t="inlineStr">
        <is>
          <t>355 mL can</t>
        </is>
      </c>
      <c r="E69" s="48" t="n">
        <v>24</v>
      </c>
      <c r="F69" s="49" t="n"/>
      <c r="G69" s="50">
        <f>IF(AND(ISNUMBER($F69),ISNUMBER($E69),$E69&lt;&gt;0),$F69/$E69,"")</f>
        <v/>
      </c>
      <c r="H69" s="50">
        <f>IF(AND(ISNUMBER($F69),ISNUMBER($AL69),ISNUMBER($E69),($AL69*$E69)&lt;&gt;0),$F69/($AL69*$E69)*100,"")</f>
        <v/>
      </c>
      <c r="I69" s="51" t="n"/>
      <c r="J69" s="52" t="n"/>
      <c r="K69" s="50">
        <f>IF(AND(ISNUMBER($F69),ISNUMBER($J69)),$F69*(1-$J69),"")</f>
        <v/>
      </c>
      <c r="L69" s="51" t="n"/>
      <c r="M69" s="51" t="n"/>
      <c r="N69" s="50">
        <f>IF(ISNUMBER($F69),($F69-IF(ISNUMBER($AM69),$AM69,0))*(1-IF(ISNUMBER($J69),$J69,0)),"")</f>
        <v/>
      </c>
      <c r="O69" s="34" t="inlineStr">
        <is>
          <t>Kiwi Guava</t>
        </is>
      </c>
      <c r="P69" s="48" t="n">
        <v>200</v>
      </c>
      <c r="Q69" s="48" t="n">
        <v>5</v>
      </c>
      <c r="R69" s="48" t="n">
        <v>50</v>
      </c>
      <c r="S69" s="48" t="n">
        <v>0</v>
      </c>
      <c r="T69" s="48" t="n">
        <v>10</v>
      </c>
      <c r="U69" s="34" t="inlineStr">
        <is>
          <t>Sucralose</t>
        </is>
      </c>
      <c r="V69" s="34" t="inlineStr">
        <is>
          <t>Accelerates metabolism, MetaPlus blend, zero sugar, vitamins</t>
        </is>
      </c>
      <c r="W69" s="51" t="n"/>
      <c r="X69" s="51" t="n"/>
      <c r="Y69" s="51" t="n"/>
      <c r="Z69" s="51" t="n"/>
      <c r="AA69" s="34" t="inlineStr">
        <is>
          <t>Very High</t>
        </is>
      </c>
      <c r="AB69" s="34" t="inlineStr">
        <is>
          <t>Fastest growing energy brand; fitness crossover</t>
        </is>
      </c>
      <c r="AC69" s="34" t="inlineStr">
        <is>
          <t>Functional energy that claims to boost metabolism</t>
        </is>
      </c>
      <c r="AD69" s="34" t="inlineStr">
        <is>
          <t>No sugar plus a fitness/metabolism story, not just caffeine.</t>
        </is>
      </c>
      <c r="AE69" s="51" t="n"/>
      <c r="AF69" s="53">
        <f>IF(AND(ISNUMBER($P69),ISNUMBER($AL69),$AL69&lt;&gt;0),ROUND($P69/$AL69*100,1),"")</f>
        <v/>
      </c>
      <c r="AG69" s="54">
        <f>IF(AND(ISNUMBER($S69),ISNUMBER($AL69),$AL69&lt;&gt;0),ROUND($S69/$AL69*100,2),"")</f>
        <v/>
      </c>
      <c r="AH69" s="53">
        <f>IF(AND(ISNUMBER($Q69),ISNUMBER($AL69),$AL69&lt;&gt;0),ROUND($Q69/$AL69*100,1),"")</f>
        <v/>
      </c>
      <c r="AI69" s="48">
        <f>IF(ISNUMBER($S69),IF($S69&lt;=1,"Yes","No"),"n/a")</f>
        <v/>
      </c>
      <c r="AJ69" s="48">
        <f>IF(ISNUMBER($S69),ROUND(MAX(0,MIN(100,100-$S69*2.5-IF(ISNUMBER($T69),$T69,0)*0.12+IF($S69&lt;=1,12,0))),0),"")</f>
        <v/>
      </c>
      <c r="AK69" s="48">
        <f>IF(ISNUMBER($Q69),IF($Q69&gt;=100,20,IF($Q69&gt;=30,10,0)),0)+IF(ISNUMBER($R69),IF($R69&gt;=100,20,0),0)+IF(ISNUMBER($P69),IF($P69&gt;=150,20,IF($P69&gt;=50,12,5)),0)+IF(ISNUMBER($S69),IF($S69&lt;=1,15,0),0)</f>
        <v/>
      </c>
      <c r="AL69" s="48" t="n">
        <v>355</v>
      </c>
      <c r="AM69" s="49" t="n"/>
      <c r="AN69" s="48">
        <f>IF(AND(ISNUMBER($P69),ISNUMBER($AL69),$AL69&lt;&gt;0),IF(OR($P69&gt;180,$P69/$AL69*1000&gt;400),"Over ceiling, confirm SKU","Within"),"n/a")</f>
        <v/>
      </c>
      <c r="AO69" s="51" t="n"/>
      <c r="AP69" s="51" t="n"/>
      <c r="AQ69" s="51" t="n"/>
      <c r="AR69" s="34" t="inlineStr">
        <is>
          <t>Retrieved and cited, see Enrichment Log</t>
        </is>
      </c>
      <c r="AS69" s="34" t="inlineStr">
        <is>
          <t>BLANK -&gt; requires live Amazon.ca capture</t>
        </is>
      </c>
      <c r="AT69" s="34" t="inlineStr">
        <is>
          <t>Unverified commercial data</t>
        </is>
      </c>
    </row>
    <row r="70" ht="28" customHeight="1">
      <c r="A70" s="34" t="inlineStr">
        <is>
          <t>Celsius</t>
        </is>
      </c>
      <c r="B70" s="34" t="inlineStr">
        <is>
          <t>Celsius Original Sparkling | Cola | single 355mL</t>
        </is>
      </c>
      <c r="C70" s="34" t="inlineStr">
        <is>
          <t>4) Caffeine &amp; energy beverage</t>
        </is>
      </c>
      <c r="D70" s="34" t="inlineStr">
        <is>
          <t>355 mL can</t>
        </is>
      </c>
      <c r="E70" s="48" t="n">
        <v>1</v>
      </c>
      <c r="F70" s="49" t="n"/>
      <c r="G70" s="50">
        <f>IF(AND(ISNUMBER($F70),ISNUMBER($E70),$E70&lt;&gt;0),$F70/$E70,"")</f>
        <v/>
      </c>
      <c r="H70" s="50">
        <f>IF(AND(ISNUMBER($F70),ISNUMBER($AL70),ISNUMBER($E70),($AL70*$E70)&lt;&gt;0),$F70/($AL70*$E70)*100,"")</f>
        <v/>
      </c>
      <c r="I70" s="51" t="n"/>
      <c r="J70" s="52" t="n"/>
      <c r="K70" s="50">
        <f>IF(AND(ISNUMBER($F70),ISNUMBER($J70)),$F70*(1-$J70),"")</f>
        <v/>
      </c>
      <c r="L70" s="51" t="n"/>
      <c r="M70" s="51" t="n"/>
      <c r="N70" s="50">
        <f>IF(ISNUMBER($F70),($F70-IF(ISNUMBER($AM70),$AM70,0))*(1-IF(ISNUMBER($J70),$J70,0)),"")</f>
        <v/>
      </c>
      <c r="O70" s="34" t="inlineStr">
        <is>
          <t>Cola</t>
        </is>
      </c>
      <c r="P70" s="48" t="n">
        <v>200</v>
      </c>
      <c r="Q70" s="48" t="n">
        <v>5</v>
      </c>
      <c r="R70" s="48" t="n">
        <v>50</v>
      </c>
      <c r="S70" s="48" t="n">
        <v>0</v>
      </c>
      <c r="T70" s="48" t="n">
        <v>10</v>
      </c>
      <c r="U70" s="34" t="inlineStr">
        <is>
          <t>Sucralose</t>
        </is>
      </c>
      <c r="V70" s="34" t="inlineStr">
        <is>
          <t>Accelerates metabolism, MetaPlus blend, zero sugar, vitamins</t>
        </is>
      </c>
      <c r="W70" s="51" t="n"/>
      <c r="X70" s="51" t="n"/>
      <c r="Y70" s="51" t="n"/>
      <c r="Z70" s="51" t="n"/>
      <c r="AA70" s="34" t="inlineStr">
        <is>
          <t>Very High</t>
        </is>
      </c>
      <c r="AB70" s="34" t="inlineStr">
        <is>
          <t>Fastest growing energy brand; fitness crossover</t>
        </is>
      </c>
      <c r="AC70" s="34" t="inlineStr">
        <is>
          <t>Functional energy that claims to boost metabolism</t>
        </is>
      </c>
      <c r="AD70" s="34" t="inlineStr">
        <is>
          <t>No sugar plus a fitness/metabolism story, not just caffeine.</t>
        </is>
      </c>
      <c r="AE70" s="51" t="n"/>
      <c r="AF70" s="53">
        <f>IF(AND(ISNUMBER($P70),ISNUMBER($AL70),$AL70&lt;&gt;0),ROUND($P70/$AL70*100,1),"")</f>
        <v/>
      </c>
      <c r="AG70" s="54">
        <f>IF(AND(ISNUMBER($S70),ISNUMBER($AL70),$AL70&lt;&gt;0),ROUND($S70/$AL70*100,2),"")</f>
        <v/>
      </c>
      <c r="AH70" s="53">
        <f>IF(AND(ISNUMBER($Q70),ISNUMBER($AL70),$AL70&lt;&gt;0),ROUND($Q70/$AL70*100,1),"")</f>
        <v/>
      </c>
      <c r="AI70" s="48">
        <f>IF(ISNUMBER($S70),IF($S70&lt;=1,"Yes","No"),"n/a")</f>
        <v/>
      </c>
      <c r="AJ70" s="48">
        <f>IF(ISNUMBER($S70),ROUND(MAX(0,MIN(100,100-$S70*2.5-IF(ISNUMBER($T70),$T70,0)*0.12+IF($S70&lt;=1,12,0))),0),"")</f>
        <v/>
      </c>
      <c r="AK70" s="48">
        <f>IF(ISNUMBER($Q70),IF($Q70&gt;=100,20,IF($Q70&gt;=30,10,0)),0)+IF(ISNUMBER($R70),IF($R70&gt;=100,20,0),0)+IF(ISNUMBER($P70),IF($P70&gt;=150,20,IF($P70&gt;=50,12,5)),0)+IF(ISNUMBER($S70),IF($S70&lt;=1,15,0),0)</f>
        <v/>
      </c>
      <c r="AL70" s="48" t="n">
        <v>355</v>
      </c>
      <c r="AM70" s="49" t="n"/>
      <c r="AN70" s="48">
        <f>IF(AND(ISNUMBER($P70),ISNUMBER($AL70),$AL70&lt;&gt;0),IF(OR($P70&gt;180,$P70/$AL70*1000&gt;400),"Over ceiling, confirm SKU","Within"),"n/a")</f>
        <v/>
      </c>
      <c r="AO70" s="51" t="n"/>
      <c r="AP70" s="51" t="n"/>
      <c r="AQ70" s="51" t="n"/>
      <c r="AR70" s="34" t="inlineStr">
        <is>
          <t>Retrieved and cited, see Enrichment Log</t>
        </is>
      </c>
      <c r="AS70" s="34" t="inlineStr">
        <is>
          <t>BLANK -&gt; requires live Amazon.ca capture</t>
        </is>
      </c>
      <c r="AT70" s="34" t="inlineStr">
        <is>
          <t>Unverified commercial data</t>
        </is>
      </c>
    </row>
    <row r="71" ht="28" customHeight="1">
      <c r="A71" s="34" t="inlineStr">
        <is>
          <t>Celsius</t>
        </is>
      </c>
      <c r="B71" s="34" t="inlineStr">
        <is>
          <t>Celsius Original Sparkling | Cola | 8 pack 355mL</t>
        </is>
      </c>
      <c r="C71" s="34" t="inlineStr">
        <is>
          <t>4) Caffeine &amp; energy beverage</t>
        </is>
      </c>
      <c r="D71" s="34" t="inlineStr">
        <is>
          <t>355 mL can</t>
        </is>
      </c>
      <c r="E71" s="48" t="n">
        <v>8</v>
      </c>
      <c r="F71" s="49" t="n"/>
      <c r="G71" s="50">
        <f>IF(AND(ISNUMBER($F71),ISNUMBER($E71),$E71&lt;&gt;0),$F71/$E71,"")</f>
        <v/>
      </c>
      <c r="H71" s="50">
        <f>IF(AND(ISNUMBER($F71),ISNUMBER($AL71),ISNUMBER($E71),($AL71*$E71)&lt;&gt;0),$F71/($AL71*$E71)*100,"")</f>
        <v/>
      </c>
      <c r="I71" s="51" t="n"/>
      <c r="J71" s="52" t="n"/>
      <c r="K71" s="50">
        <f>IF(AND(ISNUMBER($F71),ISNUMBER($J71)),$F71*(1-$J71),"")</f>
        <v/>
      </c>
      <c r="L71" s="51" t="n"/>
      <c r="M71" s="51" t="n"/>
      <c r="N71" s="50">
        <f>IF(ISNUMBER($F71),($F71-IF(ISNUMBER($AM71),$AM71,0))*(1-IF(ISNUMBER($J71),$J71,0)),"")</f>
        <v/>
      </c>
      <c r="O71" s="34" t="inlineStr">
        <is>
          <t>Cola</t>
        </is>
      </c>
      <c r="P71" s="48" t="n">
        <v>200</v>
      </c>
      <c r="Q71" s="48" t="n">
        <v>5</v>
      </c>
      <c r="R71" s="48" t="n">
        <v>50</v>
      </c>
      <c r="S71" s="48" t="n">
        <v>0</v>
      </c>
      <c r="T71" s="48" t="n">
        <v>10</v>
      </c>
      <c r="U71" s="34" t="inlineStr">
        <is>
          <t>Sucralose</t>
        </is>
      </c>
      <c r="V71" s="34" t="inlineStr">
        <is>
          <t>Accelerates metabolism, MetaPlus blend, zero sugar, vitamins</t>
        </is>
      </c>
      <c r="W71" s="51" t="n"/>
      <c r="X71" s="51" t="n"/>
      <c r="Y71" s="51" t="n"/>
      <c r="Z71" s="51" t="n"/>
      <c r="AA71" s="34" t="inlineStr">
        <is>
          <t>Very High</t>
        </is>
      </c>
      <c r="AB71" s="34" t="inlineStr">
        <is>
          <t>Fastest growing energy brand; fitness crossover</t>
        </is>
      </c>
      <c r="AC71" s="34" t="inlineStr">
        <is>
          <t>Functional energy that claims to boost metabolism</t>
        </is>
      </c>
      <c r="AD71" s="34" t="inlineStr">
        <is>
          <t>No sugar plus a fitness/metabolism story, not just caffeine.</t>
        </is>
      </c>
      <c r="AE71" s="51" t="n"/>
      <c r="AF71" s="53">
        <f>IF(AND(ISNUMBER($P71),ISNUMBER($AL71),$AL71&lt;&gt;0),ROUND($P71/$AL71*100,1),"")</f>
        <v/>
      </c>
      <c r="AG71" s="54">
        <f>IF(AND(ISNUMBER($S71),ISNUMBER($AL71),$AL71&lt;&gt;0),ROUND($S71/$AL71*100,2),"")</f>
        <v/>
      </c>
      <c r="AH71" s="53">
        <f>IF(AND(ISNUMBER($Q71),ISNUMBER($AL71),$AL71&lt;&gt;0),ROUND($Q71/$AL71*100,1),"")</f>
        <v/>
      </c>
      <c r="AI71" s="48">
        <f>IF(ISNUMBER($S71),IF($S71&lt;=1,"Yes","No"),"n/a")</f>
        <v/>
      </c>
      <c r="AJ71" s="48">
        <f>IF(ISNUMBER($S71),ROUND(MAX(0,MIN(100,100-$S71*2.5-IF(ISNUMBER($T71),$T71,0)*0.12+IF($S71&lt;=1,12,0))),0),"")</f>
        <v/>
      </c>
      <c r="AK71" s="48">
        <f>IF(ISNUMBER($Q71),IF($Q71&gt;=100,20,IF($Q71&gt;=30,10,0)),0)+IF(ISNUMBER($R71),IF($R71&gt;=100,20,0),0)+IF(ISNUMBER($P71),IF($P71&gt;=150,20,IF($P71&gt;=50,12,5)),0)+IF(ISNUMBER($S71),IF($S71&lt;=1,15,0),0)</f>
        <v/>
      </c>
      <c r="AL71" s="48" t="n">
        <v>355</v>
      </c>
      <c r="AM71" s="49" t="n"/>
      <c r="AN71" s="48">
        <f>IF(AND(ISNUMBER($P71),ISNUMBER($AL71),$AL71&lt;&gt;0),IF(OR($P71&gt;180,$P71/$AL71*1000&gt;400),"Over ceiling, confirm SKU","Within"),"n/a")</f>
        <v/>
      </c>
      <c r="AO71" s="51" t="n"/>
      <c r="AP71" s="51" t="n"/>
      <c r="AQ71" s="51" t="n"/>
      <c r="AR71" s="34" t="inlineStr">
        <is>
          <t>Retrieved and cited, see Enrichment Log</t>
        </is>
      </c>
      <c r="AS71" s="34" t="inlineStr">
        <is>
          <t>BLANK -&gt; requires live Amazon.ca capture</t>
        </is>
      </c>
      <c r="AT71" s="34" t="inlineStr">
        <is>
          <t>Unverified commercial data</t>
        </is>
      </c>
    </row>
    <row r="72" ht="28" customHeight="1">
      <c r="A72" s="34" t="inlineStr">
        <is>
          <t>Celsius</t>
        </is>
      </c>
      <c r="B72" s="34" t="inlineStr">
        <is>
          <t>Celsius Original Sparkling | Cola | 12 pack 355mL</t>
        </is>
      </c>
      <c r="C72" s="34" t="inlineStr">
        <is>
          <t>4) Caffeine &amp; energy beverage</t>
        </is>
      </c>
      <c r="D72" s="34" t="inlineStr">
        <is>
          <t>355 mL can</t>
        </is>
      </c>
      <c r="E72" s="48" t="n">
        <v>12</v>
      </c>
      <c r="F72" s="49" t="n"/>
      <c r="G72" s="50">
        <f>IF(AND(ISNUMBER($F72),ISNUMBER($E72),$E72&lt;&gt;0),$F72/$E72,"")</f>
        <v/>
      </c>
      <c r="H72" s="50">
        <f>IF(AND(ISNUMBER($F72),ISNUMBER($AL72),ISNUMBER($E72),($AL72*$E72)&lt;&gt;0),$F72/($AL72*$E72)*100,"")</f>
        <v/>
      </c>
      <c r="I72" s="51" t="n"/>
      <c r="J72" s="52" t="n"/>
      <c r="K72" s="50">
        <f>IF(AND(ISNUMBER($F72),ISNUMBER($J72)),$F72*(1-$J72),"")</f>
        <v/>
      </c>
      <c r="L72" s="51" t="n"/>
      <c r="M72" s="51" t="n"/>
      <c r="N72" s="50">
        <f>IF(ISNUMBER($F72),($F72-IF(ISNUMBER($AM72),$AM72,0))*(1-IF(ISNUMBER($J72),$J72,0)),"")</f>
        <v/>
      </c>
      <c r="O72" s="34" t="inlineStr">
        <is>
          <t>Cola</t>
        </is>
      </c>
      <c r="P72" s="48" t="n">
        <v>200</v>
      </c>
      <c r="Q72" s="48" t="n">
        <v>5</v>
      </c>
      <c r="R72" s="48" t="n">
        <v>50</v>
      </c>
      <c r="S72" s="48" t="n">
        <v>0</v>
      </c>
      <c r="T72" s="48" t="n">
        <v>10</v>
      </c>
      <c r="U72" s="34" t="inlineStr">
        <is>
          <t>Sucralose</t>
        </is>
      </c>
      <c r="V72" s="34" t="inlineStr">
        <is>
          <t>Accelerates metabolism, MetaPlus blend, zero sugar, vitamins</t>
        </is>
      </c>
      <c r="W72" s="51" t="n"/>
      <c r="X72" s="51" t="n"/>
      <c r="Y72" s="51" t="n"/>
      <c r="Z72" s="51" t="n"/>
      <c r="AA72" s="34" t="inlineStr">
        <is>
          <t>Very High</t>
        </is>
      </c>
      <c r="AB72" s="34" t="inlineStr">
        <is>
          <t>Fastest growing energy brand; fitness crossover</t>
        </is>
      </c>
      <c r="AC72" s="34" t="inlineStr">
        <is>
          <t>Functional energy that claims to boost metabolism</t>
        </is>
      </c>
      <c r="AD72" s="34" t="inlineStr">
        <is>
          <t>No sugar plus a fitness/metabolism story, not just caffeine.</t>
        </is>
      </c>
      <c r="AE72" s="51" t="n"/>
      <c r="AF72" s="53">
        <f>IF(AND(ISNUMBER($P72),ISNUMBER($AL72),$AL72&lt;&gt;0),ROUND($P72/$AL72*100,1),"")</f>
        <v/>
      </c>
      <c r="AG72" s="54">
        <f>IF(AND(ISNUMBER($S72),ISNUMBER($AL72),$AL72&lt;&gt;0),ROUND($S72/$AL72*100,2),"")</f>
        <v/>
      </c>
      <c r="AH72" s="53">
        <f>IF(AND(ISNUMBER($Q72),ISNUMBER($AL72),$AL72&lt;&gt;0),ROUND($Q72/$AL72*100,1),"")</f>
        <v/>
      </c>
      <c r="AI72" s="48">
        <f>IF(ISNUMBER($S72),IF($S72&lt;=1,"Yes","No"),"n/a")</f>
        <v/>
      </c>
      <c r="AJ72" s="48">
        <f>IF(ISNUMBER($S72),ROUND(MAX(0,MIN(100,100-$S72*2.5-IF(ISNUMBER($T72),$T72,0)*0.12+IF($S72&lt;=1,12,0))),0),"")</f>
        <v/>
      </c>
      <c r="AK72" s="48">
        <f>IF(ISNUMBER($Q72),IF($Q72&gt;=100,20,IF($Q72&gt;=30,10,0)),0)+IF(ISNUMBER($R72),IF($R72&gt;=100,20,0),0)+IF(ISNUMBER($P72),IF($P72&gt;=150,20,IF($P72&gt;=50,12,5)),0)+IF(ISNUMBER($S72),IF($S72&lt;=1,15,0),0)</f>
        <v/>
      </c>
      <c r="AL72" s="48" t="n">
        <v>355</v>
      </c>
      <c r="AM72" s="49" t="n"/>
      <c r="AN72" s="48">
        <f>IF(AND(ISNUMBER($P72),ISNUMBER($AL72),$AL72&lt;&gt;0),IF(OR($P72&gt;180,$P72/$AL72*1000&gt;400),"Over ceiling, confirm SKU","Within"),"n/a")</f>
        <v/>
      </c>
      <c r="AO72" s="51" t="n"/>
      <c r="AP72" s="51" t="n"/>
      <c r="AQ72" s="51" t="n"/>
      <c r="AR72" s="34" t="inlineStr">
        <is>
          <t>Retrieved and cited, see Enrichment Log</t>
        </is>
      </c>
      <c r="AS72" s="34" t="inlineStr">
        <is>
          <t>BLANK -&gt; requires live Amazon.ca capture</t>
        </is>
      </c>
      <c r="AT72" s="34" t="inlineStr">
        <is>
          <t>Unverified commercial data</t>
        </is>
      </c>
    </row>
    <row r="73" ht="28" customHeight="1">
      <c r="A73" s="34" t="inlineStr">
        <is>
          <t>Celsius</t>
        </is>
      </c>
      <c r="B73" s="34" t="inlineStr">
        <is>
          <t>Celsius Original Sparkling | Cola | 15 pack 355mL</t>
        </is>
      </c>
      <c r="C73" s="34" t="inlineStr">
        <is>
          <t>4) Caffeine &amp; energy beverage</t>
        </is>
      </c>
      <c r="D73" s="34" t="inlineStr">
        <is>
          <t>355 mL can</t>
        </is>
      </c>
      <c r="E73" s="48" t="n">
        <v>15</v>
      </c>
      <c r="F73" s="49" t="n"/>
      <c r="G73" s="50">
        <f>IF(AND(ISNUMBER($F73),ISNUMBER($E73),$E73&lt;&gt;0),$F73/$E73,"")</f>
        <v/>
      </c>
      <c r="H73" s="50">
        <f>IF(AND(ISNUMBER($F73),ISNUMBER($AL73),ISNUMBER($E73),($AL73*$E73)&lt;&gt;0),$F73/($AL73*$E73)*100,"")</f>
        <v/>
      </c>
      <c r="I73" s="51" t="n"/>
      <c r="J73" s="52" t="n"/>
      <c r="K73" s="50">
        <f>IF(AND(ISNUMBER($F73),ISNUMBER($J73)),$F73*(1-$J73),"")</f>
        <v/>
      </c>
      <c r="L73" s="51" t="n"/>
      <c r="M73" s="51" t="n"/>
      <c r="N73" s="50">
        <f>IF(ISNUMBER($F73),($F73-IF(ISNUMBER($AM73),$AM73,0))*(1-IF(ISNUMBER($J73),$J73,0)),"")</f>
        <v/>
      </c>
      <c r="O73" s="34" t="inlineStr">
        <is>
          <t>Cola</t>
        </is>
      </c>
      <c r="P73" s="48" t="n">
        <v>200</v>
      </c>
      <c r="Q73" s="48" t="n">
        <v>5</v>
      </c>
      <c r="R73" s="48" t="n">
        <v>50</v>
      </c>
      <c r="S73" s="48" t="n">
        <v>0</v>
      </c>
      <c r="T73" s="48" t="n">
        <v>10</v>
      </c>
      <c r="U73" s="34" t="inlineStr">
        <is>
          <t>Sucralose</t>
        </is>
      </c>
      <c r="V73" s="34" t="inlineStr">
        <is>
          <t>Accelerates metabolism, MetaPlus blend, zero sugar, vitamins</t>
        </is>
      </c>
      <c r="W73" s="51" t="n"/>
      <c r="X73" s="51" t="n"/>
      <c r="Y73" s="51" t="n"/>
      <c r="Z73" s="51" t="n"/>
      <c r="AA73" s="34" t="inlineStr">
        <is>
          <t>Very High</t>
        </is>
      </c>
      <c r="AB73" s="34" t="inlineStr">
        <is>
          <t>Fastest growing energy brand; fitness crossover</t>
        </is>
      </c>
      <c r="AC73" s="34" t="inlineStr">
        <is>
          <t>Functional energy that claims to boost metabolism</t>
        </is>
      </c>
      <c r="AD73" s="34" t="inlineStr">
        <is>
          <t>No sugar plus a fitness/metabolism story, not just caffeine.</t>
        </is>
      </c>
      <c r="AE73" s="51" t="n"/>
      <c r="AF73" s="53">
        <f>IF(AND(ISNUMBER($P73),ISNUMBER($AL73),$AL73&lt;&gt;0),ROUND($P73/$AL73*100,1),"")</f>
        <v/>
      </c>
      <c r="AG73" s="54">
        <f>IF(AND(ISNUMBER($S73),ISNUMBER($AL73),$AL73&lt;&gt;0),ROUND($S73/$AL73*100,2),"")</f>
        <v/>
      </c>
      <c r="AH73" s="53">
        <f>IF(AND(ISNUMBER($Q73),ISNUMBER($AL73),$AL73&lt;&gt;0),ROUND($Q73/$AL73*100,1),"")</f>
        <v/>
      </c>
      <c r="AI73" s="48">
        <f>IF(ISNUMBER($S73),IF($S73&lt;=1,"Yes","No"),"n/a")</f>
        <v/>
      </c>
      <c r="AJ73" s="48">
        <f>IF(ISNUMBER($S73),ROUND(MAX(0,MIN(100,100-$S73*2.5-IF(ISNUMBER($T73),$T73,0)*0.12+IF($S73&lt;=1,12,0))),0),"")</f>
        <v/>
      </c>
      <c r="AK73" s="48">
        <f>IF(ISNUMBER($Q73),IF($Q73&gt;=100,20,IF($Q73&gt;=30,10,0)),0)+IF(ISNUMBER($R73),IF($R73&gt;=100,20,0),0)+IF(ISNUMBER($P73),IF($P73&gt;=150,20,IF($P73&gt;=50,12,5)),0)+IF(ISNUMBER($S73),IF($S73&lt;=1,15,0),0)</f>
        <v/>
      </c>
      <c r="AL73" s="48" t="n">
        <v>355</v>
      </c>
      <c r="AM73" s="49" t="n"/>
      <c r="AN73" s="48">
        <f>IF(AND(ISNUMBER($P73),ISNUMBER($AL73),$AL73&lt;&gt;0),IF(OR($P73&gt;180,$P73/$AL73*1000&gt;400),"Over ceiling, confirm SKU","Within"),"n/a")</f>
        <v/>
      </c>
      <c r="AO73" s="51" t="n"/>
      <c r="AP73" s="51" t="n"/>
      <c r="AQ73" s="51" t="n"/>
      <c r="AR73" s="34" t="inlineStr">
        <is>
          <t>Retrieved and cited, see Enrichment Log</t>
        </is>
      </c>
      <c r="AS73" s="34" t="inlineStr">
        <is>
          <t>BLANK -&gt; requires live Amazon.ca capture</t>
        </is>
      </c>
      <c r="AT73" s="34" t="inlineStr">
        <is>
          <t>Unverified commercial data</t>
        </is>
      </c>
    </row>
    <row r="74" ht="28" customHeight="1">
      <c r="A74" s="34" t="inlineStr">
        <is>
          <t>Celsius</t>
        </is>
      </c>
      <c r="B74" s="34" t="inlineStr">
        <is>
          <t>Celsius Original Sparkling | Cola | 18 pack 355mL</t>
        </is>
      </c>
      <c r="C74" s="34" t="inlineStr">
        <is>
          <t>4) Caffeine &amp; energy beverage</t>
        </is>
      </c>
      <c r="D74" s="34" t="inlineStr">
        <is>
          <t>355 mL can</t>
        </is>
      </c>
      <c r="E74" s="48" t="n">
        <v>18</v>
      </c>
      <c r="F74" s="49" t="n"/>
      <c r="G74" s="50">
        <f>IF(AND(ISNUMBER($F74),ISNUMBER($E74),$E74&lt;&gt;0),$F74/$E74,"")</f>
        <v/>
      </c>
      <c r="H74" s="50">
        <f>IF(AND(ISNUMBER($F74),ISNUMBER($AL74),ISNUMBER($E74),($AL74*$E74)&lt;&gt;0),$F74/($AL74*$E74)*100,"")</f>
        <v/>
      </c>
      <c r="I74" s="51" t="n"/>
      <c r="J74" s="52" t="n"/>
      <c r="K74" s="50">
        <f>IF(AND(ISNUMBER($F74),ISNUMBER($J74)),$F74*(1-$J74),"")</f>
        <v/>
      </c>
      <c r="L74" s="51" t="n"/>
      <c r="M74" s="51" t="n"/>
      <c r="N74" s="50">
        <f>IF(ISNUMBER($F74),($F74-IF(ISNUMBER($AM74),$AM74,0))*(1-IF(ISNUMBER($J74),$J74,0)),"")</f>
        <v/>
      </c>
      <c r="O74" s="34" t="inlineStr">
        <is>
          <t>Cola</t>
        </is>
      </c>
      <c r="P74" s="48" t="n">
        <v>200</v>
      </c>
      <c r="Q74" s="48" t="n">
        <v>5</v>
      </c>
      <c r="R74" s="48" t="n">
        <v>50</v>
      </c>
      <c r="S74" s="48" t="n">
        <v>0</v>
      </c>
      <c r="T74" s="48" t="n">
        <v>10</v>
      </c>
      <c r="U74" s="34" t="inlineStr">
        <is>
          <t>Sucralose</t>
        </is>
      </c>
      <c r="V74" s="34" t="inlineStr">
        <is>
          <t>Accelerates metabolism, MetaPlus blend, zero sugar, vitamins</t>
        </is>
      </c>
      <c r="W74" s="51" t="n"/>
      <c r="X74" s="51" t="n"/>
      <c r="Y74" s="51" t="n"/>
      <c r="Z74" s="51" t="n"/>
      <c r="AA74" s="34" t="inlineStr">
        <is>
          <t>Very High</t>
        </is>
      </c>
      <c r="AB74" s="34" t="inlineStr">
        <is>
          <t>Fastest growing energy brand; fitness crossover</t>
        </is>
      </c>
      <c r="AC74" s="34" t="inlineStr">
        <is>
          <t>Functional energy that claims to boost metabolism</t>
        </is>
      </c>
      <c r="AD74" s="34" t="inlineStr">
        <is>
          <t>No sugar plus a fitness/metabolism story, not just caffeine.</t>
        </is>
      </c>
      <c r="AE74" s="51" t="n"/>
      <c r="AF74" s="53">
        <f>IF(AND(ISNUMBER($P74),ISNUMBER($AL74),$AL74&lt;&gt;0),ROUND($P74/$AL74*100,1),"")</f>
        <v/>
      </c>
      <c r="AG74" s="54">
        <f>IF(AND(ISNUMBER($S74),ISNUMBER($AL74),$AL74&lt;&gt;0),ROUND($S74/$AL74*100,2),"")</f>
        <v/>
      </c>
      <c r="AH74" s="53">
        <f>IF(AND(ISNUMBER($Q74),ISNUMBER($AL74),$AL74&lt;&gt;0),ROUND($Q74/$AL74*100,1),"")</f>
        <v/>
      </c>
      <c r="AI74" s="48">
        <f>IF(ISNUMBER($S74),IF($S74&lt;=1,"Yes","No"),"n/a")</f>
        <v/>
      </c>
      <c r="AJ74" s="48">
        <f>IF(ISNUMBER($S74),ROUND(MAX(0,MIN(100,100-$S74*2.5-IF(ISNUMBER($T74),$T74,0)*0.12+IF($S74&lt;=1,12,0))),0),"")</f>
        <v/>
      </c>
      <c r="AK74" s="48">
        <f>IF(ISNUMBER($Q74),IF($Q74&gt;=100,20,IF($Q74&gt;=30,10,0)),0)+IF(ISNUMBER($R74),IF($R74&gt;=100,20,0),0)+IF(ISNUMBER($P74),IF($P74&gt;=150,20,IF($P74&gt;=50,12,5)),0)+IF(ISNUMBER($S74),IF($S74&lt;=1,15,0),0)</f>
        <v/>
      </c>
      <c r="AL74" s="48" t="n">
        <v>355</v>
      </c>
      <c r="AM74" s="49" t="n"/>
      <c r="AN74" s="48">
        <f>IF(AND(ISNUMBER($P74),ISNUMBER($AL74),$AL74&lt;&gt;0),IF(OR($P74&gt;180,$P74/$AL74*1000&gt;400),"Over ceiling, confirm SKU","Within"),"n/a")</f>
        <v/>
      </c>
      <c r="AO74" s="51" t="n"/>
      <c r="AP74" s="51" t="n"/>
      <c r="AQ74" s="51" t="n"/>
      <c r="AR74" s="34" t="inlineStr">
        <is>
          <t>Retrieved and cited, see Enrichment Log</t>
        </is>
      </c>
      <c r="AS74" s="34" t="inlineStr">
        <is>
          <t>BLANK -&gt; requires live Amazon.ca capture</t>
        </is>
      </c>
      <c r="AT74" s="34" t="inlineStr">
        <is>
          <t>Unverified commercial data</t>
        </is>
      </c>
    </row>
    <row r="75" ht="28" customHeight="1">
      <c r="A75" s="34" t="inlineStr">
        <is>
          <t>Celsius</t>
        </is>
      </c>
      <c r="B75" s="34" t="inlineStr">
        <is>
          <t>Celsius Original Sparkling | Cola | 24 pack 355mL</t>
        </is>
      </c>
      <c r="C75" s="34" t="inlineStr">
        <is>
          <t>4) Caffeine &amp; energy beverage</t>
        </is>
      </c>
      <c r="D75" s="34" t="inlineStr">
        <is>
          <t>355 mL can</t>
        </is>
      </c>
      <c r="E75" s="48" t="n">
        <v>24</v>
      </c>
      <c r="F75" s="49" t="n"/>
      <c r="G75" s="50">
        <f>IF(AND(ISNUMBER($F75),ISNUMBER($E75),$E75&lt;&gt;0),$F75/$E75,"")</f>
        <v/>
      </c>
      <c r="H75" s="50">
        <f>IF(AND(ISNUMBER($F75),ISNUMBER($AL75),ISNUMBER($E75),($AL75*$E75)&lt;&gt;0),$F75/($AL75*$E75)*100,"")</f>
        <v/>
      </c>
      <c r="I75" s="51" t="n"/>
      <c r="J75" s="52" t="n"/>
      <c r="K75" s="50">
        <f>IF(AND(ISNUMBER($F75),ISNUMBER($J75)),$F75*(1-$J75),"")</f>
        <v/>
      </c>
      <c r="L75" s="51" t="n"/>
      <c r="M75" s="51" t="n"/>
      <c r="N75" s="50">
        <f>IF(ISNUMBER($F75),($F75-IF(ISNUMBER($AM75),$AM75,0))*(1-IF(ISNUMBER($J75),$J75,0)),"")</f>
        <v/>
      </c>
      <c r="O75" s="34" t="inlineStr">
        <is>
          <t>Cola</t>
        </is>
      </c>
      <c r="P75" s="48" t="n">
        <v>200</v>
      </c>
      <c r="Q75" s="48" t="n">
        <v>5</v>
      </c>
      <c r="R75" s="48" t="n">
        <v>50</v>
      </c>
      <c r="S75" s="48" t="n">
        <v>0</v>
      </c>
      <c r="T75" s="48" t="n">
        <v>10</v>
      </c>
      <c r="U75" s="34" t="inlineStr">
        <is>
          <t>Sucralose</t>
        </is>
      </c>
      <c r="V75" s="34" t="inlineStr">
        <is>
          <t>Accelerates metabolism, MetaPlus blend, zero sugar, vitamins</t>
        </is>
      </c>
      <c r="W75" s="51" t="n"/>
      <c r="X75" s="51" t="n"/>
      <c r="Y75" s="51" t="n"/>
      <c r="Z75" s="51" t="n"/>
      <c r="AA75" s="34" t="inlineStr">
        <is>
          <t>Very High</t>
        </is>
      </c>
      <c r="AB75" s="34" t="inlineStr">
        <is>
          <t>Fastest growing energy brand; fitness crossover</t>
        </is>
      </c>
      <c r="AC75" s="34" t="inlineStr">
        <is>
          <t>Functional energy that claims to boost metabolism</t>
        </is>
      </c>
      <c r="AD75" s="34" t="inlineStr">
        <is>
          <t>No sugar plus a fitness/metabolism story, not just caffeine.</t>
        </is>
      </c>
      <c r="AE75" s="51" t="n"/>
      <c r="AF75" s="53">
        <f>IF(AND(ISNUMBER($P75),ISNUMBER($AL75),$AL75&lt;&gt;0),ROUND($P75/$AL75*100,1),"")</f>
        <v/>
      </c>
      <c r="AG75" s="54">
        <f>IF(AND(ISNUMBER($S75),ISNUMBER($AL75),$AL75&lt;&gt;0),ROUND($S75/$AL75*100,2),"")</f>
        <v/>
      </c>
      <c r="AH75" s="53">
        <f>IF(AND(ISNUMBER($Q75),ISNUMBER($AL75),$AL75&lt;&gt;0),ROUND($Q75/$AL75*100,1),"")</f>
        <v/>
      </c>
      <c r="AI75" s="48">
        <f>IF(ISNUMBER($S75),IF($S75&lt;=1,"Yes","No"),"n/a")</f>
        <v/>
      </c>
      <c r="AJ75" s="48">
        <f>IF(ISNUMBER($S75),ROUND(MAX(0,MIN(100,100-$S75*2.5-IF(ISNUMBER($T75),$T75,0)*0.12+IF($S75&lt;=1,12,0))),0),"")</f>
        <v/>
      </c>
      <c r="AK75" s="48">
        <f>IF(ISNUMBER($Q75),IF($Q75&gt;=100,20,IF($Q75&gt;=30,10,0)),0)+IF(ISNUMBER($R75),IF($R75&gt;=100,20,0),0)+IF(ISNUMBER($P75),IF($P75&gt;=150,20,IF($P75&gt;=50,12,5)),0)+IF(ISNUMBER($S75),IF($S75&lt;=1,15,0),0)</f>
        <v/>
      </c>
      <c r="AL75" s="48" t="n">
        <v>355</v>
      </c>
      <c r="AM75" s="49" t="n"/>
      <c r="AN75" s="48">
        <f>IF(AND(ISNUMBER($P75),ISNUMBER($AL75),$AL75&lt;&gt;0),IF(OR($P75&gt;180,$P75/$AL75*1000&gt;400),"Over ceiling, confirm SKU","Within"),"n/a")</f>
        <v/>
      </c>
      <c r="AO75" s="51" t="n"/>
      <c r="AP75" s="51" t="n"/>
      <c r="AQ75" s="51" t="n"/>
      <c r="AR75" s="34" t="inlineStr">
        <is>
          <t>Retrieved and cited, see Enrichment Log</t>
        </is>
      </c>
      <c r="AS75" s="34" t="inlineStr">
        <is>
          <t>BLANK -&gt; requires live Amazon.ca capture</t>
        </is>
      </c>
      <c r="AT75" s="34" t="inlineStr">
        <is>
          <t>Unverified commercial data</t>
        </is>
      </c>
    </row>
    <row r="76" ht="28" customHeight="1">
      <c r="A76" s="34" t="inlineStr">
        <is>
          <t>Celsius</t>
        </is>
      </c>
      <c r="B76" s="34" t="inlineStr">
        <is>
          <t>Celsius Original Sparkling | Fuji Apple Pear | single 355mL</t>
        </is>
      </c>
      <c r="C76" s="34" t="inlineStr">
        <is>
          <t>4) Caffeine &amp; energy beverage</t>
        </is>
      </c>
      <c r="D76" s="34" t="inlineStr">
        <is>
          <t>355 mL can</t>
        </is>
      </c>
      <c r="E76" s="48" t="n">
        <v>1</v>
      </c>
      <c r="F76" s="49" t="n"/>
      <c r="G76" s="50">
        <f>IF(AND(ISNUMBER($F76),ISNUMBER($E76),$E76&lt;&gt;0),$F76/$E76,"")</f>
        <v/>
      </c>
      <c r="H76" s="50">
        <f>IF(AND(ISNUMBER($F76),ISNUMBER($AL76),ISNUMBER($E76),($AL76*$E76)&lt;&gt;0),$F76/($AL76*$E76)*100,"")</f>
        <v/>
      </c>
      <c r="I76" s="51" t="n"/>
      <c r="J76" s="52" t="n"/>
      <c r="K76" s="50">
        <f>IF(AND(ISNUMBER($F76),ISNUMBER($J76)),$F76*(1-$J76),"")</f>
        <v/>
      </c>
      <c r="L76" s="51" t="n"/>
      <c r="M76" s="51" t="n"/>
      <c r="N76" s="50">
        <f>IF(ISNUMBER($F76),($F76-IF(ISNUMBER($AM76),$AM76,0))*(1-IF(ISNUMBER($J76),$J76,0)),"")</f>
        <v/>
      </c>
      <c r="O76" s="34" t="inlineStr">
        <is>
          <t>Fuji Apple Pear</t>
        </is>
      </c>
      <c r="P76" s="48" t="n">
        <v>200</v>
      </c>
      <c r="Q76" s="48" t="n">
        <v>5</v>
      </c>
      <c r="R76" s="48" t="n">
        <v>50</v>
      </c>
      <c r="S76" s="48" t="n">
        <v>0</v>
      </c>
      <c r="T76" s="48" t="n">
        <v>10</v>
      </c>
      <c r="U76" s="34" t="inlineStr">
        <is>
          <t>Sucralose</t>
        </is>
      </c>
      <c r="V76" s="34" t="inlineStr">
        <is>
          <t>Accelerates metabolism, MetaPlus blend, zero sugar, vitamins</t>
        </is>
      </c>
      <c r="W76" s="51" t="n"/>
      <c r="X76" s="51" t="n"/>
      <c r="Y76" s="51" t="n"/>
      <c r="Z76" s="51" t="n"/>
      <c r="AA76" s="34" t="inlineStr">
        <is>
          <t>Very High</t>
        </is>
      </c>
      <c r="AB76" s="34" t="inlineStr">
        <is>
          <t>Fastest growing energy brand; fitness crossover</t>
        </is>
      </c>
      <c r="AC76" s="34" t="inlineStr">
        <is>
          <t>Functional energy that claims to boost metabolism</t>
        </is>
      </c>
      <c r="AD76" s="34" t="inlineStr">
        <is>
          <t>No sugar plus a fitness/metabolism story, not just caffeine.</t>
        </is>
      </c>
      <c r="AE76" s="51" t="n"/>
      <c r="AF76" s="53">
        <f>IF(AND(ISNUMBER($P76),ISNUMBER($AL76),$AL76&lt;&gt;0),ROUND($P76/$AL76*100,1),"")</f>
        <v/>
      </c>
      <c r="AG76" s="54">
        <f>IF(AND(ISNUMBER($S76),ISNUMBER($AL76),$AL76&lt;&gt;0),ROUND($S76/$AL76*100,2),"")</f>
        <v/>
      </c>
      <c r="AH76" s="53">
        <f>IF(AND(ISNUMBER($Q76),ISNUMBER($AL76),$AL76&lt;&gt;0),ROUND($Q76/$AL76*100,1),"")</f>
        <v/>
      </c>
      <c r="AI76" s="48">
        <f>IF(ISNUMBER($S76),IF($S76&lt;=1,"Yes","No"),"n/a")</f>
        <v/>
      </c>
      <c r="AJ76" s="48">
        <f>IF(ISNUMBER($S76),ROUND(MAX(0,MIN(100,100-$S76*2.5-IF(ISNUMBER($T76),$T76,0)*0.12+IF($S76&lt;=1,12,0))),0),"")</f>
        <v/>
      </c>
      <c r="AK76" s="48">
        <f>IF(ISNUMBER($Q76),IF($Q76&gt;=100,20,IF($Q76&gt;=30,10,0)),0)+IF(ISNUMBER($R76),IF($R76&gt;=100,20,0),0)+IF(ISNUMBER($P76),IF($P76&gt;=150,20,IF($P76&gt;=50,12,5)),0)+IF(ISNUMBER($S76),IF($S76&lt;=1,15,0),0)</f>
        <v/>
      </c>
      <c r="AL76" s="48" t="n">
        <v>355</v>
      </c>
      <c r="AM76" s="49" t="n"/>
      <c r="AN76" s="48">
        <f>IF(AND(ISNUMBER($P76),ISNUMBER($AL76),$AL76&lt;&gt;0),IF(OR($P76&gt;180,$P76/$AL76*1000&gt;400),"Over ceiling, confirm SKU","Within"),"n/a")</f>
        <v/>
      </c>
      <c r="AO76" s="51" t="n"/>
      <c r="AP76" s="51" t="n"/>
      <c r="AQ76" s="51" t="n"/>
      <c r="AR76" s="34" t="inlineStr">
        <is>
          <t>Retrieved and cited, see Enrichment Log</t>
        </is>
      </c>
      <c r="AS76" s="34" t="inlineStr">
        <is>
          <t>BLANK -&gt; requires live Amazon.ca capture</t>
        </is>
      </c>
      <c r="AT76" s="34" t="inlineStr">
        <is>
          <t>Unverified commercial data</t>
        </is>
      </c>
    </row>
    <row r="77" ht="28" customHeight="1">
      <c r="A77" s="34" t="inlineStr">
        <is>
          <t>Celsius</t>
        </is>
      </c>
      <c r="B77" s="34" t="inlineStr">
        <is>
          <t>Celsius Original Sparkling | Fuji Apple Pear | 8 pack 355mL</t>
        </is>
      </c>
      <c r="C77" s="34" t="inlineStr">
        <is>
          <t>4) Caffeine &amp; energy beverage</t>
        </is>
      </c>
      <c r="D77" s="34" t="inlineStr">
        <is>
          <t>355 mL can</t>
        </is>
      </c>
      <c r="E77" s="48" t="n">
        <v>8</v>
      </c>
      <c r="F77" s="49" t="n"/>
      <c r="G77" s="50">
        <f>IF(AND(ISNUMBER($F77),ISNUMBER($E77),$E77&lt;&gt;0),$F77/$E77,"")</f>
        <v/>
      </c>
      <c r="H77" s="50">
        <f>IF(AND(ISNUMBER($F77),ISNUMBER($AL77),ISNUMBER($E77),($AL77*$E77)&lt;&gt;0),$F77/($AL77*$E77)*100,"")</f>
        <v/>
      </c>
      <c r="I77" s="51" t="n"/>
      <c r="J77" s="52" t="n"/>
      <c r="K77" s="50">
        <f>IF(AND(ISNUMBER($F77),ISNUMBER($J77)),$F77*(1-$J77),"")</f>
        <v/>
      </c>
      <c r="L77" s="51" t="n"/>
      <c r="M77" s="51" t="n"/>
      <c r="N77" s="50">
        <f>IF(ISNUMBER($F77),($F77-IF(ISNUMBER($AM77),$AM77,0))*(1-IF(ISNUMBER($J77),$J77,0)),"")</f>
        <v/>
      </c>
      <c r="O77" s="34" t="inlineStr">
        <is>
          <t>Fuji Apple Pear</t>
        </is>
      </c>
      <c r="P77" s="48" t="n">
        <v>200</v>
      </c>
      <c r="Q77" s="48" t="n">
        <v>5</v>
      </c>
      <c r="R77" s="48" t="n">
        <v>50</v>
      </c>
      <c r="S77" s="48" t="n">
        <v>0</v>
      </c>
      <c r="T77" s="48" t="n">
        <v>10</v>
      </c>
      <c r="U77" s="34" t="inlineStr">
        <is>
          <t>Sucralose</t>
        </is>
      </c>
      <c r="V77" s="34" t="inlineStr">
        <is>
          <t>Accelerates metabolism, MetaPlus blend, zero sugar, vitamins</t>
        </is>
      </c>
      <c r="W77" s="51" t="n"/>
      <c r="X77" s="51" t="n"/>
      <c r="Y77" s="51" t="n"/>
      <c r="Z77" s="51" t="n"/>
      <c r="AA77" s="34" t="inlineStr">
        <is>
          <t>Very High</t>
        </is>
      </c>
      <c r="AB77" s="34" t="inlineStr">
        <is>
          <t>Fastest growing energy brand; fitness crossover</t>
        </is>
      </c>
      <c r="AC77" s="34" t="inlineStr">
        <is>
          <t>Functional energy that claims to boost metabolism</t>
        </is>
      </c>
      <c r="AD77" s="34" t="inlineStr">
        <is>
          <t>No sugar plus a fitness/metabolism story, not just caffeine.</t>
        </is>
      </c>
      <c r="AE77" s="51" t="n"/>
      <c r="AF77" s="53">
        <f>IF(AND(ISNUMBER($P77),ISNUMBER($AL77),$AL77&lt;&gt;0),ROUND($P77/$AL77*100,1),"")</f>
        <v/>
      </c>
      <c r="AG77" s="54">
        <f>IF(AND(ISNUMBER($S77),ISNUMBER($AL77),$AL77&lt;&gt;0),ROUND($S77/$AL77*100,2),"")</f>
        <v/>
      </c>
      <c r="AH77" s="53">
        <f>IF(AND(ISNUMBER($Q77),ISNUMBER($AL77),$AL77&lt;&gt;0),ROUND($Q77/$AL77*100,1),"")</f>
        <v/>
      </c>
      <c r="AI77" s="48">
        <f>IF(ISNUMBER($S77),IF($S77&lt;=1,"Yes","No"),"n/a")</f>
        <v/>
      </c>
      <c r="AJ77" s="48">
        <f>IF(ISNUMBER($S77),ROUND(MAX(0,MIN(100,100-$S77*2.5-IF(ISNUMBER($T77),$T77,0)*0.12+IF($S77&lt;=1,12,0))),0),"")</f>
        <v/>
      </c>
      <c r="AK77" s="48">
        <f>IF(ISNUMBER($Q77),IF($Q77&gt;=100,20,IF($Q77&gt;=30,10,0)),0)+IF(ISNUMBER($R77),IF($R77&gt;=100,20,0),0)+IF(ISNUMBER($P77),IF($P77&gt;=150,20,IF($P77&gt;=50,12,5)),0)+IF(ISNUMBER($S77),IF($S77&lt;=1,15,0),0)</f>
        <v/>
      </c>
      <c r="AL77" s="48" t="n">
        <v>355</v>
      </c>
      <c r="AM77" s="49" t="n"/>
      <c r="AN77" s="48">
        <f>IF(AND(ISNUMBER($P77),ISNUMBER($AL77),$AL77&lt;&gt;0),IF(OR($P77&gt;180,$P77/$AL77*1000&gt;400),"Over ceiling, confirm SKU","Within"),"n/a")</f>
        <v/>
      </c>
      <c r="AO77" s="51" t="n"/>
      <c r="AP77" s="51" t="n"/>
      <c r="AQ77" s="51" t="n"/>
      <c r="AR77" s="34" t="inlineStr">
        <is>
          <t>Retrieved and cited, see Enrichment Log</t>
        </is>
      </c>
      <c r="AS77" s="34" t="inlineStr">
        <is>
          <t>BLANK -&gt; requires live Amazon.ca capture</t>
        </is>
      </c>
      <c r="AT77" s="34" t="inlineStr">
        <is>
          <t>Unverified commercial data</t>
        </is>
      </c>
    </row>
    <row r="78" ht="28" customHeight="1">
      <c r="A78" s="34" t="inlineStr">
        <is>
          <t>Celsius</t>
        </is>
      </c>
      <c r="B78" s="34" t="inlineStr">
        <is>
          <t>Celsius Original Sparkling | Fuji Apple Pear | 12 pack 355mL</t>
        </is>
      </c>
      <c r="C78" s="34" t="inlineStr">
        <is>
          <t>4) Caffeine &amp; energy beverage</t>
        </is>
      </c>
      <c r="D78" s="34" t="inlineStr">
        <is>
          <t>355 mL can</t>
        </is>
      </c>
      <c r="E78" s="48" t="n">
        <v>12</v>
      </c>
      <c r="F78" s="49" t="n"/>
      <c r="G78" s="50">
        <f>IF(AND(ISNUMBER($F78),ISNUMBER($E78),$E78&lt;&gt;0),$F78/$E78,"")</f>
        <v/>
      </c>
      <c r="H78" s="50">
        <f>IF(AND(ISNUMBER($F78),ISNUMBER($AL78),ISNUMBER($E78),($AL78*$E78)&lt;&gt;0),$F78/($AL78*$E78)*100,"")</f>
        <v/>
      </c>
      <c r="I78" s="51" t="n"/>
      <c r="J78" s="52" t="n"/>
      <c r="K78" s="50">
        <f>IF(AND(ISNUMBER($F78),ISNUMBER($J78)),$F78*(1-$J78),"")</f>
        <v/>
      </c>
      <c r="L78" s="51" t="n"/>
      <c r="M78" s="51" t="n"/>
      <c r="N78" s="50">
        <f>IF(ISNUMBER($F78),($F78-IF(ISNUMBER($AM78),$AM78,0))*(1-IF(ISNUMBER($J78),$J78,0)),"")</f>
        <v/>
      </c>
      <c r="O78" s="34" t="inlineStr">
        <is>
          <t>Fuji Apple Pear</t>
        </is>
      </c>
      <c r="P78" s="48" t="n">
        <v>200</v>
      </c>
      <c r="Q78" s="48" t="n">
        <v>5</v>
      </c>
      <c r="R78" s="48" t="n">
        <v>50</v>
      </c>
      <c r="S78" s="48" t="n">
        <v>0</v>
      </c>
      <c r="T78" s="48" t="n">
        <v>10</v>
      </c>
      <c r="U78" s="34" t="inlineStr">
        <is>
          <t>Sucralose</t>
        </is>
      </c>
      <c r="V78" s="34" t="inlineStr">
        <is>
          <t>Accelerates metabolism, MetaPlus blend, zero sugar, vitamins</t>
        </is>
      </c>
      <c r="W78" s="51" t="n"/>
      <c r="X78" s="51" t="n"/>
      <c r="Y78" s="51" t="n"/>
      <c r="Z78" s="51" t="n"/>
      <c r="AA78" s="34" t="inlineStr">
        <is>
          <t>Very High</t>
        </is>
      </c>
      <c r="AB78" s="34" t="inlineStr">
        <is>
          <t>Fastest growing energy brand; fitness crossover</t>
        </is>
      </c>
      <c r="AC78" s="34" t="inlineStr">
        <is>
          <t>Functional energy that claims to boost metabolism</t>
        </is>
      </c>
      <c r="AD78" s="34" t="inlineStr">
        <is>
          <t>No sugar plus a fitness/metabolism story, not just caffeine.</t>
        </is>
      </c>
      <c r="AE78" s="51" t="n"/>
      <c r="AF78" s="53">
        <f>IF(AND(ISNUMBER($P78),ISNUMBER($AL78),$AL78&lt;&gt;0),ROUND($P78/$AL78*100,1),"")</f>
        <v/>
      </c>
      <c r="AG78" s="54">
        <f>IF(AND(ISNUMBER($S78),ISNUMBER($AL78),$AL78&lt;&gt;0),ROUND($S78/$AL78*100,2),"")</f>
        <v/>
      </c>
      <c r="AH78" s="53">
        <f>IF(AND(ISNUMBER($Q78),ISNUMBER($AL78),$AL78&lt;&gt;0),ROUND($Q78/$AL78*100,1),"")</f>
        <v/>
      </c>
      <c r="AI78" s="48">
        <f>IF(ISNUMBER($S78),IF($S78&lt;=1,"Yes","No"),"n/a")</f>
        <v/>
      </c>
      <c r="AJ78" s="48">
        <f>IF(ISNUMBER($S78),ROUND(MAX(0,MIN(100,100-$S78*2.5-IF(ISNUMBER($T78),$T78,0)*0.12+IF($S78&lt;=1,12,0))),0),"")</f>
        <v/>
      </c>
      <c r="AK78" s="48">
        <f>IF(ISNUMBER($Q78),IF($Q78&gt;=100,20,IF($Q78&gt;=30,10,0)),0)+IF(ISNUMBER($R78),IF($R78&gt;=100,20,0),0)+IF(ISNUMBER($P78),IF($P78&gt;=150,20,IF($P78&gt;=50,12,5)),0)+IF(ISNUMBER($S78),IF($S78&lt;=1,15,0),0)</f>
        <v/>
      </c>
      <c r="AL78" s="48" t="n">
        <v>355</v>
      </c>
      <c r="AM78" s="49" t="n"/>
      <c r="AN78" s="48">
        <f>IF(AND(ISNUMBER($P78),ISNUMBER($AL78),$AL78&lt;&gt;0),IF(OR($P78&gt;180,$P78/$AL78*1000&gt;400),"Over ceiling, confirm SKU","Within"),"n/a")</f>
        <v/>
      </c>
      <c r="AO78" s="51" t="n"/>
      <c r="AP78" s="51" t="n"/>
      <c r="AQ78" s="51" t="n"/>
      <c r="AR78" s="34" t="inlineStr">
        <is>
          <t>Retrieved and cited, see Enrichment Log</t>
        </is>
      </c>
      <c r="AS78" s="34" t="inlineStr">
        <is>
          <t>BLANK -&gt; requires live Amazon.ca capture</t>
        </is>
      </c>
      <c r="AT78" s="34" t="inlineStr">
        <is>
          <t>Unverified commercial data</t>
        </is>
      </c>
    </row>
    <row r="79" ht="28" customHeight="1">
      <c r="A79" s="34" t="inlineStr">
        <is>
          <t>Celsius</t>
        </is>
      </c>
      <c r="B79" s="34" t="inlineStr">
        <is>
          <t>Celsius Original Sparkling | Fuji Apple Pear | 15 pack 355mL</t>
        </is>
      </c>
      <c r="C79" s="34" t="inlineStr">
        <is>
          <t>4) Caffeine &amp; energy beverage</t>
        </is>
      </c>
      <c r="D79" s="34" t="inlineStr">
        <is>
          <t>355 mL can</t>
        </is>
      </c>
      <c r="E79" s="48" t="n">
        <v>15</v>
      </c>
      <c r="F79" s="49" t="n"/>
      <c r="G79" s="50">
        <f>IF(AND(ISNUMBER($F79),ISNUMBER($E79),$E79&lt;&gt;0),$F79/$E79,"")</f>
        <v/>
      </c>
      <c r="H79" s="50">
        <f>IF(AND(ISNUMBER($F79),ISNUMBER($AL79),ISNUMBER($E79),($AL79*$E79)&lt;&gt;0),$F79/($AL79*$E79)*100,"")</f>
        <v/>
      </c>
      <c r="I79" s="51" t="n"/>
      <c r="J79" s="52" t="n"/>
      <c r="K79" s="50">
        <f>IF(AND(ISNUMBER($F79),ISNUMBER($J79)),$F79*(1-$J79),"")</f>
        <v/>
      </c>
      <c r="L79" s="51" t="n"/>
      <c r="M79" s="51" t="n"/>
      <c r="N79" s="50">
        <f>IF(ISNUMBER($F79),($F79-IF(ISNUMBER($AM79),$AM79,0))*(1-IF(ISNUMBER($J79),$J79,0)),"")</f>
        <v/>
      </c>
      <c r="O79" s="34" t="inlineStr">
        <is>
          <t>Fuji Apple Pear</t>
        </is>
      </c>
      <c r="P79" s="48" t="n">
        <v>200</v>
      </c>
      <c r="Q79" s="48" t="n">
        <v>5</v>
      </c>
      <c r="R79" s="48" t="n">
        <v>50</v>
      </c>
      <c r="S79" s="48" t="n">
        <v>0</v>
      </c>
      <c r="T79" s="48" t="n">
        <v>10</v>
      </c>
      <c r="U79" s="34" t="inlineStr">
        <is>
          <t>Sucralose</t>
        </is>
      </c>
      <c r="V79" s="34" t="inlineStr">
        <is>
          <t>Accelerates metabolism, MetaPlus blend, zero sugar, vitamins</t>
        </is>
      </c>
      <c r="W79" s="51" t="n"/>
      <c r="X79" s="51" t="n"/>
      <c r="Y79" s="51" t="n"/>
      <c r="Z79" s="51" t="n"/>
      <c r="AA79" s="34" t="inlineStr">
        <is>
          <t>Very High</t>
        </is>
      </c>
      <c r="AB79" s="34" t="inlineStr">
        <is>
          <t>Fastest growing energy brand; fitness crossover</t>
        </is>
      </c>
      <c r="AC79" s="34" t="inlineStr">
        <is>
          <t>Functional energy that claims to boost metabolism</t>
        </is>
      </c>
      <c r="AD79" s="34" t="inlineStr">
        <is>
          <t>No sugar plus a fitness/metabolism story, not just caffeine.</t>
        </is>
      </c>
      <c r="AE79" s="51" t="n"/>
      <c r="AF79" s="53">
        <f>IF(AND(ISNUMBER($P79),ISNUMBER($AL79),$AL79&lt;&gt;0),ROUND($P79/$AL79*100,1),"")</f>
        <v/>
      </c>
      <c r="AG79" s="54">
        <f>IF(AND(ISNUMBER($S79),ISNUMBER($AL79),$AL79&lt;&gt;0),ROUND($S79/$AL79*100,2),"")</f>
        <v/>
      </c>
      <c r="AH79" s="53">
        <f>IF(AND(ISNUMBER($Q79),ISNUMBER($AL79),$AL79&lt;&gt;0),ROUND($Q79/$AL79*100,1),"")</f>
        <v/>
      </c>
      <c r="AI79" s="48">
        <f>IF(ISNUMBER($S79),IF($S79&lt;=1,"Yes","No"),"n/a")</f>
        <v/>
      </c>
      <c r="AJ79" s="48">
        <f>IF(ISNUMBER($S79),ROUND(MAX(0,MIN(100,100-$S79*2.5-IF(ISNUMBER($T79),$T79,0)*0.12+IF($S79&lt;=1,12,0))),0),"")</f>
        <v/>
      </c>
      <c r="AK79" s="48">
        <f>IF(ISNUMBER($Q79),IF($Q79&gt;=100,20,IF($Q79&gt;=30,10,0)),0)+IF(ISNUMBER($R79),IF($R79&gt;=100,20,0),0)+IF(ISNUMBER($P79),IF($P79&gt;=150,20,IF($P79&gt;=50,12,5)),0)+IF(ISNUMBER($S79),IF($S79&lt;=1,15,0),0)</f>
        <v/>
      </c>
      <c r="AL79" s="48" t="n">
        <v>355</v>
      </c>
      <c r="AM79" s="49" t="n"/>
      <c r="AN79" s="48">
        <f>IF(AND(ISNUMBER($P79),ISNUMBER($AL79),$AL79&lt;&gt;0),IF(OR($P79&gt;180,$P79/$AL79*1000&gt;400),"Over ceiling, confirm SKU","Within"),"n/a")</f>
        <v/>
      </c>
      <c r="AO79" s="51" t="n"/>
      <c r="AP79" s="51" t="n"/>
      <c r="AQ79" s="51" t="n"/>
      <c r="AR79" s="34" t="inlineStr">
        <is>
          <t>Retrieved and cited, see Enrichment Log</t>
        </is>
      </c>
      <c r="AS79" s="34" t="inlineStr">
        <is>
          <t>BLANK -&gt; requires live Amazon.ca capture</t>
        </is>
      </c>
      <c r="AT79" s="34" t="inlineStr">
        <is>
          <t>Unverified commercial data</t>
        </is>
      </c>
    </row>
    <row r="80" ht="28" customHeight="1">
      <c r="A80" s="34" t="inlineStr">
        <is>
          <t>Celsius</t>
        </is>
      </c>
      <c r="B80" s="34" t="inlineStr">
        <is>
          <t>Celsius Original Sparkling | Fuji Apple Pear | 18 pack 355mL</t>
        </is>
      </c>
      <c r="C80" s="34" t="inlineStr">
        <is>
          <t>4) Caffeine &amp; energy beverage</t>
        </is>
      </c>
      <c r="D80" s="34" t="inlineStr">
        <is>
          <t>355 mL can</t>
        </is>
      </c>
      <c r="E80" s="48" t="n">
        <v>18</v>
      </c>
      <c r="F80" s="49" t="n"/>
      <c r="G80" s="50">
        <f>IF(AND(ISNUMBER($F80),ISNUMBER($E80),$E80&lt;&gt;0),$F80/$E80,"")</f>
        <v/>
      </c>
      <c r="H80" s="50">
        <f>IF(AND(ISNUMBER($F80),ISNUMBER($AL80),ISNUMBER($E80),($AL80*$E80)&lt;&gt;0),$F80/($AL80*$E80)*100,"")</f>
        <v/>
      </c>
      <c r="I80" s="51" t="n"/>
      <c r="J80" s="52" t="n"/>
      <c r="K80" s="50">
        <f>IF(AND(ISNUMBER($F80),ISNUMBER($J80)),$F80*(1-$J80),"")</f>
        <v/>
      </c>
      <c r="L80" s="51" t="n"/>
      <c r="M80" s="51" t="n"/>
      <c r="N80" s="50">
        <f>IF(ISNUMBER($F80),($F80-IF(ISNUMBER($AM80),$AM80,0))*(1-IF(ISNUMBER($J80),$J80,0)),"")</f>
        <v/>
      </c>
      <c r="O80" s="34" t="inlineStr">
        <is>
          <t>Fuji Apple Pear</t>
        </is>
      </c>
      <c r="P80" s="48" t="n">
        <v>200</v>
      </c>
      <c r="Q80" s="48" t="n">
        <v>5</v>
      </c>
      <c r="R80" s="48" t="n">
        <v>50</v>
      </c>
      <c r="S80" s="48" t="n">
        <v>0</v>
      </c>
      <c r="T80" s="48" t="n">
        <v>10</v>
      </c>
      <c r="U80" s="34" t="inlineStr">
        <is>
          <t>Sucralose</t>
        </is>
      </c>
      <c r="V80" s="34" t="inlineStr">
        <is>
          <t>Accelerates metabolism, MetaPlus blend, zero sugar, vitamins</t>
        </is>
      </c>
      <c r="W80" s="51" t="n"/>
      <c r="X80" s="51" t="n"/>
      <c r="Y80" s="51" t="n"/>
      <c r="Z80" s="51" t="n"/>
      <c r="AA80" s="34" t="inlineStr">
        <is>
          <t>Very High</t>
        </is>
      </c>
      <c r="AB80" s="34" t="inlineStr">
        <is>
          <t>Fastest growing energy brand; fitness crossover</t>
        </is>
      </c>
      <c r="AC80" s="34" t="inlineStr">
        <is>
          <t>Functional energy that claims to boost metabolism</t>
        </is>
      </c>
      <c r="AD80" s="34" t="inlineStr">
        <is>
          <t>No sugar plus a fitness/metabolism story, not just caffeine.</t>
        </is>
      </c>
      <c r="AE80" s="51" t="n"/>
      <c r="AF80" s="53">
        <f>IF(AND(ISNUMBER($P80),ISNUMBER($AL80),$AL80&lt;&gt;0),ROUND($P80/$AL80*100,1),"")</f>
        <v/>
      </c>
      <c r="AG80" s="54">
        <f>IF(AND(ISNUMBER($S80),ISNUMBER($AL80),$AL80&lt;&gt;0),ROUND($S80/$AL80*100,2),"")</f>
        <v/>
      </c>
      <c r="AH80" s="53">
        <f>IF(AND(ISNUMBER($Q80),ISNUMBER($AL80),$AL80&lt;&gt;0),ROUND($Q80/$AL80*100,1),"")</f>
        <v/>
      </c>
      <c r="AI80" s="48">
        <f>IF(ISNUMBER($S80),IF($S80&lt;=1,"Yes","No"),"n/a")</f>
        <v/>
      </c>
      <c r="AJ80" s="48">
        <f>IF(ISNUMBER($S80),ROUND(MAX(0,MIN(100,100-$S80*2.5-IF(ISNUMBER($T80),$T80,0)*0.12+IF($S80&lt;=1,12,0))),0),"")</f>
        <v/>
      </c>
      <c r="AK80" s="48">
        <f>IF(ISNUMBER($Q80),IF($Q80&gt;=100,20,IF($Q80&gt;=30,10,0)),0)+IF(ISNUMBER($R80),IF($R80&gt;=100,20,0),0)+IF(ISNUMBER($P80),IF($P80&gt;=150,20,IF($P80&gt;=50,12,5)),0)+IF(ISNUMBER($S80),IF($S80&lt;=1,15,0),0)</f>
        <v/>
      </c>
      <c r="AL80" s="48" t="n">
        <v>355</v>
      </c>
      <c r="AM80" s="49" t="n"/>
      <c r="AN80" s="48">
        <f>IF(AND(ISNUMBER($P80),ISNUMBER($AL80),$AL80&lt;&gt;0),IF(OR($P80&gt;180,$P80/$AL80*1000&gt;400),"Over ceiling, confirm SKU","Within"),"n/a")</f>
        <v/>
      </c>
      <c r="AO80" s="51" t="n"/>
      <c r="AP80" s="51" t="n"/>
      <c r="AQ80" s="51" t="n"/>
      <c r="AR80" s="34" t="inlineStr">
        <is>
          <t>Retrieved and cited, see Enrichment Log</t>
        </is>
      </c>
      <c r="AS80" s="34" t="inlineStr">
        <is>
          <t>BLANK -&gt; requires live Amazon.ca capture</t>
        </is>
      </c>
      <c r="AT80" s="34" t="inlineStr">
        <is>
          <t>Unverified commercial data</t>
        </is>
      </c>
    </row>
    <row r="81" ht="28" customHeight="1">
      <c r="A81" s="34" t="inlineStr">
        <is>
          <t>Celsius</t>
        </is>
      </c>
      <c r="B81" s="34" t="inlineStr">
        <is>
          <t>Celsius Original Sparkling | Fuji Apple Pear | 24 pack 355mL</t>
        </is>
      </c>
      <c r="C81" s="34" t="inlineStr">
        <is>
          <t>4) Caffeine &amp; energy beverage</t>
        </is>
      </c>
      <c r="D81" s="34" t="inlineStr">
        <is>
          <t>355 mL can</t>
        </is>
      </c>
      <c r="E81" s="48" t="n">
        <v>24</v>
      </c>
      <c r="F81" s="49" t="n"/>
      <c r="G81" s="50">
        <f>IF(AND(ISNUMBER($F81),ISNUMBER($E81),$E81&lt;&gt;0),$F81/$E81,"")</f>
        <v/>
      </c>
      <c r="H81" s="50">
        <f>IF(AND(ISNUMBER($F81),ISNUMBER($AL81),ISNUMBER($E81),($AL81*$E81)&lt;&gt;0),$F81/($AL81*$E81)*100,"")</f>
        <v/>
      </c>
      <c r="I81" s="51" t="n"/>
      <c r="J81" s="52" t="n"/>
      <c r="K81" s="50">
        <f>IF(AND(ISNUMBER($F81),ISNUMBER($J81)),$F81*(1-$J81),"")</f>
        <v/>
      </c>
      <c r="L81" s="51" t="n"/>
      <c r="M81" s="51" t="n"/>
      <c r="N81" s="50">
        <f>IF(ISNUMBER($F81),($F81-IF(ISNUMBER($AM81),$AM81,0))*(1-IF(ISNUMBER($J81),$J81,0)),"")</f>
        <v/>
      </c>
      <c r="O81" s="34" t="inlineStr">
        <is>
          <t>Fuji Apple Pear</t>
        </is>
      </c>
      <c r="P81" s="48" t="n">
        <v>200</v>
      </c>
      <c r="Q81" s="48" t="n">
        <v>5</v>
      </c>
      <c r="R81" s="48" t="n">
        <v>50</v>
      </c>
      <c r="S81" s="48" t="n">
        <v>0</v>
      </c>
      <c r="T81" s="48" t="n">
        <v>10</v>
      </c>
      <c r="U81" s="34" t="inlineStr">
        <is>
          <t>Sucralose</t>
        </is>
      </c>
      <c r="V81" s="34" t="inlineStr">
        <is>
          <t>Accelerates metabolism, MetaPlus blend, zero sugar, vitamins</t>
        </is>
      </c>
      <c r="W81" s="51" t="n"/>
      <c r="X81" s="51" t="n"/>
      <c r="Y81" s="51" t="n"/>
      <c r="Z81" s="51" t="n"/>
      <c r="AA81" s="34" t="inlineStr">
        <is>
          <t>Very High</t>
        </is>
      </c>
      <c r="AB81" s="34" t="inlineStr">
        <is>
          <t>Fastest growing energy brand; fitness crossover</t>
        </is>
      </c>
      <c r="AC81" s="34" t="inlineStr">
        <is>
          <t>Functional energy that claims to boost metabolism</t>
        </is>
      </c>
      <c r="AD81" s="34" t="inlineStr">
        <is>
          <t>No sugar plus a fitness/metabolism story, not just caffeine.</t>
        </is>
      </c>
      <c r="AE81" s="51" t="n"/>
      <c r="AF81" s="53">
        <f>IF(AND(ISNUMBER($P81),ISNUMBER($AL81),$AL81&lt;&gt;0),ROUND($P81/$AL81*100,1),"")</f>
        <v/>
      </c>
      <c r="AG81" s="54">
        <f>IF(AND(ISNUMBER($S81),ISNUMBER($AL81),$AL81&lt;&gt;0),ROUND($S81/$AL81*100,2),"")</f>
        <v/>
      </c>
      <c r="AH81" s="53">
        <f>IF(AND(ISNUMBER($Q81),ISNUMBER($AL81),$AL81&lt;&gt;0),ROUND($Q81/$AL81*100,1),"")</f>
        <v/>
      </c>
      <c r="AI81" s="48">
        <f>IF(ISNUMBER($S81),IF($S81&lt;=1,"Yes","No"),"n/a")</f>
        <v/>
      </c>
      <c r="AJ81" s="48">
        <f>IF(ISNUMBER($S81),ROUND(MAX(0,MIN(100,100-$S81*2.5-IF(ISNUMBER($T81),$T81,0)*0.12+IF($S81&lt;=1,12,0))),0),"")</f>
        <v/>
      </c>
      <c r="AK81" s="48">
        <f>IF(ISNUMBER($Q81),IF($Q81&gt;=100,20,IF($Q81&gt;=30,10,0)),0)+IF(ISNUMBER($R81),IF($R81&gt;=100,20,0),0)+IF(ISNUMBER($P81),IF($P81&gt;=150,20,IF($P81&gt;=50,12,5)),0)+IF(ISNUMBER($S81),IF($S81&lt;=1,15,0),0)</f>
        <v/>
      </c>
      <c r="AL81" s="48" t="n">
        <v>355</v>
      </c>
      <c r="AM81" s="49" t="n"/>
      <c r="AN81" s="48">
        <f>IF(AND(ISNUMBER($P81),ISNUMBER($AL81),$AL81&lt;&gt;0),IF(OR($P81&gt;180,$P81/$AL81*1000&gt;400),"Over ceiling, confirm SKU","Within"),"n/a")</f>
        <v/>
      </c>
      <c r="AO81" s="51" t="n"/>
      <c r="AP81" s="51" t="n"/>
      <c r="AQ81" s="51" t="n"/>
      <c r="AR81" s="34" t="inlineStr">
        <is>
          <t>Retrieved and cited, see Enrichment Log</t>
        </is>
      </c>
      <c r="AS81" s="34" t="inlineStr">
        <is>
          <t>BLANK -&gt; requires live Amazon.ca capture</t>
        </is>
      </c>
      <c r="AT81" s="34" t="inlineStr">
        <is>
          <t>Unverified commercial data</t>
        </is>
      </c>
    </row>
    <row r="82" ht="28" customHeight="1">
      <c r="A82" s="34" t="inlineStr">
        <is>
          <t>Celsius</t>
        </is>
      </c>
      <c r="B82" s="34" t="inlineStr">
        <is>
          <t>Celsius Original Sparkling | Sparkling Cranberry | single 355mL</t>
        </is>
      </c>
      <c r="C82" s="34" t="inlineStr">
        <is>
          <t>4) Caffeine &amp; energy beverage</t>
        </is>
      </c>
      <c r="D82" s="34" t="inlineStr">
        <is>
          <t>355 mL can</t>
        </is>
      </c>
      <c r="E82" s="48" t="n">
        <v>1</v>
      </c>
      <c r="F82" s="49" t="n"/>
      <c r="G82" s="50">
        <f>IF(AND(ISNUMBER($F82),ISNUMBER($E82),$E82&lt;&gt;0),$F82/$E82,"")</f>
        <v/>
      </c>
      <c r="H82" s="50">
        <f>IF(AND(ISNUMBER($F82),ISNUMBER($AL82),ISNUMBER($E82),($AL82*$E82)&lt;&gt;0),$F82/($AL82*$E82)*100,"")</f>
        <v/>
      </c>
      <c r="I82" s="51" t="n"/>
      <c r="J82" s="52" t="n"/>
      <c r="K82" s="50">
        <f>IF(AND(ISNUMBER($F82),ISNUMBER($J82)),$F82*(1-$J82),"")</f>
        <v/>
      </c>
      <c r="L82" s="51" t="n"/>
      <c r="M82" s="51" t="n"/>
      <c r="N82" s="50">
        <f>IF(ISNUMBER($F82),($F82-IF(ISNUMBER($AM82),$AM82,0))*(1-IF(ISNUMBER($J82),$J82,0)),"")</f>
        <v/>
      </c>
      <c r="O82" s="34" t="inlineStr">
        <is>
          <t>Sparkling Cranberry</t>
        </is>
      </c>
      <c r="P82" s="48" t="n">
        <v>200</v>
      </c>
      <c r="Q82" s="48" t="n">
        <v>5</v>
      </c>
      <c r="R82" s="48" t="n">
        <v>50</v>
      </c>
      <c r="S82" s="48" t="n">
        <v>0</v>
      </c>
      <c r="T82" s="48" t="n">
        <v>10</v>
      </c>
      <c r="U82" s="34" t="inlineStr">
        <is>
          <t>Sucralose</t>
        </is>
      </c>
      <c r="V82" s="34" t="inlineStr">
        <is>
          <t>Accelerates metabolism, MetaPlus blend, zero sugar, vitamins</t>
        </is>
      </c>
      <c r="W82" s="51" t="n"/>
      <c r="X82" s="51" t="n"/>
      <c r="Y82" s="51" t="n"/>
      <c r="Z82" s="51" t="n"/>
      <c r="AA82" s="34" t="inlineStr">
        <is>
          <t>Very High</t>
        </is>
      </c>
      <c r="AB82" s="34" t="inlineStr">
        <is>
          <t>Fastest growing energy brand; fitness crossover</t>
        </is>
      </c>
      <c r="AC82" s="34" t="inlineStr">
        <is>
          <t>Functional energy that claims to boost metabolism</t>
        </is>
      </c>
      <c r="AD82" s="34" t="inlineStr">
        <is>
          <t>No sugar plus a fitness/metabolism story, not just caffeine.</t>
        </is>
      </c>
      <c r="AE82" s="51" t="n"/>
      <c r="AF82" s="53">
        <f>IF(AND(ISNUMBER($P82),ISNUMBER($AL82),$AL82&lt;&gt;0),ROUND($P82/$AL82*100,1),"")</f>
        <v/>
      </c>
      <c r="AG82" s="54">
        <f>IF(AND(ISNUMBER($S82),ISNUMBER($AL82),$AL82&lt;&gt;0),ROUND($S82/$AL82*100,2),"")</f>
        <v/>
      </c>
      <c r="AH82" s="53">
        <f>IF(AND(ISNUMBER($Q82),ISNUMBER($AL82),$AL82&lt;&gt;0),ROUND($Q82/$AL82*100,1),"")</f>
        <v/>
      </c>
      <c r="AI82" s="48">
        <f>IF(ISNUMBER($S82),IF($S82&lt;=1,"Yes","No"),"n/a")</f>
        <v/>
      </c>
      <c r="AJ82" s="48">
        <f>IF(ISNUMBER($S82),ROUND(MAX(0,MIN(100,100-$S82*2.5-IF(ISNUMBER($T82),$T82,0)*0.12+IF($S82&lt;=1,12,0))),0),"")</f>
        <v/>
      </c>
      <c r="AK82" s="48">
        <f>IF(ISNUMBER($Q82),IF($Q82&gt;=100,20,IF($Q82&gt;=30,10,0)),0)+IF(ISNUMBER($R82),IF($R82&gt;=100,20,0),0)+IF(ISNUMBER($P82),IF($P82&gt;=150,20,IF($P82&gt;=50,12,5)),0)+IF(ISNUMBER($S82),IF($S82&lt;=1,15,0),0)</f>
        <v/>
      </c>
      <c r="AL82" s="48" t="n">
        <v>355</v>
      </c>
      <c r="AM82" s="49" t="n"/>
      <c r="AN82" s="48">
        <f>IF(AND(ISNUMBER($P82),ISNUMBER($AL82),$AL82&lt;&gt;0),IF(OR($P82&gt;180,$P82/$AL82*1000&gt;400),"Over ceiling, confirm SKU","Within"),"n/a")</f>
        <v/>
      </c>
      <c r="AO82" s="51" t="n"/>
      <c r="AP82" s="51" t="n"/>
      <c r="AQ82" s="51" t="n"/>
      <c r="AR82" s="34" t="inlineStr">
        <is>
          <t>Retrieved and cited, see Enrichment Log</t>
        </is>
      </c>
      <c r="AS82" s="34" t="inlineStr">
        <is>
          <t>BLANK -&gt; requires live Amazon.ca capture</t>
        </is>
      </c>
      <c r="AT82" s="34" t="inlineStr">
        <is>
          <t>Unverified commercial data</t>
        </is>
      </c>
    </row>
    <row r="83" ht="28" customHeight="1">
      <c r="A83" s="34" t="inlineStr">
        <is>
          <t>Celsius</t>
        </is>
      </c>
      <c r="B83" s="34" t="inlineStr">
        <is>
          <t>Celsius Original Sparkling | Sparkling Cranberry | 8 pack 355mL</t>
        </is>
      </c>
      <c r="C83" s="34" t="inlineStr">
        <is>
          <t>4) Caffeine &amp; energy beverage</t>
        </is>
      </c>
      <c r="D83" s="34" t="inlineStr">
        <is>
          <t>355 mL can</t>
        </is>
      </c>
      <c r="E83" s="48" t="n">
        <v>8</v>
      </c>
      <c r="F83" s="49" t="n"/>
      <c r="G83" s="50">
        <f>IF(AND(ISNUMBER($F83),ISNUMBER($E83),$E83&lt;&gt;0),$F83/$E83,"")</f>
        <v/>
      </c>
      <c r="H83" s="50">
        <f>IF(AND(ISNUMBER($F83),ISNUMBER($AL83),ISNUMBER($E83),($AL83*$E83)&lt;&gt;0),$F83/($AL83*$E83)*100,"")</f>
        <v/>
      </c>
      <c r="I83" s="51" t="n"/>
      <c r="J83" s="52" t="n"/>
      <c r="K83" s="50">
        <f>IF(AND(ISNUMBER($F83),ISNUMBER($J83)),$F83*(1-$J83),"")</f>
        <v/>
      </c>
      <c r="L83" s="51" t="n"/>
      <c r="M83" s="51" t="n"/>
      <c r="N83" s="50">
        <f>IF(ISNUMBER($F83),($F83-IF(ISNUMBER($AM83),$AM83,0))*(1-IF(ISNUMBER($J83),$J83,0)),"")</f>
        <v/>
      </c>
      <c r="O83" s="34" t="inlineStr">
        <is>
          <t>Sparkling Cranberry</t>
        </is>
      </c>
      <c r="P83" s="48" t="n">
        <v>200</v>
      </c>
      <c r="Q83" s="48" t="n">
        <v>5</v>
      </c>
      <c r="R83" s="48" t="n">
        <v>50</v>
      </c>
      <c r="S83" s="48" t="n">
        <v>0</v>
      </c>
      <c r="T83" s="48" t="n">
        <v>10</v>
      </c>
      <c r="U83" s="34" t="inlineStr">
        <is>
          <t>Sucralose</t>
        </is>
      </c>
      <c r="V83" s="34" t="inlineStr">
        <is>
          <t>Accelerates metabolism, MetaPlus blend, zero sugar, vitamins</t>
        </is>
      </c>
      <c r="W83" s="51" t="n"/>
      <c r="X83" s="51" t="n"/>
      <c r="Y83" s="51" t="n"/>
      <c r="Z83" s="51" t="n"/>
      <c r="AA83" s="34" t="inlineStr">
        <is>
          <t>Very High</t>
        </is>
      </c>
      <c r="AB83" s="34" t="inlineStr">
        <is>
          <t>Fastest growing energy brand; fitness crossover</t>
        </is>
      </c>
      <c r="AC83" s="34" t="inlineStr">
        <is>
          <t>Functional energy that claims to boost metabolism</t>
        </is>
      </c>
      <c r="AD83" s="34" t="inlineStr">
        <is>
          <t>No sugar plus a fitness/metabolism story, not just caffeine.</t>
        </is>
      </c>
      <c r="AE83" s="51" t="n"/>
      <c r="AF83" s="53">
        <f>IF(AND(ISNUMBER($P83),ISNUMBER($AL83),$AL83&lt;&gt;0),ROUND($P83/$AL83*100,1),"")</f>
        <v/>
      </c>
      <c r="AG83" s="54">
        <f>IF(AND(ISNUMBER($S83),ISNUMBER($AL83),$AL83&lt;&gt;0),ROUND($S83/$AL83*100,2),"")</f>
        <v/>
      </c>
      <c r="AH83" s="53">
        <f>IF(AND(ISNUMBER($Q83),ISNUMBER($AL83),$AL83&lt;&gt;0),ROUND($Q83/$AL83*100,1),"")</f>
        <v/>
      </c>
      <c r="AI83" s="48">
        <f>IF(ISNUMBER($S83),IF($S83&lt;=1,"Yes","No"),"n/a")</f>
        <v/>
      </c>
      <c r="AJ83" s="48">
        <f>IF(ISNUMBER($S83),ROUND(MAX(0,MIN(100,100-$S83*2.5-IF(ISNUMBER($T83),$T83,0)*0.12+IF($S83&lt;=1,12,0))),0),"")</f>
        <v/>
      </c>
      <c r="AK83" s="48">
        <f>IF(ISNUMBER($Q83),IF($Q83&gt;=100,20,IF($Q83&gt;=30,10,0)),0)+IF(ISNUMBER($R83),IF($R83&gt;=100,20,0),0)+IF(ISNUMBER($P83),IF($P83&gt;=150,20,IF($P83&gt;=50,12,5)),0)+IF(ISNUMBER($S83),IF($S83&lt;=1,15,0),0)</f>
        <v/>
      </c>
      <c r="AL83" s="48" t="n">
        <v>355</v>
      </c>
      <c r="AM83" s="49" t="n"/>
      <c r="AN83" s="48">
        <f>IF(AND(ISNUMBER($P83),ISNUMBER($AL83),$AL83&lt;&gt;0),IF(OR($P83&gt;180,$P83/$AL83*1000&gt;400),"Over ceiling, confirm SKU","Within"),"n/a")</f>
        <v/>
      </c>
      <c r="AO83" s="51" t="n"/>
      <c r="AP83" s="51" t="n"/>
      <c r="AQ83" s="51" t="n"/>
      <c r="AR83" s="34" t="inlineStr">
        <is>
          <t>Retrieved and cited, see Enrichment Log</t>
        </is>
      </c>
      <c r="AS83" s="34" t="inlineStr">
        <is>
          <t>BLANK -&gt; requires live Amazon.ca capture</t>
        </is>
      </c>
      <c r="AT83" s="34" t="inlineStr">
        <is>
          <t>Unverified commercial data</t>
        </is>
      </c>
    </row>
    <row r="84" ht="28" customHeight="1">
      <c r="A84" s="34" t="inlineStr">
        <is>
          <t>Celsius</t>
        </is>
      </c>
      <c r="B84" s="34" t="inlineStr">
        <is>
          <t>Celsius Original Sparkling | Sparkling Cranberry | 12 pack 355mL</t>
        </is>
      </c>
      <c r="C84" s="34" t="inlineStr">
        <is>
          <t>4) Caffeine &amp; energy beverage</t>
        </is>
      </c>
      <c r="D84" s="34" t="inlineStr">
        <is>
          <t>355 mL can</t>
        </is>
      </c>
      <c r="E84" s="48" t="n">
        <v>12</v>
      </c>
      <c r="F84" s="49" t="n"/>
      <c r="G84" s="50">
        <f>IF(AND(ISNUMBER($F84),ISNUMBER($E84),$E84&lt;&gt;0),$F84/$E84,"")</f>
        <v/>
      </c>
      <c r="H84" s="50">
        <f>IF(AND(ISNUMBER($F84),ISNUMBER($AL84),ISNUMBER($E84),($AL84*$E84)&lt;&gt;0),$F84/($AL84*$E84)*100,"")</f>
        <v/>
      </c>
      <c r="I84" s="51" t="n"/>
      <c r="J84" s="52" t="n"/>
      <c r="K84" s="50">
        <f>IF(AND(ISNUMBER($F84),ISNUMBER($J84)),$F84*(1-$J84),"")</f>
        <v/>
      </c>
      <c r="L84" s="51" t="n"/>
      <c r="M84" s="51" t="n"/>
      <c r="N84" s="50">
        <f>IF(ISNUMBER($F84),($F84-IF(ISNUMBER($AM84),$AM84,0))*(1-IF(ISNUMBER($J84),$J84,0)),"")</f>
        <v/>
      </c>
      <c r="O84" s="34" t="inlineStr">
        <is>
          <t>Sparkling Cranberry</t>
        </is>
      </c>
      <c r="P84" s="48" t="n">
        <v>200</v>
      </c>
      <c r="Q84" s="48" t="n">
        <v>5</v>
      </c>
      <c r="R84" s="48" t="n">
        <v>50</v>
      </c>
      <c r="S84" s="48" t="n">
        <v>0</v>
      </c>
      <c r="T84" s="48" t="n">
        <v>10</v>
      </c>
      <c r="U84" s="34" t="inlineStr">
        <is>
          <t>Sucralose</t>
        </is>
      </c>
      <c r="V84" s="34" t="inlineStr">
        <is>
          <t>Accelerates metabolism, MetaPlus blend, zero sugar, vitamins</t>
        </is>
      </c>
      <c r="W84" s="51" t="n"/>
      <c r="X84" s="51" t="n"/>
      <c r="Y84" s="51" t="n"/>
      <c r="Z84" s="51" t="n"/>
      <c r="AA84" s="34" t="inlineStr">
        <is>
          <t>Very High</t>
        </is>
      </c>
      <c r="AB84" s="34" t="inlineStr">
        <is>
          <t>Fastest growing energy brand; fitness crossover</t>
        </is>
      </c>
      <c r="AC84" s="34" t="inlineStr">
        <is>
          <t>Functional energy that claims to boost metabolism</t>
        </is>
      </c>
      <c r="AD84" s="34" t="inlineStr">
        <is>
          <t>No sugar plus a fitness/metabolism story, not just caffeine.</t>
        </is>
      </c>
      <c r="AE84" s="51" t="n"/>
      <c r="AF84" s="53">
        <f>IF(AND(ISNUMBER($P84),ISNUMBER($AL84),$AL84&lt;&gt;0),ROUND($P84/$AL84*100,1),"")</f>
        <v/>
      </c>
      <c r="AG84" s="54">
        <f>IF(AND(ISNUMBER($S84),ISNUMBER($AL84),$AL84&lt;&gt;0),ROUND($S84/$AL84*100,2),"")</f>
        <v/>
      </c>
      <c r="AH84" s="53">
        <f>IF(AND(ISNUMBER($Q84),ISNUMBER($AL84),$AL84&lt;&gt;0),ROUND($Q84/$AL84*100,1),"")</f>
        <v/>
      </c>
      <c r="AI84" s="48">
        <f>IF(ISNUMBER($S84),IF($S84&lt;=1,"Yes","No"),"n/a")</f>
        <v/>
      </c>
      <c r="AJ84" s="48">
        <f>IF(ISNUMBER($S84),ROUND(MAX(0,MIN(100,100-$S84*2.5-IF(ISNUMBER($T84),$T84,0)*0.12+IF($S84&lt;=1,12,0))),0),"")</f>
        <v/>
      </c>
      <c r="AK84" s="48">
        <f>IF(ISNUMBER($Q84),IF($Q84&gt;=100,20,IF($Q84&gt;=30,10,0)),0)+IF(ISNUMBER($R84),IF($R84&gt;=100,20,0),0)+IF(ISNUMBER($P84),IF($P84&gt;=150,20,IF($P84&gt;=50,12,5)),0)+IF(ISNUMBER($S84),IF($S84&lt;=1,15,0),0)</f>
        <v/>
      </c>
      <c r="AL84" s="48" t="n">
        <v>355</v>
      </c>
      <c r="AM84" s="49" t="n"/>
      <c r="AN84" s="48">
        <f>IF(AND(ISNUMBER($P84),ISNUMBER($AL84),$AL84&lt;&gt;0),IF(OR($P84&gt;180,$P84/$AL84*1000&gt;400),"Over ceiling, confirm SKU","Within"),"n/a")</f>
        <v/>
      </c>
      <c r="AO84" s="51" t="n"/>
      <c r="AP84" s="51" t="n"/>
      <c r="AQ84" s="51" t="n"/>
      <c r="AR84" s="34" t="inlineStr">
        <is>
          <t>Retrieved and cited, see Enrichment Log</t>
        </is>
      </c>
      <c r="AS84" s="34" t="inlineStr">
        <is>
          <t>BLANK -&gt; requires live Amazon.ca capture</t>
        </is>
      </c>
      <c r="AT84" s="34" t="inlineStr">
        <is>
          <t>Unverified commercial data</t>
        </is>
      </c>
    </row>
    <row r="85" ht="28" customHeight="1">
      <c r="A85" s="34" t="inlineStr">
        <is>
          <t>Celsius</t>
        </is>
      </c>
      <c r="B85" s="34" t="inlineStr">
        <is>
          <t>Celsius Original Sparkling | Sparkling Cranberry | 15 pack 355mL</t>
        </is>
      </c>
      <c r="C85" s="34" t="inlineStr">
        <is>
          <t>4) Caffeine &amp; energy beverage</t>
        </is>
      </c>
      <c r="D85" s="34" t="inlineStr">
        <is>
          <t>355 mL can</t>
        </is>
      </c>
      <c r="E85" s="48" t="n">
        <v>15</v>
      </c>
      <c r="F85" s="49" t="n"/>
      <c r="G85" s="50">
        <f>IF(AND(ISNUMBER($F85),ISNUMBER($E85),$E85&lt;&gt;0),$F85/$E85,"")</f>
        <v/>
      </c>
      <c r="H85" s="50">
        <f>IF(AND(ISNUMBER($F85),ISNUMBER($AL85),ISNUMBER($E85),($AL85*$E85)&lt;&gt;0),$F85/($AL85*$E85)*100,"")</f>
        <v/>
      </c>
      <c r="I85" s="51" t="n"/>
      <c r="J85" s="52" t="n"/>
      <c r="K85" s="50">
        <f>IF(AND(ISNUMBER($F85),ISNUMBER($J85)),$F85*(1-$J85),"")</f>
        <v/>
      </c>
      <c r="L85" s="51" t="n"/>
      <c r="M85" s="51" t="n"/>
      <c r="N85" s="50">
        <f>IF(ISNUMBER($F85),($F85-IF(ISNUMBER($AM85),$AM85,0))*(1-IF(ISNUMBER($J85),$J85,0)),"")</f>
        <v/>
      </c>
      <c r="O85" s="34" t="inlineStr">
        <is>
          <t>Sparkling Cranberry</t>
        </is>
      </c>
      <c r="P85" s="48" t="n">
        <v>200</v>
      </c>
      <c r="Q85" s="48" t="n">
        <v>5</v>
      </c>
      <c r="R85" s="48" t="n">
        <v>50</v>
      </c>
      <c r="S85" s="48" t="n">
        <v>0</v>
      </c>
      <c r="T85" s="48" t="n">
        <v>10</v>
      </c>
      <c r="U85" s="34" t="inlineStr">
        <is>
          <t>Sucralose</t>
        </is>
      </c>
      <c r="V85" s="34" t="inlineStr">
        <is>
          <t>Accelerates metabolism, MetaPlus blend, zero sugar, vitamins</t>
        </is>
      </c>
      <c r="W85" s="51" t="n"/>
      <c r="X85" s="51" t="n"/>
      <c r="Y85" s="51" t="n"/>
      <c r="Z85" s="51" t="n"/>
      <c r="AA85" s="34" t="inlineStr">
        <is>
          <t>Very High</t>
        </is>
      </c>
      <c r="AB85" s="34" t="inlineStr">
        <is>
          <t>Fastest growing energy brand; fitness crossover</t>
        </is>
      </c>
      <c r="AC85" s="34" t="inlineStr">
        <is>
          <t>Functional energy that claims to boost metabolism</t>
        </is>
      </c>
      <c r="AD85" s="34" t="inlineStr">
        <is>
          <t>No sugar plus a fitness/metabolism story, not just caffeine.</t>
        </is>
      </c>
      <c r="AE85" s="51" t="n"/>
      <c r="AF85" s="53">
        <f>IF(AND(ISNUMBER($P85),ISNUMBER($AL85),$AL85&lt;&gt;0),ROUND($P85/$AL85*100,1),"")</f>
        <v/>
      </c>
      <c r="AG85" s="54">
        <f>IF(AND(ISNUMBER($S85),ISNUMBER($AL85),$AL85&lt;&gt;0),ROUND($S85/$AL85*100,2),"")</f>
        <v/>
      </c>
      <c r="AH85" s="53">
        <f>IF(AND(ISNUMBER($Q85),ISNUMBER($AL85),$AL85&lt;&gt;0),ROUND($Q85/$AL85*100,1),"")</f>
        <v/>
      </c>
      <c r="AI85" s="48">
        <f>IF(ISNUMBER($S85),IF($S85&lt;=1,"Yes","No"),"n/a")</f>
        <v/>
      </c>
      <c r="AJ85" s="48">
        <f>IF(ISNUMBER($S85),ROUND(MAX(0,MIN(100,100-$S85*2.5-IF(ISNUMBER($T85),$T85,0)*0.12+IF($S85&lt;=1,12,0))),0),"")</f>
        <v/>
      </c>
      <c r="AK85" s="48">
        <f>IF(ISNUMBER($Q85),IF($Q85&gt;=100,20,IF($Q85&gt;=30,10,0)),0)+IF(ISNUMBER($R85),IF($R85&gt;=100,20,0),0)+IF(ISNUMBER($P85),IF($P85&gt;=150,20,IF($P85&gt;=50,12,5)),0)+IF(ISNUMBER($S85),IF($S85&lt;=1,15,0),0)</f>
        <v/>
      </c>
      <c r="AL85" s="48" t="n">
        <v>355</v>
      </c>
      <c r="AM85" s="49" t="n"/>
      <c r="AN85" s="48">
        <f>IF(AND(ISNUMBER($P85),ISNUMBER($AL85),$AL85&lt;&gt;0),IF(OR($P85&gt;180,$P85/$AL85*1000&gt;400),"Over ceiling, confirm SKU","Within"),"n/a")</f>
        <v/>
      </c>
      <c r="AO85" s="51" t="n"/>
      <c r="AP85" s="51" t="n"/>
      <c r="AQ85" s="51" t="n"/>
      <c r="AR85" s="34" t="inlineStr">
        <is>
          <t>Retrieved and cited, see Enrichment Log</t>
        </is>
      </c>
      <c r="AS85" s="34" t="inlineStr">
        <is>
          <t>BLANK -&gt; requires live Amazon.ca capture</t>
        </is>
      </c>
      <c r="AT85" s="34" t="inlineStr">
        <is>
          <t>Unverified commercial data</t>
        </is>
      </c>
    </row>
    <row r="86" ht="28" customHeight="1">
      <c r="A86" s="34" t="inlineStr">
        <is>
          <t>Celsius</t>
        </is>
      </c>
      <c r="B86" s="34" t="inlineStr">
        <is>
          <t>Celsius Original Sparkling | Sparkling Cranberry | 18 pack 355mL</t>
        </is>
      </c>
      <c r="C86" s="34" t="inlineStr">
        <is>
          <t>4) Caffeine &amp; energy beverage</t>
        </is>
      </c>
      <c r="D86" s="34" t="inlineStr">
        <is>
          <t>355 mL can</t>
        </is>
      </c>
      <c r="E86" s="48" t="n">
        <v>18</v>
      </c>
      <c r="F86" s="49" t="n"/>
      <c r="G86" s="50">
        <f>IF(AND(ISNUMBER($F86),ISNUMBER($E86),$E86&lt;&gt;0),$F86/$E86,"")</f>
        <v/>
      </c>
      <c r="H86" s="50">
        <f>IF(AND(ISNUMBER($F86),ISNUMBER($AL86),ISNUMBER($E86),($AL86*$E86)&lt;&gt;0),$F86/($AL86*$E86)*100,"")</f>
        <v/>
      </c>
      <c r="I86" s="51" t="n"/>
      <c r="J86" s="52" t="n"/>
      <c r="K86" s="50">
        <f>IF(AND(ISNUMBER($F86),ISNUMBER($J86)),$F86*(1-$J86),"")</f>
        <v/>
      </c>
      <c r="L86" s="51" t="n"/>
      <c r="M86" s="51" t="n"/>
      <c r="N86" s="50">
        <f>IF(ISNUMBER($F86),($F86-IF(ISNUMBER($AM86),$AM86,0))*(1-IF(ISNUMBER($J86),$J86,0)),"")</f>
        <v/>
      </c>
      <c r="O86" s="34" t="inlineStr">
        <is>
          <t>Sparkling Cranberry</t>
        </is>
      </c>
      <c r="P86" s="48" t="n">
        <v>200</v>
      </c>
      <c r="Q86" s="48" t="n">
        <v>5</v>
      </c>
      <c r="R86" s="48" t="n">
        <v>50</v>
      </c>
      <c r="S86" s="48" t="n">
        <v>0</v>
      </c>
      <c r="T86" s="48" t="n">
        <v>10</v>
      </c>
      <c r="U86" s="34" t="inlineStr">
        <is>
          <t>Sucralose</t>
        </is>
      </c>
      <c r="V86" s="34" t="inlineStr">
        <is>
          <t>Accelerates metabolism, MetaPlus blend, zero sugar, vitamins</t>
        </is>
      </c>
      <c r="W86" s="51" t="n"/>
      <c r="X86" s="51" t="n"/>
      <c r="Y86" s="51" t="n"/>
      <c r="Z86" s="51" t="n"/>
      <c r="AA86" s="34" t="inlineStr">
        <is>
          <t>Very High</t>
        </is>
      </c>
      <c r="AB86" s="34" t="inlineStr">
        <is>
          <t>Fastest growing energy brand; fitness crossover</t>
        </is>
      </c>
      <c r="AC86" s="34" t="inlineStr">
        <is>
          <t>Functional energy that claims to boost metabolism</t>
        </is>
      </c>
      <c r="AD86" s="34" t="inlineStr">
        <is>
          <t>No sugar plus a fitness/metabolism story, not just caffeine.</t>
        </is>
      </c>
      <c r="AE86" s="51" t="n"/>
      <c r="AF86" s="53">
        <f>IF(AND(ISNUMBER($P86),ISNUMBER($AL86),$AL86&lt;&gt;0),ROUND($P86/$AL86*100,1),"")</f>
        <v/>
      </c>
      <c r="AG86" s="54">
        <f>IF(AND(ISNUMBER($S86),ISNUMBER($AL86),$AL86&lt;&gt;0),ROUND($S86/$AL86*100,2),"")</f>
        <v/>
      </c>
      <c r="AH86" s="53">
        <f>IF(AND(ISNUMBER($Q86),ISNUMBER($AL86),$AL86&lt;&gt;0),ROUND($Q86/$AL86*100,1),"")</f>
        <v/>
      </c>
      <c r="AI86" s="48">
        <f>IF(ISNUMBER($S86),IF($S86&lt;=1,"Yes","No"),"n/a")</f>
        <v/>
      </c>
      <c r="AJ86" s="48">
        <f>IF(ISNUMBER($S86),ROUND(MAX(0,MIN(100,100-$S86*2.5-IF(ISNUMBER($T86),$T86,0)*0.12+IF($S86&lt;=1,12,0))),0),"")</f>
        <v/>
      </c>
      <c r="AK86" s="48">
        <f>IF(ISNUMBER($Q86),IF($Q86&gt;=100,20,IF($Q86&gt;=30,10,0)),0)+IF(ISNUMBER($R86),IF($R86&gt;=100,20,0),0)+IF(ISNUMBER($P86),IF($P86&gt;=150,20,IF($P86&gt;=50,12,5)),0)+IF(ISNUMBER($S86),IF($S86&lt;=1,15,0),0)</f>
        <v/>
      </c>
      <c r="AL86" s="48" t="n">
        <v>355</v>
      </c>
      <c r="AM86" s="49" t="n"/>
      <c r="AN86" s="48">
        <f>IF(AND(ISNUMBER($P86),ISNUMBER($AL86),$AL86&lt;&gt;0),IF(OR($P86&gt;180,$P86/$AL86*1000&gt;400),"Over ceiling, confirm SKU","Within"),"n/a")</f>
        <v/>
      </c>
      <c r="AO86" s="51" t="n"/>
      <c r="AP86" s="51" t="n"/>
      <c r="AQ86" s="51" t="n"/>
      <c r="AR86" s="34" t="inlineStr">
        <is>
          <t>Retrieved and cited, see Enrichment Log</t>
        </is>
      </c>
      <c r="AS86" s="34" t="inlineStr">
        <is>
          <t>BLANK -&gt; requires live Amazon.ca capture</t>
        </is>
      </c>
      <c r="AT86" s="34" t="inlineStr">
        <is>
          <t>Unverified commercial data</t>
        </is>
      </c>
    </row>
    <row r="87" ht="28" customHeight="1">
      <c r="A87" s="34" t="inlineStr">
        <is>
          <t>Celsius</t>
        </is>
      </c>
      <c r="B87" s="34" t="inlineStr">
        <is>
          <t>Celsius Original Sparkling | Sparkling Cranberry | 24 pack 355mL</t>
        </is>
      </c>
      <c r="C87" s="34" t="inlineStr">
        <is>
          <t>4) Caffeine &amp; energy beverage</t>
        </is>
      </c>
      <c r="D87" s="34" t="inlineStr">
        <is>
          <t>355 mL can</t>
        </is>
      </c>
      <c r="E87" s="48" t="n">
        <v>24</v>
      </c>
      <c r="F87" s="49" t="n"/>
      <c r="G87" s="50">
        <f>IF(AND(ISNUMBER($F87),ISNUMBER($E87),$E87&lt;&gt;0),$F87/$E87,"")</f>
        <v/>
      </c>
      <c r="H87" s="50">
        <f>IF(AND(ISNUMBER($F87),ISNUMBER($AL87),ISNUMBER($E87),($AL87*$E87)&lt;&gt;0),$F87/($AL87*$E87)*100,"")</f>
        <v/>
      </c>
      <c r="I87" s="51" t="n"/>
      <c r="J87" s="52" t="n"/>
      <c r="K87" s="50">
        <f>IF(AND(ISNUMBER($F87),ISNUMBER($J87)),$F87*(1-$J87),"")</f>
        <v/>
      </c>
      <c r="L87" s="51" t="n"/>
      <c r="M87" s="51" t="n"/>
      <c r="N87" s="50">
        <f>IF(ISNUMBER($F87),($F87-IF(ISNUMBER($AM87),$AM87,0))*(1-IF(ISNUMBER($J87),$J87,0)),"")</f>
        <v/>
      </c>
      <c r="O87" s="34" t="inlineStr">
        <is>
          <t>Sparkling Cranberry</t>
        </is>
      </c>
      <c r="P87" s="48" t="n">
        <v>200</v>
      </c>
      <c r="Q87" s="48" t="n">
        <v>5</v>
      </c>
      <c r="R87" s="48" t="n">
        <v>50</v>
      </c>
      <c r="S87" s="48" t="n">
        <v>0</v>
      </c>
      <c r="T87" s="48" t="n">
        <v>10</v>
      </c>
      <c r="U87" s="34" t="inlineStr">
        <is>
          <t>Sucralose</t>
        </is>
      </c>
      <c r="V87" s="34" t="inlineStr">
        <is>
          <t>Accelerates metabolism, MetaPlus blend, zero sugar, vitamins</t>
        </is>
      </c>
      <c r="W87" s="51" t="n"/>
      <c r="X87" s="51" t="n"/>
      <c r="Y87" s="51" t="n"/>
      <c r="Z87" s="51" t="n"/>
      <c r="AA87" s="34" t="inlineStr">
        <is>
          <t>Very High</t>
        </is>
      </c>
      <c r="AB87" s="34" t="inlineStr">
        <is>
          <t>Fastest growing energy brand; fitness crossover</t>
        </is>
      </c>
      <c r="AC87" s="34" t="inlineStr">
        <is>
          <t>Functional energy that claims to boost metabolism</t>
        </is>
      </c>
      <c r="AD87" s="34" t="inlineStr">
        <is>
          <t>No sugar plus a fitness/metabolism story, not just caffeine.</t>
        </is>
      </c>
      <c r="AE87" s="51" t="n"/>
      <c r="AF87" s="53">
        <f>IF(AND(ISNUMBER($P87),ISNUMBER($AL87),$AL87&lt;&gt;0),ROUND($P87/$AL87*100,1),"")</f>
        <v/>
      </c>
      <c r="AG87" s="54">
        <f>IF(AND(ISNUMBER($S87),ISNUMBER($AL87),$AL87&lt;&gt;0),ROUND($S87/$AL87*100,2),"")</f>
        <v/>
      </c>
      <c r="AH87" s="53">
        <f>IF(AND(ISNUMBER($Q87),ISNUMBER($AL87),$AL87&lt;&gt;0),ROUND($Q87/$AL87*100,1),"")</f>
        <v/>
      </c>
      <c r="AI87" s="48">
        <f>IF(ISNUMBER($S87),IF($S87&lt;=1,"Yes","No"),"n/a")</f>
        <v/>
      </c>
      <c r="AJ87" s="48">
        <f>IF(ISNUMBER($S87),ROUND(MAX(0,MIN(100,100-$S87*2.5-IF(ISNUMBER($T87),$T87,0)*0.12+IF($S87&lt;=1,12,0))),0),"")</f>
        <v/>
      </c>
      <c r="AK87" s="48">
        <f>IF(ISNUMBER($Q87),IF($Q87&gt;=100,20,IF($Q87&gt;=30,10,0)),0)+IF(ISNUMBER($R87),IF($R87&gt;=100,20,0),0)+IF(ISNUMBER($P87),IF($P87&gt;=150,20,IF($P87&gt;=50,12,5)),0)+IF(ISNUMBER($S87),IF($S87&lt;=1,15,0),0)</f>
        <v/>
      </c>
      <c r="AL87" s="48" t="n">
        <v>355</v>
      </c>
      <c r="AM87" s="49" t="n"/>
      <c r="AN87" s="48">
        <f>IF(AND(ISNUMBER($P87),ISNUMBER($AL87),$AL87&lt;&gt;0),IF(OR($P87&gt;180,$P87/$AL87*1000&gt;400),"Over ceiling, confirm SKU","Within"),"n/a")</f>
        <v/>
      </c>
      <c r="AO87" s="51" t="n"/>
      <c r="AP87" s="51" t="n"/>
      <c r="AQ87" s="51" t="n"/>
      <c r="AR87" s="34" t="inlineStr">
        <is>
          <t>Retrieved and cited, see Enrichment Log</t>
        </is>
      </c>
      <c r="AS87" s="34" t="inlineStr">
        <is>
          <t>BLANK -&gt; requires live Amazon.ca capture</t>
        </is>
      </c>
      <c r="AT87" s="34" t="inlineStr">
        <is>
          <t>Unverified commercial data</t>
        </is>
      </c>
    </row>
    <row r="88" ht="28" customHeight="1">
      <c r="A88" s="34" t="inlineStr">
        <is>
          <t>Celsius</t>
        </is>
      </c>
      <c r="B88" s="34" t="inlineStr">
        <is>
          <t>Celsius Essentials | Cosmic Blue | single 473mL</t>
        </is>
      </c>
      <c r="C88" s="34" t="inlineStr">
        <is>
          <t>4) Caffeine &amp; energy beverage</t>
        </is>
      </c>
      <c r="D88" s="34" t="inlineStr">
        <is>
          <t>473 mL can</t>
        </is>
      </c>
      <c r="E88" s="48" t="n">
        <v>1</v>
      </c>
      <c r="F88" s="49" t="n"/>
      <c r="G88" s="50">
        <f>IF(AND(ISNUMBER($F88),ISNUMBER($E88),$E88&lt;&gt;0),$F88/$E88,"")</f>
        <v/>
      </c>
      <c r="H88" s="50">
        <f>IF(AND(ISNUMBER($F88),ISNUMBER($AL88),ISNUMBER($E88),($AL88*$E88)&lt;&gt;0),$F88/($AL88*$E88)*100,"")</f>
        <v/>
      </c>
      <c r="I88" s="51" t="n"/>
      <c r="J88" s="52" t="n"/>
      <c r="K88" s="50">
        <f>IF(AND(ISNUMBER($F88),ISNUMBER($J88)),$F88*(1-$J88),"")</f>
        <v/>
      </c>
      <c r="L88" s="51" t="n"/>
      <c r="M88" s="51" t="n"/>
      <c r="N88" s="50">
        <f>IF(ISNUMBER($F88),($F88-IF(ISNUMBER($AM88),$AM88,0))*(1-IF(ISNUMBER($J88),$J88,0)),"")</f>
        <v/>
      </c>
      <c r="O88" s="34" t="inlineStr">
        <is>
          <t>Cosmic Blue</t>
        </is>
      </c>
      <c r="P88" s="48" t="n">
        <v>270</v>
      </c>
      <c r="Q88" s="48" t="n">
        <v>10</v>
      </c>
      <c r="R88" s="34" t="inlineStr">
        <is>
          <t>Not listed</t>
        </is>
      </c>
      <c r="S88" s="48" t="n">
        <v>0</v>
      </c>
      <c r="T88" s="48" t="n">
        <v>10</v>
      </c>
      <c r="U88" s="34" t="inlineStr">
        <is>
          <t>Sucralose</t>
        </is>
      </c>
      <c r="V88" s="34" t="inlineStr">
        <is>
          <t>Higher caffeine, amino acids, zero sugar</t>
        </is>
      </c>
      <c r="W88" s="51" t="n"/>
      <c r="X88" s="51" t="n"/>
      <c r="Y88" s="51" t="n"/>
      <c r="Z88" s="51" t="n"/>
      <c r="AA88" s="34" t="inlineStr">
        <is>
          <t>High</t>
        </is>
      </c>
      <c r="AB88" s="34" t="inlineStr">
        <is>
          <t>Higher dose line riding Celsius momentum</t>
        </is>
      </c>
      <c r="AC88" s="34" t="inlineStr">
        <is>
          <t>A bigger, stronger Celsius for serious energy</t>
        </is>
      </c>
      <c r="AD88" s="34" t="inlineStr">
        <is>
          <t>Highest caffeine dose in the Celsius family.</t>
        </is>
      </c>
      <c r="AE88" s="51" t="n"/>
      <c r="AF88" s="53">
        <f>IF(AND(ISNUMBER($P88),ISNUMBER($AL88),$AL88&lt;&gt;0),ROUND($P88/$AL88*100,1),"")</f>
        <v/>
      </c>
      <c r="AG88" s="54">
        <f>IF(AND(ISNUMBER($S88),ISNUMBER($AL88),$AL88&lt;&gt;0),ROUND($S88/$AL88*100,2),"")</f>
        <v/>
      </c>
      <c r="AH88" s="53">
        <f>IF(AND(ISNUMBER($Q88),ISNUMBER($AL88),$AL88&lt;&gt;0),ROUND($Q88/$AL88*100,1),"")</f>
        <v/>
      </c>
      <c r="AI88" s="48">
        <f>IF(ISNUMBER($S88),IF($S88&lt;=1,"Yes","No"),"n/a")</f>
        <v/>
      </c>
      <c r="AJ88" s="48">
        <f>IF(ISNUMBER($S88),ROUND(MAX(0,MIN(100,100-$S88*2.5-IF(ISNUMBER($T88),$T88,0)*0.12+IF($S88&lt;=1,12,0))),0),"")</f>
        <v/>
      </c>
      <c r="AK88" s="48">
        <f>IF(ISNUMBER($Q88),IF($Q88&gt;=100,20,IF($Q88&gt;=30,10,0)),0)+IF(ISNUMBER($R88),IF($R88&gt;=100,20,0),0)+IF(ISNUMBER($P88),IF($P88&gt;=150,20,IF($P88&gt;=50,12,5)),0)+IF(ISNUMBER($S88),IF($S88&lt;=1,15,0),0)</f>
        <v/>
      </c>
      <c r="AL88" s="48" t="n">
        <v>473</v>
      </c>
      <c r="AM88" s="49" t="n"/>
      <c r="AN88" s="48">
        <f>IF(AND(ISNUMBER($P88),ISNUMBER($AL88),$AL88&lt;&gt;0),IF(OR($P88&gt;180,$P88/$AL88*1000&gt;400),"Over ceiling, confirm SKU","Within"),"n/a")</f>
        <v/>
      </c>
      <c r="AO88" s="51" t="n"/>
      <c r="AP88" s="51" t="n"/>
      <c r="AQ88" s="51" t="n"/>
      <c r="AR88" s="34" t="inlineStr">
        <is>
          <t>Retrieved and cited, see Enrichment Log</t>
        </is>
      </c>
      <c r="AS88" s="34" t="inlineStr">
        <is>
          <t>BLANK -&gt; requires live Amazon.ca capture</t>
        </is>
      </c>
      <c r="AT88" s="34" t="inlineStr">
        <is>
          <t>Unverified commercial data</t>
        </is>
      </c>
    </row>
    <row r="89" ht="28" customHeight="1">
      <c r="A89" s="34" t="inlineStr">
        <is>
          <t>Celsius</t>
        </is>
      </c>
      <c r="B89" s="34" t="inlineStr">
        <is>
          <t>Celsius Essentials | Cosmic Blue | 8 pack 473mL</t>
        </is>
      </c>
      <c r="C89" s="34" t="inlineStr">
        <is>
          <t>4) Caffeine &amp; energy beverage</t>
        </is>
      </c>
      <c r="D89" s="34" t="inlineStr">
        <is>
          <t>473 mL can</t>
        </is>
      </c>
      <c r="E89" s="48" t="n">
        <v>8</v>
      </c>
      <c r="F89" s="49" t="n"/>
      <c r="G89" s="50">
        <f>IF(AND(ISNUMBER($F89),ISNUMBER($E89),$E89&lt;&gt;0),$F89/$E89,"")</f>
        <v/>
      </c>
      <c r="H89" s="50">
        <f>IF(AND(ISNUMBER($F89),ISNUMBER($AL89),ISNUMBER($E89),($AL89*$E89)&lt;&gt;0),$F89/($AL89*$E89)*100,"")</f>
        <v/>
      </c>
      <c r="I89" s="51" t="n"/>
      <c r="J89" s="52" t="n"/>
      <c r="K89" s="50">
        <f>IF(AND(ISNUMBER($F89),ISNUMBER($J89)),$F89*(1-$J89),"")</f>
        <v/>
      </c>
      <c r="L89" s="51" t="n"/>
      <c r="M89" s="51" t="n"/>
      <c r="N89" s="50">
        <f>IF(ISNUMBER($F89),($F89-IF(ISNUMBER($AM89),$AM89,0))*(1-IF(ISNUMBER($J89),$J89,0)),"")</f>
        <v/>
      </c>
      <c r="O89" s="34" t="inlineStr">
        <is>
          <t>Cosmic Blue</t>
        </is>
      </c>
      <c r="P89" s="48" t="n">
        <v>270</v>
      </c>
      <c r="Q89" s="48" t="n">
        <v>10</v>
      </c>
      <c r="R89" s="34" t="inlineStr">
        <is>
          <t>Not listed</t>
        </is>
      </c>
      <c r="S89" s="48" t="n">
        <v>0</v>
      </c>
      <c r="T89" s="48" t="n">
        <v>10</v>
      </c>
      <c r="U89" s="34" t="inlineStr">
        <is>
          <t>Sucralose</t>
        </is>
      </c>
      <c r="V89" s="34" t="inlineStr">
        <is>
          <t>Higher caffeine, amino acids, zero sugar</t>
        </is>
      </c>
      <c r="W89" s="51" t="n"/>
      <c r="X89" s="51" t="n"/>
      <c r="Y89" s="51" t="n"/>
      <c r="Z89" s="51" t="n"/>
      <c r="AA89" s="34" t="inlineStr">
        <is>
          <t>High</t>
        </is>
      </c>
      <c r="AB89" s="34" t="inlineStr">
        <is>
          <t>Higher dose line riding Celsius momentum</t>
        </is>
      </c>
      <c r="AC89" s="34" t="inlineStr">
        <is>
          <t>A bigger, stronger Celsius for serious energy</t>
        </is>
      </c>
      <c r="AD89" s="34" t="inlineStr">
        <is>
          <t>Highest caffeine dose in the Celsius family.</t>
        </is>
      </c>
      <c r="AE89" s="51" t="n"/>
      <c r="AF89" s="53">
        <f>IF(AND(ISNUMBER($P89),ISNUMBER($AL89),$AL89&lt;&gt;0),ROUND($P89/$AL89*100,1),"")</f>
        <v/>
      </c>
      <c r="AG89" s="54">
        <f>IF(AND(ISNUMBER($S89),ISNUMBER($AL89),$AL89&lt;&gt;0),ROUND($S89/$AL89*100,2),"")</f>
        <v/>
      </c>
      <c r="AH89" s="53">
        <f>IF(AND(ISNUMBER($Q89),ISNUMBER($AL89),$AL89&lt;&gt;0),ROUND($Q89/$AL89*100,1),"")</f>
        <v/>
      </c>
      <c r="AI89" s="48">
        <f>IF(ISNUMBER($S89),IF($S89&lt;=1,"Yes","No"),"n/a")</f>
        <v/>
      </c>
      <c r="AJ89" s="48">
        <f>IF(ISNUMBER($S89),ROUND(MAX(0,MIN(100,100-$S89*2.5-IF(ISNUMBER($T89),$T89,0)*0.12+IF($S89&lt;=1,12,0))),0),"")</f>
        <v/>
      </c>
      <c r="AK89" s="48">
        <f>IF(ISNUMBER($Q89),IF($Q89&gt;=100,20,IF($Q89&gt;=30,10,0)),0)+IF(ISNUMBER($R89),IF($R89&gt;=100,20,0),0)+IF(ISNUMBER($P89),IF($P89&gt;=150,20,IF($P89&gt;=50,12,5)),0)+IF(ISNUMBER($S89),IF($S89&lt;=1,15,0),0)</f>
        <v/>
      </c>
      <c r="AL89" s="48" t="n">
        <v>473</v>
      </c>
      <c r="AM89" s="49" t="n"/>
      <c r="AN89" s="48">
        <f>IF(AND(ISNUMBER($P89),ISNUMBER($AL89),$AL89&lt;&gt;0),IF(OR($P89&gt;180,$P89/$AL89*1000&gt;400),"Over ceiling, confirm SKU","Within"),"n/a")</f>
        <v/>
      </c>
      <c r="AO89" s="51" t="n"/>
      <c r="AP89" s="51" t="n"/>
      <c r="AQ89" s="51" t="n"/>
      <c r="AR89" s="34" t="inlineStr">
        <is>
          <t>Retrieved and cited, see Enrichment Log</t>
        </is>
      </c>
      <c r="AS89" s="34" t="inlineStr">
        <is>
          <t>BLANK -&gt; requires live Amazon.ca capture</t>
        </is>
      </c>
      <c r="AT89" s="34" t="inlineStr">
        <is>
          <t>Unverified commercial data</t>
        </is>
      </c>
    </row>
    <row r="90" ht="28" customHeight="1">
      <c r="A90" s="34" t="inlineStr">
        <is>
          <t>Celsius</t>
        </is>
      </c>
      <c r="B90" s="34" t="inlineStr">
        <is>
          <t>Celsius Essentials | Cosmic Blue | 12 pack 473mL</t>
        </is>
      </c>
      <c r="C90" s="34" t="inlineStr">
        <is>
          <t>4) Caffeine &amp; energy beverage</t>
        </is>
      </c>
      <c r="D90" s="34" t="inlineStr">
        <is>
          <t>473 mL can</t>
        </is>
      </c>
      <c r="E90" s="48" t="n">
        <v>12</v>
      </c>
      <c r="F90" s="49" t="n"/>
      <c r="G90" s="50">
        <f>IF(AND(ISNUMBER($F90),ISNUMBER($E90),$E90&lt;&gt;0),$F90/$E90,"")</f>
        <v/>
      </c>
      <c r="H90" s="50">
        <f>IF(AND(ISNUMBER($F90),ISNUMBER($AL90),ISNUMBER($E90),($AL90*$E90)&lt;&gt;0),$F90/($AL90*$E90)*100,"")</f>
        <v/>
      </c>
      <c r="I90" s="51" t="n"/>
      <c r="J90" s="52" t="n"/>
      <c r="K90" s="50">
        <f>IF(AND(ISNUMBER($F90),ISNUMBER($J90)),$F90*(1-$J90),"")</f>
        <v/>
      </c>
      <c r="L90" s="51" t="n"/>
      <c r="M90" s="51" t="n"/>
      <c r="N90" s="50">
        <f>IF(ISNUMBER($F90),($F90-IF(ISNUMBER($AM90),$AM90,0))*(1-IF(ISNUMBER($J90),$J90,0)),"")</f>
        <v/>
      </c>
      <c r="O90" s="34" t="inlineStr">
        <is>
          <t>Cosmic Blue</t>
        </is>
      </c>
      <c r="P90" s="48" t="n">
        <v>270</v>
      </c>
      <c r="Q90" s="48" t="n">
        <v>10</v>
      </c>
      <c r="R90" s="34" t="inlineStr">
        <is>
          <t>Not listed</t>
        </is>
      </c>
      <c r="S90" s="48" t="n">
        <v>0</v>
      </c>
      <c r="T90" s="48" t="n">
        <v>10</v>
      </c>
      <c r="U90" s="34" t="inlineStr">
        <is>
          <t>Sucralose</t>
        </is>
      </c>
      <c r="V90" s="34" t="inlineStr">
        <is>
          <t>Higher caffeine, amino acids, zero sugar</t>
        </is>
      </c>
      <c r="W90" s="51" t="n"/>
      <c r="X90" s="51" t="n"/>
      <c r="Y90" s="51" t="n"/>
      <c r="Z90" s="51" t="n"/>
      <c r="AA90" s="34" t="inlineStr">
        <is>
          <t>High</t>
        </is>
      </c>
      <c r="AB90" s="34" t="inlineStr">
        <is>
          <t>Higher dose line riding Celsius momentum</t>
        </is>
      </c>
      <c r="AC90" s="34" t="inlineStr">
        <is>
          <t>A bigger, stronger Celsius for serious energy</t>
        </is>
      </c>
      <c r="AD90" s="34" t="inlineStr">
        <is>
          <t>Highest caffeine dose in the Celsius family.</t>
        </is>
      </c>
      <c r="AE90" s="51" t="n"/>
      <c r="AF90" s="53">
        <f>IF(AND(ISNUMBER($P90),ISNUMBER($AL90),$AL90&lt;&gt;0),ROUND($P90/$AL90*100,1),"")</f>
        <v/>
      </c>
      <c r="AG90" s="54">
        <f>IF(AND(ISNUMBER($S90),ISNUMBER($AL90),$AL90&lt;&gt;0),ROUND($S90/$AL90*100,2),"")</f>
        <v/>
      </c>
      <c r="AH90" s="53">
        <f>IF(AND(ISNUMBER($Q90),ISNUMBER($AL90),$AL90&lt;&gt;0),ROUND($Q90/$AL90*100,1),"")</f>
        <v/>
      </c>
      <c r="AI90" s="48">
        <f>IF(ISNUMBER($S90),IF($S90&lt;=1,"Yes","No"),"n/a")</f>
        <v/>
      </c>
      <c r="AJ90" s="48">
        <f>IF(ISNUMBER($S90),ROUND(MAX(0,MIN(100,100-$S90*2.5-IF(ISNUMBER($T90),$T90,0)*0.12+IF($S90&lt;=1,12,0))),0),"")</f>
        <v/>
      </c>
      <c r="AK90" s="48">
        <f>IF(ISNUMBER($Q90),IF($Q90&gt;=100,20,IF($Q90&gt;=30,10,0)),0)+IF(ISNUMBER($R90),IF($R90&gt;=100,20,0),0)+IF(ISNUMBER($P90),IF($P90&gt;=150,20,IF($P90&gt;=50,12,5)),0)+IF(ISNUMBER($S90),IF($S90&lt;=1,15,0),0)</f>
        <v/>
      </c>
      <c r="AL90" s="48" t="n">
        <v>473</v>
      </c>
      <c r="AM90" s="49" t="n"/>
      <c r="AN90" s="48">
        <f>IF(AND(ISNUMBER($P90),ISNUMBER($AL90),$AL90&lt;&gt;0),IF(OR($P90&gt;180,$P90/$AL90*1000&gt;400),"Over ceiling, confirm SKU","Within"),"n/a")</f>
        <v/>
      </c>
      <c r="AO90" s="51" t="n"/>
      <c r="AP90" s="51" t="n"/>
      <c r="AQ90" s="51" t="n"/>
      <c r="AR90" s="34" t="inlineStr">
        <is>
          <t>Retrieved and cited, see Enrichment Log</t>
        </is>
      </c>
      <c r="AS90" s="34" t="inlineStr">
        <is>
          <t>BLANK -&gt; requires live Amazon.ca capture</t>
        </is>
      </c>
      <c r="AT90" s="34" t="inlineStr">
        <is>
          <t>Unverified commercial data</t>
        </is>
      </c>
    </row>
    <row r="91" ht="28" customHeight="1">
      <c r="A91" s="34" t="inlineStr">
        <is>
          <t>Celsius</t>
        </is>
      </c>
      <c r="B91" s="34" t="inlineStr">
        <is>
          <t>Celsius Essentials | Cosmic Blue | 18 pack 473mL</t>
        </is>
      </c>
      <c r="C91" s="34" t="inlineStr">
        <is>
          <t>4) Caffeine &amp; energy beverage</t>
        </is>
      </c>
      <c r="D91" s="34" t="inlineStr">
        <is>
          <t>473 mL can</t>
        </is>
      </c>
      <c r="E91" s="48" t="n">
        <v>18</v>
      </c>
      <c r="F91" s="49" t="n"/>
      <c r="G91" s="50">
        <f>IF(AND(ISNUMBER($F91),ISNUMBER($E91),$E91&lt;&gt;0),$F91/$E91,"")</f>
        <v/>
      </c>
      <c r="H91" s="50">
        <f>IF(AND(ISNUMBER($F91),ISNUMBER($AL91),ISNUMBER($E91),($AL91*$E91)&lt;&gt;0),$F91/($AL91*$E91)*100,"")</f>
        <v/>
      </c>
      <c r="I91" s="51" t="n"/>
      <c r="J91" s="52" t="n"/>
      <c r="K91" s="50">
        <f>IF(AND(ISNUMBER($F91),ISNUMBER($J91)),$F91*(1-$J91),"")</f>
        <v/>
      </c>
      <c r="L91" s="51" t="n"/>
      <c r="M91" s="51" t="n"/>
      <c r="N91" s="50">
        <f>IF(ISNUMBER($F91),($F91-IF(ISNUMBER($AM91),$AM91,0))*(1-IF(ISNUMBER($J91),$J91,0)),"")</f>
        <v/>
      </c>
      <c r="O91" s="34" t="inlineStr">
        <is>
          <t>Cosmic Blue</t>
        </is>
      </c>
      <c r="P91" s="48" t="n">
        <v>270</v>
      </c>
      <c r="Q91" s="48" t="n">
        <v>10</v>
      </c>
      <c r="R91" s="34" t="inlineStr">
        <is>
          <t>Not listed</t>
        </is>
      </c>
      <c r="S91" s="48" t="n">
        <v>0</v>
      </c>
      <c r="T91" s="48" t="n">
        <v>10</v>
      </c>
      <c r="U91" s="34" t="inlineStr">
        <is>
          <t>Sucralose</t>
        </is>
      </c>
      <c r="V91" s="34" t="inlineStr">
        <is>
          <t>Higher caffeine, amino acids, zero sugar</t>
        </is>
      </c>
      <c r="W91" s="51" t="n"/>
      <c r="X91" s="51" t="n"/>
      <c r="Y91" s="51" t="n"/>
      <c r="Z91" s="51" t="n"/>
      <c r="AA91" s="34" t="inlineStr">
        <is>
          <t>High</t>
        </is>
      </c>
      <c r="AB91" s="34" t="inlineStr">
        <is>
          <t>Higher dose line riding Celsius momentum</t>
        </is>
      </c>
      <c r="AC91" s="34" t="inlineStr">
        <is>
          <t>A bigger, stronger Celsius for serious energy</t>
        </is>
      </c>
      <c r="AD91" s="34" t="inlineStr">
        <is>
          <t>Highest caffeine dose in the Celsius family.</t>
        </is>
      </c>
      <c r="AE91" s="51" t="n"/>
      <c r="AF91" s="53">
        <f>IF(AND(ISNUMBER($P91),ISNUMBER($AL91),$AL91&lt;&gt;0),ROUND($P91/$AL91*100,1),"")</f>
        <v/>
      </c>
      <c r="AG91" s="54">
        <f>IF(AND(ISNUMBER($S91),ISNUMBER($AL91),$AL91&lt;&gt;0),ROUND($S91/$AL91*100,2),"")</f>
        <v/>
      </c>
      <c r="AH91" s="53">
        <f>IF(AND(ISNUMBER($Q91),ISNUMBER($AL91),$AL91&lt;&gt;0),ROUND($Q91/$AL91*100,1),"")</f>
        <v/>
      </c>
      <c r="AI91" s="48">
        <f>IF(ISNUMBER($S91),IF($S91&lt;=1,"Yes","No"),"n/a")</f>
        <v/>
      </c>
      <c r="AJ91" s="48">
        <f>IF(ISNUMBER($S91),ROUND(MAX(0,MIN(100,100-$S91*2.5-IF(ISNUMBER($T91),$T91,0)*0.12+IF($S91&lt;=1,12,0))),0),"")</f>
        <v/>
      </c>
      <c r="AK91" s="48">
        <f>IF(ISNUMBER($Q91),IF($Q91&gt;=100,20,IF($Q91&gt;=30,10,0)),0)+IF(ISNUMBER($R91),IF($R91&gt;=100,20,0),0)+IF(ISNUMBER($P91),IF($P91&gt;=150,20,IF($P91&gt;=50,12,5)),0)+IF(ISNUMBER($S91),IF($S91&lt;=1,15,0),0)</f>
        <v/>
      </c>
      <c r="AL91" s="48" t="n">
        <v>473</v>
      </c>
      <c r="AM91" s="49" t="n"/>
      <c r="AN91" s="48">
        <f>IF(AND(ISNUMBER($P91),ISNUMBER($AL91),$AL91&lt;&gt;0),IF(OR($P91&gt;180,$P91/$AL91*1000&gt;400),"Over ceiling, confirm SKU","Within"),"n/a")</f>
        <v/>
      </c>
      <c r="AO91" s="51" t="n"/>
      <c r="AP91" s="51" t="n"/>
      <c r="AQ91" s="51" t="n"/>
      <c r="AR91" s="34" t="inlineStr">
        <is>
          <t>Retrieved and cited, see Enrichment Log</t>
        </is>
      </c>
      <c r="AS91" s="34" t="inlineStr">
        <is>
          <t>BLANK -&gt; requires live Amazon.ca capture</t>
        </is>
      </c>
      <c r="AT91" s="34" t="inlineStr">
        <is>
          <t>Unverified commercial data</t>
        </is>
      </c>
    </row>
    <row r="92" ht="28" customHeight="1">
      <c r="A92" s="34" t="inlineStr">
        <is>
          <t>Celsius</t>
        </is>
      </c>
      <c r="B92" s="34" t="inlineStr">
        <is>
          <t>Celsius Essentials | Cosmic Blue | 24 pack 473mL</t>
        </is>
      </c>
      <c r="C92" s="34" t="inlineStr">
        <is>
          <t>4) Caffeine &amp; energy beverage</t>
        </is>
      </c>
      <c r="D92" s="34" t="inlineStr">
        <is>
          <t>473 mL can</t>
        </is>
      </c>
      <c r="E92" s="48" t="n">
        <v>24</v>
      </c>
      <c r="F92" s="49" t="n"/>
      <c r="G92" s="50">
        <f>IF(AND(ISNUMBER($F92),ISNUMBER($E92),$E92&lt;&gt;0),$F92/$E92,"")</f>
        <v/>
      </c>
      <c r="H92" s="50">
        <f>IF(AND(ISNUMBER($F92),ISNUMBER($AL92),ISNUMBER($E92),($AL92*$E92)&lt;&gt;0),$F92/($AL92*$E92)*100,"")</f>
        <v/>
      </c>
      <c r="I92" s="51" t="n"/>
      <c r="J92" s="52" t="n"/>
      <c r="K92" s="50">
        <f>IF(AND(ISNUMBER($F92),ISNUMBER($J92)),$F92*(1-$J92),"")</f>
        <v/>
      </c>
      <c r="L92" s="51" t="n"/>
      <c r="M92" s="51" t="n"/>
      <c r="N92" s="50">
        <f>IF(ISNUMBER($F92),($F92-IF(ISNUMBER($AM92),$AM92,0))*(1-IF(ISNUMBER($J92),$J92,0)),"")</f>
        <v/>
      </c>
      <c r="O92" s="34" t="inlineStr">
        <is>
          <t>Cosmic Blue</t>
        </is>
      </c>
      <c r="P92" s="48" t="n">
        <v>270</v>
      </c>
      <c r="Q92" s="48" t="n">
        <v>10</v>
      </c>
      <c r="R92" s="34" t="inlineStr">
        <is>
          <t>Not listed</t>
        </is>
      </c>
      <c r="S92" s="48" t="n">
        <v>0</v>
      </c>
      <c r="T92" s="48" t="n">
        <v>10</v>
      </c>
      <c r="U92" s="34" t="inlineStr">
        <is>
          <t>Sucralose</t>
        </is>
      </c>
      <c r="V92" s="34" t="inlineStr">
        <is>
          <t>Higher caffeine, amino acids, zero sugar</t>
        </is>
      </c>
      <c r="W92" s="51" t="n"/>
      <c r="X92" s="51" t="n"/>
      <c r="Y92" s="51" t="n"/>
      <c r="Z92" s="51" t="n"/>
      <c r="AA92" s="34" t="inlineStr">
        <is>
          <t>High</t>
        </is>
      </c>
      <c r="AB92" s="34" t="inlineStr">
        <is>
          <t>Higher dose line riding Celsius momentum</t>
        </is>
      </c>
      <c r="AC92" s="34" t="inlineStr">
        <is>
          <t>A bigger, stronger Celsius for serious energy</t>
        </is>
      </c>
      <c r="AD92" s="34" t="inlineStr">
        <is>
          <t>Highest caffeine dose in the Celsius family.</t>
        </is>
      </c>
      <c r="AE92" s="51" t="n"/>
      <c r="AF92" s="53">
        <f>IF(AND(ISNUMBER($P92),ISNUMBER($AL92),$AL92&lt;&gt;0),ROUND($P92/$AL92*100,1),"")</f>
        <v/>
      </c>
      <c r="AG92" s="54">
        <f>IF(AND(ISNUMBER($S92),ISNUMBER($AL92),$AL92&lt;&gt;0),ROUND($S92/$AL92*100,2),"")</f>
        <v/>
      </c>
      <c r="AH92" s="53">
        <f>IF(AND(ISNUMBER($Q92),ISNUMBER($AL92),$AL92&lt;&gt;0),ROUND($Q92/$AL92*100,1),"")</f>
        <v/>
      </c>
      <c r="AI92" s="48">
        <f>IF(ISNUMBER($S92),IF($S92&lt;=1,"Yes","No"),"n/a")</f>
        <v/>
      </c>
      <c r="AJ92" s="48">
        <f>IF(ISNUMBER($S92),ROUND(MAX(0,MIN(100,100-$S92*2.5-IF(ISNUMBER($T92),$T92,0)*0.12+IF($S92&lt;=1,12,0))),0),"")</f>
        <v/>
      </c>
      <c r="AK92" s="48">
        <f>IF(ISNUMBER($Q92),IF($Q92&gt;=100,20,IF($Q92&gt;=30,10,0)),0)+IF(ISNUMBER($R92),IF($R92&gt;=100,20,0),0)+IF(ISNUMBER($P92),IF($P92&gt;=150,20,IF($P92&gt;=50,12,5)),0)+IF(ISNUMBER($S92),IF($S92&lt;=1,15,0),0)</f>
        <v/>
      </c>
      <c r="AL92" s="48" t="n">
        <v>473</v>
      </c>
      <c r="AM92" s="49" t="n"/>
      <c r="AN92" s="48">
        <f>IF(AND(ISNUMBER($P92),ISNUMBER($AL92),$AL92&lt;&gt;0),IF(OR($P92&gt;180,$P92/$AL92*1000&gt;400),"Over ceiling, confirm SKU","Within"),"n/a")</f>
        <v/>
      </c>
      <c r="AO92" s="51" t="n"/>
      <c r="AP92" s="51" t="n"/>
      <c r="AQ92" s="51" t="n"/>
      <c r="AR92" s="34" t="inlineStr">
        <is>
          <t>Retrieved and cited, see Enrichment Log</t>
        </is>
      </c>
      <c r="AS92" s="34" t="inlineStr">
        <is>
          <t>BLANK -&gt; requires live Amazon.ca capture</t>
        </is>
      </c>
      <c r="AT92" s="34" t="inlineStr">
        <is>
          <t>Unverified commercial data</t>
        </is>
      </c>
    </row>
    <row r="93" ht="28" customHeight="1">
      <c r="A93" s="34" t="inlineStr">
        <is>
          <t>Celsius</t>
        </is>
      </c>
      <c r="B93" s="34" t="inlineStr">
        <is>
          <t>Celsius Essentials | Sparkling Green | single 473mL</t>
        </is>
      </c>
      <c r="C93" s="34" t="inlineStr">
        <is>
          <t>4) Caffeine &amp; energy beverage</t>
        </is>
      </c>
      <c r="D93" s="34" t="inlineStr">
        <is>
          <t>473 mL can</t>
        </is>
      </c>
      <c r="E93" s="48" t="n">
        <v>1</v>
      </c>
      <c r="F93" s="49" t="n"/>
      <c r="G93" s="50">
        <f>IF(AND(ISNUMBER($F93),ISNUMBER($E93),$E93&lt;&gt;0),$F93/$E93,"")</f>
        <v/>
      </c>
      <c r="H93" s="50">
        <f>IF(AND(ISNUMBER($F93),ISNUMBER($AL93),ISNUMBER($E93),($AL93*$E93)&lt;&gt;0),$F93/($AL93*$E93)*100,"")</f>
        <v/>
      </c>
      <c r="I93" s="51" t="n"/>
      <c r="J93" s="52" t="n"/>
      <c r="K93" s="50">
        <f>IF(AND(ISNUMBER($F93),ISNUMBER($J93)),$F93*(1-$J93),"")</f>
        <v/>
      </c>
      <c r="L93" s="51" t="n"/>
      <c r="M93" s="51" t="n"/>
      <c r="N93" s="50">
        <f>IF(ISNUMBER($F93),($F93-IF(ISNUMBER($AM93),$AM93,0))*(1-IF(ISNUMBER($J93),$J93,0)),"")</f>
        <v/>
      </c>
      <c r="O93" s="34" t="inlineStr">
        <is>
          <t>Sparkling Green</t>
        </is>
      </c>
      <c r="P93" s="48" t="n">
        <v>270</v>
      </c>
      <c r="Q93" s="48" t="n">
        <v>10</v>
      </c>
      <c r="R93" s="34" t="inlineStr">
        <is>
          <t>Not listed</t>
        </is>
      </c>
      <c r="S93" s="48" t="n">
        <v>0</v>
      </c>
      <c r="T93" s="48" t="n">
        <v>10</v>
      </c>
      <c r="U93" s="34" t="inlineStr">
        <is>
          <t>Sucralose</t>
        </is>
      </c>
      <c r="V93" s="34" t="inlineStr">
        <is>
          <t>Higher caffeine, amino acids, zero sugar</t>
        </is>
      </c>
      <c r="W93" s="51" t="n"/>
      <c r="X93" s="51" t="n"/>
      <c r="Y93" s="51" t="n"/>
      <c r="Z93" s="51" t="n"/>
      <c r="AA93" s="34" t="inlineStr">
        <is>
          <t>High</t>
        </is>
      </c>
      <c r="AB93" s="34" t="inlineStr">
        <is>
          <t>Higher dose line riding Celsius momentum</t>
        </is>
      </c>
      <c r="AC93" s="34" t="inlineStr">
        <is>
          <t>A bigger, stronger Celsius for serious energy</t>
        </is>
      </c>
      <c r="AD93" s="34" t="inlineStr">
        <is>
          <t>Highest caffeine dose in the Celsius family.</t>
        </is>
      </c>
      <c r="AE93" s="51" t="n"/>
      <c r="AF93" s="53">
        <f>IF(AND(ISNUMBER($P93),ISNUMBER($AL93),$AL93&lt;&gt;0),ROUND($P93/$AL93*100,1),"")</f>
        <v/>
      </c>
      <c r="AG93" s="54">
        <f>IF(AND(ISNUMBER($S93),ISNUMBER($AL93),$AL93&lt;&gt;0),ROUND($S93/$AL93*100,2),"")</f>
        <v/>
      </c>
      <c r="AH93" s="53">
        <f>IF(AND(ISNUMBER($Q93),ISNUMBER($AL93),$AL93&lt;&gt;0),ROUND($Q93/$AL93*100,1),"")</f>
        <v/>
      </c>
      <c r="AI93" s="48">
        <f>IF(ISNUMBER($S93),IF($S93&lt;=1,"Yes","No"),"n/a")</f>
        <v/>
      </c>
      <c r="AJ93" s="48">
        <f>IF(ISNUMBER($S93),ROUND(MAX(0,MIN(100,100-$S93*2.5-IF(ISNUMBER($T93),$T93,0)*0.12+IF($S93&lt;=1,12,0))),0),"")</f>
        <v/>
      </c>
      <c r="AK93" s="48">
        <f>IF(ISNUMBER($Q93),IF($Q93&gt;=100,20,IF($Q93&gt;=30,10,0)),0)+IF(ISNUMBER($R93),IF($R93&gt;=100,20,0),0)+IF(ISNUMBER($P93),IF($P93&gt;=150,20,IF($P93&gt;=50,12,5)),0)+IF(ISNUMBER($S93),IF($S93&lt;=1,15,0),0)</f>
        <v/>
      </c>
      <c r="AL93" s="48" t="n">
        <v>473</v>
      </c>
      <c r="AM93" s="49" t="n"/>
      <c r="AN93" s="48">
        <f>IF(AND(ISNUMBER($P93),ISNUMBER($AL93),$AL93&lt;&gt;0),IF(OR($P93&gt;180,$P93/$AL93*1000&gt;400),"Over ceiling, confirm SKU","Within"),"n/a")</f>
        <v/>
      </c>
      <c r="AO93" s="51" t="n"/>
      <c r="AP93" s="51" t="n"/>
      <c r="AQ93" s="51" t="n"/>
      <c r="AR93" s="34" t="inlineStr">
        <is>
          <t>Retrieved and cited, see Enrichment Log</t>
        </is>
      </c>
      <c r="AS93" s="34" t="inlineStr">
        <is>
          <t>BLANK -&gt; requires live Amazon.ca capture</t>
        </is>
      </c>
      <c r="AT93" s="34" t="inlineStr">
        <is>
          <t>Unverified commercial data</t>
        </is>
      </c>
    </row>
    <row r="94" ht="28" customHeight="1">
      <c r="A94" s="34" t="inlineStr">
        <is>
          <t>Celsius</t>
        </is>
      </c>
      <c r="B94" s="34" t="inlineStr">
        <is>
          <t>Celsius Essentials | Sparkling Green | 8 pack 473mL</t>
        </is>
      </c>
      <c r="C94" s="34" t="inlineStr">
        <is>
          <t>4) Caffeine &amp; energy beverage</t>
        </is>
      </c>
      <c r="D94" s="34" t="inlineStr">
        <is>
          <t>473 mL can</t>
        </is>
      </c>
      <c r="E94" s="48" t="n">
        <v>8</v>
      </c>
      <c r="F94" s="49" t="n"/>
      <c r="G94" s="50">
        <f>IF(AND(ISNUMBER($F94),ISNUMBER($E94),$E94&lt;&gt;0),$F94/$E94,"")</f>
        <v/>
      </c>
      <c r="H94" s="50">
        <f>IF(AND(ISNUMBER($F94),ISNUMBER($AL94),ISNUMBER($E94),($AL94*$E94)&lt;&gt;0),$F94/($AL94*$E94)*100,"")</f>
        <v/>
      </c>
      <c r="I94" s="51" t="n"/>
      <c r="J94" s="52" t="n"/>
      <c r="K94" s="50">
        <f>IF(AND(ISNUMBER($F94),ISNUMBER($J94)),$F94*(1-$J94),"")</f>
        <v/>
      </c>
      <c r="L94" s="51" t="n"/>
      <c r="M94" s="51" t="n"/>
      <c r="N94" s="50">
        <f>IF(ISNUMBER($F94),($F94-IF(ISNUMBER($AM94),$AM94,0))*(1-IF(ISNUMBER($J94),$J94,0)),"")</f>
        <v/>
      </c>
      <c r="O94" s="34" t="inlineStr">
        <is>
          <t>Sparkling Green</t>
        </is>
      </c>
      <c r="P94" s="48" t="n">
        <v>270</v>
      </c>
      <c r="Q94" s="48" t="n">
        <v>10</v>
      </c>
      <c r="R94" s="34" t="inlineStr">
        <is>
          <t>Not listed</t>
        </is>
      </c>
      <c r="S94" s="48" t="n">
        <v>0</v>
      </c>
      <c r="T94" s="48" t="n">
        <v>10</v>
      </c>
      <c r="U94" s="34" t="inlineStr">
        <is>
          <t>Sucralose</t>
        </is>
      </c>
      <c r="V94" s="34" t="inlineStr">
        <is>
          <t>Higher caffeine, amino acids, zero sugar</t>
        </is>
      </c>
      <c r="W94" s="51" t="n"/>
      <c r="X94" s="51" t="n"/>
      <c r="Y94" s="51" t="n"/>
      <c r="Z94" s="51" t="n"/>
      <c r="AA94" s="34" t="inlineStr">
        <is>
          <t>High</t>
        </is>
      </c>
      <c r="AB94" s="34" t="inlineStr">
        <is>
          <t>Higher dose line riding Celsius momentum</t>
        </is>
      </c>
      <c r="AC94" s="34" t="inlineStr">
        <is>
          <t>A bigger, stronger Celsius for serious energy</t>
        </is>
      </c>
      <c r="AD94" s="34" t="inlineStr">
        <is>
          <t>Highest caffeine dose in the Celsius family.</t>
        </is>
      </c>
      <c r="AE94" s="51" t="n"/>
      <c r="AF94" s="53">
        <f>IF(AND(ISNUMBER($P94),ISNUMBER($AL94),$AL94&lt;&gt;0),ROUND($P94/$AL94*100,1),"")</f>
        <v/>
      </c>
      <c r="AG94" s="54">
        <f>IF(AND(ISNUMBER($S94),ISNUMBER($AL94),$AL94&lt;&gt;0),ROUND($S94/$AL94*100,2),"")</f>
        <v/>
      </c>
      <c r="AH94" s="53">
        <f>IF(AND(ISNUMBER($Q94),ISNUMBER($AL94),$AL94&lt;&gt;0),ROUND($Q94/$AL94*100,1),"")</f>
        <v/>
      </c>
      <c r="AI94" s="48">
        <f>IF(ISNUMBER($S94),IF($S94&lt;=1,"Yes","No"),"n/a")</f>
        <v/>
      </c>
      <c r="AJ94" s="48">
        <f>IF(ISNUMBER($S94),ROUND(MAX(0,MIN(100,100-$S94*2.5-IF(ISNUMBER($T94),$T94,0)*0.12+IF($S94&lt;=1,12,0))),0),"")</f>
        <v/>
      </c>
      <c r="AK94" s="48">
        <f>IF(ISNUMBER($Q94),IF($Q94&gt;=100,20,IF($Q94&gt;=30,10,0)),0)+IF(ISNUMBER($R94),IF($R94&gt;=100,20,0),0)+IF(ISNUMBER($P94),IF($P94&gt;=150,20,IF($P94&gt;=50,12,5)),0)+IF(ISNUMBER($S94),IF($S94&lt;=1,15,0),0)</f>
        <v/>
      </c>
      <c r="AL94" s="48" t="n">
        <v>473</v>
      </c>
      <c r="AM94" s="49" t="n"/>
      <c r="AN94" s="48">
        <f>IF(AND(ISNUMBER($P94),ISNUMBER($AL94),$AL94&lt;&gt;0),IF(OR($P94&gt;180,$P94/$AL94*1000&gt;400),"Over ceiling, confirm SKU","Within"),"n/a")</f>
        <v/>
      </c>
      <c r="AO94" s="51" t="n"/>
      <c r="AP94" s="51" t="n"/>
      <c r="AQ94" s="51" t="n"/>
      <c r="AR94" s="34" t="inlineStr">
        <is>
          <t>Retrieved and cited, see Enrichment Log</t>
        </is>
      </c>
      <c r="AS94" s="34" t="inlineStr">
        <is>
          <t>BLANK -&gt; requires live Amazon.ca capture</t>
        </is>
      </c>
      <c r="AT94" s="34" t="inlineStr">
        <is>
          <t>Unverified commercial data</t>
        </is>
      </c>
    </row>
    <row r="95" ht="28" customHeight="1">
      <c r="A95" s="34" t="inlineStr">
        <is>
          <t>Celsius</t>
        </is>
      </c>
      <c r="B95" s="34" t="inlineStr">
        <is>
          <t>Celsius Essentials | Sparkling Green | 12 pack 473mL</t>
        </is>
      </c>
      <c r="C95" s="34" t="inlineStr">
        <is>
          <t>4) Caffeine &amp; energy beverage</t>
        </is>
      </c>
      <c r="D95" s="34" t="inlineStr">
        <is>
          <t>473 mL can</t>
        </is>
      </c>
      <c r="E95" s="48" t="n">
        <v>12</v>
      </c>
      <c r="F95" s="49" t="n"/>
      <c r="G95" s="50">
        <f>IF(AND(ISNUMBER($F95),ISNUMBER($E95),$E95&lt;&gt;0),$F95/$E95,"")</f>
        <v/>
      </c>
      <c r="H95" s="50">
        <f>IF(AND(ISNUMBER($F95),ISNUMBER($AL95),ISNUMBER($E95),($AL95*$E95)&lt;&gt;0),$F95/($AL95*$E95)*100,"")</f>
        <v/>
      </c>
      <c r="I95" s="51" t="n"/>
      <c r="J95" s="52" t="n"/>
      <c r="K95" s="50">
        <f>IF(AND(ISNUMBER($F95),ISNUMBER($J95)),$F95*(1-$J95),"")</f>
        <v/>
      </c>
      <c r="L95" s="51" t="n"/>
      <c r="M95" s="51" t="n"/>
      <c r="N95" s="50">
        <f>IF(ISNUMBER($F95),($F95-IF(ISNUMBER($AM95),$AM95,0))*(1-IF(ISNUMBER($J95),$J95,0)),"")</f>
        <v/>
      </c>
      <c r="O95" s="34" t="inlineStr">
        <is>
          <t>Sparkling Green</t>
        </is>
      </c>
      <c r="P95" s="48" t="n">
        <v>270</v>
      </c>
      <c r="Q95" s="48" t="n">
        <v>10</v>
      </c>
      <c r="R95" s="34" t="inlineStr">
        <is>
          <t>Not listed</t>
        </is>
      </c>
      <c r="S95" s="48" t="n">
        <v>0</v>
      </c>
      <c r="T95" s="48" t="n">
        <v>10</v>
      </c>
      <c r="U95" s="34" t="inlineStr">
        <is>
          <t>Sucralose</t>
        </is>
      </c>
      <c r="V95" s="34" t="inlineStr">
        <is>
          <t>Higher caffeine, amino acids, zero sugar</t>
        </is>
      </c>
      <c r="W95" s="51" t="n"/>
      <c r="X95" s="51" t="n"/>
      <c r="Y95" s="51" t="n"/>
      <c r="Z95" s="51" t="n"/>
      <c r="AA95" s="34" t="inlineStr">
        <is>
          <t>High</t>
        </is>
      </c>
      <c r="AB95" s="34" t="inlineStr">
        <is>
          <t>Higher dose line riding Celsius momentum</t>
        </is>
      </c>
      <c r="AC95" s="34" t="inlineStr">
        <is>
          <t>A bigger, stronger Celsius for serious energy</t>
        </is>
      </c>
      <c r="AD95" s="34" t="inlineStr">
        <is>
          <t>Highest caffeine dose in the Celsius family.</t>
        </is>
      </c>
      <c r="AE95" s="51" t="n"/>
      <c r="AF95" s="53">
        <f>IF(AND(ISNUMBER($P95),ISNUMBER($AL95),$AL95&lt;&gt;0),ROUND($P95/$AL95*100,1),"")</f>
        <v/>
      </c>
      <c r="AG95" s="54">
        <f>IF(AND(ISNUMBER($S95),ISNUMBER($AL95),$AL95&lt;&gt;0),ROUND($S95/$AL95*100,2),"")</f>
        <v/>
      </c>
      <c r="AH95" s="53">
        <f>IF(AND(ISNUMBER($Q95),ISNUMBER($AL95),$AL95&lt;&gt;0),ROUND($Q95/$AL95*100,1),"")</f>
        <v/>
      </c>
      <c r="AI95" s="48">
        <f>IF(ISNUMBER($S95),IF($S95&lt;=1,"Yes","No"),"n/a")</f>
        <v/>
      </c>
      <c r="AJ95" s="48">
        <f>IF(ISNUMBER($S95),ROUND(MAX(0,MIN(100,100-$S95*2.5-IF(ISNUMBER($T95),$T95,0)*0.12+IF($S95&lt;=1,12,0))),0),"")</f>
        <v/>
      </c>
      <c r="AK95" s="48">
        <f>IF(ISNUMBER($Q95),IF($Q95&gt;=100,20,IF($Q95&gt;=30,10,0)),0)+IF(ISNUMBER($R95),IF($R95&gt;=100,20,0),0)+IF(ISNUMBER($P95),IF($P95&gt;=150,20,IF($P95&gt;=50,12,5)),0)+IF(ISNUMBER($S95),IF($S95&lt;=1,15,0),0)</f>
        <v/>
      </c>
      <c r="AL95" s="48" t="n">
        <v>473</v>
      </c>
      <c r="AM95" s="49" t="n"/>
      <c r="AN95" s="48">
        <f>IF(AND(ISNUMBER($P95),ISNUMBER($AL95),$AL95&lt;&gt;0),IF(OR($P95&gt;180,$P95/$AL95*1000&gt;400),"Over ceiling, confirm SKU","Within"),"n/a")</f>
        <v/>
      </c>
      <c r="AO95" s="51" t="n"/>
      <c r="AP95" s="51" t="n"/>
      <c r="AQ95" s="51" t="n"/>
      <c r="AR95" s="34" t="inlineStr">
        <is>
          <t>Retrieved and cited, see Enrichment Log</t>
        </is>
      </c>
      <c r="AS95" s="34" t="inlineStr">
        <is>
          <t>BLANK -&gt; requires live Amazon.ca capture</t>
        </is>
      </c>
      <c r="AT95" s="34" t="inlineStr">
        <is>
          <t>Unverified commercial data</t>
        </is>
      </c>
    </row>
    <row r="96" ht="28" customHeight="1">
      <c r="A96" s="34" t="inlineStr">
        <is>
          <t>Celsius</t>
        </is>
      </c>
      <c r="B96" s="34" t="inlineStr">
        <is>
          <t>Celsius Essentials | Sparkling Green | 18 pack 473mL</t>
        </is>
      </c>
      <c r="C96" s="34" t="inlineStr">
        <is>
          <t>4) Caffeine &amp; energy beverage</t>
        </is>
      </c>
      <c r="D96" s="34" t="inlineStr">
        <is>
          <t>473 mL can</t>
        </is>
      </c>
      <c r="E96" s="48" t="n">
        <v>18</v>
      </c>
      <c r="F96" s="49" t="n"/>
      <c r="G96" s="50">
        <f>IF(AND(ISNUMBER($F96),ISNUMBER($E96),$E96&lt;&gt;0),$F96/$E96,"")</f>
        <v/>
      </c>
      <c r="H96" s="50">
        <f>IF(AND(ISNUMBER($F96),ISNUMBER($AL96),ISNUMBER($E96),($AL96*$E96)&lt;&gt;0),$F96/($AL96*$E96)*100,"")</f>
        <v/>
      </c>
      <c r="I96" s="51" t="n"/>
      <c r="J96" s="52" t="n"/>
      <c r="K96" s="50">
        <f>IF(AND(ISNUMBER($F96),ISNUMBER($J96)),$F96*(1-$J96),"")</f>
        <v/>
      </c>
      <c r="L96" s="51" t="n"/>
      <c r="M96" s="51" t="n"/>
      <c r="N96" s="50">
        <f>IF(ISNUMBER($F96),($F96-IF(ISNUMBER($AM96),$AM96,0))*(1-IF(ISNUMBER($J96),$J96,0)),"")</f>
        <v/>
      </c>
      <c r="O96" s="34" t="inlineStr">
        <is>
          <t>Sparkling Green</t>
        </is>
      </c>
      <c r="P96" s="48" t="n">
        <v>270</v>
      </c>
      <c r="Q96" s="48" t="n">
        <v>10</v>
      </c>
      <c r="R96" s="34" t="inlineStr">
        <is>
          <t>Not listed</t>
        </is>
      </c>
      <c r="S96" s="48" t="n">
        <v>0</v>
      </c>
      <c r="T96" s="48" t="n">
        <v>10</v>
      </c>
      <c r="U96" s="34" t="inlineStr">
        <is>
          <t>Sucralose</t>
        </is>
      </c>
      <c r="V96" s="34" t="inlineStr">
        <is>
          <t>Higher caffeine, amino acids, zero sugar</t>
        </is>
      </c>
      <c r="W96" s="51" t="n"/>
      <c r="X96" s="51" t="n"/>
      <c r="Y96" s="51" t="n"/>
      <c r="Z96" s="51" t="n"/>
      <c r="AA96" s="34" t="inlineStr">
        <is>
          <t>High</t>
        </is>
      </c>
      <c r="AB96" s="34" t="inlineStr">
        <is>
          <t>Higher dose line riding Celsius momentum</t>
        </is>
      </c>
      <c r="AC96" s="34" t="inlineStr">
        <is>
          <t>A bigger, stronger Celsius for serious energy</t>
        </is>
      </c>
      <c r="AD96" s="34" t="inlineStr">
        <is>
          <t>Highest caffeine dose in the Celsius family.</t>
        </is>
      </c>
      <c r="AE96" s="51" t="n"/>
      <c r="AF96" s="53">
        <f>IF(AND(ISNUMBER($P96),ISNUMBER($AL96),$AL96&lt;&gt;0),ROUND($P96/$AL96*100,1),"")</f>
        <v/>
      </c>
      <c r="AG96" s="54">
        <f>IF(AND(ISNUMBER($S96),ISNUMBER($AL96),$AL96&lt;&gt;0),ROUND($S96/$AL96*100,2),"")</f>
        <v/>
      </c>
      <c r="AH96" s="53">
        <f>IF(AND(ISNUMBER($Q96),ISNUMBER($AL96),$AL96&lt;&gt;0),ROUND($Q96/$AL96*100,1),"")</f>
        <v/>
      </c>
      <c r="AI96" s="48">
        <f>IF(ISNUMBER($S96),IF($S96&lt;=1,"Yes","No"),"n/a")</f>
        <v/>
      </c>
      <c r="AJ96" s="48">
        <f>IF(ISNUMBER($S96),ROUND(MAX(0,MIN(100,100-$S96*2.5-IF(ISNUMBER($T96),$T96,0)*0.12+IF($S96&lt;=1,12,0))),0),"")</f>
        <v/>
      </c>
      <c r="AK96" s="48">
        <f>IF(ISNUMBER($Q96),IF($Q96&gt;=100,20,IF($Q96&gt;=30,10,0)),0)+IF(ISNUMBER($R96),IF($R96&gt;=100,20,0),0)+IF(ISNUMBER($P96),IF($P96&gt;=150,20,IF($P96&gt;=50,12,5)),0)+IF(ISNUMBER($S96),IF($S96&lt;=1,15,0),0)</f>
        <v/>
      </c>
      <c r="AL96" s="48" t="n">
        <v>473</v>
      </c>
      <c r="AM96" s="49" t="n"/>
      <c r="AN96" s="48">
        <f>IF(AND(ISNUMBER($P96),ISNUMBER($AL96),$AL96&lt;&gt;0),IF(OR($P96&gt;180,$P96/$AL96*1000&gt;400),"Over ceiling, confirm SKU","Within"),"n/a")</f>
        <v/>
      </c>
      <c r="AO96" s="51" t="n"/>
      <c r="AP96" s="51" t="n"/>
      <c r="AQ96" s="51" t="n"/>
      <c r="AR96" s="34" t="inlineStr">
        <is>
          <t>Retrieved and cited, see Enrichment Log</t>
        </is>
      </c>
      <c r="AS96" s="34" t="inlineStr">
        <is>
          <t>BLANK -&gt; requires live Amazon.ca capture</t>
        </is>
      </c>
      <c r="AT96" s="34" t="inlineStr">
        <is>
          <t>Unverified commercial data</t>
        </is>
      </c>
    </row>
    <row r="97" ht="28" customHeight="1">
      <c r="A97" s="34" t="inlineStr">
        <is>
          <t>Celsius</t>
        </is>
      </c>
      <c r="B97" s="34" t="inlineStr">
        <is>
          <t>Celsius Essentials | Sparkling Green | 24 pack 473mL</t>
        </is>
      </c>
      <c r="C97" s="34" t="inlineStr">
        <is>
          <t>4) Caffeine &amp; energy beverage</t>
        </is>
      </c>
      <c r="D97" s="34" t="inlineStr">
        <is>
          <t>473 mL can</t>
        </is>
      </c>
      <c r="E97" s="48" t="n">
        <v>24</v>
      </c>
      <c r="F97" s="49" t="n"/>
      <c r="G97" s="50">
        <f>IF(AND(ISNUMBER($F97),ISNUMBER($E97),$E97&lt;&gt;0),$F97/$E97,"")</f>
        <v/>
      </c>
      <c r="H97" s="50">
        <f>IF(AND(ISNUMBER($F97),ISNUMBER($AL97),ISNUMBER($E97),($AL97*$E97)&lt;&gt;0),$F97/($AL97*$E97)*100,"")</f>
        <v/>
      </c>
      <c r="I97" s="51" t="n"/>
      <c r="J97" s="52" t="n"/>
      <c r="K97" s="50">
        <f>IF(AND(ISNUMBER($F97),ISNUMBER($J97)),$F97*(1-$J97),"")</f>
        <v/>
      </c>
      <c r="L97" s="51" t="n"/>
      <c r="M97" s="51" t="n"/>
      <c r="N97" s="50">
        <f>IF(ISNUMBER($F97),($F97-IF(ISNUMBER($AM97),$AM97,0))*(1-IF(ISNUMBER($J97),$J97,0)),"")</f>
        <v/>
      </c>
      <c r="O97" s="34" t="inlineStr">
        <is>
          <t>Sparkling Green</t>
        </is>
      </c>
      <c r="P97" s="48" t="n">
        <v>270</v>
      </c>
      <c r="Q97" s="48" t="n">
        <v>10</v>
      </c>
      <c r="R97" s="34" t="inlineStr">
        <is>
          <t>Not listed</t>
        </is>
      </c>
      <c r="S97" s="48" t="n">
        <v>0</v>
      </c>
      <c r="T97" s="48" t="n">
        <v>10</v>
      </c>
      <c r="U97" s="34" t="inlineStr">
        <is>
          <t>Sucralose</t>
        </is>
      </c>
      <c r="V97" s="34" t="inlineStr">
        <is>
          <t>Higher caffeine, amino acids, zero sugar</t>
        </is>
      </c>
      <c r="W97" s="51" t="n"/>
      <c r="X97" s="51" t="n"/>
      <c r="Y97" s="51" t="n"/>
      <c r="Z97" s="51" t="n"/>
      <c r="AA97" s="34" t="inlineStr">
        <is>
          <t>High</t>
        </is>
      </c>
      <c r="AB97" s="34" t="inlineStr">
        <is>
          <t>Higher dose line riding Celsius momentum</t>
        </is>
      </c>
      <c r="AC97" s="34" t="inlineStr">
        <is>
          <t>A bigger, stronger Celsius for serious energy</t>
        </is>
      </c>
      <c r="AD97" s="34" t="inlineStr">
        <is>
          <t>Highest caffeine dose in the Celsius family.</t>
        </is>
      </c>
      <c r="AE97" s="51" t="n"/>
      <c r="AF97" s="53">
        <f>IF(AND(ISNUMBER($P97),ISNUMBER($AL97),$AL97&lt;&gt;0),ROUND($P97/$AL97*100,1),"")</f>
        <v/>
      </c>
      <c r="AG97" s="54">
        <f>IF(AND(ISNUMBER($S97),ISNUMBER($AL97),$AL97&lt;&gt;0),ROUND($S97/$AL97*100,2),"")</f>
        <v/>
      </c>
      <c r="AH97" s="53">
        <f>IF(AND(ISNUMBER($Q97),ISNUMBER($AL97),$AL97&lt;&gt;0),ROUND($Q97/$AL97*100,1),"")</f>
        <v/>
      </c>
      <c r="AI97" s="48">
        <f>IF(ISNUMBER($S97),IF($S97&lt;=1,"Yes","No"),"n/a")</f>
        <v/>
      </c>
      <c r="AJ97" s="48">
        <f>IF(ISNUMBER($S97),ROUND(MAX(0,MIN(100,100-$S97*2.5-IF(ISNUMBER($T97),$T97,0)*0.12+IF($S97&lt;=1,12,0))),0),"")</f>
        <v/>
      </c>
      <c r="AK97" s="48">
        <f>IF(ISNUMBER($Q97),IF($Q97&gt;=100,20,IF($Q97&gt;=30,10,0)),0)+IF(ISNUMBER($R97),IF($R97&gt;=100,20,0),0)+IF(ISNUMBER($P97),IF($P97&gt;=150,20,IF($P97&gt;=50,12,5)),0)+IF(ISNUMBER($S97),IF($S97&lt;=1,15,0),0)</f>
        <v/>
      </c>
      <c r="AL97" s="48" t="n">
        <v>473</v>
      </c>
      <c r="AM97" s="49" t="n"/>
      <c r="AN97" s="48">
        <f>IF(AND(ISNUMBER($P97),ISNUMBER($AL97),$AL97&lt;&gt;0),IF(OR($P97&gt;180,$P97/$AL97*1000&gt;400),"Over ceiling, confirm SKU","Within"),"n/a")</f>
        <v/>
      </c>
      <c r="AO97" s="51" t="n"/>
      <c r="AP97" s="51" t="n"/>
      <c r="AQ97" s="51" t="n"/>
      <c r="AR97" s="34" t="inlineStr">
        <is>
          <t>Retrieved and cited, see Enrichment Log</t>
        </is>
      </c>
      <c r="AS97" s="34" t="inlineStr">
        <is>
          <t>BLANK -&gt; requires live Amazon.ca capture</t>
        </is>
      </c>
      <c r="AT97" s="34" t="inlineStr">
        <is>
          <t>Unverified commercial data</t>
        </is>
      </c>
    </row>
    <row r="98" ht="28" customHeight="1">
      <c r="A98" s="34" t="inlineStr">
        <is>
          <t>Celsius</t>
        </is>
      </c>
      <c r="B98" s="34" t="inlineStr">
        <is>
          <t>Celsius Essentials | Dragonberry | single 473mL</t>
        </is>
      </c>
      <c r="C98" s="34" t="inlineStr">
        <is>
          <t>4) Caffeine &amp; energy beverage</t>
        </is>
      </c>
      <c r="D98" s="34" t="inlineStr">
        <is>
          <t>473 mL can</t>
        </is>
      </c>
      <c r="E98" s="48" t="n">
        <v>1</v>
      </c>
      <c r="F98" s="49" t="n"/>
      <c r="G98" s="50">
        <f>IF(AND(ISNUMBER($F98),ISNUMBER($E98),$E98&lt;&gt;0),$F98/$E98,"")</f>
        <v/>
      </c>
      <c r="H98" s="50">
        <f>IF(AND(ISNUMBER($F98),ISNUMBER($AL98),ISNUMBER($E98),($AL98*$E98)&lt;&gt;0),$F98/($AL98*$E98)*100,"")</f>
        <v/>
      </c>
      <c r="I98" s="51" t="n"/>
      <c r="J98" s="52" t="n"/>
      <c r="K98" s="50">
        <f>IF(AND(ISNUMBER($F98),ISNUMBER($J98)),$F98*(1-$J98),"")</f>
        <v/>
      </c>
      <c r="L98" s="51" t="n"/>
      <c r="M98" s="51" t="n"/>
      <c r="N98" s="50">
        <f>IF(ISNUMBER($F98),($F98-IF(ISNUMBER($AM98),$AM98,0))*(1-IF(ISNUMBER($J98),$J98,0)),"")</f>
        <v/>
      </c>
      <c r="O98" s="34" t="inlineStr">
        <is>
          <t>Dragonberry</t>
        </is>
      </c>
      <c r="P98" s="48" t="n">
        <v>270</v>
      </c>
      <c r="Q98" s="48" t="n">
        <v>10</v>
      </c>
      <c r="R98" s="34" t="inlineStr">
        <is>
          <t>Not listed</t>
        </is>
      </c>
      <c r="S98" s="48" t="n">
        <v>0</v>
      </c>
      <c r="T98" s="48" t="n">
        <v>10</v>
      </c>
      <c r="U98" s="34" t="inlineStr">
        <is>
          <t>Sucralose</t>
        </is>
      </c>
      <c r="V98" s="34" t="inlineStr">
        <is>
          <t>Higher caffeine, amino acids, zero sugar</t>
        </is>
      </c>
      <c r="W98" s="51" t="n"/>
      <c r="X98" s="51" t="n"/>
      <c r="Y98" s="51" t="n"/>
      <c r="Z98" s="51" t="n"/>
      <c r="AA98" s="34" t="inlineStr">
        <is>
          <t>High</t>
        </is>
      </c>
      <c r="AB98" s="34" t="inlineStr">
        <is>
          <t>Higher dose line riding Celsius momentum</t>
        </is>
      </c>
      <c r="AC98" s="34" t="inlineStr">
        <is>
          <t>A bigger, stronger Celsius for serious energy</t>
        </is>
      </c>
      <c r="AD98" s="34" t="inlineStr">
        <is>
          <t>Highest caffeine dose in the Celsius family.</t>
        </is>
      </c>
      <c r="AE98" s="51" t="n"/>
      <c r="AF98" s="53">
        <f>IF(AND(ISNUMBER($P98),ISNUMBER($AL98),$AL98&lt;&gt;0),ROUND($P98/$AL98*100,1),"")</f>
        <v/>
      </c>
      <c r="AG98" s="54">
        <f>IF(AND(ISNUMBER($S98),ISNUMBER($AL98),$AL98&lt;&gt;0),ROUND($S98/$AL98*100,2),"")</f>
        <v/>
      </c>
      <c r="AH98" s="53">
        <f>IF(AND(ISNUMBER($Q98),ISNUMBER($AL98),$AL98&lt;&gt;0),ROUND($Q98/$AL98*100,1),"")</f>
        <v/>
      </c>
      <c r="AI98" s="48">
        <f>IF(ISNUMBER($S98),IF($S98&lt;=1,"Yes","No"),"n/a")</f>
        <v/>
      </c>
      <c r="AJ98" s="48">
        <f>IF(ISNUMBER($S98),ROUND(MAX(0,MIN(100,100-$S98*2.5-IF(ISNUMBER($T98),$T98,0)*0.12+IF($S98&lt;=1,12,0))),0),"")</f>
        <v/>
      </c>
      <c r="AK98" s="48">
        <f>IF(ISNUMBER($Q98),IF($Q98&gt;=100,20,IF($Q98&gt;=30,10,0)),0)+IF(ISNUMBER($R98),IF($R98&gt;=100,20,0),0)+IF(ISNUMBER($P98),IF($P98&gt;=150,20,IF($P98&gt;=50,12,5)),0)+IF(ISNUMBER($S98),IF($S98&lt;=1,15,0),0)</f>
        <v/>
      </c>
      <c r="AL98" s="48" t="n">
        <v>473</v>
      </c>
      <c r="AM98" s="49" t="n"/>
      <c r="AN98" s="48">
        <f>IF(AND(ISNUMBER($P98),ISNUMBER($AL98),$AL98&lt;&gt;0),IF(OR($P98&gt;180,$P98/$AL98*1000&gt;400),"Over ceiling, confirm SKU","Within"),"n/a")</f>
        <v/>
      </c>
      <c r="AO98" s="51" t="n"/>
      <c r="AP98" s="51" t="n"/>
      <c r="AQ98" s="51" t="n"/>
      <c r="AR98" s="34" t="inlineStr">
        <is>
          <t>Retrieved and cited, see Enrichment Log</t>
        </is>
      </c>
      <c r="AS98" s="34" t="inlineStr">
        <is>
          <t>BLANK -&gt; requires live Amazon.ca capture</t>
        </is>
      </c>
      <c r="AT98" s="34" t="inlineStr">
        <is>
          <t>Unverified commercial data</t>
        </is>
      </c>
    </row>
    <row r="99" ht="28" customHeight="1">
      <c r="A99" s="34" t="inlineStr">
        <is>
          <t>Celsius</t>
        </is>
      </c>
      <c r="B99" s="34" t="inlineStr">
        <is>
          <t>Celsius Essentials | Dragonberry | 8 pack 473mL</t>
        </is>
      </c>
      <c r="C99" s="34" t="inlineStr">
        <is>
          <t>4) Caffeine &amp; energy beverage</t>
        </is>
      </c>
      <c r="D99" s="34" t="inlineStr">
        <is>
          <t>473 mL can</t>
        </is>
      </c>
      <c r="E99" s="48" t="n">
        <v>8</v>
      </c>
      <c r="F99" s="49" t="n"/>
      <c r="G99" s="50">
        <f>IF(AND(ISNUMBER($F99),ISNUMBER($E99),$E99&lt;&gt;0),$F99/$E99,"")</f>
        <v/>
      </c>
      <c r="H99" s="50">
        <f>IF(AND(ISNUMBER($F99),ISNUMBER($AL99),ISNUMBER($E99),($AL99*$E99)&lt;&gt;0),$F99/($AL99*$E99)*100,"")</f>
        <v/>
      </c>
      <c r="I99" s="51" t="n"/>
      <c r="J99" s="52" t="n"/>
      <c r="K99" s="50">
        <f>IF(AND(ISNUMBER($F99),ISNUMBER($J99)),$F99*(1-$J99),"")</f>
        <v/>
      </c>
      <c r="L99" s="51" t="n"/>
      <c r="M99" s="51" t="n"/>
      <c r="N99" s="50">
        <f>IF(ISNUMBER($F99),($F99-IF(ISNUMBER($AM99),$AM99,0))*(1-IF(ISNUMBER($J99),$J99,0)),"")</f>
        <v/>
      </c>
      <c r="O99" s="34" t="inlineStr">
        <is>
          <t>Dragonberry</t>
        </is>
      </c>
      <c r="P99" s="48" t="n">
        <v>270</v>
      </c>
      <c r="Q99" s="48" t="n">
        <v>10</v>
      </c>
      <c r="R99" s="34" t="inlineStr">
        <is>
          <t>Not listed</t>
        </is>
      </c>
      <c r="S99" s="48" t="n">
        <v>0</v>
      </c>
      <c r="T99" s="48" t="n">
        <v>10</v>
      </c>
      <c r="U99" s="34" t="inlineStr">
        <is>
          <t>Sucralose</t>
        </is>
      </c>
      <c r="V99" s="34" t="inlineStr">
        <is>
          <t>Higher caffeine, amino acids, zero sugar</t>
        </is>
      </c>
      <c r="W99" s="51" t="n"/>
      <c r="X99" s="51" t="n"/>
      <c r="Y99" s="51" t="n"/>
      <c r="Z99" s="51" t="n"/>
      <c r="AA99" s="34" t="inlineStr">
        <is>
          <t>High</t>
        </is>
      </c>
      <c r="AB99" s="34" t="inlineStr">
        <is>
          <t>Higher dose line riding Celsius momentum</t>
        </is>
      </c>
      <c r="AC99" s="34" t="inlineStr">
        <is>
          <t>A bigger, stronger Celsius for serious energy</t>
        </is>
      </c>
      <c r="AD99" s="34" t="inlineStr">
        <is>
          <t>Highest caffeine dose in the Celsius family.</t>
        </is>
      </c>
      <c r="AE99" s="51" t="n"/>
      <c r="AF99" s="53">
        <f>IF(AND(ISNUMBER($P99),ISNUMBER($AL99),$AL99&lt;&gt;0),ROUND($P99/$AL99*100,1),"")</f>
        <v/>
      </c>
      <c r="AG99" s="54">
        <f>IF(AND(ISNUMBER($S99),ISNUMBER($AL99),$AL99&lt;&gt;0),ROUND($S99/$AL99*100,2),"")</f>
        <v/>
      </c>
      <c r="AH99" s="53">
        <f>IF(AND(ISNUMBER($Q99),ISNUMBER($AL99),$AL99&lt;&gt;0),ROUND($Q99/$AL99*100,1),"")</f>
        <v/>
      </c>
      <c r="AI99" s="48">
        <f>IF(ISNUMBER($S99),IF($S99&lt;=1,"Yes","No"),"n/a")</f>
        <v/>
      </c>
      <c r="AJ99" s="48">
        <f>IF(ISNUMBER($S99),ROUND(MAX(0,MIN(100,100-$S99*2.5-IF(ISNUMBER($T99),$T99,0)*0.12+IF($S99&lt;=1,12,0))),0),"")</f>
        <v/>
      </c>
      <c r="AK99" s="48">
        <f>IF(ISNUMBER($Q99),IF($Q99&gt;=100,20,IF($Q99&gt;=30,10,0)),0)+IF(ISNUMBER($R99),IF($R99&gt;=100,20,0),0)+IF(ISNUMBER($P99),IF($P99&gt;=150,20,IF($P99&gt;=50,12,5)),0)+IF(ISNUMBER($S99),IF($S99&lt;=1,15,0),0)</f>
        <v/>
      </c>
      <c r="AL99" s="48" t="n">
        <v>473</v>
      </c>
      <c r="AM99" s="49" t="n"/>
      <c r="AN99" s="48">
        <f>IF(AND(ISNUMBER($P99),ISNUMBER($AL99),$AL99&lt;&gt;0),IF(OR($P99&gt;180,$P99/$AL99*1000&gt;400),"Over ceiling, confirm SKU","Within"),"n/a")</f>
        <v/>
      </c>
      <c r="AO99" s="51" t="n"/>
      <c r="AP99" s="51" t="n"/>
      <c r="AQ99" s="51" t="n"/>
      <c r="AR99" s="34" t="inlineStr">
        <is>
          <t>Retrieved and cited, see Enrichment Log</t>
        </is>
      </c>
      <c r="AS99" s="34" t="inlineStr">
        <is>
          <t>BLANK -&gt; requires live Amazon.ca capture</t>
        </is>
      </c>
      <c r="AT99" s="34" t="inlineStr">
        <is>
          <t>Unverified commercial data</t>
        </is>
      </c>
    </row>
    <row r="100" ht="28" customHeight="1">
      <c r="A100" s="34" t="inlineStr">
        <is>
          <t>Celsius</t>
        </is>
      </c>
      <c r="B100" s="34" t="inlineStr">
        <is>
          <t>Celsius Essentials | Dragonberry | 12 pack 473mL</t>
        </is>
      </c>
      <c r="C100" s="34" t="inlineStr">
        <is>
          <t>4) Caffeine &amp; energy beverage</t>
        </is>
      </c>
      <c r="D100" s="34" t="inlineStr">
        <is>
          <t>473 mL can</t>
        </is>
      </c>
      <c r="E100" s="48" t="n">
        <v>12</v>
      </c>
      <c r="F100" s="49" t="n"/>
      <c r="G100" s="50">
        <f>IF(AND(ISNUMBER($F100),ISNUMBER($E100),$E100&lt;&gt;0),$F100/$E100,"")</f>
        <v/>
      </c>
      <c r="H100" s="50">
        <f>IF(AND(ISNUMBER($F100),ISNUMBER($AL100),ISNUMBER($E100),($AL100*$E100)&lt;&gt;0),$F100/($AL100*$E100)*100,"")</f>
        <v/>
      </c>
      <c r="I100" s="51" t="n"/>
      <c r="J100" s="52" t="n"/>
      <c r="K100" s="50">
        <f>IF(AND(ISNUMBER($F100),ISNUMBER($J100)),$F100*(1-$J100),"")</f>
        <v/>
      </c>
      <c r="L100" s="51" t="n"/>
      <c r="M100" s="51" t="n"/>
      <c r="N100" s="50">
        <f>IF(ISNUMBER($F100),($F100-IF(ISNUMBER($AM100),$AM100,0))*(1-IF(ISNUMBER($J100),$J100,0)),"")</f>
        <v/>
      </c>
      <c r="O100" s="34" t="inlineStr">
        <is>
          <t>Dragonberry</t>
        </is>
      </c>
      <c r="P100" s="48" t="n">
        <v>270</v>
      </c>
      <c r="Q100" s="48" t="n">
        <v>10</v>
      </c>
      <c r="R100" s="34" t="inlineStr">
        <is>
          <t>Not listed</t>
        </is>
      </c>
      <c r="S100" s="48" t="n">
        <v>0</v>
      </c>
      <c r="T100" s="48" t="n">
        <v>10</v>
      </c>
      <c r="U100" s="34" t="inlineStr">
        <is>
          <t>Sucralose</t>
        </is>
      </c>
      <c r="V100" s="34" t="inlineStr">
        <is>
          <t>Higher caffeine, amino acids, zero sugar</t>
        </is>
      </c>
      <c r="W100" s="51" t="n"/>
      <c r="X100" s="51" t="n"/>
      <c r="Y100" s="51" t="n"/>
      <c r="Z100" s="51" t="n"/>
      <c r="AA100" s="34" t="inlineStr">
        <is>
          <t>High</t>
        </is>
      </c>
      <c r="AB100" s="34" t="inlineStr">
        <is>
          <t>Higher dose line riding Celsius momentum</t>
        </is>
      </c>
      <c r="AC100" s="34" t="inlineStr">
        <is>
          <t>A bigger, stronger Celsius for serious energy</t>
        </is>
      </c>
      <c r="AD100" s="34" t="inlineStr">
        <is>
          <t>Highest caffeine dose in the Celsius family.</t>
        </is>
      </c>
      <c r="AE100" s="51" t="n"/>
      <c r="AF100" s="53">
        <f>IF(AND(ISNUMBER($P100),ISNUMBER($AL100),$AL100&lt;&gt;0),ROUND($P100/$AL100*100,1),"")</f>
        <v/>
      </c>
      <c r="AG100" s="54">
        <f>IF(AND(ISNUMBER($S100),ISNUMBER($AL100),$AL100&lt;&gt;0),ROUND($S100/$AL100*100,2),"")</f>
        <v/>
      </c>
      <c r="AH100" s="53">
        <f>IF(AND(ISNUMBER($Q100),ISNUMBER($AL100),$AL100&lt;&gt;0),ROUND($Q100/$AL100*100,1),"")</f>
        <v/>
      </c>
      <c r="AI100" s="48">
        <f>IF(ISNUMBER($S100),IF($S100&lt;=1,"Yes","No"),"n/a")</f>
        <v/>
      </c>
      <c r="AJ100" s="48">
        <f>IF(ISNUMBER($S100),ROUND(MAX(0,MIN(100,100-$S100*2.5-IF(ISNUMBER($T100),$T100,0)*0.12+IF($S100&lt;=1,12,0))),0),"")</f>
        <v/>
      </c>
      <c r="AK100" s="48">
        <f>IF(ISNUMBER($Q100),IF($Q100&gt;=100,20,IF($Q100&gt;=30,10,0)),0)+IF(ISNUMBER($R100),IF($R100&gt;=100,20,0),0)+IF(ISNUMBER($P100),IF($P100&gt;=150,20,IF($P100&gt;=50,12,5)),0)+IF(ISNUMBER($S100),IF($S100&lt;=1,15,0),0)</f>
        <v/>
      </c>
      <c r="AL100" s="48" t="n">
        <v>473</v>
      </c>
      <c r="AM100" s="49" t="n"/>
      <c r="AN100" s="48">
        <f>IF(AND(ISNUMBER($P100),ISNUMBER($AL100),$AL100&lt;&gt;0),IF(OR($P100&gt;180,$P100/$AL100*1000&gt;400),"Over ceiling, confirm SKU","Within"),"n/a")</f>
        <v/>
      </c>
      <c r="AO100" s="51" t="n"/>
      <c r="AP100" s="51" t="n"/>
      <c r="AQ100" s="51" t="n"/>
      <c r="AR100" s="34" t="inlineStr">
        <is>
          <t>Retrieved and cited, see Enrichment Log</t>
        </is>
      </c>
      <c r="AS100" s="34" t="inlineStr">
        <is>
          <t>BLANK -&gt; requires live Amazon.ca capture</t>
        </is>
      </c>
      <c r="AT100" s="34" t="inlineStr">
        <is>
          <t>Unverified commercial data</t>
        </is>
      </c>
    </row>
    <row r="101" ht="28" customHeight="1">
      <c r="A101" s="34" t="inlineStr">
        <is>
          <t>Celsius</t>
        </is>
      </c>
      <c r="B101" s="34" t="inlineStr">
        <is>
          <t>Celsius Essentials | Dragonberry | 18 pack 473mL</t>
        </is>
      </c>
      <c r="C101" s="34" t="inlineStr">
        <is>
          <t>4) Caffeine &amp; energy beverage</t>
        </is>
      </c>
      <c r="D101" s="34" t="inlineStr">
        <is>
          <t>473 mL can</t>
        </is>
      </c>
      <c r="E101" s="48" t="n">
        <v>18</v>
      </c>
      <c r="F101" s="49" t="n"/>
      <c r="G101" s="50">
        <f>IF(AND(ISNUMBER($F101),ISNUMBER($E101),$E101&lt;&gt;0),$F101/$E101,"")</f>
        <v/>
      </c>
      <c r="H101" s="50">
        <f>IF(AND(ISNUMBER($F101),ISNUMBER($AL101),ISNUMBER($E101),($AL101*$E101)&lt;&gt;0),$F101/($AL101*$E101)*100,"")</f>
        <v/>
      </c>
      <c r="I101" s="51" t="n"/>
      <c r="J101" s="52" t="n"/>
      <c r="K101" s="50">
        <f>IF(AND(ISNUMBER($F101),ISNUMBER($J101)),$F101*(1-$J101),"")</f>
        <v/>
      </c>
      <c r="L101" s="51" t="n"/>
      <c r="M101" s="51" t="n"/>
      <c r="N101" s="50">
        <f>IF(ISNUMBER($F101),($F101-IF(ISNUMBER($AM101),$AM101,0))*(1-IF(ISNUMBER($J101),$J101,0)),"")</f>
        <v/>
      </c>
      <c r="O101" s="34" t="inlineStr">
        <is>
          <t>Dragonberry</t>
        </is>
      </c>
      <c r="P101" s="48" t="n">
        <v>270</v>
      </c>
      <c r="Q101" s="48" t="n">
        <v>10</v>
      </c>
      <c r="R101" s="34" t="inlineStr">
        <is>
          <t>Not listed</t>
        </is>
      </c>
      <c r="S101" s="48" t="n">
        <v>0</v>
      </c>
      <c r="T101" s="48" t="n">
        <v>10</v>
      </c>
      <c r="U101" s="34" t="inlineStr">
        <is>
          <t>Sucralose</t>
        </is>
      </c>
      <c r="V101" s="34" t="inlineStr">
        <is>
          <t>Higher caffeine, amino acids, zero sugar</t>
        </is>
      </c>
      <c r="W101" s="51" t="n"/>
      <c r="X101" s="51" t="n"/>
      <c r="Y101" s="51" t="n"/>
      <c r="Z101" s="51" t="n"/>
      <c r="AA101" s="34" t="inlineStr">
        <is>
          <t>High</t>
        </is>
      </c>
      <c r="AB101" s="34" t="inlineStr">
        <is>
          <t>Higher dose line riding Celsius momentum</t>
        </is>
      </c>
      <c r="AC101" s="34" t="inlineStr">
        <is>
          <t>A bigger, stronger Celsius for serious energy</t>
        </is>
      </c>
      <c r="AD101" s="34" t="inlineStr">
        <is>
          <t>Highest caffeine dose in the Celsius family.</t>
        </is>
      </c>
      <c r="AE101" s="51" t="n"/>
      <c r="AF101" s="53">
        <f>IF(AND(ISNUMBER($P101),ISNUMBER($AL101),$AL101&lt;&gt;0),ROUND($P101/$AL101*100,1),"")</f>
        <v/>
      </c>
      <c r="AG101" s="54">
        <f>IF(AND(ISNUMBER($S101),ISNUMBER($AL101),$AL101&lt;&gt;0),ROUND($S101/$AL101*100,2),"")</f>
        <v/>
      </c>
      <c r="AH101" s="53">
        <f>IF(AND(ISNUMBER($Q101),ISNUMBER($AL101),$AL101&lt;&gt;0),ROUND($Q101/$AL101*100,1),"")</f>
        <v/>
      </c>
      <c r="AI101" s="48">
        <f>IF(ISNUMBER($S101),IF($S101&lt;=1,"Yes","No"),"n/a")</f>
        <v/>
      </c>
      <c r="AJ101" s="48">
        <f>IF(ISNUMBER($S101),ROUND(MAX(0,MIN(100,100-$S101*2.5-IF(ISNUMBER($T101),$T101,0)*0.12+IF($S101&lt;=1,12,0))),0),"")</f>
        <v/>
      </c>
      <c r="AK101" s="48">
        <f>IF(ISNUMBER($Q101),IF($Q101&gt;=100,20,IF($Q101&gt;=30,10,0)),0)+IF(ISNUMBER($R101),IF($R101&gt;=100,20,0),0)+IF(ISNUMBER($P101),IF($P101&gt;=150,20,IF($P101&gt;=50,12,5)),0)+IF(ISNUMBER($S101),IF($S101&lt;=1,15,0),0)</f>
        <v/>
      </c>
      <c r="AL101" s="48" t="n">
        <v>473</v>
      </c>
      <c r="AM101" s="49" t="n"/>
      <c r="AN101" s="48">
        <f>IF(AND(ISNUMBER($P101),ISNUMBER($AL101),$AL101&lt;&gt;0),IF(OR($P101&gt;180,$P101/$AL101*1000&gt;400),"Over ceiling, confirm SKU","Within"),"n/a")</f>
        <v/>
      </c>
      <c r="AO101" s="51" t="n"/>
      <c r="AP101" s="51" t="n"/>
      <c r="AQ101" s="51" t="n"/>
      <c r="AR101" s="34" t="inlineStr">
        <is>
          <t>Retrieved and cited, see Enrichment Log</t>
        </is>
      </c>
      <c r="AS101" s="34" t="inlineStr">
        <is>
          <t>BLANK -&gt; requires live Amazon.ca capture</t>
        </is>
      </c>
      <c r="AT101" s="34" t="inlineStr">
        <is>
          <t>Unverified commercial data</t>
        </is>
      </c>
    </row>
    <row r="102" ht="28" customHeight="1">
      <c r="A102" s="34" t="inlineStr">
        <is>
          <t>Celsius</t>
        </is>
      </c>
      <c r="B102" s="34" t="inlineStr">
        <is>
          <t>Celsius Essentials | Dragonberry | 24 pack 473mL</t>
        </is>
      </c>
      <c r="C102" s="34" t="inlineStr">
        <is>
          <t>4) Caffeine &amp; energy beverage</t>
        </is>
      </c>
      <c r="D102" s="34" t="inlineStr">
        <is>
          <t>473 mL can</t>
        </is>
      </c>
      <c r="E102" s="48" t="n">
        <v>24</v>
      </c>
      <c r="F102" s="49" t="n"/>
      <c r="G102" s="50">
        <f>IF(AND(ISNUMBER($F102),ISNUMBER($E102),$E102&lt;&gt;0),$F102/$E102,"")</f>
        <v/>
      </c>
      <c r="H102" s="50">
        <f>IF(AND(ISNUMBER($F102),ISNUMBER($AL102),ISNUMBER($E102),($AL102*$E102)&lt;&gt;0),$F102/($AL102*$E102)*100,"")</f>
        <v/>
      </c>
      <c r="I102" s="51" t="n"/>
      <c r="J102" s="52" t="n"/>
      <c r="K102" s="50">
        <f>IF(AND(ISNUMBER($F102),ISNUMBER($J102)),$F102*(1-$J102),"")</f>
        <v/>
      </c>
      <c r="L102" s="51" t="n"/>
      <c r="M102" s="51" t="n"/>
      <c r="N102" s="50">
        <f>IF(ISNUMBER($F102),($F102-IF(ISNUMBER($AM102),$AM102,0))*(1-IF(ISNUMBER($J102),$J102,0)),"")</f>
        <v/>
      </c>
      <c r="O102" s="34" t="inlineStr">
        <is>
          <t>Dragonberry</t>
        </is>
      </c>
      <c r="P102" s="48" t="n">
        <v>270</v>
      </c>
      <c r="Q102" s="48" t="n">
        <v>10</v>
      </c>
      <c r="R102" s="34" t="inlineStr">
        <is>
          <t>Not listed</t>
        </is>
      </c>
      <c r="S102" s="48" t="n">
        <v>0</v>
      </c>
      <c r="T102" s="48" t="n">
        <v>10</v>
      </c>
      <c r="U102" s="34" t="inlineStr">
        <is>
          <t>Sucralose</t>
        </is>
      </c>
      <c r="V102" s="34" t="inlineStr">
        <is>
          <t>Higher caffeine, amino acids, zero sugar</t>
        </is>
      </c>
      <c r="W102" s="51" t="n"/>
      <c r="X102" s="51" t="n"/>
      <c r="Y102" s="51" t="n"/>
      <c r="Z102" s="51" t="n"/>
      <c r="AA102" s="34" t="inlineStr">
        <is>
          <t>High</t>
        </is>
      </c>
      <c r="AB102" s="34" t="inlineStr">
        <is>
          <t>Higher dose line riding Celsius momentum</t>
        </is>
      </c>
      <c r="AC102" s="34" t="inlineStr">
        <is>
          <t>A bigger, stronger Celsius for serious energy</t>
        </is>
      </c>
      <c r="AD102" s="34" t="inlineStr">
        <is>
          <t>Highest caffeine dose in the Celsius family.</t>
        </is>
      </c>
      <c r="AE102" s="51" t="n"/>
      <c r="AF102" s="53">
        <f>IF(AND(ISNUMBER($P102),ISNUMBER($AL102),$AL102&lt;&gt;0),ROUND($P102/$AL102*100,1),"")</f>
        <v/>
      </c>
      <c r="AG102" s="54">
        <f>IF(AND(ISNUMBER($S102),ISNUMBER($AL102),$AL102&lt;&gt;0),ROUND($S102/$AL102*100,2),"")</f>
        <v/>
      </c>
      <c r="AH102" s="53">
        <f>IF(AND(ISNUMBER($Q102),ISNUMBER($AL102),$AL102&lt;&gt;0),ROUND($Q102/$AL102*100,1),"")</f>
        <v/>
      </c>
      <c r="AI102" s="48">
        <f>IF(ISNUMBER($S102),IF($S102&lt;=1,"Yes","No"),"n/a")</f>
        <v/>
      </c>
      <c r="AJ102" s="48">
        <f>IF(ISNUMBER($S102),ROUND(MAX(0,MIN(100,100-$S102*2.5-IF(ISNUMBER($T102),$T102,0)*0.12+IF($S102&lt;=1,12,0))),0),"")</f>
        <v/>
      </c>
      <c r="AK102" s="48">
        <f>IF(ISNUMBER($Q102),IF($Q102&gt;=100,20,IF($Q102&gt;=30,10,0)),0)+IF(ISNUMBER($R102),IF($R102&gt;=100,20,0),0)+IF(ISNUMBER($P102),IF($P102&gt;=150,20,IF($P102&gt;=50,12,5)),0)+IF(ISNUMBER($S102),IF($S102&lt;=1,15,0),0)</f>
        <v/>
      </c>
      <c r="AL102" s="48" t="n">
        <v>473</v>
      </c>
      <c r="AM102" s="49" t="n"/>
      <c r="AN102" s="48">
        <f>IF(AND(ISNUMBER($P102),ISNUMBER($AL102),$AL102&lt;&gt;0),IF(OR($P102&gt;180,$P102/$AL102*1000&gt;400),"Over ceiling, confirm SKU","Within"),"n/a")</f>
        <v/>
      </c>
      <c r="AO102" s="51" t="n"/>
      <c r="AP102" s="51" t="n"/>
      <c r="AQ102" s="51" t="n"/>
      <c r="AR102" s="34" t="inlineStr">
        <is>
          <t>Retrieved and cited, see Enrichment Log</t>
        </is>
      </c>
      <c r="AS102" s="34" t="inlineStr">
        <is>
          <t>BLANK -&gt; requires live Amazon.ca capture</t>
        </is>
      </c>
      <c r="AT102" s="34" t="inlineStr">
        <is>
          <t>Unverified commercial data</t>
        </is>
      </c>
    </row>
    <row r="103" ht="28" customHeight="1">
      <c r="A103" s="34" t="inlineStr">
        <is>
          <t>Celsius</t>
        </is>
      </c>
      <c r="B103" s="34" t="inlineStr">
        <is>
          <t>Celsius Essentials | Orange Mango | single 473mL</t>
        </is>
      </c>
      <c r="C103" s="34" t="inlineStr">
        <is>
          <t>4) Caffeine &amp; energy beverage</t>
        </is>
      </c>
      <c r="D103" s="34" t="inlineStr">
        <is>
          <t>473 mL can</t>
        </is>
      </c>
      <c r="E103" s="48" t="n">
        <v>1</v>
      </c>
      <c r="F103" s="49" t="n"/>
      <c r="G103" s="50">
        <f>IF(AND(ISNUMBER($F103),ISNUMBER($E103),$E103&lt;&gt;0),$F103/$E103,"")</f>
        <v/>
      </c>
      <c r="H103" s="50">
        <f>IF(AND(ISNUMBER($F103),ISNUMBER($AL103),ISNUMBER($E103),($AL103*$E103)&lt;&gt;0),$F103/($AL103*$E103)*100,"")</f>
        <v/>
      </c>
      <c r="I103" s="51" t="n"/>
      <c r="J103" s="52" t="n"/>
      <c r="K103" s="50">
        <f>IF(AND(ISNUMBER($F103),ISNUMBER($J103)),$F103*(1-$J103),"")</f>
        <v/>
      </c>
      <c r="L103" s="51" t="n"/>
      <c r="M103" s="51" t="n"/>
      <c r="N103" s="50">
        <f>IF(ISNUMBER($F103),($F103-IF(ISNUMBER($AM103),$AM103,0))*(1-IF(ISNUMBER($J103),$J103,0)),"")</f>
        <v/>
      </c>
      <c r="O103" s="34" t="inlineStr">
        <is>
          <t>Orange Mango</t>
        </is>
      </c>
      <c r="P103" s="48" t="n">
        <v>270</v>
      </c>
      <c r="Q103" s="48" t="n">
        <v>10</v>
      </c>
      <c r="R103" s="34" t="inlineStr">
        <is>
          <t>Not listed</t>
        </is>
      </c>
      <c r="S103" s="48" t="n">
        <v>0</v>
      </c>
      <c r="T103" s="48" t="n">
        <v>10</v>
      </c>
      <c r="U103" s="34" t="inlineStr">
        <is>
          <t>Sucralose</t>
        </is>
      </c>
      <c r="V103" s="34" t="inlineStr">
        <is>
          <t>Higher caffeine, amino acids, zero sugar</t>
        </is>
      </c>
      <c r="W103" s="51" t="n"/>
      <c r="X103" s="51" t="n"/>
      <c r="Y103" s="51" t="n"/>
      <c r="Z103" s="51" t="n"/>
      <c r="AA103" s="34" t="inlineStr">
        <is>
          <t>High</t>
        </is>
      </c>
      <c r="AB103" s="34" t="inlineStr">
        <is>
          <t>Higher dose line riding Celsius momentum</t>
        </is>
      </c>
      <c r="AC103" s="34" t="inlineStr">
        <is>
          <t>A bigger, stronger Celsius for serious energy</t>
        </is>
      </c>
      <c r="AD103" s="34" t="inlineStr">
        <is>
          <t>Highest caffeine dose in the Celsius family.</t>
        </is>
      </c>
      <c r="AE103" s="51" t="n"/>
      <c r="AF103" s="53">
        <f>IF(AND(ISNUMBER($P103),ISNUMBER($AL103),$AL103&lt;&gt;0),ROUND($P103/$AL103*100,1),"")</f>
        <v/>
      </c>
      <c r="AG103" s="54">
        <f>IF(AND(ISNUMBER($S103),ISNUMBER($AL103),$AL103&lt;&gt;0),ROUND($S103/$AL103*100,2),"")</f>
        <v/>
      </c>
      <c r="AH103" s="53">
        <f>IF(AND(ISNUMBER($Q103),ISNUMBER($AL103),$AL103&lt;&gt;0),ROUND($Q103/$AL103*100,1),"")</f>
        <v/>
      </c>
      <c r="AI103" s="48">
        <f>IF(ISNUMBER($S103),IF($S103&lt;=1,"Yes","No"),"n/a")</f>
        <v/>
      </c>
      <c r="AJ103" s="48">
        <f>IF(ISNUMBER($S103),ROUND(MAX(0,MIN(100,100-$S103*2.5-IF(ISNUMBER($T103),$T103,0)*0.12+IF($S103&lt;=1,12,0))),0),"")</f>
        <v/>
      </c>
      <c r="AK103" s="48">
        <f>IF(ISNUMBER($Q103),IF($Q103&gt;=100,20,IF($Q103&gt;=30,10,0)),0)+IF(ISNUMBER($R103),IF($R103&gt;=100,20,0),0)+IF(ISNUMBER($P103),IF($P103&gt;=150,20,IF($P103&gt;=50,12,5)),0)+IF(ISNUMBER($S103),IF($S103&lt;=1,15,0),0)</f>
        <v/>
      </c>
      <c r="AL103" s="48" t="n">
        <v>473</v>
      </c>
      <c r="AM103" s="49" t="n"/>
      <c r="AN103" s="48">
        <f>IF(AND(ISNUMBER($P103),ISNUMBER($AL103),$AL103&lt;&gt;0),IF(OR($P103&gt;180,$P103/$AL103*1000&gt;400),"Over ceiling, confirm SKU","Within"),"n/a")</f>
        <v/>
      </c>
      <c r="AO103" s="51" t="n"/>
      <c r="AP103" s="51" t="n"/>
      <c r="AQ103" s="51" t="n"/>
      <c r="AR103" s="34" t="inlineStr">
        <is>
          <t>Retrieved and cited, see Enrichment Log</t>
        </is>
      </c>
      <c r="AS103" s="34" t="inlineStr">
        <is>
          <t>BLANK -&gt; requires live Amazon.ca capture</t>
        </is>
      </c>
      <c r="AT103" s="34" t="inlineStr">
        <is>
          <t>Unverified commercial data</t>
        </is>
      </c>
    </row>
    <row r="104" ht="28" customHeight="1">
      <c r="A104" s="34" t="inlineStr">
        <is>
          <t>Celsius</t>
        </is>
      </c>
      <c r="B104" s="34" t="inlineStr">
        <is>
          <t>Celsius Essentials | Orange Mango | 8 pack 473mL</t>
        </is>
      </c>
      <c r="C104" s="34" t="inlineStr">
        <is>
          <t>4) Caffeine &amp; energy beverage</t>
        </is>
      </c>
      <c r="D104" s="34" t="inlineStr">
        <is>
          <t>473 mL can</t>
        </is>
      </c>
      <c r="E104" s="48" t="n">
        <v>8</v>
      </c>
      <c r="F104" s="49" t="n"/>
      <c r="G104" s="50">
        <f>IF(AND(ISNUMBER($F104),ISNUMBER($E104),$E104&lt;&gt;0),$F104/$E104,"")</f>
        <v/>
      </c>
      <c r="H104" s="50">
        <f>IF(AND(ISNUMBER($F104),ISNUMBER($AL104),ISNUMBER($E104),($AL104*$E104)&lt;&gt;0),$F104/($AL104*$E104)*100,"")</f>
        <v/>
      </c>
      <c r="I104" s="51" t="n"/>
      <c r="J104" s="52" t="n"/>
      <c r="K104" s="50">
        <f>IF(AND(ISNUMBER($F104),ISNUMBER($J104)),$F104*(1-$J104),"")</f>
        <v/>
      </c>
      <c r="L104" s="51" t="n"/>
      <c r="M104" s="51" t="n"/>
      <c r="N104" s="50">
        <f>IF(ISNUMBER($F104),($F104-IF(ISNUMBER($AM104),$AM104,0))*(1-IF(ISNUMBER($J104),$J104,0)),"")</f>
        <v/>
      </c>
      <c r="O104" s="34" t="inlineStr">
        <is>
          <t>Orange Mango</t>
        </is>
      </c>
      <c r="P104" s="48" t="n">
        <v>270</v>
      </c>
      <c r="Q104" s="48" t="n">
        <v>10</v>
      </c>
      <c r="R104" s="34" t="inlineStr">
        <is>
          <t>Not listed</t>
        </is>
      </c>
      <c r="S104" s="48" t="n">
        <v>0</v>
      </c>
      <c r="T104" s="48" t="n">
        <v>10</v>
      </c>
      <c r="U104" s="34" t="inlineStr">
        <is>
          <t>Sucralose</t>
        </is>
      </c>
      <c r="V104" s="34" t="inlineStr">
        <is>
          <t>Higher caffeine, amino acids, zero sugar</t>
        </is>
      </c>
      <c r="W104" s="51" t="n"/>
      <c r="X104" s="51" t="n"/>
      <c r="Y104" s="51" t="n"/>
      <c r="Z104" s="51" t="n"/>
      <c r="AA104" s="34" t="inlineStr">
        <is>
          <t>High</t>
        </is>
      </c>
      <c r="AB104" s="34" t="inlineStr">
        <is>
          <t>Higher dose line riding Celsius momentum</t>
        </is>
      </c>
      <c r="AC104" s="34" t="inlineStr">
        <is>
          <t>A bigger, stronger Celsius for serious energy</t>
        </is>
      </c>
      <c r="AD104" s="34" t="inlineStr">
        <is>
          <t>Highest caffeine dose in the Celsius family.</t>
        </is>
      </c>
      <c r="AE104" s="51" t="n"/>
      <c r="AF104" s="53">
        <f>IF(AND(ISNUMBER($P104),ISNUMBER($AL104),$AL104&lt;&gt;0),ROUND($P104/$AL104*100,1),"")</f>
        <v/>
      </c>
      <c r="AG104" s="54">
        <f>IF(AND(ISNUMBER($S104),ISNUMBER($AL104),$AL104&lt;&gt;0),ROUND($S104/$AL104*100,2),"")</f>
        <v/>
      </c>
      <c r="AH104" s="53">
        <f>IF(AND(ISNUMBER($Q104),ISNUMBER($AL104),$AL104&lt;&gt;0),ROUND($Q104/$AL104*100,1),"")</f>
        <v/>
      </c>
      <c r="AI104" s="48">
        <f>IF(ISNUMBER($S104),IF($S104&lt;=1,"Yes","No"),"n/a")</f>
        <v/>
      </c>
      <c r="AJ104" s="48">
        <f>IF(ISNUMBER($S104),ROUND(MAX(0,MIN(100,100-$S104*2.5-IF(ISNUMBER($T104),$T104,0)*0.12+IF($S104&lt;=1,12,0))),0),"")</f>
        <v/>
      </c>
      <c r="AK104" s="48">
        <f>IF(ISNUMBER($Q104),IF($Q104&gt;=100,20,IF($Q104&gt;=30,10,0)),0)+IF(ISNUMBER($R104),IF($R104&gt;=100,20,0),0)+IF(ISNUMBER($P104),IF($P104&gt;=150,20,IF($P104&gt;=50,12,5)),0)+IF(ISNUMBER($S104),IF($S104&lt;=1,15,0),0)</f>
        <v/>
      </c>
      <c r="AL104" s="48" t="n">
        <v>473</v>
      </c>
      <c r="AM104" s="49" t="n"/>
      <c r="AN104" s="48">
        <f>IF(AND(ISNUMBER($P104),ISNUMBER($AL104),$AL104&lt;&gt;0),IF(OR($P104&gt;180,$P104/$AL104*1000&gt;400),"Over ceiling, confirm SKU","Within"),"n/a")</f>
        <v/>
      </c>
      <c r="AO104" s="51" t="n"/>
      <c r="AP104" s="51" t="n"/>
      <c r="AQ104" s="51" t="n"/>
      <c r="AR104" s="34" t="inlineStr">
        <is>
          <t>Retrieved and cited, see Enrichment Log</t>
        </is>
      </c>
      <c r="AS104" s="34" t="inlineStr">
        <is>
          <t>BLANK -&gt; requires live Amazon.ca capture</t>
        </is>
      </c>
      <c r="AT104" s="34" t="inlineStr">
        <is>
          <t>Unverified commercial data</t>
        </is>
      </c>
    </row>
    <row r="105" ht="28" customHeight="1">
      <c r="A105" s="34" t="inlineStr">
        <is>
          <t>Celsius</t>
        </is>
      </c>
      <c r="B105" s="34" t="inlineStr">
        <is>
          <t>Celsius Essentials | Orange Mango | 12 pack 473mL</t>
        </is>
      </c>
      <c r="C105" s="34" t="inlineStr">
        <is>
          <t>4) Caffeine &amp; energy beverage</t>
        </is>
      </c>
      <c r="D105" s="34" t="inlineStr">
        <is>
          <t>473 mL can</t>
        </is>
      </c>
      <c r="E105" s="48" t="n">
        <v>12</v>
      </c>
      <c r="F105" s="49" t="n"/>
      <c r="G105" s="50">
        <f>IF(AND(ISNUMBER($F105),ISNUMBER($E105),$E105&lt;&gt;0),$F105/$E105,"")</f>
        <v/>
      </c>
      <c r="H105" s="50">
        <f>IF(AND(ISNUMBER($F105),ISNUMBER($AL105),ISNUMBER($E105),($AL105*$E105)&lt;&gt;0),$F105/($AL105*$E105)*100,"")</f>
        <v/>
      </c>
      <c r="I105" s="51" t="n"/>
      <c r="J105" s="52" t="n"/>
      <c r="K105" s="50">
        <f>IF(AND(ISNUMBER($F105),ISNUMBER($J105)),$F105*(1-$J105),"")</f>
        <v/>
      </c>
      <c r="L105" s="51" t="n"/>
      <c r="M105" s="51" t="n"/>
      <c r="N105" s="50">
        <f>IF(ISNUMBER($F105),($F105-IF(ISNUMBER($AM105),$AM105,0))*(1-IF(ISNUMBER($J105),$J105,0)),"")</f>
        <v/>
      </c>
      <c r="O105" s="34" t="inlineStr">
        <is>
          <t>Orange Mango</t>
        </is>
      </c>
      <c r="P105" s="48" t="n">
        <v>270</v>
      </c>
      <c r="Q105" s="48" t="n">
        <v>10</v>
      </c>
      <c r="R105" s="34" t="inlineStr">
        <is>
          <t>Not listed</t>
        </is>
      </c>
      <c r="S105" s="48" t="n">
        <v>0</v>
      </c>
      <c r="T105" s="48" t="n">
        <v>10</v>
      </c>
      <c r="U105" s="34" t="inlineStr">
        <is>
          <t>Sucralose</t>
        </is>
      </c>
      <c r="V105" s="34" t="inlineStr">
        <is>
          <t>Higher caffeine, amino acids, zero sugar</t>
        </is>
      </c>
      <c r="W105" s="51" t="n"/>
      <c r="X105" s="51" t="n"/>
      <c r="Y105" s="51" t="n"/>
      <c r="Z105" s="51" t="n"/>
      <c r="AA105" s="34" t="inlineStr">
        <is>
          <t>High</t>
        </is>
      </c>
      <c r="AB105" s="34" t="inlineStr">
        <is>
          <t>Higher dose line riding Celsius momentum</t>
        </is>
      </c>
      <c r="AC105" s="34" t="inlineStr">
        <is>
          <t>A bigger, stronger Celsius for serious energy</t>
        </is>
      </c>
      <c r="AD105" s="34" t="inlineStr">
        <is>
          <t>Highest caffeine dose in the Celsius family.</t>
        </is>
      </c>
      <c r="AE105" s="51" t="n"/>
      <c r="AF105" s="53">
        <f>IF(AND(ISNUMBER($P105),ISNUMBER($AL105),$AL105&lt;&gt;0),ROUND($P105/$AL105*100,1),"")</f>
        <v/>
      </c>
      <c r="AG105" s="54">
        <f>IF(AND(ISNUMBER($S105),ISNUMBER($AL105),$AL105&lt;&gt;0),ROUND($S105/$AL105*100,2),"")</f>
        <v/>
      </c>
      <c r="AH105" s="53">
        <f>IF(AND(ISNUMBER($Q105),ISNUMBER($AL105),$AL105&lt;&gt;0),ROUND($Q105/$AL105*100,1),"")</f>
        <v/>
      </c>
      <c r="AI105" s="48">
        <f>IF(ISNUMBER($S105),IF($S105&lt;=1,"Yes","No"),"n/a")</f>
        <v/>
      </c>
      <c r="AJ105" s="48">
        <f>IF(ISNUMBER($S105),ROUND(MAX(0,MIN(100,100-$S105*2.5-IF(ISNUMBER($T105),$T105,0)*0.12+IF($S105&lt;=1,12,0))),0),"")</f>
        <v/>
      </c>
      <c r="AK105" s="48">
        <f>IF(ISNUMBER($Q105),IF($Q105&gt;=100,20,IF($Q105&gt;=30,10,0)),0)+IF(ISNUMBER($R105),IF($R105&gt;=100,20,0),0)+IF(ISNUMBER($P105),IF($P105&gt;=150,20,IF($P105&gt;=50,12,5)),0)+IF(ISNUMBER($S105),IF($S105&lt;=1,15,0),0)</f>
        <v/>
      </c>
      <c r="AL105" s="48" t="n">
        <v>473</v>
      </c>
      <c r="AM105" s="49" t="n"/>
      <c r="AN105" s="48">
        <f>IF(AND(ISNUMBER($P105),ISNUMBER($AL105),$AL105&lt;&gt;0),IF(OR($P105&gt;180,$P105/$AL105*1000&gt;400),"Over ceiling, confirm SKU","Within"),"n/a")</f>
        <v/>
      </c>
      <c r="AO105" s="51" t="n"/>
      <c r="AP105" s="51" t="n"/>
      <c r="AQ105" s="51" t="n"/>
      <c r="AR105" s="34" t="inlineStr">
        <is>
          <t>Retrieved and cited, see Enrichment Log</t>
        </is>
      </c>
      <c r="AS105" s="34" t="inlineStr">
        <is>
          <t>BLANK -&gt; requires live Amazon.ca capture</t>
        </is>
      </c>
      <c r="AT105" s="34" t="inlineStr">
        <is>
          <t>Unverified commercial data</t>
        </is>
      </c>
    </row>
    <row r="106" ht="28" customHeight="1">
      <c r="A106" s="34" t="inlineStr">
        <is>
          <t>Celsius</t>
        </is>
      </c>
      <c r="B106" s="34" t="inlineStr">
        <is>
          <t>Celsius Essentials | Orange Mango | 18 pack 473mL</t>
        </is>
      </c>
      <c r="C106" s="34" t="inlineStr">
        <is>
          <t>4) Caffeine &amp; energy beverage</t>
        </is>
      </c>
      <c r="D106" s="34" t="inlineStr">
        <is>
          <t>473 mL can</t>
        </is>
      </c>
      <c r="E106" s="48" t="n">
        <v>18</v>
      </c>
      <c r="F106" s="49" t="n"/>
      <c r="G106" s="50">
        <f>IF(AND(ISNUMBER($F106),ISNUMBER($E106),$E106&lt;&gt;0),$F106/$E106,"")</f>
        <v/>
      </c>
      <c r="H106" s="50">
        <f>IF(AND(ISNUMBER($F106),ISNUMBER($AL106),ISNUMBER($E106),($AL106*$E106)&lt;&gt;0),$F106/($AL106*$E106)*100,"")</f>
        <v/>
      </c>
      <c r="I106" s="51" t="n"/>
      <c r="J106" s="52" t="n"/>
      <c r="K106" s="50">
        <f>IF(AND(ISNUMBER($F106),ISNUMBER($J106)),$F106*(1-$J106),"")</f>
        <v/>
      </c>
      <c r="L106" s="51" t="n"/>
      <c r="M106" s="51" t="n"/>
      <c r="N106" s="50">
        <f>IF(ISNUMBER($F106),($F106-IF(ISNUMBER($AM106),$AM106,0))*(1-IF(ISNUMBER($J106),$J106,0)),"")</f>
        <v/>
      </c>
      <c r="O106" s="34" t="inlineStr">
        <is>
          <t>Orange Mango</t>
        </is>
      </c>
      <c r="P106" s="48" t="n">
        <v>270</v>
      </c>
      <c r="Q106" s="48" t="n">
        <v>10</v>
      </c>
      <c r="R106" s="34" t="inlineStr">
        <is>
          <t>Not listed</t>
        </is>
      </c>
      <c r="S106" s="48" t="n">
        <v>0</v>
      </c>
      <c r="T106" s="48" t="n">
        <v>10</v>
      </c>
      <c r="U106" s="34" t="inlineStr">
        <is>
          <t>Sucralose</t>
        </is>
      </c>
      <c r="V106" s="34" t="inlineStr">
        <is>
          <t>Higher caffeine, amino acids, zero sugar</t>
        </is>
      </c>
      <c r="W106" s="51" t="n"/>
      <c r="X106" s="51" t="n"/>
      <c r="Y106" s="51" t="n"/>
      <c r="Z106" s="51" t="n"/>
      <c r="AA106" s="34" t="inlineStr">
        <is>
          <t>High</t>
        </is>
      </c>
      <c r="AB106" s="34" t="inlineStr">
        <is>
          <t>Higher dose line riding Celsius momentum</t>
        </is>
      </c>
      <c r="AC106" s="34" t="inlineStr">
        <is>
          <t>A bigger, stronger Celsius for serious energy</t>
        </is>
      </c>
      <c r="AD106" s="34" t="inlineStr">
        <is>
          <t>Highest caffeine dose in the Celsius family.</t>
        </is>
      </c>
      <c r="AE106" s="51" t="n"/>
      <c r="AF106" s="53">
        <f>IF(AND(ISNUMBER($P106),ISNUMBER($AL106),$AL106&lt;&gt;0),ROUND($P106/$AL106*100,1),"")</f>
        <v/>
      </c>
      <c r="AG106" s="54">
        <f>IF(AND(ISNUMBER($S106),ISNUMBER($AL106),$AL106&lt;&gt;0),ROUND($S106/$AL106*100,2),"")</f>
        <v/>
      </c>
      <c r="AH106" s="53">
        <f>IF(AND(ISNUMBER($Q106),ISNUMBER($AL106),$AL106&lt;&gt;0),ROUND($Q106/$AL106*100,1),"")</f>
        <v/>
      </c>
      <c r="AI106" s="48">
        <f>IF(ISNUMBER($S106),IF($S106&lt;=1,"Yes","No"),"n/a")</f>
        <v/>
      </c>
      <c r="AJ106" s="48">
        <f>IF(ISNUMBER($S106),ROUND(MAX(0,MIN(100,100-$S106*2.5-IF(ISNUMBER($T106),$T106,0)*0.12+IF($S106&lt;=1,12,0))),0),"")</f>
        <v/>
      </c>
      <c r="AK106" s="48">
        <f>IF(ISNUMBER($Q106),IF($Q106&gt;=100,20,IF($Q106&gt;=30,10,0)),0)+IF(ISNUMBER($R106),IF($R106&gt;=100,20,0),0)+IF(ISNUMBER($P106),IF($P106&gt;=150,20,IF($P106&gt;=50,12,5)),0)+IF(ISNUMBER($S106),IF($S106&lt;=1,15,0),0)</f>
        <v/>
      </c>
      <c r="AL106" s="48" t="n">
        <v>473</v>
      </c>
      <c r="AM106" s="49" t="n"/>
      <c r="AN106" s="48">
        <f>IF(AND(ISNUMBER($P106),ISNUMBER($AL106),$AL106&lt;&gt;0),IF(OR($P106&gt;180,$P106/$AL106*1000&gt;400),"Over ceiling, confirm SKU","Within"),"n/a")</f>
        <v/>
      </c>
      <c r="AO106" s="51" t="n"/>
      <c r="AP106" s="51" t="n"/>
      <c r="AQ106" s="51" t="n"/>
      <c r="AR106" s="34" t="inlineStr">
        <is>
          <t>Retrieved and cited, see Enrichment Log</t>
        </is>
      </c>
      <c r="AS106" s="34" t="inlineStr">
        <is>
          <t>BLANK -&gt; requires live Amazon.ca capture</t>
        </is>
      </c>
      <c r="AT106" s="34" t="inlineStr">
        <is>
          <t>Unverified commercial data</t>
        </is>
      </c>
    </row>
    <row r="107" ht="28" customHeight="1">
      <c r="A107" s="34" t="inlineStr">
        <is>
          <t>Celsius</t>
        </is>
      </c>
      <c r="B107" s="34" t="inlineStr">
        <is>
          <t>Celsius Essentials | Orange Mango | 24 pack 473mL</t>
        </is>
      </c>
      <c r="C107" s="34" t="inlineStr">
        <is>
          <t>4) Caffeine &amp; energy beverage</t>
        </is>
      </c>
      <c r="D107" s="34" t="inlineStr">
        <is>
          <t>473 mL can</t>
        </is>
      </c>
      <c r="E107" s="48" t="n">
        <v>24</v>
      </c>
      <c r="F107" s="49" t="n"/>
      <c r="G107" s="50">
        <f>IF(AND(ISNUMBER($F107),ISNUMBER($E107),$E107&lt;&gt;0),$F107/$E107,"")</f>
        <v/>
      </c>
      <c r="H107" s="50">
        <f>IF(AND(ISNUMBER($F107),ISNUMBER($AL107),ISNUMBER($E107),($AL107*$E107)&lt;&gt;0),$F107/($AL107*$E107)*100,"")</f>
        <v/>
      </c>
      <c r="I107" s="51" t="n"/>
      <c r="J107" s="52" t="n"/>
      <c r="K107" s="50">
        <f>IF(AND(ISNUMBER($F107),ISNUMBER($J107)),$F107*(1-$J107),"")</f>
        <v/>
      </c>
      <c r="L107" s="51" t="n"/>
      <c r="M107" s="51" t="n"/>
      <c r="N107" s="50">
        <f>IF(ISNUMBER($F107),($F107-IF(ISNUMBER($AM107),$AM107,0))*(1-IF(ISNUMBER($J107),$J107,0)),"")</f>
        <v/>
      </c>
      <c r="O107" s="34" t="inlineStr">
        <is>
          <t>Orange Mango</t>
        </is>
      </c>
      <c r="P107" s="48" t="n">
        <v>270</v>
      </c>
      <c r="Q107" s="48" t="n">
        <v>10</v>
      </c>
      <c r="R107" s="34" t="inlineStr">
        <is>
          <t>Not listed</t>
        </is>
      </c>
      <c r="S107" s="48" t="n">
        <v>0</v>
      </c>
      <c r="T107" s="48" t="n">
        <v>10</v>
      </c>
      <c r="U107" s="34" t="inlineStr">
        <is>
          <t>Sucralose</t>
        </is>
      </c>
      <c r="V107" s="34" t="inlineStr">
        <is>
          <t>Higher caffeine, amino acids, zero sugar</t>
        </is>
      </c>
      <c r="W107" s="51" t="n"/>
      <c r="X107" s="51" t="n"/>
      <c r="Y107" s="51" t="n"/>
      <c r="Z107" s="51" t="n"/>
      <c r="AA107" s="34" t="inlineStr">
        <is>
          <t>High</t>
        </is>
      </c>
      <c r="AB107" s="34" t="inlineStr">
        <is>
          <t>Higher dose line riding Celsius momentum</t>
        </is>
      </c>
      <c r="AC107" s="34" t="inlineStr">
        <is>
          <t>A bigger, stronger Celsius for serious energy</t>
        </is>
      </c>
      <c r="AD107" s="34" t="inlineStr">
        <is>
          <t>Highest caffeine dose in the Celsius family.</t>
        </is>
      </c>
      <c r="AE107" s="51" t="n"/>
      <c r="AF107" s="53">
        <f>IF(AND(ISNUMBER($P107),ISNUMBER($AL107),$AL107&lt;&gt;0),ROUND($P107/$AL107*100,1),"")</f>
        <v/>
      </c>
      <c r="AG107" s="54">
        <f>IF(AND(ISNUMBER($S107),ISNUMBER($AL107),$AL107&lt;&gt;0),ROUND($S107/$AL107*100,2),"")</f>
        <v/>
      </c>
      <c r="AH107" s="53">
        <f>IF(AND(ISNUMBER($Q107),ISNUMBER($AL107),$AL107&lt;&gt;0),ROUND($Q107/$AL107*100,1),"")</f>
        <v/>
      </c>
      <c r="AI107" s="48">
        <f>IF(ISNUMBER($S107),IF($S107&lt;=1,"Yes","No"),"n/a")</f>
        <v/>
      </c>
      <c r="AJ107" s="48">
        <f>IF(ISNUMBER($S107),ROUND(MAX(0,MIN(100,100-$S107*2.5-IF(ISNUMBER($T107),$T107,0)*0.12+IF($S107&lt;=1,12,0))),0),"")</f>
        <v/>
      </c>
      <c r="AK107" s="48">
        <f>IF(ISNUMBER($Q107),IF($Q107&gt;=100,20,IF($Q107&gt;=30,10,0)),0)+IF(ISNUMBER($R107),IF($R107&gt;=100,20,0),0)+IF(ISNUMBER($P107),IF($P107&gt;=150,20,IF($P107&gt;=50,12,5)),0)+IF(ISNUMBER($S107),IF($S107&lt;=1,15,0),0)</f>
        <v/>
      </c>
      <c r="AL107" s="48" t="n">
        <v>473</v>
      </c>
      <c r="AM107" s="49" t="n"/>
      <c r="AN107" s="48">
        <f>IF(AND(ISNUMBER($P107),ISNUMBER($AL107),$AL107&lt;&gt;0),IF(OR($P107&gt;180,$P107/$AL107*1000&gt;400),"Over ceiling, confirm SKU","Within"),"n/a")</f>
        <v/>
      </c>
      <c r="AO107" s="51" t="n"/>
      <c r="AP107" s="51" t="n"/>
      <c r="AQ107" s="51" t="n"/>
      <c r="AR107" s="34" t="inlineStr">
        <is>
          <t>Retrieved and cited, see Enrichment Log</t>
        </is>
      </c>
      <c r="AS107" s="34" t="inlineStr">
        <is>
          <t>BLANK -&gt; requires live Amazon.ca capture</t>
        </is>
      </c>
      <c r="AT107" s="34" t="inlineStr">
        <is>
          <t>Unverified commercial data</t>
        </is>
      </c>
    </row>
    <row r="108" ht="28" customHeight="1">
      <c r="A108" s="34" t="inlineStr">
        <is>
          <t>Prime</t>
        </is>
      </c>
      <c r="B108" s="34" t="inlineStr">
        <is>
          <t>Prime Energy | Blue Raspberry | single 355mL</t>
        </is>
      </c>
      <c r="C108" s="34" t="inlineStr">
        <is>
          <t>4) Caffeine &amp; energy beverage</t>
        </is>
      </c>
      <c r="D108" s="34" t="inlineStr">
        <is>
          <t>355 mL can</t>
        </is>
      </c>
      <c r="E108" s="48" t="n">
        <v>1</v>
      </c>
      <c r="F108" s="49" t="n"/>
      <c r="G108" s="50">
        <f>IF(AND(ISNUMBER($F108),ISNUMBER($E108),$E108&lt;&gt;0),$F108/$E108,"")</f>
        <v/>
      </c>
      <c r="H108" s="50">
        <f>IF(AND(ISNUMBER($F108),ISNUMBER($AL108),ISNUMBER($E108),($AL108*$E108)&lt;&gt;0),$F108/($AL108*$E108)*100,"")</f>
        <v/>
      </c>
      <c r="I108" s="51" t="n"/>
      <c r="J108" s="52" t="n"/>
      <c r="K108" s="50">
        <f>IF(AND(ISNUMBER($F108),ISNUMBER($J108)),$F108*(1-$J108),"")</f>
        <v/>
      </c>
      <c r="L108" s="51" t="n"/>
      <c r="M108" s="51" t="n"/>
      <c r="N108" s="50">
        <f>IF(ISNUMBER($F108),($F108-IF(ISNUMBER($AM108),$AM108,0))*(1-IF(ISNUMBER($J108),$J108,0)),"")</f>
        <v/>
      </c>
      <c r="O108" s="34" t="inlineStr">
        <is>
          <t>Blue Raspberry</t>
        </is>
      </c>
      <c r="P108" s="48" t="n">
        <v>200</v>
      </c>
      <c r="Q108" s="48" t="n">
        <v>10</v>
      </c>
      <c r="R108" s="34" t="inlineStr">
        <is>
          <t>Not listed</t>
        </is>
      </c>
      <c r="S108" s="48" t="n">
        <v>0</v>
      </c>
      <c r="T108" s="48" t="n">
        <v>10</v>
      </c>
      <c r="U108" s="34" t="inlineStr">
        <is>
          <t>Sucralose + acesulfame-K</t>
        </is>
      </c>
      <c r="V108" s="34" t="inlineStr">
        <is>
          <t>Zero sugar, electrolytes, B vitamins</t>
        </is>
      </c>
      <c r="W108" s="51" t="n"/>
      <c r="X108" s="51" t="n"/>
      <c r="Y108" s="51" t="n"/>
      <c r="Z108" s="51" t="n"/>
      <c r="AA108" s="34" t="inlineStr">
        <is>
          <t>High</t>
        </is>
      </c>
      <c r="AB108" s="34" t="inlineStr">
        <is>
          <t>Influencer driven (Logan Paul/KSI); youth pull</t>
        </is>
      </c>
      <c r="AC108" s="34" t="inlineStr">
        <is>
          <t>Hype brand energy with zero sugar</t>
        </is>
      </c>
      <c r="AD108" s="34" t="inlineStr">
        <is>
          <t>Social media brand cachet with a zero sugar profile.</t>
        </is>
      </c>
      <c r="AE108" s="51" t="n"/>
      <c r="AF108" s="53">
        <f>IF(AND(ISNUMBER($P108),ISNUMBER($AL108),$AL108&lt;&gt;0),ROUND($P108/$AL108*100,1),"")</f>
        <v/>
      </c>
      <c r="AG108" s="54">
        <f>IF(AND(ISNUMBER($S108),ISNUMBER($AL108),$AL108&lt;&gt;0),ROUND($S108/$AL108*100,2),"")</f>
        <v/>
      </c>
      <c r="AH108" s="53">
        <f>IF(AND(ISNUMBER($Q108),ISNUMBER($AL108),$AL108&lt;&gt;0),ROUND($Q108/$AL108*100,1),"")</f>
        <v/>
      </c>
      <c r="AI108" s="48">
        <f>IF(ISNUMBER($S108),IF($S108&lt;=1,"Yes","No"),"n/a")</f>
        <v/>
      </c>
      <c r="AJ108" s="48">
        <f>IF(ISNUMBER($S108),ROUND(MAX(0,MIN(100,100-$S108*2.5-IF(ISNUMBER($T108),$T108,0)*0.12+IF($S108&lt;=1,12,0))),0),"")</f>
        <v/>
      </c>
      <c r="AK108" s="48">
        <f>IF(ISNUMBER($Q108),IF($Q108&gt;=100,20,IF($Q108&gt;=30,10,0)),0)+IF(ISNUMBER($R108),IF($R108&gt;=100,20,0),0)+IF(ISNUMBER($P108),IF($P108&gt;=150,20,IF($P108&gt;=50,12,5)),0)+IF(ISNUMBER($S108),IF($S108&lt;=1,15,0),0)</f>
        <v/>
      </c>
      <c r="AL108" s="48" t="n">
        <v>355</v>
      </c>
      <c r="AM108" s="49" t="n"/>
      <c r="AN108" s="48">
        <f>IF(AND(ISNUMBER($P108),ISNUMBER($AL108),$AL108&lt;&gt;0),IF(OR($P108&gt;180,$P108/$AL108*1000&gt;400),"Over ceiling, confirm SKU","Within"),"n/a")</f>
        <v/>
      </c>
      <c r="AO108" s="51" t="n"/>
      <c r="AP108" s="51" t="n"/>
      <c r="AQ108" s="51" t="n"/>
      <c r="AR108" s="34" t="inlineStr">
        <is>
          <t>No enrichment entry, to confirm</t>
        </is>
      </c>
      <c r="AS108" s="34" t="inlineStr">
        <is>
          <t>BLANK -&gt; requires live Amazon.ca capture</t>
        </is>
      </c>
      <c r="AT108" s="34" t="inlineStr">
        <is>
          <t>Unverified commercial data</t>
        </is>
      </c>
    </row>
    <row r="109" ht="28" customHeight="1">
      <c r="A109" s="34" t="inlineStr">
        <is>
          <t>Prime</t>
        </is>
      </c>
      <c r="B109" s="34" t="inlineStr">
        <is>
          <t>Prime Energy | Blue Raspberry | 8 pack 355mL</t>
        </is>
      </c>
      <c r="C109" s="34" t="inlineStr">
        <is>
          <t>4) Caffeine &amp; energy beverage</t>
        </is>
      </c>
      <c r="D109" s="34" t="inlineStr">
        <is>
          <t>355 mL can</t>
        </is>
      </c>
      <c r="E109" s="48" t="n">
        <v>8</v>
      </c>
      <c r="F109" s="49" t="n"/>
      <c r="G109" s="50">
        <f>IF(AND(ISNUMBER($F109),ISNUMBER($E109),$E109&lt;&gt;0),$F109/$E109,"")</f>
        <v/>
      </c>
      <c r="H109" s="50">
        <f>IF(AND(ISNUMBER($F109),ISNUMBER($AL109),ISNUMBER($E109),($AL109*$E109)&lt;&gt;0),$F109/($AL109*$E109)*100,"")</f>
        <v/>
      </c>
      <c r="I109" s="51" t="n"/>
      <c r="J109" s="52" t="n"/>
      <c r="K109" s="50">
        <f>IF(AND(ISNUMBER($F109),ISNUMBER($J109)),$F109*(1-$J109),"")</f>
        <v/>
      </c>
      <c r="L109" s="51" t="n"/>
      <c r="M109" s="51" t="n"/>
      <c r="N109" s="50">
        <f>IF(ISNUMBER($F109),($F109-IF(ISNUMBER($AM109),$AM109,0))*(1-IF(ISNUMBER($J109),$J109,0)),"")</f>
        <v/>
      </c>
      <c r="O109" s="34" t="inlineStr">
        <is>
          <t>Blue Raspberry</t>
        </is>
      </c>
      <c r="P109" s="48" t="n">
        <v>200</v>
      </c>
      <c r="Q109" s="48" t="n">
        <v>10</v>
      </c>
      <c r="R109" s="34" t="inlineStr">
        <is>
          <t>Not listed</t>
        </is>
      </c>
      <c r="S109" s="48" t="n">
        <v>0</v>
      </c>
      <c r="T109" s="48" t="n">
        <v>10</v>
      </c>
      <c r="U109" s="34" t="inlineStr">
        <is>
          <t>Sucralose + acesulfame-K</t>
        </is>
      </c>
      <c r="V109" s="34" t="inlineStr">
        <is>
          <t>Zero sugar, electrolytes, B vitamins</t>
        </is>
      </c>
      <c r="W109" s="51" t="n"/>
      <c r="X109" s="51" t="n"/>
      <c r="Y109" s="51" t="n"/>
      <c r="Z109" s="51" t="n"/>
      <c r="AA109" s="34" t="inlineStr">
        <is>
          <t>High</t>
        </is>
      </c>
      <c r="AB109" s="34" t="inlineStr">
        <is>
          <t>Influencer driven (Logan Paul/KSI); youth pull</t>
        </is>
      </c>
      <c r="AC109" s="34" t="inlineStr">
        <is>
          <t>Hype brand energy with zero sugar</t>
        </is>
      </c>
      <c r="AD109" s="34" t="inlineStr">
        <is>
          <t>Social media brand cachet with a zero sugar profile.</t>
        </is>
      </c>
      <c r="AE109" s="51" t="n"/>
      <c r="AF109" s="53">
        <f>IF(AND(ISNUMBER($P109),ISNUMBER($AL109),$AL109&lt;&gt;0),ROUND($P109/$AL109*100,1),"")</f>
        <v/>
      </c>
      <c r="AG109" s="54">
        <f>IF(AND(ISNUMBER($S109),ISNUMBER($AL109),$AL109&lt;&gt;0),ROUND($S109/$AL109*100,2),"")</f>
        <v/>
      </c>
      <c r="AH109" s="53">
        <f>IF(AND(ISNUMBER($Q109),ISNUMBER($AL109),$AL109&lt;&gt;0),ROUND($Q109/$AL109*100,1),"")</f>
        <v/>
      </c>
      <c r="AI109" s="48">
        <f>IF(ISNUMBER($S109),IF($S109&lt;=1,"Yes","No"),"n/a")</f>
        <v/>
      </c>
      <c r="AJ109" s="48">
        <f>IF(ISNUMBER($S109),ROUND(MAX(0,MIN(100,100-$S109*2.5-IF(ISNUMBER($T109),$T109,0)*0.12+IF($S109&lt;=1,12,0))),0),"")</f>
        <v/>
      </c>
      <c r="AK109" s="48">
        <f>IF(ISNUMBER($Q109),IF($Q109&gt;=100,20,IF($Q109&gt;=30,10,0)),0)+IF(ISNUMBER($R109),IF($R109&gt;=100,20,0),0)+IF(ISNUMBER($P109),IF($P109&gt;=150,20,IF($P109&gt;=50,12,5)),0)+IF(ISNUMBER($S109),IF($S109&lt;=1,15,0),0)</f>
        <v/>
      </c>
      <c r="AL109" s="48" t="n">
        <v>355</v>
      </c>
      <c r="AM109" s="49" t="n"/>
      <c r="AN109" s="48">
        <f>IF(AND(ISNUMBER($P109),ISNUMBER($AL109),$AL109&lt;&gt;0),IF(OR($P109&gt;180,$P109/$AL109*1000&gt;400),"Over ceiling, confirm SKU","Within"),"n/a")</f>
        <v/>
      </c>
      <c r="AO109" s="51" t="n"/>
      <c r="AP109" s="51" t="n"/>
      <c r="AQ109" s="51" t="n"/>
      <c r="AR109" s="34" t="inlineStr">
        <is>
          <t>No enrichment entry, to confirm</t>
        </is>
      </c>
      <c r="AS109" s="34" t="inlineStr">
        <is>
          <t>BLANK -&gt; requires live Amazon.ca capture</t>
        </is>
      </c>
      <c r="AT109" s="34" t="inlineStr">
        <is>
          <t>Unverified commercial data</t>
        </is>
      </c>
    </row>
    <row r="110" ht="28" customHeight="1">
      <c r="A110" s="34" t="inlineStr">
        <is>
          <t>Prime</t>
        </is>
      </c>
      <c r="B110" s="34" t="inlineStr">
        <is>
          <t>Prime Energy | Blue Raspberry | 12 pack 355mL</t>
        </is>
      </c>
      <c r="C110" s="34" t="inlineStr">
        <is>
          <t>4) Caffeine &amp; energy beverage</t>
        </is>
      </c>
      <c r="D110" s="34" t="inlineStr">
        <is>
          <t>355 mL can</t>
        </is>
      </c>
      <c r="E110" s="48" t="n">
        <v>12</v>
      </c>
      <c r="F110" s="49" t="n"/>
      <c r="G110" s="50">
        <f>IF(AND(ISNUMBER($F110),ISNUMBER($E110),$E110&lt;&gt;0),$F110/$E110,"")</f>
        <v/>
      </c>
      <c r="H110" s="50">
        <f>IF(AND(ISNUMBER($F110),ISNUMBER($AL110),ISNUMBER($E110),($AL110*$E110)&lt;&gt;0),$F110/($AL110*$E110)*100,"")</f>
        <v/>
      </c>
      <c r="I110" s="51" t="n"/>
      <c r="J110" s="52" t="n"/>
      <c r="K110" s="50">
        <f>IF(AND(ISNUMBER($F110),ISNUMBER($J110)),$F110*(1-$J110),"")</f>
        <v/>
      </c>
      <c r="L110" s="51" t="n"/>
      <c r="M110" s="51" t="n"/>
      <c r="N110" s="50">
        <f>IF(ISNUMBER($F110),($F110-IF(ISNUMBER($AM110),$AM110,0))*(1-IF(ISNUMBER($J110),$J110,0)),"")</f>
        <v/>
      </c>
      <c r="O110" s="34" t="inlineStr">
        <is>
          <t>Blue Raspberry</t>
        </is>
      </c>
      <c r="P110" s="48" t="n">
        <v>200</v>
      </c>
      <c r="Q110" s="48" t="n">
        <v>10</v>
      </c>
      <c r="R110" s="34" t="inlineStr">
        <is>
          <t>Not listed</t>
        </is>
      </c>
      <c r="S110" s="48" t="n">
        <v>0</v>
      </c>
      <c r="T110" s="48" t="n">
        <v>10</v>
      </c>
      <c r="U110" s="34" t="inlineStr">
        <is>
          <t>Sucralose + acesulfame-K</t>
        </is>
      </c>
      <c r="V110" s="34" t="inlineStr">
        <is>
          <t>Zero sugar, electrolytes, B vitamins</t>
        </is>
      </c>
      <c r="W110" s="51" t="n"/>
      <c r="X110" s="51" t="n"/>
      <c r="Y110" s="51" t="n"/>
      <c r="Z110" s="51" t="n"/>
      <c r="AA110" s="34" t="inlineStr">
        <is>
          <t>High</t>
        </is>
      </c>
      <c r="AB110" s="34" t="inlineStr">
        <is>
          <t>Influencer driven (Logan Paul/KSI); youth pull</t>
        </is>
      </c>
      <c r="AC110" s="34" t="inlineStr">
        <is>
          <t>Hype brand energy with zero sugar</t>
        </is>
      </c>
      <c r="AD110" s="34" t="inlineStr">
        <is>
          <t>Social media brand cachet with a zero sugar profile.</t>
        </is>
      </c>
      <c r="AE110" s="51" t="n"/>
      <c r="AF110" s="53">
        <f>IF(AND(ISNUMBER($P110),ISNUMBER($AL110),$AL110&lt;&gt;0),ROUND($P110/$AL110*100,1),"")</f>
        <v/>
      </c>
      <c r="AG110" s="54">
        <f>IF(AND(ISNUMBER($S110),ISNUMBER($AL110),$AL110&lt;&gt;0),ROUND($S110/$AL110*100,2),"")</f>
        <v/>
      </c>
      <c r="AH110" s="53">
        <f>IF(AND(ISNUMBER($Q110),ISNUMBER($AL110),$AL110&lt;&gt;0),ROUND($Q110/$AL110*100,1),"")</f>
        <v/>
      </c>
      <c r="AI110" s="48">
        <f>IF(ISNUMBER($S110),IF($S110&lt;=1,"Yes","No"),"n/a")</f>
        <v/>
      </c>
      <c r="AJ110" s="48">
        <f>IF(ISNUMBER($S110),ROUND(MAX(0,MIN(100,100-$S110*2.5-IF(ISNUMBER($T110),$T110,0)*0.12+IF($S110&lt;=1,12,0))),0),"")</f>
        <v/>
      </c>
      <c r="AK110" s="48">
        <f>IF(ISNUMBER($Q110),IF($Q110&gt;=100,20,IF($Q110&gt;=30,10,0)),0)+IF(ISNUMBER($R110),IF($R110&gt;=100,20,0),0)+IF(ISNUMBER($P110),IF($P110&gt;=150,20,IF($P110&gt;=50,12,5)),0)+IF(ISNUMBER($S110),IF($S110&lt;=1,15,0),0)</f>
        <v/>
      </c>
      <c r="AL110" s="48" t="n">
        <v>355</v>
      </c>
      <c r="AM110" s="49" t="n"/>
      <c r="AN110" s="48">
        <f>IF(AND(ISNUMBER($P110),ISNUMBER($AL110),$AL110&lt;&gt;0),IF(OR($P110&gt;180,$P110/$AL110*1000&gt;400),"Over ceiling, confirm SKU","Within"),"n/a")</f>
        <v/>
      </c>
      <c r="AO110" s="51" t="n"/>
      <c r="AP110" s="51" t="n"/>
      <c r="AQ110" s="51" t="n"/>
      <c r="AR110" s="34" t="inlineStr">
        <is>
          <t>No enrichment entry, to confirm</t>
        </is>
      </c>
      <c r="AS110" s="34" t="inlineStr">
        <is>
          <t>BLANK -&gt; requires live Amazon.ca capture</t>
        </is>
      </c>
      <c r="AT110" s="34" t="inlineStr">
        <is>
          <t>Unverified commercial data</t>
        </is>
      </c>
    </row>
    <row r="111" ht="28" customHeight="1">
      <c r="A111" s="34" t="inlineStr">
        <is>
          <t>Prime</t>
        </is>
      </c>
      <c r="B111" s="34" t="inlineStr">
        <is>
          <t>Prime Energy | Blue Raspberry | 15 pack 355mL</t>
        </is>
      </c>
      <c r="C111" s="34" t="inlineStr">
        <is>
          <t>4) Caffeine &amp; energy beverage</t>
        </is>
      </c>
      <c r="D111" s="34" t="inlineStr">
        <is>
          <t>355 mL can</t>
        </is>
      </c>
      <c r="E111" s="48" t="n">
        <v>15</v>
      </c>
      <c r="F111" s="49" t="n"/>
      <c r="G111" s="50">
        <f>IF(AND(ISNUMBER($F111),ISNUMBER($E111),$E111&lt;&gt;0),$F111/$E111,"")</f>
        <v/>
      </c>
      <c r="H111" s="50">
        <f>IF(AND(ISNUMBER($F111),ISNUMBER($AL111),ISNUMBER($E111),($AL111*$E111)&lt;&gt;0),$F111/($AL111*$E111)*100,"")</f>
        <v/>
      </c>
      <c r="I111" s="51" t="n"/>
      <c r="J111" s="52" t="n"/>
      <c r="K111" s="50">
        <f>IF(AND(ISNUMBER($F111),ISNUMBER($J111)),$F111*(1-$J111),"")</f>
        <v/>
      </c>
      <c r="L111" s="51" t="n"/>
      <c r="M111" s="51" t="n"/>
      <c r="N111" s="50">
        <f>IF(ISNUMBER($F111),($F111-IF(ISNUMBER($AM111),$AM111,0))*(1-IF(ISNUMBER($J111),$J111,0)),"")</f>
        <v/>
      </c>
      <c r="O111" s="34" t="inlineStr">
        <is>
          <t>Blue Raspberry</t>
        </is>
      </c>
      <c r="P111" s="48" t="n">
        <v>200</v>
      </c>
      <c r="Q111" s="48" t="n">
        <v>10</v>
      </c>
      <c r="R111" s="34" t="inlineStr">
        <is>
          <t>Not listed</t>
        </is>
      </c>
      <c r="S111" s="48" t="n">
        <v>0</v>
      </c>
      <c r="T111" s="48" t="n">
        <v>10</v>
      </c>
      <c r="U111" s="34" t="inlineStr">
        <is>
          <t>Sucralose + acesulfame-K</t>
        </is>
      </c>
      <c r="V111" s="34" t="inlineStr">
        <is>
          <t>Zero sugar, electrolytes, B vitamins</t>
        </is>
      </c>
      <c r="W111" s="51" t="n"/>
      <c r="X111" s="51" t="n"/>
      <c r="Y111" s="51" t="n"/>
      <c r="Z111" s="51" t="n"/>
      <c r="AA111" s="34" t="inlineStr">
        <is>
          <t>High</t>
        </is>
      </c>
      <c r="AB111" s="34" t="inlineStr">
        <is>
          <t>Influencer driven (Logan Paul/KSI); youth pull</t>
        </is>
      </c>
      <c r="AC111" s="34" t="inlineStr">
        <is>
          <t>Hype brand energy with zero sugar</t>
        </is>
      </c>
      <c r="AD111" s="34" t="inlineStr">
        <is>
          <t>Social media brand cachet with a zero sugar profile.</t>
        </is>
      </c>
      <c r="AE111" s="51" t="n"/>
      <c r="AF111" s="53">
        <f>IF(AND(ISNUMBER($P111),ISNUMBER($AL111),$AL111&lt;&gt;0),ROUND($P111/$AL111*100,1),"")</f>
        <v/>
      </c>
      <c r="AG111" s="54">
        <f>IF(AND(ISNUMBER($S111),ISNUMBER($AL111),$AL111&lt;&gt;0),ROUND($S111/$AL111*100,2),"")</f>
        <v/>
      </c>
      <c r="AH111" s="53">
        <f>IF(AND(ISNUMBER($Q111),ISNUMBER($AL111),$AL111&lt;&gt;0),ROUND($Q111/$AL111*100,1),"")</f>
        <v/>
      </c>
      <c r="AI111" s="48">
        <f>IF(ISNUMBER($S111),IF($S111&lt;=1,"Yes","No"),"n/a")</f>
        <v/>
      </c>
      <c r="AJ111" s="48">
        <f>IF(ISNUMBER($S111),ROUND(MAX(0,MIN(100,100-$S111*2.5-IF(ISNUMBER($T111),$T111,0)*0.12+IF($S111&lt;=1,12,0))),0),"")</f>
        <v/>
      </c>
      <c r="AK111" s="48">
        <f>IF(ISNUMBER($Q111),IF($Q111&gt;=100,20,IF($Q111&gt;=30,10,0)),0)+IF(ISNUMBER($R111),IF($R111&gt;=100,20,0),0)+IF(ISNUMBER($P111),IF($P111&gt;=150,20,IF($P111&gt;=50,12,5)),0)+IF(ISNUMBER($S111),IF($S111&lt;=1,15,0),0)</f>
        <v/>
      </c>
      <c r="AL111" s="48" t="n">
        <v>355</v>
      </c>
      <c r="AM111" s="49" t="n"/>
      <c r="AN111" s="48">
        <f>IF(AND(ISNUMBER($P111),ISNUMBER($AL111),$AL111&lt;&gt;0),IF(OR($P111&gt;180,$P111/$AL111*1000&gt;400),"Over ceiling, confirm SKU","Within"),"n/a")</f>
        <v/>
      </c>
      <c r="AO111" s="51" t="n"/>
      <c r="AP111" s="51" t="n"/>
      <c r="AQ111" s="51" t="n"/>
      <c r="AR111" s="34" t="inlineStr">
        <is>
          <t>No enrichment entry, to confirm</t>
        </is>
      </c>
      <c r="AS111" s="34" t="inlineStr">
        <is>
          <t>BLANK -&gt; requires live Amazon.ca capture</t>
        </is>
      </c>
      <c r="AT111" s="34" t="inlineStr">
        <is>
          <t>Unverified commercial data</t>
        </is>
      </c>
    </row>
    <row r="112" ht="28" customHeight="1">
      <c r="A112" s="34" t="inlineStr">
        <is>
          <t>Prime</t>
        </is>
      </c>
      <c r="B112" s="34" t="inlineStr">
        <is>
          <t>Prime Energy | Blue Raspberry | 18 pack 355mL</t>
        </is>
      </c>
      <c r="C112" s="34" t="inlineStr">
        <is>
          <t>4) Caffeine &amp; energy beverage</t>
        </is>
      </c>
      <c r="D112" s="34" t="inlineStr">
        <is>
          <t>355 mL can</t>
        </is>
      </c>
      <c r="E112" s="48" t="n">
        <v>18</v>
      </c>
      <c r="F112" s="49" t="n"/>
      <c r="G112" s="50">
        <f>IF(AND(ISNUMBER($F112),ISNUMBER($E112),$E112&lt;&gt;0),$F112/$E112,"")</f>
        <v/>
      </c>
      <c r="H112" s="50">
        <f>IF(AND(ISNUMBER($F112),ISNUMBER($AL112),ISNUMBER($E112),($AL112*$E112)&lt;&gt;0),$F112/($AL112*$E112)*100,"")</f>
        <v/>
      </c>
      <c r="I112" s="51" t="n"/>
      <c r="J112" s="52" t="n"/>
      <c r="K112" s="50">
        <f>IF(AND(ISNUMBER($F112),ISNUMBER($J112)),$F112*(1-$J112),"")</f>
        <v/>
      </c>
      <c r="L112" s="51" t="n"/>
      <c r="M112" s="51" t="n"/>
      <c r="N112" s="50">
        <f>IF(ISNUMBER($F112),($F112-IF(ISNUMBER($AM112),$AM112,0))*(1-IF(ISNUMBER($J112),$J112,0)),"")</f>
        <v/>
      </c>
      <c r="O112" s="34" t="inlineStr">
        <is>
          <t>Blue Raspberry</t>
        </is>
      </c>
      <c r="P112" s="48" t="n">
        <v>200</v>
      </c>
      <c r="Q112" s="48" t="n">
        <v>10</v>
      </c>
      <c r="R112" s="34" t="inlineStr">
        <is>
          <t>Not listed</t>
        </is>
      </c>
      <c r="S112" s="48" t="n">
        <v>0</v>
      </c>
      <c r="T112" s="48" t="n">
        <v>10</v>
      </c>
      <c r="U112" s="34" t="inlineStr">
        <is>
          <t>Sucralose + acesulfame-K</t>
        </is>
      </c>
      <c r="V112" s="34" t="inlineStr">
        <is>
          <t>Zero sugar, electrolytes, B vitamins</t>
        </is>
      </c>
      <c r="W112" s="51" t="n"/>
      <c r="X112" s="51" t="n"/>
      <c r="Y112" s="51" t="n"/>
      <c r="Z112" s="51" t="n"/>
      <c r="AA112" s="34" t="inlineStr">
        <is>
          <t>High</t>
        </is>
      </c>
      <c r="AB112" s="34" t="inlineStr">
        <is>
          <t>Influencer driven (Logan Paul/KSI); youth pull</t>
        </is>
      </c>
      <c r="AC112" s="34" t="inlineStr">
        <is>
          <t>Hype brand energy with zero sugar</t>
        </is>
      </c>
      <c r="AD112" s="34" t="inlineStr">
        <is>
          <t>Social media brand cachet with a zero sugar profile.</t>
        </is>
      </c>
      <c r="AE112" s="51" t="n"/>
      <c r="AF112" s="53">
        <f>IF(AND(ISNUMBER($P112),ISNUMBER($AL112),$AL112&lt;&gt;0),ROUND($P112/$AL112*100,1),"")</f>
        <v/>
      </c>
      <c r="AG112" s="54">
        <f>IF(AND(ISNUMBER($S112),ISNUMBER($AL112),$AL112&lt;&gt;0),ROUND($S112/$AL112*100,2),"")</f>
        <v/>
      </c>
      <c r="AH112" s="53">
        <f>IF(AND(ISNUMBER($Q112),ISNUMBER($AL112),$AL112&lt;&gt;0),ROUND($Q112/$AL112*100,1),"")</f>
        <v/>
      </c>
      <c r="AI112" s="48">
        <f>IF(ISNUMBER($S112),IF($S112&lt;=1,"Yes","No"),"n/a")</f>
        <v/>
      </c>
      <c r="AJ112" s="48">
        <f>IF(ISNUMBER($S112),ROUND(MAX(0,MIN(100,100-$S112*2.5-IF(ISNUMBER($T112),$T112,0)*0.12+IF($S112&lt;=1,12,0))),0),"")</f>
        <v/>
      </c>
      <c r="AK112" s="48">
        <f>IF(ISNUMBER($Q112),IF($Q112&gt;=100,20,IF($Q112&gt;=30,10,0)),0)+IF(ISNUMBER($R112),IF($R112&gt;=100,20,0),0)+IF(ISNUMBER($P112),IF($P112&gt;=150,20,IF($P112&gt;=50,12,5)),0)+IF(ISNUMBER($S112),IF($S112&lt;=1,15,0),0)</f>
        <v/>
      </c>
      <c r="AL112" s="48" t="n">
        <v>355</v>
      </c>
      <c r="AM112" s="49" t="n"/>
      <c r="AN112" s="48">
        <f>IF(AND(ISNUMBER($P112),ISNUMBER($AL112),$AL112&lt;&gt;0),IF(OR($P112&gt;180,$P112/$AL112*1000&gt;400),"Over ceiling, confirm SKU","Within"),"n/a")</f>
        <v/>
      </c>
      <c r="AO112" s="51" t="n"/>
      <c r="AP112" s="51" t="n"/>
      <c r="AQ112" s="51" t="n"/>
      <c r="AR112" s="34" t="inlineStr">
        <is>
          <t>No enrichment entry, to confirm</t>
        </is>
      </c>
      <c r="AS112" s="34" t="inlineStr">
        <is>
          <t>BLANK -&gt; requires live Amazon.ca capture</t>
        </is>
      </c>
      <c r="AT112" s="34" t="inlineStr">
        <is>
          <t>Unverified commercial data</t>
        </is>
      </c>
    </row>
    <row r="113" ht="28" customHeight="1">
      <c r="A113" s="34" t="inlineStr">
        <is>
          <t>Prime</t>
        </is>
      </c>
      <c r="B113" s="34" t="inlineStr">
        <is>
          <t>Prime Energy | Blue Raspberry | 24 pack 355mL</t>
        </is>
      </c>
      <c r="C113" s="34" t="inlineStr">
        <is>
          <t>4) Caffeine &amp; energy beverage</t>
        </is>
      </c>
      <c r="D113" s="34" t="inlineStr">
        <is>
          <t>355 mL can</t>
        </is>
      </c>
      <c r="E113" s="48" t="n">
        <v>24</v>
      </c>
      <c r="F113" s="49" t="n"/>
      <c r="G113" s="50">
        <f>IF(AND(ISNUMBER($F113),ISNUMBER($E113),$E113&lt;&gt;0),$F113/$E113,"")</f>
        <v/>
      </c>
      <c r="H113" s="50">
        <f>IF(AND(ISNUMBER($F113),ISNUMBER($AL113),ISNUMBER($E113),($AL113*$E113)&lt;&gt;0),$F113/($AL113*$E113)*100,"")</f>
        <v/>
      </c>
      <c r="I113" s="51" t="n"/>
      <c r="J113" s="52" t="n"/>
      <c r="K113" s="50">
        <f>IF(AND(ISNUMBER($F113),ISNUMBER($J113)),$F113*(1-$J113),"")</f>
        <v/>
      </c>
      <c r="L113" s="51" t="n"/>
      <c r="M113" s="51" t="n"/>
      <c r="N113" s="50">
        <f>IF(ISNUMBER($F113),($F113-IF(ISNUMBER($AM113),$AM113,0))*(1-IF(ISNUMBER($J113),$J113,0)),"")</f>
        <v/>
      </c>
      <c r="O113" s="34" t="inlineStr">
        <is>
          <t>Blue Raspberry</t>
        </is>
      </c>
      <c r="P113" s="48" t="n">
        <v>200</v>
      </c>
      <c r="Q113" s="48" t="n">
        <v>10</v>
      </c>
      <c r="R113" s="34" t="inlineStr">
        <is>
          <t>Not listed</t>
        </is>
      </c>
      <c r="S113" s="48" t="n">
        <v>0</v>
      </c>
      <c r="T113" s="48" t="n">
        <v>10</v>
      </c>
      <c r="U113" s="34" t="inlineStr">
        <is>
          <t>Sucralose + acesulfame-K</t>
        </is>
      </c>
      <c r="V113" s="34" t="inlineStr">
        <is>
          <t>Zero sugar, electrolytes, B vitamins</t>
        </is>
      </c>
      <c r="W113" s="51" t="n"/>
      <c r="X113" s="51" t="n"/>
      <c r="Y113" s="51" t="n"/>
      <c r="Z113" s="51" t="n"/>
      <c r="AA113" s="34" t="inlineStr">
        <is>
          <t>High</t>
        </is>
      </c>
      <c r="AB113" s="34" t="inlineStr">
        <is>
          <t>Influencer driven (Logan Paul/KSI); youth pull</t>
        </is>
      </c>
      <c r="AC113" s="34" t="inlineStr">
        <is>
          <t>Hype brand energy with zero sugar</t>
        </is>
      </c>
      <c r="AD113" s="34" t="inlineStr">
        <is>
          <t>Social media brand cachet with a zero sugar profile.</t>
        </is>
      </c>
      <c r="AE113" s="51" t="n"/>
      <c r="AF113" s="53">
        <f>IF(AND(ISNUMBER($P113),ISNUMBER($AL113),$AL113&lt;&gt;0),ROUND($P113/$AL113*100,1),"")</f>
        <v/>
      </c>
      <c r="AG113" s="54">
        <f>IF(AND(ISNUMBER($S113),ISNUMBER($AL113),$AL113&lt;&gt;0),ROUND($S113/$AL113*100,2),"")</f>
        <v/>
      </c>
      <c r="AH113" s="53">
        <f>IF(AND(ISNUMBER($Q113),ISNUMBER($AL113),$AL113&lt;&gt;0),ROUND($Q113/$AL113*100,1),"")</f>
        <v/>
      </c>
      <c r="AI113" s="48">
        <f>IF(ISNUMBER($S113),IF($S113&lt;=1,"Yes","No"),"n/a")</f>
        <v/>
      </c>
      <c r="AJ113" s="48">
        <f>IF(ISNUMBER($S113),ROUND(MAX(0,MIN(100,100-$S113*2.5-IF(ISNUMBER($T113),$T113,0)*0.12+IF($S113&lt;=1,12,0))),0),"")</f>
        <v/>
      </c>
      <c r="AK113" s="48">
        <f>IF(ISNUMBER($Q113),IF($Q113&gt;=100,20,IF($Q113&gt;=30,10,0)),0)+IF(ISNUMBER($R113),IF($R113&gt;=100,20,0),0)+IF(ISNUMBER($P113),IF($P113&gt;=150,20,IF($P113&gt;=50,12,5)),0)+IF(ISNUMBER($S113),IF($S113&lt;=1,15,0),0)</f>
        <v/>
      </c>
      <c r="AL113" s="48" t="n">
        <v>355</v>
      </c>
      <c r="AM113" s="49" t="n"/>
      <c r="AN113" s="48">
        <f>IF(AND(ISNUMBER($P113),ISNUMBER($AL113),$AL113&lt;&gt;0),IF(OR($P113&gt;180,$P113/$AL113*1000&gt;400),"Over ceiling, confirm SKU","Within"),"n/a")</f>
        <v/>
      </c>
      <c r="AO113" s="51" t="n"/>
      <c r="AP113" s="51" t="n"/>
      <c r="AQ113" s="51" t="n"/>
      <c r="AR113" s="34" t="inlineStr">
        <is>
          <t>No enrichment entry, to confirm</t>
        </is>
      </c>
      <c r="AS113" s="34" t="inlineStr">
        <is>
          <t>BLANK -&gt; requires live Amazon.ca capture</t>
        </is>
      </c>
      <c r="AT113" s="34" t="inlineStr">
        <is>
          <t>Unverified commercial data</t>
        </is>
      </c>
    </row>
    <row r="114" ht="28" customHeight="1">
      <c r="A114" s="34" t="inlineStr">
        <is>
          <t>Prime</t>
        </is>
      </c>
      <c r="B114" s="34" t="inlineStr">
        <is>
          <t>Prime Energy | Tropical Punch | single 355mL</t>
        </is>
      </c>
      <c r="C114" s="34" t="inlineStr">
        <is>
          <t>4) Caffeine &amp; energy beverage</t>
        </is>
      </c>
      <c r="D114" s="34" t="inlineStr">
        <is>
          <t>355 mL can</t>
        </is>
      </c>
      <c r="E114" s="48" t="n">
        <v>1</v>
      </c>
      <c r="F114" s="49" t="n"/>
      <c r="G114" s="50">
        <f>IF(AND(ISNUMBER($F114),ISNUMBER($E114),$E114&lt;&gt;0),$F114/$E114,"")</f>
        <v/>
      </c>
      <c r="H114" s="50">
        <f>IF(AND(ISNUMBER($F114),ISNUMBER($AL114),ISNUMBER($E114),($AL114*$E114)&lt;&gt;0),$F114/($AL114*$E114)*100,"")</f>
        <v/>
      </c>
      <c r="I114" s="51" t="n"/>
      <c r="J114" s="52" t="n"/>
      <c r="K114" s="50">
        <f>IF(AND(ISNUMBER($F114),ISNUMBER($J114)),$F114*(1-$J114),"")</f>
        <v/>
      </c>
      <c r="L114" s="51" t="n"/>
      <c r="M114" s="51" t="n"/>
      <c r="N114" s="50">
        <f>IF(ISNUMBER($F114),($F114-IF(ISNUMBER($AM114),$AM114,0))*(1-IF(ISNUMBER($J114),$J114,0)),"")</f>
        <v/>
      </c>
      <c r="O114" s="34" t="inlineStr">
        <is>
          <t>Tropical Punch</t>
        </is>
      </c>
      <c r="P114" s="48" t="n">
        <v>200</v>
      </c>
      <c r="Q114" s="48" t="n">
        <v>10</v>
      </c>
      <c r="R114" s="34" t="inlineStr">
        <is>
          <t>Not listed</t>
        </is>
      </c>
      <c r="S114" s="48" t="n">
        <v>0</v>
      </c>
      <c r="T114" s="48" t="n">
        <v>10</v>
      </c>
      <c r="U114" s="34" t="inlineStr">
        <is>
          <t>Sucralose + acesulfame-K</t>
        </is>
      </c>
      <c r="V114" s="34" t="inlineStr">
        <is>
          <t>Zero sugar, electrolytes, B vitamins</t>
        </is>
      </c>
      <c r="W114" s="51" t="n"/>
      <c r="X114" s="51" t="n"/>
      <c r="Y114" s="51" t="n"/>
      <c r="Z114" s="51" t="n"/>
      <c r="AA114" s="34" t="inlineStr">
        <is>
          <t>High</t>
        </is>
      </c>
      <c r="AB114" s="34" t="inlineStr">
        <is>
          <t>Influencer driven (Logan Paul/KSI); youth pull</t>
        </is>
      </c>
      <c r="AC114" s="34" t="inlineStr">
        <is>
          <t>Hype brand energy with zero sugar</t>
        </is>
      </c>
      <c r="AD114" s="34" t="inlineStr">
        <is>
          <t>Social media brand cachet with a zero sugar profile.</t>
        </is>
      </c>
      <c r="AE114" s="51" t="n"/>
      <c r="AF114" s="53">
        <f>IF(AND(ISNUMBER($P114),ISNUMBER($AL114),$AL114&lt;&gt;0),ROUND($P114/$AL114*100,1),"")</f>
        <v/>
      </c>
      <c r="AG114" s="54">
        <f>IF(AND(ISNUMBER($S114),ISNUMBER($AL114),$AL114&lt;&gt;0),ROUND($S114/$AL114*100,2),"")</f>
        <v/>
      </c>
      <c r="AH114" s="53">
        <f>IF(AND(ISNUMBER($Q114),ISNUMBER($AL114),$AL114&lt;&gt;0),ROUND($Q114/$AL114*100,1),"")</f>
        <v/>
      </c>
      <c r="AI114" s="48">
        <f>IF(ISNUMBER($S114),IF($S114&lt;=1,"Yes","No"),"n/a")</f>
        <v/>
      </c>
      <c r="AJ114" s="48">
        <f>IF(ISNUMBER($S114),ROUND(MAX(0,MIN(100,100-$S114*2.5-IF(ISNUMBER($T114),$T114,0)*0.12+IF($S114&lt;=1,12,0))),0),"")</f>
        <v/>
      </c>
      <c r="AK114" s="48">
        <f>IF(ISNUMBER($Q114),IF($Q114&gt;=100,20,IF($Q114&gt;=30,10,0)),0)+IF(ISNUMBER($R114),IF($R114&gt;=100,20,0),0)+IF(ISNUMBER($P114),IF($P114&gt;=150,20,IF($P114&gt;=50,12,5)),0)+IF(ISNUMBER($S114),IF($S114&lt;=1,15,0),0)</f>
        <v/>
      </c>
      <c r="AL114" s="48" t="n">
        <v>355</v>
      </c>
      <c r="AM114" s="49" t="n"/>
      <c r="AN114" s="48">
        <f>IF(AND(ISNUMBER($P114),ISNUMBER($AL114),$AL114&lt;&gt;0),IF(OR($P114&gt;180,$P114/$AL114*1000&gt;400),"Over ceiling, confirm SKU","Within"),"n/a")</f>
        <v/>
      </c>
      <c r="AO114" s="51" t="n"/>
      <c r="AP114" s="51" t="n"/>
      <c r="AQ114" s="51" t="n"/>
      <c r="AR114" s="34" t="inlineStr">
        <is>
          <t>No enrichment entry, to confirm</t>
        </is>
      </c>
      <c r="AS114" s="34" t="inlineStr">
        <is>
          <t>BLANK -&gt; requires live Amazon.ca capture</t>
        </is>
      </c>
      <c r="AT114" s="34" t="inlineStr">
        <is>
          <t>Unverified commercial data</t>
        </is>
      </c>
    </row>
    <row r="115" ht="28" customHeight="1">
      <c r="A115" s="34" t="inlineStr">
        <is>
          <t>Prime</t>
        </is>
      </c>
      <c r="B115" s="34" t="inlineStr">
        <is>
          <t>Prime Energy | Tropical Punch | 8 pack 355mL</t>
        </is>
      </c>
      <c r="C115" s="34" t="inlineStr">
        <is>
          <t>4) Caffeine &amp; energy beverage</t>
        </is>
      </c>
      <c r="D115" s="34" t="inlineStr">
        <is>
          <t>355 mL can</t>
        </is>
      </c>
      <c r="E115" s="48" t="n">
        <v>8</v>
      </c>
      <c r="F115" s="49" t="n"/>
      <c r="G115" s="50">
        <f>IF(AND(ISNUMBER($F115),ISNUMBER($E115),$E115&lt;&gt;0),$F115/$E115,"")</f>
        <v/>
      </c>
      <c r="H115" s="50">
        <f>IF(AND(ISNUMBER($F115),ISNUMBER($AL115),ISNUMBER($E115),($AL115*$E115)&lt;&gt;0),$F115/($AL115*$E115)*100,"")</f>
        <v/>
      </c>
      <c r="I115" s="51" t="n"/>
      <c r="J115" s="52" t="n"/>
      <c r="K115" s="50">
        <f>IF(AND(ISNUMBER($F115),ISNUMBER($J115)),$F115*(1-$J115),"")</f>
        <v/>
      </c>
      <c r="L115" s="51" t="n"/>
      <c r="M115" s="51" t="n"/>
      <c r="N115" s="50">
        <f>IF(ISNUMBER($F115),($F115-IF(ISNUMBER($AM115),$AM115,0))*(1-IF(ISNUMBER($J115),$J115,0)),"")</f>
        <v/>
      </c>
      <c r="O115" s="34" t="inlineStr">
        <is>
          <t>Tropical Punch</t>
        </is>
      </c>
      <c r="P115" s="48" t="n">
        <v>200</v>
      </c>
      <c r="Q115" s="48" t="n">
        <v>10</v>
      </c>
      <c r="R115" s="34" t="inlineStr">
        <is>
          <t>Not listed</t>
        </is>
      </c>
      <c r="S115" s="48" t="n">
        <v>0</v>
      </c>
      <c r="T115" s="48" t="n">
        <v>10</v>
      </c>
      <c r="U115" s="34" t="inlineStr">
        <is>
          <t>Sucralose + acesulfame-K</t>
        </is>
      </c>
      <c r="V115" s="34" t="inlineStr">
        <is>
          <t>Zero sugar, electrolytes, B vitamins</t>
        </is>
      </c>
      <c r="W115" s="51" t="n"/>
      <c r="X115" s="51" t="n"/>
      <c r="Y115" s="51" t="n"/>
      <c r="Z115" s="51" t="n"/>
      <c r="AA115" s="34" t="inlineStr">
        <is>
          <t>High</t>
        </is>
      </c>
      <c r="AB115" s="34" t="inlineStr">
        <is>
          <t>Influencer driven (Logan Paul/KSI); youth pull</t>
        </is>
      </c>
      <c r="AC115" s="34" t="inlineStr">
        <is>
          <t>Hype brand energy with zero sugar</t>
        </is>
      </c>
      <c r="AD115" s="34" t="inlineStr">
        <is>
          <t>Social media brand cachet with a zero sugar profile.</t>
        </is>
      </c>
      <c r="AE115" s="51" t="n"/>
      <c r="AF115" s="53">
        <f>IF(AND(ISNUMBER($P115),ISNUMBER($AL115),$AL115&lt;&gt;0),ROUND($P115/$AL115*100,1),"")</f>
        <v/>
      </c>
      <c r="AG115" s="54">
        <f>IF(AND(ISNUMBER($S115),ISNUMBER($AL115),$AL115&lt;&gt;0),ROUND($S115/$AL115*100,2),"")</f>
        <v/>
      </c>
      <c r="AH115" s="53">
        <f>IF(AND(ISNUMBER($Q115),ISNUMBER($AL115),$AL115&lt;&gt;0),ROUND($Q115/$AL115*100,1),"")</f>
        <v/>
      </c>
      <c r="AI115" s="48">
        <f>IF(ISNUMBER($S115),IF($S115&lt;=1,"Yes","No"),"n/a")</f>
        <v/>
      </c>
      <c r="AJ115" s="48">
        <f>IF(ISNUMBER($S115),ROUND(MAX(0,MIN(100,100-$S115*2.5-IF(ISNUMBER($T115),$T115,0)*0.12+IF($S115&lt;=1,12,0))),0),"")</f>
        <v/>
      </c>
      <c r="AK115" s="48">
        <f>IF(ISNUMBER($Q115),IF($Q115&gt;=100,20,IF($Q115&gt;=30,10,0)),0)+IF(ISNUMBER($R115),IF($R115&gt;=100,20,0),0)+IF(ISNUMBER($P115),IF($P115&gt;=150,20,IF($P115&gt;=50,12,5)),0)+IF(ISNUMBER($S115),IF($S115&lt;=1,15,0),0)</f>
        <v/>
      </c>
      <c r="AL115" s="48" t="n">
        <v>355</v>
      </c>
      <c r="AM115" s="49" t="n"/>
      <c r="AN115" s="48">
        <f>IF(AND(ISNUMBER($P115),ISNUMBER($AL115),$AL115&lt;&gt;0),IF(OR($P115&gt;180,$P115/$AL115*1000&gt;400),"Over ceiling, confirm SKU","Within"),"n/a")</f>
        <v/>
      </c>
      <c r="AO115" s="51" t="n"/>
      <c r="AP115" s="51" t="n"/>
      <c r="AQ115" s="51" t="n"/>
      <c r="AR115" s="34" t="inlineStr">
        <is>
          <t>No enrichment entry, to confirm</t>
        </is>
      </c>
      <c r="AS115" s="34" t="inlineStr">
        <is>
          <t>BLANK -&gt; requires live Amazon.ca capture</t>
        </is>
      </c>
      <c r="AT115" s="34" t="inlineStr">
        <is>
          <t>Unverified commercial data</t>
        </is>
      </c>
    </row>
    <row r="116" ht="28" customHeight="1">
      <c r="A116" s="34" t="inlineStr">
        <is>
          <t>Prime</t>
        </is>
      </c>
      <c r="B116" s="34" t="inlineStr">
        <is>
          <t>Prime Energy | Tropical Punch | 12 pack 355mL</t>
        </is>
      </c>
      <c r="C116" s="34" t="inlineStr">
        <is>
          <t>4) Caffeine &amp; energy beverage</t>
        </is>
      </c>
      <c r="D116" s="34" t="inlineStr">
        <is>
          <t>355 mL can</t>
        </is>
      </c>
      <c r="E116" s="48" t="n">
        <v>12</v>
      </c>
      <c r="F116" s="49" t="n"/>
      <c r="G116" s="50">
        <f>IF(AND(ISNUMBER($F116),ISNUMBER($E116),$E116&lt;&gt;0),$F116/$E116,"")</f>
        <v/>
      </c>
      <c r="H116" s="50">
        <f>IF(AND(ISNUMBER($F116),ISNUMBER($AL116),ISNUMBER($E116),($AL116*$E116)&lt;&gt;0),$F116/($AL116*$E116)*100,"")</f>
        <v/>
      </c>
      <c r="I116" s="51" t="n"/>
      <c r="J116" s="52" t="n"/>
      <c r="K116" s="50">
        <f>IF(AND(ISNUMBER($F116),ISNUMBER($J116)),$F116*(1-$J116),"")</f>
        <v/>
      </c>
      <c r="L116" s="51" t="n"/>
      <c r="M116" s="51" t="n"/>
      <c r="N116" s="50">
        <f>IF(ISNUMBER($F116),($F116-IF(ISNUMBER($AM116),$AM116,0))*(1-IF(ISNUMBER($J116),$J116,0)),"")</f>
        <v/>
      </c>
      <c r="O116" s="34" t="inlineStr">
        <is>
          <t>Tropical Punch</t>
        </is>
      </c>
      <c r="P116" s="48" t="n">
        <v>200</v>
      </c>
      <c r="Q116" s="48" t="n">
        <v>10</v>
      </c>
      <c r="R116" s="34" t="inlineStr">
        <is>
          <t>Not listed</t>
        </is>
      </c>
      <c r="S116" s="48" t="n">
        <v>0</v>
      </c>
      <c r="T116" s="48" t="n">
        <v>10</v>
      </c>
      <c r="U116" s="34" t="inlineStr">
        <is>
          <t>Sucralose + acesulfame-K</t>
        </is>
      </c>
      <c r="V116" s="34" t="inlineStr">
        <is>
          <t>Zero sugar, electrolytes, B vitamins</t>
        </is>
      </c>
      <c r="W116" s="51" t="n"/>
      <c r="X116" s="51" t="n"/>
      <c r="Y116" s="51" t="n"/>
      <c r="Z116" s="51" t="n"/>
      <c r="AA116" s="34" t="inlineStr">
        <is>
          <t>High</t>
        </is>
      </c>
      <c r="AB116" s="34" t="inlineStr">
        <is>
          <t>Influencer driven (Logan Paul/KSI); youth pull</t>
        </is>
      </c>
      <c r="AC116" s="34" t="inlineStr">
        <is>
          <t>Hype brand energy with zero sugar</t>
        </is>
      </c>
      <c r="AD116" s="34" t="inlineStr">
        <is>
          <t>Social media brand cachet with a zero sugar profile.</t>
        </is>
      </c>
      <c r="AE116" s="51" t="n"/>
      <c r="AF116" s="53">
        <f>IF(AND(ISNUMBER($P116),ISNUMBER($AL116),$AL116&lt;&gt;0),ROUND($P116/$AL116*100,1),"")</f>
        <v/>
      </c>
      <c r="AG116" s="54">
        <f>IF(AND(ISNUMBER($S116),ISNUMBER($AL116),$AL116&lt;&gt;0),ROUND($S116/$AL116*100,2),"")</f>
        <v/>
      </c>
      <c r="AH116" s="53">
        <f>IF(AND(ISNUMBER($Q116),ISNUMBER($AL116),$AL116&lt;&gt;0),ROUND($Q116/$AL116*100,1),"")</f>
        <v/>
      </c>
      <c r="AI116" s="48">
        <f>IF(ISNUMBER($S116),IF($S116&lt;=1,"Yes","No"),"n/a")</f>
        <v/>
      </c>
      <c r="AJ116" s="48">
        <f>IF(ISNUMBER($S116),ROUND(MAX(0,MIN(100,100-$S116*2.5-IF(ISNUMBER($T116),$T116,0)*0.12+IF($S116&lt;=1,12,0))),0),"")</f>
        <v/>
      </c>
      <c r="AK116" s="48">
        <f>IF(ISNUMBER($Q116),IF($Q116&gt;=100,20,IF($Q116&gt;=30,10,0)),0)+IF(ISNUMBER($R116),IF($R116&gt;=100,20,0),0)+IF(ISNUMBER($P116),IF($P116&gt;=150,20,IF($P116&gt;=50,12,5)),0)+IF(ISNUMBER($S116),IF($S116&lt;=1,15,0),0)</f>
        <v/>
      </c>
      <c r="AL116" s="48" t="n">
        <v>355</v>
      </c>
      <c r="AM116" s="49" t="n"/>
      <c r="AN116" s="48">
        <f>IF(AND(ISNUMBER($P116),ISNUMBER($AL116),$AL116&lt;&gt;0),IF(OR($P116&gt;180,$P116/$AL116*1000&gt;400),"Over ceiling, confirm SKU","Within"),"n/a")</f>
        <v/>
      </c>
      <c r="AO116" s="51" t="n"/>
      <c r="AP116" s="51" t="n"/>
      <c r="AQ116" s="51" t="n"/>
      <c r="AR116" s="34" t="inlineStr">
        <is>
          <t>No enrichment entry, to confirm</t>
        </is>
      </c>
      <c r="AS116" s="34" t="inlineStr">
        <is>
          <t>BLANK -&gt; requires live Amazon.ca capture</t>
        </is>
      </c>
      <c r="AT116" s="34" t="inlineStr">
        <is>
          <t>Unverified commercial data</t>
        </is>
      </c>
    </row>
    <row r="117" ht="28" customHeight="1">
      <c r="A117" s="34" t="inlineStr">
        <is>
          <t>Prime</t>
        </is>
      </c>
      <c r="B117" s="34" t="inlineStr">
        <is>
          <t>Prime Energy | Tropical Punch | 15 pack 355mL</t>
        </is>
      </c>
      <c r="C117" s="34" t="inlineStr">
        <is>
          <t>4) Caffeine &amp; energy beverage</t>
        </is>
      </c>
      <c r="D117" s="34" t="inlineStr">
        <is>
          <t>355 mL can</t>
        </is>
      </c>
      <c r="E117" s="48" t="n">
        <v>15</v>
      </c>
      <c r="F117" s="49" t="n"/>
      <c r="G117" s="50">
        <f>IF(AND(ISNUMBER($F117),ISNUMBER($E117),$E117&lt;&gt;0),$F117/$E117,"")</f>
        <v/>
      </c>
      <c r="H117" s="50">
        <f>IF(AND(ISNUMBER($F117),ISNUMBER($AL117),ISNUMBER($E117),($AL117*$E117)&lt;&gt;0),$F117/($AL117*$E117)*100,"")</f>
        <v/>
      </c>
      <c r="I117" s="51" t="n"/>
      <c r="J117" s="52" t="n"/>
      <c r="K117" s="50">
        <f>IF(AND(ISNUMBER($F117),ISNUMBER($J117)),$F117*(1-$J117),"")</f>
        <v/>
      </c>
      <c r="L117" s="51" t="n"/>
      <c r="M117" s="51" t="n"/>
      <c r="N117" s="50">
        <f>IF(ISNUMBER($F117),($F117-IF(ISNUMBER($AM117),$AM117,0))*(1-IF(ISNUMBER($J117),$J117,0)),"")</f>
        <v/>
      </c>
      <c r="O117" s="34" t="inlineStr">
        <is>
          <t>Tropical Punch</t>
        </is>
      </c>
      <c r="P117" s="48" t="n">
        <v>200</v>
      </c>
      <c r="Q117" s="48" t="n">
        <v>10</v>
      </c>
      <c r="R117" s="34" t="inlineStr">
        <is>
          <t>Not listed</t>
        </is>
      </c>
      <c r="S117" s="48" t="n">
        <v>0</v>
      </c>
      <c r="T117" s="48" t="n">
        <v>10</v>
      </c>
      <c r="U117" s="34" t="inlineStr">
        <is>
          <t>Sucralose + acesulfame-K</t>
        </is>
      </c>
      <c r="V117" s="34" t="inlineStr">
        <is>
          <t>Zero sugar, electrolytes, B vitamins</t>
        </is>
      </c>
      <c r="W117" s="51" t="n"/>
      <c r="X117" s="51" t="n"/>
      <c r="Y117" s="51" t="n"/>
      <c r="Z117" s="51" t="n"/>
      <c r="AA117" s="34" t="inlineStr">
        <is>
          <t>High</t>
        </is>
      </c>
      <c r="AB117" s="34" t="inlineStr">
        <is>
          <t>Influencer driven (Logan Paul/KSI); youth pull</t>
        </is>
      </c>
      <c r="AC117" s="34" t="inlineStr">
        <is>
          <t>Hype brand energy with zero sugar</t>
        </is>
      </c>
      <c r="AD117" s="34" t="inlineStr">
        <is>
          <t>Social media brand cachet with a zero sugar profile.</t>
        </is>
      </c>
      <c r="AE117" s="51" t="n"/>
      <c r="AF117" s="53">
        <f>IF(AND(ISNUMBER($P117),ISNUMBER($AL117),$AL117&lt;&gt;0),ROUND($P117/$AL117*100,1),"")</f>
        <v/>
      </c>
      <c r="AG117" s="54">
        <f>IF(AND(ISNUMBER($S117),ISNUMBER($AL117),$AL117&lt;&gt;0),ROUND($S117/$AL117*100,2),"")</f>
        <v/>
      </c>
      <c r="AH117" s="53">
        <f>IF(AND(ISNUMBER($Q117),ISNUMBER($AL117),$AL117&lt;&gt;0),ROUND($Q117/$AL117*100,1),"")</f>
        <v/>
      </c>
      <c r="AI117" s="48">
        <f>IF(ISNUMBER($S117),IF($S117&lt;=1,"Yes","No"),"n/a")</f>
        <v/>
      </c>
      <c r="AJ117" s="48">
        <f>IF(ISNUMBER($S117),ROUND(MAX(0,MIN(100,100-$S117*2.5-IF(ISNUMBER($T117),$T117,0)*0.12+IF($S117&lt;=1,12,0))),0),"")</f>
        <v/>
      </c>
      <c r="AK117" s="48">
        <f>IF(ISNUMBER($Q117),IF($Q117&gt;=100,20,IF($Q117&gt;=30,10,0)),0)+IF(ISNUMBER($R117),IF($R117&gt;=100,20,0),0)+IF(ISNUMBER($P117),IF($P117&gt;=150,20,IF($P117&gt;=50,12,5)),0)+IF(ISNUMBER($S117),IF($S117&lt;=1,15,0),0)</f>
        <v/>
      </c>
      <c r="AL117" s="48" t="n">
        <v>355</v>
      </c>
      <c r="AM117" s="49" t="n"/>
      <c r="AN117" s="48">
        <f>IF(AND(ISNUMBER($P117),ISNUMBER($AL117),$AL117&lt;&gt;0),IF(OR($P117&gt;180,$P117/$AL117*1000&gt;400),"Over ceiling, confirm SKU","Within"),"n/a")</f>
        <v/>
      </c>
      <c r="AO117" s="51" t="n"/>
      <c r="AP117" s="51" t="n"/>
      <c r="AQ117" s="51" t="n"/>
      <c r="AR117" s="34" t="inlineStr">
        <is>
          <t>No enrichment entry, to confirm</t>
        </is>
      </c>
      <c r="AS117" s="34" t="inlineStr">
        <is>
          <t>BLANK -&gt; requires live Amazon.ca capture</t>
        </is>
      </c>
      <c r="AT117" s="34" t="inlineStr">
        <is>
          <t>Unverified commercial data</t>
        </is>
      </c>
    </row>
    <row r="118" ht="28" customHeight="1">
      <c r="A118" s="34" t="inlineStr">
        <is>
          <t>Prime</t>
        </is>
      </c>
      <c r="B118" s="34" t="inlineStr">
        <is>
          <t>Prime Energy | Tropical Punch | 18 pack 355mL</t>
        </is>
      </c>
      <c r="C118" s="34" t="inlineStr">
        <is>
          <t>4) Caffeine &amp; energy beverage</t>
        </is>
      </c>
      <c r="D118" s="34" t="inlineStr">
        <is>
          <t>355 mL can</t>
        </is>
      </c>
      <c r="E118" s="48" t="n">
        <v>18</v>
      </c>
      <c r="F118" s="49" t="n"/>
      <c r="G118" s="50">
        <f>IF(AND(ISNUMBER($F118),ISNUMBER($E118),$E118&lt;&gt;0),$F118/$E118,"")</f>
        <v/>
      </c>
      <c r="H118" s="50">
        <f>IF(AND(ISNUMBER($F118),ISNUMBER($AL118),ISNUMBER($E118),($AL118*$E118)&lt;&gt;0),$F118/($AL118*$E118)*100,"")</f>
        <v/>
      </c>
      <c r="I118" s="51" t="n"/>
      <c r="J118" s="52" t="n"/>
      <c r="K118" s="50">
        <f>IF(AND(ISNUMBER($F118),ISNUMBER($J118)),$F118*(1-$J118),"")</f>
        <v/>
      </c>
      <c r="L118" s="51" t="n"/>
      <c r="M118" s="51" t="n"/>
      <c r="N118" s="50">
        <f>IF(ISNUMBER($F118),($F118-IF(ISNUMBER($AM118),$AM118,0))*(1-IF(ISNUMBER($J118),$J118,0)),"")</f>
        <v/>
      </c>
      <c r="O118" s="34" t="inlineStr">
        <is>
          <t>Tropical Punch</t>
        </is>
      </c>
      <c r="P118" s="48" t="n">
        <v>200</v>
      </c>
      <c r="Q118" s="48" t="n">
        <v>10</v>
      </c>
      <c r="R118" s="34" t="inlineStr">
        <is>
          <t>Not listed</t>
        </is>
      </c>
      <c r="S118" s="48" t="n">
        <v>0</v>
      </c>
      <c r="T118" s="48" t="n">
        <v>10</v>
      </c>
      <c r="U118" s="34" t="inlineStr">
        <is>
          <t>Sucralose + acesulfame-K</t>
        </is>
      </c>
      <c r="V118" s="34" t="inlineStr">
        <is>
          <t>Zero sugar, electrolytes, B vitamins</t>
        </is>
      </c>
      <c r="W118" s="51" t="n"/>
      <c r="X118" s="51" t="n"/>
      <c r="Y118" s="51" t="n"/>
      <c r="Z118" s="51" t="n"/>
      <c r="AA118" s="34" t="inlineStr">
        <is>
          <t>High</t>
        </is>
      </c>
      <c r="AB118" s="34" t="inlineStr">
        <is>
          <t>Influencer driven (Logan Paul/KSI); youth pull</t>
        </is>
      </c>
      <c r="AC118" s="34" t="inlineStr">
        <is>
          <t>Hype brand energy with zero sugar</t>
        </is>
      </c>
      <c r="AD118" s="34" t="inlineStr">
        <is>
          <t>Social media brand cachet with a zero sugar profile.</t>
        </is>
      </c>
      <c r="AE118" s="51" t="n"/>
      <c r="AF118" s="53">
        <f>IF(AND(ISNUMBER($P118),ISNUMBER($AL118),$AL118&lt;&gt;0),ROUND($P118/$AL118*100,1),"")</f>
        <v/>
      </c>
      <c r="AG118" s="54">
        <f>IF(AND(ISNUMBER($S118),ISNUMBER($AL118),$AL118&lt;&gt;0),ROUND($S118/$AL118*100,2),"")</f>
        <v/>
      </c>
      <c r="AH118" s="53">
        <f>IF(AND(ISNUMBER($Q118),ISNUMBER($AL118),$AL118&lt;&gt;0),ROUND($Q118/$AL118*100,1),"")</f>
        <v/>
      </c>
      <c r="AI118" s="48">
        <f>IF(ISNUMBER($S118),IF($S118&lt;=1,"Yes","No"),"n/a")</f>
        <v/>
      </c>
      <c r="AJ118" s="48">
        <f>IF(ISNUMBER($S118),ROUND(MAX(0,MIN(100,100-$S118*2.5-IF(ISNUMBER($T118),$T118,0)*0.12+IF($S118&lt;=1,12,0))),0),"")</f>
        <v/>
      </c>
      <c r="AK118" s="48">
        <f>IF(ISNUMBER($Q118),IF($Q118&gt;=100,20,IF($Q118&gt;=30,10,0)),0)+IF(ISNUMBER($R118),IF($R118&gt;=100,20,0),0)+IF(ISNUMBER($P118),IF($P118&gt;=150,20,IF($P118&gt;=50,12,5)),0)+IF(ISNUMBER($S118),IF($S118&lt;=1,15,0),0)</f>
        <v/>
      </c>
      <c r="AL118" s="48" t="n">
        <v>355</v>
      </c>
      <c r="AM118" s="49" t="n"/>
      <c r="AN118" s="48">
        <f>IF(AND(ISNUMBER($P118),ISNUMBER($AL118),$AL118&lt;&gt;0),IF(OR($P118&gt;180,$P118/$AL118*1000&gt;400),"Over ceiling, confirm SKU","Within"),"n/a")</f>
        <v/>
      </c>
      <c r="AO118" s="51" t="n"/>
      <c r="AP118" s="51" t="n"/>
      <c r="AQ118" s="51" t="n"/>
      <c r="AR118" s="34" t="inlineStr">
        <is>
          <t>No enrichment entry, to confirm</t>
        </is>
      </c>
      <c r="AS118" s="34" t="inlineStr">
        <is>
          <t>BLANK -&gt; requires live Amazon.ca capture</t>
        </is>
      </c>
      <c r="AT118" s="34" t="inlineStr">
        <is>
          <t>Unverified commercial data</t>
        </is>
      </c>
    </row>
    <row r="119" ht="28" customHeight="1">
      <c r="A119" s="34" t="inlineStr">
        <is>
          <t>Prime</t>
        </is>
      </c>
      <c r="B119" s="34" t="inlineStr">
        <is>
          <t>Prime Energy | Tropical Punch | 24 pack 355mL</t>
        </is>
      </c>
      <c r="C119" s="34" t="inlineStr">
        <is>
          <t>4) Caffeine &amp; energy beverage</t>
        </is>
      </c>
      <c r="D119" s="34" t="inlineStr">
        <is>
          <t>355 mL can</t>
        </is>
      </c>
      <c r="E119" s="48" t="n">
        <v>24</v>
      </c>
      <c r="F119" s="49" t="n"/>
      <c r="G119" s="50">
        <f>IF(AND(ISNUMBER($F119),ISNUMBER($E119),$E119&lt;&gt;0),$F119/$E119,"")</f>
        <v/>
      </c>
      <c r="H119" s="50">
        <f>IF(AND(ISNUMBER($F119),ISNUMBER($AL119),ISNUMBER($E119),($AL119*$E119)&lt;&gt;0),$F119/($AL119*$E119)*100,"")</f>
        <v/>
      </c>
      <c r="I119" s="51" t="n"/>
      <c r="J119" s="52" t="n"/>
      <c r="K119" s="50">
        <f>IF(AND(ISNUMBER($F119),ISNUMBER($J119)),$F119*(1-$J119),"")</f>
        <v/>
      </c>
      <c r="L119" s="51" t="n"/>
      <c r="M119" s="51" t="n"/>
      <c r="N119" s="50">
        <f>IF(ISNUMBER($F119),($F119-IF(ISNUMBER($AM119),$AM119,0))*(1-IF(ISNUMBER($J119),$J119,0)),"")</f>
        <v/>
      </c>
      <c r="O119" s="34" t="inlineStr">
        <is>
          <t>Tropical Punch</t>
        </is>
      </c>
      <c r="P119" s="48" t="n">
        <v>200</v>
      </c>
      <c r="Q119" s="48" t="n">
        <v>10</v>
      </c>
      <c r="R119" s="34" t="inlineStr">
        <is>
          <t>Not listed</t>
        </is>
      </c>
      <c r="S119" s="48" t="n">
        <v>0</v>
      </c>
      <c r="T119" s="48" t="n">
        <v>10</v>
      </c>
      <c r="U119" s="34" t="inlineStr">
        <is>
          <t>Sucralose + acesulfame-K</t>
        </is>
      </c>
      <c r="V119" s="34" t="inlineStr">
        <is>
          <t>Zero sugar, electrolytes, B vitamins</t>
        </is>
      </c>
      <c r="W119" s="51" t="n"/>
      <c r="X119" s="51" t="n"/>
      <c r="Y119" s="51" t="n"/>
      <c r="Z119" s="51" t="n"/>
      <c r="AA119" s="34" t="inlineStr">
        <is>
          <t>High</t>
        </is>
      </c>
      <c r="AB119" s="34" t="inlineStr">
        <is>
          <t>Influencer driven (Logan Paul/KSI); youth pull</t>
        </is>
      </c>
      <c r="AC119" s="34" t="inlineStr">
        <is>
          <t>Hype brand energy with zero sugar</t>
        </is>
      </c>
      <c r="AD119" s="34" t="inlineStr">
        <is>
          <t>Social media brand cachet with a zero sugar profile.</t>
        </is>
      </c>
      <c r="AE119" s="51" t="n"/>
      <c r="AF119" s="53">
        <f>IF(AND(ISNUMBER($P119),ISNUMBER($AL119),$AL119&lt;&gt;0),ROUND($P119/$AL119*100,1),"")</f>
        <v/>
      </c>
      <c r="AG119" s="54">
        <f>IF(AND(ISNUMBER($S119),ISNUMBER($AL119),$AL119&lt;&gt;0),ROUND($S119/$AL119*100,2),"")</f>
        <v/>
      </c>
      <c r="AH119" s="53">
        <f>IF(AND(ISNUMBER($Q119),ISNUMBER($AL119),$AL119&lt;&gt;0),ROUND($Q119/$AL119*100,1),"")</f>
        <v/>
      </c>
      <c r="AI119" s="48">
        <f>IF(ISNUMBER($S119),IF($S119&lt;=1,"Yes","No"),"n/a")</f>
        <v/>
      </c>
      <c r="AJ119" s="48">
        <f>IF(ISNUMBER($S119),ROUND(MAX(0,MIN(100,100-$S119*2.5-IF(ISNUMBER($T119),$T119,0)*0.12+IF($S119&lt;=1,12,0))),0),"")</f>
        <v/>
      </c>
      <c r="AK119" s="48">
        <f>IF(ISNUMBER($Q119),IF($Q119&gt;=100,20,IF($Q119&gt;=30,10,0)),0)+IF(ISNUMBER($R119),IF($R119&gt;=100,20,0),0)+IF(ISNUMBER($P119),IF($P119&gt;=150,20,IF($P119&gt;=50,12,5)),0)+IF(ISNUMBER($S119),IF($S119&lt;=1,15,0),0)</f>
        <v/>
      </c>
      <c r="AL119" s="48" t="n">
        <v>355</v>
      </c>
      <c r="AM119" s="49" t="n"/>
      <c r="AN119" s="48">
        <f>IF(AND(ISNUMBER($P119),ISNUMBER($AL119),$AL119&lt;&gt;0),IF(OR($P119&gt;180,$P119/$AL119*1000&gt;400),"Over ceiling, confirm SKU","Within"),"n/a")</f>
        <v/>
      </c>
      <c r="AO119" s="51" t="n"/>
      <c r="AP119" s="51" t="n"/>
      <c r="AQ119" s="51" t="n"/>
      <c r="AR119" s="34" t="inlineStr">
        <is>
          <t>No enrichment entry, to confirm</t>
        </is>
      </c>
      <c r="AS119" s="34" t="inlineStr">
        <is>
          <t>BLANK -&gt; requires live Amazon.ca capture</t>
        </is>
      </c>
      <c r="AT119" s="34" t="inlineStr">
        <is>
          <t>Unverified commercial data</t>
        </is>
      </c>
    </row>
    <row r="120" ht="28" customHeight="1">
      <c r="A120" s="34" t="inlineStr">
        <is>
          <t>Prime</t>
        </is>
      </c>
      <c r="B120" s="34" t="inlineStr">
        <is>
          <t>Prime Energy | Lemon Lime | single 355mL</t>
        </is>
      </c>
      <c r="C120" s="34" t="inlineStr">
        <is>
          <t>4) Caffeine &amp; energy beverage</t>
        </is>
      </c>
      <c r="D120" s="34" t="inlineStr">
        <is>
          <t>355 mL can</t>
        </is>
      </c>
      <c r="E120" s="48" t="n">
        <v>1</v>
      </c>
      <c r="F120" s="49" t="n"/>
      <c r="G120" s="50">
        <f>IF(AND(ISNUMBER($F120),ISNUMBER($E120),$E120&lt;&gt;0),$F120/$E120,"")</f>
        <v/>
      </c>
      <c r="H120" s="50">
        <f>IF(AND(ISNUMBER($F120),ISNUMBER($AL120),ISNUMBER($E120),($AL120*$E120)&lt;&gt;0),$F120/($AL120*$E120)*100,"")</f>
        <v/>
      </c>
      <c r="I120" s="51" t="n"/>
      <c r="J120" s="52" t="n"/>
      <c r="K120" s="50">
        <f>IF(AND(ISNUMBER($F120),ISNUMBER($J120)),$F120*(1-$J120),"")</f>
        <v/>
      </c>
      <c r="L120" s="51" t="n"/>
      <c r="M120" s="51" t="n"/>
      <c r="N120" s="50">
        <f>IF(ISNUMBER($F120),($F120-IF(ISNUMBER($AM120),$AM120,0))*(1-IF(ISNUMBER($J120),$J120,0)),"")</f>
        <v/>
      </c>
      <c r="O120" s="34" t="inlineStr">
        <is>
          <t>Lemon Lime</t>
        </is>
      </c>
      <c r="P120" s="48" t="n">
        <v>200</v>
      </c>
      <c r="Q120" s="48" t="n">
        <v>10</v>
      </c>
      <c r="R120" s="34" t="inlineStr">
        <is>
          <t>Not listed</t>
        </is>
      </c>
      <c r="S120" s="48" t="n">
        <v>0</v>
      </c>
      <c r="T120" s="48" t="n">
        <v>10</v>
      </c>
      <c r="U120" s="34" t="inlineStr">
        <is>
          <t>Sucralose + acesulfame-K</t>
        </is>
      </c>
      <c r="V120" s="34" t="inlineStr">
        <is>
          <t>Zero sugar, electrolytes, B vitamins</t>
        </is>
      </c>
      <c r="W120" s="51" t="n"/>
      <c r="X120" s="51" t="n"/>
      <c r="Y120" s="51" t="n"/>
      <c r="Z120" s="51" t="n"/>
      <c r="AA120" s="34" t="inlineStr">
        <is>
          <t>High</t>
        </is>
      </c>
      <c r="AB120" s="34" t="inlineStr">
        <is>
          <t>Influencer driven (Logan Paul/KSI); youth pull</t>
        </is>
      </c>
      <c r="AC120" s="34" t="inlineStr">
        <is>
          <t>Hype brand energy with zero sugar</t>
        </is>
      </c>
      <c r="AD120" s="34" t="inlineStr">
        <is>
          <t>Social media brand cachet with a zero sugar profile.</t>
        </is>
      </c>
      <c r="AE120" s="51" t="n"/>
      <c r="AF120" s="53">
        <f>IF(AND(ISNUMBER($P120),ISNUMBER($AL120),$AL120&lt;&gt;0),ROUND($P120/$AL120*100,1),"")</f>
        <v/>
      </c>
      <c r="AG120" s="54">
        <f>IF(AND(ISNUMBER($S120),ISNUMBER($AL120),$AL120&lt;&gt;0),ROUND($S120/$AL120*100,2),"")</f>
        <v/>
      </c>
      <c r="AH120" s="53">
        <f>IF(AND(ISNUMBER($Q120),ISNUMBER($AL120),$AL120&lt;&gt;0),ROUND($Q120/$AL120*100,1),"")</f>
        <v/>
      </c>
      <c r="AI120" s="48">
        <f>IF(ISNUMBER($S120),IF($S120&lt;=1,"Yes","No"),"n/a")</f>
        <v/>
      </c>
      <c r="AJ120" s="48">
        <f>IF(ISNUMBER($S120),ROUND(MAX(0,MIN(100,100-$S120*2.5-IF(ISNUMBER($T120),$T120,0)*0.12+IF($S120&lt;=1,12,0))),0),"")</f>
        <v/>
      </c>
      <c r="AK120" s="48">
        <f>IF(ISNUMBER($Q120),IF($Q120&gt;=100,20,IF($Q120&gt;=30,10,0)),0)+IF(ISNUMBER($R120),IF($R120&gt;=100,20,0),0)+IF(ISNUMBER($P120),IF($P120&gt;=150,20,IF($P120&gt;=50,12,5)),0)+IF(ISNUMBER($S120),IF($S120&lt;=1,15,0),0)</f>
        <v/>
      </c>
      <c r="AL120" s="48" t="n">
        <v>355</v>
      </c>
      <c r="AM120" s="49" t="n"/>
      <c r="AN120" s="48">
        <f>IF(AND(ISNUMBER($P120),ISNUMBER($AL120),$AL120&lt;&gt;0),IF(OR($P120&gt;180,$P120/$AL120*1000&gt;400),"Over ceiling, confirm SKU","Within"),"n/a")</f>
        <v/>
      </c>
      <c r="AO120" s="51" t="n"/>
      <c r="AP120" s="51" t="n"/>
      <c r="AQ120" s="51" t="n"/>
      <c r="AR120" s="34" t="inlineStr">
        <is>
          <t>No enrichment entry, to confirm</t>
        </is>
      </c>
      <c r="AS120" s="34" t="inlineStr">
        <is>
          <t>BLANK -&gt; requires live Amazon.ca capture</t>
        </is>
      </c>
      <c r="AT120" s="34" t="inlineStr">
        <is>
          <t>Unverified commercial data</t>
        </is>
      </c>
    </row>
    <row r="121" ht="28" customHeight="1">
      <c r="A121" s="34" t="inlineStr">
        <is>
          <t>Prime</t>
        </is>
      </c>
      <c r="B121" s="34" t="inlineStr">
        <is>
          <t>Prime Energy | Lemon Lime | 8 pack 355mL</t>
        </is>
      </c>
      <c r="C121" s="34" t="inlineStr">
        <is>
          <t>4) Caffeine &amp; energy beverage</t>
        </is>
      </c>
      <c r="D121" s="34" t="inlineStr">
        <is>
          <t>355 mL can</t>
        </is>
      </c>
      <c r="E121" s="48" t="n">
        <v>8</v>
      </c>
      <c r="F121" s="49" t="n"/>
      <c r="G121" s="50">
        <f>IF(AND(ISNUMBER($F121),ISNUMBER($E121),$E121&lt;&gt;0),$F121/$E121,"")</f>
        <v/>
      </c>
      <c r="H121" s="50">
        <f>IF(AND(ISNUMBER($F121),ISNUMBER($AL121),ISNUMBER($E121),($AL121*$E121)&lt;&gt;0),$F121/($AL121*$E121)*100,"")</f>
        <v/>
      </c>
      <c r="I121" s="51" t="n"/>
      <c r="J121" s="52" t="n"/>
      <c r="K121" s="50">
        <f>IF(AND(ISNUMBER($F121),ISNUMBER($J121)),$F121*(1-$J121),"")</f>
        <v/>
      </c>
      <c r="L121" s="51" t="n"/>
      <c r="M121" s="51" t="n"/>
      <c r="N121" s="50">
        <f>IF(ISNUMBER($F121),($F121-IF(ISNUMBER($AM121),$AM121,0))*(1-IF(ISNUMBER($J121),$J121,0)),"")</f>
        <v/>
      </c>
      <c r="O121" s="34" t="inlineStr">
        <is>
          <t>Lemon Lime</t>
        </is>
      </c>
      <c r="P121" s="48" t="n">
        <v>200</v>
      </c>
      <c r="Q121" s="48" t="n">
        <v>10</v>
      </c>
      <c r="R121" s="34" t="inlineStr">
        <is>
          <t>Not listed</t>
        </is>
      </c>
      <c r="S121" s="48" t="n">
        <v>0</v>
      </c>
      <c r="T121" s="48" t="n">
        <v>10</v>
      </c>
      <c r="U121" s="34" t="inlineStr">
        <is>
          <t>Sucralose + acesulfame-K</t>
        </is>
      </c>
      <c r="V121" s="34" t="inlineStr">
        <is>
          <t>Zero sugar, electrolytes, B vitamins</t>
        </is>
      </c>
      <c r="W121" s="51" t="n"/>
      <c r="X121" s="51" t="n"/>
      <c r="Y121" s="51" t="n"/>
      <c r="Z121" s="51" t="n"/>
      <c r="AA121" s="34" t="inlineStr">
        <is>
          <t>High</t>
        </is>
      </c>
      <c r="AB121" s="34" t="inlineStr">
        <is>
          <t>Influencer driven (Logan Paul/KSI); youth pull</t>
        </is>
      </c>
      <c r="AC121" s="34" t="inlineStr">
        <is>
          <t>Hype brand energy with zero sugar</t>
        </is>
      </c>
      <c r="AD121" s="34" t="inlineStr">
        <is>
          <t>Social media brand cachet with a zero sugar profile.</t>
        </is>
      </c>
      <c r="AE121" s="51" t="n"/>
      <c r="AF121" s="53">
        <f>IF(AND(ISNUMBER($P121),ISNUMBER($AL121),$AL121&lt;&gt;0),ROUND($P121/$AL121*100,1),"")</f>
        <v/>
      </c>
      <c r="AG121" s="54">
        <f>IF(AND(ISNUMBER($S121),ISNUMBER($AL121),$AL121&lt;&gt;0),ROUND($S121/$AL121*100,2),"")</f>
        <v/>
      </c>
      <c r="AH121" s="53">
        <f>IF(AND(ISNUMBER($Q121),ISNUMBER($AL121),$AL121&lt;&gt;0),ROUND($Q121/$AL121*100,1),"")</f>
        <v/>
      </c>
      <c r="AI121" s="48">
        <f>IF(ISNUMBER($S121),IF($S121&lt;=1,"Yes","No"),"n/a")</f>
        <v/>
      </c>
      <c r="AJ121" s="48">
        <f>IF(ISNUMBER($S121),ROUND(MAX(0,MIN(100,100-$S121*2.5-IF(ISNUMBER($T121),$T121,0)*0.12+IF($S121&lt;=1,12,0))),0),"")</f>
        <v/>
      </c>
      <c r="AK121" s="48">
        <f>IF(ISNUMBER($Q121),IF($Q121&gt;=100,20,IF($Q121&gt;=30,10,0)),0)+IF(ISNUMBER($R121),IF($R121&gt;=100,20,0),0)+IF(ISNUMBER($P121),IF($P121&gt;=150,20,IF($P121&gt;=50,12,5)),0)+IF(ISNUMBER($S121),IF($S121&lt;=1,15,0),0)</f>
        <v/>
      </c>
      <c r="AL121" s="48" t="n">
        <v>355</v>
      </c>
      <c r="AM121" s="49" t="n"/>
      <c r="AN121" s="48">
        <f>IF(AND(ISNUMBER($P121),ISNUMBER($AL121),$AL121&lt;&gt;0),IF(OR($P121&gt;180,$P121/$AL121*1000&gt;400),"Over ceiling, confirm SKU","Within"),"n/a")</f>
        <v/>
      </c>
      <c r="AO121" s="51" t="n"/>
      <c r="AP121" s="51" t="n"/>
      <c r="AQ121" s="51" t="n"/>
      <c r="AR121" s="34" t="inlineStr">
        <is>
          <t>No enrichment entry, to confirm</t>
        </is>
      </c>
      <c r="AS121" s="34" t="inlineStr">
        <is>
          <t>BLANK -&gt; requires live Amazon.ca capture</t>
        </is>
      </c>
      <c r="AT121" s="34" t="inlineStr">
        <is>
          <t>Unverified commercial data</t>
        </is>
      </c>
    </row>
    <row r="122" ht="28" customHeight="1">
      <c r="A122" s="34" t="inlineStr">
        <is>
          <t>Prime</t>
        </is>
      </c>
      <c r="B122" s="34" t="inlineStr">
        <is>
          <t>Prime Energy | Lemon Lime | 12 pack 355mL</t>
        </is>
      </c>
      <c r="C122" s="34" t="inlineStr">
        <is>
          <t>4) Caffeine &amp; energy beverage</t>
        </is>
      </c>
      <c r="D122" s="34" t="inlineStr">
        <is>
          <t>355 mL can</t>
        </is>
      </c>
      <c r="E122" s="48" t="n">
        <v>12</v>
      </c>
      <c r="F122" s="49" t="n"/>
      <c r="G122" s="50">
        <f>IF(AND(ISNUMBER($F122),ISNUMBER($E122),$E122&lt;&gt;0),$F122/$E122,"")</f>
        <v/>
      </c>
      <c r="H122" s="50">
        <f>IF(AND(ISNUMBER($F122),ISNUMBER($AL122),ISNUMBER($E122),($AL122*$E122)&lt;&gt;0),$F122/($AL122*$E122)*100,"")</f>
        <v/>
      </c>
      <c r="I122" s="51" t="n"/>
      <c r="J122" s="52" t="n"/>
      <c r="K122" s="50">
        <f>IF(AND(ISNUMBER($F122),ISNUMBER($J122)),$F122*(1-$J122),"")</f>
        <v/>
      </c>
      <c r="L122" s="51" t="n"/>
      <c r="M122" s="51" t="n"/>
      <c r="N122" s="50">
        <f>IF(ISNUMBER($F122),($F122-IF(ISNUMBER($AM122),$AM122,0))*(1-IF(ISNUMBER($J122),$J122,0)),"")</f>
        <v/>
      </c>
      <c r="O122" s="34" t="inlineStr">
        <is>
          <t>Lemon Lime</t>
        </is>
      </c>
      <c r="P122" s="48" t="n">
        <v>200</v>
      </c>
      <c r="Q122" s="48" t="n">
        <v>10</v>
      </c>
      <c r="R122" s="34" t="inlineStr">
        <is>
          <t>Not listed</t>
        </is>
      </c>
      <c r="S122" s="48" t="n">
        <v>0</v>
      </c>
      <c r="T122" s="48" t="n">
        <v>10</v>
      </c>
      <c r="U122" s="34" t="inlineStr">
        <is>
          <t>Sucralose + acesulfame-K</t>
        </is>
      </c>
      <c r="V122" s="34" t="inlineStr">
        <is>
          <t>Zero sugar, electrolytes, B vitamins</t>
        </is>
      </c>
      <c r="W122" s="51" t="n"/>
      <c r="X122" s="51" t="n"/>
      <c r="Y122" s="51" t="n"/>
      <c r="Z122" s="51" t="n"/>
      <c r="AA122" s="34" t="inlineStr">
        <is>
          <t>High</t>
        </is>
      </c>
      <c r="AB122" s="34" t="inlineStr">
        <is>
          <t>Influencer driven (Logan Paul/KSI); youth pull</t>
        </is>
      </c>
      <c r="AC122" s="34" t="inlineStr">
        <is>
          <t>Hype brand energy with zero sugar</t>
        </is>
      </c>
      <c r="AD122" s="34" t="inlineStr">
        <is>
          <t>Social media brand cachet with a zero sugar profile.</t>
        </is>
      </c>
      <c r="AE122" s="51" t="n"/>
      <c r="AF122" s="53">
        <f>IF(AND(ISNUMBER($P122),ISNUMBER($AL122),$AL122&lt;&gt;0),ROUND($P122/$AL122*100,1),"")</f>
        <v/>
      </c>
      <c r="AG122" s="54">
        <f>IF(AND(ISNUMBER($S122),ISNUMBER($AL122),$AL122&lt;&gt;0),ROUND($S122/$AL122*100,2),"")</f>
        <v/>
      </c>
      <c r="AH122" s="53">
        <f>IF(AND(ISNUMBER($Q122),ISNUMBER($AL122),$AL122&lt;&gt;0),ROUND($Q122/$AL122*100,1),"")</f>
        <v/>
      </c>
      <c r="AI122" s="48">
        <f>IF(ISNUMBER($S122),IF($S122&lt;=1,"Yes","No"),"n/a")</f>
        <v/>
      </c>
      <c r="AJ122" s="48">
        <f>IF(ISNUMBER($S122),ROUND(MAX(0,MIN(100,100-$S122*2.5-IF(ISNUMBER($T122),$T122,0)*0.12+IF($S122&lt;=1,12,0))),0),"")</f>
        <v/>
      </c>
      <c r="AK122" s="48">
        <f>IF(ISNUMBER($Q122),IF($Q122&gt;=100,20,IF($Q122&gt;=30,10,0)),0)+IF(ISNUMBER($R122),IF($R122&gt;=100,20,0),0)+IF(ISNUMBER($P122),IF($P122&gt;=150,20,IF($P122&gt;=50,12,5)),0)+IF(ISNUMBER($S122),IF($S122&lt;=1,15,0),0)</f>
        <v/>
      </c>
      <c r="AL122" s="48" t="n">
        <v>355</v>
      </c>
      <c r="AM122" s="49" t="n"/>
      <c r="AN122" s="48">
        <f>IF(AND(ISNUMBER($P122),ISNUMBER($AL122),$AL122&lt;&gt;0),IF(OR($P122&gt;180,$P122/$AL122*1000&gt;400),"Over ceiling, confirm SKU","Within"),"n/a")</f>
        <v/>
      </c>
      <c r="AO122" s="51" t="n"/>
      <c r="AP122" s="51" t="n"/>
      <c r="AQ122" s="51" t="n"/>
      <c r="AR122" s="34" t="inlineStr">
        <is>
          <t>No enrichment entry, to confirm</t>
        </is>
      </c>
      <c r="AS122" s="34" t="inlineStr">
        <is>
          <t>BLANK -&gt; requires live Amazon.ca capture</t>
        </is>
      </c>
      <c r="AT122" s="34" t="inlineStr">
        <is>
          <t>Unverified commercial data</t>
        </is>
      </c>
    </row>
    <row r="123" ht="28" customHeight="1">
      <c r="A123" s="34" t="inlineStr">
        <is>
          <t>Prime</t>
        </is>
      </c>
      <c r="B123" s="34" t="inlineStr">
        <is>
          <t>Prime Energy | Lemon Lime | 15 pack 355mL</t>
        </is>
      </c>
      <c r="C123" s="34" t="inlineStr">
        <is>
          <t>4) Caffeine &amp; energy beverage</t>
        </is>
      </c>
      <c r="D123" s="34" t="inlineStr">
        <is>
          <t>355 mL can</t>
        </is>
      </c>
      <c r="E123" s="48" t="n">
        <v>15</v>
      </c>
      <c r="F123" s="49" t="n"/>
      <c r="G123" s="50">
        <f>IF(AND(ISNUMBER($F123),ISNUMBER($E123),$E123&lt;&gt;0),$F123/$E123,"")</f>
        <v/>
      </c>
      <c r="H123" s="50">
        <f>IF(AND(ISNUMBER($F123),ISNUMBER($AL123),ISNUMBER($E123),($AL123*$E123)&lt;&gt;0),$F123/($AL123*$E123)*100,"")</f>
        <v/>
      </c>
      <c r="I123" s="51" t="n"/>
      <c r="J123" s="52" t="n"/>
      <c r="K123" s="50">
        <f>IF(AND(ISNUMBER($F123),ISNUMBER($J123)),$F123*(1-$J123),"")</f>
        <v/>
      </c>
      <c r="L123" s="51" t="n"/>
      <c r="M123" s="51" t="n"/>
      <c r="N123" s="50">
        <f>IF(ISNUMBER($F123),($F123-IF(ISNUMBER($AM123),$AM123,0))*(1-IF(ISNUMBER($J123),$J123,0)),"")</f>
        <v/>
      </c>
      <c r="O123" s="34" t="inlineStr">
        <is>
          <t>Lemon Lime</t>
        </is>
      </c>
      <c r="P123" s="48" t="n">
        <v>200</v>
      </c>
      <c r="Q123" s="48" t="n">
        <v>10</v>
      </c>
      <c r="R123" s="34" t="inlineStr">
        <is>
          <t>Not listed</t>
        </is>
      </c>
      <c r="S123" s="48" t="n">
        <v>0</v>
      </c>
      <c r="T123" s="48" t="n">
        <v>10</v>
      </c>
      <c r="U123" s="34" t="inlineStr">
        <is>
          <t>Sucralose + acesulfame-K</t>
        </is>
      </c>
      <c r="V123" s="34" t="inlineStr">
        <is>
          <t>Zero sugar, electrolytes, B vitamins</t>
        </is>
      </c>
      <c r="W123" s="51" t="n"/>
      <c r="X123" s="51" t="n"/>
      <c r="Y123" s="51" t="n"/>
      <c r="Z123" s="51" t="n"/>
      <c r="AA123" s="34" t="inlineStr">
        <is>
          <t>High</t>
        </is>
      </c>
      <c r="AB123" s="34" t="inlineStr">
        <is>
          <t>Influencer driven (Logan Paul/KSI); youth pull</t>
        </is>
      </c>
      <c r="AC123" s="34" t="inlineStr">
        <is>
          <t>Hype brand energy with zero sugar</t>
        </is>
      </c>
      <c r="AD123" s="34" t="inlineStr">
        <is>
          <t>Social media brand cachet with a zero sugar profile.</t>
        </is>
      </c>
      <c r="AE123" s="51" t="n"/>
      <c r="AF123" s="53">
        <f>IF(AND(ISNUMBER($P123),ISNUMBER($AL123),$AL123&lt;&gt;0),ROUND($P123/$AL123*100,1),"")</f>
        <v/>
      </c>
      <c r="AG123" s="54">
        <f>IF(AND(ISNUMBER($S123),ISNUMBER($AL123),$AL123&lt;&gt;0),ROUND($S123/$AL123*100,2),"")</f>
        <v/>
      </c>
      <c r="AH123" s="53">
        <f>IF(AND(ISNUMBER($Q123),ISNUMBER($AL123),$AL123&lt;&gt;0),ROUND($Q123/$AL123*100,1),"")</f>
        <v/>
      </c>
      <c r="AI123" s="48">
        <f>IF(ISNUMBER($S123),IF($S123&lt;=1,"Yes","No"),"n/a")</f>
        <v/>
      </c>
      <c r="AJ123" s="48">
        <f>IF(ISNUMBER($S123),ROUND(MAX(0,MIN(100,100-$S123*2.5-IF(ISNUMBER($T123),$T123,0)*0.12+IF($S123&lt;=1,12,0))),0),"")</f>
        <v/>
      </c>
      <c r="AK123" s="48">
        <f>IF(ISNUMBER($Q123),IF($Q123&gt;=100,20,IF($Q123&gt;=30,10,0)),0)+IF(ISNUMBER($R123),IF($R123&gt;=100,20,0),0)+IF(ISNUMBER($P123),IF($P123&gt;=150,20,IF($P123&gt;=50,12,5)),0)+IF(ISNUMBER($S123),IF($S123&lt;=1,15,0),0)</f>
        <v/>
      </c>
      <c r="AL123" s="48" t="n">
        <v>355</v>
      </c>
      <c r="AM123" s="49" t="n"/>
      <c r="AN123" s="48">
        <f>IF(AND(ISNUMBER($P123),ISNUMBER($AL123),$AL123&lt;&gt;0),IF(OR($P123&gt;180,$P123/$AL123*1000&gt;400),"Over ceiling, confirm SKU","Within"),"n/a")</f>
        <v/>
      </c>
      <c r="AO123" s="51" t="n"/>
      <c r="AP123" s="51" t="n"/>
      <c r="AQ123" s="51" t="n"/>
      <c r="AR123" s="34" t="inlineStr">
        <is>
          <t>No enrichment entry, to confirm</t>
        </is>
      </c>
      <c r="AS123" s="34" t="inlineStr">
        <is>
          <t>BLANK -&gt; requires live Amazon.ca capture</t>
        </is>
      </c>
      <c r="AT123" s="34" t="inlineStr">
        <is>
          <t>Unverified commercial data</t>
        </is>
      </c>
    </row>
    <row r="124" ht="28" customHeight="1">
      <c r="A124" s="34" t="inlineStr">
        <is>
          <t>Prime</t>
        </is>
      </c>
      <c r="B124" s="34" t="inlineStr">
        <is>
          <t>Prime Energy | Lemon Lime | 18 pack 355mL</t>
        </is>
      </c>
      <c r="C124" s="34" t="inlineStr">
        <is>
          <t>4) Caffeine &amp; energy beverage</t>
        </is>
      </c>
      <c r="D124" s="34" t="inlineStr">
        <is>
          <t>355 mL can</t>
        </is>
      </c>
      <c r="E124" s="48" t="n">
        <v>18</v>
      </c>
      <c r="F124" s="49" t="n"/>
      <c r="G124" s="50">
        <f>IF(AND(ISNUMBER($F124),ISNUMBER($E124),$E124&lt;&gt;0),$F124/$E124,"")</f>
        <v/>
      </c>
      <c r="H124" s="50">
        <f>IF(AND(ISNUMBER($F124),ISNUMBER($AL124),ISNUMBER($E124),($AL124*$E124)&lt;&gt;0),$F124/($AL124*$E124)*100,"")</f>
        <v/>
      </c>
      <c r="I124" s="51" t="n"/>
      <c r="J124" s="52" t="n"/>
      <c r="K124" s="50">
        <f>IF(AND(ISNUMBER($F124),ISNUMBER($J124)),$F124*(1-$J124),"")</f>
        <v/>
      </c>
      <c r="L124" s="51" t="n"/>
      <c r="M124" s="51" t="n"/>
      <c r="N124" s="50">
        <f>IF(ISNUMBER($F124),($F124-IF(ISNUMBER($AM124),$AM124,0))*(1-IF(ISNUMBER($J124),$J124,0)),"")</f>
        <v/>
      </c>
      <c r="O124" s="34" t="inlineStr">
        <is>
          <t>Lemon Lime</t>
        </is>
      </c>
      <c r="P124" s="48" t="n">
        <v>200</v>
      </c>
      <c r="Q124" s="48" t="n">
        <v>10</v>
      </c>
      <c r="R124" s="34" t="inlineStr">
        <is>
          <t>Not listed</t>
        </is>
      </c>
      <c r="S124" s="48" t="n">
        <v>0</v>
      </c>
      <c r="T124" s="48" t="n">
        <v>10</v>
      </c>
      <c r="U124" s="34" t="inlineStr">
        <is>
          <t>Sucralose + acesulfame-K</t>
        </is>
      </c>
      <c r="V124" s="34" t="inlineStr">
        <is>
          <t>Zero sugar, electrolytes, B vitamins</t>
        </is>
      </c>
      <c r="W124" s="51" t="n"/>
      <c r="X124" s="51" t="n"/>
      <c r="Y124" s="51" t="n"/>
      <c r="Z124" s="51" t="n"/>
      <c r="AA124" s="34" t="inlineStr">
        <is>
          <t>High</t>
        </is>
      </c>
      <c r="AB124" s="34" t="inlineStr">
        <is>
          <t>Influencer driven (Logan Paul/KSI); youth pull</t>
        </is>
      </c>
      <c r="AC124" s="34" t="inlineStr">
        <is>
          <t>Hype brand energy with zero sugar</t>
        </is>
      </c>
      <c r="AD124" s="34" t="inlineStr">
        <is>
          <t>Social media brand cachet with a zero sugar profile.</t>
        </is>
      </c>
      <c r="AE124" s="51" t="n"/>
      <c r="AF124" s="53">
        <f>IF(AND(ISNUMBER($P124),ISNUMBER($AL124),$AL124&lt;&gt;0),ROUND($P124/$AL124*100,1),"")</f>
        <v/>
      </c>
      <c r="AG124" s="54">
        <f>IF(AND(ISNUMBER($S124),ISNUMBER($AL124),$AL124&lt;&gt;0),ROUND($S124/$AL124*100,2),"")</f>
        <v/>
      </c>
      <c r="AH124" s="53">
        <f>IF(AND(ISNUMBER($Q124),ISNUMBER($AL124),$AL124&lt;&gt;0),ROUND($Q124/$AL124*100,1),"")</f>
        <v/>
      </c>
      <c r="AI124" s="48">
        <f>IF(ISNUMBER($S124),IF($S124&lt;=1,"Yes","No"),"n/a")</f>
        <v/>
      </c>
      <c r="AJ124" s="48">
        <f>IF(ISNUMBER($S124),ROUND(MAX(0,MIN(100,100-$S124*2.5-IF(ISNUMBER($T124),$T124,0)*0.12+IF($S124&lt;=1,12,0))),0),"")</f>
        <v/>
      </c>
      <c r="AK124" s="48">
        <f>IF(ISNUMBER($Q124),IF($Q124&gt;=100,20,IF($Q124&gt;=30,10,0)),0)+IF(ISNUMBER($R124),IF($R124&gt;=100,20,0),0)+IF(ISNUMBER($P124),IF($P124&gt;=150,20,IF($P124&gt;=50,12,5)),0)+IF(ISNUMBER($S124),IF($S124&lt;=1,15,0),0)</f>
        <v/>
      </c>
      <c r="AL124" s="48" t="n">
        <v>355</v>
      </c>
      <c r="AM124" s="49" t="n"/>
      <c r="AN124" s="48">
        <f>IF(AND(ISNUMBER($P124),ISNUMBER($AL124),$AL124&lt;&gt;0),IF(OR($P124&gt;180,$P124/$AL124*1000&gt;400),"Over ceiling, confirm SKU","Within"),"n/a")</f>
        <v/>
      </c>
      <c r="AO124" s="51" t="n"/>
      <c r="AP124" s="51" t="n"/>
      <c r="AQ124" s="51" t="n"/>
      <c r="AR124" s="34" t="inlineStr">
        <is>
          <t>No enrichment entry, to confirm</t>
        </is>
      </c>
      <c r="AS124" s="34" t="inlineStr">
        <is>
          <t>BLANK -&gt; requires live Amazon.ca capture</t>
        </is>
      </c>
      <c r="AT124" s="34" t="inlineStr">
        <is>
          <t>Unverified commercial data</t>
        </is>
      </c>
    </row>
    <row r="125" ht="28" customHeight="1">
      <c r="A125" s="34" t="inlineStr">
        <is>
          <t>Prime</t>
        </is>
      </c>
      <c r="B125" s="34" t="inlineStr">
        <is>
          <t>Prime Energy | Lemon Lime | 24 pack 355mL</t>
        </is>
      </c>
      <c r="C125" s="34" t="inlineStr">
        <is>
          <t>4) Caffeine &amp; energy beverage</t>
        </is>
      </c>
      <c r="D125" s="34" t="inlineStr">
        <is>
          <t>355 mL can</t>
        </is>
      </c>
      <c r="E125" s="48" t="n">
        <v>24</v>
      </c>
      <c r="F125" s="49" t="n"/>
      <c r="G125" s="50">
        <f>IF(AND(ISNUMBER($F125),ISNUMBER($E125),$E125&lt;&gt;0),$F125/$E125,"")</f>
        <v/>
      </c>
      <c r="H125" s="50">
        <f>IF(AND(ISNUMBER($F125),ISNUMBER($AL125),ISNUMBER($E125),($AL125*$E125)&lt;&gt;0),$F125/($AL125*$E125)*100,"")</f>
        <v/>
      </c>
      <c r="I125" s="51" t="n"/>
      <c r="J125" s="52" t="n"/>
      <c r="K125" s="50">
        <f>IF(AND(ISNUMBER($F125),ISNUMBER($J125)),$F125*(1-$J125),"")</f>
        <v/>
      </c>
      <c r="L125" s="51" t="n"/>
      <c r="M125" s="51" t="n"/>
      <c r="N125" s="50">
        <f>IF(ISNUMBER($F125),($F125-IF(ISNUMBER($AM125),$AM125,0))*(1-IF(ISNUMBER($J125),$J125,0)),"")</f>
        <v/>
      </c>
      <c r="O125" s="34" t="inlineStr">
        <is>
          <t>Lemon Lime</t>
        </is>
      </c>
      <c r="P125" s="48" t="n">
        <v>200</v>
      </c>
      <c r="Q125" s="48" t="n">
        <v>10</v>
      </c>
      <c r="R125" s="34" t="inlineStr">
        <is>
          <t>Not listed</t>
        </is>
      </c>
      <c r="S125" s="48" t="n">
        <v>0</v>
      </c>
      <c r="T125" s="48" t="n">
        <v>10</v>
      </c>
      <c r="U125" s="34" t="inlineStr">
        <is>
          <t>Sucralose + acesulfame-K</t>
        </is>
      </c>
      <c r="V125" s="34" t="inlineStr">
        <is>
          <t>Zero sugar, electrolytes, B vitamins</t>
        </is>
      </c>
      <c r="W125" s="51" t="n"/>
      <c r="X125" s="51" t="n"/>
      <c r="Y125" s="51" t="n"/>
      <c r="Z125" s="51" t="n"/>
      <c r="AA125" s="34" t="inlineStr">
        <is>
          <t>High</t>
        </is>
      </c>
      <c r="AB125" s="34" t="inlineStr">
        <is>
          <t>Influencer driven (Logan Paul/KSI); youth pull</t>
        </is>
      </c>
      <c r="AC125" s="34" t="inlineStr">
        <is>
          <t>Hype brand energy with zero sugar</t>
        </is>
      </c>
      <c r="AD125" s="34" t="inlineStr">
        <is>
          <t>Social media brand cachet with a zero sugar profile.</t>
        </is>
      </c>
      <c r="AE125" s="51" t="n"/>
      <c r="AF125" s="53">
        <f>IF(AND(ISNUMBER($P125),ISNUMBER($AL125),$AL125&lt;&gt;0),ROUND($P125/$AL125*100,1),"")</f>
        <v/>
      </c>
      <c r="AG125" s="54">
        <f>IF(AND(ISNUMBER($S125),ISNUMBER($AL125),$AL125&lt;&gt;0),ROUND($S125/$AL125*100,2),"")</f>
        <v/>
      </c>
      <c r="AH125" s="53">
        <f>IF(AND(ISNUMBER($Q125),ISNUMBER($AL125),$AL125&lt;&gt;0),ROUND($Q125/$AL125*100,1),"")</f>
        <v/>
      </c>
      <c r="AI125" s="48">
        <f>IF(ISNUMBER($S125),IF($S125&lt;=1,"Yes","No"),"n/a")</f>
        <v/>
      </c>
      <c r="AJ125" s="48">
        <f>IF(ISNUMBER($S125),ROUND(MAX(0,MIN(100,100-$S125*2.5-IF(ISNUMBER($T125),$T125,0)*0.12+IF($S125&lt;=1,12,0))),0),"")</f>
        <v/>
      </c>
      <c r="AK125" s="48">
        <f>IF(ISNUMBER($Q125),IF($Q125&gt;=100,20,IF($Q125&gt;=30,10,0)),0)+IF(ISNUMBER($R125),IF($R125&gt;=100,20,0),0)+IF(ISNUMBER($P125),IF($P125&gt;=150,20,IF($P125&gt;=50,12,5)),0)+IF(ISNUMBER($S125),IF($S125&lt;=1,15,0),0)</f>
        <v/>
      </c>
      <c r="AL125" s="48" t="n">
        <v>355</v>
      </c>
      <c r="AM125" s="49" t="n"/>
      <c r="AN125" s="48">
        <f>IF(AND(ISNUMBER($P125),ISNUMBER($AL125),$AL125&lt;&gt;0),IF(OR($P125&gt;180,$P125/$AL125*1000&gt;400),"Over ceiling, confirm SKU","Within"),"n/a")</f>
        <v/>
      </c>
      <c r="AO125" s="51" t="n"/>
      <c r="AP125" s="51" t="n"/>
      <c r="AQ125" s="51" t="n"/>
      <c r="AR125" s="34" t="inlineStr">
        <is>
          <t>No enrichment entry, to confirm</t>
        </is>
      </c>
      <c r="AS125" s="34" t="inlineStr">
        <is>
          <t>BLANK -&gt; requires live Amazon.ca capture</t>
        </is>
      </c>
      <c r="AT125" s="34" t="inlineStr">
        <is>
          <t>Unverified commercial data</t>
        </is>
      </c>
    </row>
    <row r="126" ht="28" customHeight="1">
      <c r="A126" s="34" t="inlineStr">
        <is>
          <t>Prime</t>
        </is>
      </c>
      <c r="B126" s="34" t="inlineStr">
        <is>
          <t>Prime Energy | Ice Pop | single 355mL</t>
        </is>
      </c>
      <c r="C126" s="34" t="inlineStr">
        <is>
          <t>4) Caffeine &amp; energy beverage</t>
        </is>
      </c>
      <c r="D126" s="34" t="inlineStr">
        <is>
          <t>355 mL can</t>
        </is>
      </c>
      <c r="E126" s="48" t="n">
        <v>1</v>
      </c>
      <c r="F126" s="49" t="n"/>
      <c r="G126" s="50">
        <f>IF(AND(ISNUMBER($F126),ISNUMBER($E126),$E126&lt;&gt;0),$F126/$E126,"")</f>
        <v/>
      </c>
      <c r="H126" s="50">
        <f>IF(AND(ISNUMBER($F126),ISNUMBER($AL126),ISNUMBER($E126),($AL126*$E126)&lt;&gt;0),$F126/($AL126*$E126)*100,"")</f>
        <v/>
      </c>
      <c r="I126" s="51" t="n"/>
      <c r="J126" s="52" t="n"/>
      <c r="K126" s="50">
        <f>IF(AND(ISNUMBER($F126),ISNUMBER($J126)),$F126*(1-$J126),"")</f>
        <v/>
      </c>
      <c r="L126" s="51" t="n"/>
      <c r="M126" s="51" t="n"/>
      <c r="N126" s="50">
        <f>IF(ISNUMBER($F126),($F126-IF(ISNUMBER($AM126),$AM126,0))*(1-IF(ISNUMBER($J126),$J126,0)),"")</f>
        <v/>
      </c>
      <c r="O126" s="34" t="inlineStr">
        <is>
          <t>Ice Pop</t>
        </is>
      </c>
      <c r="P126" s="48" t="n">
        <v>200</v>
      </c>
      <c r="Q126" s="48" t="n">
        <v>10</v>
      </c>
      <c r="R126" s="34" t="inlineStr">
        <is>
          <t>Not listed</t>
        </is>
      </c>
      <c r="S126" s="48" t="n">
        <v>0</v>
      </c>
      <c r="T126" s="48" t="n">
        <v>10</v>
      </c>
      <c r="U126" s="34" t="inlineStr">
        <is>
          <t>Sucralose + acesulfame-K</t>
        </is>
      </c>
      <c r="V126" s="34" t="inlineStr">
        <is>
          <t>Zero sugar, electrolytes, B vitamins</t>
        </is>
      </c>
      <c r="W126" s="51" t="n"/>
      <c r="X126" s="51" t="n"/>
      <c r="Y126" s="51" t="n"/>
      <c r="Z126" s="51" t="n"/>
      <c r="AA126" s="34" t="inlineStr">
        <is>
          <t>High</t>
        </is>
      </c>
      <c r="AB126" s="34" t="inlineStr">
        <is>
          <t>Influencer driven (Logan Paul/KSI); youth pull</t>
        </is>
      </c>
      <c r="AC126" s="34" t="inlineStr">
        <is>
          <t>Hype brand energy with zero sugar</t>
        </is>
      </c>
      <c r="AD126" s="34" t="inlineStr">
        <is>
          <t>Social media brand cachet with a zero sugar profile.</t>
        </is>
      </c>
      <c r="AE126" s="51" t="n"/>
      <c r="AF126" s="53">
        <f>IF(AND(ISNUMBER($P126),ISNUMBER($AL126),$AL126&lt;&gt;0),ROUND($P126/$AL126*100,1),"")</f>
        <v/>
      </c>
      <c r="AG126" s="54">
        <f>IF(AND(ISNUMBER($S126),ISNUMBER($AL126),$AL126&lt;&gt;0),ROUND($S126/$AL126*100,2),"")</f>
        <v/>
      </c>
      <c r="AH126" s="53">
        <f>IF(AND(ISNUMBER($Q126),ISNUMBER($AL126),$AL126&lt;&gt;0),ROUND($Q126/$AL126*100,1),"")</f>
        <v/>
      </c>
      <c r="AI126" s="48">
        <f>IF(ISNUMBER($S126),IF($S126&lt;=1,"Yes","No"),"n/a")</f>
        <v/>
      </c>
      <c r="AJ126" s="48">
        <f>IF(ISNUMBER($S126),ROUND(MAX(0,MIN(100,100-$S126*2.5-IF(ISNUMBER($T126),$T126,0)*0.12+IF($S126&lt;=1,12,0))),0),"")</f>
        <v/>
      </c>
      <c r="AK126" s="48">
        <f>IF(ISNUMBER($Q126),IF($Q126&gt;=100,20,IF($Q126&gt;=30,10,0)),0)+IF(ISNUMBER($R126),IF($R126&gt;=100,20,0),0)+IF(ISNUMBER($P126),IF($P126&gt;=150,20,IF($P126&gt;=50,12,5)),0)+IF(ISNUMBER($S126),IF($S126&lt;=1,15,0),0)</f>
        <v/>
      </c>
      <c r="AL126" s="48" t="n">
        <v>355</v>
      </c>
      <c r="AM126" s="49" t="n"/>
      <c r="AN126" s="48">
        <f>IF(AND(ISNUMBER($P126),ISNUMBER($AL126),$AL126&lt;&gt;0),IF(OR($P126&gt;180,$P126/$AL126*1000&gt;400),"Over ceiling, confirm SKU","Within"),"n/a")</f>
        <v/>
      </c>
      <c r="AO126" s="51" t="n"/>
      <c r="AP126" s="51" t="n"/>
      <c r="AQ126" s="51" t="n"/>
      <c r="AR126" s="34" t="inlineStr">
        <is>
          <t>No enrichment entry, to confirm</t>
        </is>
      </c>
      <c r="AS126" s="34" t="inlineStr">
        <is>
          <t>BLANK -&gt; requires live Amazon.ca capture</t>
        </is>
      </c>
      <c r="AT126" s="34" t="inlineStr">
        <is>
          <t>Unverified commercial data</t>
        </is>
      </c>
    </row>
    <row r="127" ht="28" customHeight="1">
      <c r="A127" s="34" t="inlineStr">
        <is>
          <t>Prime</t>
        </is>
      </c>
      <c r="B127" s="34" t="inlineStr">
        <is>
          <t>Prime Energy | Ice Pop | 8 pack 355mL</t>
        </is>
      </c>
      <c r="C127" s="34" t="inlineStr">
        <is>
          <t>4) Caffeine &amp; energy beverage</t>
        </is>
      </c>
      <c r="D127" s="34" t="inlineStr">
        <is>
          <t>355 mL can</t>
        </is>
      </c>
      <c r="E127" s="48" t="n">
        <v>8</v>
      </c>
      <c r="F127" s="49" t="n"/>
      <c r="G127" s="50">
        <f>IF(AND(ISNUMBER($F127),ISNUMBER($E127),$E127&lt;&gt;0),$F127/$E127,"")</f>
        <v/>
      </c>
      <c r="H127" s="50">
        <f>IF(AND(ISNUMBER($F127),ISNUMBER($AL127),ISNUMBER($E127),($AL127*$E127)&lt;&gt;0),$F127/($AL127*$E127)*100,"")</f>
        <v/>
      </c>
      <c r="I127" s="51" t="n"/>
      <c r="J127" s="52" t="n"/>
      <c r="K127" s="50">
        <f>IF(AND(ISNUMBER($F127),ISNUMBER($J127)),$F127*(1-$J127),"")</f>
        <v/>
      </c>
      <c r="L127" s="51" t="n"/>
      <c r="M127" s="51" t="n"/>
      <c r="N127" s="50">
        <f>IF(ISNUMBER($F127),($F127-IF(ISNUMBER($AM127),$AM127,0))*(1-IF(ISNUMBER($J127),$J127,0)),"")</f>
        <v/>
      </c>
      <c r="O127" s="34" t="inlineStr">
        <is>
          <t>Ice Pop</t>
        </is>
      </c>
      <c r="P127" s="48" t="n">
        <v>200</v>
      </c>
      <c r="Q127" s="48" t="n">
        <v>10</v>
      </c>
      <c r="R127" s="34" t="inlineStr">
        <is>
          <t>Not listed</t>
        </is>
      </c>
      <c r="S127" s="48" t="n">
        <v>0</v>
      </c>
      <c r="T127" s="48" t="n">
        <v>10</v>
      </c>
      <c r="U127" s="34" t="inlineStr">
        <is>
          <t>Sucralose + acesulfame-K</t>
        </is>
      </c>
      <c r="V127" s="34" t="inlineStr">
        <is>
          <t>Zero sugar, electrolytes, B vitamins</t>
        </is>
      </c>
      <c r="W127" s="51" t="n"/>
      <c r="X127" s="51" t="n"/>
      <c r="Y127" s="51" t="n"/>
      <c r="Z127" s="51" t="n"/>
      <c r="AA127" s="34" t="inlineStr">
        <is>
          <t>High</t>
        </is>
      </c>
      <c r="AB127" s="34" t="inlineStr">
        <is>
          <t>Influencer driven (Logan Paul/KSI); youth pull</t>
        </is>
      </c>
      <c r="AC127" s="34" t="inlineStr">
        <is>
          <t>Hype brand energy with zero sugar</t>
        </is>
      </c>
      <c r="AD127" s="34" t="inlineStr">
        <is>
          <t>Social media brand cachet with a zero sugar profile.</t>
        </is>
      </c>
      <c r="AE127" s="51" t="n"/>
      <c r="AF127" s="53">
        <f>IF(AND(ISNUMBER($P127),ISNUMBER($AL127),$AL127&lt;&gt;0),ROUND($P127/$AL127*100,1),"")</f>
        <v/>
      </c>
      <c r="AG127" s="54">
        <f>IF(AND(ISNUMBER($S127),ISNUMBER($AL127),$AL127&lt;&gt;0),ROUND($S127/$AL127*100,2),"")</f>
        <v/>
      </c>
      <c r="AH127" s="53">
        <f>IF(AND(ISNUMBER($Q127),ISNUMBER($AL127),$AL127&lt;&gt;0),ROUND($Q127/$AL127*100,1),"")</f>
        <v/>
      </c>
      <c r="AI127" s="48">
        <f>IF(ISNUMBER($S127),IF($S127&lt;=1,"Yes","No"),"n/a")</f>
        <v/>
      </c>
      <c r="AJ127" s="48">
        <f>IF(ISNUMBER($S127),ROUND(MAX(0,MIN(100,100-$S127*2.5-IF(ISNUMBER($T127),$T127,0)*0.12+IF($S127&lt;=1,12,0))),0),"")</f>
        <v/>
      </c>
      <c r="AK127" s="48">
        <f>IF(ISNUMBER($Q127),IF($Q127&gt;=100,20,IF($Q127&gt;=30,10,0)),0)+IF(ISNUMBER($R127),IF($R127&gt;=100,20,0),0)+IF(ISNUMBER($P127),IF($P127&gt;=150,20,IF($P127&gt;=50,12,5)),0)+IF(ISNUMBER($S127),IF($S127&lt;=1,15,0),0)</f>
        <v/>
      </c>
      <c r="AL127" s="48" t="n">
        <v>355</v>
      </c>
      <c r="AM127" s="49" t="n"/>
      <c r="AN127" s="48">
        <f>IF(AND(ISNUMBER($P127),ISNUMBER($AL127),$AL127&lt;&gt;0),IF(OR($P127&gt;180,$P127/$AL127*1000&gt;400),"Over ceiling, confirm SKU","Within"),"n/a")</f>
        <v/>
      </c>
      <c r="AO127" s="51" t="n"/>
      <c r="AP127" s="51" t="n"/>
      <c r="AQ127" s="51" t="n"/>
      <c r="AR127" s="34" t="inlineStr">
        <is>
          <t>No enrichment entry, to confirm</t>
        </is>
      </c>
      <c r="AS127" s="34" t="inlineStr">
        <is>
          <t>BLANK -&gt; requires live Amazon.ca capture</t>
        </is>
      </c>
      <c r="AT127" s="34" t="inlineStr">
        <is>
          <t>Unverified commercial data</t>
        </is>
      </c>
    </row>
    <row r="128" ht="28" customHeight="1">
      <c r="A128" s="34" t="inlineStr">
        <is>
          <t>Prime</t>
        </is>
      </c>
      <c r="B128" s="34" t="inlineStr">
        <is>
          <t>Prime Energy | Ice Pop | 12 pack 355mL</t>
        </is>
      </c>
      <c r="C128" s="34" t="inlineStr">
        <is>
          <t>4) Caffeine &amp; energy beverage</t>
        </is>
      </c>
      <c r="D128" s="34" t="inlineStr">
        <is>
          <t>355 mL can</t>
        </is>
      </c>
      <c r="E128" s="48" t="n">
        <v>12</v>
      </c>
      <c r="F128" s="49" t="n"/>
      <c r="G128" s="50">
        <f>IF(AND(ISNUMBER($F128),ISNUMBER($E128),$E128&lt;&gt;0),$F128/$E128,"")</f>
        <v/>
      </c>
      <c r="H128" s="50">
        <f>IF(AND(ISNUMBER($F128),ISNUMBER($AL128),ISNUMBER($E128),($AL128*$E128)&lt;&gt;0),$F128/($AL128*$E128)*100,"")</f>
        <v/>
      </c>
      <c r="I128" s="51" t="n"/>
      <c r="J128" s="52" t="n"/>
      <c r="K128" s="50">
        <f>IF(AND(ISNUMBER($F128),ISNUMBER($J128)),$F128*(1-$J128),"")</f>
        <v/>
      </c>
      <c r="L128" s="51" t="n"/>
      <c r="M128" s="51" t="n"/>
      <c r="N128" s="50">
        <f>IF(ISNUMBER($F128),($F128-IF(ISNUMBER($AM128),$AM128,0))*(1-IF(ISNUMBER($J128),$J128,0)),"")</f>
        <v/>
      </c>
      <c r="O128" s="34" t="inlineStr">
        <is>
          <t>Ice Pop</t>
        </is>
      </c>
      <c r="P128" s="48" t="n">
        <v>200</v>
      </c>
      <c r="Q128" s="48" t="n">
        <v>10</v>
      </c>
      <c r="R128" s="34" t="inlineStr">
        <is>
          <t>Not listed</t>
        </is>
      </c>
      <c r="S128" s="48" t="n">
        <v>0</v>
      </c>
      <c r="T128" s="48" t="n">
        <v>10</v>
      </c>
      <c r="U128" s="34" t="inlineStr">
        <is>
          <t>Sucralose + acesulfame-K</t>
        </is>
      </c>
      <c r="V128" s="34" t="inlineStr">
        <is>
          <t>Zero sugar, electrolytes, B vitamins</t>
        </is>
      </c>
      <c r="W128" s="51" t="n"/>
      <c r="X128" s="51" t="n"/>
      <c r="Y128" s="51" t="n"/>
      <c r="Z128" s="51" t="n"/>
      <c r="AA128" s="34" t="inlineStr">
        <is>
          <t>High</t>
        </is>
      </c>
      <c r="AB128" s="34" t="inlineStr">
        <is>
          <t>Influencer driven (Logan Paul/KSI); youth pull</t>
        </is>
      </c>
      <c r="AC128" s="34" t="inlineStr">
        <is>
          <t>Hype brand energy with zero sugar</t>
        </is>
      </c>
      <c r="AD128" s="34" t="inlineStr">
        <is>
          <t>Social media brand cachet with a zero sugar profile.</t>
        </is>
      </c>
      <c r="AE128" s="51" t="n"/>
      <c r="AF128" s="53">
        <f>IF(AND(ISNUMBER($P128),ISNUMBER($AL128),$AL128&lt;&gt;0),ROUND($P128/$AL128*100,1),"")</f>
        <v/>
      </c>
      <c r="AG128" s="54">
        <f>IF(AND(ISNUMBER($S128),ISNUMBER($AL128),$AL128&lt;&gt;0),ROUND($S128/$AL128*100,2),"")</f>
        <v/>
      </c>
      <c r="AH128" s="53">
        <f>IF(AND(ISNUMBER($Q128),ISNUMBER($AL128),$AL128&lt;&gt;0),ROUND($Q128/$AL128*100,1),"")</f>
        <v/>
      </c>
      <c r="AI128" s="48">
        <f>IF(ISNUMBER($S128),IF($S128&lt;=1,"Yes","No"),"n/a")</f>
        <v/>
      </c>
      <c r="AJ128" s="48">
        <f>IF(ISNUMBER($S128),ROUND(MAX(0,MIN(100,100-$S128*2.5-IF(ISNUMBER($T128),$T128,0)*0.12+IF($S128&lt;=1,12,0))),0),"")</f>
        <v/>
      </c>
      <c r="AK128" s="48">
        <f>IF(ISNUMBER($Q128),IF($Q128&gt;=100,20,IF($Q128&gt;=30,10,0)),0)+IF(ISNUMBER($R128),IF($R128&gt;=100,20,0),0)+IF(ISNUMBER($P128),IF($P128&gt;=150,20,IF($P128&gt;=50,12,5)),0)+IF(ISNUMBER($S128),IF($S128&lt;=1,15,0),0)</f>
        <v/>
      </c>
      <c r="AL128" s="48" t="n">
        <v>355</v>
      </c>
      <c r="AM128" s="49" t="n"/>
      <c r="AN128" s="48">
        <f>IF(AND(ISNUMBER($P128),ISNUMBER($AL128),$AL128&lt;&gt;0),IF(OR($P128&gt;180,$P128/$AL128*1000&gt;400),"Over ceiling, confirm SKU","Within"),"n/a")</f>
        <v/>
      </c>
      <c r="AO128" s="51" t="n"/>
      <c r="AP128" s="51" t="n"/>
      <c r="AQ128" s="51" t="n"/>
      <c r="AR128" s="34" t="inlineStr">
        <is>
          <t>No enrichment entry, to confirm</t>
        </is>
      </c>
      <c r="AS128" s="34" t="inlineStr">
        <is>
          <t>BLANK -&gt; requires live Amazon.ca capture</t>
        </is>
      </c>
      <c r="AT128" s="34" t="inlineStr">
        <is>
          <t>Unverified commercial data</t>
        </is>
      </c>
    </row>
    <row r="129" ht="28" customHeight="1">
      <c r="A129" s="34" t="inlineStr">
        <is>
          <t>Prime</t>
        </is>
      </c>
      <c r="B129" s="34" t="inlineStr">
        <is>
          <t>Prime Energy | Ice Pop | 15 pack 355mL</t>
        </is>
      </c>
      <c r="C129" s="34" t="inlineStr">
        <is>
          <t>4) Caffeine &amp; energy beverage</t>
        </is>
      </c>
      <c r="D129" s="34" t="inlineStr">
        <is>
          <t>355 mL can</t>
        </is>
      </c>
      <c r="E129" s="48" t="n">
        <v>15</v>
      </c>
      <c r="F129" s="49" t="n"/>
      <c r="G129" s="50">
        <f>IF(AND(ISNUMBER($F129),ISNUMBER($E129),$E129&lt;&gt;0),$F129/$E129,"")</f>
        <v/>
      </c>
      <c r="H129" s="50">
        <f>IF(AND(ISNUMBER($F129),ISNUMBER($AL129),ISNUMBER($E129),($AL129*$E129)&lt;&gt;0),$F129/($AL129*$E129)*100,"")</f>
        <v/>
      </c>
      <c r="I129" s="51" t="n"/>
      <c r="J129" s="52" t="n"/>
      <c r="K129" s="50">
        <f>IF(AND(ISNUMBER($F129),ISNUMBER($J129)),$F129*(1-$J129),"")</f>
        <v/>
      </c>
      <c r="L129" s="51" t="n"/>
      <c r="M129" s="51" t="n"/>
      <c r="N129" s="50">
        <f>IF(ISNUMBER($F129),($F129-IF(ISNUMBER($AM129),$AM129,0))*(1-IF(ISNUMBER($J129),$J129,0)),"")</f>
        <v/>
      </c>
      <c r="O129" s="34" t="inlineStr">
        <is>
          <t>Ice Pop</t>
        </is>
      </c>
      <c r="P129" s="48" t="n">
        <v>200</v>
      </c>
      <c r="Q129" s="48" t="n">
        <v>10</v>
      </c>
      <c r="R129" s="34" t="inlineStr">
        <is>
          <t>Not listed</t>
        </is>
      </c>
      <c r="S129" s="48" t="n">
        <v>0</v>
      </c>
      <c r="T129" s="48" t="n">
        <v>10</v>
      </c>
      <c r="U129" s="34" t="inlineStr">
        <is>
          <t>Sucralose + acesulfame-K</t>
        </is>
      </c>
      <c r="V129" s="34" t="inlineStr">
        <is>
          <t>Zero sugar, electrolytes, B vitamins</t>
        </is>
      </c>
      <c r="W129" s="51" t="n"/>
      <c r="X129" s="51" t="n"/>
      <c r="Y129" s="51" t="n"/>
      <c r="Z129" s="51" t="n"/>
      <c r="AA129" s="34" t="inlineStr">
        <is>
          <t>High</t>
        </is>
      </c>
      <c r="AB129" s="34" t="inlineStr">
        <is>
          <t>Influencer driven (Logan Paul/KSI); youth pull</t>
        </is>
      </c>
      <c r="AC129" s="34" t="inlineStr">
        <is>
          <t>Hype brand energy with zero sugar</t>
        </is>
      </c>
      <c r="AD129" s="34" t="inlineStr">
        <is>
          <t>Social media brand cachet with a zero sugar profile.</t>
        </is>
      </c>
      <c r="AE129" s="51" t="n"/>
      <c r="AF129" s="53">
        <f>IF(AND(ISNUMBER($P129),ISNUMBER($AL129),$AL129&lt;&gt;0),ROUND($P129/$AL129*100,1),"")</f>
        <v/>
      </c>
      <c r="AG129" s="54">
        <f>IF(AND(ISNUMBER($S129),ISNUMBER($AL129),$AL129&lt;&gt;0),ROUND($S129/$AL129*100,2),"")</f>
        <v/>
      </c>
      <c r="AH129" s="53">
        <f>IF(AND(ISNUMBER($Q129),ISNUMBER($AL129),$AL129&lt;&gt;0),ROUND($Q129/$AL129*100,1),"")</f>
        <v/>
      </c>
      <c r="AI129" s="48">
        <f>IF(ISNUMBER($S129),IF($S129&lt;=1,"Yes","No"),"n/a")</f>
        <v/>
      </c>
      <c r="AJ129" s="48">
        <f>IF(ISNUMBER($S129),ROUND(MAX(0,MIN(100,100-$S129*2.5-IF(ISNUMBER($T129),$T129,0)*0.12+IF($S129&lt;=1,12,0))),0),"")</f>
        <v/>
      </c>
      <c r="AK129" s="48">
        <f>IF(ISNUMBER($Q129),IF($Q129&gt;=100,20,IF($Q129&gt;=30,10,0)),0)+IF(ISNUMBER($R129),IF($R129&gt;=100,20,0),0)+IF(ISNUMBER($P129),IF($P129&gt;=150,20,IF($P129&gt;=50,12,5)),0)+IF(ISNUMBER($S129),IF($S129&lt;=1,15,0),0)</f>
        <v/>
      </c>
      <c r="AL129" s="48" t="n">
        <v>355</v>
      </c>
      <c r="AM129" s="49" t="n"/>
      <c r="AN129" s="48">
        <f>IF(AND(ISNUMBER($P129),ISNUMBER($AL129),$AL129&lt;&gt;0),IF(OR($P129&gt;180,$P129/$AL129*1000&gt;400),"Over ceiling, confirm SKU","Within"),"n/a")</f>
        <v/>
      </c>
      <c r="AO129" s="51" t="n"/>
      <c r="AP129" s="51" t="n"/>
      <c r="AQ129" s="51" t="n"/>
      <c r="AR129" s="34" t="inlineStr">
        <is>
          <t>No enrichment entry, to confirm</t>
        </is>
      </c>
      <c r="AS129" s="34" t="inlineStr">
        <is>
          <t>BLANK -&gt; requires live Amazon.ca capture</t>
        </is>
      </c>
      <c r="AT129" s="34" t="inlineStr">
        <is>
          <t>Unverified commercial data</t>
        </is>
      </c>
    </row>
    <row r="130" ht="28" customHeight="1">
      <c r="A130" s="34" t="inlineStr">
        <is>
          <t>Prime</t>
        </is>
      </c>
      <c r="B130" s="34" t="inlineStr">
        <is>
          <t>Prime Energy | Ice Pop | 18 pack 355mL</t>
        </is>
      </c>
      <c r="C130" s="34" t="inlineStr">
        <is>
          <t>4) Caffeine &amp; energy beverage</t>
        </is>
      </c>
      <c r="D130" s="34" t="inlineStr">
        <is>
          <t>355 mL can</t>
        </is>
      </c>
      <c r="E130" s="48" t="n">
        <v>18</v>
      </c>
      <c r="F130" s="49" t="n"/>
      <c r="G130" s="50">
        <f>IF(AND(ISNUMBER($F130),ISNUMBER($E130),$E130&lt;&gt;0),$F130/$E130,"")</f>
        <v/>
      </c>
      <c r="H130" s="50">
        <f>IF(AND(ISNUMBER($F130),ISNUMBER($AL130),ISNUMBER($E130),($AL130*$E130)&lt;&gt;0),$F130/($AL130*$E130)*100,"")</f>
        <v/>
      </c>
      <c r="I130" s="51" t="n"/>
      <c r="J130" s="52" t="n"/>
      <c r="K130" s="50">
        <f>IF(AND(ISNUMBER($F130),ISNUMBER($J130)),$F130*(1-$J130),"")</f>
        <v/>
      </c>
      <c r="L130" s="51" t="n"/>
      <c r="M130" s="51" t="n"/>
      <c r="N130" s="50">
        <f>IF(ISNUMBER($F130),($F130-IF(ISNUMBER($AM130),$AM130,0))*(1-IF(ISNUMBER($J130),$J130,0)),"")</f>
        <v/>
      </c>
      <c r="O130" s="34" t="inlineStr">
        <is>
          <t>Ice Pop</t>
        </is>
      </c>
      <c r="P130" s="48" t="n">
        <v>200</v>
      </c>
      <c r="Q130" s="48" t="n">
        <v>10</v>
      </c>
      <c r="R130" s="34" t="inlineStr">
        <is>
          <t>Not listed</t>
        </is>
      </c>
      <c r="S130" s="48" t="n">
        <v>0</v>
      </c>
      <c r="T130" s="48" t="n">
        <v>10</v>
      </c>
      <c r="U130" s="34" t="inlineStr">
        <is>
          <t>Sucralose + acesulfame-K</t>
        </is>
      </c>
      <c r="V130" s="34" t="inlineStr">
        <is>
          <t>Zero sugar, electrolytes, B vitamins</t>
        </is>
      </c>
      <c r="W130" s="51" t="n"/>
      <c r="X130" s="51" t="n"/>
      <c r="Y130" s="51" t="n"/>
      <c r="Z130" s="51" t="n"/>
      <c r="AA130" s="34" t="inlineStr">
        <is>
          <t>High</t>
        </is>
      </c>
      <c r="AB130" s="34" t="inlineStr">
        <is>
          <t>Influencer driven (Logan Paul/KSI); youth pull</t>
        </is>
      </c>
      <c r="AC130" s="34" t="inlineStr">
        <is>
          <t>Hype brand energy with zero sugar</t>
        </is>
      </c>
      <c r="AD130" s="34" t="inlineStr">
        <is>
          <t>Social media brand cachet with a zero sugar profile.</t>
        </is>
      </c>
      <c r="AE130" s="51" t="n"/>
      <c r="AF130" s="53">
        <f>IF(AND(ISNUMBER($P130),ISNUMBER($AL130),$AL130&lt;&gt;0),ROUND($P130/$AL130*100,1),"")</f>
        <v/>
      </c>
      <c r="AG130" s="54">
        <f>IF(AND(ISNUMBER($S130),ISNUMBER($AL130),$AL130&lt;&gt;0),ROUND($S130/$AL130*100,2),"")</f>
        <v/>
      </c>
      <c r="AH130" s="53">
        <f>IF(AND(ISNUMBER($Q130),ISNUMBER($AL130),$AL130&lt;&gt;0),ROUND($Q130/$AL130*100,1),"")</f>
        <v/>
      </c>
      <c r="AI130" s="48">
        <f>IF(ISNUMBER($S130),IF($S130&lt;=1,"Yes","No"),"n/a")</f>
        <v/>
      </c>
      <c r="AJ130" s="48">
        <f>IF(ISNUMBER($S130),ROUND(MAX(0,MIN(100,100-$S130*2.5-IF(ISNUMBER($T130),$T130,0)*0.12+IF($S130&lt;=1,12,0))),0),"")</f>
        <v/>
      </c>
      <c r="AK130" s="48">
        <f>IF(ISNUMBER($Q130),IF($Q130&gt;=100,20,IF($Q130&gt;=30,10,0)),0)+IF(ISNUMBER($R130),IF($R130&gt;=100,20,0),0)+IF(ISNUMBER($P130),IF($P130&gt;=150,20,IF($P130&gt;=50,12,5)),0)+IF(ISNUMBER($S130),IF($S130&lt;=1,15,0),0)</f>
        <v/>
      </c>
      <c r="AL130" s="48" t="n">
        <v>355</v>
      </c>
      <c r="AM130" s="49" t="n"/>
      <c r="AN130" s="48">
        <f>IF(AND(ISNUMBER($P130),ISNUMBER($AL130),$AL130&lt;&gt;0),IF(OR($P130&gt;180,$P130/$AL130*1000&gt;400),"Over ceiling, confirm SKU","Within"),"n/a")</f>
        <v/>
      </c>
      <c r="AO130" s="51" t="n"/>
      <c r="AP130" s="51" t="n"/>
      <c r="AQ130" s="51" t="n"/>
      <c r="AR130" s="34" t="inlineStr">
        <is>
          <t>No enrichment entry, to confirm</t>
        </is>
      </c>
      <c r="AS130" s="34" t="inlineStr">
        <is>
          <t>BLANK -&gt; requires live Amazon.ca capture</t>
        </is>
      </c>
      <c r="AT130" s="34" t="inlineStr">
        <is>
          <t>Unverified commercial data</t>
        </is>
      </c>
    </row>
    <row r="131" ht="28" customHeight="1">
      <c r="A131" s="34" t="inlineStr">
        <is>
          <t>Prime</t>
        </is>
      </c>
      <c r="B131" s="34" t="inlineStr">
        <is>
          <t>Prime Energy | Ice Pop | 24 pack 355mL</t>
        </is>
      </c>
      <c r="C131" s="34" t="inlineStr">
        <is>
          <t>4) Caffeine &amp; energy beverage</t>
        </is>
      </c>
      <c r="D131" s="34" t="inlineStr">
        <is>
          <t>355 mL can</t>
        </is>
      </c>
      <c r="E131" s="48" t="n">
        <v>24</v>
      </c>
      <c r="F131" s="49" t="n"/>
      <c r="G131" s="50">
        <f>IF(AND(ISNUMBER($F131),ISNUMBER($E131),$E131&lt;&gt;0),$F131/$E131,"")</f>
        <v/>
      </c>
      <c r="H131" s="50">
        <f>IF(AND(ISNUMBER($F131),ISNUMBER($AL131),ISNUMBER($E131),($AL131*$E131)&lt;&gt;0),$F131/($AL131*$E131)*100,"")</f>
        <v/>
      </c>
      <c r="I131" s="51" t="n"/>
      <c r="J131" s="52" t="n"/>
      <c r="K131" s="50">
        <f>IF(AND(ISNUMBER($F131),ISNUMBER($J131)),$F131*(1-$J131),"")</f>
        <v/>
      </c>
      <c r="L131" s="51" t="n"/>
      <c r="M131" s="51" t="n"/>
      <c r="N131" s="50">
        <f>IF(ISNUMBER($F131),($F131-IF(ISNUMBER($AM131),$AM131,0))*(1-IF(ISNUMBER($J131),$J131,0)),"")</f>
        <v/>
      </c>
      <c r="O131" s="34" t="inlineStr">
        <is>
          <t>Ice Pop</t>
        </is>
      </c>
      <c r="P131" s="48" t="n">
        <v>200</v>
      </c>
      <c r="Q131" s="48" t="n">
        <v>10</v>
      </c>
      <c r="R131" s="34" t="inlineStr">
        <is>
          <t>Not listed</t>
        </is>
      </c>
      <c r="S131" s="48" t="n">
        <v>0</v>
      </c>
      <c r="T131" s="48" t="n">
        <v>10</v>
      </c>
      <c r="U131" s="34" t="inlineStr">
        <is>
          <t>Sucralose + acesulfame-K</t>
        </is>
      </c>
      <c r="V131" s="34" t="inlineStr">
        <is>
          <t>Zero sugar, electrolytes, B vitamins</t>
        </is>
      </c>
      <c r="W131" s="51" t="n"/>
      <c r="X131" s="51" t="n"/>
      <c r="Y131" s="51" t="n"/>
      <c r="Z131" s="51" t="n"/>
      <c r="AA131" s="34" t="inlineStr">
        <is>
          <t>High</t>
        </is>
      </c>
      <c r="AB131" s="34" t="inlineStr">
        <is>
          <t>Influencer driven (Logan Paul/KSI); youth pull</t>
        </is>
      </c>
      <c r="AC131" s="34" t="inlineStr">
        <is>
          <t>Hype brand energy with zero sugar</t>
        </is>
      </c>
      <c r="AD131" s="34" t="inlineStr">
        <is>
          <t>Social media brand cachet with a zero sugar profile.</t>
        </is>
      </c>
      <c r="AE131" s="51" t="n"/>
      <c r="AF131" s="53">
        <f>IF(AND(ISNUMBER($P131),ISNUMBER($AL131),$AL131&lt;&gt;0),ROUND($P131/$AL131*100,1),"")</f>
        <v/>
      </c>
      <c r="AG131" s="54">
        <f>IF(AND(ISNUMBER($S131),ISNUMBER($AL131),$AL131&lt;&gt;0),ROUND($S131/$AL131*100,2),"")</f>
        <v/>
      </c>
      <c r="AH131" s="53">
        <f>IF(AND(ISNUMBER($Q131),ISNUMBER($AL131),$AL131&lt;&gt;0),ROUND($Q131/$AL131*100,1),"")</f>
        <v/>
      </c>
      <c r="AI131" s="48">
        <f>IF(ISNUMBER($S131),IF($S131&lt;=1,"Yes","No"),"n/a")</f>
        <v/>
      </c>
      <c r="AJ131" s="48">
        <f>IF(ISNUMBER($S131),ROUND(MAX(0,MIN(100,100-$S131*2.5-IF(ISNUMBER($T131),$T131,0)*0.12+IF($S131&lt;=1,12,0))),0),"")</f>
        <v/>
      </c>
      <c r="AK131" s="48">
        <f>IF(ISNUMBER($Q131),IF($Q131&gt;=100,20,IF($Q131&gt;=30,10,0)),0)+IF(ISNUMBER($R131),IF($R131&gt;=100,20,0),0)+IF(ISNUMBER($P131),IF($P131&gt;=150,20,IF($P131&gt;=50,12,5)),0)+IF(ISNUMBER($S131),IF($S131&lt;=1,15,0),0)</f>
        <v/>
      </c>
      <c r="AL131" s="48" t="n">
        <v>355</v>
      </c>
      <c r="AM131" s="49" t="n"/>
      <c r="AN131" s="48">
        <f>IF(AND(ISNUMBER($P131),ISNUMBER($AL131),$AL131&lt;&gt;0),IF(OR($P131&gt;180,$P131/$AL131*1000&gt;400),"Over ceiling, confirm SKU","Within"),"n/a")</f>
        <v/>
      </c>
      <c r="AO131" s="51" t="n"/>
      <c r="AP131" s="51" t="n"/>
      <c r="AQ131" s="51" t="n"/>
      <c r="AR131" s="34" t="inlineStr">
        <is>
          <t>No enrichment entry, to confirm</t>
        </is>
      </c>
      <c r="AS131" s="34" t="inlineStr">
        <is>
          <t>BLANK -&gt; requires live Amazon.ca capture</t>
        </is>
      </c>
      <c r="AT131" s="34" t="inlineStr">
        <is>
          <t>Unverified commercial data</t>
        </is>
      </c>
    </row>
    <row r="132" ht="28" customHeight="1">
      <c r="A132" s="34" t="inlineStr">
        <is>
          <t>Prime</t>
        </is>
      </c>
      <c r="B132" s="34" t="inlineStr">
        <is>
          <t>Prime Energy | Strawberry Watermelon | single 355mL</t>
        </is>
      </c>
      <c r="C132" s="34" t="inlineStr">
        <is>
          <t>4) Caffeine &amp; energy beverage</t>
        </is>
      </c>
      <c r="D132" s="34" t="inlineStr">
        <is>
          <t>355 mL can</t>
        </is>
      </c>
      <c r="E132" s="48" t="n">
        <v>1</v>
      </c>
      <c r="F132" s="49" t="n"/>
      <c r="G132" s="50">
        <f>IF(AND(ISNUMBER($F132),ISNUMBER($E132),$E132&lt;&gt;0),$F132/$E132,"")</f>
        <v/>
      </c>
      <c r="H132" s="50">
        <f>IF(AND(ISNUMBER($F132),ISNUMBER($AL132),ISNUMBER($E132),($AL132*$E132)&lt;&gt;0),$F132/($AL132*$E132)*100,"")</f>
        <v/>
      </c>
      <c r="I132" s="51" t="n"/>
      <c r="J132" s="52" t="n"/>
      <c r="K132" s="50">
        <f>IF(AND(ISNUMBER($F132),ISNUMBER($J132)),$F132*(1-$J132),"")</f>
        <v/>
      </c>
      <c r="L132" s="51" t="n"/>
      <c r="M132" s="51" t="n"/>
      <c r="N132" s="50">
        <f>IF(ISNUMBER($F132),($F132-IF(ISNUMBER($AM132),$AM132,0))*(1-IF(ISNUMBER($J132),$J132,0)),"")</f>
        <v/>
      </c>
      <c r="O132" s="34" t="inlineStr">
        <is>
          <t>Strawberry Watermelon</t>
        </is>
      </c>
      <c r="P132" s="48" t="n">
        <v>200</v>
      </c>
      <c r="Q132" s="48" t="n">
        <v>10</v>
      </c>
      <c r="R132" s="34" t="inlineStr">
        <is>
          <t>Not listed</t>
        </is>
      </c>
      <c r="S132" s="48" t="n">
        <v>0</v>
      </c>
      <c r="T132" s="48" t="n">
        <v>10</v>
      </c>
      <c r="U132" s="34" t="inlineStr">
        <is>
          <t>Sucralose + acesulfame-K</t>
        </is>
      </c>
      <c r="V132" s="34" t="inlineStr">
        <is>
          <t>Zero sugar, electrolytes, B vitamins</t>
        </is>
      </c>
      <c r="W132" s="51" t="n"/>
      <c r="X132" s="51" t="n"/>
      <c r="Y132" s="51" t="n"/>
      <c r="Z132" s="51" t="n"/>
      <c r="AA132" s="34" t="inlineStr">
        <is>
          <t>High</t>
        </is>
      </c>
      <c r="AB132" s="34" t="inlineStr">
        <is>
          <t>Influencer driven (Logan Paul/KSI); youth pull</t>
        </is>
      </c>
      <c r="AC132" s="34" t="inlineStr">
        <is>
          <t>Hype brand energy with zero sugar</t>
        </is>
      </c>
      <c r="AD132" s="34" t="inlineStr">
        <is>
          <t>Social media brand cachet with a zero sugar profile.</t>
        </is>
      </c>
      <c r="AE132" s="51" t="n"/>
      <c r="AF132" s="53">
        <f>IF(AND(ISNUMBER($P132),ISNUMBER($AL132),$AL132&lt;&gt;0),ROUND($P132/$AL132*100,1),"")</f>
        <v/>
      </c>
      <c r="AG132" s="54">
        <f>IF(AND(ISNUMBER($S132),ISNUMBER($AL132),$AL132&lt;&gt;0),ROUND($S132/$AL132*100,2),"")</f>
        <v/>
      </c>
      <c r="AH132" s="53">
        <f>IF(AND(ISNUMBER($Q132),ISNUMBER($AL132),$AL132&lt;&gt;0),ROUND($Q132/$AL132*100,1),"")</f>
        <v/>
      </c>
      <c r="AI132" s="48">
        <f>IF(ISNUMBER($S132),IF($S132&lt;=1,"Yes","No"),"n/a")</f>
        <v/>
      </c>
      <c r="AJ132" s="48">
        <f>IF(ISNUMBER($S132),ROUND(MAX(0,MIN(100,100-$S132*2.5-IF(ISNUMBER($T132),$T132,0)*0.12+IF($S132&lt;=1,12,0))),0),"")</f>
        <v/>
      </c>
      <c r="AK132" s="48">
        <f>IF(ISNUMBER($Q132),IF($Q132&gt;=100,20,IF($Q132&gt;=30,10,0)),0)+IF(ISNUMBER($R132),IF($R132&gt;=100,20,0),0)+IF(ISNUMBER($P132),IF($P132&gt;=150,20,IF($P132&gt;=50,12,5)),0)+IF(ISNUMBER($S132),IF($S132&lt;=1,15,0),0)</f>
        <v/>
      </c>
      <c r="AL132" s="48" t="n">
        <v>355</v>
      </c>
      <c r="AM132" s="49" t="n"/>
      <c r="AN132" s="48">
        <f>IF(AND(ISNUMBER($P132),ISNUMBER($AL132),$AL132&lt;&gt;0),IF(OR($P132&gt;180,$P132/$AL132*1000&gt;400),"Over ceiling, confirm SKU","Within"),"n/a")</f>
        <v/>
      </c>
      <c r="AO132" s="51" t="n"/>
      <c r="AP132" s="51" t="n"/>
      <c r="AQ132" s="51" t="n"/>
      <c r="AR132" s="34" t="inlineStr">
        <is>
          <t>No enrichment entry, to confirm</t>
        </is>
      </c>
      <c r="AS132" s="34" t="inlineStr">
        <is>
          <t>BLANK -&gt; requires live Amazon.ca capture</t>
        </is>
      </c>
      <c r="AT132" s="34" t="inlineStr">
        <is>
          <t>Unverified commercial data</t>
        </is>
      </c>
    </row>
    <row r="133" ht="28" customHeight="1">
      <c r="A133" s="34" t="inlineStr">
        <is>
          <t>Prime</t>
        </is>
      </c>
      <c r="B133" s="34" t="inlineStr">
        <is>
          <t>Prime Energy | Strawberry Watermelon | 8 pack 355mL</t>
        </is>
      </c>
      <c r="C133" s="34" t="inlineStr">
        <is>
          <t>4) Caffeine &amp; energy beverage</t>
        </is>
      </c>
      <c r="D133" s="34" t="inlineStr">
        <is>
          <t>355 mL can</t>
        </is>
      </c>
      <c r="E133" s="48" t="n">
        <v>8</v>
      </c>
      <c r="F133" s="49" t="n"/>
      <c r="G133" s="50">
        <f>IF(AND(ISNUMBER($F133),ISNUMBER($E133),$E133&lt;&gt;0),$F133/$E133,"")</f>
        <v/>
      </c>
      <c r="H133" s="50">
        <f>IF(AND(ISNUMBER($F133),ISNUMBER($AL133),ISNUMBER($E133),($AL133*$E133)&lt;&gt;0),$F133/($AL133*$E133)*100,"")</f>
        <v/>
      </c>
      <c r="I133" s="51" t="n"/>
      <c r="J133" s="52" t="n"/>
      <c r="K133" s="50">
        <f>IF(AND(ISNUMBER($F133),ISNUMBER($J133)),$F133*(1-$J133),"")</f>
        <v/>
      </c>
      <c r="L133" s="51" t="n"/>
      <c r="M133" s="51" t="n"/>
      <c r="N133" s="50">
        <f>IF(ISNUMBER($F133),($F133-IF(ISNUMBER($AM133),$AM133,0))*(1-IF(ISNUMBER($J133),$J133,0)),"")</f>
        <v/>
      </c>
      <c r="O133" s="34" t="inlineStr">
        <is>
          <t>Strawberry Watermelon</t>
        </is>
      </c>
      <c r="P133" s="48" t="n">
        <v>200</v>
      </c>
      <c r="Q133" s="48" t="n">
        <v>10</v>
      </c>
      <c r="R133" s="34" t="inlineStr">
        <is>
          <t>Not listed</t>
        </is>
      </c>
      <c r="S133" s="48" t="n">
        <v>0</v>
      </c>
      <c r="T133" s="48" t="n">
        <v>10</v>
      </c>
      <c r="U133" s="34" t="inlineStr">
        <is>
          <t>Sucralose + acesulfame-K</t>
        </is>
      </c>
      <c r="V133" s="34" t="inlineStr">
        <is>
          <t>Zero sugar, electrolytes, B vitamins</t>
        </is>
      </c>
      <c r="W133" s="51" t="n"/>
      <c r="X133" s="51" t="n"/>
      <c r="Y133" s="51" t="n"/>
      <c r="Z133" s="51" t="n"/>
      <c r="AA133" s="34" t="inlineStr">
        <is>
          <t>High</t>
        </is>
      </c>
      <c r="AB133" s="34" t="inlineStr">
        <is>
          <t>Influencer driven (Logan Paul/KSI); youth pull</t>
        </is>
      </c>
      <c r="AC133" s="34" t="inlineStr">
        <is>
          <t>Hype brand energy with zero sugar</t>
        </is>
      </c>
      <c r="AD133" s="34" t="inlineStr">
        <is>
          <t>Social media brand cachet with a zero sugar profile.</t>
        </is>
      </c>
      <c r="AE133" s="51" t="n"/>
      <c r="AF133" s="53">
        <f>IF(AND(ISNUMBER($P133),ISNUMBER($AL133),$AL133&lt;&gt;0),ROUND($P133/$AL133*100,1),"")</f>
        <v/>
      </c>
      <c r="AG133" s="54">
        <f>IF(AND(ISNUMBER($S133),ISNUMBER($AL133),$AL133&lt;&gt;0),ROUND($S133/$AL133*100,2),"")</f>
        <v/>
      </c>
      <c r="AH133" s="53">
        <f>IF(AND(ISNUMBER($Q133),ISNUMBER($AL133),$AL133&lt;&gt;0),ROUND($Q133/$AL133*100,1),"")</f>
        <v/>
      </c>
      <c r="AI133" s="48">
        <f>IF(ISNUMBER($S133),IF($S133&lt;=1,"Yes","No"),"n/a")</f>
        <v/>
      </c>
      <c r="AJ133" s="48">
        <f>IF(ISNUMBER($S133),ROUND(MAX(0,MIN(100,100-$S133*2.5-IF(ISNUMBER($T133),$T133,0)*0.12+IF($S133&lt;=1,12,0))),0),"")</f>
        <v/>
      </c>
      <c r="AK133" s="48">
        <f>IF(ISNUMBER($Q133),IF($Q133&gt;=100,20,IF($Q133&gt;=30,10,0)),0)+IF(ISNUMBER($R133),IF($R133&gt;=100,20,0),0)+IF(ISNUMBER($P133),IF($P133&gt;=150,20,IF($P133&gt;=50,12,5)),0)+IF(ISNUMBER($S133),IF($S133&lt;=1,15,0),0)</f>
        <v/>
      </c>
      <c r="AL133" s="48" t="n">
        <v>355</v>
      </c>
      <c r="AM133" s="49" t="n"/>
      <c r="AN133" s="48">
        <f>IF(AND(ISNUMBER($P133),ISNUMBER($AL133),$AL133&lt;&gt;0),IF(OR($P133&gt;180,$P133/$AL133*1000&gt;400),"Over ceiling, confirm SKU","Within"),"n/a")</f>
        <v/>
      </c>
      <c r="AO133" s="51" t="n"/>
      <c r="AP133" s="51" t="n"/>
      <c r="AQ133" s="51" t="n"/>
      <c r="AR133" s="34" t="inlineStr">
        <is>
          <t>No enrichment entry, to confirm</t>
        </is>
      </c>
      <c r="AS133" s="34" t="inlineStr">
        <is>
          <t>BLANK -&gt; requires live Amazon.ca capture</t>
        </is>
      </c>
      <c r="AT133" s="34" t="inlineStr">
        <is>
          <t>Unverified commercial data</t>
        </is>
      </c>
    </row>
    <row r="134" ht="28" customHeight="1">
      <c r="A134" s="34" t="inlineStr">
        <is>
          <t>Prime</t>
        </is>
      </c>
      <c r="B134" s="34" t="inlineStr">
        <is>
          <t>Prime Energy | Strawberry Watermelon | 12 pack 355mL</t>
        </is>
      </c>
      <c r="C134" s="34" t="inlineStr">
        <is>
          <t>4) Caffeine &amp; energy beverage</t>
        </is>
      </c>
      <c r="D134" s="34" t="inlineStr">
        <is>
          <t>355 mL can</t>
        </is>
      </c>
      <c r="E134" s="48" t="n">
        <v>12</v>
      </c>
      <c r="F134" s="49" t="n"/>
      <c r="G134" s="50">
        <f>IF(AND(ISNUMBER($F134),ISNUMBER($E134),$E134&lt;&gt;0),$F134/$E134,"")</f>
        <v/>
      </c>
      <c r="H134" s="50">
        <f>IF(AND(ISNUMBER($F134),ISNUMBER($AL134),ISNUMBER($E134),($AL134*$E134)&lt;&gt;0),$F134/($AL134*$E134)*100,"")</f>
        <v/>
      </c>
      <c r="I134" s="51" t="n"/>
      <c r="J134" s="52" t="n"/>
      <c r="K134" s="50">
        <f>IF(AND(ISNUMBER($F134),ISNUMBER($J134)),$F134*(1-$J134),"")</f>
        <v/>
      </c>
      <c r="L134" s="51" t="n"/>
      <c r="M134" s="51" t="n"/>
      <c r="N134" s="50">
        <f>IF(ISNUMBER($F134),($F134-IF(ISNUMBER($AM134),$AM134,0))*(1-IF(ISNUMBER($J134),$J134,0)),"")</f>
        <v/>
      </c>
      <c r="O134" s="34" t="inlineStr">
        <is>
          <t>Strawberry Watermelon</t>
        </is>
      </c>
      <c r="P134" s="48" t="n">
        <v>200</v>
      </c>
      <c r="Q134" s="48" t="n">
        <v>10</v>
      </c>
      <c r="R134" s="34" t="inlineStr">
        <is>
          <t>Not listed</t>
        </is>
      </c>
      <c r="S134" s="48" t="n">
        <v>0</v>
      </c>
      <c r="T134" s="48" t="n">
        <v>10</v>
      </c>
      <c r="U134" s="34" t="inlineStr">
        <is>
          <t>Sucralose + acesulfame-K</t>
        </is>
      </c>
      <c r="V134" s="34" t="inlineStr">
        <is>
          <t>Zero sugar, electrolytes, B vitamins</t>
        </is>
      </c>
      <c r="W134" s="51" t="n"/>
      <c r="X134" s="51" t="n"/>
      <c r="Y134" s="51" t="n"/>
      <c r="Z134" s="51" t="n"/>
      <c r="AA134" s="34" t="inlineStr">
        <is>
          <t>High</t>
        </is>
      </c>
      <c r="AB134" s="34" t="inlineStr">
        <is>
          <t>Influencer driven (Logan Paul/KSI); youth pull</t>
        </is>
      </c>
      <c r="AC134" s="34" t="inlineStr">
        <is>
          <t>Hype brand energy with zero sugar</t>
        </is>
      </c>
      <c r="AD134" s="34" t="inlineStr">
        <is>
          <t>Social media brand cachet with a zero sugar profile.</t>
        </is>
      </c>
      <c r="AE134" s="51" t="n"/>
      <c r="AF134" s="53">
        <f>IF(AND(ISNUMBER($P134),ISNUMBER($AL134),$AL134&lt;&gt;0),ROUND($P134/$AL134*100,1),"")</f>
        <v/>
      </c>
      <c r="AG134" s="54">
        <f>IF(AND(ISNUMBER($S134),ISNUMBER($AL134),$AL134&lt;&gt;0),ROUND($S134/$AL134*100,2),"")</f>
        <v/>
      </c>
      <c r="AH134" s="53">
        <f>IF(AND(ISNUMBER($Q134),ISNUMBER($AL134),$AL134&lt;&gt;0),ROUND($Q134/$AL134*100,1),"")</f>
        <v/>
      </c>
      <c r="AI134" s="48">
        <f>IF(ISNUMBER($S134),IF($S134&lt;=1,"Yes","No"),"n/a")</f>
        <v/>
      </c>
      <c r="AJ134" s="48">
        <f>IF(ISNUMBER($S134),ROUND(MAX(0,MIN(100,100-$S134*2.5-IF(ISNUMBER($T134),$T134,0)*0.12+IF($S134&lt;=1,12,0))),0),"")</f>
        <v/>
      </c>
      <c r="AK134" s="48">
        <f>IF(ISNUMBER($Q134),IF($Q134&gt;=100,20,IF($Q134&gt;=30,10,0)),0)+IF(ISNUMBER($R134),IF($R134&gt;=100,20,0),0)+IF(ISNUMBER($P134),IF($P134&gt;=150,20,IF($P134&gt;=50,12,5)),0)+IF(ISNUMBER($S134),IF($S134&lt;=1,15,0),0)</f>
        <v/>
      </c>
      <c r="AL134" s="48" t="n">
        <v>355</v>
      </c>
      <c r="AM134" s="49" t="n"/>
      <c r="AN134" s="48">
        <f>IF(AND(ISNUMBER($P134),ISNUMBER($AL134),$AL134&lt;&gt;0),IF(OR($P134&gt;180,$P134/$AL134*1000&gt;400),"Over ceiling, confirm SKU","Within"),"n/a")</f>
        <v/>
      </c>
      <c r="AO134" s="51" t="n"/>
      <c r="AP134" s="51" t="n"/>
      <c r="AQ134" s="51" t="n"/>
      <c r="AR134" s="34" t="inlineStr">
        <is>
          <t>No enrichment entry, to confirm</t>
        </is>
      </c>
      <c r="AS134" s="34" t="inlineStr">
        <is>
          <t>BLANK -&gt; requires live Amazon.ca capture</t>
        </is>
      </c>
      <c r="AT134" s="34" t="inlineStr">
        <is>
          <t>Unverified commercial data</t>
        </is>
      </c>
    </row>
    <row r="135" ht="28" customHeight="1">
      <c r="A135" s="34" t="inlineStr">
        <is>
          <t>Prime</t>
        </is>
      </c>
      <c r="B135" s="34" t="inlineStr">
        <is>
          <t>Prime Energy | Strawberry Watermelon | 15 pack 355mL</t>
        </is>
      </c>
      <c r="C135" s="34" t="inlineStr">
        <is>
          <t>4) Caffeine &amp; energy beverage</t>
        </is>
      </c>
      <c r="D135" s="34" t="inlineStr">
        <is>
          <t>355 mL can</t>
        </is>
      </c>
      <c r="E135" s="48" t="n">
        <v>15</v>
      </c>
      <c r="F135" s="49" t="n"/>
      <c r="G135" s="50">
        <f>IF(AND(ISNUMBER($F135),ISNUMBER($E135),$E135&lt;&gt;0),$F135/$E135,"")</f>
        <v/>
      </c>
      <c r="H135" s="50">
        <f>IF(AND(ISNUMBER($F135),ISNUMBER($AL135),ISNUMBER($E135),($AL135*$E135)&lt;&gt;0),$F135/($AL135*$E135)*100,"")</f>
        <v/>
      </c>
      <c r="I135" s="51" t="n"/>
      <c r="J135" s="52" t="n"/>
      <c r="K135" s="50">
        <f>IF(AND(ISNUMBER($F135),ISNUMBER($J135)),$F135*(1-$J135),"")</f>
        <v/>
      </c>
      <c r="L135" s="51" t="n"/>
      <c r="M135" s="51" t="n"/>
      <c r="N135" s="50">
        <f>IF(ISNUMBER($F135),($F135-IF(ISNUMBER($AM135),$AM135,0))*(1-IF(ISNUMBER($J135),$J135,0)),"")</f>
        <v/>
      </c>
      <c r="O135" s="34" t="inlineStr">
        <is>
          <t>Strawberry Watermelon</t>
        </is>
      </c>
      <c r="P135" s="48" t="n">
        <v>200</v>
      </c>
      <c r="Q135" s="48" t="n">
        <v>10</v>
      </c>
      <c r="R135" s="34" t="inlineStr">
        <is>
          <t>Not listed</t>
        </is>
      </c>
      <c r="S135" s="48" t="n">
        <v>0</v>
      </c>
      <c r="T135" s="48" t="n">
        <v>10</v>
      </c>
      <c r="U135" s="34" t="inlineStr">
        <is>
          <t>Sucralose + acesulfame-K</t>
        </is>
      </c>
      <c r="V135" s="34" t="inlineStr">
        <is>
          <t>Zero sugar, electrolytes, B vitamins</t>
        </is>
      </c>
      <c r="W135" s="51" t="n"/>
      <c r="X135" s="51" t="n"/>
      <c r="Y135" s="51" t="n"/>
      <c r="Z135" s="51" t="n"/>
      <c r="AA135" s="34" t="inlineStr">
        <is>
          <t>High</t>
        </is>
      </c>
      <c r="AB135" s="34" t="inlineStr">
        <is>
          <t>Influencer driven (Logan Paul/KSI); youth pull</t>
        </is>
      </c>
      <c r="AC135" s="34" t="inlineStr">
        <is>
          <t>Hype brand energy with zero sugar</t>
        </is>
      </c>
      <c r="AD135" s="34" t="inlineStr">
        <is>
          <t>Social media brand cachet with a zero sugar profile.</t>
        </is>
      </c>
      <c r="AE135" s="51" t="n"/>
      <c r="AF135" s="53">
        <f>IF(AND(ISNUMBER($P135),ISNUMBER($AL135),$AL135&lt;&gt;0),ROUND($P135/$AL135*100,1),"")</f>
        <v/>
      </c>
      <c r="AG135" s="54">
        <f>IF(AND(ISNUMBER($S135),ISNUMBER($AL135),$AL135&lt;&gt;0),ROUND($S135/$AL135*100,2),"")</f>
        <v/>
      </c>
      <c r="AH135" s="53">
        <f>IF(AND(ISNUMBER($Q135),ISNUMBER($AL135),$AL135&lt;&gt;0),ROUND($Q135/$AL135*100,1),"")</f>
        <v/>
      </c>
      <c r="AI135" s="48">
        <f>IF(ISNUMBER($S135),IF($S135&lt;=1,"Yes","No"),"n/a")</f>
        <v/>
      </c>
      <c r="AJ135" s="48">
        <f>IF(ISNUMBER($S135),ROUND(MAX(0,MIN(100,100-$S135*2.5-IF(ISNUMBER($T135),$T135,0)*0.12+IF($S135&lt;=1,12,0))),0),"")</f>
        <v/>
      </c>
      <c r="AK135" s="48">
        <f>IF(ISNUMBER($Q135),IF($Q135&gt;=100,20,IF($Q135&gt;=30,10,0)),0)+IF(ISNUMBER($R135),IF($R135&gt;=100,20,0),0)+IF(ISNUMBER($P135),IF($P135&gt;=150,20,IF($P135&gt;=50,12,5)),0)+IF(ISNUMBER($S135),IF($S135&lt;=1,15,0),0)</f>
        <v/>
      </c>
      <c r="AL135" s="48" t="n">
        <v>355</v>
      </c>
      <c r="AM135" s="49" t="n"/>
      <c r="AN135" s="48">
        <f>IF(AND(ISNUMBER($P135),ISNUMBER($AL135),$AL135&lt;&gt;0),IF(OR($P135&gt;180,$P135/$AL135*1000&gt;400),"Over ceiling, confirm SKU","Within"),"n/a")</f>
        <v/>
      </c>
      <c r="AO135" s="51" t="n"/>
      <c r="AP135" s="51" t="n"/>
      <c r="AQ135" s="51" t="n"/>
      <c r="AR135" s="34" t="inlineStr">
        <is>
          <t>No enrichment entry, to confirm</t>
        </is>
      </c>
      <c r="AS135" s="34" t="inlineStr">
        <is>
          <t>BLANK -&gt; requires live Amazon.ca capture</t>
        </is>
      </c>
      <c r="AT135" s="34" t="inlineStr">
        <is>
          <t>Unverified commercial data</t>
        </is>
      </c>
    </row>
    <row r="136" ht="28" customHeight="1">
      <c r="A136" s="34" t="inlineStr">
        <is>
          <t>Prime</t>
        </is>
      </c>
      <c r="B136" s="34" t="inlineStr">
        <is>
          <t>Prime Energy | Strawberry Watermelon | 18 pack 355mL</t>
        </is>
      </c>
      <c r="C136" s="34" t="inlineStr">
        <is>
          <t>4) Caffeine &amp; energy beverage</t>
        </is>
      </c>
      <c r="D136" s="34" t="inlineStr">
        <is>
          <t>355 mL can</t>
        </is>
      </c>
      <c r="E136" s="48" t="n">
        <v>18</v>
      </c>
      <c r="F136" s="49" t="n"/>
      <c r="G136" s="50">
        <f>IF(AND(ISNUMBER($F136),ISNUMBER($E136),$E136&lt;&gt;0),$F136/$E136,"")</f>
        <v/>
      </c>
      <c r="H136" s="50">
        <f>IF(AND(ISNUMBER($F136),ISNUMBER($AL136),ISNUMBER($E136),($AL136*$E136)&lt;&gt;0),$F136/($AL136*$E136)*100,"")</f>
        <v/>
      </c>
      <c r="I136" s="51" t="n"/>
      <c r="J136" s="52" t="n"/>
      <c r="K136" s="50">
        <f>IF(AND(ISNUMBER($F136),ISNUMBER($J136)),$F136*(1-$J136),"")</f>
        <v/>
      </c>
      <c r="L136" s="51" t="n"/>
      <c r="M136" s="51" t="n"/>
      <c r="N136" s="50">
        <f>IF(ISNUMBER($F136),($F136-IF(ISNUMBER($AM136),$AM136,0))*(1-IF(ISNUMBER($J136),$J136,0)),"")</f>
        <v/>
      </c>
      <c r="O136" s="34" t="inlineStr">
        <is>
          <t>Strawberry Watermelon</t>
        </is>
      </c>
      <c r="P136" s="48" t="n">
        <v>200</v>
      </c>
      <c r="Q136" s="48" t="n">
        <v>10</v>
      </c>
      <c r="R136" s="34" t="inlineStr">
        <is>
          <t>Not listed</t>
        </is>
      </c>
      <c r="S136" s="48" t="n">
        <v>0</v>
      </c>
      <c r="T136" s="48" t="n">
        <v>10</v>
      </c>
      <c r="U136" s="34" t="inlineStr">
        <is>
          <t>Sucralose + acesulfame-K</t>
        </is>
      </c>
      <c r="V136" s="34" t="inlineStr">
        <is>
          <t>Zero sugar, electrolytes, B vitamins</t>
        </is>
      </c>
      <c r="W136" s="51" t="n"/>
      <c r="X136" s="51" t="n"/>
      <c r="Y136" s="51" t="n"/>
      <c r="Z136" s="51" t="n"/>
      <c r="AA136" s="34" t="inlineStr">
        <is>
          <t>High</t>
        </is>
      </c>
      <c r="AB136" s="34" t="inlineStr">
        <is>
          <t>Influencer driven (Logan Paul/KSI); youth pull</t>
        </is>
      </c>
      <c r="AC136" s="34" t="inlineStr">
        <is>
          <t>Hype brand energy with zero sugar</t>
        </is>
      </c>
      <c r="AD136" s="34" t="inlineStr">
        <is>
          <t>Social media brand cachet with a zero sugar profile.</t>
        </is>
      </c>
      <c r="AE136" s="51" t="n"/>
      <c r="AF136" s="53">
        <f>IF(AND(ISNUMBER($P136),ISNUMBER($AL136),$AL136&lt;&gt;0),ROUND($P136/$AL136*100,1),"")</f>
        <v/>
      </c>
      <c r="AG136" s="54">
        <f>IF(AND(ISNUMBER($S136),ISNUMBER($AL136),$AL136&lt;&gt;0),ROUND($S136/$AL136*100,2),"")</f>
        <v/>
      </c>
      <c r="AH136" s="53">
        <f>IF(AND(ISNUMBER($Q136),ISNUMBER($AL136),$AL136&lt;&gt;0),ROUND($Q136/$AL136*100,1),"")</f>
        <v/>
      </c>
      <c r="AI136" s="48">
        <f>IF(ISNUMBER($S136),IF($S136&lt;=1,"Yes","No"),"n/a")</f>
        <v/>
      </c>
      <c r="AJ136" s="48">
        <f>IF(ISNUMBER($S136),ROUND(MAX(0,MIN(100,100-$S136*2.5-IF(ISNUMBER($T136),$T136,0)*0.12+IF($S136&lt;=1,12,0))),0),"")</f>
        <v/>
      </c>
      <c r="AK136" s="48">
        <f>IF(ISNUMBER($Q136),IF($Q136&gt;=100,20,IF($Q136&gt;=30,10,0)),0)+IF(ISNUMBER($R136),IF($R136&gt;=100,20,0),0)+IF(ISNUMBER($P136),IF($P136&gt;=150,20,IF($P136&gt;=50,12,5)),0)+IF(ISNUMBER($S136),IF($S136&lt;=1,15,0),0)</f>
        <v/>
      </c>
      <c r="AL136" s="48" t="n">
        <v>355</v>
      </c>
      <c r="AM136" s="49" t="n"/>
      <c r="AN136" s="48">
        <f>IF(AND(ISNUMBER($P136),ISNUMBER($AL136),$AL136&lt;&gt;0),IF(OR($P136&gt;180,$P136/$AL136*1000&gt;400),"Over ceiling, confirm SKU","Within"),"n/a")</f>
        <v/>
      </c>
      <c r="AO136" s="51" t="n"/>
      <c r="AP136" s="51" t="n"/>
      <c r="AQ136" s="51" t="n"/>
      <c r="AR136" s="34" t="inlineStr">
        <is>
          <t>No enrichment entry, to confirm</t>
        </is>
      </c>
      <c r="AS136" s="34" t="inlineStr">
        <is>
          <t>BLANK -&gt; requires live Amazon.ca capture</t>
        </is>
      </c>
      <c r="AT136" s="34" t="inlineStr">
        <is>
          <t>Unverified commercial data</t>
        </is>
      </c>
    </row>
    <row r="137" ht="28" customHeight="1">
      <c r="A137" s="34" t="inlineStr">
        <is>
          <t>Prime</t>
        </is>
      </c>
      <c r="B137" s="34" t="inlineStr">
        <is>
          <t>Prime Energy | Strawberry Watermelon | 24 pack 355mL</t>
        </is>
      </c>
      <c r="C137" s="34" t="inlineStr">
        <is>
          <t>4) Caffeine &amp; energy beverage</t>
        </is>
      </c>
      <c r="D137" s="34" t="inlineStr">
        <is>
          <t>355 mL can</t>
        </is>
      </c>
      <c r="E137" s="48" t="n">
        <v>24</v>
      </c>
      <c r="F137" s="49" t="n"/>
      <c r="G137" s="50">
        <f>IF(AND(ISNUMBER($F137),ISNUMBER($E137),$E137&lt;&gt;0),$F137/$E137,"")</f>
        <v/>
      </c>
      <c r="H137" s="50">
        <f>IF(AND(ISNUMBER($F137),ISNUMBER($AL137),ISNUMBER($E137),($AL137*$E137)&lt;&gt;0),$F137/($AL137*$E137)*100,"")</f>
        <v/>
      </c>
      <c r="I137" s="51" t="n"/>
      <c r="J137" s="52" t="n"/>
      <c r="K137" s="50">
        <f>IF(AND(ISNUMBER($F137),ISNUMBER($J137)),$F137*(1-$J137),"")</f>
        <v/>
      </c>
      <c r="L137" s="51" t="n"/>
      <c r="M137" s="51" t="n"/>
      <c r="N137" s="50">
        <f>IF(ISNUMBER($F137),($F137-IF(ISNUMBER($AM137),$AM137,0))*(1-IF(ISNUMBER($J137),$J137,0)),"")</f>
        <v/>
      </c>
      <c r="O137" s="34" t="inlineStr">
        <is>
          <t>Strawberry Watermelon</t>
        </is>
      </c>
      <c r="P137" s="48" t="n">
        <v>200</v>
      </c>
      <c r="Q137" s="48" t="n">
        <v>10</v>
      </c>
      <c r="R137" s="34" t="inlineStr">
        <is>
          <t>Not listed</t>
        </is>
      </c>
      <c r="S137" s="48" t="n">
        <v>0</v>
      </c>
      <c r="T137" s="48" t="n">
        <v>10</v>
      </c>
      <c r="U137" s="34" t="inlineStr">
        <is>
          <t>Sucralose + acesulfame-K</t>
        </is>
      </c>
      <c r="V137" s="34" t="inlineStr">
        <is>
          <t>Zero sugar, electrolytes, B vitamins</t>
        </is>
      </c>
      <c r="W137" s="51" t="n"/>
      <c r="X137" s="51" t="n"/>
      <c r="Y137" s="51" t="n"/>
      <c r="Z137" s="51" t="n"/>
      <c r="AA137" s="34" t="inlineStr">
        <is>
          <t>High</t>
        </is>
      </c>
      <c r="AB137" s="34" t="inlineStr">
        <is>
          <t>Influencer driven (Logan Paul/KSI); youth pull</t>
        </is>
      </c>
      <c r="AC137" s="34" t="inlineStr">
        <is>
          <t>Hype brand energy with zero sugar</t>
        </is>
      </c>
      <c r="AD137" s="34" t="inlineStr">
        <is>
          <t>Social media brand cachet with a zero sugar profile.</t>
        </is>
      </c>
      <c r="AE137" s="51" t="n"/>
      <c r="AF137" s="53">
        <f>IF(AND(ISNUMBER($P137),ISNUMBER($AL137),$AL137&lt;&gt;0),ROUND($P137/$AL137*100,1),"")</f>
        <v/>
      </c>
      <c r="AG137" s="54">
        <f>IF(AND(ISNUMBER($S137),ISNUMBER($AL137),$AL137&lt;&gt;0),ROUND($S137/$AL137*100,2),"")</f>
        <v/>
      </c>
      <c r="AH137" s="53">
        <f>IF(AND(ISNUMBER($Q137),ISNUMBER($AL137),$AL137&lt;&gt;0),ROUND($Q137/$AL137*100,1),"")</f>
        <v/>
      </c>
      <c r="AI137" s="48">
        <f>IF(ISNUMBER($S137),IF($S137&lt;=1,"Yes","No"),"n/a")</f>
        <v/>
      </c>
      <c r="AJ137" s="48">
        <f>IF(ISNUMBER($S137),ROUND(MAX(0,MIN(100,100-$S137*2.5-IF(ISNUMBER($T137),$T137,0)*0.12+IF($S137&lt;=1,12,0))),0),"")</f>
        <v/>
      </c>
      <c r="AK137" s="48">
        <f>IF(ISNUMBER($Q137),IF($Q137&gt;=100,20,IF($Q137&gt;=30,10,0)),0)+IF(ISNUMBER($R137),IF($R137&gt;=100,20,0),0)+IF(ISNUMBER($P137),IF($P137&gt;=150,20,IF($P137&gt;=50,12,5)),0)+IF(ISNUMBER($S137),IF($S137&lt;=1,15,0),0)</f>
        <v/>
      </c>
      <c r="AL137" s="48" t="n">
        <v>355</v>
      </c>
      <c r="AM137" s="49" t="n"/>
      <c r="AN137" s="48">
        <f>IF(AND(ISNUMBER($P137),ISNUMBER($AL137),$AL137&lt;&gt;0),IF(OR($P137&gt;180,$P137/$AL137*1000&gt;400),"Over ceiling, confirm SKU","Within"),"n/a")</f>
        <v/>
      </c>
      <c r="AO137" s="51" t="n"/>
      <c r="AP137" s="51" t="n"/>
      <c r="AQ137" s="51" t="n"/>
      <c r="AR137" s="34" t="inlineStr">
        <is>
          <t>No enrichment entry, to confirm</t>
        </is>
      </c>
      <c r="AS137" s="34" t="inlineStr">
        <is>
          <t>BLANK -&gt; requires live Amazon.ca capture</t>
        </is>
      </c>
      <c r="AT137" s="34" t="inlineStr">
        <is>
          <t>Unverified commercial data</t>
        </is>
      </c>
    </row>
    <row r="138" ht="28" customHeight="1">
      <c r="A138" s="34" t="inlineStr">
        <is>
          <t>C4</t>
        </is>
      </c>
      <c r="B138" s="34" t="inlineStr">
        <is>
          <t>C4 Energy (Performance) | Frozen Bombsicle | single 473mL</t>
        </is>
      </c>
      <c r="C138" s="34" t="inlineStr">
        <is>
          <t>4) Caffeine &amp; energy beverage</t>
        </is>
      </c>
      <c r="D138" s="34" t="inlineStr">
        <is>
          <t>473 mL can</t>
        </is>
      </c>
      <c r="E138" s="48" t="n">
        <v>1</v>
      </c>
      <c r="F138" s="49" t="n"/>
      <c r="G138" s="50">
        <f>IF(AND(ISNUMBER($F138),ISNUMBER($E138),$E138&lt;&gt;0),$F138/$E138,"")</f>
        <v/>
      </c>
      <c r="H138" s="50">
        <f>IF(AND(ISNUMBER($F138),ISNUMBER($AL138),ISNUMBER($E138),($AL138*$E138)&lt;&gt;0),$F138/($AL138*$E138)*100,"")</f>
        <v/>
      </c>
      <c r="I138" s="51" t="n"/>
      <c r="J138" s="52" t="n"/>
      <c r="K138" s="50">
        <f>IF(AND(ISNUMBER($F138),ISNUMBER($J138)),$F138*(1-$J138),"")</f>
        <v/>
      </c>
      <c r="L138" s="51" t="n"/>
      <c r="M138" s="51" t="n"/>
      <c r="N138" s="50">
        <f>IF(ISNUMBER($F138),($F138-IF(ISNUMBER($AM138),$AM138,0))*(1-IF(ISNUMBER($J138),$J138,0)),"")</f>
        <v/>
      </c>
      <c r="O138" s="34" t="inlineStr">
        <is>
          <t>Frozen Bombsicle</t>
        </is>
      </c>
      <c r="P138" s="48" t="n">
        <v>200</v>
      </c>
      <c r="Q138" s="48" t="n">
        <v>45</v>
      </c>
      <c r="R138" s="34" t="inlineStr">
        <is>
          <t>Not listed</t>
        </is>
      </c>
      <c r="S138" s="48" t="n">
        <v>0</v>
      </c>
      <c r="T138" s="48" t="n">
        <v>0</v>
      </c>
      <c r="U138" s="34" t="inlineStr">
        <is>
          <t>Sucralose + acesulfame-K</t>
        </is>
      </c>
      <c r="V138" s="34" t="inlineStr">
        <is>
          <t>Pre workout energy, beta-alanine (CarnoSyn)</t>
        </is>
      </c>
      <c r="W138" s="51" t="n"/>
      <c r="X138" s="51" t="n"/>
      <c r="Y138" s="51" t="n"/>
      <c r="Z138" s="51" t="n"/>
      <c r="AA138" s="34" t="inlineStr">
        <is>
          <t>Medium</t>
        </is>
      </c>
      <c r="AB138" s="34" t="inlineStr">
        <is>
          <t>Strong in fitness/pre workout niche</t>
        </is>
      </c>
      <c r="AC138" s="34" t="inlineStr">
        <is>
          <t>Pre workout performance in a ready to drink can</t>
        </is>
      </c>
      <c r="AD138" s="34" t="inlineStr">
        <is>
          <t>Performance/pre workout positioning with beta-alanine.</t>
        </is>
      </c>
      <c r="AE138" s="51" t="n"/>
      <c r="AF138" s="53">
        <f>IF(AND(ISNUMBER($P138),ISNUMBER($AL138),$AL138&lt;&gt;0),ROUND($P138/$AL138*100,1),"")</f>
        <v/>
      </c>
      <c r="AG138" s="54">
        <f>IF(AND(ISNUMBER($S138),ISNUMBER($AL138),$AL138&lt;&gt;0),ROUND($S138/$AL138*100,2),"")</f>
        <v/>
      </c>
      <c r="AH138" s="53">
        <f>IF(AND(ISNUMBER($Q138),ISNUMBER($AL138),$AL138&lt;&gt;0),ROUND($Q138/$AL138*100,1),"")</f>
        <v/>
      </c>
      <c r="AI138" s="48">
        <f>IF(ISNUMBER($S138),IF($S138&lt;=1,"Yes","No"),"n/a")</f>
        <v/>
      </c>
      <c r="AJ138" s="48">
        <f>IF(ISNUMBER($S138),ROUND(MAX(0,MIN(100,100-$S138*2.5-IF(ISNUMBER($T138),$T138,0)*0.12+IF($S138&lt;=1,12,0))),0),"")</f>
        <v/>
      </c>
      <c r="AK138" s="48">
        <f>IF(ISNUMBER($Q138),IF($Q138&gt;=100,20,IF($Q138&gt;=30,10,0)),0)+IF(ISNUMBER($R138),IF($R138&gt;=100,20,0),0)+IF(ISNUMBER($P138),IF($P138&gt;=150,20,IF($P138&gt;=50,12,5)),0)+IF(ISNUMBER($S138),IF($S138&lt;=1,15,0),0)</f>
        <v/>
      </c>
      <c r="AL138" s="48" t="n">
        <v>473</v>
      </c>
      <c r="AM138" s="49" t="n"/>
      <c r="AN138" s="48">
        <f>IF(AND(ISNUMBER($P138),ISNUMBER($AL138),$AL138&lt;&gt;0),IF(OR($P138&gt;180,$P138/$AL138*1000&gt;400),"Over ceiling, confirm SKU","Within"),"n/a")</f>
        <v/>
      </c>
      <c r="AO138" s="51" t="n"/>
      <c r="AP138" s="51" t="n"/>
      <c r="AQ138" s="51" t="n"/>
      <c r="AR138" s="34" t="inlineStr">
        <is>
          <t>Retrieved and cited, see Enrichment Log</t>
        </is>
      </c>
      <c r="AS138" s="34" t="inlineStr">
        <is>
          <t>BLANK -&gt; requires live Amazon.ca capture</t>
        </is>
      </c>
      <c r="AT138" s="34" t="inlineStr">
        <is>
          <t>Unverified commercial data</t>
        </is>
      </c>
    </row>
    <row r="139" ht="28" customHeight="1">
      <c r="A139" s="34" t="inlineStr">
        <is>
          <t>C4</t>
        </is>
      </c>
      <c r="B139" s="34" t="inlineStr">
        <is>
          <t>C4 Energy (Performance) | Frozen Bombsicle | 8 pack 473mL</t>
        </is>
      </c>
      <c r="C139" s="34" t="inlineStr">
        <is>
          <t>4) Caffeine &amp; energy beverage</t>
        </is>
      </c>
      <c r="D139" s="34" t="inlineStr">
        <is>
          <t>473 mL can</t>
        </is>
      </c>
      <c r="E139" s="48" t="n">
        <v>8</v>
      </c>
      <c r="F139" s="49" t="n"/>
      <c r="G139" s="50">
        <f>IF(AND(ISNUMBER($F139),ISNUMBER($E139),$E139&lt;&gt;0),$F139/$E139,"")</f>
        <v/>
      </c>
      <c r="H139" s="50">
        <f>IF(AND(ISNUMBER($F139),ISNUMBER($AL139),ISNUMBER($E139),($AL139*$E139)&lt;&gt;0),$F139/($AL139*$E139)*100,"")</f>
        <v/>
      </c>
      <c r="I139" s="51" t="n"/>
      <c r="J139" s="52" t="n"/>
      <c r="K139" s="50">
        <f>IF(AND(ISNUMBER($F139),ISNUMBER($J139)),$F139*(1-$J139),"")</f>
        <v/>
      </c>
      <c r="L139" s="51" t="n"/>
      <c r="M139" s="51" t="n"/>
      <c r="N139" s="50">
        <f>IF(ISNUMBER($F139),($F139-IF(ISNUMBER($AM139),$AM139,0))*(1-IF(ISNUMBER($J139),$J139,0)),"")</f>
        <v/>
      </c>
      <c r="O139" s="34" t="inlineStr">
        <is>
          <t>Frozen Bombsicle</t>
        </is>
      </c>
      <c r="P139" s="48" t="n">
        <v>200</v>
      </c>
      <c r="Q139" s="48" t="n">
        <v>45</v>
      </c>
      <c r="R139" s="34" t="inlineStr">
        <is>
          <t>Not listed</t>
        </is>
      </c>
      <c r="S139" s="48" t="n">
        <v>0</v>
      </c>
      <c r="T139" s="48" t="n">
        <v>0</v>
      </c>
      <c r="U139" s="34" t="inlineStr">
        <is>
          <t>Sucralose + acesulfame-K</t>
        </is>
      </c>
      <c r="V139" s="34" t="inlineStr">
        <is>
          <t>Pre workout energy, beta-alanine (CarnoSyn)</t>
        </is>
      </c>
      <c r="W139" s="51" t="n"/>
      <c r="X139" s="51" t="n"/>
      <c r="Y139" s="51" t="n"/>
      <c r="Z139" s="51" t="n"/>
      <c r="AA139" s="34" t="inlineStr">
        <is>
          <t>Medium</t>
        </is>
      </c>
      <c r="AB139" s="34" t="inlineStr">
        <is>
          <t>Strong in fitness/pre workout niche</t>
        </is>
      </c>
      <c r="AC139" s="34" t="inlineStr">
        <is>
          <t>Pre workout performance in a ready to drink can</t>
        </is>
      </c>
      <c r="AD139" s="34" t="inlineStr">
        <is>
          <t>Performance/pre workout positioning with beta-alanine.</t>
        </is>
      </c>
      <c r="AE139" s="51" t="n"/>
      <c r="AF139" s="53">
        <f>IF(AND(ISNUMBER($P139),ISNUMBER($AL139),$AL139&lt;&gt;0),ROUND($P139/$AL139*100,1),"")</f>
        <v/>
      </c>
      <c r="AG139" s="54">
        <f>IF(AND(ISNUMBER($S139),ISNUMBER($AL139),$AL139&lt;&gt;0),ROUND($S139/$AL139*100,2),"")</f>
        <v/>
      </c>
      <c r="AH139" s="53">
        <f>IF(AND(ISNUMBER($Q139),ISNUMBER($AL139),$AL139&lt;&gt;0),ROUND($Q139/$AL139*100,1),"")</f>
        <v/>
      </c>
      <c r="AI139" s="48">
        <f>IF(ISNUMBER($S139),IF($S139&lt;=1,"Yes","No"),"n/a")</f>
        <v/>
      </c>
      <c r="AJ139" s="48">
        <f>IF(ISNUMBER($S139),ROUND(MAX(0,MIN(100,100-$S139*2.5-IF(ISNUMBER($T139),$T139,0)*0.12+IF($S139&lt;=1,12,0))),0),"")</f>
        <v/>
      </c>
      <c r="AK139" s="48">
        <f>IF(ISNUMBER($Q139),IF($Q139&gt;=100,20,IF($Q139&gt;=30,10,0)),0)+IF(ISNUMBER($R139),IF($R139&gt;=100,20,0),0)+IF(ISNUMBER($P139),IF($P139&gt;=150,20,IF($P139&gt;=50,12,5)),0)+IF(ISNUMBER($S139),IF($S139&lt;=1,15,0),0)</f>
        <v/>
      </c>
      <c r="AL139" s="48" t="n">
        <v>473</v>
      </c>
      <c r="AM139" s="49" t="n"/>
      <c r="AN139" s="48">
        <f>IF(AND(ISNUMBER($P139),ISNUMBER($AL139),$AL139&lt;&gt;0),IF(OR($P139&gt;180,$P139/$AL139*1000&gt;400),"Over ceiling, confirm SKU","Within"),"n/a")</f>
        <v/>
      </c>
      <c r="AO139" s="51" t="n"/>
      <c r="AP139" s="51" t="n"/>
      <c r="AQ139" s="51" t="n"/>
      <c r="AR139" s="34" t="inlineStr">
        <is>
          <t>Retrieved and cited, see Enrichment Log</t>
        </is>
      </c>
      <c r="AS139" s="34" t="inlineStr">
        <is>
          <t>BLANK -&gt; requires live Amazon.ca capture</t>
        </is>
      </c>
      <c r="AT139" s="34" t="inlineStr">
        <is>
          <t>Unverified commercial data</t>
        </is>
      </c>
    </row>
    <row r="140" ht="28" customHeight="1">
      <c r="A140" s="34" t="inlineStr">
        <is>
          <t>C4</t>
        </is>
      </c>
      <c r="B140" s="34" t="inlineStr">
        <is>
          <t>C4 Energy (Performance) | Frozen Bombsicle | 12 pack 473mL</t>
        </is>
      </c>
      <c r="C140" s="34" t="inlineStr">
        <is>
          <t>4) Caffeine &amp; energy beverage</t>
        </is>
      </c>
      <c r="D140" s="34" t="inlineStr">
        <is>
          <t>473 mL can</t>
        </is>
      </c>
      <c r="E140" s="48" t="n">
        <v>12</v>
      </c>
      <c r="F140" s="49" t="n"/>
      <c r="G140" s="50">
        <f>IF(AND(ISNUMBER($F140),ISNUMBER($E140),$E140&lt;&gt;0),$F140/$E140,"")</f>
        <v/>
      </c>
      <c r="H140" s="50">
        <f>IF(AND(ISNUMBER($F140),ISNUMBER($AL140),ISNUMBER($E140),($AL140*$E140)&lt;&gt;0),$F140/($AL140*$E140)*100,"")</f>
        <v/>
      </c>
      <c r="I140" s="51" t="n"/>
      <c r="J140" s="52" t="n"/>
      <c r="K140" s="50">
        <f>IF(AND(ISNUMBER($F140),ISNUMBER($J140)),$F140*(1-$J140),"")</f>
        <v/>
      </c>
      <c r="L140" s="51" t="n"/>
      <c r="M140" s="51" t="n"/>
      <c r="N140" s="50">
        <f>IF(ISNUMBER($F140),($F140-IF(ISNUMBER($AM140),$AM140,0))*(1-IF(ISNUMBER($J140),$J140,0)),"")</f>
        <v/>
      </c>
      <c r="O140" s="34" t="inlineStr">
        <is>
          <t>Frozen Bombsicle</t>
        </is>
      </c>
      <c r="P140" s="48" t="n">
        <v>200</v>
      </c>
      <c r="Q140" s="48" t="n">
        <v>45</v>
      </c>
      <c r="R140" s="34" t="inlineStr">
        <is>
          <t>Not listed</t>
        </is>
      </c>
      <c r="S140" s="48" t="n">
        <v>0</v>
      </c>
      <c r="T140" s="48" t="n">
        <v>0</v>
      </c>
      <c r="U140" s="34" t="inlineStr">
        <is>
          <t>Sucralose + acesulfame-K</t>
        </is>
      </c>
      <c r="V140" s="34" t="inlineStr">
        <is>
          <t>Pre workout energy, beta-alanine (CarnoSyn)</t>
        </is>
      </c>
      <c r="W140" s="51" t="n"/>
      <c r="X140" s="51" t="n"/>
      <c r="Y140" s="51" t="n"/>
      <c r="Z140" s="51" t="n"/>
      <c r="AA140" s="34" t="inlineStr">
        <is>
          <t>Medium</t>
        </is>
      </c>
      <c r="AB140" s="34" t="inlineStr">
        <is>
          <t>Strong in fitness/pre workout niche</t>
        </is>
      </c>
      <c r="AC140" s="34" t="inlineStr">
        <is>
          <t>Pre workout performance in a ready to drink can</t>
        </is>
      </c>
      <c r="AD140" s="34" t="inlineStr">
        <is>
          <t>Performance/pre workout positioning with beta-alanine.</t>
        </is>
      </c>
      <c r="AE140" s="51" t="n"/>
      <c r="AF140" s="53">
        <f>IF(AND(ISNUMBER($P140),ISNUMBER($AL140),$AL140&lt;&gt;0),ROUND($P140/$AL140*100,1),"")</f>
        <v/>
      </c>
      <c r="AG140" s="54">
        <f>IF(AND(ISNUMBER($S140),ISNUMBER($AL140),$AL140&lt;&gt;0),ROUND($S140/$AL140*100,2),"")</f>
        <v/>
      </c>
      <c r="AH140" s="53">
        <f>IF(AND(ISNUMBER($Q140),ISNUMBER($AL140),$AL140&lt;&gt;0),ROUND($Q140/$AL140*100,1),"")</f>
        <v/>
      </c>
      <c r="AI140" s="48">
        <f>IF(ISNUMBER($S140),IF($S140&lt;=1,"Yes","No"),"n/a")</f>
        <v/>
      </c>
      <c r="AJ140" s="48">
        <f>IF(ISNUMBER($S140),ROUND(MAX(0,MIN(100,100-$S140*2.5-IF(ISNUMBER($T140),$T140,0)*0.12+IF($S140&lt;=1,12,0))),0),"")</f>
        <v/>
      </c>
      <c r="AK140" s="48">
        <f>IF(ISNUMBER($Q140),IF($Q140&gt;=100,20,IF($Q140&gt;=30,10,0)),0)+IF(ISNUMBER($R140),IF($R140&gt;=100,20,0),0)+IF(ISNUMBER($P140),IF($P140&gt;=150,20,IF($P140&gt;=50,12,5)),0)+IF(ISNUMBER($S140),IF($S140&lt;=1,15,0),0)</f>
        <v/>
      </c>
      <c r="AL140" s="48" t="n">
        <v>473</v>
      </c>
      <c r="AM140" s="49" t="n"/>
      <c r="AN140" s="48">
        <f>IF(AND(ISNUMBER($P140),ISNUMBER($AL140),$AL140&lt;&gt;0),IF(OR($P140&gt;180,$P140/$AL140*1000&gt;400),"Over ceiling, confirm SKU","Within"),"n/a")</f>
        <v/>
      </c>
      <c r="AO140" s="51" t="n"/>
      <c r="AP140" s="51" t="n"/>
      <c r="AQ140" s="51" t="n"/>
      <c r="AR140" s="34" t="inlineStr">
        <is>
          <t>Retrieved and cited, see Enrichment Log</t>
        </is>
      </c>
      <c r="AS140" s="34" t="inlineStr">
        <is>
          <t>BLANK -&gt; requires live Amazon.ca capture</t>
        </is>
      </c>
      <c r="AT140" s="34" t="inlineStr">
        <is>
          <t>Unverified commercial data</t>
        </is>
      </c>
    </row>
    <row r="141" ht="28" customHeight="1">
      <c r="A141" s="34" t="inlineStr">
        <is>
          <t>C4</t>
        </is>
      </c>
      <c r="B141" s="34" t="inlineStr">
        <is>
          <t>C4 Energy (Performance) | Frozen Bombsicle | 18 pack 473mL</t>
        </is>
      </c>
      <c r="C141" s="34" t="inlineStr">
        <is>
          <t>4) Caffeine &amp; energy beverage</t>
        </is>
      </c>
      <c r="D141" s="34" t="inlineStr">
        <is>
          <t>473 mL can</t>
        </is>
      </c>
      <c r="E141" s="48" t="n">
        <v>18</v>
      </c>
      <c r="F141" s="49" t="n"/>
      <c r="G141" s="50">
        <f>IF(AND(ISNUMBER($F141),ISNUMBER($E141),$E141&lt;&gt;0),$F141/$E141,"")</f>
        <v/>
      </c>
      <c r="H141" s="50">
        <f>IF(AND(ISNUMBER($F141),ISNUMBER($AL141),ISNUMBER($E141),($AL141*$E141)&lt;&gt;0),$F141/($AL141*$E141)*100,"")</f>
        <v/>
      </c>
      <c r="I141" s="51" t="n"/>
      <c r="J141" s="52" t="n"/>
      <c r="K141" s="50">
        <f>IF(AND(ISNUMBER($F141),ISNUMBER($J141)),$F141*(1-$J141),"")</f>
        <v/>
      </c>
      <c r="L141" s="51" t="n"/>
      <c r="M141" s="51" t="n"/>
      <c r="N141" s="50">
        <f>IF(ISNUMBER($F141),($F141-IF(ISNUMBER($AM141),$AM141,0))*(1-IF(ISNUMBER($J141),$J141,0)),"")</f>
        <v/>
      </c>
      <c r="O141" s="34" t="inlineStr">
        <is>
          <t>Frozen Bombsicle</t>
        </is>
      </c>
      <c r="P141" s="48" t="n">
        <v>200</v>
      </c>
      <c r="Q141" s="48" t="n">
        <v>45</v>
      </c>
      <c r="R141" s="34" t="inlineStr">
        <is>
          <t>Not listed</t>
        </is>
      </c>
      <c r="S141" s="48" t="n">
        <v>0</v>
      </c>
      <c r="T141" s="48" t="n">
        <v>0</v>
      </c>
      <c r="U141" s="34" t="inlineStr">
        <is>
          <t>Sucralose + acesulfame-K</t>
        </is>
      </c>
      <c r="V141" s="34" t="inlineStr">
        <is>
          <t>Pre workout energy, beta-alanine (CarnoSyn)</t>
        </is>
      </c>
      <c r="W141" s="51" t="n"/>
      <c r="X141" s="51" t="n"/>
      <c r="Y141" s="51" t="n"/>
      <c r="Z141" s="51" t="n"/>
      <c r="AA141" s="34" t="inlineStr">
        <is>
          <t>Medium</t>
        </is>
      </c>
      <c r="AB141" s="34" t="inlineStr">
        <is>
          <t>Strong in fitness/pre workout niche</t>
        </is>
      </c>
      <c r="AC141" s="34" t="inlineStr">
        <is>
          <t>Pre workout performance in a ready to drink can</t>
        </is>
      </c>
      <c r="AD141" s="34" t="inlineStr">
        <is>
          <t>Performance/pre workout positioning with beta-alanine.</t>
        </is>
      </c>
      <c r="AE141" s="51" t="n"/>
      <c r="AF141" s="53">
        <f>IF(AND(ISNUMBER($P141),ISNUMBER($AL141),$AL141&lt;&gt;0),ROUND($P141/$AL141*100,1),"")</f>
        <v/>
      </c>
      <c r="AG141" s="54">
        <f>IF(AND(ISNUMBER($S141),ISNUMBER($AL141),$AL141&lt;&gt;0),ROUND($S141/$AL141*100,2),"")</f>
        <v/>
      </c>
      <c r="AH141" s="53">
        <f>IF(AND(ISNUMBER($Q141),ISNUMBER($AL141),$AL141&lt;&gt;0),ROUND($Q141/$AL141*100,1),"")</f>
        <v/>
      </c>
      <c r="AI141" s="48">
        <f>IF(ISNUMBER($S141),IF($S141&lt;=1,"Yes","No"),"n/a")</f>
        <v/>
      </c>
      <c r="AJ141" s="48">
        <f>IF(ISNUMBER($S141),ROUND(MAX(0,MIN(100,100-$S141*2.5-IF(ISNUMBER($T141),$T141,0)*0.12+IF($S141&lt;=1,12,0))),0),"")</f>
        <v/>
      </c>
      <c r="AK141" s="48">
        <f>IF(ISNUMBER($Q141),IF($Q141&gt;=100,20,IF($Q141&gt;=30,10,0)),0)+IF(ISNUMBER($R141),IF($R141&gt;=100,20,0),0)+IF(ISNUMBER($P141),IF($P141&gt;=150,20,IF($P141&gt;=50,12,5)),0)+IF(ISNUMBER($S141),IF($S141&lt;=1,15,0),0)</f>
        <v/>
      </c>
      <c r="AL141" s="48" t="n">
        <v>473</v>
      </c>
      <c r="AM141" s="49" t="n"/>
      <c r="AN141" s="48">
        <f>IF(AND(ISNUMBER($P141),ISNUMBER($AL141),$AL141&lt;&gt;0),IF(OR($P141&gt;180,$P141/$AL141*1000&gt;400),"Over ceiling, confirm SKU","Within"),"n/a")</f>
        <v/>
      </c>
      <c r="AO141" s="51" t="n"/>
      <c r="AP141" s="51" t="n"/>
      <c r="AQ141" s="51" t="n"/>
      <c r="AR141" s="34" t="inlineStr">
        <is>
          <t>Retrieved and cited, see Enrichment Log</t>
        </is>
      </c>
      <c r="AS141" s="34" t="inlineStr">
        <is>
          <t>BLANK -&gt; requires live Amazon.ca capture</t>
        </is>
      </c>
      <c r="AT141" s="34" t="inlineStr">
        <is>
          <t>Unverified commercial data</t>
        </is>
      </c>
    </row>
    <row r="142" ht="28" customHeight="1">
      <c r="A142" s="34" t="inlineStr">
        <is>
          <t>C4</t>
        </is>
      </c>
      <c r="B142" s="34" t="inlineStr">
        <is>
          <t>C4 Energy (Performance) | Frozen Bombsicle | 24 pack 473mL</t>
        </is>
      </c>
      <c r="C142" s="34" t="inlineStr">
        <is>
          <t>4) Caffeine &amp; energy beverage</t>
        </is>
      </c>
      <c r="D142" s="34" t="inlineStr">
        <is>
          <t>473 mL can</t>
        </is>
      </c>
      <c r="E142" s="48" t="n">
        <v>24</v>
      </c>
      <c r="F142" s="49" t="n"/>
      <c r="G142" s="50">
        <f>IF(AND(ISNUMBER($F142),ISNUMBER($E142),$E142&lt;&gt;0),$F142/$E142,"")</f>
        <v/>
      </c>
      <c r="H142" s="50">
        <f>IF(AND(ISNUMBER($F142),ISNUMBER($AL142),ISNUMBER($E142),($AL142*$E142)&lt;&gt;0),$F142/($AL142*$E142)*100,"")</f>
        <v/>
      </c>
      <c r="I142" s="51" t="n"/>
      <c r="J142" s="52" t="n"/>
      <c r="K142" s="50">
        <f>IF(AND(ISNUMBER($F142),ISNUMBER($J142)),$F142*(1-$J142),"")</f>
        <v/>
      </c>
      <c r="L142" s="51" t="n"/>
      <c r="M142" s="51" t="n"/>
      <c r="N142" s="50">
        <f>IF(ISNUMBER($F142),($F142-IF(ISNUMBER($AM142),$AM142,0))*(1-IF(ISNUMBER($J142),$J142,0)),"")</f>
        <v/>
      </c>
      <c r="O142" s="34" t="inlineStr">
        <is>
          <t>Frozen Bombsicle</t>
        </is>
      </c>
      <c r="P142" s="48" t="n">
        <v>200</v>
      </c>
      <c r="Q142" s="48" t="n">
        <v>45</v>
      </c>
      <c r="R142" s="34" t="inlineStr">
        <is>
          <t>Not listed</t>
        </is>
      </c>
      <c r="S142" s="48" t="n">
        <v>0</v>
      </c>
      <c r="T142" s="48" t="n">
        <v>0</v>
      </c>
      <c r="U142" s="34" t="inlineStr">
        <is>
          <t>Sucralose + acesulfame-K</t>
        </is>
      </c>
      <c r="V142" s="34" t="inlineStr">
        <is>
          <t>Pre workout energy, beta-alanine (CarnoSyn)</t>
        </is>
      </c>
      <c r="W142" s="51" t="n"/>
      <c r="X142" s="51" t="n"/>
      <c r="Y142" s="51" t="n"/>
      <c r="Z142" s="51" t="n"/>
      <c r="AA142" s="34" t="inlineStr">
        <is>
          <t>Medium</t>
        </is>
      </c>
      <c r="AB142" s="34" t="inlineStr">
        <is>
          <t>Strong in fitness/pre workout niche</t>
        </is>
      </c>
      <c r="AC142" s="34" t="inlineStr">
        <is>
          <t>Pre workout performance in a ready to drink can</t>
        </is>
      </c>
      <c r="AD142" s="34" t="inlineStr">
        <is>
          <t>Performance/pre workout positioning with beta-alanine.</t>
        </is>
      </c>
      <c r="AE142" s="51" t="n"/>
      <c r="AF142" s="53">
        <f>IF(AND(ISNUMBER($P142),ISNUMBER($AL142),$AL142&lt;&gt;0),ROUND($P142/$AL142*100,1),"")</f>
        <v/>
      </c>
      <c r="AG142" s="54">
        <f>IF(AND(ISNUMBER($S142),ISNUMBER($AL142),$AL142&lt;&gt;0),ROUND($S142/$AL142*100,2),"")</f>
        <v/>
      </c>
      <c r="AH142" s="53">
        <f>IF(AND(ISNUMBER($Q142),ISNUMBER($AL142),$AL142&lt;&gt;0),ROUND($Q142/$AL142*100,1),"")</f>
        <v/>
      </c>
      <c r="AI142" s="48">
        <f>IF(ISNUMBER($S142),IF($S142&lt;=1,"Yes","No"),"n/a")</f>
        <v/>
      </c>
      <c r="AJ142" s="48">
        <f>IF(ISNUMBER($S142),ROUND(MAX(0,MIN(100,100-$S142*2.5-IF(ISNUMBER($T142),$T142,0)*0.12+IF($S142&lt;=1,12,0))),0),"")</f>
        <v/>
      </c>
      <c r="AK142" s="48">
        <f>IF(ISNUMBER($Q142),IF($Q142&gt;=100,20,IF($Q142&gt;=30,10,0)),0)+IF(ISNUMBER($R142),IF($R142&gt;=100,20,0),0)+IF(ISNUMBER($P142),IF($P142&gt;=150,20,IF($P142&gt;=50,12,5)),0)+IF(ISNUMBER($S142),IF($S142&lt;=1,15,0),0)</f>
        <v/>
      </c>
      <c r="AL142" s="48" t="n">
        <v>473</v>
      </c>
      <c r="AM142" s="49" t="n"/>
      <c r="AN142" s="48">
        <f>IF(AND(ISNUMBER($P142),ISNUMBER($AL142),$AL142&lt;&gt;0),IF(OR($P142&gt;180,$P142/$AL142*1000&gt;400),"Over ceiling, confirm SKU","Within"),"n/a")</f>
        <v/>
      </c>
      <c r="AO142" s="51" t="n"/>
      <c r="AP142" s="51" t="n"/>
      <c r="AQ142" s="51" t="n"/>
      <c r="AR142" s="34" t="inlineStr">
        <is>
          <t>Retrieved and cited, see Enrichment Log</t>
        </is>
      </c>
      <c r="AS142" s="34" t="inlineStr">
        <is>
          <t>BLANK -&gt; requires live Amazon.ca capture</t>
        </is>
      </c>
      <c r="AT142" s="34" t="inlineStr">
        <is>
          <t>Unverified commercial data</t>
        </is>
      </c>
    </row>
    <row r="143" ht="28" customHeight="1">
      <c r="A143" s="34" t="inlineStr">
        <is>
          <t>C4</t>
        </is>
      </c>
      <c r="B143" s="34" t="inlineStr">
        <is>
          <t>C4 Energy (Performance) | Cotton Candy | single 473mL</t>
        </is>
      </c>
      <c r="C143" s="34" t="inlineStr">
        <is>
          <t>4) Caffeine &amp; energy beverage</t>
        </is>
      </c>
      <c r="D143" s="34" t="inlineStr">
        <is>
          <t>473 mL can</t>
        </is>
      </c>
      <c r="E143" s="48" t="n">
        <v>1</v>
      </c>
      <c r="F143" s="49" t="n"/>
      <c r="G143" s="50">
        <f>IF(AND(ISNUMBER($F143),ISNUMBER($E143),$E143&lt;&gt;0),$F143/$E143,"")</f>
        <v/>
      </c>
      <c r="H143" s="50">
        <f>IF(AND(ISNUMBER($F143),ISNUMBER($AL143),ISNUMBER($E143),($AL143*$E143)&lt;&gt;0),$F143/($AL143*$E143)*100,"")</f>
        <v/>
      </c>
      <c r="I143" s="51" t="n"/>
      <c r="J143" s="52" t="n"/>
      <c r="K143" s="50">
        <f>IF(AND(ISNUMBER($F143),ISNUMBER($J143)),$F143*(1-$J143),"")</f>
        <v/>
      </c>
      <c r="L143" s="51" t="n"/>
      <c r="M143" s="51" t="n"/>
      <c r="N143" s="50">
        <f>IF(ISNUMBER($F143),($F143-IF(ISNUMBER($AM143),$AM143,0))*(1-IF(ISNUMBER($J143),$J143,0)),"")</f>
        <v/>
      </c>
      <c r="O143" s="34" t="inlineStr">
        <is>
          <t>Cotton Candy</t>
        </is>
      </c>
      <c r="P143" s="48" t="n">
        <v>200</v>
      </c>
      <c r="Q143" s="48" t="n">
        <v>45</v>
      </c>
      <c r="R143" s="34" t="inlineStr">
        <is>
          <t>Not listed</t>
        </is>
      </c>
      <c r="S143" s="48" t="n">
        <v>0</v>
      </c>
      <c r="T143" s="48" t="n">
        <v>0</v>
      </c>
      <c r="U143" s="34" t="inlineStr">
        <is>
          <t>Sucralose + acesulfame-K</t>
        </is>
      </c>
      <c r="V143" s="34" t="inlineStr">
        <is>
          <t>Pre workout energy, beta-alanine (CarnoSyn)</t>
        </is>
      </c>
      <c r="W143" s="51" t="n"/>
      <c r="X143" s="51" t="n"/>
      <c r="Y143" s="51" t="n"/>
      <c r="Z143" s="51" t="n"/>
      <c r="AA143" s="34" t="inlineStr">
        <is>
          <t>Medium</t>
        </is>
      </c>
      <c r="AB143" s="34" t="inlineStr">
        <is>
          <t>Strong in fitness/pre workout niche</t>
        </is>
      </c>
      <c r="AC143" s="34" t="inlineStr">
        <is>
          <t>Pre workout performance in a ready to drink can</t>
        </is>
      </c>
      <c r="AD143" s="34" t="inlineStr">
        <is>
          <t>Performance/pre workout positioning with beta-alanine.</t>
        </is>
      </c>
      <c r="AE143" s="51" t="n"/>
      <c r="AF143" s="53">
        <f>IF(AND(ISNUMBER($P143),ISNUMBER($AL143),$AL143&lt;&gt;0),ROUND($P143/$AL143*100,1),"")</f>
        <v/>
      </c>
      <c r="AG143" s="54">
        <f>IF(AND(ISNUMBER($S143),ISNUMBER($AL143),$AL143&lt;&gt;0),ROUND($S143/$AL143*100,2),"")</f>
        <v/>
      </c>
      <c r="AH143" s="53">
        <f>IF(AND(ISNUMBER($Q143),ISNUMBER($AL143),$AL143&lt;&gt;0),ROUND($Q143/$AL143*100,1),"")</f>
        <v/>
      </c>
      <c r="AI143" s="48">
        <f>IF(ISNUMBER($S143),IF($S143&lt;=1,"Yes","No"),"n/a")</f>
        <v/>
      </c>
      <c r="AJ143" s="48">
        <f>IF(ISNUMBER($S143),ROUND(MAX(0,MIN(100,100-$S143*2.5-IF(ISNUMBER($T143),$T143,0)*0.12+IF($S143&lt;=1,12,0))),0),"")</f>
        <v/>
      </c>
      <c r="AK143" s="48">
        <f>IF(ISNUMBER($Q143),IF($Q143&gt;=100,20,IF($Q143&gt;=30,10,0)),0)+IF(ISNUMBER($R143),IF($R143&gt;=100,20,0),0)+IF(ISNUMBER($P143),IF($P143&gt;=150,20,IF($P143&gt;=50,12,5)),0)+IF(ISNUMBER($S143),IF($S143&lt;=1,15,0),0)</f>
        <v/>
      </c>
      <c r="AL143" s="48" t="n">
        <v>473</v>
      </c>
      <c r="AM143" s="49" t="n"/>
      <c r="AN143" s="48">
        <f>IF(AND(ISNUMBER($P143),ISNUMBER($AL143),$AL143&lt;&gt;0),IF(OR($P143&gt;180,$P143/$AL143*1000&gt;400),"Over ceiling, confirm SKU","Within"),"n/a")</f>
        <v/>
      </c>
      <c r="AO143" s="51" t="n"/>
      <c r="AP143" s="51" t="n"/>
      <c r="AQ143" s="51" t="n"/>
      <c r="AR143" s="34" t="inlineStr">
        <is>
          <t>Retrieved and cited, see Enrichment Log</t>
        </is>
      </c>
      <c r="AS143" s="34" t="inlineStr">
        <is>
          <t>BLANK -&gt; requires live Amazon.ca capture</t>
        </is>
      </c>
      <c r="AT143" s="34" t="inlineStr">
        <is>
          <t>Unverified commercial data</t>
        </is>
      </c>
    </row>
    <row r="144" ht="28" customHeight="1">
      <c r="A144" s="34" t="inlineStr">
        <is>
          <t>C4</t>
        </is>
      </c>
      <c r="B144" s="34" t="inlineStr">
        <is>
          <t>C4 Energy (Performance) | Cotton Candy | 8 pack 473mL</t>
        </is>
      </c>
      <c r="C144" s="34" t="inlineStr">
        <is>
          <t>4) Caffeine &amp; energy beverage</t>
        </is>
      </c>
      <c r="D144" s="34" t="inlineStr">
        <is>
          <t>473 mL can</t>
        </is>
      </c>
      <c r="E144" s="48" t="n">
        <v>8</v>
      </c>
      <c r="F144" s="49" t="n"/>
      <c r="G144" s="50">
        <f>IF(AND(ISNUMBER($F144),ISNUMBER($E144),$E144&lt;&gt;0),$F144/$E144,"")</f>
        <v/>
      </c>
      <c r="H144" s="50">
        <f>IF(AND(ISNUMBER($F144),ISNUMBER($AL144),ISNUMBER($E144),($AL144*$E144)&lt;&gt;0),$F144/($AL144*$E144)*100,"")</f>
        <v/>
      </c>
      <c r="I144" s="51" t="n"/>
      <c r="J144" s="52" t="n"/>
      <c r="K144" s="50">
        <f>IF(AND(ISNUMBER($F144),ISNUMBER($J144)),$F144*(1-$J144),"")</f>
        <v/>
      </c>
      <c r="L144" s="51" t="n"/>
      <c r="M144" s="51" t="n"/>
      <c r="N144" s="50">
        <f>IF(ISNUMBER($F144),($F144-IF(ISNUMBER($AM144),$AM144,0))*(1-IF(ISNUMBER($J144),$J144,0)),"")</f>
        <v/>
      </c>
      <c r="O144" s="34" t="inlineStr">
        <is>
          <t>Cotton Candy</t>
        </is>
      </c>
      <c r="P144" s="48" t="n">
        <v>200</v>
      </c>
      <c r="Q144" s="48" t="n">
        <v>45</v>
      </c>
      <c r="R144" s="34" t="inlineStr">
        <is>
          <t>Not listed</t>
        </is>
      </c>
      <c r="S144" s="48" t="n">
        <v>0</v>
      </c>
      <c r="T144" s="48" t="n">
        <v>0</v>
      </c>
      <c r="U144" s="34" t="inlineStr">
        <is>
          <t>Sucralose + acesulfame-K</t>
        </is>
      </c>
      <c r="V144" s="34" t="inlineStr">
        <is>
          <t>Pre workout energy, beta-alanine (CarnoSyn)</t>
        </is>
      </c>
      <c r="W144" s="51" t="n"/>
      <c r="X144" s="51" t="n"/>
      <c r="Y144" s="51" t="n"/>
      <c r="Z144" s="51" t="n"/>
      <c r="AA144" s="34" t="inlineStr">
        <is>
          <t>Medium</t>
        </is>
      </c>
      <c r="AB144" s="34" t="inlineStr">
        <is>
          <t>Strong in fitness/pre workout niche</t>
        </is>
      </c>
      <c r="AC144" s="34" t="inlineStr">
        <is>
          <t>Pre workout performance in a ready to drink can</t>
        </is>
      </c>
      <c r="AD144" s="34" t="inlineStr">
        <is>
          <t>Performance/pre workout positioning with beta-alanine.</t>
        </is>
      </c>
      <c r="AE144" s="51" t="n"/>
      <c r="AF144" s="53">
        <f>IF(AND(ISNUMBER($P144),ISNUMBER($AL144),$AL144&lt;&gt;0),ROUND($P144/$AL144*100,1),"")</f>
        <v/>
      </c>
      <c r="AG144" s="54">
        <f>IF(AND(ISNUMBER($S144),ISNUMBER($AL144),$AL144&lt;&gt;0),ROUND($S144/$AL144*100,2),"")</f>
        <v/>
      </c>
      <c r="AH144" s="53">
        <f>IF(AND(ISNUMBER($Q144),ISNUMBER($AL144),$AL144&lt;&gt;0),ROUND($Q144/$AL144*100,1),"")</f>
        <v/>
      </c>
      <c r="AI144" s="48">
        <f>IF(ISNUMBER($S144),IF($S144&lt;=1,"Yes","No"),"n/a")</f>
        <v/>
      </c>
      <c r="AJ144" s="48">
        <f>IF(ISNUMBER($S144),ROUND(MAX(0,MIN(100,100-$S144*2.5-IF(ISNUMBER($T144),$T144,0)*0.12+IF($S144&lt;=1,12,0))),0),"")</f>
        <v/>
      </c>
      <c r="AK144" s="48">
        <f>IF(ISNUMBER($Q144),IF($Q144&gt;=100,20,IF($Q144&gt;=30,10,0)),0)+IF(ISNUMBER($R144),IF($R144&gt;=100,20,0),0)+IF(ISNUMBER($P144),IF($P144&gt;=150,20,IF($P144&gt;=50,12,5)),0)+IF(ISNUMBER($S144),IF($S144&lt;=1,15,0),0)</f>
        <v/>
      </c>
      <c r="AL144" s="48" t="n">
        <v>473</v>
      </c>
      <c r="AM144" s="49" t="n"/>
      <c r="AN144" s="48">
        <f>IF(AND(ISNUMBER($P144),ISNUMBER($AL144),$AL144&lt;&gt;0),IF(OR($P144&gt;180,$P144/$AL144*1000&gt;400),"Over ceiling, confirm SKU","Within"),"n/a")</f>
        <v/>
      </c>
      <c r="AO144" s="51" t="n"/>
      <c r="AP144" s="51" t="n"/>
      <c r="AQ144" s="51" t="n"/>
      <c r="AR144" s="34" t="inlineStr">
        <is>
          <t>Retrieved and cited, see Enrichment Log</t>
        </is>
      </c>
      <c r="AS144" s="34" t="inlineStr">
        <is>
          <t>BLANK -&gt; requires live Amazon.ca capture</t>
        </is>
      </c>
      <c r="AT144" s="34" t="inlineStr">
        <is>
          <t>Unverified commercial data</t>
        </is>
      </c>
    </row>
    <row r="145" ht="28" customHeight="1">
      <c r="A145" s="34" t="inlineStr">
        <is>
          <t>C4</t>
        </is>
      </c>
      <c r="B145" s="34" t="inlineStr">
        <is>
          <t>C4 Energy (Performance) | Cotton Candy | 12 pack 473mL</t>
        </is>
      </c>
      <c r="C145" s="34" t="inlineStr">
        <is>
          <t>4) Caffeine &amp; energy beverage</t>
        </is>
      </c>
      <c r="D145" s="34" t="inlineStr">
        <is>
          <t>473 mL can</t>
        </is>
      </c>
      <c r="E145" s="48" t="n">
        <v>12</v>
      </c>
      <c r="F145" s="49" t="n"/>
      <c r="G145" s="50">
        <f>IF(AND(ISNUMBER($F145),ISNUMBER($E145),$E145&lt;&gt;0),$F145/$E145,"")</f>
        <v/>
      </c>
      <c r="H145" s="50">
        <f>IF(AND(ISNUMBER($F145),ISNUMBER($AL145),ISNUMBER($E145),($AL145*$E145)&lt;&gt;0),$F145/($AL145*$E145)*100,"")</f>
        <v/>
      </c>
      <c r="I145" s="51" t="n"/>
      <c r="J145" s="52" t="n"/>
      <c r="K145" s="50">
        <f>IF(AND(ISNUMBER($F145),ISNUMBER($J145)),$F145*(1-$J145),"")</f>
        <v/>
      </c>
      <c r="L145" s="51" t="n"/>
      <c r="M145" s="51" t="n"/>
      <c r="N145" s="50">
        <f>IF(ISNUMBER($F145),($F145-IF(ISNUMBER($AM145),$AM145,0))*(1-IF(ISNUMBER($J145),$J145,0)),"")</f>
        <v/>
      </c>
      <c r="O145" s="34" t="inlineStr">
        <is>
          <t>Cotton Candy</t>
        </is>
      </c>
      <c r="P145" s="48" t="n">
        <v>200</v>
      </c>
      <c r="Q145" s="48" t="n">
        <v>45</v>
      </c>
      <c r="R145" s="34" t="inlineStr">
        <is>
          <t>Not listed</t>
        </is>
      </c>
      <c r="S145" s="48" t="n">
        <v>0</v>
      </c>
      <c r="T145" s="48" t="n">
        <v>0</v>
      </c>
      <c r="U145" s="34" t="inlineStr">
        <is>
          <t>Sucralose + acesulfame-K</t>
        </is>
      </c>
      <c r="V145" s="34" t="inlineStr">
        <is>
          <t>Pre workout energy, beta-alanine (CarnoSyn)</t>
        </is>
      </c>
      <c r="W145" s="51" t="n"/>
      <c r="X145" s="51" t="n"/>
      <c r="Y145" s="51" t="n"/>
      <c r="Z145" s="51" t="n"/>
      <c r="AA145" s="34" t="inlineStr">
        <is>
          <t>Medium</t>
        </is>
      </c>
      <c r="AB145" s="34" t="inlineStr">
        <is>
          <t>Strong in fitness/pre workout niche</t>
        </is>
      </c>
      <c r="AC145" s="34" t="inlineStr">
        <is>
          <t>Pre workout performance in a ready to drink can</t>
        </is>
      </c>
      <c r="AD145" s="34" t="inlineStr">
        <is>
          <t>Performance/pre workout positioning with beta-alanine.</t>
        </is>
      </c>
      <c r="AE145" s="51" t="n"/>
      <c r="AF145" s="53">
        <f>IF(AND(ISNUMBER($P145),ISNUMBER($AL145),$AL145&lt;&gt;0),ROUND($P145/$AL145*100,1),"")</f>
        <v/>
      </c>
      <c r="AG145" s="54">
        <f>IF(AND(ISNUMBER($S145),ISNUMBER($AL145),$AL145&lt;&gt;0),ROUND($S145/$AL145*100,2),"")</f>
        <v/>
      </c>
      <c r="AH145" s="53">
        <f>IF(AND(ISNUMBER($Q145),ISNUMBER($AL145),$AL145&lt;&gt;0),ROUND($Q145/$AL145*100,1),"")</f>
        <v/>
      </c>
      <c r="AI145" s="48">
        <f>IF(ISNUMBER($S145),IF($S145&lt;=1,"Yes","No"),"n/a")</f>
        <v/>
      </c>
      <c r="AJ145" s="48">
        <f>IF(ISNUMBER($S145),ROUND(MAX(0,MIN(100,100-$S145*2.5-IF(ISNUMBER($T145),$T145,0)*0.12+IF($S145&lt;=1,12,0))),0),"")</f>
        <v/>
      </c>
      <c r="AK145" s="48">
        <f>IF(ISNUMBER($Q145),IF($Q145&gt;=100,20,IF($Q145&gt;=30,10,0)),0)+IF(ISNUMBER($R145),IF($R145&gt;=100,20,0),0)+IF(ISNUMBER($P145),IF($P145&gt;=150,20,IF($P145&gt;=50,12,5)),0)+IF(ISNUMBER($S145),IF($S145&lt;=1,15,0),0)</f>
        <v/>
      </c>
      <c r="AL145" s="48" t="n">
        <v>473</v>
      </c>
      <c r="AM145" s="49" t="n"/>
      <c r="AN145" s="48">
        <f>IF(AND(ISNUMBER($P145),ISNUMBER($AL145),$AL145&lt;&gt;0),IF(OR($P145&gt;180,$P145/$AL145*1000&gt;400),"Over ceiling, confirm SKU","Within"),"n/a")</f>
        <v/>
      </c>
      <c r="AO145" s="51" t="n"/>
      <c r="AP145" s="51" t="n"/>
      <c r="AQ145" s="51" t="n"/>
      <c r="AR145" s="34" t="inlineStr">
        <is>
          <t>Retrieved and cited, see Enrichment Log</t>
        </is>
      </c>
      <c r="AS145" s="34" t="inlineStr">
        <is>
          <t>BLANK -&gt; requires live Amazon.ca capture</t>
        </is>
      </c>
      <c r="AT145" s="34" t="inlineStr">
        <is>
          <t>Unverified commercial data</t>
        </is>
      </c>
    </row>
    <row r="146" ht="28" customHeight="1">
      <c r="A146" s="34" t="inlineStr">
        <is>
          <t>C4</t>
        </is>
      </c>
      <c r="B146" s="34" t="inlineStr">
        <is>
          <t>C4 Energy (Performance) | Cotton Candy | 18 pack 473mL</t>
        </is>
      </c>
      <c r="C146" s="34" t="inlineStr">
        <is>
          <t>4) Caffeine &amp; energy beverage</t>
        </is>
      </c>
      <c r="D146" s="34" t="inlineStr">
        <is>
          <t>473 mL can</t>
        </is>
      </c>
      <c r="E146" s="48" t="n">
        <v>18</v>
      </c>
      <c r="F146" s="49" t="n"/>
      <c r="G146" s="50">
        <f>IF(AND(ISNUMBER($F146),ISNUMBER($E146),$E146&lt;&gt;0),$F146/$E146,"")</f>
        <v/>
      </c>
      <c r="H146" s="50">
        <f>IF(AND(ISNUMBER($F146),ISNUMBER($AL146),ISNUMBER($E146),($AL146*$E146)&lt;&gt;0),$F146/($AL146*$E146)*100,"")</f>
        <v/>
      </c>
      <c r="I146" s="51" t="n"/>
      <c r="J146" s="52" t="n"/>
      <c r="K146" s="50">
        <f>IF(AND(ISNUMBER($F146),ISNUMBER($J146)),$F146*(1-$J146),"")</f>
        <v/>
      </c>
      <c r="L146" s="51" t="n"/>
      <c r="M146" s="51" t="n"/>
      <c r="N146" s="50">
        <f>IF(ISNUMBER($F146),($F146-IF(ISNUMBER($AM146),$AM146,0))*(1-IF(ISNUMBER($J146),$J146,0)),"")</f>
        <v/>
      </c>
      <c r="O146" s="34" t="inlineStr">
        <is>
          <t>Cotton Candy</t>
        </is>
      </c>
      <c r="P146" s="48" t="n">
        <v>200</v>
      </c>
      <c r="Q146" s="48" t="n">
        <v>45</v>
      </c>
      <c r="R146" s="34" t="inlineStr">
        <is>
          <t>Not listed</t>
        </is>
      </c>
      <c r="S146" s="48" t="n">
        <v>0</v>
      </c>
      <c r="T146" s="48" t="n">
        <v>0</v>
      </c>
      <c r="U146" s="34" t="inlineStr">
        <is>
          <t>Sucralose + acesulfame-K</t>
        </is>
      </c>
      <c r="V146" s="34" t="inlineStr">
        <is>
          <t>Pre workout energy, beta-alanine (CarnoSyn)</t>
        </is>
      </c>
      <c r="W146" s="51" t="n"/>
      <c r="X146" s="51" t="n"/>
      <c r="Y146" s="51" t="n"/>
      <c r="Z146" s="51" t="n"/>
      <c r="AA146" s="34" t="inlineStr">
        <is>
          <t>Medium</t>
        </is>
      </c>
      <c r="AB146" s="34" t="inlineStr">
        <is>
          <t>Strong in fitness/pre workout niche</t>
        </is>
      </c>
      <c r="AC146" s="34" t="inlineStr">
        <is>
          <t>Pre workout performance in a ready to drink can</t>
        </is>
      </c>
      <c r="AD146" s="34" t="inlineStr">
        <is>
          <t>Performance/pre workout positioning with beta-alanine.</t>
        </is>
      </c>
      <c r="AE146" s="51" t="n"/>
      <c r="AF146" s="53">
        <f>IF(AND(ISNUMBER($P146),ISNUMBER($AL146),$AL146&lt;&gt;0),ROUND($P146/$AL146*100,1),"")</f>
        <v/>
      </c>
      <c r="AG146" s="54">
        <f>IF(AND(ISNUMBER($S146),ISNUMBER($AL146),$AL146&lt;&gt;0),ROUND($S146/$AL146*100,2),"")</f>
        <v/>
      </c>
      <c r="AH146" s="53">
        <f>IF(AND(ISNUMBER($Q146),ISNUMBER($AL146),$AL146&lt;&gt;0),ROUND($Q146/$AL146*100,1),"")</f>
        <v/>
      </c>
      <c r="AI146" s="48">
        <f>IF(ISNUMBER($S146),IF($S146&lt;=1,"Yes","No"),"n/a")</f>
        <v/>
      </c>
      <c r="AJ146" s="48">
        <f>IF(ISNUMBER($S146),ROUND(MAX(0,MIN(100,100-$S146*2.5-IF(ISNUMBER($T146),$T146,0)*0.12+IF($S146&lt;=1,12,0))),0),"")</f>
        <v/>
      </c>
      <c r="AK146" s="48">
        <f>IF(ISNUMBER($Q146),IF($Q146&gt;=100,20,IF($Q146&gt;=30,10,0)),0)+IF(ISNUMBER($R146),IF($R146&gt;=100,20,0),0)+IF(ISNUMBER($P146),IF($P146&gt;=150,20,IF($P146&gt;=50,12,5)),0)+IF(ISNUMBER($S146),IF($S146&lt;=1,15,0),0)</f>
        <v/>
      </c>
      <c r="AL146" s="48" t="n">
        <v>473</v>
      </c>
      <c r="AM146" s="49" t="n"/>
      <c r="AN146" s="48">
        <f>IF(AND(ISNUMBER($P146),ISNUMBER($AL146),$AL146&lt;&gt;0),IF(OR($P146&gt;180,$P146/$AL146*1000&gt;400),"Over ceiling, confirm SKU","Within"),"n/a")</f>
        <v/>
      </c>
      <c r="AO146" s="51" t="n"/>
      <c r="AP146" s="51" t="n"/>
      <c r="AQ146" s="51" t="n"/>
      <c r="AR146" s="34" t="inlineStr">
        <is>
          <t>Retrieved and cited, see Enrichment Log</t>
        </is>
      </c>
      <c r="AS146" s="34" t="inlineStr">
        <is>
          <t>BLANK -&gt; requires live Amazon.ca capture</t>
        </is>
      </c>
      <c r="AT146" s="34" t="inlineStr">
        <is>
          <t>Unverified commercial data</t>
        </is>
      </c>
    </row>
    <row r="147" ht="28" customHeight="1">
      <c r="A147" s="34" t="inlineStr">
        <is>
          <t>C4</t>
        </is>
      </c>
      <c r="B147" s="34" t="inlineStr">
        <is>
          <t>C4 Energy (Performance) | Cotton Candy | 24 pack 473mL</t>
        </is>
      </c>
      <c r="C147" s="34" t="inlineStr">
        <is>
          <t>4) Caffeine &amp; energy beverage</t>
        </is>
      </c>
      <c r="D147" s="34" t="inlineStr">
        <is>
          <t>473 mL can</t>
        </is>
      </c>
      <c r="E147" s="48" t="n">
        <v>24</v>
      </c>
      <c r="F147" s="49" t="n"/>
      <c r="G147" s="50">
        <f>IF(AND(ISNUMBER($F147),ISNUMBER($E147),$E147&lt;&gt;0),$F147/$E147,"")</f>
        <v/>
      </c>
      <c r="H147" s="50">
        <f>IF(AND(ISNUMBER($F147),ISNUMBER($AL147),ISNUMBER($E147),($AL147*$E147)&lt;&gt;0),$F147/($AL147*$E147)*100,"")</f>
        <v/>
      </c>
      <c r="I147" s="51" t="n"/>
      <c r="J147" s="52" t="n"/>
      <c r="K147" s="50">
        <f>IF(AND(ISNUMBER($F147),ISNUMBER($J147)),$F147*(1-$J147),"")</f>
        <v/>
      </c>
      <c r="L147" s="51" t="n"/>
      <c r="M147" s="51" t="n"/>
      <c r="N147" s="50">
        <f>IF(ISNUMBER($F147),($F147-IF(ISNUMBER($AM147),$AM147,0))*(1-IF(ISNUMBER($J147),$J147,0)),"")</f>
        <v/>
      </c>
      <c r="O147" s="34" t="inlineStr">
        <is>
          <t>Cotton Candy</t>
        </is>
      </c>
      <c r="P147" s="48" t="n">
        <v>200</v>
      </c>
      <c r="Q147" s="48" t="n">
        <v>45</v>
      </c>
      <c r="R147" s="34" t="inlineStr">
        <is>
          <t>Not listed</t>
        </is>
      </c>
      <c r="S147" s="48" t="n">
        <v>0</v>
      </c>
      <c r="T147" s="48" t="n">
        <v>0</v>
      </c>
      <c r="U147" s="34" t="inlineStr">
        <is>
          <t>Sucralose + acesulfame-K</t>
        </is>
      </c>
      <c r="V147" s="34" t="inlineStr">
        <is>
          <t>Pre workout energy, beta-alanine (CarnoSyn)</t>
        </is>
      </c>
      <c r="W147" s="51" t="n"/>
      <c r="X147" s="51" t="n"/>
      <c r="Y147" s="51" t="n"/>
      <c r="Z147" s="51" t="n"/>
      <c r="AA147" s="34" t="inlineStr">
        <is>
          <t>Medium</t>
        </is>
      </c>
      <c r="AB147" s="34" t="inlineStr">
        <is>
          <t>Strong in fitness/pre workout niche</t>
        </is>
      </c>
      <c r="AC147" s="34" t="inlineStr">
        <is>
          <t>Pre workout performance in a ready to drink can</t>
        </is>
      </c>
      <c r="AD147" s="34" t="inlineStr">
        <is>
          <t>Performance/pre workout positioning with beta-alanine.</t>
        </is>
      </c>
      <c r="AE147" s="51" t="n"/>
      <c r="AF147" s="53">
        <f>IF(AND(ISNUMBER($P147),ISNUMBER($AL147),$AL147&lt;&gt;0),ROUND($P147/$AL147*100,1),"")</f>
        <v/>
      </c>
      <c r="AG147" s="54">
        <f>IF(AND(ISNUMBER($S147),ISNUMBER($AL147),$AL147&lt;&gt;0),ROUND($S147/$AL147*100,2),"")</f>
        <v/>
      </c>
      <c r="AH147" s="53">
        <f>IF(AND(ISNUMBER($Q147),ISNUMBER($AL147),$AL147&lt;&gt;0),ROUND($Q147/$AL147*100,1),"")</f>
        <v/>
      </c>
      <c r="AI147" s="48">
        <f>IF(ISNUMBER($S147),IF($S147&lt;=1,"Yes","No"),"n/a")</f>
        <v/>
      </c>
      <c r="AJ147" s="48">
        <f>IF(ISNUMBER($S147),ROUND(MAX(0,MIN(100,100-$S147*2.5-IF(ISNUMBER($T147),$T147,0)*0.12+IF($S147&lt;=1,12,0))),0),"")</f>
        <v/>
      </c>
      <c r="AK147" s="48">
        <f>IF(ISNUMBER($Q147),IF($Q147&gt;=100,20,IF($Q147&gt;=30,10,0)),0)+IF(ISNUMBER($R147),IF($R147&gt;=100,20,0),0)+IF(ISNUMBER($P147),IF($P147&gt;=150,20,IF($P147&gt;=50,12,5)),0)+IF(ISNUMBER($S147),IF($S147&lt;=1,15,0),0)</f>
        <v/>
      </c>
      <c r="AL147" s="48" t="n">
        <v>473</v>
      </c>
      <c r="AM147" s="49" t="n"/>
      <c r="AN147" s="48">
        <f>IF(AND(ISNUMBER($P147),ISNUMBER($AL147),$AL147&lt;&gt;0),IF(OR($P147&gt;180,$P147/$AL147*1000&gt;400),"Over ceiling, confirm SKU","Within"),"n/a")</f>
        <v/>
      </c>
      <c r="AO147" s="51" t="n"/>
      <c r="AP147" s="51" t="n"/>
      <c r="AQ147" s="51" t="n"/>
      <c r="AR147" s="34" t="inlineStr">
        <is>
          <t>Retrieved and cited, see Enrichment Log</t>
        </is>
      </c>
      <c r="AS147" s="34" t="inlineStr">
        <is>
          <t>BLANK -&gt; requires live Amazon.ca capture</t>
        </is>
      </c>
      <c r="AT147" s="34" t="inlineStr">
        <is>
          <t>Unverified commercial data</t>
        </is>
      </c>
    </row>
    <row r="148" ht="28" customHeight="1">
      <c r="A148" s="34" t="inlineStr">
        <is>
          <t>C4</t>
        </is>
      </c>
      <c r="B148" s="34" t="inlineStr">
        <is>
          <t>C4 Energy (Performance) | Strawberry Watermelon | single 473mL</t>
        </is>
      </c>
      <c r="C148" s="34" t="inlineStr">
        <is>
          <t>4) Caffeine &amp; energy beverage</t>
        </is>
      </c>
      <c r="D148" s="34" t="inlineStr">
        <is>
          <t>473 mL can</t>
        </is>
      </c>
      <c r="E148" s="48" t="n">
        <v>1</v>
      </c>
      <c r="F148" s="49" t="n"/>
      <c r="G148" s="50">
        <f>IF(AND(ISNUMBER($F148),ISNUMBER($E148),$E148&lt;&gt;0),$F148/$E148,"")</f>
        <v/>
      </c>
      <c r="H148" s="50">
        <f>IF(AND(ISNUMBER($F148),ISNUMBER($AL148),ISNUMBER($E148),($AL148*$E148)&lt;&gt;0),$F148/($AL148*$E148)*100,"")</f>
        <v/>
      </c>
      <c r="I148" s="51" t="n"/>
      <c r="J148" s="52" t="n"/>
      <c r="K148" s="50">
        <f>IF(AND(ISNUMBER($F148),ISNUMBER($J148)),$F148*(1-$J148),"")</f>
        <v/>
      </c>
      <c r="L148" s="51" t="n"/>
      <c r="M148" s="51" t="n"/>
      <c r="N148" s="50">
        <f>IF(ISNUMBER($F148),($F148-IF(ISNUMBER($AM148),$AM148,0))*(1-IF(ISNUMBER($J148),$J148,0)),"")</f>
        <v/>
      </c>
      <c r="O148" s="34" t="inlineStr">
        <is>
          <t>Strawberry Watermelon</t>
        </is>
      </c>
      <c r="P148" s="48" t="n">
        <v>200</v>
      </c>
      <c r="Q148" s="48" t="n">
        <v>45</v>
      </c>
      <c r="R148" s="34" t="inlineStr">
        <is>
          <t>Not listed</t>
        </is>
      </c>
      <c r="S148" s="48" t="n">
        <v>0</v>
      </c>
      <c r="T148" s="48" t="n">
        <v>0</v>
      </c>
      <c r="U148" s="34" t="inlineStr">
        <is>
          <t>Sucralose + acesulfame-K</t>
        </is>
      </c>
      <c r="V148" s="34" t="inlineStr">
        <is>
          <t>Pre workout energy, beta-alanine (CarnoSyn)</t>
        </is>
      </c>
      <c r="W148" s="51" t="n"/>
      <c r="X148" s="51" t="n"/>
      <c r="Y148" s="51" t="n"/>
      <c r="Z148" s="51" t="n"/>
      <c r="AA148" s="34" t="inlineStr">
        <is>
          <t>Medium</t>
        </is>
      </c>
      <c r="AB148" s="34" t="inlineStr">
        <is>
          <t>Strong in fitness/pre workout niche</t>
        </is>
      </c>
      <c r="AC148" s="34" t="inlineStr">
        <is>
          <t>Pre workout performance in a ready to drink can</t>
        </is>
      </c>
      <c r="AD148" s="34" t="inlineStr">
        <is>
          <t>Performance/pre workout positioning with beta-alanine.</t>
        </is>
      </c>
      <c r="AE148" s="51" t="n"/>
      <c r="AF148" s="53">
        <f>IF(AND(ISNUMBER($P148),ISNUMBER($AL148),$AL148&lt;&gt;0),ROUND($P148/$AL148*100,1),"")</f>
        <v/>
      </c>
      <c r="AG148" s="54">
        <f>IF(AND(ISNUMBER($S148),ISNUMBER($AL148),$AL148&lt;&gt;0),ROUND($S148/$AL148*100,2),"")</f>
        <v/>
      </c>
      <c r="AH148" s="53">
        <f>IF(AND(ISNUMBER($Q148),ISNUMBER($AL148),$AL148&lt;&gt;0),ROUND($Q148/$AL148*100,1),"")</f>
        <v/>
      </c>
      <c r="AI148" s="48">
        <f>IF(ISNUMBER($S148),IF($S148&lt;=1,"Yes","No"),"n/a")</f>
        <v/>
      </c>
      <c r="AJ148" s="48">
        <f>IF(ISNUMBER($S148),ROUND(MAX(0,MIN(100,100-$S148*2.5-IF(ISNUMBER($T148),$T148,0)*0.12+IF($S148&lt;=1,12,0))),0),"")</f>
        <v/>
      </c>
      <c r="AK148" s="48">
        <f>IF(ISNUMBER($Q148),IF($Q148&gt;=100,20,IF($Q148&gt;=30,10,0)),0)+IF(ISNUMBER($R148),IF($R148&gt;=100,20,0),0)+IF(ISNUMBER($P148),IF($P148&gt;=150,20,IF($P148&gt;=50,12,5)),0)+IF(ISNUMBER($S148),IF($S148&lt;=1,15,0),0)</f>
        <v/>
      </c>
      <c r="AL148" s="48" t="n">
        <v>473</v>
      </c>
      <c r="AM148" s="49" t="n"/>
      <c r="AN148" s="48">
        <f>IF(AND(ISNUMBER($P148),ISNUMBER($AL148),$AL148&lt;&gt;0),IF(OR($P148&gt;180,$P148/$AL148*1000&gt;400),"Over ceiling, confirm SKU","Within"),"n/a")</f>
        <v/>
      </c>
      <c r="AO148" s="51" t="n"/>
      <c r="AP148" s="51" t="n"/>
      <c r="AQ148" s="51" t="n"/>
      <c r="AR148" s="34" t="inlineStr">
        <is>
          <t>Retrieved and cited, see Enrichment Log</t>
        </is>
      </c>
      <c r="AS148" s="34" t="inlineStr">
        <is>
          <t>BLANK -&gt; requires live Amazon.ca capture</t>
        </is>
      </c>
      <c r="AT148" s="34" t="inlineStr">
        <is>
          <t>Unverified commercial data</t>
        </is>
      </c>
    </row>
    <row r="149" ht="28" customHeight="1">
      <c r="A149" s="34" t="inlineStr">
        <is>
          <t>C4</t>
        </is>
      </c>
      <c r="B149" s="34" t="inlineStr">
        <is>
          <t>C4 Energy (Performance) | Strawberry Watermelon | 8 pack 473mL</t>
        </is>
      </c>
      <c r="C149" s="34" t="inlineStr">
        <is>
          <t>4) Caffeine &amp; energy beverage</t>
        </is>
      </c>
      <c r="D149" s="34" t="inlineStr">
        <is>
          <t>473 mL can</t>
        </is>
      </c>
      <c r="E149" s="48" t="n">
        <v>8</v>
      </c>
      <c r="F149" s="49" t="n"/>
      <c r="G149" s="50">
        <f>IF(AND(ISNUMBER($F149),ISNUMBER($E149),$E149&lt;&gt;0),$F149/$E149,"")</f>
        <v/>
      </c>
      <c r="H149" s="50">
        <f>IF(AND(ISNUMBER($F149),ISNUMBER($AL149),ISNUMBER($E149),($AL149*$E149)&lt;&gt;0),$F149/($AL149*$E149)*100,"")</f>
        <v/>
      </c>
      <c r="I149" s="51" t="n"/>
      <c r="J149" s="52" t="n"/>
      <c r="K149" s="50">
        <f>IF(AND(ISNUMBER($F149),ISNUMBER($J149)),$F149*(1-$J149),"")</f>
        <v/>
      </c>
      <c r="L149" s="51" t="n"/>
      <c r="M149" s="51" t="n"/>
      <c r="N149" s="50">
        <f>IF(ISNUMBER($F149),($F149-IF(ISNUMBER($AM149),$AM149,0))*(1-IF(ISNUMBER($J149),$J149,0)),"")</f>
        <v/>
      </c>
      <c r="O149" s="34" t="inlineStr">
        <is>
          <t>Strawberry Watermelon</t>
        </is>
      </c>
      <c r="P149" s="48" t="n">
        <v>200</v>
      </c>
      <c r="Q149" s="48" t="n">
        <v>45</v>
      </c>
      <c r="R149" s="34" t="inlineStr">
        <is>
          <t>Not listed</t>
        </is>
      </c>
      <c r="S149" s="48" t="n">
        <v>0</v>
      </c>
      <c r="T149" s="48" t="n">
        <v>0</v>
      </c>
      <c r="U149" s="34" t="inlineStr">
        <is>
          <t>Sucralose + acesulfame-K</t>
        </is>
      </c>
      <c r="V149" s="34" t="inlineStr">
        <is>
          <t>Pre workout energy, beta-alanine (CarnoSyn)</t>
        </is>
      </c>
      <c r="W149" s="51" t="n"/>
      <c r="X149" s="51" t="n"/>
      <c r="Y149" s="51" t="n"/>
      <c r="Z149" s="51" t="n"/>
      <c r="AA149" s="34" t="inlineStr">
        <is>
          <t>Medium</t>
        </is>
      </c>
      <c r="AB149" s="34" t="inlineStr">
        <is>
          <t>Strong in fitness/pre workout niche</t>
        </is>
      </c>
      <c r="AC149" s="34" t="inlineStr">
        <is>
          <t>Pre workout performance in a ready to drink can</t>
        </is>
      </c>
      <c r="AD149" s="34" t="inlineStr">
        <is>
          <t>Performance/pre workout positioning with beta-alanine.</t>
        </is>
      </c>
      <c r="AE149" s="51" t="n"/>
      <c r="AF149" s="53">
        <f>IF(AND(ISNUMBER($P149),ISNUMBER($AL149),$AL149&lt;&gt;0),ROUND($P149/$AL149*100,1),"")</f>
        <v/>
      </c>
      <c r="AG149" s="54">
        <f>IF(AND(ISNUMBER($S149),ISNUMBER($AL149),$AL149&lt;&gt;0),ROUND($S149/$AL149*100,2),"")</f>
        <v/>
      </c>
      <c r="AH149" s="53">
        <f>IF(AND(ISNUMBER($Q149),ISNUMBER($AL149),$AL149&lt;&gt;0),ROUND($Q149/$AL149*100,1),"")</f>
        <v/>
      </c>
      <c r="AI149" s="48">
        <f>IF(ISNUMBER($S149),IF($S149&lt;=1,"Yes","No"),"n/a")</f>
        <v/>
      </c>
      <c r="AJ149" s="48">
        <f>IF(ISNUMBER($S149),ROUND(MAX(0,MIN(100,100-$S149*2.5-IF(ISNUMBER($T149),$T149,0)*0.12+IF($S149&lt;=1,12,0))),0),"")</f>
        <v/>
      </c>
      <c r="AK149" s="48">
        <f>IF(ISNUMBER($Q149),IF($Q149&gt;=100,20,IF($Q149&gt;=30,10,0)),0)+IF(ISNUMBER($R149),IF($R149&gt;=100,20,0),0)+IF(ISNUMBER($P149),IF($P149&gt;=150,20,IF($P149&gt;=50,12,5)),0)+IF(ISNUMBER($S149),IF($S149&lt;=1,15,0),0)</f>
        <v/>
      </c>
      <c r="AL149" s="48" t="n">
        <v>473</v>
      </c>
      <c r="AM149" s="49" t="n"/>
      <c r="AN149" s="48">
        <f>IF(AND(ISNUMBER($P149),ISNUMBER($AL149),$AL149&lt;&gt;0),IF(OR($P149&gt;180,$P149/$AL149*1000&gt;400),"Over ceiling, confirm SKU","Within"),"n/a")</f>
        <v/>
      </c>
      <c r="AO149" s="51" t="n"/>
      <c r="AP149" s="51" t="n"/>
      <c r="AQ149" s="51" t="n"/>
      <c r="AR149" s="34" t="inlineStr">
        <is>
          <t>Retrieved and cited, see Enrichment Log</t>
        </is>
      </c>
      <c r="AS149" s="34" t="inlineStr">
        <is>
          <t>BLANK -&gt; requires live Amazon.ca capture</t>
        </is>
      </c>
      <c r="AT149" s="34" t="inlineStr">
        <is>
          <t>Unverified commercial data</t>
        </is>
      </c>
    </row>
    <row r="150" ht="28" customHeight="1">
      <c r="A150" s="34" t="inlineStr">
        <is>
          <t>C4</t>
        </is>
      </c>
      <c r="B150" s="34" t="inlineStr">
        <is>
          <t>C4 Energy (Performance) | Strawberry Watermelon | 12 pack 473mL</t>
        </is>
      </c>
      <c r="C150" s="34" t="inlineStr">
        <is>
          <t>4) Caffeine &amp; energy beverage</t>
        </is>
      </c>
      <c r="D150" s="34" t="inlineStr">
        <is>
          <t>473 mL can</t>
        </is>
      </c>
      <c r="E150" s="48" t="n">
        <v>12</v>
      </c>
      <c r="F150" s="49" t="n"/>
      <c r="G150" s="50">
        <f>IF(AND(ISNUMBER($F150),ISNUMBER($E150),$E150&lt;&gt;0),$F150/$E150,"")</f>
        <v/>
      </c>
      <c r="H150" s="50">
        <f>IF(AND(ISNUMBER($F150),ISNUMBER($AL150),ISNUMBER($E150),($AL150*$E150)&lt;&gt;0),$F150/($AL150*$E150)*100,"")</f>
        <v/>
      </c>
      <c r="I150" s="51" t="n"/>
      <c r="J150" s="52" t="n"/>
      <c r="K150" s="50">
        <f>IF(AND(ISNUMBER($F150),ISNUMBER($J150)),$F150*(1-$J150),"")</f>
        <v/>
      </c>
      <c r="L150" s="51" t="n"/>
      <c r="M150" s="51" t="n"/>
      <c r="N150" s="50">
        <f>IF(ISNUMBER($F150),($F150-IF(ISNUMBER($AM150),$AM150,0))*(1-IF(ISNUMBER($J150),$J150,0)),"")</f>
        <v/>
      </c>
      <c r="O150" s="34" t="inlineStr">
        <is>
          <t>Strawberry Watermelon</t>
        </is>
      </c>
      <c r="P150" s="48" t="n">
        <v>200</v>
      </c>
      <c r="Q150" s="48" t="n">
        <v>45</v>
      </c>
      <c r="R150" s="34" t="inlineStr">
        <is>
          <t>Not listed</t>
        </is>
      </c>
      <c r="S150" s="48" t="n">
        <v>0</v>
      </c>
      <c r="T150" s="48" t="n">
        <v>0</v>
      </c>
      <c r="U150" s="34" t="inlineStr">
        <is>
          <t>Sucralose + acesulfame-K</t>
        </is>
      </c>
      <c r="V150" s="34" t="inlineStr">
        <is>
          <t>Pre workout energy, beta-alanine (CarnoSyn)</t>
        </is>
      </c>
      <c r="W150" s="51" t="n"/>
      <c r="X150" s="51" t="n"/>
      <c r="Y150" s="51" t="n"/>
      <c r="Z150" s="51" t="n"/>
      <c r="AA150" s="34" t="inlineStr">
        <is>
          <t>Medium</t>
        </is>
      </c>
      <c r="AB150" s="34" t="inlineStr">
        <is>
          <t>Strong in fitness/pre workout niche</t>
        </is>
      </c>
      <c r="AC150" s="34" t="inlineStr">
        <is>
          <t>Pre workout performance in a ready to drink can</t>
        </is>
      </c>
      <c r="AD150" s="34" t="inlineStr">
        <is>
          <t>Performance/pre workout positioning with beta-alanine.</t>
        </is>
      </c>
      <c r="AE150" s="51" t="n"/>
      <c r="AF150" s="53">
        <f>IF(AND(ISNUMBER($P150),ISNUMBER($AL150),$AL150&lt;&gt;0),ROUND($P150/$AL150*100,1),"")</f>
        <v/>
      </c>
      <c r="AG150" s="54">
        <f>IF(AND(ISNUMBER($S150),ISNUMBER($AL150),$AL150&lt;&gt;0),ROUND($S150/$AL150*100,2),"")</f>
        <v/>
      </c>
      <c r="AH150" s="53">
        <f>IF(AND(ISNUMBER($Q150),ISNUMBER($AL150),$AL150&lt;&gt;0),ROUND($Q150/$AL150*100,1),"")</f>
        <v/>
      </c>
      <c r="AI150" s="48">
        <f>IF(ISNUMBER($S150),IF($S150&lt;=1,"Yes","No"),"n/a")</f>
        <v/>
      </c>
      <c r="AJ150" s="48">
        <f>IF(ISNUMBER($S150),ROUND(MAX(0,MIN(100,100-$S150*2.5-IF(ISNUMBER($T150),$T150,0)*0.12+IF($S150&lt;=1,12,0))),0),"")</f>
        <v/>
      </c>
      <c r="AK150" s="48">
        <f>IF(ISNUMBER($Q150),IF($Q150&gt;=100,20,IF($Q150&gt;=30,10,0)),0)+IF(ISNUMBER($R150),IF($R150&gt;=100,20,0),0)+IF(ISNUMBER($P150),IF($P150&gt;=150,20,IF($P150&gt;=50,12,5)),0)+IF(ISNUMBER($S150),IF($S150&lt;=1,15,0),0)</f>
        <v/>
      </c>
      <c r="AL150" s="48" t="n">
        <v>473</v>
      </c>
      <c r="AM150" s="49" t="n"/>
      <c r="AN150" s="48">
        <f>IF(AND(ISNUMBER($P150),ISNUMBER($AL150),$AL150&lt;&gt;0),IF(OR($P150&gt;180,$P150/$AL150*1000&gt;400),"Over ceiling, confirm SKU","Within"),"n/a")</f>
        <v/>
      </c>
      <c r="AO150" s="51" t="n"/>
      <c r="AP150" s="51" t="n"/>
      <c r="AQ150" s="51" t="n"/>
      <c r="AR150" s="34" t="inlineStr">
        <is>
          <t>Retrieved and cited, see Enrichment Log</t>
        </is>
      </c>
      <c r="AS150" s="34" t="inlineStr">
        <is>
          <t>BLANK -&gt; requires live Amazon.ca capture</t>
        </is>
      </c>
      <c r="AT150" s="34" t="inlineStr">
        <is>
          <t>Unverified commercial data</t>
        </is>
      </c>
    </row>
    <row r="151" ht="28" customHeight="1">
      <c r="A151" s="34" t="inlineStr">
        <is>
          <t>C4</t>
        </is>
      </c>
      <c r="B151" s="34" t="inlineStr">
        <is>
          <t>C4 Energy (Performance) | Strawberry Watermelon | 18 pack 473mL</t>
        </is>
      </c>
      <c r="C151" s="34" t="inlineStr">
        <is>
          <t>4) Caffeine &amp; energy beverage</t>
        </is>
      </c>
      <c r="D151" s="34" t="inlineStr">
        <is>
          <t>473 mL can</t>
        </is>
      </c>
      <c r="E151" s="48" t="n">
        <v>18</v>
      </c>
      <c r="F151" s="49" t="n"/>
      <c r="G151" s="50">
        <f>IF(AND(ISNUMBER($F151),ISNUMBER($E151),$E151&lt;&gt;0),$F151/$E151,"")</f>
        <v/>
      </c>
      <c r="H151" s="50">
        <f>IF(AND(ISNUMBER($F151),ISNUMBER($AL151),ISNUMBER($E151),($AL151*$E151)&lt;&gt;0),$F151/($AL151*$E151)*100,"")</f>
        <v/>
      </c>
      <c r="I151" s="51" t="n"/>
      <c r="J151" s="52" t="n"/>
      <c r="K151" s="50">
        <f>IF(AND(ISNUMBER($F151),ISNUMBER($J151)),$F151*(1-$J151),"")</f>
        <v/>
      </c>
      <c r="L151" s="51" t="n"/>
      <c r="M151" s="51" t="n"/>
      <c r="N151" s="50">
        <f>IF(ISNUMBER($F151),($F151-IF(ISNUMBER($AM151),$AM151,0))*(1-IF(ISNUMBER($J151),$J151,0)),"")</f>
        <v/>
      </c>
      <c r="O151" s="34" t="inlineStr">
        <is>
          <t>Strawberry Watermelon</t>
        </is>
      </c>
      <c r="P151" s="48" t="n">
        <v>200</v>
      </c>
      <c r="Q151" s="48" t="n">
        <v>45</v>
      </c>
      <c r="R151" s="34" t="inlineStr">
        <is>
          <t>Not listed</t>
        </is>
      </c>
      <c r="S151" s="48" t="n">
        <v>0</v>
      </c>
      <c r="T151" s="48" t="n">
        <v>0</v>
      </c>
      <c r="U151" s="34" t="inlineStr">
        <is>
          <t>Sucralose + acesulfame-K</t>
        </is>
      </c>
      <c r="V151" s="34" t="inlineStr">
        <is>
          <t>Pre workout energy, beta-alanine (CarnoSyn)</t>
        </is>
      </c>
      <c r="W151" s="51" t="n"/>
      <c r="X151" s="51" t="n"/>
      <c r="Y151" s="51" t="n"/>
      <c r="Z151" s="51" t="n"/>
      <c r="AA151" s="34" t="inlineStr">
        <is>
          <t>Medium</t>
        </is>
      </c>
      <c r="AB151" s="34" t="inlineStr">
        <is>
          <t>Strong in fitness/pre workout niche</t>
        </is>
      </c>
      <c r="AC151" s="34" t="inlineStr">
        <is>
          <t>Pre workout performance in a ready to drink can</t>
        </is>
      </c>
      <c r="AD151" s="34" t="inlineStr">
        <is>
          <t>Performance/pre workout positioning with beta-alanine.</t>
        </is>
      </c>
      <c r="AE151" s="51" t="n"/>
      <c r="AF151" s="53">
        <f>IF(AND(ISNUMBER($P151),ISNUMBER($AL151),$AL151&lt;&gt;0),ROUND($P151/$AL151*100,1),"")</f>
        <v/>
      </c>
      <c r="AG151" s="54">
        <f>IF(AND(ISNUMBER($S151),ISNUMBER($AL151),$AL151&lt;&gt;0),ROUND($S151/$AL151*100,2),"")</f>
        <v/>
      </c>
      <c r="AH151" s="53">
        <f>IF(AND(ISNUMBER($Q151),ISNUMBER($AL151),$AL151&lt;&gt;0),ROUND($Q151/$AL151*100,1),"")</f>
        <v/>
      </c>
      <c r="AI151" s="48">
        <f>IF(ISNUMBER($S151),IF($S151&lt;=1,"Yes","No"),"n/a")</f>
        <v/>
      </c>
      <c r="AJ151" s="48">
        <f>IF(ISNUMBER($S151),ROUND(MAX(0,MIN(100,100-$S151*2.5-IF(ISNUMBER($T151),$T151,0)*0.12+IF($S151&lt;=1,12,0))),0),"")</f>
        <v/>
      </c>
      <c r="AK151" s="48">
        <f>IF(ISNUMBER($Q151),IF($Q151&gt;=100,20,IF($Q151&gt;=30,10,0)),0)+IF(ISNUMBER($R151),IF($R151&gt;=100,20,0),0)+IF(ISNUMBER($P151),IF($P151&gt;=150,20,IF($P151&gt;=50,12,5)),0)+IF(ISNUMBER($S151),IF($S151&lt;=1,15,0),0)</f>
        <v/>
      </c>
      <c r="AL151" s="48" t="n">
        <v>473</v>
      </c>
      <c r="AM151" s="49" t="n"/>
      <c r="AN151" s="48">
        <f>IF(AND(ISNUMBER($P151),ISNUMBER($AL151),$AL151&lt;&gt;0),IF(OR($P151&gt;180,$P151/$AL151*1000&gt;400),"Over ceiling, confirm SKU","Within"),"n/a")</f>
        <v/>
      </c>
      <c r="AO151" s="51" t="n"/>
      <c r="AP151" s="51" t="n"/>
      <c r="AQ151" s="51" t="n"/>
      <c r="AR151" s="34" t="inlineStr">
        <is>
          <t>Retrieved and cited, see Enrichment Log</t>
        </is>
      </c>
      <c r="AS151" s="34" t="inlineStr">
        <is>
          <t>BLANK -&gt; requires live Amazon.ca capture</t>
        </is>
      </c>
      <c r="AT151" s="34" t="inlineStr">
        <is>
          <t>Unverified commercial data</t>
        </is>
      </c>
    </row>
    <row r="152" ht="28" customHeight="1">
      <c r="A152" s="34" t="inlineStr">
        <is>
          <t>C4</t>
        </is>
      </c>
      <c r="B152" s="34" t="inlineStr">
        <is>
          <t>C4 Energy (Performance) | Strawberry Watermelon | 24 pack 473mL</t>
        </is>
      </c>
      <c r="C152" s="34" t="inlineStr">
        <is>
          <t>4) Caffeine &amp; energy beverage</t>
        </is>
      </c>
      <c r="D152" s="34" t="inlineStr">
        <is>
          <t>473 mL can</t>
        </is>
      </c>
      <c r="E152" s="48" t="n">
        <v>24</v>
      </c>
      <c r="F152" s="49" t="n"/>
      <c r="G152" s="50">
        <f>IF(AND(ISNUMBER($F152),ISNUMBER($E152),$E152&lt;&gt;0),$F152/$E152,"")</f>
        <v/>
      </c>
      <c r="H152" s="50">
        <f>IF(AND(ISNUMBER($F152),ISNUMBER($AL152),ISNUMBER($E152),($AL152*$E152)&lt;&gt;0),$F152/($AL152*$E152)*100,"")</f>
        <v/>
      </c>
      <c r="I152" s="51" t="n"/>
      <c r="J152" s="52" t="n"/>
      <c r="K152" s="50">
        <f>IF(AND(ISNUMBER($F152),ISNUMBER($J152)),$F152*(1-$J152),"")</f>
        <v/>
      </c>
      <c r="L152" s="51" t="n"/>
      <c r="M152" s="51" t="n"/>
      <c r="N152" s="50">
        <f>IF(ISNUMBER($F152),($F152-IF(ISNUMBER($AM152),$AM152,0))*(1-IF(ISNUMBER($J152),$J152,0)),"")</f>
        <v/>
      </c>
      <c r="O152" s="34" t="inlineStr">
        <is>
          <t>Strawberry Watermelon</t>
        </is>
      </c>
      <c r="P152" s="48" t="n">
        <v>200</v>
      </c>
      <c r="Q152" s="48" t="n">
        <v>45</v>
      </c>
      <c r="R152" s="34" t="inlineStr">
        <is>
          <t>Not listed</t>
        </is>
      </c>
      <c r="S152" s="48" t="n">
        <v>0</v>
      </c>
      <c r="T152" s="48" t="n">
        <v>0</v>
      </c>
      <c r="U152" s="34" t="inlineStr">
        <is>
          <t>Sucralose + acesulfame-K</t>
        </is>
      </c>
      <c r="V152" s="34" t="inlineStr">
        <is>
          <t>Pre workout energy, beta-alanine (CarnoSyn)</t>
        </is>
      </c>
      <c r="W152" s="51" t="n"/>
      <c r="X152" s="51" t="n"/>
      <c r="Y152" s="51" t="n"/>
      <c r="Z152" s="51" t="n"/>
      <c r="AA152" s="34" t="inlineStr">
        <is>
          <t>Medium</t>
        </is>
      </c>
      <c r="AB152" s="34" t="inlineStr">
        <is>
          <t>Strong in fitness/pre workout niche</t>
        </is>
      </c>
      <c r="AC152" s="34" t="inlineStr">
        <is>
          <t>Pre workout performance in a ready to drink can</t>
        </is>
      </c>
      <c r="AD152" s="34" t="inlineStr">
        <is>
          <t>Performance/pre workout positioning with beta-alanine.</t>
        </is>
      </c>
      <c r="AE152" s="51" t="n"/>
      <c r="AF152" s="53">
        <f>IF(AND(ISNUMBER($P152),ISNUMBER($AL152),$AL152&lt;&gt;0),ROUND($P152/$AL152*100,1),"")</f>
        <v/>
      </c>
      <c r="AG152" s="54">
        <f>IF(AND(ISNUMBER($S152),ISNUMBER($AL152),$AL152&lt;&gt;0),ROUND($S152/$AL152*100,2),"")</f>
        <v/>
      </c>
      <c r="AH152" s="53">
        <f>IF(AND(ISNUMBER($Q152),ISNUMBER($AL152),$AL152&lt;&gt;0),ROUND($Q152/$AL152*100,1),"")</f>
        <v/>
      </c>
      <c r="AI152" s="48">
        <f>IF(ISNUMBER($S152),IF($S152&lt;=1,"Yes","No"),"n/a")</f>
        <v/>
      </c>
      <c r="AJ152" s="48">
        <f>IF(ISNUMBER($S152),ROUND(MAX(0,MIN(100,100-$S152*2.5-IF(ISNUMBER($T152),$T152,0)*0.12+IF($S152&lt;=1,12,0))),0),"")</f>
        <v/>
      </c>
      <c r="AK152" s="48">
        <f>IF(ISNUMBER($Q152),IF($Q152&gt;=100,20,IF($Q152&gt;=30,10,0)),0)+IF(ISNUMBER($R152),IF($R152&gt;=100,20,0),0)+IF(ISNUMBER($P152),IF($P152&gt;=150,20,IF($P152&gt;=50,12,5)),0)+IF(ISNUMBER($S152),IF($S152&lt;=1,15,0),0)</f>
        <v/>
      </c>
      <c r="AL152" s="48" t="n">
        <v>473</v>
      </c>
      <c r="AM152" s="49" t="n"/>
      <c r="AN152" s="48">
        <f>IF(AND(ISNUMBER($P152),ISNUMBER($AL152),$AL152&lt;&gt;0),IF(OR($P152&gt;180,$P152/$AL152*1000&gt;400),"Over ceiling, confirm SKU","Within"),"n/a")</f>
        <v/>
      </c>
      <c r="AO152" s="51" t="n"/>
      <c r="AP152" s="51" t="n"/>
      <c r="AQ152" s="51" t="n"/>
      <c r="AR152" s="34" t="inlineStr">
        <is>
          <t>Retrieved and cited, see Enrichment Log</t>
        </is>
      </c>
      <c r="AS152" s="34" t="inlineStr">
        <is>
          <t>BLANK -&gt; requires live Amazon.ca capture</t>
        </is>
      </c>
      <c r="AT152" s="34" t="inlineStr">
        <is>
          <t>Unverified commercial data</t>
        </is>
      </c>
    </row>
    <row r="153" ht="28" customHeight="1">
      <c r="A153" s="34" t="inlineStr">
        <is>
          <t>C4</t>
        </is>
      </c>
      <c r="B153" s="34" t="inlineStr">
        <is>
          <t>C4 Energy (Performance) | Tropical Blast | single 473mL</t>
        </is>
      </c>
      <c r="C153" s="34" t="inlineStr">
        <is>
          <t>4) Caffeine &amp; energy beverage</t>
        </is>
      </c>
      <c r="D153" s="34" t="inlineStr">
        <is>
          <t>473 mL can</t>
        </is>
      </c>
      <c r="E153" s="48" t="n">
        <v>1</v>
      </c>
      <c r="F153" s="49" t="n"/>
      <c r="G153" s="50">
        <f>IF(AND(ISNUMBER($F153),ISNUMBER($E153),$E153&lt;&gt;0),$F153/$E153,"")</f>
        <v/>
      </c>
      <c r="H153" s="50">
        <f>IF(AND(ISNUMBER($F153),ISNUMBER($AL153),ISNUMBER($E153),($AL153*$E153)&lt;&gt;0),$F153/($AL153*$E153)*100,"")</f>
        <v/>
      </c>
      <c r="I153" s="51" t="n"/>
      <c r="J153" s="52" t="n"/>
      <c r="K153" s="50">
        <f>IF(AND(ISNUMBER($F153),ISNUMBER($J153)),$F153*(1-$J153),"")</f>
        <v/>
      </c>
      <c r="L153" s="51" t="n"/>
      <c r="M153" s="51" t="n"/>
      <c r="N153" s="50">
        <f>IF(ISNUMBER($F153),($F153-IF(ISNUMBER($AM153),$AM153,0))*(1-IF(ISNUMBER($J153),$J153,0)),"")</f>
        <v/>
      </c>
      <c r="O153" s="34" t="inlineStr">
        <is>
          <t>Tropical Blast</t>
        </is>
      </c>
      <c r="P153" s="48" t="n">
        <v>200</v>
      </c>
      <c r="Q153" s="48" t="n">
        <v>45</v>
      </c>
      <c r="R153" s="34" t="inlineStr">
        <is>
          <t>Not listed</t>
        </is>
      </c>
      <c r="S153" s="48" t="n">
        <v>0</v>
      </c>
      <c r="T153" s="48" t="n">
        <v>0</v>
      </c>
      <c r="U153" s="34" t="inlineStr">
        <is>
          <t>Sucralose + acesulfame-K</t>
        </is>
      </c>
      <c r="V153" s="34" t="inlineStr">
        <is>
          <t>Pre workout energy, beta-alanine (CarnoSyn)</t>
        </is>
      </c>
      <c r="W153" s="51" t="n"/>
      <c r="X153" s="51" t="n"/>
      <c r="Y153" s="51" t="n"/>
      <c r="Z153" s="51" t="n"/>
      <c r="AA153" s="34" t="inlineStr">
        <is>
          <t>Medium</t>
        </is>
      </c>
      <c r="AB153" s="34" t="inlineStr">
        <is>
          <t>Strong in fitness/pre workout niche</t>
        </is>
      </c>
      <c r="AC153" s="34" t="inlineStr">
        <is>
          <t>Pre workout performance in a ready to drink can</t>
        </is>
      </c>
      <c r="AD153" s="34" t="inlineStr">
        <is>
          <t>Performance/pre workout positioning with beta-alanine.</t>
        </is>
      </c>
      <c r="AE153" s="51" t="n"/>
      <c r="AF153" s="53">
        <f>IF(AND(ISNUMBER($P153),ISNUMBER($AL153),$AL153&lt;&gt;0),ROUND($P153/$AL153*100,1),"")</f>
        <v/>
      </c>
      <c r="AG153" s="54">
        <f>IF(AND(ISNUMBER($S153),ISNUMBER($AL153),$AL153&lt;&gt;0),ROUND($S153/$AL153*100,2),"")</f>
        <v/>
      </c>
      <c r="AH153" s="53">
        <f>IF(AND(ISNUMBER($Q153),ISNUMBER($AL153),$AL153&lt;&gt;0),ROUND($Q153/$AL153*100,1),"")</f>
        <v/>
      </c>
      <c r="AI153" s="48">
        <f>IF(ISNUMBER($S153),IF($S153&lt;=1,"Yes","No"),"n/a")</f>
        <v/>
      </c>
      <c r="AJ153" s="48">
        <f>IF(ISNUMBER($S153),ROUND(MAX(0,MIN(100,100-$S153*2.5-IF(ISNUMBER($T153),$T153,0)*0.12+IF($S153&lt;=1,12,0))),0),"")</f>
        <v/>
      </c>
      <c r="AK153" s="48">
        <f>IF(ISNUMBER($Q153),IF($Q153&gt;=100,20,IF($Q153&gt;=30,10,0)),0)+IF(ISNUMBER($R153),IF($R153&gt;=100,20,0),0)+IF(ISNUMBER($P153),IF($P153&gt;=150,20,IF($P153&gt;=50,12,5)),0)+IF(ISNUMBER($S153),IF($S153&lt;=1,15,0),0)</f>
        <v/>
      </c>
      <c r="AL153" s="48" t="n">
        <v>473</v>
      </c>
      <c r="AM153" s="49" t="n"/>
      <c r="AN153" s="48">
        <f>IF(AND(ISNUMBER($P153),ISNUMBER($AL153),$AL153&lt;&gt;0),IF(OR($P153&gt;180,$P153/$AL153*1000&gt;400),"Over ceiling, confirm SKU","Within"),"n/a")</f>
        <v/>
      </c>
      <c r="AO153" s="51" t="n"/>
      <c r="AP153" s="51" t="n"/>
      <c r="AQ153" s="51" t="n"/>
      <c r="AR153" s="34" t="inlineStr">
        <is>
          <t>Retrieved and cited, see Enrichment Log</t>
        </is>
      </c>
      <c r="AS153" s="34" t="inlineStr">
        <is>
          <t>BLANK -&gt; requires live Amazon.ca capture</t>
        </is>
      </c>
      <c r="AT153" s="34" t="inlineStr">
        <is>
          <t>Unverified commercial data</t>
        </is>
      </c>
    </row>
    <row r="154" ht="28" customHeight="1">
      <c r="A154" s="34" t="inlineStr">
        <is>
          <t>C4</t>
        </is>
      </c>
      <c r="B154" s="34" t="inlineStr">
        <is>
          <t>C4 Energy (Performance) | Tropical Blast | 8 pack 473mL</t>
        </is>
      </c>
      <c r="C154" s="34" t="inlineStr">
        <is>
          <t>4) Caffeine &amp; energy beverage</t>
        </is>
      </c>
      <c r="D154" s="34" t="inlineStr">
        <is>
          <t>473 mL can</t>
        </is>
      </c>
      <c r="E154" s="48" t="n">
        <v>8</v>
      </c>
      <c r="F154" s="49" t="n"/>
      <c r="G154" s="50">
        <f>IF(AND(ISNUMBER($F154),ISNUMBER($E154),$E154&lt;&gt;0),$F154/$E154,"")</f>
        <v/>
      </c>
      <c r="H154" s="50">
        <f>IF(AND(ISNUMBER($F154),ISNUMBER($AL154),ISNUMBER($E154),($AL154*$E154)&lt;&gt;0),$F154/($AL154*$E154)*100,"")</f>
        <v/>
      </c>
      <c r="I154" s="51" t="n"/>
      <c r="J154" s="52" t="n"/>
      <c r="K154" s="50">
        <f>IF(AND(ISNUMBER($F154),ISNUMBER($J154)),$F154*(1-$J154),"")</f>
        <v/>
      </c>
      <c r="L154" s="51" t="n"/>
      <c r="M154" s="51" t="n"/>
      <c r="N154" s="50">
        <f>IF(ISNUMBER($F154),($F154-IF(ISNUMBER($AM154),$AM154,0))*(1-IF(ISNUMBER($J154),$J154,0)),"")</f>
        <v/>
      </c>
      <c r="O154" s="34" t="inlineStr">
        <is>
          <t>Tropical Blast</t>
        </is>
      </c>
      <c r="P154" s="48" t="n">
        <v>200</v>
      </c>
      <c r="Q154" s="48" t="n">
        <v>45</v>
      </c>
      <c r="R154" s="34" t="inlineStr">
        <is>
          <t>Not listed</t>
        </is>
      </c>
      <c r="S154" s="48" t="n">
        <v>0</v>
      </c>
      <c r="T154" s="48" t="n">
        <v>0</v>
      </c>
      <c r="U154" s="34" t="inlineStr">
        <is>
          <t>Sucralose + acesulfame-K</t>
        </is>
      </c>
      <c r="V154" s="34" t="inlineStr">
        <is>
          <t>Pre workout energy, beta-alanine (CarnoSyn)</t>
        </is>
      </c>
      <c r="W154" s="51" t="n"/>
      <c r="X154" s="51" t="n"/>
      <c r="Y154" s="51" t="n"/>
      <c r="Z154" s="51" t="n"/>
      <c r="AA154" s="34" t="inlineStr">
        <is>
          <t>Medium</t>
        </is>
      </c>
      <c r="AB154" s="34" t="inlineStr">
        <is>
          <t>Strong in fitness/pre workout niche</t>
        </is>
      </c>
      <c r="AC154" s="34" t="inlineStr">
        <is>
          <t>Pre workout performance in a ready to drink can</t>
        </is>
      </c>
      <c r="AD154" s="34" t="inlineStr">
        <is>
          <t>Performance/pre workout positioning with beta-alanine.</t>
        </is>
      </c>
      <c r="AE154" s="51" t="n"/>
      <c r="AF154" s="53">
        <f>IF(AND(ISNUMBER($P154),ISNUMBER($AL154),$AL154&lt;&gt;0),ROUND($P154/$AL154*100,1),"")</f>
        <v/>
      </c>
      <c r="AG154" s="54">
        <f>IF(AND(ISNUMBER($S154),ISNUMBER($AL154),$AL154&lt;&gt;0),ROUND($S154/$AL154*100,2),"")</f>
        <v/>
      </c>
      <c r="AH154" s="53">
        <f>IF(AND(ISNUMBER($Q154),ISNUMBER($AL154),$AL154&lt;&gt;0),ROUND($Q154/$AL154*100,1),"")</f>
        <v/>
      </c>
      <c r="AI154" s="48">
        <f>IF(ISNUMBER($S154),IF($S154&lt;=1,"Yes","No"),"n/a")</f>
        <v/>
      </c>
      <c r="AJ154" s="48">
        <f>IF(ISNUMBER($S154),ROUND(MAX(0,MIN(100,100-$S154*2.5-IF(ISNUMBER($T154),$T154,0)*0.12+IF($S154&lt;=1,12,0))),0),"")</f>
        <v/>
      </c>
      <c r="AK154" s="48">
        <f>IF(ISNUMBER($Q154),IF($Q154&gt;=100,20,IF($Q154&gt;=30,10,0)),0)+IF(ISNUMBER($R154),IF($R154&gt;=100,20,0),0)+IF(ISNUMBER($P154),IF($P154&gt;=150,20,IF($P154&gt;=50,12,5)),0)+IF(ISNUMBER($S154),IF($S154&lt;=1,15,0),0)</f>
        <v/>
      </c>
      <c r="AL154" s="48" t="n">
        <v>473</v>
      </c>
      <c r="AM154" s="49" t="n"/>
      <c r="AN154" s="48">
        <f>IF(AND(ISNUMBER($P154),ISNUMBER($AL154),$AL154&lt;&gt;0),IF(OR($P154&gt;180,$P154/$AL154*1000&gt;400),"Over ceiling, confirm SKU","Within"),"n/a")</f>
        <v/>
      </c>
      <c r="AO154" s="51" t="n"/>
      <c r="AP154" s="51" t="n"/>
      <c r="AQ154" s="51" t="n"/>
      <c r="AR154" s="34" t="inlineStr">
        <is>
          <t>Retrieved and cited, see Enrichment Log</t>
        </is>
      </c>
      <c r="AS154" s="34" t="inlineStr">
        <is>
          <t>BLANK -&gt; requires live Amazon.ca capture</t>
        </is>
      </c>
      <c r="AT154" s="34" t="inlineStr">
        <is>
          <t>Unverified commercial data</t>
        </is>
      </c>
    </row>
    <row r="155" ht="28" customHeight="1">
      <c r="A155" s="34" t="inlineStr">
        <is>
          <t>C4</t>
        </is>
      </c>
      <c r="B155" s="34" t="inlineStr">
        <is>
          <t>C4 Energy (Performance) | Tropical Blast | 12 pack 473mL</t>
        </is>
      </c>
      <c r="C155" s="34" t="inlineStr">
        <is>
          <t>4) Caffeine &amp; energy beverage</t>
        </is>
      </c>
      <c r="D155" s="34" t="inlineStr">
        <is>
          <t>473 mL can</t>
        </is>
      </c>
      <c r="E155" s="48" t="n">
        <v>12</v>
      </c>
      <c r="F155" s="49" t="n"/>
      <c r="G155" s="50">
        <f>IF(AND(ISNUMBER($F155),ISNUMBER($E155),$E155&lt;&gt;0),$F155/$E155,"")</f>
        <v/>
      </c>
      <c r="H155" s="50">
        <f>IF(AND(ISNUMBER($F155),ISNUMBER($AL155),ISNUMBER($E155),($AL155*$E155)&lt;&gt;0),$F155/($AL155*$E155)*100,"")</f>
        <v/>
      </c>
      <c r="I155" s="51" t="n"/>
      <c r="J155" s="52" t="n"/>
      <c r="K155" s="50">
        <f>IF(AND(ISNUMBER($F155),ISNUMBER($J155)),$F155*(1-$J155),"")</f>
        <v/>
      </c>
      <c r="L155" s="51" t="n"/>
      <c r="M155" s="51" t="n"/>
      <c r="N155" s="50">
        <f>IF(ISNUMBER($F155),($F155-IF(ISNUMBER($AM155),$AM155,0))*(1-IF(ISNUMBER($J155),$J155,0)),"")</f>
        <v/>
      </c>
      <c r="O155" s="34" t="inlineStr">
        <is>
          <t>Tropical Blast</t>
        </is>
      </c>
      <c r="P155" s="48" t="n">
        <v>200</v>
      </c>
      <c r="Q155" s="48" t="n">
        <v>45</v>
      </c>
      <c r="R155" s="34" t="inlineStr">
        <is>
          <t>Not listed</t>
        </is>
      </c>
      <c r="S155" s="48" t="n">
        <v>0</v>
      </c>
      <c r="T155" s="48" t="n">
        <v>0</v>
      </c>
      <c r="U155" s="34" t="inlineStr">
        <is>
          <t>Sucralose + acesulfame-K</t>
        </is>
      </c>
      <c r="V155" s="34" t="inlineStr">
        <is>
          <t>Pre workout energy, beta-alanine (CarnoSyn)</t>
        </is>
      </c>
      <c r="W155" s="51" t="n"/>
      <c r="X155" s="51" t="n"/>
      <c r="Y155" s="51" t="n"/>
      <c r="Z155" s="51" t="n"/>
      <c r="AA155" s="34" t="inlineStr">
        <is>
          <t>Medium</t>
        </is>
      </c>
      <c r="AB155" s="34" t="inlineStr">
        <is>
          <t>Strong in fitness/pre workout niche</t>
        </is>
      </c>
      <c r="AC155" s="34" t="inlineStr">
        <is>
          <t>Pre workout performance in a ready to drink can</t>
        </is>
      </c>
      <c r="AD155" s="34" t="inlineStr">
        <is>
          <t>Performance/pre workout positioning with beta-alanine.</t>
        </is>
      </c>
      <c r="AE155" s="51" t="n"/>
      <c r="AF155" s="53">
        <f>IF(AND(ISNUMBER($P155),ISNUMBER($AL155),$AL155&lt;&gt;0),ROUND($P155/$AL155*100,1),"")</f>
        <v/>
      </c>
      <c r="AG155" s="54">
        <f>IF(AND(ISNUMBER($S155),ISNUMBER($AL155),$AL155&lt;&gt;0),ROUND($S155/$AL155*100,2),"")</f>
        <v/>
      </c>
      <c r="AH155" s="53">
        <f>IF(AND(ISNUMBER($Q155),ISNUMBER($AL155),$AL155&lt;&gt;0),ROUND($Q155/$AL155*100,1),"")</f>
        <v/>
      </c>
      <c r="AI155" s="48">
        <f>IF(ISNUMBER($S155),IF($S155&lt;=1,"Yes","No"),"n/a")</f>
        <v/>
      </c>
      <c r="AJ155" s="48">
        <f>IF(ISNUMBER($S155),ROUND(MAX(0,MIN(100,100-$S155*2.5-IF(ISNUMBER($T155),$T155,0)*0.12+IF($S155&lt;=1,12,0))),0),"")</f>
        <v/>
      </c>
      <c r="AK155" s="48">
        <f>IF(ISNUMBER($Q155),IF($Q155&gt;=100,20,IF($Q155&gt;=30,10,0)),0)+IF(ISNUMBER($R155),IF($R155&gt;=100,20,0),0)+IF(ISNUMBER($P155),IF($P155&gt;=150,20,IF($P155&gt;=50,12,5)),0)+IF(ISNUMBER($S155),IF($S155&lt;=1,15,0),0)</f>
        <v/>
      </c>
      <c r="AL155" s="48" t="n">
        <v>473</v>
      </c>
      <c r="AM155" s="49" t="n"/>
      <c r="AN155" s="48">
        <f>IF(AND(ISNUMBER($P155),ISNUMBER($AL155),$AL155&lt;&gt;0),IF(OR($P155&gt;180,$P155/$AL155*1000&gt;400),"Over ceiling, confirm SKU","Within"),"n/a")</f>
        <v/>
      </c>
      <c r="AO155" s="51" t="n"/>
      <c r="AP155" s="51" t="n"/>
      <c r="AQ155" s="51" t="n"/>
      <c r="AR155" s="34" t="inlineStr">
        <is>
          <t>Retrieved and cited, see Enrichment Log</t>
        </is>
      </c>
      <c r="AS155" s="34" t="inlineStr">
        <is>
          <t>BLANK -&gt; requires live Amazon.ca capture</t>
        </is>
      </c>
      <c r="AT155" s="34" t="inlineStr">
        <is>
          <t>Unverified commercial data</t>
        </is>
      </c>
    </row>
    <row r="156" ht="28" customHeight="1">
      <c r="A156" s="34" t="inlineStr">
        <is>
          <t>C4</t>
        </is>
      </c>
      <c r="B156" s="34" t="inlineStr">
        <is>
          <t>C4 Energy (Performance) | Tropical Blast | 18 pack 473mL</t>
        </is>
      </c>
      <c r="C156" s="34" t="inlineStr">
        <is>
          <t>4) Caffeine &amp; energy beverage</t>
        </is>
      </c>
      <c r="D156" s="34" t="inlineStr">
        <is>
          <t>473 mL can</t>
        </is>
      </c>
      <c r="E156" s="48" t="n">
        <v>18</v>
      </c>
      <c r="F156" s="49" t="n"/>
      <c r="G156" s="50">
        <f>IF(AND(ISNUMBER($F156),ISNUMBER($E156),$E156&lt;&gt;0),$F156/$E156,"")</f>
        <v/>
      </c>
      <c r="H156" s="50">
        <f>IF(AND(ISNUMBER($F156),ISNUMBER($AL156),ISNUMBER($E156),($AL156*$E156)&lt;&gt;0),$F156/($AL156*$E156)*100,"")</f>
        <v/>
      </c>
      <c r="I156" s="51" t="n"/>
      <c r="J156" s="52" t="n"/>
      <c r="K156" s="50">
        <f>IF(AND(ISNUMBER($F156),ISNUMBER($J156)),$F156*(1-$J156),"")</f>
        <v/>
      </c>
      <c r="L156" s="51" t="n"/>
      <c r="M156" s="51" t="n"/>
      <c r="N156" s="50">
        <f>IF(ISNUMBER($F156),($F156-IF(ISNUMBER($AM156),$AM156,0))*(1-IF(ISNUMBER($J156),$J156,0)),"")</f>
        <v/>
      </c>
      <c r="O156" s="34" t="inlineStr">
        <is>
          <t>Tropical Blast</t>
        </is>
      </c>
      <c r="P156" s="48" t="n">
        <v>200</v>
      </c>
      <c r="Q156" s="48" t="n">
        <v>45</v>
      </c>
      <c r="R156" s="34" t="inlineStr">
        <is>
          <t>Not listed</t>
        </is>
      </c>
      <c r="S156" s="48" t="n">
        <v>0</v>
      </c>
      <c r="T156" s="48" t="n">
        <v>0</v>
      </c>
      <c r="U156" s="34" t="inlineStr">
        <is>
          <t>Sucralose + acesulfame-K</t>
        </is>
      </c>
      <c r="V156" s="34" t="inlineStr">
        <is>
          <t>Pre workout energy, beta-alanine (CarnoSyn)</t>
        </is>
      </c>
      <c r="W156" s="51" t="n"/>
      <c r="X156" s="51" t="n"/>
      <c r="Y156" s="51" t="n"/>
      <c r="Z156" s="51" t="n"/>
      <c r="AA156" s="34" t="inlineStr">
        <is>
          <t>Medium</t>
        </is>
      </c>
      <c r="AB156" s="34" t="inlineStr">
        <is>
          <t>Strong in fitness/pre workout niche</t>
        </is>
      </c>
      <c r="AC156" s="34" t="inlineStr">
        <is>
          <t>Pre workout performance in a ready to drink can</t>
        </is>
      </c>
      <c r="AD156" s="34" t="inlineStr">
        <is>
          <t>Performance/pre workout positioning with beta-alanine.</t>
        </is>
      </c>
      <c r="AE156" s="51" t="n"/>
      <c r="AF156" s="53">
        <f>IF(AND(ISNUMBER($P156),ISNUMBER($AL156),$AL156&lt;&gt;0),ROUND($P156/$AL156*100,1),"")</f>
        <v/>
      </c>
      <c r="AG156" s="54">
        <f>IF(AND(ISNUMBER($S156),ISNUMBER($AL156),$AL156&lt;&gt;0),ROUND($S156/$AL156*100,2),"")</f>
        <v/>
      </c>
      <c r="AH156" s="53">
        <f>IF(AND(ISNUMBER($Q156),ISNUMBER($AL156),$AL156&lt;&gt;0),ROUND($Q156/$AL156*100,1),"")</f>
        <v/>
      </c>
      <c r="AI156" s="48">
        <f>IF(ISNUMBER($S156),IF($S156&lt;=1,"Yes","No"),"n/a")</f>
        <v/>
      </c>
      <c r="AJ156" s="48">
        <f>IF(ISNUMBER($S156),ROUND(MAX(0,MIN(100,100-$S156*2.5-IF(ISNUMBER($T156),$T156,0)*0.12+IF($S156&lt;=1,12,0))),0),"")</f>
        <v/>
      </c>
      <c r="AK156" s="48">
        <f>IF(ISNUMBER($Q156),IF($Q156&gt;=100,20,IF($Q156&gt;=30,10,0)),0)+IF(ISNUMBER($R156),IF($R156&gt;=100,20,0),0)+IF(ISNUMBER($P156),IF($P156&gt;=150,20,IF($P156&gt;=50,12,5)),0)+IF(ISNUMBER($S156),IF($S156&lt;=1,15,0),0)</f>
        <v/>
      </c>
      <c r="AL156" s="48" t="n">
        <v>473</v>
      </c>
      <c r="AM156" s="49" t="n"/>
      <c r="AN156" s="48">
        <f>IF(AND(ISNUMBER($P156),ISNUMBER($AL156),$AL156&lt;&gt;0),IF(OR($P156&gt;180,$P156/$AL156*1000&gt;400),"Over ceiling, confirm SKU","Within"),"n/a")</f>
        <v/>
      </c>
      <c r="AO156" s="51" t="n"/>
      <c r="AP156" s="51" t="n"/>
      <c r="AQ156" s="51" t="n"/>
      <c r="AR156" s="34" t="inlineStr">
        <is>
          <t>Retrieved and cited, see Enrichment Log</t>
        </is>
      </c>
      <c r="AS156" s="34" t="inlineStr">
        <is>
          <t>BLANK -&gt; requires live Amazon.ca capture</t>
        </is>
      </c>
      <c r="AT156" s="34" t="inlineStr">
        <is>
          <t>Unverified commercial data</t>
        </is>
      </c>
    </row>
    <row r="157" ht="28" customHeight="1">
      <c r="A157" s="34" t="inlineStr">
        <is>
          <t>C4</t>
        </is>
      </c>
      <c r="B157" s="34" t="inlineStr">
        <is>
          <t>C4 Energy (Performance) | Tropical Blast | 24 pack 473mL</t>
        </is>
      </c>
      <c r="C157" s="34" t="inlineStr">
        <is>
          <t>4) Caffeine &amp; energy beverage</t>
        </is>
      </c>
      <c r="D157" s="34" t="inlineStr">
        <is>
          <t>473 mL can</t>
        </is>
      </c>
      <c r="E157" s="48" t="n">
        <v>24</v>
      </c>
      <c r="F157" s="49" t="n"/>
      <c r="G157" s="50">
        <f>IF(AND(ISNUMBER($F157),ISNUMBER($E157),$E157&lt;&gt;0),$F157/$E157,"")</f>
        <v/>
      </c>
      <c r="H157" s="50">
        <f>IF(AND(ISNUMBER($F157),ISNUMBER($AL157),ISNUMBER($E157),($AL157*$E157)&lt;&gt;0),$F157/($AL157*$E157)*100,"")</f>
        <v/>
      </c>
      <c r="I157" s="51" t="n"/>
      <c r="J157" s="52" t="n"/>
      <c r="K157" s="50">
        <f>IF(AND(ISNUMBER($F157),ISNUMBER($J157)),$F157*(1-$J157),"")</f>
        <v/>
      </c>
      <c r="L157" s="51" t="n"/>
      <c r="M157" s="51" t="n"/>
      <c r="N157" s="50">
        <f>IF(ISNUMBER($F157),($F157-IF(ISNUMBER($AM157),$AM157,0))*(1-IF(ISNUMBER($J157),$J157,0)),"")</f>
        <v/>
      </c>
      <c r="O157" s="34" t="inlineStr">
        <is>
          <t>Tropical Blast</t>
        </is>
      </c>
      <c r="P157" s="48" t="n">
        <v>200</v>
      </c>
      <c r="Q157" s="48" t="n">
        <v>45</v>
      </c>
      <c r="R157" s="34" t="inlineStr">
        <is>
          <t>Not listed</t>
        </is>
      </c>
      <c r="S157" s="48" t="n">
        <v>0</v>
      </c>
      <c r="T157" s="48" t="n">
        <v>0</v>
      </c>
      <c r="U157" s="34" t="inlineStr">
        <is>
          <t>Sucralose + acesulfame-K</t>
        </is>
      </c>
      <c r="V157" s="34" t="inlineStr">
        <is>
          <t>Pre workout energy, beta-alanine (CarnoSyn)</t>
        </is>
      </c>
      <c r="W157" s="51" t="n"/>
      <c r="X157" s="51" t="n"/>
      <c r="Y157" s="51" t="n"/>
      <c r="Z157" s="51" t="n"/>
      <c r="AA157" s="34" t="inlineStr">
        <is>
          <t>Medium</t>
        </is>
      </c>
      <c r="AB157" s="34" t="inlineStr">
        <is>
          <t>Strong in fitness/pre workout niche</t>
        </is>
      </c>
      <c r="AC157" s="34" t="inlineStr">
        <is>
          <t>Pre workout performance in a ready to drink can</t>
        </is>
      </c>
      <c r="AD157" s="34" t="inlineStr">
        <is>
          <t>Performance/pre workout positioning with beta-alanine.</t>
        </is>
      </c>
      <c r="AE157" s="51" t="n"/>
      <c r="AF157" s="53">
        <f>IF(AND(ISNUMBER($P157),ISNUMBER($AL157),$AL157&lt;&gt;0),ROUND($P157/$AL157*100,1),"")</f>
        <v/>
      </c>
      <c r="AG157" s="54">
        <f>IF(AND(ISNUMBER($S157),ISNUMBER($AL157),$AL157&lt;&gt;0),ROUND($S157/$AL157*100,2),"")</f>
        <v/>
      </c>
      <c r="AH157" s="53">
        <f>IF(AND(ISNUMBER($Q157),ISNUMBER($AL157),$AL157&lt;&gt;0),ROUND($Q157/$AL157*100,1),"")</f>
        <v/>
      </c>
      <c r="AI157" s="48">
        <f>IF(ISNUMBER($S157),IF($S157&lt;=1,"Yes","No"),"n/a")</f>
        <v/>
      </c>
      <c r="AJ157" s="48">
        <f>IF(ISNUMBER($S157),ROUND(MAX(0,MIN(100,100-$S157*2.5-IF(ISNUMBER($T157),$T157,0)*0.12+IF($S157&lt;=1,12,0))),0),"")</f>
        <v/>
      </c>
      <c r="AK157" s="48">
        <f>IF(ISNUMBER($Q157),IF($Q157&gt;=100,20,IF($Q157&gt;=30,10,0)),0)+IF(ISNUMBER($R157),IF($R157&gt;=100,20,0),0)+IF(ISNUMBER($P157),IF($P157&gt;=150,20,IF($P157&gt;=50,12,5)),0)+IF(ISNUMBER($S157),IF($S157&lt;=1,15,0),0)</f>
        <v/>
      </c>
      <c r="AL157" s="48" t="n">
        <v>473</v>
      </c>
      <c r="AM157" s="49" t="n"/>
      <c r="AN157" s="48">
        <f>IF(AND(ISNUMBER($P157),ISNUMBER($AL157),$AL157&lt;&gt;0),IF(OR($P157&gt;180,$P157/$AL157*1000&gt;400),"Over ceiling, confirm SKU","Within"),"n/a")</f>
        <v/>
      </c>
      <c r="AO157" s="51" t="n"/>
      <c r="AP157" s="51" t="n"/>
      <c r="AQ157" s="51" t="n"/>
      <c r="AR157" s="34" t="inlineStr">
        <is>
          <t>Retrieved and cited, see Enrichment Log</t>
        </is>
      </c>
      <c r="AS157" s="34" t="inlineStr">
        <is>
          <t>BLANK -&gt; requires live Amazon.ca capture</t>
        </is>
      </c>
      <c r="AT157" s="34" t="inlineStr">
        <is>
          <t>Unverified commercial data</t>
        </is>
      </c>
    </row>
    <row r="158" ht="28" customHeight="1">
      <c r="A158" s="34" t="inlineStr">
        <is>
          <t>C4</t>
        </is>
      </c>
      <c r="B158" s="34" t="inlineStr">
        <is>
          <t>C4 Energy (Performance) | Orange Slice | single 473mL</t>
        </is>
      </c>
      <c r="C158" s="34" t="inlineStr">
        <is>
          <t>4) Caffeine &amp; energy beverage</t>
        </is>
      </c>
      <c r="D158" s="34" t="inlineStr">
        <is>
          <t>473 mL can</t>
        </is>
      </c>
      <c r="E158" s="48" t="n">
        <v>1</v>
      </c>
      <c r="F158" s="49" t="n"/>
      <c r="G158" s="50">
        <f>IF(AND(ISNUMBER($F158),ISNUMBER($E158),$E158&lt;&gt;0),$F158/$E158,"")</f>
        <v/>
      </c>
      <c r="H158" s="50">
        <f>IF(AND(ISNUMBER($F158),ISNUMBER($AL158),ISNUMBER($E158),($AL158*$E158)&lt;&gt;0),$F158/($AL158*$E158)*100,"")</f>
        <v/>
      </c>
      <c r="I158" s="51" t="n"/>
      <c r="J158" s="52" t="n"/>
      <c r="K158" s="50">
        <f>IF(AND(ISNUMBER($F158),ISNUMBER($J158)),$F158*(1-$J158),"")</f>
        <v/>
      </c>
      <c r="L158" s="51" t="n"/>
      <c r="M158" s="51" t="n"/>
      <c r="N158" s="50">
        <f>IF(ISNUMBER($F158),($F158-IF(ISNUMBER($AM158),$AM158,0))*(1-IF(ISNUMBER($J158),$J158,0)),"")</f>
        <v/>
      </c>
      <c r="O158" s="34" t="inlineStr">
        <is>
          <t>Orange Slice</t>
        </is>
      </c>
      <c r="P158" s="48" t="n">
        <v>200</v>
      </c>
      <c r="Q158" s="48" t="n">
        <v>45</v>
      </c>
      <c r="R158" s="34" t="inlineStr">
        <is>
          <t>Not listed</t>
        </is>
      </c>
      <c r="S158" s="48" t="n">
        <v>0</v>
      </c>
      <c r="T158" s="48" t="n">
        <v>0</v>
      </c>
      <c r="U158" s="34" t="inlineStr">
        <is>
          <t>Sucralose + acesulfame-K</t>
        </is>
      </c>
      <c r="V158" s="34" t="inlineStr">
        <is>
          <t>Pre workout energy, beta-alanine (CarnoSyn)</t>
        </is>
      </c>
      <c r="W158" s="51" t="n"/>
      <c r="X158" s="51" t="n"/>
      <c r="Y158" s="51" t="n"/>
      <c r="Z158" s="51" t="n"/>
      <c r="AA158" s="34" t="inlineStr">
        <is>
          <t>Medium</t>
        </is>
      </c>
      <c r="AB158" s="34" t="inlineStr">
        <is>
          <t>Strong in fitness/pre workout niche</t>
        </is>
      </c>
      <c r="AC158" s="34" t="inlineStr">
        <is>
          <t>Pre workout performance in a ready to drink can</t>
        </is>
      </c>
      <c r="AD158" s="34" t="inlineStr">
        <is>
          <t>Performance/pre workout positioning with beta-alanine.</t>
        </is>
      </c>
      <c r="AE158" s="51" t="n"/>
      <c r="AF158" s="53">
        <f>IF(AND(ISNUMBER($P158),ISNUMBER($AL158),$AL158&lt;&gt;0),ROUND($P158/$AL158*100,1),"")</f>
        <v/>
      </c>
      <c r="AG158" s="54">
        <f>IF(AND(ISNUMBER($S158),ISNUMBER($AL158),$AL158&lt;&gt;0),ROUND($S158/$AL158*100,2),"")</f>
        <v/>
      </c>
      <c r="AH158" s="53">
        <f>IF(AND(ISNUMBER($Q158),ISNUMBER($AL158),$AL158&lt;&gt;0),ROUND($Q158/$AL158*100,1),"")</f>
        <v/>
      </c>
      <c r="AI158" s="48">
        <f>IF(ISNUMBER($S158),IF($S158&lt;=1,"Yes","No"),"n/a")</f>
        <v/>
      </c>
      <c r="AJ158" s="48">
        <f>IF(ISNUMBER($S158),ROUND(MAX(0,MIN(100,100-$S158*2.5-IF(ISNUMBER($T158),$T158,0)*0.12+IF($S158&lt;=1,12,0))),0),"")</f>
        <v/>
      </c>
      <c r="AK158" s="48">
        <f>IF(ISNUMBER($Q158),IF($Q158&gt;=100,20,IF($Q158&gt;=30,10,0)),0)+IF(ISNUMBER($R158),IF($R158&gt;=100,20,0),0)+IF(ISNUMBER($P158),IF($P158&gt;=150,20,IF($P158&gt;=50,12,5)),0)+IF(ISNUMBER($S158),IF($S158&lt;=1,15,0),0)</f>
        <v/>
      </c>
      <c r="AL158" s="48" t="n">
        <v>473</v>
      </c>
      <c r="AM158" s="49" t="n"/>
      <c r="AN158" s="48">
        <f>IF(AND(ISNUMBER($P158),ISNUMBER($AL158),$AL158&lt;&gt;0),IF(OR($P158&gt;180,$P158/$AL158*1000&gt;400),"Over ceiling, confirm SKU","Within"),"n/a")</f>
        <v/>
      </c>
      <c r="AO158" s="51" t="n"/>
      <c r="AP158" s="51" t="n"/>
      <c r="AQ158" s="51" t="n"/>
      <c r="AR158" s="34" t="inlineStr">
        <is>
          <t>Retrieved and cited, see Enrichment Log</t>
        </is>
      </c>
      <c r="AS158" s="34" t="inlineStr">
        <is>
          <t>BLANK -&gt; requires live Amazon.ca capture</t>
        </is>
      </c>
      <c r="AT158" s="34" t="inlineStr">
        <is>
          <t>Unverified commercial data</t>
        </is>
      </c>
    </row>
    <row r="159" ht="28" customHeight="1">
      <c r="A159" s="34" t="inlineStr">
        <is>
          <t>C4</t>
        </is>
      </c>
      <c r="B159" s="34" t="inlineStr">
        <is>
          <t>C4 Energy (Performance) | Orange Slice | 8 pack 473mL</t>
        </is>
      </c>
      <c r="C159" s="34" t="inlineStr">
        <is>
          <t>4) Caffeine &amp; energy beverage</t>
        </is>
      </c>
      <c r="D159" s="34" t="inlineStr">
        <is>
          <t>473 mL can</t>
        </is>
      </c>
      <c r="E159" s="48" t="n">
        <v>8</v>
      </c>
      <c r="F159" s="49" t="n"/>
      <c r="G159" s="50">
        <f>IF(AND(ISNUMBER($F159),ISNUMBER($E159),$E159&lt;&gt;0),$F159/$E159,"")</f>
        <v/>
      </c>
      <c r="H159" s="50">
        <f>IF(AND(ISNUMBER($F159),ISNUMBER($AL159),ISNUMBER($E159),($AL159*$E159)&lt;&gt;0),$F159/($AL159*$E159)*100,"")</f>
        <v/>
      </c>
      <c r="I159" s="51" t="n"/>
      <c r="J159" s="52" t="n"/>
      <c r="K159" s="50">
        <f>IF(AND(ISNUMBER($F159),ISNUMBER($J159)),$F159*(1-$J159),"")</f>
        <v/>
      </c>
      <c r="L159" s="51" t="n"/>
      <c r="M159" s="51" t="n"/>
      <c r="N159" s="50">
        <f>IF(ISNUMBER($F159),($F159-IF(ISNUMBER($AM159),$AM159,0))*(1-IF(ISNUMBER($J159),$J159,0)),"")</f>
        <v/>
      </c>
      <c r="O159" s="34" t="inlineStr">
        <is>
          <t>Orange Slice</t>
        </is>
      </c>
      <c r="P159" s="48" t="n">
        <v>200</v>
      </c>
      <c r="Q159" s="48" t="n">
        <v>45</v>
      </c>
      <c r="R159" s="34" t="inlineStr">
        <is>
          <t>Not listed</t>
        </is>
      </c>
      <c r="S159" s="48" t="n">
        <v>0</v>
      </c>
      <c r="T159" s="48" t="n">
        <v>0</v>
      </c>
      <c r="U159" s="34" t="inlineStr">
        <is>
          <t>Sucralose + acesulfame-K</t>
        </is>
      </c>
      <c r="V159" s="34" t="inlineStr">
        <is>
          <t>Pre workout energy, beta-alanine (CarnoSyn)</t>
        </is>
      </c>
      <c r="W159" s="51" t="n"/>
      <c r="X159" s="51" t="n"/>
      <c r="Y159" s="51" t="n"/>
      <c r="Z159" s="51" t="n"/>
      <c r="AA159" s="34" t="inlineStr">
        <is>
          <t>Medium</t>
        </is>
      </c>
      <c r="AB159" s="34" t="inlineStr">
        <is>
          <t>Strong in fitness/pre workout niche</t>
        </is>
      </c>
      <c r="AC159" s="34" t="inlineStr">
        <is>
          <t>Pre workout performance in a ready to drink can</t>
        </is>
      </c>
      <c r="AD159" s="34" t="inlineStr">
        <is>
          <t>Performance/pre workout positioning with beta-alanine.</t>
        </is>
      </c>
      <c r="AE159" s="51" t="n"/>
      <c r="AF159" s="53">
        <f>IF(AND(ISNUMBER($P159),ISNUMBER($AL159),$AL159&lt;&gt;0),ROUND($P159/$AL159*100,1),"")</f>
        <v/>
      </c>
      <c r="AG159" s="54">
        <f>IF(AND(ISNUMBER($S159),ISNUMBER($AL159),$AL159&lt;&gt;0),ROUND($S159/$AL159*100,2),"")</f>
        <v/>
      </c>
      <c r="AH159" s="53">
        <f>IF(AND(ISNUMBER($Q159),ISNUMBER($AL159),$AL159&lt;&gt;0),ROUND($Q159/$AL159*100,1),"")</f>
        <v/>
      </c>
      <c r="AI159" s="48">
        <f>IF(ISNUMBER($S159),IF($S159&lt;=1,"Yes","No"),"n/a")</f>
        <v/>
      </c>
      <c r="AJ159" s="48">
        <f>IF(ISNUMBER($S159),ROUND(MAX(0,MIN(100,100-$S159*2.5-IF(ISNUMBER($T159),$T159,0)*0.12+IF($S159&lt;=1,12,0))),0),"")</f>
        <v/>
      </c>
      <c r="AK159" s="48">
        <f>IF(ISNUMBER($Q159),IF($Q159&gt;=100,20,IF($Q159&gt;=30,10,0)),0)+IF(ISNUMBER($R159),IF($R159&gt;=100,20,0),0)+IF(ISNUMBER($P159),IF($P159&gt;=150,20,IF($P159&gt;=50,12,5)),0)+IF(ISNUMBER($S159),IF($S159&lt;=1,15,0),0)</f>
        <v/>
      </c>
      <c r="AL159" s="48" t="n">
        <v>473</v>
      </c>
      <c r="AM159" s="49" t="n"/>
      <c r="AN159" s="48">
        <f>IF(AND(ISNUMBER($P159),ISNUMBER($AL159),$AL159&lt;&gt;0),IF(OR($P159&gt;180,$P159/$AL159*1000&gt;400),"Over ceiling, confirm SKU","Within"),"n/a")</f>
        <v/>
      </c>
      <c r="AO159" s="51" t="n"/>
      <c r="AP159" s="51" t="n"/>
      <c r="AQ159" s="51" t="n"/>
      <c r="AR159" s="34" t="inlineStr">
        <is>
          <t>Retrieved and cited, see Enrichment Log</t>
        </is>
      </c>
      <c r="AS159" s="34" t="inlineStr">
        <is>
          <t>BLANK -&gt; requires live Amazon.ca capture</t>
        </is>
      </c>
      <c r="AT159" s="34" t="inlineStr">
        <is>
          <t>Unverified commercial data</t>
        </is>
      </c>
    </row>
    <row r="160" ht="28" customHeight="1">
      <c r="A160" s="34" t="inlineStr">
        <is>
          <t>C4</t>
        </is>
      </c>
      <c r="B160" s="34" t="inlineStr">
        <is>
          <t>C4 Energy (Performance) | Orange Slice | 12 pack 473mL</t>
        </is>
      </c>
      <c r="C160" s="34" t="inlineStr">
        <is>
          <t>4) Caffeine &amp; energy beverage</t>
        </is>
      </c>
      <c r="D160" s="34" t="inlineStr">
        <is>
          <t>473 mL can</t>
        </is>
      </c>
      <c r="E160" s="48" t="n">
        <v>12</v>
      </c>
      <c r="F160" s="49" t="n"/>
      <c r="G160" s="50">
        <f>IF(AND(ISNUMBER($F160),ISNUMBER($E160),$E160&lt;&gt;0),$F160/$E160,"")</f>
        <v/>
      </c>
      <c r="H160" s="50">
        <f>IF(AND(ISNUMBER($F160),ISNUMBER($AL160),ISNUMBER($E160),($AL160*$E160)&lt;&gt;0),$F160/($AL160*$E160)*100,"")</f>
        <v/>
      </c>
      <c r="I160" s="51" t="n"/>
      <c r="J160" s="52" t="n"/>
      <c r="K160" s="50">
        <f>IF(AND(ISNUMBER($F160),ISNUMBER($J160)),$F160*(1-$J160),"")</f>
        <v/>
      </c>
      <c r="L160" s="51" t="n"/>
      <c r="M160" s="51" t="n"/>
      <c r="N160" s="50">
        <f>IF(ISNUMBER($F160),($F160-IF(ISNUMBER($AM160),$AM160,0))*(1-IF(ISNUMBER($J160),$J160,0)),"")</f>
        <v/>
      </c>
      <c r="O160" s="34" t="inlineStr">
        <is>
          <t>Orange Slice</t>
        </is>
      </c>
      <c r="P160" s="48" t="n">
        <v>200</v>
      </c>
      <c r="Q160" s="48" t="n">
        <v>45</v>
      </c>
      <c r="R160" s="34" t="inlineStr">
        <is>
          <t>Not listed</t>
        </is>
      </c>
      <c r="S160" s="48" t="n">
        <v>0</v>
      </c>
      <c r="T160" s="48" t="n">
        <v>0</v>
      </c>
      <c r="U160" s="34" t="inlineStr">
        <is>
          <t>Sucralose + acesulfame-K</t>
        </is>
      </c>
      <c r="V160" s="34" t="inlineStr">
        <is>
          <t>Pre workout energy, beta-alanine (CarnoSyn)</t>
        </is>
      </c>
      <c r="W160" s="51" t="n"/>
      <c r="X160" s="51" t="n"/>
      <c r="Y160" s="51" t="n"/>
      <c r="Z160" s="51" t="n"/>
      <c r="AA160" s="34" t="inlineStr">
        <is>
          <t>Medium</t>
        </is>
      </c>
      <c r="AB160" s="34" t="inlineStr">
        <is>
          <t>Strong in fitness/pre workout niche</t>
        </is>
      </c>
      <c r="AC160" s="34" t="inlineStr">
        <is>
          <t>Pre workout performance in a ready to drink can</t>
        </is>
      </c>
      <c r="AD160" s="34" t="inlineStr">
        <is>
          <t>Performance/pre workout positioning with beta-alanine.</t>
        </is>
      </c>
      <c r="AE160" s="51" t="n"/>
      <c r="AF160" s="53">
        <f>IF(AND(ISNUMBER($P160),ISNUMBER($AL160),$AL160&lt;&gt;0),ROUND($P160/$AL160*100,1),"")</f>
        <v/>
      </c>
      <c r="AG160" s="54">
        <f>IF(AND(ISNUMBER($S160),ISNUMBER($AL160),$AL160&lt;&gt;0),ROUND($S160/$AL160*100,2),"")</f>
        <v/>
      </c>
      <c r="AH160" s="53">
        <f>IF(AND(ISNUMBER($Q160),ISNUMBER($AL160),$AL160&lt;&gt;0),ROUND($Q160/$AL160*100,1),"")</f>
        <v/>
      </c>
      <c r="AI160" s="48">
        <f>IF(ISNUMBER($S160),IF($S160&lt;=1,"Yes","No"),"n/a")</f>
        <v/>
      </c>
      <c r="AJ160" s="48">
        <f>IF(ISNUMBER($S160),ROUND(MAX(0,MIN(100,100-$S160*2.5-IF(ISNUMBER($T160),$T160,0)*0.12+IF($S160&lt;=1,12,0))),0),"")</f>
        <v/>
      </c>
      <c r="AK160" s="48">
        <f>IF(ISNUMBER($Q160),IF($Q160&gt;=100,20,IF($Q160&gt;=30,10,0)),0)+IF(ISNUMBER($R160),IF($R160&gt;=100,20,0),0)+IF(ISNUMBER($P160),IF($P160&gt;=150,20,IF($P160&gt;=50,12,5)),0)+IF(ISNUMBER($S160),IF($S160&lt;=1,15,0),0)</f>
        <v/>
      </c>
      <c r="AL160" s="48" t="n">
        <v>473</v>
      </c>
      <c r="AM160" s="49" t="n"/>
      <c r="AN160" s="48">
        <f>IF(AND(ISNUMBER($P160),ISNUMBER($AL160),$AL160&lt;&gt;0),IF(OR($P160&gt;180,$P160/$AL160*1000&gt;400),"Over ceiling, confirm SKU","Within"),"n/a")</f>
        <v/>
      </c>
      <c r="AO160" s="51" t="n"/>
      <c r="AP160" s="51" t="n"/>
      <c r="AQ160" s="51" t="n"/>
      <c r="AR160" s="34" t="inlineStr">
        <is>
          <t>Retrieved and cited, see Enrichment Log</t>
        </is>
      </c>
      <c r="AS160" s="34" t="inlineStr">
        <is>
          <t>BLANK -&gt; requires live Amazon.ca capture</t>
        </is>
      </c>
      <c r="AT160" s="34" t="inlineStr">
        <is>
          <t>Unverified commercial data</t>
        </is>
      </c>
    </row>
    <row r="161" ht="28" customHeight="1">
      <c r="A161" s="34" t="inlineStr">
        <is>
          <t>C4</t>
        </is>
      </c>
      <c r="B161" s="34" t="inlineStr">
        <is>
          <t>C4 Energy (Performance) | Orange Slice | 18 pack 473mL</t>
        </is>
      </c>
      <c r="C161" s="34" t="inlineStr">
        <is>
          <t>4) Caffeine &amp; energy beverage</t>
        </is>
      </c>
      <c r="D161" s="34" t="inlineStr">
        <is>
          <t>473 mL can</t>
        </is>
      </c>
      <c r="E161" s="48" t="n">
        <v>18</v>
      </c>
      <c r="F161" s="49" t="n"/>
      <c r="G161" s="50">
        <f>IF(AND(ISNUMBER($F161),ISNUMBER($E161),$E161&lt;&gt;0),$F161/$E161,"")</f>
        <v/>
      </c>
      <c r="H161" s="50">
        <f>IF(AND(ISNUMBER($F161),ISNUMBER($AL161),ISNUMBER($E161),($AL161*$E161)&lt;&gt;0),$F161/($AL161*$E161)*100,"")</f>
        <v/>
      </c>
      <c r="I161" s="51" t="n"/>
      <c r="J161" s="52" t="n"/>
      <c r="K161" s="50">
        <f>IF(AND(ISNUMBER($F161),ISNUMBER($J161)),$F161*(1-$J161),"")</f>
        <v/>
      </c>
      <c r="L161" s="51" t="n"/>
      <c r="M161" s="51" t="n"/>
      <c r="N161" s="50">
        <f>IF(ISNUMBER($F161),($F161-IF(ISNUMBER($AM161),$AM161,0))*(1-IF(ISNUMBER($J161),$J161,0)),"")</f>
        <v/>
      </c>
      <c r="O161" s="34" t="inlineStr">
        <is>
          <t>Orange Slice</t>
        </is>
      </c>
      <c r="P161" s="48" t="n">
        <v>200</v>
      </c>
      <c r="Q161" s="48" t="n">
        <v>45</v>
      </c>
      <c r="R161" s="34" t="inlineStr">
        <is>
          <t>Not listed</t>
        </is>
      </c>
      <c r="S161" s="48" t="n">
        <v>0</v>
      </c>
      <c r="T161" s="48" t="n">
        <v>0</v>
      </c>
      <c r="U161" s="34" t="inlineStr">
        <is>
          <t>Sucralose + acesulfame-K</t>
        </is>
      </c>
      <c r="V161" s="34" t="inlineStr">
        <is>
          <t>Pre workout energy, beta-alanine (CarnoSyn)</t>
        </is>
      </c>
      <c r="W161" s="51" t="n"/>
      <c r="X161" s="51" t="n"/>
      <c r="Y161" s="51" t="n"/>
      <c r="Z161" s="51" t="n"/>
      <c r="AA161" s="34" t="inlineStr">
        <is>
          <t>Medium</t>
        </is>
      </c>
      <c r="AB161" s="34" t="inlineStr">
        <is>
          <t>Strong in fitness/pre workout niche</t>
        </is>
      </c>
      <c r="AC161" s="34" t="inlineStr">
        <is>
          <t>Pre workout performance in a ready to drink can</t>
        </is>
      </c>
      <c r="AD161" s="34" t="inlineStr">
        <is>
          <t>Performance/pre workout positioning with beta-alanine.</t>
        </is>
      </c>
      <c r="AE161" s="51" t="n"/>
      <c r="AF161" s="53">
        <f>IF(AND(ISNUMBER($P161),ISNUMBER($AL161),$AL161&lt;&gt;0),ROUND($P161/$AL161*100,1),"")</f>
        <v/>
      </c>
      <c r="AG161" s="54">
        <f>IF(AND(ISNUMBER($S161),ISNUMBER($AL161),$AL161&lt;&gt;0),ROUND($S161/$AL161*100,2),"")</f>
        <v/>
      </c>
      <c r="AH161" s="53">
        <f>IF(AND(ISNUMBER($Q161),ISNUMBER($AL161),$AL161&lt;&gt;0),ROUND($Q161/$AL161*100,1),"")</f>
        <v/>
      </c>
      <c r="AI161" s="48">
        <f>IF(ISNUMBER($S161),IF($S161&lt;=1,"Yes","No"),"n/a")</f>
        <v/>
      </c>
      <c r="AJ161" s="48">
        <f>IF(ISNUMBER($S161),ROUND(MAX(0,MIN(100,100-$S161*2.5-IF(ISNUMBER($T161),$T161,0)*0.12+IF($S161&lt;=1,12,0))),0),"")</f>
        <v/>
      </c>
      <c r="AK161" s="48">
        <f>IF(ISNUMBER($Q161),IF($Q161&gt;=100,20,IF($Q161&gt;=30,10,0)),0)+IF(ISNUMBER($R161),IF($R161&gt;=100,20,0),0)+IF(ISNUMBER($P161),IF($P161&gt;=150,20,IF($P161&gt;=50,12,5)),0)+IF(ISNUMBER($S161),IF($S161&lt;=1,15,0),0)</f>
        <v/>
      </c>
      <c r="AL161" s="48" t="n">
        <v>473</v>
      </c>
      <c r="AM161" s="49" t="n"/>
      <c r="AN161" s="48">
        <f>IF(AND(ISNUMBER($P161),ISNUMBER($AL161),$AL161&lt;&gt;0),IF(OR($P161&gt;180,$P161/$AL161*1000&gt;400),"Over ceiling, confirm SKU","Within"),"n/a")</f>
        <v/>
      </c>
      <c r="AO161" s="51" t="n"/>
      <c r="AP161" s="51" t="n"/>
      <c r="AQ161" s="51" t="n"/>
      <c r="AR161" s="34" t="inlineStr">
        <is>
          <t>Retrieved and cited, see Enrichment Log</t>
        </is>
      </c>
      <c r="AS161" s="34" t="inlineStr">
        <is>
          <t>BLANK -&gt; requires live Amazon.ca capture</t>
        </is>
      </c>
      <c r="AT161" s="34" t="inlineStr">
        <is>
          <t>Unverified commercial data</t>
        </is>
      </c>
    </row>
    <row r="162" ht="28" customHeight="1">
      <c r="A162" s="34" t="inlineStr">
        <is>
          <t>C4</t>
        </is>
      </c>
      <c r="B162" s="34" t="inlineStr">
        <is>
          <t>C4 Energy (Performance) | Orange Slice | 24 pack 473mL</t>
        </is>
      </c>
      <c r="C162" s="34" t="inlineStr">
        <is>
          <t>4) Caffeine &amp; energy beverage</t>
        </is>
      </c>
      <c r="D162" s="34" t="inlineStr">
        <is>
          <t>473 mL can</t>
        </is>
      </c>
      <c r="E162" s="48" t="n">
        <v>24</v>
      </c>
      <c r="F162" s="49" t="n"/>
      <c r="G162" s="50">
        <f>IF(AND(ISNUMBER($F162),ISNUMBER($E162),$E162&lt;&gt;0),$F162/$E162,"")</f>
        <v/>
      </c>
      <c r="H162" s="50">
        <f>IF(AND(ISNUMBER($F162),ISNUMBER($AL162),ISNUMBER($E162),($AL162*$E162)&lt;&gt;0),$F162/($AL162*$E162)*100,"")</f>
        <v/>
      </c>
      <c r="I162" s="51" t="n"/>
      <c r="J162" s="52" t="n"/>
      <c r="K162" s="50">
        <f>IF(AND(ISNUMBER($F162),ISNUMBER($J162)),$F162*(1-$J162),"")</f>
        <v/>
      </c>
      <c r="L162" s="51" t="n"/>
      <c r="M162" s="51" t="n"/>
      <c r="N162" s="50">
        <f>IF(ISNUMBER($F162),($F162-IF(ISNUMBER($AM162),$AM162,0))*(1-IF(ISNUMBER($J162),$J162,0)),"")</f>
        <v/>
      </c>
      <c r="O162" s="34" t="inlineStr">
        <is>
          <t>Orange Slice</t>
        </is>
      </c>
      <c r="P162" s="48" t="n">
        <v>200</v>
      </c>
      <c r="Q162" s="48" t="n">
        <v>45</v>
      </c>
      <c r="R162" s="34" t="inlineStr">
        <is>
          <t>Not listed</t>
        </is>
      </c>
      <c r="S162" s="48" t="n">
        <v>0</v>
      </c>
      <c r="T162" s="48" t="n">
        <v>0</v>
      </c>
      <c r="U162" s="34" t="inlineStr">
        <is>
          <t>Sucralose + acesulfame-K</t>
        </is>
      </c>
      <c r="V162" s="34" t="inlineStr">
        <is>
          <t>Pre workout energy, beta-alanine (CarnoSyn)</t>
        </is>
      </c>
      <c r="W162" s="51" t="n"/>
      <c r="X162" s="51" t="n"/>
      <c r="Y162" s="51" t="n"/>
      <c r="Z162" s="51" t="n"/>
      <c r="AA162" s="34" t="inlineStr">
        <is>
          <t>Medium</t>
        </is>
      </c>
      <c r="AB162" s="34" t="inlineStr">
        <is>
          <t>Strong in fitness/pre workout niche</t>
        </is>
      </c>
      <c r="AC162" s="34" t="inlineStr">
        <is>
          <t>Pre workout performance in a ready to drink can</t>
        </is>
      </c>
      <c r="AD162" s="34" t="inlineStr">
        <is>
          <t>Performance/pre workout positioning with beta-alanine.</t>
        </is>
      </c>
      <c r="AE162" s="51" t="n"/>
      <c r="AF162" s="53">
        <f>IF(AND(ISNUMBER($P162),ISNUMBER($AL162),$AL162&lt;&gt;0),ROUND($P162/$AL162*100,1),"")</f>
        <v/>
      </c>
      <c r="AG162" s="54">
        <f>IF(AND(ISNUMBER($S162),ISNUMBER($AL162),$AL162&lt;&gt;0),ROUND($S162/$AL162*100,2),"")</f>
        <v/>
      </c>
      <c r="AH162" s="53">
        <f>IF(AND(ISNUMBER($Q162),ISNUMBER($AL162),$AL162&lt;&gt;0),ROUND($Q162/$AL162*100,1),"")</f>
        <v/>
      </c>
      <c r="AI162" s="48">
        <f>IF(ISNUMBER($S162),IF($S162&lt;=1,"Yes","No"),"n/a")</f>
        <v/>
      </c>
      <c r="AJ162" s="48">
        <f>IF(ISNUMBER($S162),ROUND(MAX(0,MIN(100,100-$S162*2.5-IF(ISNUMBER($T162),$T162,0)*0.12+IF($S162&lt;=1,12,0))),0),"")</f>
        <v/>
      </c>
      <c r="AK162" s="48">
        <f>IF(ISNUMBER($Q162),IF($Q162&gt;=100,20,IF($Q162&gt;=30,10,0)),0)+IF(ISNUMBER($R162),IF($R162&gt;=100,20,0),0)+IF(ISNUMBER($P162),IF($P162&gt;=150,20,IF($P162&gt;=50,12,5)),0)+IF(ISNUMBER($S162),IF($S162&lt;=1,15,0),0)</f>
        <v/>
      </c>
      <c r="AL162" s="48" t="n">
        <v>473</v>
      </c>
      <c r="AM162" s="49" t="n"/>
      <c r="AN162" s="48">
        <f>IF(AND(ISNUMBER($P162),ISNUMBER($AL162),$AL162&lt;&gt;0),IF(OR($P162&gt;180,$P162/$AL162*1000&gt;400),"Over ceiling, confirm SKU","Within"),"n/a")</f>
        <v/>
      </c>
      <c r="AO162" s="51" t="n"/>
      <c r="AP162" s="51" t="n"/>
      <c r="AQ162" s="51" t="n"/>
      <c r="AR162" s="34" t="inlineStr">
        <is>
          <t>Retrieved and cited, see Enrichment Log</t>
        </is>
      </c>
      <c r="AS162" s="34" t="inlineStr">
        <is>
          <t>BLANK -&gt; requires live Amazon.ca capture</t>
        </is>
      </c>
      <c r="AT162" s="34" t="inlineStr">
        <is>
          <t>Unverified commercial data</t>
        </is>
      </c>
    </row>
    <row r="163" ht="28" customHeight="1">
      <c r="A163" s="34" t="inlineStr">
        <is>
          <t>Reign</t>
        </is>
      </c>
      <c r="B163" s="34" t="inlineStr">
        <is>
          <t>Reign Total Body Fuel | Razzle Berry | single 473mL</t>
        </is>
      </c>
      <c r="C163" s="34" t="inlineStr">
        <is>
          <t>4) Caffeine &amp; energy beverage</t>
        </is>
      </c>
      <c r="D163" s="34" t="inlineStr">
        <is>
          <t>473 mL can</t>
        </is>
      </c>
      <c r="E163" s="48" t="n">
        <v>1</v>
      </c>
      <c r="F163" s="49" t="n"/>
      <c r="G163" s="50">
        <f>IF(AND(ISNUMBER($F163),ISNUMBER($E163),$E163&lt;&gt;0),$F163/$E163,"")</f>
        <v/>
      </c>
      <c r="H163" s="50">
        <f>IF(AND(ISNUMBER($F163),ISNUMBER($AL163),ISNUMBER($E163),($AL163*$E163)&lt;&gt;0),$F163/($AL163*$E163)*100,"")</f>
        <v/>
      </c>
      <c r="I163" s="51" t="n"/>
      <c r="J163" s="52" t="n"/>
      <c r="K163" s="50">
        <f>IF(AND(ISNUMBER($F163),ISNUMBER($J163)),$F163*(1-$J163),"")</f>
        <v/>
      </c>
      <c r="L163" s="51" t="n"/>
      <c r="M163" s="51" t="n"/>
      <c r="N163" s="50">
        <f>IF(ISNUMBER($F163),($F163-IF(ISNUMBER($AM163),$AM163,0))*(1-IF(ISNUMBER($J163),$J163,0)),"")</f>
        <v/>
      </c>
      <c r="O163" s="34" t="inlineStr">
        <is>
          <t>Razzle Berry</t>
        </is>
      </c>
      <c r="P163" s="48" t="n">
        <v>300</v>
      </c>
      <c r="Q163" s="48" t="n">
        <v>10</v>
      </c>
      <c r="R163" s="34" t="inlineStr">
        <is>
          <t>Not listed</t>
        </is>
      </c>
      <c r="S163" s="48" t="n">
        <v>0</v>
      </c>
      <c r="T163" s="48" t="n">
        <v>10</v>
      </c>
      <c r="U163" s="34" t="inlineStr">
        <is>
          <t>Sucralose</t>
        </is>
      </c>
      <c r="V163" s="34" t="inlineStr">
        <is>
          <t>300 mg caffeine, BCAAs, CoQ10, zero sugar</t>
        </is>
      </c>
      <c r="W163" s="51" t="n"/>
      <c r="X163" s="51" t="n"/>
      <c r="Y163" s="51" t="n"/>
      <c r="Z163" s="51" t="n"/>
      <c r="AA163" s="34" t="inlineStr">
        <is>
          <t>Medium</t>
        </is>
      </c>
      <c r="AB163" s="34" t="inlineStr">
        <is>
          <t>Performance line under Monster umbrella</t>
        </is>
      </c>
      <c r="AC163" s="34" t="inlineStr">
        <is>
          <t>Maximum dose fitness energy with BCAAs</t>
        </is>
      </c>
      <c r="AD163" s="34" t="inlineStr">
        <is>
          <t>Highest mainstream caffeine dose plus workout aminos.</t>
        </is>
      </c>
      <c r="AE163" s="51" t="n"/>
      <c r="AF163" s="53">
        <f>IF(AND(ISNUMBER($P163),ISNUMBER($AL163),$AL163&lt;&gt;0),ROUND($P163/$AL163*100,1),"")</f>
        <v/>
      </c>
      <c r="AG163" s="54">
        <f>IF(AND(ISNUMBER($S163),ISNUMBER($AL163),$AL163&lt;&gt;0),ROUND($S163/$AL163*100,2),"")</f>
        <v/>
      </c>
      <c r="AH163" s="53">
        <f>IF(AND(ISNUMBER($Q163),ISNUMBER($AL163),$AL163&lt;&gt;0),ROUND($Q163/$AL163*100,1),"")</f>
        <v/>
      </c>
      <c r="AI163" s="48">
        <f>IF(ISNUMBER($S163),IF($S163&lt;=1,"Yes","No"),"n/a")</f>
        <v/>
      </c>
      <c r="AJ163" s="48">
        <f>IF(ISNUMBER($S163),ROUND(MAX(0,MIN(100,100-$S163*2.5-IF(ISNUMBER($T163),$T163,0)*0.12+IF($S163&lt;=1,12,0))),0),"")</f>
        <v/>
      </c>
      <c r="AK163" s="48">
        <f>IF(ISNUMBER($Q163),IF($Q163&gt;=100,20,IF($Q163&gt;=30,10,0)),0)+IF(ISNUMBER($R163),IF($R163&gt;=100,20,0),0)+IF(ISNUMBER($P163),IF($P163&gt;=150,20,IF($P163&gt;=50,12,5)),0)+IF(ISNUMBER($S163),IF($S163&lt;=1,15,0),0)</f>
        <v/>
      </c>
      <c r="AL163" s="48" t="n">
        <v>473</v>
      </c>
      <c r="AM163" s="49" t="n"/>
      <c r="AN163" s="48">
        <f>IF(AND(ISNUMBER($P163),ISNUMBER($AL163),$AL163&lt;&gt;0),IF(OR($P163&gt;180,$P163/$AL163*1000&gt;400),"Over ceiling, confirm SKU","Within"),"n/a")</f>
        <v/>
      </c>
      <c r="AO163" s="51" t="n"/>
      <c r="AP163" s="51" t="n"/>
      <c r="AQ163" s="51" t="n"/>
      <c r="AR163" s="34" t="inlineStr">
        <is>
          <t>Retrieved and cited, see Enrichment Log</t>
        </is>
      </c>
      <c r="AS163" s="34" t="inlineStr">
        <is>
          <t>BLANK -&gt; requires live Amazon.ca capture</t>
        </is>
      </c>
      <c r="AT163" s="34" t="inlineStr">
        <is>
          <t>Unverified commercial data</t>
        </is>
      </c>
    </row>
    <row r="164" ht="28" customHeight="1">
      <c r="A164" s="34" t="inlineStr">
        <is>
          <t>Reign</t>
        </is>
      </c>
      <c r="B164" s="34" t="inlineStr">
        <is>
          <t>Reign Total Body Fuel | Razzle Berry | 8 pack 473mL</t>
        </is>
      </c>
      <c r="C164" s="34" t="inlineStr">
        <is>
          <t>4) Caffeine &amp; energy beverage</t>
        </is>
      </c>
      <c r="D164" s="34" t="inlineStr">
        <is>
          <t>473 mL can</t>
        </is>
      </c>
      <c r="E164" s="48" t="n">
        <v>8</v>
      </c>
      <c r="F164" s="49" t="n"/>
      <c r="G164" s="50">
        <f>IF(AND(ISNUMBER($F164),ISNUMBER($E164),$E164&lt;&gt;0),$F164/$E164,"")</f>
        <v/>
      </c>
      <c r="H164" s="50">
        <f>IF(AND(ISNUMBER($F164),ISNUMBER($AL164),ISNUMBER($E164),($AL164*$E164)&lt;&gt;0),$F164/($AL164*$E164)*100,"")</f>
        <v/>
      </c>
      <c r="I164" s="51" t="n"/>
      <c r="J164" s="52" t="n"/>
      <c r="K164" s="50">
        <f>IF(AND(ISNUMBER($F164),ISNUMBER($J164)),$F164*(1-$J164),"")</f>
        <v/>
      </c>
      <c r="L164" s="51" t="n"/>
      <c r="M164" s="51" t="n"/>
      <c r="N164" s="50">
        <f>IF(ISNUMBER($F164),($F164-IF(ISNUMBER($AM164),$AM164,0))*(1-IF(ISNUMBER($J164),$J164,0)),"")</f>
        <v/>
      </c>
      <c r="O164" s="34" t="inlineStr">
        <is>
          <t>Razzle Berry</t>
        </is>
      </c>
      <c r="P164" s="48" t="n">
        <v>300</v>
      </c>
      <c r="Q164" s="48" t="n">
        <v>10</v>
      </c>
      <c r="R164" s="34" t="inlineStr">
        <is>
          <t>Not listed</t>
        </is>
      </c>
      <c r="S164" s="48" t="n">
        <v>0</v>
      </c>
      <c r="T164" s="48" t="n">
        <v>10</v>
      </c>
      <c r="U164" s="34" t="inlineStr">
        <is>
          <t>Sucralose</t>
        </is>
      </c>
      <c r="V164" s="34" t="inlineStr">
        <is>
          <t>300 mg caffeine, BCAAs, CoQ10, zero sugar</t>
        </is>
      </c>
      <c r="W164" s="51" t="n"/>
      <c r="X164" s="51" t="n"/>
      <c r="Y164" s="51" t="n"/>
      <c r="Z164" s="51" t="n"/>
      <c r="AA164" s="34" t="inlineStr">
        <is>
          <t>Medium</t>
        </is>
      </c>
      <c r="AB164" s="34" t="inlineStr">
        <is>
          <t>Performance line under Monster umbrella</t>
        </is>
      </c>
      <c r="AC164" s="34" t="inlineStr">
        <is>
          <t>Maximum dose fitness energy with BCAAs</t>
        </is>
      </c>
      <c r="AD164" s="34" t="inlineStr">
        <is>
          <t>Highest mainstream caffeine dose plus workout aminos.</t>
        </is>
      </c>
      <c r="AE164" s="51" t="n"/>
      <c r="AF164" s="53">
        <f>IF(AND(ISNUMBER($P164),ISNUMBER($AL164),$AL164&lt;&gt;0),ROUND($P164/$AL164*100,1),"")</f>
        <v/>
      </c>
      <c r="AG164" s="54">
        <f>IF(AND(ISNUMBER($S164),ISNUMBER($AL164),$AL164&lt;&gt;0),ROUND($S164/$AL164*100,2),"")</f>
        <v/>
      </c>
      <c r="AH164" s="53">
        <f>IF(AND(ISNUMBER($Q164),ISNUMBER($AL164),$AL164&lt;&gt;0),ROUND($Q164/$AL164*100,1),"")</f>
        <v/>
      </c>
      <c r="AI164" s="48">
        <f>IF(ISNUMBER($S164),IF($S164&lt;=1,"Yes","No"),"n/a")</f>
        <v/>
      </c>
      <c r="AJ164" s="48">
        <f>IF(ISNUMBER($S164),ROUND(MAX(0,MIN(100,100-$S164*2.5-IF(ISNUMBER($T164),$T164,0)*0.12+IF($S164&lt;=1,12,0))),0),"")</f>
        <v/>
      </c>
      <c r="AK164" s="48">
        <f>IF(ISNUMBER($Q164),IF($Q164&gt;=100,20,IF($Q164&gt;=30,10,0)),0)+IF(ISNUMBER($R164),IF($R164&gt;=100,20,0),0)+IF(ISNUMBER($P164),IF($P164&gt;=150,20,IF($P164&gt;=50,12,5)),0)+IF(ISNUMBER($S164),IF($S164&lt;=1,15,0),0)</f>
        <v/>
      </c>
      <c r="AL164" s="48" t="n">
        <v>473</v>
      </c>
      <c r="AM164" s="49" t="n"/>
      <c r="AN164" s="48">
        <f>IF(AND(ISNUMBER($P164),ISNUMBER($AL164),$AL164&lt;&gt;0),IF(OR($P164&gt;180,$P164/$AL164*1000&gt;400),"Over ceiling, confirm SKU","Within"),"n/a")</f>
        <v/>
      </c>
      <c r="AO164" s="51" t="n"/>
      <c r="AP164" s="51" t="n"/>
      <c r="AQ164" s="51" t="n"/>
      <c r="AR164" s="34" t="inlineStr">
        <is>
          <t>Retrieved and cited, see Enrichment Log</t>
        </is>
      </c>
      <c r="AS164" s="34" t="inlineStr">
        <is>
          <t>BLANK -&gt; requires live Amazon.ca capture</t>
        </is>
      </c>
      <c r="AT164" s="34" t="inlineStr">
        <is>
          <t>Unverified commercial data</t>
        </is>
      </c>
    </row>
    <row r="165" ht="28" customHeight="1">
      <c r="A165" s="34" t="inlineStr">
        <is>
          <t>Reign</t>
        </is>
      </c>
      <c r="B165" s="34" t="inlineStr">
        <is>
          <t>Reign Total Body Fuel | Razzle Berry | 12 pack 473mL</t>
        </is>
      </c>
      <c r="C165" s="34" t="inlineStr">
        <is>
          <t>4) Caffeine &amp; energy beverage</t>
        </is>
      </c>
      <c r="D165" s="34" t="inlineStr">
        <is>
          <t>473 mL can</t>
        </is>
      </c>
      <c r="E165" s="48" t="n">
        <v>12</v>
      </c>
      <c r="F165" s="49" t="n"/>
      <c r="G165" s="50">
        <f>IF(AND(ISNUMBER($F165),ISNUMBER($E165),$E165&lt;&gt;0),$F165/$E165,"")</f>
        <v/>
      </c>
      <c r="H165" s="50">
        <f>IF(AND(ISNUMBER($F165),ISNUMBER($AL165),ISNUMBER($E165),($AL165*$E165)&lt;&gt;0),$F165/($AL165*$E165)*100,"")</f>
        <v/>
      </c>
      <c r="I165" s="51" t="n"/>
      <c r="J165" s="52" t="n"/>
      <c r="K165" s="50">
        <f>IF(AND(ISNUMBER($F165),ISNUMBER($J165)),$F165*(1-$J165),"")</f>
        <v/>
      </c>
      <c r="L165" s="51" t="n"/>
      <c r="M165" s="51" t="n"/>
      <c r="N165" s="50">
        <f>IF(ISNUMBER($F165),($F165-IF(ISNUMBER($AM165),$AM165,0))*(1-IF(ISNUMBER($J165),$J165,0)),"")</f>
        <v/>
      </c>
      <c r="O165" s="34" t="inlineStr">
        <is>
          <t>Razzle Berry</t>
        </is>
      </c>
      <c r="P165" s="48" t="n">
        <v>300</v>
      </c>
      <c r="Q165" s="48" t="n">
        <v>10</v>
      </c>
      <c r="R165" s="34" t="inlineStr">
        <is>
          <t>Not listed</t>
        </is>
      </c>
      <c r="S165" s="48" t="n">
        <v>0</v>
      </c>
      <c r="T165" s="48" t="n">
        <v>10</v>
      </c>
      <c r="U165" s="34" t="inlineStr">
        <is>
          <t>Sucralose</t>
        </is>
      </c>
      <c r="V165" s="34" t="inlineStr">
        <is>
          <t>300 mg caffeine, BCAAs, CoQ10, zero sugar</t>
        </is>
      </c>
      <c r="W165" s="51" t="n"/>
      <c r="X165" s="51" t="n"/>
      <c r="Y165" s="51" t="n"/>
      <c r="Z165" s="51" t="n"/>
      <c r="AA165" s="34" t="inlineStr">
        <is>
          <t>Medium</t>
        </is>
      </c>
      <c r="AB165" s="34" t="inlineStr">
        <is>
          <t>Performance line under Monster umbrella</t>
        </is>
      </c>
      <c r="AC165" s="34" t="inlineStr">
        <is>
          <t>Maximum dose fitness energy with BCAAs</t>
        </is>
      </c>
      <c r="AD165" s="34" t="inlineStr">
        <is>
          <t>Highest mainstream caffeine dose plus workout aminos.</t>
        </is>
      </c>
      <c r="AE165" s="51" t="n"/>
      <c r="AF165" s="53">
        <f>IF(AND(ISNUMBER($P165),ISNUMBER($AL165),$AL165&lt;&gt;0),ROUND($P165/$AL165*100,1),"")</f>
        <v/>
      </c>
      <c r="AG165" s="54">
        <f>IF(AND(ISNUMBER($S165),ISNUMBER($AL165),$AL165&lt;&gt;0),ROUND($S165/$AL165*100,2),"")</f>
        <v/>
      </c>
      <c r="AH165" s="53">
        <f>IF(AND(ISNUMBER($Q165),ISNUMBER($AL165),$AL165&lt;&gt;0),ROUND($Q165/$AL165*100,1),"")</f>
        <v/>
      </c>
      <c r="AI165" s="48">
        <f>IF(ISNUMBER($S165),IF($S165&lt;=1,"Yes","No"),"n/a")</f>
        <v/>
      </c>
      <c r="AJ165" s="48">
        <f>IF(ISNUMBER($S165),ROUND(MAX(0,MIN(100,100-$S165*2.5-IF(ISNUMBER($T165),$T165,0)*0.12+IF($S165&lt;=1,12,0))),0),"")</f>
        <v/>
      </c>
      <c r="AK165" s="48">
        <f>IF(ISNUMBER($Q165),IF($Q165&gt;=100,20,IF($Q165&gt;=30,10,0)),0)+IF(ISNUMBER($R165),IF($R165&gt;=100,20,0),0)+IF(ISNUMBER($P165),IF($P165&gt;=150,20,IF($P165&gt;=50,12,5)),0)+IF(ISNUMBER($S165),IF($S165&lt;=1,15,0),0)</f>
        <v/>
      </c>
      <c r="AL165" s="48" t="n">
        <v>473</v>
      </c>
      <c r="AM165" s="49" t="n"/>
      <c r="AN165" s="48">
        <f>IF(AND(ISNUMBER($P165),ISNUMBER($AL165),$AL165&lt;&gt;0),IF(OR($P165&gt;180,$P165/$AL165*1000&gt;400),"Over ceiling, confirm SKU","Within"),"n/a")</f>
        <v/>
      </c>
      <c r="AO165" s="51" t="n"/>
      <c r="AP165" s="51" t="n"/>
      <c r="AQ165" s="51" t="n"/>
      <c r="AR165" s="34" t="inlineStr">
        <is>
          <t>Retrieved and cited, see Enrichment Log</t>
        </is>
      </c>
      <c r="AS165" s="34" t="inlineStr">
        <is>
          <t>BLANK -&gt; requires live Amazon.ca capture</t>
        </is>
      </c>
      <c r="AT165" s="34" t="inlineStr">
        <is>
          <t>Unverified commercial data</t>
        </is>
      </c>
    </row>
    <row r="166" ht="28" customHeight="1">
      <c r="A166" s="34" t="inlineStr">
        <is>
          <t>Reign</t>
        </is>
      </c>
      <c r="B166" s="34" t="inlineStr">
        <is>
          <t>Reign Total Body Fuel | Razzle Berry | 18 pack 473mL</t>
        </is>
      </c>
      <c r="C166" s="34" t="inlineStr">
        <is>
          <t>4) Caffeine &amp; energy beverage</t>
        </is>
      </c>
      <c r="D166" s="34" t="inlineStr">
        <is>
          <t>473 mL can</t>
        </is>
      </c>
      <c r="E166" s="48" t="n">
        <v>18</v>
      </c>
      <c r="F166" s="49" t="n"/>
      <c r="G166" s="50">
        <f>IF(AND(ISNUMBER($F166),ISNUMBER($E166),$E166&lt;&gt;0),$F166/$E166,"")</f>
        <v/>
      </c>
      <c r="H166" s="50">
        <f>IF(AND(ISNUMBER($F166),ISNUMBER($AL166),ISNUMBER($E166),($AL166*$E166)&lt;&gt;0),$F166/($AL166*$E166)*100,"")</f>
        <v/>
      </c>
      <c r="I166" s="51" t="n"/>
      <c r="J166" s="52" t="n"/>
      <c r="K166" s="50">
        <f>IF(AND(ISNUMBER($F166),ISNUMBER($J166)),$F166*(1-$J166),"")</f>
        <v/>
      </c>
      <c r="L166" s="51" t="n"/>
      <c r="M166" s="51" t="n"/>
      <c r="N166" s="50">
        <f>IF(ISNUMBER($F166),($F166-IF(ISNUMBER($AM166),$AM166,0))*(1-IF(ISNUMBER($J166),$J166,0)),"")</f>
        <v/>
      </c>
      <c r="O166" s="34" t="inlineStr">
        <is>
          <t>Razzle Berry</t>
        </is>
      </c>
      <c r="P166" s="48" t="n">
        <v>300</v>
      </c>
      <c r="Q166" s="48" t="n">
        <v>10</v>
      </c>
      <c r="R166" s="34" t="inlineStr">
        <is>
          <t>Not listed</t>
        </is>
      </c>
      <c r="S166" s="48" t="n">
        <v>0</v>
      </c>
      <c r="T166" s="48" t="n">
        <v>10</v>
      </c>
      <c r="U166" s="34" t="inlineStr">
        <is>
          <t>Sucralose</t>
        </is>
      </c>
      <c r="V166" s="34" t="inlineStr">
        <is>
          <t>300 mg caffeine, BCAAs, CoQ10, zero sugar</t>
        </is>
      </c>
      <c r="W166" s="51" t="n"/>
      <c r="X166" s="51" t="n"/>
      <c r="Y166" s="51" t="n"/>
      <c r="Z166" s="51" t="n"/>
      <c r="AA166" s="34" t="inlineStr">
        <is>
          <t>Medium</t>
        </is>
      </c>
      <c r="AB166" s="34" t="inlineStr">
        <is>
          <t>Performance line under Monster umbrella</t>
        </is>
      </c>
      <c r="AC166" s="34" t="inlineStr">
        <is>
          <t>Maximum dose fitness energy with BCAAs</t>
        </is>
      </c>
      <c r="AD166" s="34" t="inlineStr">
        <is>
          <t>Highest mainstream caffeine dose plus workout aminos.</t>
        </is>
      </c>
      <c r="AE166" s="51" t="n"/>
      <c r="AF166" s="53">
        <f>IF(AND(ISNUMBER($P166),ISNUMBER($AL166),$AL166&lt;&gt;0),ROUND($P166/$AL166*100,1),"")</f>
        <v/>
      </c>
      <c r="AG166" s="54">
        <f>IF(AND(ISNUMBER($S166),ISNUMBER($AL166),$AL166&lt;&gt;0),ROUND($S166/$AL166*100,2),"")</f>
        <v/>
      </c>
      <c r="AH166" s="53">
        <f>IF(AND(ISNUMBER($Q166),ISNUMBER($AL166),$AL166&lt;&gt;0),ROUND($Q166/$AL166*100,1),"")</f>
        <v/>
      </c>
      <c r="AI166" s="48">
        <f>IF(ISNUMBER($S166),IF($S166&lt;=1,"Yes","No"),"n/a")</f>
        <v/>
      </c>
      <c r="AJ166" s="48">
        <f>IF(ISNUMBER($S166),ROUND(MAX(0,MIN(100,100-$S166*2.5-IF(ISNUMBER($T166),$T166,0)*0.12+IF($S166&lt;=1,12,0))),0),"")</f>
        <v/>
      </c>
      <c r="AK166" s="48">
        <f>IF(ISNUMBER($Q166),IF($Q166&gt;=100,20,IF($Q166&gt;=30,10,0)),0)+IF(ISNUMBER($R166),IF($R166&gt;=100,20,0),0)+IF(ISNUMBER($P166),IF($P166&gt;=150,20,IF($P166&gt;=50,12,5)),0)+IF(ISNUMBER($S166),IF($S166&lt;=1,15,0),0)</f>
        <v/>
      </c>
      <c r="AL166" s="48" t="n">
        <v>473</v>
      </c>
      <c r="AM166" s="49" t="n"/>
      <c r="AN166" s="48">
        <f>IF(AND(ISNUMBER($P166),ISNUMBER($AL166),$AL166&lt;&gt;0),IF(OR($P166&gt;180,$P166/$AL166*1000&gt;400),"Over ceiling, confirm SKU","Within"),"n/a")</f>
        <v/>
      </c>
      <c r="AO166" s="51" t="n"/>
      <c r="AP166" s="51" t="n"/>
      <c r="AQ166" s="51" t="n"/>
      <c r="AR166" s="34" t="inlineStr">
        <is>
          <t>Retrieved and cited, see Enrichment Log</t>
        </is>
      </c>
      <c r="AS166" s="34" t="inlineStr">
        <is>
          <t>BLANK -&gt; requires live Amazon.ca capture</t>
        </is>
      </c>
      <c r="AT166" s="34" t="inlineStr">
        <is>
          <t>Unverified commercial data</t>
        </is>
      </c>
    </row>
    <row r="167" ht="28" customHeight="1">
      <c r="A167" s="34" t="inlineStr">
        <is>
          <t>Reign</t>
        </is>
      </c>
      <c r="B167" s="34" t="inlineStr">
        <is>
          <t>Reign Total Body Fuel | Razzle Berry | 24 pack 473mL</t>
        </is>
      </c>
      <c r="C167" s="34" t="inlineStr">
        <is>
          <t>4) Caffeine &amp; energy beverage</t>
        </is>
      </c>
      <c r="D167" s="34" t="inlineStr">
        <is>
          <t>473 mL can</t>
        </is>
      </c>
      <c r="E167" s="48" t="n">
        <v>24</v>
      </c>
      <c r="F167" s="49" t="n"/>
      <c r="G167" s="50">
        <f>IF(AND(ISNUMBER($F167),ISNUMBER($E167),$E167&lt;&gt;0),$F167/$E167,"")</f>
        <v/>
      </c>
      <c r="H167" s="50">
        <f>IF(AND(ISNUMBER($F167),ISNUMBER($AL167),ISNUMBER($E167),($AL167*$E167)&lt;&gt;0),$F167/($AL167*$E167)*100,"")</f>
        <v/>
      </c>
      <c r="I167" s="51" t="n"/>
      <c r="J167" s="52" t="n"/>
      <c r="K167" s="50">
        <f>IF(AND(ISNUMBER($F167),ISNUMBER($J167)),$F167*(1-$J167),"")</f>
        <v/>
      </c>
      <c r="L167" s="51" t="n"/>
      <c r="M167" s="51" t="n"/>
      <c r="N167" s="50">
        <f>IF(ISNUMBER($F167),($F167-IF(ISNUMBER($AM167),$AM167,0))*(1-IF(ISNUMBER($J167),$J167,0)),"")</f>
        <v/>
      </c>
      <c r="O167" s="34" t="inlineStr">
        <is>
          <t>Razzle Berry</t>
        </is>
      </c>
      <c r="P167" s="48" t="n">
        <v>300</v>
      </c>
      <c r="Q167" s="48" t="n">
        <v>10</v>
      </c>
      <c r="R167" s="34" t="inlineStr">
        <is>
          <t>Not listed</t>
        </is>
      </c>
      <c r="S167" s="48" t="n">
        <v>0</v>
      </c>
      <c r="T167" s="48" t="n">
        <v>10</v>
      </c>
      <c r="U167" s="34" t="inlineStr">
        <is>
          <t>Sucralose</t>
        </is>
      </c>
      <c r="V167" s="34" t="inlineStr">
        <is>
          <t>300 mg caffeine, BCAAs, CoQ10, zero sugar</t>
        </is>
      </c>
      <c r="W167" s="51" t="n"/>
      <c r="X167" s="51" t="n"/>
      <c r="Y167" s="51" t="n"/>
      <c r="Z167" s="51" t="n"/>
      <c r="AA167" s="34" t="inlineStr">
        <is>
          <t>Medium</t>
        </is>
      </c>
      <c r="AB167" s="34" t="inlineStr">
        <is>
          <t>Performance line under Monster umbrella</t>
        </is>
      </c>
      <c r="AC167" s="34" t="inlineStr">
        <is>
          <t>Maximum dose fitness energy with BCAAs</t>
        </is>
      </c>
      <c r="AD167" s="34" t="inlineStr">
        <is>
          <t>Highest mainstream caffeine dose plus workout aminos.</t>
        </is>
      </c>
      <c r="AE167" s="51" t="n"/>
      <c r="AF167" s="53">
        <f>IF(AND(ISNUMBER($P167),ISNUMBER($AL167),$AL167&lt;&gt;0),ROUND($P167/$AL167*100,1),"")</f>
        <v/>
      </c>
      <c r="AG167" s="54">
        <f>IF(AND(ISNUMBER($S167),ISNUMBER($AL167),$AL167&lt;&gt;0),ROUND($S167/$AL167*100,2),"")</f>
        <v/>
      </c>
      <c r="AH167" s="53">
        <f>IF(AND(ISNUMBER($Q167),ISNUMBER($AL167),$AL167&lt;&gt;0),ROUND($Q167/$AL167*100,1),"")</f>
        <v/>
      </c>
      <c r="AI167" s="48">
        <f>IF(ISNUMBER($S167),IF($S167&lt;=1,"Yes","No"),"n/a")</f>
        <v/>
      </c>
      <c r="AJ167" s="48">
        <f>IF(ISNUMBER($S167),ROUND(MAX(0,MIN(100,100-$S167*2.5-IF(ISNUMBER($T167),$T167,0)*0.12+IF($S167&lt;=1,12,0))),0),"")</f>
        <v/>
      </c>
      <c r="AK167" s="48">
        <f>IF(ISNUMBER($Q167),IF($Q167&gt;=100,20,IF($Q167&gt;=30,10,0)),0)+IF(ISNUMBER($R167),IF($R167&gt;=100,20,0),0)+IF(ISNUMBER($P167),IF($P167&gt;=150,20,IF($P167&gt;=50,12,5)),0)+IF(ISNUMBER($S167),IF($S167&lt;=1,15,0),0)</f>
        <v/>
      </c>
      <c r="AL167" s="48" t="n">
        <v>473</v>
      </c>
      <c r="AM167" s="49" t="n"/>
      <c r="AN167" s="48">
        <f>IF(AND(ISNUMBER($P167),ISNUMBER($AL167),$AL167&lt;&gt;0),IF(OR($P167&gt;180,$P167/$AL167*1000&gt;400),"Over ceiling, confirm SKU","Within"),"n/a")</f>
        <v/>
      </c>
      <c r="AO167" s="51" t="n"/>
      <c r="AP167" s="51" t="n"/>
      <c r="AQ167" s="51" t="n"/>
      <c r="AR167" s="34" t="inlineStr">
        <is>
          <t>Retrieved and cited, see Enrichment Log</t>
        </is>
      </c>
      <c r="AS167" s="34" t="inlineStr">
        <is>
          <t>BLANK -&gt; requires live Amazon.ca capture</t>
        </is>
      </c>
      <c r="AT167" s="34" t="inlineStr">
        <is>
          <t>Unverified commercial data</t>
        </is>
      </c>
    </row>
    <row r="168" ht="28" customHeight="1">
      <c r="A168" s="34" t="inlineStr">
        <is>
          <t>Reign</t>
        </is>
      </c>
      <c r="B168" s="34" t="inlineStr">
        <is>
          <t>Reign Total Body Fuel | Melon Mania | single 473mL</t>
        </is>
      </c>
      <c r="C168" s="34" t="inlineStr">
        <is>
          <t>4) Caffeine &amp; energy beverage</t>
        </is>
      </c>
      <c r="D168" s="34" t="inlineStr">
        <is>
          <t>473 mL can</t>
        </is>
      </c>
      <c r="E168" s="48" t="n">
        <v>1</v>
      </c>
      <c r="F168" s="49" t="n"/>
      <c r="G168" s="50">
        <f>IF(AND(ISNUMBER($F168),ISNUMBER($E168),$E168&lt;&gt;0),$F168/$E168,"")</f>
        <v/>
      </c>
      <c r="H168" s="50">
        <f>IF(AND(ISNUMBER($F168),ISNUMBER($AL168),ISNUMBER($E168),($AL168*$E168)&lt;&gt;0),$F168/($AL168*$E168)*100,"")</f>
        <v/>
      </c>
      <c r="I168" s="51" t="n"/>
      <c r="J168" s="52" t="n"/>
      <c r="K168" s="50">
        <f>IF(AND(ISNUMBER($F168),ISNUMBER($J168)),$F168*(1-$J168),"")</f>
        <v/>
      </c>
      <c r="L168" s="51" t="n"/>
      <c r="M168" s="51" t="n"/>
      <c r="N168" s="50">
        <f>IF(ISNUMBER($F168),($F168-IF(ISNUMBER($AM168),$AM168,0))*(1-IF(ISNUMBER($J168),$J168,0)),"")</f>
        <v/>
      </c>
      <c r="O168" s="34" t="inlineStr">
        <is>
          <t>Melon Mania</t>
        </is>
      </c>
      <c r="P168" s="48" t="n">
        <v>300</v>
      </c>
      <c r="Q168" s="48" t="n">
        <v>10</v>
      </c>
      <c r="R168" s="34" t="inlineStr">
        <is>
          <t>Not listed</t>
        </is>
      </c>
      <c r="S168" s="48" t="n">
        <v>0</v>
      </c>
      <c r="T168" s="48" t="n">
        <v>10</v>
      </c>
      <c r="U168" s="34" t="inlineStr">
        <is>
          <t>Sucralose</t>
        </is>
      </c>
      <c r="V168" s="34" t="inlineStr">
        <is>
          <t>300 mg caffeine, BCAAs, CoQ10, zero sugar</t>
        </is>
      </c>
      <c r="W168" s="51" t="n"/>
      <c r="X168" s="51" t="n"/>
      <c r="Y168" s="51" t="n"/>
      <c r="Z168" s="51" t="n"/>
      <c r="AA168" s="34" t="inlineStr">
        <is>
          <t>Medium</t>
        </is>
      </c>
      <c r="AB168" s="34" t="inlineStr">
        <is>
          <t>Performance line under Monster umbrella</t>
        </is>
      </c>
      <c r="AC168" s="34" t="inlineStr">
        <is>
          <t>Maximum dose fitness energy with BCAAs</t>
        </is>
      </c>
      <c r="AD168" s="34" t="inlineStr">
        <is>
          <t>Highest mainstream caffeine dose plus workout aminos.</t>
        </is>
      </c>
      <c r="AE168" s="51" t="n"/>
      <c r="AF168" s="53">
        <f>IF(AND(ISNUMBER($P168),ISNUMBER($AL168),$AL168&lt;&gt;0),ROUND($P168/$AL168*100,1),"")</f>
        <v/>
      </c>
      <c r="AG168" s="54">
        <f>IF(AND(ISNUMBER($S168),ISNUMBER($AL168),$AL168&lt;&gt;0),ROUND($S168/$AL168*100,2),"")</f>
        <v/>
      </c>
      <c r="AH168" s="53">
        <f>IF(AND(ISNUMBER($Q168),ISNUMBER($AL168),$AL168&lt;&gt;0),ROUND($Q168/$AL168*100,1),"")</f>
        <v/>
      </c>
      <c r="AI168" s="48">
        <f>IF(ISNUMBER($S168),IF($S168&lt;=1,"Yes","No"),"n/a")</f>
        <v/>
      </c>
      <c r="AJ168" s="48">
        <f>IF(ISNUMBER($S168),ROUND(MAX(0,MIN(100,100-$S168*2.5-IF(ISNUMBER($T168),$T168,0)*0.12+IF($S168&lt;=1,12,0))),0),"")</f>
        <v/>
      </c>
      <c r="AK168" s="48">
        <f>IF(ISNUMBER($Q168),IF($Q168&gt;=100,20,IF($Q168&gt;=30,10,0)),0)+IF(ISNUMBER($R168),IF($R168&gt;=100,20,0),0)+IF(ISNUMBER($P168),IF($P168&gt;=150,20,IF($P168&gt;=50,12,5)),0)+IF(ISNUMBER($S168),IF($S168&lt;=1,15,0),0)</f>
        <v/>
      </c>
      <c r="AL168" s="48" t="n">
        <v>473</v>
      </c>
      <c r="AM168" s="49" t="n"/>
      <c r="AN168" s="48">
        <f>IF(AND(ISNUMBER($P168),ISNUMBER($AL168),$AL168&lt;&gt;0),IF(OR($P168&gt;180,$P168/$AL168*1000&gt;400),"Over ceiling, confirm SKU","Within"),"n/a")</f>
        <v/>
      </c>
      <c r="AO168" s="51" t="n"/>
      <c r="AP168" s="51" t="n"/>
      <c r="AQ168" s="51" t="n"/>
      <c r="AR168" s="34" t="inlineStr">
        <is>
          <t>Retrieved and cited, see Enrichment Log</t>
        </is>
      </c>
      <c r="AS168" s="34" t="inlineStr">
        <is>
          <t>BLANK -&gt; requires live Amazon.ca capture</t>
        </is>
      </c>
      <c r="AT168" s="34" t="inlineStr">
        <is>
          <t>Unverified commercial data</t>
        </is>
      </c>
    </row>
    <row r="169" ht="28" customHeight="1">
      <c r="A169" s="34" t="inlineStr">
        <is>
          <t>Reign</t>
        </is>
      </c>
      <c r="B169" s="34" t="inlineStr">
        <is>
          <t>Reign Total Body Fuel | Melon Mania | 8 pack 473mL</t>
        </is>
      </c>
      <c r="C169" s="34" t="inlineStr">
        <is>
          <t>4) Caffeine &amp; energy beverage</t>
        </is>
      </c>
      <c r="D169" s="34" t="inlineStr">
        <is>
          <t>473 mL can</t>
        </is>
      </c>
      <c r="E169" s="48" t="n">
        <v>8</v>
      </c>
      <c r="F169" s="49" t="n"/>
      <c r="G169" s="50">
        <f>IF(AND(ISNUMBER($F169),ISNUMBER($E169),$E169&lt;&gt;0),$F169/$E169,"")</f>
        <v/>
      </c>
      <c r="H169" s="50">
        <f>IF(AND(ISNUMBER($F169),ISNUMBER($AL169),ISNUMBER($E169),($AL169*$E169)&lt;&gt;0),$F169/($AL169*$E169)*100,"")</f>
        <v/>
      </c>
      <c r="I169" s="51" t="n"/>
      <c r="J169" s="52" t="n"/>
      <c r="K169" s="50">
        <f>IF(AND(ISNUMBER($F169),ISNUMBER($J169)),$F169*(1-$J169),"")</f>
        <v/>
      </c>
      <c r="L169" s="51" t="n"/>
      <c r="M169" s="51" t="n"/>
      <c r="N169" s="50">
        <f>IF(ISNUMBER($F169),($F169-IF(ISNUMBER($AM169),$AM169,0))*(1-IF(ISNUMBER($J169),$J169,0)),"")</f>
        <v/>
      </c>
      <c r="O169" s="34" t="inlineStr">
        <is>
          <t>Melon Mania</t>
        </is>
      </c>
      <c r="P169" s="48" t="n">
        <v>300</v>
      </c>
      <c r="Q169" s="48" t="n">
        <v>10</v>
      </c>
      <c r="R169" s="34" t="inlineStr">
        <is>
          <t>Not listed</t>
        </is>
      </c>
      <c r="S169" s="48" t="n">
        <v>0</v>
      </c>
      <c r="T169" s="48" t="n">
        <v>10</v>
      </c>
      <c r="U169" s="34" t="inlineStr">
        <is>
          <t>Sucralose</t>
        </is>
      </c>
      <c r="V169" s="34" t="inlineStr">
        <is>
          <t>300 mg caffeine, BCAAs, CoQ10, zero sugar</t>
        </is>
      </c>
      <c r="W169" s="51" t="n"/>
      <c r="X169" s="51" t="n"/>
      <c r="Y169" s="51" t="n"/>
      <c r="Z169" s="51" t="n"/>
      <c r="AA169" s="34" t="inlineStr">
        <is>
          <t>Medium</t>
        </is>
      </c>
      <c r="AB169" s="34" t="inlineStr">
        <is>
          <t>Performance line under Monster umbrella</t>
        </is>
      </c>
      <c r="AC169" s="34" t="inlineStr">
        <is>
          <t>Maximum dose fitness energy with BCAAs</t>
        </is>
      </c>
      <c r="AD169" s="34" t="inlineStr">
        <is>
          <t>Highest mainstream caffeine dose plus workout aminos.</t>
        </is>
      </c>
      <c r="AE169" s="51" t="n"/>
      <c r="AF169" s="53">
        <f>IF(AND(ISNUMBER($P169),ISNUMBER($AL169),$AL169&lt;&gt;0),ROUND($P169/$AL169*100,1),"")</f>
        <v/>
      </c>
      <c r="AG169" s="54">
        <f>IF(AND(ISNUMBER($S169),ISNUMBER($AL169),$AL169&lt;&gt;0),ROUND($S169/$AL169*100,2),"")</f>
        <v/>
      </c>
      <c r="AH169" s="53">
        <f>IF(AND(ISNUMBER($Q169),ISNUMBER($AL169),$AL169&lt;&gt;0),ROUND($Q169/$AL169*100,1),"")</f>
        <v/>
      </c>
      <c r="AI169" s="48">
        <f>IF(ISNUMBER($S169),IF($S169&lt;=1,"Yes","No"),"n/a")</f>
        <v/>
      </c>
      <c r="AJ169" s="48">
        <f>IF(ISNUMBER($S169),ROUND(MAX(0,MIN(100,100-$S169*2.5-IF(ISNUMBER($T169),$T169,0)*0.12+IF($S169&lt;=1,12,0))),0),"")</f>
        <v/>
      </c>
      <c r="AK169" s="48">
        <f>IF(ISNUMBER($Q169),IF($Q169&gt;=100,20,IF($Q169&gt;=30,10,0)),0)+IF(ISNUMBER($R169),IF($R169&gt;=100,20,0),0)+IF(ISNUMBER($P169),IF($P169&gt;=150,20,IF($P169&gt;=50,12,5)),0)+IF(ISNUMBER($S169),IF($S169&lt;=1,15,0),0)</f>
        <v/>
      </c>
      <c r="AL169" s="48" t="n">
        <v>473</v>
      </c>
      <c r="AM169" s="49" t="n"/>
      <c r="AN169" s="48">
        <f>IF(AND(ISNUMBER($P169),ISNUMBER($AL169),$AL169&lt;&gt;0),IF(OR($P169&gt;180,$P169/$AL169*1000&gt;400),"Over ceiling, confirm SKU","Within"),"n/a")</f>
        <v/>
      </c>
      <c r="AO169" s="51" t="n"/>
      <c r="AP169" s="51" t="n"/>
      <c r="AQ169" s="51" t="n"/>
      <c r="AR169" s="34" t="inlineStr">
        <is>
          <t>Retrieved and cited, see Enrichment Log</t>
        </is>
      </c>
      <c r="AS169" s="34" t="inlineStr">
        <is>
          <t>BLANK -&gt; requires live Amazon.ca capture</t>
        </is>
      </c>
      <c r="AT169" s="34" t="inlineStr">
        <is>
          <t>Unverified commercial data</t>
        </is>
      </c>
    </row>
    <row r="170" ht="28" customHeight="1">
      <c r="A170" s="34" t="inlineStr">
        <is>
          <t>Reign</t>
        </is>
      </c>
      <c r="B170" s="34" t="inlineStr">
        <is>
          <t>Reign Total Body Fuel | Melon Mania | 12 pack 473mL</t>
        </is>
      </c>
      <c r="C170" s="34" t="inlineStr">
        <is>
          <t>4) Caffeine &amp; energy beverage</t>
        </is>
      </c>
      <c r="D170" s="34" t="inlineStr">
        <is>
          <t>473 mL can</t>
        </is>
      </c>
      <c r="E170" s="48" t="n">
        <v>12</v>
      </c>
      <c r="F170" s="49" t="n"/>
      <c r="G170" s="50">
        <f>IF(AND(ISNUMBER($F170),ISNUMBER($E170),$E170&lt;&gt;0),$F170/$E170,"")</f>
        <v/>
      </c>
      <c r="H170" s="50">
        <f>IF(AND(ISNUMBER($F170),ISNUMBER($AL170),ISNUMBER($E170),($AL170*$E170)&lt;&gt;0),$F170/($AL170*$E170)*100,"")</f>
        <v/>
      </c>
      <c r="I170" s="51" t="n"/>
      <c r="J170" s="52" t="n"/>
      <c r="K170" s="50">
        <f>IF(AND(ISNUMBER($F170),ISNUMBER($J170)),$F170*(1-$J170),"")</f>
        <v/>
      </c>
      <c r="L170" s="51" t="n"/>
      <c r="M170" s="51" t="n"/>
      <c r="N170" s="50">
        <f>IF(ISNUMBER($F170),($F170-IF(ISNUMBER($AM170),$AM170,0))*(1-IF(ISNUMBER($J170),$J170,0)),"")</f>
        <v/>
      </c>
      <c r="O170" s="34" t="inlineStr">
        <is>
          <t>Melon Mania</t>
        </is>
      </c>
      <c r="P170" s="48" t="n">
        <v>300</v>
      </c>
      <c r="Q170" s="48" t="n">
        <v>10</v>
      </c>
      <c r="R170" s="34" t="inlineStr">
        <is>
          <t>Not listed</t>
        </is>
      </c>
      <c r="S170" s="48" t="n">
        <v>0</v>
      </c>
      <c r="T170" s="48" t="n">
        <v>10</v>
      </c>
      <c r="U170" s="34" t="inlineStr">
        <is>
          <t>Sucralose</t>
        </is>
      </c>
      <c r="V170" s="34" t="inlineStr">
        <is>
          <t>300 mg caffeine, BCAAs, CoQ10, zero sugar</t>
        </is>
      </c>
      <c r="W170" s="51" t="n"/>
      <c r="X170" s="51" t="n"/>
      <c r="Y170" s="51" t="n"/>
      <c r="Z170" s="51" t="n"/>
      <c r="AA170" s="34" t="inlineStr">
        <is>
          <t>Medium</t>
        </is>
      </c>
      <c r="AB170" s="34" t="inlineStr">
        <is>
          <t>Performance line under Monster umbrella</t>
        </is>
      </c>
      <c r="AC170" s="34" t="inlineStr">
        <is>
          <t>Maximum dose fitness energy with BCAAs</t>
        </is>
      </c>
      <c r="AD170" s="34" t="inlineStr">
        <is>
          <t>Highest mainstream caffeine dose plus workout aminos.</t>
        </is>
      </c>
      <c r="AE170" s="51" t="n"/>
      <c r="AF170" s="53">
        <f>IF(AND(ISNUMBER($P170),ISNUMBER($AL170),$AL170&lt;&gt;0),ROUND($P170/$AL170*100,1),"")</f>
        <v/>
      </c>
      <c r="AG170" s="54">
        <f>IF(AND(ISNUMBER($S170),ISNUMBER($AL170),$AL170&lt;&gt;0),ROUND($S170/$AL170*100,2),"")</f>
        <v/>
      </c>
      <c r="AH170" s="53">
        <f>IF(AND(ISNUMBER($Q170),ISNUMBER($AL170),$AL170&lt;&gt;0),ROUND($Q170/$AL170*100,1),"")</f>
        <v/>
      </c>
      <c r="AI170" s="48">
        <f>IF(ISNUMBER($S170),IF($S170&lt;=1,"Yes","No"),"n/a")</f>
        <v/>
      </c>
      <c r="AJ170" s="48">
        <f>IF(ISNUMBER($S170),ROUND(MAX(0,MIN(100,100-$S170*2.5-IF(ISNUMBER($T170),$T170,0)*0.12+IF($S170&lt;=1,12,0))),0),"")</f>
        <v/>
      </c>
      <c r="AK170" s="48">
        <f>IF(ISNUMBER($Q170),IF($Q170&gt;=100,20,IF($Q170&gt;=30,10,0)),0)+IF(ISNUMBER($R170),IF($R170&gt;=100,20,0),0)+IF(ISNUMBER($P170),IF($P170&gt;=150,20,IF($P170&gt;=50,12,5)),0)+IF(ISNUMBER($S170),IF($S170&lt;=1,15,0),0)</f>
        <v/>
      </c>
      <c r="AL170" s="48" t="n">
        <v>473</v>
      </c>
      <c r="AM170" s="49" t="n"/>
      <c r="AN170" s="48">
        <f>IF(AND(ISNUMBER($P170),ISNUMBER($AL170),$AL170&lt;&gt;0),IF(OR($P170&gt;180,$P170/$AL170*1000&gt;400),"Over ceiling, confirm SKU","Within"),"n/a")</f>
        <v/>
      </c>
      <c r="AO170" s="51" t="n"/>
      <c r="AP170" s="51" t="n"/>
      <c r="AQ170" s="51" t="n"/>
      <c r="AR170" s="34" t="inlineStr">
        <is>
          <t>Retrieved and cited, see Enrichment Log</t>
        </is>
      </c>
      <c r="AS170" s="34" t="inlineStr">
        <is>
          <t>BLANK -&gt; requires live Amazon.ca capture</t>
        </is>
      </c>
      <c r="AT170" s="34" t="inlineStr">
        <is>
          <t>Unverified commercial data</t>
        </is>
      </c>
    </row>
    <row r="171" ht="28" customHeight="1">
      <c r="A171" s="34" t="inlineStr">
        <is>
          <t>Reign</t>
        </is>
      </c>
      <c r="B171" s="34" t="inlineStr">
        <is>
          <t>Reign Total Body Fuel | Melon Mania | 18 pack 473mL</t>
        </is>
      </c>
      <c r="C171" s="34" t="inlineStr">
        <is>
          <t>4) Caffeine &amp; energy beverage</t>
        </is>
      </c>
      <c r="D171" s="34" t="inlineStr">
        <is>
          <t>473 mL can</t>
        </is>
      </c>
      <c r="E171" s="48" t="n">
        <v>18</v>
      </c>
      <c r="F171" s="49" t="n"/>
      <c r="G171" s="50">
        <f>IF(AND(ISNUMBER($F171),ISNUMBER($E171),$E171&lt;&gt;0),$F171/$E171,"")</f>
        <v/>
      </c>
      <c r="H171" s="50">
        <f>IF(AND(ISNUMBER($F171),ISNUMBER($AL171),ISNUMBER($E171),($AL171*$E171)&lt;&gt;0),$F171/($AL171*$E171)*100,"")</f>
        <v/>
      </c>
      <c r="I171" s="51" t="n"/>
      <c r="J171" s="52" t="n"/>
      <c r="K171" s="50">
        <f>IF(AND(ISNUMBER($F171),ISNUMBER($J171)),$F171*(1-$J171),"")</f>
        <v/>
      </c>
      <c r="L171" s="51" t="n"/>
      <c r="M171" s="51" t="n"/>
      <c r="N171" s="50">
        <f>IF(ISNUMBER($F171),($F171-IF(ISNUMBER($AM171),$AM171,0))*(1-IF(ISNUMBER($J171),$J171,0)),"")</f>
        <v/>
      </c>
      <c r="O171" s="34" t="inlineStr">
        <is>
          <t>Melon Mania</t>
        </is>
      </c>
      <c r="P171" s="48" t="n">
        <v>300</v>
      </c>
      <c r="Q171" s="48" t="n">
        <v>10</v>
      </c>
      <c r="R171" s="34" t="inlineStr">
        <is>
          <t>Not listed</t>
        </is>
      </c>
      <c r="S171" s="48" t="n">
        <v>0</v>
      </c>
      <c r="T171" s="48" t="n">
        <v>10</v>
      </c>
      <c r="U171" s="34" t="inlineStr">
        <is>
          <t>Sucralose</t>
        </is>
      </c>
      <c r="V171" s="34" t="inlineStr">
        <is>
          <t>300 mg caffeine, BCAAs, CoQ10, zero sugar</t>
        </is>
      </c>
      <c r="W171" s="51" t="n"/>
      <c r="X171" s="51" t="n"/>
      <c r="Y171" s="51" t="n"/>
      <c r="Z171" s="51" t="n"/>
      <c r="AA171" s="34" t="inlineStr">
        <is>
          <t>Medium</t>
        </is>
      </c>
      <c r="AB171" s="34" t="inlineStr">
        <is>
          <t>Performance line under Monster umbrella</t>
        </is>
      </c>
      <c r="AC171" s="34" t="inlineStr">
        <is>
          <t>Maximum dose fitness energy with BCAAs</t>
        </is>
      </c>
      <c r="AD171" s="34" t="inlineStr">
        <is>
          <t>Highest mainstream caffeine dose plus workout aminos.</t>
        </is>
      </c>
      <c r="AE171" s="51" t="n"/>
      <c r="AF171" s="53">
        <f>IF(AND(ISNUMBER($P171),ISNUMBER($AL171),$AL171&lt;&gt;0),ROUND($P171/$AL171*100,1),"")</f>
        <v/>
      </c>
      <c r="AG171" s="54">
        <f>IF(AND(ISNUMBER($S171),ISNUMBER($AL171),$AL171&lt;&gt;0),ROUND($S171/$AL171*100,2),"")</f>
        <v/>
      </c>
      <c r="AH171" s="53">
        <f>IF(AND(ISNUMBER($Q171),ISNUMBER($AL171),$AL171&lt;&gt;0),ROUND($Q171/$AL171*100,1),"")</f>
        <v/>
      </c>
      <c r="AI171" s="48">
        <f>IF(ISNUMBER($S171),IF($S171&lt;=1,"Yes","No"),"n/a")</f>
        <v/>
      </c>
      <c r="AJ171" s="48">
        <f>IF(ISNUMBER($S171),ROUND(MAX(0,MIN(100,100-$S171*2.5-IF(ISNUMBER($T171),$T171,0)*0.12+IF($S171&lt;=1,12,0))),0),"")</f>
        <v/>
      </c>
      <c r="AK171" s="48">
        <f>IF(ISNUMBER($Q171),IF($Q171&gt;=100,20,IF($Q171&gt;=30,10,0)),0)+IF(ISNUMBER($R171),IF($R171&gt;=100,20,0),0)+IF(ISNUMBER($P171),IF($P171&gt;=150,20,IF($P171&gt;=50,12,5)),0)+IF(ISNUMBER($S171),IF($S171&lt;=1,15,0),0)</f>
        <v/>
      </c>
      <c r="AL171" s="48" t="n">
        <v>473</v>
      </c>
      <c r="AM171" s="49" t="n"/>
      <c r="AN171" s="48">
        <f>IF(AND(ISNUMBER($P171),ISNUMBER($AL171),$AL171&lt;&gt;0),IF(OR($P171&gt;180,$P171/$AL171*1000&gt;400),"Over ceiling, confirm SKU","Within"),"n/a")</f>
        <v/>
      </c>
      <c r="AO171" s="51" t="n"/>
      <c r="AP171" s="51" t="n"/>
      <c r="AQ171" s="51" t="n"/>
      <c r="AR171" s="34" t="inlineStr">
        <is>
          <t>Retrieved and cited, see Enrichment Log</t>
        </is>
      </c>
      <c r="AS171" s="34" t="inlineStr">
        <is>
          <t>BLANK -&gt; requires live Amazon.ca capture</t>
        </is>
      </c>
      <c r="AT171" s="34" t="inlineStr">
        <is>
          <t>Unverified commercial data</t>
        </is>
      </c>
    </row>
    <row r="172" ht="28" customHeight="1">
      <c r="A172" s="34" t="inlineStr">
        <is>
          <t>Reign</t>
        </is>
      </c>
      <c r="B172" s="34" t="inlineStr">
        <is>
          <t>Reign Total Body Fuel | Melon Mania | 24 pack 473mL</t>
        </is>
      </c>
      <c r="C172" s="34" t="inlineStr">
        <is>
          <t>4) Caffeine &amp; energy beverage</t>
        </is>
      </c>
      <c r="D172" s="34" t="inlineStr">
        <is>
          <t>473 mL can</t>
        </is>
      </c>
      <c r="E172" s="48" t="n">
        <v>24</v>
      </c>
      <c r="F172" s="49" t="n"/>
      <c r="G172" s="50">
        <f>IF(AND(ISNUMBER($F172),ISNUMBER($E172),$E172&lt;&gt;0),$F172/$E172,"")</f>
        <v/>
      </c>
      <c r="H172" s="50">
        <f>IF(AND(ISNUMBER($F172),ISNUMBER($AL172),ISNUMBER($E172),($AL172*$E172)&lt;&gt;0),$F172/($AL172*$E172)*100,"")</f>
        <v/>
      </c>
      <c r="I172" s="51" t="n"/>
      <c r="J172" s="52" t="n"/>
      <c r="K172" s="50">
        <f>IF(AND(ISNUMBER($F172),ISNUMBER($J172)),$F172*(1-$J172),"")</f>
        <v/>
      </c>
      <c r="L172" s="51" t="n"/>
      <c r="M172" s="51" t="n"/>
      <c r="N172" s="50">
        <f>IF(ISNUMBER($F172),($F172-IF(ISNUMBER($AM172),$AM172,0))*(1-IF(ISNUMBER($J172),$J172,0)),"")</f>
        <v/>
      </c>
      <c r="O172" s="34" t="inlineStr">
        <is>
          <t>Melon Mania</t>
        </is>
      </c>
      <c r="P172" s="48" t="n">
        <v>300</v>
      </c>
      <c r="Q172" s="48" t="n">
        <v>10</v>
      </c>
      <c r="R172" s="34" t="inlineStr">
        <is>
          <t>Not listed</t>
        </is>
      </c>
      <c r="S172" s="48" t="n">
        <v>0</v>
      </c>
      <c r="T172" s="48" t="n">
        <v>10</v>
      </c>
      <c r="U172" s="34" t="inlineStr">
        <is>
          <t>Sucralose</t>
        </is>
      </c>
      <c r="V172" s="34" t="inlineStr">
        <is>
          <t>300 mg caffeine, BCAAs, CoQ10, zero sugar</t>
        </is>
      </c>
      <c r="W172" s="51" t="n"/>
      <c r="X172" s="51" t="n"/>
      <c r="Y172" s="51" t="n"/>
      <c r="Z172" s="51" t="n"/>
      <c r="AA172" s="34" t="inlineStr">
        <is>
          <t>Medium</t>
        </is>
      </c>
      <c r="AB172" s="34" t="inlineStr">
        <is>
          <t>Performance line under Monster umbrella</t>
        </is>
      </c>
      <c r="AC172" s="34" t="inlineStr">
        <is>
          <t>Maximum dose fitness energy with BCAAs</t>
        </is>
      </c>
      <c r="AD172" s="34" t="inlineStr">
        <is>
          <t>Highest mainstream caffeine dose plus workout aminos.</t>
        </is>
      </c>
      <c r="AE172" s="51" t="n"/>
      <c r="AF172" s="53">
        <f>IF(AND(ISNUMBER($P172),ISNUMBER($AL172),$AL172&lt;&gt;0),ROUND($P172/$AL172*100,1),"")</f>
        <v/>
      </c>
      <c r="AG172" s="54">
        <f>IF(AND(ISNUMBER($S172),ISNUMBER($AL172),$AL172&lt;&gt;0),ROUND($S172/$AL172*100,2),"")</f>
        <v/>
      </c>
      <c r="AH172" s="53">
        <f>IF(AND(ISNUMBER($Q172),ISNUMBER($AL172),$AL172&lt;&gt;0),ROUND($Q172/$AL172*100,1),"")</f>
        <v/>
      </c>
      <c r="AI172" s="48">
        <f>IF(ISNUMBER($S172),IF($S172&lt;=1,"Yes","No"),"n/a")</f>
        <v/>
      </c>
      <c r="AJ172" s="48">
        <f>IF(ISNUMBER($S172),ROUND(MAX(0,MIN(100,100-$S172*2.5-IF(ISNUMBER($T172),$T172,0)*0.12+IF($S172&lt;=1,12,0))),0),"")</f>
        <v/>
      </c>
      <c r="AK172" s="48">
        <f>IF(ISNUMBER($Q172),IF($Q172&gt;=100,20,IF($Q172&gt;=30,10,0)),0)+IF(ISNUMBER($R172),IF($R172&gt;=100,20,0),0)+IF(ISNUMBER($P172),IF($P172&gt;=150,20,IF($P172&gt;=50,12,5)),0)+IF(ISNUMBER($S172),IF($S172&lt;=1,15,0),0)</f>
        <v/>
      </c>
      <c r="AL172" s="48" t="n">
        <v>473</v>
      </c>
      <c r="AM172" s="49" t="n"/>
      <c r="AN172" s="48">
        <f>IF(AND(ISNUMBER($P172),ISNUMBER($AL172),$AL172&lt;&gt;0),IF(OR($P172&gt;180,$P172/$AL172*1000&gt;400),"Over ceiling, confirm SKU","Within"),"n/a")</f>
        <v/>
      </c>
      <c r="AO172" s="51" t="n"/>
      <c r="AP172" s="51" t="n"/>
      <c r="AQ172" s="51" t="n"/>
      <c r="AR172" s="34" t="inlineStr">
        <is>
          <t>Retrieved and cited, see Enrichment Log</t>
        </is>
      </c>
      <c r="AS172" s="34" t="inlineStr">
        <is>
          <t>BLANK -&gt; requires live Amazon.ca capture</t>
        </is>
      </c>
      <c r="AT172" s="34" t="inlineStr">
        <is>
          <t>Unverified commercial data</t>
        </is>
      </c>
    </row>
    <row r="173" ht="28" customHeight="1">
      <c r="A173" s="34" t="inlineStr">
        <is>
          <t>Reign</t>
        </is>
      </c>
      <c r="B173" s="34" t="inlineStr">
        <is>
          <t>Reign Total Body Fuel | Sour Apple | single 473mL</t>
        </is>
      </c>
      <c r="C173" s="34" t="inlineStr">
        <is>
          <t>4) Caffeine &amp; energy beverage</t>
        </is>
      </c>
      <c r="D173" s="34" t="inlineStr">
        <is>
          <t>473 mL can</t>
        </is>
      </c>
      <c r="E173" s="48" t="n">
        <v>1</v>
      </c>
      <c r="F173" s="49" t="n"/>
      <c r="G173" s="50">
        <f>IF(AND(ISNUMBER($F173),ISNUMBER($E173),$E173&lt;&gt;0),$F173/$E173,"")</f>
        <v/>
      </c>
      <c r="H173" s="50">
        <f>IF(AND(ISNUMBER($F173),ISNUMBER($AL173),ISNUMBER($E173),($AL173*$E173)&lt;&gt;0),$F173/($AL173*$E173)*100,"")</f>
        <v/>
      </c>
      <c r="I173" s="51" t="n"/>
      <c r="J173" s="52" t="n"/>
      <c r="K173" s="50">
        <f>IF(AND(ISNUMBER($F173),ISNUMBER($J173)),$F173*(1-$J173),"")</f>
        <v/>
      </c>
      <c r="L173" s="51" t="n"/>
      <c r="M173" s="51" t="n"/>
      <c r="N173" s="50">
        <f>IF(ISNUMBER($F173),($F173-IF(ISNUMBER($AM173),$AM173,0))*(1-IF(ISNUMBER($J173),$J173,0)),"")</f>
        <v/>
      </c>
      <c r="O173" s="34" t="inlineStr">
        <is>
          <t>Sour Apple</t>
        </is>
      </c>
      <c r="P173" s="48" t="n">
        <v>300</v>
      </c>
      <c r="Q173" s="48" t="n">
        <v>10</v>
      </c>
      <c r="R173" s="34" t="inlineStr">
        <is>
          <t>Not listed</t>
        </is>
      </c>
      <c r="S173" s="48" t="n">
        <v>0</v>
      </c>
      <c r="T173" s="48" t="n">
        <v>10</v>
      </c>
      <c r="U173" s="34" t="inlineStr">
        <is>
          <t>Sucralose</t>
        </is>
      </c>
      <c r="V173" s="34" t="inlineStr">
        <is>
          <t>300 mg caffeine, BCAAs, CoQ10, zero sugar</t>
        </is>
      </c>
      <c r="W173" s="51" t="n"/>
      <c r="X173" s="51" t="n"/>
      <c r="Y173" s="51" t="n"/>
      <c r="Z173" s="51" t="n"/>
      <c r="AA173" s="34" t="inlineStr">
        <is>
          <t>Medium</t>
        </is>
      </c>
      <c r="AB173" s="34" t="inlineStr">
        <is>
          <t>Performance line under Monster umbrella</t>
        </is>
      </c>
      <c r="AC173" s="34" t="inlineStr">
        <is>
          <t>Maximum dose fitness energy with BCAAs</t>
        </is>
      </c>
      <c r="AD173" s="34" t="inlineStr">
        <is>
          <t>Highest mainstream caffeine dose plus workout aminos.</t>
        </is>
      </c>
      <c r="AE173" s="51" t="n"/>
      <c r="AF173" s="53">
        <f>IF(AND(ISNUMBER($P173),ISNUMBER($AL173),$AL173&lt;&gt;0),ROUND($P173/$AL173*100,1),"")</f>
        <v/>
      </c>
      <c r="AG173" s="54">
        <f>IF(AND(ISNUMBER($S173),ISNUMBER($AL173),$AL173&lt;&gt;0),ROUND($S173/$AL173*100,2),"")</f>
        <v/>
      </c>
      <c r="AH173" s="53">
        <f>IF(AND(ISNUMBER($Q173),ISNUMBER($AL173),$AL173&lt;&gt;0),ROUND($Q173/$AL173*100,1),"")</f>
        <v/>
      </c>
      <c r="AI173" s="48">
        <f>IF(ISNUMBER($S173),IF($S173&lt;=1,"Yes","No"),"n/a")</f>
        <v/>
      </c>
      <c r="AJ173" s="48">
        <f>IF(ISNUMBER($S173),ROUND(MAX(0,MIN(100,100-$S173*2.5-IF(ISNUMBER($T173),$T173,0)*0.12+IF($S173&lt;=1,12,0))),0),"")</f>
        <v/>
      </c>
      <c r="AK173" s="48">
        <f>IF(ISNUMBER($Q173),IF($Q173&gt;=100,20,IF($Q173&gt;=30,10,0)),0)+IF(ISNUMBER($R173),IF($R173&gt;=100,20,0),0)+IF(ISNUMBER($P173),IF($P173&gt;=150,20,IF($P173&gt;=50,12,5)),0)+IF(ISNUMBER($S173),IF($S173&lt;=1,15,0),0)</f>
        <v/>
      </c>
      <c r="AL173" s="48" t="n">
        <v>473</v>
      </c>
      <c r="AM173" s="49" t="n"/>
      <c r="AN173" s="48">
        <f>IF(AND(ISNUMBER($P173),ISNUMBER($AL173),$AL173&lt;&gt;0),IF(OR($P173&gt;180,$P173/$AL173*1000&gt;400),"Over ceiling, confirm SKU","Within"),"n/a")</f>
        <v/>
      </c>
      <c r="AO173" s="51" t="n"/>
      <c r="AP173" s="51" t="n"/>
      <c r="AQ173" s="51" t="n"/>
      <c r="AR173" s="34" t="inlineStr">
        <is>
          <t>Retrieved and cited, see Enrichment Log</t>
        </is>
      </c>
      <c r="AS173" s="34" t="inlineStr">
        <is>
          <t>BLANK -&gt; requires live Amazon.ca capture</t>
        </is>
      </c>
      <c r="AT173" s="34" t="inlineStr">
        <is>
          <t>Unverified commercial data</t>
        </is>
      </c>
    </row>
    <row r="174" ht="28" customHeight="1">
      <c r="A174" s="34" t="inlineStr">
        <is>
          <t>Reign</t>
        </is>
      </c>
      <c r="B174" s="34" t="inlineStr">
        <is>
          <t>Reign Total Body Fuel | Sour Apple | 8 pack 473mL</t>
        </is>
      </c>
      <c r="C174" s="34" t="inlineStr">
        <is>
          <t>4) Caffeine &amp; energy beverage</t>
        </is>
      </c>
      <c r="D174" s="34" t="inlineStr">
        <is>
          <t>473 mL can</t>
        </is>
      </c>
      <c r="E174" s="48" t="n">
        <v>8</v>
      </c>
      <c r="F174" s="49" t="n"/>
      <c r="G174" s="50">
        <f>IF(AND(ISNUMBER($F174),ISNUMBER($E174),$E174&lt;&gt;0),$F174/$E174,"")</f>
        <v/>
      </c>
      <c r="H174" s="50">
        <f>IF(AND(ISNUMBER($F174),ISNUMBER($AL174),ISNUMBER($E174),($AL174*$E174)&lt;&gt;0),$F174/($AL174*$E174)*100,"")</f>
        <v/>
      </c>
      <c r="I174" s="51" t="n"/>
      <c r="J174" s="52" t="n"/>
      <c r="K174" s="50">
        <f>IF(AND(ISNUMBER($F174),ISNUMBER($J174)),$F174*(1-$J174),"")</f>
        <v/>
      </c>
      <c r="L174" s="51" t="n"/>
      <c r="M174" s="51" t="n"/>
      <c r="N174" s="50">
        <f>IF(ISNUMBER($F174),($F174-IF(ISNUMBER($AM174),$AM174,0))*(1-IF(ISNUMBER($J174),$J174,0)),"")</f>
        <v/>
      </c>
      <c r="O174" s="34" t="inlineStr">
        <is>
          <t>Sour Apple</t>
        </is>
      </c>
      <c r="P174" s="48" t="n">
        <v>300</v>
      </c>
      <c r="Q174" s="48" t="n">
        <v>10</v>
      </c>
      <c r="R174" s="34" t="inlineStr">
        <is>
          <t>Not listed</t>
        </is>
      </c>
      <c r="S174" s="48" t="n">
        <v>0</v>
      </c>
      <c r="T174" s="48" t="n">
        <v>10</v>
      </c>
      <c r="U174" s="34" t="inlineStr">
        <is>
          <t>Sucralose</t>
        </is>
      </c>
      <c r="V174" s="34" t="inlineStr">
        <is>
          <t>300 mg caffeine, BCAAs, CoQ10, zero sugar</t>
        </is>
      </c>
      <c r="W174" s="51" t="n"/>
      <c r="X174" s="51" t="n"/>
      <c r="Y174" s="51" t="n"/>
      <c r="Z174" s="51" t="n"/>
      <c r="AA174" s="34" t="inlineStr">
        <is>
          <t>Medium</t>
        </is>
      </c>
      <c r="AB174" s="34" t="inlineStr">
        <is>
          <t>Performance line under Monster umbrella</t>
        </is>
      </c>
      <c r="AC174" s="34" t="inlineStr">
        <is>
          <t>Maximum dose fitness energy with BCAAs</t>
        </is>
      </c>
      <c r="AD174" s="34" t="inlineStr">
        <is>
          <t>Highest mainstream caffeine dose plus workout aminos.</t>
        </is>
      </c>
      <c r="AE174" s="51" t="n"/>
      <c r="AF174" s="53">
        <f>IF(AND(ISNUMBER($P174),ISNUMBER($AL174),$AL174&lt;&gt;0),ROUND($P174/$AL174*100,1),"")</f>
        <v/>
      </c>
      <c r="AG174" s="54">
        <f>IF(AND(ISNUMBER($S174),ISNUMBER($AL174),$AL174&lt;&gt;0),ROUND($S174/$AL174*100,2),"")</f>
        <v/>
      </c>
      <c r="AH174" s="53">
        <f>IF(AND(ISNUMBER($Q174),ISNUMBER($AL174),$AL174&lt;&gt;0),ROUND($Q174/$AL174*100,1),"")</f>
        <v/>
      </c>
      <c r="AI174" s="48">
        <f>IF(ISNUMBER($S174),IF($S174&lt;=1,"Yes","No"),"n/a")</f>
        <v/>
      </c>
      <c r="AJ174" s="48">
        <f>IF(ISNUMBER($S174),ROUND(MAX(0,MIN(100,100-$S174*2.5-IF(ISNUMBER($T174),$T174,0)*0.12+IF($S174&lt;=1,12,0))),0),"")</f>
        <v/>
      </c>
      <c r="AK174" s="48">
        <f>IF(ISNUMBER($Q174),IF($Q174&gt;=100,20,IF($Q174&gt;=30,10,0)),0)+IF(ISNUMBER($R174),IF($R174&gt;=100,20,0),0)+IF(ISNUMBER($P174),IF($P174&gt;=150,20,IF($P174&gt;=50,12,5)),0)+IF(ISNUMBER($S174),IF($S174&lt;=1,15,0),0)</f>
        <v/>
      </c>
      <c r="AL174" s="48" t="n">
        <v>473</v>
      </c>
      <c r="AM174" s="49" t="n"/>
      <c r="AN174" s="48">
        <f>IF(AND(ISNUMBER($P174),ISNUMBER($AL174),$AL174&lt;&gt;0),IF(OR($P174&gt;180,$P174/$AL174*1000&gt;400),"Over ceiling, confirm SKU","Within"),"n/a")</f>
        <v/>
      </c>
      <c r="AO174" s="51" t="n"/>
      <c r="AP174" s="51" t="n"/>
      <c r="AQ174" s="51" t="n"/>
      <c r="AR174" s="34" t="inlineStr">
        <is>
          <t>Retrieved and cited, see Enrichment Log</t>
        </is>
      </c>
      <c r="AS174" s="34" t="inlineStr">
        <is>
          <t>BLANK -&gt; requires live Amazon.ca capture</t>
        </is>
      </c>
      <c r="AT174" s="34" t="inlineStr">
        <is>
          <t>Unverified commercial data</t>
        </is>
      </c>
    </row>
    <row r="175" ht="28" customHeight="1">
      <c r="A175" s="34" t="inlineStr">
        <is>
          <t>Reign</t>
        </is>
      </c>
      <c r="B175" s="34" t="inlineStr">
        <is>
          <t>Reign Total Body Fuel | Sour Apple | 12 pack 473mL</t>
        </is>
      </c>
      <c r="C175" s="34" t="inlineStr">
        <is>
          <t>4) Caffeine &amp; energy beverage</t>
        </is>
      </c>
      <c r="D175" s="34" t="inlineStr">
        <is>
          <t>473 mL can</t>
        </is>
      </c>
      <c r="E175" s="48" t="n">
        <v>12</v>
      </c>
      <c r="F175" s="49" t="n"/>
      <c r="G175" s="50">
        <f>IF(AND(ISNUMBER($F175),ISNUMBER($E175),$E175&lt;&gt;0),$F175/$E175,"")</f>
        <v/>
      </c>
      <c r="H175" s="50">
        <f>IF(AND(ISNUMBER($F175),ISNUMBER($AL175),ISNUMBER($E175),($AL175*$E175)&lt;&gt;0),$F175/($AL175*$E175)*100,"")</f>
        <v/>
      </c>
      <c r="I175" s="51" t="n"/>
      <c r="J175" s="52" t="n"/>
      <c r="K175" s="50">
        <f>IF(AND(ISNUMBER($F175),ISNUMBER($J175)),$F175*(1-$J175),"")</f>
        <v/>
      </c>
      <c r="L175" s="51" t="n"/>
      <c r="M175" s="51" t="n"/>
      <c r="N175" s="50">
        <f>IF(ISNUMBER($F175),($F175-IF(ISNUMBER($AM175),$AM175,0))*(1-IF(ISNUMBER($J175),$J175,0)),"")</f>
        <v/>
      </c>
      <c r="O175" s="34" t="inlineStr">
        <is>
          <t>Sour Apple</t>
        </is>
      </c>
      <c r="P175" s="48" t="n">
        <v>300</v>
      </c>
      <c r="Q175" s="48" t="n">
        <v>10</v>
      </c>
      <c r="R175" s="34" t="inlineStr">
        <is>
          <t>Not listed</t>
        </is>
      </c>
      <c r="S175" s="48" t="n">
        <v>0</v>
      </c>
      <c r="T175" s="48" t="n">
        <v>10</v>
      </c>
      <c r="U175" s="34" t="inlineStr">
        <is>
          <t>Sucralose</t>
        </is>
      </c>
      <c r="V175" s="34" t="inlineStr">
        <is>
          <t>300 mg caffeine, BCAAs, CoQ10, zero sugar</t>
        </is>
      </c>
      <c r="W175" s="51" t="n"/>
      <c r="X175" s="51" t="n"/>
      <c r="Y175" s="51" t="n"/>
      <c r="Z175" s="51" t="n"/>
      <c r="AA175" s="34" t="inlineStr">
        <is>
          <t>Medium</t>
        </is>
      </c>
      <c r="AB175" s="34" t="inlineStr">
        <is>
          <t>Performance line under Monster umbrella</t>
        </is>
      </c>
      <c r="AC175" s="34" t="inlineStr">
        <is>
          <t>Maximum dose fitness energy with BCAAs</t>
        </is>
      </c>
      <c r="AD175" s="34" t="inlineStr">
        <is>
          <t>Highest mainstream caffeine dose plus workout aminos.</t>
        </is>
      </c>
      <c r="AE175" s="51" t="n"/>
      <c r="AF175" s="53">
        <f>IF(AND(ISNUMBER($P175),ISNUMBER($AL175),$AL175&lt;&gt;0),ROUND($P175/$AL175*100,1),"")</f>
        <v/>
      </c>
      <c r="AG175" s="54">
        <f>IF(AND(ISNUMBER($S175),ISNUMBER($AL175),$AL175&lt;&gt;0),ROUND($S175/$AL175*100,2),"")</f>
        <v/>
      </c>
      <c r="AH175" s="53">
        <f>IF(AND(ISNUMBER($Q175),ISNUMBER($AL175),$AL175&lt;&gt;0),ROUND($Q175/$AL175*100,1),"")</f>
        <v/>
      </c>
      <c r="AI175" s="48">
        <f>IF(ISNUMBER($S175),IF($S175&lt;=1,"Yes","No"),"n/a")</f>
        <v/>
      </c>
      <c r="AJ175" s="48">
        <f>IF(ISNUMBER($S175),ROUND(MAX(0,MIN(100,100-$S175*2.5-IF(ISNUMBER($T175),$T175,0)*0.12+IF($S175&lt;=1,12,0))),0),"")</f>
        <v/>
      </c>
      <c r="AK175" s="48">
        <f>IF(ISNUMBER($Q175),IF($Q175&gt;=100,20,IF($Q175&gt;=30,10,0)),0)+IF(ISNUMBER($R175),IF($R175&gt;=100,20,0),0)+IF(ISNUMBER($P175),IF($P175&gt;=150,20,IF($P175&gt;=50,12,5)),0)+IF(ISNUMBER($S175),IF($S175&lt;=1,15,0),0)</f>
        <v/>
      </c>
      <c r="AL175" s="48" t="n">
        <v>473</v>
      </c>
      <c r="AM175" s="49" t="n"/>
      <c r="AN175" s="48">
        <f>IF(AND(ISNUMBER($P175),ISNUMBER($AL175),$AL175&lt;&gt;0),IF(OR($P175&gt;180,$P175/$AL175*1000&gt;400),"Over ceiling, confirm SKU","Within"),"n/a")</f>
        <v/>
      </c>
      <c r="AO175" s="51" t="n"/>
      <c r="AP175" s="51" t="n"/>
      <c r="AQ175" s="51" t="n"/>
      <c r="AR175" s="34" t="inlineStr">
        <is>
          <t>Retrieved and cited, see Enrichment Log</t>
        </is>
      </c>
      <c r="AS175" s="34" t="inlineStr">
        <is>
          <t>BLANK -&gt; requires live Amazon.ca capture</t>
        </is>
      </c>
      <c r="AT175" s="34" t="inlineStr">
        <is>
          <t>Unverified commercial data</t>
        </is>
      </c>
    </row>
    <row r="176" ht="28" customHeight="1">
      <c r="A176" s="34" t="inlineStr">
        <is>
          <t>Reign</t>
        </is>
      </c>
      <c r="B176" s="34" t="inlineStr">
        <is>
          <t>Reign Total Body Fuel | Sour Apple | 18 pack 473mL</t>
        </is>
      </c>
      <c r="C176" s="34" t="inlineStr">
        <is>
          <t>4) Caffeine &amp; energy beverage</t>
        </is>
      </c>
      <c r="D176" s="34" t="inlineStr">
        <is>
          <t>473 mL can</t>
        </is>
      </c>
      <c r="E176" s="48" t="n">
        <v>18</v>
      </c>
      <c r="F176" s="49" t="n"/>
      <c r="G176" s="50">
        <f>IF(AND(ISNUMBER($F176),ISNUMBER($E176),$E176&lt;&gt;0),$F176/$E176,"")</f>
        <v/>
      </c>
      <c r="H176" s="50">
        <f>IF(AND(ISNUMBER($F176),ISNUMBER($AL176),ISNUMBER($E176),($AL176*$E176)&lt;&gt;0),$F176/($AL176*$E176)*100,"")</f>
        <v/>
      </c>
      <c r="I176" s="51" t="n"/>
      <c r="J176" s="52" t="n"/>
      <c r="K176" s="50">
        <f>IF(AND(ISNUMBER($F176),ISNUMBER($J176)),$F176*(1-$J176),"")</f>
        <v/>
      </c>
      <c r="L176" s="51" t="n"/>
      <c r="M176" s="51" t="n"/>
      <c r="N176" s="50">
        <f>IF(ISNUMBER($F176),($F176-IF(ISNUMBER($AM176),$AM176,0))*(1-IF(ISNUMBER($J176),$J176,0)),"")</f>
        <v/>
      </c>
      <c r="O176" s="34" t="inlineStr">
        <is>
          <t>Sour Apple</t>
        </is>
      </c>
      <c r="P176" s="48" t="n">
        <v>300</v>
      </c>
      <c r="Q176" s="48" t="n">
        <v>10</v>
      </c>
      <c r="R176" s="34" t="inlineStr">
        <is>
          <t>Not listed</t>
        </is>
      </c>
      <c r="S176" s="48" t="n">
        <v>0</v>
      </c>
      <c r="T176" s="48" t="n">
        <v>10</v>
      </c>
      <c r="U176" s="34" t="inlineStr">
        <is>
          <t>Sucralose</t>
        </is>
      </c>
      <c r="V176" s="34" t="inlineStr">
        <is>
          <t>300 mg caffeine, BCAAs, CoQ10, zero sugar</t>
        </is>
      </c>
      <c r="W176" s="51" t="n"/>
      <c r="X176" s="51" t="n"/>
      <c r="Y176" s="51" t="n"/>
      <c r="Z176" s="51" t="n"/>
      <c r="AA176" s="34" t="inlineStr">
        <is>
          <t>Medium</t>
        </is>
      </c>
      <c r="AB176" s="34" t="inlineStr">
        <is>
          <t>Performance line under Monster umbrella</t>
        </is>
      </c>
      <c r="AC176" s="34" t="inlineStr">
        <is>
          <t>Maximum dose fitness energy with BCAAs</t>
        </is>
      </c>
      <c r="AD176" s="34" t="inlineStr">
        <is>
          <t>Highest mainstream caffeine dose plus workout aminos.</t>
        </is>
      </c>
      <c r="AE176" s="51" t="n"/>
      <c r="AF176" s="53">
        <f>IF(AND(ISNUMBER($P176),ISNUMBER($AL176),$AL176&lt;&gt;0),ROUND($P176/$AL176*100,1),"")</f>
        <v/>
      </c>
      <c r="AG176" s="54">
        <f>IF(AND(ISNUMBER($S176),ISNUMBER($AL176),$AL176&lt;&gt;0),ROUND($S176/$AL176*100,2),"")</f>
        <v/>
      </c>
      <c r="AH176" s="53">
        <f>IF(AND(ISNUMBER($Q176),ISNUMBER($AL176),$AL176&lt;&gt;0),ROUND($Q176/$AL176*100,1),"")</f>
        <v/>
      </c>
      <c r="AI176" s="48">
        <f>IF(ISNUMBER($S176),IF($S176&lt;=1,"Yes","No"),"n/a")</f>
        <v/>
      </c>
      <c r="AJ176" s="48">
        <f>IF(ISNUMBER($S176),ROUND(MAX(0,MIN(100,100-$S176*2.5-IF(ISNUMBER($T176),$T176,0)*0.12+IF($S176&lt;=1,12,0))),0),"")</f>
        <v/>
      </c>
      <c r="AK176" s="48">
        <f>IF(ISNUMBER($Q176),IF($Q176&gt;=100,20,IF($Q176&gt;=30,10,0)),0)+IF(ISNUMBER($R176),IF($R176&gt;=100,20,0),0)+IF(ISNUMBER($P176),IF($P176&gt;=150,20,IF($P176&gt;=50,12,5)),0)+IF(ISNUMBER($S176),IF($S176&lt;=1,15,0),0)</f>
        <v/>
      </c>
      <c r="AL176" s="48" t="n">
        <v>473</v>
      </c>
      <c r="AM176" s="49" t="n"/>
      <c r="AN176" s="48">
        <f>IF(AND(ISNUMBER($P176),ISNUMBER($AL176),$AL176&lt;&gt;0),IF(OR($P176&gt;180,$P176/$AL176*1000&gt;400),"Over ceiling, confirm SKU","Within"),"n/a")</f>
        <v/>
      </c>
      <c r="AO176" s="51" t="n"/>
      <c r="AP176" s="51" t="n"/>
      <c r="AQ176" s="51" t="n"/>
      <c r="AR176" s="34" t="inlineStr">
        <is>
          <t>Retrieved and cited, see Enrichment Log</t>
        </is>
      </c>
      <c r="AS176" s="34" t="inlineStr">
        <is>
          <t>BLANK -&gt; requires live Amazon.ca capture</t>
        </is>
      </c>
      <c r="AT176" s="34" t="inlineStr">
        <is>
          <t>Unverified commercial data</t>
        </is>
      </c>
    </row>
    <row r="177" ht="28" customHeight="1">
      <c r="A177" s="34" t="inlineStr">
        <is>
          <t>Reign</t>
        </is>
      </c>
      <c r="B177" s="34" t="inlineStr">
        <is>
          <t>Reign Total Body Fuel | Sour Apple | 24 pack 473mL</t>
        </is>
      </c>
      <c r="C177" s="34" t="inlineStr">
        <is>
          <t>4) Caffeine &amp; energy beverage</t>
        </is>
      </c>
      <c r="D177" s="34" t="inlineStr">
        <is>
          <t>473 mL can</t>
        </is>
      </c>
      <c r="E177" s="48" t="n">
        <v>24</v>
      </c>
      <c r="F177" s="49" t="n"/>
      <c r="G177" s="50">
        <f>IF(AND(ISNUMBER($F177),ISNUMBER($E177),$E177&lt;&gt;0),$F177/$E177,"")</f>
        <v/>
      </c>
      <c r="H177" s="50">
        <f>IF(AND(ISNUMBER($F177),ISNUMBER($AL177),ISNUMBER($E177),($AL177*$E177)&lt;&gt;0),$F177/($AL177*$E177)*100,"")</f>
        <v/>
      </c>
      <c r="I177" s="51" t="n"/>
      <c r="J177" s="52" t="n"/>
      <c r="K177" s="50">
        <f>IF(AND(ISNUMBER($F177),ISNUMBER($J177)),$F177*(1-$J177),"")</f>
        <v/>
      </c>
      <c r="L177" s="51" t="n"/>
      <c r="M177" s="51" t="n"/>
      <c r="N177" s="50">
        <f>IF(ISNUMBER($F177),($F177-IF(ISNUMBER($AM177),$AM177,0))*(1-IF(ISNUMBER($J177),$J177,0)),"")</f>
        <v/>
      </c>
      <c r="O177" s="34" t="inlineStr">
        <is>
          <t>Sour Apple</t>
        </is>
      </c>
      <c r="P177" s="48" t="n">
        <v>300</v>
      </c>
      <c r="Q177" s="48" t="n">
        <v>10</v>
      </c>
      <c r="R177" s="34" t="inlineStr">
        <is>
          <t>Not listed</t>
        </is>
      </c>
      <c r="S177" s="48" t="n">
        <v>0</v>
      </c>
      <c r="T177" s="48" t="n">
        <v>10</v>
      </c>
      <c r="U177" s="34" t="inlineStr">
        <is>
          <t>Sucralose</t>
        </is>
      </c>
      <c r="V177" s="34" t="inlineStr">
        <is>
          <t>300 mg caffeine, BCAAs, CoQ10, zero sugar</t>
        </is>
      </c>
      <c r="W177" s="51" t="n"/>
      <c r="X177" s="51" t="n"/>
      <c r="Y177" s="51" t="n"/>
      <c r="Z177" s="51" t="n"/>
      <c r="AA177" s="34" t="inlineStr">
        <is>
          <t>Medium</t>
        </is>
      </c>
      <c r="AB177" s="34" t="inlineStr">
        <is>
          <t>Performance line under Monster umbrella</t>
        </is>
      </c>
      <c r="AC177" s="34" t="inlineStr">
        <is>
          <t>Maximum dose fitness energy with BCAAs</t>
        </is>
      </c>
      <c r="AD177" s="34" t="inlineStr">
        <is>
          <t>Highest mainstream caffeine dose plus workout aminos.</t>
        </is>
      </c>
      <c r="AE177" s="51" t="n"/>
      <c r="AF177" s="53">
        <f>IF(AND(ISNUMBER($P177),ISNUMBER($AL177),$AL177&lt;&gt;0),ROUND($P177/$AL177*100,1),"")</f>
        <v/>
      </c>
      <c r="AG177" s="54">
        <f>IF(AND(ISNUMBER($S177),ISNUMBER($AL177),$AL177&lt;&gt;0),ROUND($S177/$AL177*100,2),"")</f>
        <v/>
      </c>
      <c r="AH177" s="53">
        <f>IF(AND(ISNUMBER($Q177),ISNUMBER($AL177),$AL177&lt;&gt;0),ROUND($Q177/$AL177*100,1),"")</f>
        <v/>
      </c>
      <c r="AI177" s="48">
        <f>IF(ISNUMBER($S177),IF($S177&lt;=1,"Yes","No"),"n/a")</f>
        <v/>
      </c>
      <c r="AJ177" s="48">
        <f>IF(ISNUMBER($S177),ROUND(MAX(0,MIN(100,100-$S177*2.5-IF(ISNUMBER($T177),$T177,0)*0.12+IF($S177&lt;=1,12,0))),0),"")</f>
        <v/>
      </c>
      <c r="AK177" s="48">
        <f>IF(ISNUMBER($Q177),IF($Q177&gt;=100,20,IF($Q177&gt;=30,10,0)),0)+IF(ISNUMBER($R177),IF($R177&gt;=100,20,0),0)+IF(ISNUMBER($P177),IF($P177&gt;=150,20,IF($P177&gt;=50,12,5)),0)+IF(ISNUMBER($S177),IF($S177&lt;=1,15,0),0)</f>
        <v/>
      </c>
      <c r="AL177" s="48" t="n">
        <v>473</v>
      </c>
      <c r="AM177" s="49" t="n"/>
      <c r="AN177" s="48">
        <f>IF(AND(ISNUMBER($P177),ISNUMBER($AL177),$AL177&lt;&gt;0),IF(OR($P177&gt;180,$P177/$AL177*1000&gt;400),"Over ceiling, confirm SKU","Within"),"n/a")</f>
        <v/>
      </c>
      <c r="AO177" s="51" t="n"/>
      <c r="AP177" s="51" t="n"/>
      <c r="AQ177" s="51" t="n"/>
      <c r="AR177" s="34" t="inlineStr">
        <is>
          <t>Retrieved and cited, see Enrichment Log</t>
        </is>
      </c>
      <c r="AS177" s="34" t="inlineStr">
        <is>
          <t>BLANK -&gt; requires live Amazon.ca capture</t>
        </is>
      </c>
      <c r="AT177" s="34" t="inlineStr">
        <is>
          <t>Unverified commercial data</t>
        </is>
      </c>
    </row>
    <row r="178" ht="28" customHeight="1">
      <c r="A178" s="34" t="inlineStr">
        <is>
          <t>Reign</t>
        </is>
      </c>
      <c r="B178" s="34" t="inlineStr">
        <is>
          <t>Reign Total Body Fuel | Orange Dreamsicle | single 473mL</t>
        </is>
      </c>
      <c r="C178" s="34" t="inlineStr">
        <is>
          <t>4) Caffeine &amp; energy beverage</t>
        </is>
      </c>
      <c r="D178" s="34" t="inlineStr">
        <is>
          <t>473 mL can</t>
        </is>
      </c>
      <c r="E178" s="48" t="n">
        <v>1</v>
      </c>
      <c r="F178" s="49" t="n"/>
      <c r="G178" s="50">
        <f>IF(AND(ISNUMBER($F178),ISNUMBER($E178),$E178&lt;&gt;0),$F178/$E178,"")</f>
        <v/>
      </c>
      <c r="H178" s="50">
        <f>IF(AND(ISNUMBER($F178),ISNUMBER($AL178),ISNUMBER($E178),($AL178*$E178)&lt;&gt;0),$F178/($AL178*$E178)*100,"")</f>
        <v/>
      </c>
      <c r="I178" s="51" t="n"/>
      <c r="J178" s="52" t="n"/>
      <c r="K178" s="50">
        <f>IF(AND(ISNUMBER($F178),ISNUMBER($J178)),$F178*(1-$J178),"")</f>
        <v/>
      </c>
      <c r="L178" s="51" t="n"/>
      <c r="M178" s="51" t="n"/>
      <c r="N178" s="50">
        <f>IF(ISNUMBER($F178),($F178-IF(ISNUMBER($AM178),$AM178,0))*(1-IF(ISNUMBER($J178),$J178,0)),"")</f>
        <v/>
      </c>
      <c r="O178" s="34" t="inlineStr">
        <is>
          <t>Orange Dreamsicle</t>
        </is>
      </c>
      <c r="P178" s="48" t="n">
        <v>300</v>
      </c>
      <c r="Q178" s="48" t="n">
        <v>10</v>
      </c>
      <c r="R178" s="34" t="inlineStr">
        <is>
          <t>Not listed</t>
        </is>
      </c>
      <c r="S178" s="48" t="n">
        <v>0</v>
      </c>
      <c r="T178" s="48" t="n">
        <v>10</v>
      </c>
      <c r="U178" s="34" t="inlineStr">
        <is>
          <t>Sucralose</t>
        </is>
      </c>
      <c r="V178" s="34" t="inlineStr">
        <is>
          <t>300 mg caffeine, BCAAs, CoQ10, zero sugar</t>
        </is>
      </c>
      <c r="W178" s="51" t="n"/>
      <c r="X178" s="51" t="n"/>
      <c r="Y178" s="51" t="n"/>
      <c r="Z178" s="51" t="n"/>
      <c r="AA178" s="34" t="inlineStr">
        <is>
          <t>Medium</t>
        </is>
      </c>
      <c r="AB178" s="34" t="inlineStr">
        <is>
          <t>Performance line under Monster umbrella</t>
        </is>
      </c>
      <c r="AC178" s="34" t="inlineStr">
        <is>
          <t>Maximum dose fitness energy with BCAAs</t>
        </is>
      </c>
      <c r="AD178" s="34" t="inlineStr">
        <is>
          <t>Highest mainstream caffeine dose plus workout aminos.</t>
        </is>
      </c>
      <c r="AE178" s="51" t="n"/>
      <c r="AF178" s="53">
        <f>IF(AND(ISNUMBER($P178),ISNUMBER($AL178),$AL178&lt;&gt;0),ROUND($P178/$AL178*100,1),"")</f>
        <v/>
      </c>
      <c r="AG178" s="54">
        <f>IF(AND(ISNUMBER($S178),ISNUMBER($AL178),$AL178&lt;&gt;0),ROUND($S178/$AL178*100,2),"")</f>
        <v/>
      </c>
      <c r="AH178" s="53">
        <f>IF(AND(ISNUMBER($Q178),ISNUMBER($AL178),$AL178&lt;&gt;0),ROUND($Q178/$AL178*100,1),"")</f>
        <v/>
      </c>
      <c r="AI178" s="48">
        <f>IF(ISNUMBER($S178),IF($S178&lt;=1,"Yes","No"),"n/a")</f>
        <v/>
      </c>
      <c r="AJ178" s="48">
        <f>IF(ISNUMBER($S178),ROUND(MAX(0,MIN(100,100-$S178*2.5-IF(ISNUMBER($T178),$T178,0)*0.12+IF($S178&lt;=1,12,0))),0),"")</f>
        <v/>
      </c>
      <c r="AK178" s="48">
        <f>IF(ISNUMBER($Q178),IF($Q178&gt;=100,20,IF($Q178&gt;=30,10,0)),0)+IF(ISNUMBER($R178),IF($R178&gt;=100,20,0),0)+IF(ISNUMBER($P178),IF($P178&gt;=150,20,IF($P178&gt;=50,12,5)),0)+IF(ISNUMBER($S178),IF($S178&lt;=1,15,0),0)</f>
        <v/>
      </c>
      <c r="AL178" s="48" t="n">
        <v>473</v>
      </c>
      <c r="AM178" s="49" t="n"/>
      <c r="AN178" s="48">
        <f>IF(AND(ISNUMBER($P178),ISNUMBER($AL178),$AL178&lt;&gt;0),IF(OR($P178&gt;180,$P178/$AL178*1000&gt;400),"Over ceiling, confirm SKU","Within"),"n/a")</f>
        <v/>
      </c>
      <c r="AO178" s="51" t="n"/>
      <c r="AP178" s="51" t="n"/>
      <c r="AQ178" s="51" t="n"/>
      <c r="AR178" s="34" t="inlineStr">
        <is>
          <t>Retrieved and cited, see Enrichment Log</t>
        </is>
      </c>
      <c r="AS178" s="34" t="inlineStr">
        <is>
          <t>BLANK -&gt; requires live Amazon.ca capture</t>
        </is>
      </c>
      <c r="AT178" s="34" t="inlineStr">
        <is>
          <t>Unverified commercial data</t>
        </is>
      </c>
    </row>
    <row r="179" ht="28" customHeight="1">
      <c r="A179" s="34" t="inlineStr">
        <is>
          <t>Reign</t>
        </is>
      </c>
      <c r="B179" s="34" t="inlineStr">
        <is>
          <t>Reign Total Body Fuel | Orange Dreamsicle | 8 pack 473mL</t>
        </is>
      </c>
      <c r="C179" s="34" t="inlineStr">
        <is>
          <t>4) Caffeine &amp; energy beverage</t>
        </is>
      </c>
      <c r="D179" s="34" t="inlineStr">
        <is>
          <t>473 mL can</t>
        </is>
      </c>
      <c r="E179" s="48" t="n">
        <v>8</v>
      </c>
      <c r="F179" s="49" t="n"/>
      <c r="G179" s="50">
        <f>IF(AND(ISNUMBER($F179),ISNUMBER($E179),$E179&lt;&gt;0),$F179/$E179,"")</f>
        <v/>
      </c>
      <c r="H179" s="50">
        <f>IF(AND(ISNUMBER($F179),ISNUMBER($AL179),ISNUMBER($E179),($AL179*$E179)&lt;&gt;0),$F179/($AL179*$E179)*100,"")</f>
        <v/>
      </c>
      <c r="I179" s="51" t="n"/>
      <c r="J179" s="52" t="n"/>
      <c r="K179" s="50">
        <f>IF(AND(ISNUMBER($F179),ISNUMBER($J179)),$F179*(1-$J179),"")</f>
        <v/>
      </c>
      <c r="L179" s="51" t="n"/>
      <c r="M179" s="51" t="n"/>
      <c r="N179" s="50">
        <f>IF(ISNUMBER($F179),($F179-IF(ISNUMBER($AM179),$AM179,0))*(1-IF(ISNUMBER($J179),$J179,0)),"")</f>
        <v/>
      </c>
      <c r="O179" s="34" t="inlineStr">
        <is>
          <t>Orange Dreamsicle</t>
        </is>
      </c>
      <c r="P179" s="48" t="n">
        <v>300</v>
      </c>
      <c r="Q179" s="48" t="n">
        <v>10</v>
      </c>
      <c r="R179" s="34" t="inlineStr">
        <is>
          <t>Not listed</t>
        </is>
      </c>
      <c r="S179" s="48" t="n">
        <v>0</v>
      </c>
      <c r="T179" s="48" t="n">
        <v>10</v>
      </c>
      <c r="U179" s="34" t="inlineStr">
        <is>
          <t>Sucralose</t>
        </is>
      </c>
      <c r="V179" s="34" t="inlineStr">
        <is>
          <t>300 mg caffeine, BCAAs, CoQ10, zero sugar</t>
        </is>
      </c>
      <c r="W179" s="51" t="n"/>
      <c r="X179" s="51" t="n"/>
      <c r="Y179" s="51" t="n"/>
      <c r="Z179" s="51" t="n"/>
      <c r="AA179" s="34" t="inlineStr">
        <is>
          <t>Medium</t>
        </is>
      </c>
      <c r="AB179" s="34" t="inlineStr">
        <is>
          <t>Performance line under Monster umbrella</t>
        </is>
      </c>
      <c r="AC179" s="34" t="inlineStr">
        <is>
          <t>Maximum dose fitness energy with BCAAs</t>
        </is>
      </c>
      <c r="AD179" s="34" t="inlineStr">
        <is>
          <t>Highest mainstream caffeine dose plus workout aminos.</t>
        </is>
      </c>
      <c r="AE179" s="51" t="n"/>
      <c r="AF179" s="53">
        <f>IF(AND(ISNUMBER($P179),ISNUMBER($AL179),$AL179&lt;&gt;0),ROUND($P179/$AL179*100,1),"")</f>
        <v/>
      </c>
      <c r="AG179" s="54">
        <f>IF(AND(ISNUMBER($S179),ISNUMBER($AL179),$AL179&lt;&gt;0),ROUND($S179/$AL179*100,2),"")</f>
        <v/>
      </c>
      <c r="AH179" s="53">
        <f>IF(AND(ISNUMBER($Q179),ISNUMBER($AL179),$AL179&lt;&gt;0),ROUND($Q179/$AL179*100,1),"")</f>
        <v/>
      </c>
      <c r="AI179" s="48">
        <f>IF(ISNUMBER($S179),IF($S179&lt;=1,"Yes","No"),"n/a")</f>
        <v/>
      </c>
      <c r="AJ179" s="48">
        <f>IF(ISNUMBER($S179),ROUND(MAX(0,MIN(100,100-$S179*2.5-IF(ISNUMBER($T179),$T179,0)*0.12+IF($S179&lt;=1,12,0))),0),"")</f>
        <v/>
      </c>
      <c r="AK179" s="48">
        <f>IF(ISNUMBER($Q179),IF($Q179&gt;=100,20,IF($Q179&gt;=30,10,0)),0)+IF(ISNUMBER($R179),IF($R179&gt;=100,20,0),0)+IF(ISNUMBER($P179),IF($P179&gt;=150,20,IF($P179&gt;=50,12,5)),0)+IF(ISNUMBER($S179),IF($S179&lt;=1,15,0),0)</f>
        <v/>
      </c>
      <c r="AL179" s="48" t="n">
        <v>473</v>
      </c>
      <c r="AM179" s="49" t="n"/>
      <c r="AN179" s="48">
        <f>IF(AND(ISNUMBER($P179),ISNUMBER($AL179),$AL179&lt;&gt;0),IF(OR($P179&gt;180,$P179/$AL179*1000&gt;400),"Over ceiling, confirm SKU","Within"),"n/a")</f>
        <v/>
      </c>
      <c r="AO179" s="51" t="n"/>
      <c r="AP179" s="51" t="n"/>
      <c r="AQ179" s="51" t="n"/>
      <c r="AR179" s="34" t="inlineStr">
        <is>
          <t>Retrieved and cited, see Enrichment Log</t>
        </is>
      </c>
      <c r="AS179" s="34" t="inlineStr">
        <is>
          <t>BLANK -&gt; requires live Amazon.ca capture</t>
        </is>
      </c>
      <c r="AT179" s="34" t="inlineStr">
        <is>
          <t>Unverified commercial data</t>
        </is>
      </c>
    </row>
    <row r="180" ht="28" customHeight="1">
      <c r="A180" s="34" t="inlineStr">
        <is>
          <t>Reign</t>
        </is>
      </c>
      <c r="B180" s="34" t="inlineStr">
        <is>
          <t>Reign Total Body Fuel | Orange Dreamsicle | 12 pack 473mL</t>
        </is>
      </c>
      <c r="C180" s="34" t="inlineStr">
        <is>
          <t>4) Caffeine &amp; energy beverage</t>
        </is>
      </c>
      <c r="D180" s="34" t="inlineStr">
        <is>
          <t>473 mL can</t>
        </is>
      </c>
      <c r="E180" s="48" t="n">
        <v>12</v>
      </c>
      <c r="F180" s="49" t="n"/>
      <c r="G180" s="50">
        <f>IF(AND(ISNUMBER($F180),ISNUMBER($E180),$E180&lt;&gt;0),$F180/$E180,"")</f>
        <v/>
      </c>
      <c r="H180" s="50">
        <f>IF(AND(ISNUMBER($F180),ISNUMBER($AL180),ISNUMBER($E180),($AL180*$E180)&lt;&gt;0),$F180/($AL180*$E180)*100,"")</f>
        <v/>
      </c>
      <c r="I180" s="51" t="n"/>
      <c r="J180" s="52" t="n"/>
      <c r="K180" s="50">
        <f>IF(AND(ISNUMBER($F180),ISNUMBER($J180)),$F180*(1-$J180),"")</f>
        <v/>
      </c>
      <c r="L180" s="51" t="n"/>
      <c r="M180" s="51" t="n"/>
      <c r="N180" s="50">
        <f>IF(ISNUMBER($F180),($F180-IF(ISNUMBER($AM180),$AM180,0))*(1-IF(ISNUMBER($J180),$J180,0)),"")</f>
        <v/>
      </c>
      <c r="O180" s="34" t="inlineStr">
        <is>
          <t>Orange Dreamsicle</t>
        </is>
      </c>
      <c r="P180" s="48" t="n">
        <v>300</v>
      </c>
      <c r="Q180" s="48" t="n">
        <v>10</v>
      </c>
      <c r="R180" s="34" t="inlineStr">
        <is>
          <t>Not listed</t>
        </is>
      </c>
      <c r="S180" s="48" t="n">
        <v>0</v>
      </c>
      <c r="T180" s="48" t="n">
        <v>10</v>
      </c>
      <c r="U180" s="34" t="inlineStr">
        <is>
          <t>Sucralose</t>
        </is>
      </c>
      <c r="V180" s="34" t="inlineStr">
        <is>
          <t>300 mg caffeine, BCAAs, CoQ10, zero sugar</t>
        </is>
      </c>
      <c r="W180" s="51" t="n"/>
      <c r="X180" s="51" t="n"/>
      <c r="Y180" s="51" t="n"/>
      <c r="Z180" s="51" t="n"/>
      <c r="AA180" s="34" t="inlineStr">
        <is>
          <t>Medium</t>
        </is>
      </c>
      <c r="AB180" s="34" t="inlineStr">
        <is>
          <t>Performance line under Monster umbrella</t>
        </is>
      </c>
      <c r="AC180" s="34" t="inlineStr">
        <is>
          <t>Maximum dose fitness energy with BCAAs</t>
        </is>
      </c>
      <c r="AD180" s="34" t="inlineStr">
        <is>
          <t>Highest mainstream caffeine dose plus workout aminos.</t>
        </is>
      </c>
      <c r="AE180" s="51" t="n"/>
      <c r="AF180" s="53">
        <f>IF(AND(ISNUMBER($P180),ISNUMBER($AL180),$AL180&lt;&gt;0),ROUND($P180/$AL180*100,1),"")</f>
        <v/>
      </c>
      <c r="AG180" s="54">
        <f>IF(AND(ISNUMBER($S180),ISNUMBER($AL180),$AL180&lt;&gt;0),ROUND($S180/$AL180*100,2),"")</f>
        <v/>
      </c>
      <c r="AH180" s="53">
        <f>IF(AND(ISNUMBER($Q180),ISNUMBER($AL180),$AL180&lt;&gt;0),ROUND($Q180/$AL180*100,1),"")</f>
        <v/>
      </c>
      <c r="AI180" s="48">
        <f>IF(ISNUMBER($S180),IF($S180&lt;=1,"Yes","No"),"n/a")</f>
        <v/>
      </c>
      <c r="AJ180" s="48">
        <f>IF(ISNUMBER($S180),ROUND(MAX(0,MIN(100,100-$S180*2.5-IF(ISNUMBER($T180),$T180,0)*0.12+IF($S180&lt;=1,12,0))),0),"")</f>
        <v/>
      </c>
      <c r="AK180" s="48">
        <f>IF(ISNUMBER($Q180),IF($Q180&gt;=100,20,IF($Q180&gt;=30,10,0)),0)+IF(ISNUMBER($R180),IF($R180&gt;=100,20,0),0)+IF(ISNUMBER($P180),IF($P180&gt;=150,20,IF($P180&gt;=50,12,5)),0)+IF(ISNUMBER($S180),IF($S180&lt;=1,15,0),0)</f>
        <v/>
      </c>
      <c r="AL180" s="48" t="n">
        <v>473</v>
      </c>
      <c r="AM180" s="49" t="n"/>
      <c r="AN180" s="48">
        <f>IF(AND(ISNUMBER($P180),ISNUMBER($AL180),$AL180&lt;&gt;0),IF(OR($P180&gt;180,$P180/$AL180*1000&gt;400),"Over ceiling, confirm SKU","Within"),"n/a")</f>
        <v/>
      </c>
      <c r="AO180" s="51" t="n"/>
      <c r="AP180" s="51" t="n"/>
      <c r="AQ180" s="51" t="n"/>
      <c r="AR180" s="34" t="inlineStr">
        <is>
          <t>Retrieved and cited, see Enrichment Log</t>
        </is>
      </c>
      <c r="AS180" s="34" t="inlineStr">
        <is>
          <t>BLANK -&gt; requires live Amazon.ca capture</t>
        </is>
      </c>
      <c r="AT180" s="34" t="inlineStr">
        <is>
          <t>Unverified commercial data</t>
        </is>
      </c>
    </row>
    <row r="181" ht="28" customHeight="1">
      <c r="A181" s="34" t="inlineStr">
        <is>
          <t>Reign</t>
        </is>
      </c>
      <c r="B181" s="34" t="inlineStr">
        <is>
          <t>Reign Total Body Fuel | Orange Dreamsicle | 18 pack 473mL</t>
        </is>
      </c>
      <c r="C181" s="34" t="inlineStr">
        <is>
          <t>4) Caffeine &amp; energy beverage</t>
        </is>
      </c>
      <c r="D181" s="34" t="inlineStr">
        <is>
          <t>473 mL can</t>
        </is>
      </c>
      <c r="E181" s="48" t="n">
        <v>18</v>
      </c>
      <c r="F181" s="49" t="n"/>
      <c r="G181" s="50">
        <f>IF(AND(ISNUMBER($F181),ISNUMBER($E181),$E181&lt;&gt;0),$F181/$E181,"")</f>
        <v/>
      </c>
      <c r="H181" s="50">
        <f>IF(AND(ISNUMBER($F181),ISNUMBER($AL181),ISNUMBER($E181),($AL181*$E181)&lt;&gt;0),$F181/($AL181*$E181)*100,"")</f>
        <v/>
      </c>
      <c r="I181" s="51" t="n"/>
      <c r="J181" s="52" t="n"/>
      <c r="K181" s="50">
        <f>IF(AND(ISNUMBER($F181),ISNUMBER($J181)),$F181*(1-$J181),"")</f>
        <v/>
      </c>
      <c r="L181" s="51" t="n"/>
      <c r="M181" s="51" t="n"/>
      <c r="N181" s="50">
        <f>IF(ISNUMBER($F181),($F181-IF(ISNUMBER($AM181),$AM181,0))*(1-IF(ISNUMBER($J181),$J181,0)),"")</f>
        <v/>
      </c>
      <c r="O181" s="34" t="inlineStr">
        <is>
          <t>Orange Dreamsicle</t>
        </is>
      </c>
      <c r="P181" s="48" t="n">
        <v>300</v>
      </c>
      <c r="Q181" s="48" t="n">
        <v>10</v>
      </c>
      <c r="R181" s="34" t="inlineStr">
        <is>
          <t>Not listed</t>
        </is>
      </c>
      <c r="S181" s="48" t="n">
        <v>0</v>
      </c>
      <c r="T181" s="48" t="n">
        <v>10</v>
      </c>
      <c r="U181" s="34" t="inlineStr">
        <is>
          <t>Sucralose</t>
        </is>
      </c>
      <c r="V181" s="34" t="inlineStr">
        <is>
          <t>300 mg caffeine, BCAAs, CoQ10, zero sugar</t>
        </is>
      </c>
      <c r="W181" s="51" t="n"/>
      <c r="X181" s="51" t="n"/>
      <c r="Y181" s="51" t="n"/>
      <c r="Z181" s="51" t="n"/>
      <c r="AA181" s="34" t="inlineStr">
        <is>
          <t>Medium</t>
        </is>
      </c>
      <c r="AB181" s="34" t="inlineStr">
        <is>
          <t>Performance line under Monster umbrella</t>
        </is>
      </c>
      <c r="AC181" s="34" t="inlineStr">
        <is>
          <t>Maximum dose fitness energy with BCAAs</t>
        </is>
      </c>
      <c r="AD181" s="34" t="inlineStr">
        <is>
          <t>Highest mainstream caffeine dose plus workout aminos.</t>
        </is>
      </c>
      <c r="AE181" s="51" t="n"/>
      <c r="AF181" s="53">
        <f>IF(AND(ISNUMBER($P181),ISNUMBER($AL181),$AL181&lt;&gt;0),ROUND($P181/$AL181*100,1),"")</f>
        <v/>
      </c>
      <c r="AG181" s="54">
        <f>IF(AND(ISNUMBER($S181),ISNUMBER($AL181),$AL181&lt;&gt;0),ROUND($S181/$AL181*100,2),"")</f>
        <v/>
      </c>
      <c r="AH181" s="53">
        <f>IF(AND(ISNUMBER($Q181),ISNUMBER($AL181),$AL181&lt;&gt;0),ROUND($Q181/$AL181*100,1),"")</f>
        <v/>
      </c>
      <c r="AI181" s="48">
        <f>IF(ISNUMBER($S181),IF($S181&lt;=1,"Yes","No"),"n/a")</f>
        <v/>
      </c>
      <c r="AJ181" s="48">
        <f>IF(ISNUMBER($S181),ROUND(MAX(0,MIN(100,100-$S181*2.5-IF(ISNUMBER($T181),$T181,0)*0.12+IF($S181&lt;=1,12,0))),0),"")</f>
        <v/>
      </c>
      <c r="AK181" s="48">
        <f>IF(ISNUMBER($Q181),IF($Q181&gt;=100,20,IF($Q181&gt;=30,10,0)),0)+IF(ISNUMBER($R181),IF($R181&gt;=100,20,0),0)+IF(ISNUMBER($P181),IF($P181&gt;=150,20,IF($P181&gt;=50,12,5)),0)+IF(ISNUMBER($S181),IF($S181&lt;=1,15,0),0)</f>
        <v/>
      </c>
      <c r="AL181" s="48" t="n">
        <v>473</v>
      </c>
      <c r="AM181" s="49" t="n"/>
      <c r="AN181" s="48">
        <f>IF(AND(ISNUMBER($P181),ISNUMBER($AL181),$AL181&lt;&gt;0),IF(OR($P181&gt;180,$P181/$AL181*1000&gt;400),"Over ceiling, confirm SKU","Within"),"n/a")</f>
        <v/>
      </c>
      <c r="AO181" s="51" t="n"/>
      <c r="AP181" s="51" t="n"/>
      <c r="AQ181" s="51" t="n"/>
      <c r="AR181" s="34" t="inlineStr">
        <is>
          <t>Retrieved and cited, see Enrichment Log</t>
        </is>
      </c>
      <c r="AS181" s="34" t="inlineStr">
        <is>
          <t>BLANK -&gt; requires live Amazon.ca capture</t>
        </is>
      </c>
      <c r="AT181" s="34" t="inlineStr">
        <is>
          <t>Unverified commercial data</t>
        </is>
      </c>
    </row>
    <row r="182" ht="28" customHeight="1">
      <c r="A182" s="34" t="inlineStr">
        <is>
          <t>Reign</t>
        </is>
      </c>
      <c r="B182" s="34" t="inlineStr">
        <is>
          <t>Reign Total Body Fuel | Orange Dreamsicle | 24 pack 473mL</t>
        </is>
      </c>
      <c r="C182" s="34" t="inlineStr">
        <is>
          <t>4) Caffeine &amp; energy beverage</t>
        </is>
      </c>
      <c r="D182" s="34" t="inlineStr">
        <is>
          <t>473 mL can</t>
        </is>
      </c>
      <c r="E182" s="48" t="n">
        <v>24</v>
      </c>
      <c r="F182" s="49" t="n"/>
      <c r="G182" s="50">
        <f>IF(AND(ISNUMBER($F182),ISNUMBER($E182),$E182&lt;&gt;0),$F182/$E182,"")</f>
        <v/>
      </c>
      <c r="H182" s="50">
        <f>IF(AND(ISNUMBER($F182),ISNUMBER($AL182),ISNUMBER($E182),($AL182*$E182)&lt;&gt;0),$F182/($AL182*$E182)*100,"")</f>
        <v/>
      </c>
      <c r="I182" s="51" t="n"/>
      <c r="J182" s="52" t="n"/>
      <c r="K182" s="50">
        <f>IF(AND(ISNUMBER($F182),ISNUMBER($J182)),$F182*(1-$J182),"")</f>
        <v/>
      </c>
      <c r="L182" s="51" t="n"/>
      <c r="M182" s="51" t="n"/>
      <c r="N182" s="50">
        <f>IF(ISNUMBER($F182),($F182-IF(ISNUMBER($AM182),$AM182,0))*(1-IF(ISNUMBER($J182),$J182,0)),"")</f>
        <v/>
      </c>
      <c r="O182" s="34" t="inlineStr">
        <is>
          <t>Orange Dreamsicle</t>
        </is>
      </c>
      <c r="P182" s="48" t="n">
        <v>300</v>
      </c>
      <c r="Q182" s="48" t="n">
        <v>10</v>
      </c>
      <c r="R182" s="34" t="inlineStr">
        <is>
          <t>Not listed</t>
        </is>
      </c>
      <c r="S182" s="48" t="n">
        <v>0</v>
      </c>
      <c r="T182" s="48" t="n">
        <v>10</v>
      </c>
      <c r="U182" s="34" t="inlineStr">
        <is>
          <t>Sucralose</t>
        </is>
      </c>
      <c r="V182" s="34" t="inlineStr">
        <is>
          <t>300 mg caffeine, BCAAs, CoQ10, zero sugar</t>
        </is>
      </c>
      <c r="W182" s="51" t="n"/>
      <c r="X182" s="51" t="n"/>
      <c r="Y182" s="51" t="n"/>
      <c r="Z182" s="51" t="n"/>
      <c r="AA182" s="34" t="inlineStr">
        <is>
          <t>Medium</t>
        </is>
      </c>
      <c r="AB182" s="34" t="inlineStr">
        <is>
          <t>Performance line under Monster umbrella</t>
        </is>
      </c>
      <c r="AC182" s="34" t="inlineStr">
        <is>
          <t>Maximum dose fitness energy with BCAAs</t>
        </is>
      </c>
      <c r="AD182" s="34" t="inlineStr">
        <is>
          <t>Highest mainstream caffeine dose plus workout aminos.</t>
        </is>
      </c>
      <c r="AE182" s="51" t="n"/>
      <c r="AF182" s="53">
        <f>IF(AND(ISNUMBER($P182),ISNUMBER($AL182),$AL182&lt;&gt;0),ROUND($P182/$AL182*100,1),"")</f>
        <v/>
      </c>
      <c r="AG182" s="54">
        <f>IF(AND(ISNUMBER($S182),ISNUMBER($AL182),$AL182&lt;&gt;0),ROUND($S182/$AL182*100,2),"")</f>
        <v/>
      </c>
      <c r="AH182" s="53">
        <f>IF(AND(ISNUMBER($Q182),ISNUMBER($AL182),$AL182&lt;&gt;0),ROUND($Q182/$AL182*100,1),"")</f>
        <v/>
      </c>
      <c r="AI182" s="48">
        <f>IF(ISNUMBER($S182),IF($S182&lt;=1,"Yes","No"),"n/a")</f>
        <v/>
      </c>
      <c r="AJ182" s="48">
        <f>IF(ISNUMBER($S182),ROUND(MAX(0,MIN(100,100-$S182*2.5-IF(ISNUMBER($T182),$T182,0)*0.12+IF($S182&lt;=1,12,0))),0),"")</f>
        <v/>
      </c>
      <c r="AK182" s="48">
        <f>IF(ISNUMBER($Q182),IF($Q182&gt;=100,20,IF($Q182&gt;=30,10,0)),0)+IF(ISNUMBER($R182),IF($R182&gt;=100,20,0),0)+IF(ISNUMBER($P182),IF($P182&gt;=150,20,IF($P182&gt;=50,12,5)),0)+IF(ISNUMBER($S182),IF($S182&lt;=1,15,0),0)</f>
        <v/>
      </c>
      <c r="AL182" s="48" t="n">
        <v>473</v>
      </c>
      <c r="AM182" s="49" t="n"/>
      <c r="AN182" s="48">
        <f>IF(AND(ISNUMBER($P182),ISNUMBER($AL182),$AL182&lt;&gt;0),IF(OR($P182&gt;180,$P182/$AL182*1000&gt;400),"Over ceiling, confirm SKU","Within"),"n/a")</f>
        <v/>
      </c>
      <c r="AO182" s="51" t="n"/>
      <c r="AP182" s="51" t="n"/>
      <c r="AQ182" s="51" t="n"/>
      <c r="AR182" s="34" t="inlineStr">
        <is>
          <t>Retrieved and cited, see Enrichment Log</t>
        </is>
      </c>
      <c r="AS182" s="34" t="inlineStr">
        <is>
          <t>BLANK -&gt; requires live Amazon.ca capture</t>
        </is>
      </c>
      <c r="AT182" s="34" t="inlineStr">
        <is>
          <t>Unverified commercial data</t>
        </is>
      </c>
    </row>
    <row r="183" ht="28" customHeight="1">
      <c r="A183" s="34" t="inlineStr">
        <is>
          <t>Reign</t>
        </is>
      </c>
      <c r="B183" s="34" t="inlineStr">
        <is>
          <t>Reign Total Body Fuel | Lemon HDZ | single 473mL</t>
        </is>
      </c>
      <c r="C183" s="34" t="inlineStr">
        <is>
          <t>4) Caffeine &amp; energy beverage</t>
        </is>
      </c>
      <c r="D183" s="34" t="inlineStr">
        <is>
          <t>473 mL can</t>
        </is>
      </c>
      <c r="E183" s="48" t="n">
        <v>1</v>
      </c>
      <c r="F183" s="49" t="n"/>
      <c r="G183" s="50">
        <f>IF(AND(ISNUMBER($F183),ISNUMBER($E183),$E183&lt;&gt;0),$F183/$E183,"")</f>
        <v/>
      </c>
      <c r="H183" s="50">
        <f>IF(AND(ISNUMBER($F183),ISNUMBER($AL183),ISNUMBER($E183),($AL183*$E183)&lt;&gt;0),$F183/($AL183*$E183)*100,"")</f>
        <v/>
      </c>
      <c r="I183" s="51" t="n"/>
      <c r="J183" s="52" t="n"/>
      <c r="K183" s="50">
        <f>IF(AND(ISNUMBER($F183),ISNUMBER($J183)),$F183*(1-$J183),"")</f>
        <v/>
      </c>
      <c r="L183" s="51" t="n"/>
      <c r="M183" s="51" t="n"/>
      <c r="N183" s="50">
        <f>IF(ISNUMBER($F183),($F183-IF(ISNUMBER($AM183),$AM183,0))*(1-IF(ISNUMBER($J183),$J183,0)),"")</f>
        <v/>
      </c>
      <c r="O183" s="34" t="inlineStr">
        <is>
          <t>Lemon HDZ</t>
        </is>
      </c>
      <c r="P183" s="48" t="n">
        <v>300</v>
      </c>
      <c r="Q183" s="48" t="n">
        <v>10</v>
      </c>
      <c r="R183" s="34" t="inlineStr">
        <is>
          <t>Not listed</t>
        </is>
      </c>
      <c r="S183" s="48" t="n">
        <v>0</v>
      </c>
      <c r="T183" s="48" t="n">
        <v>10</v>
      </c>
      <c r="U183" s="34" t="inlineStr">
        <is>
          <t>Sucralose</t>
        </is>
      </c>
      <c r="V183" s="34" t="inlineStr">
        <is>
          <t>300 mg caffeine, BCAAs, CoQ10, zero sugar</t>
        </is>
      </c>
      <c r="W183" s="51" t="n"/>
      <c r="X183" s="51" t="n"/>
      <c r="Y183" s="51" t="n"/>
      <c r="Z183" s="51" t="n"/>
      <c r="AA183" s="34" t="inlineStr">
        <is>
          <t>Medium</t>
        </is>
      </c>
      <c r="AB183" s="34" t="inlineStr">
        <is>
          <t>Performance line under Monster umbrella</t>
        </is>
      </c>
      <c r="AC183" s="34" t="inlineStr">
        <is>
          <t>Maximum dose fitness energy with BCAAs</t>
        </is>
      </c>
      <c r="AD183" s="34" t="inlineStr">
        <is>
          <t>Highest mainstream caffeine dose plus workout aminos.</t>
        </is>
      </c>
      <c r="AE183" s="51" t="n"/>
      <c r="AF183" s="53">
        <f>IF(AND(ISNUMBER($P183),ISNUMBER($AL183),$AL183&lt;&gt;0),ROUND($P183/$AL183*100,1),"")</f>
        <v/>
      </c>
      <c r="AG183" s="54">
        <f>IF(AND(ISNUMBER($S183),ISNUMBER($AL183),$AL183&lt;&gt;0),ROUND($S183/$AL183*100,2),"")</f>
        <v/>
      </c>
      <c r="AH183" s="53">
        <f>IF(AND(ISNUMBER($Q183),ISNUMBER($AL183),$AL183&lt;&gt;0),ROUND($Q183/$AL183*100,1),"")</f>
        <v/>
      </c>
      <c r="AI183" s="48">
        <f>IF(ISNUMBER($S183),IF($S183&lt;=1,"Yes","No"),"n/a")</f>
        <v/>
      </c>
      <c r="AJ183" s="48">
        <f>IF(ISNUMBER($S183),ROUND(MAX(0,MIN(100,100-$S183*2.5-IF(ISNUMBER($T183),$T183,0)*0.12+IF($S183&lt;=1,12,0))),0),"")</f>
        <v/>
      </c>
      <c r="AK183" s="48">
        <f>IF(ISNUMBER($Q183),IF($Q183&gt;=100,20,IF($Q183&gt;=30,10,0)),0)+IF(ISNUMBER($R183),IF($R183&gt;=100,20,0),0)+IF(ISNUMBER($P183),IF($P183&gt;=150,20,IF($P183&gt;=50,12,5)),0)+IF(ISNUMBER($S183),IF($S183&lt;=1,15,0),0)</f>
        <v/>
      </c>
      <c r="AL183" s="48" t="n">
        <v>473</v>
      </c>
      <c r="AM183" s="49" t="n"/>
      <c r="AN183" s="48">
        <f>IF(AND(ISNUMBER($P183),ISNUMBER($AL183),$AL183&lt;&gt;0),IF(OR($P183&gt;180,$P183/$AL183*1000&gt;400),"Over ceiling, confirm SKU","Within"),"n/a")</f>
        <v/>
      </c>
      <c r="AO183" s="51" t="n"/>
      <c r="AP183" s="51" t="n"/>
      <c r="AQ183" s="51" t="n"/>
      <c r="AR183" s="34" t="inlineStr">
        <is>
          <t>Retrieved and cited, see Enrichment Log</t>
        </is>
      </c>
      <c r="AS183" s="34" t="inlineStr">
        <is>
          <t>BLANK -&gt; requires live Amazon.ca capture</t>
        </is>
      </c>
      <c r="AT183" s="34" t="inlineStr">
        <is>
          <t>Unverified commercial data</t>
        </is>
      </c>
    </row>
    <row r="184" ht="28" customHeight="1">
      <c r="A184" s="34" t="inlineStr">
        <is>
          <t>Reign</t>
        </is>
      </c>
      <c r="B184" s="34" t="inlineStr">
        <is>
          <t>Reign Total Body Fuel | Lemon HDZ | 8 pack 473mL</t>
        </is>
      </c>
      <c r="C184" s="34" t="inlineStr">
        <is>
          <t>4) Caffeine &amp; energy beverage</t>
        </is>
      </c>
      <c r="D184" s="34" t="inlineStr">
        <is>
          <t>473 mL can</t>
        </is>
      </c>
      <c r="E184" s="48" t="n">
        <v>8</v>
      </c>
      <c r="F184" s="49" t="n"/>
      <c r="G184" s="50">
        <f>IF(AND(ISNUMBER($F184),ISNUMBER($E184),$E184&lt;&gt;0),$F184/$E184,"")</f>
        <v/>
      </c>
      <c r="H184" s="50">
        <f>IF(AND(ISNUMBER($F184),ISNUMBER($AL184),ISNUMBER($E184),($AL184*$E184)&lt;&gt;0),$F184/($AL184*$E184)*100,"")</f>
        <v/>
      </c>
      <c r="I184" s="51" t="n"/>
      <c r="J184" s="52" t="n"/>
      <c r="K184" s="50">
        <f>IF(AND(ISNUMBER($F184),ISNUMBER($J184)),$F184*(1-$J184),"")</f>
        <v/>
      </c>
      <c r="L184" s="51" t="n"/>
      <c r="M184" s="51" t="n"/>
      <c r="N184" s="50">
        <f>IF(ISNUMBER($F184),($F184-IF(ISNUMBER($AM184),$AM184,0))*(1-IF(ISNUMBER($J184),$J184,0)),"")</f>
        <v/>
      </c>
      <c r="O184" s="34" t="inlineStr">
        <is>
          <t>Lemon HDZ</t>
        </is>
      </c>
      <c r="P184" s="48" t="n">
        <v>300</v>
      </c>
      <c r="Q184" s="48" t="n">
        <v>10</v>
      </c>
      <c r="R184" s="34" t="inlineStr">
        <is>
          <t>Not listed</t>
        </is>
      </c>
      <c r="S184" s="48" t="n">
        <v>0</v>
      </c>
      <c r="T184" s="48" t="n">
        <v>10</v>
      </c>
      <c r="U184" s="34" t="inlineStr">
        <is>
          <t>Sucralose</t>
        </is>
      </c>
      <c r="V184" s="34" t="inlineStr">
        <is>
          <t>300 mg caffeine, BCAAs, CoQ10, zero sugar</t>
        </is>
      </c>
      <c r="W184" s="51" t="n"/>
      <c r="X184" s="51" t="n"/>
      <c r="Y184" s="51" t="n"/>
      <c r="Z184" s="51" t="n"/>
      <c r="AA184" s="34" t="inlineStr">
        <is>
          <t>Medium</t>
        </is>
      </c>
      <c r="AB184" s="34" t="inlineStr">
        <is>
          <t>Performance line under Monster umbrella</t>
        </is>
      </c>
      <c r="AC184" s="34" t="inlineStr">
        <is>
          <t>Maximum dose fitness energy with BCAAs</t>
        </is>
      </c>
      <c r="AD184" s="34" t="inlineStr">
        <is>
          <t>Highest mainstream caffeine dose plus workout aminos.</t>
        </is>
      </c>
      <c r="AE184" s="51" t="n"/>
      <c r="AF184" s="53">
        <f>IF(AND(ISNUMBER($P184),ISNUMBER($AL184),$AL184&lt;&gt;0),ROUND($P184/$AL184*100,1),"")</f>
        <v/>
      </c>
      <c r="AG184" s="54">
        <f>IF(AND(ISNUMBER($S184),ISNUMBER($AL184),$AL184&lt;&gt;0),ROUND($S184/$AL184*100,2),"")</f>
        <v/>
      </c>
      <c r="AH184" s="53">
        <f>IF(AND(ISNUMBER($Q184),ISNUMBER($AL184),$AL184&lt;&gt;0),ROUND($Q184/$AL184*100,1),"")</f>
        <v/>
      </c>
      <c r="AI184" s="48">
        <f>IF(ISNUMBER($S184),IF($S184&lt;=1,"Yes","No"),"n/a")</f>
        <v/>
      </c>
      <c r="AJ184" s="48">
        <f>IF(ISNUMBER($S184),ROUND(MAX(0,MIN(100,100-$S184*2.5-IF(ISNUMBER($T184),$T184,0)*0.12+IF($S184&lt;=1,12,0))),0),"")</f>
        <v/>
      </c>
      <c r="AK184" s="48">
        <f>IF(ISNUMBER($Q184),IF($Q184&gt;=100,20,IF($Q184&gt;=30,10,0)),0)+IF(ISNUMBER($R184),IF($R184&gt;=100,20,0),0)+IF(ISNUMBER($P184),IF($P184&gt;=150,20,IF($P184&gt;=50,12,5)),0)+IF(ISNUMBER($S184),IF($S184&lt;=1,15,0),0)</f>
        <v/>
      </c>
      <c r="AL184" s="48" t="n">
        <v>473</v>
      </c>
      <c r="AM184" s="49" t="n"/>
      <c r="AN184" s="48">
        <f>IF(AND(ISNUMBER($P184),ISNUMBER($AL184),$AL184&lt;&gt;0),IF(OR($P184&gt;180,$P184/$AL184*1000&gt;400),"Over ceiling, confirm SKU","Within"),"n/a")</f>
        <v/>
      </c>
      <c r="AO184" s="51" t="n"/>
      <c r="AP184" s="51" t="n"/>
      <c r="AQ184" s="51" t="n"/>
      <c r="AR184" s="34" t="inlineStr">
        <is>
          <t>Retrieved and cited, see Enrichment Log</t>
        </is>
      </c>
      <c r="AS184" s="34" t="inlineStr">
        <is>
          <t>BLANK -&gt; requires live Amazon.ca capture</t>
        </is>
      </c>
      <c r="AT184" s="34" t="inlineStr">
        <is>
          <t>Unverified commercial data</t>
        </is>
      </c>
    </row>
    <row r="185" ht="28" customHeight="1">
      <c r="A185" s="34" t="inlineStr">
        <is>
          <t>Reign</t>
        </is>
      </c>
      <c r="B185" s="34" t="inlineStr">
        <is>
          <t>Reign Total Body Fuel | Lemon HDZ | 12 pack 473mL</t>
        </is>
      </c>
      <c r="C185" s="34" t="inlineStr">
        <is>
          <t>4) Caffeine &amp; energy beverage</t>
        </is>
      </c>
      <c r="D185" s="34" t="inlineStr">
        <is>
          <t>473 mL can</t>
        </is>
      </c>
      <c r="E185" s="48" t="n">
        <v>12</v>
      </c>
      <c r="F185" s="49" t="n"/>
      <c r="G185" s="50">
        <f>IF(AND(ISNUMBER($F185),ISNUMBER($E185),$E185&lt;&gt;0),$F185/$E185,"")</f>
        <v/>
      </c>
      <c r="H185" s="50">
        <f>IF(AND(ISNUMBER($F185),ISNUMBER($AL185),ISNUMBER($E185),($AL185*$E185)&lt;&gt;0),$F185/($AL185*$E185)*100,"")</f>
        <v/>
      </c>
      <c r="I185" s="51" t="n"/>
      <c r="J185" s="52" t="n"/>
      <c r="K185" s="50">
        <f>IF(AND(ISNUMBER($F185),ISNUMBER($J185)),$F185*(1-$J185),"")</f>
        <v/>
      </c>
      <c r="L185" s="51" t="n"/>
      <c r="M185" s="51" t="n"/>
      <c r="N185" s="50">
        <f>IF(ISNUMBER($F185),($F185-IF(ISNUMBER($AM185),$AM185,0))*(1-IF(ISNUMBER($J185),$J185,0)),"")</f>
        <v/>
      </c>
      <c r="O185" s="34" t="inlineStr">
        <is>
          <t>Lemon HDZ</t>
        </is>
      </c>
      <c r="P185" s="48" t="n">
        <v>300</v>
      </c>
      <c r="Q185" s="48" t="n">
        <v>10</v>
      </c>
      <c r="R185" s="34" t="inlineStr">
        <is>
          <t>Not listed</t>
        </is>
      </c>
      <c r="S185" s="48" t="n">
        <v>0</v>
      </c>
      <c r="T185" s="48" t="n">
        <v>10</v>
      </c>
      <c r="U185" s="34" t="inlineStr">
        <is>
          <t>Sucralose</t>
        </is>
      </c>
      <c r="V185" s="34" t="inlineStr">
        <is>
          <t>300 mg caffeine, BCAAs, CoQ10, zero sugar</t>
        </is>
      </c>
      <c r="W185" s="51" t="n"/>
      <c r="X185" s="51" t="n"/>
      <c r="Y185" s="51" t="n"/>
      <c r="Z185" s="51" t="n"/>
      <c r="AA185" s="34" t="inlineStr">
        <is>
          <t>Medium</t>
        </is>
      </c>
      <c r="AB185" s="34" t="inlineStr">
        <is>
          <t>Performance line under Monster umbrella</t>
        </is>
      </c>
      <c r="AC185" s="34" t="inlineStr">
        <is>
          <t>Maximum dose fitness energy with BCAAs</t>
        </is>
      </c>
      <c r="AD185" s="34" t="inlineStr">
        <is>
          <t>Highest mainstream caffeine dose plus workout aminos.</t>
        </is>
      </c>
      <c r="AE185" s="51" t="n"/>
      <c r="AF185" s="53">
        <f>IF(AND(ISNUMBER($P185),ISNUMBER($AL185),$AL185&lt;&gt;0),ROUND($P185/$AL185*100,1),"")</f>
        <v/>
      </c>
      <c r="AG185" s="54">
        <f>IF(AND(ISNUMBER($S185),ISNUMBER($AL185),$AL185&lt;&gt;0),ROUND($S185/$AL185*100,2),"")</f>
        <v/>
      </c>
      <c r="AH185" s="53">
        <f>IF(AND(ISNUMBER($Q185),ISNUMBER($AL185),$AL185&lt;&gt;0),ROUND($Q185/$AL185*100,1),"")</f>
        <v/>
      </c>
      <c r="AI185" s="48">
        <f>IF(ISNUMBER($S185),IF($S185&lt;=1,"Yes","No"),"n/a")</f>
        <v/>
      </c>
      <c r="AJ185" s="48">
        <f>IF(ISNUMBER($S185),ROUND(MAX(0,MIN(100,100-$S185*2.5-IF(ISNUMBER($T185),$T185,0)*0.12+IF($S185&lt;=1,12,0))),0),"")</f>
        <v/>
      </c>
      <c r="AK185" s="48">
        <f>IF(ISNUMBER($Q185),IF($Q185&gt;=100,20,IF($Q185&gt;=30,10,0)),0)+IF(ISNUMBER($R185),IF($R185&gt;=100,20,0),0)+IF(ISNUMBER($P185),IF($P185&gt;=150,20,IF($P185&gt;=50,12,5)),0)+IF(ISNUMBER($S185),IF($S185&lt;=1,15,0),0)</f>
        <v/>
      </c>
      <c r="AL185" s="48" t="n">
        <v>473</v>
      </c>
      <c r="AM185" s="49" t="n"/>
      <c r="AN185" s="48">
        <f>IF(AND(ISNUMBER($P185),ISNUMBER($AL185),$AL185&lt;&gt;0),IF(OR($P185&gt;180,$P185/$AL185*1000&gt;400),"Over ceiling, confirm SKU","Within"),"n/a")</f>
        <v/>
      </c>
      <c r="AO185" s="51" t="n"/>
      <c r="AP185" s="51" t="n"/>
      <c r="AQ185" s="51" t="n"/>
      <c r="AR185" s="34" t="inlineStr">
        <is>
          <t>Retrieved and cited, see Enrichment Log</t>
        </is>
      </c>
      <c r="AS185" s="34" t="inlineStr">
        <is>
          <t>BLANK -&gt; requires live Amazon.ca capture</t>
        </is>
      </c>
      <c r="AT185" s="34" t="inlineStr">
        <is>
          <t>Unverified commercial data</t>
        </is>
      </c>
    </row>
    <row r="186" ht="28" customHeight="1">
      <c r="A186" s="34" t="inlineStr">
        <is>
          <t>Reign</t>
        </is>
      </c>
      <c r="B186" s="34" t="inlineStr">
        <is>
          <t>Reign Total Body Fuel | Lemon HDZ | 18 pack 473mL</t>
        </is>
      </c>
      <c r="C186" s="34" t="inlineStr">
        <is>
          <t>4) Caffeine &amp; energy beverage</t>
        </is>
      </c>
      <c r="D186" s="34" t="inlineStr">
        <is>
          <t>473 mL can</t>
        </is>
      </c>
      <c r="E186" s="48" t="n">
        <v>18</v>
      </c>
      <c r="F186" s="49" t="n"/>
      <c r="G186" s="50">
        <f>IF(AND(ISNUMBER($F186),ISNUMBER($E186),$E186&lt;&gt;0),$F186/$E186,"")</f>
        <v/>
      </c>
      <c r="H186" s="50">
        <f>IF(AND(ISNUMBER($F186),ISNUMBER($AL186),ISNUMBER($E186),($AL186*$E186)&lt;&gt;0),$F186/($AL186*$E186)*100,"")</f>
        <v/>
      </c>
      <c r="I186" s="51" t="n"/>
      <c r="J186" s="52" t="n"/>
      <c r="K186" s="50">
        <f>IF(AND(ISNUMBER($F186),ISNUMBER($J186)),$F186*(1-$J186),"")</f>
        <v/>
      </c>
      <c r="L186" s="51" t="n"/>
      <c r="M186" s="51" t="n"/>
      <c r="N186" s="50">
        <f>IF(ISNUMBER($F186),($F186-IF(ISNUMBER($AM186),$AM186,0))*(1-IF(ISNUMBER($J186),$J186,0)),"")</f>
        <v/>
      </c>
      <c r="O186" s="34" t="inlineStr">
        <is>
          <t>Lemon HDZ</t>
        </is>
      </c>
      <c r="P186" s="48" t="n">
        <v>300</v>
      </c>
      <c r="Q186" s="48" t="n">
        <v>10</v>
      </c>
      <c r="R186" s="34" t="inlineStr">
        <is>
          <t>Not listed</t>
        </is>
      </c>
      <c r="S186" s="48" t="n">
        <v>0</v>
      </c>
      <c r="T186" s="48" t="n">
        <v>10</v>
      </c>
      <c r="U186" s="34" t="inlineStr">
        <is>
          <t>Sucralose</t>
        </is>
      </c>
      <c r="V186" s="34" t="inlineStr">
        <is>
          <t>300 mg caffeine, BCAAs, CoQ10, zero sugar</t>
        </is>
      </c>
      <c r="W186" s="51" t="n"/>
      <c r="X186" s="51" t="n"/>
      <c r="Y186" s="51" t="n"/>
      <c r="Z186" s="51" t="n"/>
      <c r="AA186" s="34" t="inlineStr">
        <is>
          <t>Medium</t>
        </is>
      </c>
      <c r="AB186" s="34" t="inlineStr">
        <is>
          <t>Performance line under Monster umbrella</t>
        </is>
      </c>
      <c r="AC186" s="34" t="inlineStr">
        <is>
          <t>Maximum dose fitness energy with BCAAs</t>
        </is>
      </c>
      <c r="AD186" s="34" t="inlineStr">
        <is>
          <t>Highest mainstream caffeine dose plus workout aminos.</t>
        </is>
      </c>
      <c r="AE186" s="51" t="n"/>
      <c r="AF186" s="53">
        <f>IF(AND(ISNUMBER($P186),ISNUMBER($AL186),$AL186&lt;&gt;0),ROUND($P186/$AL186*100,1),"")</f>
        <v/>
      </c>
      <c r="AG186" s="54">
        <f>IF(AND(ISNUMBER($S186),ISNUMBER($AL186),$AL186&lt;&gt;0),ROUND($S186/$AL186*100,2),"")</f>
        <v/>
      </c>
      <c r="AH186" s="53">
        <f>IF(AND(ISNUMBER($Q186),ISNUMBER($AL186),$AL186&lt;&gt;0),ROUND($Q186/$AL186*100,1),"")</f>
        <v/>
      </c>
      <c r="AI186" s="48">
        <f>IF(ISNUMBER($S186),IF($S186&lt;=1,"Yes","No"),"n/a")</f>
        <v/>
      </c>
      <c r="AJ186" s="48">
        <f>IF(ISNUMBER($S186),ROUND(MAX(0,MIN(100,100-$S186*2.5-IF(ISNUMBER($T186),$T186,0)*0.12+IF($S186&lt;=1,12,0))),0),"")</f>
        <v/>
      </c>
      <c r="AK186" s="48">
        <f>IF(ISNUMBER($Q186),IF($Q186&gt;=100,20,IF($Q186&gt;=30,10,0)),0)+IF(ISNUMBER($R186),IF($R186&gt;=100,20,0),0)+IF(ISNUMBER($P186),IF($P186&gt;=150,20,IF($P186&gt;=50,12,5)),0)+IF(ISNUMBER($S186),IF($S186&lt;=1,15,0),0)</f>
        <v/>
      </c>
      <c r="AL186" s="48" t="n">
        <v>473</v>
      </c>
      <c r="AM186" s="49" t="n"/>
      <c r="AN186" s="48">
        <f>IF(AND(ISNUMBER($P186),ISNUMBER($AL186),$AL186&lt;&gt;0),IF(OR($P186&gt;180,$P186/$AL186*1000&gt;400),"Over ceiling, confirm SKU","Within"),"n/a")</f>
        <v/>
      </c>
      <c r="AO186" s="51" t="n"/>
      <c r="AP186" s="51" t="n"/>
      <c r="AQ186" s="51" t="n"/>
      <c r="AR186" s="34" t="inlineStr">
        <is>
          <t>Retrieved and cited, see Enrichment Log</t>
        </is>
      </c>
      <c r="AS186" s="34" t="inlineStr">
        <is>
          <t>BLANK -&gt; requires live Amazon.ca capture</t>
        </is>
      </c>
      <c r="AT186" s="34" t="inlineStr">
        <is>
          <t>Unverified commercial data</t>
        </is>
      </c>
    </row>
    <row r="187" ht="28" customHeight="1">
      <c r="A187" s="34" t="inlineStr">
        <is>
          <t>Reign</t>
        </is>
      </c>
      <c r="B187" s="34" t="inlineStr">
        <is>
          <t>Reign Total Body Fuel | Lemon HDZ | 24 pack 473mL</t>
        </is>
      </c>
      <c r="C187" s="34" t="inlineStr">
        <is>
          <t>4) Caffeine &amp; energy beverage</t>
        </is>
      </c>
      <c r="D187" s="34" t="inlineStr">
        <is>
          <t>473 mL can</t>
        </is>
      </c>
      <c r="E187" s="48" t="n">
        <v>24</v>
      </c>
      <c r="F187" s="49" t="n"/>
      <c r="G187" s="50">
        <f>IF(AND(ISNUMBER($F187),ISNUMBER($E187),$E187&lt;&gt;0),$F187/$E187,"")</f>
        <v/>
      </c>
      <c r="H187" s="50">
        <f>IF(AND(ISNUMBER($F187),ISNUMBER($AL187),ISNUMBER($E187),($AL187*$E187)&lt;&gt;0),$F187/($AL187*$E187)*100,"")</f>
        <v/>
      </c>
      <c r="I187" s="51" t="n"/>
      <c r="J187" s="52" t="n"/>
      <c r="K187" s="50">
        <f>IF(AND(ISNUMBER($F187),ISNUMBER($J187)),$F187*(1-$J187),"")</f>
        <v/>
      </c>
      <c r="L187" s="51" t="n"/>
      <c r="M187" s="51" t="n"/>
      <c r="N187" s="50">
        <f>IF(ISNUMBER($F187),($F187-IF(ISNUMBER($AM187),$AM187,0))*(1-IF(ISNUMBER($J187),$J187,0)),"")</f>
        <v/>
      </c>
      <c r="O187" s="34" t="inlineStr">
        <is>
          <t>Lemon HDZ</t>
        </is>
      </c>
      <c r="P187" s="48" t="n">
        <v>300</v>
      </c>
      <c r="Q187" s="48" t="n">
        <v>10</v>
      </c>
      <c r="R187" s="34" t="inlineStr">
        <is>
          <t>Not listed</t>
        </is>
      </c>
      <c r="S187" s="48" t="n">
        <v>0</v>
      </c>
      <c r="T187" s="48" t="n">
        <v>10</v>
      </c>
      <c r="U187" s="34" t="inlineStr">
        <is>
          <t>Sucralose</t>
        </is>
      </c>
      <c r="V187" s="34" t="inlineStr">
        <is>
          <t>300 mg caffeine, BCAAs, CoQ10, zero sugar</t>
        </is>
      </c>
      <c r="W187" s="51" t="n"/>
      <c r="X187" s="51" t="n"/>
      <c r="Y187" s="51" t="n"/>
      <c r="Z187" s="51" t="n"/>
      <c r="AA187" s="34" t="inlineStr">
        <is>
          <t>Medium</t>
        </is>
      </c>
      <c r="AB187" s="34" t="inlineStr">
        <is>
          <t>Performance line under Monster umbrella</t>
        </is>
      </c>
      <c r="AC187" s="34" t="inlineStr">
        <is>
          <t>Maximum dose fitness energy with BCAAs</t>
        </is>
      </c>
      <c r="AD187" s="34" t="inlineStr">
        <is>
          <t>Highest mainstream caffeine dose plus workout aminos.</t>
        </is>
      </c>
      <c r="AE187" s="51" t="n"/>
      <c r="AF187" s="53">
        <f>IF(AND(ISNUMBER($P187),ISNUMBER($AL187),$AL187&lt;&gt;0),ROUND($P187/$AL187*100,1),"")</f>
        <v/>
      </c>
      <c r="AG187" s="54">
        <f>IF(AND(ISNUMBER($S187),ISNUMBER($AL187),$AL187&lt;&gt;0),ROUND($S187/$AL187*100,2),"")</f>
        <v/>
      </c>
      <c r="AH187" s="53">
        <f>IF(AND(ISNUMBER($Q187),ISNUMBER($AL187),$AL187&lt;&gt;0),ROUND($Q187/$AL187*100,1),"")</f>
        <v/>
      </c>
      <c r="AI187" s="48">
        <f>IF(ISNUMBER($S187),IF($S187&lt;=1,"Yes","No"),"n/a")</f>
        <v/>
      </c>
      <c r="AJ187" s="48">
        <f>IF(ISNUMBER($S187),ROUND(MAX(0,MIN(100,100-$S187*2.5-IF(ISNUMBER($T187),$T187,0)*0.12+IF($S187&lt;=1,12,0))),0),"")</f>
        <v/>
      </c>
      <c r="AK187" s="48">
        <f>IF(ISNUMBER($Q187),IF($Q187&gt;=100,20,IF($Q187&gt;=30,10,0)),0)+IF(ISNUMBER($R187),IF($R187&gt;=100,20,0),0)+IF(ISNUMBER($P187),IF($P187&gt;=150,20,IF($P187&gt;=50,12,5)),0)+IF(ISNUMBER($S187),IF($S187&lt;=1,15,0),0)</f>
        <v/>
      </c>
      <c r="AL187" s="48" t="n">
        <v>473</v>
      </c>
      <c r="AM187" s="49" t="n"/>
      <c r="AN187" s="48">
        <f>IF(AND(ISNUMBER($P187),ISNUMBER($AL187),$AL187&lt;&gt;0),IF(OR($P187&gt;180,$P187/$AL187*1000&gt;400),"Over ceiling, confirm SKU","Within"),"n/a")</f>
        <v/>
      </c>
      <c r="AO187" s="51" t="n"/>
      <c r="AP187" s="51" t="n"/>
      <c r="AQ187" s="51" t="n"/>
      <c r="AR187" s="34" t="inlineStr">
        <is>
          <t>Retrieved and cited, see Enrichment Log</t>
        </is>
      </c>
      <c r="AS187" s="34" t="inlineStr">
        <is>
          <t>BLANK -&gt; requires live Amazon.ca capture</t>
        </is>
      </c>
      <c r="AT187" s="34" t="inlineStr">
        <is>
          <t>Unverified commercial data</t>
        </is>
      </c>
    </row>
    <row r="188" ht="28" customHeight="1">
      <c r="A188" s="34" t="inlineStr">
        <is>
          <t>Alani Nu</t>
        </is>
      </c>
      <c r="B188" s="34" t="inlineStr">
        <is>
          <t>Alani Nu Energy | Hawaiian Shaved Ice | single 355mL</t>
        </is>
      </c>
      <c r="C188" s="34" t="inlineStr">
        <is>
          <t>4) Caffeine &amp; energy beverage</t>
        </is>
      </c>
      <c r="D188" s="34" t="inlineStr">
        <is>
          <t>355 mL can</t>
        </is>
      </c>
      <c r="E188" s="48" t="n">
        <v>1</v>
      </c>
      <c r="F188" s="49" t="n"/>
      <c r="G188" s="50">
        <f>IF(AND(ISNUMBER($F188),ISNUMBER($E188),$E188&lt;&gt;0),$F188/$E188,"")</f>
        <v/>
      </c>
      <c r="H188" s="50">
        <f>IF(AND(ISNUMBER($F188),ISNUMBER($AL188),ISNUMBER($E188),($AL188*$E188)&lt;&gt;0),$F188/($AL188*$E188)*100,"")</f>
        <v/>
      </c>
      <c r="I188" s="51" t="n"/>
      <c r="J188" s="52" t="n"/>
      <c r="K188" s="50">
        <f>IF(AND(ISNUMBER($F188),ISNUMBER($J188)),$F188*(1-$J188),"")</f>
        <v/>
      </c>
      <c r="L188" s="51" t="n"/>
      <c r="M188" s="51" t="n"/>
      <c r="N188" s="50">
        <f>IF(ISNUMBER($F188),($F188-IF(ISNUMBER($AM188),$AM188,0))*(1-IF(ISNUMBER($J188),$J188,0)),"")</f>
        <v/>
      </c>
      <c r="O188" s="34" t="inlineStr">
        <is>
          <t>Hawaiian Shaved Ice</t>
        </is>
      </c>
      <c r="P188" s="48" t="n">
        <v>200</v>
      </c>
      <c r="Q188" s="48" t="n">
        <v>35</v>
      </c>
      <c r="R188" s="34" t="inlineStr">
        <is>
          <t>Not listed</t>
        </is>
      </c>
      <c r="S188" s="48" t="n">
        <v>0</v>
      </c>
      <c r="T188" s="48" t="n">
        <v>10</v>
      </c>
      <c r="U188" s="34" t="inlineStr">
        <is>
          <t>Sucralose</t>
        </is>
      </c>
      <c r="V188" s="34" t="inlineStr">
        <is>
          <t>Zero sugar, vitamins, female fitness positioning</t>
        </is>
      </c>
      <c r="W188" s="51" t="n"/>
      <c r="X188" s="51" t="n"/>
      <c r="Y188" s="51" t="n"/>
      <c r="Z188" s="51" t="n"/>
      <c r="AA188" s="34" t="inlineStr">
        <is>
          <t>High</t>
        </is>
      </c>
      <c r="AB188" s="34" t="inlineStr">
        <is>
          <t>Fast growing; strong female demographic &amp; flavours</t>
        </is>
      </c>
      <c r="AC188" s="34" t="inlineStr">
        <is>
          <t>Stylish zero sugar energy aimed at women</t>
        </is>
      </c>
      <c r="AD188" s="34" t="inlineStr">
        <is>
          <t>On trend flavours and aesthetic plus zero sugar.</t>
        </is>
      </c>
      <c r="AE188" s="51" t="n"/>
      <c r="AF188" s="53">
        <f>IF(AND(ISNUMBER($P188),ISNUMBER($AL188),$AL188&lt;&gt;0),ROUND($P188/$AL188*100,1),"")</f>
        <v/>
      </c>
      <c r="AG188" s="54">
        <f>IF(AND(ISNUMBER($S188),ISNUMBER($AL188),$AL188&lt;&gt;0),ROUND($S188/$AL188*100,2),"")</f>
        <v/>
      </c>
      <c r="AH188" s="53">
        <f>IF(AND(ISNUMBER($Q188),ISNUMBER($AL188),$AL188&lt;&gt;0),ROUND($Q188/$AL188*100,1),"")</f>
        <v/>
      </c>
      <c r="AI188" s="48">
        <f>IF(ISNUMBER($S188),IF($S188&lt;=1,"Yes","No"),"n/a")</f>
        <v/>
      </c>
      <c r="AJ188" s="48">
        <f>IF(ISNUMBER($S188),ROUND(MAX(0,MIN(100,100-$S188*2.5-IF(ISNUMBER($T188),$T188,0)*0.12+IF($S188&lt;=1,12,0))),0),"")</f>
        <v/>
      </c>
      <c r="AK188" s="48">
        <f>IF(ISNUMBER($Q188),IF($Q188&gt;=100,20,IF($Q188&gt;=30,10,0)),0)+IF(ISNUMBER($R188),IF($R188&gt;=100,20,0),0)+IF(ISNUMBER($P188),IF($P188&gt;=150,20,IF($P188&gt;=50,12,5)),0)+IF(ISNUMBER($S188),IF($S188&lt;=1,15,0),0)</f>
        <v/>
      </c>
      <c r="AL188" s="48" t="n">
        <v>355</v>
      </c>
      <c r="AM188" s="49" t="n"/>
      <c r="AN188" s="48">
        <f>IF(AND(ISNUMBER($P188),ISNUMBER($AL188),$AL188&lt;&gt;0),IF(OR($P188&gt;180,$P188/$AL188*1000&gt;400),"Over ceiling, confirm SKU","Within"),"n/a")</f>
        <v/>
      </c>
      <c r="AO188" s="51" t="n"/>
      <c r="AP188" s="51" t="n"/>
      <c r="AQ188" s="51" t="n"/>
      <c r="AR188" s="34" t="inlineStr">
        <is>
          <t>Retrieved and cited, see Enrichment Log</t>
        </is>
      </c>
      <c r="AS188" s="34" t="inlineStr">
        <is>
          <t>BLANK -&gt; requires live Amazon.ca capture</t>
        </is>
      </c>
      <c r="AT188" s="34" t="inlineStr">
        <is>
          <t>Unverified commercial data</t>
        </is>
      </c>
    </row>
    <row r="189" ht="28" customHeight="1">
      <c r="A189" s="34" t="inlineStr">
        <is>
          <t>Alani Nu</t>
        </is>
      </c>
      <c r="B189" s="34" t="inlineStr">
        <is>
          <t>Alani Nu Energy | Hawaiian Shaved Ice | 8 pack 355mL</t>
        </is>
      </c>
      <c r="C189" s="34" t="inlineStr">
        <is>
          <t>4) Caffeine &amp; energy beverage</t>
        </is>
      </c>
      <c r="D189" s="34" t="inlineStr">
        <is>
          <t>355 mL can</t>
        </is>
      </c>
      <c r="E189" s="48" t="n">
        <v>8</v>
      </c>
      <c r="F189" s="49" t="n"/>
      <c r="G189" s="50">
        <f>IF(AND(ISNUMBER($F189),ISNUMBER($E189),$E189&lt;&gt;0),$F189/$E189,"")</f>
        <v/>
      </c>
      <c r="H189" s="50">
        <f>IF(AND(ISNUMBER($F189),ISNUMBER($AL189),ISNUMBER($E189),($AL189*$E189)&lt;&gt;0),$F189/($AL189*$E189)*100,"")</f>
        <v/>
      </c>
      <c r="I189" s="51" t="n"/>
      <c r="J189" s="52" t="n"/>
      <c r="K189" s="50">
        <f>IF(AND(ISNUMBER($F189),ISNUMBER($J189)),$F189*(1-$J189),"")</f>
        <v/>
      </c>
      <c r="L189" s="51" t="n"/>
      <c r="M189" s="51" t="n"/>
      <c r="N189" s="50">
        <f>IF(ISNUMBER($F189),($F189-IF(ISNUMBER($AM189),$AM189,0))*(1-IF(ISNUMBER($J189),$J189,0)),"")</f>
        <v/>
      </c>
      <c r="O189" s="34" t="inlineStr">
        <is>
          <t>Hawaiian Shaved Ice</t>
        </is>
      </c>
      <c r="P189" s="48" t="n">
        <v>200</v>
      </c>
      <c r="Q189" s="48" t="n">
        <v>35</v>
      </c>
      <c r="R189" s="34" t="inlineStr">
        <is>
          <t>Not listed</t>
        </is>
      </c>
      <c r="S189" s="48" t="n">
        <v>0</v>
      </c>
      <c r="T189" s="48" t="n">
        <v>10</v>
      </c>
      <c r="U189" s="34" t="inlineStr">
        <is>
          <t>Sucralose</t>
        </is>
      </c>
      <c r="V189" s="34" t="inlineStr">
        <is>
          <t>Zero sugar, vitamins, female fitness positioning</t>
        </is>
      </c>
      <c r="W189" s="51" t="n"/>
      <c r="X189" s="51" t="n"/>
      <c r="Y189" s="51" t="n"/>
      <c r="Z189" s="51" t="n"/>
      <c r="AA189" s="34" t="inlineStr">
        <is>
          <t>High</t>
        </is>
      </c>
      <c r="AB189" s="34" t="inlineStr">
        <is>
          <t>Fast growing; strong female demographic &amp; flavours</t>
        </is>
      </c>
      <c r="AC189" s="34" t="inlineStr">
        <is>
          <t>Stylish zero sugar energy aimed at women</t>
        </is>
      </c>
      <c r="AD189" s="34" t="inlineStr">
        <is>
          <t>On trend flavours and aesthetic plus zero sugar.</t>
        </is>
      </c>
      <c r="AE189" s="51" t="n"/>
      <c r="AF189" s="53">
        <f>IF(AND(ISNUMBER($P189),ISNUMBER($AL189),$AL189&lt;&gt;0),ROUND($P189/$AL189*100,1),"")</f>
        <v/>
      </c>
      <c r="AG189" s="54">
        <f>IF(AND(ISNUMBER($S189),ISNUMBER($AL189),$AL189&lt;&gt;0),ROUND($S189/$AL189*100,2),"")</f>
        <v/>
      </c>
      <c r="AH189" s="53">
        <f>IF(AND(ISNUMBER($Q189),ISNUMBER($AL189),$AL189&lt;&gt;0),ROUND($Q189/$AL189*100,1),"")</f>
        <v/>
      </c>
      <c r="AI189" s="48">
        <f>IF(ISNUMBER($S189),IF($S189&lt;=1,"Yes","No"),"n/a")</f>
        <v/>
      </c>
      <c r="AJ189" s="48">
        <f>IF(ISNUMBER($S189),ROUND(MAX(0,MIN(100,100-$S189*2.5-IF(ISNUMBER($T189),$T189,0)*0.12+IF($S189&lt;=1,12,0))),0),"")</f>
        <v/>
      </c>
      <c r="AK189" s="48">
        <f>IF(ISNUMBER($Q189),IF($Q189&gt;=100,20,IF($Q189&gt;=30,10,0)),0)+IF(ISNUMBER($R189),IF($R189&gt;=100,20,0),0)+IF(ISNUMBER($P189),IF($P189&gt;=150,20,IF($P189&gt;=50,12,5)),0)+IF(ISNUMBER($S189),IF($S189&lt;=1,15,0),0)</f>
        <v/>
      </c>
      <c r="AL189" s="48" t="n">
        <v>355</v>
      </c>
      <c r="AM189" s="49" t="n"/>
      <c r="AN189" s="48">
        <f>IF(AND(ISNUMBER($P189),ISNUMBER($AL189),$AL189&lt;&gt;0),IF(OR($P189&gt;180,$P189/$AL189*1000&gt;400),"Over ceiling, confirm SKU","Within"),"n/a")</f>
        <v/>
      </c>
      <c r="AO189" s="51" t="n"/>
      <c r="AP189" s="51" t="n"/>
      <c r="AQ189" s="51" t="n"/>
      <c r="AR189" s="34" t="inlineStr">
        <is>
          <t>Retrieved and cited, see Enrichment Log</t>
        </is>
      </c>
      <c r="AS189" s="34" t="inlineStr">
        <is>
          <t>BLANK -&gt; requires live Amazon.ca capture</t>
        </is>
      </c>
      <c r="AT189" s="34" t="inlineStr">
        <is>
          <t>Unverified commercial data</t>
        </is>
      </c>
    </row>
    <row r="190" ht="28" customHeight="1">
      <c r="A190" s="34" t="inlineStr">
        <is>
          <t>Alani Nu</t>
        </is>
      </c>
      <c r="B190" s="34" t="inlineStr">
        <is>
          <t>Alani Nu Energy | Hawaiian Shaved Ice | 12 pack 355mL</t>
        </is>
      </c>
      <c r="C190" s="34" t="inlineStr">
        <is>
          <t>4) Caffeine &amp; energy beverage</t>
        </is>
      </c>
      <c r="D190" s="34" t="inlineStr">
        <is>
          <t>355 mL can</t>
        </is>
      </c>
      <c r="E190" s="48" t="n">
        <v>12</v>
      </c>
      <c r="F190" s="49" t="n"/>
      <c r="G190" s="50">
        <f>IF(AND(ISNUMBER($F190),ISNUMBER($E190),$E190&lt;&gt;0),$F190/$E190,"")</f>
        <v/>
      </c>
      <c r="H190" s="50">
        <f>IF(AND(ISNUMBER($F190),ISNUMBER($AL190),ISNUMBER($E190),($AL190*$E190)&lt;&gt;0),$F190/($AL190*$E190)*100,"")</f>
        <v/>
      </c>
      <c r="I190" s="51" t="n"/>
      <c r="J190" s="52" t="n"/>
      <c r="K190" s="50">
        <f>IF(AND(ISNUMBER($F190),ISNUMBER($J190)),$F190*(1-$J190),"")</f>
        <v/>
      </c>
      <c r="L190" s="51" t="n"/>
      <c r="M190" s="51" t="n"/>
      <c r="N190" s="50">
        <f>IF(ISNUMBER($F190),($F190-IF(ISNUMBER($AM190),$AM190,0))*(1-IF(ISNUMBER($J190),$J190,0)),"")</f>
        <v/>
      </c>
      <c r="O190" s="34" t="inlineStr">
        <is>
          <t>Hawaiian Shaved Ice</t>
        </is>
      </c>
      <c r="P190" s="48" t="n">
        <v>200</v>
      </c>
      <c r="Q190" s="48" t="n">
        <v>35</v>
      </c>
      <c r="R190" s="34" t="inlineStr">
        <is>
          <t>Not listed</t>
        </is>
      </c>
      <c r="S190" s="48" t="n">
        <v>0</v>
      </c>
      <c r="T190" s="48" t="n">
        <v>10</v>
      </c>
      <c r="U190" s="34" t="inlineStr">
        <is>
          <t>Sucralose</t>
        </is>
      </c>
      <c r="V190" s="34" t="inlineStr">
        <is>
          <t>Zero sugar, vitamins, female fitness positioning</t>
        </is>
      </c>
      <c r="W190" s="51" t="n"/>
      <c r="X190" s="51" t="n"/>
      <c r="Y190" s="51" t="n"/>
      <c r="Z190" s="51" t="n"/>
      <c r="AA190" s="34" t="inlineStr">
        <is>
          <t>High</t>
        </is>
      </c>
      <c r="AB190" s="34" t="inlineStr">
        <is>
          <t>Fast growing; strong female demographic &amp; flavours</t>
        </is>
      </c>
      <c r="AC190" s="34" t="inlineStr">
        <is>
          <t>Stylish zero sugar energy aimed at women</t>
        </is>
      </c>
      <c r="AD190" s="34" t="inlineStr">
        <is>
          <t>On trend flavours and aesthetic plus zero sugar.</t>
        </is>
      </c>
      <c r="AE190" s="51" t="n"/>
      <c r="AF190" s="53">
        <f>IF(AND(ISNUMBER($P190),ISNUMBER($AL190),$AL190&lt;&gt;0),ROUND($P190/$AL190*100,1),"")</f>
        <v/>
      </c>
      <c r="AG190" s="54">
        <f>IF(AND(ISNUMBER($S190),ISNUMBER($AL190),$AL190&lt;&gt;0),ROUND($S190/$AL190*100,2),"")</f>
        <v/>
      </c>
      <c r="AH190" s="53">
        <f>IF(AND(ISNUMBER($Q190),ISNUMBER($AL190),$AL190&lt;&gt;0),ROUND($Q190/$AL190*100,1),"")</f>
        <v/>
      </c>
      <c r="AI190" s="48">
        <f>IF(ISNUMBER($S190),IF($S190&lt;=1,"Yes","No"),"n/a")</f>
        <v/>
      </c>
      <c r="AJ190" s="48">
        <f>IF(ISNUMBER($S190),ROUND(MAX(0,MIN(100,100-$S190*2.5-IF(ISNUMBER($T190),$T190,0)*0.12+IF($S190&lt;=1,12,0))),0),"")</f>
        <v/>
      </c>
      <c r="AK190" s="48">
        <f>IF(ISNUMBER($Q190),IF($Q190&gt;=100,20,IF($Q190&gt;=30,10,0)),0)+IF(ISNUMBER($R190),IF($R190&gt;=100,20,0),0)+IF(ISNUMBER($P190),IF($P190&gt;=150,20,IF($P190&gt;=50,12,5)),0)+IF(ISNUMBER($S190),IF($S190&lt;=1,15,0),0)</f>
        <v/>
      </c>
      <c r="AL190" s="48" t="n">
        <v>355</v>
      </c>
      <c r="AM190" s="49" t="n"/>
      <c r="AN190" s="48">
        <f>IF(AND(ISNUMBER($P190),ISNUMBER($AL190),$AL190&lt;&gt;0),IF(OR($P190&gt;180,$P190/$AL190*1000&gt;400),"Over ceiling, confirm SKU","Within"),"n/a")</f>
        <v/>
      </c>
      <c r="AO190" s="51" t="n"/>
      <c r="AP190" s="51" t="n"/>
      <c r="AQ190" s="51" t="n"/>
      <c r="AR190" s="34" t="inlineStr">
        <is>
          <t>Retrieved and cited, see Enrichment Log</t>
        </is>
      </c>
      <c r="AS190" s="34" t="inlineStr">
        <is>
          <t>BLANK -&gt; requires live Amazon.ca capture</t>
        </is>
      </c>
      <c r="AT190" s="34" t="inlineStr">
        <is>
          <t>Unverified commercial data</t>
        </is>
      </c>
    </row>
    <row r="191" ht="28" customHeight="1">
      <c r="A191" s="34" t="inlineStr">
        <is>
          <t>Alani Nu</t>
        </is>
      </c>
      <c r="B191" s="34" t="inlineStr">
        <is>
          <t>Alani Nu Energy | Hawaiian Shaved Ice | 15 pack 355mL</t>
        </is>
      </c>
      <c r="C191" s="34" t="inlineStr">
        <is>
          <t>4) Caffeine &amp; energy beverage</t>
        </is>
      </c>
      <c r="D191" s="34" t="inlineStr">
        <is>
          <t>355 mL can</t>
        </is>
      </c>
      <c r="E191" s="48" t="n">
        <v>15</v>
      </c>
      <c r="F191" s="49" t="n"/>
      <c r="G191" s="50">
        <f>IF(AND(ISNUMBER($F191),ISNUMBER($E191),$E191&lt;&gt;0),$F191/$E191,"")</f>
        <v/>
      </c>
      <c r="H191" s="50">
        <f>IF(AND(ISNUMBER($F191),ISNUMBER($AL191),ISNUMBER($E191),($AL191*$E191)&lt;&gt;0),$F191/($AL191*$E191)*100,"")</f>
        <v/>
      </c>
      <c r="I191" s="51" t="n"/>
      <c r="J191" s="52" t="n"/>
      <c r="K191" s="50">
        <f>IF(AND(ISNUMBER($F191),ISNUMBER($J191)),$F191*(1-$J191),"")</f>
        <v/>
      </c>
      <c r="L191" s="51" t="n"/>
      <c r="M191" s="51" t="n"/>
      <c r="N191" s="50">
        <f>IF(ISNUMBER($F191),($F191-IF(ISNUMBER($AM191),$AM191,0))*(1-IF(ISNUMBER($J191),$J191,0)),"")</f>
        <v/>
      </c>
      <c r="O191" s="34" t="inlineStr">
        <is>
          <t>Hawaiian Shaved Ice</t>
        </is>
      </c>
      <c r="P191" s="48" t="n">
        <v>200</v>
      </c>
      <c r="Q191" s="48" t="n">
        <v>35</v>
      </c>
      <c r="R191" s="34" t="inlineStr">
        <is>
          <t>Not listed</t>
        </is>
      </c>
      <c r="S191" s="48" t="n">
        <v>0</v>
      </c>
      <c r="T191" s="48" t="n">
        <v>10</v>
      </c>
      <c r="U191" s="34" t="inlineStr">
        <is>
          <t>Sucralose</t>
        </is>
      </c>
      <c r="V191" s="34" t="inlineStr">
        <is>
          <t>Zero sugar, vitamins, female fitness positioning</t>
        </is>
      </c>
      <c r="W191" s="51" t="n"/>
      <c r="X191" s="51" t="n"/>
      <c r="Y191" s="51" t="n"/>
      <c r="Z191" s="51" t="n"/>
      <c r="AA191" s="34" t="inlineStr">
        <is>
          <t>High</t>
        </is>
      </c>
      <c r="AB191" s="34" t="inlineStr">
        <is>
          <t>Fast growing; strong female demographic &amp; flavours</t>
        </is>
      </c>
      <c r="AC191" s="34" t="inlineStr">
        <is>
          <t>Stylish zero sugar energy aimed at women</t>
        </is>
      </c>
      <c r="AD191" s="34" t="inlineStr">
        <is>
          <t>On trend flavours and aesthetic plus zero sugar.</t>
        </is>
      </c>
      <c r="AE191" s="51" t="n"/>
      <c r="AF191" s="53">
        <f>IF(AND(ISNUMBER($P191),ISNUMBER($AL191),$AL191&lt;&gt;0),ROUND($P191/$AL191*100,1),"")</f>
        <v/>
      </c>
      <c r="AG191" s="54">
        <f>IF(AND(ISNUMBER($S191),ISNUMBER($AL191),$AL191&lt;&gt;0),ROUND($S191/$AL191*100,2),"")</f>
        <v/>
      </c>
      <c r="AH191" s="53">
        <f>IF(AND(ISNUMBER($Q191),ISNUMBER($AL191),$AL191&lt;&gt;0),ROUND($Q191/$AL191*100,1),"")</f>
        <v/>
      </c>
      <c r="AI191" s="48">
        <f>IF(ISNUMBER($S191),IF($S191&lt;=1,"Yes","No"),"n/a")</f>
        <v/>
      </c>
      <c r="AJ191" s="48">
        <f>IF(ISNUMBER($S191),ROUND(MAX(0,MIN(100,100-$S191*2.5-IF(ISNUMBER($T191),$T191,0)*0.12+IF($S191&lt;=1,12,0))),0),"")</f>
        <v/>
      </c>
      <c r="AK191" s="48">
        <f>IF(ISNUMBER($Q191),IF($Q191&gt;=100,20,IF($Q191&gt;=30,10,0)),0)+IF(ISNUMBER($R191),IF($R191&gt;=100,20,0),0)+IF(ISNUMBER($P191),IF($P191&gt;=150,20,IF($P191&gt;=50,12,5)),0)+IF(ISNUMBER($S191),IF($S191&lt;=1,15,0),0)</f>
        <v/>
      </c>
      <c r="AL191" s="48" t="n">
        <v>355</v>
      </c>
      <c r="AM191" s="49" t="n"/>
      <c r="AN191" s="48">
        <f>IF(AND(ISNUMBER($P191),ISNUMBER($AL191),$AL191&lt;&gt;0),IF(OR($P191&gt;180,$P191/$AL191*1000&gt;400),"Over ceiling, confirm SKU","Within"),"n/a")</f>
        <v/>
      </c>
      <c r="AO191" s="51" t="n"/>
      <c r="AP191" s="51" t="n"/>
      <c r="AQ191" s="51" t="n"/>
      <c r="AR191" s="34" t="inlineStr">
        <is>
          <t>Retrieved and cited, see Enrichment Log</t>
        </is>
      </c>
      <c r="AS191" s="34" t="inlineStr">
        <is>
          <t>BLANK -&gt; requires live Amazon.ca capture</t>
        </is>
      </c>
      <c r="AT191" s="34" t="inlineStr">
        <is>
          <t>Unverified commercial data</t>
        </is>
      </c>
    </row>
    <row r="192" ht="28" customHeight="1">
      <c r="A192" s="34" t="inlineStr">
        <is>
          <t>Alani Nu</t>
        </is>
      </c>
      <c r="B192" s="34" t="inlineStr">
        <is>
          <t>Alani Nu Energy | Hawaiian Shaved Ice | 18 pack 355mL</t>
        </is>
      </c>
      <c r="C192" s="34" t="inlineStr">
        <is>
          <t>4) Caffeine &amp; energy beverage</t>
        </is>
      </c>
      <c r="D192" s="34" t="inlineStr">
        <is>
          <t>355 mL can</t>
        </is>
      </c>
      <c r="E192" s="48" t="n">
        <v>18</v>
      </c>
      <c r="F192" s="49" t="n"/>
      <c r="G192" s="50">
        <f>IF(AND(ISNUMBER($F192),ISNUMBER($E192),$E192&lt;&gt;0),$F192/$E192,"")</f>
        <v/>
      </c>
      <c r="H192" s="50">
        <f>IF(AND(ISNUMBER($F192),ISNUMBER($AL192),ISNUMBER($E192),($AL192*$E192)&lt;&gt;0),$F192/($AL192*$E192)*100,"")</f>
        <v/>
      </c>
      <c r="I192" s="51" t="n"/>
      <c r="J192" s="52" t="n"/>
      <c r="K192" s="50">
        <f>IF(AND(ISNUMBER($F192),ISNUMBER($J192)),$F192*(1-$J192),"")</f>
        <v/>
      </c>
      <c r="L192" s="51" t="n"/>
      <c r="M192" s="51" t="n"/>
      <c r="N192" s="50">
        <f>IF(ISNUMBER($F192),($F192-IF(ISNUMBER($AM192),$AM192,0))*(1-IF(ISNUMBER($J192),$J192,0)),"")</f>
        <v/>
      </c>
      <c r="O192" s="34" t="inlineStr">
        <is>
          <t>Hawaiian Shaved Ice</t>
        </is>
      </c>
      <c r="P192" s="48" t="n">
        <v>200</v>
      </c>
      <c r="Q192" s="48" t="n">
        <v>35</v>
      </c>
      <c r="R192" s="34" t="inlineStr">
        <is>
          <t>Not listed</t>
        </is>
      </c>
      <c r="S192" s="48" t="n">
        <v>0</v>
      </c>
      <c r="T192" s="48" t="n">
        <v>10</v>
      </c>
      <c r="U192" s="34" t="inlineStr">
        <is>
          <t>Sucralose</t>
        </is>
      </c>
      <c r="V192" s="34" t="inlineStr">
        <is>
          <t>Zero sugar, vitamins, female fitness positioning</t>
        </is>
      </c>
      <c r="W192" s="51" t="n"/>
      <c r="X192" s="51" t="n"/>
      <c r="Y192" s="51" t="n"/>
      <c r="Z192" s="51" t="n"/>
      <c r="AA192" s="34" t="inlineStr">
        <is>
          <t>High</t>
        </is>
      </c>
      <c r="AB192" s="34" t="inlineStr">
        <is>
          <t>Fast growing; strong female demographic &amp; flavours</t>
        </is>
      </c>
      <c r="AC192" s="34" t="inlineStr">
        <is>
          <t>Stylish zero sugar energy aimed at women</t>
        </is>
      </c>
      <c r="AD192" s="34" t="inlineStr">
        <is>
          <t>On trend flavours and aesthetic plus zero sugar.</t>
        </is>
      </c>
      <c r="AE192" s="51" t="n"/>
      <c r="AF192" s="53">
        <f>IF(AND(ISNUMBER($P192),ISNUMBER($AL192),$AL192&lt;&gt;0),ROUND($P192/$AL192*100,1),"")</f>
        <v/>
      </c>
      <c r="AG192" s="54">
        <f>IF(AND(ISNUMBER($S192),ISNUMBER($AL192),$AL192&lt;&gt;0),ROUND($S192/$AL192*100,2),"")</f>
        <v/>
      </c>
      <c r="AH192" s="53">
        <f>IF(AND(ISNUMBER($Q192),ISNUMBER($AL192),$AL192&lt;&gt;0),ROUND($Q192/$AL192*100,1),"")</f>
        <v/>
      </c>
      <c r="AI192" s="48">
        <f>IF(ISNUMBER($S192),IF($S192&lt;=1,"Yes","No"),"n/a")</f>
        <v/>
      </c>
      <c r="AJ192" s="48">
        <f>IF(ISNUMBER($S192),ROUND(MAX(0,MIN(100,100-$S192*2.5-IF(ISNUMBER($T192),$T192,0)*0.12+IF($S192&lt;=1,12,0))),0),"")</f>
        <v/>
      </c>
      <c r="AK192" s="48">
        <f>IF(ISNUMBER($Q192),IF($Q192&gt;=100,20,IF($Q192&gt;=30,10,0)),0)+IF(ISNUMBER($R192),IF($R192&gt;=100,20,0),0)+IF(ISNUMBER($P192),IF($P192&gt;=150,20,IF($P192&gt;=50,12,5)),0)+IF(ISNUMBER($S192),IF($S192&lt;=1,15,0),0)</f>
        <v/>
      </c>
      <c r="AL192" s="48" t="n">
        <v>355</v>
      </c>
      <c r="AM192" s="49" t="n"/>
      <c r="AN192" s="48">
        <f>IF(AND(ISNUMBER($P192),ISNUMBER($AL192),$AL192&lt;&gt;0),IF(OR($P192&gt;180,$P192/$AL192*1000&gt;400),"Over ceiling, confirm SKU","Within"),"n/a")</f>
        <v/>
      </c>
      <c r="AO192" s="51" t="n"/>
      <c r="AP192" s="51" t="n"/>
      <c r="AQ192" s="51" t="n"/>
      <c r="AR192" s="34" t="inlineStr">
        <is>
          <t>Retrieved and cited, see Enrichment Log</t>
        </is>
      </c>
      <c r="AS192" s="34" t="inlineStr">
        <is>
          <t>BLANK -&gt; requires live Amazon.ca capture</t>
        </is>
      </c>
      <c r="AT192" s="34" t="inlineStr">
        <is>
          <t>Unverified commercial data</t>
        </is>
      </c>
    </row>
    <row r="193" ht="28" customHeight="1">
      <c r="A193" s="34" t="inlineStr">
        <is>
          <t>Alani Nu</t>
        </is>
      </c>
      <c r="B193" s="34" t="inlineStr">
        <is>
          <t>Alani Nu Energy | Hawaiian Shaved Ice | 24 pack 355mL</t>
        </is>
      </c>
      <c r="C193" s="34" t="inlineStr">
        <is>
          <t>4) Caffeine &amp; energy beverage</t>
        </is>
      </c>
      <c r="D193" s="34" t="inlineStr">
        <is>
          <t>355 mL can</t>
        </is>
      </c>
      <c r="E193" s="48" t="n">
        <v>24</v>
      </c>
      <c r="F193" s="49" t="n"/>
      <c r="G193" s="50">
        <f>IF(AND(ISNUMBER($F193),ISNUMBER($E193),$E193&lt;&gt;0),$F193/$E193,"")</f>
        <v/>
      </c>
      <c r="H193" s="50">
        <f>IF(AND(ISNUMBER($F193),ISNUMBER($AL193),ISNUMBER($E193),($AL193*$E193)&lt;&gt;0),$F193/($AL193*$E193)*100,"")</f>
        <v/>
      </c>
      <c r="I193" s="51" t="n"/>
      <c r="J193" s="52" t="n"/>
      <c r="K193" s="50">
        <f>IF(AND(ISNUMBER($F193),ISNUMBER($J193)),$F193*(1-$J193),"")</f>
        <v/>
      </c>
      <c r="L193" s="51" t="n"/>
      <c r="M193" s="51" t="n"/>
      <c r="N193" s="50">
        <f>IF(ISNUMBER($F193),($F193-IF(ISNUMBER($AM193),$AM193,0))*(1-IF(ISNUMBER($J193),$J193,0)),"")</f>
        <v/>
      </c>
      <c r="O193" s="34" t="inlineStr">
        <is>
          <t>Hawaiian Shaved Ice</t>
        </is>
      </c>
      <c r="P193" s="48" t="n">
        <v>200</v>
      </c>
      <c r="Q193" s="48" t="n">
        <v>35</v>
      </c>
      <c r="R193" s="34" t="inlineStr">
        <is>
          <t>Not listed</t>
        </is>
      </c>
      <c r="S193" s="48" t="n">
        <v>0</v>
      </c>
      <c r="T193" s="48" t="n">
        <v>10</v>
      </c>
      <c r="U193" s="34" t="inlineStr">
        <is>
          <t>Sucralose</t>
        </is>
      </c>
      <c r="V193" s="34" t="inlineStr">
        <is>
          <t>Zero sugar, vitamins, female fitness positioning</t>
        </is>
      </c>
      <c r="W193" s="51" t="n"/>
      <c r="X193" s="51" t="n"/>
      <c r="Y193" s="51" t="n"/>
      <c r="Z193" s="51" t="n"/>
      <c r="AA193" s="34" t="inlineStr">
        <is>
          <t>High</t>
        </is>
      </c>
      <c r="AB193" s="34" t="inlineStr">
        <is>
          <t>Fast growing; strong female demographic &amp; flavours</t>
        </is>
      </c>
      <c r="AC193" s="34" t="inlineStr">
        <is>
          <t>Stylish zero sugar energy aimed at women</t>
        </is>
      </c>
      <c r="AD193" s="34" t="inlineStr">
        <is>
          <t>On trend flavours and aesthetic plus zero sugar.</t>
        </is>
      </c>
      <c r="AE193" s="51" t="n"/>
      <c r="AF193" s="53">
        <f>IF(AND(ISNUMBER($P193),ISNUMBER($AL193),$AL193&lt;&gt;0),ROUND($P193/$AL193*100,1),"")</f>
        <v/>
      </c>
      <c r="AG193" s="54">
        <f>IF(AND(ISNUMBER($S193),ISNUMBER($AL193),$AL193&lt;&gt;0),ROUND($S193/$AL193*100,2),"")</f>
        <v/>
      </c>
      <c r="AH193" s="53">
        <f>IF(AND(ISNUMBER($Q193),ISNUMBER($AL193),$AL193&lt;&gt;0),ROUND($Q193/$AL193*100,1),"")</f>
        <v/>
      </c>
      <c r="AI193" s="48">
        <f>IF(ISNUMBER($S193),IF($S193&lt;=1,"Yes","No"),"n/a")</f>
        <v/>
      </c>
      <c r="AJ193" s="48">
        <f>IF(ISNUMBER($S193),ROUND(MAX(0,MIN(100,100-$S193*2.5-IF(ISNUMBER($T193),$T193,0)*0.12+IF($S193&lt;=1,12,0))),0),"")</f>
        <v/>
      </c>
      <c r="AK193" s="48">
        <f>IF(ISNUMBER($Q193),IF($Q193&gt;=100,20,IF($Q193&gt;=30,10,0)),0)+IF(ISNUMBER($R193),IF($R193&gt;=100,20,0),0)+IF(ISNUMBER($P193),IF($P193&gt;=150,20,IF($P193&gt;=50,12,5)),0)+IF(ISNUMBER($S193),IF($S193&lt;=1,15,0),0)</f>
        <v/>
      </c>
      <c r="AL193" s="48" t="n">
        <v>355</v>
      </c>
      <c r="AM193" s="49" t="n"/>
      <c r="AN193" s="48">
        <f>IF(AND(ISNUMBER($P193),ISNUMBER($AL193),$AL193&lt;&gt;0),IF(OR($P193&gt;180,$P193/$AL193*1000&gt;400),"Over ceiling, confirm SKU","Within"),"n/a")</f>
        <v/>
      </c>
      <c r="AO193" s="51" t="n"/>
      <c r="AP193" s="51" t="n"/>
      <c r="AQ193" s="51" t="n"/>
      <c r="AR193" s="34" t="inlineStr">
        <is>
          <t>Retrieved and cited, see Enrichment Log</t>
        </is>
      </c>
      <c r="AS193" s="34" t="inlineStr">
        <is>
          <t>BLANK -&gt; requires live Amazon.ca capture</t>
        </is>
      </c>
      <c r="AT193" s="34" t="inlineStr">
        <is>
          <t>Unverified commercial data</t>
        </is>
      </c>
    </row>
    <row r="194" ht="28" customHeight="1">
      <c r="A194" s="34" t="inlineStr">
        <is>
          <t>Alani Nu</t>
        </is>
      </c>
      <c r="B194" s="34" t="inlineStr">
        <is>
          <t>Alani Nu Energy | Witch's Brew | single 355mL</t>
        </is>
      </c>
      <c r="C194" s="34" t="inlineStr">
        <is>
          <t>4) Caffeine &amp; energy beverage</t>
        </is>
      </c>
      <c r="D194" s="34" t="inlineStr">
        <is>
          <t>355 mL can</t>
        </is>
      </c>
      <c r="E194" s="48" t="n">
        <v>1</v>
      </c>
      <c r="F194" s="49" t="n"/>
      <c r="G194" s="50">
        <f>IF(AND(ISNUMBER($F194),ISNUMBER($E194),$E194&lt;&gt;0),$F194/$E194,"")</f>
        <v/>
      </c>
      <c r="H194" s="50">
        <f>IF(AND(ISNUMBER($F194),ISNUMBER($AL194),ISNUMBER($E194),($AL194*$E194)&lt;&gt;0),$F194/($AL194*$E194)*100,"")</f>
        <v/>
      </c>
      <c r="I194" s="51" t="n"/>
      <c r="J194" s="52" t="n"/>
      <c r="K194" s="50">
        <f>IF(AND(ISNUMBER($F194),ISNUMBER($J194)),$F194*(1-$J194),"")</f>
        <v/>
      </c>
      <c r="L194" s="51" t="n"/>
      <c r="M194" s="51" t="n"/>
      <c r="N194" s="50">
        <f>IF(ISNUMBER($F194),($F194-IF(ISNUMBER($AM194),$AM194,0))*(1-IF(ISNUMBER($J194),$J194,0)),"")</f>
        <v/>
      </c>
      <c r="O194" s="34" t="inlineStr">
        <is>
          <t>Witch's Brew</t>
        </is>
      </c>
      <c r="P194" s="48" t="n">
        <v>200</v>
      </c>
      <c r="Q194" s="48" t="n">
        <v>35</v>
      </c>
      <c r="R194" s="34" t="inlineStr">
        <is>
          <t>Not listed</t>
        </is>
      </c>
      <c r="S194" s="48" t="n">
        <v>0</v>
      </c>
      <c r="T194" s="48" t="n">
        <v>10</v>
      </c>
      <c r="U194" s="34" t="inlineStr">
        <is>
          <t>Sucralose</t>
        </is>
      </c>
      <c r="V194" s="34" t="inlineStr">
        <is>
          <t>Zero sugar, vitamins, female fitness positioning</t>
        </is>
      </c>
      <c r="W194" s="51" t="n"/>
      <c r="X194" s="51" t="n"/>
      <c r="Y194" s="51" t="n"/>
      <c r="Z194" s="51" t="n"/>
      <c r="AA194" s="34" t="inlineStr">
        <is>
          <t>High</t>
        </is>
      </c>
      <c r="AB194" s="34" t="inlineStr">
        <is>
          <t>Fast growing; strong female demographic &amp; flavours</t>
        </is>
      </c>
      <c r="AC194" s="34" t="inlineStr">
        <is>
          <t>Stylish zero sugar energy aimed at women</t>
        </is>
      </c>
      <c r="AD194" s="34" t="inlineStr">
        <is>
          <t>On trend flavours and aesthetic plus zero sugar.</t>
        </is>
      </c>
      <c r="AE194" s="51" t="n"/>
      <c r="AF194" s="53">
        <f>IF(AND(ISNUMBER($P194),ISNUMBER($AL194),$AL194&lt;&gt;0),ROUND($P194/$AL194*100,1),"")</f>
        <v/>
      </c>
      <c r="AG194" s="54">
        <f>IF(AND(ISNUMBER($S194),ISNUMBER($AL194),$AL194&lt;&gt;0),ROUND($S194/$AL194*100,2),"")</f>
        <v/>
      </c>
      <c r="AH194" s="53">
        <f>IF(AND(ISNUMBER($Q194),ISNUMBER($AL194),$AL194&lt;&gt;0),ROUND($Q194/$AL194*100,1),"")</f>
        <v/>
      </c>
      <c r="AI194" s="48">
        <f>IF(ISNUMBER($S194),IF($S194&lt;=1,"Yes","No"),"n/a")</f>
        <v/>
      </c>
      <c r="AJ194" s="48">
        <f>IF(ISNUMBER($S194),ROUND(MAX(0,MIN(100,100-$S194*2.5-IF(ISNUMBER($T194),$T194,0)*0.12+IF($S194&lt;=1,12,0))),0),"")</f>
        <v/>
      </c>
      <c r="AK194" s="48">
        <f>IF(ISNUMBER($Q194),IF($Q194&gt;=100,20,IF($Q194&gt;=30,10,0)),0)+IF(ISNUMBER($R194),IF($R194&gt;=100,20,0),0)+IF(ISNUMBER($P194),IF($P194&gt;=150,20,IF($P194&gt;=50,12,5)),0)+IF(ISNUMBER($S194),IF($S194&lt;=1,15,0),0)</f>
        <v/>
      </c>
      <c r="AL194" s="48" t="n">
        <v>355</v>
      </c>
      <c r="AM194" s="49" t="n"/>
      <c r="AN194" s="48">
        <f>IF(AND(ISNUMBER($P194),ISNUMBER($AL194),$AL194&lt;&gt;0),IF(OR($P194&gt;180,$P194/$AL194*1000&gt;400),"Over ceiling, confirm SKU","Within"),"n/a")</f>
        <v/>
      </c>
      <c r="AO194" s="51" t="n"/>
      <c r="AP194" s="51" t="n"/>
      <c r="AQ194" s="51" t="n"/>
      <c r="AR194" s="34" t="inlineStr">
        <is>
          <t>Retrieved and cited, see Enrichment Log</t>
        </is>
      </c>
      <c r="AS194" s="34" t="inlineStr">
        <is>
          <t>BLANK -&gt; requires live Amazon.ca capture</t>
        </is>
      </c>
      <c r="AT194" s="34" t="inlineStr">
        <is>
          <t>Unverified commercial data</t>
        </is>
      </c>
    </row>
    <row r="195" ht="28" customHeight="1">
      <c r="A195" s="34" t="inlineStr">
        <is>
          <t>Alani Nu</t>
        </is>
      </c>
      <c r="B195" s="34" t="inlineStr">
        <is>
          <t>Alani Nu Energy | Witch's Brew | 8 pack 355mL</t>
        </is>
      </c>
      <c r="C195" s="34" t="inlineStr">
        <is>
          <t>4) Caffeine &amp; energy beverage</t>
        </is>
      </c>
      <c r="D195" s="34" t="inlineStr">
        <is>
          <t>355 mL can</t>
        </is>
      </c>
      <c r="E195" s="48" t="n">
        <v>8</v>
      </c>
      <c r="F195" s="49" t="n"/>
      <c r="G195" s="50">
        <f>IF(AND(ISNUMBER($F195),ISNUMBER($E195),$E195&lt;&gt;0),$F195/$E195,"")</f>
        <v/>
      </c>
      <c r="H195" s="50">
        <f>IF(AND(ISNUMBER($F195),ISNUMBER($AL195),ISNUMBER($E195),($AL195*$E195)&lt;&gt;0),$F195/($AL195*$E195)*100,"")</f>
        <v/>
      </c>
      <c r="I195" s="51" t="n"/>
      <c r="J195" s="52" t="n"/>
      <c r="K195" s="50">
        <f>IF(AND(ISNUMBER($F195),ISNUMBER($J195)),$F195*(1-$J195),"")</f>
        <v/>
      </c>
      <c r="L195" s="51" t="n"/>
      <c r="M195" s="51" t="n"/>
      <c r="N195" s="50">
        <f>IF(ISNUMBER($F195),($F195-IF(ISNUMBER($AM195),$AM195,0))*(1-IF(ISNUMBER($J195),$J195,0)),"")</f>
        <v/>
      </c>
      <c r="O195" s="34" t="inlineStr">
        <is>
          <t>Witch's Brew</t>
        </is>
      </c>
      <c r="P195" s="48" t="n">
        <v>200</v>
      </c>
      <c r="Q195" s="48" t="n">
        <v>35</v>
      </c>
      <c r="R195" s="34" t="inlineStr">
        <is>
          <t>Not listed</t>
        </is>
      </c>
      <c r="S195" s="48" t="n">
        <v>0</v>
      </c>
      <c r="T195" s="48" t="n">
        <v>10</v>
      </c>
      <c r="U195" s="34" t="inlineStr">
        <is>
          <t>Sucralose</t>
        </is>
      </c>
      <c r="V195" s="34" t="inlineStr">
        <is>
          <t>Zero sugar, vitamins, female fitness positioning</t>
        </is>
      </c>
      <c r="W195" s="51" t="n"/>
      <c r="X195" s="51" t="n"/>
      <c r="Y195" s="51" t="n"/>
      <c r="Z195" s="51" t="n"/>
      <c r="AA195" s="34" t="inlineStr">
        <is>
          <t>High</t>
        </is>
      </c>
      <c r="AB195" s="34" t="inlineStr">
        <is>
          <t>Fast growing; strong female demographic &amp; flavours</t>
        </is>
      </c>
      <c r="AC195" s="34" t="inlineStr">
        <is>
          <t>Stylish zero sugar energy aimed at women</t>
        </is>
      </c>
      <c r="AD195" s="34" t="inlineStr">
        <is>
          <t>On trend flavours and aesthetic plus zero sugar.</t>
        </is>
      </c>
      <c r="AE195" s="51" t="n"/>
      <c r="AF195" s="53">
        <f>IF(AND(ISNUMBER($P195),ISNUMBER($AL195),$AL195&lt;&gt;0),ROUND($P195/$AL195*100,1),"")</f>
        <v/>
      </c>
      <c r="AG195" s="54">
        <f>IF(AND(ISNUMBER($S195),ISNUMBER($AL195),$AL195&lt;&gt;0),ROUND($S195/$AL195*100,2),"")</f>
        <v/>
      </c>
      <c r="AH195" s="53">
        <f>IF(AND(ISNUMBER($Q195),ISNUMBER($AL195),$AL195&lt;&gt;0),ROUND($Q195/$AL195*100,1),"")</f>
        <v/>
      </c>
      <c r="AI195" s="48">
        <f>IF(ISNUMBER($S195),IF($S195&lt;=1,"Yes","No"),"n/a")</f>
        <v/>
      </c>
      <c r="AJ195" s="48">
        <f>IF(ISNUMBER($S195),ROUND(MAX(0,MIN(100,100-$S195*2.5-IF(ISNUMBER($T195),$T195,0)*0.12+IF($S195&lt;=1,12,0))),0),"")</f>
        <v/>
      </c>
      <c r="AK195" s="48">
        <f>IF(ISNUMBER($Q195),IF($Q195&gt;=100,20,IF($Q195&gt;=30,10,0)),0)+IF(ISNUMBER($R195),IF($R195&gt;=100,20,0),0)+IF(ISNUMBER($P195),IF($P195&gt;=150,20,IF($P195&gt;=50,12,5)),0)+IF(ISNUMBER($S195),IF($S195&lt;=1,15,0),0)</f>
        <v/>
      </c>
      <c r="AL195" s="48" t="n">
        <v>355</v>
      </c>
      <c r="AM195" s="49" t="n"/>
      <c r="AN195" s="48">
        <f>IF(AND(ISNUMBER($P195),ISNUMBER($AL195),$AL195&lt;&gt;0),IF(OR($P195&gt;180,$P195/$AL195*1000&gt;400),"Over ceiling, confirm SKU","Within"),"n/a")</f>
        <v/>
      </c>
      <c r="AO195" s="51" t="n"/>
      <c r="AP195" s="51" t="n"/>
      <c r="AQ195" s="51" t="n"/>
      <c r="AR195" s="34" t="inlineStr">
        <is>
          <t>Retrieved and cited, see Enrichment Log</t>
        </is>
      </c>
      <c r="AS195" s="34" t="inlineStr">
        <is>
          <t>BLANK -&gt; requires live Amazon.ca capture</t>
        </is>
      </c>
      <c r="AT195" s="34" t="inlineStr">
        <is>
          <t>Unverified commercial data</t>
        </is>
      </c>
    </row>
    <row r="196" ht="28" customHeight="1">
      <c r="A196" s="34" t="inlineStr">
        <is>
          <t>Alani Nu</t>
        </is>
      </c>
      <c r="B196" s="34" t="inlineStr">
        <is>
          <t>Alani Nu Energy | Witch's Brew | 12 pack 355mL</t>
        </is>
      </c>
      <c r="C196" s="34" t="inlineStr">
        <is>
          <t>4) Caffeine &amp; energy beverage</t>
        </is>
      </c>
      <c r="D196" s="34" t="inlineStr">
        <is>
          <t>355 mL can</t>
        </is>
      </c>
      <c r="E196" s="48" t="n">
        <v>12</v>
      </c>
      <c r="F196" s="49" t="n"/>
      <c r="G196" s="50">
        <f>IF(AND(ISNUMBER($F196),ISNUMBER($E196),$E196&lt;&gt;0),$F196/$E196,"")</f>
        <v/>
      </c>
      <c r="H196" s="50">
        <f>IF(AND(ISNUMBER($F196),ISNUMBER($AL196),ISNUMBER($E196),($AL196*$E196)&lt;&gt;0),$F196/($AL196*$E196)*100,"")</f>
        <v/>
      </c>
      <c r="I196" s="51" t="n"/>
      <c r="J196" s="52" t="n"/>
      <c r="K196" s="50">
        <f>IF(AND(ISNUMBER($F196),ISNUMBER($J196)),$F196*(1-$J196),"")</f>
        <v/>
      </c>
      <c r="L196" s="51" t="n"/>
      <c r="M196" s="51" t="n"/>
      <c r="N196" s="50">
        <f>IF(ISNUMBER($F196),($F196-IF(ISNUMBER($AM196),$AM196,0))*(1-IF(ISNUMBER($J196),$J196,0)),"")</f>
        <v/>
      </c>
      <c r="O196" s="34" t="inlineStr">
        <is>
          <t>Witch's Brew</t>
        </is>
      </c>
      <c r="P196" s="48" t="n">
        <v>200</v>
      </c>
      <c r="Q196" s="48" t="n">
        <v>35</v>
      </c>
      <c r="R196" s="34" t="inlineStr">
        <is>
          <t>Not listed</t>
        </is>
      </c>
      <c r="S196" s="48" t="n">
        <v>0</v>
      </c>
      <c r="T196" s="48" t="n">
        <v>10</v>
      </c>
      <c r="U196" s="34" t="inlineStr">
        <is>
          <t>Sucralose</t>
        </is>
      </c>
      <c r="V196" s="34" t="inlineStr">
        <is>
          <t>Zero sugar, vitamins, female fitness positioning</t>
        </is>
      </c>
      <c r="W196" s="51" t="n"/>
      <c r="X196" s="51" t="n"/>
      <c r="Y196" s="51" t="n"/>
      <c r="Z196" s="51" t="n"/>
      <c r="AA196" s="34" t="inlineStr">
        <is>
          <t>High</t>
        </is>
      </c>
      <c r="AB196" s="34" t="inlineStr">
        <is>
          <t>Fast growing; strong female demographic &amp; flavours</t>
        </is>
      </c>
      <c r="AC196" s="34" t="inlineStr">
        <is>
          <t>Stylish zero sugar energy aimed at women</t>
        </is>
      </c>
      <c r="AD196" s="34" t="inlineStr">
        <is>
          <t>On trend flavours and aesthetic plus zero sugar.</t>
        </is>
      </c>
      <c r="AE196" s="51" t="n"/>
      <c r="AF196" s="53">
        <f>IF(AND(ISNUMBER($P196),ISNUMBER($AL196),$AL196&lt;&gt;0),ROUND($P196/$AL196*100,1),"")</f>
        <v/>
      </c>
      <c r="AG196" s="54">
        <f>IF(AND(ISNUMBER($S196),ISNUMBER($AL196),$AL196&lt;&gt;0),ROUND($S196/$AL196*100,2),"")</f>
        <v/>
      </c>
      <c r="AH196" s="53">
        <f>IF(AND(ISNUMBER($Q196),ISNUMBER($AL196),$AL196&lt;&gt;0),ROUND($Q196/$AL196*100,1),"")</f>
        <v/>
      </c>
      <c r="AI196" s="48">
        <f>IF(ISNUMBER($S196),IF($S196&lt;=1,"Yes","No"),"n/a")</f>
        <v/>
      </c>
      <c r="AJ196" s="48">
        <f>IF(ISNUMBER($S196),ROUND(MAX(0,MIN(100,100-$S196*2.5-IF(ISNUMBER($T196),$T196,0)*0.12+IF($S196&lt;=1,12,0))),0),"")</f>
        <v/>
      </c>
      <c r="AK196" s="48">
        <f>IF(ISNUMBER($Q196),IF($Q196&gt;=100,20,IF($Q196&gt;=30,10,0)),0)+IF(ISNUMBER($R196),IF($R196&gt;=100,20,0),0)+IF(ISNUMBER($P196),IF($P196&gt;=150,20,IF($P196&gt;=50,12,5)),0)+IF(ISNUMBER($S196),IF($S196&lt;=1,15,0),0)</f>
        <v/>
      </c>
      <c r="AL196" s="48" t="n">
        <v>355</v>
      </c>
      <c r="AM196" s="49" t="n"/>
      <c r="AN196" s="48">
        <f>IF(AND(ISNUMBER($P196),ISNUMBER($AL196),$AL196&lt;&gt;0),IF(OR($P196&gt;180,$P196/$AL196*1000&gt;400),"Over ceiling, confirm SKU","Within"),"n/a")</f>
        <v/>
      </c>
      <c r="AO196" s="51" t="n"/>
      <c r="AP196" s="51" t="n"/>
      <c r="AQ196" s="51" t="n"/>
      <c r="AR196" s="34" t="inlineStr">
        <is>
          <t>Retrieved and cited, see Enrichment Log</t>
        </is>
      </c>
      <c r="AS196" s="34" t="inlineStr">
        <is>
          <t>BLANK -&gt; requires live Amazon.ca capture</t>
        </is>
      </c>
      <c r="AT196" s="34" t="inlineStr">
        <is>
          <t>Unverified commercial data</t>
        </is>
      </c>
    </row>
    <row r="197" ht="28" customHeight="1">
      <c r="A197" s="34" t="inlineStr">
        <is>
          <t>Alani Nu</t>
        </is>
      </c>
      <c r="B197" s="34" t="inlineStr">
        <is>
          <t>Alani Nu Energy | Witch's Brew | 15 pack 355mL</t>
        </is>
      </c>
      <c r="C197" s="34" t="inlineStr">
        <is>
          <t>4) Caffeine &amp; energy beverage</t>
        </is>
      </c>
      <c r="D197" s="34" t="inlineStr">
        <is>
          <t>355 mL can</t>
        </is>
      </c>
      <c r="E197" s="48" t="n">
        <v>15</v>
      </c>
      <c r="F197" s="49" t="n"/>
      <c r="G197" s="50">
        <f>IF(AND(ISNUMBER($F197),ISNUMBER($E197),$E197&lt;&gt;0),$F197/$E197,"")</f>
        <v/>
      </c>
      <c r="H197" s="50">
        <f>IF(AND(ISNUMBER($F197),ISNUMBER($AL197),ISNUMBER($E197),($AL197*$E197)&lt;&gt;0),$F197/($AL197*$E197)*100,"")</f>
        <v/>
      </c>
      <c r="I197" s="51" t="n"/>
      <c r="J197" s="52" t="n"/>
      <c r="K197" s="50">
        <f>IF(AND(ISNUMBER($F197),ISNUMBER($J197)),$F197*(1-$J197),"")</f>
        <v/>
      </c>
      <c r="L197" s="51" t="n"/>
      <c r="M197" s="51" t="n"/>
      <c r="N197" s="50">
        <f>IF(ISNUMBER($F197),($F197-IF(ISNUMBER($AM197),$AM197,0))*(1-IF(ISNUMBER($J197),$J197,0)),"")</f>
        <v/>
      </c>
      <c r="O197" s="34" t="inlineStr">
        <is>
          <t>Witch's Brew</t>
        </is>
      </c>
      <c r="P197" s="48" t="n">
        <v>200</v>
      </c>
      <c r="Q197" s="48" t="n">
        <v>35</v>
      </c>
      <c r="R197" s="34" t="inlineStr">
        <is>
          <t>Not listed</t>
        </is>
      </c>
      <c r="S197" s="48" t="n">
        <v>0</v>
      </c>
      <c r="T197" s="48" t="n">
        <v>10</v>
      </c>
      <c r="U197" s="34" t="inlineStr">
        <is>
          <t>Sucralose</t>
        </is>
      </c>
      <c r="V197" s="34" t="inlineStr">
        <is>
          <t>Zero sugar, vitamins, female fitness positioning</t>
        </is>
      </c>
      <c r="W197" s="51" t="n"/>
      <c r="X197" s="51" t="n"/>
      <c r="Y197" s="51" t="n"/>
      <c r="Z197" s="51" t="n"/>
      <c r="AA197" s="34" t="inlineStr">
        <is>
          <t>High</t>
        </is>
      </c>
      <c r="AB197" s="34" t="inlineStr">
        <is>
          <t>Fast growing; strong female demographic &amp; flavours</t>
        </is>
      </c>
      <c r="AC197" s="34" t="inlineStr">
        <is>
          <t>Stylish zero sugar energy aimed at women</t>
        </is>
      </c>
      <c r="AD197" s="34" t="inlineStr">
        <is>
          <t>On trend flavours and aesthetic plus zero sugar.</t>
        </is>
      </c>
      <c r="AE197" s="51" t="n"/>
      <c r="AF197" s="53">
        <f>IF(AND(ISNUMBER($P197),ISNUMBER($AL197),$AL197&lt;&gt;0),ROUND($P197/$AL197*100,1),"")</f>
        <v/>
      </c>
      <c r="AG197" s="54">
        <f>IF(AND(ISNUMBER($S197),ISNUMBER($AL197),$AL197&lt;&gt;0),ROUND($S197/$AL197*100,2),"")</f>
        <v/>
      </c>
      <c r="AH197" s="53">
        <f>IF(AND(ISNUMBER($Q197),ISNUMBER($AL197),$AL197&lt;&gt;0),ROUND($Q197/$AL197*100,1),"")</f>
        <v/>
      </c>
      <c r="AI197" s="48">
        <f>IF(ISNUMBER($S197),IF($S197&lt;=1,"Yes","No"),"n/a")</f>
        <v/>
      </c>
      <c r="AJ197" s="48">
        <f>IF(ISNUMBER($S197),ROUND(MAX(0,MIN(100,100-$S197*2.5-IF(ISNUMBER($T197),$T197,0)*0.12+IF($S197&lt;=1,12,0))),0),"")</f>
        <v/>
      </c>
      <c r="AK197" s="48">
        <f>IF(ISNUMBER($Q197),IF($Q197&gt;=100,20,IF($Q197&gt;=30,10,0)),0)+IF(ISNUMBER($R197),IF($R197&gt;=100,20,0),0)+IF(ISNUMBER($P197),IF($P197&gt;=150,20,IF($P197&gt;=50,12,5)),0)+IF(ISNUMBER($S197),IF($S197&lt;=1,15,0),0)</f>
        <v/>
      </c>
      <c r="AL197" s="48" t="n">
        <v>355</v>
      </c>
      <c r="AM197" s="49" t="n"/>
      <c r="AN197" s="48">
        <f>IF(AND(ISNUMBER($P197),ISNUMBER($AL197),$AL197&lt;&gt;0),IF(OR($P197&gt;180,$P197/$AL197*1000&gt;400),"Over ceiling, confirm SKU","Within"),"n/a")</f>
        <v/>
      </c>
      <c r="AO197" s="51" t="n"/>
      <c r="AP197" s="51" t="n"/>
      <c r="AQ197" s="51" t="n"/>
      <c r="AR197" s="34" t="inlineStr">
        <is>
          <t>Retrieved and cited, see Enrichment Log</t>
        </is>
      </c>
      <c r="AS197" s="34" t="inlineStr">
        <is>
          <t>BLANK -&gt; requires live Amazon.ca capture</t>
        </is>
      </c>
      <c r="AT197" s="34" t="inlineStr">
        <is>
          <t>Unverified commercial data</t>
        </is>
      </c>
    </row>
    <row r="198" ht="28" customHeight="1">
      <c r="A198" s="34" t="inlineStr">
        <is>
          <t>Alani Nu</t>
        </is>
      </c>
      <c r="B198" s="34" t="inlineStr">
        <is>
          <t>Alani Nu Energy | Witch's Brew | 18 pack 355mL</t>
        </is>
      </c>
      <c r="C198" s="34" t="inlineStr">
        <is>
          <t>4) Caffeine &amp; energy beverage</t>
        </is>
      </c>
      <c r="D198" s="34" t="inlineStr">
        <is>
          <t>355 mL can</t>
        </is>
      </c>
      <c r="E198" s="48" t="n">
        <v>18</v>
      </c>
      <c r="F198" s="49" t="n"/>
      <c r="G198" s="50">
        <f>IF(AND(ISNUMBER($F198),ISNUMBER($E198),$E198&lt;&gt;0),$F198/$E198,"")</f>
        <v/>
      </c>
      <c r="H198" s="50">
        <f>IF(AND(ISNUMBER($F198),ISNUMBER($AL198),ISNUMBER($E198),($AL198*$E198)&lt;&gt;0),$F198/($AL198*$E198)*100,"")</f>
        <v/>
      </c>
      <c r="I198" s="51" t="n"/>
      <c r="J198" s="52" t="n"/>
      <c r="K198" s="50">
        <f>IF(AND(ISNUMBER($F198),ISNUMBER($J198)),$F198*(1-$J198),"")</f>
        <v/>
      </c>
      <c r="L198" s="51" t="n"/>
      <c r="M198" s="51" t="n"/>
      <c r="N198" s="50">
        <f>IF(ISNUMBER($F198),($F198-IF(ISNUMBER($AM198),$AM198,0))*(1-IF(ISNUMBER($J198),$J198,0)),"")</f>
        <v/>
      </c>
      <c r="O198" s="34" t="inlineStr">
        <is>
          <t>Witch's Brew</t>
        </is>
      </c>
      <c r="P198" s="48" t="n">
        <v>200</v>
      </c>
      <c r="Q198" s="48" t="n">
        <v>35</v>
      </c>
      <c r="R198" s="34" t="inlineStr">
        <is>
          <t>Not listed</t>
        </is>
      </c>
      <c r="S198" s="48" t="n">
        <v>0</v>
      </c>
      <c r="T198" s="48" t="n">
        <v>10</v>
      </c>
      <c r="U198" s="34" t="inlineStr">
        <is>
          <t>Sucralose</t>
        </is>
      </c>
      <c r="V198" s="34" t="inlineStr">
        <is>
          <t>Zero sugar, vitamins, female fitness positioning</t>
        </is>
      </c>
      <c r="W198" s="51" t="n"/>
      <c r="X198" s="51" t="n"/>
      <c r="Y198" s="51" t="n"/>
      <c r="Z198" s="51" t="n"/>
      <c r="AA198" s="34" t="inlineStr">
        <is>
          <t>High</t>
        </is>
      </c>
      <c r="AB198" s="34" t="inlineStr">
        <is>
          <t>Fast growing; strong female demographic &amp; flavours</t>
        </is>
      </c>
      <c r="AC198" s="34" t="inlineStr">
        <is>
          <t>Stylish zero sugar energy aimed at women</t>
        </is>
      </c>
      <c r="AD198" s="34" t="inlineStr">
        <is>
          <t>On trend flavours and aesthetic plus zero sugar.</t>
        </is>
      </c>
      <c r="AE198" s="51" t="n"/>
      <c r="AF198" s="53">
        <f>IF(AND(ISNUMBER($P198),ISNUMBER($AL198),$AL198&lt;&gt;0),ROUND($P198/$AL198*100,1),"")</f>
        <v/>
      </c>
      <c r="AG198" s="54">
        <f>IF(AND(ISNUMBER($S198),ISNUMBER($AL198),$AL198&lt;&gt;0),ROUND($S198/$AL198*100,2),"")</f>
        <v/>
      </c>
      <c r="AH198" s="53">
        <f>IF(AND(ISNUMBER($Q198),ISNUMBER($AL198),$AL198&lt;&gt;0),ROUND($Q198/$AL198*100,1),"")</f>
        <v/>
      </c>
      <c r="AI198" s="48">
        <f>IF(ISNUMBER($S198),IF($S198&lt;=1,"Yes","No"),"n/a")</f>
        <v/>
      </c>
      <c r="AJ198" s="48">
        <f>IF(ISNUMBER($S198),ROUND(MAX(0,MIN(100,100-$S198*2.5-IF(ISNUMBER($T198),$T198,0)*0.12+IF($S198&lt;=1,12,0))),0),"")</f>
        <v/>
      </c>
      <c r="AK198" s="48">
        <f>IF(ISNUMBER($Q198),IF($Q198&gt;=100,20,IF($Q198&gt;=30,10,0)),0)+IF(ISNUMBER($R198),IF($R198&gt;=100,20,0),0)+IF(ISNUMBER($P198),IF($P198&gt;=150,20,IF($P198&gt;=50,12,5)),0)+IF(ISNUMBER($S198),IF($S198&lt;=1,15,0),0)</f>
        <v/>
      </c>
      <c r="AL198" s="48" t="n">
        <v>355</v>
      </c>
      <c r="AM198" s="49" t="n"/>
      <c r="AN198" s="48">
        <f>IF(AND(ISNUMBER($P198),ISNUMBER($AL198),$AL198&lt;&gt;0),IF(OR($P198&gt;180,$P198/$AL198*1000&gt;400),"Over ceiling, confirm SKU","Within"),"n/a")</f>
        <v/>
      </c>
      <c r="AO198" s="51" t="n"/>
      <c r="AP198" s="51" t="n"/>
      <c r="AQ198" s="51" t="n"/>
      <c r="AR198" s="34" t="inlineStr">
        <is>
          <t>Retrieved and cited, see Enrichment Log</t>
        </is>
      </c>
      <c r="AS198" s="34" t="inlineStr">
        <is>
          <t>BLANK -&gt; requires live Amazon.ca capture</t>
        </is>
      </c>
      <c r="AT198" s="34" t="inlineStr">
        <is>
          <t>Unverified commercial data</t>
        </is>
      </c>
    </row>
    <row r="199" ht="28" customHeight="1">
      <c r="A199" s="34" t="inlineStr">
        <is>
          <t>Alani Nu</t>
        </is>
      </c>
      <c r="B199" s="34" t="inlineStr">
        <is>
          <t>Alani Nu Energy | Witch's Brew | 24 pack 355mL</t>
        </is>
      </c>
      <c r="C199" s="34" t="inlineStr">
        <is>
          <t>4) Caffeine &amp; energy beverage</t>
        </is>
      </c>
      <c r="D199" s="34" t="inlineStr">
        <is>
          <t>355 mL can</t>
        </is>
      </c>
      <c r="E199" s="48" t="n">
        <v>24</v>
      </c>
      <c r="F199" s="49" t="n"/>
      <c r="G199" s="50">
        <f>IF(AND(ISNUMBER($F199),ISNUMBER($E199),$E199&lt;&gt;0),$F199/$E199,"")</f>
        <v/>
      </c>
      <c r="H199" s="50">
        <f>IF(AND(ISNUMBER($F199),ISNUMBER($AL199),ISNUMBER($E199),($AL199*$E199)&lt;&gt;0),$F199/($AL199*$E199)*100,"")</f>
        <v/>
      </c>
      <c r="I199" s="51" t="n"/>
      <c r="J199" s="52" t="n"/>
      <c r="K199" s="50">
        <f>IF(AND(ISNUMBER($F199),ISNUMBER($J199)),$F199*(1-$J199),"")</f>
        <v/>
      </c>
      <c r="L199" s="51" t="n"/>
      <c r="M199" s="51" t="n"/>
      <c r="N199" s="50">
        <f>IF(ISNUMBER($F199),($F199-IF(ISNUMBER($AM199),$AM199,0))*(1-IF(ISNUMBER($J199),$J199,0)),"")</f>
        <v/>
      </c>
      <c r="O199" s="34" t="inlineStr">
        <is>
          <t>Witch's Brew</t>
        </is>
      </c>
      <c r="P199" s="48" t="n">
        <v>200</v>
      </c>
      <c r="Q199" s="48" t="n">
        <v>35</v>
      </c>
      <c r="R199" s="34" t="inlineStr">
        <is>
          <t>Not listed</t>
        </is>
      </c>
      <c r="S199" s="48" t="n">
        <v>0</v>
      </c>
      <c r="T199" s="48" t="n">
        <v>10</v>
      </c>
      <c r="U199" s="34" t="inlineStr">
        <is>
          <t>Sucralose</t>
        </is>
      </c>
      <c r="V199" s="34" t="inlineStr">
        <is>
          <t>Zero sugar, vitamins, female fitness positioning</t>
        </is>
      </c>
      <c r="W199" s="51" t="n"/>
      <c r="X199" s="51" t="n"/>
      <c r="Y199" s="51" t="n"/>
      <c r="Z199" s="51" t="n"/>
      <c r="AA199" s="34" t="inlineStr">
        <is>
          <t>High</t>
        </is>
      </c>
      <c r="AB199" s="34" t="inlineStr">
        <is>
          <t>Fast growing; strong female demographic &amp; flavours</t>
        </is>
      </c>
      <c r="AC199" s="34" t="inlineStr">
        <is>
          <t>Stylish zero sugar energy aimed at women</t>
        </is>
      </c>
      <c r="AD199" s="34" t="inlineStr">
        <is>
          <t>On trend flavours and aesthetic plus zero sugar.</t>
        </is>
      </c>
      <c r="AE199" s="51" t="n"/>
      <c r="AF199" s="53">
        <f>IF(AND(ISNUMBER($P199),ISNUMBER($AL199),$AL199&lt;&gt;0),ROUND($P199/$AL199*100,1),"")</f>
        <v/>
      </c>
      <c r="AG199" s="54">
        <f>IF(AND(ISNUMBER($S199),ISNUMBER($AL199),$AL199&lt;&gt;0),ROUND($S199/$AL199*100,2),"")</f>
        <v/>
      </c>
      <c r="AH199" s="53">
        <f>IF(AND(ISNUMBER($Q199),ISNUMBER($AL199),$AL199&lt;&gt;0),ROUND($Q199/$AL199*100,1),"")</f>
        <v/>
      </c>
      <c r="AI199" s="48">
        <f>IF(ISNUMBER($S199),IF($S199&lt;=1,"Yes","No"),"n/a")</f>
        <v/>
      </c>
      <c r="AJ199" s="48">
        <f>IF(ISNUMBER($S199),ROUND(MAX(0,MIN(100,100-$S199*2.5-IF(ISNUMBER($T199),$T199,0)*0.12+IF($S199&lt;=1,12,0))),0),"")</f>
        <v/>
      </c>
      <c r="AK199" s="48">
        <f>IF(ISNUMBER($Q199),IF($Q199&gt;=100,20,IF($Q199&gt;=30,10,0)),0)+IF(ISNUMBER($R199),IF($R199&gt;=100,20,0),0)+IF(ISNUMBER($P199),IF($P199&gt;=150,20,IF($P199&gt;=50,12,5)),0)+IF(ISNUMBER($S199),IF($S199&lt;=1,15,0),0)</f>
        <v/>
      </c>
      <c r="AL199" s="48" t="n">
        <v>355</v>
      </c>
      <c r="AM199" s="49" t="n"/>
      <c r="AN199" s="48">
        <f>IF(AND(ISNUMBER($P199),ISNUMBER($AL199),$AL199&lt;&gt;0),IF(OR($P199&gt;180,$P199/$AL199*1000&gt;400),"Over ceiling, confirm SKU","Within"),"n/a")</f>
        <v/>
      </c>
      <c r="AO199" s="51" t="n"/>
      <c r="AP199" s="51" t="n"/>
      <c r="AQ199" s="51" t="n"/>
      <c r="AR199" s="34" t="inlineStr">
        <is>
          <t>Retrieved and cited, see Enrichment Log</t>
        </is>
      </c>
      <c r="AS199" s="34" t="inlineStr">
        <is>
          <t>BLANK -&gt; requires live Amazon.ca capture</t>
        </is>
      </c>
      <c r="AT199" s="34" t="inlineStr">
        <is>
          <t>Unverified commercial data</t>
        </is>
      </c>
    </row>
    <row r="200" ht="28" customHeight="1">
      <c r="A200" s="34" t="inlineStr">
        <is>
          <t>Alani Nu</t>
        </is>
      </c>
      <c r="B200" s="34" t="inlineStr">
        <is>
          <t>Alani Nu Energy | Mimosa | single 355mL</t>
        </is>
      </c>
      <c r="C200" s="34" t="inlineStr">
        <is>
          <t>4) Caffeine &amp; energy beverage</t>
        </is>
      </c>
      <c r="D200" s="34" t="inlineStr">
        <is>
          <t>355 mL can</t>
        </is>
      </c>
      <c r="E200" s="48" t="n">
        <v>1</v>
      </c>
      <c r="F200" s="49" t="n"/>
      <c r="G200" s="50">
        <f>IF(AND(ISNUMBER($F200),ISNUMBER($E200),$E200&lt;&gt;0),$F200/$E200,"")</f>
        <v/>
      </c>
      <c r="H200" s="50">
        <f>IF(AND(ISNUMBER($F200),ISNUMBER($AL200),ISNUMBER($E200),($AL200*$E200)&lt;&gt;0),$F200/($AL200*$E200)*100,"")</f>
        <v/>
      </c>
      <c r="I200" s="51" t="n"/>
      <c r="J200" s="52" t="n"/>
      <c r="K200" s="50">
        <f>IF(AND(ISNUMBER($F200),ISNUMBER($J200)),$F200*(1-$J200),"")</f>
        <v/>
      </c>
      <c r="L200" s="51" t="n"/>
      <c r="M200" s="51" t="n"/>
      <c r="N200" s="50">
        <f>IF(ISNUMBER($F200),($F200-IF(ISNUMBER($AM200),$AM200,0))*(1-IF(ISNUMBER($J200),$J200,0)),"")</f>
        <v/>
      </c>
      <c r="O200" s="34" t="inlineStr">
        <is>
          <t>Mimosa</t>
        </is>
      </c>
      <c r="P200" s="48" t="n">
        <v>200</v>
      </c>
      <c r="Q200" s="48" t="n">
        <v>35</v>
      </c>
      <c r="R200" s="34" t="inlineStr">
        <is>
          <t>Not listed</t>
        </is>
      </c>
      <c r="S200" s="48" t="n">
        <v>0</v>
      </c>
      <c r="T200" s="48" t="n">
        <v>10</v>
      </c>
      <c r="U200" s="34" t="inlineStr">
        <is>
          <t>Sucralose</t>
        </is>
      </c>
      <c r="V200" s="34" t="inlineStr">
        <is>
          <t>Zero sugar, vitamins, female fitness positioning</t>
        </is>
      </c>
      <c r="W200" s="51" t="n"/>
      <c r="X200" s="51" t="n"/>
      <c r="Y200" s="51" t="n"/>
      <c r="Z200" s="51" t="n"/>
      <c r="AA200" s="34" t="inlineStr">
        <is>
          <t>High</t>
        </is>
      </c>
      <c r="AB200" s="34" t="inlineStr">
        <is>
          <t>Fast growing; strong female demographic &amp; flavours</t>
        </is>
      </c>
      <c r="AC200" s="34" t="inlineStr">
        <is>
          <t>Stylish zero sugar energy aimed at women</t>
        </is>
      </c>
      <c r="AD200" s="34" t="inlineStr">
        <is>
          <t>On trend flavours and aesthetic plus zero sugar.</t>
        </is>
      </c>
      <c r="AE200" s="51" t="n"/>
      <c r="AF200" s="53">
        <f>IF(AND(ISNUMBER($P200),ISNUMBER($AL200),$AL200&lt;&gt;0),ROUND($P200/$AL200*100,1),"")</f>
        <v/>
      </c>
      <c r="AG200" s="54">
        <f>IF(AND(ISNUMBER($S200),ISNUMBER($AL200),$AL200&lt;&gt;0),ROUND($S200/$AL200*100,2),"")</f>
        <v/>
      </c>
      <c r="AH200" s="53">
        <f>IF(AND(ISNUMBER($Q200),ISNUMBER($AL200),$AL200&lt;&gt;0),ROUND($Q200/$AL200*100,1),"")</f>
        <v/>
      </c>
      <c r="AI200" s="48">
        <f>IF(ISNUMBER($S200),IF($S200&lt;=1,"Yes","No"),"n/a")</f>
        <v/>
      </c>
      <c r="AJ200" s="48">
        <f>IF(ISNUMBER($S200),ROUND(MAX(0,MIN(100,100-$S200*2.5-IF(ISNUMBER($T200),$T200,0)*0.12+IF($S200&lt;=1,12,0))),0),"")</f>
        <v/>
      </c>
      <c r="AK200" s="48">
        <f>IF(ISNUMBER($Q200),IF($Q200&gt;=100,20,IF($Q200&gt;=30,10,0)),0)+IF(ISNUMBER($R200),IF($R200&gt;=100,20,0),0)+IF(ISNUMBER($P200),IF($P200&gt;=150,20,IF($P200&gt;=50,12,5)),0)+IF(ISNUMBER($S200),IF($S200&lt;=1,15,0),0)</f>
        <v/>
      </c>
      <c r="AL200" s="48" t="n">
        <v>355</v>
      </c>
      <c r="AM200" s="49" t="n"/>
      <c r="AN200" s="48">
        <f>IF(AND(ISNUMBER($P200),ISNUMBER($AL200),$AL200&lt;&gt;0),IF(OR($P200&gt;180,$P200/$AL200*1000&gt;400),"Over ceiling, confirm SKU","Within"),"n/a")</f>
        <v/>
      </c>
      <c r="AO200" s="51" t="n"/>
      <c r="AP200" s="51" t="n"/>
      <c r="AQ200" s="51" t="n"/>
      <c r="AR200" s="34" t="inlineStr">
        <is>
          <t>Retrieved and cited, see Enrichment Log</t>
        </is>
      </c>
      <c r="AS200" s="34" t="inlineStr">
        <is>
          <t>BLANK -&gt; requires live Amazon.ca capture</t>
        </is>
      </c>
      <c r="AT200" s="34" t="inlineStr">
        <is>
          <t>Unverified commercial data</t>
        </is>
      </c>
    </row>
    <row r="201" ht="28" customHeight="1">
      <c r="A201" s="34" t="inlineStr">
        <is>
          <t>Alani Nu</t>
        </is>
      </c>
      <c r="B201" s="34" t="inlineStr">
        <is>
          <t>Alani Nu Energy | Mimosa | 8 pack 355mL</t>
        </is>
      </c>
      <c r="C201" s="34" t="inlineStr">
        <is>
          <t>4) Caffeine &amp; energy beverage</t>
        </is>
      </c>
      <c r="D201" s="34" t="inlineStr">
        <is>
          <t>355 mL can</t>
        </is>
      </c>
      <c r="E201" s="48" t="n">
        <v>8</v>
      </c>
      <c r="F201" s="49" t="n"/>
      <c r="G201" s="50">
        <f>IF(AND(ISNUMBER($F201),ISNUMBER($E201),$E201&lt;&gt;0),$F201/$E201,"")</f>
        <v/>
      </c>
      <c r="H201" s="50">
        <f>IF(AND(ISNUMBER($F201),ISNUMBER($AL201),ISNUMBER($E201),($AL201*$E201)&lt;&gt;0),$F201/($AL201*$E201)*100,"")</f>
        <v/>
      </c>
      <c r="I201" s="51" t="n"/>
      <c r="J201" s="52" t="n"/>
      <c r="K201" s="50">
        <f>IF(AND(ISNUMBER($F201),ISNUMBER($J201)),$F201*(1-$J201),"")</f>
        <v/>
      </c>
      <c r="L201" s="51" t="n"/>
      <c r="M201" s="51" t="n"/>
      <c r="N201" s="50">
        <f>IF(ISNUMBER($F201),($F201-IF(ISNUMBER($AM201),$AM201,0))*(1-IF(ISNUMBER($J201),$J201,0)),"")</f>
        <v/>
      </c>
      <c r="O201" s="34" t="inlineStr">
        <is>
          <t>Mimosa</t>
        </is>
      </c>
      <c r="P201" s="48" t="n">
        <v>200</v>
      </c>
      <c r="Q201" s="48" t="n">
        <v>35</v>
      </c>
      <c r="R201" s="34" t="inlineStr">
        <is>
          <t>Not listed</t>
        </is>
      </c>
      <c r="S201" s="48" t="n">
        <v>0</v>
      </c>
      <c r="T201" s="48" t="n">
        <v>10</v>
      </c>
      <c r="U201" s="34" t="inlineStr">
        <is>
          <t>Sucralose</t>
        </is>
      </c>
      <c r="V201" s="34" t="inlineStr">
        <is>
          <t>Zero sugar, vitamins, female fitness positioning</t>
        </is>
      </c>
      <c r="W201" s="51" t="n"/>
      <c r="X201" s="51" t="n"/>
      <c r="Y201" s="51" t="n"/>
      <c r="Z201" s="51" t="n"/>
      <c r="AA201" s="34" t="inlineStr">
        <is>
          <t>High</t>
        </is>
      </c>
      <c r="AB201" s="34" t="inlineStr">
        <is>
          <t>Fast growing; strong female demographic &amp; flavours</t>
        </is>
      </c>
      <c r="AC201" s="34" t="inlineStr">
        <is>
          <t>Stylish zero sugar energy aimed at women</t>
        </is>
      </c>
      <c r="AD201" s="34" t="inlineStr">
        <is>
          <t>On trend flavours and aesthetic plus zero sugar.</t>
        </is>
      </c>
      <c r="AE201" s="51" t="n"/>
      <c r="AF201" s="53">
        <f>IF(AND(ISNUMBER($P201),ISNUMBER($AL201),$AL201&lt;&gt;0),ROUND($P201/$AL201*100,1),"")</f>
        <v/>
      </c>
      <c r="AG201" s="54">
        <f>IF(AND(ISNUMBER($S201),ISNUMBER($AL201),$AL201&lt;&gt;0),ROUND($S201/$AL201*100,2),"")</f>
        <v/>
      </c>
      <c r="AH201" s="53">
        <f>IF(AND(ISNUMBER($Q201),ISNUMBER($AL201),$AL201&lt;&gt;0),ROUND($Q201/$AL201*100,1),"")</f>
        <v/>
      </c>
      <c r="AI201" s="48">
        <f>IF(ISNUMBER($S201),IF($S201&lt;=1,"Yes","No"),"n/a")</f>
        <v/>
      </c>
      <c r="AJ201" s="48">
        <f>IF(ISNUMBER($S201),ROUND(MAX(0,MIN(100,100-$S201*2.5-IF(ISNUMBER($T201),$T201,0)*0.12+IF($S201&lt;=1,12,0))),0),"")</f>
        <v/>
      </c>
      <c r="AK201" s="48">
        <f>IF(ISNUMBER($Q201),IF($Q201&gt;=100,20,IF($Q201&gt;=30,10,0)),0)+IF(ISNUMBER($R201),IF($R201&gt;=100,20,0),0)+IF(ISNUMBER($P201),IF($P201&gt;=150,20,IF($P201&gt;=50,12,5)),0)+IF(ISNUMBER($S201),IF($S201&lt;=1,15,0),0)</f>
        <v/>
      </c>
      <c r="AL201" s="48" t="n">
        <v>355</v>
      </c>
      <c r="AM201" s="49" t="n"/>
      <c r="AN201" s="48">
        <f>IF(AND(ISNUMBER($P201),ISNUMBER($AL201),$AL201&lt;&gt;0),IF(OR($P201&gt;180,$P201/$AL201*1000&gt;400),"Over ceiling, confirm SKU","Within"),"n/a")</f>
        <v/>
      </c>
      <c r="AO201" s="51" t="n"/>
      <c r="AP201" s="51" t="n"/>
      <c r="AQ201" s="51" t="n"/>
      <c r="AR201" s="34" t="inlineStr">
        <is>
          <t>Retrieved and cited, see Enrichment Log</t>
        </is>
      </c>
      <c r="AS201" s="34" t="inlineStr">
        <is>
          <t>BLANK -&gt; requires live Amazon.ca capture</t>
        </is>
      </c>
      <c r="AT201" s="34" t="inlineStr">
        <is>
          <t>Unverified commercial data</t>
        </is>
      </c>
    </row>
    <row r="202" ht="28" customHeight="1">
      <c r="A202" s="34" t="inlineStr">
        <is>
          <t>Alani Nu</t>
        </is>
      </c>
      <c r="B202" s="34" t="inlineStr">
        <is>
          <t>Alani Nu Energy | Mimosa | 12 pack 355mL</t>
        </is>
      </c>
      <c r="C202" s="34" t="inlineStr">
        <is>
          <t>4) Caffeine &amp; energy beverage</t>
        </is>
      </c>
      <c r="D202" s="34" t="inlineStr">
        <is>
          <t>355 mL can</t>
        </is>
      </c>
      <c r="E202" s="48" t="n">
        <v>12</v>
      </c>
      <c r="F202" s="49" t="n"/>
      <c r="G202" s="50">
        <f>IF(AND(ISNUMBER($F202),ISNUMBER($E202),$E202&lt;&gt;0),$F202/$E202,"")</f>
        <v/>
      </c>
      <c r="H202" s="50">
        <f>IF(AND(ISNUMBER($F202),ISNUMBER($AL202),ISNUMBER($E202),($AL202*$E202)&lt;&gt;0),$F202/($AL202*$E202)*100,"")</f>
        <v/>
      </c>
      <c r="I202" s="51" t="n"/>
      <c r="J202" s="52" t="n"/>
      <c r="K202" s="50">
        <f>IF(AND(ISNUMBER($F202),ISNUMBER($J202)),$F202*(1-$J202),"")</f>
        <v/>
      </c>
      <c r="L202" s="51" t="n"/>
      <c r="M202" s="51" t="n"/>
      <c r="N202" s="50">
        <f>IF(ISNUMBER($F202),($F202-IF(ISNUMBER($AM202),$AM202,0))*(1-IF(ISNUMBER($J202),$J202,0)),"")</f>
        <v/>
      </c>
      <c r="O202" s="34" t="inlineStr">
        <is>
          <t>Mimosa</t>
        </is>
      </c>
      <c r="P202" s="48" t="n">
        <v>200</v>
      </c>
      <c r="Q202" s="48" t="n">
        <v>35</v>
      </c>
      <c r="R202" s="34" t="inlineStr">
        <is>
          <t>Not listed</t>
        </is>
      </c>
      <c r="S202" s="48" t="n">
        <v>0</v>
      </c>
      <c r="T202" s="48" t="n">
        <v>10</v>
      </c>
      <c r="U202" s="34" t="inlineStr">
        <is>
          <t>Sucralose</t>
        </is>
      </c>
      <c r="V202" s="34" t="inlineStr">
        <is>
          <t>Zero sugar, vitamins, female fitness positioning</t>
        </is>
      </c>
      <c r="W202" s="51" t="n"/>
      <c r="X202" s="51" t="n"/>
      <c r="Y202" s="51" t="n"/>
      <c r="Z202" s="51" t="n"/>
      <c r="AA202" s="34" t="inlineStr">
        <is>
          <t>High</t>
        </is>
      </c>
      <c r="AB202" s="34" t="inlineStr">
        <is>
          <t>Fast growing; strong female demographic &amp; flavours</t>
        </is>
      </c>
      <c r="AC202" s="34" t="inlineStr">
        <is>
          <t>Stylish zero sugar energy aimed at women</t>
        </is>
      </c>
      <c r="AD202" s="34" t="inlineStr">
        <is>
          <t>On trend flavours and aesthetic plus zero sugar.</t>
        </is>
      </c>
      <c r="AE202" s="51" t="n"/>
      <c r="AF202" s="53">
        <f>IF(AND(ISNUMBER($P202),ISNUMBER($AL202),$AL202&lt;&gt;0),ROUND($P202/$AL202*100,1),"")</f>
        <v/>
      </c>
      <c r="AG202" s="54">
        <f>IF(AND(ISNUMBER($S202),ISNUMBER($AL202),$AL202&lt;&gt;0),ROUND($S202/$AL202*100,2),"")</f>
        <v/>
      </c>
      <c r="AH202" s="53">
        <f>IF(AND(ISNUMBER($Q202),ISNUMBER($AL202),$AL202&lt;&gt;0),ROUND($Q202/$AL202*100,1),"")</f>
        <v/>
      </c>
      <c r="AI202" s="48">
        <f>IF(ISNUMBER($S202),IF($S202&lt;=1,"Yes","No"),"n/a")</f>
        <v/>
      </c>
      <c r="AJ202" s="48">
        <f>IF(ISNUMBER($S202),ROUND(MAX(0,MIN(100,100-$S202*2.5-IF(ISNUMBER($T202),$T202,0)*0.12+IF($S202&lt;=1,12,0))),0),"")</f>
        <v/>
      </c>
      <c r="AK202" s="48">
        <f>IF(ISNUMBER($Q202),IF($Q202&gt;=100,20,IF($Q202&gt;=30,10,0)),0)+IF(ISNUMBER($R202),IF($R202&gt;=100,20,0),0)+IF(ISNUMBER($P202),IF($P202&gt;=150,20,IF($P202&gt;=50,12,5)),0)+IF(ISNUMBER($S202),IF($S202&lt;=1,15,0),0)</f>
        <v/>
      </c>
      <c r="AL202" s="48" t="n">
        <v>355</v>
      </c>
      <c r="AM202" s="49" t="n"/>
      <c r="AN202" s="48">
        <f>IF(AND(ISNUMBER($P202),ISNUMBER($AL202),$AL202&lt;&gt;0),IF(OR($P202&gt;180,$P202/$AL202*1000&gt;400),"Over ceiling, confirm SKU","Within"),"n/a")</f>
        <v/>
      </c>
      <c r="AO202" s="51" t="n"/>
      <c r="AP202" s="51" t="n"/>
      <c r="AQ202" s="51" t="n"/>
      <c r="AR202" s="34" t="inlineStr">
        <is>
          <t>Retrieved and cited, see Enrichment Log</t>
        </is>
      </c>
      <c r="AS202" s="34" t="inlineStr">
        <is>
          <t>BLANK -&gt; requires live Amazon.ca capture</t>
        </is>
      </c>
      <c r="AT202" s="34" t="inlineStr">
        <is>
          <t>Unverified commercial data</t>
        </is>
      </c>
    </row>
    <row r="203" ht="28" customHeight="1">
      <c r="A203" s="34" t="inlineStr">
        <is>
          <t>Alani Nu</t>
        </is>
      </c>
      <c r="B203" s="34" t="inlineStr">
        <is>
          <t>Alani Nu Energy | Mimosa | 15 pack 355mL</t>
        </is>
      </c>
      <c r="C203" s="34" t="inlineStr">
        <is>
          <t>4) Caffeine &amp; energy beverage</t>
        </is>
      </c>
      <c r="D203" s="34" t="inlineStr">
        <is>
          <t>355 mL can</t>
        </is>
      </c>
      <c r="E203" s="48" t="n">
        <v>15</v>
      </c>
      <c r="F203" s="49" t="n"/>
      <c r="G203" s="50">
        <f>IF(AND(ISNUMBER($F203),ISNUMBER($E203),$E203&lt;&gt;0),$F203/$E203,"")</f>
        <v/>
      </c>
      <c r="H203" s="50">
        <f>IF(AND(ISNUMBER($F203),ISNUMBER($AL203),ISNUMBER($E203),($AL203*$E203)&lt;&gt;0),$F203/($AL203*$E203)*100,"")</f>
        <v/>
      </c>
      <c r="I203" s="51" t="n"/>
      <c r="J203" s="52" t="n"/>
      <c r="K203" s="50">
        <f>IF(AND(ISNUMBER($F203),ISNUMBER($J203)),$F203*(1-$J203),"")</f>
        <v/>
      </c>
      <c r="L203" s="51" t="n"/>
      <c r="M203" s="51" t="n"/>
      <c r="N203" s="50">
        <f>IF(ISNUMBER($F203),($F203-IF(ISNUMBER($AM203),$AM203,0))*(1-IF(ISNUMBER($J203),$J203,0)),"")</f>
        <v/>
      </c>
      <c r="O203" s="34" t="inlineStr">
        <is>
          <t>Mimosa</t>
        </is>
      </c>
      <c r="P203" s="48" t="n">
        <v>200</v>
      </c>
      <c r="Q203" s="48" t="n">
        <v>35</v>
      </c>
      <c r="R203" s="34" t="inlineStr">
        <is>
          <t>Not listed</t>
        </is>
      </c>
      <c r="S203" s="48" t="n">
        <v>0</v>
      </c>
      <c r="T203" s="48" t="n">
        <v>10</v>
      </c>
      <c r="U203" s="34" t="inlineStr">
        <is>
          <t>Sucralose</t>
        </is>
      </c>
      <c r="V203" s="34" t="inlineStr">
        <is>
          <t>Zero sugar, vitamins, female fitness positioning</t>
        </is>
      </c>
      <c r="W203" s="51" t="n"/>
      <c r="X203" s="51" t="n"/>
      <c r="Y203" s="51" t="n"/>
      <c r="Z203" s="51" t="n"/>
      <c r="AA203" s="34" t="inlineStr">
        <is>
          <t>High</t>
        </is>
      </c>
      <c r="AB203" s="34" t="inlineStr">
        <is>
          <t>Fast growing; strong female demographic &amp; flavours</t>
        </is>
      </c>
      <c r="AC203" s="34" t="inlineStr">
        <is>
          <t>Stylish zero sugar energy aimed at women</t>
        </is>
      </c>
      <c r="AD203" s="34" t="inlineStr">
        <is>
          <t>On trend flavours and aesthetic plus zero sugar.</t>
        </is>
      </c>
      <c r="AE203" s="51" t="n"/>
      <c r="AF203" s="53">
        <f>IF(AND(ISNUMBER($P203),ISNUMBER($AL203),$AL203&lt;&gt;0),ROUND($P203/$AL203*100,1),"")</f>
        <v/>
      </c>
      <c r="AG203" s="54">
        <f>IF(AND(ISNUMBER($S203),ISNUMBER($AL203),$AL203&lt;&gt;0),ROUND($S203/$AL203*100,2),"")</f>
        <v/>
      </c>
      <c r="AH203" s="53">
        <f>IF(AND(ISNUMBER($Q203),ISNUMBER($AL203),$AL203&lt;&gt;0),ROUND($Q203/$AL203*100,1),"")</f>
        <v/>
      </c>
      <c r="AI203" s="48">
        <f>IF(ISNUMBER($S203),IF($S203&lt;=1,"Yes","No"),"n/a")</f>
        <v/>
      </c>
      <c r="AJ203" s="48">
        <f>IF(ISNUMBER($S203),ROUND(MAX(0,MIN(100,100-$S203*2.5-IF(ISNUMBER($T203),$T203,0)*0.12+IF($S203&lt;=1,12,0))),0),"")</f>
        <v/>
      </c>
      <c r="AK203" s="48">
        <f>IF(ISNUMBER($Q203),IF($Q203&gt;=100,20,IF($Q203&gt;=30,10,0)),0)+IF(ISNUMBER($R203),IF($R203&gt;=100,20,0),0)+IF(ISNUMBER($P203),IF($P203&gt;=150,20,IF($P203&gt;=50,12,5)),0)+IF(ISNUMBER($S203),IF($S203&lt;=1,15,0),0)</f>
        <v/>
      </c>
      <c r="AL203" s="48" t="n">
        <v>355</v>
      </c>
      <c r="AM203" s="49" t="n"/>
      <c r="AN203" s="48">
        <f>IF(AND(ISNUMBER($P203),ISNUMBER($AL203),$AL203&lt;&gt;0),IF(OR($P203&gt;180,$P203/$AL203*1000&gt;400),"Over ceiling, confirm SKU","Within"),"n/a")</f>
        <v/>
      </c>
      <c r="AO203" s="51" t="n"/>
      <c r="AP203" s="51" t="n"/>
      <c r="AQ203" s="51" t="n"/>
      <c r="AR203" s="34" t="inlineStr">
        <is>
          <t>Retrieved and cited, see Enrichment Log</t>
        </is>
      </c>
      <c r="AS203" s="34" t="inlineStr">
        <is>
          <t>BLANK -&gt; requires live Amazon.ca capture</t>
        </is>
      </c>
      <c r="AT203" s="34" t="inlineStr">
        <is>
          <t>Unverified commercial data</t>
        </is>
      </c>
    </row>
    <row r="204" ht="28" customHeight="1">
      <c r="A204" s="34" t="inlineStr">
        <is>
          <t>Alani Nu</t>
        </is>
      </c>
      <c r="B204" s="34" t="inlineStr">
        <is>
          <t>Alani Nu Energy | Mimosa | 18 pack 355mL</t>
        </is>
      </c>
      <c r="C204" s="34" t="inlineStr">
        <is>
          <t>4) Caffeine &amp; energy beverage</t>
        </is>
      </c>
      <c r="D204" s="34" t="inlineStr">
        <is>
          <t>355 mL can</t>
        </is>
      </c>
      <c r="E204" s="48" t="n">
        <v>18</v>
      </c>
      <c r="F204" s="49" t="n"/>
      <c r="G204" s="50">
        <f>IF(AND(ISNUMBER($F204),ISNUMBER($E204),$E204&lt;&gt;0),$F204/$E204,"")</f>
        <v/>
      </c>
      <c r="H204" s="50">
        <f>IF(AND(ISNUMBER($F204),ISNUMBER($AL204),ISNUMBER($E204),($AL204*$E204)&lt;&gt;0),$F204/($AL204*$E204)*100,"")</f>
        <v/>
      </c>
      <c r="I204" s="51" t="n"/>
      <c r="J204" s="52" t="n"/>
      <c r="K204" s="50">
        <f>IF(AND(ISNUMBER($F204),ISNUMBER($J204)),$F204*(1-$J204),"")</f>
        <v/>
      </c>
      <c r="L204" s="51" t="n"/>
      <c r="M204" s="51" t="n"/>
      <c r="N204" s="50">
        <f>IF(ISNUMBER($F204),($F204-IF(ISNUMBER($AM204),$AM204,0))*(1-IF(ISNUMBER($J204),$J204,0)),"")</f>
        <v/>
      </c>
      <c r="O204" s="34" t="inlineStr">
        <is>
          <t>Mimosa</t>
        </is>
      </c>
      <c r="P204" s="48" t="n">
        <v>200</v>
      </c>
      <c r="Q204" s="48" t="n">
        <v>35</v>
      </c>
      <c r="R204" s="34" t="inlineStr">
        <is>
          <t>Not listed</t>
        </is>
      </c>
      <c r="S204" s="48" t="n">
        <v>0</v>
      </c>
      <c r="T204" s="48" t="n">
        <v>10</v>
      </c>
      <c r="U204" s="34" t="inlineStr">
        <is>
          <t>Sucralose</t>
        </is>
      </c>
      <c r="V204" s="34" t="inlineStr">
        <is>
          <t>Zero sugar, vitamins, female fitness positioning</t>
        </is>
      </c>
      <c r="W204" s="51" t="n"/>
      <c r="X204" s="51" t="n"/>
      <c r="Y204" s="51" t="n"/>
      <c r="Z204" s="51" t="n"/>
      <c r="AA204" s="34" t="inlineStr">
        <is>
          <t>High</t>
        </is>
      </c>
      <c r="AB204" s="34" t="inlineStr">
        <is>
          <t>Fast growing; strong female demographic &amp; flavours</t>
        </is>
      </c>
      <c r="AC204" s="34" t="inlineStr">
        <is>
          <t>Stylish zero sugar energy aimed at women</t>
        </is>
      </c>
      <c r="AD204" s="34" t="inlineStr">
        <is>
          <t>On trend flavours and aesthetic plus zero sugar.</t>
        </is>
      </c>
      <c r="AE204" s="51" t="n"/>
      <c r="AF204" s="53">
        <f>IF(AND(ISNUMBER($P204),ISNUMBER($AL204),$AL204&lt;&gt;0),ROUND($P204/$AL204*100,1),"")</f>
        <v/>
      </c>
      <c r="AG204" s="54">
        <f>IF(AND(ISNUMBER($S204),ISNUMBER($AL204),$AL204&lt;&gt;0),ROUND($S204/$AL204*100,2),"")</f>
        <v/>
      </c>
      <c r="AH204" s="53">
        <f>IF(AND(ISNUMBER($Q204),ISNUMBER($AL204),$AL204&lt;&gt;0),ROUND($Q204/$AL204*100,1),"")</f>
        <v/>
      </c>
      <c r="AI204" s="48">
        <f>IF(ISNUMBER($S204),IF($S204&lt;=1,"Yes","No"),"n/a")</f>
        <v/>
      </c>
      <c r="AJ204" s="48">
        <f>IF(ISNUMBER($S204),ROUND(MAX(0,MIN(100,100-$S204*2.5-IF(ISNUMBER($T204),$T204,0)*0.12+IF($S204&lt;=1,12,0))),0),"")</f>
        <v/>
      </c>
      <c r="AK204" s="48">
        <f>IF(ISNUMBER($Q204),IF($Q204&gt;=100,20,IF($Q204&gt;=30,10,0)),0)+IF(ISNUMBER($R204),IF($R204&gt;=100,20,0),0)+IF(ISNUMBER($P204),IF($P204&gt;=150,20,IF($P204&gt;=50,12,5)),0)+IF(ISNUMBER($S204),IF($S204&lt;=1,15,0),0)</f>
        <v/>
      </c>
      <c r="AL204" s="48" t="n">
        <v>355</v>
      </c>
      <c r="AM204" s="49" t="n"/>
      <c r="AN204" s="48">
        <f>IF(AND(ISNUMBER($P204),ISNUMBER($AL204),$AL204&lt;&gt;0),IF(OR($P204&gt;180,$P204/$AL204*1000&gt;400),"Over ceiling, confirm SKU","Within"),"n/a")</f>
        <v/>
      </c>
      <c r="AO204" s="51" t="n"/>
      <c r="AP204" s="51" t="n"/>
      <c r="AQ204" s="51" t="n"/>
      <c r="AR204" s="34" t="inlineStr">
        <is>
          <t>Retrieved and cited, see Enrichment Log</t>
        </is>
      </c>
      <c r="AS204" s="34" t="inlineStr">
        <is>
          <t>BLANK -&gt; requires live Amazon.ca capture</t>
        </is>
      </c>
      <c r="AT204" s="34" t="inlineStr">
        <is>
          <t>Unverified commercial data</t>
        </is>
      </c>
    </row>
    <row r="205" ht="28" customHeight="1">
      <c r="A205" s="34" t="inlineStr">
        <is>
          <t>Alani Nu</t>
        </is>
      </c>
      <c r="B205" s="34" t="inlineStr">
        <is>
          <t>Alani Nu Energy | Mimosa | 24 pack 355mL</t>
        </is>
      </c>
      <c r="C205" s="34" t="inlineStr">
        <is>
          <t>4) Caffeine &amp; energy beverage</t>
        </is>
      </c>
      <c r="D205" s="34" t="inlineStr">
        <is>
          <t>355 mL can</t>
        </is>
      </c>
      <c r="E205" s="48" t="n">
        <v>24</v>
      </c>
      <c r="F205" s="49" t="n"/>
      <c r="G205" s="50">
        <f>IF(AND(ISNUMBER($F205),ISNUMBER($E205),$E205&lt;&gt;0),$F205/$E205,"")</f>
        <v/>
      </c>
      <c r="H205" s="50">
        <f>IF(AND(ISNUMBER($F205),ISNUMBER($AL205),ISNUMBER($E205),($AL205*$E205)&lt;&gt;0),$F205/($AL205*$E205)*100,"")</f>
        <v/>
      </c>
      <c r="I205" s="51" t="n"/>
      <c r="J205" s="52" t="n"/>
      <c r="K205" s="50">
        <f>IF(AND(ISNUMBER($F205),ISNUMBER($J205)),$F205*(1-$J205),"")</f>
        <v/>
      </c>
      <c r="L205" s="51" t="n"/>
      <c r="M205" s="51" t="n"/>
      <c r="N205" s="50">
        <f>IF(ISNUMBER($F205),($F205-IF(ISNUMBER($AM205),$AM205,0))*(1-IF(ISNUMBER($J205),$J205,0)),"")</f>
        <v/>
      </c>
      <c r="O205" s="34" t="inlineStr">
        <is>
          <t>Mimosa</t>
        </is>
      </c>
      <c r="P205" s="48" t="n">
        <v>200</v>
      </c>
      <c r="Q205" s="48" t="n">
        <v>35</v>
      </c>
      <c r="R205" s="34" t="inlineStr">
        <is>
          <t>Not listed</t>
        </is>
      </c>
      <c r="S205" s="48" t="n">
        <v>0</v>
      </c>
      <c r="T205" s="48" t="n">
        <v>10</v>
      </c>
      <c r="U205" s="34" t="inlineStr">
        <is>
          <t>Sucralose</t>
        </is>
      </c>
      <c r="V205" s="34" t="inlineStr">
        <is>
          <t>Zero sugar, vitamins, female fitness positioning</t>
        </is>
      </c>
      <c r="W205" s="51" t="n"/>
      <c r="X205" s="51" t="n"/>
      <c r="Y205" s="51" t="n"/>
      <c r="Z205" s="51" t="n"/>
      <c r="AA205" s="34" t="inlineStr">
        <is>
          <t>High</t>
        </is>
      </c>
      <c r="AB205" s="34" t="inlineStr">
        <is>
          <t>Fast growing; strong female demographic &amp; flavours</t>
        </is>
      </c>
      <c r="AC205" s="34" t="inlineStr">
        <is>
          <t>Stylish zero sugar energy aimed at women</t>
        </is>
      </c>
      <c r="AD205" s="34" t="inlineStr">
        <is>
          <t>On trend flavours and aesthetic plus zero sugar.</t>
        </is>
      </c>
      <c r="AE205" s="51" t="n"/>
      <c r="AF205" s="53">
        <f>IF(AND(ISNUMBER($P205),ISNUMBER($AL205),$AL205&lt;&gt;0),ROUND($P205/$AL205*100,1),"")</f>
        <v/>
      </c>
      <c r="AG205" s="54">
        <f>IF(AND(ISNUMBER($S205),ISNUMBER($AL205),$AL205&lt;&gt;0),ROUND($S205/$AL205*100,2),"")</f>
        <v/>
      </c>
      <c r="AH205" s="53">
        <f>IF(AND(ISNUMBER($Q205),ISNUMBER($AL205),$AL205&lt;&gt;0),ROUND($Q205/$AL205*100,1),"")</f>
        <v/>
      </c>
      <c r="AI205" s="48">
        <f>IF(ISNUMBER($S205),IF($S205&lt;=1,"Yes","No"),"n/a")</f>
        <v/>
      </c>
      <c r="AJ205" s="48">
        <f>IF(ISNUMBER($S205),ROUND(MAX(0,MIN(100,100-$S205*2.5-IF(ISNUMBER($T205),$T205,0)*0.12+IF($S205&lt;=1,12,0))),0),"")</f>
        <v/>
      </c>
      <c r="AK205" s="48">
        <f>IF(ISNUMBER($Q205),IF($Q205&gt;=100,20,IF($Q205&gt;=30,10,0)),0)+IF(ISNUMBER($R205),IF($R205&gt;=100,20,0),0)+IF(ISNUMBER($P205),IF($P205&gt;=150,20,IF($P205&gt;=50,12,5)),0)+IF(ISNUMBER($S205),IF($S205&lt;=1,15,0),0)</f>
        <v/>
      </c>
      <c r="AL205" s="48" t="n">
        <v>355</v>
      </c>
      <c r="AM205" s="49" t="n"/>
      <c r="AN205" s="48">
        <f>IF(AND(ISNUMBER($P205),ISNUMBER($AL205),$AL205&lt;&gt;0),IF(OR($P205&gt;180,$P205/$AL205*1000&gt;400),"Over ceiling, confirm SKU","Within"),"n/a")</f>
        <v/>
      </c>
      <c r="AO205" s="51" t="n"/>
      <c r="AP205" s="51" t="n"/>
      <c r="AQ205" s="51" t="n"/>
      <c r="AR205" s="34" t="inlineStr">
        <is>
          <t>Retrieved and cited, see Enrichment Log</t>
        </is>
      </c>
      <c r="AS205" s="34" t="inlineStr">
        <is>
          <t>BLANK -&gt; requires live Amazon.ca capture</t>
        </is>
      </c>
      <c r="AT205" s="34" t="inlineStr">
        <is>
          <t>Unverified commercial data</t>
        </is>
      </c>
    </row>
    <row r="206" ht="28" customHeight="1">
      <c r="A206" s="34" t="inlineStr">
        <is>
          <t>Alani Nu</t>
        </is>
      </c>
      <c r="B206" s="34" t="inlineStr">
        <is>
          <t>Alani Nu Energy | Cosmic Stardust | single 355mL</t>
        </is>
      </c>
      <c r="C206" s="34" t="inlineStr">
        <is>
          <t>4) Caffeine &amp; energy beverage</t>
        </is>
      </c>
      <c r="D206" s="34" t="inlineStr">
        <is>
          <t>355 mL can</t>
        </is>
      </c>
      <c r="E206" s="48" t="n">
        <v>1</v>
      </c>
      <c r="F206" s="49" t="n"/>
      <c r="G206" s="50">
        <f>IF(AND(ISNUMBER($F206),ISNUMBER($E206),$E206&lt;&gt;0),$F206/$E206,"")</f>
        <v/>
      </c>
      <c r="H206" s="50">
        <f>IF(AND(ISNUMBER($F206),ISNUMBER($AL206),ISNUMBER($E206),($AL206*$E206)&lt;&gt;0),$F206/($AL206*$E206)*100,"")</f>
        <v/>
      </c>
      <c r="I206" s="51" t="n"/>
      <c r="J206" s="52" t="n"/>
      <c r="K206" s="50">
        <f>IF(AND(ISNUMBER($F206),ISNUMBER($J206)),$F206*(1-$J206),"")</f>
        <v/>
      </c>
      <c r="L206" s="51" t="n"/>
      <c r="M206" s="51" t="n"/>
      <c r="N206" s="50">
        <f>IF(ISNUMBER($F206),($F206-IF(ISNUMBER($AM206),$AM206,0))*(1-IF(ISNUMBER($J206),$J206,0)),"")</f>
        <v/>
      </c>
      <c r="O206" s="34" t="inlineStr">
        <is>
          <t>Cosmic Stardust</t>
        </is>
      </c>
      <c r="P206" s="48" t="n">
        <v>200</v>
      </c>
      <c r="Q206" s="48" t="n">
        <v>35</v>
      </c>
      <c r="R206" s="34" t="inlineStr">
        <is>
          <t>Not listed</t>
        </is>
      </c>
      <c r="S206" s="48" t="n">
        <v>0</v>
      </c>
      <c r="T206" s="48" t="n">
        <v>10</v>
      </c>
      <c r="U206" s="34" t="inlineStr">
        <is>
          <t>Sucralose</t>
        </is>
      </c>
      <c r="V206" s="34" t="inlineStr">
        <is>
          <t>Zero sugar, vitamins, female fitness positioning</t>
        </is>
      </c>
      <c r="W206" s="51" t="n"/>
      <c r="X206" s="51" t="n"/>
      <c r="Y206" s="51" t="n"/>
      <c r="Z206" s="51" t="n"/>
      <c r="AA206" s="34" t="inlineStr">
        <is>
          <t>High</t>
        </is>
      </c>
      <c r="AB206" s="34" t="inlineStr">
        <is>
          <t>Fast growing; strong female demographic &amp; flavours</t>
        </is>
      </c>
      <c r="AC206" s="34" t="inlineStr">
        <is>
          <t>Stylish zero sugar energy aimed at women</t>
        </is>
      </c>
      <c r="AD206" s="34" t="inlineStr">
        <is>
          <t>On trend flavours and aesthetic plus zero sugar.</t>
        </is>
      </c>
      <c r="AE206" s="51" t="n"/>
      <c r="AF206" s="53">
        <f>IF(AND(ISNUMBER($P206),ISNUMBER($AL206),$AL206&lt;&gt;0),ROUND($P206/$AL206*100,1),"")</f>
        <v/>
      </c>
      <c r="AG206" s="54">
        <f>IF(AND(ISNUMBER($S206),ISNUMBER($AL206),$AL206&lt;&gt;0),ROUND($S206/$AL206*100,2),"")</f>
        <v/>
      </c>
      <c r="AH206" s="53">
        <f>IF(AND(ISNUMBER($Q206),ISNUMBER($AL206),$AL206&lt;&gt;0),ROUND($Q206/$AL206*100,1),"")</f>
        <v/>
      </c>
      <c r="AI206" s="48">
        <f>IF(ISNUMBER($S206),IF($S206&lt;=1,"Yes","No"),"n/a")</f>
        <v/>
      </c>
      <c r="AJ206" s="48">
        <f>IF(ISNUMBER($S206),ROUND(MAX(0,MIN(100,100-$S206*2.5-IF(ISNUMBER($T206),$T206,0)*0.12+IF($S206&lt;=1,12,0))),0),"")</f>
        <v/>
      </c>
      <c r="AK206" s="48">
        <f>IF(ISNUMBER($Q206),IF($Q206&gt;=100,20,IF($Q206&gt;=30,10,0)),0)+IF(ISNUMBER($R206),IF($R206&gt;=100,20,0),0)+IF(ISNUMBER($P206),IF($P206&gt;=150,20,IF($P206&gt;=50,12,5)),0)+IF(ISNUMBER($S206),IF($S206&lt;=1,15,0),0)</f>
        <v/>
      </c>
      <c r="AL206" s="48" t="n">
        <v>355</v>
      </c>
      <c r="AM206" s="49" t="n"/>
      <c r="AN206" s="48">
        <f>IF(AND(ISNUMBER($P206),ISNUMBER($AL206),$AL206&lt;&gt;0),IF(OR($P206&gt;180,$P206/$AL206*1000&gt;400),"Over ceiling, confirm SKU","Within"),"n/a")</f>
        <v/>
      </c>
      <c r="AO206" s="51" t="n"/>
      <c r="AP206" s="51" t="n"/>
      <c r="AQ206" s="51" t="n"/>
      <c r="AR206" s="34" t="inlineStr">
        <is>
          <t>Retrieved and cited, see Enrichment Log</t>
        </is>
      </c>
      <c r="AS206" s="34" t="inlineStr">
        <is>
          <t>BLANK -&gt; requires live Amazon.ca capture</t>
        </is>
      </c>
      <c r="AT206" s="34" t="inlineStr">
        <is>
          <t>Unverified commercial data</t>
        </is>
      </c>
    </row>
    <row r="207" ht="28" customHeight="1">
      <c r="A207" s="34" t="inlineStr">
        <is>
          <t>Alani Nu</t>
        </is>
      </c>
      <c r="B207" s="34" t="inlineStr">
        <is>
          <t>Alani Nu Energy | Cosmic Stardust | 8 pack 355mL</t>
        </is>
      </c>
      <c r="C207" s="34" t="inlineStr">
        <is>
          <t>4) Caffeine &amp; energy beverage</t>
        </is>
      </c>
      <c r="D207" s="34" t="inlineStr">
        <is>
          <t>355 mL can</t>
        </is>
      </c>
      <c r="E207" s="48" t="n">
        <v>8</v>
      </c>
      <c r="F207" s="49" t="n"/>
      <c r="G207" s="50">
        <f>IF(AND(ISNUMBER($F207),ISNUMBER($E207),$E207&lt;&gt;0),$F207/$E207,"")</f>
        <v/>
      </c>
      <c r="H207" s="50">
        <f>IF(AND(ISNUMBER($F207),ISNUMBER($AL207),ISNUMBER($E207),($AL207*$E207)&lt;&gt;0),$F207/($AL207*$E207)*100,"")</f>
        <v/>
      </c>
      <c r="I207" s="51" t="n"/>
      <c r="J207" s="52" t="n"/>
      <c r="K207" s="50">
        <f>IF(AND(ISNUMBER($F207),ISNUMBER($J207)),$F207*(1-$J207),"")</f>
        <v/>
      </c>
      <c r="L207" s="51" t="n"/>
      <c r="M207" s="51" t="n"/>
      <c r="N207" s="50">
        <f>IF(ISNUMBER($F207),($F207-IF(ISNUMBER($AM207),$AM207,0))*(1-IF(ISNUMBER($J207),$J207,0)),"")</f>
        <v/>
      </c>
      <c r="O207" s="34" t="inlineStr">
        <is>
          <t>Cosmic Stardust</t>
        </is>
      </c>
      <c r="P207" s="48" t="n">
        <v>200</v>
      </c>
      <c r="Q207" s="48" t="n">
        <v>35</v>
      </c>
      <c r="R207" s="34" t="inlineStr">
        <is>
          <t>Not listed</t>
        </is>
      </c>
      <c r="S207" s="48" t="n">
        <v>0</v>
      </c>
      <c r="T207" s="48" t="n">
        <v>10</v>
      </c>
      <c r="U207" s="34" t="inlineStr">
        <is>
          <t>Sucralose</t>
        </is>
      </c>
      <c r="V207" s="34" t="inlineStr">
        <is>
          <t>Zero sugar, vitamins, female fitness positioning</t>
        </is>
      </c>
      <c r="W207" s="51" t="n"/>
      <c r="X207" s="51" t="n"/>
      <c r="Y207" s="51" t="n"/>
      <c r="Z207" s="51" t="n"/>
      <c r="AA207" s="34" t="inlineStr">
        <is>
          <t>High</t>
        </is>
      </c>
      <c r="AB207" s="34" t="inlineStr">
        <is>
          <t>Fast growing; strong female demographic &amp; flavours</t>
        </is>
      </c>
      <c r="AC207" s="34" t="inlineStr">
        <is>
          <t>Stylish zero sugar energy aimed at women</t>
        </is>
      </c>
      <c r="AD207" s="34" t="inlineStr">
        <is>
          <t>On trend flavours and aesthetic plus zero sugar.</t>
        </is>
      </c>
      <c r="AE207" s="51" t="n"/>
      <c r="AF207" s="53">
        <f>IF(AND(ISNUMBER($P207),ISNUMBER($AL207),$AL207&lt;&gt;0),ROUND($P207/$AL207*100,1),"")</f>
        <v/>
      </c>
      <c r="AG207" s="54">
        <f>IF(AND(ISNUMBER($S207),ISNUMBER($AL207),$AL207&lt;&gt;0),ROUND($S207/$AL207*100,2),"")</f>
        <v/>
      </c>
      <c r="AH207" s="53">
        <f>IF(AND(ISNUMBER($Q207),ISNUMBER($AL207),$AL207&lt;&gt;0),ROUND($Q207/$AL207*100,1),"")</f>
        <v/>
      </c>
      <c r="AI207" s="48">
        <f>IF(ISNUMBER($S207),IF($S207&lt;=1,"Yes","No"),"n/a")</f>
        <v/>
      </c>
      <c r="AJ207" s="48">
        <f>IF(ISNUMBER($S207),ROUND(MAX(0,MIN(100,100-$S207*2.5-IF(ISNUMBER($T207),$T207,0)*0.12+IF($S207&lt;=1,12,0))),0),"")</f>
        <v/>
      </c>
      <c r="AK207" s="48">
        <f>IF(ISNUMBER($Q207),IF($Q207&gt;=100,20,IF($Q207&gt;=30,10,0)),0)+IF(ISNUMBER($R207),IF($R207&gt;=100,20,0),0)+IF(ISNUMBER($P207),IF($P207&gt;=150,20,IF($P207&gt;=50,12,5)),0)+IF(ISNUMBER($S207),IF($S207&lt;=1,15,0),0)</f>
        <v/>
      </c>
      <c r="AL207" s="48" t="n">
        <v>355</v>
      </c>
      <c r="AM207" s="49" t="n"/>
      <c r="AN207" s="48">
        <f>IF(AND(ISNUMBER($P207),ISNUMBER($AL207),$AL207&lt;&gt;0),IF(OR($P207&gt;180,$P207/$AL207*1000&gt;400),"Over ceiling, confirm SKU","Within"),"n/a")</f>
        <v/>
      </c>
      <c r="AO207" s="51" t="n"/>
      <c r="AP207" s="51" t="n"/>
      <c r="AQ207" s="51" t="n"/>
      <c r="AR207" s="34" t="inlineStr">
        <is>
          <t>Retrieved and cited, see Enrichment Log</t>
        </is>
      </c>
      <c r="AS207" s="34" t="inlineStr">
        <is>
          <t>BLANK -&gt; requires live Amazon.ca capture</t>
        </is>
      </c>
      <c r="AT207" s="34" t="inlineStr">
        <is>
          <t>Unverified commercial data</t>
        </is>
      </c>
    </row>
    <row r="208" ht="28" customHeight="1">
      <c r="A208" s="34" t="inlineStr">
        <is>
          <t>Alani Nu</t>
        </is>
      </c>
      <c r="B208" s="34" t="inlineStr">
        <is>
          <t>Alani Nu Energy | Cosmic Stardust | 12 pack 355mL</t>
        </is>
      </c>
      <c r="C208" s="34" t="inlineStr">
        <is>
          <t>4) Caffeine &amp; energy beverage</t>
        </is>
      </c>
      <c r="D208" s="34" t="inlineStr">
        <is>
          <t>355 mL can</t>
        </is>
      </c>
      <c r="E208" s="48" t="n">
        <v>12</v>
      </c>
      <c r="F208" s="49" t="n"/>
      <c r="G208" s="50">
        <f>IF(AND(ISNUMBER($F208),ISNUMBER($E208),$E208&lt;&gt;0),$F208/$E208,"")</f>
        <v/>
      </c>
      <c r="H208" s="50">
        <f>IF(AND(ISNUMBER($F208),ISNUMBER($AL208),ISNUMBER($E208),($AL208*$E208)&lt;&gt;0),$F208/($AL208*$E208)*100,"")</f>
        <v/>
      </c>
      <c r="I208" s="51" t="n"/>
      <c r="J208" s="52" t="n"/>
      <c r="K208" s="50">
        <f>IF(AND(ISNUMBER($F208),ISNUMBER($J208)),$F208*(1-$J208),"")</f>
        <v/>
      </c>
      <c r="L208" s="51" t="n"/>
      <c r="M208" s="51" t="n"/>
      <c r="N208" s="50">
        <f>IF(ISNUMBER($F208),($F208-IF(ISNUMBER($AM208),$AM208,0))*(1-IF(ISNUMBER($J208),$J208,0)),"")</f>
        <v/>
      </c>
      <c r="O208" s="34" t="inlineStr">
        <is>
          <t>Cosmic Stardust</t>
        </is>
      </c>
      <c r="P208" s="48" t="n">
        <v>200</v>
      </c>
      <c r="Q208" s="48" t="n">
        <v>35</v>
      </c>
      <c r="R208" s="34" t="inlineStr">
        <is>
          <t>Not listed</t>
        </is>
      </c>
      <c r="S208" s="48" t="n">
        <v>0</v>
      </c>
      <c r="T208" s="48" t="n">
        <v>10</v>
      </c>
      <c r="U208" s="34" t="inlineStr">
        <is>
          <t>Sucralose</t>
        </is>
      </c>
      <c r="V208" s="34" t="inlineStr">
        <is>
          <t>Zero sugar, vitamins, female fitness positioning</t>
        </is>
      </c>
      <c r="W208" s="51" t="n"/>
      <c r="X208" s="51" t="n"/>
      <c r="Y208" s="51" t="n"/>
      <c r="Z208" s="51" t="n"/>
      <c r="AA208" s="34" t="inlineStr">
        <is>
          <t>High</t>
        </is>
      </c>
      <c r="AB208" s="34" t="inlineStr">
        <is>
          <t>Fast growing; strong female demographic &amp; flavours</t>
        </is>
      </c>
      <c r="AC208" s="34" t="inlineStr">
        <is>
          <t>Stylish zero sugar energy aimed at women</t>
        </is>
      </c>
      <c r="AD208" s="34" t="inlineStr">
        <is>
          <t>On trend flavours and aesthetic plus zero sugar.</t>
        </is>
      </c>
      <c r="AE208" s="51" t="n"/>
      <c r="AF208" s="53">
        <f>IF(AND(ISNUMBER($P208),ISNUMBER($AL208),$AL208&lt;&gt;0),ROUND($P208/$AL208*100,1),"")</f>
        <v/>
      </c>
      <c r="AG208" s="54">
        <f>IF(AND(ISNUMBER($S208),ISNUMBER($AL208),$AL208&lt;&gt;0),ROUND($S208/$AL208*100,2),"")</f>
        <v/>
      </c>
      <c r="AH208" s="53">
        <f>IF(AND(ISNUMBER($Q208),ISNUMBER($AL208),$AL208&lt;&gt;0),ROUND($Q208/$AL208*100,1),"")</f>
        <v/>
      </c>
      <c r="AI208" s="48">
        <f>IF(ISNUMBER($S208),IF($S208&lt;=1,"Yes","No"),"n/a")</f>
        <v/>
      </c>
      <c r="AJ208" s="48">
        <f>IF(ISNUMBER($S208),ROUND(MAX(0,MIN(100,100-$S208*2.5-IF(ISNUMBER($T208),$T208,0)*0.12+IF($S208&lt;=1,12,0))),0),"")</f>
        <v/>
      </c>
      <c r="AK208" s="48">
        <f>IF(ISNUMBER($Q208),IF($Q208&gt;=100,20,IF($Q208&gt;=30,10,0)),0)+IF(ISNUMBER($R208),IF($R208&gt;=100,20,0),0)+IF(ISNUMBER($P208),IF($P208&gt;=150,20,IF($P208&gt;=50,12,5)),0)+IF(ISNUMBER($S208),IF($S208&lt;=1,15,0),0)</f>
        <v/>
      </c>
      <c r="AL208" s="48" t="n">
        <v>355</v>
      </c>
      <c r="AM208" s="49" t="n"/>
      <c r="AN208" s="48">
        <f>IF(AND(ISNUMBER($P208),ISNUMBER($AL208),$AL208&lt;&gt;0),IF(OR($P208&gt;180,$P208/$AL208*1000&gt;400),"Over ceiling, confirm SKU","Within"),"n/a")</f>
        <v/>
      </c>
      <c r="AO208" s="51" t="n"/>
      <c r="AP208" s="51" t="n"/>
      <c r="AQ208" s="51" t="n"/>
      <c r="AR208" s="34" t="inlineStr">
        <is>
          <t>Retrieved and cited, see Enrichment Log</t>
        </is>
      </c>
      <c r="AS208" s="34" t="inlineStr">
        <is>
          <t>BLANK -&gt; requires live Amazon.ca capture</t>
        </is>
      </c>
      <c r="AT208" s="34" t="inlineStr">
        <is>
          <t>Unverified commercial data</t>
        </is>
      </c>
    </row>
    <row r="209" ht="28" customHeight="1">
      <c r="A209" s="34" t="inlineStr">
        <is>
          <t>Alani Nu</t>
        </is>
      </c>
      <c r="B209" s="34" t="inlineStr">
        <is>
          <t>Alani Nu Energy | Cosmic Stardust | 15 pack 355mL</t>
        </is>
      </c>
      <c r="C209" s="34" t="inlineStr">
        <is>
          <t>4) Caffeine &amp; energy beverage</t>
        </is>
      </c>
      <c r="D209" s="34" t="inlineStr">
        <is>
          <t>355 mL can</t>
        </is>
      </c>
      <c r="E209" s="48" t="n">
        <v>15</v>
      </c>
      <c r="F209" s="49" t="n"/>
      <c r="G209" s="50">
        <f>IF(AND(ISNUMBER($F209),ISNUMBER($E209),$E209&lt;&gt;0),$F209/$E209,"")</f>
        <v/>
      </c>
      <c r="H209" s="50">
        <f>IF(AND(ISNUMBER($F209),ISNUMBER($AL209),ISNUMBER($E209),($AL209*$E209)&lt;&gt;0),$F209/($AL209*$E209)*100,"")</f>
        <v/>
      </c>
      <c r="I209" s="51" t="n"/>
      <c r="J209" s="52" t="n"/>
      <c r="K209" s="50">
        <f>IF(AND(ISNUMBER($F209),ISNUMBER($J209)),$F209*(1-$J209),"")</f>
        <v/>
      </c>
      <c r="L209" s="51" t="n"/>
      <c r="M209" s="51" t="n"/>
      <c r="N209" s="50">
        <f>IF(ISNUMBER($F209),($F209-IF(ISNUMBER($AM209),$AM209,0))*(1-IF(ISNUMBER($J209),$J209,0)),"")</f>
        <v/>
      </c>
      <c r="O209" s="34" t="inlineStr">
        <is>
          <t>Cosmic Stardust</t>
        </is>
      </c>
      <c r="P209" s="48" t="n">
        <v>200</v>
      </c>
      <c r="Q209" s="48" t="n">
        <v>35</v>
      </c>
      <c r="R209" s="34" t="inlineStr">
        <is>
          <t>Not listed</t>
        </is>
      </c>
      <c r="S209" s="48" t="n">
        <v>0</v>
      </c>
      <c r="T209" s="48" t="n">
        <v>10</v>
      </c>
      <c r="U209" s="34" t="inlineStr">
        <is>
          <t>Sucralose</t>
        </is>
      </c>
      <c r="V209" s="34" t="inlineStr">
        <is>
          <t>Zero sugar, vitamins, female fitness positioning</t>
        </is>
      </c>
      <c r="W209" s="51" t="n"/>
      <c r="X209" s="51" t="n"/>
      <c r="Y209" s="51" t="n"/>
      <c r="Z209" s="51" t="n"/>
      <c r="AA209" s="34" t="inlineStr">
        <is>
          <t>High</t>
        </is>
      </c>
      <c r="AB209" s="34" t="inlineStr">
        <is>
          <t>Fast growing; strong female demographic &amp; flavours</t>
        </is>
      </c>
      <c r="AC209" s="34" t="inlineStr">
        <is>
          <t>Stylish zero sugar energy aimed at women</t>
        </is>
      </c>
      <c r="AD209" s="34" t="inlineStr">
        <is>
          <t>On trend flavours and aesthetic plus zero sugar.</t>
        </is>
      </c>
      <c r="AE209" s="51" t="n"/>
      <c r="AF209" s="53">
        <f>IF(AND(ISNUMBER($P209),ISNUMBER($AL209),$AL209&lt;&gt;0),ROUND($P209/$AL209*100,1),"")</f>
        <v/>
      </c>
      <c r="AG209" s="54">
        <f>IF(AND(ISNUMBER($S209),ISNUMBER($AL209),$AL209&lt;&gt;0),ROUND($S209/$AL209*100,2),"")</f>
        <v/>
      </c>
      <c r="AH209" s="53">
        <f>IF(AND(ISNUMBER($Q209),ISNUMBER($AL209),$AL209&lt;&gt;0),ROUND($Q209/$AL209*100,1),"")</f>
        <v/>
      </c>
      <c r="AI209" s="48">
        <f>IF(ISNUMBER($S209),IF($S209&lt;=1,"Yes","No"),"n/a")</f>
        <v/>
      </c>
      <c r="AJ209" s="48">
        <f>IF(ISNUMBER($S209),ROUND(MAX(0,MIN(100,100-$S209*2.5-IF(ISNUMBER($T209),$T209,0)*0.12+IF($S209&lt;=1,12,0))),0),"")</f>
        <v/>
      </c>
      <c r="AK209" s="48">
        <f>IF(ISNUMBER($Q209),IF($Q209&gt;=100,20,IF($Q209&gt;=30,10,0)),0)+IF(ISNUMBER($R209),IF($R209&gt;=100,20,0),0)+IF(ISNUMBER($P209),IF($P209&gt;=150,20,IF($P209&gt;=50,12,5)),0)+IF(ISNUMBER($S209),IF($S209&lt;=1,15,0),0)</f>
        <v/>
      </c>
      <c r="AL209" s="48" t="n">
        <v>355</v>
      </c>
      <c r="AM209" s="49" t="n"/>
      <c r="AN209" s="48">
        <f>IF(AND(ISNUMBER($P209),ISNUMBER($AL209),$AL209&lt;&gt;0),IF(OR($P209&gt;180,$P209/$AL209*1000&gt;400),"Over ceiling, confirm SKU","Within"),"n/a")</f>
        <v/>
      </c>
      <c r="AO209" s="51" t="n"/>
      <c r="AP209" s="51" t="n"/>
      <c r="AQ209" s="51" t="n"/>
      <c r="AR209" s="34" t="inlineStr">
        <is>
          <t>Retrieved and cited, see Enrichment Log</t>
        </is>
      </c>
      <c r="AS209" s="34" t="inlineStr">
        <is>
          <t>BLANK -&gt; requires live Amazon.ca capture</t>
        </is>
      </c>
      <c r="AT209" s="34" t="inlineStr">
        <is>
          <t>Unverified commercial data</t>
        </is>
      </c>
    </row>
    <row r="210" ht="28" customHeight="1">
      <c r="A210" s="34" t="inlineStr">
        <is>
          <t>Alani Nu</t>
        </is>
      </c>
      <c r="B210" s="34" t="inlineStr">
        <is>
          <t>Alani Nu Energy | Cosmic Stardust | 18 pack 355mL</t>
        </is>
      </c>
      <c r="C210" s="34" t="inlineStr">
        <is>
          <t>4) Caffeine &amp; energy beverage</t>
        </is>
      </c>
      <c r="D210" s="34" t="inlineStr">
        <is>
          <t>355 mL can</t>
        </is>
      </c>
      <c r="E210" s="48" t="n">
        <v>18</v>
      </c>
      <c r="F210" s="49" t="n"/>
      <c r="G210" s="50">
        <f>IF(AND(ISNUMBER($F210),ISNUMBER($E210),$E210&lt;&gt;0),$F210/$E210,"")</f>
        <v/>
      </c>
      <c r="H210" s="50">
        <f>IF(AND(ISNUMBER($F210),ISNUMBER($AL210),ISNUMBER($E210),($AL210*$E210)&lt;&gt;0),$F210/($AL210*$E210)*100,"")</f>
        <v/>
      </c>
      <c r="I210" s="51" t="n"/>
      <c r="J210" s="52" t="n"/>
      <c r="K210" s="50">
        <f>IF(AND(ISNUMBER($F210),ISNUMBER($J210)),$F210*(1-$J210),"")</f>
        <v/>
      </c>
      <c r="L210" s="51" t="n"/>
      <c r="M210" s="51" t="n"/>
      <c r="N210" s="50">
        <f>IF(ISNUMBER($F210),($F210-IF(ISNUMBER($AM210),$AM210,0))*(1-IF(ISNUMBER($J210),$J210,0)),"")</f>
        <v/>
      </c>
      <c r="O210" s="34" t="inlineStr">
        <is>
          <t>Cosmic Stardust</t>
        </is>
      </c>
      <c r="P210" s="48" t="n">
        <v>200</v>
      </c>
      <c r="Q210" s="48" t="n">
        <v>35</v>
      </c>
      <c r="R210" s="34" t="inlineStr">
        <is>
          <t>Not listed</t>
        </is>
      </c>
      <c r="S210" s="48" t="n">
        <v>0</v>
      </c>
      <c r="T210" s="48" t="n">
        <v>10</v>
      </c>
      <c r="U210" s="34" t="inlineStr">
        <is>
          <t>Sucralose</t>
        </is>
      </c>
      <c r="V210" s="34" t="inlineStr">
        <is>
          <t>Zero sugar, vitamins, female fitness positioning</t>
        </is>
      </c>
      <c r="W210" s="51" t="n"/>
      <c r="X210" s="51" t="n"/>
      <c r="Y210" s="51" t="n"/>
      <c r="Z210" s="51" t="n"/>
      <c r="AA210" s="34" t="inlineStr">
        <is>
          <t>High</t>
        </is>
      </c>
      <c r="AB210" s="34" t="inlineStr">
        <is>
          <t>Fast growing; strong female demographic &amp; flavours</t>
        </is>
      </c>
      <c r="AC210" s="34" t="inlineStr">
        <is>
          <t>Stylish zero sugar energy aimed at women</t>
        </is>
      </c>
      <c r="AD210" s="34" t="inlineStr">
        <is>
          <t>On trend flavours and aesthetic plus zero sugar.</t>
        </is>
      </c>
      <c r="AE210" s="51" t="n"/>
      <c r="AF210" s="53">
        <f>IF(AND(ISNUMBER($P210),ISNUMBER($AL210),$AL210&lt;&gt;0),ROUND($P210/$AL210*100,1),"")</f>
        <v/>
      </c>
      <c r="AG210" s="54">
        <f>IF(AND(ISNUMBER($S210),ISNUMBER($AL210),$AL210&lt;&gt;0),ROUND($S210/$AL210*100,2),"")</f>
        <v/>
      </c>
      <c r="AH210" s="53">
        <f>IF(AND(ISNUMBER($Q210),ISNUMBER($AL210),$AL210&lt;&gt;0),ROUND($Q210/$AL210*100,1),"")</f>
        <v/>
      </c>
      <c r="AI210" s="48">
        <f>IF(ISNUMBER($S210),IF($S210&lt;=1,"Yes","No"),"n/a")</f>
        <v/>
      </c>
      <c r="AJ210" s="48">
        <f>IF(ISNUMBER($S210),ROUND(MAX(0,MIN(100,100-$S210*2.5-IF(ISNUMBER($T210),$T210,0)*0.12+IF($S210&lt;=1,12,0))),0),"")</f>
        <v/>
      </c>
      <c r="AK210" s="48">
        <f>IF(ISNUMBER($Q210),IF($Q210&gt;=100,20,IF($Q210&gt;=30,10,0)),0)+IF(ISNUMBER($R210),IF($R210&gt;=100,20,0),0)+IF(ISNUMBER($P210),IF($P210&gt;=150,20,IF($P210&gt;=50,12,5)),0)+IF(ISNUMBER($S210),IF($S210&lt;=1,15,0),0)</f>
        <v/>
      </c>
      <c r="AL210" s="48" t="n">
        <v>355</v>
      </c>
      <c r="AM210" s="49" t="n"/>
      <c r="AN210" s="48">
        <f>IF(AND(ISNUMBER($P210),ISNUMBER($AL210),$AL210&lt;&gt;0),IF(OR($P210&gt;180,$P210/$AL210*1000&gt;400),"Over ceiling, confirm SKU","Within"),"n/a")</f>
        <v/>
      </c>
      <c r="AO210" s="51" t="n"/>
      <c r="AP210" s="51" t="n"/>
      <c r="AQ210" s="51" t="n"/>
      <c r="AR210" s="34" t="inlineStr">
        <is>
          <t>Retrieved and cited, see Enrichment Log</t>
        </is>
      </c>
      <c r="AS210" s="34" t="inlineStr">
        <is>
          <t>BLANK -&gt; requires live Amazon.ca capture</t>
        </is>
      </c>
      <c r="AT210" s="34" t="inlineStr">
        <is>
          <t>Unverified commercial data</t>
        </is>
      </c>
    </row>
    <row r="211" ht="28" customHeight="1">
      <c r="A211" s="34" t="inlineStr">
        <is>
          <t>Alani Nu</t>
        </is>
      </c>
      <c r="B211" s="34" t="inlineStr">
        <is>
          <t>Alani Nu Energy | Cosmic Stardust | 24 pack 355mL</t>
        </is>
      </c>
      <c r="C211" s="34" t="inlineStr">
        <is>
          <t>4) Caffeine &amp; energy beverage</t>
        </is>
      </c>
      <c r="D211" s="34" t="inlineStr">
        <is>
          <t>355 mL can</t>
        </is>
      </c>
      <c r="E211" s="48" t="n">
        <v>24</v>
      </c>
      <c r="F211" s="49" t="n"/>
      <c r="G211" s="50">
        <f>IF(AND(ISNUMBER($F211),ISNUMBER($E211),$E211&lt;&gt;0),$F211/$E211,"")</f>
        <v/>
      </c>
      <c r="H211" s="50">
        <f>IF(AND(ISNUMBER($F211),ISNUMBER($AL211),ISNUMBER($E211),($AL211*$E211)&lt;&gt;0),$F211/($AL211*$E211)*100,"")</f>
        <v/>
      </c>
      <c r="I211" s="51" t="n"/>
      <c r="J211" s="52" t="n"/>
      <c r="K211" s="50">
        <f>IF(AND(ISNUMBER($F211),ISNUMBER($J211)),$F211*(1-$J211),"")</f>
        <v/>
      </c>
      <c r="L211" s="51" t="n"/>
      <c r="M211" s="51" t="n"/>
      <c r="N211" s="50">
        <f>IF(ISNUMBER($F211),($F211-IF(ISNUMBER($AM211),$AM211,0))*(1-IF(ISNUMBER($J211),$J211,0)),"")</f>
        <v/>
      </c>
      <c r="O211" s="34" t="inlineStr">
        <is>
          <t>Cosmic Stardust</t>
        </is>
      </c>
      <c r="P211" s="48" t="n">
        <v>200</v>
      </c>
      <c r="Q211" s="48" t="n">
        <v>35</v>
      </c>
      <c r="R211" s="34" t="inlineStr">
        <is>
          <t>Not listed</t>
        </is>
      </c>
      <c r="S211" s="48" t="n">
        <v>0</v>
      </c>
      <c r="T211" s="48" t="n">
        <v>10</v>
      </c>
      <c r="U211" s="34" t="inlineStr">
        <is>
          <t>Sucralose</t>
        </is>
      </c>
      <c r="V211" s="34" t="inlineStr">
        <is>
          <t>Zero sugar, vitamins, female fitness positioning</t>
        </is>
      </c>
      <c r="W211" s="51" t="n"/>
      <c r="X211" s="51" t="n"/>
      <c r="Y211" s="51" t="n"/>
      <c r="Z211" s="51" t="n"/>
      <c r="AA211" s="34" t="inlineStr">
        <is>
          <t>High</t>
        </is>
      </c>
      <c r="AB211" s="34" t="inlineStr">
        <is>
          <t>Fast growing; strong female demographic &amp; flavours</t>
        </is>
      </c>
      <c r="AC211" s="34" t="inlineStr">
        <is>
          <t>Stylish zero sugar energy aimed at women</t>
        </is>
      </c>
      <c r="AD211" s="34" t="inlineStr">
        <is>
          <t>On trend flavours and aesthetic plus zero sugar.</t>
        </is>
      </c>
      <c r="AE211" s="51" t="n"/>
      <c r="AF211" s="53">
        <f>IF(AND(ISNUMBER($P211),ISNUMBER($AL211),$AL211&lt;&gt;0),ROUND($P211/$AL211*100,1),"")</f>
        <v/>
      </c>
      <c r="AG211" s="54">
        <f>IF(AND(ISNUMBER($S211),ISNUMBER($AL211),$AL211&lt;&gt;0),ROUND($S211/$AL211*100,2),"")</f>
        <v/>
      </c>
      <c r="AH211" s="53">
        <f>IF(AND(ISNUMBER($Q211),ISNUMBER($AL211),$AL211&lt;&gt;0),ROUND($Q211/$AL211*100,1),"")</f>
        <v/>
      </c>
      <c r="AI211" s="48">
        <f>IF(ISNUMBER($S211),IF($S211&lt;=1,"Yes","No"),"n/a")</f>
        <v/>
      </c>
      <c r="AJ211" s="48">
        <f>IF(ISNUMBER($S211),ROUND(MAX(0,MIN(100,100-$S211*2.5-IF(ISNUMBER($T211),$T211,0)*0.12+IF($S211&lt;=1,12,0))),0),"")</f>
        <v/>
      </c>
      <c r="AK211" s="48">
        <f>IF(ISNUMBER($Q211),IF($Q211&gt;=100,20,IF($Q211&gt;=30,10,0)),0)+IF(ISNUMBER($R211),IF($R211&gt;=100,20,0),0)+IF(ISNUMBER($P211),IF($P211&gt;=150,20,IF($P211&gt;=50,12,5)),0)+IF(ISNUMBER($S211),IF($S211&lt;=1,15,0),0)</f>
        <v/>
      </c>
      <c r="AL211" s="48" t="n">
        <v>355</v>
      </c>
      <c r="AM211" s="49" t="n"/>
      <c r="AN211" s="48">
        <f>IF(AND(ISNUMBER($P211),ISNUMBER($AL211),$AL211&lt;&gt;0),IF(OR($P211&gt;180,$P211/$AL211*1000&gt;400),"Over ceiling, confirm SKU","Within"),"n/a")</f>
        <v/>
      </c>
      <c r="AO211" s="51" t="n"/>
      <c r="AP211" s="51" t="n"/>
      <c r="AQ211" s="51" t="n"/>
      <c r="AR211" s="34" t="inlineStr">
        <is>
          <t>Retrieved and cited, see Enrichment Log</t>
        </is>
      </c>
      <c r="AS211" s="34" t="inlineStr">
        <is>
          <t>BLANK -&gt; requires live Amazon.ca capture</t>
        </is>
      </c>
      <c r="AT211" s="34" t="inlineStr">
        <is>
          <t>Unverified commercial data</t>
        </is>
      </c>
    </row>
    <row r="212" ht="28" customHeight="1">
      <c r="A212" s="34" t="inlineStr">
        <is>
          <t>Alani Nu</t>
        </is>
      </c>
      <c r="B212" s="34" t="inlineStr">
        <is>
          <t>Alani Nu Energy | Breezeberry | single 355mL</t>
        </is>
      </c>
      <c r="C212" s="34" t="inlineStr">
        <is>
          <t>4) Caffeine &amp; energy beverage</t>
        </is>
      </c>
      <c r="D212" s="34" t="inlineStr">
        <is>
          <t>355 mL can</t>
        </is>
      </c>
      <c r="E212" s="48" t="n">
        <v>1</v>
      </c>
      <c r="F212" s="49" t="n"/>
      <c r="G212" s="50">
        <f>IF(AND(ISNUMBER($F212),ISNUMBER($E212),$E212&lt;&gt;0),$F212/$E212,"")</f>
        <v/>
      </c>
      <c r="H212" s="50">
        <f>IF(AND(ISNUMBER($F212),ISNUMBER($AL212),ISNUMBER($E212),($AL212*$E212)&lt;&gt;0),$F212/($AL212*$E212)*100,"")</f>
        <v/>
      </c>
      <c r="I212" s="51" t="n"/>
      <c r="J212" s="52" t="n"/>
      <c r="K212" s="50">
        <f>IF(AND(ISNUMBER($F212),ISNUMBER($J212)),$F212*(1-$J212),"")</f>
        <v/>
      </c>
      <c r="L212" s="51" t="n"/>
      <c r="M212" s="51" t="n"/>
      <c r="N212" s="50">
        <f>IF(ISNUMBER($F212),($F212-IF(ISNUMBER($AM212),$AM212,0))*(1-IF(ISNUMBER($J212),$J212,0)),"")</f>
        <v/>
      </c>
      <c r="O212" s="34" t="inlineStr">
        <is>
          <t>Breezeberry</t>
        </is>
      </c>
      <c r="P212" s="48" t="n">
        <v>200</v>
      </c>
      <c r="Q212" s="48" t="n">
        <v>35</v>
      </c>
      <c r="R212" s="34" t="inlineStr">
        <is>
          <t>Not listed</t>
        </is>
      </c>
      <c r="S212" s="48" t="n">
        <v>0</v>
      </c>
      <c r="T212" s="48" t="n">
        <v>10</v>
      </c>
      <c r="U212" s="34" t="inlineStr">
        <is>
          <t>Sucralose</t>
        </is>
      </c>
      <c r="V212" s="34" t="inlineStr">
        <is>
          <t>Zero sugar, vitamins, female fitness positioning</t>
        </is>
      </c>
      <c r="W212" s="51" t="n"/>
      <c r="X212" s="51" t="n"/>
      <c r="Y212" s="51" t="n"/>
      <c r="Z212" s="51" t="n"/>
      <c r="AA212" s="34" t="inlineStr">
        <is>
          <t>High</t>
        </is>
      </c>
      <c r="AB212" s="34" t="inlineStr">
        <is>
          <t>Fast growing; strong female demographic &amp; flavours</t>
        </is>
      </c>
      <c r="AC212" s="34" t="inlineStr">
        <is>
          <t>Stylish zero sugar energy aimed at women</t>
        </is>
      </c>
      <c r="AD212" s="34" t="inlineStr">
        <is>
          <t>On trend flavours and aesthetic plus zero sugar.</t>
        </is>
      </c>
      <c r="AE212" s="51" t="n"/>
      <c r="AF212" s="53">
        <f>IF(AND(ISNUMBER($P212),ISNUMBER($AL212),$AL212&lt;&gt;0),ROUND($P212/$AL212*100,1),"")</f>
        <v/>
      </c>
      <c r="AG212" s="54">
        <f>IF(AND(ISNUMBER($S212),ISNUMBER($AL212),$AL212&lt;&gt;0),ROUND($S212/$AL212*100,2),"")</f>
        <v/>
      </c>
      <c r="AH212" s="53">
        <f>IF(AND(ISNUMBER($Q212),ISNUMBER($AL212),$AL212&lt;&gt;0),ROUND($Q212/$AL212*100,1),"")</f>
        <v/>
      </c>
      <c r="AI212" s="48">
        <f>IF(ISNUMBER($S212),IF($S212&lt;=1,"Yes","No"),"n/a")</f>
        <v/>
      </c>
      <c r="AJ212" s="48">
        <f>IF(ISNUMBER($S212),ROUND(MAX(0,MIN(100,100-$S212*2.5-IF(ISNUMBER($T212),$T212,0)*0.12+IF($S212&lt;=1,12,0))),0),"")</f>
        <v/>
      </c>
      <c r="AK212" s="48">
        <f>IF(ISNUMBER($Q212),IF($Q212&gt;=100,20,IF($Q212&gt;=30,10,0)),0)+IF(ISNUMBER($R212),IF($R212&gt;=100,20,0),0)+IF(ISNUMBER($P212),IF($P212&gt;=150,20,IF($P212&gt;=50,12,5)),0)+IF(ISNUMBER($S212),IF($S212&lt;=1,15,0),0)</f>
        <v/>
      </c>
      <c r="AL212" s="48" t="n">
        <v>355</v>
      </c>
      <c r="AM212" s="49" t="n"/>
      <c r="AN212" s="48">
        <f>IF(AND(ISNUMBER($P212),ISNUMBER($AL212),$AL212&lt;&gt;0),IF(OR($P212&gt;180,$P212/$AL212*1000&gt;400),"Over ceiling, confirm SKU","Within"),"n/a")</f>
        <v/>
      </c>
      <c r="AO212" s="51" t="n"/>
      <c r="AP212" s="51" t="n"/>
      <c r="AQ212" s="51" t="n"/>
      <c r="AR212" s="34" t="inlineStr">
        <is>
          <t>Retrieved and cited, see Enrichment Log</t>
        </is>
      </c>
      <c r="AS212" s="34" t="inlineStr">
        <is>
          <t>BLANK -&gt; requires live Amazon.ca capture</t>
        </is>
      </c>
      <c r="AT212" s="34" t="inlineStr">
        <is>
          <t>Unverified commercial data</t>
        </is>
      </c>
    </row>
    <row r="213" ht="28" customHeight="1">
      <c r="A213" s="34" t="inlineStr">
        <is>
          <t>Alani Nu</t>
        </is>
      </c>
      <c r="B213" s="34" t="inlineStr">
        <is>
          <t>Alani Nu Energy | Breezeberry | 8 pack 355mL</t>
        </is>
      </c>
      <c r="C213" s="34" t="inlineStr">
        <is>
          <t>4) Caffeine &amp; energy beverage</t>
        </is>
      </c>
      <c r="D213" s="34" t="inlineStr">
        <is>
          <t>355 mL can</t>
        </is>
      </c>
      <c r="E213" s="48" t="n">
        <v>8</v>
      </c>
      <c r="F213" s="49" t="n"/>
      <c r="G213" s="50">
        <f>IF(AND(ISNUMBER($F213),ISNUMBER($E213),$E213&lt;&gt;0),$F213/$E213,"")</f>
        <v/>
      </c>
      <c r="H213" s="50">
        <f>IF(AND(ISNUMBER($F213),ISNUMBER($AL213),ISNUMBER($E213),($AL213*$E213)&lt;&gt;0),$F213/($AL213*$E213)*100,"")</f>
        <v/>
      </c>
      <c r="I213" s="51" t="n"/>
      <c r="J213" s="52" t="n"/>
      <c r="K213" s="50">
        <f>IF(AND(ISNUMBER($F213),ISNUMBER($J213)),$F213*(1-$J213),"")</f>
        <v/>
      </c>
      <c r="L213" s="51" t="n"/>
      <c r="M213" s="51" t="n"/>
      <c r="N213" s="50">
        <f>IF(ISNUMBER($F213),($F213-IF(ISNUMBER($AM213),$AM213,0))*(1-IF(ISNUMBER($J213),$J213,0)),"")</f>
        <v/>
      </c>
      <c r="O213" s="34" t="inlineStr">
        <is>
          <t>Breezeberry</t>
        </is>
      </c>
      <c r="P213" s="48" t="n">
        <v>200</v>
      </c>
      <c r="Q213" s="48" t="n">
        <v>35</v>
      </c>
      <c r="R213" s="34" t="inlineStr">
        <is>
          <t>Not listed</t>
        </is>
      </c>
      <c r="S213" s="48" t="n">
        <v>0</v>
      </c>
      <c r="T213" s="48" t="n">
        <v>10</v>
      </c>
      <c r="U213" s="34" t="inlineStr">
        <is>
          <t>Sucralose</t>
        </is>
      </c>
      <c r="V213" s="34" t="inlineStr">
        <is>
          <t>Zero sugar, vitamins, female fitness positioning</t>
        </is>
      </c>
      <c r="W213" s="51" t="n"/>
      <c r="X213" s="51" t="n"/>
      <c r="Y213" s="51" t="n"/>
      <c r="Z213" s="51" t="n"/>
      <c r="AA213" s="34" t="inlineStr">
        <is>
          <t>High</t>
        </is>
      </c>
      <c r="AB213" s="34" t="inlineStr">
        <is>
          <t>Fast growing; strong female demographic &amp; flavours</t>
        </is>
      </c>
      <c r="AC213" s="34" t="inlineStr">
        <is>
          <t>Stylish zero sugar energy aimed at women</t>
        </is>
      </c>
      <c r="AD213" s="34" t="inlineStr">
        <is>
          <t>On trend flavours and aesthetic plus zero sugar.</t>
        </is>
      </c>
      <c r="AE213" s="51" t="n"/>
      <c r="AF213" s="53">
        <f>IF(AND(ISNUMBER($P213),ISNUMBER($AL213),$AL213&lt;&gt;0),ROUND($P213/$AL213*100,1),"")</f>
        <v/>
      </c>
      <c r="AG213" s="54">
        <f>IF(AND(ISNUMBER($S213),ISNUMBER($AL213),$AL213&lt;&gt;0),ROUND($S213/$AL213*100,2),"")</f>
        <v/>
      </c>
      <c r="AH213" s="53">
        <f>IF(AND(ISNUMBER($Q213),ISNUMBER($AL213),$AL213&lt;&gt;0),ROUND($Q213/$AL213*100,1),"")</f>
        <v/>
      </c>
      <c r="AI213" s="48">
        <f>IF(ISNUMBER($S213),IF($S213&lt;=1,"Yes","No"),"n/a")</f>
        <v/>
      </c>
      <c r="AJ213" s="48">
        <f>IF(ISNUMBER($S213),ROUND(MAX(0,MIN(100,100-$S213*2.5-IF(ISNUMBER($T213),$T213,0)*0.12+IF($S213&lt;=1,12,0))),0),"")</f>
        <v/>
      </c>
      <c r="AK213" s="48">
        <f>IF(ISNUMBER($Q213),IF($Q213&gt;=100,20,IF($Q213&gt;=30,10,0)),0)+IF(ISNUMBER($R213),IF($R213&gt;=100,20,0),0)+IF(ISNUMBER($P213),IF($P213&gt;=150,20,IF($P213&gt;=50,12,5)),0)+IF(ISNUMBER($S213),IF($S213&lt;=1,15,0),0)</f>
        <v/>
      </c>
      <c r="AL213" s="48" t="n">
        <v>355</v>
      </c>
      <c r="AM213" s="49" t="n"/>
      <c r="AN213" s="48">
        <f>IF(AND(ISNUMBER($P213),ISNUMBER($AL213),$AL213&lt;&gt;0),IF(OR($P213&gt;180,$P213/$AL213*1000&gt;400),"Over ceiling, confirm SKU","Within"),"n/a")</f>
        <v/>
      </c>
      <c r="AO213" s="51" t="n"/>
      <c r="AP213" s="51" t="n"/>
      <c r="AQ213" s="51" t="n"/>
      <c r="AR213" s="34" t="inlineStr">
        <is>
          <t>Retrieved and cited, see Enrichment Log</t>
        </is>
      </c>
      <c r="AS213" s="34" t="inlineStr">
        <is>
          <t>BLANK -&gt; requires live Amazon.ca capture</t>
        </is>
      </c>
      <c r="AT213" s="34" t="inlineStr">
        <is>
          <t>Unverified commercial data</t>
        </is>
      </c>
    </row>
    <row r="214" ht="28" customHeight="1">
      <c r="A214" s="34" t="inlineStr">
        <is>
          <t>Alani Nu</t>
        </is>
      </c>
      <c r="B214" s="34" t="inlineStr">
        <is>
          <t>Alani Nu Energy | Breezeberry | 12 pack 355mL</t>
        </is>
      </c>
      <c r="C214" s="34" t="inlineStr">
        <is>
          <t>4) Caffeine &amp; energy beverage</t>
        </is>
      </c>
      <c r="D214" s="34" t="inlineStr">
        <is>
          <t>355 mL can</t>
        </is>
      </c>
      <c r="E214" s="48" t="n">
        <v>12</v>
      </c>
      <c r="F214" s="49" t="n"/>
      <c r="G214" s="50">
        <f>IF(AND(ISNUMBER($F214),ISNUMBER($E214),$E214&lt;&gt;0),$F214/$E214,"")</f>
        <v/>
      </c>
      <c r="H214" s="50">
        <f>IF(AND(ISNUMBER($F214),ISNUMBER($AL214),ISNUMBER($E214),($AL214*$E214)&lt;&gt;0),$F214/($AL214*$E214)*100,"")</f>
        <v/>
      </c>
      <c r="I214" s="51" t="n"/>
      <c r="J214" s="52" t="n"/>
      <c r="K214" s="50">
        <f>IF(AND(ISNUMBER($F214),ISNUMBER($J214)),$F214*(1-$J214),"")</f>
        <v/>
      </c>
      <c r="L214" s="51" t="n"/>
      <c r="M214" s="51" t="n"/>
      <c r="N214" s="50">
        <f>IF(ISNUMBER($F214),($F214-IF(ISNUMBER($AM214),$AM214,0))*(1-IF(ISNUMBER($J214),$J214,0)),"")</f>
        <v/>
      </c>
      <c r="O214" s="34" t="inlineStr">
        <is>
          <t>Breezeberry</t>
        </is>
      </c>
      <c r="P214" s="48" t="n">
        <v>200</v>
      </c>
      <c r="Q214" s="48" t="n">
        <v>35</v>
      </c>
      <c r="R214" s="34" t="inlineStr">
        <is>
          <t>Not listed</t>
        </is>
      </c>
      <c r="S214" s="48" t="n">
        <v>0</v>
      </c>
      <c r="T214" s="48" t="n">
        <v>10</v>
      </c>
      <c r="U214" s="34" t="inlineStr">
        <is>
          <t>Sucralose</t>
        </is>
      </c>
      <c r="V214" s="34" t="inlineStr">
        <is>
          <t>Zero sugar, vitamins, female fitness positioning</t>
        </is>
      </c>
      <c r="W214" s="51" t="n"/>
      <c r="X214" s="51" t="n"/>
      <c r="Y214" s="51" t="n"/>
      <c r="Z214" s="51" t="n"/>
      <c r="AA214" s="34" t="inlineStr">
        <is>
          <t>High</t>
        </is>
      </c>
      <c r="AB214" s="34" t="inlineStr">
        <is>
          <t>Fast growing; strong female demographic &amp; flavours</t>
        </is>
      </c>
      <c r="AC214" s="34" t="inlineStr">
        <is>
          <t>Stylish zero sugar energy aimed at women</t>
        </is>
      </c>
      <c r="AD214" s="34" t="inlineStr">
        <is>
          <t>On trend flavours and aesthetic plus zero sugar.</t>
        </is>
      </c>
      <c r="AE214" s="51" t="n"/>
      <c r="AF214" s="53">
        <f>IF(AND(ISNUMBER($P214),ISNUMBER($AL214),$AL214&lt;&gt;0),ROUND($P214/$AL214*100,1),"")</f>
        <v/>
      </c>
      <c r="AG214" s="54">
        <f>IF(AND(ISNUMBER($S214),ISNUMBER($AL214),$AL214&lt;&gt;0),ROUND($S214/$AL214*100,2),"")</f>
        <v/>
      </c>
      <c r="AH214" s="53">
        <f>IF(AND(ISNUMBER($Q214),ISNUMBER($AL214),$AL214&lt;&gt;0),ROUND($Q214/$AL214*100,1),"")</f>
        <v/>
      </c>
      <c r="AI214" s="48">
        <f>IF(ISNUMBER($S214),IF($S214&lt;=1,"Yes","No"),"n/a")</f>
        <v/>
      </c>
      <c r="AJ214" s="48">
        <f>IF(ISNUMBER($S214),ROUND(MAX(0,MIN(100,100-$S214*2.5-IF(ISNUMBER($T214),$T214,0)*0.12+IF($S214&lt;=1,12,0))),0),"")</f>
        <v/>
      </c>
      <c r="AK214" s="48">
        <f>IF(ISNUMBER($Q214),IF($Q214&gt;=100,20,IF($Q214&gt;=30,10,0)),0)+IF(ISNUMBER($R214),IF($R214&gt;=100,20,0),0)+IF(ISNUMBER($P214),IF($P214&gt;=150,20,IF($P214&gt;=50,12,5)),0)+IF(ISNUMBER($S214),IF($S214&lt;=1,15,0),0)</f>
        <v/>
      </c>
      <c r="AL214" s="48" t="n">
        <v>355</v>
      </c>
      <c r="AM214" s="49" t="n"/>
      <c r="AN214" s="48">
        <f>IF(AND(ISNUMBER($P214),ISNUMBER($AL214),$AL214&lt;&gt;0),IF(OR($P214&gt;180,$P214/$AL214*1000&gt;400),"Over ceiling, confirm SKU","Within"),"n/a")</f>
        <v/>
      </c>
      <c r="AO214" s="51" t="n"/>
      <c r="AP214" s="51" t="n"/>
      <c r="AQ214" s="51" t="n"/>
      <c r="AR214" s="34" t="inlineStr">
        <is>
          <t>Retrieved and cited, see Enrichment Log</t>
        </is>
      </c>
      <c r="AS214" s="34" t="inlineStr">
        <is>
          <t>BLANK -&gt; requires live Amazon.ca capture</t>
        </is>
      </c>
      <c r="AT214" s="34" t="inlineStr">
        <is>
          <t>Unverified commercial data</t>
        </is>
      </c>
    </row>
    <row r="215" ht="28" customHeight="1">
      <c r="A215" s="34" t="inlineStr">
        <is>
          <t>Alani Nu</t>
        </is>
      </c>
      <c r="B215" s="34" t="inlineStr">
        <is>
          <t>Alani Nu Energy | Breezeberry | 15 pack 355mL</t>
        </is>
      </c>
      <c r="C215" s="34" t="inlineStr">
        <is>
          <t>4) Caffeine &amp; energy beverage</t>
        </is>
      </c>
      <c r="D215" s="34" t="inlineStr">
        <is>
          <t>355 mL can</t>
        </is>
      </c>
      <c r="E215" s="48" t="n">
        <v>15</v>
      </c>
      <c r="F215" s="49" t="n"/>
      <c r="G215" s="50">
        <f>IF(AND(ISNUMBER($F215),ISNUMBER($E215),$E215&lt;&gt;0),$F215/$E215,"")</f>
        <v/>
      </c>
      <c r="H215" s="50">
        <f>IF(AND(ISNUMBER($F215),ISNUMBER($AL215),ISNUMBER($E215),($AL215*$E215)&lt;&gt;0),$F215/($AL215*$E215)*100,"")</f>
        <v/>
      </c>
      <c r="I215" s="51" t="n"/>
      <c r="J215" s="52" t="n"/>
      <c r="K215" s="50">
        <f>IF(AND(ISNUMBER($F215),ISNUMBER($J215)),$F215*(1-$J215),"")</f>
        <v/>
      </c>
      <c r="L215" s="51" t="n"/>
      <c r="M215" s="51" t="n"/>
      <c r="N215" s="50">
        <f>IF(ISNUMBER($F215),($F215-IF(ISNUMBER($AM215),$AM215,0))*(1-IF(ISNUMBER($J215),$J215,0)),"")</f>
        <v/>
      </c>
      <c r="O215" s="34" t="inlineStr">
        <is>
          <t>Breezeberry</t>
        </is>
      </c>
      <c r="P215" s="48" t="n">
        <v>200</v>
      </c>
      <c r="Q215" s="48" t="n">
        <v>35</v>
      </c>
      <c r="R215" s="34" t="inlineStr">
        <is>
          <t>Not listed</t>
        </is>
      </c>
      <c r="S215" s="48" t="n">
        <v>0</v>
      </c>
      <c r="T215" s="48" t="n">
        <v>10</v>
      </c>
      <c r="U215" s="34" t="inlineStr">
        <is>
          <t>Sucralose</t>
        </is>
      </c>
      <c r="V215" s="34" t="inlineStr">
        <is>
          <t>Zero sugar, vitamins, female fitness positioning</t>
        </is>
      </c>
      <c r="W215" s="51" t="n"/>
      <c r="X215" s="51" t="n"/>
      <c r="Y215" s="51" t="n"/>
      <c r="Z215" s="51" t="n"/>
      <c r="AA215" s="34" t="inlineStr">
        <is>
          <t>High</t>
        </is>
      </c>
      <c r="AB215" s="34" t="inlineStr">
        <is>
          <t>Fast growing; strong female demographic &amp; flavours</t>
        </is>
      </c>
      <c r="AC215" s="34" t="inlineStr">
        <is>
          <t>Stylish zero sugar energy aimed at women</t>
        </is>
      </c>
      <c r="AD215" s="34" t="inlineStr">
        <is>
          <t>On trend flavours and aesthetic plus zero sugar.</t>
        </is>
      </c>
      <c r="AE215" s="51" t="n"/>
      <c r="AF215" s="53">
        <f>IF(AND(ISNUMBER($P215),ISNUMBER($AL215),$AL215&lt;&gt;0),ROUND($P215/$AL215*100,1),"")</f>
        <v/>
      </c>
      <c r="AG215" s="54">
        <f>IF(AND(ISNUMBER($S215),ISNUMBER($AL215),$AL215&lt;&gt;0),ROUND($S215/$AL215*100,2),"")</f>
        <v/>
      </c>
      <c r="AH215" s="53">
        <f>IF(AND(ISNUMBER($Q215),ISNUMBER($AL215),$AL215&lt;&gt;0),ROUND($Q215/$AL215*100,1),"")</f>
        <v/>
      </c>
      <c r="AI215" s="48">
        <f>IF(ISNUMBER($S215),IF($S215&lt;=1,"Yes","No"),"n/a")</f>
        <v/>
      </c>
      <c r="AJ215" s="48">
        <f>IF(ISNUMBER($S215),ROUND(MAX(0,MIN(100,100-$S215*2.5-IF(ISNUMBER($T215),$T215,0)*0.12+IF($S215&lt;=1,12,0))),0),"")</f>
        <v/>
      </c>
      <c r="AK215" s="48">
        <f>IF(ISNUMBER($Q215),IF($Q215&gt;=100,20,IF($Q215&gt;=30,10,0)),0)+IF(ISNUMBER($R215),IF($R215&gt;=100,20,0),0)+IF(ISNUMBER($P215),IF($P215&gt;=150,20,IF($P215&gt;=50,12,5)),0)+IF(ISNUMBER($S215),IF($S215&lt;=1,15,0),0)</f>
        <v/>
      </c>
      <c r="AL215" s="48" t="n">
        <v>355</v>
      </c>
      <c r="AM215" s="49" t="n"/>
      <c r="AN215" s="48">
        <f>IF(AND(ISNUMBER($P215),ISNUMBER($AL215),$AL215&lt;&gt;0),IF(OR($P215&gt;180,$P215/$AL215*1000&gt;400),"Over ceiling, confirm SKU","Within"),"n/a")</f>
        <v/>
      </c>
      <c r="AO215" s="51" t="n"/>
      <c r="AP215" s="51" t="n"/>
      <c r="AQ215" s="51" t="n"/>
      <c r="AR215" s="34" t="inlineStr">
        <is>
          <t>Retrieved and cited, see Enrichment Log</t>
        </is>
      </c>
      <c r="AS215" s="34" t="inlineStr">
        <is>
          <t>BLANK -&gt; requires live Amazon.ca capture</t>
        </is>
      </c>
      <c r="AT215" s="34" t="inlineStr">
        <is>
          <t>Unverified commercial data</t>
        </is>
      </c>
    </row>
    <row r="216" ht="28" customHeight="1">
      <c r="A216" s="34" t="inlineStr">
        <is>
          <t>Alani Nu</t>
        </is>
      </c>
      <c r="B216" s="34" t="inlineStr">
        <is>
          <t>Alani Nu Energy | Breezeberry | 18 pack 355mL</t>
        </is>
      </c>
      <c r="C216" s="34" t="inlineStr">
        <is>
          <t>4) Caffeine &amp; energy beverage</t>
        </is>
      </c>
      <c r="D216" s="34" t="inlineStr">
        <is>
          <t>355 mL can</t>
        </is>
      </c>
      <c r="E216" s="48" t="n">
        <v>18</v>
      </c>
      <c r="F216" s="49" t="n"/>
      <c r="G216" s="50">
        <f>IF(AND(ISNUMBER($F216),ISNUMBER($E216),$E216&lt;&gt;0),$F216/$E216,"")</f>
        <v/>
      </c>
      <c r="H216" s="50">
        <f>IF(AND(ISNUMBER($F216),ISNUMBER($AL216),ISNUMBER($E216),($AL216*$E216)&lt;&gt;0),$F216/($AL216*$E216)*100,"")</f>
        <v/>
      </c>
      <c r="I216" s="51" t="n"/>
      <c r="J216" s="52" t="n"/>
      <c r="K216" s="50">
        <f>IF(AND(ISNUMBER($F216),ISNUMBER($J216)),$F216*(1-$J216),"")</f>
        <v/>
      </c>
      <c r="L216" s="51" t="n"/>
      <c r="M216" s="51" t="n"/>
      <c r="N216" s="50">
        <f>IF(ISNUMBER($F216),($F216-IF(ISNUMBER($AM216),$AM216,0))*(1-IF(ISNUMBER($J216),$J216,0)),"")</f>
        <v/>
      </c>
      <c r="O216" s="34" t="inlineStr">
        <is>
          <t>Breezeberry</t>
        </is>
      </c>
      <c r="P216" s="48" t="n">
        <v>200</v>
      </c>
      <c r="Q216" s="48" t="n">
        <v>35</v>
      </c>
      <c r="R216" s="34" t="inlineStr">
        <is>
          <t>Not listed</t>
        </is>
      </c>
      <c r="S216" s="48" t="n">
        <v>0</v>
      </c>
      <c r="T216" s="48" t="n">
        <v>10</v>
      </c>
      <c r="U216" s="34" t="inlineStr">
        <is>
          <t>Sucralose</t>
        </is>
      </c>
      <c r="V216" s="34" t="inlineStr">
        <is>
          <t>Zero sugar, vitamins, female fitness positioning</t>
        </is>
      </c>
      <c r="W216" s="51" t="n"/>
      <c r="X216" s="51" t="n"/>
      <c r="Y216" s="51" t="n"/>
      <c r="Z216" s="51" t="n"/>
      <c r="AA216" s="34" t="inlineStr">
        <is>
          <t>High</t>
        </is>
      </c>
      <c r="AB216" s="34" t="inlineStr">
        <is>
          <t>Fast growing; strong female demographic &amp; flavours</t>
        </is>
      </c>
      <c r="AC216" s="34" t="inlineStr">
        <is>
          <t>Stylish zero sugar energy aimed at women</t>
        </is>
      </c>
      <c r="AD216" s="34" t="inlineStr">
        <is>
          <t>On trend flavours and aesthetic plus zero sugar.</t>
        </is>
      </c>
      <c r="AE216" s="51" t="n"/>
      <c r="AF216" s="53">
        <f>IF(AND(ISNUMBER($P216),ISNUMBER($AL216),$AL216&lt;&gt;0),ROUND($P216/$AL216*100,1),"")</f>
        <v/>
      </c>
      <c r="AG216" s="54">
        <f>IF(AND(ISNUMBER($S216),ISNUMBER($AL216),$AL216&lt;&gt;0),ROUND($S216/$AL216*100,2),"")</f>
        <v/>
      </c>
      <c r="AH216" s="53">
        <f>IF(AND(ISNUMBER($Q216),ISNUMBER($AL216),$AL216&lt;&gt;0),ROUND($Q216/$AL216*100,1),"")</f>
        <v/>
      </c>
      <c r="AI216" s="48">
        <f>IF(ISNUMBER($S216),IF($S216&lt;=1,"Yes","No"),"n/a")</f>
        <v/>
      </c>
      <c r="AJ216" s="48">
        <f>IF(ISNUMBER($S216),ROUND(MAX(0,MIN(100,100-$S216*2.5-IF(ISNUMBER($T216),$T216,0)*0.12+IF($S216&lt;=1,12,0))),0),"")</f>
        <v/>
      </c>
      <c r="AK216" s="48">
        <f>IF(ISNUMBER($Q216),IF($Q216&gt;=100,20,IF($Q216&gt;=30,10,0)),0)+IF(ISNUMBER($R216),IF($R216&gt;=100,20,0),0)+IF(ISNUMBER($P216),IF($P216&gt;=150,20,IF($P216&gt;=50,12,5)),0)+IF(ISNUMBER($S216),IF($S216&lt;=1,15,0),0)</f>
        <v/>
      </c>
      <c r="AL216" s="48" t="n">
        <v>355</v>
      </c>
      <c r="AM216" s="49" t="n"/>
      <c r="AN216" s="48">
        <f>IF(AND(ISNUMBER($P216),ISNUMBER($AL216),$AL216&lt;&gt;0),IF(OR($P216&gt;180,$P216/$AL216*1000&gt;400),"Over ceiling, confirm SKU","Within"),"n/a")</f>
        <v/>
      </c>
      <c r="AO216" s="51" t="n"/>
      <c r="AP216" s="51" t="n"/>
      <c r="AQ216" s="51" t="n"/>
      <c r="AR216" s="34" t="inlineStr">
        <is>
          <t>Retrieved and cited, see Enrichment Log</t>
        </is>
      </c>
      <c r="AS216" s="34" t="inlineStr">
        <is>
          <t>BLANK -&gt; requires live Amazon.ca capture</t>
        </is>
      </c>
      <c r="AT216" s="34" t="inlineStr">
        <is>
          <t>Unverified commercial data</t>
        </is>
      </c>
    </row>
    <row r="217" ht="28" customHeight="1">
      <c r="A217" s="34" t="inlineStr">
        <is>
          <t>Alani Nu</t>
        </is>
      </c>
      <c r="B217" s="34" t="inlineStr">
        <is>
          <t>Alani Nu Energy | Breezeberry | 24 pack 355mL</t>
        </is>
      </c>
      <c r="C217" s="34" t="inlineStr">
        <is>
          <t>4) Caffeine &amp; energy beverage</t>
        </is>
      </c>
      <c r="D217" s="34" t="inlineStr">
        <is>
          <t>355 mL can</t>
        </is>
      </c>
      <c r="E217" s="48" t="n">
        <v>24</v>
      </c>
      <c r="F217" s="49" t="n"/>
      <c r="G217" s="50">
        <f>IF(AND(ISNUMBER($F217),ISNUMBER($E217),$E217&lt;&gt;0),$F217/$E217,"")</f>
        <v/>
      </c>
      <c r="H217" s="50">
        <f>IF(AND(ISNUMBER($F217),ISNUMBER($AL217),ISNUMBER($E217),($AL217*$E217)&lt;&gt;0),$F217/($AL217*$E217)*100,"")</f>
        <v/>
      </c>
      <c r="I217" s="51" t="n"/>
      <c r="J217" s="52" t="n"/>
      <c r="K217" s="50">
        <f>IF(AND(ISNUMBER($F217),ISNUMBER($J217)),$F217*(1-$J217),"")</f>
        <v/>
      </c>
      <c r="L217" s="51" t="n"/>
      <c r="M217" s="51" t="n"/>
      <c r="N217" s="50">
        <f>IF(ISNUMBER($F217),($F217-IF(ISNUMBER($AM217),$AM217,0))*(1-IF(ISNUMBER($J217),$J217,0)),"")</f>
        <v/>
      </c>
      <c r="O217" s="34" t="inlineStr">
        <is>
          <t>Breezeberry</t>
        </is>
      </c>
      <c r="P217" s="48" t="n">
        <v>200</v>
      </c>
      <c r="Q217" s="48" t="n">
        <v>35</v>
      </c>
      <c r="R217" s="34" t="inlineStr">
        <is>
          <t>Not listed</t>
        </is>
      </c>
      <c r="S217" s="48" t="n">
        <v>0</v>
      </c>
      <c r="T217" s="48" t="n">
        <v>10</v>
      </c>
      <c r="U217" s="34" t="inlineStr">
        <is>
          <t>Sucralose</t>
        </is>
      </c>
      <c r="V217" s="34" t="inlineStr">
        <is>
          <t>Zero sugar, vitamins, female fitness positioning</t>
        </is>
      </c>
      <c r="W217" s="51" t="n"/>
      <c r="X217" s="51" t="n"/>
      <c r="Y217" s="51" t="n"/>
      <c r="Z217" s="51" t="n"/>
      <c r="AA217" s="34" t="inlineStr">
        <is>
          <t>High</t>
        </is>
      </c>
      <c r="AB217" s="34" t="inlineStr">
        <is>
          <t>Fast growing; strong female demographic &amp; flavours</t>
        </is>
      </c>
      <c r="AC217" s="34" t="inlineStr">
        <is>
          <t>Stylish zero sugar energy aimed at women</t>
        </is>
      </c>
      <c r="AD217" s="34" t="inlineStr">
        <is>
          <t>On trend flavours and aesthetic plus zero sugar.</t>
        </is>
      </c>
      <c r="AE217" s="51" t="n"/>
      <c r="AF217" s="53">
        <f>IF(AND(ISNUMBER($P217),ISNUMBER($AL217),$AL217&lt;&gt;0),ROUND($P217/$AL217*100,1),"")</f>
        <v/>
      </c>
      <c r="AG217" s="54">
        <f>IF(AND(ISNUMBER($S217),ISNUMBER($AL217),$AL217&lt;&gt;0),ROUND($S217/$AL217*100,2),"")</f>
        <v/>
      </c>
      <c r="AH217" s="53">
        <f>IF(AND(ISNUMBER($Q217),ISNUMBER($AL217),$AL217&lt;&gt;0),ROUND($Q217/$AL217*100,1),"")</f>
        <v/>
      </c>
      <c r="AI217" s="48">
        <f>IF(ISNUMBER($S217),IF($S217&lt;=1,"Yes","No"),"n/a")</f>
        <v/>
      </c>
      <c r="AJ217" s="48">
        <f>IF(ISNUMBER($S217),ROUND(MAX(0,MIN(100,100-$S217*2.5-IF(ISNUMBER($T217),$T217,0)*0.12+IF($S217&lt;=1,12,0))),0),"")</f>
        <v/>
      </c>
      <c r="AK217" s="48">
        <f>IF(ISNUMBER($Q217),IF($Q217&gt;=100,20,IF($Q217&gt;=30,10,0)),0)+IF(ISNUMBER($R217),IF($R217&gt;=100,20,0),0)+IF(ISNUMBER($P217),IF($P217&gt;=150,20,IF($P217&gt;=50,12,5)),0)+IF(ISNUMBER($S217),IF($S217&lt;=1,15,0),0)</f>
        <v/>
      </c>
      <c r="AL217" s="48" t="n">
        <v>355</v>
      </c>
      <c r="AM217" s="49" t="n"/>
      <c r="AN217" s="48">
        <f>IF(AND(ISNUMBER($P217),ISNUMBER($AL217),$AL217&lt;&gt;0),IF(OR($P217&gt;180,$P217/$AL217*1000&gt;400),"Over ceiling, confirm SKU","Within"),"n/a")</f>
        <v/>
      </c>
      <c r="AO217" s="51" t="n"/>
      <c r="AP217" s="51" t="n"/>
      <c r="AQ217" s="51" t="n"/>
      <c r="AR217" s="34" t="inlineStr">
        <is>
          <t>Retrieved and cited, see Enrichment Log</t>
        </is>
      </c>
      <c r="AS217" s="34" t="inlineStr">
        <is>
          <t>BLANK -&gt; requires live Amazon.ca capture</t>
        </is>
      </c>
      <c r="AT217" s="34" t="inlineStr">
        <is>
          <t>Unverified commercial data</t>
        </is>
      </c>
    </row>
    <row r="218" ht="28" customHeight="1">
      <c r="A218" s="34" t="inlineStr">
        <is>
          <t>Alani Nu</t>
        </is>
      </c>
      <c r="B218" s="34" t="inlineStr">
        <is>
          <t>Alani Nu Energy | Watermelon Wave | single 355mL</t>
        </is>
      </c>
      <c r="C218" s="34" t="inlineStr">
        <is>
          <t>4) Caffeine &amp; energy beverage</t>
        </is>
      </c>
      <c r="D218" s="34" t="inlineStr">
        <is>
          <t>355 mL can</t>
        </is>
      </c>
      <c r="E218" s="48" t="n">
        <v>1</v>
      </c>
      <c r="F218" s="49" t="n"/>
      <c r="G218" s="50">
        <f>IF(AND(ISNUMBER($F218),ISNUMBER($E218),$E218&lt;&gt;0),$F218/$E218,"")</f>
        <v/>
      </c>
      <c r="H218" s="50">
        <f>IF(AND(ISNUMBER($F218),ISNUMBER($AL218),ISNUMBER($E218),($AL218*$E218)&lt;&gt;0),$F218/($AL218*$E218)*100,"")</f>
        <v/>
      </c>
      <c r="I218" s="51" t="n"/>
      <c r="J218" s="52" t="n"/>
      <c r="K218" s="50">
        <f>IF(AND(ISNUMBER($F218),ISNUMBER($J218)),$F218*(1-$J218),"")</f>
        <v/>
      </c>
      <c r="L218" s="51" t="n"/>
      <c r="M218" s="51" t="n"/>
      <c r="N218" s="50">
        <f>IF(ISNUMBER($F218),($F218-IF(ISNUMBER($AM218),$AM218,0))*(1-IF(ISNUMBER($J218),$J218,0)),"")</f>
        <v/>
      </c>
      <c r="O218" s="34" t="inlineStr">
        <is>
          <t>Watermelon Wave</t>
        </is>
      </c>
      <c r="P218" s="48" t="n">
        <v>200</v>
      </c>
      <c r="Q218" s="48" t="n">
        <v>35</v>
      </c>
      <c r="R218" s="34" t="inlineStr">
        <is>
          <t>Not listed</t>
        </is>
      </c>
      <c r="S218" s="48" t="n">
        <v>0</v>
      </c>
      <c r="T218" s="48" t="n">
        <v>10</v>
      </c>
      <c r="U218" s="34" t="inlineStr">
        <is>
          <t>Sucralose</t>
        </is>
      </c>
      <c r="V218" s="34" t="inlineStr">
        <is>
          <t>Zero sugar, vitamins, female fitness positioning</t>
        </is>
      </c>
      <c r="W218" s="51" t="n"/>
      <c r="X218" s="51" t="n"/>
      <c r="Y218" s="51" t="n"/>
      <c r="Z218" s="51" t="n"/>
      <c r="AA218" s="34" t="inlineStr">
        <is>
          <t>High</t>
        </is>
      </c>
      <c r="AB218" s="34" t="inlineStr">
        <is>
          <t>Fast growing; strong female demographic &amp; flavours</t>
        </is>
      </c>
      <c r="AC218" s="34" t="inlineStr">
        <is>
          <t>Stylish zero sugar energy aimed at women</t>
        </is>
      </c>
      <c r="AD218" s="34" t="inlineStr">
        <is>
          <t>On trend flavours and aesthetic plus zero sugar.</t>
        </is>
      </c>
      <c r="AE218" s="51" t="n"/>
      <c r="AF218" s="53">
        <f>IF(AND(ISNUMBER($P218),ISNUMBER($AL218),$AL218&lt;&gt;0),ROUND($P218/$AL218*100,1),"")</f>
        <v/>
      </c>
      <c r="AG218" s="54">
        <f>IF(AND(ISNUMBER($S218),ISNUMBER($AL218),$AL218&lt;&gt;0),ROUND($S218/$AL218*100,2),"")</f>
        <v/>
      </c>
      <c r="AH218" s="53">
        <f>IF(AND(ISNUMBER($Q218),ISNUMBER($AL218),$AL218&lt;&gt;0),ROUND($Q218/$AL218*100,1),"")</f>
        <v/>
      </c>
      <c r="AI218" s="48">
        <f>IF(ISNUMBER($S218),IF($S218&lt;=1,"Yes","No"),"n/a")</f>
        <v/>
      </c>
      <c r="AJ218" s="48">
        <f>IF(ISNUMBER($S218),ROUND(MAX(0,MIN(100,100-$S218*2.5-IF(ISNUMBER($T218),$T218,0)*0.12+IF($S218&lt;=1,12,0))),0),"")</f>
        <v/>
      </c>
      <c r="AK218" s="48">
        <f>IF(ISNUMBER($Q218),IF($Q218&gt;=100,20,IF($Q218&gt;=30,10,0)),0)+IF(ISNUMBER($R218),IF($R218&gt;=100,20,0),0)+IF(ISNUMBER($P218),IF($P218&gt;=150,20,IF($P218&gt;=50,12,5)),0)+IF(ISNUMBER($S218),IF($S218&lt;=1,15,0),0)</f>
        <v/>
      </c>
      <c r="AL218" s="48" t="n">
        <v>355</v>
      </c>
      <c r="AM218" s="49" t="n"/>
      <c r="AN218" s="48">
        <f>IF(AND(ISNUMBER($P218),ISNUMBER($AL218),$AL218&lt;&gt;0),IF(OR($P218&gt;180,$P218/$AL218*1000&gt;400),"Over ceiling, confirm SKU","Within"),"n/a")</f>
        <v/>
      </c>
      <c r="AO218" s="51" t="n"/>
      <c r="AP218" s="51" t="n"/>
      <c r="AQ218" s="51" t="n"/>
      <c r="AR218" s="34" t="inlineStr">
        <is>
          <t>Retrieved and cited, see Enrichment Log</t>
        </is>
      </c>
      <c r="AS218" s="34" t="inlineStr">
        <is>
          <t>BLANK -&gt; requires live Amazon.ca capture</t>
        </is>
      </c>
      <c r="AT218" s="34" t="inlineStr">
        <is>
          <t>Unverified commercial data</t>
        </is>
      </c>
    </row>
    <row r="219" ht="28" customHeight="1">
      <c r="A219" s="34" t="inlineStr">
        <is>
          <t>Alani Nu</t>
        </is>
      </c>
      <c r="B219" s="34" t="inlineStr">
        <is>
          <t>Alani Nu Energy | Watermelon Wave | 8 pack 355mL</t>
        </is>
      </c>
      <c r="C219" s="34" t="inlineStr">
        <is>
          <t>4) Caffeine &amp; energy beverage</t>
        </is>
      </c>
      <c r="D219" s="34" t="inlineStr">
        <is>
          <t>355 mL can</t>
        </is>
      </c>
      <c r="E219" s="48" t="n">
        <v>8</v>
      </c>
      <c r="F219" s="49" t="n"/>
      <c r="G219" s="50">
        <f>IF(AND(ISNUMBER($F219),ISNUMBER($E219),$E219&lt;&gt;0),$F219/$E219,"")</f>
        <v/>
      </c>
      <c r="H219" s="50">
        <f>IF(AND(ISNUMBER($F219),ISNUMBER($AL219),ISNUMBER($E219),($AL219*$E219)&lt;&gt;0),$F219/($AL219*$E219)*100,"")</f>
        <v/>
      </c>
      <c r="I219" s="51" t="n"/>
      <c r="J219" s="52" t="n"/>
      <c r="K219" s="50">
        <f>IF(AND(ISNUMBER($F219),ISNUMBER($J219)),$F219*(1-$J219),"")</f>
        <v/>
      </c>
      <c r="L219" s="51" t="n"/>
      <c r="M219" s="51" t="n"/>
      <c r="N219" s="50">
        <f>IF(ISNUMBER($F219),($F219-IF(ISNUMBER($AM219),$AM219,0))*(1-IF(ISNUMBER($J219),$J219,0)),"")</f>
        <v/>
      </c>
      <c r="O219" s="34" t="inlineStr">
        <is>
          <t>Watermelon Wave</t>
        </is>
      </c>
      <c r="P219" s="48" t="n">
        <v>200</v>
      </c>
      <c r="Q219" s="48" t="n">
        <v>35</v>
      </c>
      <c r="R219" s="34" t="inlineStr">
        <is>
          <t>Not listed</t>
        </is>
      </c>
      <c r="S219" s="48" t="n">
        <v>0</v>
      </c>
      <c r="T219" s="48" t="n">
        <v>10</v>
      </c>
      <c r="U219" s="34" t="inlineStr">
        <is>
          <t>Sucralose</t>
        </is>
      </c>
      <c r="V219" s="34" t="inlineStr">
        <is>
          <t>Zero sugar, vitamins, female fitness positioning</t>
        </is>
      </c>
      <c r="W219" s="51" t="n"/>
      <c r="X219" s="51" t="n"/>
      <c r="Y219" s="51" t="n"/>
      <c r="Z219" s="51" t="n"/>
      <c r="AA219" s="34" t="inlineStr">
        <is>
          <t>High</t>
        </is>
      </c>
      <c r="AB219" s="34" t="inlineStr">
        <is>
          <t>Fast growing; strong female demographic &amp; flavours</t>
        </is>
      </c>
      <c r="AC219" s="34" t="inlineStr">
        <is>
          <t>Stylish zero sugar energy aimed at women</t>
        </is>
      </c>
      <c r="AD219" s="34" t="inlineStr">
        <is>
          <t>On trend flavours and aesthetic plus zero sugar.</t>
        </is>
      </c>
      <c r="AE219" s="51" t="n"/>
      <c r="AF219" s="53">
        <f>IF(AND(ISNUMBER($P219),ISNUMBER($AL219),$AL219&lt;&gt;0),ROUND($P219/$AL219*100,1),"")</f>
        <v/>
      </c>
      <c r="AG219" s="54">
        <f>IF(AND(ISNUMBER($S219),ISNUMBER($AL219),$AL219&lt;&gt;0),ROUND($S219/$AL219*100,2),"")</f>
        <v/>
      </c>
      <c r="AH219" s="53">
        <f>IF(AND(ISNUMBER($Q219),ISNUMBER($AL219),$AL219&lt;&gt;0),ROUND($Q219/$AL219*100,1),"")</f>
        <v/>
      </c>
      <c r="AI219" s="48">
        <f>IF(ISNUMBER($S219),IF($S219&lt;=1,"Yes","No"),"n/a")</f>
        <v/>
      </c>
      <c r="AJ219" s="48">
        <f>IF(ISNUMBER($S219),ROUND(MAX(0,MIN(100,100-$S219*2.5-IF(ISNUMBER($T219),$T219,0)*0.12+IF($S219&lt;=1,12,0))),0),"")</f>
        <v/>
      </c>
      <c r="AK219" s="48">
        <f>IF(ISNUMBER($Q219),IF($Q219&gt;=100,20,IF($Q219&gt;=30,10,0)),0)+IF(ISNUMBER($R219),IF($R219&gt;=100,20,0),0)+IF(ISNUMBER($P219),IF($P219&gt;=150,20,IF($P219&gt;=50,12,5)),0)+IF(ISNUMBER($S219),IF($S219&lt;=1,15,0),0)</f>
        <v/>
      </c>
      <c r="AL219" s="48" t="n">
        <v>355</v>
      </c>
      <c r="AM219" s="49" t="n"/>
      <c r="AN219" s="48">
        <f>IF(AND(ISNUMBER($P219),ISNUMBER($AL219),$AL219&lt;&gt;0),IF(OR($P219&gt;180,$P219/$AL219*1000&gt;400),"Over ceiling, confirm SKU","Within"),"n/a")</f>
        <v/>
      </c>
      <c r="AO219" s="51" t="n"/>
      <c r="AP219" s="51" t="n"/>
      <c r="AQ219" s="51" t="n"/>
      <c r="AR219" s="34" t="inlineStr">
        <is>
          <t>Retrieved and cited, see Enrichment Log</t>
        </is>
      </c>
      <c r="AS219" s="34" t="inlineStr">
        <is>
          <t>BLANK -&gt; requires live Amazon.ca capture</t>
        </is>
      </c>
      <c r="AT219" s="34" t="inlineStr">
        <is>
          <t>Unverified commercial data</t>
        </is>
      </c>
    </row>
    <row r="220" ht="28" customHeight="1">
      <c r="A220" s="34" t="inlineStr">
        <is>
          <t>Alani Nu</t>
        </is>
      </c>
      <c r="B220" s="34" t="inlineStr">
        <is>
          <t>Alani Nu Energy | Watermelon Wave | 12 pack 355mL</t>
        </is>
      </c>
      <c r="C220" s="34" t="inlineStr">
        <is>
          <t>4) Caffeine &amp; energy beverage</t>
        </is>
      </c>
      <c r="D220" s="34" t="inlineStr">
        <is>
          <t>355 mL can</t>
        </is>
      </c>
      <c r="E220" s="48" t="n">
        <v>12</v>
      </c>
      <c r="F220" s="49" t="n"/>
      <c r="G220" s="50">
        <f>IF(AND(ISNUMBER($F220),ISNUMBER($E220),$E220&lt;&gt;0),$F220/$E220,"")</f>
        <v/>
      </c>
      <c r="H220" s="50">
        <f>IF(AND(ISNUMBER($F220),ISNUMBER($AL220),ISNUMBER($E220),($AL220*$E220)&lt;&gt;0),$F220/($AL220*$E220)*100,"")</f>
        <v/>
      </c>
      <c r="I220" s="51" t="n"/>
      <c r="J220" s="52" t="n"/>
      <c r="K220" s="50">
        <f>IF(AND(ISNUMBER($F220),ISNUMBER($J220)),$F220*(1-$J220),"")</f>
        <v/>
      </c>
      <c r="L220" s="51" t="n"/>
      <c r="M220" s="51" t="n"/>
      <c r="N220" s="50">
        <f>IF(ISNUMBER($F220),($F220-IF(ISNUMBER($AM220),$AM220,0))*(1-IF(ISNUMBER($J220),$J220,0)),"")</f>
        <v/>
      </c>
      <c r="O220" s="34" t="inlineStr">
        <is>
          <t>Watermelon Wave</t>
        </is>
      </c>
      <c r="P220" s="48" t="n">
        <v>200</v>
      </c>
      <c r="Q220" s="48" t="n">
        <v>35</v>
      </c>
      <c r="R220" s="34" t="inlineStr">
        <is>
          <t>Not listed</t>
        </is>
      </c>
      <c r="S220" s="48" t="n">
        <v>0</v>
      </c>
      <c r="T220" s="48" t="n">
        <v>10</v>
      </c>
      <c r="U220" s="34" t="inlineStr">
        <is>
          <t>Sucralose</t>
        </is>
      </c>
      <c r="V220" s="34" t="inlineStr">
        <is>
          <t>Zero sugar, vitamins, female fitness positioning</t>
        </is>
      </c>
      <c r="W220" s="51" t="n"/>
      <c r="X220" s="51" t="n"/>
      <c r="Y220" s="51" t="n"/>
      <c r="Z220" s="51" t="n"/>
      <c r="AA220" s="34" t="inlineStr">
        <is>
          <t>High</t>
        </is>
      </c>
      <c r="AB220" s="34" t="inlineStr">
        <is>
          <t>Fast growing; strong female demographic &amp; flavours</t>
        </is>
      </c>
      <c r="AC220" s="34" t="inlineStr">
        <is>
          <t>Stylish zero sugar energy aimed at women</t>
        </is>
      </c>
      <c r="AD220" s="34" t="inlineStr">
        <is>
          <t>On trend flavours and aesthetic plus zero sugar.</t>
        </is>
      </c>
      <c r="AE220" s="51" t="n"/>
      <c r="AF220" s="53">
        <f>IF(AND(ISNUMBER($P220),ISNUMBER($AL220),$AL220&lt;&gt;0),ROUND($P220/$AL220*100,1),"")</f>
        <v/>
      </c>
      <c r="AG220" s="54">
        <f>IF(AND(ISNUMBER($S220),ISNUMBER($AL220),$AL220&lt;&gt;0),ROUND($S220/$AL220*100,2),"")</f>
        <v/>
      </c>
      <c r="AH220" s="53">
        <f>IF(AND(ISNUMBER($Q220),ISNUMBER($AL220),$AL220&lt;&gt;0),ROUND($Q220/$AL220*100,1),"")</f>
        <v/>
      </c>
      <c r="AI220" s="48">
        <f>IF(ISNUMBER($S220),IF($S220&lt;=1,"Yes","No"),"n/a")</f>
        <v/>
      </c>
      <c r="AJ220" s="48">
        <f>IF(ISNUMBER($S220),ROUND(MAX(0,MIN(100,100-$S220*2.5-IF(ISNUMBER($T220),$T220,0)*0.12+IF($S220&lt;=1,12,0))),0),"")</f>
        <v/>
      </c>
      <c r="AK220" s="48">
        <f>IF(ISNUMBER($Q220),IF($Q220&gt;=100,20,IF($Q220&gt;=30,10,0)),0)+IF(ISNUMBER($R220),IF($R220&gt;=100,20,0),0)+IF(ISNUMBER($P220),IF($P220&gt;=150,20,IF($P220&gt;=50,12,5)),0)+IF(ISNUMBER($S220),IF($S220&lt;=1,15,0),0)</f>
        <v/>
      </c>
      <c r="AL220" s="48" t="n">
        <v>355</v>
      </c>
      <c r="AM220" s="49" t="n"/>
      <c r="AN220" s="48">
        <f>IF(AND(ISNUMBER($P220),ISNUMBER($AL220),$AL220&lt;&gt;0),IF(OR($P220&gt;180,$P220/$AL220*1000&gt;400),"Over ceiling, confirm SKU","Within"),"n/a")</f>
        <v/>
      </c>
      <c r="AO220" s="51" t="n"/>
      <c r="AP220" s="51" t="n"/>
      <c r="AQ220" s="51" t="n"/>
      <c r="AR220" s="34" t="inlineStr">
        <is>
          <t>Retrieved and cited, see Enrichment Log</t>
        </is>
      </c>
      <c r="AS220" s="34" t="inlineStr">
        <is>
          <t>BLANK -&gt; requires live Amazon.ca capture</t>
        </is>
      </c>
      <c r="AT220" s="34" t="inlineStr">
        <is>
          <t>Unverified commercial data</t>
        </is>
      </c>
    </row>
    <row r="221" ht="28" customHeight="1">
      <c r="A221" s="34" t="inlineStr">
        <is>
          <t>Alani Nu</t>
        </is>
      </c>
      <c r="B221" s="34" t="inlineStr">
        <is>
          <t>Alani Nu Energy | Watermelon Wave | 15 pack 355mL</t>
        </is>
      </c>
      <c r="C221" s="34" t="inlineStr">
        <is>
          <t>4) Caffeine &amp; energy beverage</t>
        </is>
      </c>
      <c r="D221" s="34" t="inlineStr">
        <is>
          <t>355 mL can</t>
        </is>
      </c>
      <c r="E221" s="48" t="n">
        <v>15</v>
      </c>
      <c r="F221" s="49" t="n"/>
      <c r="G221" s="50">
        <f>IF(AND(ISNUMBER($F221),ISNUMBER($E221),$E221&lt;&gt;0),$F221/$E221,"")</f>
        <v/>
      </c>
      <c r="H221" s="50">
        <f>IF(AND(ISNUMBER($F221),ISNUMBER($AL221),ISNUMBER($E221),($AL221*$E221)&lt;&gt;0),$F221/($AL221*$E221)*100,"")</f>
        <v/>
      </c>
      <c r="I221" s="51" t="n"/>
      <c r="J221" s="52" t="n"/>
      <c r="K221" s="50">
        <f>IF(AND(ISNUMBER($F221),ISNUMBER($J221)),$F221*(1-$J221),"")</f>
        <v/>
      </c>
      <c r="L221" s="51" t="n"/>
      <c r="M221" s="51" t="n"/>
      <c r="N221" s="50">
        <f>IF(ISNUMBER($F221),($F221-IF(ISNUMBER($AM221),$AM221,0))*(1-IF(ISNUMBER($J221),$J221,0)),"")</f>
        <v/>
      </c>
      <c r="O221" s="34" t="inlineStr">
        <is>
          <t>Watermelon Wave</t>
        </is>
      </c>
      <c r="P221" s="48" t="n">
        <v>200</v>
      </c>
      <c r="Q221" s="48" t="n">
        <v>35</v>
      </c>
      <c r="R221" s="34" t="inlineStr">
        <is>
          <t>Not listed</t>
        </is>
      </c>
      <c r="S221" s="48" t="n">
        <v>0</v>
      </c>
      <c r="T221" s="48" t="n">
        <v>10</v>
      </c>
      <c r="U221" s="34" t="inlineStr">
        <is>
          <t>Sucralose</t>
        </is>
      </c>
      <c r="V221" s="34" t="inlineStr">
        <is>
          <t>Zero sugar, vitamins, female fitness positioning</t>
        </is>
      </c>
      <c r="W221" s="51" t="n"/>
      <c r="X221" s="51" t="n"/>
      <c r="Y221" s="51" t="n"/>
      <c r="Z221" s="51" t="n"/>
      <c r="AA221" s="34" t="inlineStr">
        <is>
          <t>High</t>
        </is>
      </c>
      <c r="AB221" s="34" t="inlineStr">
        <is>
          <t>Fast growing; strong female demographic &amp; flavours</t>
        </is>
      </c>
      <c r="AC221" s="34" t="inlineStr">
        <is>
          <t>Stylish zero sugar energy aimed at women</t>
        </is>
      </c>
      <c r="AD221" s="34" t="inlineStr">
        <is>
          <t>On trend flavours and aesthetic plus zero sugar.</t>
        </is>
      </c>
      <c r="AE221" s="51" t="n"/>
      <c r="AF221" s="53">
        <f>IF(AND(ISNUMBER($P221),ISNUMBER($AL221),$AL221&lt;&gt;0),ROUND($P221/$AL221*100,1),"")</f>
        <v/>
      </c>
      <c r="AG221" s="54">
        <f>IF(AND(ISNUMBER($S221),ISNUMBER($AL221),$AL221&lt;&gt;0),ROUND($S221/$AL221*100,2),"")</f>
        <v/>
      </c>
      <c r="AH221" s="53">
        <f>IF(AND(ISNUMBER($Q221),ISNUMBER($AL221),$AL221&lt;&gt;0),ROUND($Q221/$AL221*100,1),"")</f>
        <v/>
      </c>
      <c r="AI221" s="48">
        <f>IF(ISNUMBER($S221),IF($S221&lt;=1,"Yes","No"),"n/a")</f>
        <v/>
      </c>
      <c r="AJ221" s="48">
        <f>IF(ISNUMBER($S221),ROUND(MAX(0,MIN(100,100-$S221*2.5-IF(ISNUMBER($T221),$T221,0)*0.12+IF($S221&lt;=1,12,0))),0),"")</f>
        <v/>
      </c>
      <c r="AK221" s="48">
        <f>IF(ISNUMBER($Q221),IF($Q221&gt;=100,20,IF($Q221&gt;=30,10,0)),0)+IF(ISNUMBER($R221),IF($R221&gt;=100,20,0),0)+IF(ISNUMBER($P221),IF($P221&gt;=150,20,IF($P221&gt;=50,12,5)),0)+IF(ISNUMBER($S221),IF($S221&lt;=1,15,0),0)</f>
        <v/>
      </c>
      <c r="AL221" s="48" t="n">
        <v>355</v>
      </c>
      <c r="AM221" s="49" t="n"/>
      <c r="AN221" s="48">
        <f>IF(AND(ISNUMBER($P221),ISNUMBER($AL221),$AL221&lt;&gt;0),IF(OR($P221&gt;180,$P221/$AL221*1000&gt;400),"Over ceiling, confirm SKU","Within"),"n/a")</f>
        <v/>
      </c>
      <c r="AO221" s="51" t="n"/>
      <c r="AP221" s="51" t="n"/>
      <c r="AQ221" s="51" t="n"/>
      <c r="AR221" s="34" t="inlineStr">
        <is>
          <t>Retrieved and cited, see Enrichment Log</t>
        </is>
      </c>
      <c r="AS221" s="34" t="inlineStr">
        <is>
          <t>BLANK -&gt; requires live Amazon.ca capture</t>
        </is>
      </c>
      <c r="AT221" s="34" t="inlineStr">
        <is>
          <t>Unverified commercial data</t>
        </is>
      </c>
    </row>
    <row r="222" ht="28" customHeight="1">
      <c r="A222" s="34" t="inlineStr">
        <is>
          <t>Alani Nu</t>
        </is>
      </c>
      <c r="B222" s="34" t="inlineStr">
        <is>
          <t>Alani Nu Energy | Watermelon Wave | 18 pack 355mL</t>
        </is>
      </c>
      <c r="C222" s="34" t="inlineStr">
        <is>
          <t>4) Caffeine &amp; energy beverage</t>
        </is>
      </c>
      <c r="D222" s="34" t="inlineStr">
        <is>
          <t>355 mL can</t>
        </is>
      </c>
      <c r="E222" s="48" t="n">
        <v>18</v>
      </c>
      <c r="F222" s="49" t="n"/>
      <c r="G222" s="50">
        <f>IF(AND(ISNUMBER($F222),ISNUMBER($E222),$E222&lt;&gt;0),$F222/$E222,"")</f>
        <v/>
      </c>
      <c r="H222" s="50">
        <f>IF(AND(ISNUMBER($F222),ISNUMBER($AL222),ISNUMBER($E222),($AL222*$E222)&lt;&gt;0),$F222/($AL222*$E222)*100,"")</f>
        <v/>
      </c>
      <c r="I222" s="51" t="n"/>
      <c r="J222" s="52" t="n"/>
      <c r="K222" s="50">
        <f>IF(AND(ISNUMBER($F222),ISNUMBER($J222)),$F222*(1-$J222),"")</f>
        <v/>
      </c>
      <c r="L222" s="51" t="n"/>
      <c r="M222" s="51" t="n"/>
      <c r="N222" s="50">
        <f>IF(ISNUMBER($F222),($F222-IF(ISNUMBER($AM222),$AM222,0))*(1-IF(ISNUMBER($J222),$J222,0)),"")</f>
        <v/>
      </c>
      <c r="O222" s="34" t="inlineStr">
        <is>
          <t>Watermelon Wave</t>
        </is>
      </c>
      <c r="P222" s="48" t="n">
        <v>200</v>
      </c>
      <c r="Q222" s="48" t="n">
        <v>35</v>
      </c>
      <c r="R222" s="34" t="inlineStr">
        <is>
          <t>Not listed</t>
        </is>
      </c>
      <c r="S222" s="48" t="n">
        <v>0</v>
      </c>
      <c r="T222" s="48" t="n">
        <v>10</v>
      </c>
      <c r="U222" s="34" t="inlineStr">
        <is>
          <t>Sucralose</t>
        </is>
      </c>
      <c r="V222" s="34" t="inlineStr">
        <is>
          <t>Zero sugar, vitamins, female fitness positioning</t>
        </is>
      </c>
      <c r="W222" s="51" t="n"/>
      <c r="X222" s="51" t="n"/>
      <c r="Y222" s="51" t="n"/>
      <c r="Z222" s="51" t="n"/>
      <c r="AA222" s="34" t="inlineStr">
        <is>
          <t>High</t>
        </is>
      </c>
      <c r="AB222" s="34" t="inlineStr">
        <is>
          <t>Fast growing; strong female demographic &amp; flavours</t>
        </is>
      </c>
      <c r="AC222" s="34" t="inlineStr">
        <is>
          <t>Stylish zero sugar energy aimed at women</t>
        </is>
      </c>
      <c r="AD222" s="34" t="inlineStr">
        <is>
          <t>On trend flavours and aesthetic plus zero sugar.</t>
        </is>
      </c>
      <c r="AE222" s="51" t="n"/>
      <c r="AF222" s="53">
        <f>IF(AND(ISNUMBER($P222),ISNUMBER($AL222),$AL222&lt;&gt;0),ROUND($P222/$AL222*100,1),"")</f>
        <v/>
      </c>
      <c r="AG222" s="54">
        <f>IF(AND(ISNUMBER($S222),ISNUMBER($AL222),$AL222&lt;&gt;0),ROUND($S222/$AL222*100,2),"")</f>
        <v/>
      </c>
      <c r="AH222" s="53">
        <f>IF(AND(ISNUMBER($Q222),ISNUMBER($AL222),$AL222&lt;&gt;0),ROUND($Q222/$AL222*100,1),"")</f>
        <v/>
      </c>
      <c r="AI222" s="48">
        <f>IF(ISNUMBER($S222),IF($S222&lt;=1,"Yes","No"),"n/a")</f>
        <v/>
      </c>
      <c r="AJ222" s="48">
        <f>IF(ISNUMBER($S222),ROUND(MAX(0,MIN(100,100-$S222*2.5-IF(ISNUMBER($T222),$T222,0)*0.12+IF($S222&lt;=1,12,0))),0),"")</f>
        <v/>
      </c>
      <c r="AK222" s="48">
        <f>IF(ISNUMBER($Q222),IF($Q222&gt;=100,20,IF($Q222&gt;=30,10,0)),0)+IF(ISNUMBER($R222),IF($R222&gt;=100,20,0),0)+IF(ISNUMBER($P222),IF($P222&gt;=150,20,IF($P222&gt;=50,12,5)),0)+IF(ISNUMBER($S222),IF($S222&lt;=1,15,0),0)</f>
        <v/>
      </c>
      <c r="AL222" s="48" t="n">
        <v>355</v>
      </c>
      <c r="AM222" s="49" t="n"/>
      <c r="AN222" s="48">
        <f>IF(AND(ISNUMBER($P222),ISNUMBER($AL222),$AL222&lt;&gt;0),IF(OR($P222&gt;180,$P222/$AL222*1000&gt;400),"Over ceiling, confirm SKU","Within"),"n/a")</f>
        <v/>
      </c>
      <c r="AO222" s="51" t="n"/>
      <c r="AP222" s="51" t="n"/>
      <c r="AQ222" s="51" t="n"/>
      <c r="AR222" s="34" t="inlineStr">
        <is>
          <t>Retrieved and cited, see Enrichment Log</t>
        </is>
      </c>
      <c r="AS222" s="34" t="inlineStr">
        <is>
          <t>BLANK -&gt; requires live Amazon.ca capture</t>
        </is>
      </c>
      <c r="AT222" s="34" t="inlineStr">
        <is>
          <t>Unverified commercial data</t>
        </is>
      </c>
    </row>
    <row r="223" ht="28" customHeight="1">
      <c r="A223" s="34" t="inlineStr">
        <is>
          <t>Alani Nu</t>
        </is>
      </c>
      <c r="B223" s="34" t="inlineStr">
        <is>
          <t>Alani Nu Energy | Watermelon Wave | 24 pack 355mL</t>
        </is>
      </c>
      <c r="C223" s="34" t="inlineStr">
        <is>
          <t>4) Caffeine &amp; energy beverage</t>
        </is>
      </c>
      <c r="D223" s="34" t="inlineStr">
        <is>
          <t>355 mL can</t>
        </is>
      </c>
      <c r="E223" s="48" t="n">
        <v>24</v>
      </c>
      <c r="F223" s="49" t="n"/>
      <c r="G223" s="50">
        <f>IF(AND(ISNUMBER($F223),ISNUMBER($E223),$E223&lt;&gt;0),$F223/$E223,"")</f>
        <v/>
      </c>
      <c r="H223" s="50">
        <f>IF(AND(ISNUMBER($F223),ISNUMBER($AL223),ISNUMBER($E223),($AL223*$E223)&lt;&gt;0),$F223/($AL223*$E223)*100,"")</f>
        <v/>
      </c>
      <c r="I223" s="51" t="n"/>
      <c r="J223" s="52" t="n"/>
      <c r="K223" s="50">
        <f>IF(AND(ISNUMBER($F223),ISNUMBER($J223)),$F223*(1-$J223),"")</f>
        <v/>
      </c>
      <c r="L223" s="51" t="n"/>
      <c r="M223" s="51" t="n"/>
      <c r="N223" s="50">
        <f>IF(ISNUMBER($F223),($F223-IF(ISNUMBER($AM223),$AM223,0))*(1-IF(ISNUMBER($J223),$J223,0)),"")</f>
        <v/>
      </c>
      <c r="O223" s="34" t="inlineStr">
        <is>
          <t>Watermelon Wave</t>
        </is>
      </c>
      <c r="P223" s="48" t="n">
        <v>200</v>
      </c>
      <c r="Q223" s="48" t="n">
        <v>35</v>
      </c>
      <c r="R223" s="34" t="inlineStr">
        <is>
          <t>Not listed</t>
        </is>
      </c>
      <c r="S223" s="48" t="n">
        <v>0</v>
      </c>
      <c r="T223" s="48" t="n">
        <v>10</v>
      </c>
      <c r="U223" s="34" t="inlineStr">
        <is>
          <t>Sucralose</t>
        </is>
      </c>
      <c r="V223" s="34" t="inlineStr">
        <is>
          <t>Zero sugar, vitamins, female fitness positioning</t>
        </is>
      </c>
      <c r="W223" s="51" t="n"/>
      <c r="X223" s="51" t="n"/>
      <c r="Y223" s="51" t="n"/>
      <c r="Z223" s="51" t="n"/>
      <c r="AA223" s="34" t="inlineStr">
        <is>
          <t>High</t>
        </is>
      </c>
      <c r="AB223" s="34" t="inlineStr">
        <is>
          <t>Fast growing; strong female demographic &amp; flavours</t>
        </is>
      </c>
      <c r="AC223" s="34" t="inlineStr">
        <is>
          <t>Stylish zero sugar energy aimed at women</t>
        </is>
      </c>
      <c r="AD223" s="34" t="inlineStr">
        <is>
          <t>On trend flavours and aesthetic plus zero sugar.</t>
        </is>
      </c>
      <c r="AE223" s="51" t="n"/>
      <c r="AF223" s="53">
        <f>IF(AND(ISNUMBER($P223),ISNUMBER($AL223),$AL223&lt;&gt;0),ROUND($P223/$AL223*100,1),"")</f>
        <v/>
      </c>
      <c r="AG223" s="54">
        <f>IF(AND(ISNUMBER($S223),ISNUMBER($AL223),$AL223&lt;&gt;0),ROUND($S223/$AL223*100,2),"")</f>
        <v/>
      </c>
      <c r="AH223" s="53">
        <f>IF(AND(ISNUMBER($Q223),ISNUMBER($AL223),$AL223&lt;&gt;0),ROUND($Q223/$AL223*100,1),"")</f>
        <v/>
      </c>
      <c r="AI223" s="48">
        <f>IF(ISNUMBER($S223),IF($S223&lt;=1,"Yes","No"),"n/a")</f>
        <v/>
      </c>
      <c r="AJ223" s="48">
        <f>IF(ISNUMBER($S223),ROUND(MAX(0,MIN(100,100-$S223*2.5-IF(ISNUMBER($T223),$T223,0)*0.12+IF($S223&lt;=1,12,0))),0),"")</f>
        <v/>
      </c>
      <c r="AK223" s="48">
        <f>IF(ISNUMBER($Q223),IF($Q223&gt;=100,20,IF($Q223&gt;=30,10,0)),0)+IF(ISNUMBER($R223),IF($R223&gt;=100,20,0),0)+IF(ISNUMBER($P223),IF($P223&gt;=150,20,IF($P223&gt;=50,12,5)),0)+IF(ISNUMBER($S223),IF($S223&lt;=1,15,0),0)</f>
        <v/>
      </c>
      <c r="AL223" s="48" t="n">
        <v>355</v>
      </c>
      <c r="AM223" s="49" t="n"/>
      <c r="AN223" s="48">
        <f>IF(AND(ISNUMBER($P223),ISNUMBER($AL223),$AL223&lt;&gt;0),IF(OR($P223&gt;180,$P223/$AL223*1000&gt;400),"Over ceiling, confirm SKU","Within"),"n/a")</f>
        <v/>
      </c>
      <c r="AO223" s="51" t="n"/>
      <c r="AP223" s="51" t="n"/>
      <c r="AQ223" s="51" t="n"/>
      <c r="AR223" s="34" t="inlineStr">
        <is>
          <t>Retrieved and cited, see Enrichment Log</t>
        </is>
      </c>
      <c r="AS223" s="34" t="inlineStr">
        <is>
          <t>BLANK -&gt; requires live Amazon.ca capture</t>
        </is>
      </c>
      <c r="AT223" s="34" t="inlineStr">
        <is>
          <t>Unverified commercial data</t>
        </is>
      </c>
    </row>
    <row r="224" ht="28" customHeight="1">
      <c r="A224" s="34" t="inlineStr">
        <is>
          <t>Bang</t>
        </is>
      </c>
      <c r="B224" s="34" t="inlineStr">
        <is>
          <t>Bang Energy | Rainbow Unicorn | single 473mL</t>
        </is>
      </c>
      <c r="C224" s="34" t="inlineStr">
        <is>
          <t>4) Caffeine &amp; energy beverage</t>
        </is>
      </c>
      <c r="D224" s="34" t="inlineStr">
        <is>
          <t>473 mL can</t>
        </is>
      </c>
      <c r="E224" s="48" t="n">
        <v>1</v>
      </c>
      <c r="F224" s="49" t="n"/>
      <c r="G224" s="50">
        <f>IF(AND(ISNUMBER($F224),ISNUMBER($E224),$E224&lt;&gt;0),$F224/$E224,"")</f>
        <v/>
      </c>
      <c r="H224" s="50">
        <f>IF(AND(ISNUMBER($F224),ISNUMBER($AL224),ISNUMBER($E224),($AL224*$E224)&lt;&gt;0),$F224/($AL224*$E224)*100,"")</f>
        <v/>
      </c>
      <c r="I224" s="51" t="n"/>
      <c r="J224" s="52" t="n"/>
      <c r="K224" s="50">
        <f>IF(AND(ISNUMBER($F224),ISNUMBER($J224)),$F224*(1-$J224),"")</f>
        <v/>
      </c>
      <c r="L224" s="51" t="n"/>
      <c r="M224" s="51" t="n"/>
      <c r="N224" s="50">
        <f>IF(ISNUMBER($F224),($F224-IF(ISNUMBER($AM224),$AM224,0))*(1-IF(ISNUMBER($J224),$J224,0)),"")</f>
        <v/>
      </c>
      <c r="O224" s="34" t="inlineStr">
        <is>
          <t>Rainbow Unicorn</t>
        </is>
      </c>
      <c r="P224" s="48" t="n">
        <v>300</v>
      </c>
      <c r="Q224" s="48" t="n">
        <v>40</v>
      </c>
      <c r="R224" s="48" t="n">
        <v>85</v>
      </c>
      <c r="S224" s="48" t="n">
        <v>0</v>
      </c>
      <c r="T224" s="48" t="n">
        <v>0</v>
      </c>
      <c r="U224" s="34" t="inlineStr">
        <is>
          <t>Sucralose</t>
        </is>
      </c>
      <c r="V224" s="34" t="inlineStr">
        <is>
          <t>300 mg caffeine, BCAAs, CoQ10, zero calorie</t>
        </is>
      </c>
      <c r="W224" s="51" t="n"/>
      <c r="X224" s="51" t="n"/>
      <c r="Y224" s="51" t="n"/>
      <c r="Z224" s="51" t="n"/>
      <c r="AA224" s="34" t="inlineStr">
        <is>
          <t>Medium</t>
        </is>
      </c>
      <c r="AB224" s="34" t="inlineStr">
        <is>
          <t>Declining vs peak but still high volume</t>
        </is>
      </c>
      <c r="AC224" s="34" t="inlineStr">
        <is>
          <t>Zero calorie high caffeine performance fuel</t>
        </is>
      </c>
      <c r="AD224" s="34" t="inlineStr">
        <is>
          <t>High caffeine at zero calories with aminos.</t>
        </is>
      </c>
      <c r="AE224" s="51" t="n"/>
      <c r="AF224" s="53">
        <f>IF(AND(ISNUMBER($P224),ISNUMBER($AL224),$AL224&lt;&gt;0),ROUND($P224/$AL224*100,1),"")</f>
        <v/>
      </c>
      <c r="AG224" s="54">
        <f>IF(AND(ISNUMBER($S224),ISNUMBER($AL224),$AL224&lt;&gt;0),ROUND($S224/$AL224*100,2),"")</f>
        <v/>
      </c>
      <c r="AH224" s="53">
        <f>IF(AND(ISNUMBER($Q224),ISNUMBER($AL224),$AL224&lt;&gt;0),ROUND($Q224/$AL224*100,1),"")</f>
        <v/>
      </c>
      <c r="AI224" s="48">
        <f>IF(ISNUMBER($S224),IF($S224&lt;=1,"Yes","No"),"n/a")</f>
        <v/>
      </c>
      <c r="AJ224" s="48">
        <f>IF(ISNUMBER($S224),ROUND(MAX(0,MIN(100,100-$S224*2.5-IF(ISNUMBER($T224),$T224,0)*0.12+IF($S224&lt;=1,12,0))),0),"")</f>
        <v/>
      </c>
      <c r="AK224" s="48">
        <f>IF(ISNUMBER($Q224),IF($Q224&gt;=100,20,IF($Q224&gt;=30,10,0)),0)+IF(ISNUMBER($R224),IF($R224&gt;=100,20,0),0)+IF(ISNUMBER($P224),IF($P224&gt;=150,20,IF($P224&gt;=50,12,5)),0)+IF(ISNUMBER($S224),IF($S224&lt;=1,15,0),0)</f>
        <v/>
      </c>
      <c r="AL224" s="48" t="n">
        <v>473</v>
      </c>
      <c r="AM224" s="49" t="n"/>
      <c r="AN224" s="48">
        <f>IF(AND(ISNUMBER($P224),ISNUMBER($AL224),$AL224&lt;&gt;0),IF(OR($P224&gt;180,$P224/$AL224*1000&gt;400),"Over ceiling, confirm SKU","Within"),"n/a")</f>
        <v/>
      </c>
      <c r="AO224" s="51" t="n"/>
      <c r="AP224" s="51" t="n"/>
      <c r="AQ224" s="51" t="n"/>
      <c r="AR224" s="34" t="inlineStr">
        <is>
          <t>No enrichment entry, to confirm</t>
        </is>
      </c>
      <c r="AS224" s="34" t="inlineStr">
        <is>
          <t>BLANK -&gt; requires live Amazon.ca capture</t>
        </is>
      </c>
      <c r="AT224" s="34" t="inlineStr">
        <is>
          <t>Unverified commercial data</t>
        </is>
      </c>
    </row>
    <row r="225" ht="28" customHeight="1">
      <c r="A225" s="34" t="inlineStr">
        <is>
          <t>Bang</t>
        </is>
      </c>
      <c r="B225" s="34" t="inlineStr">
        <is>
          <t>Bang Energy | Rainbow Unicorn | 8 pack 473mL</t>
        </is>
      </c>
      <c r="C225" s="34" t="inlineStr">
        <is>
          <t>4) Caffeine &amp; energy beverage</t>
        </is>
      </c>
      <c r="D225" s="34" t="inlineStr">
        <is>
          <t>473 mL can</t>
        </is>
      </c>
      <c r="E225" s="48" t="n">
        <v>8</v>
      </c>
      <c r="F225" s="49" t="n"/>
      <c r="G225" s="50">
        <f>IF(AND(ISNUMBER($F225),ISNUMBER($E225),$E225&lt;&gt;0),$F225/$E225,"")</f>
        <v/>
      </c>
      <c r="H225" s="50">
        <f>IF(AND(ISNUMBER($F225),ISNUMBER($AL225),ISNUMBER($E225),($AL225*$E225)&lt;&gt;0),$F225/($AL225*$E225)*100,"")</f>
        <v/>
      </c>
      <c r="I225" s="51" t="n"/>
      <c r="J225" s="52" t="n"/>
      <c r="K225" s="50">
        <f>IF(AND(ISNUMBER($F225),ISNUMBER($J225)),$F225*(1-$J225),"")</f>
        <v/>
      </c>
      <c r="L225" s="51" t="n"/>
      <c r="M225" s="51" t="n"/>
      <c r="N225" s="50">
        <f>IF(ISNUMBER($F225),($F225-IF(ISNUMBER($AM225),$AM225,0))*(1-IF(ISNUMBER($J225),$J225,0)),"")</f>
        <v/>
      </c>
      <c r="O225" s="34" t="inlineStr">
        <is>
          <t>Rainbow Unicorn</t>
        </is>
      </c>
      <c r="P225" s="48" t="n">
        <v>300</v>
      </c>
      <c r="Q225" s="48" t="n">
        <v>40</v>
      </c>
      <c r="R225" s="48" t="n">
        <v>85</v>
      </c>
      <c r="S225" s="48" t="n">
        <v>0</v>
      </c>
      <c r="T225" s="48" t="n">
        <v>0</v>
      </c>
      <c r="U225" s="34" t="inlineStr">
        <is>
          <t>Sucralose</t>
        </is>
      </c>
      <c r="V225" s="34" t="inlineStr">
        <is>
          <t>300 mg caffeine, BCAAs, CoQ10, zero calorie</t>
        </is>
      </c>
      <c r="W225" s="51" t="n"/>
      <c r="X225" s="51" t="n"/>
      <c r="Y225" s="51" t="n"/>
      <c r="Z225" s="51" t="n"/>
      <c r="AA225" s="34" t="inlineStr">
        <is>
          <t>Medium</t>
        </is>
      </c>
      <c r="AB225" s="34" t="inlineStr">
        <is>
          <t>Declining vs peak but still high volume</t>
        </is>
      </c>
      <c r="AC225" s="34" t="inlineStr">
        <is>
          <t>Zero calorie high caffeine performance fuel</t>
        </is>
      </c>
      <c r="AD225" s="34" t="inlineStr">
        <is>
          <t>High caffeine at zero calories with aminos.</t>
        </is>
      </c>
      <c r="AE225" s="51" t="n"/>
      <c r="AF225" s="53">
        <f>IF(AND(ISNUMBER($P225),ISNUMBER($AL225),$AL225&lt;&gt;0),ROUND($P225/$AL225*100,1),"")</f>
        <v/>
      </c>
      <c r="AG225" s="54">
        <f>IF(AND(ISNUMBER($S225),ISNUMBER($AL225),$AL225&lt;&gt;0),ROUND($S225/$AL225*100,2),"")</f>
        <v/>
      </c>
      <c r="AH225" s="53">
        <f>IF(AND(ISNUMBER($Q225),ISNUMBER($AL225),$AL225&lt;&gt;0),ROUND($Q225/$AL225*100,1),"")</f>
        <v/>
      </c>
      <c r="AI225" s="48">
        <f>IF(ISNUMBER($S225),IF($S225&lt;=1,"Yes","No"),"n/a")</f>
        <v/>
      </c>
      <c r="AJ225" s="48">
        <f>IF(ISNUMBER($S225),ROUND(MAX(0,MIN(100,100-$S225*2.5-IF(ISNUMBER($T225),$T225,0)*0.12+IF($S225&lt;=1,12,0))),0),"")</f>
        <v/>
      </c>
      <c r="AK225" s="48">
        <f>IF(ISNUMBER($Q225),IF($Q225&gt;=100,20,IF($Q225&gt;=30,10,0)),0)+IF(ISNUMBER($R225),IF($R225&gt;=100,20,0),0)+IF(ISNUMBER($P225),IF($P225&gt;=150,20,IF($P225&gt;=50,12,5)),0)+IF(ISNUMBER($S225),IF($S225&lt;=1,15,0),0)</f>
        <v/>
      </c>
      <c r="AL225" s="48" t="n">
        <v>473</v>
      </c>
      <c r="AM225" s="49" t="n"/>
      <c r="AN225" s="48">
        <f>IF(AND(ISNUMBER($P225),ISNUMBER($AL225),$AL225&lt;&gt;0),IF(OR($P225&gt;180,$P225/$AL225*1000&gt;400),"Over ceiling, confirm SKU","Within"),"n/a")</f>
        <v/>
      </c>
      <c r="AO225" s="51" t="n"/>
      <c r="AP225" s="51" t="n"/>
      <c r="AQ225" s="51" t="n"/>
      <c r="AR225" s="34" t="inlineStr">
        <is>
          <t>No enrichment entry, to confirm</t>
        </is>
      </c>
      <c r="AS225" s="34" t="inlineStr">
        <is>
          <t>BLANK -&gt; requires live Amazon.ca capture</t>
        </is>
      </c>
      <c r="AT225" s="34" t="inlineStr">
        <is>
          <t>Unverified commercial data</t>
        </is>
      </c>
    </row>
    <row r="226" ht="28" customHeight="1">
      <c r="A226" s="34" t="inlineStr">
        <is>
          <t>Bang</t>
        </is>
      </c>
      <c r="B226" s="34" t="inlineStr">
        <is>
          <t>Bang Energy | Rainbow Unicorn | 12 pack 473mL</t>
        </is>
      </c>
      <c r="C226" s="34" t="inlineStr">
        <is>
          <t>4) Caffeine &amp; energy beverage</t>
        </is>
      </c>
      <c r="D226" s="34" t="inlineStr">
        <is>
          <t>473 mL can</t>
        </is>
      </c>
      <c r="E226" s="48" t="n">
        <v>12</v>
      </c>
      <c r="F226" s="49" t="n"/>
      <c r="G226" s="50">
        <f>IF(AND(ISNUMBER($F226),ISNUMBER($E226),$E226&lt;&gt;0),$F226/$E226,"")</f>
        <v/>
      </c>
      <c r="H226" s="50">
        <f>IF(AND(ISNUMBER($F226),ISNUMBER($AL226),ISNUMBER($E226),($AL226*$E226)&lt;&gt;0),$F226/($AL226*$E226)*100,"")</f>
        <v/>
      </c>
      <c r="I226" s="51" t="n"/>
      <c r="J226" s="52" t="n"/>
      <c r="K226" s="50">
        <f>IF(AND(ISNUMBER($F226),ISNUMBER($J226)),$F226*(1-$J226),"")</f>
        <v/>
      </c>
      <c r="L226" s="51" t="n"/>
      <c r="M226" s="51" t="n"/>
      <c r="N226" s="50">
        <f>IF(ISNUMBER($F226),($F226-IF(ISNUMBER($AM226),$AM226,0))*(1-IF(ISNUMBER($J226),$J226,0)),"")</f>
        <v/>
      </c>
      <c r="O226" s="34" t="inlineStr">
        <is>
          <t>Rainbow Unicorn</t>
        </is>
      </c>
      <c r="P226" s="48" t="n">
        <v>300</v>
      </c>
      <c r="Q226" s="48" t="n">
        <v>40</v>
      </c>
      <c r="R226" s="48" t="n">
        <v>85</v>
      </c>
      <c r="S226" s="48" t="n">
        <v>0</v>
      </c>
      <c r="T226" s="48" t="n">
        <v>0</v>
      </c>
      <c r="U226" s="34" t="inlineStr">
        <is>
          <t>Sucralose</t>
        </is>
      </c>
      <c r="V226" s="34" t="inlineStr">
        <is>
          <t>300 mg caffeine, BCAAs, CoQ10, zero calorie</t>
        </is>
      </c>
      <c r="W226" s="51" t="n"/>
      <c r="X226" s="51" t="n"/>
      <c r="Y226" s="51" t="n"/>
      <c r="Z226" s="51" t="n"/>
      <c r="AA226" s="34" t="inlineStr">
        <is>
          <t>Medium</t>
        </is>
      </c>
      <c r="AB226" s="34" t="inlineStr">
        <is>
          <t>Declining vs peak but still high volume</t>
        </is>
      </c>
      <c r="AC226" s="34" t="inlineStr">
        <is>
          <t>Zero calorie high caffeine performance fuel</t>
        </is>
      </c>
      <c r="AD226" s="34" t="inlineStr">
        <is>
          <t>High caffeine at zero calories with aminos.</t>
        </is>
      </c>
      <c r="AE226" s="51" t="n"/>
      <c r="AF226" s="53">
        <f>IF(AND(ISNUMBER($P226),ISNUMBER($AL226),$AL226&lt;&gt;0),ROUND($P226/$AL226*100,1),"")</f>
        <v/>
      </c>
      <c r="AG226" s="54">
        <f>IF(AND(ISNUMBER($S226),ISNUMBER($AL226),$AL226&lt;&gt;0),ROUND($S226/$AL226*100,2),"")</f>
        <v/>
      </c>
      <c r="AH226" s="53">
        <f>IF(AND(ISNUMBER($Q226),ISNUMBER($AL226),$AL226&lt;&gt;0),ROUND($Q226/$AL226*100,1),"")</f>
        <v/>
      </c>
      <c r="AI226" s="48">
        <f>IF(ISNUMBER($S226),IF($S226&lt;=1,"Yes","No"),"n/a")</f>
        <v/>
      </c>
      <c r="AJ226" s="48">
        <f>IF(ISNUMBER($S226),ROUND(MAX(0,MIN(100,100-$S226*2.5-IF(ISNUMBER($T226),$T226,0)*0.12+IF($S226&lt;=1,12,0))),0),"")</f>
        <v/>
      </c>
      <c r="AK226" s="48">
        <f>IF(ISNUMBER($Q226),IF($Q226&gt;=100,20,IF($Q226&gt;=30,10,0)),0)+IF(ISNUMBER($R226),IF($R226&gt;=100,20,0),0)+IF(ISNUMBER($P226),IF($P226&gt;=150,20,IF($P226&gt;=50,12,5)),0)+IF(ISNUMBER($S226),IF($S226&lt;=1,15,0),0)</f>
        <v/>
      </c>
      <c r="AL226" s="48" t="n">
        <v>473</v>
      </c>
      <c r="AM226" s="49" t="n"/>
      <c r="AN226" s="48">
        <f>IF(AND(ISNUMBER($P226),ISNUMBER($AL226),$AL226&lt;&gt;0),IF(OR($P226&gt;180,$P226/$AL226*1000&gt;400),"Over ceiling, confirm SKU","Within"),"n/a")</f>
        <v/>
      </c>
      <c r="AO226" s="51" t="n"/>
      <c r="AP226" s="51" t="n"/>
      <c r="AQ226" s="51" t="n"/>
      <c r="AR226" s="34" t="inlineStr">
        <is>
          <t>No enrichment entry, to confirm</t>
        </is>
      </c>
      <c r="AS226" s="34" t="inlineStr">
        <is>
          <t>BLANK -&gt; requires live Amazon.ca capture</t>
        </is>
      </c>
      <c r="AT226" s="34" t="inlineStr">
        <is>
          <t>Unverified commercial data</t>
        </is>
      </c>
    </row>
    <row r="227" ht="28" customHeight="1">
      <c r="A227" s="34" t="inlineStr">
        <is>
          <t>Bang</t>
        </is>
      </c>
      <c r="B227" s="34" t="inlineStr">
        <is>
          <t>Bang Energy | Rainbow Unicorn | 18 pack 473mL</t>
        </is>
      </c>
      <c r="C227" s="34" t="inlineStr">
        <is>
          <t>4) Caffeine &amp; energy beverage</t>
        </is>
      </c>
      <c r="D227" s="34" t="inlineStr">
        <is>
          <t>473 mL can</t>
        </is>
      </c>
      <c r="E227" s="48" t="n">
        <v>18</v>
      </c>
      <c r="F227" s="49" t="n"/>
      <c r="G227" s="50">
        <f>IF(AND(ISNUMBER($F227),ISNUMBER($E227),$E227&lt;&gt;0),$F227/$E227,"")</f>
        <v/>
      </c>
      <c r="H227" s="50">
        <f>IF(AND(ISNUMBER($F227),ISNUMBER($AL227),ISNUMBER($E227),($AL227*$E227)&lt;&gt;0),$F227/($AL227*$E227)*100,"")</f>
        <v/>
      </c>
      <c r="I227" s="51" t="n"/>
      <c r="J227" s="52" t="n"/>
      <c r="K227" s="50">
        <f>IF(AND(ISNUMBER($F227),ISNUMBER($J227)),$F227*(1-$J227),"")</f>
        <v/>
      </c>
      <c r="L227" s="51" t="n"/>
      <c r="M227" s="51" t="n"/>
      <c r="N227" s="50">
        <f>IF(ISNUMBER($F227),($F227-IF(ISNUMBER($AM227),$AM227,0))*(1-IF(ISNUMBER($J227),$J227,0)),"")</f>
        <v/>
      </c>
      <c r="O227" s="34" t="inlineStr">
        <is>
          <t>Rainbow Unicorn</t>
        </is>
      </c>
      <c r="P227" s="48" t="n">
        <v>300</v>
      </c>
      <c r="Q227" s="48" t="n">
        <v>40</v>
      </c>
      <c r="R227" s="48" t="n">
        <v>85</v>
      </c>
      <c r="S227" s="48" t="n">
        <v>0</v>
      </c>
      <c r="T227" s="48" t="n">
        <v>0</v>
      </c>
      <c r="U227" s="34" t="inlineStr">
        <is>
          <t>Sucralose</t>
        </is>
      </c>
      <c r="V227" s="34" t="inlineStr">
        <is>
          <t>300 mg caffeine, BCAAs, CoQ10, zero calorie</t>
        </is>
      </c>
      <c r="W227" s="51" t="n"/>
      <c r="X227" s="51" t="n"/>
      <c r="Y227" s="51" t="n"/>
      <c r="Z227" s="51" t="n"/>
      <c r="AA227" s="34" t="inlineStr">
        <is>
          <t>Medium</t>
        </is>
      </c>
      <c r="AB227" s="34" t="inlineStr">
        <is>
          <t>Declining vs peak but still high volume</t>
        </is>
      </c>
      <c r="AC227" s="34" t="inlineStr">
        <is>
          <t>Zero calorie high caffeine performance fuel</t>
        </is>
      </c>
      <c r="AD227" s="34" t="inlineStr">
        <is>
          <t>High caffeine at zero calories with aminos.</t>
        </is>
      </c>
      <c r="AE227" s="51" t="n"/>
      <c r="AF227" s="53">
        <f>IF(AND(ISNUMBER($P227),ISNUMBER($AL227),$AL227&lt;&gt;0),ROUND($P227/$AL227*100,1),"")</f>
        <v/>
      </c>
      <c r="AG227" s="54">
        <f>IF(AND(ISNUMBER($S227),ISNUMBER($AL227),$AL227&lt;&gt;0),ROUND($S227/$AL227*100,2),"")</f>
        <v/>
      </c>
      <c r="AH227" s="53">
        <f>IF(AND(ISNUMBER($Q227),ISNUMBER($AL227),$AL227&lt;&gt;0),ROUND($Q227/$AL227*100,1),"")</f>
        <v/>
      </c>
      <c r="AI227" s="48">
        <f>IF(ISNUMBER($S227),IF($S227&lt;=1,"Yes","No"),"n/a")</f>
        <v/>
      </c>
      <c r="AJ227" s="48">
        <f>IF(ISNUMBER($S227),ROUND(MAX(0,MIN(100,100-$S227*2.5-IF(ISNUMBER($T227),$T227,0)*0.12+IF($S227&lt;=1,12,0))),0),"")</f>
        <v/>
      </c>
      <c r="AK227" s="48">
        <f>IF(ISNUMBER($Q227),IF($Q227&gt;=100,20,IF($Q227&gt;=30,10,0)),0)+IF(ISNUMBER($R227),IF($R227&gt;=100,20,0),0)+IF(ISNUMBER($P227),IF($P227&gt;=150,20,IF($P227&gt;=50,12,5)),0)+IF(ISNUMBER($S227),IF($S227&lt;=1,15,0),0)</f>
        <v/>
      </c>
      <c r="AL227" s="48" t="n">
        <v>473</v>
      </c>
      <c r="AM227" s="49" t="n"/>
      <c r="AN227" s="48">
        <f>IF(AND(ISNUMBER($P227),ISNUMBER($AL227),$AL227&lt;&gt;0),IF(OR($P227&gt;180,$P227/$AL227*1000&gt;400),"Over ceiling, confirm SKU","Within"),"n/a")</f>
        <v/>
      </c>
      <c r="AO227" s="51" t="n"/>
      <c r="AP227" s="51" t="n"/>
      <c r="AQ227" s="51" t="n"/>
      <c r="AR227" s="34" t="inlineStr">
        <is>
          <t>No enrichment entry, to confirm</t>
        </is>
      </c>
      <c r="AS227" s="34" t="inlineStr">
        <is>
          <t>BLANK -&gt; requires live Amazon.ca capture</t>
        </is>
      </c>
      <c r="AT227" s="34" t="inlineStr">
        <is>
          <t>Unverified commercial data</t>
        </is>
      </c>
    </row>
    <row r="228" ht="28" customHeight="1">
      <c r="A228" s="34" t="inlineStr">
        <is>
          <t>Bang</t>
        </is>
      </c>
      <c r="B228" s="34" t="inlineStr">
        <is>
          <t>Bang Energy | Rainbow Unicorn | 24 pack 473mL</t>
        </is>
      </c>
      <c r="C228" s="34" t="inlineStr">
        <is>
          <t>4) Caffeine &amp; energy beverage</t>
        </is>
      </c>
      <c r="D228" s="34" t="inlineStr">
        <is>
          <t>473 mL can</t>
        </is>
      </c>
      <c r="E228" s="48" t="n">
        <v>24</v>
      </c>
      <c r="F228" s="49" t="n"/>
      <c r="G228" s="50">
        <f>IF(AND(ISNUMBER($F228),ISNUMBER($E228),$E228&lt;&gt;0),$F228/$E228,"")</f>
        <v/>
      </c>
      <c r="H228" s="50">
        <f>IF(AND(ISNUMBER($F228),ISNUMBER($AL228),ISNUMBER($E228),($AL228*$E228)&lt;&gt;0),$F228/($AL228*$E228)*100,"")</f>
        <v/>
      </c>
      <c r="I228" s="51" t="n"/>
      <c r="J228" s="52" t="n"/>
      <c r="K228" s="50">
        <f>IF(AND(ISNUMBER($F228),ISNUMBER($J228)),$F228*(1-$J228),"")</f>
        <v/>
      </c>
      <c r="L228" s="51" t="n"/>
      <c r="M228" s="51" t="n"/>
      <c r="N228" s="50">
        <f>IF(ISNUMBER($F228),($F228-IF(ISNUMBER($AM228),$AM228,0))*(1-IF(ISNUMBER($J228),$J228,0)),"")</f>
        <v/>
      </c>
      <c r="O228" s="34" t="inlineStr">
        <is>
          <t>Rainbow Unicorn</t>
        </is>
      </c>
      <c r="P228" s="48" t="n">
        <v>300</v>
      </c>
      <c r="Q228" s="48" t="n">
        <v>40</v>
      </c>
      <c r="R228" s="48" t="n">
        <v>85</v>
      </c>
      <c r="S228" s="48" t="n">
        <v>0</v>
      </c>
      <c r="T228" s="48" t="n">
        <v>0</v>
      </c>
      <c r="U228" s="34" t="inlineStr">
        <is>
          <t>Sucralose</t>
        </is>
      </c>
      <c r="V228" s="34" t="inlineStr">
        <is>
          <t>300 mg caffeine, BCAAs, CoQ10, zero calorie</t>
        </is>
      </c>
      <c r="W228" s="51" t="n"/>
      <c r="X228" s="51" t="n"/>
      <c r="Y228" s="51" t="n"/>
      <c r="Z228" s="51" t="n"/>
      <c r="AA228" s="34" t="inlineStr">
        <is>
          <t>Medium</t>
        </is>
      </c>
      <c r="AB228" s="34" t="inlineStr">
        <is>
          <t>Declining vs peak but still high volume</t>
        </is>
      </c>
      <c r="AC228" s="34" t="inlineStr">
        <is>
          <t>Zero calorie high caffeine performance fuel</t>
        </is>
      </c>
      <c r="AD228" s="34" t="inlineStr">
        <is>
          <t>High caffeine at zero calories with aminos.</t>
        </is>
      </c>
      <c r="AE228" s="51" t="n"/>
      <c r="AF228" s="53">
        <f>IF(AND(ISNUMBER($P228),ISNUMBER($AL228),$AL228&lt;&gt;0),ROUND($P228/$AL228*100,1),"")</f>
        <v/>
      </c>
      <c r="AG228" s="54">
        <f>IF(AND(ISNUMBER($S228),ISNUMBER($AL228),$AL228&lt;&gt;0),ROUND($S228/$AL228*100,2),"")</f>
        <v/>
      </c>
      <c r="AH228" s="53">
        <f>IF(AND(ISNUMBER($Q228),ISNUMBER($AL228),$AL228&lt;&gt;0),ROUND($Q228/$AL228*100,1),"")</f>
        <v/>
      </c>
      <c r="AI228" s="48">
        <f>IF(ISNUMBER($S228),IF($S228&lt;=1,"Yes","No"),"n/a")</f>
        <v/>
      </c>
      <c r="AJ228" s="48">
        <f>IF(ISNUMBER($S228),ROUND(MAX(0,MIN(100,100-$S228*2.5-IF(ISNUMBER($T228),$T228,0)*0.12+IF($S228&lt;=1,12,0))),0),"")</f>
        <v/>
      </c>
      <c r="AK228" s="48">
        <f>IF(ISNUMBER($Q228),IF($Q228&gt;=100,20,IF($Q228&gt;=30,10,0)),0)+IF(ISNUMBER($R228),IF($R228&gt;=100,20,0),0)+IF(ISNUMBER($P228),IF($P228&gt;=150,20,IF($P228&gt;=50,12,5)),0)+IF(ISNUMBER($S228),IF($S228&lt;=1,15,0),0)</f>
        <v/>
      </c>
      <c r="AL228" s="48" t="n">
        <v>473</v>
      </c>
      <c r="AM228" s="49" t="n"/>
      <c r="AN228" s="48">
        <f>IF(AND(ISNUMBER($P228),ISNUMBER($AL228),$AL228&lt;&gt;0),IF(OR($P228&gt;180,$P228/$AL228*1000&gt;400),"Over ceiling, confirm SKU","Within"),"n/a")</f>
        <v/>
      </c>
      <c r="AO228" s="51" t="n"/>
      <c r="AP228" s="51" t="n"/>
      <c r="AQ228" s="51" t="n"/>
      <c r="AR228" s="34" t="inlineStr">
        <is>
          <t>No enrichment entry, to confirm</t>
        </is>
      </c>
      <c r="AS228" s="34" t="inlineStr">
        <is>
          <t>BLANK -&gt; requires live Amazon.ca capture</t>
        </is>
      </c>
      <c r="AT228" s="34" t="inlineStr">
        <is>
          <t>Unverified commercial data</t>
        </is>
      </c>
    </row>
    <row r="229" ht="28" customHeight="1">
      <c r="A229" s="34" t="inlineStr">
        <is>
          <t>Bang</t>
        </is>
      </c>
      <c r="B229" s="34" t="inlineStr">
        <is>
          <t>Bang Energy | Star Blast | single 473mL</t>
        </is>
      </c>
      <c r="C229" s="34" t="inlineStr">
        <is>
          <t>4) Caffeine &amp; energy beverage</t>
        </is>
      </c>
      <c r="D229" s="34" t="inlineStr">
        <is>
          <t>473 mL can</t>
        </is>
      </c>
      <c r="E229" s="48" t="n">
        <v>1</v>
      </c>
      <c r="F229" s="49" t="n"/>
      <c r="G229" s="50">
        <f>IF(AND(ISNUMBER($F229),ISNUMBER($E229),$E229&lt;&gt;0),$F229/$E229,"")</f>
        <v/>
      </c>
      <c r="H229" s="50">
        <f>IF(AND(ISNUMBER($F229),ISNUMBER($AL229),ISNUMBER($E229),($AL229*$E229)&lt;&gt;0),$F229/($AL229*$E229)*100,"")</f>
        <v/>
      </c>
      <c r="I229" s="51" t="n"/>
      <c r="J229" s="52" t="n"/>
      <c r="K229" s="50">
        <f>IF(AND(ISNUMBER($F229),ISNUMBER($J229)),$F229*(1-$J229),"")</f>
        <v/>
      </c>
      <c r="L229" s="51" t="n"/>
      <c r="M229" s="51" t="n"/>
      <c r="N229" s="50">
        <f>IF(ISNUMBER($F229),($F229-IF(ISNUMBER($AM229),$AM229,0))*(1-IF(ISNUMBER($J229),$J229,0)),"")</f>
        <v/>
      </c>
      <c r="O229" s="34" t="inlineStr">
        <is>
          <t>Star Blast</t>
        </is>
      </c>
      <c r="P229" s="48" t="n">
        <v>300</v>
      </c>
      <c r="Q229" s="48" t="n">
        <v>40</v>
      </c>
      <c r="R229" s="48" t="n">
        <v>85</v>
      </c>
      <c r="S229" s="48" t="n">
        <v>0</v>
      </c>
      <c r="T229" s="48" t="n">
        <v>0</v>
      </c>
      <c r="U229" s="34" t="inlineStr">
        <is>
          <t>Sucralose</t>
        </is>
      </c>
      <c r="V229" s="34" t="inlineStr">
        <is>
          <t>300 mg caffeine, BCAAs, CoQ10, zero calorie</t>
        </is>
      </c>
      <c r="W229" s="51" t="n"/>
      <c r="X229" s="51" t="n"/>
      <c r="Y229" s="51" t="n"/>
      <c r="Z229" s="51" t="n"/>
      <c r="AA229" s="34" t="inlineStr">
        <is>
          <t>Medium</t>
        </is>
      </c>
      <c r="AB229" s="34" t="inlineStr">
        <is>
          <t>Declining vs peak but still high volume</t>
        </is>
      </c>
      <c r="AC229" s="34" t="inlineStr">
        <is>
          <t>Zero calorie high caffeine performance fuel</t>
        </is>
      </c>
      <c r="AD229" s="34" t="inlineStr">
        <is>
          <t>High caffeine at zero calories with aminos.</t>
        </is>
      </c>
      <c r="AE229" s="51" t="n"/>
      <c r="AF229" s="53">
        <f>IF(AND(ISNUMBER($P229),ISNUMBER($AL229),$AL229&lt;&gt;0),ROUND($P229/$AL229*100,1),"")</f>
        <v/>
      </c>
      <c r="AG229" s="54">
        <f>IF(AND(ISNUMBER($S229),ISNUMBER($AL229),$AL229&lt;&gt;0),ROUND($S229/$AL229*100,2),"")</f>
        <v/>
      </c>
      <c r="AH229" s="53">
        <f>IF(AND(ISNUMBER($Q229),ISNUMBER($AL229),$AL229&lt;&gt;0),ROUND($Q229/$AL229*100,1),"")</f>
        <v/>
      </c>
      <c r="AI229" s="48">
        <f>IF(ISNUMBER($S229),IF($S229&lt;=1,"Yes","No"),"n/a")</f>
        <v/>
      </c>
      <c r="AJ229" s="48">
        <f>IF(ISNUMBER($S229),ROUND(MAX(0,MIN(100,100-$S229*2.5-IF(ISNUMBER($T229),$T229,0)*0.12+IF($S229&lt;=1,12,0))),0),"")</f>
        <v/>
      </c>
      <c r="AK229" s="48">
        <f>IF(ISNUMBER($Q229),IF($Q229&gt;=100,20,IF($Q229&gt;=30,10,0)),0)+IF(ISNUMBER($R229),IF($R229&gt;=100,20,0),0)+IF(ISNUMBER($P229),IF($P229&gt;=150,20,IF($P229&gt;=50,12,5)),0)+IF(ISNUMBER($S229),IF($S229&lt;=1,15,0),0)</f>
        <v/>
      </c>
      <c r="AL229" s="48" t="n">
        <v>473</v>
      </c>
      <c r="AM229" s="49" t="n"/>
      <c r="AN229" s="48">
        <f>IF(AND(ISNUMBER($P229),ISNUMBER($AL229),$AL229&lt;&gt;0),IF(OR($P229&gt;180,$P229/$AL229*1000&gt;400),"Over ceiling, confirm SKU","Within"),"n/a")</f>
        <v/>
      </c>
      <c r="AO229" s="51" t="n"/>
      <c r="AP229" s="51" t="n"/>
      <c r="AQ229" s="51" t="n"/>
      <c r="AR229" s="34" t="inlineStr">
        <is>
          <t>No enrichment entry, to confirm</t>
        </is>
      </c>
      <c r="AS229" s="34" t="inlineStr">
        <is>
          <t>BLANK -&gt; requires live Amazon.ca capture</t>
        </is>
      </c>
      <c r="AT229" s="34" t="inlineStr">
        <is>
          <t>Unverified commercial data</t>
        </is>
      </c>
    </row>
    <row r="230" ht="28" customHeight="1">
      <c r="A230" s="34" t="inlineStr">
        <is>
          <t>Bang</t>
        </is>
      </c>
      <c r="B230" s="34" t="inlineStr">
        <is>
          <t>Bang Energy | Star Blast | 8 pack 473mL</t>
        </is>
      </c>
      <c r="C230" s="34" t="inlineStr">
        <is>
          <t>4) Caffeine &amp; energy beverage</t>
        </is>
      </c>
      <c r="D230" s="34" t="inlineStr">
        <is>
          <t>473 mL can</t>
        </is>
      </c>
      <c r="E230" s="48" t="n">
        <v>8</v>
      </c>
      <c r="F230" s="49" t="n"/>
      <c r="G230" s="50">
        <f>IF(AND(ISNUMBER($F230),ISNUMBER($E230),$E230&lt;&gt;0),$F230/$E230,"")</f>
        <v/>
      </c>
      <c r="H230" s="50">
        <f>IF(AND(ISNUMBER($F230),ISNUMBER($AL230),ISNUMBER($E230),($AL230*$E230)&lt;&gt;0),$F230/($AL230*$E230)*100,"")</f>
        <v/>
      </c>
      <c r="I230" s="51" t="n"/>
      <c r="J230" s="52" t="n"/>
      <c r="K230" s="50">
        <f>IF(AND(ISNUMBER($F230),ISNUMBER($J230)),$F230*(1-$J230),"")</f>
        <v/>
      </c>
      <c r="L230" s="51" t="n"/>
      <c r="M230" s="51" t="n"/>
      <c r="N230" s="50">
        <f>IF(ISNUMBER($F230),($F230-IF(ISNUMBER($AM230),$AM230,0))*(1-IF(ISNUMBER($J230),$J230,0)),"")</f>
        <v/>
      </c>
      <c r="O230" s="34" t="inlineStr">
        <is>
          <t>Star Blast</t>
        </is>
      </c>
      <c r="P230" s="48" t="n">
        <v>300</v>
      </c>
      <c r="Q230" s="48" t="n">
        <v>40</v>
      </c>
      <c r="R230" s="48" t="n">
        <v>85</v>
      </c>
      <c r="S230" s="48" t="n">
        <v>0</v>
      </c>
      <c r="T230" s="48" t="n">
        <v>0</v>
      </c>
      <c r="U230" s="34" t="inlineStr">
        <is>
          <t>Sucralose</t>
        </is>
      </c>
      <c r="V230" s="34" t="inlineStr">
        <is>
          <t>300 mg caffeine, BCAAs, CoQ10, zero calorie</t>
        </is>
      </c>
      <c r="W230" s="51" t="n"/>
      <c r="X230" s="51" t="n"/>
      <c r="Y230" s="51" t="n"/>
      <c r="Z230" s="51" t="n"/>
      <c r="AA230" s="34" t="inlineStr">
        <is>
          <t>Medium</t>
        </is>
      </c>
      <c r="AB230" s="34" t="inlineStr">
        <is>
          <t>Declining vs peak but still high volume</t>
        </is>
      </c>
      <c r="AC230" s="34" t="inlineStr">
        <is>
          <t>Zero calorie high caffeine performance fuel</t>
        </is>
      </c>
      <c r="AD230" s="34" t="inlineStr">
        <is>
          <t>High caffeine at zero calories with aminos.</t>
        </is>
      </c>
      <c r="AE230" s="51" t="n"/>
      <c r="AF230" s="53">
        <f>IF(AND(ISNUMBER($P230),ISNUMBER($AL230),$AL230&lt;&gt;0),ROUND($P230/$AL230*100,1),"")</f>
        <v/>
      </c>
      <c r="AG230" s="54">
        <f>IF(AND(ISNUMBER($S230),ISNUMBER($AL230),$AL230&lt;&gt;0),ROUND($S230/$AL230*100,2),"")</f>
        <v/>
      </c>
      <c r="AH230" s="53">
        <f>IF(AND(ISNUMBER($Q230),ISNUMBER($AL230),$AL230&lt;&gt;0),ROUND($Q230/$AL230*100,1),"")</f>
        <v/>
      </c>
      <c r="AI230" s="48">
        <f>IF(ISNUMBER($S230),IF($S230&lt;=1,"Yes","No"),"n/a")</f>
        <v/>
      </c>
      <c r="AJ230" s="48">
        <f>IF(ISNUMBER($S230),ROUND(MAX(0,MIN(100,100-$S230*2.5-IF(ISNUMBER($T230),$T230,0)*0.12+IF($S230&lt;=1,12,0))),0),"")</f>
        <v/>
      </c>
      <c r="AK230" s="48">
        <f>IF(ISNUMBER($Q230),IF($Q230&gt;=100,20,IF($Q230&gt;=30,10,0)),0)+IF(ISNUMBER($R230),IF($R230&gt;=100,20,0),0)+IF(ISNUMBER($P230),IF($P230&gt;=150,20,IF($P230&gt;=50,12,5)),0)+IF(ISNUMBER($S230),IF($S230&lt;=1,15,0),0)</f>
        <v/>
      </c>
      <c r="AL230" s="48" t="n">
        <v>473</v>
      </c>
      <c r="AM230" s="49" t="n"/>
      <c r="AN230" s="48">
        <f>IF(AND(ISNUMBER($P230),ISNUMBER($AL230),$AL230&lt;&gt;0),IF(OR($P230&gt;180,$P230/$AL230*1000&gt;400),"Over ceiling, confirm SKU","Within"),"n/a")</f>
        <v/>
      </c>
      <c r="AO230" s="51" t="n"/>
      <c r="AP230" s="51" t="n"/>
      <c r="AQ230" s="51" t="n"/>
      <c r="AR230" s="34" t="inlineStr">
        <is>
          <t>No enrichment entry, to confirm</t>
        </is>
      </c>
      <c r="AS230" s="34" t="inlineStr">
        <is>
          <t>BLANK -&gt; requires live Amazon.ca capture</t>
        </is>
      </c>
      <c r="AT230" s="34" t="inlineStr">
        <is>
          <t>Unverified commercial data</t>
        </is>
      </c>
    </row>
    <row r="231" ht="28" customHeight="1">
      <c r="A231" s="34" t="inlineStr">
        <is>
          <t>Bang</t>
        </is>
      </c>
      <c r="B231" s="34" t="inlineStr">
        <is>
          <t>Bang Energy | Star Blast | 12 pack 473mL</t>
        </is>
      </c>
      <c r="C231" s="34" t="inlineStr">
        <is>
          <t>4) Caffeine &amp; energy beverage</t>
        </is>
      </c>
      <c r="D231" s="34" t="inlineStr">
        <is>
          <t>473 mL can</t>
        </is>
      </c>
      <c r="E231" s="48" t="n">
        <v>12</v>
      </c>
      <c r="F231" s="49" t="n"/>
      <c r="G231" s="50">
        <f>IF(AND(ISNUMBER($F231),ISNUMBER($E231),$E231&lt;&gt;0),$F231/$E231,"")</f>
        <v/>
      </c>
      <c r="H231" s="50">
        <f>IF(AND(ISNUMBER($F231),ISNUMBER($AL231),ISNUMBER($E231),($AL231*$E231)&lt;&gt;0),$F231/($AL231*$E231)*100,"")</f>
        <v/>
      </c>
      <c r="I231" s="51" t="n"/>
      <c r="J231" s="52" t="n"/>
      <c r="K231" s="50">
        <f>IF(AND(ISNUMBER($F231),ISNUMBER($J231)),$F231*(1-$J231),"")</f>
        <v/>
      </c>
      <c r="L231" s="51" t="n"/>
      <c r="M231" s="51" t="n"/>
      <c r="N231" s="50">
        <f>IF(ISNUMBER($F231),($F231-IF(ISNUMBER($AM231),$AM231,0))*(1-IF(ISNUMBER($J231),$J231,0)),"")</f>
        <v/>
      </c>
      <c r="O231" s="34" t="inlineStr">
        <is>
          <t>Star Blast</t>
        </is>
      </c>
      <c r="P231" s="48" t="n">
        <v>300</v>
      </c>
      <c r="Q231" s="48" t="n">
        <v>40</v>
      </c>
      <c r="R231" s="48" t="n">
        <v>85</v>
      </c>
      <c r="S231" s="48" t="n">
        <v>0</v>
      </c>
      <c r="T231" s="48" t="n">
        <v>0</v>
      </c>
      <c r="U231" s="34" t="inlineStr">
        <is>
          <t>Sucralose</t>
        </is>
      </c>
      <c r="V231" s="34" t="inlineStr">
        <is>
          <t>300 mg caffeine, BCAAs, CoQ10, zero calorie</t>
        </is>
      </c>
      <c r="W231" s="51" t="n"/>
      <c r="X231" s="51" t="n"/>
      <c r="Y231" s="51" t="n"/>
      <c r="Z231" s="51" t="n"/>
      <c r="AA231" s="34" t="inlineStr">
        <is>
          <t>Medium</t>
        </is>
      </c>
      <c r="AB231" s="34" t="inlineStr">
        <is>
          <t>Declining vs peak but still high volume</t>
        </is>
      </c>
      <c r="AC231" s="34" t="inlineStr">
        <is>
          <t>Zero calorie high caffeine performance fuel</t>
        </is>
      </c>
      <c r="AD231" s="34" t="inlineStr">
        <is>
          <t>High caffeine at zero calories with aminos.</t>
        </is>
      </c>
      <c r="AE231" s="51" t="n"/>
      <c r="AF231" s="53">
        <f>IF(AND(ISNUMBER($P231),ISNUMBER($AL231),$AL231&lt;&gt;0),ROUND($P231/$AL231*100,1),"")</f>
        <v/>
      </c>
      <c r="AG231" s="54">
        <f>IF(AND(ISNUMBER($S231),ISNUMBER($AL231),$AL231&lt;&gt;0),ROUND($S231/$AL231*100,2),"")</f>
        <v/>
      </c>
      <c r="AH231" s="53">
        <f>IF(AND(ISNUMBER($Q231),ISNUMBER($AL231),$AL231&lt;&gt;0),ROUND($Q231/$AL231*100,1),"")</f>
        <v/>
      </c>
      <c r="AI231" s="48">
        <f>IF(ISNUMBER($S231),IF($S231&lt;=1,"Yes","No"),"n/a")</f>
        <v/>
      </c>
      <c r="AJ231" s="48">
        <f>IF(ISNUMBER($S231),ROUND(MAX(0,MIN(100,100-$S231*2.5-IF(ISNUMBER($T231),$T231,0)*0.12+IF($S231&lt;=1,12,0))),0),"")</f>
        <v/>
      </c>
      <c r="AK231" s="48">
        <f>IF(ISNUMBER($Q231),IF($Q231&gt;=100,20,IF($Q231&gt;=30,10,0)),0)+IF(ISNUMBER($R231),IF($R231&gt;=100,20,0),0)+IF(ISNUMBER($P231),IF($P231&gt;=150,20,IF($P231&gt;=50,12,5)),0)+IF(ISNUMBER($S231),IF($S231&lt;=1,15,0),0)</f>
        <v/>
      </c>
      <c r="AL231" s="48" t="n">
        <v>473</v>
      </c>
      <c r="AM231" s="49" t="n"/>
      <c r="AN231" s="48">
        <f>IF(AND(ISNUMBER($P231),ISNUMBER($AL231),$AL231&lt;&gt;0),IF(OR($P231&gt;180,$P231/$AL231*1000&gt;400),"Over ceiling, confirm SKU","Within"),"n/a")</f>
        <v/>
      </c>
      <c r="AO231" s="51" t="n"/>
      <c r="AP231" s="51" t="n"/>
      <c r="AQ231" s="51" t="n"/>
      <c r="AR231" s="34" t="inlineStr">
        <is>
          <t>No enrichment entry, to confirm</t>
        </is>
      </c>
      <c r="AS231" s="34" t="inlineStr">
        <is>
          <t>BLANK -&gt; requires live Amazon.ca capture</t>
        </is>
      </c>
      <c r="AT231" s="34" t="inlineStr">
        <is>
          <t>Unverified commercial data</t>
        </is>
      </c>
    </row>
    <row r="232" ht="28" customHeight="1">
      <c r="A232" s="34" t="inlineStr">
        <is>
          <t>Bang</t>
        </is>
      </c>
      <c r="B232" s="34" t="inlineStr">
        <is>
          <t>Bang Energy | Star Blast | 18 pack 473mL</t>
        </is>
      </c>
      <c r="C232" s="34" t="inlineStr">
        <is>
          <t>4) Caffeine &amp; energy beverage</t>
        </is>
      </c>
      <c r="D232" s="34" t="inlineStr">
        <is>
          <t>473 mL can</t>
        </is>
      </c>
      <c r="E232" s="48" t="n">
        <v>18</v>
      </c>
      <c r="F232" s="49" t="n"/>
      <c r="G232" s="50">
        <f>IF(AND(ISNUMBER($F232),ISNUMBER($E232),$E232&lt;&gt;0),$F232/$E232,"")</f>
        <v/>
      </c>
      <c r="H232" s="50">
        <f>IF(AND(ISNUMBER($F232),ISNUMBER($AL232),ISNUMBER($E232),($AL232*$E232)&lt;&gt;0),$F232/($AL232*$E232)*100,"")</f>
        <v/>
      </c>
      <c r="I232" s="51" t="n"/>
      <c r="J232" s="52" t="n"/>
      <c r="K232" s="50">
        <f>IF(AND(ISNUMBER($F232),ISNUMBER($J232)),$F232*(1-$J232),"")</f>
        <v/>
      </c>
      <c r="L232" s="51" t="n"/>
      <c r="M232" s="51" t="n"/>
      <c r="N232" s="50">
        <f>IF(ISNUMBER($F232),($F232-IF(ISNUMBER($AM232),$AM232,0))*(1-IF(ISNUMBER($J232),$J232,0)),"")</f>
        <v/>
      </c>
      <c r="O232" s="34" t="inlineStr">
        <is>
          <t>Star Blast</t>
        </is>
      </c>
      <c r="P232" s="48" t="n">
        <v>300</v>
      </c>
      <c r="Q232" s="48" t="n">
        <v>40</v>
      </c>
      <c r="R232" s="48" t="n">
        <v>85</v>
      </c>
      <c r="S232" s="48" t="n">
        <v>0</v>
      </c>
      <c r="T232" s="48" t="n">
        <v>0</v>
      </c>
      <c r="U232" s="34" t="inlineStr">
        <is>
          <t>Sucralose</t>
        </is>
      </c>
      <c r="V232" s="34" t="inlineStr">
        <is>
          <t>300 mg caffeine, BCAAs, CoQ10, zero calorie</t>
        </is>
      </c>
      <c r="W232" s="51" t="n"/>
      <c r="X232" s="51" t="n"/>
      <c r="Y232" s="51" t="n"/>
      <c r="Z232" s="51" t="n"/>
      <c r="AA232" s="34" t="inlineStr">
        <is>
          <t>Medium</t>
        </is>
      </c>
      <c r="AB232" s="34" t="inlineStr">
        <is>
          <t>Declining vs peak but still high volume</t>
        </is>
      </c>
      <c r="AC232" s="34" t="inlineStr">
        <is>
          <t>Zero calorie high caffeine performance fuel</t>
        </is>
      </c>
      <c r="AD232" s="34" t="inlineStr">
        <is>
          <t>High caffeine at zero calories with aminos.</t>
        </is>
      </c>
      <c r="AE232" s="51" t="n"/>
      <c r="AF232" s="53">
        <f>IF(AND(ISNUMBER($P232),ISNUMBER($AL232),$AL232&lt;&gt;0),ROUND($P232/$AL232*100,1),"")</f>
        <v/>
      </c>
      <c r="AG232" s="54">
        <f>IF(AND(ISNUMBER($S232),ISNUMBER($AL232),$AL232&lt;&gt;0),ROUND($S232/$AL232*100,2),"")</f>
        <v/>
      </c>
      <c r="AH232" s="53">
        <f>IF(AND(ISNUMBER($Q232),ISNUMBER($AL232),$AL232&lt;&gt;0),ROUND($Q232/$AL232*100,1),"")</f>
        <v/>
      </c>
      <c r="AI232" s="48">
        <f>IF(ISNUMBER($S232),IF($S232&lt;=1,"Yes","No"),"n/a")</f>
        <v/>
      </c>
      <c r="AJ232" s="48">
        <f>IF(ISNUMBER($S232),ROUND(MAX(0,MIN(100,100-$S232*2.5-IF(ISNUMBER($T232),$T232,0)*0.12+IF($S232&lt;=1,12,0))),0),"")</f>
        <v/>
      </c>
      <c r="AK232" s="48">
        <f>IF(ISNUMBER($Q232),IF($Q232&gt;=100,20,IF($Q232&gt;=30,10,0)),0)+IF(ISNUMBER($R232),IF($R232&gt;=100,20,0),0)+IF(ISNUMBER($P232),IF($P232&gt;=150,20,IF($P232&gt;=50,12,5)),0)+IF(ISNUMBER($S232),IF($S232&lt;=1,15,0),0)</f>
        <v/>
      </c>
      <c r="AL232" s="48" t="n">
        <v>473</v>
      </c>
      <c r="AM232" s="49" t="n"/>
      <c r="AN232" s="48">
        <f>IF(AND(ISNUMBER($P232),ISNUMBER($AL232),$AL232&lt;&gt;0),IF(OR($P232&gt;180,$P232/$AL232*1000&gt;400),"Over ceiling, confirm SKU","Within"),"n/a")</f>
        <v/>
      </c>
      <c r="AO232" s="51" t="n"/>
      <c r="AP232" s="51" t="n"/>
      <c r="AQ232" s="51" t="n"/>
      <c r="AR232" s="34" t="inlineStr">
        <is>
          <t>No enrichment entry, to confirm</t>
        </is>
      </c>
      <c r="AS232" s="34" t="inlineStr">
        <is>
          <t>BLANK -&gt; requires live Amazon.ca capture</t>
        </is>
      </c>
      <c r="AT232" s="34" t="inlineStr">
        <is>
          <t>Unverified commercial data</t>
        </is>
      </c>
    </row>
    <row r="233" ht="28" customHeight="1">
      <c r="A233" s="34" t="inlineStr">
        <is>
          <t>Bang</t>
        </is>
      </c>
      <c r="B233" s="34" t="inlineStr">
        <is>
          <t>Bang Energy | Star Blast | 24 pack 473mL</t>
        </is>
      </c>
      <c r="C233" s="34" t="inlineStr">
        <is>
          <t>4) Caffeine &amp; energy beverage</t>
        </is>
      </c>
      <c r="D233" s="34" t="inlineStr">
        <is>
          <t>473 mL can</t>
        </is>
      </c>
      <c r="E233" s="48" t="n">
        <v>24</v>
      </c>
      <c r="F233" s="49" t="n"/>
      <c r="G233" s="50">
        <f>IF(AND(ISNUMBER($F233),ISNUMBER($E233),$E233&lt;&gt;0),$F233/$E233,"")</f>
        <v/>
      </c>
      <c r="H233" s="50">
        <f>IF(AND(ISNUMBER($F233),ISNUMBER($AL233),ISNUMBER($E233),($AL233*$E233)&lt;&gt;0),$F233/($AL233*$E233)*100,"")</f>
        <v/>
      </c>
      <c r="I233" s="51" t="n"/>
      <c r="J233" s="52" t="n"/>
      <c r="K233" s="50">
        <f>IF(AND(ISNUMBER($F233),ISNUMBER($J233)),$F233*(1-$J233),"")</f>
        <v/>
      </c>
      <c r="L233" s="51" t="n"/>
      <c r="M233" s="51" t="n"/>
      <c r="N233" s="50">
        <f>IF(ISNUMBER($F233),($F233-IF(ISNUMBER($AM233),$AM233,0))*(1-IF(ISNUMBER($J233),$J233,0)),"")</f>
        <v/>
      </c>
      <c r="O233" s="34" t="inlineStr">
        <is>
          <t>Star Blast</t>
        </is>
      </c>
      <c r="P233" s="48" t="n">
        <v>300</v>
      </c>
      <c r="Q233" s="48" t="n">
        <v>40</v>
      </c>
      <c r="R233" s="48" t="n">
        <v>85</v>
      </c>
      <c r="S233" s="48" t="n">
        <v>0</v>
      </c>
      <c r="T233" s="48" t="n">
        <v>0</v>
      </c>
      <c r="U233" s="34" t="inlineStr">
        <is>
          <t>Sucralose</t>
        </is>
      </c>
      <c r="V233" s="34" t="inlineStr">
        <is>
          <t>300 mg caffeine, BCAAs, CoQ10, zero calorie</t>
        </is>
      </c>
      <c r="W233" s="51" t="n"/>
      <c r="X233" s="51" t="n"/>
      <c r="Y233" s="51" t="n"/>
      <c r="Z233" s="51" t="n"/>
      <c r="AA233" s="34" t="inlineStr">
        <is>
          <t>Medium</t>
        </is>
      </c>
      <c r="AB233" s="34" t="inlineStr">
        <is>
          <t>Declining vs peak but still high volume</t>
        </is>
      </c>
      <c r="AC233" s="34" t="inlineStr">
        <is>
          <t>Zero calorie high caffeine performance fuel</t>
        </is>
      </c>
      <c r="AD233" s="34" t="inlineStr">
        <is>
          <t>High caffeine at zero calories with aminos.</t>
        </is>
      </c>
      <c r="AE233" s="51" t="n"/>
      <c r="AF233" s="53">
        <f>IF(AND(ISNUMBER($P233),ISNUMBER($AL233),$AL233&lt;&gt;0),ROUND($P233/$AL233*100,1),"")</f>
        <v/>
      </c>
      <c r="AG233" s="54">
        <f>IF(AND(ISNUMBER($S233),ISNUMBER($AL233),$AL233&lt;&gt;0),ROUND($S233/$AL233*100,2),"")</f>
        <v/>
      </c>
      <c r="AH233" s="53">
        <f>IF(AND(ISNUMBER($Q233),ISNUMBER($AL233),$AL233&lt;&gt;0),ROUND($Q233/$AL233*100,1),"")</f>
        <v/>
      </c>
      <c r="AI233" s="48">
        <f>IF(ISNUMBER($S233),IF($S233&lt;=1,"Yes","No"),"n/a")</f>
        <v/>
      </c>
      <c r="AJ233" s="48">
        <f>IF(ISNUMBER($S233),ROUND(MAX(0,MIN(100,100-$S233*2.5-IF(ISNUMBER($T233),$T233,0)*0.12+IF($S233&lt;=1,12,0))),0),"")</f>
        <v/>
      </c>
      <c r="AK233" s="48">
        <f>IF(ISNUMBER($Q233),IF($Q233&gt;=100,20,IF($Q233&gt;=30,10,0)),0)+IF(ISNUMBER($R233),IF($R233&gt;=100,20,0),0)+IF(ISNUMBER($P233),IF($P233&gt;=150,20,IF($P233&gt;=50,12,5)),0)+IF(ISNUMBER($S233),IF($S233&lt;=1,15,0),0)</f>
        <v/>
      </c>
      <c r="AL233" s="48" t="n">
        <v>473</v>
      </c>
      <c r="AM233" s="49" t="n"/>
      <c r="AN233" s="48">
        <f>IF(AND(ISNUMBER($P233),ISNUMBER($AL233),$AL233&lt;&gt;0),IF(OR($P233&gt;180,$P233/$AL233*1000&gt;400),"Over ceiling, confirm SKU","Within"),"n/a")</f>
        <v/>
      </c>
      <c r="AO233" s="51" t="n"/>
      <c r="AP233" s="51" t="n"/>
      <c r="AQ233" s="51" t="n"/>
      <c r="AR233" s="34" t="inlineStr">
        <is>
          <t>No enrichment entry, to confirm</t>
        </is>
      </c>
      <c r="AS233" s="34" t="inlineStr">
        <is>
          <t>BLANK -&gt; requires live Amazon.ca capture</t>
        </is>
      </c>
      <c r="AT233" s="34" t="inlineStr">
        <is>
          <t>Unverified commercial data</t>
        </is>
      </c>
    </row>
    <row r="234" ht="28" customHeight="1">
      <c r="A234" s="34" t="inlineStr">
        <is>
          <t>Bang</t>
        </is>
      </c>
      <c r="B234" s="34" t="inlineStr">
        <is>
          <t>Bang Energy | Cotton Candy | single 473mL</t>
        </is>
      </c>
      <c r="C234" s="34" t="inlineStr">
        <is>
          <t>4) Caffeine &amp; energy beverage</t>
        </is>
      </c>
      <c r="D234" s="34" t="inlineStr">
        <is>
          <t>473 mL can</t>
        </is>
      </c>
      <c r="E234" s="48" t="n">
        <v>1</v>
      </c>
      <c r="F234" s="49" t="n"/>
      <c r="G234" s="50">
        <f>IF(AND(ISNUMBER($F234),ISNUMBER($E234),$E234&lt;&gt;0),$F234/$E234,"")</f>
        <v/>
      </c>
      <c r="H234" s="50">
        <f>IF(AND(ISNUMBER($F234),ISNUMBER($AL234),ISNUMBER($E234),($AL234*$E234)&lt;&gt;0),$F234/($AL234*$E234)*100,"")</f>
        <v/>
      </c>
      <c r="I234" s="51" t="n"/>
      <c r="J234" s="52" t="n"/>
      <c r="K234" s="50">
        <f>IF(AND(ISNUMBER($F234),ISNUMBER($J234)),$F234*(1-$J234),"")</f>
        <v/>
      </c>
      <c r="L234" s="51" t="n"/>
      <c r="M234" s="51" t="n"/>
      <c r="N234" s="50">
        <f>IF(ISNUMBER($F234),($F234-IF(ISNUMBER($AM234),$AM234,0))*(1-IF(ISNUMBER($J234),$J234,0)),"")</f>
        <v/>
      </c>
      <c r="O234" s="34" t="inlineStr">
        <is>
          <t>Cotton Candy</t>
        </is>
      </c>
      <c r="P234" s="48" t="n">
        <v>300</v>
      </c>
      <c r="Q234" s="48" t="n">
        <v>40</v>
      </c>
      <c r="R234" s="48" t="n">
        <v>85</v>
      </c>
      <c r="S234" s="48" t="n">
        <v>0</v>
      </c>
      <c r="T234" s="48" t="n">
        <v>0</v>
      </c>
      <c r="U234" s="34" t="inlineStr">
        <is>
          <t>Sucralose</t>
        </is>
      </c>
      <c r="V234" s="34" t="inlineStr">
        <is>
          <t>300 mg caffeine, BCAAs, CoQ10, zero calorie</t>
        </is>
      </c>
      <c r="W234" s="51" t="n"/>
      <c r="X234" s="51" t="n"/>
      <c r="Y234" s="51" t="n"/>
      <c r="Z234" s="51" t="n"/>
      <c r="AA234" s="34" t="inlineStr">
        <is>
          <t>Medium</t>
        </is>
      </c>
      <c r="AB234" s="34" t="inlineStr">
        <is>
          <t>Declining vs peak but still high volume</t>
        </is>
      </c>
      <c r="AC234" s="34" t="inlineStr">
        <is>
          <t>Zero calorie high caffeine performance fuel</t>
        </is>
      </c>
      <c r="AD234" s="34" t="inlineStr">
        <is>
          <t>High caffeine at zero calories with aminos.</t>
        </is>
      </c>
      <c r="AE234" s="51" t="n"/>
      <c r="AF234" s="53">
        <f>IF(AND(ISNUMBER($P234),ISNUMBER($AL234),$AL234&lt;&gt;0),ROUND($P234/$AL234*100,1),"")</f>
        <v/>
      </c>
      <c r="AG234" s="54">
        <f>IF(AND(ISNUMBER($S234),ISNUMBER($AL234),$AL234&lt;&gt;0),ROUND($S234/$AL234*100,2),"")</f>
        <v/>
      </c>
      <c r="AH234" s="53">
        <f>IF(AND(ISNUMBER($Q234),ISNUMBER($AL234),$AL234&lt;&gt;0),ROUND($Q234/$AL234*100,1),"")</f>
        <v/>
      </c>
      <c r="AI234" s="48">
        <f>IF(ISNUMBER($S234),IF($S234&lt;=1,"Yes","No"),"n/a")</f>
        <v/>
      </c>
      <c r="AJ234" s="48">
        <f>IF(ISNUMBER($S234),ROUND(MAX(0,MIN(100,100-$S234*2.5-IF(ISNUMBER($T234),$T234,0)*0.12+IF($S234&lt;=1,12,0))),0),"")</f>
        <v/>
      </c>
      <c r="AK234" s="48">
        <f>IF(ISNUMBER($Q234),IF($Q234&gt;=100,20,IF($Q234&gt;=30,10,0)),0)+IF(ISNUMBER($R234),IF($R234&gt;=100,20,0),0)+IF(ISNUMBER($P234),IF($P234&gt;=150,20,IF($P234&gt;=50,12,5)),0)+IF(ISNUMBER($S234),IF($S234&lt;=1,15,0),0)</f>
        <v/>
      </c>
      <c r="AL234" s="48" t="n">
        <v>473</v>
      </c>
      <c r="AM234" s="49" t="n"/>
      <c r="AN234" s="48">
        <f>IF(AND(ISNUMBER($P234),ISNUMBER($AL234),$AL234&lt;&gt;0),IF(OR($P234&gt;180,$P234/$AL234*1000&gt;400),"Over ceiling, confirm SKU","Within"),"n/a")</f>
        <v/>
      </c>
      <c r="AO234" s="51" t="n"/>
      <c r="AP234" s="51" t="n"/>
      <c r="AQ234" s="51" t="n"/>
      <c r="AR234" s="34" t="inlineStr">
        <is>
          <t>No enrichment entry, to confirm</t>
        </is>
      </c>
      <c r="AS234" s="34" t="inlineStr">
        <is>
          <t>BLANK -&gt; requires live Amazon.ca capture</t>
        </is>
      </c>
      <c r="AT234" s="34" t="inlineStr">
        <is>
          <t>Unverified commercial data</t>
        </is>
      </c>
    </row>
    <row r="235" ht="28" customHeight="1">
      <c r="A235" s="34" t="inlineStr">
        <is>
          <t>Bang</t>
        </is>
      </c>
      <c r="B235" s="34" t="inlineStr">
        <is>
          <t>Bang Energy | Cotton Candy | 8 pack 473mL</t>
        </is>
      </c>
      <c r="C235" s="34" t="inlineStr">
        <is>
          <t>4) Caffeine &amp; energy beverage</t>
        </is>
      </c>
      <c r="D235" s="34" t="inlineStr">
        <is>
          <t>473 mL can</t>
        </is>
      </c>
      <c r="E235" s="48" t="n">
        <v>8</v>
      </c>
      <c r="F235" s="49" t="n"/>
      <c r="G235" s="50">
        <f>IF(AND(ISNUMBER($F235),ISNUMBER($E235),$E235&lt;&gt;0),$F235/$E235,"")</f>
        <v/>
      </c>
      <c r="H235" s="50">
        <f>IF(AND(ISNUMBER($F235),ISNUMBER($AL235),ISNUMBER($E235),($AL235*$E235)&lt;&gt;0),$F235/($AL235*$E235)*100,"")</f>
        <v/>
      </c>
      <c r="I235" s="51" t="n"/>
      <c r="J235" s="52" t="n"/>
      <c r="K235" s="50">
        <f>IF(AND(ISNUMBER($F235),ISNUMBER($J235)),$F235*(1-$J235),"")</f>
        <v/>
      </c>
      <c r="L235" s="51" t="n"/>
      <c r="M235" s="51" t="n"/>
      <c r="N235" s="50">
        <f>IF(ISNUMBER($F235),($F235-IF(ISNUMBER($AM235),$AM235,0))*(1-IF(ISNUMBER($J235),$J235,0)),"")</f>
        <v/>
      </c>
      <c r="O235" s="34" t="inlineStr">
        <is>
          <t>Cotton Candy</t>
        </is>
      </c>
      <c r="P235" s="48" t="n">
        <v>300</v>
      </c>
      <c r="Q235" s="48" t="n">
        <v>40</v>
      </c>
      <c r="R235" s="48" t="n">
        <v>85</v>
      </c>
      <c r="S235" s="48" t="n">
        <v>0</v>
      </c>
      <c r="T235" s="48" t="n">
        <v>0</v>
      </c>
      <c r="U235" s="34" t="inlineStr">
        <is>
          <t>Sucralose</t>
        </is>
      </c>
      <c r="V235" s="34" t="inlineStr">
        <is>
          <t>300 mg caffeine, BCAAs, CoQ10, zero calorie</t>
        </is>
      </c>
      <c r="W235" s="51" t="n"/>
      <c r="X235" s="51" t="n"/>
      <c r="Y235" s="51" t="n"/>
      <c r="Z235" s="51" t="n"/>
      <c r="AA235" s="34" t="inlineStr">
        <is>
          <t>Medium</t>
        </is>
      </c>
      <c r="AB235" s="34" t="inlineStr">
        <is>
          <t>Declining vs peak but still high volume</t>
        </is>
      </c>
      <c r="AC235" s="34" t="inlineStr">
        <is>
          <t>Zero calorie high caffeine performance fuel</t>
        </is>
      </c>
      <c r="AD235" s="34" t="inlineStr">
        <is>
          <t>High caffeine at zero calories with aminos.</t>
        </is>
      </c>
      <c r="AE235" s="51" t="n"/>
      <c r="AF235" s="53">
        <f>IF(AND(ISNUMBER($P235),ISNUMBER($AL235),$AL235&lt;&gt;0),ROUND($P235/$AL235*100,1),"")</f>
        <v/>
      </c>
      <c r="AG235" s="54">
        <f>IF(AND(ISNUMBER($S235),ISNUMBER($AL235),$AL235&lt;&gt;0),ROUND($S235/$AL235*100,2),"")</f>
        <v/>
      </c>
      <c r="AH235" s="53">
        <f>IF(AND(ISNUMBER($Q235),ISNUMBER($AL235),$AL235&lt;&gt;0),ROUND($Q235/$AL235*100,1),"")</f>
        <v/>
      </c>
      <c r="AI235" s="48">
        <f>IF(ISNUMBER($S235),IF($S235&lt;=1,"Yes","No"),"n/a")</f>
        <v/>
      </c>
      <c r="AJ235" s="48">
        <f>IF(ISNUMBER($S235),ROUND(MAX(0,MIN(100,100-$S235*2.5-IF(ISNUMBER($T235),$T235,0)*0.12+IF($S235&lt;=1,12,0))),0),"")</f>
        <v/>
      </c>
      <c r="AK235" s="48">
        <f>IF(ISNUMBER($Q235),IF($Q235&gt;=100,20,IF($Q235&gt;=30,10,0)),0)+IF(ISNUMBER($R235),IF($R235&gt;=100,20,0),0)+IF(ISNUMBER($P235),IF($P235&gt;=150,20,IF($P235&gt;=50,12,5)),0)+IF(ISNUMBER($S235),IF($S235&lt;=1,15,0),0)</f>
        <v/>
      </c>
      <c r="AL235" s="48" t="n">
        <v>473</v>
      </c>
      <c r="AM235" s="49" t="n"/>
      <c r="AN235" s="48">
        <f>IF(AND(ISNUMBER($P235),ISNUMBER($AL235),$AL235&lt;&gt;0),IF(OR($P235&gt;180,$P235/$AL235*1000&gt;400),"Over ceiling, confirm SKU","Within"),"n/a")</f>
        <v/>
      </c>
      <c r="AO235" s="51" t="n"/>
      <c r="AP235" s="51" t="n"/>
      <c r="AQ235" s="51" t="n"/>
      <c r="AR235" s="34" t="inlineStr">
        <is>
          <t>No enrichment entry, to confirm</t>
        </is>
      </c>
      <c r="AS235" s="34" t="inlineStr">
        <is>
          <t>BLANK -&gt; requires live Amazon.ca capture</t>
        </is>
      </c>
      <c r="AT235" s="34" t="inlineStr">
        <is>
          <t>Unverified commercial data</t>
        </is>
      </c>
    </row>
    <row r="236" ht="28" customHeight="1">
      <c r="A236" s="34" t="inlineStr">
        <is>
          <t>Bang</t>
        </is>
      </c>
      <c r="B236" s="34" t="inlineStr">
        <is>
          <t>Bang Energy | Cotton Candy | 12 pack 473mL</t>
        </is>
      </c>
      <c r="C236" s="34" t="inlineStr">
        <is>
          <t>4) Caffeine &amp; energy beverage</t>
        </is>
      </c>
      <c r="D236" s="34" t="inlineStr">
        <is>
          <t>473 mL can</t>
        </is>
      </c>
      <c r="E236" s="48" t="n">
        <v>12</v>
      </c>
      <c r="F236" s="49" t="n"/>
      <c r="G236" s="50">
        <f>IF(AND(ISNUMBER($F236),ISNUMBER($E236),$E236&lt;&gt;0),$F236/$E236,"")</f>
        <v/>
      </c>
      <c r="H236" s="50">
        <f>IF(AND(ISNUMBER($F236),ISNUMBER($AL236),ISNUMBER($E236),($AL236*$E236)&lt;&gt;0),$F236/($AL236*$E236)*100,"")</f>
        <v/>
      </c>
      <c r="I236" s="51" t="n"/>
      <c r="J236" s="52" t="n"/>
      <c r="K236" s="50">
        <f>IF(AND(ISNUMBER($F236),ISNUMBER($J236)),$F236*(1-$J236),"")</f>
        <v/>
      </c>
      <c r="L236" s="51" t="n"/>
      <c r="M236" s="51" t="n"/>
      <c r="N236" s="50">
        <f>IF(ISNUMBER($F236),($F236-IF(ISNUMBER($AM236),$AM236,0))*(1-IF(ISNUMBER($J236),$J236,0)),"")</f>
        <v/>
      </c>
      <c r="O236" s="34" t="inlineStr">
        <is>
          <t>Cotton Candy</t>
        </is>
      </c>
      <c r="P236" s="48" t="n">
        <v>300</v>
      </c>
      <c r="Q236" s="48" t="n">
        <v>40</v>
      </c>
      <c r="R236" s="48" t="n">
        <v>85</v>
      </c>
      <c r="S236" s="48" t="n">
        <v>0</v>
      </c>
      <c r="T236" s="48" t="n">
        <v>0</v>
      </c>
      <c r="U236" s="34" t="inlineStr">
        <is>
          <t>Sucralose</t>
        </is>
      </c>
      <c r="V236" s="34" t="inlineStr">
        <is>
          <t>300 mg caffeine, BCAAs, CoQ10, zero calorie</t>
        </is>
      </c>
      <c r="W236" s="51" t="n"/>
      <c r="X236" s="51" t="n"/>
      <c r="Y236" s="51" t="n"/>
      <c r="Z236" s="51" t="n"/>
      <c r="AA236" s="34" t="inlineStr">
        <is>
          <t>Medium</t>
        </is>
      </c>
      <c r="AB236" s="34" t="inlineStr">
        <is>
          <t>Declining vs peak but still high volume</t>
        </is>
      </c>
      <c r="AC236" s="34" t="inlineStr">
        <is>
          <t>Zero calorie high caffeine performance fuel</t>
        </is>
      </c>
      <c r="AD236" s="34" t="inlineStr">
        <is>
          <t>High caffeine at zero calories with aminos.</t>
        </is>
      </c>
      <c r="AE236" s="51" t="n"/>
      <c r="AF236" s="53">
        <f>IF(AND(ISNUMBER($P236),ISNUMBER($AL236),$AL236&lt;&gt;0),ROUND($P236/$AL236*100,1),"")</f>
        <v/>
      </c>
      <c r="AG236" s="54">
        <f>IF(AND(ISNUMBER($S236),ISNUMBER($AL236),$AL236&lt;&gt;0),ROUND($S236/$AL236*100,2),"")</f>
        <v/>
      </c>
      <c r="AH236" s="53">
        <f>IF(AND(ISNUMBER($Q236),ISNUMBER($AL236),$AL236&lt;&gt;0),ROUND($Q236/$AL236*100,1),"")</f>
        <v/>
      </c>
      <c r="AI236" s="48">
        <f>IF(ISNUMBER($S236),IF($S236&lt;=1,"Yes","No"),"n/a")</f>
        <v/>
      </c>
      <c r="AJ236" s="48">
        <f>IF(ISNUMBER($S236),ROUND(MAX(0,MIN(100,100-$S236*2.5-IF(ISNUMBER($T236),$T236,0)*0.12+IF($S236&lt;=1,12,0))),0),"")</f>
        <v/>
      </c>
      <c r="AK236" s="48">
        <f>IF(ISNUMBER($Q236),IF($Q236&gt;=100,20,IF($Q236&gt;=30,10,0)),0)+IF(ISNUMBER($R236),IF($R236&gt;=100,20,0),0)+IF(ISNUMBER($P236),IF($P236&gt;=150,20,IF($P236&gt;=50,12,5)),0)+IF(ISNUMBER($S236),IF($S236&lt;=1,15,0),0)</f>
        <v/>
      </c>
      <c r="AL236" s="48" t="n">
        <v>473</v>
      </c>
      <c r="AM236" s="49" t="n"/>
      <c r="AN236" s="48">
        <f>IF(AND(ISNUMBER($P236),ISNUMBER($AL236),$AL236&lt;&gt;0),IF(OR($P236&gt;180,$P236/$AL236*1000&gt;400),"Over ceiling, confirm SKU","Within"),"n/a")</f>
        <v/>
      </c>
      <c r="AO236" s="51" t="n"/>
      <c r="AP236" s="51" t="n"/>
      <c r="AQ236" s="51" t="n"/>
      <c r="AR236" s="34" t="inlineStr">
        <is>
          <t>No enrichment entry, to confirm</t>
        </is>
      </c>
      <c r="AS236" s="34" t="inlineStr">
        <is>
          <t>BLANK -&gt; requires live Amazon.ca capture</t>
        </is>
      </c>
      <c r="AT236" s="34" t="inlineStr">
        <is>
          <t>Unverified commercial data</t>
        </is>
      </c>
    </row>
    <row r="237" ht="28" customHeight="1">
      <c r="A237" s="34" t="inlineStr">
        <is>
          <t>Bang</t>
        </is>
      </c>
      <c r="B237" s="34" t="inlineStr">
        <is>
          <t>Bang Energy | Cotton Candy | 18 pack 473mL</t>
        </is>
      </c>
      <c r="C237" s="34" t="inlineStr">
        <is>
          <t>4) Caffeine &amp; energy beverage</t>
        </is>
      </c>
      <c r="D237" s="34" t="inlineStr">
        <is>
          <t>473 mL can</t>
        </is>
      </c>
      <c r="E237" s="48" t="n">
        <v>18</v>
      </c>
      <c r="F237" s="49" t="n"/>
      <c r="G237" s="50">
        <f>IF(AND(ISNUMBER($F237),ISNUMBER($E237),$E237&lt;&gt;0),$F237/$E237,"")</f>
        <v/>
      </c>
      <c r="H237" s="50">
        <f>IF(AND(ISNUMBER($F237),ISNUMBER($AL237),ISNUMBER($E237),($AL237*$E237)&lt;&gt;0),$F237/($AL237*$E237)*100,"")</f>
        <v/>
      </c>
      <c r="I237" s="51" t="n"/>
      <c r="J237" s="52" t="n"/>
      <c r="K237" s="50">
        <f>IF(AND(ISNUMBER($F237),ISNUMBER($J237)),$F237*(1-$J237),"")</f>
        <v/>
      </c>
      <c r="L237" s="51" t="n"/>
      <c r="M237" s="51" t="n"/>
      <c r="N237" s="50">
        <f>IF(ISNUMBER($F237),($F237-IF(ISNUMBER($AM237),$AM237,0))*(1-IF(ISNUMBER($J237),$J237,0)),"")</f>
        <v/>
      </c>
      <c r="O237" s="34" t="inlineStr">
        <is>
          <t>Cotton Candy</t>
        </is>
      </c>
      <c r="P237" s="48" t="n">
        <v>300</v>
      </c>
      <c r="Q237" s="48" t="n">
        <v>40</v>
      </c>
      <c r="R237" s="48" t="n">
        <v>85</v>
      </c>
      <c r="S237" s="48" t="n">
        <v>0</v>
      </c>
      <c r="T237" s="48" t="n">
        <v>0</v>
      </c>
      <c r="U237" s="34" t="inlineStr">
        <is>
          <t>Sucralose</t>
        </is>
      </c>
      <c r="V237" s="34" t="inlineStr">
        <is>
          <t>300 mg caffeine, BCAAs, CoQ10, zero calorie</t>
        </is>
      </c>
      <c r="W237" s="51" t="n"/>
      <c r="X237" s="51" t="n"/>
      <c r="Y237" s="51" t="n"/>
      <c r="Z237" s="51" t="n"/>
      <c r="AA237" s="34" t="inlineStr">
        <is>
          <t>Medium</t>
        </is>
      </c>
      <c r="AB237" s="34" t="inlineStr">
        <is>
          <t>Declining vs peak but still high volume</t>
        </is>
      </c>
      <c r="AC237" s="34" t="inlineStr">
        <is>
          <t>Zero calorie high caffeine performance fuel</t>
        </is>
      </c>
      <c r="AD237" s="34" t="inlineStr">
        <is>
          <t>High caffeine at zero calories with aminos.</t>
        </is>
      </c>
      <c r="AE237" s="51" t="n"/>
      <c r="AF237" s="53">
        <f>IF(AND(ISNUMBER($P237),ISNUMBER($AL237),$AL237&lt;&gt;0),ROUND($P237/$AL237*100,1),"")</f>
        <v/>
      </c>
      <c r="AG237" s="54">
        <f>IF(AND(ISNUMBER($S237),ISNUMBER($AL237),$AL237&lt;&gt;0),ROUND($S237/$AL237*100,2),"")</f>
        <v/>
      </c>
      <c r="AH237" s="53">
        <f>IF(AND(ISNUMBER($Q237),ISNUMBER($AL237),$AL237&lt;&gt;0),ROUND($Q237/$AL237*100,1),"")</f>
        <v/>
      </c>
      <c r="AI237" s="48">
        <f>IF(ISNUMBER($S237),IF($S237&lt;=1,"Yes","No"),"n/a")</f>
        <v/>
      </c>
      <c r="AJ237" s="48">
        <f>IF(ISNUMBER($S237),ROUND(MAX(0,MIN(100,100-$S237*2.5-IF(ISNUMBER($T237),$T237,0)*0.12+IF($S237&lt;=1,12,0))),0),"")</f>
        <v/>
      </c>
      <c r="AK237" s="48">
        <f>IF(ISNUMBER($Q237),IF($Q237&gt;=100,20,IF($Q237&gt;=30,10,0)),0)+IF(ISNUMBER($R237),IF($R237&gt;=100,20,0),0)+IF(ISNUMBER($P237),IF($P237&gt;=150,20,IF($P237&gt;=50,12,5)),0)+IF(ISNUMBER($S237),IF($S237&lt;=1,15,0),0)</f>
        <v/>
      </c>
      <c r="AL237" s="48" t="n">
        <v>473</v>
      </c>
      <c r="AM237" s="49" t="n"/>
      <c r="AN237" s="48">
        <f>IF(AND(ISNUMBER($P237),ISNUMBER($AL237),$AL237&lt;&gt;0),IF(OR($P237&gt;180,$P237/$AL237*1000&gt;400),"Over ceiling, confirm SKU","Within"),"n/a")</f>
        <v/>
      </c>
      <c r="AO237" s="51" t="n"/>
      <c r="AP237" s="51" t="n"/>
      <c r="AQ237" s="51" t="n"/>
      <c r="AR237" s="34" t="inlineStr">
        <is>
          <t>No enrichment entry, to confirm</t>
        </is>
      </c>
      <c r="AS237" s="34" t="inlineStr">
        <is>
          <t>BLANK -&gt; requires live Amazon.ca capture</t>
        </is>
      </c>
      <c r="AT237" s="34" t="inlineStr">
        <is>
          <t>Unverified commercial data</t>
        </is>
      </c>
    </row>
    <row r="238" ht="28" customHeight="1">
      <c r="A238" s="34" t="inlineStr">
        <is>
          <t>Bang</t>
        </is>
      </c>
      <c r="B238" s="34" t="inlineStr">
        <is>
          <t>Bang Energy | Cotton Candy | 24 pack 473mL</t>
        </is>
      </c>
      <c r="C238" s="34" t="inlineStr">
        <is>
          <t>4) Caffeine &amp; energy beverage</t>
        </is>
      </c>
      <c r="D238" s="34" t="inlineStr">
        <is>
          <t>473 mL can</t>
        </is>
      </c>
      <c r="E238" s="48" t="n">
        <v>24</v>
      </c>
      <c r="F238" s="49" t="n"/>
      <c r="G238" s="50">
        <f>IF(AND(ISNUMBER($F238),ISNUMBER($E238),$E238&lt;&gt;0),$F238/$E238,"")</f>
        <v/>
      </c>
      <c r="H238" s="50">
        <f>IF(AND(ISNUMBER($F238),ISNUMBER($AL238),ISNUMBER($E238),($AL238*$E238)&lt;&gt;0),$F238/($AL238*$E238)*100,"")</f>
        <v/>
      </c>
      <c r="I238" s="51" t="n"/>
      <c r="J238" s="52" t="n"/>
      <c r="K238" s="50">
        <f>IF(AND(ISNUMBER($F238),ISNUMBER($J238)),$F238*(1-$J238),"")</f>
        <v/>
      </c>
      <c r="L238" s="51" t="n"/>
      <c r="M238" s="51" t="n"/>
      <c r="N238" s="50">
        <f>IF(ISNUMBER($F238),($F238-IF(ISNUMBER($AM238),$AM238,0))*(1-IF(ISNUMBER($J238),$J238,0)),"")</f>
        <v/>
      </c>
      <c r="O238" s="34" t="inlineStr">
        <is>
          <t>Cotton Candy</t>
        </is>
      </c>
      <c r="P238" s="48" t="n">
        <v>300</v>
      </c>
      <c r="Q238" s="48" t="n">
        <v>40</v>
      </c>
      <c r="R238" s="48" t="n">
        <v>85</v>
      </c>
      <c r="S238" s="48" t="n">
        <v>0</v>
      </c>
      <c r="T238" s="48" t="n">
        <v>0</v>
      </c>
      <c r="U238" s="34" t="inlineStr">
        <is>
          <t>Sucralose</t>
        </is>
      </c>
      <c r="V238" s="34" t="inlineStr">
        <is>
          <t>300 mg caffeine, BCAAs, CoQ10, zero calorie</t>
        </is>
      </c>
      <c r="W238" s="51" t="n"/>
      <c r="X238" s="51" t="n"/>
      <c r="Y238" s="51" t="n"/>
      <c r="Z238" s="51" t="n"/>
      <c r="AA238" s="34" t="inlineStr">
        <is>
          <t>Medium</t>
        </is>
      </c>
      <c r="AB238" s="34" t="inlineStr">
        <is>
          <t>Declining vs peak but still high volume</t>
        </is>
      </c>
      <c r="AC238" s="34" t="inlineStr">
        <is>
          <t>Zero calorie high caffeine performance fuel</t>
        </is>
      </c>
      <c r="AD238" s="34" t="inlineStr">
        <is>
          <t>High caffeine at zero calories with aminos.</t>
        </is>
      </c>
      <c r="AE238" s="51" t="n"/>
      <c r="AF238" s="53">
        <f>IF(AND(ISNUMBER($P238),ISNUMBER($AL238),$AL238&lt;&gt;0),ROUND($P238/$AL238*100,1),"")</f>
        <v/>
      </c>
      <c r="AG238" s="54">
        <f>IF(AND(ISNUMBER($S238),ISNUMBER($AL238),$AL238&lt;&gt;0),ROUND($S238/$AL238*100,2),"")</f>
        <v/>
      </c>
      <c r="AH238" s="53">
        <f>IF(AND(ISNUMBER($Q238),ISNUMBER($AL238),$AL238&lt;&gt;0),ROUND($Q238/$AL238*100,1),"")</f>
        <v/>
      </c>
      <c r="AI238" s="48">
        <f>IF(ISNUMBER($S238),IF($S238&lt;=1,"Yes","No"),"n/a")</f>
        <v/>
      </c>
      <c r="AJ238" s="48">
        <f>IF(ISNUMBER($S238),ROUND(MAX(0,MIN(100,100-$S238*2.5-IF(ISNUMBER($T238),$T238,0)*0.12+IF($S238&lt;=1,12,0))),0),"")</f>
        <v/>
      </c>
      <c r="AK238" s="48">
        <f>IF(ISNUMBER($Q238),IF($Q238&gt;=100,20,IF($Q238&gt;=30,10,0)),0)+IF(ISNUMBER($R238),IF($R238&gt;=100,20,0),0)+IF(ISNUMBER($P238),IF($P238&gt;=150,20,IF($P238&gt;=50,12,5)),0)+IF(ISNUMBER($S238),IF($S238&lt;=1,15,0),0)</f>
        <v/>
      </c>
      <c r="AL238" s="48" t="n">
        <v>473</v>
      </c>
      <c r="AM238" s="49" t="n"/>
      <c r="AN238" s="48">
        <f>IF(AND(ISNUMBER($P238),ISNUMBER($AL238),$AL238&lt;&gt;0),IF(OR($P238&gt;180,$P238/$AL238*1000&gt;400),"Over ceiling, confirm SKU","Within"),"n/a")</f>
        <v/>
      </c>
      <c r="AO238" s="51" t="n"/>
      <c r="AP238" s="51" t="n"/>
      <c r="AQ238" s="51" t="n"/>
      <c r="AR238" s="34" t="inlineStr">
        <is>
          <t>No enrichment entry, to confirm</t>
        </is>
      </c>
      <c r="AS238" s="34" t="inlineStr">
        <is>
          <t>BLANK -&gt; requires live Amazon.ca capture</t>
        </is>
      </c>
      <c r="AT238" s="34" t="inlineStr">
        <is>
          <t>Unverified commercial data</t>
        </is>
      </c>
    </row>
    <row r="239" ht="28" customHeight="1">
      <c r="A239" s="34" t="inlineStr">
        <is>
          <t>Bang</t>
        </is>
      </c>
      <c r="B239" s="34" t="inlineStr">
        <is>
          <t>Bang Energy | Blue Razz | single 473mL</t>
        </is>
      </c>
      <c r="C239" s="34" t="inlineStr">
        <is>
          <t>4) Caffeine &amp; energy beverage</t>
        </is>
      </c>
      <c r="D239" s="34" t="inlineStr">
        <is>
          <t>473 mL can</t>
        </is>
      </c>
      <c r="E239" s="48" t="n">
        <v>1</v>
      </c>
      <c r="F239" s="49" t="n"/>
      <c r="G239" s="50">
        <f>IF(AND(ISNUMBER($F239),ISNUMBER($E239),$E239&lt;&gt;0),$F239/$E239,"")</f>
        <v/>
      </c>
      <c r="H239" s="50">
        <f>IF(AND(ISNUMBER($F239),ISNUMBER($AL239),ISNUMBER($E239),($AL239*$E239)&lt;&gt;0),$F239/($AL239*$E239)*100,"")</f>
        <v/>
      </c>
      <c r="I239" s="51" t="n"/>
      <c r="J239" s="52" t="n"/>
      <c r="K239" s="50">
        <f>IF(AND(ISNUMBER($F239),ISNUMBER($J239)),$F239*(1-$J239),"")</f>
        <v/>
      </c>
      <c r="L239" s="51" t="n"/>
      <c r="M239" s="51" t="n"/>
      <c r="N239" s="50">
        <f>IF(ISNUMBER($F239),($F239-IF(ISNUMBER($AM239),$AM239,0))*(1-IF(ISNUMBER($J239),$J239,0)),"")</f>
        <v/>
      </c>
      <c r="O239" s="34" t="inlineStr">
        <is>
          <t>Blue Razz</t>
        </is>
      </c>
      <c r="P239" s="48" t="n">
        <v>300</v>
      </c>
      <c r="Q239" s="48" t="n">
        <v>40</v>
      </c>
      <c r="R239" s="48" t="n">
        <v>85</v>
      </c>
      <c r="S239" s="48" t="n">
        <v>0</v>
      </c>
      <c r="T239" s="48" t="n">
        <v>0</v>
      </c>
      <c r="U239" s="34" t="inlineStr">
        <is>
          <t>Sucralose</t>
        </is>
      </c>
      <c r="V239" s="34" t="inlineStr">
        <is>
          <t>300 mg caffeine, BCAAs, CoQ10, zero calorie</t>
        </is>
      </c>
      <c r="W239" s="51" t="n"/>
      <c r="X239" s="51" t="n"/>
      <c r="Y239" s="51" t="n"/>
      <c r="Z239" s="51" t="n"/>
      <c r="AA239" s="34" t="inlineStr">
        <is>
          <t>Medium</t>
        </is>
      </c>
      <c r="AB239" s="34" t="inlineStr">
        <is>
          <t>Declining vs peak but still high volume</t>
        </is>
      </c>
      <c r="AC239" s="34" t="inlineStr">
        <is>
          <t>Zero calorie high caffeine performance fuel</t>
        </is>
      </c>
      <c r="AD239" s="34" t="inlineStr">
        <is>
          <t>High caffeine at zero calories with aminos.</t>
        </is>
      </c>
      <c r="AE239" s="51" t="n"/>
      <c r="AF239" s="53">
        <f>IF(AND(ISNUMBER($P239),ISNUMBER($AL239),$AL239&lt;&gt;0),ROUND($P239/$AL239*100,1),"")</f>
        <v/>
      </c>
      <c r="AG239" s="54">
        <f>IF(AND(ISNUMBER($S239),ISNUMBER($AL239),$AL239&lt;&gt;0),ROUND($S239/$AL239*100,2),"")</f>
        <v/>
      </c>
      <c r="AH239" s="53">
        <f>IF(AND(ISNUMBER($Q239),ISNUMBER($AL239),$AL239&lt;&gt;0),ROUND($Q239/$AL239*100,1),"")</f>
        <v/>
      </c>
      <c r="AI239" s="48">
        <f>IF(ISNUMBER($S239),IF($S239&lt;=1,"Yes","No"),"n/a")</f>
        <v/>
      </c>
      <c r="AJ239" s="48">
        <f>IF(ISNUMBER($S239),ROUND(MAX(0,MIN(100,100-$S239*2.5-IF(ISNUMBER($T239),$T239,0)*0.12+IF($S239&lt;=1,12,0))),0),"")</f>
        <v/>
      </c>
      <c r="AK239" s="48">
        <f>IF(ISNUMBER($Q239),IF($Q239&gt;=100,20,IF($Q239&gt;=30,10,0)),0)+IF(ISNUMBER($R239),IF($R239&gt;=100,20,0),0)+IF(ISNUMBER($P239),IF($P239&gt;=150,20,IF($P239&gt;=50,12,5)),0)+IF(ISNUMBER($S239),IF($S239&lt;=1,15,0),0)</f>
        <v/>
      </c>
      <c r="AL239" s="48" t="n">
        <v>473</v>
      </c>
      <c r="AM239" s="49" t="n"/>
      <c r="AN239" s="48">
        <f>IF(AND(ISNUMBER($P239),ISNUMBER($AL239),$AL239&lt;&gt;0),IF(OR($P239&gt;180,$P239/$AL239*1000&gt;400),"Over ceiling, confirm SKU","Within"),"n/a")</f>
        <v/>
      </c>
      <c r="AO239" s="51" t="n"/>
      <c r="AP239" s="51" t="n"/>
      <c r="AQ239" s="51" t="n"/>
      <c r="AR239" s="34" t="inlineStr">
        <is>
          <t>No enrichment entry, to confirm</t>
        </is>
      </c>
      <c r="AS239" s="34" t="inlineStr">
        <is>
          <t>BLANK -&gt; requires live Amazon.ca capture</t>
        </is>
      </c>
      <c r="AT239" s="34" t="inlineStr">
        <is>
          <t>Unverified commercial data</t>
        </is>
      </c>
    </row>
    <row r="240" ht="28" customHeight="1">
      <c r="A240" s="34" t="inlineStr">
        <is>
          <t>Bang</t>
        </is>
      </c>
      <c r="B240" s="34" t="inlineStr">
        <is>
          <t>Bang Energy | Blue Razz | 8 pack 473mL</t>
        </is>
      </c>
      <c r="C240" s="34" t="inlineStr">
        <is>
          <t>4) Caffeine &amp; energy beverage</t>
        </is>
      </c>
      <c r="D240" s="34" t="inlineStr">
        <is>
          <t>473 mL can</t>
        </is>
      </c>
      <c r="E240" s="48" t="n">
        <v>8</v>
      </c>
      <c r="F240" s="49" t="n"/>
      <c r="G240" s="50">
        <f>IF(AND(ISNUMBER($F240),ISNUMBER($E240),$E240&lt;&gt;0),$F240/$E240,"")</f>
        <v/>
      </c>
      <c r="H240" s="50">
        <f>IF(AND(ISNUMBER($F240),ISNUMBER($AL240),ISNUMBER($E240),($AL240*$E240)&lt;&gt;0),$F240/($AL240*$E240)*100,"")</f>
        <v/>
      </c>
      <c r="I240" s="51" t="n"/>
      <c r="J240" s="52" t="n"/>
      <c r="K240" s="50">
        <f>IF(AND(ISNUMBER($F240),ISNUMBER($J240)),$F240*(1-$J240),"")</f>
        <v/>
      </c>
      <c r="L240" s="51" t="n"/>
      <c r="M240" s="51" t="n"/>
      <c r="N240" s="50">
        <f>IF(ISNUMBER($F240),($F240-IF(ISNUMBER($AM240),$AM240,0))*(1-IF(ISNUMBER($J240),$J240,0)),"")</f>
        <v/>
      </c>
      <c r="O240" s="34" t="inlineStr">
        <is>
          <t>Blue Razz</t>
        </is>
      </c>
      <c r="P240" s="48" t="n">
        <v>300</v>
      </c>
      <c r="Q240" s="48" t="n">
        <v>40</v>
      </c>
      <c r="R240" s="48" t="n">
        <v>85</v>
      </c>
      <c r="S240" s="48" t="n">
        <v>0</v>
      </c>
      <c r="T240" s="48" t="n">
        <v>0</v>
      </c>
      <c r="U240" s="34" t="inlineStr">
        <is>
          <t>Sucralose</t>
        </is>
      </c>
      <c r="V240" s="34" t="inlineStr">
        <is>
          <t>300 mg caffeine, BCAAs, CoQ10, zero calorie</t>
        </is>
      </c>
      <c r="W240" s="51" t="n"/>
      <c r="X240" s="51" t="n"/>
      <c r="Y240" s="51" t="n"/>
      <c r="Z240" s="51" t="n"/>
      <c r="AA240" s="34" t="inlineStr">
        <is>
          <t>Medium</t>
        </is>
      </c>
      <c r="AB240" s="34" t="inlineStr">
        <is>
          <t>Declining vs peak but still high volume</t>
        </is>
      </c>
      <c r="AC240" s="34" t="inlineStr">
        <is>
          <t>Zero calorie high caffeine performance fuel</t>
        </is>
      </c>
      <c r="AD240" s="34" t="inlineStr">
        <is>
          <t>High caffeine at zero calories with aminos.</t>
        </is>
      </c>
      <c r="AE240" s="51" t="n"/>
      <c r="AF240" s="53">
        <f>IF(AND(ISNUMBER($P240),ISNUMBER($AL240),$AL240&lt;&gt;0),ROUND($P240/$AL240*100,1),"")</f>
        <v/>
      </c>
      <c r="AG240" s="54">
        <f>IF(AND(ISNUMBER($S240),ISNUMBER($AL240),$AL240&lt;&gt;0),ROUND($S240/$AL240*100,2),"")</f>
        <v/>
      </c>
      <c r="AH240" s="53">
        <f>IF(AND(ISNUMBER($Q240),ISNUMBER($AL240),$AL240&lt;&gt;0),ROUND($Q240/$AL240*100,1),"")</f>
        <v/>
      </c>
      <c r="AI240" s="48">
        <f>IF(ISNUMBER($S240),IF($S240&lt;=1,"Yes","No"),"n/a")</f>
        <v/>
      </c>
      <c r="AJ240" s="48">
        <f>IF(ISNUMBER($S240),ROUND(MAX(0,MIN(100,100-$S240*2.5-IF(ISNUMBER($T240),$T240,0)*0.12+IF($S240&lt;=1,12,0))),0),"")</f>
        <v/>
      </c>
      <c r="AK240" s="48">
        <f>IF(ISNUMBER($Q240),IF($Q240&gt;=100,20,IF($Q240&gt;=30,10,0)),0)+IF(ISNUMBER($R240),IF($R240&gt;=100,20,0),0)+IF(ISNUMBER($P240),IF($P240&gt;=150,20,IF($P240&gt;=50,12,5)),0)+IF(ISNUMBER($S240),IF($S240&lt;=1,15,0),0)</f>
        <v/>
      </c>
      <c r="AL240" s="48" t="n">
        <v>473</v>
      </c>
      <c r="AM240" s="49" t="n"/>
      <c r="AN240" s="48">
        <f>IF(AND(ISNUMBER($P240),ISNUMBER($AL240),$AL240&lt;&gt;0),IF(OR($P240&gt;180,$P240/$AL240*1000&gt;400),"Over ceiling, confirm SKU","Within"),"n/a")</f>
        <v/>
      </c>
      <c r="AO240" s="51" t="n"/>
      <c r="AP240" s="51" t="n"/>
      <c r="AQ240" s="51" t="n"/>
      <c r="AR240" s="34" t="inlineStr">
        <is>
          <t>No enrichment entry, to confirm</t>
        </is>
      </c>
      <c r="AS240" s="34" t="inlineStr">
        <is>
          <t>BLANK -&gt; requires live Amazon.ca capture</t>
        </is>
      </c>
      <c r="AT240" s="34" t="inlineStr">
        <is>
          <t>Unverified commercial data</t>
        </is>
      </c>
    </row>
    <row r="241" ht="28" customHeight="1">
      <c r="A241" s="34" t="inlineStr">
        <is>
          <t>Bang</t>
        </is>
      </c>
      <c r="B241" s="34" t="inlineStr">
        <is>
          <t>Bang Energy | Blue Razz | 12 pack 473mL</t>
        </is>
      </c>
      <c r="C241" s="34" t="inlineStr">
        <is>
          <t>4) Caffeine &amp; energy beverage</t>
        </is>
      </c>
      <c r="D241" s="34" t="inlineStr">
        <is>
          <t>473 mL can</t>
        </is>
      </c>
      <c r="E241" s="48" t="n">
        <v>12</v>
      </c>
      <c r="F241" s="49" t="n"/>
      <c r="G241" s="50">
        <f>IF(AND(ISNUMBER($F241),ISNUMBER($E241),$E241&lt;&gt;0),$F241/$E241,"")</f>
        <v/>
      </c>
      <c r="H241" s="50">
        <f>IF(AND(ISNUMBER($F241),ISNUMBER($AL241),ISNUMBER($E241),($AL241*$E241)&lt;&gt;0),$F241/($AL241*$E241)*100,"")</f>
        <v/>
      </c>
      <c r="I241" s="51" t="n"/>
      <c r="J241" s="52" t="n"/>
      <c r="K241" s="50">
        <f>IF(AND(ISNUMBER($F241),ISNUMBER($J241)),$F241*(1-$J241),"")</f>
        <v/>
      </c>
      <c r="L241" s="51" t="n"/>
      <c r="M241" s="51" t="n"/>
      <c r="N241" s="50">
        <f>IF(ISNUMBER($F241),($F241-IF(ISNUMBER($AM241),$AM241,0))*(1-IF(ISNUMBER($J241),$J241,0)),"")</f>
        <v/>
      </c>
      <c r="O241" s="34" t="inlineStr">
        <is>
          <t>Blue Razz</t>
        </is>
      </c>
      <c r="P241" s="48" t="n">
        <v>300</v>
      </c>
      <c r="Q241" s="48" t="n">
        <v>40</v>
      </c>
      <c r="R241" s="48" t="n">
        <v>85</v>
      </c>
      <c r="S241" s="48" t="n">
        <v>0</v>
      </c>
      <c r="T241" s="48" t="n">
        <v>0</v>
      </c>
      <c r="U241" s="34" t="inlineStr">
        <is>
          <t>Sucralose</t>
        </is>
      </c>
      <c r="V241" s="34" t="inlineStr">
        <is>
          <t>300 mg caffeine, BCAAs, CoQ10, zero calorie</t>
        </is>
      </c>
      <c r="W241" s="51" t="n"/>
      <c r="X241" s="51" t="n"/>
      <c r="Y241" s="51" t="n"/>
      <c r="Z241" s="51" t="n"/>
      <c r="AA241" s="34" t="inlineStr">
        <is>
          <t>Medium</t>
        </is>
      </c>
      <c r="AB241" s="34" t="inlineStr">
        <is>
          <t>Declining vs peak but still high volume</t>
        </is>
      </c>
      <c r="AC241" s="34" t="inlineStr">
        <is>
          <t>Zero calorie high caffeine performance fuel</t>
        </is>
      </c>
      <c r="AD241" s="34" t="inlineStr">
        <is>
          <t>High caffeine at zero calories with aminos.</t>
        </is>
      </c>
      <c r="AE241" s="51" t="n"/>
      <c r="AF241" s="53">
        <f>IF(AND(ISNUMBER($P241),ISNUMBER($AL241),$AL241&lt;&gt;0),ROUND($P241/$AL241*100,1),"")</f>
        <v/>
      </c>
      <c r="AG241" s="54">
        <f>IF(AND(ISNUMBER($S241),ISNUMBER($AL241),$AL241&lt;&gt;0),ROUND($S241/$AL241*100,2),"")</f>
        <v/>
      </c>
      <c r="AH241" s="53">
        <f>IF(AND(ISNUMBER($Q241),ISNUMBER($AL241),$AL241&lt;&gt;0),ROUND($Q241/$AL241*100,1),"")</f>
        <v/>
      </c>
      <c r="AI241" s="48">
        <f>IF(ISNUMBER($S241),IF($S241&lt;=1,"Yes","No"),"n/a")</f>
        <v/>
      </c>
      <c r="AJ241" s="48">
        <f>IF(ISNUMBER($S241),ROUND(MAX(0,MIN(100,100-$S241*2.5-IF(ISNUMBER($T241),$T241,0)*0.12+IF($S241&lt;=1,12,0))),0),"")</f>
        <v/>
      </c>
      <c r="AK241" s="48">
        <f>IF(ISNUMBER($Q241),IF($Q241&gt;=100,20,IF($Q241&gt;=30,10,0)),0)+IF(ISNUMBER($R241),IF($R241&gt;=100,20,0),0)+IF(ISNUMBER($P241),IF($P241&gt;=150,20,IF($P241&gt;=50,12,5)),0)+IF(ISNUMBER($S241),IF($S241&lt;=1,15,0),0)</f>
        <v/>
      </c>
      <c r="AL241" s="48" t="n">
        <v>473</v>
      </c>
      <c r="AM241" s="49" t="n"/>
      <c r="AN241" s="48">
        <f>IF(AND(ISNUMBER($P241),ISNUMBER($AL241),$AL241&lt;&gt;0),IF(OR($P241&gt;180,$P241/$AL241*1000&gt;400),"Over ceiling, confirm SKU","Within"),"n/a")</f>
        <v/>
      </c>
      <c r="AO241" s="51" t="n"/>
      <c r="AP241" s="51" t="n"/>
      <c r="AQ241" s="51" t="n"/>
      <c r="AR241" s="34" t="inlineStr">
        <is>
          <t>No enrichment entry, to confirm</t>
        </is>
      </c>
      <c r="AS241" s="34" t="inlineStr">
        <is>
          <t>BLANK -&gt; requires live Amazon.ca capture</t>
        </is>
      </c>
      <c r="AT241" s="34" t="inlineStr">
        <is>
          <t>Unverified commercial data</t>
        </is>
      </c>
    </row>
    <row r="242" ht="28" customHeight="1">
      <c r="A242" s="34" t="inlineStr">
        <is>
          <t>Bang</t>
        </is>
      </c>
      <c r="B242" s="34" t="inlineStr">
        <is>
          <t>Bang Energy | Blue Razz | 18 pack 473mL</t>
        </is>
      </c>
      <c r="C242" s="34" t="inlineStr">
        <is>
          <t>4) Caffeine &amp; energy beverage</t>
        </is>
      </c>
      <c r="D242" s="34" t="inlineStr">
        <is>
          <t>473 mL can</t>
        </is>
      </c>
      <c r="E242" s="48" t="n">
        <v>18</v>
      </c>
      <c r="F242" s="49" t="n"/>
      <c r="G242" s="50">
        <f>IF(AND(ISNUMBER($F242),ISNUMBER($E242),$E242&lt;&gt;0),$F242/$E242,"")</f>
        <v/>
      </c>
      <c r="H242" s="50">
        <f>IF(AND(ISNUMBER($F242),ISNUMBER($AL242),ISNUMBER($E242),($AL242*$E242)&lt;&gt;0),$F242/($AL242*$E242)*100,"")</f>
        <v/>
      </c>
      <c r="I242" s="51" t="n"/>
      <c r="J242" s="52" t="n"/>
      <c r="K242" s="50">
        <f>IF(AND(ISNUMBER($F242),ISNUMBER($J242)),$F242*(1-$J242),"")</f>
        <v/>
      </c>
      <c r="L242" s="51" t="n"/>
      <c r="M242" s="51" t="n"/>
      <c r="N242" s="50">
        <f>IF(ISNUMBER($F242),($F242-IF(ISNUMBER($AM242),$AM242,0))*(1-IF(ISNUMBER($J242),$J242,0)),"")</f>
        <v/>
      </c>
      <c r="O242" s="34" t="inlineStr">
        <is>
          <t>Blue Razz</t>
        </is>
      </c>
      <c r="P242" s="48" t="n">
        <v>300</v>
      </c>
      <c r="Q242" s="48" t="n">
        <v>40</v>
      </c>
      <c r="R242" s="48" t="n">
        <v>85</v>
      </c>
      <c r="S242" s="48" t="n">
        <v>0</v>
      </c>
      <c r="T242" s="48" t="n">
        <v>0</v>
      </c>
      <c r="U242" s="34" t="inlineStr">
        <is>
          <t>Sucralose</t>
        </is>
      </c>
      <c r="V242" s="34" t="inlineStr">
        <is>
          <t>300 mg caffeine, BCAAs, CoQ10, zero calorie</t>
        </is>
      </c>
      <c r="W242" s="51" t="n"/>
      <c r="X242" s="51" t="n"/>
      <c r="Y242" s="51" t="n"/>
      <c r="Z242" s="51" t="n"/>
      <c r="AA242" s="34" t="inlineStr">
        <is>
          <t>Medium</t>
        </is>
      </c>
      <c r="AB242" s="34" t="inlineStr">
        <is>
          <t>Declining vs peak but still high volume</t>
        </is>
      </c>
      <c r="AC242" s="34" t="inlineStr">
        <is>
          <t>Zero calorie high caffeine performance fuel</t>
        </is>
      </c>
      <c r="AD242" s="34" t="inlineStr">
        <is>
          <t>High caffeine at zero calories with aminos.</t>
        </is>
      </c>
      <c r="AE242" s="51" t="n"/>
      <c r="AF242" s="53">
        <f>IF(AND(ISNUMBER($P242),ISNUMBER($AL242),$AL242&lt;&gt;0),ROUND($P242/$AL242*100,1),"")</f>
        <v/>
      </c>
      <c r="AG242" s="54">
        <f>IF(AND(ISNUMBER($S242),ISNUMBER($AL242),$AL242&lt;&gt;0),ROUND($S242/$AL242*100,2),"")</f>
        <v/>
      </c>
      <c r="AH242" s="53">
        <f>IF(AND(ISNUMBER($Q242),ISNUMBER($AL242),$AL242&lt;&gt;0),ROUND($Q242/$AL242*100,1),"")</f>
        <v/>
      </c>
      <c r="AI242" s="48">
        <f>IF(ISNUMBER($S242),IF($S242&lt;=1,"Yes","No"),"n/a")</f>
        <v/>
      </c>
      <c r="AJ242" s="48">
        <f>IF(ISNUMBER($S242),ROUND(MAX(0,MIN(100,100-$S242*2.5-IF(ISNUMBER($T242),$T242,0)*0.12+IF($S242&lt;=1,12,0))),0),"")</f>
        <v/>
      </c>
      <c r="AK242" s="48">
        <f>IF(ISNUMBER($Q242),IF($Q242&gt;=100,20,IF($Q242&gt;=30,10,0)),0)+IF(ISNUMBER($R242),IF($R242&gt;=100,20,0),0)+IF(ISNUMBER($P242),IF($P242&gt;=150,20,IF($P242&gt;=50,12,5)),0)+IF(ISNUMBER($S242),IF($S242&lt;=1,15,0),0)</f>
        <v/>
      </c>
      <c r="AL242" s="48" t="n">
        <v>473</v>
      </c>
      <c r="AM242" s="49" t="n"/>
      <c r="AN242" s="48">
        <f>IF(AND(ISNUMBER($P242),ISNUMBER($AL242),$AL242&lt;&gt;0),IF(OR($P242&gt;180,$P242/$AL242*1000&gt;400),"Over ceiling, confirm SKU","Within"),"n/a")</f>
        <v/>
      </c>
      <c r="AO242" s="51" t="n"/>
      <c r="AP242" s="51" t="n"/>
      <c r="AQ242" s="51" t="n"/>
      <c r="AR242" s="34" t="inlineStr">
        <is>
          <t>No enrichment entry, to confirm</t>
        </is>
      </c>
      <c r="AS242" s="34" t="inlineStr">
        <is>
          <t>BLANK -&gt; requires live Amazon.ca capture</t>
        </is>
      </c>
      <c r="AT242" s="34" t="inlineStr">
        <is>
          <t>Unverified commercial data</t>
        </is>
      </c>
    </row>
    <row r="243" ht="28" customHeight="1">
      <c r="A243" s="34" t="inlineStr">
        <is>
          <t>Bang</t>
        </is>
      </c>
      <c r="B243" s="34" t="inlineStr">
        <is>
          <t>Bang Energy | Blue Razz | 24 pack 473mL</t>
        </is>
      </c>
      <c r="C243" s="34" t="inlineStr">
        <is>
          <t>4) Caffeine &amp; energy beverage</t>
        </is>
      </c>
      <c r="D243" s="34" t="inlineStr">
        <is>
          <t>473 mL can</t>
        </is>
      </c>
      <c r="E243" s="48" t="n">
        <v>24</v>
      </c>
      <c r="F243" s="49" t="n"/>
      <c r="G243" s="50">
        <f>IF(AND(ISNUMBER($F243),ISNUMBER($E243),$E243&lt;&gt;0),$F243/$E243,"")</f>
        <v/>
      </c>
      <c r="H243" s="50">
        <f>IF(AND(ISNUMBER($F243),ISNUMBER($AL243),ISNUMBER($E243),($AL243*$E243)&lt;&gt;0),$F243/($AL243*$E243)*100,"")</f>
        <v/>
      </c>
      <c r="I243" s="51" t="n"/>
      <c r="J243" s="52" t="n"/>
      <c r="K243" s="50">
        <f>IF(AND(ISNUMBER($F243),ISNUMBER($J243)),$F243*(1-$J243),"")</f>
        <v/>
      </c>
      <c r="L243" s="51" t="n"/>
      <c r="M243" s="51" t="n"/>
      <c r="N243" s="50">
        <f>IF(ISNUMBER($F243),($F243-IF(ISNUMBER($AM243),$AM243,0))*(1-IF(ISNUMBER($J243),$J243,0)),"")</f>
        <v/>
      </c>
      <c r="O243" s="34" t="inlineStr">
        <is>
          <t>Blue Razz</t>
        </is>
      </c>
      <c r="P243" s="48" t="n">
        <v>300</v>
      </c>
      <c r="Q243" s="48" t="n">
        <v>40</v>
      </c>
      <c r="R243" s="48" t="n">
        <v>85</v>
      </c>
      <c r="S243" s="48" t="n">
        <v>0</v>
      </c>
      <c r="T243" s="48" t="n">
        <v>0</v>
      </c>
      <c r="U243" s="34" t="inlineStr">
        <is>
          <t>Sucralose</t>
        </is>
      </c>
      <c r="V243" s="34" t="inlineStr">
        <is>
          <t>300 mg caffeine, BCAAs, CoQ10, zero calorie</t>
        </is>
      </c>
      <c r="W243" s="51" t="n"/>
      <c r="X243" s="51" t="n"/>
      <c r="Y243" s="51" t="n"/>
      <c r="Z243" s="51" t="n"/>
      <c r="AA243" s="34" t="inlineStr">
        <is>
          <t>Medium</t>
        </is>
      </c>
      <c r="AB243" s="34" t="inlineStr">
        <is>
          <t>Declining vs peak but still high volume</t>
        </is>
      </c>
      <c r="AC243" s="34" t="inlineStr">
        <is>
          <t>Zero calorie high caffeine performance fuel</t>
        </is>
      </c>
      <c r="AD243" s="34" t="inlineStr">
        <is>
          <t>High caffeine at zero calories with aminos.</t>
        </is>
      </c>
      <c r="AE243" s="51" t="n"/>
      <c r="AF243" s="53">
        <f>IF(AND(ISNUMBER($P243),ISNUMBER($AL243),$AL243&lt;&gt;0),ROUND($P243/$AL243*100,1),"")</f>
        <v/>
      </c>
      <c r="AG243" s="54">
        <f>IF(AND(ISNUMBER($S243),ISNUMBER($AL243),$AL243&lt;&gt;0),ROUND($S243/$AL243*100,2),"")</f>
        <v/>
      </c>
      <c r="AH243" s="53">
        <f>IF(AND(ISNUMBER($Q243),ISNUMBER($AL243),$AL243&lt;&gt;0),ROUND($Q243/$AL243*100,1),"")</f>
        <v/>
      </c>
      <c r="AI243" s="48">
        <f>IF(ISNUMBER($S243),IF($S243&lt;=1,"Yes","No"),"n/a")</f>
        <v/>
      </c>
      <c r="AJ243" s="48">
        <f>IF(ISNUMBER($S243),ROUND(MAX(0,MIN(100,100-$S243*2.5-IF(ISNUMBER($T243),$T243,0)*0.12+IF($S243&lt;=1,12,0))),0),"")</f>
        <v/>
      </c>
      <c r="AK243" s="48">
        <f>IF(ISNUMBER($Q243),IF($Q243&gt;=100,20,IF($Q243&gt;=30,10,0)),0)+IF(ISNUMBER($R243),IF($R243&gt;=100,20,0),0)+IF(ISNUMBER($P243),IF($P243&gt;=150,20,IF($P243&gt;=50,12,5)),0)+IF(ISNUMBER($S243),IF($S243&lt;=1,15,0),0)</f>
        <v/>
      </c>
      <c r="AL243" s="48" t="n">
        <v>473</v>
      </c>
      <c r="AM243" s="49" t="n"/>
      <c r="AN243" s="48">
        <f>IF(AND(ISNUMBER($P243),ISNUMBER($AL243),$AL243&lt;&gt;0),IF(OR($P243&gt;180,$P243/$AL243*1000&gt;400),"Over ceiling, confirm SKU","Within"),"n/a")</f>
        <v/>
      </c>
      <c r="AO243" s="51" t="n"/>
      <c r="AP243" s="51" t="n"/>
      <c r="AQ243" s="51" t="n"/>
      <c r="AR243" s="34" t="inlineStr">
        <is>
          <t>No enrichment entry, to confirm</t>
        </is>
      </c>
      <c r="AS243" s="34" t="inlineStr">
        <is>
          <t>BLANK -&gt; requires live Amazon.ca capture</t>
        </is>
      </c>
      <c r="AT243" s="34" t="inlineStr">
        <is>
          <t>Unverified commercial data</t>
        </is>
      </c>
    </row>
    <row r="244" ht="28" customHeight="1">
      <c r="A244" s="34" t="inlineStr">
        <is>
          <t>Bang</t>
        </is>
      </c>
      <c r="B244" s="34" t="inlineStr">
        <is>
          <t>Bang Energy | Peach Mango | single 473mL</t>
        </is>
      </c>
      <c r="C244" s="34" t="inlineStr">
        <is>
          <t>4) Caffeine &amp; energy beverage</t>
        </is>
      </c>
      <c r="D244" s="34" t="inlineStr">
        <is>
          <t>473 mL can</t>
        </is>
      </c>
      <c r="E244" s="48" t="n">
        <v>1</v>
      </c>
      <c r="F244" s="49" t="n"/>
      <c r="G244" s="50">
        <f>IF(AND(ISNUMBER($F244),ISNUMBER($E244),$E244&lt;&gt;0),$F244/$E244,"")</f>
        <v/>
      </c>
      <c r="H244" s="50">
        <f>IF(AND(ISNUMBER($F244),ISNUMBER($AL244),ISNUMBER($E244),($AL244*$E244)&lt;&gt;0),$F244/($AL244*$E244)*100,"")</f>
        <v/>
      </c>
      <c r="I244" s="51" t="n"/>
      <c r="J244" s="52" t="n"/>
      <c r="K244" s="50">
        <f>IF(AND(ISNUMBER($F244),ISNUMBER($J244)),$F244*(1-$J244),"")</f>
        <v/>
      </c>
      <c r="L244" s="51" t="n"/>
      <c r="M244" s="51" t="n"/>
      <c r="N244" s="50">
        <f>IF(ISNUMBER($F244),($F244-IF(ISNUMBER($AM244),$AM244,0))*(1-IF(ISNUMBER($J244),$J244,0)),"")</f>
        <v/>
      </c>
      <c r="O244" s="34" t="inlineStr">
        <is>
          <t>Peach Mango</t>
        </is>
      </c>
      <c r="P244" s="48" t="n">
        <v>300</v>
      </c>
      <c r="Q244" s="48" t="n">
        <v>40</v>
      </c>
      <c r="R244" s="48" t="n">
        <v>85</v>
      </c>
      <c r="S244" s="48" t="n">
        <v>0</v>
      </c>
      <c r="T244" s="48" t="n">
        <v>0</v>
      </c>
      <c r="U244" s="34" t="inlineStr">
        <is>
          <t>Sucralose</t>
        </is>
      </c>
      <c r="V244" s="34" t="inlineStr">
        <is>
          <t>300 mg caffeine, BCAAs, CoQ10, zero calorie</t>
        </is>
      </c>
      <c r="W244" s="51" t="n"/>
      <c r="X244" s="51" t="n"/>
      <c r="Y244" s="51" t="n"/>
      <c r="Z244" s="51" t="n"/>
      <c r="AA244" s="34" t="inlineStr">
        <is>
          <t>Medium</t>
        </is>
      </c>
      <c r="AB244" s="34" t="inlineStr">
        <is>
          <t>Declining vs peak but still high volume</t>
        </is>
      </c>
      <c r="AC244" s="34" t="inlineStr">
        <is>
          <t>Zero calorie high caffeine performance fuel</t>
        </is>
      </c>
      <c r="AD244" s="34" t="inlineStr">
        <is>
          <t>High caffeine at zero calories with aminos.</t>
        </is>
      </c>
      <c r="AE244" s="51" t="n"/>
      <c r="AF244" s="53">
        <f>IF(AND(ISNUMBER($P244),ISNUMBER($AL244),$AL244&lt;&gt;0),ROUND($P244/$AL244*100,1),"")</f>
        <v/>
      </c>
      <c r="AG244" s="54">
        <f>IF(AND(ISNUMBER($S244),ISNUMBER($AL244),$AL244&lt;&gt;0),ROUND($S244/$AL244*100,2),"")</f>
        <v/>
      </c>
      <c r="AH244" s="53">
        <f>IF(AND(ISNUMBER($Q244),ISNUMBER($AL244),$AL244&lt;&gt;0),ROUND($Q244/$AL244*100,1),"")</f>
        <v/>
      </c>
      <c r="AI244" s="48">
        <f>IF(ISNUMBER($S244),IF($S244&lt;=1,"Yes","No"),"n/a")</f>
        <v/>
      </c>
      <c r="AJ244" s="48">
        <f>IF(ISNUMBER($S244),ROUND(MAX(0,MIN(100,100-$S244*2.5-IF(ISNUMBER($T244),$T244,0)*0.12+IF($S244&lt;=1,12,0))),0),"")</f>
        <v/>
      </c>
      <c r="AK244" s="48">
        <f>IF(ISNUMBER($Q244),IF($Q244&gt;=100,20,IF($Q244&gt;=30,10,0)),0)+IF(ISNUMBER($R244),IF($R244&gt;=100,20,0),0)+IF(ISNUMBER($P244),IF($P244&gt;=150,20,IF($P244&gt;=50,12,5)),0)+IF(ISNUMBER($S244),IF($S244&lt;=1,15,0),0)</f>
        <v/>
      </c>
      <c r="AL244" s="48" t="n">
        <v>473</v>
      </c>
      <c r="AM244" s="49" t="n"/>
      <c r="AN244" s="48">
        <f>IF(AND(ISNUMBER($P244),ISNUMBER($AL244),$AL244&lt;&gt;0),IF(OR($P244&gt;180,$P244/$AL244*1000&gt;400),"Over ceiling, confirm SKU","Within"),"n/a")</f>
        <v/>
      </c>
      <c r="AO244" s="51" t="n"/>
      <c r="AP244" s="51" t="n"/>
      <c r="AQ244" s="51" t="n"/>
      <c r="AR244" s="34" t="inlineStr">
        <is>
          <t>No enrichment entry, to confirm</t>
        </is>
      </c>
      <c r="AS244" s="34" t="inlineStr">
        <is>
          <t>BLANK -&gt; requires live Amazon.ca capture</t>
        </is>
      </c>
      <c r="AT244" s="34" t="inlineStr">
        <is>
          <t>Unverified commercial data</t>
        </is>
      </c>
    </row>
    <row r="245" ht="28" customHeight="1">
      <c r="A245" s="34" t="inlineStr">
        <is>
          <t>Bang</t>
        </is>
      </c>
      <c r="B245" s="34" t="inlineStr">
        <is>
          <t>Bang Energy | Peach Mango | 8 pack 473mL</t>
        </is>
      </c>
      <c r="C245" s="34" t="inlineStr">
        <is>
          <t>4) Caffeine &amp; energy beverage</t>
        </is>
      </c>
      <c r="D245" s="34" t="inlineStr">
        <is>
          <t>473 mL can</t>
        </is>
      </c>
      <c r="E245" s="48" t="n">
        <v>8</v>
      </c>
      <c r="F245" s="49" t="n"/>
      <c r="G245" s="50">
        <f>IF(AND(ISNUMBER($F245),ISNUMBER($E245),$E245&lt;&gt;0),$F245/$E245,"")</f>
        <v/>
      </c>
      <c r="H245" s="50">
        <f>IF(AND(ISNUMBER($F245),ISNUMBER($AL245),ISNUMBER($E245),($AL245*$E245)&lt;&gt;0),$F245/($AL245*$E245)*100,"")</f>
        <v/>
      </c>
      <c r="I245" s="51" t="n"/>
      <c r="J245" s="52" t="n"/>
      <c r="K245" s="50">
        <f>IF(AND(ISNUMBER($F245),ISNUMBER($J245)),$F245*(1-$J245),"")</f>
        <v/>
      </c>
      <c r="L245" s="51" t="n"/>
      <c r="M245" s="51" t="n"/>
      <c r="N245" s="50">
        <f>IF(ISNUMBER($F245),($F245-IF(ISNUMBER($AM245),$AM245,0))*(1-IF(ISNUMBER($J245),$J245,0)),"")</f>
        <v/>
      </c>
      <c r="O245" s="34" t="inlineStr">
        <is>
          <t>Peach Mango</t>
        </is>
      </c>
      <c r="P245" s="48" t="n">
        <v>300</v>
      </c>
      <c r="Q245" s="48" t="n">
        <v>40</v>
      </c>
      <c r="R245" s="48" t="n">
        <v>85</v>
      </c>
      <c r="S245" s="48" t="n">
        <v>0</v>
      </c>
      <c r="T245" s="48" t="n">
        <v>0</v>
      </c>
      <c r="U245" s="34" t="inlineStr">
        <is>
          <t>Sucralose</t>
        </is>
      </c>
      <c r="V245" s="34" t="inlineStr">
        <is>
          <t>300 mg caffeine, BCAAs, CoQ10, zero calorie</t>
        </is>
      </c>
      <c r="W245" s="51" t="n"/>
      <c r="X245" s="51" t="n"/>
      <c r="Y245" s="51" t="n"/>
      <c r="Z245" s="51" t="n"/>
      <c r="AA245" s="34" t="inlineStr">
        <is>
          <t>Medium</t>
        </is>
      </c>
      <c r="AB245" s="34" t="inlineStr">
        <is>
          <t>Declining vs peak but still high volume</t>
        </is>
      </c>
      <c r="AC245" s="34" t="inlineStr">
        <is>
          <t>Zero calorie high caffeine performance fuel</t>
        </is>
      </c>
      <c r="AD245" s="34" t="inlineStr">
        <is>
          <t>High caffeine at zero calories with aminos.</t>
        </is>
      </c>
      <c r="AE245" s="51" t="n"/>
      <c r="AF245" s="53">
        <f>IF(AND(ISNUMBER($P245),ISNUMBER($AL245),$AL245&lt;&gt;0),ROUND($P245/$AL245*100,1),"")</f>
        <v/>
      </c>
      <c r="AG245" s="54">
        <f>IF(AND(ISNUMBER($S245),ISNUMBER($AL245),$AL245&lt;&gt;0),ROUND($S245/$AL245*100,2),"")</f>
        <v/>
      </c>
      <c r="AH245" s="53">
        <f>IF(AND(ISNUMBER($Q245),ISNUMBER($AL245),$AL245&lt;&gt;0),ROUND($Q245/$AL245*100,1),"")</f>
        <v/>
      </c>
      <c r="AI245" s="48">
        <f>IF(ISNUMBER($S245),IF($S245&lt;=1,"Yes","No"),"n/a")</f>
        <v/>
      </c>
      <c r="AJ245" s="48">
        <f>IF(ISNUMBER($S245),ROUND(MAX(0,MIN(100,100-$S245*2.5-IF(ISNUMBER($T245),$T245,0)*0.12+IF($S245&lt;=1,12,0))),0),"")</f>
        <v/>
      </c>
      <c r="AK245" s="48">
        <f>IF(ISNUMBER($Q245),IF($Q245&gt;=100,20,IF($Q245&gt;=30,10,0)),0)+IF(ISNUMBER($R245),IF($R245&gt;=100,20,0),0)+IF(ISNUMBER($P245),IF($P245&gt;=150,20,IF($P245&gt;=50,12,5)),0)+IF(ISNUMBER($S245),IF($S245&lt;=1,15,0),0)</f>
        <v/>
      </c>
      <c r="AL245" s="48" t="n">
        <v>473</v>
      </c>
      <c r="AM245" s="49" t="n"/>
      <c r="AN245" s="48">
        <f>IF(AND(ISNUMBER($P245),ISNUMBER($AL245),$AL245&lt;&gt;0),IF(OR($P245&gt;180,$P245/$AL245*1000&gt;400),"Over ceiling, confirm SKU","Within"),"n/a")</f>
        <v/>
      </c>
      <c r="AO245" s="51" t="n"/>
      <c r="AP245" s="51" t="n"/>
      <c r="AQ245" s="51" t="n"/>
      <c r="AR245" s="34" t="inlineStr">
        <is>
          <t>No enrichment entry, to confirm</t>
        </is>
      </c>
      <c r="AS245" s="34" t="inlineStr">
        <is>
          <t>BLANK -&gt; requires live Amazon.ca capture</t>
        </is>
      </c>
      <c r="AT245" s="34" t="inlineStr">
        <is>
          <t>Unverified commercial data</t>
        </is>
      </c>
    </row>
    <row r="246" ht="28" customHeight="1">
      <c r="A246" s="34" t="inlineStr">
        <is>
          <t>Bang</t>
        </is>
      </c>
      <c r="B246" s="34" t="inlineStr">
        <is>
          <t>Bang Energy | Peach Mango | 12 pack 473mL</t>
        </is>
      </c>
      <c r="C246" s="34" t="inlineStr">
        <is>
          <t>4) Caffeine &amp; energy beverage</t>
        </is>
      </c>
      <c r="D246" s="34" t="inlineStr">
        <is>
          <t>473 mL can</t>
        </is>
      </c>
      <c r="E246" s="48" t="n">
        <v>12</v>
      </c>
      <c r="F246" s="49" t="n"/>
      <c r="G246" s="50">
        <f>IF(AND(ISNUMBER($F246),ISNUMBER($E246),$E246&lt;&gt;0),$F246/$E246,"")</f>
        <v/>
      </c>
      <c r="H246" s="50">
        <f>IF(AND(ISNUMBER($F246),ISNUMBER($AL246),ISNUMBER($E246),($AL246*$E246)&lt;&gt;0),$F246/($AL246*$E246)*100,"")</f>
        <v/>
      </c>
      <c r="I246" s="51" t="n"/>
      <c r="J246" s="52" t="n"/>
      <c r="K246" s="50">
        <f>IF(AND(ISNUMBER($F246),ISNUMBER($J246)),$F246*(1-$J246),"")</f>
        <v/>
      </c>
      <c r="L246" s="51" t="n"/>
      <c r="M246" s="51" t="n"/>
      <c r="N246" s="50">
        <f>IF(ISNUMBER($F246),($F246-IF(ISNUMBER($AM246),$AM246,0))*(1-IF(ISNUMBER($J246),$J246,0)),"")</f>
        <v/>
      </c>
      <c r="O246" s="34" t="inlineStr">
        <is>
          <t>Peach Mango</t>
        </is>
      </c>
      <c r="P246" s="48" t="n">
        <v>300</v>
      </c>
      <c r="Q246" s="48" t="n">
        <v>40</v>
      </c>
      <c r="R246" s="48" t="n">
        <v>85</v>
      </c>
      <c r="S246" s="48" t="n">
        <v>0</v>
      </c>
      <c r="T246" s="48" t="n">
        <v>0</v>
      </c>
      <c r="U246" s="34" t="inlineStr">
        <is>
          <t>Sucralose</t>
        </is>
      </c>
      <c r="V246" s="34" t="inlineStr">
        <is>
          <t>300 mg caffeine, BCAAs, CoQ10, zero calorie</t>
        </is>
      </c>
      <c r="W246" s="51" t="n"/>
      <c r="X246" s="51" t="n"/>
      <c r="Y246" s="51" t="n"/>
      <c r="Z246" s="51" t="n"/>
      <c r="AA246" s="34" t="inlineStr">
        <is>
          <t>Medium</t>
        </is>
      </c>
      <c r="AB246" s="34" t="inlineStr">
        <is>
          <t>Declining vs peak but still high volume</t>
        </is>
      </c>
      <c r="AC246" s="34" t="inlineStr">
        <is>
          <t>Zero calorie high caffeine performance fuel</t>
        </is>
      </c>
      <c r="AD246" s="34" t="inlineStr">
        <is>
          <t>High caffeine at zero calories with aminos.</t>
        </is>
      </c>
      <c r="AE246" s="51" t="n"/>
      <c r="AF246" s="53">
        <f>IF(AND(ISNUMBER($P246),ISNUMBER($AL246),$AL246&lt;&gt;0),ROUND($P246/$AL246*100,1),"")</f>
        <v/>
      </c>
      <c r="AG246" s="54">
        <f>IF(AND(ISNUMBER($S246),ISNUMBER($AL246),$AL246&lt;&gt;0),ROUND($S246/$AL246*100,2),"")</f>
        <v/>
      </c>
      <c r="AH246" s="53">
        <f>IF(AND(ISNUMBER($Q246),ISNUMBER($AL246),$AL246&lt;&gt;0),ROUND($Q246/$AL246*100,1),"")</f>
        <v/>
      </c>
      <c r="AI246" s="48">
        <f>IF(ISNUMBER($S246),IF($S246&lt;=1,"Yes","No"),"n/a")</f>
        <v/>
      </c>
      <c r="AJ246" s="48">
        <f>IF(ISNUMBER($S246),ROUND(MAX(0,MIN(100,100-$S246*2.5-IF(ISNUMBER($T246),$T246,0)*0.12+IF($S246&lt;=1,12,0))),0),"")</f>
        <v/>
      </c>
      <c r="AK246" s="48">
        <f>IF(ISNUMBER($Q246),IF($Q246&gt;=100,20,IF($Q246&gt;=30,10,0)),0)+IF(ISNUMBER($R246),IF($R246&gt;=100,20,0),0)+IF(ISNUMBER($P246),IF($P246&gt;=150,20,IF($P246&gt;=50,12,5)),0)+IF(ISNUMBER($S246),IF($S246&lt;=1,15,0),0)</f>
        <v/>
      </c>
      <c r="AL246" s="48" t="n">
        <v>473</v>
      </c>
      <c r="AM246" s="49" t="n"/>
      <c r="AN246" s="48">
        <f>IF(AND(ISNUMBER($P246),ISNUMBER($AL246),$AL246&lt;&gt;0),IF(OR($P246&gt;180,$P246/$AL246*1000&gt;400),"Over ceiling, confirm SKU","Within"),"n/a")</f>
        <v/>
      </c>
      <c r="AO246" s="51" t="n"/>
      <c r="AP246" s="51" t="n"/>
      <c r="AQ246" s="51" t="n"/>
      <c r="AR246" s="34" t="inlineStr">
        <is>
          <t>No enrichment entry, to confirm</t>
        </is>
      </c>
      <c r="AS246" s="34" t="inlineStr">
        <is>
          <t>BLANK -&gt; requires live Amazon.ca capture</t>
        </is>
      </c>
      <c r="AT246" s="34" t="inlineStr">
        <is>
          <t>Unverified commercial data</t>
        </is>
      </c>
    </row>
    <row r="247" ht="28" customHeight="1">
      <c r="A247" s="34" t="inlineStr">
        <is>
          <t>Bang</t>
        </is>
      </c>
      <c r="B247" s="34" t="inlineStr">
        <is>
          <t>Bang Energy | Peach Mango | 18 pack 473mL</t>
        </is>
      </c>
      <c r="C247" s="34" t="inlineStr">
        <is>
          <t>4) Caffeine &amp; energy beverage</t>
        </is>
      </c>
      <c r="D247" s="34" t="inlineStr">
        <is>
          <t>473 mL can</t>
        </is>
      </c>
      <c r="E247" s="48" t="n">
        <v>18</v>
      </c>
      <c r="F247" s="49" t="n"/>
      <c r="G247" s="50">
        <f>IF(AND(ISNUMBER($F247),ISNUMBER($E247),$E247&lt;&gt;0),$F247/$E247,"")</f>
        <v/>
      </c>
      <c r="H247" s="50">
        <f>IF(AND(ISNUMBER($F247),ISNUMBER($AL247),ISNUMBER($E247),($AL247*$E247)&lt;&gt;0),$F247/($AL247*$E247)*100,"")</f>
        <v/>
      </c>
      <c r="I247" s="51" t="n"/>
      <c r="J247" s="52" t="n"/>
      <c r="K247" s="50">
        <f>IF(AND(ISNUMBER($F247),ISNUMBER($J247)),$F247*(1-$J247),"")</f>
        <v/>
      </c>
      <c r="L247" s="51" t="n"/>
      <c r="M247" s="51" t="n"/>
      <c r="N247" s="50">
        <f>IF(ISNUMBER($F247),($F247-IF(ISNUMBER($AM247),$AM247,0))*(1-IF(ISNUMBER($J247),$J247,0)),"")</f>
        <v/>
      </c>
      <c r="O247" s="34" t="inlineStr">
        <is>
          <t>Peach Mango</t>
        </is>
      </c>
      <c r="P247" s="48" t="n">
        <v>300</v>
      </c>
      <c r="Q247" s="48" t="n">
        <v>40</v>
      </c>
      <c r="R247" s="48" t="n">
        <v>85</v>
      </c>
      <c r="S247" s="48" t="n">
        <v>0</v>
      </c>
      <c r="T247" s="48" t="n">
        <v>0</v>
      </c>
      <c r="U247" s="34" t="inlineStr">
        <is>
          <t>Sucralose</t>
        </is>
      </c>
      <c r="V247" s="34" t="inlineStr">
        <is>
          <t>300 mg caffeine, BCAAs, CoQ10, zero calorie</t>
        </is>
      </c>
      <c r="W247" s="51" t="n"/>
      <c r="X247" s="51" t="n"/>
      <c r="Y247" s="51" t="n"/>
      <c r="Z247" s="51" t="n"/>
      <c r="AA247" s="34" t="inlineStr">
        <is>
          <t>Medium</t>
        </is>
      </c>
      <c r="AB247" s="34" t="inlineStr">
        <is>
          <t>Declining vs peak but still high volume</t>
        </is>
      </c>
      <c r="AC247" s="34" t="inlineStr">
        <is>
          <t>Zero calorie high caffeine performance fuel</t>
        </is>
      </c>
      <c r="AD247" s="34" t="inlineStr">
        <is>
          <t>High caffeine at zero calories with aminos.</t>
        </is>
      </c>
      <c r="AE247" s="51" t="n"/>
      <c r="AF247" s="53">
        <f>IF(AND(ISNUMBER($P247),ISNUMBER($AL247),$AL247&lt;&gt;0),ROUND($P247/$AL247*100,1),"")</f>
        <v/>
      </c>
      <c r="AG247" s="54">
        <f>IF(AND(ISNUMBER($S247),ISNUMBER($AL247),$AL247&lt;&gt;0),ROUND($S247/$AL247*100,2),"")</f>
        <v/>
      </c>
      <c r="AH247" s="53">
        <f>IF(AND(ISNUMBER($Q247),ISNUMBER($AL247),$AL247&lt;&gt;0),ROUND($Q247/$AL247*100,1),"")</f>
        <v/>
      </c>
      <c r="AI247" s="48">
        <f>IF(ISNUMBER($S247),IF($S247&lt;=1,"Yes","No"),"n/a")</f>
        <v/>
      </c>
      <c r="AJ247" s="48">
        <f>IF(ISNUMBER($S247),ROUND(MAX(0,MIN(100,100-$S247*2.5-IF(ISNUMBER($T247),$T247,0)*0.12+IF($S247&lt;=1,12,0))),0),"")</f>
        <v/>
      </c>
      <c r="AK247" s="48">
        <f>IF(ISNUMBER($Q247),IF($Q247&gt;=100,20,IF($Q247&gt;=30,10,0)),0)+IF(ISNUMBER($R247),IF($R247&gt;=100,20,0),0)+IF(ISNUMBER($P247),IF($P247&gt;=150,20,IF($P247&gt;=50,12,5)),0)+IF(ISNUMBER($S247),IF($S247&lt;=1,15,0),0)</f>
        <v/>
      </c>
      <c r="AL247" s="48" t="n">
        <v>473</v>
      </c>
      <c r="AM247" s="49" t="n"/>
      <c r="AN247" s="48">
        <f>IF(AND(ISNUMBER($P247),ISNUMBER($AL247),$AL247&lt;&gt;0),IF(OR($P247&gt;180,$P247/$AL247*1000&gt;400),"Over ceiling, confirm SKU","Within"),"n/a")</f>
        <v/>
      </c>
      <c r="AO247" s="51" t="n"/>
      <c r="AP247" s="51" t="n"/>
      <c r="AQ247" s="51" t="n"/>
      <c r="AR247" s="34" t="inlineStr">
        <is>
          <t>No enrichment entry, to confirm</t>
        </is>
      </c>
      <c r="AS247" s="34" t="inlineStr">
        <is>
          <t>BLANK -&gt; requires live Amazon.ca capture</t>
        </is>
      </c>
      <c r="AT247" s="34" t="inlineStr">
        <is>
          <t>Unverified commercial data</t>
        </is>
      </c>
    </row>
    <row r="248" ht="28" customHeight="1">
      <c r="A248" s="34" t="inlineStr">
        <is>
          <t>Bang</t>
        </is>
      </c>
      <c r="B248" s="34" t="inlineStr">
        <is>
          <t>Bang Energy | Peach Mango | 24 pack 473mL</t>
        </is>
      </c>
      <c r="C248" s="34" t="inlineStr">
        <is>
          <t>4) Caffeine &amp; energy beverage</t>
        </is>
      </c>
      <c r="D248" s="34" t="inlineStr">
        <is>
          <t>473 mL can</t>
        </is>
      </c>
      <c r="E248" s="48" t="n">
        <v>24</v>
      </c>
      <c r="F248" s="49" t="n"/>
      <c r="G248" s="50">
        <f>IF(AND(ISNUMBER($F248),ISNUMBER($E248),$E248&lt;&gt;0),$F248/$E248,"")</f>
        <v/>
      </c>
      <c r="H248" s="50">
        <f>IF(AND(ISNUMBER($F248),ISNUMBER($AL248),ISNUMBER($E248),($AL248*$E248)&lt;&gt;0),$F248/($AL248*$E248)*100,"")</f>
        <v/>
      </c>
      <c r="I248" s="51" t="n"/>
      <c r="J248" s="52" t="n"/>
      <c r="K248" s="50">
        <f>IF(AND(ISNUMBER($F248),ISNUMBER($J248)),$F248*(1-$J248),"")</f>
        <v/>
      </c>
      <c r="L248" s="51" t="n"/>
      <c r="M248" s="51" t="n"/>
      <c r="N248" s="50">
        <f>IF(ISNUMBER($F248),($F248-IF(ISNUMBER($AM248),$AM248,0))*(1-IF(ISNUMBER($J248),$J248,0)),"")</f>
        <v/>
      </c>
      <c r="O248" s="34" t="inlineStr">
        <is>
          <t>Peach Mango</t>
        </is>
      </c>
      <c r="P248" s="48" t="n">
        <v>300</v>
      </c>
      <c r="Q248" s="48" t="n">
        <v>40</v>
      </c>
      <c r="R248" s="48" t="n">
        <v>85</v>
      </c>
      <c r="S248" s="48" t="n">
        <v>0</v>
      </c>
      <c r="T248" s="48" t="n">
        <v>0</v>
      </c>
      <c r="U248" s="34" t="inlineStr">
        <is>
          <t>Sucralose</t>
        </is>
      </c>
      <c r="V248" s="34" t="inlineStr">
        <is>
          <t>300 mg caffeine, BCAAs, CoQ10, zero calorie</t>
        </is>
      </c>
      <c r="W248" s="51" t="n"/>
      <c r="X248" s="51" t="n"/>
      <c r="Y248" s="51" t="n"/>
      <c r="Z248" s="51" t="n"/>
      <c r="AA248" s="34" t="inlineStr">
        <is>
          <t>Medium</t>
        </is>
      </c>
      <c r="AB248" s="34" t="inlineStr">
        <is>
          <t>Declining vs peak but still high volume</t>
        </is>
      </c>
      <c r="AC248" s="34" t="inlineStr">
        <is>
          <t>Zero calorie high caffeine performance fuel</t>
        </is>
      </c>
      <c r="AD248" s="34" t="inlineStr">
        <is>
          <t>High caffeine at zero calories with aminos.</t>
        </is>
      </c>
      <c r="AE248" s="51" t="n"/>
      <c r="AF248" s="53">
        <f>IF(AND(ISNUMBER($P248),ISNUMBER($AL248),$AL248&lt;&gt;0),ROUND($P248/$AL248*100,1),"")</f>
        <v/>
      </c>
      <c r="AG248" s="54">
        <f>IF(AND(ISNUMBER($S248),ISNUMBER($AL248),$AL248&lt;&gt;0),ROUND($S248/$AL248*100,2),"")</f>
        <v/>
      </c>
      <c r="AH248" s="53">
        <f>IF(AND(ISNUMBER($Q248),ISNUMBER($AL248),$AL248&lt;&gt;0),ROUND($Q248/$AL248*100,1),"")</f>
        <v/>
      </c>
      <c r="AI248" s="48">
        <f>IF(ISNUMBER($S248),IF($S248&lt;=1,"Yes","No"),"n/a")</f>
        <v/>
      </c>
      <c r="AJ248" s="48">
        <f>IF(ISNUMBER($S248),ROUND(MAX(0,MIN(100,100-$S248*2.5-IF(ISNUMBER($T248),$T248,0)*0.12+IF($S248&lt;=1,12,0))),0),"")</f>
        <v/>
      </c>
      <c r="AK248" s="48">
        <f>IF(ISNUMBER($Q248),IF($Q248&gt;=100,20,IF($Q248&gt;=30,10,0)),0)+IF(ISNUMBER($R248),IF($R248&gt;=100,20,0),0)+IF(ISNUMBER($P248),IF($P248&gt;=150,20,IF($P248&gt;=50,12,5)),0)+IF(ISNUMBER($S248),IF($S248&lt;=1,15,0),0)</f>
        <v/>
      </c>
      <c r="AL248" s="48" t="n">
        <v>473</v>
      </c>
      <c r="AM248" s="49" t="n"/>
      <c r="AN248" s="48">
        <f>IF(AND(ISNUMBER($P248),ISNUMBER($AL248),$AL248&lt;&gt;0),IF(OR($P248&gt;180,$P248/$AL248*1000&gt;400),"Over ceiling, confirm SKU","Within"),"n/a")</f>
        <v/>
      </c>
      <c r="AO248" s="51" t="n"/>
      <c r="AP248" s="51" t="n"/>
      <c r="AQ248" s="51" t="n"/>
      <c r="AR248" s="34" t="inlineStr">
        <is>
          <t>No enrichment entry, to confirm</t>
        </is>
      </c>
      <c r="AS248" s="34" t="inlineStr">
        <is>
          <t>BLANK -&gt; requires live Amazon.ca capture</t>
        </is>
      </c>
      <c r="AT248" s="34" t="inlineStr">
        <is>
          <t>Unverified commercial data</t>
        </is>
      </c>
    </row>
    <row r="249" ht="28" customHeight="1">
      <c r="A249" s="34" t="inlineStr">
        <is>
          <t>Rockstar</t>
        </is>
      </c>
      <c r="B249" s="34" t="inlineStr">
        <is>
          <t>Rockstar Energy | Original | single 473mL</t>
        </is>
      </c>
      <c r="C249" s="34" t="inlineStr">
        <is>
          <t>4) Caffeine &amp; energy beverage</t>
        </is>
      </c>
      <c r="D249" s="34" t="inlineStr">
        <is>
          <t>473 mL can</t>
        </is>
      </c>
      <c r="E249" s="48" t="n">
        <v>1</v>
      </c>
      <c r="F249" s="49" t="n"/>
      <c r="G249" s="50">
        <f>IF(AND(ISNUMBER($F249),ISNUMBER($E249),$E249&lt;&gt;0),$F249/$E249,"")</f>
        <v/>
      </c>
      <c r="H249" s="50">
        <f>IF(AND(ISNUMBER($F249),ISNUMBER($AL249),ISNUMBER($E249),($AL249*$E249)&lt;&gt;0),$F249/($AL249*$E249)*100,"")</f>
        <v/>
      </c>
      <c r="I249" s="51" t="n"/>
      <c r="J249" s="52" t="n"/>
      <c r="K249" s="50">
        <f>IF(AND(ISNUMBER($F249),ISNUMBER($J249)),$F249*(1-$J249),"")</f>
        <v/>
      </c>
      <c r="L249" s="51" t="n"/>
      <c r="M249" s="51" t="n"/>
      <c r="N249" s="50">
        <f>IF(ISNUMBER($F249),($F249-IF(ISNUMBER($AM249),$AM249,0))*(1-IF(ISNUMBER($J249),$J249,0)),"")</f>
        <v/>
      </c>
      <c r="O249" s="34" t="inlineStr">
        <is>
          <t>Original</t>
        </is>
      </c>
      <c r="P249" s="48" t="n">
        <v>160</v>
      </c>
      <c r="Q249" s="48" t="n">
        <v>65</v>
      </c>
      <c r="R249" s="34" t="inlineStr">
        <is>
          <t>Not listed</t>
        </is>
      </c>
      <c r="S249" s="48" t="n">
        <v>31</v>
      </c>
      <c r="T249" s="48" t="n">
        <v>122</v>
      </c>
      <c r="U249" s="34" t="inlineStr">
        <is>
          <t>Sugar (or sucralose on zero)</t>
        </is>
      </c>
      <c r="V249" s="34" t="inlineStr">
        <is>
          <t>Energy blend, taurine, guarana</t>
        </is>
      </c>
      <c r="W249" s="51" t="n"/>
      <c r="X249" s="51" t="n"/>
      <c r="Y249" s="51" t="n"/>
      <c r="Z249" s="51" t="n"/>
      <c r="AA249" s="34" t="inlineStr">
        <is>
          <t>Medium</t>
        </is>
      </c>
      <c r="AB249" s="34" t="inlineStr">
        <is>
          <t>Legacy brand; PepsiCo distribution</t>
        </is>
      </c>
      <c r="AC249" s="34" t="inlineStr">
        <is>
          <t>Value priced legacy energy can</t>
        </is>
      </c>
      <c r="AD249" s="34" t="inlineStr">
        <is>
          <t>Familiar legacy brand, usually a lower price point.</t>
        </is>
      </c>
      <c r="AE249" s="51" t="n"/>
      <c r="AF249" s="53">
        <f>IF(AND(ISNUMBER($P249),ISNUMBER($AL249),$AL249&lt;&gt;0),ROUND($P249/$AL249*100,1),"")</f>
        <v/>
      </c>
      <c r="AG249" s="54">
        <f>IF(AND(ISNUMBER($S249),ISNUMBER($AL249),$AL249&lt;&gt;0),ROUND($S249/$AL249*100,2),"")</f>
        <v/>
      </c>
      <c r="AH249" s="53">
        <f>IF(AND(ISNUMBER($Q249),ISNUMBER($AL249),$AL249&lt;&gt;0),ROUND($Q249/$AL249*100,1),"")</f>
        <v/>
      </c>
      <c r="AI249" s="48">
        <f>IF(ISNUMBER($S249),IF($S249&lt;=1,"Yes","No"),"n/a")</f>
        <v/>
      </c>
      <c r="AJ249" s="48">
        <f>IF(ISNUMBER($S249),ROUND(MAX(0,MIN(100,100-$S249*2.5-IF(ISNUMBER($T249),$T249,0)*0.12+IF($S249&lt;=1,12,0))),0),"")</f>
        <v/>
      </c>
      <c r="AK249" s="48">
        <f>IF(ISNUMBER($Q249),IF($Q249&gt;=100,20,IF($Q249&gt;=30,10,0)),0)+IF(ISNUMBER($R249),IF($R249&gt;=100,20,0),0)+IF(ISNUMBER($P249),IF($P249&gt;=150,20,IF($P249&gt;=50,12,5)),0)+IF(ISNUMBER($S249),IF($S249&lt;=1,15,0),0)</f>
        <v/>
      </c>
      <c r="AL249" s="48" t="n">
        <v>473</v>
      </c>
      <c r="AM249" s="49" t="n"/>
      <c r="AN249" s="48">
        <f>IF(AND(ISNUMBER($P249),ISNUMBER($AL249),$AL249&lt;&gt;0),IF(OR($P249&gt;180,$P249/$AL249*1000&gt;400),"Over ceiling, confirm SKU","Within"),"n/a")</f>
        <v/>
      </c>
      <c r="AO249" s="51" t="n"/>
      <c r="AP249" s="51" t="n"/>
      <c r="AQ249" s="51" t="n"/>
      <c r="AR249" s="34" t="inlineStr">
        <is>
          <t>No enrichment entry, to confirm</t>
        </is>
      </c>
      <c r="AS249" s="34" t="inlineStr">
        <is>
          <t>BLANK -&gt; requires live Amazon.ca capture</t>
        </is>
      </c>
      <c r="AT249" s="34" t="inlineStr">
        <is>
          <t>Unverified commercial data</t>
        </is>
      </c>
    </row>
    <row r="250" ht="28" customHeight="1">
      <c r="A250" s="34" t="inlineStr">
        <is>
          <t>Rockstar</t>
        </is>
      </c>
      <c r="B250" s="34" t="inlineStr">
        <is>
          <t>Rockstar Energy | Original | 8 pack 473mL</t>
        </is>
      </c>
      <c r="C250" s="34" t="inlineStr">
        <is>
          <t>4) Caffeine &amp; energy beverage</t>
        </is>
      </c>
      <c r="D250" s="34" t="inlineStr">
        <is>
          <t>473 mL can</t>
        </is>
      </c>
      <c r="E250" s="48" t="n">
        <v>8</v>
      </c>
      <c r="F250" s="49" t="n"/>
      <c r="G250" s="50">
        <f>IF(AND(ISNUMBER($F250),ISNUMBER($E250),$E250&lt;&gt;0),$F250/$E250,"")</f>
        <v/>
      </c>
      <c r="H250" s="50">
        <f>IF(AND(ISNUMBER($F250),ISNUMBER($AL250),ISNUMBER($E250),($AL250*$E250)&lt;&gt;0),$F250/($AL250*$E250)*100,"")</f>
        <v/>
      </c>
      <c r="I250" s="51" t="n"/>
      <c r="J250" s="52" t="n"/>
      <c r="K250" s="50">
        <f>IF(AND(ISNUMBER($F250),ISNUMBER($J250)),$F250*(1-$J250),"")</f>
        <v/>
      </c>
      <c r="L250" s="51" t="n"/>
      <c r="M250" s="51" t="n"/>
      <c r="N250" s="50">
        <f>IF(ISNUMBER($F250),($F250-IF(ISNUMBER($AM250),$AM250,0))*(1-IF(ISNUMBER($J250),$J250,0)),"")</f>
        <v/>
      </c>
      <c r="O250" s="34" t="inlineStr">
        <is>
          <t>Original</t>
        </is>
      </c>
      <c r="P250" s="48" t="n">
        <v>160</v>
      </c>
      <c r="Q250" s="48" t="n">
        <v>65</v>
      </c>
      <c r="R250" s="34" t="inlineStr">
        <is>
          <t>Not listed</t>
        </is>
      </c>
      <c r="S250" s="48" t="n">
        <v>31</v>
      </c>
      <c r="T250" s="48" t="n">
        <v>122</v>
      </c>
      <c r="U250" s="34" t="inlineStr">
        <is>
          <t>Sugar (or sucralose on zero)</t>
        </is>
      </c>
      <c r="V250" s="34" t="inlineStr">
        <is>
          <t>Energy blend, taurine, guarana</t>
        </is>
      </c>
      <c r="W250" s="51" t="n"/>
      <c r="X250" s="51" t="n"/>
      <c r="Y250" s="51" t="n"/>
      <c r="Z250" s="51" t="n"/>
      <c r="AA250" s="34" t="inlineStr">
        <is>
          <t>Medium</t>
        </is>
      </c>
      <c r="AB250" s="34" t="inlineStr">
        <is>
          <t>Legacy brand; PepsiCo distribution</t>
        </is>
      </c>
      <c r="AC250" s="34" t="inlineStr">
        <is>
          <t>Value priced legacy energy can</t>
        </is>
      </c>
      <c r="AD250" s="34" t="inlineStr">
        <is>
          <t>Familiar legacy brand, usually a lower price point.</t>
        </is>
      </c>
      <c r="AE250" s="51" t="n"/>
      <c r="AF250" s="53">
        <f>IF(AND(ISNUMBER($P250),ISNUMBER($AL250),$AL250&lt;&gt;0),ROUND($P250/$AL250*100,1),"")</f>
        <v/>
      </c>
      <c r="AG250" s="54">
        <f>IF(AND(ISNUMBER($S250),ISNUMBER($AL250),$AL250&lt;&gt;0),ROUND($S250/$AL250*100,2),"")</f>
        <v/>
      </c>
      <c r="AH250" s="53">
        <f>IF(AND(ISNUMBER($Q250),ISNUMBER($AL250),$AL250&lt;&gt;0),ROUND($Q250/$AL250*100,1),"")</f>
        <v/>
      </c>
      <c r="AI250" s="48">
        <f>IF(ISNUMBER($S250),IF($S250&lt;=1,"Yes","No"),"n/a")</f>
        <v/>
      </c>
      <c r="AJ250" s="48">
        <f>IF(ISNUMBER($S250),ROUND(MAX(0,MIN(100,100-$S250*2.5-IF(ISNUMBER($T250),$T250,0)*0.12+IF($S250&lt;=1,12,0))),0),"")</f>
        <v/>
      </c>
      <c r="AK250" s="48">
        <f>IF(ISNUMBER($Q250),IF($Q250&gt;=100,20,IF($Q250&gt;=30,10,0)),0)+IF(ISNUMBER($R250),IF($R250&gt;=100,20,0),0)+IF(ISNUMBER($P250),IF($P250&gt;=150,20,IF($P250&gt;=50,12,5)),0)+IF(ISNUMBER($S250),IF($S250&lt;=1,15,0),0)</f>
        <v/>
      </c>
      <c r="AL250" s="48" t="n">
        <v>473</v>
      </c>
      <c r="AM250" s="49" t="n"/>
      <c r="AN250" s="48">
        <f>IF(AND(ISNUMBER($P250),ISNUMBER($AL250),$AL250&lt;&gt;0),IF(OR($P250&gt;180,$P250/$AL250*1000&gt;400),"Over ceiling, confirm SKU","Within"),"n/a")</f>
        <v/>
      </c>
      <c r="AO250" s="51" t="n"/>
      <c r="AP250" s="51" t="n"/>
      <c r="AQ250" s="51" t="n"/>
      <c r="AR250" s="34" t="inlineStr">
        <is>
          <t>No enrichment entry, to confirm</t>
        </is>
      </c>
      <c r="AS250" s="34" t="inlineStr">
        <is>
          <t>BLANK -&gt; requires live Amazon.ca capture</t>
        </is>
      </c>
      <c r="AT250" s="34" t="inlineStr">
        <is>
          <t>Unverified commercial data</t>
        </is>
      </c>
    </row>
    <row r="251" ht="28" customHeight="1">
      <c r="A251" s="34" t="inlineStr">
        <is>
          <t>Rockstar</t>
        </is>
      </c>
      <c r="B251" s="34" t="inlineStr">
        <is>
          <t>Rockstar Energy | Original | 12 pack 473mL</t>
        </is>
      </c>
      <c r="C251" s="34" t="inlineStr">
        <is>
          <t>4) Caffeine &amp; energy beverage</t>
        </is>
      </c>
      <c r="D251" s="34" t="inlineStr">
        <is>
          <t>473 mL can</t>
        </is>
      </c>
      <c r="E251" s="48" t="n">
        <v>12</v>
      </c>
      <c r="F251" s="49" t="n"/>
      <c r="G251" s="50">
        <f>IF(AND(ISNUMBER($F251),ISNUMBER($E251),$E251&lt;&gt;0),$F251/$E251,"")</f>
        <v/>
      </c>
      <c r="H251" s="50">
        <f>IF(AND(ISNUMBER($F251),ISNUMBER($AL251),ISNUMBER($E251),($AL251*$E251)&lt;&gt;0),$F251/($AL251*$E251)*100,"")</f>
        <v/>
      </c>
      <c r="I251" s="51" t="n"/>
      <c r="J251" s="52" t="n"/>
      <c r="K251" s="50">
        <f>IF(AND(ISNUMBER($F251),ISNUMBER($J251)),$F251*(1-$J251),"")</f>
        <v/>
      </c>
      <c r="L251" s="51" t="n"/>
      <c r="M251" s="51" t="n"/>
      <c r="N251" s="50">
        <f>IF(ISNUMBER($F251),($F251-IF(ISNUMBER($AM251),$AM251,0))*(1-IF(ISNUMBER($J251),$J251,0)),"")</f>
        <v/>
      </c>
      <c r="O251" s="34" t="inlineStr">
        <is>
          <t>Original</t>
        </is>
      </c>
      <c r="P251" s="48" t="n">
        <v>160</v>
      </c>
      <c r="Q251" s="48" t="n">
        <v>65</v>
      </c>
      <c r="R251" s="34" t="inlineStr">
        <is>
          <t>Not listed</t>
        </is>
      </c>
      <c r="S251" s="48" t="n">
        <v>31</v>
      </c>
      <c r="T251" s="48" t="n">
        <v>122</v>
      </c>
      <c r="U251" s="34" t="inlineStr">
        <is>
          <t>Sugar (or sucralose on zero)</t>
        </is>
      </c>
      <c r="V251" s="34" t="inlineStr">
        <is>
          <t>Energy blend, taurine, guarana</t>
        </is>
      </c>
      <c r="W251" s="51" t="n"/>
      <c r="X251" s="51" t="n"/>
      <c r="Y251" s="51" t="n"/>
      <c r="Z251" s="51" t="n"/>
      <c r="AA251" s="34" t="inlineStr">
        <is>
          <t>Medium</t>
        </is>
      </c>
      <c r="AB251" s="34" t="inlineStr">
        <is>
          <t>Legacy brand; PepsiCo distribution</t>
        </is>
      </c>
      <c r="AC251" s="34" t="inlineStr">
        <is>
          <t>Value priced legacy energy can</t>
        </is>
      </c>
      <c r="AD251" s="34" t="inlineStr">
        <is>
          <t>Familiar legacy brand, usually a lower price point.</t>
        </is>
      </c>
      <c r="AE251" s="51" t="n"/>
      <c r="AF251" s="53">
        <f>IF(AND(ISNUMBER($P251),ISNUMBER($AL251),$AL251&lt;&gt;0),ROUND($P251/$AL251*100,1),"")</f>
        <v/>
      </c>
      <c r="AG251" s="54">
        <f>IF(AND(ISNUMBER($S251),ISNUMBER($AL251),$AL251&lt;&gt;0),ROUND($S251/$AL251*100,2),"")</f>
        <v/>
      </c>
      <c r="AH251" s="53">
        <f>IF(AND(ISNUMBER($Q251),ISNUMBER($AL251),$AL251&lt;&gt;0),ROUND($Q251/$AL251*100,1),"")</f>
        <v/>
      </c>
      <c r="AI251" s="48">
        <f>IF(ISNUMBER($S251),IF($S251&lt;=1,"Yes","No"),"n/a")</f>
        <v/>
      </c>
      <c r="AJ251" s="48">
        <f>IF(ISNUMBER($S251),ROUND(MAX(0,MIN(100,100-$S251*2.5-IF(ISNUMBER($T251),$T251,0)*0.12+IF($S251&lt;=1,12,0))),0),"")</f>
        <v/>
      </c>
      <c r="AK251" s="48">
        <f>IF(ISNUMBER($Q251),IF($Q251&gt;=100,20,IF($Q251&gt;=30,10,0)),0)+IF(ISNUMBER($R251),IF($R251&gt;=100,20,0),0)+IF(ISNUMBER($P251),IF($P251&gt;=150,20,IF($P251&gt;=50,12,5)),0)+IF(ISNUMBER($S251),IF($S251&lt;=1,15,0),0)</f>
        <v/>
      </c>
      <c r="AL251" s="48" t="n">
        <v>473</v>
      </c>
      <c r="AM251" s="49" t="n"/>
      <c r="AN251" s="48">
        <f>IF(AND(ISNUMBER($P251),ISNUMBER($AL251),$AL251&lt;&gt;0),IF(OR($P251&gt;180,$P251/$AL251*1000&gt;400),"Over ceiling, confirm SKU","Within"),"n/a")</f>
        <v/>
      </c>
      <c r="AO251" s="51" t="n"/>
      <c r="AP251" s="51" t="n"/>
      <c r="AQ251" s="51" t="n"/>
      <c r="AR251" s="34" t="inlineStr">
        <is>
          <t>No enrichment entry, to confirm</t>
        </is>
      </c>
      <c r="AS251" s="34" t="inlineStr">
        <is>
          <t>BLANK -&gt; requires live Amazon.ca capture</t>
        </is>
      </c>
      <c r="AT251" s="34" t="inlineStr">
        <is>
          <t>Unverified commercial data</t>
        </is>
      </c>
    </row>
    <row r="252" ht="28" customHeight="1">
      <c r="A252" s="34" t="inlineStr">
        <is>
          <t>Rockstar</t>
        </is>
      </c>
      <c r="B252" s="34" t="inlineStr">
        <is>
          <t>Rockstar Energy | Original | 18 pack 473mL</t>
        </is>
      </c>
      <c r="C252" s="34" t="inlineStr">
        <is>
          <t>4) Caffeine &amp; energy beverage</t>
        </is>
      </c>
      <c r="D252" s="34" t="inlineStr">
        <is>
          <t>473 mL can</t>
        </is>
      </c>
      <c r="E252" s="48" t="n">
        <v>18</v>
      </c>
      <c r="F252" s="49" t="n"/>
      <c r="G252" s="50">
        <f>IF(AND(ISNUMBER($F252),ISNUMBER($E252),$E252&lt;&gt;0),$F252/$E252,"")</f>
        <v/>
      </c>
      <c r="H252" s="50">
        <f>IF(AND(ISNUMBER($F252),ISNUMBER($AL252),ISNUMBER($E252),($AL252*$E252)&lt;&gt;0),$F252/($AL252*$E252)*100,"")</f>
        <v/>
      </c>
      <c r="I252" s="51" t="n"/>
      <c r="J252" s="52" t="n"/>
      <c r="K252" s="50">
        <f>IF(AND(ISNUMBER($F252),ISNUMBER($J252)),$F252*(1-$J252),"")</f>
        <v/>
      </c>
      <c r="L252" s="51" t="n"/>
      <c r="M252" s="51" t="n"/>
      <c r="N252" s="50">
        <f>IF(ISNUMBER($F252),($F252-IF(ISNUMBER($AM252),$AM252,0))*(1-IF(ISNUMBER($J252),$J252,0)),"")</f>
        <v/>
      </c>
      <c r="O252" s="34" t="inlineStr">
        <is>
          <t>Original</t>
        </is>
      </c>
      <c r="P252" s="48" t="n">
        <v>160</v>
      </c>
      <c r="Q252" s="48" t="n">
        <v>65</v>
      </c>
      <c r="R252" s="34" t="inlineStr">
        <is>
          <t>Not listed</t>
        </is>
      </c>
      <c r="S252" s="48" t="n">
        <v>31</v>
      </c>
      <c r="T252" s="48" t="n">
        <v>122</v>
      </c>
      <c r="U252" s="34" t="inlineStr">
        <is>
          <t>Sugar (or sucralose on zero)</t>
        </is>
      </c>
      <c r="V252" s="34" t="inlineStr">
        <is>
          <t>Energy blend, taurine, guarana</t>
        </is>
      </c>
      <c r="W252" s="51" t="n"/>
      <c r="X252" s="51" t="n"/>
      <c r="Y252" s="51" t="n"/>
      <c r="Z252" s="51" t="n"/>
      <c r="AA252" s="34" t="inlineStr">
        <is>
          <t>Medium</t>
        </is>
      </c>
      <c r="AB252" s="34" t="inlineStr">
        <is>
          <t>Legacy brand; PepsiCo distribution</t>
        </is>
      </c>
      <c r="AC252" s="34" t="inlineStr">
        <is>
          <t>Value priced legacy energy can</t>
        </is>
      </c>
      <c r="AD252" s="34" t="inlineStr">
        <is>
          <t>Familiar legacy brand, usually a lower price point.</t>
        </is>
      </c>
      <c r="AE252" s="51" t="n"/>
      <c r="AF252" s="53">
        <f>IF(AND(ISNUMBER($P252),ISNUMBER($AL252),$AL252&lt;&gt;0),ROUND($P252/$AL252*100,1),"")</f>
        <v/>
      </c>
      <c r="AG252" s="54">
        <f>IF(AND(ISNUMBER($S252),ISNUMBER($AL252),$AL252&lt;&gt;0),ROUND($S252/$AL252*100,2),"")</f>
        <v/>
      </c>
      <c r="AH252" s="53">
        <f>IF(AND(ISNUMBER($Q252),ISNUMBER($AL252),$AL252&lt;&gt;0),ROUND($Q252/$AL252*100,1),"")</f>
        <v/>
      </c>
      <c r="AI252" s="48">
        <f>IF(ISNUMBER($S252),IF($S252&lt;=1,"Yes","No"),"n/a")</f>
        <v/>
      </c>
      <c r="AJ252" s="48">
        <f>IF(ISNUMBER($S252),ROUND(MAX(0,MIN(100,100-$S252*2.5-IF(ISNUMBER($T252),$T252,0)*0.12+IF($S252&lt;=1,12,0))),0),"")</f>
        <v/>
      </c>
      <c r="AK252" s="48">
        <f>IF(ISNUMBER($Q252),IF($Q252&gt;=100,20,IF($Q252&gt;=30,10,0)),0)+IF(ISNUMBER($R252),IF($R252&gt;=100,20,0),0)+IF(ISNUMBER($P252),IF($P252&gt;=150,20,IF($P252&gt;=50,12,5)),0)+IF(ISNUMBER($S252),IF($S252&lt;=1,15,0),0)</f>
        <v/>
      </c>
      <c r="AL252" s="48" t="n">
        <v>473</v>
      </c>
      <c r="AM252" s="49" t="n"/>
      <c r="AN252" s="48">
        <f>IF(AND(ISNUMBER($P252),ISNUMBER($AL252),$AL252&lt;&gt;0),IF(OR($P252&gt;180,$P252/$AL252*1000&gt;400),"Over ceiling, confirm SKU","Within"),"n/a")</f>
        <v/>
      </c>
      <c r="AO252" s="51" t="n"/>
      <c r="AP252" s="51" t="n"/>
      <c r="AQ252" s="51" t="n"/>
      <c r="AR252" s="34" t="inlineStr">
        <is>
          <t>No enrichment entry, to confirm</t>
        </is>
      </c>
      <c r="AS252" s="34" t="inlineStr">
        <is>
          <t>BLANK -&gt; requires live Amazon.ca capture</t>
        </is>
      </c>
      <c r="AT252" s="34" t="inlineStr">
        <is>
          <t>Unverified commercial data</t>
        </is>
      </c>
    </row>
    <row r="253" ht="28" customHeight="1">
      <c r="A253" s="34" t="inlineStr">
        <is>
          <t>Rockstar</t>
        </is>
      </c>
      <c r="B253" s="34" t="inlineStr">
        <is>
          <t>Rockstar Energy | Original | 24 pack 473mL</t>
        </is>
      </c>
      <c r="C253" s="34" t="inlineStr">
        <is>
          <t>4) Caffeine &amp; energy beverage</t>
        </is>
      </c>
      <c r="D253" s="34" t="inlineStr">
        <is>
          <t>473 mL can</t>
        </is>
      </c>
      <c r="E253" s="48" t="n">
        <v>24</v>
      </c>
      <c r="F253" s="49" t="n"/>
      <c r="G253" s="50">
        <f>IF(AND(ISNUMBER($F253),ISNUMBER($E253),$E253&lt;&gt;0),$F253/$E253,"")</f>
        <v/>
      </c>
      <c r="H253" s="50">
        <f>IF(AND(ISNUMBER($F253),ISNUMBER($AL253),ISNUMBER($E253),($AL253*$E253)&lt;&gt;0),$F253/($AL253*$E253)*100,"")</f>
        <v/>
      </c>
      <c r="I253" s="51" t="n"/>
      <c r="J253" s="52" t="n"/>
      <c r="K253" s="50">
        <f>IF(AND(ISNUMBER($F253),ISNUMBER($J253)),$F253*(1-$J253),"")</f>
        <v/>
      </c>
      <c r="L253" s="51" t="n"/>
      <c r="M253" s="51" t="n"/>
      <c r="N253" s="50">
        <f>IF(ISNUMBER($F253),($F253-IF(ISNUMBER($AM253),$AM253,0))*(1-IF(ISNUMBER($J253),$J253,0)),"")</f>
        <v/>
      </c>
      <c r="O253" s="34" t="inlineStr">
        <is>
          <t>Original</t>
        </is>
      </c>
      <c r="P253" s="48" t="n">
        <v>160</v>
      </c>
      <c r="Q253" s="48" t="n">
        <v>65</v>
      </c>
      <c r="R253" s="34" t="inlineStr">
        <is>
          <t>Not listed</t>
        </is>
      </c>
      <c r="S253" s="48" t="n">
        <v>31</v>
      </c>
      <c r="T253" s="48" t="n">
        <v>122</v>
      </c>
      <c r="U253" s="34" t="inlineStr">
        <is>
          <t>Sugar (or sucralose on zero)</t>
        </is>
      </c>
      <c r="V253" s="34" t="inlineStr">
        <is>
          <t>Energy blend, taurine, guarana</t>
        </is>
      </c>
      <c r="W253" s="51" t="n"/>
      <c r="X253" s="51" t="n"/>
      <c r="Y253" s="51" t="n"/>
      <c r="Z253" s="51" t="n"/>
      <c r="AA253" s="34" t="inlineStr">
        <is>
          <t>Medium</t>
        </is>
      </c>
      <c r="AB253" s="34" t="inlineStr">
        <is>
          <t>Legacy brand; PepsiCo distribution</t>
        </is>
      </c>
      <c r="AC253" s="34" t="inlineStr">
        <is>
          <t>Value priced legacy energy can</t>
        </is>
      </c>
      <c r="AD253" s="34" t="inlineStr">
        <is>
          <t>Familiar legacy brand, usually a lower price point.</t>
        </is>
      </c>
      <c r="AE253" s="51" t="n"/>
      <c r="AF253" s="53">
        <f>IF(AND(ISNUMBER($P253),ISNUMBER($AL253),$AL253&lt;&gt;0),ROUND($P253/$AL253*100,1),"")</f>
        <v/>
      </c>
      <c r="AG253" s="54">
        <f>IF(AND(ISNUMBER($S253),ISNUMBER($AL253),$AL253&lt;&gt;0),ROUND($S253/$AL253*100,2),"")</f>
        <v/>
      </c>
      <c r="AH253" s="53">
        <f>IF(AND(ISNUMBER($Q253),ISNUMBER($AL253),$AL253&lt;&gt;0),ROUND($Q253/$AL253*100,1),"")</f>
        <v/>
      </c>
      <c r="AI253" s="48">
        <f>IF(ISNUMBER($S253),IF($S253&lt;=1,"Yes","No"),"n/a")</f>
        <v/>
      </c>
      <c r="AJ253" s="48">
        <f>IF(ISNUMBER($S253),ROUND(MAX(0,MIN(100,100-$S253*2.5-IF(ISNUMBER($T253),$T253,0)*0.12+IF($S253&lt;=1,12,0))),0),"")</f>
        <v/>
      </c>
      <c r="AK253" s="48">
        <f>IF(ISNUMBER($Q253),IF($Q253&gt;=100,20,IF($Q253&gt;=30,10,0)),0)+IF(ISNUMBER($R253),IF($R253&gt;=100,20,0),0)+IF(ISNUMBER($P253),IF($P253&gt;=150,20,IF($P253&gt;=50,12,5)),0)+IF(ISNUMBER($S253),IF($S253&lt;=1,15,0),0)</f>
        <v/>
      </c>
      <c r="AL253" s="48" t="n">
        <v>473</v>
      </c>
      <c r="AM253" s="49" t="n"/>
      <c r="AN253" s="48">
        <f>IF(AND(ISNUMBER($P253),ISNUMBER($AL253),$AL253&lt;&gt;0),IF(OR($P253&gt;180,$P253/$AL253*1000&gt;400),"Over ceiling, confirm SKU","Within"),"n/a")</f>
        <v/>
      </c>
      <c r="AO253" s="51" t="n"/>
      <c r="AP253" s="51" t="n"/>
      <c r="AQ253" s="51" t="n"/>
      <c r="AR253" s="34" t="inlineStr">
        <is>
          <t>No enrichment entry, to confirm</t>
        </is>
      </c>
      <c r="AS253" s="34" t="inlineStr">
        <is>
          <t>BLANK -&gt; requires live Amazon.ca capture</t>
        </is>
      </c>
      <c r="AT253" s="34" t="inlineStr">
        <is>
          <t>Unverified commercial data</t>
        </is>
      </c>
    </row>
    <row r="254" ht="28" customHeight="1">
      <c r="A254" s="34" t="inlineStr">
        <is>
          <t>Rockstar</t>
        </is>
      </c>
      <c r="B254" s="34" t="inlineStr">
        <is>
          <t>Rockstar Energy | Sugar Free | single 473mL</t>
        </is>
      </c>
      <c r="C254" s="34" t="inlineStr">
        <is>
          <t>4) Caffeine &amp; energy beverage</t>
        </is>
      </c>
      <c r="D254" s="34" t="inlineStr">
        <is>
          <t>473 mL can</t>
        </is>
      </c>
      <c r="E254" s="48" t="n">
        <v>1</v>
      </c>
      <c r="F254" s="49" t="n"/>
      <c r="G254" s="50">
        <f>IF(AND(ISNUMBER($F254),ISNUMBER($E254),$E254&lt;&gt;0),$F254/$E254,"")</f>
        <v/>
      </c>
      <c r="H254" s="50">
        <f>IF(AND(ISNUMBER($F254),ISNUMBER($AL254),ISNUMBER($E254),($AL254*$E254)&lt;&gt;0),$F254/($AL254*$E254)*100,"")</f>
        <v/>
      </c>
      <c r="I254" s="51" t="n"/>
      <c r="J254" s="52" t="n"/>
      <c r="K254" s="50">
        <f>IF(AND(ISNUMBER($F254),ISNUMBER($J254)),$F254*(1-$J254),"")</f>
        <v/>
      </c>
      <c r="L254" s="51" t="n"/>
      <c r="M254" s="51" t="n"/>
      <c r="N254" s="50">
        <f>IF(ISNUMBER($F254),($F254-IF(ISNUMBER($AM254),$AM254,0))*(1-IF(ISNUMBER($J254),$J254,0)),"")</f>
        <v/>
      </c>
      <c r="O254" s="34" t="inlineStr">
        <is>
          <t>Sugar Free</t>
        </is>
      </c>
      <c r="P254" s="48" t="n">
        <v>160</v>
      </c>
      <c r="Q254" s="48" t="n">
        <v>65</v>
      </c>
      <c r="R254" s="34" t="inlineStr">
        <is>
          <t>Not listed</t>
        </is>
      </c>
      <c r="S254" s="48" t="n">
        <v>31</v>
      </c>
      <c r="T254" s="48" t="n">
        <v>122</v>
      </c>
      <c r="U254" s="34" t="inlineStr">
        <is>
          <t>Sugar (or sucralose on zero)</t>
        </is>
      </c>
      <c r="V254" s="34" t="inlineStr">
        <is>
          <t>Energy blend, taurine, guarana</t>
        </is>
      </c>
      <c r="W254" s="51" t="n"/>
      <c r="X254" s="51" t="n"/>
      <c r="Y254" s="51" t="n"/>
      <c r="Z254" s="51" t="n"/>
      <c r="AA254" s="34" t="inlineStr">
        <is>
          <t>Medium</t>
        </is>
      </c>
      <c r="AB254" s="34" t="inlineStr">
        <is>
          <t>Legacy brand; PepsiCo distribution</t>
        </is>
      </c>
      <c r="AC254" s="34" t="inlineStr">
        <is>
          <t>Value priced legacy energy can</t>
        </is>
      </c>
      <c r="AD254" s="34" t="inlineStr">
        <is>
          <t>Familiar legacy brand, usually a lower price point.</t>
        </is>
      </c>
      <c r="AE254" s="51" t="n"/>
      <c r="AF254" s="53">
        <f>IF(AND(ISNUMBER($P254),ISNUMBER($AL254),$AL254&lt;&gt;0),ROUND($P254/$AL254*100,1),"")</f>
        <v/>
      </c>
      <c r="AG254" s="54">
        <f>IF(AND(ISNUMBER($S254),ISNUMBER($AL254),$AL254&lt;&gt;0),ROUND($S254/$AL254*100,2),"")</f>
        <v/>
      </c>
      <c r="AH254" s="53">
        <f>IF(AND(ISNUMBER($Q254),ISNUMBER($AL254),$AL254&lt;&gt;0),ROUND($Q254/$AL254*100,1),"")</f>
        <v/>
      </c>
      <c r="AI254" s="48">
        <f>IF(ISNUMBER($S254),IF($S254&lt;=1,"Yes","No"),"n/a")</f>
        <v/>
      </c>
      <c r="AJ254" s="48">
        <f>IF(ISNUMBER($S254),ROUND(MAX(0,MIN(100,100-$S254*2.5-IF(ISNUMBER($T254),$T254,0)*0.12+IF($S254&lt;=1,12,0))),0),"")</f>
        <v/>
      </c>
      <c r="AK254" s="48">
        <f>IF(ISNUMBER($Q254),IF($Q254&gt;=100,20,IF($Q254&gt;=30,10,0)),0)+IF(ISNUMBER($R254),IF($R254&gt;=100,20,0),0)+IF(ISNUMBER($P254),IF($P254&gt;=150,20,IF($P254&gt;=50,12,5)),0)+IF(ISNUMBER($S254),IF($S254&lt;=1,15,0),0)</f>
        <v/>
      </c>
      <c r="AL254" s="48" t="n">
        <v>473</v>
      </c>
      <c r="AM254" s="49" t="n"/>
      <c r="AN254" s="48">
        <f>IF(AND(ISNUMBER($P254),ISNUMBER($AL254),$AL254&lt;&gt;0),IF(OR($P254&gt;180,$P254/$AL254*1000&gt;400),"Over ceiling, confirm SKU","Within"),"n/a")</f>
        <v/>
      </c>
      <c r="AO254" s="51" t="n"/>
      <c r="AP254" s="51" t="n"/>
      <c r="AQ254" s="51" t="n"/>
      <c r="AR254" s="34" t="inlineStr">
        <is>
          <t>No enrichment entry, to confirm</t>
        </is>
      </c>
      <c r="AS254" s="34" t="inlineStr">
        <is>
          <t>BLANK -&gt; requires live Amazon.ca capture</t>
        </is>
      </c>
      <c r="AT254" s="34" t="inlineStr">
        <is>
          <t>Unverified commercial data</t>
        </is>
      </c>
    </row>
    <row r="255" ht="28" customHeight="1">
      <c r="A255" s="34" t="inlineStr">
        <is>
          <t>Rockstar</t>
        </is>
      </c>
      <c r="B255" s="34" t="inlineStr">
        <is>
          <t>Rockstar Energy | Sugar Free | 8 pack 473mL</t>
        </is>
      </c>
      <c r="C255" s="34" t="inlineStr">
        <is>
          <t>4) Caffeine &amp; energy beverage</t>
        </is>
      </c>
      <c r="D255" s="34" t="inlineStr">
        <is>
          <t>473 mL can</t>
        </is>
      </c>
      <c r="E255" s="48" t="n">
        <v>8</v>
      </c>
      <c r="F255" s="49" t="n"/>
      <c r="G255" s="50">
        <f>IF(AND(ISNUMBER($F255),ISNUMBER($E255),$E255&lt;&gt;0),$F255/$E255,"")</f>
        <v/>
      </c>
      <c r="H255" s="50">
        <f>IF(AND(ISNUMBER($F255),ISNUMBER($AL255),ISNUMBER($E255),($AL255*$E255)&lt;&gt;0),$F255/($AL255*$E255)*100,"")</f>
        <v/>
      </c>
      <c r="I255" s="51" t="n"/>
      <c r="J255" s="52" t="n"/>
      <c r="K255" s="50">
        <f>IF(AND(ISNUMBER($F255),ISNUMBER($J255)),$F255*(1-$J255),"")</f>
        <v/>
      </c>
      <c r="L255" s="51" t="n"/>
      <c r="M255" s="51" t="n"/>
      <c r="N255" s="50">
        <f>IF(ISNUMBER($F255),($F255-IF(ISNUMBER($AM255),$AM255,0))*(1-IF(ISNUMBER($J255),$J255,0)),"")</f>
        <v/>
      </c>
      <c r="O255" s="34" t="inlineStr">
        <is>
          <t>Sugar Free</t>
        </is>
      </c>
      <c r="P255" s="48" t="n">
        <v>160</v>
      </c>
      <c r="Q255" s="48" t="n">
        <v>65</v>
      </c>
      <c r="R255" s="34" t="inlineStr">
        <is>
          <t>Not listed</t>
        </is>
      </c>
      <c r="S255" s="48" t="n">
        <v>31</v>
      </c>
      <c r="T255" s="48" t="n">
        <v>122</v>
      </c>
      <c r="U255" s="34" t="inlineStr">
        <is>
          <t>Sugar (or sucralose on zero)</t>
        </is>
      </c>
      <c r="V255" s="34" t="inlineStr">
        <is>
          <t>Energy blend, taurine, guarana</t>
        </is>
      </c>
      <c r="W255" s="51" t="n"/>
      <c r="X255" s="51" t="n"/>
      <c r="Y255" s="51" t="n"/>
      <c r="Z255" s="51" t="n"/>
      <c r="AA255" s="34" t="inlineStr">
        <is>
          <t>Medium</t>
        </is>
      </c>
      <c r="AB255" s="34" t="inlineStr">
        <is>
          <t>Legacy brand; PepsiCo distribution</t>
        </is>
      </c>
      <c r="AC255" s="34" t="inlineStr">
        <is>
          <t>Value priced legacy energy can</t>
        </is>
      </c>
      <c r="AD255" s="34" t="inlineStr">
        <is>
          <t>Familiar legacy brand, usually a lower price point.</t>
        </is>
      </c>
      <c r="AE255" s="51" t="n"/>
      <c r="AF255" s="53">
        <f>IF(AND(ISNUMBER($P255),ISNUMBER($AL255),$AL255&lt;&gt;0),ROUND($P255/$AL255*100,1),"")</f>
        <v/>
      </c>
      <c r="AG255" s="54">
        <f>IF(AND(ISNUMBER($S255),ISNUMBER($AL255),$AL255&lt;&gt;0),ROUND($S255/$AL255*100,2),"")</f>
        <v/>
      </c>
      <c r="AH255" s="53">
        <f>IF(AND(ISNUMBER($Q255),ISNUMBER($AL255),$AL255&lt;&gt;0),ROUND($Q255/$AL255*100,1),"")</f>
        <v/>
      </c>
      <c r="AI255" s="48">
        <f>IF(ISNUMBER($S255),IF($S255&lt;=1,"Yes","No"),"n/a")</f>
        <v/>
      </c>
      <c r="AJ255" s="48">
        <f>IF(ISNUMBER($S255),ROUND(MAX(0,MIN(100,100-$S255*2.5-IF(ISNUMBER($T255),$T255,0)*0.12+IF($S255&lt;=1,12,0))),0),"")</f>
        <v/>
      </c>
      <c r="AK255" s="48">
        <f>IF(ISNUMBER($Q255),IF($Q255&gt;=100,20,IF($Q255&gt;=30,10,0)),0)+IF(ISNUMBER($R255),IF($R255&gt;=100,20,0),0)+IF(ISNUMBER($P255),IF($P255&gt;=150,20,IF($P255&gt;=50,12,5)),0)+IF(ISNUMBER($S255),IF($S255&lt;=1,15,0),0)</f>
        <v/>
      </c>
      <c r="AL255" s="48" t="n">
        <v>473</v>
      </c>
      <c r="AM255" s="49" t="n"/>
      <c r="AN255" s="48">
        <f>IF(AND(ISNUMBER($P255),ISNUMBER($AL255),$AL255&lt;&gt;0),IF(OR($P255&gt;180,$P255/$AL255*1000&gt;400),"Over ceiling, confirm SKU","Within"),"n/a")</f>
        <v/>
      </c>
      <c r="AO255" s="51" t="n"/>
      <c r="AP255" s="51" t="n"/>
      <c r="AQ255" s="51" t="n"/>
      <c r="AR255" s="34" t="inlineStr">
        <is>
          <t>No enrichment entry, to confirm</t>
        </is>
      </c>
      <c r="AS255" s="34" t="inlineStr">
        <is>
          <t>BLANK -&gt; requires live Amazon.ca capture</t>
        </is>
      </c>
      <c r="AT255" s="34" t="inlineStr">
        <is>
          <t>Unverified commercial data</t>
        </is>
      </c>
    </row>
    <row r="256" ht="28" customHeight="1">
      <c r="A256" s="34" t="inlineStr">
        <is>
          <t>Rockstar</t>
        </is>
      </c>
      <c r="B256" s="34" t="inlineStr">
        <is>
          <t>Rockstar Energy | Sugar Free | 12 pack 473mL</t>
        </is>
      </c>
      <c r="C256" s="34" t="inlineStr">
        <is>
          <t>4) Caffeine &amp; energy beverage</t>
        </is>
      </c>
      <c r="D256" s="34" t="inlineStr">
        <is>
          <t>473 mL can</t>
        </is>
      </c>
      <c r="E256" s="48" t="n">
        <v>12</v>
      </c>
      <c r="F256" s="49" t="n"/>
      <c r="G256" s="50">
        <f>IF(AND(ISNUMBER($F256),ISNUMBER($E256),$E256&lt;&gt;0),$F256/$E256,"")</f>
        <v/>
      </c>
      <c r="H256" s="50">
        <f>IF(AND(ISNUMBER($F256),ISNUMBER($AL256),ISNUMBER($E256),($AL256*$E256)&lt;&gt;0),$F256/($AL256*$E256)*100,"")</f>
        <v/>
      </c>
      <c r="I256" s="51" t="n"/>
      <c r="J256" s="52" t="n"/>
      <c r="K256" s="50">
        <f>IF(AND(ISNUMBER($F256),ISNUMBER($J256)),$F256*(1-$J256),"")</f>
        <v/>
      </c>
      <c r="L256" s="51" t="n"/>
      <c r="M256" s="51" t="n"/>
      <c r="N256" s="50">
        <f>IF(ISNUMBER($F256),($F256-IF(ISNUMBER($AM256),$AM256,0))*(1-IF(ISNUMBER($J256),$J256,0)),"")</f>
        <v/>
      </c>
      <c r="O256" s="34" t="inlineStr">
        <is>
          <t>Sugar Free</t>
        </is>
      </c>
      <c r="P256" s="48" t="n">
        <v>160</v>
      </c>
      <c r="Q256" s="48" t="n">
        <v>65</v>
      </c>
      <c r="R256" s="34" t="inlineStr">
        <is>
          <t>Not listed</t>
        </is>
      </c>
      <c r="S256" s="48" t="n">
        <v>31</v>
      </c>
      <c r="T256" s="48" t="n">
        <v>122</v>
      </c>
      <c r="U256" s="34" t="inlineStr">
        <is>
          <t>Sugar (or sucralose on zero)</t>
        </is>
      </c>
      <c r="V256" s="34" t="inlineStr">
        <is>
          <t>Energy blend, taurine, guarana</t>
        </is>
      </c>
      <c r="W256" s="51" t="n"/>
      <c r="X256" s="51" t="n"/>
      <c r="Y256" s="51" t="n"/>
      <c r="Z256" s="51" t="n"/>
      <c r="AA256" s="34" t="inlineStr">
        <is>
          <t>Medium</t>
        </is>
      </c>
      <c r="AB256" s="34" t="inlineStr">
        <is>
          <t>Legacy brand; PepsiCo distribution</t>
        </is>
      </c>
      <c r="AC256" s="34" t="inlineStr">
        <is>
          <t>Value priced legacy energy can</t>
        </is>
      </c>
      <c r="AD256" s="34" t="inlineStr">
        <is>
          <t>Familiar legacy brand, usually a lower price point.</t>
        </is>
      </c>
      <c r="AE256" s="51" t="n"/>
      <c r="AF256" s="53">
        <f>IF(AND(ISNUMBER($P256),ISNUMBER($AL256),$AL256&lt;&gt;0),ROUND($P256/$AL256*100,1),"")</f>
        <v/>
      </c>
      <c r="AG256" s="54">
        <f>IF(AND(ISNUMBER($S256),ISNUMBER($AL256),$AL256&lt;&gt;0),ROUND($S256/$AL256*100,2),"")</f>
        <v/>
      </c>
      <c r="AH256" s="53">
        <f>IF(AND(ISNUMBER($Q256),ISNUMBER($AL256),$AL256&lt;&gt;0),ROUND($Q256/$AL256*100,1),"")</f>
        <v/>
      </c>
      <c r="AI256" s="48">
        <f>IF(ISNUMBER($S256),IF($S256&lt;=1,"Yes","No"),"n/a")</f>
        <v/>
      </c>
      <c r="AJ256" s="48">
        <f>IF(ISNUMBER($S256),ROUND(MAX(0,MIN(100,100-$S256*2.5-IF(ISNUMBER($T256),$T256,0)*0.12+IF($S256&lt;=1,12,0))),0),"")</f>
        <v/>
      </c>
      <c r="AK256" s="48">
        <f>IF(ISNUMBER($Q256),IF($Q256&gt;=100,20,IF($Q256&gt;=30,10,0)),0)+IF(ISNUMBER($R256),IF($R256&gt;=100,20,0),0)+IF(ISNUMBER($P256),IF($P256&gt;=150,20,IF($P256&gt;=50,12,5)),0)+IF(ISNUMBER($S256),IF($S256&lt;=1,15,0),0)</f>
        <v/>
      </c>
      <c r="AL256" s="48" t="n">
        <v>473</v>
      </c>
      <c r="AM256" s="49" t="n"/>
      <c r="AN256" s="48">
        <f>IF(AND(ISNUMBER($P256),ISNUMBER($AL256),$AL256&lt;&gt;0),IF(OR($P256&gt;180,$P256/$AL256*1000&gt;400),"Over ceiling, confirm SKU","Within"),"n/a")</f>
        <v/>
      </c>
      <c r="AO256" s="51" t="n"/>
      <c r="AP256" s="51" t="n"/>
      <c r="AQ256" s="51" t="n"/>
      <c r="AR256" s="34" t="inlineStr">
        <is>
          <t>No enrichment entry, to confirm</t>
        </is>
      </c>
      <c r="AS256" s="34" t="inlineStr">
        <is>
          <t>BLANK -&gt; requires live Amazon.ca capture</t>
        </is>
      </c>
      <c r="AT256" s="34" t="inlineStr">
        <is>
          <t>Unverified commercial data</t>
        </is>
      </c>
    </row>
    <row r="257" ht="28" customHeight="1">
      <c r="A257" s="34" t="inlineStr">
        <is>
          <t>Rockstar</t>
        </is>
      </c>
      <c r="B257" s="34" t="inlineStr">
        <is>
          <t>Rockstar Energy | Sugar Free | 18 pack 473mL</t>
        </is>
      </c>
      <c r="C257" s="34" t="inlineStr">
        <is>
          <t>4) Caffeine &amp; energy beverage</t>
        </is>
      </c>
      <c r="D257" s="34" t="inlineStr">
        <is>
          <t>473 mL can</t>
        </is>
      </c>
      <c r="E257" s="48" t="n">
        <v>18</v>
      </c>
      <c r="F257" s="49" t="n"/>
      <c r="G257" s="50">
        <f>IF(AND(ISNUMBER($F257),ISNUMBER($E257),$E257&lt;&gt;0),$F257/$E257,"")</f>
        <v/>
      </c>
      <c r="H257" s="50">
        <f>IF(AND(ISNUMBER($F257),ISNUMBER($AL257),ISNUMBER($E257),($AL257*$E257)&lt;&gt;0),$F257/($AL257*$E257)*100,"")</f>
        <v/>
      </c>
      <c r="I257" s="51" t="n"/>
      <c r="J257" s="52" t="n"/>
      <c r="K257" s="50">
        <f>IF(AND(ISNUMBER($F257),ISNUMBER($J257)),$F257*(1-$J257),"")</f>
        <v/>
      </c>
      <c r="L257" s="51" t="n"/>
      <c r="M257" s="51" t="n"/>
      <c r="N257" s="50">
        <f>IF(ISNUMBER($F257),($F257-IF(ISNUMBER($AM257),$AM257,0))*(1-IF(ISNUMBER($J257),$J257,0)),"")</f>
        <v/>
      </c>
      <c r="O257" s="34" t="inlineStr">
        <is>
          <t>Sugar Free</t>
        </is>
      </c>
      <c r="P257" s="48" t="n">
        <v>160</v>
      </c>
      <c r="Q257" s="48" t="n">
        <v>65</v>
      </c>
      <c r="R257" s="34" t="inlineStr">
        <is>
          <t>Not listed</t>
        </is>
      </c>
      <c r="S257" s="48" t="n">
        <v>31</v>
      </c>
      <c r="T257" s="48" t="n">
        <v>122</v>
      </c>
      <c r="U257" s="34" t="inlineStr">
        <is>
          <t>Sugar (or sucralose on zero)</t>
        </is>
      </c>
      <c r="V257" s="34" t="inlineStr">
        <is>
          <t>Energy blend, taurine, guarana</t>
        </is>
      </c>
      <c r="W257" s="51" t="n"/>
      <c r="X257" s="51" t="n"/>
      <c r="Y257" s="51" t="n"/>
      <c r="Z257" s="51" t="n"/>
      <c r="AA257" s="34" t="inlineStr">
        <is>
          <t>Medium</t>
        </is>
      </c>
      <c r="AB257" s="34" t="inlineStr">
        <is>
          <t>Legacy brand; PepsiCo distribution</t>
        </is>
      </c>
      <c r="AC257" s="34" t="inlineStr">
        <is>
          <t>Value priced legacy energy can</t>
        </is>
      </c>
      <c r="AD257" s="34" t="inlineStr">
        <is>
          <t>Familiar legacy brand, usually a lower price point.</t>
        </is>
      </c>
      <c r="AE257" s="51" t="n"/>
      <c r="AF257" s="53">
        <f>IF(AND(ISNUMBER($P257),ISNUMBER($AL257),$AL257&lt;&gt;0),ROUND($P257/$AL257*100,1),"")</f>
        <v/>
      </c>
      <c r="AG257" s="54">
        <f>IF(AND(ISNUMBER($S257),ISNUMBER($AL257),$AL257&lt;&gt;0),ROUND($S257/$AL257*100,2),"")</f>
        <v/>
      </c>
      <c r="AH257" s="53">
        <f>IF(AND(ISNUMBER($Q257),ISNUMBER($AL257),$AL257&lt;&gt;0),ROUND($Q257/$AL257*100,1),"")</f>
        <v/>
      </c>
      <c r="AI257" s="48">
        <f>IF(ISNUMBER($S257),IF($S257&lt;=1,"Yes","No"),"n/a")</f>
        <v/>
      </c>
      <c r="AJ257" s="48">
        <f>IF(ISNUMBER($S257),ROUND(MAX(0,MIN(100,100-$S257*2.5-IF(ISNUMBER($T257),$T257,0)*0.12+IF($S257&lt;=1,12,0))),0),"")</f>
        <v/>
      </c>
      <c r="AK257" s="48">
        <f>IF(ISNUMBER($Q257),IF($Q257&gt;=100,20,IF($Q257&gt;=30,10,0)),0)+IF(ISNUMBER($R257),IF($R257&gt;=100,20,0),0)+IF(ISNUMBER($P257),IF($P257&gt;=150,20,IF($P257&gt;=50,12,5)),0)+IF(ISNUMBER($S257),IF($S257&lt;=1,15,0),0)</f>
        <v/>
      </c>
      <c r="AL257" s="48" t="n">
        <v>473</v>
      </c>
      <c r="AM257" s="49" t="n"/>
      <c r="AN257" s="48">
        <f>IF(AND(ISNUMBER($P257),ISNUMBER($AL257),$AL257&lt;&gt;0),IF(OR($P257&gt;180,$P257/$AL257*1000&gt;400),"Over ceiling, confirm SKU","Within"),"n/a")</f>
        <v/>
      </c>
      <c r="AO257" s="51" t="n"/>
      <c r="AP257" s="51" t="n"/>
      <c r="AQ257" s="51" t="n"/>
      <c r="AR257" s="34" t="inlineStr">
        <is>
          <t>No enrichment entry, to confirm</t>
        </is>
      </c>
      <c r="AS257" s="34" t="inlineStr">
        <is>
          <t>BLANK -&gt; requires live Amazon.ca capture</t>
        </is>
      </c>
      <c r="AT257" s="34" t="inlineStr">
        <is>
          <t>Unverified commercial data</t>
        </is>
      </c>
    </row>
    <row r="258" ht="28" customHeight="1">
      <c r="A258" s="34" t="inlineStr">
        <is>
          <t>Rockstar</t>
        </is>
      </c>
      <c r="B258" s="34" t="inlineStr">
        <is>
          <t>Rockstar Energy | Sugar Free | 24 pack 473mL</t>
        </is>
      </c>
      <c r="C258" s="34" t="inlineStr">
        <is>
          <t>4) Caffeine &amp; energy beverage</t>
        </is>
      </c>
      <c r="D258" s="34" t="inlineStr">
        <is>
          <t>473 mL can</t>
        </is>
      </c>
      <c r="E258" s="48" t="n">
        <v>24</v>
      </c>
      <c r="F258" s="49" t="n"/>
      <c r="G258" s="50">
        <f>IF(AND(ISNUMBER($F258),ISNUMBER($E258),$E258&lt;&gt;0),$F258/$E258,"")</f>
        <v/>
      </c>
      <c r="H258" s="50">
        <f>IF(AND(ISNUMBER($F258),ISNUMBER($AL258),ISNUMBER($E258),($AL258*$E258)&lt;&gt;0),$F258/($AL258*$E258)*100,"")</f>
        <v/>
      </c>
      <c r="I258" s="51" t="n"/>
      <c r="J258" s="52" t="n"/>
      <c r="K258" s="50">
        <f>IF(AND(ISNUMBER($F258),ISNUMBER($J258)),$F258*(1-$J258),"")</f>
        <v/>
      </c>
      <c r="L258" s="51" t="n"/>
      <c r="M258" s="51" t="n"/>
      <c r="N258" s="50">
        <f>IF(ISNUMBER($F258),($F258-IF(ISNUMBER($AM258),$AM258,0))*(1-IF(ISNUMBER($J258),$J258,0)),"")</f>
        <v/>
      </c>
      <c r="O258" s="34" t="inlineStr">
        <is>
          <t>Sugar Free</t>
        </is>
      </c>
      <c r="P258" s="48" t="n">
        <v>160</v>
      </c>
      <c r="Q258" s="48" t="n">
        <v>65</v>
      </c>
      <c r="R258" s="34" t="inlineStr">
        <is>
          <t>Not listed</t>
        </is>
      </c>
      <c r="S258" s="48" t="n">
        <v>31</v>
      </c>
      <c r="T258" s="48" t="n">
        <v>122</v>
      </c>
      <c r="U258" s="34" t="inlineStr">
        <is>
          <t>Sugar (or sucralose on zero)</t>
        </is>
      </c>
      <c r="V258" s="34" t="inlineStr">
        <is>
          <t>Energy blend, taurine, guarana</t>
        </is>
      </c>
      <c r="W258" s="51" t="n"/>
      <c r="X258" s="51" t="n"/>
      <c r="Y258" s="51" t="n"/>
      <c r="Z258" s="51" t="n"/>
      <c r="AA258" s="34" t="inlineStr">
        <is>
          <t>Medium</t>
        </is>
      </c>
      <c r="AB258" s="34" t="inlineStr">
        <is>
          <t>Legacy brand; PepsiCo distribution</t>
        </is>
      </c>
      <c r="AC258" s="34" t="inlineStr">
        <is>
          <t>Value priced legacy energy can</t>
        </is>
      </c>
      <c r="AD258" s="34" t="inlineStr">
        <is>
          <t>Familiar legacy brand, usually a lower price point.</t>
        </is>
      </c>
      <c r="AE258" s="51" t="n"/>
      <c r="AF258" s="53">
        <f>IF(AND(ISNUMBER($P258),ISNUMBER($AL258),$AL258&lt;&gt;0),ROUND($P258/$AL258*100,1),"")</f>
        <v/>
      </c>
      <c r="AG258" s="54">
        <f>IF(AND(ISNUMBER($S258),ISNUMBER($AL258),$AL258&lt;&gt;0),ROUND($S258/$AL258*100,2),"")</f>
        <v/>
      </c>
      <c r="AH258" s="53">
        <f>IF(AND(ISNUMBER($Q258),ISNUMBER($AL258),$AL258&lt;&gt;0),ROUND($Q258/$AL258*100,1),"")</f>
        <v/>
      </c>
      <c r="AI258" s="48">
        <f>IF(ISNUMBER($S258),IF($S258&lt;=1,"Yes","No"),"n/a")</f>
        <v/>
      </c>
      <c r="AJ258" s="48">
        <f>IF(ISNUMBER($S258),ROUND(MAX(0,MIN(100,100-$S258*2.5-IF(ISNUMBER($T258),$T258,0)*0.12+IF($S258&lt;=1,12,0))),0),"")</f>
        <v/>
      </c>
      <c r="AK258" s="48">
        <f>IF(ISNUMBER($Q258),IF($Q258&gt;=100,20,IF($Q258&gt;=30,10,0)),0)+IF(ISNUMBER($R258),IF($R258&gt;=100,20,0),0)+IF(ISNUMBER($P258),IF($P258&gt;=150,20,IF($P258&gt;=50,12,5)),0)+IF(ISNUMBER($S258),IF($S258&lt;=1,15,0),0)</f>
        <v/>
      </c>
      <c r="AL258" s="48" t="n">
        <v>473</v>
      </c>
      <c r="AM258" s="49" t="n"/>
      <c r="AN258" s="48">
        <f>IF(AND(ISNUMBER($P258),ISNUMBER($AL258),$AL258&lt;&gt;0),IF(OR($P258&gt;180,$P258/$AL258*1000&gt;400),"Over ceiling, confirm SKU","Within"),"n/a")</f>
        <v/>
      </c>
      <c r="AO258" s="51" t="n"/>
      <c r="AP258" s="51" t="n"/>
      <c r="AQ258" s="51" t="n"/>
      <c r="AR258" s="34" t="inlineStr">
        <is>
          <t>No enrichment entry, to confirm</t>
        </is>
      </c>
      <c r="AS258" s="34" t="inlineStr">
        <is>
          <t>BLANK -&gt; requires live Amazon.ca capture</t>
        </is>
      </c>
      <c r="AT258" s="34" t="inlineStr">
        <is>
          <t>Unverified commercial data</t>
        </is>
      </c>
    </row>
    <row r="259" ht="28" customHeight="1">
      <c r="A259" s="34" t="inlineStr">
        <is>
          <t>Rockstar</t>
        </is>
      </c>
      <c r="B259" s="34" t="inlineStr">
        <is>
          <t>Rockstar Energy | Punched Fruit Punch | single 473mL</t>
        </is>
      </c>
      <c r="C259" s="34" t="inlineStr">
        <is>
          <t>4) Caffeine &amp; energy beverage</t>
        </is>
      </c>
      <c r="D259" s="34" t="inlineStr">
        <is>
          <t>473 mL can</t>
        </is>
      </c>
      <c r="E259" s="48" t="n">
        <v>1</v>
      </c>
      <c r="F259" s="49" t="n"/>
      <c r="G259" s="50">
        <f>IF(AND(ISNUMBER($F259),ISNUMBER($E259),$E259&lt;&gt;0),$F259/$E259,"")</f>
        <v/>
      </c>
      <c r="H259" s="50">
        <f>IF(AND(ISNUMBER($F259),ISNUMBER($AL259),ISNUMBER($E259),($AL259*$E259)&lt;&gt;0),$F259/($AL259*$E259)*100,"")</f>
        <v/>
      </c>
      <c r="I259" s="51" t="n"/>
      <c r="J259" s="52" t="n"/>
      <c r="K259" s="50">
        <f>IF(AND(ISNUMBER($F259),ISNUMBER($J259)),$F259*(1-$J259),"")</f>
        <v/>
      </c>
      <c r="L259" s="51" t="n"/>
      <c r="M259" s="51" t="n"/>
      <c r="N259" s="50">
        <f>IF(ISNUMBER($F259),($F259-IF(ISNUMBER($AM259),$AM259,0))*(1-IF(ISNUMBER($J259),$J259,0)),"")</f>
        <v/>
      </c>
      <c r="O259" s="34" t="inlineStr">
        <is>
          <t>Punched Fruit Punch</t>
        </is>
      </c>
      <c r="P259" s="48" t="n">
        <v>160</v>
      </c>
      <c r="Q259" s="48" t="n">
        <v>65</v>
      </c>
      <c r="R259" s="34" t="inlineStr">
        <is>
          <t>Not listed</t>
        </is>
      </c>
      <c r="S259" s="48" t="n">
        <v>31</v>
      </c>
      <c r="T259" s="48" t="n">
        <v>122</v>
      </c>
      <c r="U259" s="34" t="inlineStr">
        <is>
          <t>Sugar (or sucralose on zero)</t>
        </is>
      </c>
      <c r="V259" s="34" t="inlineStr">
        <is>
          <t>Energy blend, taurine, guarana</t>
        </is>
      </c>
      <c r="W259" s="51" t="n"/>
      <c r="X259" s="51" t="n"/>
      <c r="Y259" s="51" t="n"/>
      <c r="Z259" s="51" t="n"/>
      <c r="AA259" s="34" t="inlineStr">
        <is>
          <t>Medium</t>
        </is>
      </c>
      <c r="AB259" s="34" t="inlineStr">
        <is>
          <t>Legacy brand; PepsiCo distribution</t>
        </is>
      </c>
      <c r="AC259" s="34" t="inlineStr">
        <is>
          <t>Value priced legacy energy can</t>
        </is>
      </c>
      <c r="AD259" s="34" t="inlineStr">
        <is>
          <t>Familiar legacy brand, usually a lower price point.</t>
        </is>
      </c>
      <c r="AE259" s="51" t="n"/>
      <c r="AF259" s="53">
        <f>IF(AND(ISNUMBER($P259),ISNUMBER($AL259),$AL259&lt;&gt;0),ROUND($P259/$AL259*100,1),"")</f>
        <v/>
      </c>
      <c r="AG259" s="54">
        <f>IF(AND(ISNUMBER($S259),ISNUMBER($AL259),$AL259&lt;&gt;0),ROUND($S259/$AL259*100,2),"")</f>
        <v/>
      </c>
      <c r="AH259" s="53">
        <f>IF(AND(ISNUMBER($Q259),ISNUMBER($AL259),$AL259&lt;&gt;0),ROUND($Q259/$AL259*100,1),"")</f>
        <v/>
      </c>
      <c r="AI259" s="48">
        <f>IF(ISNUMBER($S259),IF($S259&lt;=1,"Yes","No"),"n/a")</f>
        <v/>
      </c>
      <c r="AJ259" s="48">
        <f>IF(ISNUMBER($S259),ROUND(MAX(0,MIN(100,100-$S259*2.5-IF(ISNUMBER($T259),$T259,0)*0.12+IF($S259&lt;=1,12,0))),0),"")</f>
        <v/>
      </c>
      <c r="AK259" s="48">
        <f>IF(ISNUMBER($Q259),IF($Q259&gt;=100,20,IF($Q259&gt;=30,10,0)),0)+IF(ISNUMBER($R259),IF($R259&gt;=100,20,0),0)+IF(ISNUMBER($P259),IF($P259&gt;=150,20,IF($P259&gt;=50,12,5)),0)+IF(ISNUMBER($S259),IF($S259&lt;=1,15,0),0)</f>
        <v/>
      </c>
      <c r="AL259" s="48" t="n">
        <v>473</v>
      </c>
      <c r="AM259" s="49" t="n"/>
      <c r="AN259" s="48">
        <f>IF(AND(ISNUMBER($P259),ISNUMBER($AL259),$AL259&lt;&gt;0),IF(OR($P259&gt;180,$P259/$AL259*1000&gt;400),"Over ceiling, confirm SKU","Within"),"n/a")</f>
        <v/>
      </c>
      <c r="AO259" s="51" t="n"/>
      <c r="AP259" s="51" t="n"/>
      <c r="AQ259" s="51" t="n"/>
      <c r="AR259" s="34" t="inlineStr">
        <is>
          <t>No enrichment entry, to confirm</t>
        </is>
      </c>
      <c r="AS259" s="34" t="inlineStr">
        <is>
          <t>BLANK -&gt; requires live Amazon.ca capture</t>
        </is>
      </c>
      <c r="AT259" s="34" t="inlineStr">
        <is>
          <t>Unverified commercial data</t>
        </is>
      </c>
    </row>
    <row r="260" ht="28" customHeight="1">
      <c r="A260" s="34" t="inlineStr">
        <is>
          <t>Rockstar</t>
        </is>
      </c>
      <c r="B260" s="34" t="inlineStr">
        <is>
          <t>Rockstar Energy | Punched Fruit Punch | 8 pack 473mL</t>
        </is>
      </c>
      <c r="C260" s="34" t="inlineStr">
        <is>
          <t>4) Caffeine &amp; energy beverage</t>
        </is>
      </c>
      <c r="D260" s="34" t="inlineStr">
        <is>
          <t>473 mL can</t>
        </is>
      </c>
      <c r="E260" s="48" t="n">
        <v>8</v>
      </c>
      <c r="F260" s="49" t="n"/>
      <c r="G260" s="50">
        <f>IF(AND(ISNUMBER($F260),ISNUMBER($E260),$E260&lt;&gt;0),$F260/$E260,"")</f>
        <v/>
      </c>
      <c r="H260" s="50">
        <f>IF(AND(ISNUMBER($F260),ISNUMBER($AL260),ISNUMBER($E260),($AL260*$E260)&lt;&gt;0),$F260/($AL260*$E260)*100,"")</f>
        <v/>
      </c>
      <c r="I260" s="51" t="n"/>
      <c r="J260" s="52" t="n"/>
      <c r="K260" s="50">
        <f>IF(AND(ISNUMBER($F260),ISNUMBER($J260)),$F260*(1-$J260),"")</f>
        <v/>
      </c>
      <c r="L260" s="51" t="n"/>
      <c r="M260" s="51" t="n"/>
      <c r="N260" s="50">
        <f>IF(ISNUMBER($F260),($F260-IF(ISNUMBER($AM260),$AM260,0))*(1-IF(ISNUMBER($J260),$J260,0)),"")</f>
        <v/>
      </c>
      <c r="O260" s="34" t="inlineStr">
        <is>
          <t>Punched Fruit Punch</t>
        </is>
      </c>
      <c r="P260" s="48" t="n">
        <v>160</v>
      </c>
      <c r="Q260" s="48" t="n">
        <v>65</v>
      </c>
      <c r="R260" s="34" t="inlineStr">
        <is>
          <t>Not listed</t>
        </is>
      </c>
      <c r="S260" s="48" t="n">
        <v>31</v>
      </c>
      <c r="T260" s="48" t="n">
        <v>122</v>
      </c>
      <c r="U260" s="34" t="inlineStr">
        <is>
          <t>Sugar (or sucralose on zero)</t>
        </is>
      </c>
      <c r="V260" s="34" t="inlineStr">
        <is>
          <t>Energy blend, taurine, guarana</t>
        </is>
      </c>
      <c r="W260" s="51" t="n"/>
      <c r="X260" s="51" t="n"/>
      <c r="Y260" s="51" t="n"/>
      <c r="Z260" s="51" t="n"/>
      <c r="AA260" s="34" t="inlineStr">
        <is>
          <t>Medium</t>
        </is>
      </c>
      <c r="AB260" s="34" t="inlineStr">
        <is>
          <t>Legacy brand; PepsiCo distribution</t>
        </is>
      </c>
      <c r="AC260" s="34" t="inlineStr">
        <is>
          <t>Value priced legacy energy can</t>
        </is>
      </c>
      <c r="AD260" s="34" t="inlineStr">
        <is>
          <t>Familiar legacy brand, usually a lower price point.</t>
        </is>
      </c>
      <c r="AE260" s="51" t="n"/>
      <c r="AF260" s="53">
        <f>IF(AND(ISNUMBER($P260),ISNUMBER($AL260),$AL260&lt;&gt;0),ROUND($P260/$AL260*100,1),"")</f>
        <v/>
      </c>
      <c r="AG260" s="54">
        <f>IF(AND(ISNUMBER($S260),ISNUMBER($AL260),$AL260&lt;&gt;0),ROUND($S260/$AL260*100,2),"")</f>
        <v/>
      </c>
      <c r="AH260" s="53">
        <f>IF(AND(ISNUMBER($Q260),ISNUMBER($AL260),$AL260&lt;&gt;0),ROUND($Q260/$AL260*100,1),"")</f>
        <v/>
      </c>
      <c r="AI260" s="48">
        <f>IF(ISNUMBER($S260),IF($S260&lt;=1,"Yes","No"),"n/a")</f>
        <v/>
      </c>
      <c r="AJ260" s="48">
        <f>IF(ISNUMBER($S260),ROUND(MAX(0,MIN(100,100-$S260*2.5-IF(ISNUMBER($T260),$T260,0)*0.12+IF($S260&lt;=1,12,0))),0),"")</f>
        <v/>
      </c>
      <c r="AK260" s="48">
        <f>IF(ISNUMBER($Q260),IF($Q260&gt;=100,20,IF($Q260&gt;=30,10,0)),0)+IF(ISNUMBER($R260),IF($R260&gt;=100,20,0),0)+IF(ISNUMBER($P260),IF($P260&gt;=150,20,IF($P260&gt;=50,12,5)),0)+IF(ISNUMBER($S260),IF($S260&lt;=1,15,0),0)</f>
        <v/>
      </c>
      <c r="AL260" s="48" t="n">
        <v>473</v>
      </c>
      <c r="AM260" s="49" t="n"/>
      <c r="AN260" s="48">
        <f>IF(AND(ISNUMBER($P260),ISNUMBER($AL260),$AL260&lt;&gt;0),IF(OR($P260&gt;180,$P260/$AL260*1000&gt;400),"Over ceiling, confirm SKU","Within"),"n/a")</f>
        <v/>
      </c>
      <c r="AO260" s="51" t="n"/>
      <c r="AP260" s="51" t="n"/>
      <c r="AQ260" s="51" t="n"/>
      <c r="AR260" s="34" t="inlineStr">
        <is>
          <t>No enrichment entry, to confirm</t>
        </is>
      </c>
      <c r="AS260" s="34" t="inlineStr">
        <is>
          <t>BLANK -&gt; requires live Amazon.ca capture</t>
        </is>
      </c>
      <c r="AT260" s="34" t="inlineStr">
        <is>
          <t>Unverified commercial data</t>
        </is>
      </c>
    </row>
    <row r="261" ht="28" customHeight="1">
      <c r="A261" s="34" t="inlineStr">
        <is>
          <t>Rockstar</t>
        </is>
      </c>
      <c r="B261" s="34" t="inlineStr">
        <is>
          <t>Rockstar Energy | Punched Fruit Punch | 12 pack 473mL</t>
        </is>
      </c>
      <c r="C261" s="34" t="inlineStr">
        <is>
          <t>4) Caffeine &amp; energy beverage</t>
        </is>
      </c>
      <c r="D261" s="34" t="inlineStr">
        <is>
          <t>473 mL can</t>
        </is>
      </c>
      <c r="E261" s="48" t="n">
        <v>12</v>
      </c>
      <c r="F261" s="49" t="n"/>
      <c r="G261" s="50">
        <f>IF(AND(ISNUMBER($F261),ISNUMBER($E261),$E261&lt;&gt;0),$F261/$E261,"")</f>
        <v/>
      </c>
      <c r="H261" s="50">
        <f>IF(AND(ISNUMBER($F261),ISNUMBER($AL261),ISNUMBER($E261),($AL261*$E261)&lt;&gt;0),$F261/($AL261*$E261)*100,"")</f>
        <v/>
      </c>
      <c r="I261" s="51" t="n"/>
      <c r="J261" s="52" t="n"/>
      <c r="K261" s="50">
        <f>IF(AND(ISNUMBER($F261),ISNUMBER($J261)),$F261*(1-$J261),"")</f>
        <v/>
      </c>
      <c r="L261" s="51" t="n"/>
      <c r="M261" s="51" t="n"/>
      <c r="N261" s="50">
        <f>IF(ISNUMBER($F261),($F261-IF(ISNUMBER($AM261),$AM261,0))*(1-IF(ISNUMBER($J261),$J261,0)),"")</f>
        <v/>
      </c>
      <c r="O261" s="34" t="inlineStr">
        <is>
          <t>Punched Fruit Punch</t>
        </is>
      </c>
      <c r="P261" s="48" t="n">
        <v>160</v>
      </c>
      <c r="Q261" s="48" t="n">
        <v>65</v>
      </c>
      <c r="R261" s="34" t="inlineStr">
        <is>
          <t>Not listed</t>
        </is>
      </c>
      <c r="S261" s="48" t="n">
        <v>31</v>
      </c>
      <c r="T261" s="48" t="n">
        <v>122</v>
      </c>
      <c r="U261" s="34" t="inlineStr">
        <is>
          <t>Sugar (or sucralose on zero)</t>
        </is>
      </c>
      <c r="V261" s="34" t="inlineStr">
        <is>
          <t>Energy blend, taurine, guarana</t>
        </is>
      </c>
      <c r="W261" s="51" t="n"/>
      <c r="X261" s="51" t="n"/>
      <c r="Y261" s="51" t="n"/>
      <c r="Z261" s="51" t="n"/>
      <c r="AA261" s="34" t="inlineStr">
        <is>
          <t>Medium</t>
        </is>
      </c>
      <c r="AB261" s="34" t="inlineStr">
        <is>
          <t>Legacy brand; PepsiCo distribution</t>
        </is>
      </c>
      <c r="AC261" s="34" t="inlineStr">
        <is>
          <t>Value priced legacy energy can</t>
        </is>
      </c>
      <c r="AD261" s="34" t="inlineStr">
        <is>
          <t>Familiar legacy brand, usually a lower price point.</t>
        </is>
      </c>
      <c r="AE261" s="51" t="n"/>
      <c r="AF261" s="53">
        <f>IF(AND(ISNUMBER($P261),ISNUMBER($AL261),$AL261&lt;&gt;0),ROUND($P261/$AL261*100,1),"")</f>
        <v/>
      </c>
      <c r="AG261" s="54">
        <f>IF(AND(ISNUMBER($S261),ISNUMBER($AL261),$AL261&lt;&gt;0),ROUND($S261/$AL261*100,2),"")</f>
        <v/>
      </c>
      <c r="AH261" s="53">
        <f>IF(AND(ISNUMBER($Q261),ISNUMBER($AL261),$AL261&lt;&gt;0),ROUND($Q261/$AL261*100,1),"")</f>
        <v/>
      </c>
      <c r="AI261" s="48">
        <f>IF(ISNUMBER($S261),IF($S261&lt;=1,"Yes","No"),"n/a")</f>
        <v/>
      </c>
      <c r="AJ261" s="48">
        <f>IF(ISNUMBER($S261),ROUND(MAX(0,MIN(100,100-$S261*2.5-IF(ISNUMBER($T261),$T261,0)*0.12+IF($S261&lt;=1,12,0))),0),"")</f>
        <v/>
      </c>
      <c r="AK261" s="48">
        <f>IF(ISNUMBER($Q261),IF($Q261&gt;=100,20,IF($Q261&gt;=30,10,0)),0)+IF(ISNUMBER($R261),IF($R261&gt;=100,20,0),0)+IF(ISNUMBER($P261),IF($P261&gt;=150,20,IF($P261&gt;=50,12,5)),0)+IF(ISNUMBER($S261),IF($S261&lt;=1,15,0),0)</f>
        <v/>
      </c>
      <c r="AL261" s="48" t="n">
        <v>473</v>
      </c>
      <c r="AM261" s="49" t="n"/>
      <c r="AN261" s="48">
        <f>IF(AND(ISNUMBER($P261),ISNUMBER($AL261),$AL261&lt;&gt;0),IF(OR($P261&gt;180,$P261/$AL261*1000&gt;400),"Over ceiling, confirm SKU","Within"),"n/a")</f>
        <v/>
      </c>
      <c r="AO261" s="51" t="n"/>
      <c r="AP261" s="51" t="n"/>
      <c r="AQ261" s="51" t="n"/>
      <c r="AR261" s="34" t="inlineStr">
        <is>
          <t>No enrichment entry, to confirm</t>
        </is>
      </c>
      <c r="AS261" s="34" t="inlineStr">
        <is>
          <t>BLANK -&gt; requires live Amazon.ca capture</t>
        </is>
      </c>
      <c r="AT261" s="34" t="inlineStr">
        <is>
          <t>Unverified commercial data</t>
        </is>
      </c>
    </row>
    <row r="262" ht="28" customHeight="1">
      <c r="A262" s="34" t="inlineStr">
        <is>
          <t>Rockstar</t>
        </is>
      </c>
      <c r="B262" s="34" t="inlineStr">
        <is>
          <t>Rockstar Energy | Punched Fruit Punch | 18 pack 473mL</t>
        </is>
      </c>
      <c r="C262" s="34" t="inlineStr">
        <is>
          <t>4) Caffeine &amp; energy beverage</t>
        </is>
      </c>
      <c r="D262" s="34" t="inlineStr">
        <is>
          <t>473 mL can</t>
        </is>
      </c>
      <c r="E262" s="48" t="n">
        <v>18</v>
      </c>
      <c r="F262" s="49" t="n"/>
      <c r="G262" s="50">
        <f>IF(AND(ISNUMBER($F262),ISNUMBER($E262),$E262&lt;&gt;0),$F262/$E262,"")</f>
        <v/>
      </c>
      <c r="H262" s="50">
        <f>IF(AND(ISNUMBER($F262),ISNUMBER($AL262),ISNUMBER($E262),($AL262*$E262)&lt;&gt;0),$F262/($AL262*$E262)*100,"")</f>
        <v/>
      </c>
      <c r="I262" s="51" t="n"/>
      <c r="J262" s="52" t="n"/>
      <c r="K262" s="50">
        <f>IF(AND(ISNUMBER($F262),ISNUMBER($J262)),$F262*(1-$J262),"")</f>
        <v/>
      </c>
      <c r="L262" s="51" t="n"/>
      <c r="M262" s="51" t="n"/>
      <c r="N262" s="50">
        <f>IF(ISNUMBER($F262),($F262-IF(ISNUMBER($AM262),$AM262,0))*(1-IF(ISNUMBER($J262),$J262,0)),"")</f>
        <v/>
      </c>
      <c r="O262" s="34" t="inlineStr">
        <is>
          <t>Punched Fruit Punch</t>
        </is>
      </c>
      <c r="P262" s="48" t="n">
        <v>160</v>
      </c>
      <c r="Q262" s="48" t="n">
        <v>65</v>
      </c>
      <c r="R262" s="34" t="inlineStr">
        <is>
          <t>Not listed</t>
        </is>
      </c>
      <c r="S262" s="48" t="n">
        <v>31</v>
      </c>
      <c r="T262" s="48" t="n">
        <v>122</v>
      </c>
      <c r="U262" s="34" t="inlineStr">
        <is>
          <t>Sugar (or sucralose on zero)</t>
        </is>
      </c>
      <c r="V262" s="34" t="inlineStr">
        <is>
          <t>Energy blend, taurine, guarana</t>
        </is>
      </c>
      <c r="W262" s="51" t="n"/>
      <c r="X262" s="51" t="n"/>
      <c r="Y262" s="51" t="n"/>
      <c r="Z262" s="51" t="n"/>
      <c r="AA262" s="34" t="inlineStr">
        <is>
          <t>Medium</t>
        </is>
      </c>
      <c r="AB262" s="34" t="inlineStr">
        <is>
          <t>Legacy brand; PepsiCo distribution</t>
        </is>
      </c>
      <c r="AC262" s="34" t="inlineStr">
        <is>
          <t>Value priced legacy energy can</t>
        </is>
      </c>
      <c r="AD262" s="34" t="inlineStr">
        <is>
          <t>Familiar legacy brand, usually a lower price point.</t>
        </is>
      </c>
      <c r="AE262" s="51" t="n"/>
      <c r="AF262" s="53">
        <f>IF(AND(ISNUMBER($P262),ISNUMBER($AL262),$AL262&lt;&gt;0),ROUND($P262/$AL262*100,1),"")</f>
        <v/>
      </c>
      <c r="AG262" s="54">
        <f>IF(AND(ISNUMBER($S262),ISNUMBER($AL262),$AL262&lt;&gt;0),ROUND($S262/$AL262*100,2),"")</f>
        <v/>
      </c>
      <c r="AH262" s="53">
        <f>IF(AND(ISNUMBER($Q262),ISNUMBER($AL262),$AL262&lt;&gt;0),ROUND($Q262/$AL262*100,1),"")</f>
        <v/>
      </c>
      <c r="AI262" s="48">
        <f>IF(ISNUMBER($S262),IF($S262&lt;=1,"Yes","No"),"n/a")</f>
        <v/>
      </c>
      <c r="AJ262" s="48">
        <f>IF(ISNUMBER($S262),ROUND(MAX(0,MIN(100,100-$S262*2.5-IF(ISNUMBER($T262),$T262,0)*0.12+IF($S262&lt;=1,12,0))),0),"")</f>
        <v/>
      </c>
      <c r="AK262" s="48">
        <f>IF(ISNUMBER($Q262),IF($Q262&gt;=100,20,IF($Q262&gt;=30,10,0)),0)+IF(ISNUMBER($R262),IF($R262&gt;=100,20,0),0)+IF(ISNUMBER($P262),IF($P262&gt;=150,20,IF($P262&gt;=50,12,5)),0)+IF(ISNUMBER($S262),IF($S262&lt;=1,15,0),0)</f>
        <v/>
      </c>
      <c r="AL262" s="48" t="n">
        <v>473</v>
      </c>
      <c r="AM262" s="49" t="n"/>
      <c r="AN262" s="48">
        <f>IF(AND(ISNUMBER($P262),ISNUMBER($AL262),$AL262&lt;&gt;0),IF(OR($P262&gt;180,$P262/$AL262*1000&gt;400),"Over ceiling, confirm SKU","Within"),"n/a")</f>
        <v/>
      </c>
      <c r="AO262" s="51" t="n"/>
      <c r="AP262" s="51" t="n"/>
      <c r="AQ262" s="51" t="n"/>
      <c r="AR262" s="34" t="inlineStr">
        <is>
          <t>No enrichment entry, to confirm</t>
        </is>
      </c>
      <c r="AS262" s="34" t="inlineStr">
        <is>
          <t>BLANK -&gt; requires live Amazon.ca capture</t>
        </is>
      </c>
      <c r="AT262" s="34" t="inlineStr">
        <is>
          <t>Unverified commercial data</t>
        </is>
      </c>
    </row>
    <row r="263" ht="28" customHeight="1">
      <c r="A263" s="34" t="inlineStr">
        <is>
          <t>Rockstar</t>
        </is>
      </c>
      <c r="B263" s="34" t="inlineStr">
        <is>
          <t>Rockstar Energy | Punched Fruit Punch | 24 pack 473mL</t>
        </is>
      </c>
      <c r="C263" s="34" t="inlineStr">
        <is>
          <t>4) Caffeine &amp; energy beverage</t>
        </is>
      </c>
      <c r="D263" s="34" t="inlineStr">
        <is>
          <t>473 mL can</t>
        </is>
      </c>
      <c r="E263" s="48" t="n">
        <v>24</v>
      </c>
      <c r="F263" s="49" t="n"/>
      <c r="G263" s="50">
        <f>IF(AND(ISNUMBER($F263),ISNUMBER($E263),$E263&lt;&gt;0),$F263/$E263,"")</f>
        <v/>
      </c>
      <c r="H263" s="50">
        <f>IF(AND(ISNUMBER($F263),ISNUMBER($AL263),ISNUMBER($E263),($AL263*$E263)&lt;&gt;0),$F263/($AL263*$E263)*100,"")</f>
        <v/>
      </c>
      <c r="I263" s="51" t="n"/>
      <c r="J263" s="52" t="n"/>
      <c r="K263" s="50">
        <f>IF(AND(ISNUMBER($F263),ISNUMBER($J263)),$F263*(1-$J263),"")</f>
        <v/>
      </c>
      <c r="L263" s="51" t="n"/>
      <c r="M263" s="51" t="n"/>
      <c r="N263" s="50">
        <f>IF(ISNUMBER($F263),($F263-IF(ISNUMBER($AM263),$AM263,0))*(1-IF(ISNUMBER($J263),$J263,0)),"")</f>
        <v/>
      </c>
      <c r="O263" s="34" t="inlineStr">
        <is>
          <t>Punched Fruit Punch</t>
        </is>
      </c>
      <c r="P263" s="48" t="n">
        <v>160</v>
      </c>
      <c r="Q263" s="48" t="n">
        <v>65</v>
      </c>
      <c r="R263" s="34" t="inlineStr">
        <is>
          <t>Not listed</t>
        </is>
      </c>
      <c r="S263" s="48" t="n">
        <v>31</v>
      </c>
      <c r="T263" s="48" t="n">
        <v>122</v>
      </c>
      <c r="U263" s="34" t="inlineStr">
        <is>
          <t>Sugar (or sucralose on zero)</t>
        </is>
      </c>
      <c r="V263" s="34" t="inlineStr">
        <is>
          <t>Energy blend, taurine, guarana</t>
        </is>
      </c>
      <c r="W263" s="51" t="n"/>
      <c r="X263" s="51" t="n"/>
      <c r="Y263" s="51" t="n"/>
      <c r="Z263" s="51" t="n"/>
      <c r="AA263" s="34" t="inlineStr">
        <is>
          <t>Medium</t>
        </is>
      </c>
      <c r="AB263" s="34" t="inlineStr">
        <is>
          <t>Legacy brand; PepsiCo distribution</t>
        </is>
      </c>
      <c r="AC263" s="34" t="inlineStr">
        <is>
          <t>Value priced legacy energy can</t>
        </is>
      </c>
      <c r="AD263" s="34" t="inlineStr">
        <is>
          <t>Familiar legacy brand, usually a lower price point.</t>
        </is>
      </c>
      <c r="AE263" s="51" t="n"/>
      <c r="AF263" s="53">
        <f>IF(AND(ISNUMBER($P263),ISNUMBER($AL263),$AL263&lt;&gt;0),ROUND($P263/$AL263*100,1),"")</f>
        <v/>
      </c>
      <c r="AG263" s="54">
        <f>IF(AND(ISNUMBER($S263),ISNUMBER($AL263),$AL263&lt;&gt;0),ROUND($S263/$AL263*100,2),"")</f>
        <v/>
      </c>
      <c r="AH263" s="53">
        <f>IF(AND(ISNUMBER($Q263),ISNUMBER($AL263),$AL263&lt;&gt;0),ROUND($Q263/$AL263*100,1),"")</f>
        <v/>
      </c>
      <c r="AI263" s="48">
        <f>IF(ISNUMBER($S263),IF($S263&lt;=1,"Yes","No"),"n/a")</f>
        <v/>
      </c>
      <c r="AJ263" s="48">
        <f>IF(ISNUMBER($S263),ROUND(MAX(0,MIN(100,100-$S263*2.5-IF(ISNUMBER($T263),$T263,0)*0.12+IF($S263&lt;=1,12,0))),0),"")</f>
        <v/>
      </c>
      <c r="AK263" s="48">
        <f>IF(ISNUMBER($Q263),IF($Q263&gt;=100,20,IF($Q263&gt;=30,10,0)),0)+IF(ISNUMBER($R263),IF($R263&gt;=100,20,0),0)+IF(ISNUMBER($P263),IF($P263&gt;=150,20,IF($P263&gt;=50,12,5)),0)+IF(ISNUMBER($S263),IF($S263&lt;=1,15,0),0)</f>
        <v/>
      </c>
      <c r="AL263" s="48" t="n">
        <v>473</v>
      </c>
      <c r="AM263" s="49" t="n"/>
      <c r="AN263" s="48">
        <f>IF(AND(ISNUMBER($P263),ISNUMBER($AL263),$AL263&lt;&gt;0),IF(OR($P263&gt;180,$P263/$AL263*1000&gt;400),"Over ceiling, confirm SKU","Within"),"n/a")</f>
        <v/>
      </c>
      <c r="AO263" s="51" t="n"/>
      <c r="AP263" s="51" t="n"/>
      <c r="AQ263" s="51" t="n"/>
      <c r="AR263" s="34" t="inlineStr">
        <is>
          <t>No enrichment entry, to confirm</t>
        </is>
      </c>
      <c r="AS263" s="34" t="inlineStr">
        <is>
          <t>BLANK -&gt; requires live Amazon.ca capture</t>
        </is>
      </c>
      <c r="AT263" s="34" t="inlineStr">
        <is>
          <t>Unverified commercial data</t>
        </is>
      </c>
    </row>
    <row r="264" ht="28" customHeight="1">
      <c r="A264" s="34" t="inlineStr">
        <is>
          <t>Rockstar</t>
        </is>
      </c>
      <c r="B264" s="34" t="inlineStr">
        <is>
          <t>Rockstar Energy | Pure Zero Silver Ice | single 473mL</t>
        </is>
      </c>
      <c r="C264" s="34" t="inlineStr">
        <is>
          <t>4) Caffeine &amp; energy beverage</t>
        </is>
      </c>
      <c r="D264" s="34" t="inlineStr">
        <is>
          <t>473 mL can</t>
        </is>
      </c>
      <c r="E264" s="48" t="n">
        <v>1</v>
      </c>
      <c r="F264" s="49" t="n"/>
      <c r="G264" s="50">
        <f>IF(AND(ISNUMBER($F264),ISNUMBER($E264),$E264&lt;&gt;0),$F264/$E264,"")</f>
        <v/>
      </c>
      <c r="H264" s="50">
        <f>IF(AND(ISNUMBER($F264),ISNUMBER($AL264),ISNUMBER($E264),($AL264*$E264)&lt;&gt;0),$F264/($AL264*$E264)*100,"")</f>
        <v/>
      </c>
      <c r="I264" s="51" t="n"/>
      <c r="J264" s="52" t="n"/>
      <c r="K264" s="50">
        <f>IF(AND(ISNUMBER($F264),ISNUMBER($J264)),$F264*(1-$J264),"")</f>
        <v/>
      </c>
      <c r="L264" s="51" t="n"/>
      <c r="M264" s="51" t="n"/>
      <c r="N264" s="50">
        <f>IF(ISNUMBER($F264),($F264-IF(ISNUMBER($AM264),$AM264,0))*(1-IF(ISNUMBER($J264),$J264,0)),"")</f>
        <v/>
      </c>
      <c r="O264" s="34" t="inlineStr">
        <is>
          <t>Pure Zero Silver Ice</t>
        </is>
      </c>
      <c r="P264" s="48" t="n">
        <v>160</v>
      </c>
      <c r="Q264" s="48" t="n">
        <v>65</v>
      </c>
      <c r="R264" s="34" t="inlineStr">
        <is>
          <t>Not listed</t>
        </is>
      </c>
      <c r="S264" s="48" t="n">
        <v>31</v>
      </c>
      <c r="T264" s="48" t="n">
        <v>122</v>
      </c>
      <c r="U264" s="34" t="inlineStr">
        <is>
          <t>Sugar (or sucralose on zero)</t>
        </is>
      </c>
      <c r="V264" s="34" t="inlineStr">
        <is>
          <t>Energy blend, taurine, guarana</t>
        </is>
      </c>
      <c r="W264" s="51" t="n"/>
      <c r="X264" s="51" t="n"/>
      <c r="Y264" s="51" t="n"/>
      <c r="Z264" s="51" t="n"/>
      <c r="AA264" s="34" t="inlineStr">
        <is>
          <t>Medium</t>
        </is>
      </c>
      <c r="AB264" s="34" t="inlineStr">
        <is>
          <t>Legacy brand; PepsiCo distribution</t>
        </is>
      </c>
      <c r="AC264" s="34" t="inlineStr">
        <is>
          <t>Value priced legacy energy can</t>
        </is>
      </c>
      <c r="AD264" s="34" t="inlineStr">
        <is>
          <t>Familiar legacy brand, usually a lower price point.</t>
        </is>
      </c>
      <c r="AE264" s="51" t="n"/>
      <c r="AF264" s="53">
        <f>IF(AND(ISNUMBER($P264),ISNUMBER($AL264),$AL264&lt;&gt;0),ROUND($P264/$AL264*100,1),"")</f>
        <v/>
      </c>
      <c r="AG264" s="54">
        <f>IF(AND(ISNUMBER($S264),ISNUMBER($AL264),$AL264&lt;&gt;0),ROUND($S264/$AL264*100,2),"")</f>
        <v/>
      </c>
      <c r="AH264" s="53">
        <f>IF(AND(ISNUMBER($Q264),ISNUMBER($AL264),$AL264&lt;&gt;0),ROUND($Q264/$AL264*100,1),"")</f>
        <v/>
      </c>
      <c r="AI264" s="48">
        <f>IF(ISNUMBER($S264),IF($S264&lt;=1,"Yes","No"),"n/a")</f>
        <v/>
      </c>
      <c r="AJ264" s="48">
        <f>IF(ISNUMBER($S264),ROUND(MAX(0,MIN(100,100-$S264*2.5-IF(ISNUMBER($T264),$T264,0)*0.12+IF($S264&lt;=1,12,0))),0),"")</f>
        <v/>
      </c>
      <c r="AK264" s="48">
        <f>IF(ISNUMBER($Q264),IF($Q264&gt;=100,20,IF($Q264&gt;=30,10,0)),0)+IF(ISNUMBER($R264),IF($R264&gt;=100,20,0),0)+IF(ISNUMBER($P264),IF($P264&gt;=150,20,IF($P264&gt;=50,12,5)),0)+IF(ISNUMBER($S264),IF($S264&lt;=1,15,0),0)</f>
        <v/>
      </c>
      <c r="AL264" s="48" t="n">
        <v>473</v>
      </c>
      <c r="AM264" s="49" t="n"/>
      <c r="AN264" s="48">
        <f>IF(AND(ISNUMBER($P264),ISNUMBER($AL264),$AL264&lt;&gt;0),IF(OR($P264&gt;180,$P264/$AL264*1000&gt;400),"Over ceiling, confirm SKU","Within"),"n/a")</f>
        <v/>
      </c>
      <c r="AO264" s="51" t="n"/>
      <c r="AP264" s="51" t="n"/>
      <c r="AQ264" s="51" t="n"/>
      <c r="AR264" s="34" t="inlineStr">
        <is>
          <t>No enrichment entry, to confirm</t>
        </is>
      </c>
      <c r="AS264" s="34" t="inlineStr">
        <is>
          <t>BLANK -&gt; requires live Amazon.ca capture</t>
        </is>
      </c>
      <c r="AT264" s="34" t="inlineStr">
        <is>
          <t>Unverified commercial data</t>
        </is>
      </c>
    </row>
    <row r="265" ht="28" customHeight="1">
      <c r="A265" s="34" t="inlineStr">
        <is>
          <t>Rockstar</t>
        </is>
      </c>
      <c r="B265" s="34" t="inlineStr">
        <is>
          <t>Rockstar Energy | Pure Zero Silver Ice | 8 pack 473mL</t>
        </is>
      </c>
      <c r="C265" s="34" t="inlineStr">
        <is>
          <t>4) Caffeine &amp; energy beverage</t>
        </is>
      </c>
      <c r="D265" s="34" t="inlineStr">
        <is>
          <t>473 mL can</t>
        </is>
      </c>
      <c r="E265" s="48" t="n">
        <v>8</v>
      </c>
      <c r="F265" s="49" t="n"/>
      <c r="G265" s="50">
        <f>IF(AND(ISNUMBER($F265),ISNUMBER($E265),$E265&lt;&gt;0),$F265/$E265,"")</f>
        <v/>
      </c>
      <c r="H265" s="50">
        <f>IF(AND(ISNUMBER($F265),ISNUMBER($AL265),ISNUMBER($E265),($AL265*$E265)&lt;&gt;0),$F265/($AL265*$E265)*100,"")</f>
        <v/>
      </c>
      <c r="I265" s="51" t="n"/>
      <c r="J265" s="52" t="n"/>
      <c r="K265" s="50">
        <f>IF(AND(ISNUMBER($F265),ISNUMBER($J265)),$F265*(1-$J265),"")</f>
        <v/>
      </c>
      <c r="L265" s="51" t="n"/>
      <c r="M265" s="51" t="n"/>
      <c r="N265" s="50">
        <f>IF(ISNUMBER($F265),($F265-IF(ISNUMBER($AM265),$AM265,0))*(1-IF(ISNUMBER($J265),$J265,0)),"")</f>
        <v/>
      </c>
      <c r="O265" s="34" t="inlineStr">
        <is>
          <t>Pure Zero Silver Ice</t>
        </is>
      </c>
      <c r="P265" s="48" t="n">
        <v>160</v>
      </c>
      <c r="Q265" s="48" t="n">
        <v>65</v>
      </c>
      <c r="R265" s="34" t="inlineStr">
        <is>
          <t>Not listed</t>
        </is>
      </c>
      <c r="S265" s="48" t="n">
        <v>31</v>
      </c>
      <c r="T265" s="48" t="n">
        <v>122</v>
      </c>
      <c r="U265" s="34" t="inlineStr">
        <is>
          <t>Sugar (or sucralose on zero)</t>
        </is>
      </c>
      <c r="V265" s="34" t="inlineStr">
        <is>
          <t>Energy blend, taurine, guarana</t>
        </is>
      </c>
      <c r="W265" s="51" t="n"/>
      <c r="X265" s="51" t="n"/>
      <c r="Y265" s="51" t="n"/>
      <c r="Z265" s="51" t="n"/>
      <c r="AA265" s="34" t="inlineStr">
        <is>
          <t>Medium</t>
        </is>
      </c>
      <c r="AB265" s="34" t="inlineStr">
        <is>
          <t>Legacy brand; PepsiCo distribution</t>
        </is>
      </c>
      <c r="AC265" s="34" t="inlineStr">
        <is>
          <t>Value priced legacy energy can</t>
        </is>
      </c>
      <c r="AD265" s="34" t="inlineStr">
        <is>
          <t>Familiar legacy brand, usually a lower price point.</t>
        </is>
      </c>
      <c r="AE265" s="51" t="n"/>
      <c r="AF265" s="53">
        <f>IF(AND(ISNUMBER($P265),ISNUMBER($AL265),$AL265&lt;&gt;0),ROUND($P265/$AL265*100,1),"")</f>
        <v/>
      </c>
      <c r="AG265" s="54">
        <f>IF(AND(ISNUMBER($S265),ISNUMBER($AL265),$AL265&lt;&gt;0),ROUND($S265/$AL265*100,2),"")</f>
        <v/>
      </c>
      <c r="AH265" s="53">
        <f>IF(AND(ISNUMBER($Q265),ISNUMBER($AL265),$AL265&lt;&gt;0),ROUND($Q265/$AL265*100,1),"")</f>
        <v/>
      </c>
      <c r="AI265" s="48">
        <f>IF(ISNUMBER($S265),IF($S265&lt;=1,"Yes","No"),"n/a")</f>
        <v/>
      </c>
      <c r="AJ265" s="48">
        <f>IF(ISNUMBER($S265),ROUND(MAX(0,MIN(100,100-$S265*2.5-IF(ISNUMBER($T265),$T265,0)*0.12+IF($S265&lt;=1,12,0))),0),"")</f>
        <v/>
      </c>
      <c r="AK265" s="48">
        <f>IF(ISNUMBER($Q265),IF($Q265&gt;=100,20,IF($Q265&gt;=30,10,0)),0)+IF(ISNUMBER($R265),IF($R265&gt;=100,20,0),0)+IF(ISNUMBER($P265),IF($P265&gt;=150,20,IF($P265&gt;=50,12,5)),0)+IF(ISNUMBER($S265),IF($S265&lt;=1,15,0),0)</f>
        <v/>
      </c>
      <c r="AL265" s="48" t="n">
        <v>473</v>
      </c>
      <c r="AM265" s="49" t="n"/>
      <c r="AN265" s="48">
        <f>IF(AND(ISNUMBER($P265),ISNUMBER($AL265),$AL265&lt;&gt;0),IF(OR($P265&gt;180,$P265/$AL265*1000&gt;400),"Over ceiling, confirm SKU","Within"),"n/a")</f>
        <v/>
      </c>
      <c r="AO265" s="51" t="n"/>
      <c r="AP265" s="51" t="n"/>
      <c r="AQ265" s="51" t="n"/>
      <c r="AR265" s="34" t="inlineStr">
        <is>
          <t>No enrichment entry, to confirm</t>
        </is>
      </c>
      <c r="AS265" s="34" t="inlineStr">
        <is>
          <t>BLANK -&gt; requires live Amazon.ca capture</t>
        </is>
      </c>
      <c r="AT265" s="34" t="inlineStr">
        <is>
          <t>Unverified commercial data</t>
        </is>
      </c>
    </row>
    <row r="266" ht="28" customHeight="1">
      <c r="A266" s="34" t="inlineStr">
        <is>
          <t>Rockstar</t>
        </is>
      </c>
      <c r="B266" s="34" t="inlineStr">
        <is>
          <t>Rockstar Energy | Pure Zero Silver Ice | 12 pack 473mL</t>
        </is>
      </c>
      <c r="C266" s="34" t="inlineStr">
        <is>
          <t>4) Caffeine &amp; energy beverage</t>
        </is>
      </c>
      <c r="D266" s="34" t="inlineStr">
        <is>
          <t>473 mL can</t>
        </is>
      </c>
      <c r="E266" s="48" t="n">
        <v>12</v>
      </c>
      <c r="F266" s="49" t="n"/>
      <c r="G266" s="50">
        <f>IF(AND(ISNUMBER($F266),ISNUMBER($E266),$E266&lt;&gt;0),$F266/$E266,"")</f>
        <v/>
      </c>
      <c r="H266" s="50">
        <f>IF(AND(ISNUMBER($F266),ISNUMBER($AL266),ISNUMBER($E266),($AL266*$E266)&lt;&gt;0),$F266/($AL266*$E266)*100,"")</f>
        <v/>
      </c>
      <c r="I266" s="51" t="n"/>
      <c r="J266" s="52" t="n"/>
      <c r="K266" s="50">
        <f>IF(AND(ISNUMBER($F266),ISNUMBER($J266)),$F266*(1-$J266),"")</f>
        <v/>
      </c>
      <c r="L266" s="51" t="n"/>
      <c r="M266" s="51" t="n"/>
      <c r="N266" s="50">
        <f>IF(ISNUMBER($F266),($F266-IF(ISNUMBER($AM266),$AM266,0))*(1-IF(ISNUMBER($J266),$J266,0)),"")</f>
        <v/>
      </c>
      <c r="O266" s="34" t="inlineStr">
        <is>
          <t>Pure Zero Silver Ice</t>
        </is>
      </c>
      <c r="P266" s="48" t="n">
        <v>160</v>
      </c>
      <c r="Q266" s="48" t="n">
        <v>65</v>
      </c>
      <c r="R266" s="34" t="inlineStr">
        <is>
          <t>Not listed</t>
        </is>
      </c>
      <c r="S266" s="48" t="n">
        <v>31</v>
      </c>
      <c r="T266" s="48" t="n">
        <v>122</v>
      </c>
      <c r="U266" s="34" t="inlineStr">
        <is>
          <t>Sugar (or sucralose on zero)</t>
        </is>
      </c>
      <c r="V266" s="34" t="inlineStr">
        <is>
          <t>Energy blend, taurine, guarana</t>
        </is>
      </c>
      <c r="W266" s="51" t="n"/>
      <c r="X266" s="51" t="n"/>
      <c r="Y266" s="51" t="n"/>
      <c r="Z266" s="51" t="n"/>
      <c r="AA266" s="34" t="inlineStr">
        <is>
          <t>Medium</t>
        </is>
      </c>
      <c r="AB266" s="34" t="inlineStr">
        <is>
          <t>Legacy brand; PepsiCo distribution</t>
        </is>
      </c>
      <c r="AC266" s="34" t="inlineStr">
        <is>
          <t>Value priced legacy energy can</t>
        </is>
      </c>
      <c r="AD266" s="34" t="inlineStr">
        <is>
          <t>Familiar legacy brand, usually a lower price point.</t>
        </is>
      </c>
      <c r="AE266" s="51" t="n"/>
      <c r="AF266" s="53">
        <f>IF(AND(ISNUMBER($P266),ISNUMBER($AL266),$AL266&lt;&gt;0),ROUND($P266/$AL266*100,1),"")</f>
        <v/>
      </c>
      <c r="AG266" s="54">
        <f>IF(AND(ISNUMBER($S266),ISNUMBER($AL266),$AL266&lt;&gt;0),ROUND($S266/$AL266*100,2),"")</f>
        <v/>
      </c>
      <c r="AH266" s="53">
        <f>IF(AND(ISNUMBER($Q266),ISNUMBER($AL266),$AL266&lt;&gt;0),ROUND($Q266/$AL266*100,1),"")</f>
        <v/>
      </c>
      <c r="AI266" s="48">
        <f>IF(ISNUMBER($S266),IF($S266&lt;=1,"Yes","No"),"n/a")</f>
        <v/>
      </c>
      <c r="AJ266" s="48">
        <f>IF(ISNUMBER($S266),ROUND(MAX(0,MIN(100,100-$S266*2.5-IF(ISNUMBER($T266),$T266,0)*0.12+IF($S266&lt;=1,12,0))),0),"")</f>
        <v/>
      </c>
      <c r="AK266" s="48">
        <f>IF(ISNUMBER($Q266),IF($Q266&gt;=100,20,IF($Q266&gt;=30,10,0)),0)+IF(ISNUMBER($R266),IF($R266&gt;=100,20,0),0)+IF(ISNUMBER($P266),IF($P266&gt;=150,20,IF($P266&gt;=50,12,5)),0)+IF(ISNUMBER($S266),IF($S266&lt;=1,15,0),0)</f>
        <v/>
      </c>
      <c r="AL266" s="48" t="n">
        <v>473</v>
      </c>
      <c r="AM266" s="49" t="n"/>
      <c r="AN266" s="48">
        <f>IF(AND(ISNUMBER($P266),ISNUMBER($AL266),$AL266&lt;&gt;0),IF(OR($P266&gt;180,$P266/$AL266*1000&gt;400),"Over ceiling, confirm SKU","Within"),"n/a")</f>
        <v/>
      </c>
      <c r="AO266" s="51" t="n"/>
      <c r="AP266" s="51" t="n"/>
      <c r="AQ266" s="51" t="n"/>
      <c r="AR266" s="34" t="inlineStr">
        <is>
          <t>No enrichment entry, to confirm</t>
        </is>
      </c>
      <c r="AS266" s="34" t="inlineStr">
        <is>
          <t>BLANK -&gt; requires live Amazon.ca capture</t>
        </is>
      </c>
      <c r="AT266" s="34" t="inlineStr">
        <is>
          <t>Unverified commercial data</t>
        </is>
      </c>
    </row>
    <row r="267" ht="28" customHeight="1">
      <c r="A267" s="34" t="inlineStr">
        <is>
          <t>Rockstar</t>
        </is>
      </c>
      <c r="B267" s="34" t="inlineStr">
        <is>
          <t>Rockstar Energy | Pure Zero Silver Ice | 18 pack 473mL</t>
        </is>
      </c>
      <c r="C267" s="34" t="inlineStr">
        <is>
          <t>4) Caffeine &amp; energy beverage</t>
        </is>
      </c>
      <c r="D267" s="34" t="inlineStr">
        <is>
          <t>473 mL can</t>
        </is>
      </c>
      <c r="E267" s="48" t="n">
        <v>18</v>
      </c>
      <c r="F267" s="49" t="n"/>
      <c r="G267" s="50">
        <f>IF(AND(ISNUMBER($F267),ISNUMBER($E267),$E267&lt;&gt;0),$F267/$E267,"")</f>
        <v/>
      </c>
      <c r="H267" s="50">
        <f>IF(AND(ISNUMBER($F267),ISNUMBER($AL267),ISNUMBER($E267),($AL267*$E267)&lt;&gt;0),$F267/($AL267*$E267)*100,"")</f>
        <v/>
      </c>
      <c r="I267" s="51" t="n"/>
      <c r="J267" s="52" t="n"/>
      <c r="K267" s="50">
        <f>IF(AND(ISNUMBER($F267),ISNUMBER($J267)),$F267*(1-$J267),"")</f>
        <v/>
      </c>
      <c r="L267" s="51" t="n"/>
      <c r="M267" s="51" t="n"/>
      <c r="N267" s="50">
        <f>IF(ISNUMBER($F267),($F267-IF(ISNUMBER($AM267),$AM267,0))*(1-IF(ISNUMBER($J267),$J267,0)),"")</f>
        <v/>
      </c>
      <c r="O267" s="34" t="inlineStr">
        <is>
          <t>Pure Zero Silver Ice</t>
        </is>
      </c>
      <c r="P267" s="48" t="n">
        <v>160</v>
      </c>
      <c r="Q267" s="48" t="n">
        <v>65</v>
      </c>
      <c r="R267" s="34" t="inlineStr">
        <is>
          <t>Not listed</t>
        </is>
      </c>
      <c r="S267" s="48" t="n">
        <v>31</v>
      </c>
      <c r="T267" s="48" t="n">
        <v>122</v>
      </c>
      <c r="U267" s="34" t="inlineStr">
        <is>
          <t>Sugar (or sucralose on zero)</t>
        </is>
      </c>
      <c r="V267" s="34" t="inlineStr">
        <is>
          <t>Energy blend, taurine, guarana</t>
        </is>
      </c>
      <c r="W267" s="51" t="n"/>
      <c r="X267" s="51" t="n"/>
      <c r="Y267" s="51" t="n"/>
      <c r="Z267" s="51" t="n"/>
      <c r="AA267" s="34" t="inlineStr">
        <is>
          <t>Medium</t>
        </is>
      </c>
      <c r="AB267" s="34" t="inlineStr">
        <is>
          <t>Legacy brand; PepsiCo distribution</t>
        </is>
      </c>
      <c r="AC267" s="34" t="inlineStr">
        <is>
          <t>Value priced legacy energy can</t>
        </is>
      </c>
      <c r="AD267" s="34" t="inlineStr">
        <is>
          <t>Familiar legacy brand, usually a lower price point.</t>
        </is>
      </c>
      <c r="AE267" s="51" t="n"/>
      <c r="AF267" s="53">
        <f>IF(AND(ISNUMBER($P267),ISNUMBER($AL267),$AL267&lt;&gt;0),ROUND($P267/$AL267*100,1),"")</f>
        <v/>
      </c>
      <c r="AG267" s="54">
        <f>IF(AND(ISNUMBER($S267),ISNUMBER($AL267),$AL267&lt;&gt;0),ROUND($S267/$AL267*100,2),"")</f>
        <v/>
      </c>
      <c r="AH267" s="53">
        <f>IF(AND(ISNUMBER($Q267),ISNUMBER($AL267),$AL267&lt;&gt;0),ROUND($Q267/$AL267*100,1),"")</f>
        <v/>
      </c>
      <c r="AI267" s="48">
        <f>IF(ISNUMBER($S267),IF($S267&lt;=1,"Yes","No"),"n/a")</f>
        <v/>
      </c>
      <c r="AJ267" s="48">
        <f>IF(ISNUMBER($S267),ROUND(MAX(0,MIN(100,100-$S267*2.5-IF(ISNUMBER($T267),$T267,0)*0.12+IF($S267&lt;=1,12,0))),0),"")</f>
        <v/>
      </c>
      <c r="AK267" s="48">
        <f>IF(ISNUMBER($Q267),IF($Q267&gt;=100,20,IF($Q267&gt;=30,10,0)),0)+IF(ISNUMBER($R267),IF($R267&gt;=100,20,0),0)+IF(ISNUMBER($P267),IF($P267&gt;=150,20,IF($P267&gt;=50,12,5)),0)+IF(ISNUMBER($S267),IF($S267&lt;=1,15,0),0)</f>
        <v/>
      </c>
      <c r="AL267" s="48" t="n">
        <v>473</v>
      </c>
      <c r="AM267" s="49" t="n"/>
      <c r="AN267" s="48">
        <f>IF(AND(ISNUMBER($P267),ISNUMBER($AL267),$AL267&lt;&gt;0),IF(OR($P267&gt;180,$P267/$AL267*1000&gt;400),"Over ceiling, confirm SKU","Within"),"n/a")</f>
        <v/>
      </c>
      <c r="AO267" s="51" t="n"/>
      <c r="AP267" s="51" t="n"/>
      <c r="AQ267" s="51" t="n"/>
      <c r="AR267" s="34" t="inlineStr">
        <is>
          <t>No enrichment entry, to confirm</t>
        </is>
      </c>
      <c r="AS267" s="34" t="inlineStr">
        <is>
          <t>BLANK -&gt; requires live Amazon.ca capture</t>
        </is>
      </c>
      <c r="AT267" s="34" t="inlineStr">
        <is>
          <t>Unverified commercial data</t>
        </is>
      </c>
    </row>
    <row r="268" ht="28" customHeight="1">
      <c r="A268" s="34" t="inlineStr">
        <is>
          <t>Rockstar</t>
        </is>
      </c>
      <c r="B268" s="34" t="inlineStr">
        <is>
          <t>Rockstar Energy | Pure Zero Silver Ice | 24 pack 473mL</t>
        </is>
      </c>
      <c r="C268" s="34" t="inlineStr">
        <is>
          <t>4) Caffeine &amp; energy beverage</t>
        </is>
      </c>
      <c r="D268" s="34" t="inlineStr">
        <is>
          <t>473 mL can</t>
        </is>
      </c>
      <c r="E268" s="48" t="n">
        <v>24</v>
      </c>
      <c r="F268" s="49" t="n"/>
      <c r="G268" s="50">
        <f>IF(AND(ISNUMBER($F268),ISNUMBER($E268),$E268&lt;&gt;0),$F268/$E268,"")</f>
        <v/>
      </c>
      <c r="H268" s="50">
        <f>IF(AND(ISNUMBER($F268),ISNUMBER($AL268),ISNUMBER($E268),($AL268*$E268)&lt;&gt;0),$F268/($AL268*$E268)*100,"")</f>
        <v/>
      </c>
      <c r="I268" s="51" t="n"/>
      <c r="J268" s="52" t="n"/>
      <c r="K268" s="50">
        <f>IF(AND(ISNUMBER($F268),ISNUMBER($J268)),$F268*(1-$J268),"")</f>
        <v/>
      </c>
      <c r="L268" s="51" t="n"/>
      <c r="M268" s="51" t="n"/>
      <c r="N268" s="50">
        <f>IF(ISNUMBER($F268),($F268-IF(ISNUMBER($AM268),$AM268,0))*(1-IF(ISNUMBER($J268),$J268,0)),"")</f>
        <v/>
      </c>
      <c r="O268" s="34" t="inlineStr">
        <is>
          <t>Pure Zero Silver Ice</t>
        </is>
      </c>
      <c r="P268" s="48" t="n">
        <v>160</v>
      </c>
      <c r="Q268" s="48" t="n">
        <v>65</v>
      </c>
      <c r="R268" s="34" t="inlineStr">
        <is>
          <t>Not listed</t>
        </is>
      </c>
      <c r="S268" s="48" t="n">
        <v>31</v>
      </c>
      <c r="T268" s="48" t="n">
        <v>122</v>
      </c>
      <c r="U268" s="34" t="inlineStr">
        <is>
          <t>Sugar (or sucralose on zero)</t>
        </is>
      </c>
      <c r="V268" s="34" t="inlineStr">
        <is>
          <t>Energy blend, taurine, guarana</t>
        </is>
      </c>
      <c r="W268" s="51" t="n"/>
      <c r="X268" s="51" t="n"/>
      <c r="Y268" s="51" t="n"/>
      <c r="Z268" s="51" t="n"/>
      <c r="AA268" s="34" t="inlineStr">
        <is>
          <t>Medium</t>
        </is>
      </c>
      <c r="AB268" s="34" t="inlineStr">
        <is>
          <t>Legacy brand; PepsiCo distribution</t>
        </is>
      </c>
      <c r="AC268" s="34" t="inlineStr">
        <is>
          <t>Value priced legacy energy can</t>
        </is>
      </c>
      <c r="AD268" s="34" t="inlineStr">
        <is>
          <t>Familiar legacy brand, usually a lower price point.</t>
        </is>
      </c>
      <c r="AE268" s="51" t="n"/>
      <c r="AF268" s="53">
        <f>IF(AND(ISNUMBER($P268),ISNUMBER($AL268),$AL268&lt;&gt;0),ROUND($P268/$AL268*100,1),"")</f>
        <v/>
      </c>
      <c r="AG268" s="54">
        <f>IF(AND(ISNUMBER($S268),ISNUMBER($AL268),$AL268&lt;&gt;0),ROUND($S268/$AL268*100,2),"")</f>
        <v/>
      </c>
      <c r="AH268" s="53">
        <f>IF(AND(ISNUMBER($Q268),ISNUMBER($AL268),$AL268&lt;&gt;0),ROUND($Q268/$AL268*100,1),"")</f>
        <v/>
      </c>
      <c r="AI268" s="48">
        <f>IF(ISNUMBER($S268),IF($S268&lt;=1,"Yes","No"),"n/a")</f>
        <v/>
      </c>
      <c r="AJ268" s="48">
        <f>IF(ISNUMBER($S268),ROUND(MAX(0,MIN(100,100-$S268*2.5-IF(ISNUMBER($T268),$T268,0)*0.12+IF($S268&lt;=1,12,0))),0),"")</f>
        <v/>
      </c>
      <c r="AK268" s="48">
        <f>IF(ISNUMBER($Q268),IF($Q268&gt;=100,20,IF($Q268&gt;=30,10,0)),0)+IF(ISNUMBER($R268),IF($R268&gt;=100,20,0),0)+IF(ISNUMBER($P268),IF($P268&gt;=150,20,IF($P268&gt;=50,12,5)),0)+IF(ISNUMBER($S268),IF($S268&lt;=1,15,0),0)</f>
        <v/>
      </c>
      <c r="AL268" s="48" t="n">
        <v>473</v>
      </c>
      <c r="AM268" s="49" t="n"/>
      <c r="AN268" s="48">
        <f>IF(AND(ISNUMBER($P268),ISNUMBER($AL268),$AL268&lt;&gt;0),IF(OR($P268&gt;180,$P268/$AL268*1000&gt;400),"Over ceiling, confirm SKU","Within"),"n/a")</f>
        <v/>
      </c>
      <c r="AO268" s="51" t="n"/>
      <c r="AP268" s="51" t="n"/>
      <c r="AQ268" s="51" t="n"/>
      <c r="AR268" s="34" t="inlineStr">
        <is>
          <t>No enrichment entry, to confirm</t>
        </is>
      </c>
      <c r="AS268" s="34" t="inlineStr">
        <is>
          <t>BLANK -&gt; requires live Amazon.ca capture</t>
        </is>
      </c>
      <c r="AT268" s="34" t="inlineStr">
        <is>
          <t>Unverified commercial data</t>
        </is>
      </c>
    </row>
    <row r="269" ht="28" customHeight="1">
      <c r="A269" s="34" t="inlineStr">
        <is>
          <t>GURU</t>
        </is>
      </c>
      <c r="B269" s="34" t="inlineStr">
        <is>
          <t>GURU Organic Energy | Original | 4 pack 250mL</t>
        </is>
      </c>
      <c r="C269" s="34" t="inlineStr">
        <is>
          <t>4) Caffeine &amp; energy beverage</t>
        </is>
      </c>
      <c r="D269" s="34" t="inlineStr">
        <is>
          <t>250 mL can</t>
        </is>
      </c>
      <c r="E269" s="48" t="n">
        <v>4</v>
      </c>
      <c r="F269" s="49" t="n"/>
      <c r="G269" s="50">
        <f>IF(AND(ISNUMBER($F269),ISNUMBER($E269),$E269&lt;&gt;0),$F269/$E269,"")</f>
        <v/>
      </c>
      <c r="H269" s="50">
        <f>IF(AND(ISNUMBER($F269),ISNUMBER($AL269),ISNUMBER($E269),($AL269*$E269)&lt;&gt;0),$F269/($AL269*$E269)*100,"")</f>
        <v/>
      </c>
      <c r="I269" s="51" t="n"/>
      <c r="J269" s="52" t="n"/>
      <c r="K269" s="50">
        <f>IF(AND(ISNUMBER($F269),ISNUMBER($J269)),$F269*(1-$J269),"")</f>
        <v/>
      </c>
      <c r="L269" s="51" t="n"/>
      <c r="M269" s="51" t="n"/>
      <c r="N269" s="50">
        <f>IF(ISNUMBER($F269),($F269-IF(ISNUMBER($AM269),$AM269,0))*(1-IF(ISNUMBER($J269),$J269,0)),"")</f>
        <v/>
      </c>
      <c r="O269" s="34" t="inlineStr">
        <is>
          <t>Original</t>
        </is>
      </c>
      <c r="P269" s="48" t="n">
        <v>100</v>
      </c>
      <c r="Q269" s="48" t="n">
        <v>0</v>
      </c>
      <c r="R269" s="34" t="inlineStr">
        <is>
          <t>Not listed</t>
        </is>
      </c>
      <c r="S269" s="48" t="n">
        <v>21</v>
      </c>
      <c r="T269" s="48" t="n">
        <v>80</v>
      </c>
      <c r="U269" s="34" t="inlineStr">
        <is>
          <t>Organic cane sugar + organic white grape juice (Lite: stevia + monk fruit, 3 g sugar, 25 cal)</t>
        </is>
      </c>
      <c r="V269" s="34" t="inlineStr">
        <is>
          <t>Certified organic, plant based, natural caffeine (guarana/green tea/ginseng/echinacea); Canada Organic certified</t>
        </is>
      </c>
      <c r="W269" s="51" t="n"/>
      <c r="X269" s="51" t="n"/>
      <c r="Y269" s="51" t="n"/>
      <c r="Z269" s="51" t="n"/>
      <c r="AA269" s="34" t="inlineStr">
        <is>
          <t>Medium</t>
        </is>
      </c>
      <c r="AB269" s="34" t="inlineStr">
        <is>
          <t>Canadian brand; natural/organic niche leader at home</t>
        </is>
      </c>
      <c r="AC269" s="34" t="inlineStr">
        <is>
          <t>Clean, organic, plant based energy (Canadian)</t>
        </is>
      </c>
      <c r="AD269" s="34" t="inlineStr">
        <is>
          <t>Organic, natural caffeine alternative, a clean label choice.</t>
        </is>
      </c>
      <c r="AE269" s="51" t="n"/>
      <c r="AF269" s="53">
        <f>IF(AND(ISNUMBER($P269),ISNUMBER($AL269),$AL269&lt;&gt;0),ROUND($P269/$AL269*100,1),"")</f>
        <v/>
      </c>
      <c r="AG269" s="54">
        <f>IF(AND(ISNUMBER($S269),ISNUMBER($AL269),$AL269&lt;&gt;0),ROUND($S269/$AL269*100,2),"")</f>
        <v/>
      </c>
      <c r="AH269" s="53">
        <f>IF(AND(ISNUMBER($Q269),ISNUMBER($AL269),$AL269&lt;&gt;0),ROUND($Q269/$AL269*100,1),"")</f>
        <v/>
      </c>
      <c r="AI269" s="48">
        <f>IF(ISNUMBER($S269),IF($S269&lt;=1,"Yes","No"),"n/a")</f>
        <v/>
      </c>
      <c r="AJ269" s="48">
        <f>IF(ISNUMBER($S269),ROUND(MAX(0,MIN(100,100-$S269*2.5-IF(ISNUMBER($T269),$T269,0)*0.12+IF($S269&lt;=1,12,0))),0),"")</f>
        <v/>
      </c>
      <c r="AK269" s="48">
        <f>IF(ISNUMBER($Q269),IF($Q269&gt;=100,20,IF($Q269&gt;=30,10,0)),0)+IF(ISNUMBER($R269),IF($R269&gt;=100,20,0),0)+IF(ISNUMBER($P269),IF($P269&gt;=150,20,IF($P269&gt;=50,12,5)),0)+IF(ISNUMBER($S269),IF($S269&lt;=1,15,0),0)</f>
        <v/>
      </c>
      <c r="AL269" s="48" t="n">
        <v>250</v>
      </c>
      <c r="AM269" s="49" t="n"/>
      <c r="AN269" s="48">
        <f>IF(AND(ISNUMBER($P269),ISNUMBER($AL269),$AL269&lt;&gt;0),IF(OR($P269&gt;180,$P269/$AL269*1000&gt;400),"Over ceiling, confirm SKU","Within"),"n/a")</f>
        <v/>
      </c>
      <c r="AO269" s="51" t="n"/>
      <c r="AP269" s="51" t="n"/>
      <c r="AQ269" s="51" t="n"/>
      <c r="AR269" s="34" t="inlineStr">
        <is>
          <t>Retrieved and cited, see Enrichment Log</t>
        </is>
      </c>
      <c r="AS269" s="34" t="inlineStr">
        <is>
          <t>BLANK -&gt; requires live Amazon.ca capture</t>
        </is>
      </c>
      <c r="AT269" s="34" t="inlineStr">
        <is>
          <t>Unverified commercial data</t>
        </is>
      </c>
    </row>
    <row r="270" ht="28" customHeight="1">
      <c r="A270" s="34" t="inlineStr">
        <is>
          <t>GURU</t>
        </is>
      </c>
      <c r="B270" s="34" t="inlineStr">
        <is>
          <t>GURU Organic Energy | Original | 8 pack 250mL</t>
        </is>
      </c>
      <c r="C270" s="34" t="inlineStr">
        <is>
          <t>4) Caffeine &amp; energy beverage</t>
        </is>
      </c>
      <c r="D270" s="34" t="inlineStr">
        <is>
          <t>250 mL can</t>
        </is>
      </c>
      <c r="E270" s="48" t="n">
        <v>8</v>
      </c>
      <c r="F270" s="49" t="n"/>
      <c r="G270" s="50">
        <f>IF(AND(ISNUMBER($F270),ISNUMBER($E270),$E270&lt;&gt;0),$F270/$E270,"")</f>
        <v/>
      </c>
      <c r="H270" s="50">
        <f>IF(AND(ISNUMBER($F270),ISNUMBER($AL270),ISNUMBER($E270),($AL270*$E270)&lt;&gt;0),$F270/($AL270*$E270)*100,"")</f>
        <v/>
      </c>
      <c r="I270" s="51" t="n"/>
      <c r="J270" s="52" t="n"/>
      <c r="K270" s="50">
        <f>IF(AND(ISNUMBER($F270),ISNUMBER($J270)),$F270*(1-$J270),"")</f>
        <v/>
      </c>
      <c r="L270" s="51" t="n"/>
      <c r="M270" s="51" t="n"/>
      <c r="N270" s="50">
        <f>IF(ISNUMBER($F270),($F270-IF(ISNUMBER($AM270),$AM270,0))*(1-IF(ISNUMBER($J270),$J270,0)),"")</f>
        <v/>
      </c>
      <c r="O270" s="34" t="inlineStr">
        <is>
          <t>Original</t>
        </is>
      </c>
      <c r="P270" s="48" t="n">
        <v>100</v>
      </c>
      <c r="Q270" s="48" t="n">
        <v>0</v>
      </c>
      <c r="R270" s="34" t="inlineStr">
        <is>
          <t>Not listed</t>
        </is>
      </c>
      <c r="S270" s="48" t="n">
        <v>21</v>
      </c>
      <c r="T270" s="48" t="n">
        <v>80</v>
      </c>
      <c r="U270" s="34" t="inlineStr">
        <is>
          <t>Organic cane sugar + organic white grape juice (Lite: stevia + monk fruit, 3 g sugar, 25 cal)</t>
        </is>
      </c>
      <c r="V270" s="34" t="inlineStr">
        <is>
          <t>Certified organic, plant based, natural caffeine (guarana/green tea/ginseng/echinacea); Canada Organic certified</t>
        </is>
      </c>
      <c r="W270" s="51" t="n"/>
      <c r="X270" s="51" t="n"/>
      <c r="Y270" s="51" t="n"/>
      <c r="Z270" s="51" t="n"/>
      <c r="AA270" s="34" t="inlineStr">
        <is>
          <t>Medium</t>
        </is>
      </c>
      <c r="AB270" s="34" t="inlineStr">
        <is>
          <t>Canadian brand; natural/organic niche leader at home</t>
        </is>
      </c>
      <c r="AC270" s="34" t="inlineStr">
        <is>
          <t>Clean, organic, plant based energy (Canadian)</t>
        </is>
      </c>
      <c r="AD270" s="34" t="inlineStr">
        <is>
          <t>Organic, natural caffeine alternative, a clean label choice.</t>
        </is>
      </c>
      <c r="AE270" s="51" t="n"/>
      <c r="AF270" s="53">
        <f>IF(AND(ISNUMBER($P270),ISNUMBER($AL270),$AL270&lt;&gt;0),ROUND($P270/$AL270*100,1),"")</f>
        <v/>
      </c>
      <c r="AG270" s="54">
        <f>IF(AND(ISNUMBER($S270),ISNUMBER($AL270),$AL270&lt;&gt;0),ROUND($S270/$AL270*100,2),"")</f>
        <v/>
      </c>
      <c r="AH270" s="53">
        <f>IF(AND(ISNUMBER($Q270),ISNUMBER($AL270),$AL270&lt;&gt;0),ROUND($Q270/$AL270*100,1),"")</f>
        <v/>
      </c>
      <c r="AI270" s="48">
        <f>IF(ISNUMBER($S270),IF($S270&lt;=1,"Yes","No"),"n/a")</f>
        <v/>
      </c>
      <c r="AJ270" s="48">
        <f>IF(ISNUMBER($S270),ROUND(MAX(0,MIN(100,100-$S270*2.5-IF(ISNUMBER($T270),$T270,0)*0.12+IF($S270&lt;=1,12,0))),0),"")</f>
        <v/>
      </c>
      <c r="AK270" s="48">
        <f>IF(ISNUMBER($Q270),IF($Q270&gt;=100,20,IF($Q270&gt;=30,10,0)),0)+IF(ISNUMBER($R270),IF($R270&gt;=100,20,0),0)+IF(ISNUMBER($P270),IF($P270&gt;=150,20,IF($P270&gt;=50,12,5)),0)+IF(ISNUMBER($S270),IF($S270&lt;=1,15,0),0)</f>
        <v/>
      </c>
      <c r="AL270" s="48" t="n">
        <v>250</v>
      </c>
      <c r="AM270" s="49" t="n"/>
      <c r="AN270" s="48">
        <f>IF(AND(ISNUMBER($P270),ISNUMBER($AL270),$AL270&lt;&gt;0),IF(OR($P270&gt;180,$P270/$AL270*1000&gt;400),"Over ceiling, confirm SKU","Within"),"n/a")</f>
        <v/>
      </c>
      <c r="AO270" s="51" t="n"/>
      <c r="AP270" s="51" t="n"/>
      <c r="AQ270" s="51" t="n"/>
      <c r="AR270" s="34" t="inlineStr">
        <is>
          <t>Retrieved and cited, see Enrichment Log</t>
        </is>
      </c>
      <c r="AS270" s="34" t="inlineStr">
        <is>
          <t>BLANK -&gt; requires live Amazon.ca capture</t>
        </is>
      </c>
      <c r="AT270" s="34" t="inlineStr">
        <is>
          <t>Unverified commercial data</t>
        </is>
      </c>
    </row>
    <row r="271" ht="28" customHeight="1">
      <c r="A271" s="34" t="inlineStr">
        <is>
          <t>GURU</t>
        </is>
      </c>
      <c r="B271" s="34" t="inlineStr">
        <is>
          <t>GURU Organic Energy | Original | 12 pack 250mL</t>
        </is>
      </c>
      <c r="C271" s="34" t="inlineStr">
        <is>
          <t>4) Caffeine &amp; energy beverage</t>
        </is>
      </c>
      <c r="D271" s="34" t="inlineStr">
        <is>
          <t>250 mL can</t>
        </is>
      </c>
      <c r="E271" s="48" t="n">
        <v>12</v>
      </c>
      <c r="F271" s="49" t="n"/>
      <c r="G271" s="50">
        <f>IF(AND(ISNUMBER($F271),ISNUMBER($E271),$E271&lt;&gt;0),$F271/$E271,"")</f>
        <v/>
      </c>
      <c r="H271" s="50">
        <f>IF(AND(ISNUMBER($F271),ISNUMBER($AL271),ISNUMBER($E271),($AL271*$E271)&lt;&gt;0),$F271/($AL271*$E271)*100,"")</f>
        <v/>
      </c>
      <c r="I271" s="51" t="n"/>
      <c r="J271" s="52" t="n"/>
      <c r="K271" s="50">
        <f>IF(AND(ISNUMBER($F271),ISNUMBER($J271)),$F271*(1-$J271),"")</f>
        <v/>
      </c>
      <c r="L271" s="51" t="n"/>
      <c r="M271" s="51" t="n"/>
      <c r="N271" s="50">
        <f>IF(ISNUMBER($F271),($F271-IF(ISNUMBER($AM271),$AM271,0))*(1-IF(ISNUMBER($J271),$J271,0)),"")</f>
        <v/>
      </c>
      <c r="O271" s="34" t="inlineStr">
        <is>
          <t>Original</t>
        </is>
      </c>
      <c r="P271" s="48" t="n">
        <v>100</v>
      </c>
      <c r="Q271" s="48" t="n">
        <v>0</v>
      </c>
      <c r="R271" s="34" t="inlineStr">
        <is>
          <t>Not listed</t>
        </is>
      </c>
      <c r="S271" s="48" t="n">
        <v>21</v>
      </c>
      <c r="T271" s="48" t="n">
        <v>80</v>
      </c>
      <c r="U271" s="34" t="inlineStr">
        <is>
          <t>Organic cane sugar + organic white grape juice (Lite: stevia + monk fruit, 3 g sugar, 25 cal)</t>
        </is>
      </c>
      <c r="V271" s="34" t="inlineStr">
        <is>
          <t>Certified organic, plant based, natural caffeine (guarana/green tea/ginseng/echinacea); Canada Organic certified</t>
        </is>
      </c>
      <c r="W271" s="51" t="n"/>
      <c r="X271" s="51" t="n"/>
      <c r="Y271" s="51" t="n"/>
      <c r="Z271" s="51" t="n"/>
      <c r="AA271" s="34" t="inlineStr">
        <is>
          <t>Medium</t>
        </is>
      </c>
      <c r="AB271" s="34" t="inlineStr">
        <is>
          <t>Canadian brand; natural/organic niche leader at home</t>
        </is>
      </c>
      <c r="AC271" s="34" t="inlineStr">
        <is>
          <t>Clean, organic, plant based energy (Canadian)</t>
        </is>
      </c>
      <c r="AD271" s="34" t="inlineStr">
        <is>
          <t>Organic, natural caffeine alternative, a clean label choice.</t>
        </is>
      </c>
      <c r="AE271" s="51" t="n"/>
      <c r="AF271" s="53">
        <f>IF(AND(ISNUMBER($P271),ISNUMBER($AL271),$AL271&lt;&gt;0),ROUND($P271/$AL271*100,1),"")</f>
        <v/>
      </c>
      <c r="AG271" s="54">
        <f>IF(AND(ISNUMBER($S271),ISNUMBER($AL271),$AL271&lt;&gt;0),ROUND($S271/$AL271*100,2),"")</f>
        <v/>
      </c>
      <c r="AH271" s="53">
        <f>IF(AND(ISNUMBER($Q271),ISNUMBER($AL271),$AL271&lt;&gt;0),ROUND($Q271/$AL271*100,1),"")</f>
        <v/>
      </c>
      <c r="AI271" s="48">
        <f>IF(ISNUMBER($S271),IF($S271&lt;=1,"Yes","No"),"n/a")</f>
        <v/>
      </c>
      <c r="AJ271" s="48">
        <f>IF(ISNUMBER($S271),ROUND(MAX(0,MIN(100,100-$S271*2.5-IF(ISNUMBER($T271),$T271,0)*0.12+IF($S271&lt;=1,12,0))),0),"")</f>
        <v/>
      </c>
      <c r="AK271" s="48">
        <f>IF(ISNUMBER($Q271),IF($Q271&gt;=100,20,IF($Q271&gt;=30,10,0)),0)+IF(ISNUMBER($R271),IF($R271&gt;=100,20,0),0)+IF(ISNUMBER($P271),IF($P271&gt;=150,20,IF($P271&gt;=50,12,5)),0)+IF(ISNUMBER($S271),IF($S271&lt;=1,15,0),0)</f>
        <v/>
      </c>
      <c r="AL271" s="48" t="n">
        <v>250</v>
      </c>
      <c r="AM271" s="49" t="n"/>
      <c r="AN271" s="48">
        <f>IF(AND(ISNUMBER($P271),ISNUMBER($AL271),$AL271&lt;&gt;0),IF(OR($P271&gt;180,$P271/$AL271*1000&gt;400),"Over ceiling, confirm SKU","Within"),"n/a")</f>
        <v/>
      </c>
      <c r="AO271" s="51" t="n"/>
      <c r="AP271" s="51" t="n"/>
      <c r="AQ271" s="51" t="n"/>
      <c r="AR271" s="34" t="inlineStr">
        <is>
          <t>Retrieved and cited, see Enrichment Log</t>
        </is>
      </c>
      <c r="AS271" s="34" t="inlineStr">
        <is>
          <t>BLANK -&gt; requires live Amazon.ca capture</t>
        </is>
      </c>
      <c r="AT271" s="34" t="inlineStr">
        <is>
          <t>Unverified commercial data</t>
        </is>
      </c>
    </row>
    <row r="272" ht="28" customHeight="1">
      <c r="A272" s="34" t="inlineStr">
        <is>
          <t>GURU</t>
        </is>
      </c>
      <c r="B272" s="34" t="inlineStr">
        <is>
          <t>GURU Organic Energy | Original | 18 pack 250mL</t>
        </is>
      </c>
      <c r="C272" s="34" t="inlineStr">
        <is>
          <t>4) Caffeine &amp; energy beverage</t>
        </is>
      </c>
      <c r="D272" s="34" t="inlineStr">
        <is>
          <t>250 mL can</t>
        </is>
      </c>
      <c r="E272" s="48" t="n">
        <v>18</v>
      </c>
      <c r="F272" s="49" t="n"/>
      <c r="G272" s="50">
        <f>IF(AND(ISNUMBER($F272),ISNUMBER($E272),$E272&lt;&gt;0),$F272/$E272,"")</f>
        <v/>
      </c>
      <c r="H272" s="50">
        <f>IF(AND(ISNUMBER($F272),ISNUMBER($AL272),ISNUMBER($E272),($AL272*$E272)&lt;&gt;0),$F272/($AL272*$E272)*100,"")</f>
        <v/>
      </c>
      <c r="I272" s="51" t="n"/>
      <c r="J272" s="52" t="n"/>
      <c r="K272" s="50">
        <f>IF(AND(ISNUMBER($F272),ISNUMBER($J272)),$F272*(1-$J272),"")</f>
        <v/>
      </c>
      <c r="L272" s="51" t="n"/>
      <c r="M272" s="51" t="n"/>
      <c r="N272" s="50">
        <f>IF(ISNUMBER($F272),($F272-IF(ISNUMBER($AM272),$AM272,0))*(1-IF(ISNUMBER($J272),$J272,0)),"")</f>
        <v/>
      </c>
      <c r="O272" s="34" t="inlineStr">
        <is>
          <t>Original</t>
        </is>
      </c>
      <c r="P272" s="48" t="n">
        <v>100</v>
      </c>
      <c r="Q272" s="48" t="n">
        <v>0</v>
      </c>
      <c r="R272" s="34" t="inlineStr">
        <is>
          <t>Not listed</t>
        </is>
      </c>
      <c r="S272" s="48" t="n">
        <v>21</v>
      </c>
      <c r="T272" s="48" t="n">
        <v>80</v>
      </c>
      <c r="U272" s="34" t="inlineStr">
        <is>
          <t>Organic cane sugar + organic white grape juice (Lite: stevia + monk fruit, 3 g sugar, 25 cal)</t>
        </is>
      </c>
      <c r="V272" s="34" t="inlineStr">
        <is>
          <t>Certified organic, plant based, natural caffeine (guarana/green tea/ginseng/echinacea); Canada Organic certified</t>
        </is>
      </c>
      <c r="W272" s="51" t="n"/>
      <c r="X272" s="51" t="n"/>
      <c r="Y272" s="51" t="n"/>
      <c r="Z272" s="51" t="n"/>
      <c r="AA272" s="34" t="inlineStr">
        <is>
          <t>Medium</t>
        </is>
      </c>
      <c r="AB272" s="34" t="inlineStr">
        <is>
          <t>Canadian brand; natural/organic niche leader at home</t>
        </is>
      </c>
      <c r="AC272" s="34" t="inlineStr">
        <is>
          <t>Clean, organic, plant based energy (Canadian)</t>
        </is>
      </c>
      <c r="AD272" s="34" t="inlineStr">
        <is>
          <t>Organic, natural caffeine alternative, a clean label choice.</t>
        </is>
      </c>
      <c r="AE272" s="51" t="n"/>
      <c r="AF272" s="53">
        <f>IF(AND(ISNUMBER($P272),ISNUMBER($AL272),$AL272&lt;&gt;0),ROUND($P272/$AL272*100,1),"")</f>
        <v/>
      </c>
      <c r="AG272" s="54">
        <f>IF(AND(ISNUMBER($S272),ISNUMBER($AL272),$AL272&lt;&gt;0),ROUND($S272/$AL272*100,2),"")</f>
        <v/>
      </c>
      <c r="AH272" s="53">
        <f>IF(AND(ISNUMBER($Q272),ISNUMBER($AL272),$AL272&lt;&gt;0),ROUND($Q272/$AL272*100,1),"")</f>
        <v/>
      </c>
      <c r="AI272" s="48">
        <f>IF(ISNUMBER($S272),IF($S272&lt;=1,"Yes","No"),"n/a")</f>
        <v/>
      </c>
      <c r="AJ272" s="48">
        <f>IF(ISNUMBER($S272),ROUND(MAX(0,MIN(100,100-$S272*2.5-IF(ISNUMBER($T272),$T272,0)*0.12+IF($S272&lt;=1,12,0))),0),"")</f>
        <v/>
      </c>
      <c r="AK272" s="48">
        <f>IF(ISNUMBER($Q272),IF($Q272&gt;=100,20,IF($Q272&gt;=30,10,0)),0)+IF(ISNUMBER($R272),IF($R272&gt;=100,20,0),0)+IF(ISNUMBER($P272),IF($P272&gt;=150,20,IF($P272&gt;=50,12,5)),0)+IF(ISNUMBER($S272),IF($S272&lt;=1,15,0),0)</f>
        <v/>
      </c>
      <c r="AL272" s="48" t="n">
        <v>250</v>
      </c>
      <c r="AM272" s="49" t="n"/>
      <c r="AN272" s="48">
        <f>IF(AND(ISNUMBER($P272),ISNUMBER($AL272),$AL272&lt;&gt;0),IF(OR($P272&gt;180,$P272/$AL272*1000&gt;400),"Over ceiling, confirm SKU","Within"),"n/a")</f>
        <v/>
      </c>
      <c r="AO272" s="51" t="n"/>
      <c r="AP272" s="51" t="n"/>
      <c r="AQ272" s="51" t="n"/>
      <c r="AR272" s="34" t="inlineStr">
        <is>
          <t>Retrieved and cited, see Enrichment Log</t>
        </is>
      </c>
      <c r="AS272" s="34" t="inlineStr">
        <is>
          <t>BLANK -&gt; requires live Amazon.ca capture</t>
        </is>
      </c>
      <c r="AT272" s="34" t="inlineStr">
        <is>
          <t>Unverified commercial data</t>
        </is>
      </c>
    </row>
    <row r="273" ht="28" customHeight="1">
      <c r="A273" s="34" t="inlineStr">
        <is>
          <t>GURU</t>
        </is>
      </c>
      <c r="B273" s="34" t="inlineStr">
        <is>
          <t>GURU Organic Energy | Original | 24 pack 250mL</t>
        </is>
      </c>
      <c r="C273" s="34" t="inlineStr">
        <is>
          <t>4) Caffeine &amp; energy beverage</t>
        </is>
      </c>
      <c r="D273" s="34" t="inlineStr">
        <is>
          <t>250 mL can</t>
        </is>
      </c>
      <c r="E273" s="48" t="n">
        <v>24</v>
      </c>
      <c r="F273" s="49" t="n"/>
      <c r="G273" s="50">
        <f>IF(AND(ISNUMBER($F273),ISNUMBER($E273),$E273&lt;&gt;0),$F273/$E273,"")</f>
        <v/>
      </c>
      <c r="H273" s="50">
        <f>IF(AND(ISNUMBER($F273),ISNUMBER($AL273),ISNUMBER($E273),($AL273*$E273)&lt;&gt;0),$F273/($AL273*$E273)*100,"")</f>
        <v/>
      </c>
      <c r="I273" s="51" t="n"/>
      <c r="J273" s="52" t="n"/>
      <c r="K273" s="50">
        <f>IF(AND(ISNUMBER($F273),ISNUMBER($J273)),$F273*(1-$J273),"")</f>
        <v/>
      </c>
      <c r="L273" s="51" t="n"/>
      <c r="M273" s="51" t="n"/>
      <c r="N273" s="50">
        <f>IF(ISNUMBER($F273),($F273-IF(ISNUMBER($AM273),$AM273,0))*(1-IF(ISNUMBER($J273),$J273,0)),"")</f>
        <v/>
      </c>
      <c r="O273" s="34" t="inlineStr">
        <is>
          <t>Original</t>
        </is>
      </c>
      <c r="P273" s="48" t="n">
        <v>100</v>
      </c>
      <c r="Q273" s="48" t="n">
        <v>0</v>
      </c>
      <c r="R273" s="34" t="inlineStr">
        <is>
          <t>Not listed</t>
        </is>
      </c>
      <c r="S273" s="48" t="n">
        <v>21</v>
      </c>
      <c r="T273" s="48" t="n">
        <v>80</v>
      </c>
      <c r="U273" s="34" t="inlineStr">
        <is>
          <t>Organic cane sugar + organic white grape juice (Lite: stevia + monk fruit, 3 g sugar, 25 cal)</t>
        </is>
      </c>
      <c r="V273" s="34" t="inlineStr">
        <is>
          <t>Certified organic, plant based, natural caffeine (guarana/green tea/ginseng/echinacea); Canada Organic certified</t>
        </is>
      </c>
      <c r="W273" s="51" t="n"/>
      <c r="X273" s="51" t="n"/>
      <c r="Y273" s="51" t="n"/>
      <c r="Z273" s="51" t="n"/>
      <c r="AA273" s="34" t="inlineStr">
        <is>
          <t>Medium</t>
        </is>
      </c>
      <c r="AB273" s="34" t="inlineStr">
        <is>
          <t>Canadian brand; natural/organic niche leader at home</t>
        </is>
      </c>
      <c r="AC273" s="34" t="inlineStr">
        <is>
          <t>Clean, organic, plant based energy (Canadian)</t>
        </is>
      </c>
      <c r="AD273" s="34" t="inlineStr">
        <is>
          <t>Organic, natural caffeine alternative, a clean label choice.</t>
        </is>
      </c>
      <c r="AE273" s="51" t="n"/>
      <c r="AF273" s="53">
        <f>IF(AND(ISNUMBER($P273),ISNUMBER($AL273),$AL273&lt;&gt;0),ROUND($P273/$AL273*100,1),"")</f>
        <v/>
      </c>
      <c r="AG273" s="54">
        <f>IF(AND(ISNUMBER($S273),ISNUMBER($AL273),$AL273&lt;&gt;0),ROUND($S273/$AL273*100,2),"")</f>
        <v/>
      </c>
      <c r="AH273" s="53">
        <f>IF(AND(ISNUMBER($Q273),ISNUMBER($AL273),$AL273&lt;&gt;0),ROUND($Q273/$AL273*100,1),"")</f>
        <v/>
      </c>
      <c r="AI273" s="48">
        <f>IF(ISNUMBER($S273),IF($S273&lt;=1,"Yes","No"),"n/a")</f>
        <v/>
      </c>
      <c r="AJ273" s="48">
        <f>IF(ISNUMBER($S273),ROUND(MAX(0,MIN(100,100-$S273*2.5-IF(ISNUMBER($T273),$T273,0)*0.12+IF($S273&lt;=1,12,0))),0),"")</f>
        <v/>
      </c>
      <c r="AK273" s="48">
        <f>IF(ISNUMBER($Q273),IF($Q273&gt;=100,20,IF($Q273&gt;=30,10,0)),0)+IF(ISNUMBER($R273),IF($R273&gt;=100,20,0),0)+IF(ISNUMBER($P273),IF($P273&gt;=150,20,IF($P273&gt;=50,12,5)),0)+IF(ISNUMBER($S273),IF($S273&lt;=1,15,0),0)</f>
        <v/>
      </c>
      <c r="AL273" s="48" t="n">
        <v>250</v>
      </c>
      <c r="AM273" s="49" t="n"/>
      <c r="AN273" s="48">
        <f>IF(AND(ISNUMBER($P273),ISNUMBER($AL273),$AL273&lt;&gt;0),IF(OR($P273&gt;180,$P273/$AL273*1000&gt;400),"Over ceiling, confirm SKU","Within"),"n/a")</f>
        <v/>
      </c>
      <c r="AO273" s="51" t="n"/>
      <c r="AP273" s="51" t="n"/>
      <c r="AQ273" s="51" t="n"/>
      <c r="AR273" s="34" t="inlineStr">
        <is>
          <t>Retrieved and cited, see Enrichment Log</t>
        </is>
      </c>
      <c r="AS273" s="34" t="inlineStr">
        <is>
          <t>BLANK -&gt; requires live Amazon.ca capture</t>
        </is>
      </c>
      <c r="AT273" s="34" t="inlineStr">
        <is>
          <t>Unverified commercial data</t>
        </is>
      </c>
    </row>
    <row r="274" ht="28" customHeight="1">
      <c r="A274" s="34" t="inlineStr">
        <is>
          <t>GURU</t>
        </is>
      </c>
      <c r="B274" s="34" t="inlineStr">
        <is>
          <t>GURU Organic Energy | Tropical Punch | 4 pack 250mL</t>
        </is>
      </c>
      <c r="C274" s="34" t="inlineStr">
        <is>
          <t>4) Caffeine &amp; energy beverage</t>
        </is>
      </c>
      <c r="D274" s="34" t="inlineStr">
        <is>
          <t>250 mL can</t>
        </is>
      </c>
      <c r="E274" s="48" t="n">
        <v>4</v>
      </c>
      <c r="F274" s="49" t="n"/>
      <c r="G274" s="50">
        <f>IF(AND(ISNUMBER($F274),ISNUMBER($E274),$E274&lt;&gt;0),$F274/$E274,"")</f>
        <v/>
      </c>
      <c r="H274" s="50">
        <f>IF(AND(ISNUMBER($F274),ISNUMBER($AL274),ISNUMBER($E274),($AL274*$E274)&lt;&gt;0),$F274/($AL274*$E274)*100,"")</f>
        <v/>
      </c>
      <c r="I274" s="51" t="n"/>
      <c r="J274" s="52" t="n"/>
      <c r="K274" s="50">
        <f>IF(AND(ISNUMBER($F274),ISNUMBER($J274)),$F274*(1-$J274),"")</f>
        <v/>
      </c>
      <c r="L274" s="51" t="n"/>
      <c r="M274" s="51" t="n"/>
      <c r="N274" s="50">
        <f>IF(ISNUMBER($F274),($F274-IF(ISNUMBER($AM274),$AM274,0))*(1-IF(ISNUMBER($J274),$J274,0)),"")</f>
        <v/>
      </c>
      <c r="O274" s="34" t="inlineStr">
        <is>
          <t>Tropical Punch</t>
        </is>
      </c>
      <c r="P274" s="48" t="n">
        <v>100</v>
      </c>
      <c r="Q274" s="48" t="n">
        <v>0</v>
      </c>
      <c r="R274" s="34" t="inlineStr">
        <is>
          <t>Not listed</t>
        </is>
      </c>
      <c r="S274" s="48" t="n">
        <v>21</v>
      </c>
      <c r="T274" s="48" t="n">
        <v>80</v>
      </c>
      <c r="U274" s="34" t="inlineStr">
        <is>
          <t>Organic cane sugar + organic white grape juice (Lite: stevia + monk fruit, 3 g sugar, 25 cal)</t>
        </is>
      </c>
      <c r="V274" s="34" t="inlineStr">
        <is>
          <t>Certified organic, plant based, natural caffeine (guarana/green tea/ginseng/echinacea); Canada Organic certified</t>
        </is>
      </c>
      <c r="W274" s="51" t="n"/>
      <c r="X274" s="51" t="n"/>
      <c r="Y274" s="51" t="n"/>
      <c r="Z274" s="51" t="n"/>
      <c r="AA274" s="34" t="inlineStr">
        <is>
          <t>Medium</t>
        </is>
      </c>
      <c r="AB274" s="34" t="inlineStr">
        <is>
          <t>Canadian brand; natural/organic niche leader at home</t>
        </is>
      </c>
      <c r="AC274" s="34" t="inlineStr">
        <is>
          <t>Clean, organic, plant based energy (Canadian)</t>
        </is>
      </c>
      <c r="AD274" s="34" t="inlineStr">
        <is>
          <t>Organic, natural caffeine alternative, a clean label choice.</t>
        </is>
      </c>
      <c r="AE274" s="51" t="n"/>
      <c r="AF274" s="53">
        <f>IF(AND(ISNUMBER($P274),ISNUMBER($AL274),$AL274&lt;&gt;0),ROUND($P274/$AL274*100,1),"")</f>
        <v/>
      </c>
      <c r="AG274" s="54">
        <f>IF(AND(ISNUMBER($S274),ISNUMBER($AL274),$AL274&lt;&gt;0),ROUND($S274/$AL274*100,2),"")</f>
        <v/>
      </c>
      <c r="AH274" s="53">
        <f>IF(AND(ISNUMBER($Q274),ISNUMBER($AL274),$AL274&lt;&gt;0),ROUND($Q274/$AL274*100,1),"")</f>
        <v/>
      </c>
      <c r="AI274" s="48">
        <f>IF(ISNUMBER($S274),IF($S274&lt;=1,"Yes","No"),"n/a")</f>
        <v/>
      </c>
      <c r="AJ274" s="48">
        <f>IF(ISNUMBER($S274),ROUND(MAX(0,MIN(100,100-$S274*2.5-IF(ISNUMBER($T274),$T274,0)*0.12+IF($S274&lt;=1,12,0))),0),"")</f>
        <v/>
      </c>
      <c r="AK274" s="48">
        <f>IF(ISNUMBER($Q274),IF($Q274&gt;=100,20,IF($Q274&gt;=30,10,0)),0)+IF(ISNUMBER($R274),IF($R274&gt;=100,20,0),0)+IF(ISNUMBER($P274),IF($P274&gt;=150,20,IF($P274&gt;=50,12,5)),0)+IF(ISNUMBER($S274),IF($S274&lt;=1,15,0),0)</f>
        <v/>
      </c>
      <c r="AL274" s="48" t="n">
        <v>250</v>
      </c>
      <c r="AM274" s="49" t="n"/>
      <c r="AN274" s="48">
        <f>IF(AND(ISNUMBER($P274),ISNUMBER($AL274),$AL274&lt;&gt;0),IF(OR($P274&gt;180,$P274/$AL274*1000&gt;400),"Over ceiling, confirm SKU","Within"),"n/a")</f>
        <v/>
      </c>
      <c r="AO274" s="51" t="n"/>
      <c r="AP274" s="51" t="n"/>
      <c r="AQ274" s="51" t="n"/>
      <c r="AR274" s="34" t="inlineStr">
        <is>
          <t>Retrieved and cited, see Enrichment Log</t>
        </is>
      </c>
      <c r="AS274" s="34" t="inlineStr">
        <is>
          <t>BLANK -&gt; requires live Amazon.ca capture</t>
        </is>
      </c>
      <c r="AT274" s="34" t="inlineStr">
        <is>
          <t>Unverified commercial data</t>
        </is>
      </c>
    </row>
    <row r="275" ht="28" customHeight="1">
      <c r="A275" s="34" t="inlineStr">
        <is>
          <t>GURU</t>
        </is>
      </c>
      <c r="B275" s="34" t="inlineStr">
        <is>
          <t>GURU Organic Energy | Tropical Punch | 8 pack 250mL</t>
        </is>
      </c>
      <c r="C275" s="34" t="inlineStr">
        <is>
          <t>4) Caffeine &amp; energy beverage</t>
        </is>
      </c>
      <c r="D275" s="34" t="inlineStr">
        <is>
          <t>250 mL can</t>
        </is>
      </c>
      <c r="E275" s="48" t="n">
        <v>8</v>
      </c>
      <c r="F275" s="49" t="n"/>
      <c r="G275" s="50">
        <f>IF(AND(ISNUMBER($F275),ISNUMBER($E275),$E275&lt;&gt;0),$F275/$E275,"")</f>
        <v/>
      </c>
      <c r="H275" s="50">
        <f>IF(AND(ISNUMBER($F275),ISNUMBER($AL275),ISNUMBER($E275),($AL275*$E275)&lt;&gt;0),$F275/($AL275*$E275)*100,"")</f>
        <v/>
      </c>
      <c r="I275" s="51" t="n"/>
      <c r="J275" s="52" t="n"/>
      <c r="K275" s="50">
        <f>IF(AND(ISNUMBER($F275),ISNUMBER($J275)),$F275*(1-$J275),"")</f>
        <v/>
      </c>
      <c r="L275" s="51" t="n"/>
      <c r="M275" s="51" t="n"/>
      <c r="N275" s="50">
        <f>IF(ISNUMBER($F275),($F275-IF(ISNUMBER($AM275),$AM275,0))*(1-IF(ISNUMBER($J275),$J275,0)),"")</f>
        <v/>
      </c>
      <c r="O275" s="34" t="inlineStr">
        <is>
          <t>Tropical Punch</t>
        </is>
      </c>
      <c r="P275" s="48" t="n">
        <v>100</v>
      </c>
      <c r="Q275" s="48" t="n">
        <v>0</v>
      </c>
      <c r="R275" s="34" t="inlineStr">
        <is>
          <t>Not listed</t>
        </is>
      </c>
      <c r="S275" s="48" t="n">
        <v>21</v>
      </c>
      <c r="T275" s="48" t="n">
        <v>80</v>
      </c>
      <c r="U275" s="34" t="inlineStr">
        <is>
          <t>Organic cane sugar + organic white grape juice (Lite: stevia + monk fruit, 3 g sugar, 25 cal)</t>
        </is>
      </c>
      <c r="V275" s="34" t="inlineStr">
        <is>
          <t>Certified organic, plant based, natural caffeine (guarana/green tea/ginseng/echinacea); Canada Organic certified</t>
        </is>
      </c>
      <c r="W275" s="51" t="n"/>
      <c r="X275" s="51" t="n"/>
      <c r="Y275" s="51" t="n"/>
      <c r="Z275" s="51" t="n"/>
      <c r="AA275" s="34" t="inlineStr">
        <is>
          <t>Medium</t>
        </is>
      </c>
      <c r="AB275" s="34" t="inlineStr">
        <is>
          <t>Canadian brand; natural/organic niche leader at home</t>
        </is>
      </c>
      <c r="AC275" s="34" t="inlineStr">
        <is>
          <t>Clean, organic, plant based energy (Canadian)</t>
        </is>
      </c>
      <c r="AD275" s="34" t="inlineStr">
        <is>
          <t>Organic, natural caffeine alternative, a clean label choice.</t>
        </is>
      </c>
      <c r="AE275" s="51" t="n"/>
      <c r="AF275" s="53">
        <f>IF(AND(ISNUMBER($P275),ISNUMBER($AL275),$AL275&lt;&gt;0),ROUND($P275/$AL275*100,1),"")</f>
        <v/>
      </c>
      <c r="AG275" s="54">
        <f>IF(AND(ISNUMBER($S275),ISNUMBER($AL275),$AL275&lt;&gt;0),ROUND($S275/$AL275*100,2),"")</f>
        <v/>
      </c>
      <c r="AH275" s="53">
        <f>IF(AND(ISNUMBER($Q275),ISNUMBER($AL275),$AL275&lt;&gt;0),ROUND($Q275/$AL275*100,1),"")</f>
        <v/>
      </c>
      <c r="AI275" s="48">
        <f>IF(ISNUMBER($S275),IF($S275&lt;=1,"Yes","No"),"n/a")</f>
        <v/>
      </c>
      <c r="AJ275" s="48">
        <f>IF(ISNUMBER($S275),ROUND(MAX(0,MIN(100,100-$S275*2.5-IF(ISNUMBER($T275),$T275,0)*0.12+IF($S275&lt;=1,12,0))),0),"")</f>
        <v/>
      </c>
      <c r="AK275" s="48">
        <f>IF(ISNUMBER($Q275),IF($Q275&gt;=100,20,IF($Q275&gt;=30,10,0)),0)+IF(ISNUMBER($R275),IF($R275&gt;=100,20,0),0)+IF(ISNUMBER($P275),IF($P275&gt;=150,20,IF($P275&gt;=50,12,5)),0)+IF(ISNUMBER($S275),IF($S275&lt;=1,15,0),0)</f>
        <v/>
      </c>
      <c r="AL275" s="48" t="n">
        <v>250</v>
      </c>
      <c r="AM275" s="49" t="n"/>
      <c r="AN275" s="48">
        <f>IF(AND(ISNUMBER($P275),ISNUMBER($AL275),$AL275&lt;&gt;0),IF(OR($P275&gt;180,$P275/$AL275*1000&gt;400),"Over ceiling, confirm SKU","Within"),"n/a")</f>
        <v/>
      </c>
      <c r="AO275" s="51" t="n"/>
      <c r="AP275" s="51" t="n"/>
      <c r="AQ275" s="51" t="n"/>
      <c r="AR275" s="34" t="inlineStr">
        <is>
          <t>Retrieved and cited, see Enrichment Log</t>
        </is>
      </c>
      <c r="AS275" s="34" t="inlineStr">
        <is>
          <t>BLANK -&gt; requires live Amazon.ca capture</t>
        </is>
      </c>
      <c r="AT275" s="34" t="inlineStr">
        <is>
          <t>Unverified commercial data</t>
        </is>
      </c>
    </row>
    <row r="276" ht="28" customHeight="1">
      <c r="A276" s="34" t="inlineStr">
        <is>
          <t>GURU</t>
        </is>
      </c>
      <c r="B276" s="34" t="inlineStr">
        <is>
          <t>GURU Organic Energy | Tropical Punch | 12 pack 250mL</t>
        </is>
      </c>
      <c r="C276" s="34" t="inlineStr">
        <is>
          <t>4) Caffeine &amp; energy beverage</t>
        </is>
      </c>
      <c r="D276" s="34" t="inlineStr">
        <is>
          <t>250 mL can</t>
        </is>
      </c>
      <c r="E276" s="48" t="n">
        <v>12</v>
      </c>
      <c r="F276" s="49" t="n"/>
      <c r="G276" s="50">
        <f>IF(AND(ISNUMBER($F276),ISNUMBER($E276),$E276&lt;&gt;0),$F276/$E276,"")</f>
        <v/>
      </c>
      <c r="H276" s="50">
        <f>IF(AND(ISNUMBER($F276),ISNUMBER($AL276),ISNUMBER($E276),($AL276*$E276)&lt;&gt;0),$F276/($AL276*$E276)*100,"")</f>
        <v/>
      </c>
      <c r="I276" s="51" t="n"/>
      <c r="J276" s="52" t="n"/>
      <c r="K276" s="50">
        <f>IF(AND(ISNUMBER($F276),ISNUMBER($J276)),$F276*(1-$J276),"")</f>
        <v/>
      </c>
      <c r="L276" s="51" t="n"/>
      <c r="M276" s="51" t="n"/>
      <c r="N276" s="50">
        <f>IF(ISNUMBER($F276),($F276-IF(ISNUMBER($AM276),$AM276,0))*(1-IF(ISNUMBER($J276),$J276,0)),"")</f>
        <v/>
      </c>
      <c r="O276" s="34" t="inlineStr">
        <is>
          <t>Tropical Punch</t>
        </is>
      </c>
      <c r="P276" s="48" t="n">
        <v>100</v>
      </c>
      <c r="Q276" s="48" t="n">
        <v>0</v>
      </c>
      <c r="R276" s="34" t="inlineStr">
        <is>
          <t>Not listed</t>
        </is>
      </c>
      <c r="S276" s="48" t="n">
        <v>21</v>
      </c>
      <c r="T276" s="48" t="n">
        <v>80</v>
      </c>
      <c r="U276" s="34" t="inlineStr">
        <is>
          <t>Organic cane sugar + organic white grape juice (Lite: stevia + monk fruit, 3 g sugar, 25 cal)</t>
        </is>
      </c>
      <c r="V276" s="34" t="inlineStr">
        <is>
          <t>Certified organic, plant based, natural caffeine (guarana/green tea/ginseng/echinacea); Canada Organic certified</t>
        </is>
      </c>
      <c r="W276" s="51" t="n"/>
      <c r="X276" s="51" t="n"/>
      <c r="Y276" s="51" t="n"/>
      <c r="Z276" s="51" t="n"/>
      <c r="AA276" s="34" t="inlineStr">
        <is>
          <t>Medium</t>
        </is>
      </c>
      <c r="AB276" s="34" t="inlineStr">
        <is>
          <t>Canadian brand; natural/organic niche leader at home</t>
        </is>
      </c>
      <c r="AC276" s="34" t="inlineStr">
        <is>
          <t>Clean, organic, plant based energy (Canadian)</t>
        </is>
      </c>
      <c r="AD276" s="34" t="inlineStr">
        <is>
          <t>Organic, natural caffeine alternative, a clean label choice.</t>
        </is>
      </c>
      <c r="AE276" s="51" t="n"/>
      <c r="AF276" s="53">
        <f>IF(AND(ISNUMBER($P276),ISNUMBER($AL276),$AL276&lt;&gt;0),ROUND($P276/$AL276*100,1),"")</f>
        <v/>
      </c>
      <c r="AG276" s="54">
        <f>IF(AND(ISNUMBER($S276),ISNUMBER($AL276),$AL276&lt;&gt;0),ROUND($S276/$AL276*100,2),"")</f>
        <v/>
      </c>
      <c r="AH276" s="53">
        <f>IF(AND(ISNUMBER($Q276),ISNUMBER($AL276),$AL276&lt;&gt;0),ROUND($Q276/$AL276*100,1),"")</f>
        <v/>
      </c>
      <c r="AI276" s="48">
        <f>IF(ISNUMBER($S276),IF($S276&lt;=1,"Yes","No"),"n/a")</f>
        <v/>
      </c>
      <c r="AJ276" s="48">
        <f>IF(ISNUMBER($S276),ROUND(MAX(0,MIN(100,100-$S276*2.5-IF(ISNUMBER($T276),$T276,0)*0.12+IF($S276&lt;=1,12,0))),0),"")</f>
        <v/>
      </c>
      <c r="AK276" s="48">
        <f>IF(ISNUMBER($Q276),IF($Q276&gt;=100,20,IF($Q276&gt;=30,10,0)),0)+IF(ISNUMBER($R276),IF($R276&gt;=100,20,0),0)+IF(ISNUMBER($P276),IF($P276&gt;=150,20,IF($P276&gt;=50,12,5)),0)+IF(ISNUMBER($S276),IF($S276&lt;=1,15,0),0)</f>
        <v/>
      </c>
      <c r="AL276" s="48" t="n">
        <v>250</v>
      </c>
      <c r="AM276" s="49" t="n"/>
      <c r="AN276" s="48">
        <f>IF(AND(ISNUMBER($P276),ISNUMBER($AL276),$AL276&lt;&gt;0),IF(OR($P276&gt;180,$P276/$AL276*1000&gt;400),"Over ceiling, confirm SKU","Within"),"n/a")</f>
        <v/>
      </c>
      <c r="AO276" s="51" t="n"/>
      <c r="AP276" s="51" t="n"/>
      <c r="AQ276" s="51" t="n"/>
      <c r="AR276" s="34" t="inlineStr">
        <is>
          <t>Retrieved and cited, see Enrichment Log</t>
        </is>
      </c>
      <c r="AS276" s="34" t="inlineStr">
        <is>
          <t>BLANK -&gt; requires live Amazon.ca capture</t>
        </is>
      </c>
      <c r="AT276" s="34" t="inlineStr">
        <is>
          <t>Unverified commercial data</t>
        </is>
      </c>
    </row>
    <row r="277" ht="28" customHeight="1">
      <c r="A277" s="34" t="inlineStr">
        <is>
          <t>GURU</t>
        </is>
      </c>
      <c r="B277" s="34" t="inlineStr">
        <is>
          <t>GURU Organic Energy | Tropical Punch | 18 pack 250mL</t>
        </is>
      </c>
      <c r="C277" s="34" t="inlineStr">
        <is>
          <t>4) Caffeine &amp; energy beverage</t>
        </is>
      </c>
      <c r="D277" s="34" t="inlineStr">
        <is>
          <t>250 mL can</t>
        </is>
      </c>
      <c r="E277" s="48" t="n">
        <v>18</v>
      </c>
      <c r="F277" s="49" t="n"/>
      <c r="G277" s="50">
        <f>IF(AND(ISNUMBER($F277),ISNUMBER($E277),$E277&lt;&gt;0),$F277/$E277,"")</f>
        <v/>
      </c>
      <c r="H277" s="50">
        <f>IF(AND(ISNUMBER($F277),ISNUMBER($AL277),ISNUMBER($E277),($AL277*$E277)&lt;&gt;0),$F277/($AL277*$E277)*100,"")</f>
        <v/>
      </c>
      <c r="I277" s="51" t="n"/>
      <c r="J277" s="52" t="n"/>
      <c r="K277" s="50">
        <f>IF(AND(ISNUMBER($F277),ISNUMBER($J277)),$F277*(1-$J277),"")</f>
        <v/>
      </c>
      <c r="L277" s="51" t="n"/>
      <c r="M277" s="51" t="n"/>
      <c r="N277" s="50">
        <f>IF(ISNUMBER($F277),($F277-IF(ISNUMBER($AM277),$AM277,0))*(1-IF(ISNUMBER($J277),$J277,0)),"")</f>
        <v/>
      </c>
      <c r="O277" s="34" t="inlineStr">
        <is>
          <t>Tropical Punch</t>
        </is>
      </c>
      <c r="P277" s="48" t="n">
        <v>100</v>
      </c>
      <c r="Q277" s="48" t="n">
        <v>0</v>
      </c>
      <c r="R277" s="34" t="inlineStr">
        <is>
          <t>Not listed</t>
        </is>
      </c>
      <c r="S277" s="48" t="n">
        <v>21</v>
      </c>
      <c r="T277" s="48" t="n">
        <v>80</v>
      </c>
      <c r="U277" s="34" t="inlineStr">
        <is>
          <t>Organic cane sugar + organic white grape juice (Lite: stevia + monk fruit, 3 g sugar, 25 cal)</t>
        </is>
      </c>
      <c r="V277" s="34" t="inlineStr">
        <is>
          <t>Certified organic, plant based, natural caffeine (guarana/green tea/ginseng/echinacea); Canada Organic certified</t>
        </is>
      </c>
      <c r="W277" s="51" t="n"/>
      <c r="X277" s="51" t="n"/>
      <c r="Y277" s="51" t="n"/>
      <c r="Z277" s="51" t="n"/>
      <c r="AA277" s="34" t="inlineStr">
        <is>
          <t>Medium</t>
        </is>
      </c>
      <c r="AB277" s="34" t="inlineStr">
        <is>
          <t>Canadian brand; natural/organic niche leader at home</t>
        </is>
      </c>
      <c r="AC277" s="34" t="inlineStr">
        <is>
          <t>Clean, organic, plant based energy (Canadian)</t>
        </is>
      </c>
      <c r="AD277" s="34" t="inlineStr">
        <is>
          <t>Organic, natural caffeine alternative, a clean label choice.</t>
        </is>
      </c>
      <c r="AE277" s="51" t="n"/>
      <c r="AF277" s="53">
        <f>IF(AND(ISNUMBER($P277),ISNUMBER($AL277),$AL277&lt;&gt;0),ROUND($P277/$AL277*100,1),"")</f>
        <v/>
      </c>
      <c r="AG277" s="54">
        <f>IF(AND(ISNUMBER($S277),ISNUMBER($AL277),$AL277&lt;&gt;0),ROUND($S277/$AL277*100,2),"")</f>
        <v/>
      </c>
      <c r="AH277" s="53">
        <f>IF(AND(ISNUMBER($Q277),ISNUMBER($AL277),$AL277&lt;&gt;0),ROUND($Q277/$AL277*100,1),"")</f>
        <v/>
      </c>
      <c r="AI277" s="48">
        <f>IF(ISNUMBER($S277),IF($S277&lt;=1,"Yes","No"),"n/a")</f>
        <v/>
      </c>
      <c r="AJ277" s="48">
        <f>IF(ISNUMBER($S277),ROUND(MAX(0,MIN(100,100-$S277*2.5-IF(ISNUMBER($T277),$T277,0)*0.12+IF($S277&lt;=1,12,0))),0),"")</f>
        <v/>
      </c>
      <c r="AK277" s="48">
        <f>IF(ISNUMBER($Q277),IF($Q277&gt;=100,20,IF($Q277&gt;=30,10,0)),0)+IF(ISNUMBER($R277),IF($R277&gt;=100,20,0),0)+IF(ISNUMBER($P277),IF($P277&gt;=150,20,IF($P277&gt;=50,12,5)),0)+IF(ISNUMBER($S277),IF($S277&lt;=1,15,0),0)</f>
        <v/>
      </c>
      <c r="AL277" s="48" t="n">
        <v>250</v>
      </c>
      <c r="AM277" s="49" t="n"/>
      <c r="AN277" s="48">
        <f>IF(AND(ISNUMBER($P277),ISNUMBER($AL277),$AL277&lt;&gt;0),IF(OR($P277&gt;180,$P277/$AL277*1000&gt;400),"Over ceiling, confirm SKU","Within"),"n/a")</f>
        <v/>
      </c>
      <c r="AO277" s="51" t="n"/>
      <c r="AP277" s="51" t="n"/>
      <c r="AQ277" s="51" t="n"/>
      <c r="AR277" s="34" t="inlineStr">
        <is>
          <t>Retrieved and cited, see Enrichment Log</t>
        </is>
      </c>
      <c r="AS277" s="34" t="inlineStr">
        <is>
          <t>BLANK -&gt; requires live Amazon.ca capture</t>
        </is>
      </c>
      <c r="AT277" s="34" t="inlineStr">
        <is>
          <t>Unverified commercial data</t>
        </is>
      </c>
    </row>
    <row r="278" ht="28" customHeight="1">
      <c r="A278" s="34" t="inlineStr">
        <is>
          <t>GURU</t>
        </is>
      </c>
      <c r="B278" s="34" t="inlineStr">
        <is>
          <t>GURU Organic Energy | Tropical Punch | 24 pack 250mL</t>
        </is>
      </c>
      <c r="C278" s="34" t="inlineStr">
        <is>
          <t>4) Caffeine &amp; energy beverage</t>
        </is>
      </c>
      <c r="D278" s="34" t="inlineStr">
        <is>
          <t>250 mL can</t>
        </is>
      </c>
      <c r="E278" s="48" t="n">
        <v>24</v>
      </c>
      <c r="F278" s="49" t="n"/>
      <c r="G278" s="50">
        <f>IF(AND(ISNUMBER($F278),ISNUMBER($E278),$E278&lt;&gt;0),$F278/$E278,"")</f>
        <v/>
      </c>
      <c r="H278" s="50">
        <f>IF(AND(ISNUMBER($F278),ISNUMBER($AL278),ISNUMBER($E278),($AL278*$E278)&lt;&gt;0),$F278/($AL278*$E278)*100,"")</f>
        <v/>
      </c>
      <c r="I278" s="51" t="n"/>
      <c r="J278" s="52" t="n"/>
      <c r="K278" s="50">
        <f>IF(AND(ISNUMBER($F278),ISNUMBER($J278)),$F278*(1-$J278),"")</f>
        <v/>
      </c>
      <c r="L278" s="51" t="n"/>
      <c r="M278" s="51" t="n"/>
      <c r="N278" s="50">
        <f>IF(ISNUMBER($F278),($F278-IF(ISNUMBER($AM278),$AM278,0))*(1-IF(ISNUMBER($J278),$J278,0)),"")</f>
        <v/>
      </c>
      <c r="O278" s="34" t="inlineStr">
        <is>
          <t>Tropical Punch</t>
        </is>
      </c>
      <c r="P278" s="48" t="n">
        <v>100</v>
      </c>
      <c r="Q278" s="48" t="n">
        <v>0</v>
      </c>
      <c r="R278" s="34" t="inlineStr">
        <is>
          <t>Not listed</t>
        </is>
      </c>
      <c r="S278" s="48" t="n">
        <v>21</v>
      </c>
      <c r="T278" s="48" t="n">
        <v>80</v>
      </c>
      <c r="U278" s="34" t="inlineStr">
        <is>
          <t>Organic cane sugar + organic white grape juice (Lite: stevia + monk fruit, 3 g sugar, 25 cal)</t>
        </is>
      </c>
      <c r="V278" s="34" t="inlineStr">
        <is>
          <t>Certified organic, plant based, natural caffeine (guarana/green tea/ginseng/echinacea); Canada Organic certified</t>
        </is>
      </c>
      <c r="W278" s="51" t="n"/>
      <c r="X278" s="51" t="n"/>
      <c r="Y278" s="51" t="n"/>
      <c r="Z278" s="51" t="n"/>
      <c r="AA278" s="34" t="inlineStr">
        <is>
          <t>Medium</t>
        </is>
      </c>
      <c r="AB278" s="34" t="inlineStr">
        <is>
          <t>Canadian brand; natural/organic niche leader at home</t>
        </is>
      </c>
      <c r="AC278" s="34" t="inlineStr">
        <is>
          <t>Clean, organic, plant based energy (Canadian)</t>
        </is>
      </c>
      <c r="AD278" s="34" t="inlineStr">
        <is>
          <t>Organic, natural caffeine alternative, a clean label choice.</t>
        </is>
      </c>
      <c r="AE278" s="51" t="n"/>
      <c r="AF278" s="53">
        <f>IF(AND(ISNUMBER($P278),ISNUMBER($AL278),$AL278&lt;&gt;0),ROUND($P278/$AL278*100,1),"")</f>
        <v/>
      </c>
      <c r="AG278" s="54">
        <f>IF(AND(ISNUMBER($S278),ISNUMBER($AL278),$AL278&lt;&gt;0),ROUND($S278/$AL278*100,2),"")</f>
        <v/>
      </c>
      <c r="AH278" s="53">
        <f>IF(AND(ISNUMBER($Q278),ISNUMBER($AL278),$AL278&lt;&gt;0),ROUND($Q278/$AL278*100,1),"")</f>
        <v/>
      </c>
      <c r="AI278" s="48">
        <f>IF(ISNUMBER($S278),IF($S278&lt;=1,"Yes","No"),"n/a")</f>
        <v/>
      </c>
      <c r="AJ278" s="48">
        <f>IF(ISNUMBER($S278),ROUND(MAX(0,MIN(100,100-$S278*2.5-IF(ISNUMBER($T278),$T278,0)*0.12+IF($S278&lt;=1,12,0))),0),"")</f>
        <v/>
      </c>
      <c r="AK278" s="48">
        <f>IF(ISNUMBER($Q278),IF($Q278&gt;=100,20,IF($Q278&gt;=30,10,0)),0)+IF(ISNUMBER($R278),IF($R278&gt;=100,20,0),0)+IF(ISNUMBER($P278),IF($P278&gt;=150,20,IF($P278&gt;=50,12,5)),0)+IF(ISNUMBER($S278),IF($S278&lt;=1,15,0),0)</f>
        <v/>
      </c>
      <c r="AL278" s="48" t="n">
        <v>250</v>
      </c>
      <c r="AM278" s="49" t="n"/>
      <c r="AN278" s="48">
        <f>IF(AND(ISNUMBER($P278),ISNUMBER($AL278),$AL278&lt;&gt;0),IF(OR($P278&gt;180,$P278/$AL278*1000&gt;400),"Over ceiling, confirm SKU","Within"),"n/a")</f>
        <v/>
      </c>
      <c r="AO278" s="51" t="n"/>
      <c r="AP278" s="51" t="n"/>
      <c r="AQ278" s="51" t="n"/>
      <c r="AR278" s="34" t="inlineStr">
        <is>
          <t>Retrieved and cited, see Enrichment Log</t>
        </is>
      </c>
      <c r="AS278" s="34" t="inlineStr">
        <is>
          <t>BLANK -&gt; requires live Amazon.ca capture</t>
        </is>
      </c>
      <c r="AT278" s="34" t="inlineStr">
        <is>
          <t>Unverified commercial data</t>
        </is>
      </c>
    </row>
    <row r="279" ht="28" customHeight="1">
      <c r="A279" s="34" t="inlineStr">
        <is>
          <t>GURU</t>
        </is>
      </c>
      <c r="B279" s="34" t="inlineStr">
        <is>
          <t>GURU Organic Energy | Yerba Mate | 4 pack 250mL</t>
        </is>
      </c>
      <c r="C279" s="34" t="inlineStr">
        <is>
          <t>4) Caffeine &amp; energy beverage</t>
        </is>
      </c>
      <c r="D279" s="34" t="inlineStr">
        <is>
          <t>250 mL can</t>
        </is>
      </c>
      <c r="E279" s="48" t="n">
        <v>4</v>
      </c>
      <c r="F279" s="49" t="n"/>
      <c r="G279" s="50">
        <f>IF(AND(ISNUMBER($F279),ISNUMBER($E279),$E279&lt;&gt;0),$F279/$E279,"")</f>
        <v/>
      </c>
      <c r="H279" s="50">
        <f>IF(AND(ISNUMBER($F279),ISNUMBER($AL279),ISNUMBER($E279),($AL279*$E279)&lt;&gt;0),$F279/($AL279*$E279)*100,"")</f>
        <v/>
      </c>
      <c r="I279" s="51" t="n"/>
      <c r="J279" s="52" t="n"/>
      <c r="K279" s="50">
        <f>IF(AND(ISNUMBER($F279),ISNUMBER($J279)),$F279*(1-$J279),"")</f>
        <v/>
      </c>
      <c r="L279" s="51" t="n"/>
      <c r="M279" s="51" t="n"/>
      <c r="N279" s="50">
        <f>IF(ISNUMBER($F279),($F279-IF(ISNUMBER($AM279),$AM279,0))*(1-IF(ISNUMBER($J279),$J279,0)),"")</f>
        <v/>
      </c>
      <c r="O279" s="34" t="inlineStr">
        <is>
          <t>Yerba Mate</t>
        </is>
      </c>
      <c r="P279" s="48" t="n">
        <v>100</v>
      </c>
      <c r="Q279" s="48" t="n">
        <v>0</v>
      </c>
      <c r="R279" s="34" t="inlineStr">
        <is>
          <t>Not listed</t>
        </is>
      </c>
      <c r="S279" s="48" t="n">
        <v>21</v>
      </c>
      <c r="T279" s="48" t="n">
        <v>80</v>
      </c>
      <c r="U279" s="34" t="inlineStr">
        <is>
          <t>Organic cane sugar + organic white grape juice (Lite: stevia + monk fruit, 3 g sugar, 25 cal)</t>
        </is>
      </c>
      <c r="V279" s="34" t="inlineStr">
        <is>
          <t>Certified organic, plant based, natural caffeine (guarana/green tea/ginseng/echinacea); Canada Organic certified</t>
        </is>
      </c>
      <c r="W279" s="51" t="n"/>
      <c r="X279" s="51" t="n"/>
      <c r="Y279" s="51" t="n"/>
      <c r="Z279" s="51" t="n"/>
      <c r="AA279" s="34" t="inlineStr">
        <is>
          <t>Medium</t>
        </is>
      </c>
      <c r="AB279" s="34" t="inlineStr">
        <is>
          <t>Canadian brand; natural/organic niche leader at home</t>
        </is>
      </c>
      <c r="AC279" s="34" t="inlineStr">
        <is>
          <t>Clean, organic, plant based energy (Canadian)</t>
        </is>
      </c>
      <c r="AD279" s="34" t="inlineStr">
        <is>
          <t>Organic, natural caffeine alternative, a clean label choice.</t>
        </is>
      </c>
      <c r="AE279" s="51" t="n"/>
      <c r="AF279" s="53">
        <f>IF(AND(ISNUMBER($P279),ISNUMBER($AL279),$AL279&lt;&gt;0),ROUND($P279/$AL279*100,1),"")</f>
        <v/>
      </c>
      <c r="AG279" s="54">
        <f>IF(AND(ISNUMBER($S279),ISNUMBER($AL279),$AL279&lt;&gt;0),ROUND($S279/$AL279*100,2),"")</f>
        <v/>
      </c>
      <c r="AH279" s="53">
        <f>IF(AND(ISNUMBER($Q279),ISNUMBER($AL279),$AL279&lt;&gt;0),ROUND($Q279/$AL279*100,1),"")</f>
        <v/>
      </c>
      <c r="AI279" s="48">
        <f>IF(ISNUMBER($S279),IF($S279&lt;=1,"Yes","No"),"n/a")</f>
        <v/>
      </c>
      <c r="AJ279" s="48">
        <f>IF(ISNUMBER($S279),ROUND(MAX(0,MIN(100,100-$S279*2.5-IF(ISNUMBER($T279),$T279,0)*0.12+IF($S279&lt;=1,12,0))),0),"")</f>
        <v/>
      </c>
      <c r="AK279" s="48">
        <f>IF(ISNUMBER($Q279),IF($Q279&gt;=100,20,IF($Q279&gt;=30,10,0)),0)+IF(ISNUMBER($R279),IF($R279&gt;=100,20,0),0)+IF(ISNUMBER($P279),IF($P279&gt;=150,20,IF($P279&gt;=50,12,5)),0)+IF(ISNUMBER($S279),IF($S279&lt;=1,15,0),0)</f>
        <v/>
      </c>
      <c r="AL279" s="48" t="n">
        <v>250</v>
      </c>
      <c r="AM279" s="49" t="n"/>
      <c r="AN279" s="48">
        <f>IF(AND(ISNUMBER($P279),ISNUMBER($AL279),$AL279&lt;&gt;0),IF(OR($P279&gt;180,$P279/$AL279*1000&gt;400),"Over ceiling, confirm SKU","Within"),"n/a")</f>
        <v/>
      </c>
      <c r="AO279" s="51" t="n"/>
      <c r="AP279" s="51" t="n"/>
      <c r="AQ279" s="51" t="n"/>
      <c r="AR279" s="34" t="inlineStr">
        <is>
          <t>Retrieved and cited, see Enrichment Log</t>
        </is>
      </c>
      <c r="AS279" s="34" t="inlineStr">
        <is>
          <t>BLANK -&gt; requires live Amazon.ca capture</t>
        </is>
      </c>
      <c r="AT279" s="34" t="inlineStr">
        <is>
          <t>Unverified commercial data</t>
        </is>
      </c>
    </row>
    <row r="280" ht="28" customHeight="1">
      <c r="A280" s="34" t="inlineStr">
        <is>
          <t>GURU</t>
        </is>
      </c>
      <c r="B280" s="34" t="inlineStr">
        <is>
          <t>GURU Organic Energy | Yerba Mate | 8 pack 250mL</t>
        </is>
      </c>
      <c r="C280" s="34" t="inlineStr">
        <is>
          <t>4) Caffeine &amp; energy beverage</t>
        </is>
      </c>
      <c r="D280" s="34" t="inlineStr">
        <is>
          <t>250 mL can</t>
        </is>
      </c>
      <c r="E280" s="48" t="n">
        <v>8</v>
      </c>
      <c r="F280" s="49" t="n"/>
      <c r="G280" s="50">
        <f>IF(AND(ISNUMBER($F280),ISNUMBER($E280),$E280&lt;&gt;0),$F280/$E280,"")</f>
        <v/>
      </c>
      <c r="H280" s="50">
        <f>IF(AND(ISNUMBER($F280),ISNUMBER($AL280),ISNUMBER($E280),($AL280*$E280)&lt;&gt;0),$F280/($AL280*$E280)*100,"")</f>
        <v/>
      </c>
      <c r="I280" s="51" t="n"/>
      <c r="J280" s="52" t="n"/>
      <c r="K280" s="50">
        <f>IF(AND(ISNUMBER($F280),ISNUMBER($J280)),$F280*(1-$J280),"")</f>
        <v/>
      </c>
      <c r="L280" s="51" t="n"/>
      <c r="M280" s="51" t="n"/>
      <c r="N280" s="50">
        <f>IF(ISNUMBER($F280),($F280-IF(ISNUMBER($AM280),$AM280,0))*(1-IF(ISNUMBER($J280),$J280,0)),"")</f>
        <v/>
      </c>
      <c r="O280" s="34" t="inlineStr">
        <is>
          <t>Yerba Mate</t>
        </is>
      </c>
      <c r="P280" s="48" t="n">
        <v>100</v>
      </c>
      <c r="Q280" s="48" t="n">
        <v>0</v>
      </c>
      <c r="R280" s="34" t="inlineStr">
        <is>
          <t>Not listed</t>
        </is>
      </c>
      <c r="S280" s="48" t="n">
        <v>21</v>
      </c>
      <c r="T280" s="48" t="n">
        <v>80</v>
      </c>
      <c r="U280" s="34" t="inlineStr">
        <is>
          <t>Organic cane sugar + organic white grape juice (Lite: stevia + monk fruit, 3 g sugar, 25 cal)</t>
        </is>
      </c>
      <c r="V280" s="34" t="inlineStr">
        <is>
          <t>Certified organic, plant based, natural caffeine (guarana/green tea/ginseng/echinacea); Canada Organic certified</t>
        </is>
      </c>
      <c r="W280" s="51" t="n"/>
      <c r="X280" s="51" t="n"/>
      <c r="Y280" s="51" t="n"/>
      <c r="Z280" s="51" t="n"/>
      <c r="AA280" s="34" t="inlineStr">
        <is>
          <t>Medium</t>
        </is>
      </c>
      <c r="AB280" s="34" t="inlineStr">
        <is>
          <t>Canadian brand; natural/organic niche leader at home</t>
        </is>
      </c>
      <c r="AC280" s="34" t="inlineStr">
        <is>
          <t>Clean, organic, plant based energy (Canadian)</t>
        </is>
      </c>
      <c r="AD280" s="34" t="inlineStr">
        <is>
          <t>Organic, natural caffeine alternative, a clean label choice.</t>
        </is>
      </c>
      <c r="AE280" s="51" t="n"/>
      <c r="AF280" s="53">
        <f>IF(AND(ISNUMBER($P280),ISNUMBER($AL280),$AL280&lt;&gt;0),ROUND($P280/$AL280*100,1),"")</f>
        <v/>
      </c>
      <c r="AG280" s="54">
        <f>IF(AND(ISNUMBER($S280),ISNUMBER($AL280),$AL280&lt;&gt;0),ROUND($S280/$AL280*100,2),"")</f>
        <v/>
      </c>
      <c r="AH280" s="53">
        <f>IF(AND(ISNUMBER($Q280),ISNUMBER($AL280),$AL280&lt;&gt;0),ROUND($Q280/$AL280*100,1),"")</f>
        <v/>
      </c>
      <c r="AI280" s="48">
        <f>IF(ISNUMBER($S280),IF($S280&lt;=1,"Yes","No"),"n/a")</f>
        <v/>
      </c>
      <c r="AJ280" s="48">
        <f>IF(ISNUMBER($S280),ROUND(MAX(0,MIN(100,100-$S280*2.5-IF(ISNUMBER($T280),$T280,0)*0.12+IF($S280&lt;=1,12,0))),0),"")</f>
        <v/>
      </c>
      <c r="AK280" s="48">
        <f>IF(ISNUMBER($Q280),IF($Q280&gt;=100,20,IF($Q280&gt;=30,10,0)),0)+IF(ISNUMBER($R280),IF($R280&gt;=100,20,0),0)+IF(ISNUMBER($P280),IF($P280&gt;=150,20,IF($P280&gt;=50,12,5)),0)+IF(ISNUMBER($S280),IF($S280&lt;=1,15,0),0)</f>
        <v/>
      </c>
      <c r="AL280" s="48" t="n">
        <v>250</v>
      </c>
      <c r="AM280" s="49" t="n"/>
      <c r="AN280" s="48">
        <f>IF(AND(ISNUMBER($P280),ISNUMBER($AL280),$AL280&lt;&gt;0),IF(OR($P280&gt;180,$P280/$AL280*1000&gt;400),"Over ceiling, confirm SKU","Within"),"n/a")</f>
        <v/>
      </c>
      <c r="AO280" s="51" t="n"/>
      <c r="AP280" s="51" t="n"/>
      <c r="AQ280" s="51" t="n"/>
      <c r="AR280" s="34" t="inlineStr">
        <is>
          <t>Retrieved and cited, see Enrichment Log</t>
        </is>
      </c>
      <c r="AS280" s="34" t="inlineStr">
        <is>
          <t>BLANK -&gt; requires live Amazon.ca capture</t>
        </is>
      </c>
      <c r="AT280" s="34" t="inlineStr">
        <is>
          <t>Unverified commercial data</t>
        </is>
      </c>
    </row>
    <row r="281" ht="28" customHeight="1">
      <c r="A281" s="34" t="inlineStr">
        <is>
          <t>GURU</t>
        </is>
      </c>
      <c r="B281" s="34" t="inlineStr">
        <is>
          <t>GURU Organic Energy | Yerba Mate | 12 pack 250mL</t>
        </is>
      </c>
      <c r="C281" s="34" t="inlineStr">
        <is>
          <t>4) Caffeine &amp; energy beverage</t>
        </is>
      </c>
      <c r="D281" s="34" t="inlineStr">
        <is>
          <t>250 mL can</t>
        </is>
      </c>
      <c r="E281" s="48" t="n">
        <v>12</v>
      </c>
      <c r="F281" s="49" t="n"/>
      <c r="G281" s="50">
        <f>IF(AND(ISNUMBER($F281),ISNUMBER($E281),$E281&lt;&gt;0),$F281/$E281,"")</f>
        <v/>
      </c>
      <c r="H281" s="50">
        <f>IF(AND(ISNUMBER($F281),ISNUMBER($AL281),ISNUMBER($E281),($AL281*$E281)&lt;&gt;0),$F281/($AL281*$E281)*100,"")</f>
        <v/>
      </c>
      <c r="I281" s="51" t="n"/>
      <c r="J281" s="52" t="n"/>
      <c r="K281" s="50">
        <f>IF(AND(ISNUMBER($F281),ISNUMBER($J281)),$F281*(1-$J281),"")</f>
        <v/>
      </c>
      <c r="L281" s="51" t="n"/>
      <c r="M281" s="51" t="n"/>
      <c r="N281" s="50">
        <f>IF(ISNUMBER($F281),($F281-IF(ISNUMBER($AM281),$AM281,0))*(1-IF(ISNUMBER($J281),$J281,0)),"")</f>
        <v/>
      </c>
      <c r="O281" s="34" t="inlineStr">
        <is>
          <t>Yerba Mate</t>
        </is>
      </c>
      <c r="P281" s="48" t="n">
        <v>100</v>
      </c>
      <c r="Q281" s="48" t="n">
        <v>0</v>
      </c>
      <c r="R281" s="34" t="inlineStr">
        <is>
          <t>Not listed</t>
        </is>
      </c>
      <c r="S281" s="48" t="n">
        <v>21</v>
      </c>
      <c r="T281" s="48" t="n">
        <v>80</v>
      </c>
      <c r="U281" s="34" t="inlineStr">
        <is>
          <t>Organic cane sugar + organic white grape juice (Lite: stevia + monk fruit, 3 g sugar, 25 cal)</t>
        </is>
      </c>
      <c r="V281" s="34" t="inlineStr">
        <is>
          <t>Certified organic, plant based, natural caffeine (guarana/green tea/ginseng/echinacea); Canada Organic certified</t>
        </is>
      </c>
      <c r="W281" s="51" t="n"/>
      <c r="X281" s="51" t="n"/>
      <c r="Y281" s="51" t="n"/>
      <c r="Z281" s="51" t="n"/>
      <c r="AA281" s="34" t="inlineStr">
        <is>
          <t>Medium</t>
        </is>
      </c>
      <c r="AB281" s="34" t="inlineStr">
        <is>
          <t>Canadian brand; natural/organic niche leader at home</t>
        </is>
      </c>
      <c r="AC281" s="34" t="inlineStr">
        <is>
          <t>Clean, organic, plant based energy (Canadian)</t>
        </is>
      </c>
      <c r="AD281" s="34" t="inlineStr">
        <is>
          <t>Organic, natural caffeine alternative, a clean label choice.</t>
        </is>
      </c>
      <c r="AE281" s="51" t="n"/>
      <c r="AF281" s="53">
        <f>IF(AND(ISNUMBER($P281),ISNUMBER($AL281),$AL281&lt;&gt;0),ROUND($P281/$AL281*100,1),"")</f>
        <v/>
      </c>
      <c r="AG281" s="54">
        <f>IF(AND(ISNUMBER($S281),ISNUMBER($AL281),$AL281&lt;&gt;0),ROUND($S281/$AL281*100,2),"")</f>
        <v/>
      </c>
      <c r="AH281" s="53">
        <f>IF(AND(ISNUMBER($Q281),ISNUMBER($AL281),$AL281&lt;&gt;0),ROUND($Q281/$AL281*100,1),"")</f>
        <v/>
      </c>
      <c r="AI281" s="48">
        <f>IF(ISNUMBER($S281),IF($S281&lt;=1,"Yes","No"),"n/a")</f>
        <v/>
      </c>
      <c r="AJ281" s="48">
        <f>IF(ISNUMBER($S281),ROUND(MAX(0,MIN(100,100-$S281*2.5-IF(ISNUMBER($T281),$T281,0)*0.12+IF($S281&lt;=1,12,0))),0),"")</f>
        <v/>
      </c>
      <c r="AK281" s="48">
        <f>IF(ISNUMBER($Q281),IF($Q281&gt;=100,20,IF($Q281&gt;=30,10,0)),0)+IF(ISNUMBER($R281),IF($R281&gt;=100,20,0),0)+IF(ISNUMBER($P281),IF($P281&gt;=150,20,IF($P281&gt;=50,12,5)),0)+IF(ISNUMBER($S281),IF($S281&lt;=1,15,0),0)</f>
        <v/>
      </c>
      <c r="AL281" s="48" t="n">
        <v>250</v>
      </c>
      <c r="AM281" s="49" t="n"/>
      <c r="AN281" s="48">
        <f>IF(AND(ISNUMBER($P281),ISNUMBER($AL281),$AL281&lt;&gt;0),IF(OR($P281&gt;180,$P281/$AL281*1000&gt;400),"Over ceiling, confirm SKU","Within"),"n/a")</f>
        <v/>
      </c>
      <c r="AO281" s="51" t="n"/>
      <c r="AP281" s="51" t="n"/>
      <c r="AQ281" s="51" t="n"/>
      <c r="AR281" s="34" t="inlineStr">
        <is>
          <t>Retrieved and cited, see Enrichment Log</t>
        </is>
      </c>
      <c r="AS281" s="34" t="inlineStr">
        <is>
          <t>BLANK -&gt; requires live Amazon.ca capture</t>
        </is>
      </c>
      <c r="AT281" s="34" t="inlineStr">
        <is>
          <t>Unverified commercial data</t>
        </is>
      </c>
    </row>
    <row r="282" ht="28" customHeight="1">
      <c r="A282" s="34" t="inlineStr">
        <is>
          <t>GURU</t>
        </is>
      </c>
      <c r="B282" s="34" t="inlineStr">
        <is>
          <t>GURU Organic Energy | Yerba Mate | 18 pack 250mL</t>
        </is>
      </c>
      <c r="C282" s="34" t="inlineStr">
        <is>
          <t>4) Caffeine &amp; energy beverage</t>
        </is>
      </c>
      <c r="D282" s="34" t="inlineStr">
        <is>
          <t>250 mL can</t>
        </is>
      </c>
      <c r="E282" s="48" t="n">
        <v>18</v>
      </c>
      <c r="F282" s="49" t="n"/>
      <c r="G282" s="50">
        <f>IF(AND(ISNUMBER($F282),ISNUMBER($E282),$E282&lt;&gt;0),$F282/$E282,"")</f>
        <v/>
      </c>
      <c r="H282" s="50">
        <f>IF(AND(ISNUMBER($F282),ISNUMBER($AL282),ISNUMBER($E282),($AL282*$E282)&lt;&gt;0),$F282/($AL282*$E282)*100,"")</f>
        <v/>
      </c>
      <c r="I282" s="51" t="n"/>
      <c r="J282" s="52" t="n"/>
      <c r="K282" s="50">
        <f>IF(AND(ISNUMBER($F282),ISNUMBER($J282)),$F282*(1-$J282),"")</f>
        <v/>
      </c>
      <c r="L282" s="51" t="n"/>
      <c r="M282" s="51" t="n"/>
      <c r="N282" s="50">
        <f>IF(ISNUMBER($F282),($F282-IF(ISNUMBER($AM282),$AM282,0))*(1-IF(ISNUMBER($J282),$J282,0)),"")</f>
        <v/>
      </c>
      <c r="O282" s="34" t="inlineStr">
        <is>
          <t>Yerba Mate</t>
        </is>
      </c>
      <c r="P282" s="48" t="n">
        <v>100</v>
      </c>
      <c r="Q282" s="48" t="n">
        <v>0</v>
      </c>
      <c r="R282" s="34" t="inlineStr">
        <is>
          <t>Not listed</t>
        </is>
      </c>
      <c r="S282" s="48" t="n">
        <v>21</v>
      </c>
      <c r="T282" s="48" t="n">
        <v>80</v>
      </c>
      <c r="U282" s="34" t="inlineStr">
        <is>
          <t>Organic cane sugar + organic white grape juice (Lite: stevia + monk fruit, 3 g sugar, 25 cal)</t>
        </is>
      </c>
      <c r="V282" s="34" t="inlineStr">
        <is>
          <t>Certified organic, plant based, natural caffeine (guarana/green tea/ginseng/echinacea); Canada Organic certified</t>
        </is>
      </c>
      <c r="W282" s="51" t="n"/>
      <c r="X282" s="51" t="n"/>
      <c r="Y282" s="51" t="n"/>
      <c r="Z282" s="51" t="n"/>
      <c r="AA282" s="34" t="inlineStr">
        <is>
          <t>Medium</t>
        </is>
      </c>
      <c r="AB282" s="34" t="inlineStr">
        <is>
          <t>Canadian brand; natural/organic niche leader at home</t>
        </is>
      </c>
      <c r="AC282" s="34" t="inlineStr">
        <is>
          <t>Clean, organic, plant based energy (Canadian)</t>
        </is>
      </c>
      <c r="AD282" s="34" t="inlineStr">
        <is>
          <t>Organic, natural caffeine alternative, a clean label choice.</t>
        </is>
      </c>
      <c r="AE282" s="51" t="n"/>
      <c r="AF282" s="53">
        <f>IF(AND(ISNUMBER($P282),ISNUMBER($AL282),$AL282&lt;&gt;0),ROUND($P282/$AL282*100,1),"")</f>
        <v/>
      </c>
      <c r="AG282" s="54">
        <f>IF(AND(ISNUMBER($S282),ISNUMBER($AL282),$AL282&lt;&gt;0),ROUND($S282/$AL282*100,2),"")</f>
        <v/>
      </c>
      <c r="AH282" s="53">
        <f>IF(AND(ISNUMBER($Q282),ISNUMBER($AL282),$AL282&lt;&gt;0),ROUND($Q282/$AL282*100,1),"")</f>
        <v/>
      </c>
      <c r="AI282" s="48">
        <f>IF(ISNUMBER($S282),IF($S282&lt;=1,"Yes","No"),"n/a")</f>
        <v/>
      </c>
      <c r="AJ282" s="48">
        <f>IF(ISNUMBER($S282),ROUND(MAX(0,MIN(100,100-$S282*2.5-IF(ISNUMBER($T282),$T282,0)*0.12+IF($S282&lt;=1,12,0))),0),"")</f>
        <v/>
      </c>
      <c r="AK282" s="48">
        <f>IF(ISNUMBER($Q282),IF($Q282&gt;=100,20,IF($Q282&gt;=30,10,0)),0)+IF(ISNUMBER($R282),IF($R282&gt;=100,20,0),0)+IF(ISNUMBER($P282),IF($P282&gt;=150,20,IF($P282&gt;=50,12,5)),0)+IF(ISNUMBER($S282),IF($S282&lt;=1,15,0),0)</f>
        <v/>
      </c>
      <c r="AL282" s="48" t="n">
        <v>250</v>
      </c>
      <c r="AM282" s="49" t="n"/>
      <c r="AN282" s="48">
        <f>IF(AND(ISNUMBER($P282),ISNUMBER($AL282),$AL282&lt;&gt;0),IF(OR($P282&gt;180,$P282/$AL282*1000&gt;400),"Over ceiling, confirm SKU","Within"),"n/a")</f>
        <v/>
      </c>
      <c r="AO282" s="51" t="n"/>
      <c r="AP282" s="51" t="n"/>
      <c r="AQ282" s="51" t="n"/>
      <c r="AR282" s="34" t="inlineStr">
        <is>
          <t>Retrieved and cited, see Enrichment Log</t>
        </is>
      </c>
      <c r="AS282" s="34" t="inlineStr">
        <is>
          <t>BLANK -&gt; requires live Amazon.ca capture</t>
        </is>
      </c>
      <c r="AT282" s="34" t="inlineStr">
        <is>
          <t>Unverified commercial data</t>
        </is>
      </c>
    </row>
    <row r="283" ht="28" customHeight="1">
      <c r="A283" s="34" t="inlineStr">
        <is>
          <t>GURU</t>
        </is>
      </c>
      <c r="B283" s="34" t="inlineStr">
        <is>
          <t>GURU Organic Energy | Yerba Mate | 24 pack 250mL</t>
        </is>
      </c>
      <c r="C283" s="34" t="inlineStr">
        <is>
          <t>4) Caffeine &amp; energy beverage</t>
        </is>
      </c>
      <c r="D283" s="34" t="inlineStr">
        <is>
          <t>250 mL can</t>
        </is>
      </c>
      <c r="E283" s="48" t="n">
        <v>24</v>
      </c>
      <c r="F283" s="49" t="n"/>
      <c r="G283" s="50">
        <f>IF(AND(ISNUMBER($F283),ISNUMBER($E283),$E283&lt;&gt;0),$F283/$E283,"")</f>
        <v/>
      </c>
      <c r="H283" s="50">
        <f>IF(AND(ISNUMBER($F283),ISNUMBER($AL283),ISNUMBER($E283),($AL283*$E283)&lt;&gt;0),$F283/($AL283*$E283)*100,"")</f>
        <v/>
      </c>
      <c r="I283" s="51" t="n"/>
      <c r="J283" s="52" t="n"/>
      <c r="K283" s="50">
        <f>IF(AND(ISNUMBER($F283),ISNUMBER($J283)),$F283*(1-$J283),"")</f>
        <v/>
      </c>
      <c r="L283" s="51" t="n"/>
      <c r="M283" s="51" t="n"/>
      <c r="N283" s="50">
        <f>IF(ISNUMBER($F283),($F283-IF(ISNUMBER($AM283),$AM283,0))*(1-IF(ISNUMBER($J283),$J283,0)),"")</f>
        <v/>
      </c>
      <c r="O283" s="34" t="inlineStr">
        <is>
          <t>Yerba Mate</t>
        </is>
      </c>
      <c r="P283" s="48" t="n">
        <v>100</v>
      </c>
      <c r="Q283" s="48" t="n">
        <v>0</v>
      </c>
      <c r="R283" s="34" t="inlineStr">
        <is>
          <t>Not listed</t>
        </is>
      </c>
      <c r="S283" s="48" t="n">
        <v>21</v>
      </c>
      <c r="T283" s="48" t="n">
        <v>80</v>
      </c>
      <c r="U283" s="34" t="inlineStr">
        <is>
          <t>Organic cane sugar + organic white grape juice (Lite: stevia + monk fruit, 3 g sugar, 25 cal)</t>
        </is>
      </c>
      <c r="V283" s="34" t="inlineStr">
        <is>
          <t>Certified organic, plant based, natural caffeine (guarana/green tea/ginseng/echinacea); Canada Organic certified</t>
        </is>
      </c>
      <c r="W283" s="51" t="n"/>
      <c r="X283" s="51" t="n"/>
      <c r="Y283" s="51" t="n"/>
      <c r="Z283" s="51" t="n"/>
      <c r="AA283" s="34" t="inlineStr">
        <is>
          <t>Medium</t>
        </is>
      </c>
      <c r="AB283" s="34" t="inlineStr">
        <is>
          <t>Canadian brand; natural/organic niche leader at home</t>
        </is>
      </c>
      <c r="AC283" s="34" t="inlineStr">
        <is>
          <t>Clean, organic, plant based energy (Canadian)</t>
        </is>
      </c>
      <c r="AD283" s="34" t="inlineStr">
        <is>
          <t>Organic, natural caffeine alternative, a clean label choice.</t>
        </is>
      </c>
      <c r="AE283" s="51" t="n"/>
      <c r="AF283" s="53">
        <f>IF(AND(ISNUMBER($P283),ISNUMBER($AL283),$AL283&lt;&gt;0),ROUND($P283/$AL283*100,1),"")</f>
        <v/>
      </c>
      <c r="AG283" s="54">
        <f>IF(AND(ISNUMBER($S283),ISNUMBER($AL283),$AL283&lt;&gt;0),ROUND($S283/$AL283*100,2),"")</f>
        <v/>
      </c>
      <c r="AH283" s="53">
        <f>IF(AND(ISNUMBER($Q283),ISNUMBER($AL283),$AL283&lt;&gt;0),ROUND($Q283/$AL283*100,1),"")</f>
        <v/>
      </c>
      <c r="AI283" s="48">
        <f>IF(ISNUMBER($S283),IF($S283&lt;=1,"Yes","No"),"n/a")</f>
        <v/>
      </c>
      <c r="AJ283" s="48">
        <f>IF(ISNUMBER($S283),ROUND(MAX(0,MIN(100,100-$S283*2.5-IF(ISNUMBER($T283),$T283,0)*0.12+IF($S283&lt;=1,12,0))),0),"")</f>
        <v/>
      </c>
      <c r="AK283" s="48">
        <f>IF(ISNUMBER($Q283),IF($Q283&gt;=100,20,IF($Q283&gt;=30,10,0)),0)+IF(ISNUMBER($R283),IF($R283&gt;=100,20,0),0)+IF(ISNUMBER($P283),IF($P283&gt;=150,20,IF($P283&gt;=50,12,5)),0)+IF(ISNUMBER($S283),IF($S283&lt;=1,15,0),0)</f>
        <v/>
      </c>
      <c r="AL283" s="48" t="n">
        <v>250</v>
      </c>
      <c r="AM283" s="49" t="n"/>
      <c r="AN283" s="48">
        <f>IF(AND(ISNUMBER($P283),ISNUMBER($AL283),$AL283&lt;&gt;0),IF(OR($P283&gt;180,$P283/$AL283*1000&gt;400),"Over ceiling, confirm SKU","Within"),"n/a")</f>
        <v/>
      </c>
      <c r="AO283" s="51" t="n"/>
      <c r="AP283" s="51" t="n"/>
      <c r="AQ283" s="51" t="n"/>
      <c r="AR283" s="34" t="inlineStr">
        <is>
          <t>Retrieved and cited, see Enrichment Log</t>
        </is>
      </c>
      <c r="AS283" s="34" t="inlineStr">
        <is>
          <t>BLANK -&gt; requires live Amazon.ca capture</t>
        </is>
      </c>
      <c r="AT283" s="34" t="inlineStr">
        <is>
          <t>Unverified commercial data</t>
        </is>
      </c>
    </row>
    <row r="284" ht="28" customHeight="1">
      <c r="A284" s="34" t="inlineStr">
        <is>
          <t>GURU</t>
        </is>
      </c>
      <c r="B284" s="34" t="inlineStr">
        <is>
          <t>GURU Organic Energy | GURU Lite (low cal) | 4 pack 250mL</t>
        </is>
      </c>
      <c r="C284" s="34" t="inlineStr">
        <is>
          <t>4) Caffeine &amp; energy beverage</t>
        </is>
      </c>
      <c r="D284" s="34" t="inlineStr">
        <is>
          <t>250 mL can</t>
        </is>
      </c>
      <c r="E284" s="48" t="n">
        <v>4</v>
      </c>
      <c r="F284" s="49" t="n"/>
      <c r="G284" s="50">
        <f>IF(AND(ISNUMBER($F284),ISNUMBER($E284),$E284&lt;&gt;0),$F284/$E284,"")</f>
        <v/>
      </c>
      <c r="H284" s="50">
        <f>IF(AND(ISNUMBER($F284),ISNUMBER($AL284),ISNUMBER($E284),($AL284*$E284)&lt;&gt;0),$F284/($AL284*$E284)*100,"")</f>
        <v/>
      </c>
      <c r="I284" s="51" t="n"/>
      <c r="J284" s="52" t="n"/>
      <c r="K284" s="50">
        <f>IF(AND(ISNUMBER($F284),ISNUMBER($J284)),$F284*(1-$J284),"")</f>
        <v/>
      </c>
      <c r="L284" s="51" t="n"/>
      <c r="M284" s="51" t="n"/>
      <c r="N284" s="50">
        <f>IF(ISNUMBER($F284),($F284-IF(ISNUMBER($AM284),$AM284,0))*(1-IF(ISNUMBER($J284),$J284,0)),"")</f>
        <v/>
      </c>
      <c r="O284" s="34" t="inlineStr">
        <is>
          <t>GURU Lite (low cal)</t>
        </is>
      </c>
      <c r="P284" s="48" t="n">
        <v>100</v>
      </c>
      <c r="Q284" s="48" t="n">
        <v>0</v>
      </c>
      <c r="R284" s="34" t="inlineStr">
        <is>
          <t>Not listed</t>
        </is>
      </c>
      <c r="S284" s="48" t="n">
        <v>21</v>
      </c>
      <c r="T284" s="48" t="n">
        <v>80</v>
      </c>
      <c r="U284" s="34" t="inlineStr">
        <is>
          <t>Organic cane sugar + organic white grape juice (Lite: stevia + monk fruit, 3 g sugar, 25 cal)</t>
        </is>
      </c>
      <c r="V284" s="34" t="inlineStr">
        <is>
          <t>Certified organic, plant based, natural caffeine (guarana/green tea/ginseng/echinacea); Canada Organic certified</t>
        </is>
      </c>
      <c r="W284" s="51" t="n"/>
      <c r="X284" s="51" t="n"/>
      <c r="Y284" s="51" t="n"/>
      <c r="Z284" s="51" t="n"/>
      <c r="AA284" s="34" t="inlineStr">
        <is>
          <t>Medium</t>
        </is>
      </c>
      <c r="AB284" s="34" t="inlineStr">
        <is>
          <t>Canadian brand; natural/organic niche leader at home</t>
        </is>
      </c>
      <c r="AC284" s="34" t="inlineStr">
        <is>
          <t>Clean, organic, plant based energy (Canadian)</t>
        </is>
      </c>
      <c r="AD284" s="34" t="inlineStr">
        <is>
          <t>Organic, natural caffeine alternative, a clean label choice.</t>
        </is>
      </c>
      <c r="AE284" s="51" t="n"/>
      <c r="AF284" s="53">
        <f>IF(AND(ISNUMBER($P284),ISNUMBER($AL284),$AL284&lt;&gt;0),ROUND($P284/$AL284*100,1),"")</f>
        <v/>
      </c>
      <c r="AG284" s="54">
        <f>IF(AND(ISNUMBER($S284),ISNUMBER($AL284),$AL284&lt;&gt;0),ROUND($S284/$AL284*100,2),"")</f>
        <v/>
      </c>
      <c r="AH284" s="53">
        <f>IF(AND(ISNUMBER($Q284),ISNUMBER($AL284),$AL284&lt;&gt;0),ROUND($Q284/$AL284*100,1),"")</f>
        <v/>
      </c>
      <c r="AI284" s="48">
        <f>IF(ISNUMBER($S284),IF($S284&lt;=1,"Yes","No"),"n/a")</f>
        <v/>
      </c>
      <c r="AJ284" s="48">
        <f>IF(ISNUMBER($S284),ROUND(MAX(0,MIN(100,100-$S284*2.5-IF(ISNUMBER($T284),$T284,0)*0.12+IF($S284&lt;=1,12,0))),0),"")</f>
        <v/>
      </c>
      <c r="AK284" s="48">
        <f>IF(ISNUMBER($Q284),IF($Q284&gt;=100,20,IF($Q284&gt;=30,10,0)),0)+IF(ISNUMBER($R284),IF($R284&gt;=100,20,0),0)+IF(ISNUMBER($P284),IF($P284&gt;=150,20,IF($P284&gt;=50,12,5)),0)+IF(ISNUMBER($S284),IF($S284&lt;=1,15,0),0)</f>
        <v/>
      </c>
      <c r="AL284" s="48" t="n">
        <v>250</v>
      </c>
      <c r="AM284" s="49" t="n"/>
      <c r="AN284" s="48">
        <f>IF(AND(ISNUMBER($P284),ISNUMBER($AL284),$AL284&lt;&gt;0),IF(OR($P284&gt;180,$P284/$AL284*1000&gt;400),"Over ceiling, confirm SKU","Within"),"n/a")</f>
        <v/>
      </c>
      <c r="AO284" s="51" t="n"/>
      <c r="AP284" s="51" t="n"/>
      <c r="AQ284" s="51" t="n"/>
      <c r="AR284" s="34" t="inlineStr">
        <is>
          <t>Retrieved and cited, see Enrichment Log</t>
        </is>
      </c>
      <c r="AS284" s="34" t="inlineStr">
        <is>
          <t>BLANK -&gt; requires live Amazon.ca capture</t>
        </is>
      </c>
      <c r="AT284" s="34" t="inlineStr">
        <is>
          <t>Unverified commercial data</t>
        </is>
      </c>
    </row>
    <row r="285" ht="28" customHeight="1">
      <c r="A285" s="34" t="inlineStr">
        <is>
          <t>GURU</t>
        </is>
      </c>
      <c r="B285" s="34" t="inlineStr">
        <is>
          <t>GURU Organic Energy | GURU Lite (low cal) | 8 pack 250mL</t>
        </is>
      </c>
      <c r="C285" s="34" t="inlineStr">
        <is>
          <t>4) Caffeine &amp; energy beverage</t>
        </is>
      </c>
      <c r="D285" s="34" t="inlineStr">
        <is>
          <t>250 mL can</t>
        </is>
      </c>
      <c r="E285" s="48" t="n">
        <v>8</v>
      </c>
      <c r="F285" s="49" t="n"/>
      <c r="G285" s="50">
        <f>IF(AND(ISNUMBER($F285),ISNUMBER($E285),$E285&lt;&gt;0),$F285/$E285,"")</f>
        <v/>
      </c>
      <c r="H285" s="50">
        <f>IF(AND(ISNUMBER($F285),ISNUMBER($AL285),ISNUMBER($E285),($AL285*$E285)&lt;&gt;0),$F285/($AL285*$E285)*100,"")</f>
        <v/>
      </c>
      <c r="I285" s="51" t="n"/>
      <c r="J285" s="52" t="n"/>
      <c r="K285" s="50">
        <f>IF(AND(ISNUMBER($F285),ISNUMBER($J285)),$F285*(1-$J285),"")</f>
        <v/>
      </c>
      <c r="L285" s="51" t="n"/>
      <c r="M285" s="51" t="n"/>
      <c r="N285" s="50">
        <f>IF(ISNUMBER($F285),($F285-IF(ISNUMBER($AM285),$AM285,0))*(1-IF(ISNUMBER($J285),$J285,0)),"")</f>
        <v/>
      </c>
      <c r="O285" s="34" t="inlineStr">
        <is>
          <t>GURU Lite (low cal)</t>
        </is>
      </c>
      <c r="P285" s="48" t="n">
        <v>100</v>
      </c>
      <c r="Q285" s="48" t="n">
        <v>0</v>
      </c>
      <c r="R285" s="34" t="inlineStr">
        <is>
          <t>Not listed</t>
        </is>
      </c>
      <c r="S285" s="48" t="n">
        <v>21</v>
      </c>
      <c r="T285" s="48" t="n">
        <v>80</v>
      </c>
      <c r="U285" s="34" t="inlineStr">
        <is>
          <t>Organic cane sugar + organic white grape juice (Lite: stevia + monk fruit, 3 g sugar, 25 cal)</t>
        </is>
      </c>
      <c r="V285" s="34" t="inlineStr">
        <is>
          <t>Certified organic, plant based, natural caffeine (guarana/green tea/ginseng/echinacea); Canada Organic certified</t>
        </is>
      </c>
      <c r="W285" s="51" t="n"/>
      <c r="X285" s="51" t="n"/>
      <c r="Y285" s="51" t="n"/>
      <c r="Z285" s="51" t="n"/>
      <c r="AA285" s="34" t="inlineStr">
        <is>
          <t>Medium</t>
        </is>
      </c>
      <c r="AB285" s="34" t="inlineStr">
        <is>
          <t>Canadian brand; natural/organic niche leader at home</t>
        </is>
      </c>
      <c r="AC285" s="34" t="inlineStr">
        <is>
          <t>Clean, organic, plant based energy (Canadian)</t>
        </is>
      </c>
      <c r="AD285" s="34" t="inlineStr">
        <is>
          <t>Organic, natural caffeine alternative, a clean label choice.</t>
        </is>
      </c>
      <c r="AE285" s="51" t="n"/>
      <c r="AF285" s="53">
        <f>IF(AND(ISNUMBER($P285),ISNUMBER($AL285),$AL285&lt;&gt;0),ROUND($P285/$AL285*100,1),"")</f>
        <v/>
      </c>
      <c r="AG285" s="54">
        <f>IF(AND(ISNUMBER($S285),ISNUMBER($AL285),$AL285&lt;&gt;0),ROUND($S285/$AL285*100,2),"")</f>
        <v/>
      </c>
      <c r="AH285" s="53">
        <f>IF(AND(ISNUMBER($Q285),ISNUMBER($AL285),$AL285&lt;&gt;0),ROUND($Q285/$AL285*100,1),"")</f>
        <v/>
      </c>
      <c r="AI285" s="48">
        <f>IF(ISNUMBER($S285),IF($S285&lt;=1,"Yes","No"),"n/a")</f>
        <v/>
      </c>
      <c r="AJ285" s="48">
        <f>IF(ISNUMBER($S285),ROUND(MAX(0,MIN(100,100-$S285*2.5-IF(ISNUMBER($T285),$T285,0)*0.12+IF($S285&lt;=1,12,0))),0),"")</f>
        <v/>
      </c>
      <c r="AK285" s="48">
        <f>IF(ISNUMBER($Q285),IF($Q285&gt;=100,20,IF($Q285&gt;=30,10,0)),0)+IF(ISNUMBER($R285),IF($R285&gt;=100,20,0),0)+IF(ISNUMBER($P285),IF($P285&gt;=150,20,IF($P285&gt;=50,12,5)),0)+IF(ISNUMBER($S285),IF($S285&lt;=1,15,0),0)</f>
        <v/>
      </c>
      <c r="AL285" s="48" t="n">
        <v>250</v>
      </c>
      <c r="AM285" s="49" t="n"/>
      <c r="AN285" s="48">
        <f>IF(AND(ISNUMBER($P285),ISNUMBER($AL285),$AL285&lt;&gt;0),IF(OR($P285&gt;180,$P285/$AL285*1000&gt;400),"Over ceiling, confirm SKU","Within"),"n/a")</f>
        <v/>
      </c>
      <c r="AO285" s="51" t="n"/>
      <c r="AP285" s="51" t="n"/>
      <c r="AQ285" s="51" t="n"/>
      <c r="AR285" s="34" t="inlineStr">
        <is>
          <t>Retrieved and cited, see Enrichment Log</t>
        </is>
      </c>
      <c r="AS285" s="34" t="inlineStr">
        <is>
          <t>BLANK -&gt; requires live Amazon.ca capture</t>
        </is>
      </c>
      <c r="AT285" s="34" t="inlineStr">
        <is>
          <t>Unverified commercial data</t>
        </is>
      </c>
    </row>
    <row r="286" ht="28" customHeight="1">
      <c r="A286" s="34" t="inlineStr">
        <is>
          <t>GURU</t>
        </is>
      </c>
      <c r="B286" s="34" t="inlineStr">
        <is>
          <t>GURU Organic Energy | GURU Lite (low cal) | 12 pack 250mL</t>
        </is>
      </c>
      <c r="C286" s="34" t="inlineStr">
        <is>
          <t>4) Caffeine &amp; energy beverage</t>
        </is>
      </c>
      <c r="D286" s="34" t="inlineStr">
        <is>
          <t>250 mL can</t>
        </is>
      </c>
      <c r="E286" s="48" t="n">
        <v>12</v>
      </c>
      <c r="F286" s="49" t="n"/>
      <c r="G286" s="50">
        <f>IF(AND(ISNUMBER($F286),ISNUMBER($E286),$E286&lt;&gt;0),$F286/$E286,"")</f>
        <v/>
      </c>
      <c r="H286" s="50">
        <f>IF(AND(ISNUMBER($F286),ISNUMBER($AL286),ISNUMBER($E286),($AL286*$E286)&lt;&gt;0),$F286/($AL286*$E286)*100,"")</f>
        <v/>
      </c>
      <c r="I286" s="51" t="n"/>
      <c r="J286" s="52" t="n"/>
      <c r="K286" s="50">
        <f>IF(AND(ISNUMBER($F286),ISNUMBER($J286)),$F286*(1-$J286),"")</f>
        <v/>
      </c>
      <c r="L286" s="51" t="n"/>
      <c r="M286" s="51" t="n"/>
      <c r="N286" s="50">
        <f>IF(ISNUMBER($F286),($F286-IF(ISNUMBER($AM286),$AM286,0))*(1-IF(ISNUMBER($J286),$J286,0)),"")</f>
        <v/>
      </c>
      <c r="O286" s="34" t="inlineStr">
        <is>
          <t>GURU Lite (low cal)</t>
        </is>
      </c>
      <c r="P286" s="48" t="n">
        <v>100</v>
      </c>
      <c r="Q286" s="48" t="n">
        <v>0</v>
      </c>
      <c r="R286" s="34" t="inlineStr">
        <is>
          <t>Not listed</t>
        </is>
      </c>
      <c r="S286" s="48" t="n">
        <v>21</v>
      </c>
      <c r="T286" s="48" t="n">
        <v>80</v>
      </c>
      <c r="U286" s="34" t="inlineStr">
        <is>
          <t>Organic cane sugar + organic white grape juice (Lite: stevia + monk fruit, 3 g sugar, 25 cal)</t>
        </is>
      </c>
      <c r="V286" s="34" t="inlineStr">
        <is>
          <t>Certified organic, plant based, natural caffeine (guarana/green tea/ginseng/echinacea); Canada Organic certified</t>
        </is>
      </c>
      <c r="W286" s="51" t="n"/>
      <c r="X286" s="51" t="n"/>
      <c r="Y286" s="51" t="n"/>
      <c r="Z286" s="51" t="n"/>
      <c r="AA286" s="34" t="inlineStr">
        <is>
          <t>Medium</t>
        </is>
      </c>
      <c r="AB286" s="34" t="inlineStr">
        <is>
          <t>Canadian brand; natural/organic niche leader at home</t>
        </is>
      </c>
      <c r="AC286" s="34" t="inlineStr">
        <is>
          <t>Clean, organic, plant based energy (Canadian)</t>
        </is>
      </c>
      <c r="AD286" s="34" t="inlineStr">
        <is>
          <t>Organic, natural caffeine alternative, a clean label choice.</t>
        </is>
      </c>
      <c r="AE286" s="51" t="n"/>
      <c r="AF286" s="53">
        <f>IF(AND(ISNUMBER($P286),ISNUMBER($AL286),$AL286&lt;&gt;0),ROUND($P286/$AL286*100,1),"")</f>
        <v/>
      </c>
      <c r="AG286" s="54">
        <f>IF(AND(ISNUMBER($S286),ISNUMBER($AL286),$AL286&lt;&gt;0),ROUND($S286/$AL286*100,2),"")</f>
        <v/>
      </c>
      <c r="AH286" s="53">
        <f>IF(AND(ISNUMBER($Q286),ISNUMBER($AL286),$AL286&lt;&gt;0),ROUND($Q286/$AL286*100,1),"")</f>
        <v/>
      </c>
      <c r="AI286" s="48">
        <f>IF(ISNUMBER($S286),IF($S286&lt;=1,"Yes","No"),"n/a")</f>
        <v/>
      </c>
      <c r="AJ286" s="48">
        <f>IF(ISNUMBER($S286),ROUND(MAX(0,MIN(100,100-$S286*2.5-IF(ISNUMBER($T286),$T286,0)*0.12+IF($S286&lt;=1,12,0))),0),"")</f>
        <v/>
      </c>
      <c r="AK286" s="48">
        <f>IF(ISNUMBER($Q286),IF($Q286&gt;=100,20,IF($Q286&gt;=30,10,0)),0)+IF(ISNUMBER($R286),IF($R286&gt;=100,20,0),0)+IF(ISNUMBER($P286),IF($P286&gt;=150,20,IF($P286&gt;=50,12,5)),0)+IF(ISNUMBER($S286),IF($S286&lt;=1,15,0),0)</f>
        <v/>
      </c>
      <c r="AL286" s="48" t="n">
        <v>250</v>
      </c>
      <c r="AM286" s="49" t="n"/>
      <c r="AN286" s="48">
        <f>IF(AND(ISNUMBER($P286),ISNUMBER($AL286),$AL286&lt;&gt;0),IF(OR($P286&gt;180,$P286/$AL286*1000&gt;400),"Over ceiling, confirm SKU","Within"),"n/a")</f>
        <v/>
      </c>
      <c r="AO286" s="51" t="n"/>
      <c r="AP286" s="51" t="n"/>
      <c r="AQ286" s="51" t="n"/>
      <c r="AR286" s="34" t="inlineStr">
        <is>
          <t>Retrieved and cited, see Enrichment Log</t>
        </is>
      </c>
      <c r="AS286" s="34" t="inlineStr">
        <is>
          <t>BLANK -&gt; requires live Amazon.ca capture</t>
        </is>
      </c>
      <c r="AT286" s="34" t="inlineStr">
        <is>
          <t>Unverified commercial data</t>
        </is>
      </c>
    </row>
    <row r="287" ht="28" customHeight="1">
      <c r="A287" s="34" t="inlineStr">
        <is>
          <t>GURU</t>
        </is>
      </c>
      <c r="B287" s="34" t="inlineStr">
        <is>
          <t>GURU Organic Energy | GURU Lite (low cal) | 18 pack 250mL</t>
        </is>
      </c>
      <c r="C287" s="34" t="inlineStr">
        <is>
          <t>4) Caffeine &amp; energy beverage</t>
        </is>
      </c>
      <c r="D287" s="34" t="inlineStr">
        <is>
          <t>250 mL can</t>
        </is>
      </c>
      <c r="E287" s="48" t="n">
        <v>18</v>
      </c>
      <c r="F287" s="49" t="n"/>
      <c r="G287" s="50">
        <f>IF(AND(ISNUMBER($F287),ISNUMBER($E287),$E287&lt;&gt;0),$F287/$E287,"")</f>
        <v/>
      </c>
      <c r="H287" s="50">
        <f>IF(AND(ISNUMBER($F287),ISNUMBER($AL287),ISNUMBER($E287),($AL287*$E287)&lt;&gt;0),$F287/($AL287*$E287)*100,"")</f>
        <v/>
      </c>
      <c r="I287" s="51" t="n"/>
      <c r="J287" s="52" t="n"/>
      <c r="K287" s="50">
        <f>IF(AND(ISNUMBER($F287),ISNUMBER($J287)),$F287*(1-$J287),"")</f>
        <v/>
      </c>
      <c r="L287" s="51" t="n"/>
      <c r="M287" s="51" t="n"/>
      <c r="N287" s="50">
        <f>IF(ISNUMBER($F287),($F287-IF(ISNUMBER($AM287),$AM287,0))*(1-IF(ISNUMBER($J287),$J287,0)),"")</f>
        <v/>
      </c>
      <c r="O287" s="34" t="inlineStr">
        <is>
          <t>GURU Lite (low cal)</t>
        </is>
      </c>
      <c r="P287" s="48" t="n">
        <v>100</v>
      </c>
      <c r="Q287" s="48" t="n">
        <v>0</v>
      </c>
      <c r="R287" s="34" t="inlineStr">
        <is>
          <t>Not listed</t>
        </is>
      </c>
      <c r="S287" s="48" t="n">
        <v>21</v>
      </c>
      <c r="T287" s="48" t="n">
        <v>80</v>
      </c>
      <c r="U287" s="34" t="inlineStr">
        <is>
          <t>Organic cane sugar + organic white grape juice (Lite: stevia + monk fruit, 3 g sugar, 25 cal)</t>
        </is>
      </c>
      <c r="V287" s="34" t="inlineStr">
        <is>
          <t>Certified organic, plant based, natural caffeine (guarana/green tea/ginseng/echinacea); Canada Organic certified</t>
        </is>
      </c>
      <c r="W287" s="51" t="n"/>
      <c r="X287" s="51" t="n"/>
      <c r="Y287" s="51" t="n"/>
      <c r="Z287" s="51" t="n"/>
      <c r="AA287" s="34" t="inlineStr">
        <is>
          <t>Medium</t>
        </is>
      </c>
      <c r="AB287" s="34" t="inlineStr">
        <is>
          <t>Canadian brand; natural/organic niche leader at home</t>
        </is>
      </c>
      <c r="AC287" s="34" t="inlineStr">
        <is>
          <t>Clean, organic, plant based energy (Canadian)</t>
        </is>
      </c>
      <c r="AD287" s="34" t="inlineStr">
        <is>
          <t>Organic, natural caffeine alternative, a clean label choice.</t>
        </is>
      </c>
      <c r="AE287" s="51" t="n"/>
      <c r="AF287" s="53">
        <f>IF(AND(ISNUMBER($P287),ISNUMBER($AL287),$AL287&lt;&gt;0),ROUND($P287/$AL287*100,1),"")</f>
        <v/>
      </c>
      <c r="AG287" s="54">
        <f>IF(AND(ISNUMBER($S287),ISNUMBER($AL287),$AL287&lt;&gt;0),ROUND($S287/$AL287*100,2),"")</f>
        <v/>
      </c>
      <c r="AH287" s="53">
        <f>IF(AND(ISNUMBER($Q287),ISNUMBER($AL287),$AL287&lt;&gt;0),ROUND($Q287/$AL287*100,1),"")</f>
        <v/>
      </c>
      <c r="AI287" s="48">
        <f>IF(ISNUMBER($S287),IF($S287&lt;=1,"Yes","No"),"n/a")</f>
        <v/>
      </c>
      <c r="AJ287" s="48">
        <f>IF(ISNUMBER($S287),ROUND(MAX(0,MIN(100,100-$S287*2.5-IF(ISNUMBER($T287),$T287,0)*0.12+IF($S287&lt;=1,12,0))),0),"")</f>
        <v/>
      </c>
      <c r="AK287" s="48">
        <f>IF(ISNUMBER($Q287),IF($Q287&gt;=100,20,IF($Q287&gt;=30,10,0)),0)+IF(ISNUMBER($R287),IF($R287&gt;=100,20,0),0)+IF(ISNUMBER($P287),IF($P287&gt;=150,20,IF($P287&gt;=50,12,5)),0)+IF(ISNUMBER($S287),IF($S287&lt;=1,15,0),0)</f>
        <v/>
      </c>
      <c r="AL287" s="48" t="n">
        <v>250</v>
      </c>
      <c r="AM287" s="49" t="n"/>
      <c r="AN287" s="48">
        <f>IF(AND(ISNUMBER($P287),ISNUMBER($AL287),$AL287&lt;&gt;0),IF(OR($P287&gt;180,$P287/$AL287*1000&gt;400),"Over ceiling, confirm SKU","Within"),"n/a")</f>
        <v/>
      </c>
      <c r="AO287" s="51" t="n"/>
      <c r="AP287" s="51" t="n"/>
      <c r="AQ287" s="51" t="n"/>
      <c r="AR287" s="34" t="inlineStr">
        <is>
          <t>Retrieved and cited, see Enrichment Log</t>
        </is>
      </c>
      <c r="AS287" s="34" t="inlineStr">
        <is>
          <t>BLANK -&gt; requires live Amazon.ca capture</t>
        </is>
      </c>
      <c r="AT287" s="34" t="inlineStr">
        <is>
          <t>Unverified commercial data</t>
        </is>
      </c>
    </row>
    <row r="288" ht="28" customHeight="1">
      <c r="A288" s="34" t="inlineStr">
        <is>
          <t>GURU</t>
        </is>
      </c>
      <c r="B288" s="34" t="inlineStr">
        <is>
          <t>GURU Organic Energy | GURU Lite (low cal) | 24 pack 250mL</t>
        </is>
      </c>
      <c r="C288" s="34" t="inlineStr">
        <is>
          <t>4) Caffeine &amp; energy beverage</t>
        </is>
      </c>
      <c r="D288" s="34" t="inlineStr">
        <is>
          <t>250 mL can</t>
        </is>
      </c>
      <c r="E288" s="48" t="n">
        <v>24</v>
      </c>
      <c r="F288" s="49" t="n"/>
      <c r="G288" s="50">
        <f>IF(AND(ISNUMBER($F288),ISNUMBER($E288),$E288&lt;&gt;0),$F288/$E288,"")</f>
        <v/>
      </c>
      <c r="H288" s="50">
        <f>IF(AND(ISNUMBER($F288),ISNUMBER($AL288),ISNUMBER($E288),($AL288*$E288)&lt;&gt;0),$F288/($AL288*$E288)*100,"")</f>
        <v/>
      </c>
      <c r="I288" s="51" t="n"/>
      <c r="J288" s="52" t="n"/>
      <c r="K288" s="50">
        <f>IF(AND(ISNUMBER($F288),ISNUMBER($J288)),$F288*(1-$J288),"")</f>
        <v/>
      </c>
      <c r="L288" s="51" t="n"/>
      <c r="M288" s="51" t="n"/>
      <c r="N288" s="50">
        <f>IF(ISNUMBER($F288),($F288-IF(ISNUMBER($AM288),$AM288,0))*(1-IF(ISNUMBER($J288),$J288,0)),"")</f>
        <v/>
      </c>
      <c r="O288" s="34" t="inlineStr">
        <is>
          <t>GURU Lite (low cal)</t>
        </is>
      </c>
      <c r="P288" s="48" t="n">
        <v>100</v>
      </c>
      <c r="Q288" s="48" t="n">
        <v>0</v>
      </c>
      <c r="R288" s="34" t="inlineStr">
        <is>
          <t>Not listed</t>
        </is>
      </c>
      <c r="S288" s="48" t="n">
        <v>21</v>
      </c>
      <c r="T288" s="48" t="n">
        <v>80</v>
      </c>
      <c r="U288" s="34" t="inlineStr">
        <is>
          <t>Organic cane sugar + organic white grape juice (Lite: stevia + monk fruit, 3 g sugar, 25 cal)</t>
        </is>
      </c>
      <c r="V288" s="34" t="inlineStr">
        <is>
          <t>Certified organic, plant based, natural caffeine (guarana/green tea/ginseng/echinacea); Canada Organic certified</t>
        </is>
      </c>
      <c r="W288" s="51" t="n"/>
      <c r="X288" s="51" t="n"/>
      <c r="Y288" s="51" t="n"/>
      <c r="Z288" s="51" t="n"/>
      <c r="AA288" s="34" t="inlineStr">
        <is>
          <t>Medium</t>
        </is>
      </c>
      <c r="AB288" s="34" t="inlineStr">
        <is>
          <t>Canadian brand; natural/organic niche leader at home</t>
        </is>
      </c>
      <c r="AC288" s="34" t="inlineStr">
        <is>
          <t>Clean, organic, plant based energy (Canadian)</t>
        </is>
      </c>
      <c r="AD288" s="34" t="inlineStr">
        <is>
          <t>Organic, natural caffeine alternative, a clean label choice.</t>
        </is>
      </c>
      <c r="AE288" s="51" t="n"/>
      <c r="AF288" s="53">
        <f>IF(AND(ISNUMBER($P288),ISNUMBER($AL288),$AL288&lt;&gt;0),ROUND($P288/$AL288*100,1),"")</f>
        <v/>
      </c>
      <c r="AG288" s="54">
        <f>IF(AND(ISNUMBER($S288),ISNUMBER($AL288),$AL288&lt;&gt;0),ROUND($S288/$AL288*100,2),"")</f>
        <v/>
      </c>
      <c r="AH288" s="53">
        <f>IF(AND(ISNUMBER($Q288),ISNUMBER($AL288),$AL288&lt;&gt;0),ROUND($Q288/$AL288*100,1),"")</f>
        <v/>
      </c>
      <c r="AI288" s="48">
        <f>IF(ISNUMBER($S288),IF($S288&lt;=1,"Yes","No"),"n/a")</f>
        <v/>
      </c>
      <c r="AJ288" s="48">
        <f>IF(ISNUMBER($S288),ROUND(MAX(0,MIN(100,100-$S288*2.5-IF(ISNUMBER($T288),$T288,0)*0.12+IF($S288&lt;=1,12,0))),0),"")</f>
        <v/>
      </c>
      <c r="AK288" s="48">
        <f>IF(ISNUMBER($Q288),IF($Q288&gt;=100,20,IF($Q288&gt;=30,10,0)),0)+IF(ISNUMBER($R288),IF($R288&gt;=100,20,0),0)+IF(ISNUMBER($P288),IF($P288&gt;=150,20,IF($P288&gt;=50,12,5)),0)+IF(ISNUMBER($S288),IF($S288&lt;=1,15,0),0)</f>
        <v/>
      </c>
      <c r="AL288" s="48" t="n">
        <v>250</v>
      </c>
      <c r="AM288" s="49" t="n"/>
      <c r="AN288" s="48">
        <f>IF(AND(ISNUMBER($P288),ISNUMBER($AL288),$AL288&lt;&gt;0),IF(OR($P288&gt;180,$P288/$AL288*1000&gt;400),"Over ceiling, confirm SKU","Within"),"n/a")</f>
        <v/>
      </c>
      <c r="AO288" s="51" t="n"/>
      <c r="AP288" s="51" t="n"/>
      <c r="AQ288" s="51" t="n"/>
      <c r="AR288" s="34" t="inlineStr">
        <is>
          <t>Retrieved and cited, see Enrichment Log</t>
        </is>
      </c>
      <c r="AS288" s="34" t="inlineStr">
        <is>
          <t>BLANK -&gt; requires live Amazon.ca capture</t>
        </is>
      </c>
      <c r="AT288" s="34" t="inlineStr">
        <is>
          <t>Unverified commercial data</t>
        </is>
      </c>
    </row>
    <row r="289" ht="28" customHeight="1">
      <c r="A289" s="34" t="inlineStr">
        <is>
          <t>Guayaki</t>
        </is>
      </c>
      <c r="B289" s="34" t="inlineStr">
        <is>
          <t>Guayaki Yerba Mate | Revel Berry | single 458mL</t>
        </is>
      </c>
      <c r="C289" s="34" t="inlineStr">
        <is>
          <t>4) Caffeine &amp; energy beverage</t>
        </is>
      </c>
      <c r="D289" s="34" t="inlineStr">
        <is>
          <t>458 mL can</t>
        </is>
      </c>
      <c r="E289" s="48" t="n">
        <v>1</v>
      </c>
      <c r="F289" s="49" t="n"/>
      <c r="G289" s="50">
        <f>IF(AND(ISNUMBER($F289),ISNUMBER($E289),$E289&lt;&gt;0),$F289/$E289,"")</f>
        <v/>
      </c>
      <c r="H289" s="50">
        <f>IF(AND(ISNUMBER($F289),ISNUMBER($AL289),ISNUMBER($E289),($AL289*$E289)&lt;&gt;0),$F289/($AL289*$E289)*100,"")</f>
        <v/>
      </c>
      <c r="I289" s="51" t="n"/>
      <c r="J289" s="52" t="n"/>
      <c r="K289" s="50">
        <f>IF(AND(ISNUMBER($F289),ISNUMBER($J289)),$F289*(1-$J289),"")</f>
        <v/>
      </c>
      <c r="L289" s="51" t="n"/>
      <c r="M289" s="51" t="n"/>
      <c r="N289" s="50">
        <f>IF(ISNUMBER($F289),($F289-IF(ISNUMBER($AM289),$AM289,0))*(1-IF(ISNUMBER($J289),$J289,0)),"")</f>
        <v/>
      </c>
      <c r="O289" s="34" t="inlineStr">
        <is>
          <t>Revel Berry</t>
        </is>
      </c>
      <c r="P289" s="48" t="n">
        <v>150</v>
      </c>
      <c r="Q289" s="48" t="n">
        <v>0</v>
      </c>
      <c r="R289" s="34" t="inlineStr">
        <is>
          <t>Not listed</t>
        </is>
      </c>
      <c r="S289" s="48" t="n">
        <v>28</v>
      </c>
      <c r="T289" s="48" t="n">
        <v>120</v>
      </c>
      <c r="U289" s="34" t="inlineStr">
        <is>
          <t>Organic cane sugar</t>
        </is>
      </c>
      <c r="V289" s="34" t="inlineStr">
        <is>
          <t>Organic, Fair Trade yerba mate, 150 mg natural caffeine; USDA/Canada Organic certified</t>
        </is>
      </c>
      <c r="W289" s="51" t="n"/>
      <c r="X289" s="51" t="n"/>
      <c r="Y289" s="51" t="n"/>
      <c r="Z289" s="51" t="n"/>
      <c r="AA289" s="34" t="inlineStr">
        <is>
          <t>Medium</t>
        </is>
      </c>
      <c r="AB289" s="34" t="inlineStr">
        <is>
          <t>Strong natural channel following</t>
        </is>
      </c>
      <c r="AC289" s="34" t="inlineStr">
        <is>
          <t>Organic yerba mate energy with an ethical story</t>
        </is>
      </c>
      <c r="AD289" s="34" t="inlineStr">
        <is>
          <t>Natural yerba mate caffeine plus organic/Fair-Trade ethics.</t>
        </is>
      </c>
      <c r="AE289" s="51" t="n"/>
      <c r="AF289" s="53">
        <f>IF(AND(ISNUMBER($P289),ISNUMBER($AL289),$AL289&lt;&gt;0),ROUND($P289/$AL289*100,1),"")</f>
        <v/>
      </c>
      <c r="AG289" s="54">
        <f>IF(AND(ISNUMBER($S289),ISNUMBER($AL289),$AL289&lt;&gt;0),ROUND($S289/$AL289*100,2),"")</f>
        <v/>
      </c>
      <c r="AH289" s="53">
        <f>IF(AND(ISNUMBER($Q289),ISNUMBER($AL289),$AL289&lt;&gt;0),ROUND($Q289/$AL289*100,1),"")</f>
        <v/>
      </c>
      <c r="AI289" s="48">
        <f>IF(ISNUMBER($S289),IF($S289&lt;=1,"Yes","No"),"n/a")</f>
        <v/>
      </c>
      <c r="AJ289" s="48">
        <f>IF(ISNUMBER($S289),ROUND(MAX(0,MIN(100,100-$S289*2.5-IF(ISNUMBER($T289),$T289,0)*0.12+IF($S289&lt;=1,12,0))),0),"")</f>
        <v/>
      </c>
      <c r="AK289" s="48">
        <f>IF(ISNUMBER($Q289),IF($Q289&gt;=100,20,IF($Q289&gt;=30,10,0)),0)+IF(ISNUMBER($R289),IF($R289&gt;=100,20,0),0)+IF(ISNUMBER($P289),IF($P289&gt;=150,20,IF($P289&gt;=50,12,5)),0)+IF(ISNUMBER($S289),IF($S289&lt;=1,15,0),0)</f>
        <v/>
      </c>
      <c r="AL289" s="48" t="n">
        <v>458</v>
      </c>
      <c r="AM289" s="49" t="n"/>
      <c r="AN289" s="48">
        <f>IF(AND(ISNUMBER($P289),ISNUMBER($AL289),$AL289&lt;&gt;0),IF(OR($P289&gt;180,$P289/$AL289*1000&gt;400),"Over ceiling, confirm SKU","Within"),"n/a")</f>
        <v/>
      </c>
      <c r="AO289" s="51" t="n"/>
      <c r="AP289" s="51" t="n"/>
      <c r="AQ289" s="51" t="n"/>
      <c r="AR289" s="34" t="inlineStr">
        <is>
          <t>Retrieved and cited, see Enrichment Log</t>
        </is>
      </c>
      <c r="AS289" s="34" t="inlineStr">
        <is>
          <t>BLANK -&gt; requires live Amazon.ca capture</t>
        </is>
      </c>
      <c r="AT289" s="34" t="inlineStr">
        <is>
          <t>Unverified commercial data</t>
        </is>
      </c>
    </row>
    <row r="290" ht="28" customHeight="1">
      <c r="A290" s="34" t="inlineStr">
        <is>
          <t>Guayaki</t>
        </is>
      </c>
      <c r="B290" s="34" t="inlineStr">
        <is>
          <t>Guayaki Yerba Mate | Revel Berry | 8 pack 458mL</t>
        </is>
      </c>
      <c r="C290" s="34" t="inlineStr">
        <is>
          <t>4) Caffeine &amp; energy beverage</t>
        </is>
      </c>
      <c r="D290" s="34" t="inlineStr">
        <is>
          <t>458 mL can</t>
        </is>
      </c>
      <c r="E290" s="48" t="n">
        <v>8</v>
      </c>
      <c r="F290" s="49" t="n"/>
      <c r="G290" s="50">
        <f>IF(AND(ISNUMBER($F290),ISNUMBER($E290),$E290&lt;&gt;0),$F290/$E290,"")</f>
        <v/>
      </c>
      <c r="H290" s="50">
        <f>IF(AND(ISNUMBER($F290),ISNUMBER($AL290),ISNUMBER($E290),($AL290*$E290)&lt;&gt;0),$F290/($AL290*$E290)*100,"")</f>
        <v/>
      </c>
      <c r="I290" s="51" t="n"/>
      <c r="J290" s="52" t="n"/>
      <c r="K290" s="50">
        <f>IF(AND(ISNUMBER($F290),ISNUMBER($J290)),$F290*(1-$J290),"")</f>
        <v/>
      </c>
      <c r="L290" s="51" t="n"/>
      <c r="M290" s="51" t="n"/>
      <c r="N290" s="50">
        <f>IF(ISNUMBER($F290),($F290-IF(ISNUMBER($AM290),$AM290,0))*(1-IF(ISNUMBER($J290),$J290,0)),"")</f>
        <v/>
      </c>
      <c r="O290" s="34" t="inlineStr">
        <is>
          <t>Revel Berry</t>
        </is>
      </c>
      <c r="P290" s="48" t="n">
        <v>150</v>
      </c>
      <c r="Q290" s="48" t="n">
        <v>0</v>
      </c>
      <c r="R290" s="34" t="inlineStr">
        <is>
          <t>Not listed</t>
        </is>
      </c>
      <c r="S290" s="48" t="n">
        <v>28</v>
      </c>
      <c r="T290" s="48" t="n">
        <v>120</v>
      </c>
      <c r="U290" s="34" t="inlineStr">
        <is>
          <t>Organic cane sugar</t>
        </is>
      </c>
      <c r="V290" s="34" t="inlineStr">
        <is>
          <t>Organic, Fair Trade yerba mate, 150 mg natural caffeine; USDA/Canada Organic certified</t>
        </is>
      </c>
      <c r="W290" s="51" t="n"/>
      <c r="X290" s="51" t="n"/>
      <c r="Y290" s="51" t="n"/>
      <c r="Z290" s="51" t="n"/>
      <c r="AA290" s="34" t="inlineStr">
        <is>
          <t>Medium</t>
        </is>
      </c>
      <c r="AB290" s="34" t="inlineStr">
        <is>
          <t>Strong natural channel following</t>
        </is>
      </c>
      <c r="AC290" s="34" t="inlineStr">
        <is>
          <t>Organic yerba mate energy with an ethical story</t>
        </is>
      </c>
      <c r="AD290" s="34" t="inlineStr">
        <is>
          <t>Natural yerba mate caffeine plus organic/Fair-Trade ethics.</t>
        </is>
      </c>
      <c r="AE290" s="51" t="n"/>
      <c r="AF290" s="53">
        <f>IF(AND(ISNUMBER($P290),ISNUMBER($AL290),$AL290&lt;&gt;0),ROUND($P290/$AL290*100,1),"")</f>
        <v/>
      </c>
      <c r="AG290" s="54">
        <f>IF(AND(ISNUMBER($S290),ISNUMBER($AL290),$AL290&lt;&gt;0),ROUND($S290/$AL290*100,2),"")</f>
        <v/>
      </c>
      <c r="AH290" s="53">
        <f>IF(AND(ISNUMBER($Q290),ISNUMBER($AL290),$AL290&lt;&gt;0),ROUND($Q290/$AL290*100,1),"")</f>
        <v/>
      </c>
      <c r="AI290" s="48">
        <f>IF(ISNUMBER($S290),IF($S290&lt;=1,"Yes","No"),"n/a")</f>
        <v/>
      </c>
      <c r="AJ290" s="48">
        <f>IF(ISNUMBER($S290),ROUND(MAX(0,MIN(100,100-$S290*2.5-IF(ISNUMBER($T290),$T290,0)*0.12+IF($S290&lt;=1,12,0))),0),"")</f>
        <v/>
      </c>
      <c r="AK290" s="48">
        <f>IF(ISNUMBER($Q290),IF($Q290&gt;=100,20,IF($Q290&gt;=30,10,0)),0)+IF(ISNUMBER($R290),IF($R290&gt;=100,20,0),0)+IF(ISNUMBER($P290),IF($P290&gt;=150,20,IF($P290&gt;=50,12,5)),0)+IF(ISNUMBER($S290),IF($S290&lt;=1,15,0),0)</f>
        <v/>
      </c>
      <c r="AL290" s="48" t="n">
        <v>458</v>
      </c>
      <c r="AM290" s="49" t="n"/>
      <c r="AN290" s="48">
        <f>IF(AND(ISNUMBER($P290),ISNUMBER($AL290),$AL290&lt;&gt;0),IF(OR($P290&gt;180,$P290/$AL290*1000&gt;400),"Over ceiling, confirm SKU","Within"),"n/a")</f>
        <v/>
      </c>
      <c r="AO290" s="51" t="n"/>
      <c r="AP290" s="51" t="n"/>
      <c r="AQ290" s="51" t="n"/>
      <c r="AR290" s="34" t="inlineStr">
        <is>
          <t>Retrieved and cited, see Enrichment Log</t>
        </is>
      </c>
      <c r="AS290" s="34" t="inlineStr">
        <is>
          <t>BLANK -&gt; requires live Amazon.ca capture</t>
        </is>
      </c>
      <c r="AT290" s="34" t="inlineStr">
        <is>
          <t>Unverified commercial data</t>
        </is>
      </c>
    </row>
    <row r="291" ht="28" customHeight="1">
      <c r="A291" s="34" t="inlineStr">
        <is>
          <t>Guayaki</t>
        </is>
      </c>
      <c r="B291" s="34" t="inlineStr">
        <is>
          <t>Guayaki Yerba Mate | Revel Berry | 12 pack 458mL</t>
        </is>
      </c>
      <c r="C291" s="34" t="inlineStr">
        <is>
          <t>4) Caffeine &amp; energy beverage</t>
        </is>
      </c>
      <c r="D291" s="34" t="inlineStr">
        <is>
          <t>458 mL can</t>
        </is>
      </c>
      <c r="E291" s="48" t="n">
        <v>12</v>
      </c>
      <c r="F291" s="49" t="n"/>
      <c r="G291" s="50">
        <f>IF(AND(ISNUMBER($F291),ISNUMBER($E291),$E291&lt;&gt;0),$F291/$E291,"")</f>
        <v/>
      </c>
      <c r="H291" s="50">
        <f>IF(AND(ISNUMBER($F291),ISNUMBER($AL291),ISNUMBER($E291),($AL291*$E291)&lt;&gt;0),$F291/($AL291*$E291)*100,"")</f>
        <v/>
      </c>
      <c r="I291" s="51" t="n"/>
      <c r="J291" s="52" t="n"/>
      <c r="K291" s="50">
        <f>IF(AND(ISNUMBER($F291),ISNUMBER($J291)),$F291*(1-$J291),"")</f>
        <v/>
      </c>
      <c r="L291" s="51" t="n"/>
      <c r="M291" s="51" t="n"/>
      <c r="N291" s="50">
        <f>IF(ISNUMBER($F291),($F291-IF(ISNUMBER($AM291),$AM291,0))*(1-IF(ISNUMBER($J291),$J291,0)),"")</f>
        <v/>
      </c>
      <c r="O291" s="34" t="inlineStr">
        <is>
          <t>Revel Berry</t>
        </is>
      </c>
      <c r="P291" s="48" t="n">
        <v>150</v>
      </c>
      <c r="Q291" s="48" t="n">
        <v>0</v>
      </c>
      <c r="R291" s="34" t="inlineStr">
        <is>
          <t>Not listed</t>
        </is>
      </c>
      <c r="S291" s="48" t="n">
        <v>28</v>
      </c>
      <c r="T291" s="48" t="n">
        <v>120</v>
      </c>
      <c r="U291" s="34" t="inlineStr">
        <is>
          <t>Organic cane sugar</t>
        </is>
      </c>
      <c r="V291" s="34" t="inlineStr">
        <is>
          <t>Organic, Fair Trade yerba mate, 150 mg natural caffeine; USDA/Canada Organic certified</t>
        </is>
      </c>
      <c r="W291" s="51" t="n"/>
      <c r="X291" s="51" t="n"/>
      <c r="Y291" s="51" t="n"/>
      <c r="Z291" s="51" t="n"/>
      <c r="AA291" s="34" t="inlineStr">
        <is>
          <t>Medium</t>
        </is>
      </c>
      <c r="AB291" s="34" t="inlineStr">
        <is>
          <t>Strong natural channel following</t>
        </is>
      </c>
      <c r="AC291" s="34" t="inlineStr">
        <is>
          <t>Organic yerba mate energy with an ethical story</t>
        </is>
      </c>
      <c r="AD291" s="34" t="inlineStr">
        <is>
          <t>Natural yerba mate caffeine plus organic/Fair-Trade ethics.</t>
        </is>
      </c>
      <c r="AE291" s="51" t="n"/>
      <c r="AF291" s="53">
        <f>IF(AND(ISNUMBER($P291),ISNUMBER($AL291),$AL291&lt;&gt;0),ROUND($P291/$AL291*100,1),"")</f>
        <v/>
      </c>
      <c r="AG291" s="54">
        <f>IF(AND(ISNUMBER($S291),ISNUMBER($AL291),$AL291&lt;&gt;0),ROUND($S291/$AL291*100,2),"")</f>
        <v/>
      </c>
      <c r="AH291" s="53">
        <f>IF(AND(ISNUMBER($Q291),ISNUMBER($AL291),$AL291&lt;&gt;0),ROUND($Q291/$AL291*100,1),"")</f>
        <v/>
      </c>
      <c r="AI291" s="48">
        <f>IF(ISNUMBER($S291),IF($S291&lt;=1,"Yes","No"),"n/a")</f>
        <v/>
      </c>
      <c r="AJ291" s="48">
        <f>IF(ISNUMBER($S291),ROUND(MAX(0,MIN(100,100-$S291*2.5-IF(ISNUMBER($T291),$T291,0)*0.12+IF($S291&lt;=1,12,0))),0),"")</f>
        <v/>
      </c>
      <c r="AK291" s="48">
        <f>IF(ISNUMBER($Q291),IF($Q291&gt;=100,20,IF($Q291&gt;=30,10,0)),0)+IF(ISNUMBER($R291),IF($R291&gt;=100,20,0),0)+IF(ISNUMBER($P291),IF($P291&gt;=150,20,IF($P291&gt;=50,12,5)),0)+IF(ISNUMBER($S291),IF($S291&lt;=1,15,0),0)</f>
        <v/>
      </c>
      <c r="AL291" s="48" t="n">
        <v>458</v>
      </c>
      <c r="AM291" s="49" t="n"/>
      <c r="AN291" s="48">
        <f>IF(AND(ISNUMBER($P291),ISNUMBER($AL291),$AL291&lt;&gt;0),IF(OR($P291&gt;180,$P291/$AL291*1000&gt;400),"Over ceiling, confirm SKU","Within"),"n/a")</f>
        <v/>
      </c>
      <c r="AO291" s="51" t="n"/>
      <c r="AP291" s="51" t="n"/>
      <c r="AQ291" s="51" t="n"/>
      <c r="AR291" s="34" t="inlineStr">
        <is>
          <t>Retrieved and cited, see Enrichment Log</t>
        </is>
      </c>
      <c r="AS291" s="34" t="inlineStr">
        <is>
          <t>BLANK -&gt; requires live Amazon.ca capture</t>
        </is>
      </c>
      <c r="AT291" s="34" t="inlineStr">
        <is>
          <t>Unverified commercial data</t>
        </is>
      </c>
    </row>
    <row r="292" ht="28" customHeight="1">
      <c r="A292" s="34" t="inlineStr">
        <is>
          <t>Guayaki</t>
        </is>
      </c>
      <c r="B292" s="34" t="inlineStr">
        <is>
          <t>Guayaki Yerba Mate | Revel Berry | 18 pack 458mL</t>
        </is>
      </c>
      <c r="C292" s="34" t="inlineStr">
        <is>
          <t>4) Caffeine &amp; energy beverage</t>
        </is>
      </c>
      <c r="D292" s="34" t="inlineStr">
        <is>
          <t>458 mL can</t>
        </is>
      </c>
      <c r="E292" s="48" t="n">
        <v>18</v>
      </c>
      <c r="F292" s="49" t="n"/>
      <c r="G292" s="50">
        <f>IF(AND(ISNUMBER($F292),ISNUMBER($E292),$E292&lt;&gt;0),$F292/$E292,"")</f>
        <v/>
      </c>
      <c r="H292" s="50">
        <f>IF(AND(ISNUMBER($F292),ISNUMBER($AL292),ISNUMBER($E292),($AL292*$E292)&lt;&gt;0),$F292/($AL292*$E292)*100,"")</f>
        <v/>
      </c>
      <c r="I292" s="51" t="n"/>
      <c r="J292" s="52" t="n"/>
      <c r="K292" s="50">
        <f>IF(AND(ISNUMBER($F292),ISNUMBER($J292)),$F292*(1-$J292),"")</f>
        <v/>
      </c>
      <c r="L292" s="51" t="n"/>
      <c r="M292" s="51" t="n"/>
      <c r="N292" s="50">
        <f>IF(ISNUMBER($F292),($F292-IF(ISNUMBER($AM292),$AM292,0))*(1-IF(ISNUMBER($J292),$J292,0)),"")</f>
        <v/>
      </c>
      <c r="O292" s="34" t="inlineStr">
        <is>
          <t>Revel Berry</t>
        </is>
      </c>
      <c r="P292" s="48" t="n">
        <v>150</v>
      </c>
      <c r="Q292" s="48" t="n">
        <v>0</v>
      </c>
      <c r="R292" s="34" t="inlineStr">
        <is>
          <t>Not listed</t>
        </is>
      </c>
      <c r="S292" s="48" t="n">
        <v>28</v>
      </c>
      <c r="T292" s="48" t="n">
        <v>120</v>
      </c>
      <c r="U292" s="34" t="inlineStr">
        <is>
          <t>Organic cane sugar</t>
        </is>
      </c>
      <c r="V292" s="34" t="inlineStr">
        <is>
          <t>Organic, Fair Trade yerba mate, 150 mg natural caffeine; USDA/Canada Organic certified</t>
        </is>
      </c>
      <c r="W292" s="51" t="n"/>
      <c r="X292" s="51" t="n"/>
      <c r="Y292" s="51" t="n"/>
      <c r="Z292" s="51" t="n"/>
      <c r="AA292" s="34" t="inlineStr">
        <is>
          <t>Medium</t>
        </is>
      </c>
      <c r="AB292" s="34" t="inlineStr">
        <is>
          <t>Strong natural channel following</t>
        </is>
      </c>
      <c r="AC292" s="34" t="inlineStr">
        <is>
          <t>Organic yerba mate energy with an ethical story</t>
        </is>
      </c>
      <c r="AD292" s="34" t="inlineStr">
        <is>
          <t>Natural yerba mate caffeine plus organic/Fair-Trade ethics.</t>
        </is>
      </c>
      <c r="AE292" s="51" t="n"/>
      <c r="AF292" s="53">
        <f>IF(AND(ISNUMBER($P292),ISNUMBER($AL292),$AL292&lt;&gt;0),ROUND($P292/$AL292*100,1),"")</f>
        <v/>
      </c>
      <c r="AG292" s="54">
        <f>IF(AND(ISNUMBER($S292),ISNUMBER($AL292),$AL292&lt;&gt;0),ROUND($S292/$AL292*100,2),"")</f>
        <v/>
      </c>
      <c r="AH292" s="53">
        <f>IF(AND(ISNUMBER($Q292),ISNUMBER($AL292),$AL292&lt;&gt;0),ROUND($Q292/$AL292*100,1),"")</f>
        <v/>
      </c>
      <c r="AI292" s="48">
        <f>IF(ISNUMBER($S292),IF($S292&lt;=1,"Yes","No"),"n/a")</f>
        <v/>
      </c>
      <c r="AJ292" s="48">
        <f>IF(ISNUMBER($S292),ROUND(MAX(0,MIN(100,100-$S292*2.5-IF(ISNUMBER($T292),$T292,0)*0.12+IF($S292&lt;=1,12,0))),0),"")</f>
        <v/>
      </c>
      <c r="AK292" s="48">
        <f>IF(ISNUMBER($Q292),IF($Q292&gt;=100,20,IF($Q292&gt;=30,10,0)),0)+IF(ISNUMBER($R292),IF($R292&gt;=100,20,0),0)+IF(ISNUMBER($P292),IF($P292&gt;=150,20,IF($P292&gt;=50,12,5)),0)+IF(ISNUMBER($S292),IF($S292&lt;=1,15,0),0)</f>
        <v/>
      </c>
      <c r="AL292" s="48" t="n">
        <v>458</v>
      </c>
      <c r="AM292" s="49" t="n"/>
      <c r="AN292" s="48">
        <f>IF(AND(ISNUMBER($P292),ISNUMBER($AL292),$AL292&lt;&gt;0),IF(OR($P292&gt;180,$P292/$AL292*1000&gt;400),"Over ceiling, confirm SKU","Within"),"n/a")</f>
        <v/>
      </c>
      <c r="AO292" s="51" t="n"/>
      <c r="AP292" s="51" t="n"/>
      <c r="AQ292" s="51" t="n"/>
      <c r="AR292" s="34" t="inlineStr">
        <is>
          <t>Retrieved and cited, see Enrichment Log</t>
        </is>
      </c>
      <c r="AS292" s="34" t="inlineStr">
        <is>
          <t>BLANK -&gt; requires live Amazon.ca capture</t>
        </is>
      </c>
      <c r="AT292" s="34" t="inlineStr">
        <is>
          <t>Unverified commercial data</t>
        </is>
      </c>
    </row>
    <row r="293" ht="28" customHeight="1">
      <c r="A293" s="34" t="inlineStr">
        <is>
          <t>Guayaki</t>
        </is>
      </c>
      <c r="B293" s="34" t="inlineStr">
        <is>
          <t>Guayaki Yerba Mate | Revel Berry | 24 pack 458mL</t>
        </is>
      </c>
      <c r="C293" s="34" t="inlineStr">
        <is>
          <t>4) Caffeine &amp; energy beverage</t>
        </is>
      </c>
      <c r="D293" s="34" t="inlineStr">
        <is>
          <t>458 mL can</t>
        </is>
      </c>
      <c r="E293" s="48" t="n">
        <v>24</v>
      </c>
      <c r="F293" s="49" t="n"/>
      <c r="G293" s="50">
        <f>IF(AND(ISNUMBER($F293),ISNUMBER($E293),$E293&lt;&gt;0),$F293/$E293,"")</f>
        <v/>
      </c>
      <c r="H293" s="50">
        <f>IF(AND(ISNUMBER($F293),ISNUMBER($AL293),ISNUMBER($E293),($AL293*$E293)&lt;&gt;0),$F293/($AL293*$E293)*100,"")</f>
        <v/>
      </c>
      <c r="I293" s="51" t="n"/>
      <c r="J293" s="52" t="n"/>
      <c r="K293" s="50">
        <f>IF(AND(ISNUMBER($F293),ISNUMBER($J293)),$F293*(1-$J293),"")</f>
        <v/>
      </c>
      <c r="L293" s="51" t="n"/>
      <c r="M293" s="51" t="n"/>
      <c r="N293" s="50">
        <f>IF(ISNUMBER($F293),($F293-IF(ISNUMBER($AM293),$AM293,0))*(1-IF(ISNUMBER($J293),$J293,0)),"")</f>
        <v/>
      </c>
      <c r="O293" s="34" t="inlineStr">
        <is>
          <t>Revel Berry</t>
        </is>
      </c>
      <c r="P293" s="48" t="n">
        <v>150</v>
      </c>
      <c r="Q293" s="48" t="n">
        <v>0</v>
      </c>
      <c r="R293" s="34" t="inlineStr">
        <is>
          <t>Not listed</t>
        </is>
      </c>
      <c r="S293" s="48" t="n">
        <v>28</v>
      </c>
      <c r="T293" s="48" t="n">
        <v>120</v>
      </c>
      <c r="U293" s="34" t="inlineStr">
        <is>
          <t>Organic cane sugar</t>
        </is>
      </c>
      <c r="V293" s="34" t="inlineStr">
        <is>
          <t>Organic, Fair Trade yerba mate, 150 mg natural caffeine; USDA/Canada Organic certified</t>
        </is>
      </c>
      <c r="W293" s="51" t="n"/>
      <c r="X293" s="51" t="n"/>
      <c r="Y293" s="51" t="n"/>
      <c r="Z293" s="51" t="n"/>
      <c r="AA293" s="34" t="inlineStr">
        <is>
          <t>Medium</t>
        </is>
      </c>
      <c r="AB293" s="34" t="inlineStr">
        <is>
          <t>Strong natural channel following</t>
        </is>
      </c>
      <c r="AC293" s="34" t="inlineStr">
        <is>
          <t>Organic yerba mate energy with an ethical story</t>
        </is>
      </c>
      <c r="AD293" s="34" t="inlineStr">
        <is>
          <t>Natural yerba mate caffeine plus organic/Fair-Trade ethics.</t>
        </is>
      </c>
      <c r="AE293" s="51" t="n"/>
      <c r="AF293" s="53">
        <f>IF(AND(ISNUMBER($P293),ISNUMBER($AL293),$AL293&lt;&gt;0),ROUND($P293/$AL293*100,1),"")</f>
        <v/>
      </c>
      <c r="AG293" s="54">
        <f>IF(AND(ISNUMBER($S293),ISNUMBER($AL293),$AL293&lt;&gt;0),ROUND($S293/$AL293*100,2),"")</f>
        <v/>
      </c>
      <c r="AH293" s="53">
        <f>IF(AND(ISNUMBER($Q293),ISNUMBER($AL293),$AL293&lt;&gt;0),ROUND($Q293/$AL293*100,1),"")</f>
        <v/>
      </c>
      <c r="AI293" s="48">
        <f>IF(ISNUMBER($S293),IF($S293&lt;=1,"Yes","No"),"n/a")</f>
        <v/>
      </c>
      <c r="AJ293" s="48">
        <f>IF(ISNUMBER($S293),ROUND(MAX(0,MIN(100,100-$S293*2.5-IF(ISNUMBER($T293),$T293,0)*0.12+IF($S293&lt;=1,12,0))),0),"")</f>
        <v/>
      </c>
      <c r="AK293" s="48">
        <f>IF(ISNUMBER($Q293),IF($Q293&gt;=100,20,IF($Q293&gt;=30,10,0)),0)+IF(ISNUMBER($R293),IF($R293&gt;=100,20,0),0)+IF(ISNUMBER($P293),IF($P293&gt;=150,20,IF($P293&gt;=50,12,5)),0)+IF(ISNUMBER($S293),IF($S293&lt;=1,15,0),0)</f>
        <v/>
      </c>
      <c r="AL293" s="48" t="n">
        <v>458</v>
      </c>
      <c r="AM293" s="49" t="n"/>
      <c r="AN293" s="48">
        <f>IF(AND(ISNUMBER($P293),ISNUMBER($AL293),$AL293&lt;&gt;0),IF(OR($P293&gt;180,$P293/$AL293*1000&gt;400),"Over ceiling, confirm SKU","Within"),"n/a")</f>
        <v/>
      </c>
      <c r="AO293" s="51" t="n"/>
      <c r="AP293" s="51" t="n"/>
      <c r="AQ293" s="51" t="n"/>
      <c r="AR293" s="34" t="inlineStr">
        <is>
          <t>Retrieved and cited, see Enrichment Log</t>
        </is>
      </c>
      <c r="AS293" s="34" t="inlineStr">
        <is>
          <t>BLANK -&gt; requires live Amazon.ca capture</t>
        </is>
      </c>
      <c r="AT293" s="34" t="inlineStr">
        <is>
          <t>Unverified commercial data</t>
        </is>
      </c>
    </row>
    <row r="294" ht="28" customHeight="1">
      <c r="A294" s="34" t="inlineStr">
        <is>
          <t>Guayaki</t>
        </is>
      </c>
      <c r="B294" s="34" t="inlineStr">
        <is>
          <t>Guayaki Yerba Mate | Enlighten Mint | single 458mL</t>
        </is>
      </c>
      <c r="C294" s="34" t="inlineStr">
        <is>
          <t>4) Caffeine &amp; energy beverage</t>
        </is>
      </c>
      <c r="D294" s="34" t="inlineStr">
        <is>
          <t>458 mL can</t>
        </is>
      </c>
      <c r="E294" s="48" t="n">
        <v>1</v>
      </c>
      <c r="F294" s="49" t="n"/>
      <c r="G294" s="50">
        <f>IF(AND(ISNUMBER($F294),ISNUMBER($E294),$E294&lt;&gt;0),$F294/$E294,"")</f>
        <v/>
      </c>
      <c r="H294" s="50">
        <f>IF(AND(ISNUMBER($F294),ISNUMBER($AL294),ISNUMBER($E294),($AL294*$E294)&lt;&gt;0),$F294/($AL294*$E294)*100,"")</f>
        <v/>
      </c>
      <c r="I294" s="51" t="n"/>
      <c r="J294" s="52" t="n"/>
      <c r="K294" s="50">
        <f>IF(AND(ISNUMBER($F294),ISNUMBER($J294)),$F294*(1-$J294),"")</f>
        <v/>
      </c>
      <c r="L294" s="51" t="n"/>
      <c r="M294" s="51" t="n"/>
      <c r="N294" s="50">
        <f>IF(ISNUMBER($F294),($F294-IF(ISNUMBER($AM294),$AM294,0))*(1-IF(ISNUMBER($J294),$J294,0)),"")</f>
        <v/>
      </c>
      <c r="O294" s="34" t="inlineStr">
        <is>
          <t>Enlighten Mint</t>
        </is>
      </c>
      <c r="P294" s="48" t="n">
        <v>150</v>
      </c>
      <c r="Q294" s="48" t="n">
        <v>0</v>
      </c>
      <c r="R294" s="34" t="inlineStr">
        <is>
          <t>Not listed</t>
        </is>
      </c>
      <c r="S294" s="48" t="n">
        <v>28</v>
      </c>
      <c r="T294" s="48" t="n">
        <v>120</v>
      </c>
      <c r="U294" s="34" t="inlineStr">
        <is>
          <t>Organic cane sugar</t>
        </is>
      </c>
      <c r="V294" s="34" t="inlineStr">
        <is>
          <t>Organic, Fair Trade yerba mate, 150 mg natural caffeine; USDA/Canada Organic certified</t>
        </is>
      </c>
      <c r="W294" s="51" t="n"/>
      <c r="X294" s="51" t="n"/>
      <c r="Y294" s="51" t="n"/>
      <c r="Z294" s="51" t="n"/>
      <c r="AA294" s="34" t="inlineStr">
        <is>
          <t>Medium</t>
        </is>
      </c>
      <c r="AB294" s="34" t="inlineStr">
        <is>
          <t>Strong natural channel following</t>
        </is>
      </c>
      <c r="AC294" s="34" t="inlineStr">
        <is>
          <t>Organic yerba mate energy with an ethical story</t>
        </is>
      </c>
      <c r="AD294" s="34" t="inlineStr">
        <is>
          <t>Natural yerba mate caffeine plus organic/Fair-Trade ethics.</t>
        </is>
      </c>
      <c r="AE294" s="51" t="n"/>
      <c r="AF294" s="53">
        <f>IF(AND(ISNUMBER($P294),ISNUMBER($AL294),$AL294&lt;&gt;0),ROUND($P294/$AL294*100,1),"")</f>
        <v/>
      </c>
      <c r="AG294" s="54">
        <f>IF(AND(ISNUMBER($S294),ISNUMBER($AL294),$AL294&lt;&gt;0),ROUND($S294/$AL294*100,2),"")</f>
        <v/>
      </c>
      <c r="AH294" s="53">
        <f>IF(AND(ISNUMBER($Q294),ISNUMBER($AL294),$AL294&lt;&gt;0),ROUND($Q294/$AL294*100,1),"")</f>
        <v/>
      </c>
      <c r="AI294" s="48">
        <f>IF(ISNUMBER($S294),IF($S294&lt;=1,"Yes","No"),"n/a")</f>
        <v/>
      </c>
      <c r="AJ294" s="48">
        <f>IF(ISNUMBER($S294),ROUND(MAX(0,MIN(100,100-$S294*2.5-IF(ISNUMBER($T294),$T294,0)*0.12+IF($S294&lt;=1,12,0))),0),"")</f>
        <v/>
      </c>
      <c r="AK294" s="48">
        <f>IF(ISNUMBER($Q294),IF($Q294&gt;=100,20,IF($Q294&gt;=30,10,0)),0)+IF(ISNUMBER($R294),IF($R294&gt;=100,20,0),0)+IF(ISNUMBER($P294),IF($P294&gt;=150,20,IF($P294&gt;=50,12,5)),0)+IF(ISNUMBER($S294),IF($S294&lt;=1,15,0),0)</f>
        <v/>
      </c>
      <c r="AL294" s="48" t="n">
        <v>458</v>
      </c>
      <c r="AM294" s="49" t="n"/>
      <c r="AN294" s="48">
        <f>IF(AND(ISNUMBER($P294),ISNUMBER($AL294),$AL294&lt;&gt;0),IF(OR($P294&gt;180,$P294/$AL294*1000&gt;400),"Over ceiling, confirm SKU","Within"),"n/a")</f>
        <v/>
      </c>
      <c r="AO294" s="51" t="n"/>
      <c r="AP294" s="51" t="n"/>
      <c r="AQ294" s="51" t="n"/>
      <c r="AR294" s="34" t="inlineStr">
        <is>
          <t>Retrieved and cited, see Enrichment Log</t>
        </is>
      </c>
      <c r="AS294" s="34" t="inlineStr">
        <is>
          <t>BLANK -&gt; requires live Amazon.ca capture</t>
        </is>
      </c>
      <c r="AT294" s="34" t="inlineStr">
        <is>
          <t>Unverified commercial data</t>
        </is>
      </c>
    </row>
    <row r="295" ht="28" customHeight="1">
      <c r="A295" s="34" t="inlineStr">
        <is>
          <t>Guayaki</t>
        </is>
      </c>
      <c r="B295" s="34" t="inlineStr">
        <is>
          <t>Guayaki Yerba Mate | Enlighten Mint | 8 pack 458mL</t>
        </is>
      </c>
      <c r="C295" s="34" t="inlineStr">
        <is>
          <t>4) Caffeine &amp; energy beverage</t>
        </is>
      </c>
      <c r="D295" s="34" t="inlineStr">
        <is>
          <t>458 mL can</t>
        </is>
      </c>
      <c r="E295" s="48" t="n">
        <v>8</v>
      </c>
      <c r="F295" s="49" t="n"/>
      <c r="G295" s="50">
        <f>IF(AND(ISNUMBER($F295),ISNUMBER($E295),$E295&lt;&gt;0),$F295/$E295,"")</f>
        <v/>
      </c>
      <c r="H295" s="50">
        <f>IF(AND(ISNUMBER($F295),ISNUMBER($AL295),ISNUMBER($E295),($AL295*$E295)&lt;&gt;0),$F295/($AL295*$E295)*100,"")</f>
        <v/>
      </c>
      <c r="I295" s="51" t="n"/>
      <c r="J295" s="52" t="n"/>
      <c r="K295" s="50">
        <f>IF(AND(ISNUMBER($F295),ISNUMBER($J295)),$F295*(1-$J295),"")</f>
        <v/>
      </c>
      <c r="L295" s="51" t="n"/>
      <c r="M295" s="51" t="n"/>
      <c r="N295" s="50">
        <f>IF(ISNUMBER($F295),($F295-IF(ISNUMBER($AM295),$AM295,0))*(1-IF(ISNUMBER($J295),$J295,0)),"")</f>
        <v/>
      </c>
      <c r="O295" s="34" t="inlineStr">
        <is>
          <t>Enlighten Mint</t>
        </is>
      </c>
      <c r="P295" s="48" t="n">
        <v>150</v>
      </c>
      <c r="Q295" s="48" t="n">
        <v>0</v>
      </c>
      <c r="R295" s="34" t="inlineStr">
        <is>
          <t>Not listed</t>
        </is>
      </c>
      <c r="S295" s="48" t="n">
        <v>28</v>
      </c>
      <c r="T295" s="48" t="n">
        <v>120</v>
      </c>
      <c r="U295" s="34" t="inlineStr">
        <is>
          <t>Organic cane sugar</t>
        </is>
      </c>
      <c r="V295" s="34" t="inlineStr">
        <is>
          <t>Organic, Fair Trade yerba mate, 150 mg natural caffeine; USDA/Canada Organic certified</t>
        </is>
      </c>
      <c r="W295" s="51" t="n"/>
      <c r="X295" s="51" t="n"/>
      <c r="Y295" s="51" t="n"/>
      <c r="Z295" s="51" t="n"/>
      <c r="AA295" s="34" t="inlineStr">
        <is>
          <t>Medium</t>
        </is>
      </c>
      <c r="AB295" s="34" t="inlineStr">
        <is>
          <t>Strong natural channel following</t>
        </is>
      </c>
      <c r="AC295" s="34" t="inlineStr">
        <is>
          <t>Organic yerba mate energy with an ethical story</t>
        </is>
      </c>
      <c r="AD295" s="34" t="inlineStr">
        <is>
          <t>Natural yerba mate caffeine plus organic/Fair-Trade ethics.</t>
        </is>
      </c>
      <c r="AE295" s="51" t="n"/>
      <c r="AF295" s="53">
        <f>IF(AND(ISNUMBER($P295),ISNUMBER($AL295),$AL295&lt;&gt;0),ROUND($P295/$AL295*100,1),"")</f>
        <v/>
      </c>
      <c r="AG295" s="54">
        <f>IF(AND(ISNUMBER($S295),ISNUMBER($AL295),$AL295&lt;&gt;0),ROUND($S295/$AL295*100,2),"")</f>
        <v/>
      </c>
      <c r="AH295" s="53">
        <f>IF(AND(ISNUMBER($Q295),ISNUMBER($AL295),$AL295&lt;&gt;0),ROUND($Q295/$AL295*100,1),"")</f>
        <v/>
      </c>
      <c r="AI295" s="48">
        <f>IF(ISNUMBER($S295),IF($S295&lt;=1,"Yes","No"),"n/a")</f>
        <v/>
      </c>
      <c r="AJ295" s="48">
        <f>IF(ISNUMBER($S295),ROUND(MAX(0,MIN(100,100-$S295*2.5-IF(ISNUMBER($T295),$T295,0)*0.12+IF($S295&lt;=1,12,0))),0),"")</f>
        <v/>
      </c>
      <c r="AK295" s="48">
        <f>IF(ISNUMBER($Q295),IF($Q295&gt;=100,20,IF($Q295&gt;=30,10,0)),0)+IF(ISNUMBER($R295),IF($R295&gt;=100,20,0),0)+IF(ISNUMBER($P295),IF($P295&gt;=150,20,IF($P295&gt;=50,12,5)),0)+IF(ISNUMBER($S295),IF($S295&lt;=1,15,0),0)</f>
        <v/>
      </c>
      <c r="AL295" s="48" t="n">
        <v>458</v>
      </c>
      <c r="AM295" s="49" t="n"/>
      <c r="AN295" s="48">
        <f>IF(AND(ISNUMBER($P295),ISNUMBER($AL295),$AL295&lt;&gt;0),IF(OR($P295&gt;180,$P295/$AL295*1000&gt;400),"Over ceiling, confirm SKU","Within"),"n/a")</f>
        <v/>
      </c>
      <c r="AO295" s="51" t="n"/>
      <c r="AP295" s="51" t="n"/>
      <c r="AQ295" s="51" t="n"/>
      <c r="AR295" s="34" t="inlineStr">
        <is>
          <t>Retrieved and cited, see Enrichment Log</t>
        </is>
      </c>
      <c r="AS295" s="34" t="inlineStr">
        <is>
          <t>BLANK -&gt; requires live Amazon.ca capture</t>
        </is>
      </c>
      <c r="AT295" s="34" t="inlineStr">
        <is>
          <t>Unverified commercial data</t>
        </is>
      </c>
    </row>
    <row r="296" ht="28" customHeight="1">
      <c r="A296" s="34" t="inlineStr">
        <is>
          <t>Guayaki</t>
        </is>
      </c>
      <c r="B296" s="34" t="inlineStr">
        <is>
          <t>Guayaki Yerba Mate | Enlighten Mint | 12 pack 458mL</t>
        </is>
      </c>
      <c r="C296" s="34" t="inlineStr">
        <is>
          <t>4) Caffeine &amp; energy beverage</t>
        </is>
      </c>
      <c r="D296" s="34" t="inlineStr">
        <is>
          <t>458 mL can</t>
        </is>
      </c>
      <c r="E296" s="48" t="n">
        <v>12</v>
      </c>
      <c r="F296" s="49" t="n"/>
      <c r="G296" s="50">
        <f>IF(AND(ISNUMBER($F296),ISNUMBER($E296),$E296&lt;&gt;0),$F296/$E296,"")</f>
        <v/>
      </c>
      <c r="H296" s="50">
        <f>IF(AND(ISNUMBER($F296),ISNUMBER($AL296),ISNUMBER($E296),($AL296*$E296)&lt;&gt;0),$F296/($AL296*$E296)*100,"")</f>
        <v/>
      </c>
      <c r="I296" s="51" t="n"/>
      <c r="J296" s="52" t="n"/>
      <c r="K296" s="50">
        <f>IF(AND(ISNUMBER($F296),ISNUMBER($J296)),$F296*(1-$J296),"")</f>
        <v/>
      </c>
      <c r="L296" s="51" t="n"/>
      <c r="M296" s="51" t="n"/>
      <c r="N296" s="50">
        <f>IF(ISNUMBER($F296),($F296-IF(ISNUMBER($AM296),$AM296,0))*(1-IF(ISNUMBER($J296),$J296,0)),"")</f>
        <v/>
      </c>
      <c r="O296" s="34" t="inlineStr">
        <is>
          <t>Enlighten Mint</t>
        </is>
      </c>
      <c r="P296" s="48" t="n">
        <v>150</v>
      </c>
      <c r="Q296" s="48" t="n">
        <v>0</v>
      </c>
      <c r="R296" s="34" t="inlineStr">
        <is>
          <t>Not listed</t>
        </is>
      </c>
      <c r="S296" s="48" t="n">
        <v>28</v>
      </c>
      <c r="T296" s="48" t="n">
        <v>120</v>
      </c>
      <c r="U296" s="34" t="inlineStr">
        <is>
          <t>Organic cane sugar</t>
        </is>
      </c>
      <c r="V296" s="34" t="inlineStr">
        <is>
          <t>Organic, Fair Trade yerba mate, 150 mg natural caffeine; USDA/Canada Organic certified</t>
        </is>
      </c>
      <c r="W296" s="51" t="n"/>
      <c r="X296" s="51" t="n"/>
      <c r="Y296" s="51" t="n"/>
      <c r="Z296" s="51" t="n"/>
      <c r="AA296" s="34" t="inlineStr">
        <is>
          <t>Medium</t>
        </is>
      </c>
      <c r="AB296" s="34" t="inlineStr">
        <is>
          <t>Strong natural channel following</t>
        </is>
      </c>
      <c r="AC296" s="34" t="inlineStr">
        <is>
          <t>Organic yerba mate energy with an ethical story</t>
        </is>
      </c>
      <c r="AD296" s="34" t="inlineStr">
        <is>
          <t>Natural yerba mate caffeine plus organic/Fair-Trade ethics.</t>
        </is>
      </c>
      <c r="AE296" s="51" t="n"/>
      <c r="AF296" s="53">
        <f>IF(AND(ISNUMBER($P296),ISNUMBER($AL296),$AL296&lt;&gt;0),ROUND($P296/$AL296*100,1),"")</f>
        <v/>
      </c>
      <c r="AG296" s="54">
        <f>IF(AND(ISNUMBER($S296),ISNUMBER($AL296),$AL296&lt;&gt;0),ROUND($S296/$AL296*100,2),"")</f>
        <v/>
      </c>
      <c r="AH296" s="53">
        <f>IF(AND(ISNUMBER($Q296),ISNUMBER($AL296),$AL296&lt;&gt;0),ROUND($Q296/$AL296*100,1),"")</f>
        <v/>
      </c>
      <c r="AI296" s="48">
        <f>IF(ISNUMBER($S296),IF($S296&lt;=1,"Yes","No"),"n/a")</f>
        <v/>
      </c>
      <c r="AJ296" s="48">
        <f>IF(ISNUMBER($S296),ROUND(MAX(0,MIN(100,100-$S296*2.5-IF(ISNUMBER($T296),$T296,0)*0.12+IF($S296&lt;=1,12,0))),0),"")</f>
        <v/>
      </c>
      <c r="AK296" s="48">
        <f>IF(ISNUMBER($Q296),IF($Q296&gt;=100,20,IF($Q296&gt;=30,10,0)),0)+IF(ISNUMBER($R296),IF($R296&gt;=100,20,0),0)+IF(ISNUMBER($P296),IF($P296&gt;=150,20,IF($P296&gt;=50,12,5)),0)+IF(ISNUMBER($S296),IF($S296&lt;=1,15,0),0)</f>
        <v/>
      </c>
      <c r="AL296" s="48" t="n">
        <v>458</v>
      </c>
      <c r="AM296" s="49" t="n"/>
      <c r="AN296" s="48">
        <f>IF(AND(ISNUMBER($P296),ISNUMBER($AL296),$AL296&lt;&gt;0),IF(OR($P296&gt;180,$P296/$AL296*1000&gt;400),"Over ceiling, confirm SKU","Within"),"n/a")</f>
        <v/>
      </c>
      <c r="AO296" s="51" t="n"/>
      <c r="AP296" s="51" t="n"/>
      <c r="AQ296" s="51" t="n"/>
      <c r="AR296" s="34" t="inlineStr">
        <is>
          <t>Retrieved and cited, see Enrichment Log</t>
        </is>
      </c>
      <c r="AS296" s="34" t="inlineStr">
        <is>
          <t>BLANK -&gt; requires live Amazon.ca capture</t>
        </is>
      </c>
      <c r="AT296" s="34" t="inlineStr">
        <is>
          <t>Unverified commercial data</t>
        </is>
      </c>
    </row>
    <row r="297" ht="28" customHeight="1">
      <c r="A297" s="34" t="inlineStr">
        <is>
          <t>Guayaki</t>
        </is>
      </c>
      <c r="B297" s="34" t="inlineStr">
        <is>
          <t>Guayaki Yerba Mate | Enlighten Mint | 18 pack 458mL</t>
        </is>
      </c>
      <c r="C297" s="34" t="inlineStr">
        <is>
          <t>4) Caffeine &amp; energy beverage</t>
        </is>
      </c>
      <c r="D297" s="34" t="inlineStr">
        <is>
          <t>458 mL can</t>
        </is>
      </c>
      <c r="E297" s="48" t="n">
        <v>18</v>
      </c>
      <c r="F297" s="49" t="n"/>
      <c r="G297" s="50">
        <f>IF(AND(ISNUMBER($F297),ISNUMBER($E297),$E297&lt;&gt;0),$F297/$E297,"")</f>
        <v/>
      </c>
      <c r="H297" s="50">
        <f>IF(AND(ISNUMBER($F297),ISNUMBER($AL297),ISNUMBER($E297),($AL297*$E297)&lt;&gt;0),$F297/($AL297*$E297)*100,"")</f>
        <v/>
      </c>
      <c r="I297" s="51" t="n"/>
      <c r="J297" s="52" t="n"/>
      <c r="K297" s="50">
        <f>IF(AND(ISNUMBER($F297),ISNUMBER($J297)),$F297*(1-$J297),"")</f>
        <v/>
      </c>
      <c r="L297" s="51" t="n"/>
      <c r="M297" s="51" t="n"/>
      <c r="N297" s="50">
        <f>IF(ISNUMBER($F297),($F297-IF(ISNUMBER($AM297),$AM297,0))*(1-IF(ISNUMBER($J297),$J297,0)),"")</f>
        <v/>
      </c>
      <c r="O297" s="34" t="inlineStr">
        <is>
          <t>Enlighten Mint</t>
        </is>
      </c>
      <c r="P297" s="48" t="n">
        <v>150</v>
      </c>
      <c r="Q297" s="48" t="n">
        <v>0</v>
      </c>
      <c r="R297" s="34" t="inlineStr">
        <is>
          <t>Not listed</t>
        </is>
      </c>
      <c r="S297" s="48" t="n">
        <v>28</v>
      </c>
      <c r="T297" s="48" t="n">
        <v>120</v>
      </c>
      <c r="U297" s="34" t="inlineStr">
        <is>
          <t>Organic cane sugar</t>
        </is>
      </c>
      <c r="V297" s="34" t="inlineStr">
        <is>
          <t>Organic, Fair Trade yerba mate, 150 mg natural caffeine; USDA/Canada Organic certified</t>
        </is>
      </c>
      <c r="W297" s="51" t="n"/>
      <c r="X297" s="51" t="n"/>
      <c r="Y297" s="51" t="n"/>
      <c r="Z297" s="51" t="n"/>
      <c r="AA297" s="34" t="inlineStr">
        <is>
          <t>Medium</t>
        </is>
      </c>
      <c r="AB297" s="34" t="inlineStr">
        <is>
          <t>Strong natural channel following</t>
        </is>
      </c>
      <c r="AC297" s="34" t="inlineStr">
        <is>
          <t>Organic yerba mate energy with an ethical story</t>
        </is>
      </c>
      <c r="AD297" s="34" t="inlineStr">
        <is>
          <t>Natural yerba mate caffeine plus organic/Fair-Trade ethics.</t>
        </is>
      </c>
      <c r="AE297" s="51" t="n"/>
      <c r="AF297" s="53">
        <f>IF(AND(ISNUMBER($P297),ISNUMBER($AL297),$AL297&lt;&gt;0),ROUND($P297/$AL297*100,1),"")</f>
        <v/>
      </c>
      <c r="AG297" s="54">
        <f>IF(AND(ISNUMBER($S297),ISNUMBER($AL297),$AL297&lt;&gt;0),ROUND($S297/$AL297*100,2),"")</f>
        <v/>
      </c>
      <c r="AH297" s="53">
        <f>IF(AND(ISNUMBER($Q297),ISNUMBER($AL297),$AL297&lt;&gt;0),ROUND($Q297/$AL297*100,1),"")</f>
        <v/>
      </c>
      <c r="AI297" s="48">
        <f>IF(ISNUMBER($S297),IF($S297&lt;=1,"Yes","No"),"n/a")</f>
        <v/>
      </c>
      <c r="AJ297" s="48">
        <f>IF(ISNUMBER($S297),ROUND(MAX(0,MIN(100,100-$S297*2.5-IF(ISNUMBER($T297),$T297,0)*0.12+IF($S297&lt;=1,12,0))),0),"")</f>
        <v/>
      </c>
      <c r="AK297" s="48">
        <f>IF(ISNUMBER($Q297),IF($Q297&gt;=100,20,IF($Q297&gt;=30,10,0)),0)+IF(ISNUMBER($R297),IF($R297&gt;=100,20,0),0)+IF(ISNUMBER($P297),IF($P297&gt;=150,20,IF($P297&gt;=50,12,5)),0)+IF(ISNUMBER($S297),IF($S297&lt;=1,15,0),0)</f>
        <v/>
      </c>
      <c r="AL297" s="48" t="n">
        <v>458</v>
      </c>
      <c r="AM297" s="49" t="n"/>
      <c r="AN297" s="48">
        <f>IF(AND(ISNUMBER($P297),ISNUMBER($AL297),$AL297&lt;&gt;0),IF(OR($P297&gt;180,$P297/$AL297*1000&gt;400),"Over ceiling, confirm SKU","Within"),"n/a")</f>
        <v/>
      </c>
      <c r="AO297" s="51" t="n"/>
      <c r="AP297" s="51" t="n"/>
      <c r="AQ297" s="51" t="n"/>
      <c r="AR297" s="34" t="inlineStr">
        <is>
          <t>Retrieved and cited, see Enrichment Log</t>
        </is>
      </c>
      <c r="AS297" s="34" t="inlineStr">
        <is>
          <t>BLANK -&gt; requires live Amazon.ca capture</t>
        </is>
      </c>
      <c r="AT297" s="34" t="inlineStr">
        <is>
          <t>Unverified commercial data</t>
        </is>
      </c>
    </row>
    <row r="298" ht="28" customHeight="1">
      <c r="A298" s="34" t="inlineStr">
        <is>
          <t>Guayaki</t>
        </is>
      </c>
      <c r="B298" s="34" t="inlineStr">
        <is>
          <t>Guayaki Yerba Mate | Enlighten Mint | 24 pack 458mL</t>
        </is>
      </c>
      <c r="C298" s="34" t="inlineStr">
        <is>
          <t>4) Caffeine &amp; energy beverage</t>
        </is>
      </c>
      <c r="D298" s="34" t="inlineStr">
        <is>
          <t>458 mL can</t>
        </is>
      </c>
      <c r="E298" s="48" t="n">
        <v>24</v>
      </c>
      <c r="F298" s="49" t="n"/>
      <c r="G298" s="50">
        <f>IF(AND(ISNUMBER($F298),ISNUMBER($E298),$E298&lt;&gt;0),$F298/$E298,"")</f>
        <v/>
      </c>
      <c r="H298" s="50">
        <f>IF(AND(ISNUMBER($F298),ISNUMBER($AL298),ISNUMBER($E298),($AL298*$E298)&lt;&gt;0),$F298/($AL298*$E298)*100,"")</f>
        <v/>
      </c>
      <c r="I298" s="51" t="n"/>
      <c r="J298" s="52" t="n"/>
      <c r="K298" s="50">
        <f>IF(AND(ISNUMBER($F298),ISNUMBER($J298)),$F298*(1-$J298),"")</f>
        <v/>
      </c>
      <c r="L298" s="51" t="n"/>
      <c r="M298" s="51" t="n"/>
      <c r="N298" s="50">
        <f>IF(ISNUMBER($F298),($F298-IF(ISNUMBER($AM298),$AM298,0))*(1-IF(ISNUMBER($J298),$J298,0)),"")</f>
        <v/>
      </c>
      <c r="O298" s="34" t="inlineStr">
        <is>
          <t>Enlighten Mint</t>
        </is>
      </c>
      <c r="P298" s="48" t="n">
        <v>150</v>
      </c>
      <c r="Q298" s="48" t="n">
        <v>0</v>
      </c>
      <c r="R298" s="34" t="inlineStr">
        <is>
          <t>Not listed</t>
        </is>
      </c>
      <c r="S298" s="48" t="n">
        <v>28</v>
      </c>
      <c r="T298" s="48" t="n">
        <v>120</v>
      </c>
      <c r="U298" s="34" t="inlineStr">
        <is>
          <t>Organic cane sugar</t>
        </is>
      </c>
      <c r="V298" s="34" t="inlineStr">
        <is>
          <t>Organic, Fair Trade yerba mate, 150 mg natural caffeine; USDA/Canada Organic certified</t>
        </is>
      </c>
      <c r="W298" s="51" t="n"/>
      <c r="X298" s="51" t="n"/>
      <c r="Y298" s="51" t="n"/>
      <c r="Z298" s="51" t="n"/>
      <c r="AA298" s="34" t="inlineStr">
        <is>
          <t>Medium</t>
        </is>
      </c>
      <c r="AB298" s="34" t="inlineStr">
        <is>
          <t>Strong natural channel following</t>
        </is>
      </c>
      <c r="AC298" s="34" t="inlineStr">
        <is>
          <t>Organic yerba mate energy with an ethical story</t>
        </is>
      </c>
      <c r="AD298" s="34" t="inlineStr">
        <is>
          <t>Natural yerba mate caffeine plus organic/Fair-Trade ethics.</t>
        </is>
      </c>
      <c r="AE298" s="51" t="n"/>
      <c r="AF298" s="53">
        <f>IF(AND(ISNUMBER($P298),ISNUMBER($AL298),$AL298&lt;&gt;0),ROUND($P298/$AL298*100,1),"")</f>
        <v/>
      </c>
      <c r="AG298" s="54">
        <f>IF(AND(ISNUMBER($S298),ISNUMBER($AL298),$AL298&lt;&gt;0),ROUND($S298/$AL298*100,2),"")</f>
        <v/>
      </c>
      <c r="AH298" s="53">
        <f>IF(AND(ISNUMBER($Q298),ISNUMBER($AL298),$AL298&lt;&gt;0),ROUND($Q298/$AL298*100,1),"")</f>
        <v/>
      </c>
      <c r="AI298" s="48">
        <f>IF(ISNUMBER($S298),IF($S298&lt;=1,"Yes","No"),"n/a")</f>
        <v/>
      </c>
      <c r="AJ298" s="48">
        <f>IF(ISNUMBER($S298),ROUND(MAX(0,MIN(100,100-$S298*2.5-IF(ISNUMBER($T298),$T298,0)*0.12+IF($S298&lt;=1,12,0))),0),"")</f>
        <v/>
      </c>
      <c r="AK298" s="48">
        <f>IF(ISNUMBER($Q298),IF($Q298&gt;=100,20,IF($Q298&gt;=30,10,0)),0)+IF(ISNUMBER($R298),IF($R298&gt;=100,20,0),0)+IF(ISNUMBER($P298),IF($P298&gt;=150,20,IF($P298&gt;=50,12,5)),0)+IF(ISNUMBER($S298),IF($S298&lt;=1,15,0),0)</f>
        <v/>
      </c>
      <c r="AL298" s="48" t="n">
        <v>458</v>
      </c>
      <c r="AM298" s="49" t="n"/>
      <c r="AN298" s="48">
        <f>IF(AND(ISNUMBER($P298),ISNUMBER($AL298),$AL298&lt;&gt;0),IF(OR($P298&gt;180,$P298/$AL298*1000&gt;400),"Over ceiling, confirm SKU","Within"),"n/a")</f>
        <v/>
      </c>
      <c r="AO298" s="51" t="n"/>
      <c r="AP298" s="51" t="n"/>
      <c r="AQ298" s="51" t="n"/>
      <c r="AR298" s="34" t="inlineStr">
        <is>
          <t>Retrieved and cited, see Enrichment Log</t>
        </is>
      </c>
      <c r="AS298" s="34" t="inlineStr">
        <is>
          <t>BLANK -&gt; requires live Amazon.ca capture</t>
        </is>
      </c>
      <c r="AT298" s="34" t="inlineStr">
        <is>
          <t>Unverified commercial data</t>
        </is>
      </c>
    </row>
    <row r="299" ht="28" customHeight="1">
      <c r="A299" s="34" t="inlineStr">
        <is>
          <t>Guayaki</t>
        </is>
      </c>
      <c r="B299" s="34" t="inlineStr">
        <is>
          <t>Guayaki Yerba Mate | Bluephoria | single 458mL</t>
        </is>
      </c>
      <c r="C299" s="34" t="inlineStr">
        <is>
          <t>4) Caffeine &amp; energy beverage</t>
        </is>
      </c>
      <c r="D299" s="34" t="inlineStr">
        <is>
          <t>458 mL can</t>
        </is>
      </c>
      <c r="E299" s="48" t="n">
        <v>1</v>
      </c>
      <c r="F299" s="49" t="n"/>
      <c r="G299" s="50">
        <f>IF(AND(ISNUMBER($F299),ISNUMBER($E299),$E299&lt;&gt;0),$F299/$E299,"")</f>
        <v/>
      </c>
      <c r="H299" s="50">
        <f>IF(AND(ISNUMBER($F299),ISNUMBER($AL299),ISNUMBER($E299),($AL299*$E299)&lt;&gt;0),$F299/($AL299*$E299)*100,"")</f>
        <v/>
      </c>
      <c r="I299" s="51" t="n"/>
      <c r="J299" s="52" t="n"/>
      <c r="K299" s="50">
        <f>IF(AND(ISNUMBER($F299),ISNUMBER($J299)),$F299*(1-$J299),"")</f>
        <v/>
      </c>
      <c r="L299" s="51" t="n"/>
      <c r="M299" s="51" t="n"/>
      <c r="N299" s="50">
        <f>IF(ISNUMBER($F299),($F299-IF(ISNUMBER($AM299),$AM299,0))*(1-IF(ISNUMBER($J299),$J299,0)),"")</f>
        <v/>
      </c>
      <c r="O299" s="34" t="inlineStr">
        <is>
          <t>Bluephoria</t>
        </is>
      </c>
      <c r="P299" s="48" t="n">
        <v>150</v>
      </c>
      <c r="Q299" s="48" t="n">
        <v>0</v>
      </c>
      <c r="R299" s="34" t="inlineStr">
        <is>
          <t>Not listed</t>
        </is>
      </c>
      <c r="S299" s="48" t="n">
        <v>28</v>
      </c>
      <c r="T299" s="48" t="n">
        <v>120</v>
      </c>
      <c r="U299" s="34" t="inlineStr">
        <is>
          <t>Organic cane sugar</t>
        </is>
      </c>
      <c r="V299" s="34" t="inlineStr">
        <is>
          <t>Organic, Fair Trade yerba mate, 150 mg natural caffeine; USDA/Canada Organic certified</t>
        </is>
      </c>
      <c r="W299" s="51" t="n"/>
      <c r="X299" s="51" t="n"/>
      <c r="Y299" s="51" t="n"/>
      <c r="Z299" s="51" t="n"/>
      <c r="AA299" s="34" t="inlineStr">
        <is>
          <t>Medium</t>
        </is>
      </c>
      <c r="AB299" s="34" t="inlineStr">
        <is>
          <t>Strong natural channel following</t>
        </is>
      </c>
      <c r="AC299" s="34" t="inlineStr">
        <is>
          <t>Organic yerba mate energy with an ethical story</t>
        </is>
      </c>
      <c r="AD299" s="34" t="inlineStr">
        <is>
          <t>Natural yerba mate caffeine plus organic/Fair-Trade ethics.</t>
        </is>
      </c>
      <c r="AE299" s="51" t="n"/>
      <c r="AF299" s="53">
        <f>IF(AND(ISNUMBER($P299),ISNUMBER($AL299),$AL299&lt;&gt;0),ROUND($P299/$AL299*100,1),"")</f>
        <v/>
      </c>
      <c r="AG299" s="54">
        <f>IF(AND(ISNUMBER($S299),ISNUMBER($AL299),$AL299&lt;&gt;0),ROUND($S299/$AL299*100,2),"")</f>
        <v/>
      </c>
      <c r="AH299" s="53">
        <f>IF(AND(ISNUMBER($Q299),ISNUMBER($AL299),$AL299&lt;&gt;0),ROUND($Q299/$AL299*100,1),"")</f>
        <v/>
      </c>
      <c r="AI299" s="48">
        <f>IF(ISNUMBER($S299),IF($S299&lt;=1,"Yes","No"),"n/a")</f>
        <v/>
      </c>
      <c r="AJ299" s="48">
        <f>IF(ISNUMBER($S299),ROUND(MAX(0,MIN(100,100-$S299*2.5-IF(ISNUMBER($T299),$T299,0)*0.12+IF($S299&lt;=1,12,0))),0),"")</f>
        <v/>
      </c>
      <c r="AK299" s="48">
        <f>IF(ISNUMBER($Q299),IF($Q299&gt;=100,20,IF($Q299&gt;=30,10,0)),0)+IF(ISNUMBER($R299),IF($R299&gt;=100,20,0),0)+IF(ISNUMBER($P299),IF($P299&gt;=150,20,IF($P299&gt;=50,12,5)),0)+IF(ISNUMBER($S299),IF($S299&lt;=1,15,0),0)</f>
        <v/>
      </c>
      <c r="AL299" s="48" t="n">
        <v>458</v>
      </c>
      <c r="AM299" s="49" t="n"/>
      <c r="AN299" s="48">
        <f>IF(AND(ISNUMBER($P299),ISNUMBER($AL299),$AL299&lt;&gt;0),IF(OR($P299&gt;180,$P299/$AL299*1000&gt;400),"Over ceiling, confirm SKU","Within"),"n/a")</f>
        <v/>
      </c>
      <c r="AO299" s="51" t="n"/>
      <c r="AP299" s="51" t="n"/>
      <c r="AQ299" s="51" t="n"/>
      <c r="AR299" s="34" t="inlineStr">
        <is>
          <t>Retrieved and cited, see Enrichment Log</t>
        </is>
      </c>
      <c r="AS299" s="34" t="inlineStr">
        <is>
          <t>BLANK -&gt; requires live Amazon.ca capture</t>
        </is>
      </c>
      <c r="AT299" s="34" t="inlineStr">
        <is>
          <t>Unverified commercial data</t>
        </is>
      </c>
    </row>
    <row r="300" ht="28" customHeight="1">
      <c r="A300" s="34" t="inlineStr">
        <is>
          <t>Guayaki</t>
        </is>
      </c>
      <c r="B300" s="34" t="inlineStr">
        <is>
          <t>Guayaki Yerba Mate | Bluephoria | 8 pack 458mL</t>
        </is>
      </c>
      <c r="C300" s="34" t="inlineStr">
        <is>
          <t>4) Caffeine &amp; energy beverage</t>
        </is>
      </c>
      <c r="D300" s="34" t="inlineStr">
        <is>
          <t>458 mL can</t>
        </is>
      </c>
      <c r="E300" s="48" t="n">
        <v>8</v>
      </c>
      <c r="F300" s="49" t="n"/>
      <c r="G300" s="50">
        <f>IF(AND(ISNUMBER($F300),ISNUMBER($E300),$E300&lt;&gt;0),$F300/$E300,"")</f>
        <v/>
      </c>
      <c r="H300" s="50">
        <f>IF(AND(ISNUMBER($F300),ISNUMBER($AL300),ISNUMBER($E300),($AL300*$E300)&lt;&gt;0),$F300/($AL300*$E300)*100,"")</f>
        <v/>
      </c>
      <c r="I300" s="51" t="n"/>
      <c r="J300" s="52" t="n"/>
      <c r="K300" s="50">
        <f>IF(AND(ISNUMBER($F300),ISNUMBER($J300)),$F300*(1-$J300),"")</f>
        <v/>
      </c>
      <c r="L300" s="51" t="n"/>
      <c r="M300" s="51" t="n"/>
      <c r="N300" s="50">
        <f>IF(ISNUMBER($F300),($F300-IF(ISNUMBER($AM300),$AM300,0))*(1-IF(ISNUMBER($J300),$J300,0)),"")</f>
        <v/>
      </c>
      <c r="O300" s="34" t="inlineStr">
        <is>
          <t>Bluephoria</t>
        </is>
      </c>
      <c r="P300" s="48" t="n">
        <v>150</v>
      </c>
      <c r="Q300" s="48" t="n">
        <v>0</v>
      </c>
      <c r="R300" s="34" t="inlineStr">
        <is>
          <t>Not listed</t>
        </is>
      </c>
      <c r="S300" s="48" t="n">
        <v>28</v>
      </c>
      <c r="T300" s="48" t="n">
        <v>120</v>
      </c>
      <c r="U300" s="34" t="inlineStr">
        <is>
          <t>Organic cane sugar</t>
        </is>
      </c>
      <c r="V300" s="34" t="inlineStr">
        <is>
          <t>Organic, Fair Trade yerba mate, 150 mg natural caffeine; USDA/Canada Organic certified</t>
        </is>
      </c>
      <c r="W300" s="51" t="n"/>
      <c r="X300" s="51" t="n"/>
      <c r="Y300" s="51" t="n"/>
      <c r="Z300" s="51" t="n"/>
      <c r="AA300" s="34" t="inlineStr">
        <is>
          <t>Medium</t>
        </is>
      </c>
      <c r="AB300" s="34" t="inlineStr">
        <is>
          <t>Strong natural channel following</t>
        </is>
      </c>
      <c r="AC300" s="34" t="inlineStr">
        <is>
          <t>Organic yerba mate energy with an ethical story</t>
        </is>
      </c>
      <c r="AD300" s="34" t="inlineStr">
        <is>
          <t>Natural yerba mate caffeine plus organic/Fair-Trade ethics.</t>
        </is>
      </c>
      <c r="AE300" s="51" t="n"/>
      <c r="AF300" s="53">
        <f>IF(AND(ISNUMBER($P300),ISNUMBER($AL300),$AL300&lt;&gt;0),ROUND($P300/$AL300*100,1),"")</f>
        <v/>
      </c>
      <c r="AG300" s="54">
        <f>IF(AND(ISNUMBER($S300),ISNUMBER($AL300),$AL300&lt;&gt;0),ROUND($S300/$AL300*100,2),"")</f>
        <v/>
      </c>
      <c r="AH300" s="53">
        <f>IF(AND(ISNUMBER($Q300),ISNUMBER($AL300),$AL300&lt;&gt;0),ROUND($Q300/$AL300*100,1),"")</f>
        <v/>
      </c>
      <c r="AI300" s="48">
        <f>IF(ISNUMBER($S300),IF($S300&lt;=1,"Yes","No"),"n/a")</f>
        <v/>
      </c>
      <c r="AJ300" s="48">
        <f>IF(ISNUMBER($S300),ROUND(MAX(0,MIN(100,100-$S300*2.5-IF(ISNUMBER($T300),$T300,0)*0.12+IF($S300&lt;=1,12,0))),0),"")</f>
        <v/>
      </c>
      <c r="AK300" s="48">
        <f>IF(ISNUMBER($Q300),IF($Q300&gt;=100,20,IF($Q300&gt;=30,10,0)),0)+IF(ISNUMBER($R300),IF($R300&gt;=100,20,0),0)+IF(ISNUMBER($P300),IF($P300&gt;=150,20,IF($P300&gt;=50,12,5)),0)+IF(ISNUMBER($S300),IF($S300&lt;=1,15,0),0)</f>
        <v/>
      </c>
      <c r="AL300" s="48" t="n">
        <v>458</v>
      </c>
      <c r="AM300" s="49" t="n"/>
      <c r="AN300" s="48">
        <f>IF(AND(ISNUMBER($P300),ISNUMBER($AL300),$AL300&lt;&gt;0),IF(OR($P300&gt;180,$P300/$AL300*1000&gt;400),"Over ceiling, confirm SKU","Within"),"n/a")</f>
        <v/>
      </c>
      <c r="AO300" s="51" t="n"/>
      <c r="AP300" s="51" t="n"/>
      <c r="AQ300" s="51" t="n"/>
      <c r="AR300" s="34" t="inlineStr">
        <is>
          <t>Retrieved and cited, see Enrichment Log</t>
        </is>
      </c>
      <c r="AS300" s="34" t="inlineStr">
        <is>
          <t>BLANK -&gt; requires live Amazon.ca capture</t>
        </is>
      </c>
      <c r="AT300" s="34" t="inlineStr">
        <is>
          <t>Unverified commercial data</t>
        </is>
      </c>
    </row>
    <row r="301" ht="28" customHeight="1">
      <c r="A301" s="34" t="inlineStr">
        <is>
          <t>Guayaki</t>
        </is>
      </c>
      <c r="B301" s="34" t="inlineStr">
        <is>
          <t>Guayaki Yerba Mate | Bluephoria | 12 pack 458mL</t>
        </is>
      </c>
      <c r="C301" s="34" t="inlineStr">
        <is>
          <t>4) Caffeine &amp; energy beverage</t>
        </is>
      </c>
      <c r="D301" s="34" t="inlineStr">
        <is>
          <t>458 mL can</t>
        </is>
      </c>
      <c r="E301" s="48" t="n">
        <v>12</v>
      </c>
      <c r="F301" s="49" t="n"/>
      <c r="G301" s="50">
        <f>IF(AND(ISNUMBER($F301),ISNUMBER($E301),$E301&lt;&gt;0),$F301/$E301,"")</f>
        <v/>
      </c>
      <c r="H301" s="50">
        <f>IF(AND(ISNUMBER($F301),ISNUMBER($AL301),ISNUMBER($E301),($AL301*$E301)&lt;&gt;0),$F301/($AL301*$E301)*100,"")</f>
        <v/>
      </c>
      <c r="I301" s="51" t="n"/>
      <c r="J301" s="52" t="n"/>
      <c r="K301" s="50">
        <f>IF(AND(ISNUMBER($F301),ISNUMBER($J301)),$F301*(1-$J301),"")</f>
        <v/>
      </c>
      <c r="L301" s="51" t="n"/>
      <c r="M301" s="51" t="n"/>
      <c r="N301" s="50">
        <f>IF(ISNUMBER($F301),($F301-IF(ISNUMBER($AM301),$AM301,0))*(1-IF(ISNUMBER($J301),$J301,0)),"")</f>
        <v/>
      </c>
      <c r="O301" s="34" t="inlineStr">
        <is>
          <t>Bluephoria</t>
        </is>
      </c>
      <c r="P301" s="48" t="n">
        <v>150</v>
      </c>
      <c r="Q301" s="48" t="n">
        <v>0</v>
      </c>
      <c r="R301" s="34" t="inlineStr">
        <is>
          <t>Not listed</t>
        </is>
      </c>
      <c r="S301" s="48" t="n">
        <v>28</v>
      </c>
      <c r="T301" s="48" t="n">
        <v>120</v>
      </c>
      <c r="U301" s="34" t="inlineStr">
        <is>
          <t>Organic cane sugar</t>
        </is>
      </c>
      <c r="V301" s="34" t="inlineStr">
        <is>
          <t>Organic, Fair Trade yerba mate, 150 mg natural caffeine; USDA/Canada Organic certified</t>
        </is>
      </c>
      <c r="W301" s="51" t="n"/>
      <c r="X301" s="51" t="n"/>
      <c r="Y301" s="51" t="n"/>
      <c r="Z301" s="51" t="n"/>
      <c r="AA301" s="34" t="inlineStr">
        <is>
          <t>Medium</t>
        </is>
      </c>
      <c r="AB301" s="34" t="inlineStr">
        <is>
          <t>Strong natural channel following</t>
        </is>
      </c>
      <c r="AC301" s="34" t="inlineStr">
        <is>
          <t>Organic yerba mate energy with an ethical story</t>
        </is>
      </c>
      <c r="AD301" s="34" t="inlineStr">
        <is>
          <t>Natural yerba mate caffeine plus organic/Fair-Trade ethics.</t>
        </is>
      </c>
      <c r="AE301" s="51" t="n"/>
      <c r="AF301" s="53">
        <f>IF(AND(ISNUMBER($P301),ISNUMBER($AL301),$AL301&lt;&gt;0),ROUND($P301/$AL301*100,1),"")</f>
        <v/>
      </c>
      <c r="AG301" s="54">
        <f>IF(AND(ISNUMBER($S301),ISNUMBER($AL301),$AL301&lt;&gt;0),ROUND($S301/$AL301*100,2),"")</f>
        <v/>
      </c>
      <c r="AH301" s="53">
        <f>IF(AND(ISNUMBER($Q301),ISNUMBER($AL301),$AL301&lt;&gt;0),ROUND($Q301/$AL301*100,1),"")</f>
        <v/>
      </c>
      <c r="AI301" s="48">
        <f>IF(ISNUMBER($S301),IF($S301&lt;=1,"Yes","No"),"n/a")</f>
        <v/>
      </c>
      <c r="AJ301" s="48">
        <f>IF(ISNUMBER($S301),ROUND(MAX(0,MIN(100,100-$S301*2.5-IF(ISNUMBER($T301),$T301,0)*0.12+IF($S301&lt;=1,12,0))),0),"")</f>
        <v/>
      </c>
      <c r="AK301" s="48">
        <f>IF(ISNUMBER($Q301),IF($Q301&gt;=100,20,IF($Q301&gt;=30,10,0)),0)+IF(ISNUMBER($R301),IF($R301&gt;=100,20,0),0)+IF(ISNUMBER($P301),IF($P301&gt;=150,20,IF($P301&gt;=50,12,5)),0)+IF(ISNUMBER($S301),IF($S301&lt;=1,15,0),0)</f>
        <v/>
      </c>
      <c r="AL301" s="48" t="n">
        <v>458</v>
      </c>
      <c r="AM301" s="49" t="n"/>
      <c r="AN301" s="48">
        <f>IF(AND(ISNUMBER($P301),ISNUMBER($AL301),$AL301&lt;&gt;0),IF(OR($P301&gt;180,$P301/$AL301*1000&gt;400),"Over ceiling, confirm SKU","Within"),"n/a")</f>
        <v/>
      </c>
      <c r="AO301" s="51" t="n"/>
      <c r="AP301" s="51" t="n"/>
      <c r="AQ301" s="51" t="n"/>
      <c r="AR301" s="34" t="inlineStr">
        <is>
          <t>Retrieved and cited, see Enrichment Log</t>
        </is>
      </c>
      <c r="AS301" s="34" t="inlineStr">
        <is>
          <t>BLANK -&gt; requires live Amazon.ca capture</t>
        </is>
      </c>
      <c r="AT301" s="34" t="inlineStr">
        <is>
          <t>Unverified commercial data</t>
        </is>
      </c>
    </row>
    <row r="302" ht="28" customHeight="1">
      <c r="A302" s="34" t="inlineStr">
        <is>
          <t>Guayaki</t>
        </is>
      </c>
      <c r="B302" s="34" t="inlineStr">
        <is>
          <t>Guayaki Yerba Mate | Bluephoria | 18 pack 458mL</t>
        </is>
      </c>
      <c r="C302" s="34" t="inlineStr">
        <is>
          <t>4) Caffeine &amp; energy beverage</t>
        </is>
      </c>
      <c r="D302" s="34" t="inlineStr">
        <is>
          <t>458 mL can</t>
        </is>
      </c>
      <c r="E302" s="48" t="n">
        <v>18</v>
      </c>
      <c r="F302" s="49" t="n"/>
      <c r="G302" s="50">
        <f>IF(AND(ISNUMBER($F302),ISNUMBER($E302),$E302&lt;&gt;0),$F302/$E302,"")</f>
        <v/>
      </c>
      <c r="H302" s="50">
        <f>IF(AND(ISNUMBER($F302),ISNUMBER($AL302),ISNUMBER($E302),($AL302*$E302)&lt;&gt;0),$F302/($AL302*$E302)*100,"")</f>
        <v/>
      </c>
      <c r="I302" s="51" t="n"/>
      <c r="J302" s="52" t="n"/>
      <c r="K302" s="50">
        <f>IF(AND(ISNUMBER($F302),ISNUMBER($J302)),$F302*(1-$J302),"")</f>
        <v/>
      </c>
      <c r="L302" s="51" t="n"/>
      <c r="M302" s="51" t="n"/>
      <c r="N302" s="50">
        <f>IF(ISNUMBER($F302),($F302-IF(ISNUMBER($AM302),$AM302,0))*(1-IF(ISNUMBER($J302),$J302,0)),"")</f>
        <v/>
      </c>
      <c r="O302" s="34" t="inlineStr">
        <is>
          <t>Bluephoria</t>
        </is>
      </c>
      <c r="P302" s="48" t="n">
        <v>150</v>
      </c>
      <c r="Q302" s="48" t="n">
        <v>0</v>
      </c>
      <c r="R302" s="34" t="inlineStr">
        <is>
          <t>Not listed</t>
        </is>
      </c>
      <c r="S302" s="48" t="n">
        <v>28</v>
      </c>
      <c r="T302" s="48" t="n">
        <v>120</v>
      </c>
      <c r="U302" s="34" t="inlineStr">
        <is>
          <t>Organic cane sugar</t>
        </is>
      </c>
      <c r="V302" s="34" t="inlineStr">
        <is>
          <t>Organic, Fair Trade yerba mate, 150 mg natural caffeine; USDA/Canada Organic certified</t>
        </is>
      </c>
      <c r="W302" s="51" t="n"/>
      <c r="X302" s="51" t="n"/>
      <c r="Y302" s="51" t="n"/>
      <c r="Z302" s="51" t="n"/>
      <c r="AA302" s="34" t="inlineStr">
        <is>
          <t>Medium</t>
        </is>
      </c>
      <c r="AB302" s="34" t="inlineStr">
        <is>
          <t>Strong natural channel following</t>
        </is>
      </c>
      <c r="AC302" s="34" t="inlineStr">
        <is>
          <t>Organic yerba mate energy with an ethical story</t>
        </is>
      </c>
      <c r="AD302" s="34" t="inlineStr">
        <is>
          <t>Natural yerba mate caffeine plus organic/Fair-Trade ethics.</t>
        </is>
      </c>
      <c r="AE302" s="51" t="n"/>
      <c r="AF302" s="53">
        <f>IF(AND(ISNUMBER($P302),ISNUMBER($AL302),$AL302&lt;&gt;0),ROUND($P302/$AL302*100,1),"")</f>
        <v/>
      </c>
      <c r="AG302" s="54">
        <f>IF(AND(ISNUMBER($S302),ISNUMBER($AL302),$AL302&lt;&gt;0),ROUND($S302/$AL302*100,2),"")</f>
        <v/>
      </c>
      <c r="AH302" s="53">
        <f>IF(AND(ISNUMBER($Q302),ISNUMBER($AL302),$AL302&lt;&gt;0),ROUND($Q302/$AL302*100,1),"")</f>
        <v/>
      </c>
      <c r="AI302" s="48">
        <f>IF(ISNUMBER($S302),IF($S302&lt;=1,"Yes","No"),"n/a")</f>
        <v/>
      </c>
      <c r="AJ302" s="48">
        <f>IF(ISNUMBER($S302),ROUND(MAX(0,MIN(100,100-$S302*2.5-IF(ISNUMBER($T302),$T302,0)*0.12+IF($S302&lt;=1,12,0))),0),"")</f>
        <v/>
      </c>
      <c r="AK302" s="48">
        <f>IF(ISNUMBER($Q302),IF($Q302&gt;=100,20,IF($Q302&gt;=30,10,0)),0)+IF(ISNUMBER($R302),IF($R302&gt;=100,20,0),0)+IF(ISNUMBER($P302),IF($P302&gt;=150,20,IF($P302&gt;=50,12,5)),0)+IF(ISNUMBER($S302),IF($S302&lt;=1,15,0),0)</f>
        <v/>
      </c>
      <c r="AL302" s="48" t="n">
        <v>458</v>
      </c>
      <c r="AM302" s="49" t="n"/>
      <c r="AN302" s="48">
        <f>IF(AND(ISNUMBER($P302),ISNUMBER($AL302),$AL302&lt;&gt;0),IF(OR($P302&gt;180,$P302/$AL302*1000&gt;400),"Over ceiling, confirm SKU","Within"),"n/a")</f>
        <v/>
      </c>
      <c r="AO302" s="51" t="n"/>
      <c r="AP302" s="51" t="n"/>
      <c r="AQ302" s="51" t="n"/>
      <c r="AR302" s="34" t="inlineStr">
        <is>
          <t>Retrieved and cited, see Enrichment Log</t>
        </is>
      </c>
      <c r="AS302" s="34" t="inlineStr">
        <is>
          <t>BLANK -&gt; requires live Amazon.ca capture</t>
        </is>
      </c>
      <c r="AT302" s="34" t="inlineStr">
        <is>
          <t>Unverified commercial data</t>
        </is>
      </c>
    </row>
    <row r="303" ht="28" customHeight="1">
      <c r="A303" s="34" t="inlineStr">
        <is>
          <t>Guayaki</t>
        </is>
      </c>
      <c r="B303" s="34" t="inlineStr">
        <is>
          <t>Guayaki Yerba Mate | Bluephoria | 24 pack 458mL</t>
        </is>
      </c>
      <c r="C303" s="34" t="inlineStr">
        <is>
          <t>4) Caffeine &amp; energy beverage</t>
        </is>
      </c>
      <c r="D303" s="34" t="inlineStr">
        <is>
          <t>458 mL can</t>
        </is>
      </c>
      <c r="E303" s="48" t="n">
        <v>24</v>
      </c>
      <c r="F303" s="49" t="n"/>
      <c r="G303" s="50">
        <f>IF(AND(ISNUMBER($F303),ISNUMBER($E303),$E303&lt;&gt;0),$F303/$E303,"")</f>
        <v/>
      </c>
      <c r="H303" s="50">
        <f>IF(AND(ISNUMBER($F303),ISNUMBER($AL303),ISNUMBER($E303),($AL303*$E303)&lt;&gt;0),$F303/($AL303*$E303)*100,"")</f>
        <v/>
      </c>
      <c r="I303" s="51" t="n"/>
      <c r="J303" s="52" t="n"/>
      <c r="K303" s="50">
        <f>IF(AND(ISNUMBER($F303),ISNUMBER($J303)),$F303*(1-$J303),"")</f>
        <v/>
      </c>
      <c r="L303" s="51" t="n"/>
      <c r="M303" s="51" t="n"/>
      <c r="N303" s="50">
        <f>IF(ISNUMBER($F303),($F303-IF(ISNUMBER($AM303),$AM303,0))*(1-IF(ISNUMBER($J303),$J303,0)),"")</f>
        <v/>
      </c>
      <c r="O303" s="34" t="inlineStr">
        <is>
          <t>Bluephoria</t>
        </is>
      </c>
      <c r="P303" s="48" t="n">
        <v>150</v>
      </c>
      <c r="Q303" s="48" t="n">
        <v>0</v>
      </c>
      <c r="R303" s="34" t="inlineStr">
        <is>
          <t>Not listed</t>
        </is>
      </c>
      <c r="S303" s="48" t="n">
        <v>28</v>
      </c>
      <c r="T303" s="48" t="n">
        <v>120</v>
      </c>
      <c r="U303" s="34" t="inlineStr">
        <is>
          <t>Organic cane sugar</t>
        </is>
      </c>
      <c r="V303" s="34" t="inlineStr">
        <is>
          <t>Organic, Fair Trade yerba mate, 150 mg natural caffeine; USDA/Canada Organic certified</t>
        </is>
      </c>
      <c r="W303" s="51" t="n"/>
      <c r="X303" s="51" t="n"/>
      <c r="Y303" s="51" t="n"/>
      <c r="Z303" s="51" t="n"/>
      <c r="AA303" s="34" t="inlineStr">
        <is>
          <t>Medium</t>
        </is>
      </c>
      <c r="AB303" s="34" t="inlineStr">
        <is>
          <t>Strong natural channel following</t>
        </is>
      </c>
      <c r="AC303" s="34" t="inlineStr">
        <is>
          <t>Organic yerba mate energy with an ethical story</t>
        </is>
      </c>
      <c r="AD303" s="34" t="inlineStr">
        <is>
          <t>Natural yerba mate caffeine plus organic/Fair-Trade ethics.</t>
        </is>
      </c>
      <c r="AE303" s="51" t="n"/>
      <c r="AF303" s="53">
        <f>IF(AND(ISNUMBER($P303),ISNUMBER($AL303),$AL303&lt;&gt;0),ROUND($P303/$AL303*100,1),"")</f>
        <v/>
      </c>
      <c r="AG303" s="54">
        <f>IF(AND(ISNUMBER($S303),ISNUMBER($AL303),$AL303&lt;&gt;0),ROUND($S303/$AL303*100,2),"")</f>
        <v/>
      </c>
      <c r="AH303" s="53">
        <f>IF(AND(ISNUMBER($Q303),ISNUMBER($AL303),$AL303&lt;&gt;0),ROUND($Q303/$AL303*100,1),"")</f>
        <v/>
      </c>
      <c r="AI303" s="48">
        <f>IF(ISNUMBER($S303),IF($S303&lt;=1,"Yes","No"),"n/a")</f>
        <v/>
      </c>
      <c r="AJ303" s="48">
        <f>IF(ISNUMBER($S303),ROUND(MAX(0,MIN(100,100-$S303*2.5-IF(ISNUMBER($T303),$T303,0)*0.12+IF($S303&lt;=1,12,0))),0),"")</f>
        <v/>
      </c>
      <c r="AK303" s="48">
        <f>IF(ISNUMBER($Q303),IF($Q303&gt;=100,20,IF($Q303&gt;=30,10,0)),0)+IF(ISNUMBER($R303),IF($R303&gt;=100,20,0),0)+IF(ISNUMBER($P303),IF($P303&gt;=150,20,IF($P303&gt;=50,12,5)),0)+IF(ISNUMBER($S303),IF($S303&lt;=1,15,0),0)</f>
        <v/>
      </c>
      <c r="AL303" s="48" t="n">
        <v>458</v>
      </c>
      <c r="AM303" s="49" t="n"/>
      <c r="AN303" s="48">
        <f>IF(AND(ISNUMBER($P303),ISNUMBER($AL303),$AL303&lt;&gt;0),IF(OR($P303&gt;180,$P303/$AL303*1000&gt;400),"Over ceiling, confirm SKU","Within"),"n/a")</f>
        <v/>
      </c>
      <c r="AO303" s="51" t="n"/>
      <c r="AP303" s="51" t="n"/>
      <c r="AQ303" s="51" t="n"/>
      <c r="AR303" s="34" t="inlineStr">
        <is>
          <t>Retrieved and cited, see Enrichment Log</t>
        </is>
      </c>
      <c r="AS303" s="34" t="inlineStr">
        <is>
          <t>BLANK -&gt; requires live Amazon.ca capture</t>
        </is>
      </c>
      <c r="AT303" s="34" t="inlineStr">
        <is>
          <t>Unverified commercial data</t>
        </is>
      </c>
    </row>
    <row r="304" ht="28" customHeight="1">
      <c r="A304" s="34" t="inlineStr">
        <is>
          <t>Guayaki</t>
        </is>
      </c>
      <c r="B304" s="34" t="inlineStr">
        <is>
          <t>Guayaki Yerba Mate | Lemon Elation | single 458mL</t>
        </is>
      </c>
      <c r="C304" s="34" t="inlineStr">
        <is>
          <t>4) Caffeine &amp; energy beverage</t>
        </is>
      </c>
      <c r="D304" s="34" t="inlineStr">
        <is>
          <t>458 mL can</t>
        </is>
      </c>
      <c r="E304" s="48" t="n">
        <v>1</v>
      </c>
      <c r="F304" s="49" t="n"/>
      <c r="G304" s="50">
        <f>IF(AND(ISNUMBER($F304),ISNUMBER($E304),$E304&lt;&gt;0),$F304/$E304,"")</f>
        <v/>
      </c>
      <c r="H304" s="50">
        <f>IF(AND(ISNUMBER($F304),ISNUMBER($AL304),ISNUMBER($E304),($AL304*$E304)&lt;&gt;0),$F304/($AL304*$E304)*100,"")</f>
        <v/>
      </c>
      <c r="I304" s="51" t="n"/>
      <c r="J304" s="52" t="n"/>
      <c r="K304" s="50">
        <f>IF(AND(ISNUMBER($F304),ISNUMBER($J304)),$F304*(1-$J304),"")</f>
        <v/>
      </c>
      <c r="L304" s="51" t="n"/>
      <c r="M304" s="51" t="n"/>
      <c r="N304" s="50">
        <f>IF(ISNUMBER($F304),($F304-IF(ISNUMBER($AM304),$AM304,0))*(1-IF(ISNUMBER($J304),$J304,0)),"")</f>
        <v/>
      </c>
      <c r="O304" s="34" t="inlineStr">
        <is>
          <t>Lemon Elation</t>
        </is>
      </c>
      <c r="P304" s="48" t="n">
        <v>150</v>
      </c>
      <c r="Q304" s="48" t="n">
        <v>0</v>
      </c>
      <c r="R304" s="34" t="inlineStr">
        <is>
          <t>Not listed</t>
        </is>
      </c>
      <c r="S304" s="48" t="n">
        <v>28</v>
      </c>
      <c r="T304" s="48" t="n">
        <v>120</v>
      </c>
      <c r="U304" s="34" t="inlineStr">
        <is>
          <t>Organic cane sugar</t>
        </is>
      </c>
      <c r="V304" s="34" t="inlineStr">
        <is>
          <t>Organic, Fair Trade yerba mate, 150 mg natural caffeine; USDA/Canada Organic certified</t>
        </is>
      </c>
      <c r="W304" s="51" t="n"/>
      <c r="X304" s="51" t="n"/>
      <c r="Y304" s="51" t="n"/>
      <c r="Z304" s="51" t="n"/>
      <c r="AA304" s="34" t="inlineStr">
        <is>
          <t>Medium</t>
        </is>
      </c>
      <c r="AB304" s="34" t="inlineStr">
        <is>
          <t>Strong natural channel following</t>
        </is>
      </c>
      <c r="AC304" s="34" t="inlineStr">
        <is>
          <t>Organic yerba mate energy with an ethical story</t>
        </is>
      </c>
      <c r="AD304" s="34" t="inlineStr">
        <is>
          <t>Natural yerba mate caffeine plus organic/Fair-Trade ethics.</t>
        </is>
      </c>
      <c r="AE304" s="51" t="n"/>
      <c r="AF304" s="53">
        <f>IF(AND(ISNUMBER($P304),ISNUMBER($AL304),$AL304&lt;&gt;0),ROUND($P304/$AL304*100,1),"")</f>
        <v/>
      </c>
      <c r="AG304" s="54">
        <f>IF(AND(ISNUMBER($S304),ISNUMBER($AL304),$AL304&lt;&gt;0),ROUND($S304/$AL304*100,2),"")</f>
        <v/>
      </c>
      <c r="AH304" s="53">
        <f>IF(AND(ISNUMBER($Q304),ISNUMBER($AL304),$AL304&lt;&gt;0),ROUND($Q304/$AL304*100,1),"")</f>
        <v/>
      </c>
      <c r="AI304" s="48">
        <f>IF(ISNUMBER($S304),IF($S304&lt;=1,"Yes","No"),"n/a")</f>
        <v/>
      </c>
      <c r="AJ304" s="48">
        <f>IF(ISNUMBER($S304),ROUND(MAX(0,MIN(100,100-$S304*2.5-IF(ISNUMBER($T304),$T304,0)*0.12+IF($S304&lt;=1,12,0))),0),"")</f>
        <v/>
      </c>
      <c r="AK304" s="48">
        <f>IF(ISNUMBER($Q304),IF($Q304&gt;=100,20,IF($Q304&gt;=30,10,0)),0)+IF(ISNUMBER($R304),IF($R304&gt;=100,20,0),0)+IF(ISNUMBER($P304),IF($P304&gt;=150,20,IF($P304&gt;=50,12,5)),0)+IF(ISNUMBER($S304),IF($S304&lt;=1,15,0),0)</f>
        <v/>
      </c>
      <c r="AL304" s="48" t="n">
        <v>458</v>
      </c>
      <c r="AM304" s="49" t="n"/>
      <c r="AN304" s="48">
        <f>IF(AND(ISNUMBER($P304),ISNUMBER($AL304),$AL304&lt;&gt;0),IF(OR($P304&gt;180,$P304/$AL304*1000&gt;400),"Over ceiling, confirm SKU","Within"),"n/a")</f>
        <v/>
      </c>
      <c r="AO304" s="51" t="n"/>
      <c r="AP304" s="51" t="n"/>
      <c r="AQ304" s="51" t="n"/>
      <c r="AR304" s="34" t="inlineStr">
        <is>
          <t>Retrieved and cited, see Enrichment Log</t>
        </is>
      </c>
      <c r="AS304" s="34" t="inlineStr">
        <is>
          <t>BLANK -&gt; requires live Amazon.ca capture</t>
        </is>
      </c>
      <c r="AT304" s="34" t="inlineStr">
        <is>
          <t>Unverified commercial data</t>
        </is>
      </c>
    </row>
    <row r="305" ht="28" customHeight="1">
      <c r="A305" s="34" t="inlineStr">
        <is>
          <t>Guayaki</t>
        </is>
      </c>
      <c r="B305" s="34" t="inlineStr">
        <is>
          <t>Guayaki Yerba Mate | Lemon Elation | 8 pack 458mL</t>
        </is>
      </c>
      <c r="C305" s="34" t="inlineStr">
        <is>
          <t>4) Caffeine &amp; energy beverage</t>
        </is>
      </c>
      <c r="D305" s="34" t="inlineStr">
        <is>
          <t>458 mL can</t>
        </is>
      </c>
      <c r="E305" s="48" t="n">
        <v>8</v>
      </c>
      <c r="F305" s="49" t="n"/>
      <c r="G305" s="50">
        <f>IF(AND(ISNUMBER($F305),ISNUMBER($E305),$E305&lt;&gt;0),$F305/$E305,"")</f>
        <v/>
      </c>
      <c r="H305" s="50">
        <f>IF(AND(ISNUMBER($F305),ISNUMBER($AL305),ISNUMBER($E305),($AL305*$E305)&lt;&gt;0),$F305/($AL305*$E305)*100,"")</f>
        <v/>
      </c>
      <c r="I305" s="51" t="n"/>
      <c r="J305" s="52" t="n"/>
      <c r="K305" s="50">
        <f>IF(AND(ISNUMBER($F305),ISNUMBER($J305)),$F305*(1-$J305),"")</f>
        <v/>
      </c>
      <c r="L305" s="51" t="n"/>
      <c r="M305" s="51" t="n"/>
      <c r="N305" s="50">
        <f>IF(ISNUMBER($F305),($F305-IF(ISNUMBER($AM305),$AM305,0))*(1-IF(ISNUMBER($J305),$J305,0)),"")</f>
        <v/>
      </c>
      <c r="O305" s="34" t="inlineStr">
        <is>
          <t>Lemon Elation</t>
        </is>
      </c>
      <c r="P305" s="48" t="n">
        <v>150</v>
      </c>
      <c r="Q305" s="48" t="n">
        <v>0</v>
      </c>
      <c r="R305" s="34" t="inlineStr">
        <is>
          <t>Not listed</t>
        </is>
      </c>
      <c r="S305" s="48" t="n">
        <v>28</v>
      </c>
      <c r="T305" s="48" t="n">
        <v>120</v>
      </c>
      <c r="U305" s="34" t="inlineStr">
        <is>
          <t>Organic cane sugar</t>
        </is>
      </c>
      <c r="V305" s="34" t="inlineStr">
        <is>
          <t>Organic, Fair Trade yerba mate, 150 mg natural caffeine; USDA/Canada Organic certified</t>
        </is>
      </c>
      <c r="W305" s="51" t="n"/>
      <c r="X305" s="51" t="n"/>
      <c r="Y305" s="51" t="n"/>
      <c r="Z305" s="51" t="n"/>
      <c r="AA305" s="34" t="inlineStr">
        <is>
          <t>Medium</t>
        </is>
      </c>
      <c r="AB305" s="34" t="inlineStr">
        <is>
          <t>Strong natural channel following</t>
        </is>
      </c>
      <c r="AC305" s="34" t="inlineStr">
        <is>
          <t>Organic yerba mate energy with an ethical story</t>
        </is>
      </c>
      <c r="AD305" s="34" t="inlineStr">
        <is>
          <t>Natural yerba mate caffeine plus organic/Fair-Trade ethics.</t>
        </is>
      </c>
      <c r="AE305" s="51" t="n"/>
      <c r="AF305" s="53">
        <f>IF(AND(ISNUMBER($P305),ISNUMBER($AL305),$AL305&lt;&gt;0),ROUND($P305/$AL305*100,1),"")</f>
        <v/>
      </c>
      <c r="AG305" s="54">
        <f>IF(AND(ISNUMBER($S305),ISNUMBER($AL305),$AL305&lt;&gt;0),ROUND($S305/$AL305*100,2),"")</f>
        <v/>
      </c>
      <c r="AH305" s="53">
        <f>IF(AND(ISNUMBER($Q305),ISNUMBER($AL305),$AL305&lt;&gt;0),ROUND($Q305/$AL305*100,1),"")</f>
        <v/>
      </c>
      <c r="AI305" s="48">
        <f>IF(ISNUMBER($S305),IF($S305&lt;=1,"Yes","No"),"n/a")</f>
        <v/>
      </c>
      <c r="AJ305" s="48">
        <f>IF(ISNUMBER($S305),ROUND(MAX(0,MIN(100,100-$S305*2.5-IF(ISNUMBER($T305),$T305,0)*0.12+IF($S305&lt;=1,12,0))),0),"")</f>
        <v/>
      </c>
      <c r="AK305" s="48">
        <f>IF(ISNUMBER($Q305),IF($Q305&gt;=100,20,IF($Q305&gt;=30,10,0)),0)+IF(ISNUMBER($R305),IF($R305&gt;=100,20,0),0)+IF(ISNUMBER($P305),IF($P305&gt;=150,20,IF($P305&gt;=50,12,5)),0)+IF(ISNUMBER($S305),IF($S305&lt;=1,15,0),0)</f>
        <v/>
      </c>
      <c r="AL305" s="48" t="n">
        <v>458</v>
      </c>
      <c r="AM305" s="49" t="n"/>
      <c r="AN305" s="48">
        <f>IF(AND(ISNUMBER($P305),ISNUMBER($AL305),$AL305&lt;&gt;0),IF(OR($P305&gt;180,$P305/$AL305*1000&gt;400),"Over ceiling, confirm SKU","Within"),"n/a")</f>
        <v/>
      </c>
      <c r="AO305" s="51" t="n"/>
      <c r="AP305" s="51" t="n"/>
      <c r="AQ305" s="51" t="n"/>
      <c r="AR305" s="34" t="inlineStr">
        <is>
          <t>Retrieved and cited, see Enrichment Log</t>
        </is>
      </c>
      <c r="AS305" s="34" t="inlineStr">
        <is>
          <t>BLANK -&gt; requires live Amazon.ca capture</t>
        </is>
      </c>
      <c r="AT305" s="34" t="inlineStr">
        <is>
          <t>Unverified commercial data</t>
        </is>
      </c>
    </row>
    <row r="306" ht="28" customHeight="1">
      <c r="A306" s="34" t="inlineStr">
        <is>
          <t>Guayaki</t>
        </is>
      </c>
      <c r="B306" s="34" t="inlineStr">
        <is>
          <t>Guayaki Yerba Mate | Lemon Elation | 12 pack 458mL</t>
        </is>
      </c>
      <c r="C306" s="34" t="inlineStr">
        <is>
          <t>4) Caffeine &amp; energy beverage</t>
        </is>
      </c>
      <c r="D306" s="34" t="inlineStr">
        <is>
          <t>458 mL can</t>
        </is>
      </c>
      <c r="E306" s="48" t="n">
        <v>12</v>
      </c>
      <c r="F306" s="49" t="n"/>
      <c r="G306" s="50">
        <f>IF(AND(ISNUMBER($F306),ISNUMBER($E306),$E306&lt;&gt;0),$F306/$E306,"")</f>
        <v/>
      </c>
      <c r="H306" s="50">
        <f>IF(AND(ISNUMBER($F306),ISNUMBER($AL306),ISNUMBER($E306),($AL306*$E306)&lt;&gt;0),$F306/($AL306*$E306)*100,"")</f>
        <v/>
      </c>
      <c r="I306" s="51" t="n"/>
      <c r="J306" s="52" t="n"/>
      <c r="K306" s="50">
        <f>IF(AND(ISNUMBER($F306),ISNUMBER($J306)),$F306*(1-$J306),"")</f>
        <v/>
      </c>
      <c r="L306" s="51" t="n"/>
      <c r="M306" s="51" t="n"/>
      <c r="N306" s="50">
        <f>IF(ISNUMBER($F306),($F306-IF(ISNUMBER($AM306),$AM306,0))*(1-IF(ISNUMBER($J306),$J306,0)),"")</f>
        <v/>
      </c>
      <c r="O306" s="34" t="inlineStr">
        <is>
          <t>Lemon Elation</t>
        </is>
      </c>
      <c r="P306" s="48" t="n">
        <v>150</v>
      </c>
      <c r="Q306" s="48" t="n">
        <v>0</v>
      </c>
      <c r="R306" s="34" t="inlineStr">
        <is>
          <t>Not listed</t>
        </is>
      </c>
      <c r="S306" s="48" t="n">
        <v>28</v>
      </c>
      <c r="T306" s="48" t="n">
        <v>120</v>
      </c>
      <c r="U306" s="34" t="inlineStr">
        <is>
          <t>Organic cane sugar</t>
        </is>
      </c>
      <c r="V306" s="34" t="inlineStr">
        <is>
          <t>Organic, Fair Trade yerba mate, 150 mg natural caffeine; USDA/Canada Organic certified</t>
        </is>
      </c>
      <c r="W306" s="51" t="n"/>
      <c r="X306" s="51" t="n"/>
      <c r="Y306" s="51" t="n"/>
      <c r="Z306" s="51" t="n"/>
      <c r="AA306" s="34" t="inlineStr">
        <is>
          <t>Medium</t>
        </is>
      </c>
      <c r="AB306" s="34" t="inlineStr">
        <is>
          <t>Strong natural channel following</t>
        </is>
      </c>
      <c r="AC306" s="34" t="inlineStr">
        <is>
          <t>Organic yerba mate energy with an ethical story</t>
        </is>
      </c>
      <c r="AD306" s="34" t="inlineStr">
        <is>
          <t>Natural yerba mate caffeine plus organic/Fair-Trade ethics.</t>
        </is>
      </c>
      <c r="AE306" s="51" t="n"/>
      <c r="AF306" s="53">
        <f>IF(AND(ISNUMBER($P306),ISNUMBER($AL306),$AL306&lt;&gt;0),ROUND($P306/$AL306*100,1),"")</f>
        <v/>
      </c>
      <c r="AG306" s="54">
        <f>IF(AND(ISNUMBER($S306),ISNUMBER($AL306),$AL306&lt;&gt;0),ROUND($S306/$AL306*100,2),"")</f>
        <v/>
      </c>
      <c r="AH306" s="53">
        <f>IF(AND(ISNUMBER($Q306),ISNUMBER($AL306),$AL306&lt;&gt;0),ROUND($Q306/$AL306*100,1),"")</f>
        <v/>
      </c>
      <c r="AI306" s="48">
        <f>IF(ISNUMBER($S306),IF($S306&lt;=1,"Yes","No"),"n/a")</f>
        <v/>
      </c>
      <c r="AJ306" s="48">
        <f>IF(ISNUMBER($S306),ROUND(MAX(0,MIN(100,100-$S306*2.5-IF(ISNUMBER($T306),$T306,0)*0.12+IF($S306&lt;=1,12,0))),0),"")</f>
        <v/>
      </c>
      <c r="AK306" s="48">
        <f>IF(ISNUMBER($Q306),IF($Q306&gt;=100,20,IF($Q306&gt;=30,10,0)),0)+IF(ISNUMBER($R306),IF($R306&gt;=100,20,0),0)+IF(ISNUMBER($P306),IF($P306&gt;=150,20,IF($P306&gt;=50,12,5)),0)+IF(ISNUMBER($S306),IF($S306&lt;=1,15,0),0)</f>
        <v/>
      </c>
      <c r="AL306" s="48" t="n">
        <v>458</v>
      </c>
      <c r="AM306" s="49" t="n"/>
      <c r="AN306" s="48">
        <f>IF(AND(ISNUMBER($P306),ISNUMBER($AL306),$AL306&lt;&gt;0),IF(OR($P306&gt;180,$P306/$AL306*1000&gt;400),"Over ceiling, confirm SKU","Within"),"n/a")</f>
        <v/>
      </c>
      <c r="AO306" s="51" t="n"/>
      <c r="AP306" s="51" t="n"/>
      <c r="AQ306" s="51" t="n"/>
      <c r="AR306" s="34" t="inlineStr">
        <is>
          <t>Retrieved and cited, see Enrichment Log</t>
        </is>
      </c>
      <c r="AS306" s="34" t="inlineStr">
        <is>
          <t>BLANK -&gt; requires live Amazon.ca capture</t>
        </is>
      </c>
      <c r="AT306" s="34" t="inlineStr">
        <is>
          <t>Unverified commercial data</t>
        </is>
      </c>
    </row>
    <row r="307" ht="28" customHeight="1">
      <c r="A307" s="34" t="inlineStr">
        <is>
          <t>Guayaki</t>
        </is>
      </c>
      <c r="B307" s="34" t="inlineStr">
        <is>
          <t>Guayaki Yerba Mate | Lemon Elation | 18 pack 458mL</t>
        </is>
      </c>
      <c r="C307" s="34" t="inlineStr">
        <is>
          <t>4) Caffeine &amp; energy beverage</t>
        </is>
      </c>
      <c r="D307" s="34" t="inlineStr">
        <is>
          <t>458 mL can</t>
        </is>
      </c>
      <c r="E307" s="48" t="n">
        <v>18</v>
      </c>
      <c r="F307" s="49" t="n"/>
      <c r="G307" s="50">
        <f>IF(AND(ISNUMBER($F307),ISNUMBER($E307),$E307&lt;&gt;0),$F307/$E307,"")</f>
        <v/>
      </c>
      <c r="H307" s="50">
        <f>IF(AND(ISNUMBER($F307),ISNUMBER($AL307),ISNUMBER($E307),($AL307*$E307)&lt;&gt;0),$F307/($AL307*$E307)*100,"")</f>
        <v/>
      </c>
      <c r="I307" s="51" t="n"/>
      <c r="J307" s="52" t="n"/>
      <c r="K307" s="50">
        <f>IF(AND(ISNUMBER($F307),ISNUMBER($J307)),$F307*(1-$J307),"")</f>
        <v/>
      </c>
      <c r="L307" s="51" t="n"/>
      <c r="M307" s="51" t="n"/>
      <c r="N307" s="50">
        <f>IF(ISNUMBER($F307),($F307-IF(ISNUMBER($AM307),$AM307,0))*(1-IF(ISNUMBER($J307),$J307,0)),"")</f>
        <v/>
      </c>
      <c r="O307" s="34" t="inlineStr">
        <is>
          <t>Lemon Elation</t>
        </is>
      </c>
      <c r="P307" s="48" t="n">
        <v>150</v>
      </c>
      <c r="Q307" s="48" t="n">
        <v>0</v>
      </c>
      <c r="R307" s="34" t="inlineStr">
        <is>
          <t>Not listed</t>
        </is>
      </c>
      <c r="S307" s="48" t="n">
        <v>28</v>
      </c>
      <c r="T307" s="48" t="n">
        <v>120</v>
      </c>
      <c r="U307" s="34" t="inlineStr">
        <is>
          <t>Organic cane sugar</t>
        </is>
      </c>
      <c r="V307" s="34" t="inlineStr">
        <is>
          <t>Organic, Fair Trade yerba mate, 150 mg natural caffeine; USDA/Canada Organic certified</t>
        </is>
      </c>
      <c r="W307" s="51" t="n"/>
      <c r="X307" s="51" t="n"/>
      <c r="Y307" s="51" t="n"/>
      <c r="Z307" s="51" t="n"/>
      <c r="AA307" s="34" t="inlineStr">
        <is>
          <t>Medium</t>
        </is>
      </c>
      <c r="AB307" s="34" t="inlineStr">
        <is>
          <t>Strong natural channel following</t>
        </is>
      </c>
      <c r="AC307" s="34" t="inlineStr">
        <is>
          <t>Organic yerba mate energy with an ethical story</t>
        </is>
      </c>
      <c r="AD307" s="34" t="inlineStr">
        <is>
          <t>Natural yerba mate caffeine plus organic/Fair-Trade ethics.</t>
        </is>
      </c>
      <c r="AE307" s="51" t="n"/>
      <c r="AF307" s="53">
        <f>IF(AND(ISNUMBER($P307),ISNUMBER($AL307),$AL307&lt;&gt;0),ROUND($P307/$AL307*100,1),"")</f>
        <v/>
      </c>
      <c r="AG307" s="54">
        <f>IF(AND(ISNUMBER($S307),ISNUMBER($AL307),$AL307&lt;&gt;0),ROUND($S307/$AL307*100,2),"")</f>
        <v/>
      </c>
      <c r="AH307" s="53">
        <f>IF(AND(ISNUMBER($Q307),ISNUMBER($AL307),$AL307&lt;&gt;0),ROUND($Q307/$AL307*100,1),"")</f>
        <v/>
      </c>
      <c r="AI307" s="48">
        <f>IF(ISNUMBER($S307),IF($S307&lt;=1,"Yes","No"),"n/a")</f>
        <v/>
      </c>
      <c r="AJ307" s="48">
        <f>IF(ISNUMBER($S307),ROUND(MAX(0,MIN(100,100-$S307*2.5-IF(ISNUMBER($T307),$T307,0)*0.12+IF($S307&lt;=1,12,0))),0),"")</f>
        <v/>
      </c>
      <c r="AK307" s="48">
        <f>IF(ISNUMBER($Q307),IF($Q307&gt;=100,20,IF($Q307&gt;=30,10,0)),0)+IF(ISNUMBER($R307),IF($R307&gt;=100,20,0),0)+IF(ISNUMBER($P307),IF($P307&gt;=150,20,IF($P307&gt;=50,12,5)),0)+IF(ISNUMBER($S307),IF($S307&lt;=1,15,0),0)</f>
        <v/>
      </c>
      <c r="AL307" s="48" t="n">
        <v>458</v>
      </c>
      <c r="AM307" s="49" t="n"/>
      <c r="AN307" s="48">
        <f>IF(AND(ISNUMBER($P307),ISNUMBER($AL307),$AL307&lt;&gt;0),IF(OR($P307&gt;180,$P307/$AL307*1000&gt;400),"Over ceiling, confirm SKU","Within"),"n/a")</f>
        <v/>
      </c>
      <c r="AO307" s="51" t="n"/>
      <c r="AP307" s="51" t="n"/>
      <c r="AQ307" s="51" t="n"/>
      <c r="AR307" s="34" t="inlineStr">
        <is>
          <t>Retrieved and cited, see Enrichment Log</t>
        </is>
      </c>
      <c r="AS307" s="34" t="inlineStr">
        <is>
          <t>BLANK -&gt; requires live Amazon.ca capture</t>
        </is>
      </c>
      <c r="AT307" s="34" t="inlineStr">
        <is>
          <t>Unverified commercial data</t>
        </is>
      </c>
    </row>
    <row r="308" ht="28" customHeight="1">
      <c r="A308" s="34" t="inlineStr">
        <is>
          <t>Guayaki</t>
        </is>
      </c>
      <c r="B308" s="34" t="inlineStr">
        <is>
          <t>Guayaki Yerba Mate | Lemon Elation | 24 pack 458mL</t>
        </is>
      </c>
      <c r="C308" s="34" t="inlineStr">
        <is>
          <t>4) Caffeine &amp; energy beverage</t>
        </is>
      </c>
      <c r="D308" s="34" t="inlineStr">
        <is>
          <t>458 mL can</t>
        </is>
      </c>
      <c r="E308" s="48" t="n">
        <v>24</v>
      </c>
      <c r="F308" s="49" t="n"/>
      <c r="G308" s="50">
        <f>IF(AND(ISNUMBER($F308),ISNUMBER($E308),$E308&lt;&gt;0),$F308/$E308,"")</f>
        <v/>
      </c>
      <c r="H308" s="50">
        <f>IF(AND(ISNUMBER($F308),ISNUMBER($AL308),ISNUMBER($E308),($AL308*$E308)&lt;&gt;0),$F308/($AL308*$E308)*100,"")</f>
        <v/>
      </c>
      <c r="I308" s="51" t="n"/>
      <c r="J308" s="52" t="n"/>
      <c r="K308" s="50">
        <f>IF(AND(ISNUMBER($F308),ISNUMBER($J308)),$F308*(1-$J308),"")</f>
        <v/>
      </c>
      <c r="L308" s="51" t="n"/>
      <c r="M308" s="51" t="n"/>
      <c r="N308" s="50">
        <f>IF(ISNUMBER($F308),($F308-IF(ISNUMBER($AM308),$AM308,0))*(1-IF(ISNUMBER($J308),$J308,0)),"")</f>
        <v/>
      </c>
      <c r="O308" s="34" t="inlineStr">
        <is>
          <t>Lemon Elation</t>
        </is>
      </c>
      <c r="P308" s="48" t="n">
        <v>150</v>
      </c>
      <c r="Q308" s="48" t="n">
        <v>0</v>
      </c>
      <c r="R308" s="34" t="inlineStr">
        <is>
          <t>Not listed</t>
        </is>
      </c>
      <c r="S308" s="48" t="n">
        <v>28</v>
      </c>
      <c r="T308" s="48" t="n">
        <v>120</v>
      </c>
      <c r="U308" s="34" t="inlineStr">
        <is>
          <t>Organic cane sugar</t>
        </is>
      </c>
      <c r="V308" s="34" t="inlineStr">
        <is>
          <t>Organic, Fair Trade yerba mate, 150 mg natural caffeine; USDA/Canada Organic certified</t>
        </is>
      </c>
      <c r="W308" s="51" t="n"/>
      <c r="X308" s="51" t="n"/>
      <c r="Y308" s="51" t="n"/>
      <c r="Z308" s="51" t="n"/>
      <c r="AA308" s="34" t="inlineStr">
        <is>
          <t>Medium</t>
        </is>
      </c>
      <c r="AB308" s="34" t="inlineStr">
        <is>
          <t>Strong natural channel following</t>
        </is>
      </c>
      <c r="AC308" s="34" t="inlineStr">
        <is>
          <t>Organic yerba mate energy with an ethical story</t>
        </is>
      </c>
      <c r="AD308" s="34" t="inlineStr">
        <is>
          <t>Natural yerba mate caffeine plus organic/Fair-Trade ethics.</t>
        </is>
      </c>
      <c r="AE308" s="51" t="n"/>
      <c r="AF308" s="53">
        <f>IF(AND(ISNUMBER($P308),ISNUMBER($AL308),$AL308&lt;&gt;0),ROUND($P308/$AL308*100,1),"")</f>
        <v/>
      </c>
      <c r="AG308" s="54">
        <f>IF(AND(ISNUMBER($S308),ISNUMBER($AL308),$AL308&lt;&gt;0),ROUND($S308/$AL308*100,2),"")</f>
        <v/>
      </c>
      <c r="AH308" s="53">
        <f>IF(AND(ISNUMBER($Q308),ISNUMBER($AL308),$AL308&lt;&gt;0),ROUND($Q308/$AL308*100,1),"")</f>
        <v/>
      </c>
      <c r="AI308" s="48">
        <f>IF(ISNUMBER($S308),IF($S308&lt;=1,"Yes","No"),"n/a")</f>
        <v/>
      </c>
      <c r="AJ308" s="48">
        <f>IF(ISNUMBER($S308),ROUND(MAX(0,MIN(100,100-$S308*2.5-IF(ISNUMBER($T308),$T308,0)*0.12+IF($S308&lt;=1,12,0))),0),"")</f>
        <v/>
      </c>
      <c r="AK308" s="48">
        <f>IF(ISNUMBER($Q308),IF($Q308&gt;=100,20,IF($Q308&gt;=30,10,0)),0)+IF(ISNUMBER($R308),IF($R308&gt;=100,20,0),0)+IF(ISNUMBER($P308),IF($P308&gt;=150,20,IF($P308&gt;=50,12,5)),0)+IF(ISNUMBER($S308),IF($S308&lt;=1,15,0),0)</f>
        <v/>
      </c>
      <c r="AL308" s="48" t="n">
        <v>458</v>
      </c>
      <c r="AM308" s="49" t="n"/>
      <c r="AN308" s="48">
        <f>IF(AND(ISNUMBER($P308),ISNUMBER($AL308),$AL308&lt;&gt;0),IF(OR($P308&gt;180,$P308/$AL308*1000&gt;400),"Over ceiling, confirm SKU","Within"),"n/a")</f>
        <v/>
      </c>
      <c r="AO308" s="51" t="n"/>
      <c r="AP308" s="51" t="n"/>
      <c r="AQ308" s="51" t="n"/>
      <c r="AR308" s="34" t="inlineStr">
        <is>
          <t>Retrieved and cited, see Enrichment Log</t>
        </is>
      </c>
      <c r="AS308" s="34" t="inlineStr">
        <is>
          <t>BLANK -&gt; requires live Amazon.ca capture</t>
        </is>
      </c>
      <c r="AT308" s="34" t="inlineStr">
        <is>
          <t>Unverified commercial data</t>
        </is>
      </c>
    </row>
    <row r="309" ht="28" customHeight="1">
      <c r="A309" s="34" t="inlineStr">
        <is>
          <t>Guayaki</t>
        </is>
      </c>
      <c r="B309" s="34" t="inlineStr">
        <is>
          <t>Guayaki Yerba Mate | Orange Exuberance | single 458mL</t>
        </is>
      </c>
      <c r="C309" s="34" t="inlineStr">
        <is>
          <t>4) Caffeine &amp; energy beverage</t>
        </is>
      </c>
      <c r="D309" s="34" t="inlineStr">
        <is>
          <t>458 mL can</t>
        </is>
      </c>
      <c r="E309" s="48" t="n">
        <v>1</v>
      </c>
      <c r="F309" s="49" t="n"/>
      <c r="G309" s="50">
        <f>IF(AND(ISNUMBER($F309),ISNUMBER($E309),$E309&lt;&gt;0),$F309/$E309,"")</f>
        <v/>
      </c>
      <c r="H309" s="50">
        <f>IF(AND(ISNUMBER($F309),ISNUMBER($AL309),ISNUMBER($E309),($AL309*$E309)&lt;&gt;0),$F309/($AL309*$E309)*100,"")</f>
        <v/>
      </c>
      <c r="I309" s="51" t="n"/>
      <c r="J309" s="52" t="n"/>
      <c r="K309" s="50">
        <f>IF(AND(ISNUMBER($F309),ISNUMBER($J309)),$F309*(1-$J309),"")</f>
        <v/>
      </c>
      <c r="L309" s="51" t="n"/>
      <c r="M309" s="51" t="n"/>
      <c r="N309" s="50">
        <f>IF(ISNUMBER($F309),($F309-IF(ISNUMBER($AM309),$AM309,0))*(1-IF(ISNUMBER($J309),$J309,0)),"")</f>
        <v/>
      </c>
      <c r="O309" s="34" t="inlineStr">
        <is>
          <t>Orange Exuberance</t>
        </is>
      </c>
      <c r="P309" s="48" t="n">
        <v>150</v>
      </c>
      <c r="Q309" s="48" t="n">
        <v>0</v>
      </c>
      <c r="R309" s="34" t="inlineStr">
        <is>
          <t>Not listed</t>
        </is>
      </c>
      <c r="S309" s="48" t="n">
        <v>28</v>
      </c>
      <c r="T309" s="48" t="n">
        <v>120</v>
      </c>
      <c r="U309" s="34" t="inlineStr">
        <is>
          <t>Organic cane sugar</t>
        </is>
      </c>
      <c r="V309" s="34" t="inlineStr">
        <is>
          <t>Organic, Fair Trade yerba mate, 150 mg natural caffeine; USDA/Canada Organic certified</t>
        </is>
      </c>
      <c r="W309" s="51" t="n"/>
      <c r="X309" s="51" t="n"/>
      <c r="Y309" s="51" t="n"/>
      <c r="Z309" s="51" t="n"/>
      <c r="AA309" s="34" t="inlineStr">
        <is>
          <t>Medium</t>
        </is>
      </c>
      <c r="AB309" s="34" t="inlineStr">
        <is>
          <t>Strong natural channel following</t>
        </is>
      </c>
      <c r="AC309" s="34" t="inlineStr">
        <is>
          <t>Organic yerba mate energy with an ethical story</t>
        </is>
      </c>
      <c r="AD309" s="34" t="inlineStr">
        <is>
          <t>Natural yerba mate caffeine plus organic/Fair-Trade ethics.</t>
        </is>
      </c>
      <c r="AE309" s="51" t="n"/>
      <c r="AF309" s="53">
        <f>IF(AND(ISNUMBER($P309),ISNUMBER($AL309),$AL309&lt;&gt;0),ROUND($P309/$AL309*100,1),"")</f>
        <v/>
      </c>
      <c r="AG309" s="54">
        <f>IF(AND(ISNUMBER($S309),ISNUMBER($AL309),$AL309&lt;&gt;0),ROUND($S309/$AL309*100,2),"")</f>
        <v/>
      </c>
      <c r="AH309" s="53">
        <f>IF(AND(ISNUMBER($Q309),ISNUMBER($AL309),$AL309&lt;&gt;0),ROUND($Q309/$AL309*100,1),"")</f>
        <v/>
      </c>
      <c r="AI309" s="48">
        <f>IF(ISNUMBER($S309),IF($S309&lt;=1,"Yes","No"),"n/a")</f>
        <v/>
      </c>
      <c r="AJ309" s="48">
        <f>IF(ISNUMBER($S309),ROUND(MAX(0,MIN(100,100-$S309*2.5-IF(ISNUMBER($T309),$T309,0)*0.12+IF($S309&lt;=1,12,0))),0),"")</f>
        <v/>
      </c>
      <c r="AK309" s="48">
        <f>IF(ISNUMBER($Q309),IF($Q309&gt;=100,20,IF($Q309&gt;=30,10,0)),0)+IF(ISNUMBER($R309),IF($R309&gt;=100,20,0),0)+IF(ISNUMBER($P309),IF($P309&gt;=150,20,IF($P309&gt;=50,12,5)),0)+IF(ISNUMBER($S309),IF($S309&lt;=1,15,0),0)</f>
        <v/>
      </c>
      <c r="AL309" s="48" t="n">
        <v>458</v>
      </c>
      <c r="AM309" s="49" t="n"/>
      <c r="AN309" s="48">
        <f>IF(AND(ISNUMBER($P309),ISNUMBER($AL309),$AL309&lt;&gt;0),IF(OR($P309&gt;180,$P309/$AL309*1000&gt;400),"Over ceiling, confirm SKU","Within"),"n/a")</f>
        <v/>
      </c>
      <c r="AO309" s="51" t="n"/>
      <c r="AP309" s="51" t="n"/>
      <c r="AQ309" s="51" t="n"/>
      <c r="AR309" s="34" t="inlineStr">
        <is>
          <t>Retrieved and cited, see Enrichment Log</t>
        </is>
      </c>
      <c r="AS309" s="34" t="inlineStr">
        <is>
          <t>BLANK -&gt; requires live Amazon.ca capture</t>
        </is>
      </c>
      <c r="AT309" s="34" t="inlineStr">
        <is>
          <t>Unverified commercial data</t>
        </is>
      </c>
    </row>
    <row r="310" ht="28" customHeight="1">
      <c r="A310" s="34" t="inlineStr">
        <is>
          <t>Guayaki</t>
        </is>
      </c>
      <c r="B310" s="34" t="inlineStr">
        <is>
          <t>Guayaki Yerba Mate | Orange Exuberance | 8 pack 458mL</t>
        </is>
      </c>
      <c r="C310" s="34" t="inlineStr">
        <is>
          <t>4) Caffeine &amp; energy beverage</t>
        </is>
      </c>
      <c r="D310" s="34" t="inlineStr">
        <is>
          <t>458 mL can</t>
        </is>
      </c>
      <c r="E310" s="48" t="n">
        <v>8</v>
      </c>
      <c r="F310" s="49" t="n"/>
      <c r="G310" s="50">
        <f>IF(AND(ISNUMBER($F310),ISNUMBER($E310),$E310&lt;&gt;0),$F310/$E310,"")</f>
        <v/>
      </c>
      <c r="H310" s="50">
        <f>IF(AND(ISNUMBER($F310),ISNUMBER($AL310),ISNUMBER($E310),($AL310*$E310)&lt;&gt;0),$F310/($AL310*$E310)*100,"")</f>
        <v/>
      </c>
      <c r="I310" s="51" t="n"/>
      <c r="J310" s="52" t="n"/>
      <c r="K310" s="50">
        <f>IF(AND(ISNUMBER($F310),ISNUMBER($J310)),$F310*(1-$J310),"")</f>
        <v/>
      </c>
      <c r="L310" s="51" t="n"/>
      <c r="M310" s="51" t="n"/>
      <c r="N310" s="50">
        <f>IF(ISNUMBER($F310),($F310-IF(ISNUMBER($AM310),$AM310,0))*(1-IF(ISNUMBER($J310),$J310,0)),"")</f>
        <v/>
      </c>
      <c r="O310" s="34" t="inlineStr">
        <is>
          <t>Orange Exuberance</t>
        </is>
      </c>
      <c r="P310" s="48" t="n">
        <v>150</v>
      </c>
      <c r="Q310" s="48" t="n">
        <v>0</v>
      </c>
      <c r="R310" s="34" t="inlineStr">
        <is>
          <t>Not listed</t>
        </is>
      </c>
      <c r="S310" s="48" t="n">
        <v>28</v>
      </c>
      <c r="T310" s="48" t="n">
        <v>120</v>
      </c>
      <c r="U310" s="34" t="inlineStr">
        <is>
          <t>Organic cane sugar</t>
        </is>
      </c>
      <c r="V310" s="34" t="inlineStr">
        <is>
          <t>Organic, Fair Trade yerba mate, 150 mg natural caffeine; USDA/Canada Organic certified</t>
        </is>
      </c>
      <c r="W310" s="51" t="n"/>
      <c r="X310" s="51" t="n"/>
      <c r="Y310" s="51" t="n"/>
      <c r="Z310" s="51" t="n"/>
      <c r="AA310" s="34" t="inlineStr">
        <is>
          <t>Medium</t>
        </is>
      </c>
      <c r="AB310" s="34" t="inlineStr">
        <is>
          <t>Strong natural channel following</t>
        </is>
      </c>
      <c r="AC310" s="34" t="inlineStr">
        <is>
          <t>Organic yerba mate energy with an ethical story</t>
        </is>
      </c>
      <c r="AD310" s="34" t="inlineStr">
        <is>
          <t>Natural yerba mate caffeine plus organic/Fair-Trade ethics.</t>
        </is>
      </c>
      <c r="AE310" s="51" t="n"/>
      <c r="AF310" s="53">
        <f>IF(AND(ISNUMBER($P310),ISNUMBER($AL310),$AL310&lt;&gt;0),ROUND($P310/$AL310*100,1),"")</f>
        <v/>
      </c>
      <c r="AG310" s="54">
        <f>IF(AND(ISNUMBER($S310),ISNUMBER($AL310),$AL310&lt;&gt;0),ROUND($S310/$AL310*100,2),"")</f>
        <v/>
      </c>
      <c r="AH310" s="53">
        <f>IF(AND(ISNUMBER($Q310),ISNUMBER($AL310),$AL310&lt;&gt;0),ROUND($Q310/$AL310*100,1),"")</f>
        <v/>
      </c>
      <c r="AI310" s="48">
        <f>IF(ISNUMBER($S310),IF($S310&lt;=1,"Yes","No"),"n/a")</f>
        <v/>
      </c>
      <c r="AJ310" s="48">
        <f>IF(ISNUMBER($S310),ROUND(MAX(0,MIN(100,100-$S310*2.5-IF(ISNUMBER($T310),$T310,0)*0.12+IF($S310&lt;=1,12,0))),0),"")</f>
        <v/>
      </c>
      <c r="AK310" s="48">
        <f>IF(ISNUMBER($Q310),IF($Q310&gt;=100,20,IF($Q310&gt;=30,10,0)),0)+IF(ISNUMBER($R310),IF($R310&gt;=100,20,0),0)+IF(ISNUMBER($P310),IF($P310&gt;=150,20,IF($P310&gt;=50,12,5)),0)+IF(ISNUMBER($S310),IF($S310&lt;=1,15,0),0)</f>
        <v/>
      </c>
      <c r="AL310" s="48" t="n">
        <v>458</v>
      </c>
      <c r="AM310" s="49" t="n"/>
      <c r="AN310" s="48">
        <f>IF(AND(ISNUMBER($P310),ISNUMBER($AL310),$AL310&lt;&gt;0),IF(OR($P310&gt;180,$P310/$AL310*1000&gt;400),"Over ceiling, confirm SKU","Within"),"n/a")</f>
        <v/>
      </c>
      <c r="AO310" s="51" t="n"/>
      <c r="AP310" s="51" t="n"/>
      <c r="AQ310" s="51" t="n"/>
      <c r="AR310" s="34" t="inlineStr">
        <is>
          <t>Retrieved and cited, see Enrichment Log</t>
        </is>
      </c>
      <c r="AS310" s="34" t="inlineStr">
        <is>
          <t>BLANK -&gt; requires live Amazon.ca capture</t>
        </is>
      </c>
      <c r="AT310" s="34" t="inlineStr">
        <is>
          <t>Unverified commercial data</t>
        </is>
      </c>
    </row>
    <row r="311" ht="28" customHeight="1">
      <c r="A311" s="34" t="inlineStr">
        <is>
          <t>Guayaki</t>
        </is>
      </c>
      <c r="B311" s="34" t="inlineStr">
        <is>
          <t>Guayaki Yerba Mate | Orange Exuberance | 12 pack 458mL</t>
        </is>
      </c>
      <c r="C311" s="34" t="inlineStr">
        <is>
          <t>4) Caffeine &amp; energy beverage</t>
        </is>
      </c>
      <c r="D311" s="34" t="inlineStr">
        <is>
          <t>458 mL can</t>
        </is>
      </c>
      <c r="E311" s="48" t="n">
        <v>12</v>
      </c>
      <c r="F311" s="49" t="n"/>
      <c r="G311" s="50">
        <f>IF(AND(ISNUMBER($F311),ISNUMBER($E311),$E311&lt;&gt;0),$F311/$E311,"")</f>
        <v/>
      </c>
      <c r="H311" s="50">
        <f>IF(AND(ISNUMBER($F311),ISNUMBER($AL311),ISNUMBER($E311),($AL311*$E311)&lt;&gt;0),$F311/($AL311*$E311)*100,"")</f>
        <v/>
      </c>
      <c r="I311" s="51" t="n"/>
      <c r="J311" s="52" t="n"/>
      <c r="K311" s="50">
        <f>IF(AND(ISNUMBER($F311),ISNUMBER($J311)),$F311*(1-$J311),"")</f>
        <v/>
      </c>
      <c r="L311" s="51" t="n"/>
      <c r="M311" s="51" t="n"/>
      <c r="N311" s="50">
        <f>IF(ISNUMBER($F311),($F311-IF(ISNUMBER($AM311),$AM311,0))*(1-IF(ISNUMBER($J311),$J311,0)),"")</f>
        <v/>
      </c>
      <c r="O311" s="34" t="inlineStr">
        <is>
          <t>Orange Exuberance</t>
        </is>
      </c>
      <c r="P311" s="48" t="n">
        <v>150</v>
      </c>
      <c r="Q311" s="48" t="n">
        <v>0</v>
      </c>
      <c r="R311" s="34" t="inlineStr">
        <is>
          <t>Not listed</t>
        </is>
      </c>
      <c r="S311" s="48" t="n">
        <v>28</v>
      </c>
      <c r="T311" s="48" t="n">
        <v>120</v>
      </c>
      <c r="U311" s="34" t="inlineStr">
        <is>
          <t>Organic cane sugar</t>
        </is>
      </c>
      <c r="V311" s="34" t="inlineStr">
        <is>
          <t>Organic, Fair Trade yerba mate, 150 mg natural caffeine; USDA/Canada Organic certified</t>
        </is>
      </c>
      <c r="W311" s="51" t="n"/>
      <c r="X311" s="51" t="n"/>
      <c r="Y311" s="51" t="n"/>
      <c r="Z311" s="51" t="n"/>
      <c r="AA311" s="34" t="inlineStr">
        <is>
          <t>Medium</t>
        </is>
      </c>
      <c r="AB311" s="34" t="inlineStr">
        <is>
          <t>Strong natural channel following</t>
        </is>
      </c>
      <c r="AC311" s="34" t="inlineStr">
        <is>
          <t>Organic yerba mate energy with an ethical story</t>
        </is>
      </c>
      <c r="AD311" s="34" t="inlineStr">
        <is>
          <t>Natural yerba mate caffeine plus organic/Fair-Trade ethics.</t>
        </is>
      </c>
      <c r="AE311" s="51" t="n"/>
      <c r="AF311" s="53">
        <f>IF(AND(ISNUMBER($P311),ISNUMBER($AL311),$AL311&lt;&gt;0),ROUND($P311/$AL311*100,1),"")</f>
        <v/>
      </c>
      <c r="AG311" s="54">
        <f>IF(AND(ISNUMBER($S311),ISNUMBER($AL311),$AL311&lt;&gt;0),ROUND($S311/$AL311*100,2),"")</f>
        <v/>
      </c>
      <c r="AH311" s="53">
        <f>IF(AND(ISNUMBER($Q311),ISNUMBER($AL311),$AL311&lt;&gt;0),ROUND($Q311/$AL311*100,1),"")</f>
        <v/>
      </c>
      <c r="AI311" s="48">
        <f>IF(ISNUMBER($S311),IF($S311&lt;=1,"Yes","No"),"n/a")</f>
        <v/>
      </c>
      <c r="AJ311" s="48">
        <f>IF(ISNUMBER($S311),ROUND(MAX(0,MIN(100,100-$S311*2.5-IF(ISNUMBER($T311),$T311,0)*0.12+IF($S311&lt;=1,12,0))),0),"")</f>
        <v/>
      </c>
      <c r="AK311" s="48">
        <f>IF(ISNUMBER($Q311),IF($Q311&gt;=100,20,IF($Q311&gt;=30,10,0)),0)+IF(ISNUMBER($R311),IF($R311&gt;=100,20,0),0)+IF(ISNUMBER($P311),IF($P311&gt;=150,20,IF($P311&gt;=50,12,5)),0)+IF(ISNUMBER($S311),IF($S311&lt;=1,15,0),0)</f>
        <v/>
      </c>
      <c r="AL311" s="48" t="n">
        <v>458</v>
      </c>
      <c r="AM311" s="49" t="n"/>
      <c r="AN311" s="48">
        <f>IF(AND(ISNUMBER($P311),ISNUMBER($AL311),$AL311&lt;&gt;0),IF(OR($P311&gt;180,$P311/$AL311*1000&gt;400),"Over ceiling, confirm SKU","Within"),"n/a")</f>
        <v/>
      </c>
      <c r="AO311" s="51" t="n"/>
      <c r="AP311" s="51" t="n"/>
      <c r="AQ311" s="51" t="n"/>
      <c r="AR311" s="34" t="inlineStr">
        <is>
          <t>Retrieved and cited, see Enrichment Log</t>
        </is>
      </c>
      <c r="AS311" s="34" t="inlineStr">
        <is>
          <t>BLANK -&gt; requires live Amazon.ca capture</t>
        </is>
      </c>
      <c r="AT311" s="34" t="inlineStr">
        <is>
          <t>Unverified commercial data</t>
        </is>
      </c>
    </row>
    <row r="312" ht="28" customHeight="1">
      <c r="A312" s="34" t="inlineStr">
        <is>
          <t>Guayaki</t>
        </is>
      </c>
      <c r="B312" s="34" t="inlineStr">
        <is>
          <t>Guayaki Yerba Mate | Orange Exuberance | 18 pack 458mL</t>
        </is>
      </c>
      <c r="C312" s="34" t="inlineStr">
        <is>
          <t>4) Caffeine &amp; energy beverage</t>
        </is>
      </c>
      <c r="D312" s="34" t="inlineStr">
        <is>
          <t>458 mL can</t>
        </is>
      </c>
      <c r="E312" s="48" t="n">
        <v>18</v>
      </c>
      <c r="F312" s="49" t="n"/>
      <c r="G312" s="50">
        <f>IF(AND(ISNUMBER($F312),ISNUMBER($E312),$E312&lt;&gt;0),$F312/$E312,"")</f>
        <v/>
      </c>
      <c r="H312" s="50">
        <f>IF(AND(ISNUMBER($F312),ISNUMBER($AL312),ISNUMBER($E312),($AL312*$E312)&lt;&gt;0),$F312/($AL312*$E312)*100,"")</f>
        <v/>
      </c>
      <c r="I312" s="51" t="n"/>
      <c r="J312" s="52" t="n"/>
      <c r="K312" s="50">
        <f>IF(AND(ISNUMBER($F312),ISNUMBER($J312)),$F312*(1-$J312),"")</f>
        <v/>
      </c>
      <c r="L312" s="51" t="n"/>
      <c r="M312" s="51" t="n"/>
      <c r="N312" s="50">
        <f>IF(ISNUMBER($F312),($F312-IF(ISNUMBER($AM312),$AM312,0))*(1-IF(ISNUMBER($J312),$J312,0)),"")</f>
        <v/>
      </c>
      <c r="O312" s="34" t="inlineStr">
        <is>
          <t>Orange Exuberance</t>
        </is>
      </c>
      <c r="P312" s="48" t="n">
        <v>150</v>
      </c>
      <c r="Q312" s="48" t="n">
        <v>0</v>
      </c>
      <c r="R312" s="34" t="inlineStr">
        <is>
          <t>Not listed</t>
        </is>
      </c>
      <c r="S312" s="48" t="n">
        <v>28</v>
      </c>
      <c r="T312" s="48" t="n">
        <v>120</v>
      </c>
      <c r="U312" s="34" t="inlineStr">
        <is>
          <t>Organic cane sugar</t>
        </is>
      </c>
      <c r="V312" s="34" t="inlineStr">
        <is>
          <t>Organic, Fair Trade yerba mate, 150 mg natural caffeine; USDA/Canada Organic certified</t>
        </is>
      </c>
      <c r="W312" s="51" t="n"/>
      <c r="X312" s="51" t="n"/>
      <c r="Y312" s="51" t="n"/>
      <c r="Z312" s="51" t="n"/>
      <c r="AA312" s="34" t="inlineStr">
        <is>
          <t>Medium</t>
        </is>
      </c>
      <c r="AB312" s="34" t="inlineStr">
        <is>
          <t>Strong natural channel following</t>
        </is>
      </c>
      <c r="AC312" s="34" t="inlineStr">
        <is>
          <t>Organic yerba mate energy with an ethical story</t>
        </is>
      </c>
      <c r="AD312" s="34" t="inlineStr">
        <is>
          <t>Natural yerba mate caffeine plus organic/Fair-Trade ethics.</t>
        </is>
      </c>
      <c r="AE312" s="51" t="n"/>
      <c r="AF312" s="53">
        <f>IF(AND(ISNUMBER($P312),ISNUMBER($AL312),$AL312&lt;&gt;0),ROUND($P312/$AL312*100,1),"")</f>
        <v/>
      </c>
      <c r="AG312" s="54">
        <f>IF(AND(ISNUMBER($S312),ISNUMBER($AL312),$AL312&lt;&gt;0),ROUND($S312/$AL312*100,2),"")</f>
        <v/>
      </c>
      <c r="AH312" s="53">
        <f>IF(AND(ISNUMBER($Q312),ISNUMBER($AL312),$AL312&lt;&gt;0),ROUND($Q312/$AL312*100,1),"")</f>
        <v/>
      </c>
      <c r="AI312" s="48">
        <f>IF(ISNUMBER($S312),IF($S312&lt;=1,"Yes","No"),"n/a")</f>
        <v/>
      </c>
      <c r="AJ312" s="48">
        <f>IF(ISNUMBER($S312),ROUND(MAX(0,MIN(100,100-$S312*2.5-IF(ISNUMBER($T312),$T312,0)*0.12+IF($S312&lt;=1,12,0))),0),"")</f>
        <v/>
      </c>
      <c r="AK312" s="48">
        <f>IF(ISNUMBER($Q312),IF($Q312&gt;=100,20,IF($Q312&gt;=30,10,0)),0)+IF(ISNUMBER($R312),IF($R312&gt;=100,20,0),0)+IF(ISNUMBER($P312),IF($P312&gt;=150,20,IF($P312&gt;=50,12,5)),0)+IF(ISNUMBER($S312),IF($S312&lt;=1,15,0),0)</f>
        <v/>
      </c>
      <c r="AL312" s="48" t="n">
        <v>458</v>
      </c>
      <c r="AM312" s="49" t="n"/>
      <c r="AN312" s="48">
        <f>IF(AND(ISNUMBER($P312),ISNUMBER($AL312),$AL312&lt;&gt;0),IF(OR($P312&gt;180,$P312/$AL312*1000&gt;400),"Over ceiling, confirm SKU","Within"),"n/a")</f>
        <v/>
      </c>
      <c r="AO312" s="51" t="n"/>
      <c r="AP312" s="51" t="n"/>
      <c r="AQ312" s="51" t="n"/>
      <c r="AR312" s="34" t="inlineStr">
        <is>
          <t>Retrieved and cited, see Enrichment Log</t>
        </is>
      </c>
      <c r="AS312" s="34" t="inlineStr">
        <is>
          <t>BLANK -&gt; requires live Amazon.ca capture</t>
        </is>
      </c>
      <c r="AT312" s="34" t="inlineStr">
        <is>
          <t>Unverified commercial data</t>
        </is>
      </c>
    </row>
    <row r="313" ht="28" customHeight="1">
      <c r="A313" s="34" t="inlineStr">
        <is>
          <t>Guayaki</t>
        </is>
      </c>
      <c r="B313" s="34" t="inlineStr">
        <is>
          <t>Guayaki Yerba Mate | Orange Exuberance | 24 pack 458mL</t>
        </is>
      </c>
      <c r="C313" s="34" t="inlineStr">
        <is>
          <t>4) Caffeine &amp; energy beverage</t>
        </is>
      </c>
      <c r="D313" s="34" t="inlineStr">
        <is>
          <t>458 mL can</t>
        </is>
      </c>
      <c r="E313" s="48" t="n">
        <v>24</v>
      </c>
      <c r="F313" s="49" t="n"/>
      <c r="G313" s="50">
        <f>IF(AND(ISNUMBER($F313),ISNUMBER($E313),$E313&lt;&gt;0),$F313/$E313,"")</f>
        <v/>
      </c>
      <c r="H313" s="50">
        <f>IF(AND(ISNUMBER($F313),ISNUMBER($AL313),ISNUMBER($E313),($AL313*$E313)&lt;&gt;0),$F313/($AL313*$E313)*100,"")</f>
        <v/>
      </c>
      <c r="I313" s="51" t="n"/>
      <c r="J313" s="52" t="n"/>
      <c r="K313" s="50">
        <f>IF(AND(ISNUMBER($F313),ISNUMBER($J313)),$F313*(1-$J313),"")</f>
        <v/>
      </c>
      <c r="L313" s="51" t="n"/>
      <c r="M313" s="51" t="n"/>
      <c r="N313" s="50">
        <f>IF(ISNUMBER($F313),($F313-IF(ISNUMBER($AM313),$AM313,0))*(1-IF(ISNUMBER($J313),$J313,0)),"")</f>
        <v/>
      </c>
      <c r="O313" s="34" t="inlineStr">
        <is>
          <t>Orange Exuberance</t>
        </is>
      </c>
      <c r="P313" s="48" t="n">
        <v>150</v>
      </c>
      <c r="Q313" s="48" t="n">
        <v>0</v>
      </c>
      <c r="R313" s="34" t="inlineStr">
        <is>
          <t>Not listed</t>
        </is>
      </c>
      <c r="S313" s="48" t="n">
        <v>28</v>
      </c>
      <c r="T313" s="48" t="n">
        <v>120</v>
      </c>
      <c r="U313" s="34" t="inlineStr">
        <is>
          <t>Organic cane sugar</t>
        </is>
      </c>
      <c r="V313" s="34" t="inlineStr">
        <is>
          <t>Organic, Fair Trade yerba mate, 150 mg natural caffeine; USDA/Canada Organic certified</t>
        </is>
      </c>
      <c r="W313" s="51" t="n"/>
      <c r="X313" s="51" t="n"/>
      <c r="Y313" s="51" t="n"/>
      <c r="Z313" s="51" t="n"/>
      <c r="AA313" s="34" t="inlineStr">
        <is>
          <t>Medium</t>
        </is>
      </c>
      <c r="AB313" s="34" t="inlineStr">
        <is>
          <t>Strong natural channel following</t>
        </is>
      </c>
      <c r="AC313" s="34" t="inlineStr">
        <is>
          <t>Organic yerba mate energy with an ethical story</t>
        </is>
      </c>
      <c r="AD313" s="34" t="inlineStr">
        <is>
          <t>Natural yerba mate caffeine plus organic/Fair-Trade ethics.</t>
        </is>
      </c>
      <c r="AE313" s="51" t="n"/>
      <c r="AF313" s="53">
        <f>IF(AND(ISNUMBER($P313),ISNUMBER($AL313),$AL313&lt;&gt;0),ROUND($P313/$AL313*100,1),"")</f>
        <v/>
      </c>
      <c r="AG313" s="54">
        <f>IF(AND(ISNUMBER($S313),ISNUMBER($AL313),$AL313&lt;&gt;0),ROUND($S313/$AL313*100,2),"")</f>
        <v/>
      </c>
      <c r="AH313" s="53">
        <f>IF(AND(ISNUMBER($Q313),ISNUMBER($AL313),$AL313&lt;&gt;0),ROUND($Q313/$AL313*100,1),"")</f>
        <v/>
      </c>
      <c r="AI313" s="48">
        <f>IF(ISNUMBER($S313),IF($S313&lt;=1,"Yes","No"),"n/a")</f>
        <v/>
      </c>
      <c r="AJ313" s="48">
        <f>IF(ISNUMBER($S313),ROUND(MAX(0,MIN(100,100-$S313*2.5-IF(ISNUMBER($T313),$T313,0)*0.12+IF($S313&lt;=1,12,0))),0),"")</f>
        <v/>
      </c>
      <c r="AK313" s="48">
        <f>IF(ISNUMBER($Q313),IF($Q313&gt;=100,20,IF($Q313&gt;=30,10,0)),0)+IF(ISNUMBER($R313),IF($R313&gt;=100,20,0),0)+IF(ISNUMBER($P313),IF($P313&gt;=150,20,IF($P313&gt;=50,12,5)),0)+IF(ISNUMBER($S313),IF($S313&lt;=1,15,0),0)</f>
        <v/>
      </c>
      <c r="AL313" s="48" t="n">
        <v>458</v>
      </c>
      <c r="AM313" s="49" t="n"/>
      <c r="AN313" s="48">
        <f>IF(AND(ISNUMBER($P313),ISNUMBER($AL313),$AL313&lt;&gt;0),IF(OR($P313&gt;180,$P313/$AL313*1000&gt;400),"Over ceiling, confirm SKU","Within"),"n/a")</f>
        <v/>
      </c>
      <c r="AO313" s="51" t="n"/>
      <c r="AP313" s="51" t="n"/>
      <c r="AQ313" s="51" t="n"/>
      <c r="AR313" s="34" t="inlineStr">
        <is>
          <t>Retrieved and cited, see Enrichment Log</t>
        </is>
      </c>
      <c r="AS313" s="34" t="inlineStr">
        <is>
          <t>BLANK -&gt; requires live Amazon.ca capture</t>
        </is>
      </c>
      <c r="AT313" s="34" t="inlineStr">
        <is>
          <t>Unverified commercial data</t>
        </is>
      </c>
    </row>
    <row r="314" ht="28" customHeight="1">
      <c r="A314" s="34" t="inlineStr">
        <is>
          <t>NOS</t>
        </is>
      </c>
      <c r="B314" s="34" t="inlineStr">
        <is>
          <t>NOS Energy Drink | Original | single 473mL</t>
        </is>
      </c>
      <c r="C314" s="34" t="inlineStr">
        <is>
          <t>4) Caffeine &amp; energy beverage</t>
        </is>
      </c>
      <c r="D314" s="34" t="inlineStr">
        <is>
          <t>473 mL can</t>
        </is>
      </c>
      <c r="E314" s="48" t="n">
        <v>1</v>
      </c>
      <c r="F314" s="49" t="n"/>
      <c r="G314" s="50">
        <f>IF(AND(ISNUMBER($F314),ISNUMBER($E314),$E314&lt;&gt;0),$F314/$E314,"")</f>
        <v/>
      </c>
      <c r="H314" s="50">
        <f>IF(AND(ISNUMBER($F314),ISNUMBER($AL314),ISNUMBER($E314),($AL314*$E314)&lt;&gt;0),$F314/($AL314*$E314)*100,"")</f>
        <v/>
      </c>
      <c r="I314" s="51" t="n"/>
      <c r="J314" s="52" t="n"/>
      <c r="K314" s="50">
        <f>IF(AND(ISNUMBER($F314),ISNUMBER($J314)),$F314*(1-$J314),"")</f>
        <v/>
      </c>
      <c r="L314" s="51" t="n"/>
      <c r="M314" s="51" t="n"/>
      <c r="N314" s="50">
        <f>IF(ISNUMBER($F314),($F314-IF(ISNUMBER($AM314),$AM314,0))*(1-IF(ISNUMBER($J314),$J314,0)),"")</f>
        <v/>
      </c>
      <c r="O314" s="34" t="inlineStr">
        <is>
          <t>Original</t>
        </is>
      </c>
      <c r="P314" s="48" t="n">
        <v>160</v>
      </c>
      <c r="Q314" s="48" t="n">
        <v>410</v>
      </c>
      <c r="R314" s="34" t="inlineStr">
        <is>
          <t>Not listed</t>
        </is>
      </c>
      <c r="S314" s="48" t="n">
        <v>54</v>
      </c>
      <c r="T314" s="48" t="n">
        <v>210</v>
      </c>
      <c r="U314" s="34" t="inlineStr">
        <is>
          <t>HFCS + sucralose</t>
        </is>
      </c>
      <c r="V314" s="34" t="inlineStr">
        <is>
          <t>High performance energy blend, taurine, L-theanine, guarana, B vitamins</t>
        </is>
      </c>
      <c r="W314" s="51" t="n"/>
      <c r="X314" s="51" t="n"/>
      <c r="Y314" s="51" t="n"/>
      <c r="Z314" s="51" t="n"/>
      <c r="AA314" s="34" t="inlineStr">
        <is>
          <t>Low</t>
        </is>
      </c>
      <c r="AB314" s="34" t="inlineStr">
        <is>
          <t>Niche legacy brand, limited shelf share</t>
        </is>
      </c>
      <c r="AC314" s="34" t="inlineStr">
        <is>
          <t>Motorsport styled high octane energy</t>
        </is>
      </c>
      <c r="AD314" s="34" t="inlineStr">
        <is>
          <t>Legacy enthusiast brand at a value price.</t>
        </is>
      </c>
      <c r="AE314" s="51" t="n"/>
      <c r="AF314" s="53">
        <f>IF(AND(ISNUMBER($P314),ISNUMBER($AL314),$AL314&lt;&gt;0),ROUND($P314/$AL314*100,1),"")</f>
        <v/>
      </c>
      <c r="AG314" s="54">
        <f>IF(AND(ISNUMBER($S314),ISNUMBER($AL314),$AL314&lt;&gt;0),ROUND($S314/$AL314*100,2),"")</f>
        <v/>
      </c>
      <c r="AH314" s="53">
        <f>IF(AND(ISNUMBER($Q314),ISNUMBER($AL314),$AL314&lt;&gt;0),ROUND($Q314/$AL314*100,1),"")</f>
        <v/>
      </c>
      <c r="AI314" s="48">
        <f>IF(ISNUMBER($S314),IF($S314&lt;=1,"Yes","No"),"n/a")</f>
        <v/>
      </c>
      <c r="AJ314" s="48">
        <f>IF(ISNUMBER($S314),ROUND(MAX(0,MIN(100,100-$S314*2.5-IF(ISNUMBER($T314),$T314,0)*0.12+IF($S314&lt;=1,12,0))),0),"")</f>
        <v/>
      </c>
      <c r="AK314" s="48">
        <f>IF(ISNUMBER($Q314),IF($Q314&gt;=100,20,IF($Q314&gt;=30,10,0)),0)+IF(ISNUMBER($R314),IF($R314&gt;=100,20,0),0)+IF(ISNUMBER($P314),IF($P314&gt;=150,20,IF($P314&gt;=50,12,5)),0)+IF(ISNUMBER($S314),IF($S314&lt;=1,15,0),0)</f>
        <v/>
      </c>
      <c r="AL314" s="48" t="n">
        <v>473</v>
      </c>
      <c r="AM314" s="49" t="n"/>
      <c r="AN314" s="48">
        <f>IF(AND(ISNUMBER($P314),ISNUMBER($AL314),$AL314&lt;&gt;0),IF(OR($P314&gt;180,$P314/$AL314*1000&gt;400),"Over ceiling, confirm SKU","Within"),"n/a")</f>
        <v/>
      </c>
      <c r="AO314" s="51" t="n"/>
      <c r="AP314" s="51" t="n"/>
      <c r="AQ314" s="51" t="n"/>
      <c r="AR314" s="34" t="inlineStr">
        <is>
          <t>Retrieved and cited, see Enrichment Log</t>
        </is>
      </c>
      <c r="AS314" s="34" t="inlineStr">
        <is>
          <t>BLANK -&gt; requires live Amazon.ca capture</t>
        </is>
      </c>
      <c r="AT314" s="34" t="inlineStr">
        <is>
          <t>Unverified commercial data</t>
        </is>
      </c>
    </row>
    <row r="315" ht="28" customHeight="1">
      <c r="A315" s="34" t="inlineStr">
        <is>
          <t>NOS</t>
        </is>
      </c>
      <c r="B315" s="34" t="inlineStr">
        <is>
          <t>NOS Energy Drink | Original | 8 pack 473mL</t>
        </is>
      </c>
      <c r="C315" s="34" t="inlineStr">
        <is>
          <t>4) Caffeine &amp; energy beverage</t>
        </is>
      </c>
      <c r="D315" s="34" t="inlineStr">
        <is>
          <t>473 mL can</t>
        </is>
      </c>
      <c r="E315" s="48" t="n">
        <v>8</v>
      </c>
      <c r="F315" s="49" t="n"/>
      <c r="G315" s="50">
        <f>IF(AND(ISNUMBER($F315),ISNUMBER($E315),$E315&lt;&gt;0),$F315/$E315,"")</f>
        <v/>
      </c>
      <c r="H315" s="50">
        <f>IF(AND(ISNUMBER($F315),ISNUMBER($AL315),ISNUMBER($E315),($AL315*$E315)&lt;&gt;0),$F315/($AL315*$E315)*100,"")</f>
        <v/>
      </c>
      <c r="I315" s="51" t="n"/>
      <c r="J315" s="52" t="n"/>
      <c r="K315" s="50">
        <f>IF(AND(ISNUMBER($F315),ISNUMBER($J315)),$F315*(1-$J315),"")</f>
        <v/>
      </c>
      <c r="L315" s="51" t="n"/>
      <c r="M315" s="51" t="n"/>
      <c r="N315" s="50">
        <f>IF(ISNUMBER($F315),($F315-IF(ISNUMBER($AM315),$AM315,0))*(1-IF(ISNUMBER($J315),$J315,0)),"")</f>
        <v/>
      </c>
      <c r="O315" s="34" t="inlineStr">
        <is>
          <t>Original</t>
        </is>
      </c>
      <c r="P315" s="48" t="n">
        <v>160</v>
      </c>
      <c r="Q315" s="48" t="n">
        <v>410</v>
      </c>
      <c r="R315" s="34" t="inlineStr">
        <is>
          <t>Not listed</t>
        </is>
      </c>
      <c r="S315" s="48" t="n">
        <v>54</v>
      </c>
      <c r="T315" s="48" t="n">
        <v>210</v>
      </c>
      <c r="U315" s="34" t="inlineStr">
        <is>
          <t>HFCS + sucralose</t>
        </is>
      </c>
      <c r="V315" s="34" t="inlineStr">
        <is>
          <t>High performance energy blend, taurine, L-theanine, guarana, B vitamins</t>
        </is>
      </c>
      <c r="W315" s="51" t="n"/>
      <c r="X315" s="51" t="n"/>
      <c r="Y315" s="51" t="n"/>
      <c r="Z315" s="51" t="n"/>
      <c r="AA315" s="34" t="inlineStr">
        <is>
          <t>Low</t>
        </is>
      </c>
      <c r="AB315" s="34" t="inlineStr">
        <is>
          <t>Niche legacy brand, limited shelf share</t>
        </is>
      </c>
      <c r="AC315" s="34" t="inlineStr">
        <is>
          <t>Motorsport styled high octane energy</t>
        </is>
      </c>
      <c r="AD315" s="34" t="inlineStr">
        <is>
          <t>Legacy enthusiast brand at a value price.</t>
        </is>
      </c>
      <c r="AE315" s="51" t="n"/>
      <c r="AF315" s="53">
        <f>IF(AND(ISNUMBER($P315),ISNUMBER($AL315),$AL315&lt;&gt;0),ROUND($P315/$AL315*100,1),"")</f>
        <v/>
      </c>
      <c r="AG315" s="54">
        <f>IF(AND(ISNUMBER($S315),ISNUMBER($AL315),$AL315&lt;&gt;0),ROUND($S315/$AL315*100,2),"")</f>
        <v/>
      </c>
      <c r="AH315" s="53">
        <f>IF(AND(ISNUMBER($Q315),ISNUMBER($AL315),$AL315&lt;&gt;0),ROUND($Q315/$AL315*100,1),"")</f>
        <v/>
      </c>
      <c r="AI315" s="48">
        <f>IF(ISNUMBER($S315),IF($S315&lt;=1,"Yes","No"),"n/a")</f>
        <v/>
      </c>
      <c r="AJ315" s="48">
        <f>IF(ISNUMBER($S315),ROUND(MAX(0,MIN(100,100-$S315*2.5-IF(ISNUMBER($T315),$T315,0)*0.12+IF($S315&lt;=1,12,0))),0),"")</f>
        <v/>
      </c>
      <c r="AK315" s="48">
        <f>IF(ISNUMBER($Q315),IF($Q315&gt;=100,20,IF($Q315&gt;=30,10,0)),0)+IF(ISNUMBER($R315),IF($R315&gt;=100,20,0),0)+IF(ISNUMBER($P315),IF($P315&gt;=150,20,IF($P315&gt;=50,12,5)),0)+IF(ISNUMBER($S315),IF($S315&lt;=1,15,0),0)</f>
        <v/>
      </c>
      <c r="AL315" s="48" t="n">
        <v>473</v>
      </c>
      <c r="AM315" s="49" t="n"/>
      <c r="AN315" s="48">
        <f>IF(AND(ISNUMBER($P315),ISNUMBER($AL315),$AL315&lt;&gt;0),IF(OR($P315&gt;180,$P315/$AL315*1000&gt;400),"Over ceiling, confirm SKU","Within"),"n/a")</f>
        <v/>
      </c>
      <c r="AO315" s="51" t="n"/>
      <c r="AP315" s="51" t="n"/>
      <c r="AQ315" s="51" t="n"/>
      <c r="AR315" s="34" t="inlineStr">
        <is>
          <t>Retrieved and cited, see Enrichment Log</t>
        </is>
      </c>
      <c r="AS315" s="34" t="inlineStr">
        <is>
          <t>BLANK -&gt; requires live Amazon.ca capture</t>
        </is>
      </c>
      <c r="AT315" s="34" t="inlineStr">
        <is>
          <t>Unverified commercial data</t>
        </is>
      </c>
    </row>
    <row r="316" ht="28" customHeight="1">
      <c r="A316" s="34" t="inlineStr">
        <is>
          <t>NOS</t>
        </is>
      </c>
      <c r="B316" s="34" t="inlineStr">
        <is>
          <t>NOS Energy Drink | Original | 12 pack 473mL</t>
        </is>
      </c>
      <c r="C316" s="34" t="inlineStr">
        <is>
          <t>4) Caffeine &amp; energy beverage</t>
        </is>
      </c>
      <c r="D316" s="34" t="inlineStr">
        <is>
          <t>473 mL can</t>
        </is>
      </c>
      <c r="E316" s="48" t="n">
        <v>12</v>
      </c>
      <c r="F316" s="49" t="n"/>
      <c r="G316" s="50">
        <f>IF(AND(ISNUMBER($F316),ISNUMBER($E316),$E316&lt;&gt;0),$F316/$E316,"")</f>
        <v/>
      </c>
      <c r="H316" s="50">
        <f>IF(AND(ISNUMBER($F316),ISNUMBER($AL316),ISNUMBER($E316),($AL316*$E316)&lt;&gt;0),$F316/($AL316*$E316)*100,"")</f>
        <v/>
      </c>
      <c r="I316" s="51" t="n"/>
      <c r="J316" s="52" t="n"/>
      <c r="K316" s="50">
        <f>IF(AND(ISNUMBER($F316),ISNUMBER($J316)),$F316*(1-$J316),"")</f>
        <v/>
      </c>
      <c r="L316" s="51" t="n"/>
      <c r="M316" s="51" t="n"/>
      <c r="N316" s="50">
        <f>IF(ISNUMBER($F316),($F316-IF(ISNUMBER($AM316),$AM316,0))*(1-IF(ISNUMBER($J316),$J316,0)),"")</f>
        <v/>
      </c>
      <c r="O316" s="34" t="inlineStr">
        <is>
          <t>Original</t>
        </is>
      </c>
      <c r="P316" s="48" t="n">
        <v>160</v>
      </c>
      <c r="Q316" s="48" t="n">
        <v>410</v>
      </c>
      <c r="R316" s="34" t="inlineStr">
        <is>
          <t>Not listed</t>
        </is>
      </c>
      <c r="S316" s="48" t="n">
        <v>54</v>
      </c>
      <c r="T316" s="48" t="n">
        <v>210</v>
      </c>
      <c r="U316" s="34" t="inlineStr">
        <is>
          <t>HFCS + sucralose</t>
        </is>
      </c>
      <c r="V316" s="34" t="inlineStr">
        <is>
          <t>High performance energy blend, taurine, L-theanine, guarana, B vitamins</t>
        </is>
      </c>
      <c r="W316" s="51" t="n"/>
      <c r="X316" s="51" t="n"/>
      <c r="Y316" s="51" t="n"/>
      <c r="Z316" s="51" t="n"/>
      <c r="AA316" s="34" t="inlineStr">
        <is>
          <t>Low</t>
        </is>
      </c>
      <c r="AB316" s="34" t="inlineStr">
        <is>
          <t>Niche legacy brand, limited shelf share</t>
        </is>
      </c>
      <c r="AC316" s="34" t="inlineStr">
        <is>
          <t>Motorsport styled high octane energy</t>
        </is>
      </c>
      <c r="AD316" s="34" t="inlineStr">
        <is>
          <t>Legacy enthusiast brand at a value price.</t>
        </is>
      </c>
      <c r="AE316" s="51" t="n"/>
      <c r="AF316" s="53">
        <f>IF(AND(ISNUMBER($P316),ISNUMBER($AL316),$AL316&lt;&gt;0),ROUND($P316/$AL316*100,1),"")</f>
        <v/>
      </c>
      <c r="AG316" s="54">
        <f>IF(AND(ISNUMBER($S316),ISNUMBER($AL316),$AL316&lt;&gt;0),ROUND($S316/$AL316*100,2),"")</f>
        <v/>
      </c>
      <c r="AH316" s="53">
        <f>IF(AND(ISNUMBER($Q316),ISNUMBER($AL316),$AL316&lt;&gt;0),ROUND($Q316/$AL316*100,1),"")</f>
        <v/>
      </c>
      <c r="AI316" s="48">
        <f>IF(ISNUMBER($S316),IF($S316&lt;=1,"Yes","No"),"n/a")</f>
        <v/>
      </c>
      <c r="AJ316" s="48">
        <f>IF(ISNUMBER($S316),ROUND(MAX(0,MIN(100,100-$S316*2.5-IF(ISNUMBER($T316),$T316,0)*0.12+IF($S316&lt;=1,12,0))),0),"")</f>
        <v/>
      </c>
      <c r="AK316" s="48">
        <f>IF(ISNUMBER($Q316),IF($Q316&gt;=100,20,IF($Q316&gt;=30,10,0)),0)+IF(ISNUMBER($R316),IF($R316&gt;=100,20,0),0)+IF(ISNUMBER($P316),IF($P316&gt;=150,20,IF($P316&gt;=50,12,5)),0)+IF(ISNUMBER($S316),IF($S316&lt;=1,15,0),0)</f>
        <v/>
      </c>
      <c r="AL316" s="48" t="n">
        <v>473</v>
      </c>
      <c r="AM316" s="49" t="n"/>
      <c r="AN316" s="48">
        <f>IF(AND(ISNUMBER($P316),ISNUMBER($AL316),$AL316&lt;&gt;0),IF(OR($P316&gt;180,$P316/$AL316*1000&gt;400),"Over ceiling, confirm SKU","Within"),"n/a")</f>
        <v/>
      </c>
      <c r="AO316" s="51" t="n"/>
      <c r="AP316" s="51" t="n"/>
      <c r="AQ316" s="51" t="n"/>
      <c r="AR316" s="34" t="inlineStr">
        <is>
          <t>Retrieved and cited, see Enrichment Log</t>
        </is>
      </c>
      <c r="AS316" s="34" t="inlineStr">
        <is>
          <t>BLANK -&gt; requires live Amazon.ca capture</t>
        </is>
      </c>
      <c r="AT316" s="34" t="inlineStr">
        <is>
          <t>Unverified commercial data</t>
        </is>
      </c>
    </row>
    <row r="317" ht="28" customHeight="1">
      <c r="A317" s="34" t="inlineStr">
        <is>
          <t>NOS</t>
        </is>
      </c>
      <c r="B317" s="34" t="inlineStr">
        <is>
          <t>NOS Energy Drink | Original | 18 pack 473mL</t>
        </is>
      </c>
      <c r="C317" s="34" t="inlineStr">
        <is>
          <t>4) Caffeine &amp; energy beverage</t>
        </is>
      </c>
      <c r="D317" s="34" t="inlineStr">
        <is>
          <t>473 mL can</t>
        </is>
      </c>
      <c r="E317" s="48" t="n">
        <v>18</v>
      </c>
      <c r="F317" s="49" t="n"/>
      <c r="G317" s="50">
        <f>IF(AND(ISNUMBER($F317),ISNUMBER($E317),$E317&lt;&gt;0),$F317/$E317,"")</f>
        <v/>
      </c>
      <c r="H317" s="50">
        <f>IF(AND(ISNUMBER($F317),ISNUMBER($AL317),ISNUMBER($E317),($AL317*$E317)&lt;&gt;0),$F317/($AL317*$E317)*100,"")</f>
        <v/>
      </c>
      <c r="I317" s="51" t="n"/>
      <c r="J317" s="52" t="n"/>
      <c r="K317" s="50">
        <f>IF(AND(ISNUMBER($F317),ISNUMBER($J317)),$F317*(1-$J317),"")</f>
        <v/>
      </c>
      <c r="L317" s="51" t="n"/>
      <c r="M317" s="51" t="n"/>
      <c r="N317" s="50">
        <f>IF(ISNUMBER($F317),($F317-IF(ISNUMBER($AM317),$AM317,0))*(1-IF(ISNUMBER($J317),$J317,0)),"")</f>
        <v/>
      </c>
      <c r="O317" s="34" t="inlineStr">
        <is>
          <t>Original</t>
        </is>
      </c>
      <c r="P317" s="48" t="n">
        <v>160</v>
      </c>
      <c r="Q317" s="48" t="n">
        <v>410</v>
      </c>
      <c r="R317" s="34" t="inlineStr">
        <is>
          <t>Not listed</t>
        </is>
      </c>
      <c r="S317" s="48" t="n">
        <v>54</v>
      </c>
      <c r="T317" s="48" t="n">
        <v>210</v>
      </c>
      <c r="U317" s="34" t="inlineStr">
        <is>
          <t>HFCS + sucralose</t>
        </is>
      </c>
      <c r="V317" s="34" t="inlineStr">
        <is>
          <t>High performance energy blend, taurine, L-theanine, guarana, B vitamins</t>
        </is>
      </c>
      <c r="W317" s="51" t="n"/>
      <c r="X317" s="51" t="n"/>
      <c r="Y317" s="51" t="n"/>
      <c r="Z317" s="51" t="n"/>
      <c r="AA317" s="34" t="inlineStr">
        <is>
          <t>Low</t>
        </is>
      </c>
      <c r="AB317" s="34" t="inlineStr">
        <is>
          <t>Niche legacy brand, limited shelf share</t>
        </is>
      </c>
      <c r="AC317" s="34" t="inlineStr">
        <is>
          <t>Motorsport styled high octane energy</t>
        </is>
      </c>
      <c r="AD317" s="34" t="inlineStr">
        <is>
          <t>Legacy enthusiast brand at a value price.</t>
        </is>
      </c>
      <c r="AE317" s="51" t="n"/>
      <c r="AF317" s="53">
        <f>IF(AND(ISNUMBER($P317),ISNUMBER($AL317),$AL317&lt;&gt;0),ROUND($P317/$AL317*100,1),"")</f>
        <v/>
      </c>
      <c r="AG317" s="54">
        <f>IF(AND(ISNUMBER($S317),ISNUMBER($AL317),$AL317&lt;&gt;0),ROUND($S317/$AL317*100,2),"")</f>
        <v/>
      </c>
      <c r="AH317" s="53">
        <f>IF(AND(ISNUMBER($Q317),ISNUMBER($AL317),$AL317&lt;&gt;0),ROUND($Q317/$AL317*100,1),"")</f>
        <v/>
      </c>
      <c r="AI317" s="48">
        <f>IF(ISNUMBER($S317),IF($S317&lt;=1,"Yes","No"),"n/a")</f>
        <v/>
      </c>
      <c r="AJ317" s="48">
        <f>IF(ISNUMBER($S317),ROUND(MAX(0,MIN(100,100-$S317*2.5-IF(ISNUMBER($T317),$T317,0)*0.12+IF($S317&lt;=1,12,0))),0),"")</f>
        <v/>
      </c>
      <c r="AK317" s="48">
        <f>IF(ISNUMBER($Q317),IF($Q317&gt;=100,20,IF($Q317&gt;=30,10,0)),0)+IF(ISNUMBER($R317),IF($R317&gt;=100,20,0),0)+IF(ISNUMBER($P317),IF($P317&gt;=150,20,IF($P317&gt;=50,12,5)),0)+IF(ISNUMBER($S317),IF($S317&lt;=1,15,0),0)</f>
        <v/>
      </c>
      <c r="AL317" s="48" t="n">
        <v>473</v>
      </c>
      <c r="AM317" s="49" t="n"/>
      <c r="AN317" s="48">
        <f>IF(AND(ISNUMBER($P317),ISNUMBER($AL317),$AL317&lt;&gt;0),IF(OR($P317&gt;180,$P317/$AL317*1000&gt;400),"Over ceiling, confirm SKU","Within"),"n/a")</f>
        <v/>
      </c>
      <c r="AO317" s="51" t="n"/>
      <c r="AP317" s="51" t="n"/>
      <c r="AQ317" s="51" t="n"/>
      <c r="AR317" s="34" t="inlineStr">
        <is>
          <t>Retrieved and cited, see Enrichment Log</t>
        </is>
      </c>
      <c r="AS317" s="34" t="inlineStr">
        <is>
          <t>BLANK -&gt; requires live Amazon.ca capture</t>
        </is>
      </c>
      <c r="AT317" s="34" t="inlineStr">
        <is>
          <t>Unverified commercial data</t>
        </is>
      </c>
    </row>
    <row r="318" ht="28" customHeight="1">
      <c r="A318" s="34" t="inlineStr">
        <is>
          <t>NOS</t>
        </is>
      </c>
      <c r="B318" s="34" t="inlineStr">
        <is>
          <t>NOS Energy Drink | Original | 24 pack 473mL</t>
        </is>
      </c>
      <c r="C318" s="34" t="inlineStr">
        <is>
          <t>4) Caffeine &amp; energy beverage</t>
        </is>
      </c>
      <c r="D318" s="34" t="inlineStr">
        <is>
          <t>473 mL can</t>
        </is>
      </c>
      <c r="E318" s="48" t="n">
        <v>24</v>
      </c>
      <c r="F318" s="49" t="n"/>
      <c r="G318" s="50">
        <f>IF(AND(ISNUMBER($F318),ISNUMBER($E318),$E318&lt;&gt;0),$F318/$E318,"")</f>
        <v/>
      </c>
      <c r="H318" s="50">
        <f>IF(AND(ISNUMBER($F318),ISNUMBER($AL318),ISNUMBER($E318),($AL318*$E318)&lt;&gt;0),$F318/($AL318*$E318)*100,"")</f>
        <v/>
      </c>
      <c r="I318" s="51" t="n"/>
      <c r="J318" s="52" t="n"/>
      <c r="K318" s="50">
        <f>IF(AND(ISNUMBER($F318),ISNUMBER($J318)),$F318*(1-$J318),"")</f>
        <v/>
      </c>
      <c r="L318" s="51" t="n"/>
      <c r="M318" s="51" t="n"/>
      <c r="N318" s="50">
        <f>IF(ISNUMBER($F318),($F318-IF(ISNUMBER($AM318),$AM318,0))*(1-IF(ISNUMBER($J318),$J318,0)),"")</f>
        <v/>
      </c>
      <c r="O318" s="34" t="inlineStr">
        <is>
          <t>Original</t>
        </is>
      </c>
      <c r="P318" s="48" t="n">
        <v>160</v>
      </c>
      <c r="Q318" s="48" t="n">
        <v>410</v>
      </c>
      <c r="R318" s="34" t="inlineStr">
        <is>
          <t>Not listed</t>
        </is>
      </c>
      <c r="S318" s="48" t="n">
        <v>54</v>
      </c>
      <c r="T318" s="48" t="n">
        <v>210</v>
      </c>
      <c r="U318" s="34" t="inlineStr">
        <is>
          <t>HFCS + sucralose</t>
        </is>
      </c>
      <c r="V318" s="34" t="inlineStr">
        <is>
          <t>High performance energy blend, taurine, L-theanine, guarana, B vitamins</t>
        </is>
      </c>
      <c r="W318" s="51" t="n"/>
      <c r="X318" s="51" t="n"/>
      <c r="Y318" s="51" t="n"/>
      <c r="Z318" s="51" t="n"/>
      <c r="AA318" s="34" t="inlineStr">
        <is>
          <t>Low</t>
        </is>
      </c>
      <c r="AB318" s="34" t="inlineStr">
        <is>
          <t>Niche legacy brand, limited shelf share</t>
        </is>
      </c>
      <c r="AC318" s="34" t="inlineStr">
        <is>
          <t>Motorsport styled high octane energy</t>
        </is>
      </c>
      <c r="AD318" s="34" t="inlineStr">
        <is>
          <t>Legacy enthusiast brand at a value price.</t>
        </is>
      </c>
      <c r="AE318" s="51" t="n"/>
      <c r="AF318" s="53">
        <f>IF(AND(ISNUMBER($P318),ISNUMBER($AL318),$AL318&lt;&gt;0),ROUND($P318/$AL318*100,1),"")</f>
        <v/>
      </c>
      <c r="AG318" s="54">
        <f>IF(AND(ISNUMBER($S318),ISNUMBER($AL318),$AL318&lt;&gt;0),ROUND($S318/$AL318*100,2),"")</f>
        <v/>
      </c>
      <c r="AH318" s="53">
        <f>IF(AND(ISNUMBER($Q318),ISNUMBER($AL318),$AL318&lt;&gt;0),ROUND($Q318/$AL318*100,1),"")</f>
        <v/>
      </c>
      <c r="AI318" s="48">
        <f>IF(ISNUMBER($S318),IF($S318&lt;=1,"Yes","No"),"n/a")</f>
        <v/>
      </c>
      <c r="AJ318" s="48">
        <f>IF(ISNUMBER($S318),ROUND(MAX(0,MIN(100,100-$S318*2.5-IF(ISNUMBER($T318),$T318,0)*0.12+IF($S318&lt;=1,12,0))),0),"")</f>
        <v/>
      </c>
      <c r="AK318" s="48">
        <f>IF(ISNUMBER($Q318),IF($Q318&gt;=100,20,IF($Q318&gt;=30,10,0)),0)+IF(ISNUMBER($R318),IF($R318&gt;=100,20,0),0)+IF(ISNUMBER($P318),IF($P318&gt;=150,20,IF($P318&gt;=50,12,5)),0)+IF(ISNUMBER($S318),IF($S318&lt;=1,15,0),0)</f>
        <v/>
      </c>
      <c r="AL318" s="48" t="n">
        <v>473</v>
      </c>
      <c r="AM318" s="49" t="n"/>
      <c r="AN318" s="48">
        <f>IF(AND(ISNUMBER($P318),ISNUMBER($AL318),$AL318&lt;&gt;0),IF(OR($P318&gt;180,$P318/$AL318*1000&gt;400),"Over ceiling, confirm SKU","Within"),"n/a")</f>
        <v/>
      </c>
      <c r="AO318" s="51" t="n"/>
      <c r="AP318" s="51" t="n"/>
      <c r="AQ318" s="51" t="n"/>
      <c r="AR318" s="34" t="inlineStr">
        <is>
          <t>Retrieved and cited, see Enrichment Log</t>
        </is>
      </c>
      <c r="AS318" s="34" t="inlineStr">
        <is>
          <t>BLANK -&gt; requires live Amazon.ca capture</t>
        </is>
      </c>
      <c r="AT318" s="34" t="inlineStr">
        <is>
          <t>Unverified commercial data</t>
        </is>
      </c>
    </row>
    <row r="319" ht="28" customHeight="1">
      <c r="A319" s="34" t="inlineStr">
        <is>
          <t>NOS</t>
        </is>
      </c>
      <c r="B319" s="34" t="inlineStr">
        <is>
          <t>NOS Energy Drink | Sugar Free | single 473mL</t>
        </is>
      </c>
      <c r="C319" s="34" t="inlineStr">
        <is>
          <t>4) Caffeine &amp; energy beverage</t>
        </is>
      </c>
      <c r="D319" s="34" t="inlineStr">
        <is>
          <t>473 mL can</t>
        </is>
      </c>
      <c r="E319" s="48" t="n">
        <v>1</v>
      </c>
      <c r="F319" s="49" t="n"/>
      <c r="G319" s="50">
        <f>IF(AND(ISNUMBER($F319),ISNUMBER($E319),$E319&lt;&gt;0),$F319/$E319,"")</f>
        <v/>
      </c>
      <c r="H319" s="50">
        <f>IF(AND(ISNUMBER($F319),ISNUMBER($AL319),ISNUMBER($E319),($AL319*$E319)&lt;&gt;0),$F319/($AL319*$E319)*100,"")</f>
        <v/>
      </c>
      <c r="I319" s="51" t="n"/>
      <c r="J319" s="52" t="n"/>
      <c r="K319" s="50">
        <f>IF(AND(ISNUMBER($F319),ISNUMBER($J319)),$F319*(1-$J319),"")</f>
        <v/>
      </c>
      <c r="L319" s="51" t="n"/>
      <c r="M319" s="51" t="n"/>
      <c r="N319" s="50">
        <f>IF(ISNUMBER($F319),($F319-IF(ISNUMBER($AM319),$AM319,0))*(1-IF(ISNUMBER($J319),$J319,0)),"")</f>
        <v/>
      </c>
      <c r="O319" s="34" t="inlineStr">
        <is>
          <t>Sugar Free</t>
        </is>
      </c>
      <c r="P319" s="48" t="n">
        <v>160</v>
      </c>
      <c r="Q319" s="48" t="n">
        <v>410</v>
      </c>
      <c r="R319" s="34" t="inlineStr">
        <is>
          <t>Not listed</t>
        </is>
      </c>
      <c r="S319" s="48" t="n">
        <v>54</v>
      </c>
      <c r="T319" s="48" t="n">
        <v>210</v>
      </c>
      <c r="U319" s="34" t="inlineStr">
        <is>
          <t>HFCS + sucralose</t>
        </is>
      </c>
      <c r="V319" s="34" t="inlineStr">
        <is>
          <t>High performance energy blend, taurine, L-theanine, guarana, B vitamins</t>
        </is>
      </c>
      <c r="W319" s="51" t="n"/>
      <c r="X319" s="51" t="n"/>
      <c r="Y319" s="51" t="n"/>
      <c r="Z319" s="51" t="n"/>
      <c r="AA319" s="34" t="inlineStr">
        <is>
          <t>Low</t>
        </is>
      </c>
      <c r="AB319" s="34" t="inlineStr">
        <is>
          <t>Niche legacy brand, limited shelf share</t>
        </is>
      </c>
      <c r="AC319" s="34" t="inlineStr">
        <is>
          <t>Motorsport styled high octane energy</t>
        </is>
      </c>
      <c r="AD319" s="34" t="inlineStr">
        <is>
          <t>Legacy enthusiast brand at a value price.</t>
        </is>
      </c>
      <c r="AE319" s="51" t="n"/>
      <c r="AF319" s="53">
        <f>IF(AND(ISNUMBER($P319),ISNUMBER($AL319),$AL319&lt;&gt;0),ROUND($P319/$AL319*100,1),"")</f>
        <v/>
      </c>
      <c r="AG319" s="54">
        <f>IF(AND(ISNUMBER($S319),ISNUMBER($AL319),$AL319&lt;&gt;0),ROUND($S319/$AL319*100,2),"")</f>
        <v/>
      </c>
      <c r="AH319" s="53">
        <f>IF(AND(ISNUMBER($Q319),ISNUMBER($AL319),$AL319&lt;&gt;0),ROUND($Q319/$AL319*100,1),"")</f>
        <v/>
      </c>
      <c r="AI319" s="48">
        <f>IF(ISNUMBER($S319),IF($S319&lt;=1,"Yes","No"),"n/a")</f>
        <v/>
      </c>
      <c r="AJ319" s="48">
        <f>IF(ISNUMBER($S319),ROUND(MAX(0,MIN(100,100-$S319*2.5-IF(ISNUMBER($T319),$T319,0)*0.12+IF($S319&lt;=1,12,0))),0),"")</f>
        <v/>
      </c>
      <c r="AK319" s="48">
        <f>IF(ISNUMBER($Q319),IF($Q319&gt;=100,20,IF($Q319&gt;=30,10,0)),0)+IF(ISNUMBER($R319),IF($R319&gt;=100,20,0),0)+IF(ISNUMBER($P319),IF($P319&gt;=150,20,IF($P319&gt;=50,12,5)),0)+IF(ISNUMBER($S319),IF($S319&lt;=1,15,0),0)</f>
        <v/>
      </c>
      <c r="AL319" s="48" t="n">
        <v>473</v>
      </c>
      <c r="AM319" s="49" t="n"/>
      <c r="AN319" s="48">
        <f>IF(AND(ISNUMBER($P319),ISNUMBER($AL319),$AL319&lt;&gt;0),IF(OR($P319&gt;180,$P319/$AL319*1000&gt;400),"Over ceiling, confirm SKU","Within"),"n/a")</f>
        <v/>
      </c>
      <c r="AO319" s="51" t="n"/>
      <c r="AP319" s="51" t="n"/>
      <c r="AQ319" s="51" t="n"/>
      <c r="AR319" s="34" t="inlineStr">
        <is>
          <t>Retrieved and cited, see Enrichment Log</t>
        </is>
      </c>
      <c r="AS319" s="34" t="inlineStr">
        <is>
          <t>BLANK -&gt; requires live Amazon.ca capture</t>
        </is>
      </c>
      <c r="AT319" s="34" t="inlineStr">
        <is>
          <t>Unverified commercial data</t>
        </is>
      </c>
    </row>
    <row r="320" ht="28" customHeight="1">
      <c r="A320" s="34" t="inlineStr">
        <is>
          <t>NOS</t>
        </is>
      </c>
      <c r="B320" s="34" t="inlineStr">
        <is>
          <t>NOS Energy Drink | Sugar Free | 8 pack 473mL</t>
        </is>
      </c>
      <c r="C320" s="34" t="inlineStr">
        <is>
          <t>4) Caffeine &amp; energy beverage</t>
        </is>
      </c>
      <c r="D320" s="34" t="inlineStr">
        <is>
          <t>473 mL can</t>
        </is>
      </c>
      <c r="E320" s="48" t="n">
        <v>8</v>
      </c>
      <c r="F320" s="49" t="n"/>
      <c r="G320" s="50">
        <f>IF(AND(ISNUMBER($F320),ISNUMBER($E320),$E320&lt;&gt;0),$F320/$E320,"")</f>
        <v/>
      </c>
      <c r="H320" s="50">
        <f>IF(AND(ISNUMBER($F320),ISNUMBER($AL320),ISNUMBER($E320),($AL320*$E320)&lt;&gt;0),$F320/($AL320*$E320)*100,"")</f>
        <v/>
      </c>
      <c r="I320" s="51" t="n"/>
      <c r="J320" s="52" t="n"/>
      <c r="K320" s="50">
        <f>IF(AND(ISNUMBER($F320),ISNUMBER($J320)),$F320*(1-$J320),"")</f>
        <v/>
      </c>
      <c r="L320" s="51" t="n"/>
      <c r="M320" s="51" t="n"/>
      <c r="N320" s="50">
        <f>IF(ISNUMBER($F320),($F320-IF(ISNUMBER($AM320),$AM320,0))*(1-IF(ISNUMBER($J320),$J320,0)),"")</f>
        <v/>
      </c>
      <c r="O320" s="34" t="inlineStr">
        <is>
          <t>Sugar Free</t>
        </is>
      </c>
      <c r="P320" s="48" t="n">
        <v>160</v>
      </c>
      <c r="Q320" s="48" t="n">
        <v>410</v>
      </c>
      <c r="R320" s="34" t="inlineStr">
        <is>
          <t>Not listed</t>
        </is>
      </c>
      <c r="S320" s="48" t="n">
        <v>54</v>
      </c>
      <c r="T320" s="48" t="n">
        <v>210</v>
      </c>
      <c r="U320" s="34" t="inlineStr">
        <is>
          <t>HFCS + sucralose</t>
        </is>
      </c>
      <c r="V320" s="34" t="inlineStr">
        <is>
          <t>High performance energy blend, taurine, L-theanine, guarana, B vitamins</t>
        </is>
      </c>
      <c r="W320" s="51" t="n"/>
      <c r="X320" s="51" t="n"/>
      <c r="Y320" s="51" t="n"/>
      <c r="Z320" s="51" t="n"/>
      <c r="AA320" s="34" t="inlineStr">
        <is>
          <t>Low</t>
        </is>
      </c>
      <c r="AB320" s="34" t="inlineStr">
        <is>
          <t>Niche legacy brand, limited shelf share</t>
        </is>
      </c>
      <c r="AC320" s="34" t="inlineStr">
        <is>
          <t>Motorsport styled high octane energy</t>
        </is>
      </c>
      <c r="AD320" s="34" t="inlineStr">
        <is>
          <t>Legacy enthusiast brand at a value price.</t>
        </is>
      </c>
      <c r="AE320" s="51" t="n"/>
      <c r="AF320" s="53">
        <f>IF(AND(ISNUMBER($P320),ISNUMBER($AL320),$AL320&lt;&gt;0),ROUND($P320/$AL320*100,1),"")</f>
        <v/>
      </c>
      <c r="AG320" s="54">
        <f>IF(AND(ISNUMBER($S320),ISNUMBER($AL320),$AL320&lt;&gt;0),ROUND($S320/$AL320*100,2),"")</f>
        <v/>
      </c>
      <c r="AH320" s="53">
        <f>IF(AND(ISNUMBER($Q320),ISNUMBER($AL320),$AL320&lt;&gt;0),ROUND($Q320/$AL320*100,1),"")</f>
        <v/>
      </c>
      <c r="AI320" s="48">
        <f>IF(ISNUMBER($S320),IF($S320&lt;=1,"Yes","No"),"n/a")</f>
        <v/>
      </c>
      <c r="AJ320" s="48">
        <f>IF(ISNUMBER($S320),ROUND(MAX(0,MIN(100,100-$S320*2.5-IF(ISNUMBER($T320),$T320,0)*0.12+IF($S320&lt;=1,12,0))),0),"")</f>
        <v/>
      </c>
      <c r="AK320" s="48">
        <f>IF(ISNUMBER($Q320),IF($Q320&gt;=100,20,IF($Q320&gt;=30,10,0)),0)+IF(ISNUMBER($R320),IF($R320&gt;=100,20,0),0)+IF(ISNUMBER($P320),IF($P320&gt;=150,20,IF($P320&gt;=50,12,5)),0)+IF(ISNUMBER($S320),IF($S320&lt;=1,15,0),0)</f>
        <v/>
      </c>
      <c r="AL320" s="48" t="n">
        <v>473</v>
      </c>
      <c r="AM320" s="49" t="n"/>
      <c r="AN320" s="48">
        <f>IF(AND(ISNUMBER($P320),ISNUMBER($AL320),$AL320&lt;&gt;0),IF(OR($P320&gt;180,$P320/$AL320*1000&gt;400),"Over ceiling, confirm SKU","Within"),"n/a")</f>
        <v/>
      </c>
      <c r="AO320" s="51" t="n"/>
      <c r="AP320" s="51" t="n"/>
      <c r="AQ320" s="51" t="n"/>
      <c r="AR320" s="34" t="inlineStr">
        <is>
          <t>Retrieved and cited, see Enrichment Log</t>
        </is>
      </c>
      <c r="AS320" s="34" t="inlineStr">
        <is>
          <t>BLANK -&gt; requires live Amazon.ca capture</t>
        </is>
      </c>
      <c r="AT320" s="34" t="inlineStr">
        <is>
          <t>Unverified commercial data</t>
        </is>
      </c>
    </row>
    <row r="321" ht="28" customHeight="1">
      <c r="A321" s="34" t="inlineStr">
        <is>
          <t>NOS</t>
        </is>
      </c>
      <c r="B321" s="34" t="inlineStr">
        <is>
          <t>NOS Energy Drink | Sugar Free | 12 pack 473mL</t>
        </is>
      </c>
      <c r="C321" s="34" t="inlineStr">
        <is>
          <t>4) Caffeine &amp; energy beverage</t>
        </is>
      </c>
      <c r="D321" s="34" t="inlineStr">
        <is>
          <t>473 mL can</t>
        </is>
      </c>
      <c r="E321" s="48" t="n">
        <v>12</v>
      </c>
      <c r="F321" s="49" t="n"/>
      <c r="G321" s="50">
        <f>IF(AND(ISNUMBER($F321),ISNUMBER($E321),$E321&lt;&gt;0),$F321/$E321,"")</f>
        <v/>
      </c>
      <c r="H321" s="50">
        <f>IF(AND(ISNUMBER($F321),ISNUMBER($AL321),ISNUMBER($E321),($AL321*$E321)&lt;&gt;0),$F321/($AL321*$E321)*100,"")</f>
        <v/>
      </c>
      <c r="I321" s="51" t="n"/>
      <c r="J321" s="52" t="n"/>
      <c r="K321" s="50">
        <f>IF(AND(ISNUMBER($F321),ISNUMBER($J321)),$F321*(1-$J321),"")</f>
        <v/>
      </c>
      <c r="L321" s="51" t="n"/>
      <c r="M321" s="51" t="n"/>
      <c r="N321" s="50">
        <f>IF(ISNUMBER($F321),($F321-IF(ISNUMBER($AM321),$AM321,0))*(1-IF(ISNUMBER($J321),$J321,0)),"")</f>
        <v/>
      </c>
      <c r="O321" s="34" t="inlineStr">
        <is>
          <t>Sugar Free</t>
        </is>
      </c>
      <c r="P321" s="48" t="n">
        <v>160</v>
      </c>
      <c r="Q321" s="48" t="n">
        <v>410</v>
      </c>
      <c r="R321" s="34" t="inlineStr">
        <is>
          <t>Not listed</t>
        </is>
      </c>
      <c r="S321" s="48" t="n">
        <v>54</v>
      </c>
      <c r="T321" s="48" t="n">
        <v>210</v>
      </c>
      <c r="U321" s="34" t="inlineStr">
        <is>
          <t>HFCS + sucralose</t>
        </is>
      </c>
      <c r="V321" s="34" t="inlineStr">
        <is>
          <t>High performance energy blend, taurine, L-theanine, guarana, B vitamins</t>
        </is>
      </c>
      <c r="W321" s="51" t="n"/>
      <c r="X321" s="51" t="n"/>
      <c r="Y321" s="51" t="n"/>
      <c r="Z321" s="51" t="n"/>
      <c r="AA321" s="34" t="inlineStr">
        <is>
          <t>Low</t>
        </is>
      </c>
      <c r="AB321" s="34" t="inlineStr">
        <is>
          <t>Niche legacy brand, limited shelf share</t>
        </is>
      </c>
      <c r="AC321" s="34" t="inlineStr">
        <is>
          <t>Motorsport styled high octane energy</t>
        </is>
      </c>
      <c r="AD321" s="34" t="inlineStr">
        <is>
          <t>Legacy enthusiast brand at a value price.</t>
        </is>
      </c>
      <c r="AE321" s="51" t="n"/>
      <c r="AF321" s="53">
        <f>IF(AND(ISNUMBER($P321),ISNUMBER($AL321),$AL321&lt;&gt;0),ROUND($P321/$AL321*100,1),"")</f>
        <v/>
      </c>
      <c r="AG321" s="54">
        <f>IF(AND(ISNUMBER($S321),ISNUMBER($AL321),$AL321&lt;&gt;0),ROUND($S321/$AL321*100,2),"")</f>
        <v/>
      </c>
      <c r="AH321" s="53">
        <f>IF(AND(ISNUMBER($Q321),ISNUMBER($AL321),$AL321&lt;&gt;0),ROUND($Q321/$AL321*100,1),"")</f>
        <v/>
      </c>
      <c r="AI321" s="48">
        <f>IF(ISNUMBER($S321),IF($S321&lt;=1,"Yes","No"),"n/a")</f>
        <v/>
      </c>
      <c r="AJ321" s="48">
        <f>IF(ISNUMBER($S321),ROUND(MAX(0,MIN(100,100-$S321*2.5-IF(ISNUMBER($T321),$T321,0)*0.12+IF($S321&lt;=1,12,0))),0),"")</f>
        <v/>
      </c>
      <c r="AK321" s="48">
        <f>IF(ISNUMBER($Q321),IF($Q321&gt;=100,20,IF($Q321&gt;=30,10,0)),0)+IF(ISNUMBER($R321),IF($R321&gt;=100,20,0),0)+IF(ISNUMBER($P321),IF($P321&gt;=150,20,IF($P321&gt;=50,12,5)),0)+IF(ISNUMBER($S321),IF($S321&lt;=1,15,0),0)</f>
        <v/>
      </c>
      <c r="AL321" s="48" t="n">
        <v>473</v>
      </c>
      <c r="AM321" s="49" t="n"/>
      <c r="AN321" s="48">
        <f>IF(AND(ISNUMBER($P321),ISNUMBER($AL321),$AL321&lt;&gt;0),IF(OR($P321&gt;180,$P321/$AL321*1000&gt;400),"Over ceiling, confirm SKU","Within"),"n/a")</f>
        <v/>
      </c>
      <c r="AO321" s="51" t="n"/>
      <c r="AP321" s="51" t="n"/>
      <c r="AQ321" s="51" t="n"/>
      <c r="AR321" s="34" t="inlineStr">
        <is>
          <t>Retrieved and cited, see Enrichment Log</t>
        </is>
      </c>
      <c r="AS321" s="34" t="inlineStr">
        <is>
          <t>BLANK -&gt; requires live Amazon.ca capture</t>
        </is>
      </c>
      <c r="AT321" s="34" t="inlineStr">
        <is>
          <t>Unverified commercial data</t>
        </is>
      </c>
    </row>
    <row r="322" ht="28" customHeight="1">
      <c r="A322" s="34" t="inlineStr">
        <is>
          <t>NOS</t>
        </is>
      </c>
      <c r="B322" s="34" t="inlineStr">
        <is>
          <t>NOS Energy Drink | Sugar Free | 18 pack 473mL</t>
        </is>
      </c>
      <c r="C322" s="34" t="inlineStr">
        <is>
          <t>4) Caffeine &amp; energy beverage</t>
        </is>
      </c>
      <c r="D322" s="34" t="inlineStr">
        <is>
          <t>473 mL can</t>
        </is>
      </c>
      <c r="E322" s="48" t="n">
        <v>18</v>
      </c>
      <c r="F322" s="49" t="n"/>
      <c r="G322" s="50">
        <f>IF(AND(ISNUMBER($F322),ISNUMBER($E322),$E322&lt;&gt;0),$F322/$E322,"")</f>
        <v/>
      </c>
      <c r="H322" s="50">
        <f>IF(AND(ISNUMBER($F322),ISNUMBER($AL322),ISNUMBER($E322),($AL322*$E322)&lt;&gt;0),$F322/($AL322*$E322)*100,"")</f>
        <v/>
      </c>
      <c r="I322" s="51" t="n"/>
      <c r="J322" s="52" t="n"/>
      <c r="K322" s="50">
        <f>IF(AND(ISNUMBER($F322),ISNUMBER($J322)),$F322*(1-$J322),"")</f>
        <v/>
      </c>
      <c r="L322" s="51" t="n"/>
      <c r="M322" s="51" t="n"/>
      <c r="N322" s="50">
        <f>IF(ISNUMBER($F322),($F322-IF(ISNUMBER($AM322),$AM322,0))*(1-IF(ISNUMBER($J322),$J322,0)),"")</f>
        <v/>
      </c>
      <c r="O322" s="34" t="inlineStr">
        <is>
          <t>Sugar Free</t>
        </is>
      </c>
      <c r="P322" s="48" t="n">
        <v>160</v>
      </c>
      <c r="Q322" s="48" t="n">
        <v>410</v>
      </c>
      <c r="R322" s="34" t="inlineStr">
        <is>
          <t>Not listed</t>
        </is>
      </c>
      <c r="S322" s="48" t="n">
        <v>54</v>
      </c>
      <c r="T322" s="48" t="n">
        <v>210</v>
      </c>
      <c r="U322" s="34" t="inlineStr">
        <is>
          <t>HFCS + sucralose</t>
        </is>
      </c>
      <c r="V322" s="34" t="inlineStr">
        <is>
          <t>High performance energy blend, taurine, L-theanine, guarana, B vitamins</t>
        </is>
      </c>
      <c r="W322" s="51" t="n"/>
      <c r="X322" s="51" t="n"/>
      <c r="Y322" s="51" t="n"/>
      <c r="Z322" s="51" t="n"/>
      <c r="AA322" s="34" t="inlineStr">
        <is>
          <t>Low</t>
        </is>
      </c>
      <c r="AB322" s="34" t="inlineStr">
        <is>
          <t>Niche legacy brand, limited shelf share</t>
        </is>
      </c>
      <c r="AC322" s="34" t="inlineStr">
        <is>
          <t>Motorsport styled high octane energy</t>
        </is>
      </c>
      <c r="AD322" s="34" t="inlineStr">
        <is>
          <t>Legacy enthusiast brand at a value price.</t>
        </is>
      </c>
      <c r="AE322" s="51" t="n"/>
      <c r="AF322" s="53">
        <f>IF(AND(ISNUMBER($P322),ISNUMBER($AL322),$AL322&lt;&gt;0),ROUND($P322/$AL322*100,1),"")</f>
        <v/>
      </c>
      <c r="AG322" s="54">
        <f>IF(AND(ISNUMBER($S322),ISNUMBER($AL322),$AL322&lt;&gt;0),ROUND($S322/$AL322*100,2),"")</f>
        <v/>
      </c>
      <c r="AH322" s="53">
        <f>IF(AND(ISNUMBER($Q322),ISNUMBER($AL322),$AL322&lt;&gt;0),ROUND($Q322/$AL322*100,1),"")</f>
        <v/>
      </c>
      <c r="AI322" s="48">
        <f>IF(ISNUMBER($S322),IF($S322&lt;=1,"Yes","No"),"n/a")</f>
        <v/>
      </c>
      <c r="AJ322" s="48">
        <f>IF(ISNUMBER($S322),ROUND(MAX(0,MIN(100,100-$S322*2.5-IF(ISNUMBER($T322),$T322,0)*0.12+IF($S322&lt;=1,12,0))),0),"")</f>
        <v/>
      </c>
      <c r="AK322" s="48">
        <f>IF(ISNUMBER($Q322),IF($Q322&gt;=100,20,IF($Q322&gt;=30,10,0)),0)+IF(ISNUMBER($R322),IF($R322&gt;=100,20,0),0)+IF(ISNUMBER($P322),IF($P322&gt;=150,20,IF($P322&gt;=50,12,5)),0)+IF(ISNUMBER($S322),IF($S322&lt;=1,15,0),0)</f>
        <v/>
      </c>
      <c r="AL322" s="48" t="n">
        <v>473</v>
      </c>
      <c r="AM322" s="49" t="n"/>
      <c r="AN322" s="48">
        <f>IF(AND(ISNUMBER($P322),ISNUMBER($AL322),$AL322&lt;&gt;0),IF(OR($P322&gt;180,$P322/$AL322*1000&gt;400),"Over ceiling, confirm SKU","Within"),"n/a")</f>
        <v/>
      </c>
      <c r="AO322" s="51" t="n"/>
      <c r="AP322" s="51" t="n"/>
      <c r="AQ322" s="51" t="n"/>
      <c r="AR322" s="34" t="inlineStr">
        <is>
          <t>Retrieved and cited, see Enrichment Log</t>
        </is>
      </c>
      <c r="AS322" s="34" t="inlineStr">
        <is>
          <t>BLANK -&gt; requires live Amazon.ca capture</t>
        </is>
      </c>
      <c r="AT322" s="34" t="inlineStr">
        <is>
          <t>Unverified commercial data</t>
        </is>
      </c>
    </row>
    <row r="323" ht="28" customHeight="1">
      <c r="A323" s="34" t="inlineStr">
        <is>
          <t>NOS</t>
        </is>
      </c>
      <c r="B323" s="34" t="inlineStr">
        <is>
          <t>NOS Energy Drink | Sugar Free | 24 pack 473mL</t>
        </is>
      </c>
      <c r="C323" s="34" t="inlineStr">
        <is>
          <t>4) Caffeine &amp; energy beverage</t>
        </is>
      </c>
      <c r="D323" s="34" t="inlineStr">
        <is>
          <t>473 mL can</t>
        </is>
      </c>
      <c r="E323" s="48" t="n">
        <v>24</v>
      </c>
      <c r="F323" s="49" t="n"/>
      <c r="G323" s="50">
        <f>IF(AND(ISNUMBER($F323),ISNUMBER($E323),$E323&lt;&gt;0),$F323/$E323,"")</f>
        <v/>
      </c>
      <c r="H323" s="50">
        <f>IF(AND(ISNUMBER($F323),ISNUMBER($AL323),ISNUMBER($E323),($AL323*$E323)&lt;&gt;0),$F323/($AL323*$E323)*100,"")</f>
        <v/>
      </c>
      <c r="I323" s="51" t="n"/>
      <c r="J323" s="52" t="n"/>
      <c r="K323" s="50">
        <f>IF(AND(ISNUMBER($F323),ISNUMBER($J323)),$F323*(1-$J323),"")</f>
        <v/>
      </c>
      <c r="L323" s="51" t="n"/>
      <c r="M323" s="51" t="n"/>
      <c r="N323" s="50">
        <f>IF(ISNUMBER($F323),($F323-IF(ISNUMBER($AM323),$AM323,0))*(1-IF(ISNUMBER($J323),$J323,0)),"")</f>
        <v/>
      </c>
      <c r="O323" s="34" t="inlineStr">
        <is>
          <t>Sugar Free</t>
        </is>
      </c>
      <c r="P323" s="48" t="n">
        <v>160</v>
      </c>
      <c r="Q323" s="48" t="n">
        <v>410</v>
      </c>
      <c r="R323" s="34" t="inlineStr">
        <is>
          <t>Not listed</t>
        </is>
      </c>
      <c r="S323" s="48" t="n">
        <v>54</v>
      </c>
      <c r="T323" s="48" t="n">
        <v>210</v>
      </c>
      <c r="U323" s="34" t="inlineStr">
        <is>
          <t>HFCS + sucralose</t>
        </is>
      </c>
      <c r="V323" s="34" t="inlineStr">
        <is>
          <t>High performance energy blend, taurine, L-theanine, guarana, B vitamins</t>
        </is>
      </c>
      <c r="W323" s="51" t="n"/>
      <c r="X323" s="51" t="n"/>
      <c r="Y323" s="51" t="n"/>
      <c r="Z323" s="51" t="n"/>
      <c r="AA323" s="34" t="inlineStr">
        <is>
          <t>Low</t>
        </is>
      </c>
      <c r="AB323" s="34" t="inlineStr">
        <is>
          <t>Niche legacy brand, limited shelf share</t>
        </is>
      </c>
      <c r="AC323" s="34" t="inlineStr">
        <is>
          <t>Motorsport styled high octane energy</t>
        </is>
      </c>
      <c r="AD323" s="34" t="inlineStr">
        <is>
          <t>Legacy enthusiast brand at a value price.</t>
        </is>
      </c>
      <c r="AE323" s="51" t="n"/>
      <c r="AF323" s="53">
        <f>IF(AND(ISNUMBER($P323),ISNUMBER($AL323),$AL323&lt;&gt;0),ROUND($P323/$AL323*100,1),"")</f>
        <v/>
      </c>
      <c r="AG323" s="54">
        <f>IF(AND(ISNUMBER($S323),ISNUMBER($AL323),$AL323&lt;&gt;0),ROUND($S323/$AL323*100,2),"")</f>
        <v/>
      </c>
      <c r="AH323" s="53">
        <f>IF(AND(ISNUMBER($Q323),ISNUMBER($AL323),$AL323&lt;&gt;0),ROUND($Q323/$AL323*100,1),"")</f>
        <v/>
      </c>
      <c r="AI323" s="48">
        <f>IF(ISNUMBER($S323),IF($S323&lt;=1,"Yes","No"),"n/a")</f>
        <v/>
      </c>
      <c r="AJ323" s="48">
        <f>IF(ISNUMBER($S323),ROUND(MAX(0,MIN(100,100-$S323*2.5-IF(ISNUMBER($T323),$T323,0)*0.12+IF($S323&lt;=1,12,0))),0),"")</f>
        <v/>
      </c>
      <c r="AK323" s="48">
        <f>IF(ISNUMBER($Q323),IF($Q323&gt;=100,20,IF($Q323&gt;=30,10,0)),0)+IF(ISNUMBER($R323),IF($R323&gt;=100,20,0),0)+IF(ISNUMBER($P323),IF($P323&gt;=150,20,IF($P323&gt;=50,12,5)),0)+IF(ISNUMBER($S323),IF($S323&lt;=1,15,0),0)</f>
        <v/>
      </c>
      <c r="AL323" s="48" t="n">
        <v>473</v>
      </c>
      <c r="AM323" s="49" t="n"/>
      <c r="AN323" s="48">
        <f>IF(AND(ISNUMBER($P323),ISNUMBER($AL323),$AL323&lt;&gt;0),IF(OR($P323&gt;180,$P323/$AL323*1000&gt;400),"Over ceiling, confirm SKU","Within"),"n/a")</f>
        <v/>
      </c>
      <c r="AO323" s="51" t="n"/>
      <c r="AP323" s="51" t="n"/>
      <c r="AQ323" s="51" t="n"/>
      <c r="AR323" s="34" t="inlineStr">
        <is>
          <t>Retrieved and cited, see Enrichment Log</t>
        </is>
      </c>
      <c r="AS323" s="34" t="inlineStr">
        <is>
          <t>BLANK -&gt; requires live Amazon.ca capture</t>
        </is>
      </c>
      <c r="AT323" s="34" t="inlineStr">
        <is>
          <t>Unverified commercial data</t>
        </is>
      </c>
    </row>
    <row r="324" ht="28" customHeight="1">
      <c r="A324" s="34" t="inlineStr">
        <is>
          <t>Starbucks</t>
        </is>
      </c>
      <c r="B324" s="34" t="inlineStr">
        <is>
          <t>Starbucks Doubleshot Energy | Coffee | single 444mL</t>
        </is>
      </c>
      <c r="C324" s="34" t="inlineStr">
        <is>
          <t>4) Caffeine &amp; energy beverage</t>
        </is>
      </c>
      <c r="D324" s="34" t="inlineStr">
        <is>
          <t>444 mL can</t>
        </is>
      </c>
      <c r="E324" s="48" t="n">
        <v>1</v>
      </c>
      <c r="F324" s="49" t="n"/>
      <c r="G324" s="50">
        <f>IF(AND(ISNUMBER($F324),ISNUMBER($E324),$E324&lt;&gt;0),$F324/$E324,"")</f>
        <v/>
      </c>
      <c r="H324" s="50">
        <f>IF(AND(ISNUMBER($F324),ISNUMBER($AL324),ISNUMBER($E324),($AL324*$E324)&lt;&gt;0),$F324/($AL324*$E324)*100,"")</f>
        <v/>
      </c>
      <c r="I324" s="51" t="n"/>
      <c r="J324" s="52" t="n"/>
      <c r="K324" s="50">
        <f>IF(AND(ISNUMBER($F324),ISNUMBER($J324)),$F324*(1-$J324),"")</f>
        <v/>
      </c>
      <c r="L324" s="51" t="n"/>
      <c r="M324" s="51" t="n"/>
      <c r="N324" s="50">
        <f>IF(ISNUMBER($F324),($F324-IF(ISNUMBER($AM324),$AM324,0))*(1-IF(ISNUMBER($J324),$J324,0)),"")</f>
        <v/>
      </c>
      <c r="O324" s="34" t="inlineStr">
        <is>
          <t>Coffee</t>
        </is>
      </c>
      <c r="P324" s="48" t="n">
        <v>135</v>
      </c>
      <c r="Q324" s="48" t="n">
        <v>170</v>
      </c>
      <c r="R324" s="34" t="inlineStr">
        <is>
          <t>Not listed</t>
        </is>
      </c>
      <c r="S324" s="48" t="n">
        <v>28</v>
      </c>
      <c r="T324" s="48" t="n">
        <v>200</v>
      </c>
      <c r="U324" s="34" t="inlineStr">
        <is>
          <t>Sugar</t>
        </is>
      </c>
      <c r="V324" s="34" t="inlineStr">
        <is>
          <t>Espresso + skim milk + energy blend (guarana, ginseng, B vitamins); 135 mg caffeine; separate from 6.5 fl oz Espresso + Cream product</t>
        </is>
      </c>
      <c r="W324" s="51" t="n"/>
      <c r="X324" s="51" t="n"/>
      <c r="Y324" s="51" t="n"/>
      <c r="Z324" s="51" t="n"/>
      <c r="AA324" s="34" t="inlineStr">
        <is>
          <t>High</t>
        </is>
      </c>
      <c r="AB324" s="34" t="inlineStr">
        <is>
          <t>Coffee energy crossover; broad mainstream appeal</t>
        </is>
      </c>
      <c r="AC324" s="34" t="inlineStr">
        <is>
          <t>Cafe espresso energy in a grab and go can</t>
        </is>
      </c>
      <c r="AD324" s="34" t="inlineStr">
        <is>
          <t>Trusted coffee taste rather than a synthetic energy flavour.</t>
        </is>
      </c>
      <c r="AE324" s="51" t="n"/>
      <c r="AF324" s="53">
        <f>IF(AND(ISNUMBER($P324),ISNUMBER($AL324),$AL324&lt;&gt;0),ROUND($P324/$AL324*100,1),"")</f>
        <v/>
      </c>
      <c r="AG324" s="54">
        <f>IF(AND(ISNUMBER($S324),ISNUMBER($AL324),$AL324&lt;&gt;0),ROUND($S324/$AL324*100,2),"")</f>
        <v/>
      </c>
      <c r="AH324" s="53">
        <f>IF(AND(ISNUMBER($Q324),ISNUMBER($AL324),$AL324&lt;&gt;0),ROUND($Q324/$AL324*100,1),"")</f>
        <v/>
      </c>
      <c r="AI324" s="48">
        <f>IF(ISNUMBER($S324),IF($S324&lt;=1,"Yes","No"),"n/a")</f>
        <v/>
      </c>
      <c r="AJ324" s="48">
        <f>IF(ISNUMBER($S324),ROUND(MAX(0,MIN(100,100-$S324*2.5-IF(ISNUMBER($T324),$T324,0)*0.12+IF($S324&lt;=1,12,0))),0),"")</f>
        <v/>
      </c>
      <c r="AK324" s="48">
        <f>IF(ISNUMBER($Q324),IF($Q324&gt;=100,20,IF($Q324&gt;=30,10,0)),0)+IF(ISNUMBER($R324),IF($R324&gt;=100,20,0),0)+IF(ISNUMBER($P324),IF($P324&gt;=150,20,IF($P324&gt;=50,12,5)),0)+IF(ISNUMBER($S324),IF($S324&lt;=1,15,0),0)</f>
        <v/>
      </c>
      <c r="AL324" s="48" t="n">
        <v>444</v>
      </c>
      <c r="AM324" s="49" t="n"/>
      <c r="AN324" s="48">
        <f>IF(AND(ISNUMBER($P324),ISNUMBER($AL324),$AL324&lt;&gt;0),IF(OR($P324&gt;180,$P324/$AL324*1000&gt;400),"Over ceiling, confirm SKU","Within"),"n/a")</f>
        <v/>
      </c>
      <c r="AO324" s="51" t="n"/>
      <c r="AP324" s="51" t="n"/>
      <c r="AQ324" s="51" t="n"/>
      <c r="AR324" s="34" t="inlineStr">
        <is>
          <t>Retrieved and cited, see Enrichment Log</t>
        </is>
      </c>
      <c r="AS324" s="34" t="inlineStr">
        <is>
          <t>BLANK -&gt; requires live Amazon.ca capture</t>
        </is>
      </c>
      <c r="AT324" s="34" t="inlineStr">
        <is>
          <t>Unverified commercial data</t>
        </is>
      </c>
    </row>
    <row r="325" ht="28" customHeight="1">
      <c r="A325" s="34" t="inlineStr">
        <is>
          <t>Starbucks</t>
        </is>
      </c>
      <c r="B325" s="34" t="inlineStr">
        <is>
          <t>Starbucks Doubleshot Energy | Coffee | 8 pack 444mL</t>
        </is>
      </c>
      <c r="C325" s="34" t="inlineStr">
        <is>
          <t>4) Caffeine &amp; energy beverage</t>
        </is>
      </c>
      <c r="D325" s="34" t="inlineStr">
        <is>
          <t>444 mL can</t>
        </is>
      </c>
      <c r="E325" s="48" t="n">
        <v>8</v>
      </c>
      <c r="F325" s="49" t="n"/>
      <c r="G325" s="50">
        <f>IF(AND(ISNUMBER($F325),ISNUMBER($E325),$E325&lt;&gt;0),$F325/$E325,"")</f>
        <v/>
      </c>
      <c r="H325" s="50">
        <f>IF(AND(ISNUMBER($F325),ISNUMBER($AL325),ISNUMBER($E325),($AL325*$E325)&lt;&gt;0),$F325/($AL325*$E325)*100,"")</f>
        <v/>
      </c>
      <c r="I325" s="51" t="n"/>
      <c r="J325" s="52" t="n"/>
      <c r="K325" s="50">
        <f>IF(AND(ISNUMBER($F325),ISNUMBER($J325)),$F325*(1-$J325),"")</f>
        <v/>
      </c>
      <c r="L325" s="51" t="n"/>
      <c r="M325" s="51" t="n"/>
      <c r="N325" s="50">
        <f>IF(ISNUMBER($F325),($F325-IF(ISNUMBER($AM325),$AM325,0))*(1-IF(ISNUMBER($J325),$J325,0)),"")</f>
        <v/>
      </c>
      <c r="O325" s="34" t="inlineStr">
        <is>
          <t>Coffee</t>
        </is>
      </c>
      <c r="P325" s="48" t="n">
        <v>135</v>
      </c>
      <c r="Q325" s="48" t="n">
        <v>170</v>
      </c>
      <c r="R325" s="34" t="inlineStr">
        <is>
          <t>Not listed</t>
        </is>
      </c>
      <c r="S325" s="48" t="n">
        <v>28</v>
      </c>
      <c r="T325" s="48" t="n">
        <v>200</v>
      </c>
      <c r="U325" s="34" t="inlineStr">
        <is>
          <t>Sugar</t>
        </is>
      </c>
      <c r="V325" s="34" t="inlineStr">
        <is>
          <t>Espresso + skim milk + energy blend (guarana, ginseng, B vitamins); 135 mg caffeine; separate from 6.5 fl oz Espresso + Cream product</t>
        </is>
      </c>
      <c r="W325" s="51" t="n"/>
      <c r="X325" s="51" t="n"/>
      <c r="Y325" s="51" t="n"/>
      <c r="Z325" s="51" t="n"/>
      <c r="AA325" s="34" t="inlineStr">
        <is>
          <t>High</t>
        </is>
      </c>
      <c r="AB325" s="34" t="inlineStr">
        <is>
          <t>Coffee energy crossover; broad mainstream appeal</t>
        </is>
      </c>
      <c r="AC325" s="34" t="inlineStr">
        <is>
          <t>Cafe espresso energy in a grab and go can</t>
        </is>
      </c>
      <c r="AD325" s="34" t="inlineStr">
        <is>
          <t>Trusted coffee taste rather than a synthetic energy flavour.</t>
        </is>
      </c>
      <c r="AE325" s="51" t="n"/>
      <c r="AF325" s="53">
        <f>IF(AND(ISNUMBER($P325),ISNUMBER($AL325),$AL325&lt;&gt;0),ROUND($P325/$AL325*100,1),"")</f>
        <v/>
      </c>
      <c r="AG325" s="54">
        <f>IF(AND(ISNUMBER($S325),ISNUMBER($AL325),$AL325&lt;&gt;0),ROUND($S325/$AL325*100,2),"")</f>
        <v/>
      </c>
      <c r="AH325" s="53">
        <f>IF(AND(ISNUMBER($Q325),ISNUMBER($AL325),$AL325&lt;&gt;0),ROUND($Q325/$AL325*100,1),"")</f>
        <v/>
      </c>
      <c r="AI325" s="48">
        <f>IF(ISNUMBER($S325),IF($S325&lt;=1,"Yes","No"),"n/a")</f>
        <v/>
      </c>
      <c r="AJ325" s="48">
        <f>IF(ISNUMBER($S325),ROUND(MAX(0,MIN(100,100-$S325*2.5-IF(ISNUMBER($T325),$T325,0)*0.12+IF($S325&lt;=1,12,0))),0),"")</f>
        <v/>
      </c>
      <c r="AK325" s="48">
        <f>IF(ISNUMBER($Q325),IF($Q325&gt;=100,20,IF($Q325&gt;=30,10,0)),0)+IF(ISNUMBER($R325),IF($R325&gt;=100,20,0),0)+IF(ISNUMBER($P325),IF($P325&gt;=150,20,IF($P325&gt;=50,12,5)),0)+IF(ISNUMBER($S325),IF($S325&lt;=1,15,0),0)</f>
        <v/>
      </c>
      <c r="AL325" s="48" t="n">
        <v>444</v>
      </c>
      <c r="AM325" s="49" t="n"/>
      <c r="AN325" s="48">
        <f>IF(AND(ISNUMBER($P325),ISNUMBER($AL325),$AL325&lt;&gt;0),IF(OR($P325&gt;180,$P325/$AL325*1000&gt;400),"Over ceiling, confirm SKU","Within"),"n/a")</f>
        <v/>
      </c>
      <c r="AO325" s="51" t="n"/>
      <c r="AP325" s="51" t="n"/>
      <c r="AQ325" s="51" t="n"/>
      <c r="AR325" s="34" t="inlineStr">
        <is>
          <t>Retrieved and cited, see Enrichment Log</t>
        </is>
      </c>
      <c r="AS325" s="34" t="inlineStr">
        <is>
          <t>BLANK -&gt; requires live Amazon.ca capture</t>
        </is>
      </c>
      <c r="AT325" s="34" t="inlineStr">
        <is>
          <t>Unverified commercial data</t>
        </is>
      </c>
    </row>
    <row r="326" ht="28" customHeight="1">
      <c r="A326" s="34" t="inlineStr">
        <is>
          <t>Starbucks</t>
        </is>
      </c>
      <c r="B326" s="34" t="inlineStr">
        <is>
          <t>Starbucks Doubleshot Energy | Coffee | 12 pack 444mL</t>
        </is>
      </c>
      <c r="C326" s="34" t="inlineStr">
        <is>
          <t>4) Caffeine &amp; energy beverage</t>
        </is>
      </c>
      <c r="D326" s="34" t="inlineStr">
        <is>
          <t>444 mL can</t>
        </is>
      </c>
      <c r="E326" s="48" t="n">
        <v>12</v>
      </c>
      <c r="F326" s="49" t="n"/>
      <c r="G326" s="50">
        <f>IF(AND(ISNUMBER($F326),ISNUMBER($E326),$E326&lt;&gt;0),$F326/$E326,"")</f>
        <v/>
      </c>
      <c r="H326" s="50">
        <f>IF(AND(ISNUMBER($F326),ISNUMBER($AL326),ISNUMBER($E326),($AL326*$E326)&lt;&gt;0),$F326/($AL326*$E326)*100,"")</f>
        <v/>
      </c>
      <c r="I326" s="51" t="n"/>
      <c r="J326" s="52" t="n"/>
      <c r="K326" s="50">
        <f>IF(AND(ISNUMBER($F326),ISNUMBER($J326)),$F326*(1-$J326),"")</f>
        <v/>
      </c>
      <c r="L326" s="51" t="n"/>
      <c r="M326" s="51" t="n"/>
      <c r="N326" s="50">
        <f>IF(ISNUMBER($F326),($F326-IF(ISNUMBER($AM326),$AM326,0))*(1-IF(ISNUMBER($J326),$J326,0)),"")</f>
        <v/>
      </c>
      <c r="O326" s="34" t="inlineStr">
        <is>
          <t>Coffee</t>
        </is>
      </c>
      <c r="P326" s="48" t="n">
        <v>135</v>
      </c>
      <c r="Q326" s="48" t="n">
        <v>170</v>
      </c>
      <c r="R326" s="34" t="inlineStr">
        <is>
          <t>Not listed</t>
        </is>
      </c>
      <c r="S326" s="48" t="n">
        <v>28</v>
      </c>
      <c r="T326" s="48" t="n">
        <v>200</v>
      </c>
      <c r="U326" s="34" t="inlineStr">
        <is>
          <t>Sugar</t>
        </is>
      </c>
      <c r="V326" s="34" t="inlineStr">
        <is>
          <t>Espresso + skim milk + energy blend (guarana, ginseng, B vitamins); 135 mg caffeine; separate from 6.5 fl oz Espresso + Cream product</t>
        </is>
      </c>
      <c r="W326" s="51" t="n"/>
      <c r="X326" s="51" t="n"/>
      <c r="Y326" s="51" t="n"/>
      <c r="Z326" s="51" t="n"/>
      <c r="AA326" s="34" t="inlineStr">
        <is>
          <t>High</t>
        </is>
      </c>
      <c r="AB326" s="34" t="inlineStr">
        <is>
          <t>Coffee energy crossover; broad mainstream appeal</t>
        </is>
      </c>
      <c r="AC326" s="34" t="inlineStr">
        <is>
          <t>Cafe espresso energy in a grab and go can</t>
        </is>
      </c>
      <c r="AD326" s="34" t="inlineStr">
        <is>
          <t>Trusted coffee taste rather than a synthetic energy flavour.</t>
        </is>
      </c>
      <c r="AE326" s="51" t="n"/>
      <c r="AF326" s="53">
        <f>IF(AND(ISNUMBER($P326),ISNUMBER($AL326),$AL326&lt;&gt;0),ROUND($P326/$AL326*100,1),"")</f>
        <v/>
      </c>
      <c r="AG326" s="54">
        <f>IF(AND(ISNUMBER($S326),ISNUMBER($AL326),$AL326&lt;&gt;0),ROUND($S326/$AL326*100,2),"")</f>
        <v/>
      </c>
      <c r="AH326" s="53">
        <f>IF(AND(ISNUMBER($Q326),ISNUMBER($AL326),$AL326&lt;&gt;0),ROUND($Q326/$AL326*100,1),"")</f>
        <v/>
      </c>
      <c r="AI326" s="48">
        <f>IF(ISNUMBER($S326),IF($S326&lt;=1,"Yes","No"),"n/a")</f>
        <v/>
      </c>
      <c r="AJ326" s="48">
        <f>IF(ISNUMBER($S326),ROUND(MAX(0,MIN(100,100-$S326*2.5-IF(ISNUMBER($T326),$T326,0)*0.12+IF($S326&lt;=1,12,0))),0),"")</f>
        <v/>
      </c>
      <c r="AK326" s="48">
        <f>IF(ISNUMBER($Q326),IF($Q326&gt;=100,20,IF($Q326&gt;=30,10,0)),0)+IF(ISNUMBER($R326),IF($R326&gt;=100,20,0),0)+IF(ISNUMBER($P326),IF($P326&gt;=150,20,IF($P326&gt;=50,12,5)),0)+IF(ISNUMBER($S326),IF($S326&lt;=1,15,0),0)</f>
        <v/>
      </c>
      <c r="AL326" s="48" t="n">
        <v>444</v>
      </c>
      <c r="AM326" s="49" t="n"/>
      <c r="AN326" s="48">
        <f>IF(AND(ISNUMBER($P326),ISNUMBER($AL326),$AL326&lt;&gt;0),IF(OR($P326&gt;180,$P326/$AL326*1000&gt;400),"Over ceiling, confirm SKU","Within"),"n/a")</f>
        <v/>
      </c>
      <c r="AO326" s="51" t="n"/>
      <c r="AP326" s="51" t="n"/>
      <c r="AQ326" s="51" t="n"/>
      <c r="AR326" s="34" t="inlineStr">
        <is>
          <t>Retrieved and cited, see Enrichment Log</t>
        </is>
      </c>
      <c r="AS326" s="34" t="inlineStr">
        <is>
          <t>BLANK -&gt; requires live Amazon.ca capture</t>
        </is>
      </c>
      <c r="AT326" s="34" t="inlineStr">
        <is>
          <t>Unverified commercial data</t>
        </is>
      </c>
    </row>
    <row r="327" ht="28" customHeight="1">
      <c r="A327" s="34" t="inlineStr">
        <is>
          <t>Starbucks</t>
        </is>
      </c>
      <c r="B327" s="34" t="inlineStr">
        <is>
          <t>Starbucks Doubleshot Energy | Coffee | 18 pack 444mL</t>
        </is>
      </c>
      <c r="C327" s="34" t="inlineStr">
        <is>
          <t>4) Caffeine &amp; energy beverage</t>
        </is>
      </c>
      <c r="D327" s="34" t="inlineStr">
        <is>
          <t>444 mL can</t>
        </is>
      </c>
      <c r="E327" s="48" t="n">
        <v>18</v>
      </c>
      <c r="F327" s="49" t="n"/>
      <c r="G327" s="50">
        <f>IF(AND(ISNUMBER($F327),ISNUMBER($E327),$E327&lt;&gt;0),$F327/$E327,"")</f>
        <v/>
      </c>
      <c r="H327" s="50">
        <f>IF(AND(ISNUMBER($F327),ISNUMBER($AL327),ISNUMBER($E327),($AL327*$E327)&lt;&gt;0),$F327/($AL327*$E327)*100,"")</f>
        <v/>
      </c>
      <c r="I327" s="51" t="n"/>
      <c r="J327" s="52" t="n"/>
      <c r="K327" s="50">
        <f>IF(AND(ISNUMBER($F327),ISNUMBER($J327)),$F327*(1-$J327),"")</f>
        <v/>
      </c>
      <c r="L327" s="51" t="n"/>
      <c r="M327" s="51" t="n"/>
      <c r="N327" s="50">
        <f>IF(ISNUMBER($F327),($F327-IF(ISNUMBER($AM327),$AM327,0))*(1-IF(ISNUMBER($J327),$J327,0)),"")</f>
        <v/>
      </c>
      <c r="O327" s="34" t="inlineStr">
        <is>
          <t>Coffee</t>
        </is>
      </c>
      <c r="P327" s="48" t="n">
        <v>135</v>
      </c>
      <c r="Q327" s="48" t="n">
        <v>170</v>
      </c>
      <c r="R327" s="34" t="inlineStr">
        <is>
          <t>Not listed</t>
        </is>
      </c>
      <c r="S327" s="48" t="n">
        <v>28</v>
      </c>
      <c r="T327" s="48" t="n">
        <v>200</v>
      </c>
      <c r="U327" s="34" t="inlineStr">
        <is>
          <t>Sugar</t>
        </is>
      </c>
      <c r="V327" s="34" t="inlineStr">
        <is>
          <t>Espresso + skim milk + energy blend (guarana, ginseng, B vitamins); 135 mg caffeine; separate from 6.5 fl oz Espresso + Cream product</t>
        </is>
      </c>
      <c r="W327" s="51" t="n"/>
      <c r="X327" s="51" t="n"/>
      <c r="Y327" s="51" t="n"/>
      <c r="Z327" s="51" t="n"/>
      <c r="AA327" s="34" t="inlineStr">
        <is>
          <t>High</t>
        </is>
      </c>
      <c r="AB327" s="34" t="inlineStr">
        <is>
          <t>Coffee energy crossover; broad mainstream appeal</t>
        </is>
      </c>
      <c r="AC327" s="34" t="inlineStr">
        <is>
          <t>Cafe espresso energy in a grab and go can</t>
        </is>
      </c>
      <c r="AD327" s="34" t="inlineStr">
        <is>
          <t>Trusted coffee taste rather than a synthetic energy flavour.</t>
        </is>
      </c>
      <c r="AE327" s="51" t="n"/>
      <c r="AF327" s="53">
        <f>IF(AND(ISNUMBER($P327),ISNUMBER($AL327),$AL327&lt;&gt;0),ROUND($P327/$AL327*100,1),"")</f>
        <v/>
      </c>
      <c r="AG327" s="54">
        <f>IF(AND(ISNUMBER($S327),ISNUMBER($AL327),$AL327&lt;&gt;0),ROUND($S327/$AL327*100,2),"")</f>
        <v/>
      </c>
      <c r="AH327" s="53">
        <f>IF(AND(ISNUMBER($Q327),ISNUMBER($AL327),$AL327&lt;&gt;0),ROUND($Q327/$AL327*100,1),"")</f>
        <v/>
      </c>
      <c r="AI327" s="48">
        <f>IF(ISNUMBER($S327),IF($S327&lt;=1,"Yes","No"),"n/a")</f>
        <v/>
      </c>
      <c r="AJ327" s="48">
        <f>IF(ISNUMBER($S327),ROUND(MAX(0,MIN(100,100-$S327*2.5-IF(ISNUMBER($T327),$T327,0)*0.12+IF($S327&lt;=1,12,0))),0),"")</f>
        <v/>
      </c>
      <c r="AK327" s="48">
        <f>IF(ISNUMBER($Q327),IF($Q327&gt;=100,20,IF($Q327&gt;=30,10,0)),0)+IF(ISNUMBER($R327),IF($R327&gt;=100,20,0),0)+IF(ISNUMBER($P327),IF($P327&gt;=150,20,IF($P327&gt;=50,12,5)),0)+IF(ISNUMBER($S327),IF($S327&lt;=1,15,0),0)</f>
        <v/>
      </c>
      <c r="AL327" s="48" t="n">
        <v>444</v>
      </c>
      <c r="AM327" s="49" t="n"/>
      <c r="AN327" s="48">
        <f>IF(AND(ISNUMBER($P327),ISNUMBER($AL327),$AL327&lt;&gt;0),IF(OR($P327&gt;180,$P327/$AL327*1000&gt;400),"Over ceiling, confirm SKU","Within"),"n/a")</f>
        <v/>
      </c>
      <c r="AO327" s="51" t="n"/>
      <c r="AP327" s="51" t="n"/>
      <c r="AQ327" s="51" t="n"/>
      <c r="AR327" s="34" t="inlineStr">
        <is>
          <t>Retrieved and cited, see Enrichment Log</t>
        </is>
      </c>
      <c r="AS327" s="34" t="inlineStr">
        <is>
          <t>BLANK -&gt; requires live Amazon.ca capture</t>
        </is>
      </c>
      <c r="AT327" s="34" t="inlineStr">
        <is>
          <t>Unverified commercial data</t>
        </is>
      </c>
    </row>
    <row r="328" ht="28" customHeight="1">
      <c r="A328" s="34" t="inlineStr">
        <is>
          <t>Starbucks</t>
        </is>
      </c>
      <c r="B328" s="34" t="inlineStr">
        <is>
          <t>Starbucks Doubleshot Energy | Coffee | 24 pack 444mL</t>
        </is>
      </c>
      <c r="C328" s="34" t="inlineStr">
        <is>
          <t>4) Caffeine &amp; energy beverage</t>
        </is>
      </c>
      <c r="D328" s="34" t="inlineStr">
        <is>
          <t>444 mL can</t>
        </is>
      </c>
      <c r="E328" s="48" t="n">
        <v>24</v>
      </c>
      <c r="F328" s="49" t="n"/>
      <c r="G328" s="50">
        <f>IF(AND(ISNUMBER($F328),ISNUMBER($E328),$E328&lt;&gt;0),$F328/$E328,"")</f>
        <v/>
      </c>
      <c r="H328" s="50">
        <f>IF(AND(ISNUMBER($F328),ISNUMBER($AL328),ISNUMBER($E328),($AL328*$E328)&lt;&gt;0),$F328/($AL328*$E328)*100,"")</f>
        <v/>
      </c>
      <c r="I328" s="51" t="n"/>
      <c r="J328" s="52" t="n"/>
      <c r="K328" s="50">
        <f>IF(AND(ISNUMBER($F328),ISNUMBER($J328)),$F328*(1-$J328),"")</f>
        <v/>
      </c>
      <c r="L328" s="51" t="n"/>
      <c r="M328" s="51" t="n"/>
      <c r="N328" s="50">
        <f>IF(ISNUMBER($F328),($F328-IF(ISNUMBER($AM328),$AM328,0))*(1-IF(ISNUMBER($J328),$J328,0)),"")</f>
        <v/>
      </c>
      <c r="O328" s="34" t="inlineStr">
        <is>
          <t>Coffee</t>
        </is>
      </c>
      <c r="P328" s="48" t="n">
        <v>135</v>
      </c>
      <c r="Q328" s="48" t="n">
        <v>170</v>
      </c>
      <c r="R328" s="34" t="inlineStr">
        <is>
          <t>Not listed</t>
        </is>
      </c>
      <c r="S328" s="48" t="n">
        <v>28</v>
      </c>
      <c r="T328" s="48" t="n">
        <v>200</v>
      </c>
      <c r="U328" s="34" t="inlineStr">
        <is>
          <t>Sugar</t>
        </is>
      </c>
      <c r="V328" s="34" t="inlineStr">
        <is>
          <t>Espresso + skim milk + energy blend (guarana, ginseng, B vitamins); 135 mg caffeine; separate from 6.5 fl oz Espresso + Cream product</t>
        </is>
      </c>
      <c r="W328" s="51" t="n"/>
      <c r="X328" s="51" t="n"/>
      <c r="Y328" s="51" t="n"/>
      <c r="Z328" s="51" t="n"/>
      <c r="AA328" s="34" t="inlineStr">
        <is>
          <t>High</t>
        </is>
      </c>
      <c r="AB328" s="34" t="inlineStr">
        <is>
          <t>Coffee energy crossover; broad mainstream appeal</t>
        </is>
      </c>
      <c r="AC328" s="34" t="inlineStr">
        <is>
          <t>Cafe espresso energy in a grab and go can</t>
        </is>
      </c>
      <c r="AD328" s="34" t="inlineStr">
        <is>
          <t>Trusted coffee taste rather than a synthetic energy flavour.</t>
        </is>
      </c>
      <c r="AE328" s="51" t="n"/>
      <c r="AF328" s="53">
        <f>IF(AND(ISNUMBER($P328),ISNUMBER($AL328),$AL328&lt;&gt;0),ROUND($P328/$AL328*100,1),"")</f>
        <v/>
      </c>
      <c r="AG328" s="54">
        <f>IF(AND(ISNUMBER($S328),ISNUMBER($AL328),$AL328&lt;&gt;0),ROUND($S328/$AL328*100,2),"")</f>
        <v/>
      </c>
      <c r="AH328" s="53">
        <f>IF(AND(ISNUMBER($Q328),ISNUMBER($AL328),$AL328&lt;&gt;0),ROUND($Q328/$AL328*100,1),"")</f>
        <v/>
      </c>
      <c r="AI328" s="48">
        <f>IF(ISNUMBER($S328),IF($S328&lt;=1,"Yes","No"),"n/a")</f>
        <v/>
      </c>
      <c r="AJ328" s="48">
        <f>IF(ISNUMBER($S328),ROUND(MAX(0,MIN(100,100-$S328*2.5-IF(ISNUMBER($T328),$T328,0)*0.12+IF($S328&lt;=1,12,0))),0),"")</f>
        <v/>
      </c>
      <c r="AK328" s="48">
        <f>IF(ISNUMBER($Q328),IF($Q328&gt;=100,20,IF($Q328&gt;=30,10,0)),0)+IF(ISNUMBER($R328),IF($R328&gt;=100,20,0),0)+IF(ISNUMBER($P328),IF($P328&gt;=150,20,IF($P328&gt;=50,12,5)),0)+IF(ISNUMBER($S328),IF($S328&lt;=1,15,0),0)</f>
        <v/>
      </c>
      <c r="AL328" s="48" t="n">
        <v>444</v>
      </c>
      <c r="AM328" s="49" t="n"/>
      <c r="AN328" s="48">
        <f>IF(AND(ISNUMBER($P328),ISNUMBER($AL328),$AL328&lt;&gt;0),IF(OR($P328&gt;180,$P328/$AL328*1000&gt;400),"Over ceiling, confirm SKU","Within"),"n/a")</f>
        <v/>
      </c>
      <c r="AO328" s="51" t="n"/>
      <c r="AP328" s="51" t="n"/>
      <c r="AQ328" s="51" t="n"/>
      <c r="AR328" s="34" t="inlineStr">
        <is>
          <t>Retrieved and cited, see Enrichment Log</t>
        </is>
      </c>
      <c r="AS328" s="34" t="inlineStr">
        <is>
          <t>BLANK -&gt; requires live Amazon.ca capture</t>
        </is>
      </c>
      <c r="AT328" s="34" t="inlineStr">
        <is>
          <t>Unverified commercial data</t>
        </is>
      </c>
    </row>
    <row r="329" ht="28" customHeight="1">
      <c r="A329" s="34" t="inlineStr">
        <is>
          <t>Starbucks</t>
        </is>
      </c>
      <c r="B329" s="34" t="inlineStr">
        <is>
          <t>Starbucks Doubleshot Energy | Vanilla | single 444mL</t>
        </is>
      </c>
      <c r="C329" s="34" t="inlineStr">
        <is>
          <t>4) Caffeine &amp; energy beverage</t>
        </is>
      </c>
      <c r="D329" s="34" t="inlineStr">
        <is>
          <t>444 mL can</t>
        </is>
      </c>
      <c r="E329" s="48" t="n">
        <v>1</v>
      </c>
      <c r="F329" s="49" t="n"/>
      <c r="G329" s="50">
        <f>IF(AND(ISNUMBER($F329),ISNUMBER($E329),$E329&lt;&gt;0),$F329/$E329,"")</f>
        <v/>
      </c>
      <c r="H329" s="50">
        <f>IF(AND(ISNUMBER($F329),ISNUMBER($AL329),ISNUMBER($E329),($AL329*$E329)&lt;&gt;0),$F329/($AL329*$E329)*100,"")</f>
        <v/>
      </c>
      <c r="I329" s="51" t="n"/>
      <c r="J329" s="52" t="n"/>
      <c r="K329" s="50">
        <f>IF(AND(ISNUMBER($F329),ISNUMBER($J329)),$F329*(1-$J329),"")</f>
        <v/>
      </c>
      <c r="L329" s="51" t="n"/>
      <c r="M329" s="51" t="n"/>
      <c r="N329" s="50">
        <f>IF(ISNUMBER($F329),($F329-IF(ISNUMBER($AM329),$AM329,0))*(1-IF(ISNUMBER($J329),$J329,0)),"")</f>
        <v/>
      </c>
      <c r="O329" s="34" t="inlineStr">
        <is>
          <t>Vanilla</t>
        </is>
      </c>
      <c r="P329" s="48" t="n">
        <v>135</v>
      </c>
      <c r="Q329" s="48" t="n">
        <v>170</v>
      </c>
      <c r="R329" s="34" t="inlineStr">
        <is>
          <t>Not listed</t>
        </is>
      </c>
      <c r="S329" s="48" t="n">
        <v>28</v>
      </c>
      <c r="T329" s="48" t="n">
        <v>200</v>
      </c>
      <c r="U329" s="34" t="inlineStr">
        <is>
          <t>Sugar</t>
        </is>
      </c>
      <c r="V329" s="34" t="inlineStr">
        <is>
          <t>Espresso + skim milk + energy blend (guarana, ginseng, B vitamins); 135 mg caffeine; separate from 6.5 fl oz Espresso + Cream product</t>
        </is>
      </c>
      <c r="W329" s="51" t="n"/>
      <c r="X329" s="51" t="n"/>
      <c r="Y329" s="51" t="n"/>
      <c r="Z329" s="51" t="n"/>
      <c r="AA329" s="34" t="inlineStr">
        <is>
          <t>High</t>
        </is>
      </c>
      <c r="AB329" s="34" t="inlineStr">
        <is>
          <t>Coffee energy crossover; broad mainstream appeal</t>
        </is>
      </c>
      <c r="AC329" s="34" t="inlineStr">
        <is>
          <t>Cafe espresso energy in a grab and go can</t>
        </is>
      </c>
      <c r="AD329" s="34" t="inlineStr">
        <is>
          <t>Trusted coffee taste rather than a synthetic energy flavour.</t>
        </is>
      </c>
      <c r="AE329" s="51" t="n"/>
      <c r="AF329" s="53">
        <f>IF(AND(ISNUMBER($P329),ISNUMBER($AL329),$AL329&lt;&gt;0),ROUND($P329/$AL329*100,1),"")</f>
        <v/>
      </c>
      <c r="AG329" s="54">
        <f>IF(AND(ISNUMBER($S329),ISNUMBER($AL329),$AL329&lt;&gt;0),ROUND($S329/$AL329*100,2),"")</f>
        <v/>
      </c>
      <c r="AH329" s="53">
        <f>IF(AND(ISNUMBER($Q329),ISNUMBER($AL329),$AL329&lt;&gt;0),ROUND($Q329/$AL329*100,1),"")</f>
        <v/>
      </c>
      <c r="AI329" s="48">
        <f>IF(ISNUMBER($S329),IF($S329&lt;=1,"Yes","No"),"n/a")</f>
        <v/>
      </c>
      <c r="AJ329" s="48">
        <f>IF(ISNUMBER($S329),ROUND(MAX(0,MIN(100,100-$S329*2.5-IF(ISNUMBER($T329),$T329,0)*0.12+IF($S329&lt;=1,12,0))),0),"")</f>
        <v/>
      </c>
      <c r="AK329" s="48">
        <f>IF(ISNUMBER($Q329),IF($Q329&gt;=100,20,IF($Q329&gt;=30,10,0)),0)+IF(ISNUMBER($R329),IF($R329&gt;=100,20,0),0)+IF(ISNUMBER($P329),IF($P329&gt;=150,20,IF($P329&gt;=50,12,5)),0)+IF(ISNUMBER($S329),IF($S329&lt;=1,15,0),0)</f>
        <v/>
      </c>
      <c r="AL329" s="48" t="n">
        <v>444</v>
      </c>
      <c r="AM329" s="49" t="n"/>
      <c r="AN329" s="48">
        <f>IF(AND(ISNUMBER($P329),ISNUMBER($AL329),$AL329&lt;&gt;0),IF(OR($P329&gt;180,$P329/$AL329*1000&gt;400),"Over ceiling, confirm SKU","Within"),"n/a")</f>
        <v/>
      </c>
      <c r="AO329" s="51" t="n"/>
      <c r="AP329" s="51" t="n"/>
      <c r="AQ329" s="51" t="n"/>
      <c r="AR329" s="34" t="inlineStr">
        <is>
          <t>Retrieved and cited, see Enrichment Log</t>
        </is>
      </c>
      <c r="AS329" s="34" t="inlineStr">
        <is>
          <t>BLANK -&gt; requires live Amazon.ca capture</t>
        </is>
      </c>
      <c r="AT329" s="34" t="inlineStr">
        <is>
          <t>Unverified commercial data</t>
        </is>
      </c>
    </row>
    <row r="330" ht="28" customHeight="1">
      <c r="A330" s="34" t="inlineStr">
        <is>
          <t>Starbucks</t>
        </is>
      </c>
      <c r="B330" s="34" t="inlineStr">
        <is>
          <t>Starbucks Doubleshot Energy | Vanilla | 8 pack 444mL</t>
        </is>
      </c>
      <c r="C330" s="34" t="inlineStr">
        <is>
          <t>4) Caffeine &amp; energy beverage</t>
        </is>
      </c>
      <c r="D330" s="34" t="inlineStr">
        <is>
          <t>444 mL can</t>
        </is>
      </c>
      <c r="E330" s="48" t="n">
        <v>8</v>
      </c>
      <c r="F330" s="49" t="n"/>
      <c r="G330" s="50">
        <f>IF(AND(ISNUMBER($F330),ISNUMBER($E330),$E330&lt;&gt;0),$F330/$E330,"")</f>
        <v/>
      </c>
      <c r="H330" s="50">
        <f>IF(AND(ISNUMBER($F330),ISNUMBER($AL330),ISNUMBER($E330),($AL330*$E330)&lt;&gt;0),$F330/($AL330*$E330)*100,"")</f>
        <v/>
      </c>
      <c r="I330" s="51" t="n"/>
      <c r="J330" s="52" t="n"/>
      <c r="K330" s="50">
        <f>IF(AND(ISNUMBER($F330),ISNUMBER($J330)),$F330*(1-$J330),"")</f>
        <v/>
      </c>
      <c r="L330" s="51" t="n"/>
      <c r="M330" s="51" t="n"/>
      <c r="N330" s="50">
        <f>IF(ISNUMBER($F330),($F330-IF(ISNUMBER($AM330),$AM330,0))*(1-IF(ISNUMBER($J330),$J330,0)),"")</f>
        <v/>
      </c>
      <c r="O330" s="34" t="inlineStr">
        <is>
          <t>Vanilla</t>
        </is>
      </c>
      <c r="P330" s="48" t="n">
        <v>135</v>
      </c>
      <c r="Q330" s="48" t="n">
        <v>170</v>
      </c>
      <c r="R330" s="34" t="inlineStr">
        <is>
          <t>Not listed</t>
        </is>
      </c>
      <c r="S330" s="48" t="n">
        <v>28</v>
      </c>
      <c r="T330" s="48" t="n">
        <v>200</v>
      </c>
      <c r="U330" s="34" t="inlineStr">
        <is>
          <t>Sugar</t>
        </is>
      </c>
      <c r="V330" s="34" t="inlineStr">
        <is>
          <t>Espresso + skim milk + energy blend (guarana, ginseng, B vitamins); 135 mg caffeine; separate from 6.5 fl oz Espresso + Cream product</t>
        </is>
      </c>
      <c r="W330" s="51" t="n"/>
      <c r="X330" s="51" t="n"/>
      <c r="Y330" s="51" t="n"/>
      <c r="Z330" s="51" t="n"/>
      <c r="AA330" s="34" t="inlineStr">
        <is>
          <t>High</t>
        </is>
      </c>
      <c r="AB330" s="34" t="inlineStr">
        <is>
          <t>Coffee energy crossover; broad mainstream appeal</t>
        </is>
      </c>
      <c r="AC330" s="34" t="inlineStr">
        <is>
          <t>Cafe espresso energy in a grab and go can</t>
        </is>
      </c>
      <c r="AD330" s="34" t="inlineStr">
        <is>
          <t>Trusted coffee taste rather than a synthetic energy flavour.</t>
        </is>
      </c>
      <c r="AE330" s="51" t="n"/>
      <c r="AF330" s="53">
        <f>IF(AND(ISNUMBER($P330),ISNUMBER($AL330),$AL330&lt;&gt;0),ROUND($P330/$AL330*100,1),"")</f>
        <v/>
      </c>
      <c r="AG330" s="54">
        <f>IF(AND(ISNUMBER($S330),ISNUMBER($AL330),$AL330&lt;&gt;0),ROUND($S330/$AL330*100,2),"")</f>
        <v/>
      </c>
      <c r="AH330" s="53">
        <f>IF(AND(ISNUMBER($Q330),ISNUMBER($AL330),$AL330&lt;&gt;0),ROUND($Q330/$AL330*100,1),"")</f>
        <v/>
      </c>
      <c r="AI330" s="48">
        <f>IF(ISNUMBER($S330),IF($S330&lt;=1,"Yes","No"),"n/a")</f>
        <v/>
      </c>
      <c r="AJ330" s="48">
        <f>IF(ISNUMBER($S330),ROUND(MAX(0,MIN(100,100-$S330*2.5-IF(ISNUMBER($T330),$T330,0)*0.12+IF($S330&lt;=1,12,0))),0),"")</f>
        <v/>
      </c>
      <c r="AK330" s="48">
        <f>IF(ISNUMBER($Q330),IF($Q330&gt;=100,20,IF($Q330&gt;=30,10,0)),0)+IF(ISNUMBER($R330),IF($R330&gt;=100,20,0),0)+IF(ISNUMBER($P330),IF($P330&gt;=150,20,IF($P330&gt;=50,12,5)),0)+IF(ISNUMBER($S330),IF($S330&lt;=1,15,0),0)</f>
        <v/>
      </c>
      <c r="AL330" s="48" t="n">
        <v>444</v>
      </c>
      <c r="AM330" s="49" t="n"/>
      <c r="AN330" s="48">
        <f>IF(AND(ISNUMBER($P330),ISNUMBER($AL330),$AL330&lt;&gt;0),IF(OR($P330&gt;180,$P330/$AL330*1000&gt;400),"Over ceiling, confirm SKU","Within"),"n/a")</f>
        <v/>
      </c>
      <c r="AO330" s="51" t="n"/>
      <c r="AP330" s="51" t="n"/>
      <c r="AQ330" s="51" t="n"/>
      <c r="AR330" s="34" t="inlineStr">
        <is>
          <t>Retrieved and cited, see Enrichment Log</t>
        </is>
      </c>
      <c r="AS330" s="34" t="inlineStr">
        <is>
          <t>BLANK -&gt; requires live Amazon.ca capture</t>
        </is>
      </c>
      <c r="AT330" s="34" t="inlineStr">
        <is>
          <t>Unverified commercial data</t>
        </is>
      </c>
    </row>
    <row r="331" ht="28" customHeight="1">
      <c r="A331" s="34" t="inlineStr">
        <is>
          <t>Starbucks</t>
        </is>
      </c>
      <c r="B331" s="34" t="inlineStr">
        <is>
          <t>Starbucks Doubleshot Energy | Vanilla | 12 pack 444mL</t>
        </is>
      </c>
      <c r="C331" s="34" t="inlineStr">
        <is>
          <t>4) Caffeine &amp; energy beverage</t>
        </is>
      </c>
      <c r="D331" s="34" t="inlineStr">
        <is>
          <t>444 mL can</t>
        </is>
      </c>
      <c r="E331" s="48" t="n">
        <v>12</v>
      </c>
      <c r="F331" s="49" t="n"/>
      <c r="G331" s="50">
        <f>IF(AND(ISNUMBER($F331),ISNUMBER($E331),$E331&lt;&gt;0),$F331/$E331,"")</f>
        <v/>
      </c>
      <c r="H331" s="50">
        <f>IF(AND(ISNUMBER($F331),ISNUMBER($AL331),ISNUMBER($E331),($AL331*$E331)&lt;&gt;0),$F331/($AL331*$E331)*100,"")</f>
        <v/>
      </c>
      <c r="I331" s="51" t="n"/>
      <c r="J331" s="52" t="n"/>
      <c r="K331" s="50">
        <f>IF(AND(ISNUMBER($F331),ISNUMBER($J331)),$F331*(1-$J331),"")</f>
        <v/>
      </c>
      <c r="L331" s="51" t="n"/>
      <c r="M331" s="51" t="n"/>
      <c r="N331" s="50">
        <f>IF(ISNUMBER($F331),($F331-IF(ISNUMBER($AM331),$AM331,0))*(1-IF(ISNUMBER($J331),$J331,0)),"")</f>
        <v/>
      </c>
      <c r="O331" s="34" t="inlineStr">
        <is>
          <t>Vanilla</t>
        </is>
      </c>
      <c r="P331" s="48" t="n">
        <v>135</v>
      </c>
      <c r="Q331" s="48" t="n">
        <v>170</v>
      </c>
      <c r="R331" s="34" t="inlineStr">
        <is>
          <t>Not listed</t>
        </is>
      </c>
      <c r="S331" s="48" t="n">
        <v>28</v>
      </c>
      <c r="T331" s="48" t="n">
        <v>200</v>
      </c>
      <c r="U331" s="34" t="inlineStr">
        <is>
          <t>Sugar</t>
        </is>
      </c>
      <c r="V331" s="34" t="inlineStr">
        <is>
          <t>Espresso + skim milk + energy blend (guarana, ginseng, B vitamins); 135 mg caffeine; separate from 6.5 fl oz Espresso + Cream product</t>
        </is>
      </c>
      <c r="W331" s="51" t="n"/>
      <c r="X331" s="51" t="n"/>
      <c r="Y331" s="51" t="n"/>
      <c r="Z331" s="51" t="n"/>
      <c r="AA331" s="34" t="inlineStr">
        <is>
          <t>High</t>
        </is>
      </c>
      <c r="AB331" s="34" t="inlineStr">
        <is>
          <t>Coffee energy crossover; broad mainstream appeal</t>
        </is>
      </c>
      <c r="AC331" s="34" t="inlineStr">
        <is>
          <t>Cafe espresso energy in a grab and go can</t>
        </is>
      </c>
      <c r="AD331" s="34" t="inlineStr">
        <is>
          <t>Trusted coffee taste rather than a synthetic energy flavour.</t>
        </is>
      </c>
      <c r="AE331" s="51" t="n"/>
      <c r="AF331" s="53">
        <f>IF(AND(ISNUMBER($P331),ISNUMBER($AL331),$AL331&lt;&gt;0),ROUND($P331/$AL331*100,1),"")</f>
        <v/>
      </c>
      <c r="AG331" s="54">
        <f>IF(AND(ISNUMBER($S331),ISNUMBER($AL331),$AL331&lt;&gt;0),ROUND($S331/$AL331*100,2),"")</f>
        <v/>
      </c>
      <c r="AH331" s="53">
        <f>IF(AND(ISNUMBER($Q331),ISNUMBER($AL331),$AL331&lt;&gt;0),ROUND($Q331/$AL331*100,1),"")</f>
        <v/>
      </c>
      <c r="AI331" s="48">
        <f>IF(ISNUMBER($S331),IF($S331&lt;=1,"Yes","No"),"n/a")</f>
        <v/>
      </c>
      <c r="AJ331" s="48">
        <f>IF(ISNUMBER($S331),ROUND(MAX(0,MIN(100,100-$S331*2.5-IF(ISNUMBER($T331),$T331,0)*0.12+IF($S331&lt;=1,12,0))),0),"")</f>
        <v/>
      </c>
      <c r="AK331" s="48">
        <f>IF(ISNUMBER($Q331),IF($Q331&gt;=100,20,IF($Q331&gt;=30,10,0)),0)+IF(ISNUMBER($R331),IF($R331&gt;=100,20,0),0)+IF(ISNUMBER($P331),IF($P331&gt;=150,20,IF($P331&gt;=50,12,5)),0)+IF(ISNUMBER($S331),IF($S331&lt;=1,15,0),0)</f>
        <v/>
      </c>
      <c r="AL331" s="48" t="n">
        <v>444</v>
      </c>
      <c r="AM331" s="49" t="n"/>
      <c r="AN331" s="48">
        <f>IF(AND(ISNUMBER($P331),ISNUMBER($AL331),$AL331&lt;&gt;0),IF(OR($P331&gt;180,$P331/$AL331*1000&gt;400),"Over ceiling, confirm SKU","Within"),"n/a")</f>
        <v/>
      </c>
      <c r="AO331" s="51" t="n"/>
      <c r="AP331" s="51" t="n"/>
      <c r="AQ331" s="51" t="n"/>
      <c r="AR331" s="34" t="inlineStr">
        <is>
          <t>Retrieved and cited, see Enrichment Log</t>
        </is>
      </c>
      <c r="AS331" s="34" t="inlineStr">
        <is>
          <t>BLANK -&gt; requires live Amazon.ca capture</t>
        </is>
      </c>
      <c r="AT331" s="34" t="inlineStr">
        <is>
          <t>Unverified commercial data</t>
        </is>
      </c>
    </row>
    <row r="332" ht="28" customHeight="1">
      <c r="A332" s="34" t="inlineStr">
        <is>
          <t>Starbucks</t>
        </is>
      </c>
      <c r="B332" s="34" t="inlineStr">
        <is>
          <t>Starbucks Doubleshot Energy | Vanilla | 18 pack 444mL</t>
        </is>
      </c>
      <c r="C332" s="34" t="inlineStr">
        <is>
          <t>4) Caffeine &amp; energy beverage</t>
        </is>
      </c>
      <c r="D332" s="34" t="inlineStr">
        <is>
          <t>444 mL can</t>
        </is>
      </c>
      <c r="E332" s="48" t="n">
        <v>18</v>
      </c>
      <c r="F332" s="49" t="n"/>
      <c r="G332" s="50">
        <f>IF(AND(ISNUMBER($F332),ISNUMBER($E332),$E332&lt;&gt;0),$F332/$E332,"")</f>
        <v/>
      </c>
      <c r="H332" s="50">
        <f>IF(AND(ISNUMBER($F332),ISNUMBER($AL332),ISNUMBER($E332),($AL332*$E332)&lt;&gt;0),$F332/($AL332*$E332)*100,"")</f>
        <v/>
      </c>
      <c r="I332" s="51" t="n"/>
      <c r="J332" s="52" t="n"/>
      <c r="K332" s="50">
        <f>IF(AND(ISNUMBER($F332),ISNUMBER($J332)),$F332*(1-$J332),"")</f>
        <v/>
      </c>
      <c r="L332" s="51" t="n"/>
      <c r="M332" s="51" t="n"/>
      <c r="N332" s="50">
        <f>IF(ISNUMBER($F332),($F332-IF(ISNUMBER($AM332),$AM332,0))*(1-IF(ISNUMBER($J332),$J332,0)),"")</f>
        <v/>
      </c>
      <c r="O332" s="34" t="inlineStr">
        <is>
          <t>Vanilla</t>
        </is>
      </c>
      <c r="P332" s="48" t="n">
        <v>135</v>
      </c>
      <c r="Q332" s="48" t="n">
        <v>170</v>
      </c>
      <c r="R332" s="34" t="inlineStr">
        <is>
          <t>Not listed</t>
        </is>
      </c>
      <c r="S332" s="48" t="n">
        <v>28</v>
      </c>
      <c r="T332" s="48" t="n">
        <v>200</v>
      </c>
      <c r="U332" s="34" t="inlineStr">
        <is>
          <t>Sugar</t>
        </is>
      </c>
      <c r="V332" s="34" t="inlineStr">
        <is>
          <t>Espresso + skim milk + energy blend (guarana, ginseng, B vitamins); 135 mg caffeine; separate from 6.5 fl oz Espresso + Cream product</t>
        </is>
      </c>
      <c r="W332" s="51" t="n"/>
      <c r="X332" s="51" t="n"/>
      <c r="Y332" s="51" t="n"/>
      <c r="Z332" s="51" t="n"/>
      <c r="AA332" s="34" t="inlineStr">
        <is>
          <t>High</t>
        </is>
      </c>
      <c r="AB332" s="34" t="inlineStr">
        <is>
          <t>Coffee energy crossover; broad mainstream appeal</t>
        </is>
      </c>
      <c r="AC332" s="34" t="inlineStr">
        <is>
          <t>Cafe espresso energy in a grab and go can</t>
        </is>
      </c>
      <c r="AD332" s="34" t="inlineStr">
        <is>
          <t>Trusted coffee taste rather than a synthetic energy flavour.</t>
        </is>
      </c>
      <c r="AE332" s="51" t="n"/>
      <c r="AF332" s="53">
        <f>IF(AND(ISNUMBER($P332),ISNUMBER($AL332),$AL332&lt;&gt;0),ROUND($P332/$AL332*100,1),"")</f>
        <v/>
      </c>
      <c r="AG332" s="54">
        <f>IF(AND(ISNUMBER($S332),ISNUMBER($AL332),$AL332&lt;&gt;0),ROUND($S332/$AL332*100,2),"")</f>
        <v/>
      </c>
      <c r="AH332" s="53">
        <f>IF(AND(ISNUMBER($Q332),ISNUMBER($AL332),$AL332&lt;&gt;0),ROUND($Q332/$AL332*100,1),"")</f>
        <v/>
      </c>
      <c r="AI332" s="48">
        <f>IF(ISNUMBER($S332),IF($S332&lt;=1,"Yes","No"),"n/a")</f>
        <v/>
      </c>
      <c r="AJ332" s="48">
        <f>IF(ISNUMBER($S332),ROUND(MAX(0,MIN(100,100-$S332*2.5-IF(ISNUMBER($T332),$T332,0)*0.12+IF($S332&lt;=1,12,0))),0),"")</f>
        <v/>
      </c>
      <c r="AK332" s="48">
        <f>IF(ISNUMBER($Q332),IF($Q332&gt;=100,20,IF($Q332&gt;=30,10,0)),0)+IF(ISNUMBER($R332),IF($R332&gt;=100,20,0),0)+IF(ISNUMBER($P332),IF($P332&gt;=150,20,IF($P332&gt;=50,12,5)),0)+IF(ISNUMBER($S332),IF($S332&lt;=1,15,0),0)</f>
        <v/>
      </c>
      <c r="AL332" s="48" t="n">
        <v>444</v>
      </c>
      <c r="AM332" s="49" t="n"/>
      <c r="AN332" s="48">
        <f>IF(AND(ISNUMBER($P332),ISNUMBER($AL332),$AL332&lt;&gt;0),IF(OR($P332&gt;180,$P332/$AL332*1000&gt;400),"Over ceiling, confirm SKU","Within"),"n/a")</f>
        <v/>
      </c>
      <c r="AO332" s="51" t="n"/>
      <c r="AP332" s="51" t="n"/>
      <c r="AQ332" s="51" t="n"/>
      <c r="AR332" s="34" t="inlineStr">
        <is>
          <t>Retrieved and cited, see Enrichment Log</t>
        </is>
      </c>
      <c r="AS332" s="34" t="inlineStr">
        <is>
          <t>BLANK -&gt; requires live Amazon.ca capture</t>
        </is>
      </c>
      <c r="AT332" s="34" t="inlineStr">
        <is>
          <t>Unverified commercial data</t>
        </is>
      </c>
    </row>
    <row r="333" ht="28" customHeight="1">
      <c r="A333" s="34" t="inlineStr">
        <is>
          <t>Starbucks</t>
        </is>
      </c>
      <c r="B333" s="34" t="inlineStr">
        <is>
          <t>Starbucks Doubleshot Energy | Vanilla | 24 pack 444mL</t>
        </is>
      </c>
      <c r="C333" s="34" t="inlineStr">
        <is>
          <t>4) Caffeine &amp; energy beverage</t>
        </is>
      </c>
      <c r="D333" s="34" t="inlineStr">
        <is>
          <t>444 mL can</t>
        </is>
      </c>
      <c r="E333" s="48" t="n">
        <v>24</v>
      </c>
      <c r="F333" s="49" t="n"/>
      <c r="G333" s="50">
        <f>IF(AND(ISNUMBER($F333),ISNUMBER($E333),$E333&lt;&gt;0),$F333/$E333,"")</f>
        <v/>
      </c>
      <c r="H333" s="50">
        <f>IF(AND(ISNUMBER($F333),ISNUMBER($AL333),ISNUMBER($E333),($AL333*$E333)&lt;&gt;0),$F333/($AL333*$E333)*100,"")</f>
        <v/>
      </c>
      <c r="I333" s="51" t="n"/>
      <c r="J333" s="52" t="n"/>
      <c r="K333" s="50">
        <f>IF(AND(ISNUMBER($F333),ISNUMBER($J333)),$F333*(1-$J333),"")</f>
        <v/>
      </c>
      <c r="L333" s="51" t="n"/>
      <c r="M333" s="51" t="n"/>
      <c r="N333" s="50">
        <f>IF(ISNUMBER($F333),($F333-IF(ISNUMBER($AM333),$AM333,0))*(1-IF(ISNUMBER($J333),$J333,0)),"")</f>
        <v/>
      </c>
      <c r="O333" s="34" t="inlineStr">
        <is>
          <t>Vanilla</t>
        </is>
      </c>
      <c r="P333" s="48" t="n">
        <v>135</v>
      </c>
      <c r="Q333" s="48" t="n">
        <v>170</v>
      </c>
      <c r="R333" s="34" t="inlineStr">
        <is>
          <t>Not listed</t>
        </is>
      </c>
      <c r="S333" s="48" t="n">
        <v>28</v>
      </c>
      <c r="T333" s="48" t="n">
        <v>200</v>
      </c>
      <c r="U333" s="34" t="inlineStr">
        <is>
          <t>Sugar</t>
        </is>
      </c>
      <c r="V333" s="34" t="inlineStr">
        <is>
          <t>Espresso + skim milk + energy blend (guarana, ginseng, B vitamins); 135 mg caffeine; separate from 6.5 fl oz Espresso + Cream product</t>
        </is>
      </c>
      <c r="W333" s="51" t="n"/>
      <c r="X333" s="51" t="n"/>
      <c r="Y333" s="51" t="n"/>
      <c r="Z333" s="51" t="n"/>
      <c r="AA333" s="34" t="inlineStr">
        <is>
          <t>High</t>
        </is>
      </c>
      <c r="AB333" s="34" t="inlineStr">
        <is>
          <t>Coffee energy crossover; broad mainstream appeal</t>
        </is>
      </c>
      <c r="AC333" s="34" t="inlineStr">
        <is>
          <t>Cafe espresso energy in a grab and go can</t>
        </is>
      </c>
      <c r="AD333" s="34" t="inlineStr">
        <is>
          <t>Trusted coffee taste rather than a synthetic energy flavour.</t>
        </is>
      </c>
      <c r="AE333" s="51" t="n"/>
      <c r="AF333" s="53">
        <f>IF(AND(ISNUMBER($P333),ISNUMBER($AL333),$AL333&lt;&gt;0),ROUND($P333/$AL333*100,1),"")</f>
        <v/>
      </c>
      <c r="AG333" s="54">
        <f>IF(AND(ISNUMBER($S333),ISNUMBER($AL333),$AL333&lt;&gt;0),ROUND($S333/$AL333*100,2),"")</f>
        <v/>
      </c>
      <c r="AH333" s="53">
        <f>IF(AND(ISNUMBER($Q333),ISNUMBER($AL333),$AL333&lt;&gt;0),ROUND($Q333/$AL333*100,1),"")</f>
        <v/>
      </c>
      <c r="AI333" s="48">
        <f>IF(ISNUMBER($S333),IF($S333&lt;=1,"Yes","No"),"n/a")</f>
        <v/>
      </c>
      <c r="AJ333" s="48">
        <f>IF(ISNUMBER($S333),ROUND(MAX(0,MIN(100,100-$S333*2.5-IF(ISNUMBER($T333),$T333,0)*0.12+IF($S333&lt;=1,12,0))),0),"")</f>
        <v/>
      </c>
      <c r="AK333" s="48">
        <f>IF(ISNUMBER($Q333),IF($Q333&gt;=100,20,IF($Q333&gt;=30,10,0)),0)+IF(ISNUMBER($R333),IF($R333&gt;=100,20,0),0)+IF(ISNUMBER($P333),IF($P333&gt;=150,20,IF($P333&gt;=50,12,5)),0)+IF(ISNUMBER($S333),IF($S333&lt;=1,15,0),0)</f>
        <v/>
      </c>
      <c r="AL333" s="48" t="n">
        <v>444</v>
      </c>
      <c r="AM333" s="49" t="n"/>
      <c r="AN333" s="48">
        <f>IF(AND(ISNUMBER($P333),ISNUMBER($AL333),$AL333&lt;&gt;0),IF(OR($P333&gt;180,$P333/$AL333*1000&gt;400),"Over ceiling, confirm SKU","Within"),"n/a")</f>
        <v/>
      </c>
      <c r="AO333" s="51" t="n"/>
      <c r="AP333" s="51" t="n"/>
      <c r="AQ333" s="51" t="n"/>
      <c r="AR333" s="34" t="inlineStr">
        <is>
          <t>Retrieved and cited, see Enrichment Log</t>
        </is>
      </c>
      <c r="AS333" s="34" t="inlineStr">
        <is>
          <t>BLANK -&gt; requires live Amazon.ca capture</t>
        </is>
      </c>
      <c r="AT333" s="34" t="inlineStr">
        <is>
          <t>Unverified commercial data</t>
        </is>
      </c>
    </row>
    <row r="334" ht="28" customHeight="1">
      <c r="A334" s="34" t="inlineStr">
        <is>
          <t>Starbucks</t>
        </is>
      </c>
      <c r="B334" s="34" t="inlineStr">
        <is>
          <t>Starbucks Doubleshot Energy | Mocha | single 444mL</t>
        </is>
      </c>
      <c r="C334" s="34" t="inlineStr">
        <is>
          <t>4) Caffeine &amp; energy beverage</t>
        </is>
      </c>
      <c r="D334" s="34" t="inlineStr">
        <is>
          <t>444 mL can</t>
        </is>
      </c>
      <c r="E334" s="48" t="n">
        <v>1</v>
      </c>
      <c r="F334" s="49" t="n"/>
      <c r="G334" s="50">
        <f>IF(AND(ISNUMBER($F334),ISNUMBER($E334),$E334&lt;&gt;0),$F334/$E334,"")</f>
        <v/>
      </c>
      <c r="H334" s="50">
        <f>IF(AND(ISNUMBER($F334),ISNUMBER($AL334),ISNUMBER($E334),($AL334*$E334)&lt;&gt;0),$F334/($AL334*$E334)*100,"")</f>
        <v/>
      </c>
      <c r="I334" s="51" t="n"/>
      <c r="J334" s="52" t="n"/>
      <c r="K334" s="50">
        <f>IF(AND(ISNUMBER($F334),ISNUMBER($J334)),$F334*(1-$J334),"")</f>
        <v/>
      </c>
      <c r="L334" s="51" t="n"/>
      <c r="M334" s="51" t="n"/>
      <c r="N334" s="50">
        <f>IF(ISNUMBER($F334),($F334-IF(ISNUMBER($AM334),$AM334,0))*(1-IF(ISNUMBER($J334),$J334,0)),"")</f>
        <v/>
      </c>
      <c r="O334" s="34" t="inlineStr">
        <is>
          <t>Mocha</t>
        </is>
      </c>
      <c r="P334" s="48" t="n">
        <v>135</v>
      </c>
      <c r="Q334" s="48" t="n">
        <v>170</v>
      </c>
      <c r="R334" s="34" t="inlineStr">
        <is>
          <t>Not listed</t>
        </is>
      </c>
      <c r="S334" s="48" t="n">
        <v>28</v>
      </c>
      <c r="T334" s="48" t="n">
        <v>200</v>
      </c>
      <c r="U334" s="34" t="inlineStr">
        <is>
          <t>Sugar</t>
        </is>
      </c>
      <c r="V334" s="34" t="inlineStr">
        <is>
          <t>Espresso + skim milk + energy blend (guarana, ginseng, B vitamins); 135 mg caffeine; separate from 6.5 fl oz Espresso + Cream product</t>
        </is>
      </c>
      <c r="W334" s="51" t="n"/>
      <c r="X334" s="51" t="n"/>
      <c r="Y334" s="51" t="n"/>
      <c r="Z334" s="51" t="n"/>
      <c r="AA334" s="34" t="inlineStr">
        <is>
          <t>High</t>
        </is>
      </c>
      <c r="AB334" s="34" t="inlineStr">
        <is>
          <t>Coffee energy crossover; broad mainstream appeal</t>
        </is>
      </c>
      <c r="AC334" s="34" t="inlineStr">
        <is>
          <t>Cafe espresso energy in a grab and go can</t>
        </is>
      </c>
      <c r="AD334" s="34" t="inlineStr">
        <is>
          <t>Trusted coffee taste rather than a synthetic energy flavour.</t>
        </is>
      </c>
      <c r="AE334" s="51" t="n"/>
      <c r="AF334" s="53">
        <f>IF(AND(ISNUMBER($P334),ISNUMBER($AL334),$AL334&lt;&gt;0),ROUND($P334/$AL334*100,1),"")</f>
        <v/>
      </c>
      <c r="AG334" s="54">
        <f>IF(AND(ISNUMBER($S334),ISNUMBER($AL334),$AL334&lt;&gt;0),ROUND($S334/$AL334*100,2),"")</f>
        <v/>
      </c>
      <c r="AH334" s="53">
        <f>IF(AND(ISNUMBER($Q334),ISNUMBER($AL334),$AL334&lt;&gt;0),ROUND($Q334/$AL334*100,1),"")</f>
        <v/>
      </c>
      <c r="AI334" s="48">
        <f>IF(ISNUMBER($S334),IF($S334&lt;=1,"Yes","No"),"n/a")</f>
        <v/>
      </c>
      <c r="AJ334" s="48">
        <f>IF(ISNUMBER($S334),ROUND(MAX(0,MIN(100,100-$S334*2.5-IF(ISNUMBER($T334),$T334,0)*0.12+IF($S334&lt;=1,12,0))),0),"")</f>
        <v/>
      </c>
      <c r="AK334" s="48">
        <f>IF(ISNUMBER($Q334),IF($Q334&gt;=100,20,IF($Q334&gt;=30,10,0)),0)+IF(ISNUMBER($R334),IF($R334&gt;=100,20,0),0)+IF(ISNUMBER($P334),IF($P334&gt;=150,20,IF($P334&gt;=50,12,5)),0)+IF(ISNUMBER($S334),IF($S334&lt;=1,15,0),0)</f>
        <v/>
      </c>
      <c r="AL334" s="48" t="n">
        <v>444</v>
      </c>
      <c r="AM334" s="49" t="n"/>
      <c r="AN334" s="48">
        <f>IF(AND(ISNUMBER($P334),ISNUMBER($AL334),$AL334&lt;&gt;0),IF(OR($P334&gt;180,$P334/$AL334*1000&gt;400),"Over ceiling, confirm SKU","Within"),"n/a")</f>
        <v/>
      </c>
      <c r="AO334" s="51" t="n"/>
      <c r="AP334" s="51" t="n"/>
      <c r="AQ334" s="51" t="n"/>
      <c r="AR334" s="34" t="inlineStr">
        <is>
          <t>Retrieved and cited, see Enrichment Log</t>
        </is>
      </c>
      <c r="AS334" s="34" t="inlineStr">
        <is>
          <t>BLANK -&gt; requires live Amazon.ca capture</t>
        </is>
      </c>
      <c r="AT334" s="34" t="inlineStr">
        <is>
          <t>Unverified commercial data</t>
        </is>
      </c>
    </row>
    <row r="335" ht="28" customHeight="1">
      <c r="A335" s="34" t="inlineStr">
        <is>
          <t>Starbucks</t>
        </is>
      </c>
      <c r="B335" s="34" t="inlineStr">
        <is>
          <t>Starbucks Doubleshot Energy | Mocha | 8 pack 444mL</t>
        </is>
      </c>
      <c r="C335" s="34" t="inlineStr">
        <is>
          <t>4) Caffeine &amp; energy beverage</t>
        </is>
      </c>
      <c r="D335" s="34" t="inlineStr">
        <is>
          <t>444 mL can</t>
        </is>
      </c>
      <c r="E335" s="48" t="n">
        <v>8</v>
      </c>
      <c r="F335" s="49" t="n"/>
      <c r="G335" s="50">
        <f>IF(AND(ISNUMBER($F335),ISNUMBER($E335),$E335&lt;&gt;0),$F335/$E335,"")</f>
        <v/>
      </c>
      <c r="H335" s="50">
        <f>IF(AND(ISNUMBER($F335),ISNUMBER($AL335),ISNUMBER($E335),($AL335*$E335)&lt;&gt;0),$F335/($AL335*$E335)*100,"")</f>
        <v/>
      </c>
      <c r="I335" s="51" t="n"/>
      <c r="J335" s="52" t="n"/>
      <c r="K335" s="50">
        <f>IF(AND(ISNUMBER($F335),ISNUMBER($J335)),$F335*(1-$J335),"")</f>
        <v/>
      </c>
      <c r="L335" s="51" t="n"/>
      <c r="M335" s="51" t="n"/>
      <c r="N335" s="50">
        <f>IF(ISNUMBER($F335),($F335-IF(ISNUMBER($AM335),$AM335,0))*(1-IF(ISNUMBER($J335),$J335,0)),"")</f>
        <v/>
      </c>
      <c r="O335" s="34" t="inlineStr">
        <is>
          <t>Mocha</t>
        </is>
      </c>
      <c r="P335" s="48" t="n">
        <v>135</v>
      </c>
      <c r="Q335" s="48" t="n">
        <v>170</v>
      </c>
      <c r="R335" s="34" t="inlineStr">
        <is>
          <t>Not listed</t>
        </is>
      </c>
      <c r="S335" s="48" t="n">
        <v>28</v>
      </c>
      <c r="T335" s="48" t="n">
        <v>200</v>
      </c>
      <c r="U335" s="34" t="inlineStr">
        <is>
          <t>Sugar</t>
        </is>
      </c>
      <c r="V335" s="34" t="inlineStr">
        <is>
          <t>Espresso + skim milk + energy blend (guarana, ginseng, B vitamins); 135 mg caffeine; separate from 6.5 fl oz Espresso + Cream product</t>
        </is>
      </c>
      <c r="W335" s="51" t="n"/>
      <c r="X335" s="51" t="n"/>
      <c r="Y335" s="51" t="n"/>
      <c r="Z335" s="51" t="n"/>
      <c r="AA335" s="34" t="inlineStr">
        <is>
          <t>High</t>
        </is>
      </c>
      <c r="AB335" s="34" t="inlineStr">
        <is>
          <t>Coffee energy crossover; broad mainstream appeal</t>
        </is>
      </c>
      <c r="AC335" s="34" t="inlineStr">
        <is>
          <t>Cafe espresso energy in a grab and go can</t>
        </is>
      </c>
      <c r="AD335" s="34" t="inlineStr">
        <is>
          <t>Trusted coffee taste rather than a synthetic energy flavour.</t>
        </is>
      </c>
      <c r="AE335" s="51" t="n"/>
      <c r="AF335" s="53">
        <f>IF(AND(ISNUMBER($P335),ISNUMBER($AL335),$AL335&lt;&gt;0),ROUND($P335/$AL335*100,1),"")</f>
        <v/>
      </c>
      <c r="AG335" s="54">
        <f>IF(AND(ISNUMBER($S335),ISNUMBER($AL335),$AL335&lt;&gt;0),ROUND($S335/$AL335*100,2),"")</f>
        <v/>
      </c>
      <c r="AH335" s="53">
        <f>IF(AND(ISNUMBER($Q335),ISNUMBER($AL335),$AL335&lt;&gt;0),ROUND($Q335/$AL335*100,1),"")</f>
        <v/>
      </c>
      <c r="AI335" s="48">
        <f>IF(ISNUMBER($S335),IF($S335&lt;=1,"Yes","No"),"n/a")</f>
        <v/>
      </c>
      <c r="AJ335" s="48">
        <f>IF(ISNUMBER($S335),ROUND(MAX(0,MIN(100,100-$S335*2.5-IF(ISNUMBER($T335),$T335,0)*0.12+IF($S335&lt;=1,12,0))),0),"")</f>
        <v/>
      </c>
      <c r="AK335" s="48">
        <f>IF(ISNUMBER($Q335),IF($Q335&gt;=100,20,IF($Q335&gt;=30,10,0)),0)+IF(ISNUMBER($R335),IF($R335&gt;=100,20,0),0)+IF(ISNUMBER($P335),IF($P335&gt;=150,20,IF($P335&gt;=50,12,5)),0)+IF(ISNUMBER($S335),IF($S335&lt;=1,15,0),0)</f>
        <v/>
      </c>
      <c r="AL335" s="48" t="n">
        <v>444</v>
      </c>
      <c r="AM335" s="49" t="n"/>
      <c r="AN335" s="48">
        <f>IF(AND(ISNUMBER($P335),ISNUMBER($AL335),$AL335&lt;&gt;0),IF(OR($P335&gt;180,$P335/$AL335*1000&gt;400),"Over ceiling, confirm SKU","Within"),"n/a")</f>
        <v/>
      </c>
      <c r="AO335" s="51" t="n"/>
      <c r="AP335" s="51" t="n"/>
      <c r="AQ335" s="51" t="n"/>
      <c r="AR335" s="34" t="inlineStr">
        <is>
          <t>Retrieved and cited, see Enrichment Log</t>
        </is>
      </c>
      <c r="AS335" s="34" t="inlineStr">
        <is>
          <t>BLANK -&gt; requires live Amazon.ca capture</t>
        </is>
      </c>
      <c r="AT335" s="34" t="inlineStr">
        <is>
          <t>Unverified commercial data</t>
        </is>
      </c>
    </row>
    <row r="336" ht="28" customHeight="1">
      <c r="A336" s="34" t="inlineStr">
        <is>
          <t>Starbucks</t>
        </is>
      </c>
      <c r="B336" s="34" t="inlineStr">
        <is>
          <t>Starbucks Doubleshot Energy | Mocha | 12 pack 444mL</t>
        </is>
      </c>
      <c r="C336" s="34" t="inlineStr">
        <is>
          <t>4) Caffeine &amp; energy beverage</t>
        </is>
      </c>
      <c r="D336" s="34" t="inlineStr">
        <is>
          <t>444 mL can</t>
        </is>
      </c>
      <c r="E336" s="48" t="n">
        <v>12</v>
      </c>
      <c r="F336" s="49" t="n"/>
      <c r="G336" s="50">
        <f>IF(AND(ISNUMBER($F336),ISNUMBER($E336),$E336&lt;&gt;0),$F336/$E336,"")</f>
        <v/>
      </c>
      <c r="H336" s="50">
        <f>IF(AND(ISNUMBER($F336),ISNUMBER($AL336),ISNUMBER($E336),($AL336*$E336)&lt;&gt;0),$F336/($AL336*$E336)*100,"")</f>
        <v/>
      </c>
      <c r="I336" s="51" t="n"/>
      <c r="J336" s="52" t="n"/>
      <c r="K336" s="50">
        <f>IF(AND(ISNUMBER($F336),ISNUMBER($J336)),$F336*(1-$J336),"")</f>
        <v/>
      </c>
      <c r="L336" s="51" t="n"/>
      <c r="M336" s="51" t="n"/>
      <c r="N336" s="50">
        <f>IF(ISNUMBER($F336),($F336-IF(ISNUMBER($AM336),$AM336,0))*(1-IF(ISNUMBER($J336),$J336,0)),"")</f>
        <v/>
      </c>
      <c r="O336" s="34" t="inlineStr">
        <is>
          <t>Mocha</t>
        </is>
      </c>
      <c r="P336" s="48" t="n">
        <v>135</v>
      </c>
      <c r="Q336" s="48" t="n">
        <v>170</v>
      </c>
      <c r="R336" s="34" t="inlineStr">
        <is>
          <t>Not listed</t>
        </is>
      </c>
      <c r="S336" s="48" t="n">
        <v>28</v>
      </c>
      <c r="T336" s="48" t="n">
        <v>200</v>
      </c>
      <c r="U336" s="34" t="inlineStr">
        <is>
          <t>Sugar</t>
        </is>
      </c>
      <c r="V336" s="34" t="inlineStr">
        <is>
          <t>Espresso + skim milk + energy blend (guarana, ginseng, B vitamins); 135 mg caffeine; separate from 6.5 fl oz Espresso + Cream product</t>
        </is>
      </c>
      <c r="W336" s="51" t="n"/>
      <c r="X336" s="51" t="n"/>
      <c r="Y336" s="51" t="n"/>
      <c r="Z336" s="51" t="n"/>
      <c r="AA336" s="34" t="inlineStr">
        <is>
          <t>High</t>
        </is>
      </c>
      <c r="AB336" s="34" t="inlineStr">
        <is>
          <t>Coffee energy crossover; broad mainstream appeal</t>
        </is>
      </c>
      <c r="AC336" s="34" t="inlineStr">
        <is>
          <t>Cafe espresso energy in a grab and go can</t>
        </is>
      </c>
      <c r="AD336" s="34" t="inlineStr">
        <is>
          <t>Trusted coffee taste rather than a synthetic energy flavour.</t>
        </is>
      </c>
      <c r="AE336" s="51" t="n"/>
      <c r="AF336" s="53">
        <f>IF(AND(ISNUMBER($P336),ISNUMBER($AL336),$AL336&lt;&gt;0),ROUND($P336/$AL336*100,1),"")</f>
        <v/>
      </c>
      <c r="AG336" s="54">
        <f>IF(AND(ISNUMBER($S336),ISNUMBER($AL336),$AL336&lt;&gt;0),ROUND($S336/$AL336*100,2),"")</f>
        <v/>
      </c>
      <c r="AH336" s="53">
        <f>IF(AND(ISNUMBER($Q336),ISNUMBER($AL336),$AL336&lt;&gt;0),ROUND($Q336/$AL336*100,1),"")</f>
        <v/>
      </c>
      <c r="AI336" s="48">
        <f>IF(ISNUMBER($S336),IF($S336&lt;=1,"Yes","No"),"n/a")</f>
        <v/>
      </c>
      <c r="AJ336" s="48">
        <f>IF(ISNUMBER($S336),ROUND(MAX(0,MIN(100,100-$S336*2.5-IF(ISNUMBER($T336),$T336,0)*0.12+IF($S336&lt;=1,12,0))),0),"")</f>
        <v/>
      </c>
      <c r="AK336" s="48">
        <f>IF(ISNUMBER($Q336),IF($Q336&gt;=100,20,IF($Q336&gt;=30,10,0)),0)+IF(ISNUMBER($R336),IF($R336&gt;=100,20,0),0)+IF(ISNUMBER($P336),IF($P336&gt;=150,20,IF($P336&gt;=50,12,5)),0)+IF(ISNUMBER($S336),IF($S336&lt;=1,15,0),0)</f>
        <v/>
      </c>
      <c r="AL336" s="48" t="n">
        <v>444</v>
      </c>
      <c r="AM336" s="49" t="n"/>
      <c r="AN336" s="48">
        <f>IF(AND(ISNUMBER($P336),ISNUMBER($AL336),$AL336&lt;&gt;0),IF(OR($P336&gt;180,$P336/$AL336*1000&gt;400),"Over ceiling, confirm SKU","Within"),"n/a")</f>
        <v/>
      </c>
      <c r="AO336" s="51" t="n"/>
      <c r="AP336" s="51" t="n"/>
      <c r="AQ336" s="51" t="n"/>
      <c r="AR336" s="34" t="inlineStr">
        <is>
          <t>Retrieved and cited, see Enrichment Log</t>
        </is>
      </c>
      <c r="AS336" s="34" t="inlineStr">
        <is>
          <t>BLANK -&gt; requires live Amazon.ca capture</t>
        </is>
      </c>
      <c r="AT336" s="34" t="inlineStr">
        <is>
          <t>Unverified commercial data</t>
        </is>
      </c>
    </row>
    <row r="337" ht="28" customHeight="1">
      <c r="A337" s="34" t="inlineStr">
        <is>
          <t>Starbucks</t>
        </is>
      </c>
      <c r="B337" s="34" t="inlineStr">
        <is>
          <t>Starbucks Doubleshot Energy | Mocha | 18 pack 444mL</t>
        </is>
      </c>
      <c r="C337" s="34" t="inlineStr">
        <is>
          <t>4) Caffeine &amp; energy beverage</t>
        </is>
      </c>
      <c r="D337" s="34" t="inlineStr">
        <is>
          <t>444 mL can</t>
        </is>
      </c>
      <c r="E337" s="48" t="n">
        <v>18</v>
      </c>
      <c r="F337" s="49" t="n"/>
      <c r="G337" s="50">
        <f>IF(AND(ISNUMBER($F337),ISNUMBER($E337),$E337&lt;&gt;0),$F337/$E337,"")</f>
        <v/>
      </c>
      <c r="H337" s="50">
        <f>IF(AND(ISNUMBER($F337),ISNUMBER($AL337),ISNUMBER($E337),($AL337*$E337)&lt;&gt;0),$F337/($AL337*$E337)*100,"")</f>
        <v/>
      </c>
      <c r="I337" s="51" t="n"/>
      <c r="J337" s="52" t="n"/>
      <c r="K337" s="50">
        <f>IF(AND(ISNUMBER($F337),ISNUMBER($J337)),$F337*(1-$J337),"")</f>
        <v/>
      </c>
      <c r="L337" s="51" t="n"/>
      <c r="M337" s="51" t="n"/>
      <c r="N337" s="50">
        <f>IF(ISNUMBER($F337),($F337-IF(ISNUMBER($AM337),$AM337,0))*(1-IF(ISNUMBER($J337),$J337,0)),"")</f>
        <v/>
      </c>
      <c r="O337" s="34" t="inlineStr">
        <is>
          <t>Mocha</t>
        </is>
      </c>
      <c r="P337" s="48" t="n">
        <v>135</v>
      </c>
      <c r="Q337" s="48" t="n">
        <v>170</v>
      </c>
      <c r="R337" s="34" t="inlineStr">
        <is>
          <t>Not listed</t>
        </is>
      </c>
      <c r="S337" s="48" t="n">
        <v>28</v>
      </c>
      <c r="T337" s="48" t="n">
        <v>200</v>
      </c>
      <c r="U337" s="34" t="inlineStr">
        <is>
          <t>Sugar</t>
        </is>
      </c>
      <c r="V337" s="34" t="inlineStr">
        <is>
          <t>Espresso + skim milk + energy blend (guarana, ginseng, B vitamins); 135 mg caffeine; separate from 6.5 fl oz Espresso + Cream product</t>
        </is>
      </c>
      <c r="W337" s="51" t="n"/>
      <c r="X337" s="51" t="n"/>
      <c r="Y337" s="51" t="n"/>
      <c r="Z337" s="51" t="n"/>
      <c r="AA337" s="34" t="inlineStr">
        <is>
          <t>High</t>
        </is>
      </c>
      <c r="AB337" s="34" t="inlineStr">
        <is>
          <t>Coffee energy crossover; broad mainstream appeal</t>
        </is>
      </c>
      <c r="AC337" s="34" t="inlineStr">
        <is>
          <t>Cafe espresso energy in a grab and go can</t>
        </is>
      </c>
      <c r="AD337" s="34" t="inlineStr">
        <is>
          <t>Trusted coffee taste rather than a synthetic energy flavour.</t>
        </is>
      </c>
      <c r="AE337" s="51" t="n"/>
      <c r="AF337" s="53">
        <f>IF(AND(ISNUMBER($P337),ISNUMBER($AL337),$AL337&lt;&gt;0),ROUND($P337/$AL337*100,1),"")</f>
        <v/>
      </c>
      <c r="AG337" s="54">
        <f>IF(AND(ISNUMBER($S337),ISNUMBER($AL337),$AL337&lt;&gt;0),ROUND($S337/$AL337*100,2),"")</f>
        <v/>
      </c>
      <c r="AH337" s="53">
        <f>IF(AND(ISNUMBER($Q337),ISNUMBER($AL337),$AL337&lt;&gt;0),ROUND($Q337/$AL337*100,1),"")</f>
        <v/>
      </c>
      <c r="AI337" s="48">
        <f>IF(ISNUMBER($S337),IF($S337&lt;=1,"Yes","No"),"n/a")</f>
        <v/>
      </c>
      <c r="AJ337" s="48">
        <f>IF(ISNUMBER($S337),ROUND(MAX(0,MIN(100,100-$S337*2.5-IF(ISNUMBER($T337),$T337,0)*0.12+IF($S337&lt;=1,12,0))),0),"")</f>
        <v/>
      </c>
      <c r="AK337" s="48">
        <f>IF(ISNUMBER($Q337),IF($Q337&gt;=100,20,IF($Q337&gt;=30,10,0)),0)+IF(ISNUMBER($R337),IF($R337&gt;=100,20,0),0)+IF(ISNUMBER($P337),IF($P337&gt;=150,20,IF($P337&gt;=50,12,5)),0)+IF(ISNUMBER($S337),IF($S337&lt;=1,15,0),0)</f>
        <v/>
      </c>
      <c r="AL337" s="48" t="n">
        <v>444</v>
      </c>
      <c r="AM337" s="49" t="n"/>
      <c r="AN337" s="48">
        <f>IF(AND(ISNUMBER($P337),ISNUMBER($AL337),$AL337&lt;&gt;0),IF(OR($P337&gt;180,$P337/$AL337*1000&gt;400),"Over ceiling, confirm SKU","Within"),"n/a")</f>
        <v/>
      </c>
      <c r="AO337" s="51" t="n"/>
      <c r="AP337" s="51" t="n"/>
      <c r="AQ337" s="51" t="n"/>
      <c r="AR337" s="34" t="inlineStr">
        <is>
          <t>Retrieved and cited, see Enrichment Log</t>
        </is>
      </c>
      <c r="AS337" s="34" t="inlineStr">
        <is>
          <t>BLANK -&gt; requires live Amazon.ca capture</t>
        </is>
      </c>
      <c r="AT337" s="34" t="inlineStr">
        <is>
          <t>Unverified commercial data</t>
        </is>
      </c>
    </row>
    <row r="338" ht="28" customHeight="1">
      <c r="A338" s="34" t="inlineStr">
        <is>
          <t>Starbucks</t>
        </is>
      </c>
      <c r="B338" s="34" t="inlineStr">
        <is>
          <t>Starbucks Doubleshot Energy | Mocha | 24 pack 444mL</t>
        </is>
      </c>
      <c r="C338" s="34" t="inlineStr">
        <is>
          <t>4) Caffeine &amp; energy beverage</t>
        </is>
      </c>
      <c r="D338" s="34" t="inlineStr">
        <is>
          <t>444 mL can</t>
        </is>
      </c>
      <c r="E338" s="48" t="n">
        <v>24</v>
      </c>
      <c r="F338" s="49" t="n"/>
      <c r="G338" s="50">
        <f>IF(AND(ISNUMBER($F338),ISNUMBER($E338),$E338&lt;&gt;0),$F338/$E338,"")</f>
        <v/>
      </c>
      <c r="H338" s="50">
        <f>IF(AND(ISNUMBER($F338),ISNUMBER($AL338),ISNUMBER($E338),($AL338*$E338)&lt;&gt;0),$F338/($AL338*$E338)*100,"")</f>
        <v/>
      </c>
      <c r="I338" s="51" t="n"/>
      <c r="J338" s="52" t="n"/>
      <c r="K338" s="50">
        <f>IF(AND(ISNUMBER($F338),ISNUMBER($J338)),$F338*(1-$J338),"")</f>
        <v/>
      </c>
      <c r="L338" s="51" t="n"/>
      <c r="M338" s="51" t="n"/>
      <c r="N338" s="50">
        <f>IF(ISNUMBER($F338),($F338-IF(ISNUMBER($AM338),$AM338,0))*(1-IF(ISNUMBER($J338),$J338,0)),"")</f>
        <v/>
      </c>
      <c r="O338" s="34" t="inlineStr">
        <is>
          <t>Mocha</t>
        </is>
      </c>
      <c r="P338" s="48" t="n">
        <v>135</v>
      </c>
      <c r="Q338" s="48" t="n">
        <v>170</v>
      </c>
      <c r="R338" s="34" t="inlineStr">
        <is>
          <t>Not listed</t>
        </is>
      </c>
      <c r="S338" s="48" t="n">
        <v>28</v>
      </c>
      <c r="T338" s="48" t="n">
        <v>200</v>
      </c>
      <c r="U338" s="34" t="inlineStr">
        <is>
          <t>Sugar</t>
        </is>
      </c>
      <c r="V338" s="34" t="inlineStr">
        <is>
          <t>Espresso + skim milk + energy blend (guarana, ginseng, B vitamins); 135 mg caffeine; separate from 6.5 fl oz Espresso + Cream product</t>
        </is>
      </c>
      <c r="W338" s="51" t="n"/>
      <c r="X338" s="51" t="n"/>
      <c r="Y338" s="51" t="n"/>
      <c r="Z338" s="51" t="n"/>
      <c r="AA338" s="34" t="inlineStr">
        <is>
          <t>High</t>
        </is>
      </c>
      <c r="AB338" s="34" t="inlineStr">
        <is>
          <t>Coffee energy crossover; broad mainstream appeal</t>
        </is>
      </c>
      <c r="AC338" s="34" t="inlineStr">
        <is>
          <t>Cafe espresso energy in a grab and go can</t>
        </is>
      </c>
      <c r="AD338" s="34" t="inlineStr">
        <is>
          <t>Trusted coffee taste rather than a synthetic energy flavour.</t>
        </is>
      </c>
      <c r="AE338" s="51" t="n"/>
      <c r="AF338" s="53">
        <f>IF(AND(ISNUMBER($P338),ISNUMBER($AL338),$AL338&lt;&gt;0),ROUND($P338/$AL338*100,1),"")</f>
        <v/>
      </c>
      <c r="AG338" s="54">
        <f>IF(AND(ISNUMBER($S338),ISNUMBER($AL338),$AL338&lt;&gt;0),ROUND($S338/$AL338*100,2),"")</f>
        <v/>
      </c>
      <c r="AH338" s="53">
        <f>IF(AND(ISNUMBER($Q338),ISNUMBER($AL338),$AL338&lt;&gt;0),ROUND($Q338/$AL338*100,1),"")</f>
        <v/>
      </c>
      <c r="AI338" s="48">
        <f>IF(ISNUMBER($S338),IF($S338&lt;=1,"Yes","No"),"n/a")</f>
        <v/>
      </c>
      <c r="AJ338" s="48">
        <f>IF(ISNUMBER($S338),ROUND(MAX(0,MIN(100,100-$S338*2.5-IF(ISNUMBER($T338),$T338,0)*0.12+IF($S338&lt;=1,12,0))),0),"")</f>
        <v/>
      </c>
      <c r="AK338" s="48">
        <f>IF(ISNUMBER($Q338),IF($Q338&gt;=100,20,IF($Q338&gt;=30,10,0)),0)+IF(ISNUMBER($R338),IF($R338&gt;=100,20,0),0)+IF(ISNUMBER($P338),IF($P338&gt;=150,20,IF($P338&gt;=50,12,5)),0)+IF(ISNUMBER($S338),IF($S338&lt;=1,15,0),0)</f>
        <v/>
      </c>
      <c r="AL338" s="48" t="n">
        <v>444</v>
      </c>
      <c r="AM338" s="49" t="n"/>
      <c r="AN338" s="48">
        <f>IF(AND(ISNUMBER($P338),ISNUMBER($AL338),$AL338&lt;&gt;0),IF(OR($P338&gt;180,$P338/$AL338*1000&gt;400),"Over ceiling, confirm SKU","Within"),"n/a")</f>
        <v/>
      </c>
      <c r="AO338" s="51" t="n"/>
      <c r="AP338" s="51" t="n"/>
      <c r="AQ338" s="51" t="n"/>
      <c r="AR338" s="34" t="inlineStr">
        <is>
          <t>Retrieved and cited, see Enrichment Log</t>
        </is>
      </c>
      <c r="AS338" s="34" t="inlineStr">
        <is>
          <t>BLANK -&gt; requires live Amazon.ca capture</t>
        </is>
      </c>
      <c r="AT338" s="34" t="inlineStr">
        <is>
          <t>Unverified commercial data</t>
        </is>
      </c>
    </row>
    <row r="339" ht="28" customHeight="1">
      <c r="A339" s="34" t="inlineStr">
        <is>
          <t>Starbucks</t>
        </is>
      </c>
      <c r="B339" s="34" t="inlineStr">
        <is>
          <t>Starbucks Doubleshot Energy | White Chocolate | single 444mL</t>
        </is>
      </c>
      <c r="C339" s="34" t="inlineStr">
        <is>
          <t>4) Caffeine &amp; energy beverage</t>
        </is>
      </c>
      <c r="D339" s="34" t="inlineStr">
        <is>
          <t>444 mL can</t>
        </is>
      </c>
      <c r="E339" s="48" t="n">
        <v>1</v>
      </c>
      <c r="F339" s="49" t="n"/>
      <c r="G339" s="50">
        <f>IF(AND(ISNUMBER($F339),ISNUMBER($E339),$E339&lt;&gt;0),$F339/$E339,"")</f>
        <v/>
      </c>
      <c r="H339" s="50">
        <f>IF(AND(ISNUMBER($F339),ISNUMBER($AL339),ISNUMBER($E339),($AL339*$E339)&lt;&gt;0),$F339/($AL339*$E339)*100,"")</f>
        <v/>
      </c>
      <c r="I339" s="51" t="n"/>
      <c r="J339" s="52" t="n"/>
      <c r="K339" s="50">
        <f>IF(AND(ISNUMBER($F339),ISNUMBER($J339)),$F339*(1-$J339),"")</f>
        <v/>
      </c>
      <c r="L339" s="51" t="n"/>
      <c r="M339" s="51" t="n"/>
      <c r="N339" s="50">
        <f>IF(ISNUMBER($F339),($F339-IF(ISNUMBER($AM339),$AM339,0))*(1-IF(ISNUMBER($J339),$J339,0)),"")</f>
        <v/>
      </c>
      <c r="O339" s="34" t="inlineStr">
        <is>
          <t>White Chocolate</t>
        </is>
      </c>
      <c r="P339" s="48" t="n">
        <v>135</v>
      </c>
      <c r="Q339" s="48" t="n">
        <v>170</v>
      </c>
      <c r="R339" s="34" t="inlineStr">
        <is>
          <t>Not listed</t>
        </is>
      </c>
      <c r="S339" s="48" t="n">
        <v>28</v>
      </c>
      <c r="T339" s="48" t="n">
        <v>200</v>
      </c>
      <c r="U339" s="34" t="inlineStr">
        <is>
          <t>Sugar</t>
        </is>
      </c>
      <c r="V339" s="34" t="inlineStr">
        <is>
          <t>Espresso + skim milk + energy blend (guarana, ginseng, B vitamins); 135 mg caffeine; separate from 6.5 fl oz Espresso + Cream product</t>
        </is>
      </c>
      <c r="W339" s="51" t="n"/>
      <c r="X339" s="51" t="n"/>
      <c r="Y339" s="51" t="n"/>
      <c r="Z339" s="51" t="n"/>
      <c r="AA339" s="34" t="inlineStr">
        <is>
          <t>High</t>
        </is>
      </c>
      <c r="AB339" s="34" t="inlineStr">
        <is>
          <t>Coffee energy crossover; broad mainstream appeal</t>
        </is>
      </c>
      <c r="AC339" s="34" t="inlineStr">
        <is>
          <t>Cafe espresso energy in a grab and go can</t>
        </is>
      </c>
      <c r="AD339" s="34" t="inlineStr">
        <is>
          <t>Trusted coffee taste rather than a synthetic energy flavour.</t>
        </is>
      </c>
      <c r="AE339" s="51" t="n"/>
      <c r="AF339" s="53">
        <f>IF(AND(ISNUMBER($P339),ISNUMBER($AL339),$AL339&lt;&gt;0),ROUND($P339/$AL339*100,1),"")</f>
        <v/>
      </c>
      <c r="AG339" s="54">
        <f>IF(AND(ISNUMBER($S339),ISNUMBER($AL339),$AL339&lt;&gt;0),ROUND($S339/$AL339*100,2),"")</f>
        <v/>
      </c>
      <c r="AH339" s="53">
        <f>IF(AND(ISNUMBER($Q339),ISNUMBER($AL339),$AL339&lt;&gt;0),ROUND($Q339/$AL339*100,1),"")</f>
        <v/>
      </c>
      <c r="AI339" s="48">
        <f>IF(ISNUMBER($S339),IF($S339&lt;=1,"Yes","No"),"n/a")</f>
        <v/>
      </c>
      <c r="AJ339" s="48">
        <f>IF(ISNUMBER($S339),ROUND(MAX(0,MIN(100,100-$S339*2.5-IF(ISNUMBER($T339),$T339,0)*0.12+IF($S339&lt;=1,12,0))),0),"")</f>
        <v/>
      </c>
      <c r="AK339" s="48">
        <f>IF(ISNUMBER($Q339),IF($Q339&gt;=100,20,IF($Q339&gt;=30,10,0)),0)+IF(ISNUMBER($R339),IF($R339&gt;=100,20,0),0)+IF(ISNUMBER($P339),IF($P339&gt;=150,20,IF($P339&gt;=50,12,5)),0)+IF(ISNUMBER($S339),IF($S339&lt;=1,15,0),0)</f>
        <v/>
      </c>
      <c r="AL339" s="48" t="n">
        <v>444</v>
      </c>
      <c r="AM339" s="49" t="n"/>
      <c r="AN339" s="48">
        <f>IF(AND(ISNUMBER($P339),ISNUMBER($AL339),$AL339&lt;&gt;0),IF(OR($P339&gt;180,$P339/$AL339*1000&gt;400),"Over ceiling, confirm SKU","Within"),"n/a")</f>
        <v/>
      </c>
      <c r="AO339" s="51" t="n"/>
      <c r="AP339" s="51" t="n"/>
      <c r="AQ339" s="51" t="n"/>
      <c r="AR339" s="34" t="inlineStr">
        <is>
          <t>Retrieved and cited, see Enrichment Log</t>
        </is>
      </c>
      <c r="AS339" s="34" t="inlineStr">
        <is>
          <t>BLANK -&gt; requires live Amazon.ca capture</t>
        </is>
      </c>
      <c r="AT339" s="34" t="inlineStr">
        <is>
          <t>Unverified commercial data</t>
        </is>
      </c>
    </row>
    <row r="340" ht="28" customHeight="1">
      <c r="A340" s="34" t="inlineStr">
        <is>
          <t>Starbucks</t>
        </is>
      </c>
      <c r="B340" s="34" t="inlineStr">
        <is>
          <t>Starbucks Doubleshot Energy | White Chocolate | 8 pack 444mL</t>
        </is>
      </c>
      <c r="C340" s="34" t="inlineStr">
        <is>
          <t>4) Caffeine &amp; energy beverage</t>
        </is>
      </c>
      <c r="D340" s="34" t="inlineStr">
        <is>
          <t>444 mL can</t>
        </is>
      </c>
      <c r="E340" s="48" t="n">
        <v>8</v>
      </c>
      <c r="F340" s="49" t="n"/>
      <c r="G340" s="50">
        <f>IF(AND(ISNUMBER($F340),ISNUMBER($E340),$E340&lt;&gt;0),$F340/$E340,"")</f>
        <v/>
      </c>
      <c r="H340" s="50">
        <f>IF(AND(ISNUMBER($F340),ISNUMBER($AL340),ISNUMBER($E340),($AL340*$E340)&lt;&gt;0),$F340/($AL340*$E340)*100,"")</f>
        <v/>
      </c>
      <c r="I340" s="51" t="n"/>
      <c r="J340" s="52" t="n"/>
      <c r="K340" s="50">
        <f>IF(AND(ISNUMBER($F340),ISNUMBER($J340)),$F340*(1-$J340),"")</f>
        <v/>
      </c>
      <c r="L340" s="51" t="n"/>
      <c r="M340" s="51" t="n"/>
      <c r="N340" s="50">
        <f>IF(ISNUMBER($F340),($F340-IF(ISNUMBER($AM340),$AM340,0))*(1-IF(ISNUMBER($J340),$J340,0)),"")</f>
        <v/>
      </c>
      <c r="O340" s="34" t="inlineStr">
        <is>
          <t>White Chocolate</t>
        </is>
      </c>
      <c r="P340" s="48" t="n">
        <v>135</v>
      </c>
      <c r="Q340" s="48" t="n">
        <v>170</v>
      </c>
      <c r="R340" s="34" t="inlineStr">
        <is>
          <t>Not listed</t>
        </is>
      </c>
      <c r="S340" s="48" t="n">
        <v>28</v>
      </c>
      <c r="T340" s="48" t="n">
        <v>200</v>
      </c>
      <c r="U340" s="34" t="inlineStr">
        <is>
          <t>Sugar</t>
        </is>
      </c>
      <c r="V340" s="34" t="inlineStr">
        <is>
          <t>Espresso + skim milk + energy blend (guarana, ginseng, B vitamins); 135 mg caffeine; separate from 6.5 fl oz Espresso + Cream product</t>
        </is>
      </c>
      <c r="W340" s="51" t="n"/>
      <c r="X340" s="51" t="n"/>
      <c r="Y340" s="51" t="n"/>
      <c r="Z340" s="51" t="n"/>
      <c r="AA340" s="34" t="inlineStr">
        <is>
          <t>High</t>
        </is>
      </c>
      <c r="AB340" s="34" t="inlineStr">
        <is>
          <t>Coffee energy crossover; broad mainstream appeal</t>
        </is>
      </c>
      <c r="AC340" s="34" t="inlineStr">
        <is>
          <t>Cafe espresso energy in a grab and go can</t>
        </is>
      </c>
      <c r="AD340" s="34" t="inlineStr">
        <is>
          <t>Trusted coffee taste rather than a synthetic energy flavour.</t>
        </is>
      </c>
      <c r="AE340" s="51" t="n"/>
      <c r="AF340" s="53">
        <f>IF(AND(ISNUMBER($P340),ISNUMBER($AL340),$AL340&lt;&gt;0),ROUND($P340/$AL340*100,1),"")</f>
        <v/>
      </c>
      <c r="AG340" s="54">
        <f>IF(AND(ISNUMBER($S340),ISNUMBER($AL340),$AL340&lt;&gt;0),ROUND($S340/$AL340*100,2),"")</f>
        <v/>
      </c>
      <c r="AH340" s="53">
        <f>IF(AND(ISNUMBER($Q340),ISNUMBER($AL340),$AL340&lt;&gt;0),ROUND($Q340/$AL340*100,1),"")</f>
        <v/>
      </c>
      <c r="AI340" s="48">
        <f>IF(ISNUMBER($S340),IF($S340&lt;=1,"Yes","No"),"n/a")</f>
        <v/>
      </c>
      <c r="AJ340" s="48">
        <f>IF(ISNUMBER($S340),ROUND(MAX(0,MIN(100,100-$S340*2.5-IF(ISNUMBER($T340),$T340,0)*0.12+IF($S340&lt;=1,12,0))),0),"")</f>
        <v/>
      </c>
      <c r="AK340" s="48">
        <f>IF(ISNUMBER($Q340),IF($Q340&gt;=100,20,IF($Q340&gt;=30,10,0)),0)+IF(ISNUMBER($R340),IF($R340&gt;=100,20,0),0)+IF(ISNUMBER($P340),IF($P340&gt;=150,20,IF($P340&gt;=50,12,5)),0)+IF(ISNUMBER($S340),IF($S340&lt;=1,15,0),0)</f>
        <v/>
      </c>
      <c r="AL340" s="48" t="n">
        <v>444</v>
      </c>
      <c r="AM340" s="49" t="n"/>
      <c r="AN340" s="48">
        <f>IF(AND(ISNUMBER($P340),ISNUMBER($AL340),$AL340&lt;&gt;0),IF(OR($P340&gt;180,$P340/$AL340*1000&gt;400),"Over ceiling, confirm SKU","Within"),"n/a")</f>
        <v/>
      </c>
      <c r="AO340" s="51" t="n"/>
      <c r="AP340" s="51" t="n"/>
      <c r="AQ340" s="51" t="n"/>
      <c r="AR340" s="34" t="inlineStr">
        <is>
          <t>Retrieved and cited, see Enrichment Log</t>
        </is>
      </c>
      <c r="AS340" s="34" t="inlineStr">
        <is>
          <t>BLANK -&gt; requires live Amazon.ca capture</t>
        </is>
      </c>
      <c r="AT340" s="34" t="inlineStr">
        <is>
          <t>Unverified commercial data</t>
        </is>
      </c>
    </row>
    <row r="341" ht="28" customHeight="1">
      <c r="A341" s="34" t="inlineStr">
        <is>
          <t>Starbucks</t>
        </is>
      </c>
      <c r="B341" s="34" t="inlineStr">
        <is>
          <t>Starbucks Doubleshot Energy | White Chocolate | 12 pack 444mL</t>
        </is>
      </c>
      <c r="C341" s="34" t="inlineStr">
        <is>
          <t>4) Caffeine &amp; energy beverage</t>
        </is>
      </c>
      <c r="D341" s="34" t="inlineStr">
        <is>
          <t>444 mL can</t>
        </is>
      </c>
      <c r="E341" s="48" t="n">
        <v>12</v>
      </c>
      <c r="F341" s="49" t="n"/>
      <c r="G341" s="50">
        <f>IF(AND(ISNUMBER($F341),ISNUMBER($E341),$E341&lt;&gt;0),$F341/$E341,"")</f>
        <v/>
      </c>
      <c r="H341" s="50">
        <f>IF(AND(ISNUMBER($F341),ISNUMBER($AL341),ISNUMBER($E341),($AL341*$E341)&lt;&gt;0),$F341/($AL341*$E341)*100,"")</f>
        <v/>
      </c>
      <c r="I341" s="51" t="n"/>
      <c r="J341" s="52" t="n"/>
      <c r="K341" s="50">
        <f>IF(AND(ISNUMBER($F341),ISNUMBER($J341)),$F341*(1-$J341),"")</f>
        <v/>
      </c>
      <c r="L341" s="51" t="n"/>
      <c r="M341" s="51" t="n"/>
      <c r="N341" s="50">
        <f>IF(ISNUMBER($F341),($F341-IF(ISNUMBER($AM341),$AM341,0))*(1-IF(ISNUMBER($J341),$J341,0)),"")</f>
        <v/>
      </c>
      <c r="O341" s="34" t="inlineStr">
        <is>
          <t>White Chocolate</t>
        </is>
      </c>
      <c r="P341" s="48" t="n">
        <v>135</v>
      </c>
      <c r="Q341" s="48" t="n">
        <v>170</v>
      </c>
      <c r="R341" s="34" t="inlineStr">
        <is>
          <t>Not listed</t>
        </is>
      </c>
      <c r="S341" s="48" t="n">
        <v>28</v>
      </c>
      <c r="T341" s="48" t="n">
        <v>200</v>
      </c>
      <c r="U341" s="34" t="inlineStr">
        <is>
          <t>Sugar</t>
        </is>
      </c>
      <c r="V341" s="34" t="inlineStr">
        <is>
          <t>Espresso + skim milk + energy blend (guarana, ginseng, B vitamins); 135 mg caffeine; separate from 6.5 fl oz Espresso + Cream product</t>
        </is>
      </c>
      <c r="W341" s="51" t="n"/>
      <c r="X341" s="51" t="n"/>
      <c r="Y341" s="51" t="n"/>
      <c r="Z341" s="51" t="n"/>
      <c r="AA341" s="34" t="inlineStr">
        <is>
          <t>High</t>
        </is>
      </c>
      <c r="AB341" s="34" t="inlineStr">
        <is>
          <t>Coffee energy crossover; broad mainstream appeal</t>
        </is>
      </c>
      <c r="AC341" s="34" t="inlineStr">
        <is>
          <t>Cafe espresso energy in a grab and go can</t>
        </is>
      </c>
      <c r="AD341" s="34" t="inlineStr">
        <is>
          <t>Trusted coffee taste rather than a synthetic energy flavour.</t>
        </is>
      </c>
      <c r="AE341" s="51" t="n"/>
      <c r="AF341" s="53">
        <f>IF(AND(ISNUMBER($P341),ISNUMBER($AL341),$AL341&lt;&gt;0),ROUND($P341/$AL341*100,1),"")</f>
        <v/>
      </c>
      <c r="AG341" s="54">
        <f>IF(AND(ISNUMBER($S341),ISNUMBER($AL341),$AL341&lt;&gt;0),ROUND($S341/$AL341*100,2),"")</f>
        <v/>
      </c>
      <c r="AH341" s="53">
        <f>IF(AND(ISNUMBER($Q341),ISNUMBER($AL341),$AL341&lt;&gt;0),ROUND($Q341/$AL341*100,1),"")</f>
        <v/>
      </c>
      <c r="AI341" s="48">
        <f>IF(ISNUMBER($S341),IF($S341&lt;=1,"Yes","No"),"n/a")</f>
        <v/>
      </c>
      <c r="AJ341" s="48">
        <f>IF(ISNUMBER($S341),ROUND(MAX(0,MIN(100,100-$S341*2.5-IF(ISNUMBER($T341),$T341,0)*0.12+IF($S341&lt;=1,12,0))),0),"")</f>
        <v/>
      </c>
      <c r="AK341" s="48">
        <f>IF(ISNUMBER($Q341),IF($Q341&gt;=100,20,IF($Q341&gt;=30,10,0)),0)+IF(ISNUMBER($R341),IF($R341&gt;=100,20,0),0)+IF(ISNUMBER($P341),IF($P341&gt;=150,20,IF($P341&gt;=50,12,5)),0)+IF(ISNUMBER($S341),IF($S341&lt;=1,15,0),0)</f>
        <v/>
      </c>
      <c r="AL341" s="48" t="n">
        <v>444</v>
      </c>
      <c r="AM341" s="49" t="n"/>
      <c r="AN341" s="48">
        <f>IF(AND(ISNUMBER($P341),ISNUMBER($AL341),$AL341&lt;&gt;0),IF(OR($P341&gt;180,$P341/$AL341*1000&gt;400),"Over ceiling, confirm SKU","Within"),"n/a")</f>
        <v/>
      </c>
      <c r="AO341" s="51" t="n"/>
      <c r="AP341" s="51" t="n"/>
      <c r="AQ341" s="51" t="n"/>
      <c r="AR341" s="34" t="inlineStr">
        <is>
          <t>Retrieved and cited, see Enrichment Log</t>
        </is>
      </c>
      <c r="AS341" s="34" t="inlineStr">
        <is>
          <t>BLANK -&gt; requires live Amazon.ca capture</t>
        </is>
      </c>
      <c r="AT341" s="34" t="inlineStr">
        <is>
          <t>Unverified commercial data</t>
        </is>
      </c>
    </row>
    <row r="342" ht="28" customHeight="1">
      <c r="A342" s="34" t="inlineStr">
        <is>
          <t>Starbucks</t>
        </is>
      </c>
      <c r="B342" s="34" t="inlineStr">
        <is>
          <t>Starbucks Doubleshot Energy | White Chocolate | 18 pack 444mL</t>
        </is>
      </c>
      <c r="C342" s="34" t="inlineStr">
        <is>
          <t>4) Caffeine &amp; energy beverage</t>
        </is>
      </c>
      <c r="D342" s="34" t="inlineStr">
        <is>
          <t>444 mL can</t>
        </is>
      </c>
      <c r="E342" s="48" t="n">
        <v>18</v>
      </c>
      <c r="F342" s="49" t="n"/>
      <c r="G342" s="50">
        <f>IF(AND(ISNUMBER($F342),ISNUMBER($E342),$E342&lt;&gt;0),$F342/$E342,"")</f>
        <v/>
      </c>
      <c r="H342" s="50">
        <f>IF(AND(ISNUMBER($F342),ISNUMBER($AL342),ISNUMBER($E342),($AL342*$E342)&lt;&gt;0),$F342/($AL342*$E342)*100,"")</f>
        <v/>
      </c>
      <c r="I342" s="51" t="n"/>
      <c r="J342" s="52" t="n"/>
      <c r="K342" s="50">
        <f>IF(AND(ISNUMBER($F342),ISNUMBER($J342)),$F342*(1-$J342),"")</f>
        <v/>
      </c>
      <c r="L342" s="51" t="n"/>
      <c r="M342" s="51" t="n"/>
      <c r="N342" s="50">
        <f>IF(ISNUMBER($F342),($F342-IF(ISNUMBER($AM342),$AM342,0))*(1-IF(ISNUMBER($J342),$J342,0)),"")</f>
        <v/>
      </c>
      <c r="O342" s="34" t="inlineStr">
        <is>
          <t>White Chocolate</t>
        </is>
      </c>
      <c r="P342" s="48" t="n">
        <v>135</v>
      </c>
      <c r="Q342" s="48" t="n">
        <v>170</v>
      </c>
      <c r="R342" s="34" t="inlineStr">
        <is>
          <t>Not listed</t>
        </is>
      </c>
      <c r="S342" s="48" t="n">
        <v>28</v>
      </c>
      <c r="T342" s="48" t="n">
        <v>200</v>
      </c>
      <c r="U342" s="34" t="inlineStr">
        <is>
          <t>Sugar</t>
        </is>
      </c>
      <c r="V342" s="34" t="inlineStr">
        <is>
          <t>Espresso + skim milk + energy blend (guarana, ginseng, B vitamins); 135 mg caffeine; separate from 6.5 fl oz Espresso + Cream product</t>
        </is>
      </c>
      <c r="W342" s="51" t="n"/>
      <c r="X342" s="51" t="n"/>
      <c r="Y342" s="51" t="n"/>
      <c r="Z342" s="51" t="n"/>
      <c r="AA342" s="34" t="inlineStr">
        <is>
          <t>High</t>
        </is>
      </c>
      <c r="AB342" s="34" t="inlineStr">
        <is>
          <t>Coffee energy crossover; broad mainstream appeal</t>
        </is>
      </c>
      <c r="AC342" s="34" t="inlineStr">
        <is>
          <t>Cafe espresso energy in a grab and go can</t>
        </is>
      </c>
      <c r="AD342" s="34" t="inlineStr">
        <is>
          <t>Trusted coffee taste rather than a synthetic energy flavour.</t>
        </is>
      </c>
      <c r="AE342" s="51" t="n"/>
      <c r="AF342" s="53">
        <f>IF(AND(ISNUMBER($P342),ISNUMBER($AL342),$AL342&lt;&gt;0),ROUND($P342/$AL342*100,1),"")</f>
        <v/>
      </c>
      <c r="AG342" s="54">
        <f>IF(AND(ISNUMBER($S342),ISNUMBER($AL342),$AL342&lt;&gt;0),ROUND($S342/$AL342*100,2),"")</f>
        <v/>
      </c>
      <c r="AH342" s="53">
        <f>IF(AND(ISNUMBER($Q342),ISNUMBER($AL342),$AL342&lt;&gt;0),ROUND($Q342/$AL342*100,1),"")</f>
        <v/>
      </c>
      <c r="AI342" s="48">
        <f>IF(ISNUMBER($S342),IF($S342&lt;=1,"Yes","No"),"n/a")</f>
        <v/>
      </c>
      <c r="AJ342" s="48">
        <f>IF(ISNUMBER($S342),ROUND(MAX(0,MIN(100,100-$S342*2.5-IF(ISNUMBER($T342),$T342,0)*0.12+IF($S342&lt;=1,12,0))),0),"")</f>
        <v/>
      </c>
      <c r="AK342" s="48">
        <f>IF(ISNUMBER($Q342),IF($Q342&gt;=100,20,IF($Q342&gt;=30,10,0)),0)+IF(ISNUMBER($R342),IF($R342&gt;=100,20,0),0)+IF(ISNUMBER($P342),IF($P342&gt;=150,20,IF($P342&gt;=50,12,5)),0)+IF(ISNUMBER($S342),IF($S342&lt;=1,15,0),0)</f>
        <v/>
      </c>
      <c r="AL342" s="48" t="n">
        <v>444</v>
      </c>
      <c r="AM342" s="49" t="n"/>
      <c r="AN342" s="48">
        <f>IF(AND(ISNUMBER($P342),ISNUMBER($AL342),$AL342&lt;&gt;0),IF(OR($P342&gt;180,$P342/$AL342*1000&gt;400),"Over ceiling, confirm SKU","Within"),"n/a")</f>
        <v/>
      </c>
      <c r="AO342" s="51" t="n"/>
      <c r="AP342" s="51" t="n"/>
      <c r="AQ342" s="51" t="n"/>
      <c r="AR342" s="34" t="inlineStr">
        <is>
          <t>Retrieved and cited, see Enrichment Log</t>
        </is>
      </c>
      <c r="AS342" s="34" t="inlineStr">
        <is>
          <t>BLANK -&gt; requires live Amazon.ca capture</t>
        </is>
      </c>
      <c r="AT342" s="34" t="inlineStr">
        <is>
          <t>Unverified commercial data</t>
        </is>
      </c>
    </row>
    <row r="343" ht="28" customHeight="1">
      <c r="A343" s="34" t="inlineStr">
        <is>
          <t>Starbucks</t>
        </is>
      </c>
      <c r="B343" s="34" t="inlineStr">
        <is>
          <t>Starbucks Doubleshot Energy | White Chocolate | 24 pack 444mL</t>
        </is>
      </c>
      <c r="C343" s="34" t="inlineStr">
        <is>
          <t>4) Caffeine &amp; energy beverage</t>
        </is>
      </c>
      <c r="D343" s="34" t="inlineStr">
        <is>
          <t>444 mL can</t>
        </is>
      </c>
      <c r="E343" s="48" t="n">
        <v>24</v>
      </c>
      <c r="F343" s="49" t="n"/>
      <c r="G343" s="50">
        <f>IF(AND(ISNUMBER($F343),ISNUMBER($E343),$E343&lt;&gt;0),$F343/$E343,"")</f>
        <v/>
      </c>
      <c r="H343" s="50">
        <f>IF(AND(ISNUMBER($F343),ISNUMBER($AL343),ISNUMBER($E343),($AL343*$E343)&lt;&gt;0),$F343/($AL343*$E343)*100,"")</f>
        <v/>
      </c>
      <c r="I343" s="51" t="n"/>
      <c r="J343" s="52" t="n"/>
      <c r="K343" s="50">
        <f>IF(AND(ISNUMBER($F343),ISNUMBER($J343)),$F343*(1-$J343),"")</f>
        <v/>
      </c>
      <c r="L343" s="51" t="n"/>
      <c r="M343" s="51" t="n"/>
      <c r="N343" s="50">
        <f>IF(ISNUMBER($F343),($F343-IF(ISNUMBER($AM343),$AM343,0))*(1-IF(ISNUMBER($J343),$J343,0)),"")</f>
        <v/>
      </c>
      <c r="O343" s="34" t="inlineStr">
        <is>
          <t>White Chocolate</t>
        </is>
      </c>
      <c r="P343" s="48" t="n">
        <v>135</v>
      </c>
      <c r="Q343" s="48" t="n">
        <v>170</v>
      </c>
      <c r="R343" s="34" t="inlineStr">
        <is>
          <t>Not listed</t>
        </is>
      </c>
      <c r="S343" s="48" t="n">
        <v>28</v>
      </c>
      <c r="T343" s="48" t="n">
        <v>200</v>
      </c>
      <c r="U343" s="34" t="inlineStr">
        <is>
          <t>Sugar</t>
        </is>
      </c>
      <c r="V343" s="34" t="inlineStr">
        <is>
          <t>Espresso + skim milk + energy blend (guarana, ginseng, B vitamins); 135 mg caffeine; separate from 6.5 fl oz Espresso + Cream product</t>
        </is>
      </c>
      <c r="W343" s="51" t="n"/>
      <c r="X343" s="51" t="n"/>
      <c r="Y343" s="51" t="n"/>
      <c r="Z343" s="51" t="n"/>
      <c r="AA343" s="34" t="inlineStr">
        <is>
          <t>High</t>
        </is>
      </c>
      <c r="AB343" s="34" t="inlineStr">
        <is>
          <t>Coffee energy crossover; broad mainstream appeal</t>
        </is>
      </c>
      <c r="AC343" s="34" t="inlineStr">
        <is>
          <t>Cafe espresso energy in a grab and go can</t>
        </is>
      </c>
      <c r="AD343" s="34" t="inlineStr">
        <is>
          <t>Trusted coffee taste rather than a synthetic energy flavour.</t>
        </is>
      </c>
      <c r="AE343" s="51" t="n"/>
      <c r="AF343" s="53">
        <f>IF(AND(ISNUMBER($P343),ISNUMBER($AL343),$AL343&lt;&gt;0),ROUND($P343/$AL343*100,1),"")</f>
        <v/>
      </c>
      <c r="AG343" s="54">
        <f>IF(AND(ISNUMBER($S343),ISNUMBER($AL343),$AL343&lt;&gt;0),ROUND($S343/$AL343*100,2),"")</f>
        <v/>
      </c>
      <c r="AH343" s="53">
        <f>IF(AND(ISNUMBER($Q343),ISNUMBER($AL343),$AL343&lt;&gt;0),ROUND($Q343/$AL343*100,1),"")</f>
        <v/>
      </c>
      <c r="AI343" s="48">
        <f>IF(ISNUMBER($S343),IF($S343&lt;=1,"Yes","No"),"n/a")</f>
        <v/>
      </c>
      <c r="AJ343" s="48">
        <f>IF(ISNUMBER($S343),ROUND(MAX(0,MIN(100,100-$S343*2.5-IF(ISNUMBER($T343),$T343,0)*0.12+IF($S343&lt;=1,12,0))),0),"")</f>
        <v/>
      </c>
      <c r="AK343" s="48">
        <f>IF(ISNUMBER($Q343),IF($Q343&gt;=100,20,IF($Q343&gt;=30,10,0)),0)+IF(ISNUMBER($R343),IF($R343&gt;=100,20,0),0)+IF(ISNUMBER($P343),IF($P343&gt;=150,20,IF($P343&gt;=50,12,5)),0)+IF(ISNUMBER($S343),IF($S343&lt;=1,15,0),0)</f>
        <v/>
      </c>
      <c r="AL343" s="48" t="n">
        <v>444</v>
      </c>
      <c r="AM343" s="49" t="n"/>
      <c r="AN343" s="48">
        <f>IF(AND(ISNUMBER($P343),ISNUMBER($AL343),$AL343&lt;&gt;0),IF(OR($P343&gt;180,$P343/$AL343*1000&gt;400),"Over ceiling, confirm SKU","Within"),"n/a")</f>
        <v/>
      </c>
      <c r="AO343" s="51" t="n"/>
      <c r="AP343" s="51" t="n"/>
      <c r="AQ343" s="51" t="n"/>
      <c r="AR343" s="34" t="inlineStr">
        <is>
          <t>Retrieved and cited, see Enrichment Log</t>
        </is>
      </c>
      <c r="AS343" s="34" t="inlineStr">
        <is>
          <t>BLANK -&gt; requires live Amazon.ca capture</t>
        </is>
      </c>
      <c r="AT343" s="34" t="inlineStr">
        <is>
          <t>Unverified commercial data</t>
        </is>
      </c>
    </row>
    <row r="344" ht="28" customHeight="1">
      <c r="A344" s="34" t="inlineStr">
        <is>
          <t>Ghost</t>
        </is>
      </c>
      <c r="B344" s="34" t="inlineStr">
        <is>
          <t>Ghost Energy | Sour Patch Kids Redberry | single 473mL</t>
        </is>
      </c>
      <c r="C344" s="34" t="inlineStr">
        <is>
          <t>4) Caffeine &amp; energy beverage</t>
        </is>
      </c>
      <c r="D344" s="34" t="inlineStr">
        <is>
          <t>473 mL can</t>
        </is>
      </c>
      <c r="E344" s="48" t="n">
        <v>1</v>
      </c>
      <c r="F344" s="49" t="n"/>
      <c r="G344" s="50">
        <f>IF(AND(ISNUMBER($F344),ISNUMBER($E344),$E344&lt;&gt;0),$F344/$E344,"")</f>
        <v/>
      </c>
      <c r="H344" s="50">
        <f>IF(AND(ISNUMBER($F344),ISNUMBER($AL344),ISNUMBER($E344),($AL344*$E344)&lt;&gt;0),$F344/($AL344*$E344)*100,"")</f>
        <v/>
      </c>
      <c r="I344" s="51" t="n"/>
      <c r="J344" s="52" t="n"/>
      <c r="K344" s="50">
        <f>IF(AND(ISNUMBER($F344),ISNUMBER($J344)),$F344*(1-$J344),"")</f>
        <v/>
      </c>
      <c r="L344" s="51" t="n"/>
      <c r="M344" s="51" t="n"/>
      <c r="N344" s="50">
        <f>IF(ISNUMBER($F344),($F344-IF(ISNUMBER($AM344),$AM344,0))*(1-IF(ISNUMBER($J344),$J344,0)),"")</f>
        <v/>
      </c>
      <c r="O344" s="34" t="inlineStr">
        <is>
          <t>Sour Patch Kids Redberry</t>
        </is>
      </c>
      <c r="P344" s="48" t="n">
        <v>200</v>
      </c>
      <c r="Q344" s="48" t="n">
        <v>30</v>
      </c>
      <c r="R344" s="34" t="inlineStr">
        <is>
          <t>Not listed</t>
        </is>
      </c>
      <c r="S344" s="48" t="n">
        <v>0</v>
      </c>
      <c r="T344" s="48" t="n">
        <v>5</v>
      </c>
      <c r="U344" s="34" t="inlineStr">
        <is>
          <t>Sucralose + acesulfame-K</t>
        </is>
      </c>
      <c r="V344" s="34" t="inlineStr">
        <is>
          <t>200 mg natural caffeine, zero sugar, licensed candy flavours, nootropic blend (L-carnitine, Alpha-GPC, NeuroFactor)</t>
        </is>
      </c>
      <c r="W344" s="51" t="n"/>
      <c r="X344" s="51" t="n"/>
      <c r="Y344" s="51" t="n"/>
      <c r="Z344" s="51" t="n"/>
      <c r="AA344" s="34" t="inlineStr">
        <is>
          <t>High</t>
        </is>
      </c>
      <c r="AB344" s="34" t="inlineStr">
        <is>
          <t>Fast growing lifestyle brand; strong flavour licensing</t>
        </is>
      </c>
      <c r="AC344" s="34" t="inlineStr">
        <is>
          <t>Candy flavoured zero sugar energy with a focus blend</t>
        </is>
      </c>
      <c r="AD344" s="34" t="inlineStr">
        <is>
          <t>Novel licensed candy flavours plus zero sugar.</t>
        </is>
      </c>
      <c r="AE344" s="51" t="n"/>
      <c r="AF344" s="53">
        <f>IF(AND(ISNUMBER($P344),ISNUMBER($AL344),$AL344&lt;&gt;0),ROUND($P344/$AL344*100,1),"")</f>
        <v/>
      </c>
      <c r="AG344" s="54">
        <f>IF(AND(ISNUMBER($S344),ISNUMBER($AL344),$AL344&lt;&gt;0),ROUND($S344/$AL344*100,2),"")</f>
        <v/>
      </c>
      <c r="AH344" s="53">
        <f>IF(AND(ISNUMBER($Q344),ISNUMBER($AL344),$AL344&lt;&gt;0),ROUND($Q344/$AL344*100,1),"")</f>
        <v/>
      </c>
      <c r="AI344" s="48">
        <f>IF(ISNUMBER($S344),IF($S344&lt;=1,"Yes","No"),"n/a")</f>
        <v/>
      </c>
      <c r="AJ344" s="48">
        <f>IF(ISNUMBER($S344),ROUND(MAX(0,MIN(100,100-$S344*2.5-IF(ISNUMBER($T344),$T344,0)*0.12+IF($S344&lt;=1,12,0))),0),"")</f>
        <v/>
      </c>
      <c r="AK344" s="48">
        <f>IF(ISNUMBER($Q344),IF($Q344&gt;=100,20,IF($Q344&gt;=30,10,0)),0)+IF(ISNUMBER($R344),IF($R344&gt;=100,20,0),0)+IF(ISNUMBER($P344),IF($P344&gt;=150,20,IF($P344&gt;=50,12,5)),0)+IF(ISNUMBER($S344),IF($S344&lt;=1,15,0),0)</f>
        <v/>
      </c>
      <c r="AL344" s="48" t="n">
        <v>473</v>
      </c>
      <c r="AM344" s="49" t="n"/>
      <c r="AN344" s="48">
        <f>IF(AND(ISNUMBER($P344),ISNUMBER($AL344),$AL344&lt;&gt;0),IF(OR($P344&gt;180,$P344/$AL344*1000&gt;400),"Over ceiling, confirm SKU","Within"),"n/a")</f>
        <v/>
      </c>
      <c r="AO344" s="51" t="n"/>
      <c r="AP344" s="51" t="n"/>
      <c r="AQ344" s="51" t="n"/>
      <c r="AR344" s="34" t="inlineStr">
        <is>
          <t>Retrieved and cited, see Enrichment Log</t>
        </is>
      </c>
      <c r="AS344" s="34" t="inlineStr">
        <is>
          <t>BLANK -&gt; requires live Amazon.ca capture</t>
        </is>
      </c>
      <c r="AT344" s="34" t="inlineStr">
        <is>
          <t>Unverified commercial data</t>
        </is>
      </c>
    </row>
    <row r="345" ht="28" customHeight="1">
      <c r="A345" s="34" t="inlineStr">
        <is>
          <t>Ghost</t>
        </is>
      </c>
      <c r="B345" s="34" t="inlineStr">
        <is>
          <t>Ghost Energy | Sour Patch Kids Redberry | 8 pack 473mL</t>
        </is>
      </c>
      <c r="C345" s="34" t="inlineStr">
        <is>
          <t>4) Caffeine &amp; energy beverage</t>
        </is>
      </c>
      <c r="D345" s="34" t="inlineStr">
        <is>
          <t>473 mL can</t>
        </is>
      </c>
      <c r="E345" s="48" t="n">
        <v>8</v>
      </c>
      <c r="F345" s="49" t="n"/>
      <c r="G345" s="50">
        <f>IF(AND(ISNUMBER($F345),ISNUMBER($E345),$E345&lt;&gt;0),$F345/$E345,"")</f>
        <v/>
      </c>
      <c r="H345" s="50">
        <f>IF(AND(ISNUMBER($F345),ISNUMBER($AL345),ISNUMBER($E345),($AL345*$E345)&lt;&gt;0),$F345/($AL345*$E345)*100,"")</f>
        <v/>
      </c>
      <c r="I345" s="51" t="n"/>
      <c r="J345" s="52" t="n"/>
      <c r="K345" s="50">
        <f>IF(AND(ISNUMBER($F345),ISNUMBER($J345)),$F345*(1-$J345),"")</f>
        <v/>
      </c>
      <c r="L345" s="51" t="n"/>
      <c r="M345" s="51" t="n"/>
      <c r="N345" s="50">
        <f>IF(ISNUMBER($F345),($F345-IF(ISNUMBER($AM345),$AM345,0))*(1-IF(ISNUMBER($J345),$J345,0)),"")</f>
        <v/>
      </c>
      <c r="O345" s="34" t="inlineStr">
        <is>
          <t>Sour Patch Kids Redberry</t>
        </is>
      </c>
      <c r="P345" s="48" t="n">
        <v>200</v>
      </c>
      <c r="Q345" s="48" t="n">
        <v>30</v>
      </c>
      <c r="R345" s="34" t="inlineStr">
        <is>
          <t>Not listed</t>
        </is>
      </c>
      <c r="S345" s="48" t="n">
        <v>0</v>
      </c>
      <c r="T345" s="48" t="n">
        <v>5</v>
      </c>
      <c r="U345" s="34" t="inlineStr">
        <is>
          <t>Sucralose + acesulfame-K</t>
        </is>
      </c>
      <c r="V345" s="34" t="inlineStr">
        <is>
          <t>200 mg natural caffeine, zero sugar, licensed candy flavours, nootropic blend (L-carnitine, Alpha-GPC, NeuroFactor)</t>
        </is>
      </c>
      <c r="W345" s="51" t="n"/>
      <c r="X345" s="51" t="n"/>
      <c r="Y345" s="51" t="n"/>
      <c r="Z345" s="51" t="n"/>
      <c r="AA345" s="34" t="inlineStr">
        <is>
          <t>High</t>
        </is>
      </c>
      <c r="AB345" s="34" t="inlineStr">
        <is>
          <t>Fast growing lifestyle brand; strong flavour licensing</t>
        </is>
      </c>
      <c r="AC345" s="34" t="inlineStr">
        <is>
          <t>Candy flavoured zero sugar energy with a focus blend</t>
        </is>
      </c>
      <c r="AD345" s="34" t="inlineStr">
        <is>
          <t>Novel licensed candy flavours plus zero sugar.</t>
        </is>
      </c>
      <c r="AE345" s="51" t="n"/>
      <c r="AF345" s="53">
        <f>IF(AND(ISNUMBER($P345),ISNUMBER($AL345),$AL345&lt;&gt;0),ROUND($P345/$AL345*100,1),"")</f>
        <v/>
      </c>
      <c r="AG345" s="54">
        <f>IF(AND(ISNUMBER($S345),ISNUMBER($AL345),$AL345&lt;&gt;0),ROUND($S345/$AL345*100,2),"")</f>
        <v/>
      </c>
      <c r="AH345" s="53">
        <f>IF(AND(ISNUMBER($Q345),ISNUMBER($AL345),$AL345&lt;&gt;0),ROUND($Q345/$AL345*100,1),"")</f>
        <v/>
      </c>
      <c r="AI345" s="48">
        <f>IF(ISNUMBER($S345),IF($S345&lt;=1,"Yes","No"),"n/a")</f>
        <v/>
      </c>
      <c r="AJ345" s="48">
        <f>IF(ISNUMBER($S345),ROUND(MAX(0,MIN(100,100-$S345*2.5-IF(ISNUMBER($T345),$T345,0)*0.12+IF($S345&lt;=1,12,0))),0),"")</f>
        <v/>
      </c>
      <c r="AK345" s="48">
        <f>IF(ISNUMBER($Q345),IF($Q345&gt;=100,20,IF($Q345&gt;=30,10,0)),0)+IF(ISNUMBER($R345),IF($R345&gt;=100,20,0),0)+IF(ISNUMBER($P345),IF($P345&gt;=150,20,IF($P345&gt;=50,12,5)),0)+IF(ISNUMBER($S345),IF($S345&lt;=1,15,0),0)</f>
        <v/>
      </c>
      <c r="AL345" s="48" t="n">
        <v>473</v>
      </c>
      <c r="AM345" s="49" t="n"/>
      <c r="AN345" s="48">
        <f>IF(AND(ISNUMBER($P345),ISNUMBER($AL345),$AL345&lt;&gt;0),IF(OR($P345&gt;180,$P345/$AL345*1000&gt;400),"Over ceiling, confirm SKU","Within"),"n/a")</f>
        <v/>
      </c>
      <c r="AO345" s="51" t="n"/>
      <c r="AP345" s="51" t="n"/>
      <c r="AQ345" s="51" t="n"/>
      <c r="AR345" s="34" t="inlineStr">
        <is>
          <t>Retrieved and cited, see Enrichment Log</t>
        </is>
      </c>
      <c r="AS345" s="34" t="inlineStr">
        <is>
          <t>BLANK -&gt; requires live Amazon.ca capture</t>
        </is>
      </c>
      <c r="AT345" s="34" t="inlineStr">
        <is>
          <t>Unverified commercial data</t>
        </is>
      </c>
    </row>
    <row r="346" ht="28" customHeight="1">
      <c r="A346" s="34" t="inlineStr">
        <is>
          <t>Ghost</t>
        </is>
      </c>
      <c r="B346" s="34" t="inlineStr">
        <is>
          <t>Ghost Energy | Sour Patch Kids Redberry | 12 pack 473mL</t>
        </is>
      </c>
      <c r="C346" s="34" t="inlineStr">
        <is>
          <t>4) Caffeine &amp; energy beverage</t>
        </is>
      </c>
      <c r="D346" s="34" t="inlineStr">
        <is>
          <t>473 mL can</t>
        </is>
      </c>
      <c r="E346" s="48" t="n">
        <v>12</v>
      </c>
      <c r="F346" s="49" t="n"/>
      <c r="G346" s="50">
        <f>IF(AND(ISNUMBER($F346),ISNUMBER($E346),$E346&lt;&gt;0),$F346/$E346,"")</f>
        <v/>
      </c>
      <c r="H346" s="50">
        <f>IF(AND(ISNUMBER($F346),ISNUMBER($AL346),ISNUMBER($E346),($AL346*$E346)&lt;&gt;0),$F346/($AL346*$E346)*100,"")</f>
        <v/>
      </c>
      <c r="I346" s="51" t="n"/>
      <c r="J346" s="52" t="n"/>
      <c r="K346" s="50">
        <f>IF(AND(ISNUMBER($F346),ISNUMBER($J346)),$F346*(1-$J346),"")</f>
        <v/>
      </c>
      <c r="L346" s="51" t="n"/>
      <c r="M346" s="51" t="n"/>
      <c r="N346" s="50">
        <f>IF(ISNUMBER($F346),($F346-IF(ISNUMBER($AM346),$AM346,0))*(1-IF(ISNUMBER($J346),$J346,0)),"")</f>
        <v/>
      </c>
      <c r="O346" s="34" t="inlineStr">
        <is>
          <t>Sour Patch Kids Redberry</t>
        </is>
      </c>
      <c r="P346" s="48" t="n">
        <v>200</v>
      </c>
      <c r="Q346" s="48" t="n">
        <v>30</v>
      </c>
      <c r="R346" s="34" t="inlineStr">
        <is>
          <t>Not listed</t>
        </is>
      </c>
      <c r="S346" s="48" t="n">
        <v>0</v>
      </c>
      <c r="T346" s="48" t="n">
        <v>5</v>
      </c>
      <c r="U346" s="34" t="inlineStr">
        <is>
          <t>Sucralose + acesulfame-K</t>
        </is>
      </c>
      <c r="V346" s="34" t="inlineStr">
        <is>
          <t>200 mg natural caffeine, zero sugar, licensed candy flavours, nootropic blend (L-carnitine, Alpha-GPC, NeuroFactor)</t>
        </is>
      </c>
      <c r="W346" s="51" t="n"/>
      <c r="X346" s="51" t="n"/>
      <c r="Y346" s="51" t="n"/>
      <c r="Z346" s="51" t="n"/>
      <c r="AA346" s="34" t="inlineStr">
        <is>
          <t>High</t>
        </is>
      </c>
      <c r="AB346" s="34" t="inlineStr">
        <is>
          <t>Fast growing lifestyle brand; strong flavour licensing</t>
        </is>
      </c>
      <c r="AC346" s="34" t="inlineStr">
        <is>
          <t>Candy flavoured zero sugar energy with a focus blend</t>
        </is>
      </c>
      <c r="AD346" s="34" t="inlineStr">
        <is>
          <t>Novel licensed candy flavours plus zero sugar.</t>
        </is>
      </c>
      <c r="AE346" s="51" t="n"/>
      <c r="AF346" s="53">
        <f>IF(AND(ISNUMBER($P346),ISNUMBER($AL346),$AL346&lt;&gt;0),ROUND($P346/$AL346*100,1),"")</f>
        <v/>
      </c>
      <c r="AG346" s="54">
        <f>IF(AND(ISNUMBER($S346),ISNUMBER($AL346),$AL346&lt;&gt;0),ROUND($S346/$AL346*100,2),"")</f>
        <v/>
      </c>
      <c r="AH346" s="53">
        <f>IF(AND(ISNUMBER($Q346),ISNUMBER($AL346),$AL346&lt;&gt;0),ROUND($Q346/$AL346*100,1),"")</f>
        <v/>
      </c>
      <c r="AI346" s="48">
        <f>IF(ISNUMBER($S346),IF($S346&lt;=1,"Yes","No"),"n/a")</f>
        <v/>
      </c>
      <c r="AJ346" s="48">
        <f>IF(ISNUMBER($S346),ROUND(MAX(0,MIN(100,100-$S346*2.5-IF(ISNUMBER($T346),$T346,0)*0.12+IF($S346&lt;=1,12,0))),0),"")</f>
        <v/>
      </c>
      <c r="AK346" s="48">
        <f>IF(ISNUMBER($Q346),IF($Q346&gt;=100,20,IF($Q346&gt;=30,10,0)),0)+IF(ISNUMBER($R346),IF($R346&gt;=100,20,0),0)+IF(ISNUMBER($P346),IF($P346&gt;=150,20,IF($P346&gt;=50,12,5)),0)+IF(ISNUMBER($S346),IF($S346&lt;=1,15,0),0)</f>
        <v/>
      </c>
      <c r="AL346" s="48" t="n">
        <v>473</v>
      </c>
      <c r="AM346" s="49" t="n"/>
      <c r="AN346" s="48">
        <f>IF(AND(ISNUMBER($P346),ISNUMBER($AL346),$AL346&lt;&gt;0),IF(OR($P346&gt;180,$P346/$AL346*1000&gt;400),"Over ceiling, confirm SKU","Within"),"n/a")</f>
        <v/>
      </c>
      <c r="AO346" s="51" t="n"/>
      <c r="AP346" s="51" t="n"/>
      <c r="AQ346" s="51" t="n"/>
      <c r="AR346" s="34" t="inlineStr">
        <is>
          <t>Retrieved and cited, see Enrichment Log</t>
        </is>
      </c>
      <c r="AS346" s="34" t="inlineStr">
        <is>
          <t>BLANK -&gt; requires live Amazon.ca capture</t>
        </is>
      </c>
      <c r="AT346" s="34" t="inlineStr">
        <is>
          <t>Unverified commercial data</t>
        </is>
      </c>
    </row>
    <row r="347" ht="28" customHeight="1">
      <c r="A347" s="34" t="inlineStr">
        <is>
          <t>Ghost</t>
        </is>
      </c>
      <c r="B347" s="34" t="inlineStr">
        <is>
          <t>Ghost Energy | Sour Patch Kids Redberry | 18 pack 473mL</t>
        </is>
      </c>
      <c r="C347" s="34" t="inlineStr">
        <is>
          <t>4) Caffeine &amp; energy beverage</t>
        </is>
      </c>
      <c r="D347" s="34" t="inlineStr">
        <is>
          <t>473 mL can</t>
        </is>
      </c>
      <c r="E347" s="48" t="n">
        <v>18</v>
      </c>
      <c r="F347" s="49" t="n"/>
      <c r="G347" s="50">
        <f>IF(AND(ISNUMBER($F347),ISNUMBER($E347),$E347&lt;&gt;0),$F347/$E347,"")</f>
        <v/>
      </c>
      <c r="H347" s="50">
        <f>IF(AND(ISNUMBER($F347),ISNUMBER($AL347),ISNUMBER($E347),($AL347*$E347)&lt;&gt;0),$F347/($AL347*$E347)*100,"")</f>
        <v/>
      </c>
      <c r="I347" s="51" t="n"/>
      <c r="J347" s="52" t="n"/>
      <c r="K347" s="50">
        <f>IF(AND(ISNUMBER($F347),ISNUMBER($J347)),$F347*(1-$J347),"")</f>
        <v/>
      </c>
      <c r="L347" s="51" t="n"/>
      <c r="M347" s="51" t="n"/>
      <c r="N347" s="50">
        <f>IF(ISNUMBER($F347),($F347-IF(ISNUMBER($AM347),$AM347,0))*(1-IF(ISNUMBER($J347),$J347,0)),"")</f>
        <v/>
      </c>
      <c r="O347" s="34" t="inlineStr">
        <is>
          <t>Sour Patch Kids Redberry</t>
        </is>
      </c>
      <c r="P347" s="48" t="n">
        <v>200</v>
      </c>
      <c r="Q347" s="48" t="n">
        <v>30</v>
      </c>
      <c r="R347" s="34" t="inlineStr">
        <is>
          <t>Not listed</t>
        </is>
      </c>
      <c r="S347" s="48" t="n">
        <v>0</v>
      </c>
      <c r="T347" s="48" t="n">
        <v>5</v>
      </c>
      <c r="U347" s="34" t="inlineStr">
        <is>
          <t>Sucralose + acesulfame-K</t>
        </is>
      </c>
      <c r="V347" s="34" t="inlineStr">
        <is>
          <t>200 mg natural caffeine, zero sugar, licensed candy flavours, nootropic blend (L-carnitine, Alpha-GPC, NeuroFactor)</t>
        </is>
      </c>
      <c r="W347" s="51" t="n"/>
      <c r="X347" s="51" t="n"/>
      <c r="Y347" s="51" t="n"/>
      <c r="Z347" s="51" t="n"/>
      <c r="AA347" s="34" t="inlineStr">
        <is>
          <t>High</t>
        </is>
      </c>
      <c r="AB347" s="34" t="inlineStr">
        <is>
          <t>Fast growing lifestyle brand; strong flavour licensing</t>
        </is>
      </c>
      <c r="AC347" s="34" t="inlineStr">
        <is>
          <t>Candy flavoured zero sugar energy with a focus blend</t>
        </is>
      </c>
      <c r="AD347" s="34" t="inlineStr">
        <is>
          <t>Novel licensed candy flavours plus zero sugar.</t>
        </is>
      </c>
      <c r="AE347" s="51" t="n"/>
      <c r="AF347" s="53">
        <f>IF(AND(ISNUMBER($P347),ISNUMBER($AL347),$AL347&lt;&gt;0),ROUND($P347/$AL347*100,1),"")</f>
        <v/>
      </c>
      <c r="AG347" s="54">
        <f>IF(AND(ISNUMBER($S347),ISNUMBER($AL347),$AL347&lt;&gt;0),ROUND($S347/$AL347*100,2),"")</f>
        <v/>
      </c>
      <c r="AH347" s="53">
        <f>IF(AND(ISNUMBER($Q347),ISNUMBER($AL347),$AL347&lt;&gt;0),ROUND($Q347/$AL347*100,1),"")</f>
        <v/>
      </c>
      <c r="AI347" s="48">
        <f>IF(ISNUMBER($S347),IF($S347&lt;=1,"Yes","No"),"n/a")</f>
        <v/>
      </c>
      <c r="AJ347" s="48">
        <f>IF(ISNUMBER($S347),ROUND(MAX(0,MIN(100,100-$S347*2.5-IF(ISNUMBER($T347),$T347,0)*0.12+IF($S347&lt;=1,12,0))),0),"")</f>
        <v/>
      </c>
      <c r="AK347" s="48">
        <f>IF(ISNUMBER($Q347),IF($Q347&gt;=100,20,IF($Q347&gt;=30,10,0)),0)+IF(ISNUMBER($R347),IF($R347&gt;=100,20,0),0)+IF(ISNUMBER($P347),IF($P347&gt;=150,20,IF($P347&gt;=50,12,5)),0)+IF(ISNUMBER($S347),IF($S347&lt;=1,15,0),0)</f>
        <v/>
      </c>
      <c r="AL347" s="48" t="n">
        <v>473</v>
      </c>
      <c r="AM347" s="49" t="n"/>
      <c r="AN347" s="48">
        <f>IF(AND(ISNUMBER($P347),ISNUMBER($AL347),$AL347&lt;&gt;0),IF(OR($P347&gt;180,$P347/$AL347*1000&gt;400),"Over ceiling, confirm SKU","Within"),"n/a")</f>
        <v/>
      </c>
      <c r="AO347" s="51" t="n"/>
      <c r="AP347" s="51" t="n"/>
      <c r="AQ347" s="51" t="n"/>
      <c r="AR347" s="34" t="inlineStr">
        <is>
          <t>Retrieved and cited, see Enrichment Log</t>
        </is>
      </c>
      <c r="AS347" s="34" t="inlineStr">
        <is>
          <t>BLANK -&gt; requires live Amazon.ca capture</t>
        </is>
      </c>
      <c r="AT347" s="34" t="inlineStr">
        <is>
          <t>Unverified commercial data</t>
        </is>
      </c>
    </row>
    <row r="348" ht="28" customHeight="1">
      <c r="A348" s="34" t="inlineStr">
        <is>
          <t>Ghost</t>
        </is>
      </c>
      <c r="B348" s="34" t="inlineStr">
        <is>
          <t>Ghost Energy | Sour Patch Kids Redberry | 24 pack 473mL</t>
        </is>
      </c>
      <c r="C348" s="34" t="inlineStr">
        <is>
          <t>4) Caffeine &amp; energy beverage</t>
        </is>
      </c>
      <c r="D348" s="34" t="inlineStr">
        <is>
          <t>473 mL can</t>
        </is>
      </c>
      <c r="E348" s="48" t="n">
        <v>24</v>
      </c>
      <c r="F348" s="49" t="n"/>
      <c r="G348" s="50">
        <f>IF(AND(ISNUMBER($F348),ISNUMBER($E348),$E348&lt;&gt;0),$F348/$E348,"")</f>
        <v/>
      </c>
      <c r="H348" s="50">
        <f>IF(AND(ISNUMBER($F348),ISNUMBER($AL348),ISNUMBER($E348),($AL348*$E348)&lt;&gt;0),$F348/($AL348*$E348)*100,"")</f>
        <v/>
      </c>
      <c r="I348" s="51" t="n"/>
      <c r="J348" s="52" t="n"/>
      <c r="K348" s="50">
        <f>IF(AND(ISNUMBER($F348),ISNUMBER($J348)),$F348*(1-$J348),"")</f>
        <v/>
      </c>
      <c r="L348" s="51" t="n"/>
      <c r="M348" s="51" t="n"/>
      <c r="N348" s="50">
        <f>IF(ISNUMBER($F348),($F348-IF(ISNUMBER($AM348),$AM348,0))*(1-IF(ISNUMBER($J348),$J348,0)),"")</f>
        <v/>
      </c>
      <c r="O348" s="34" t="inlineStr">
        <is>
          <t>Sour Patch Kids Redberry</t>
        </is>
      </c>
      <c r="P348" s="48" t="n">
        <v>200</v>
      </c>
      <c r="Q348" s="48" t="n">
        <v>30</v>
      </c>
      <c r="R348" s="34" t="inlineStr">
        <is>
          <t>Not listed</t>
        </is>
      </c>
      <c r="S348" s="48" t="n">
        <v>0</v>
      </c>
      <c r="T348" s="48" t="n">
        <v>5</v>
      </c>
      <c r="U348" s="34" t="inlineStr">
        <is>
          <t>Sucralose + acesulfame-K</t>
        </is>
      </c>
      <c r="V348" s="34" t="inlineStr">
        <is>
          <t>200 mg natural caffeine, zero sugar, licensed candy flavours, nootropic blend (L-carnitine, Alpha-GPC, NeuroFactor)</t>
        </is>
      </c>
      <c r="W348" s="51" t="n"/>
      <c r="X348" s="51" t="n"/>
      <c r="Y348" s="51" t="n"/>
      <c r="Z348" s="51" t="n"/>
      <c r="AA348" s="34" t="inlineStr">
        <is>
          <t>High</t>
        </is>
      </c>
      <c r="AB348" s="34" t="inlineStr">
        <is>
          <t>Fast growing lifestyle brand; strong flavour licensing</t>
        </is>
      </c>
      <c r="AC348" s="34" t="inlineStr">
        <is>
          <t>Candy flavoured zero sugar energy with a focus blend</t>
        </is>
      </c>
      <c r="AD348" s="34" t="inlineStr">
        <is>
          <t>Novel licensed candy flavours plus zero sugar.</t>
        </is>
      </c>
      <c r="AE348" s="51" t="n"/>
      <c r="AF348" s="53">
        <f>IF(AND(ISNUMBER($P348),ISNUMBER($AL348),$AL348&lt;&gt;0),ROUND($P348/$AL348*100,1),"")</f>
        <v/>
      </c>
      <c r="AG348" s="54">
        <f>IF(AND(ISNUMBER($S348),ISNUMBER($AL348),$AL348&lt;&gt;0),ROUND($S348/$AL348*100,2),"")</f>
        <v/>
      </c>
      <c r="AH348" s="53">
        <f>IF(AND(ISNUMBER($Q348),ISNUMBER($AL348),$AL348&lt;&gt;0),ROUND($Q348/$AL348*100,1),"")</f>
        <v/>
      </c>
      <c r="AI348" s="48">
        <f>IF(ISNUMBER($S348),IF($S348&lt;=1,"Yes","No"),"n/a")</f>
        <v/>
      </c>
      <c r="AJ348" s="48">
        <f>IF(ISNUMBER($S348),ROUND(MAX(0,MIN(100,100-$S348*2.5-IF(ISNUMBER($T348),$T348,0)*0.12+IF($S348&lt;=1,12,0))),0),"")</f>
        <v/>
      </c>
      <c r="AK348" s="48">
        <f>IF(ISNUMBER($Q348),IF($Q348&gt;=100,20,IF($Q348&gt;=30,10,0)),0)+IF(ISNUMBER($R348),IF($R348&gt;=100,20,0),0)+IF(ISNUMBER($P348),IF($P348&gt;=150,20,IF($P348&gt;=50,12,5)),0)+IF(ISNUMBER($S348),IF($S348&lt;=1,15,0),0)</f>
        <v/>
      </c>
      <c r="AL348" s="48" t="n">
        <v>473</v>
      </c>
      <c r="AM348" s="49" t="n"/>
      <c r="AN348" s="48">
        <f>IF(AND(ISNUMBER($P348),ISNUMBER($AL348),$AL348&lt;&gt;0),IF(OR($P348&gt;180,$P348/$AL348*1000&gt;400),"Over ceiling, confirm SKU","Within"),"n/a")</f>
        <v/>
      </c>
      <c r="AO348" s="51" t="n"/>
      <c r="AP348" s="51" t="n"/>
      <c r="AQ348" s="51" t="n"/>
      <c r="AR348" s="34" t="inlineStr">
        <is>
          <t>Retrieved and cited, see Enrichment Log</t>
        </is>
      </c>
      <c r="AS348" s="34" t="inlineStr">
        <is>
          <t>BLANK -&gt; requires live Amazon.ca capture</t>
        </is>
      </c>
      <c r="AT348" s="34" t="inlineStr">
        <is>
          <t>Unverified commercial data</t>
        </is>
      </c>
    </row>
    <row r="349" ht="28" customHeight="1">
      <c r="A349" s="34" t="inlineStr">
        <is>
          <t>Ghost</t>
        </is>
      </c>
      <c r="B349" s="34" t="inlineStr">
        <is>
          <t>Ghost Energy | Warheads Sour Watermelon | single 473mL</t>
        </is>
      </c>
      <c r="C349" s="34" t="inlineStr">
        <is>
          <t>4) Caffeine &amp; energy beverage</t>
        </is>
      </c>
      <c r="D349" s="34" t="inlineStr">
        <is>
          <t>473 mL can</t>
        </is>
      </c>
      <c r="E349" s="48" t="n">
        <v>1</v>
      </c>
      <c r="F349" s="49" t="n"/>
      <c r="G349" s="50">
        <f>IF(AND(ISNUMBER($F349),ISNUMBER($E349),$E349&lt;&gt;0),$F349/$E349,"")</f>
        <v/>
      </c>
      <c r="H349" s="50">
        <f>IF(AND(ISNUMBER($F349),ISNUMBER($AL349),ISNUMBER($E349),($AL349*$E349)&lt;&gt;0),$F349/($AL349*$E349)*100,"")</f>
        <v/>
      </c>
      <c r="I349" s="51" t="n"/>
      <c r="J349" s="52" t="n"/>
      <c r="K349" s="50">
        <f>IF(AND(ISNUMBER($F349),ISNUMBER($J349)),$F349*(1-$J349),"")</f>
        <v/>
      </c>
      <c r="L349" s="51" t="n"/>
      <c r="M349" s="51" t="n"/>
      <c r="N349" s="50">
        <f>IF(ISNUMBER($F349),($F349-IF(ISNUMBER($AM349),$AM349,0))*(1-IF(ISNUMBER($J349),$J349,0)),"")</f>
        <v/>
      </c>
      <c r="O349" s="34" t="inlineStr">
        <is>
          <t>Warheads Sour Watermelon</t>
        </is>
      </c>
      <c r="P349" s="48" t="n">
        <v>200</v>
      </c>
      <c r="Q349" s="48" t="n">
        <v>30</v>
      </c>
      <c r="R349" s="34" t="inlineStr">
        <is>
          <t>Not listed</t>
        </is>
      </c>
      <c r="S349" s="48" t="n">
        <v>0</v>
      </c>
      <c r="T349" s="48" t="n">
        <v>5</v>
      </c>
      <c r="U349" s="34" t="inlineStr">
        <is>
          <t>Sucralose + acesulfame-K</t>
        </is>
      </c>
      <c r="V349" s="34" t="inlineStr">
        <is>
          <t>200 mg natural caffeine, zero sugar, licensed candy flavours, nootropic blend (L-carnitine, Alpha-GPC, NeuroFactor)</t>
        </is>
      </c>
      <c r="W349" s="51" t="n"/>
      <c r="X349" s="51" t="n"/>
      <c r="Y349" s="51" t="n"/>
      <c r="Z349" s="51" t="n"/>
      <c r="AA349" s="34" t="inlineStr">
        <is>
          <t>High</t>
        </is>
      </c>
      <c r="AB349" s="34" t="inlineStr">
        <is>
          <t>Fast growing lifestyle brand; strong flavour licensing</t>
        </is>
      </c>
      <c r="AC349" s="34" t="inlineStr">
        <is>
          <t>Candy flavoured zero sugar energy with a focus blend</t>
        </is>
      </c>
      <c r="AD349" s="34" t="inlineStr">
        <is>
          <t>Novel licensed candy flavours plus zero sugar.</t>
        </is>
      </c>
      <c r="AE349" s="51" t="n"/>
      <c r="AF349" s="53">
        <f>IF(AND(ISNUMBER($P349),ISNUMBER($AL349),$AL349&lt;&gt;0),ROUND($P349/$AL349*100,1),"")</f>
        <v/>
      </c>
      <c r="AG349" s="54">
        <f>IF(AND(ISNUMBER($S349),ISNUMBER($AL349),$AL349&lt;&gt;0),ROUND($S349/$AL349*100,2),"")</f>
        <v/>
      </c>
      <c r="AH349" s="53">
        <f>IF(AND(ISNUMBER($Q349),ISNUMBER($AL349),$AL349&lt;&gt;0),ROUND($Q349/$AL349*100,1),"")</f>
        <v/>
      </c>
      <c r="AI349" s="48">
        <f>IF(ISNUMBER($S349),IF($S349&lt;=1,"Yes","No"),"n/a")</f>
        <v/>
      </c>
      <c r="AJ349" s="48">
        <f>IF(ISNUMBER($S349),ROUND(MAX(0,MIN(100,100-$S349*2.5-IF(ISNUMBER($T349),$T349,0)*0.12+IF($S349&lt;=1,12,0))),0),"")</f>
        <v/>
      </c>
      <c r="AK349" s="48">
        <f>IF(ISNUMBER($Q349),IF($Q349&gt;=100,20,IF($Q349&gt;=30,10,0)),0)+IF(ISNUMBER($R349),IF($R349&gt;=100,20,0),0)+IF(ISNUMBER($P349),IF($P349&gt;=150,20,IF($P349&gt;=50,12,5)),0)+IF(ISNUMBER($S349),IF($S349&lt;=1,15,0),0)</f>
        <v/>
      </c>
      <c r="AL349" s="48" t="n">
        <v>473</v>
      </c>
      <c r="AM349" s="49" t="n"/>
      <c r="AN349" s="48">
        <f>IF(AND(ISNUMBER($P349),ISNUMBER($AL349),$AL349&lt;&gt;0),IF(OR($P349&gt;180,$P349/$AL349*1000&gt;400),"Over ceiling, confirm SKU","Within"),"n/a")</f>
        <v/>
      </c>
      <c r="AO349" s="51" t="n"/>
      <c r="AP349" s="51" t="n"/>
      <c r="AQ349" s="51" t="n"/>
      <c r="AR349" s="34" t="inlineStr">
        <is>
          <t>Retrieved and cited, see Enrichment Log</t>
        </is>
      </c>
      <c r="AS349" s="34" t="inlineStr">
        <is>
          <t>BLANK -&gt; requires live Amazon.ca capture</t>
        </is>
      </c>
      <c r="AT349" s="34" t="inlineStr">
        <is>
          <t>Unverified commercial data</t>
        </is>
      </c>
    </row>
    <row r="350" ht="28" customHeight="1">
      <c r="A350" s="34" t="inlineStr">
        <is>
          <t>Ghost</t>
        </is>
      </c>
      <c r="B350" s="34" t="inlineStr">
        <is>
          <t>Ghost Energy | Warheads Sour Watermelon | 8 pack 473mL</t>
        </is>
      </c>
      <c r="C350" s="34" t="inlineStr">
        <is>
          <t>4) Caffeine &amp; energy beverage</t>
        </is>
      </c>
      <c r="D350" s="34" t="inlineStr">
        <is>
          <t>473 mL can</t>
        </is>
      </c>
      <c r="E350" s="48" t="n">
        <v>8</v>
      </c>
      <c r="F350" s="49" t="n"/>
      <c r="G350" s="50">
        <f>IF(AND(ISNUMBER($F350),ISNUMBER($E350),$E350&lt;&gt;0),$F350/$E350,"")</f>
        <v/>
      </c>
      <c r="H350" s="50">
        <f>IF(AND(ISNUMBER($F350),ISNUMBER($AL350),ISNUMBER($E350),($AL350*$E350)&lt;&gt;0),$F350/($AL350*$E350)*100,"")</f>
        <v/>
      </c>
      <c r="I350" s="51" t="n"/>
      <c r="J350" s="52" t="n"/>
      <c r="K350" s="50">
        <f>IF(AND(ISNUMBER($F350),ISNUMBER($J350)),$F350*(1-$J350),"")</f>
        <v/>
      </c>
      <c r="L350" s="51" t="n"/>
      <c r="M350" s="51" t="n"/>
      <c r="N350" s="50">
        <f>IF(ISNUMBER($F350),($F350-IF(ISNUMBER($AM350),$AM350,0))*(1-IF(ISNUMBER($J350),$J350,0)),"")</f>
        <v/>
      </c>
      <c r="O350" s="34" t="inlineStr">
        <is>
          <t>Warheads Sour Watermelon</t>
        </is>
      </c>
      <c r="P350" s="48" t="n">
        <v>200</v>
      </c>
      <c r="Q350" s="48" t="n">
        <v>30</v>
      </c>
      <c r="R350" s="34" t="inlineStr">
        <is>
          <t>Not listed</t>
        </is>
      </c>
      <c r="S350" s="48" t="n">
        <v>0</v>
      </c>
      <c r="T350" s="48" t="n">
        <v>5</v>
      </c>
      <c r="U350" s="34" t="inlineStr">
        <is>
          <t>Sucralose + acesulfame-K</t>
        </is>
      </c>
      <c r="V350" s="34" t="inlineStr">
        <is>
          <t>200 mg natural caffeine, zero sugar, licensed candy flavours, nootropic blend (L-carnitine, Alpha-GPC, NeuroFactor)</t>
        </is>
      </c>
      <c r="W350" s="51" t="n"/>
      <c r="X350" s="51" t="n"/>
      <c r="Y350" s="51" t="n"/>
      <c r="Z350" s="51" t="n"/>
      <c r="AA350" s="34" t="inlineStr">
        <is>
          <t>High</t>
        </is>
      </c>
      <c r="AB350" s="34" t="inlineStr">
        <is>
          <t>Fast growing lifestyle brand; strong flavour licensing</t>
        </is>
      </c>
      <c r="AC350" s="34" t="inlineStr">
        <is>
          <t>Candy flavoured zero sugar energy with a focus blend</t>
        </is>
      </c>
      <c r="AD350" s="34" t="inlineStr">
        <is>
          <t>Novel licensed candy flavours plus zero sugar.</t>
        </is>
      </c>
      <c r="AE350" s="51" t="n"/>
      <c r="AF350" s="53">
        <f>IF(AND(ISNUMBER($P350),ISNUMBER($AL350),$AL350&lt;&gt;0),ROUND($P350/$AL350*100,1),"")</f>
        <v/>
      </c>
      <c r="AG350" s="54">
        <f>IF(AND(ISNUMBER($S350),ISNUMBER($AL350),$AL350&lt;&gt;0),ROUND($S350/$AL350*100,2),"")</f>
        <v/>
      </c>
      <c r="AH350" s="53">
        <f>IF(AND(ISNUMBER($Q350),ISNUMBER($AL350),$AL350&lt;&gt;0),ROUND($Q350/$AL350*100,1),"")</f>
        <v/>
      </c>
      <c r="AI350" s="48">
        <f>IF(ISNUMBER($S350),IF($S350&lt;=1,"Yes","No"),"n/a")</f>
        <v/>
      </c>
      <c r="AJ350" s="48">
        <f>IF(ISNUMBER($S350),ROUND(MAX(0,MIN(100,100-$S350*2.5-IF(ISNUMBER($T350),$T350,0)*0.12+IF($S350&lt;=1,12,0))),0),"")</f>
        <v/>
      </c>
      <c r="AK350" s="48">
        <f>IF(ISNUMBER($Q350),IF($Q350&gt;=100,20,IF($Q350&gt;=30,10,0)),0)+IF(ISNUMBER($R350),IF($R350&gt;=100,20,0),0)+IF(ISNUMBER($P350),IF($P350&gt;=150,20,IF($P350&gt;=50,12,5)),0)+IF(ISNUMBER($S350),IF($S350&lt;=1,15,0),0)</f>
        <v/>
      </c>
      <c r="AL350" s="48" t="n">
        <v>473</v>
      </c>
      <c r="AM350" s="49" t="n"/>
      <c r="AN350" s="48">
        <f>IF(AND(ISNUMBER($P350),ISNUMBER($AL350),$AL350&lt;&gt;0),IF(OR($P350&gt;180,$P350/$AL350*1000&gt;400),"Over ceiling, confirm SKU","Within"),"n/a")</f>
        <v/>
      </c>
      <c r="AO350" s="51" t="n"/>
      <c r="AP350" s="51" t="n"/>
      <c r="AQ350" s="51" t="n"/>
      <c r="AR350" s="34" t="inlineStr">
        <is>
          <t>Retrieved and cited, see Enrichment Log</t>
        </is>
      </c>
      <c r="AS350" s="34" t="inlineStr">
        <is>
          <t>BLANK -&gt; requires live Amazon.ca capture</t>
        </is>
      </c>
      <c r="AT350" s="34" t="inlineStr">
        <is>
          <t>Unverified commercial data</t>
        </is>
      </c>
    </row>
    <row r="351" ht="28" customHeight="1">
      <c r="A351" s="34" t="inlineStr">
        <is>
          <t>Ghost</t>
        </is>
      </c>
      <c r="B351" s="34" t="inlineStr">
        <is>
          <t>Ghost Energy | Warheads Sour Watermelon | 12 pack 473mL</t>
        </is>
      </c>
      <c r="C351" s="34" t="inlineStr">
        <is>
          <t>4) Caffeine &amp; energy beverage</t>
        </is>
      </c>
      <c r="D351" s="34" t="inlineStr">
        <is>
          <t>473 mL can</t>
        </is>
      </c>
      <c r="E351" s="48" t="n">
        <v>12</v>
      </c>
      <c r="F351" s="49" t="n"/>
      <c r="G351" s="50">
        <f>IF(AND(ISNUMBER($F351),ISNUMBER($E351),$E351&lt;&gt;0),$F351/$E351,"")</f>
        <v/>
      </c>
      <c r="H351" s="50">
        <f>IF(AND(ISNUMBER($F351),ISNUMBER($AL351),ISNUMBER($E351),($AL351*$E351)&lt;&gt;0),$F351/($AL351*$E351)*100,"")</f>
        <v/>
      </c>
      <c r="I351" s="51" t="n"/>
      <c r="J351" s="52" t="n"/>
      <c r="K351" s="50">
        <f>IF(AND(ISNUMBER($F351),ISNUMBER($J351)),$F351*(1-$J351),"")</f>
        <v/>
      </c>
      <c r="L351" s="51" t="n"/>
      <c r="M351" s="51" t="n"/>
      <c r="N351" s="50">
        <f>IF(ISNUMBER($F351),($F351-IF(ISNUMBER($AM351),$AM351,0))*(1-IF(ISNUMBER($J351),$J351,0)),"")</f>
        <v/>
      </c>
      <c r="O351" s="34" t="inlineStr">
        <is>
          <t>Warheads Sour Watermelon</t>
        </is>
      </c>
      <c r="P351" s="48" t="n">
        <v>200</v>
      </c>
      <c r="Q351" s="48" t="n">
        <v>30</v>
      </c>
      <c r="R351" s="34" t="inlineStr">
        <is>
          <t>Not listed</t>
        </is>
      </c>
      <c r="S351" s="48" t="n">
        <v>0</v>
      </c>
      <c r="T351" s="48" t="n">
        <v>5</v>
      </c>
      <c r="U351" s="34" t="inlineStr">
        <is>
          <t>Sucralose + acesulfame-K</t>
        </is>
      </c>
      <c r="V351" s="34" t="inlineStr">
        <is>
          <t>200 mg natural caffeine, zero sugar, licensed candy flavours, nootropic blend (L-carnitine, Alpha-GPC, NeuroFactor)</t>
        </is>
      </c>
      <c r="W351" s="51" t="n"/>
      <c r="X351" s="51" t="n"/>
      <c r="Y351" s="51" t="n"/>
      <c r="Z351" s="51" t="n"/>
      <c r="AA351" s="34" t="inlineStr">
        <is>
          <t>High</t>
        </is>
      </c>
      <c r="AB351" s="34" t="inlineStr">
        <is>
          <t>Fast growing lifestyle brand; strong flavour licensing</t>
        </is>
      </c>
      <c r="AC351" s="34" t="inlineStr">
        <is>
          <t>Candy flavoured zero sugar energy with a focus blend</t>
        </is>
      </c>
      <c r="AD351" s="34" t="inlineStr">
        <is>
          <t>Novel licensed candy flavours plus zero sugar.</t>
        </is>
      </c>
      <c r="AE351" s="51" t="n"/>
      <c r="AF351" s="53">
        <f>IF(AND(ISNUMBER($P351),ISNUMBER($AL351),$AL351&lt;&gt;0),ROUND($P351/$AL351*100,1),"")</f>
        <v/>
      </c>
      <c r="AG351" s="54">
        <f>IF(AND(ISNUMBER($S351),ISNUMBER($AL351),$AL351&lt;&gt;0),ROUND($S351/$AL351*100,2),"")</f>
        <v/>
      </c>
      <c r="AH351" s="53">
        <f>IF(AND(ISNUMBER($Q351),ISNUMBER($AL351),$AL351&lt;&gt;0),ROUND($Q351/$AL351*100,1),"")</f>
        <v/>
      </c>
      <c r="AI351" s="48">
        <f>IF(ISNUMBER($S351),IF($S351&lt;=1,"Yes","No"),"n/a")</f>
        <v/>
      </c>
      <c r="AJ351" s="48">
        <f>IF(ISNUMBER($S351),ROUND(MAX(0,MIN(100,100-$S351*2.5-IF(ISNUMBER($T351),$T351,0)*0.12+IF($S351&lt;=1,12,0))),0),"")</f>
        <v/>
      </c>
      <c r="AK351" s="48">
        <f>IF(ISNUMBER($Q351),IF($Q351&gt;=100,20,IF($Q351&gt;=30,10,0)),0)+IF(ISNUMBER($R351),IF($R351&gt;=100,20,0),0)+IF(ISNUMBER($P351),IF($P351&gt;=150,20,IF($P351&gt;=50,12,5)),0)+IF(ISNUMBER($S351),IF($S351&lt;=1,15,0),0)</f>
        <v/>
      </c>
      <c r="AL351" s="48" t="n">
        <v>473</v>
      </c>
      <c r="AM351" s="49" t="n"/>
      <c r="AN351" s="48">
        <f>IF(AND(ISNUMBER($P351),ISNUMBER($AL351),$AL351&lt;&gt;0),IF(OR($P351&gt;180,$P351/$AL351*1000&gt;400),"Over ceiling, confirm SKU","Within"),"n/a")</f>
        <v/>
      </c>
      <c r="AO351" s="51" t="n"/>
      <c r="AP351" s="51" t="n"/>
      <c r="AQ351" s="51" t="n"/>
      <c r="AR351" s="34" t="inlineStr">
        <is>
          <t>Retrieved and cited, see Enrichment Log</t>
        </is>
      </c>
      <c r="AS351" s="34" t="inlineStr">
        <is>
          <t>BLANK -&gt; requires live Amazon.ca capture</t>
        </is>
      </c>
      <c r="AT351" s="34" t="inlineStr">
        <is>
          <t>Unverified commercial data</t>
        </is>
      </c>
    </row>
    <row r="352" ht="28" customHeight="1">
      <c r="A352" s="34" t="inlineStr">
        <is>
          <t>Ghost</t>
        </is>
      </c>
      <c r="B352" s="34" t="inlineStr">
        <is>
          <t>Ghost Energy | Warheads Sour Watermelon | 18 pack 473mL</t>
        </is>
      </c>
      <c r="C352" s="34" t="inlineStr">
        <is>
          <t>4) Caffeine &amp; energy beverage</t>
        </is>
      </c>
      <c r="D352" s="34" t="inlineStr">
        <is>
          <t>473 mL can</t>
        </is>
      </c>
      <c r="E352" s="48" t="n">
        <v>18</v>
      </c>
      <c r="F352" s="49" t="n"/>
      <c r="G352" s="50">
        <f>IF(AND(ISNUMBER($F352),ISNUMBER($E352),$E352&lt;&gt;0),$F352/$E352,"")</f>
        <v/>
      </c>
      <c r="H352" s="50">
        <f>IF(AND(ISNUMBER($F352),ISNUMBER($AL352),ISNUMBER($E352),($AL352*$E352)&lt;&gt;0),$F352/($AL352*$E352)*100,"")</f>
        <v/>
      </c>
      <c r="I352" s="51" t="n"/>
      <c r="J352" s="52" t="n"/>
      <c r="K352" s="50">
        <f>IF(AND(ISNUMBER($F352),ISNUMBER($J352)),$F352*(1-$J352),"")</f>
        <v/>
      </c>
      <c r="L352" s="51" t="n"/>
      <c r="M352" s="51" t="n"/>
      <c r="N352" s="50">
        <f>IF(ISNUMBER($F352),($F352-IF(ISNUMBER($AM352),$AM352,0))*(1-IF(ISNUMBER($J352),$J352,0)),"")</f>
        <v/>
      </c>
      <c r="O352" s="34" t="inlineStr">
        <is>
          <t>Warheads Sour Watermelon</t>
        </is>
      </c>
      <c r="P352" s="48" t="n">
        <v>200</v>
      </c>
      <c r="Q352" s="48" t="n">
        <v>30</v>
      </c>
      <c r="R352" s="34" t="inlineStr">
        <is>
          <t>Not listed</t>
        </is>
      </c>
      <c r="S352" s="48" t="n">
        <v>0</v>
      </c>
      <c r="T352" s="48" t="n">
        <v>5</v>
      </c>
      <c r="U352" s="34" t="inlineStr">
        <is>
          <t>Sucralose + acesulfame-K</t>
        </is>
      </c>
      <c r="V352" s="34" t="inlineStr">
        <is>
          <t>200 mg natural caffeine, zero sugar, licensed candy flavours, nootropic blend (L-carnitine, Alpha-GPC, NeuroFactor)</t>
        </is>
      </c>
      <c r="W352" s="51" t="n"/>
      <c r="X352" s="51" t="n"/>
      <c r="Y352" s="51" t="n"/>
      <c r="Z352" s="51" t="n"/>
      <c r="AA352" s="34" t="inlineStr">
        <is>
          <t>High</t>
        </is>
      </c>
      <c r="AB352" s="34" t="inlineStr">
        <is>
          <t>Fast growing lifestyle brand; strong flavour licensing</t>
        </is>
      </c>
      <c r="AC352" s="34" t="inlineStr">
        <is>
          <t>Candy flavoured zero sugar energy with a focus blend</t>
        </is>
      </c>
      <c r="AD352" s="34" t="inlineStr">
        <is>
          <t>Novel licensed candy flavours plus zero sugar.</t>
        </is>
      </c>
      <c r="AE352" s="51" t="n"/>
      <c r="AF352" s="53">
        <f>IF(AND(ISNUMBER($P352),ISNUMBER($AL352),$AL352&lt;&gt;0),ROUND($P352/$AL352*100,1),"")</f>
        <v/>
      </c>
      <c r="AG352" s="54">
        <f>IF(AND(ISNUMBER($S352),ISNUMBER($AL352),$AL352&lt;&gt;0),ROUND($S352/$AL352*100,2),"")</f>
        <v/>
      </c>
      <c r="AH352" s="53">
        <f>IF(AND(ISNUMBER($Q352),ISNUMBER($AL352),$AL352&lt;&gt;0),ROUND($Q352/$AL352*100,1),"")</f>
        <v/>
      </c>
      <c r="AI352" s="48">
        <f>IF(ISNUMBER($S352),IF($S352&lt;=1,"Yes","No"),"n/a")</f>
        <v/>
      </c>
      <c r="AJ352" s="48">
        <f>IF(ISNUMBER($S352),ROUND(MAX(0,MIN(100,100-$S352*2.5-IF(ISNUMBER($T352),$T352,0)*0.12+IF($S352&lt;=1,12,0))),0),"")</f>
        <v/>
      </c>
      <c r="AK352" s="48">
        <f>IF(ISNUMBER($Q352),IF($Q352&gt;=100,20,IF($Q352&gt;=30,10,0)),0)+IF(ISNUMBER($R352),IF($R352&gt;=100,20,0),0)+IF(ISNUMBER($P352),IF($P352&gt;=150,20,IF($P352&gt;=50,12,5)),0)+IF(ISNUMBER($S352),IF($S352&lt;=1,15,0),0)</f>
        <v/>
      </c>
      <c r="AL352" s="48" t="n">
        <v>473</v>
      </c>
      <c r="AM352" s="49" t="n"/>
      <c r="AN352" s="48">
        <f>IF(AND(ISNUMBER($P352),ISNUMBER($AL352),$AL352&lt;&gt;0),IF(OR($P352&gt;180,$P352/$AL352*1000&gt;400),"Over ceiling, confirm SKU","Within"),"n/a")</f>
        <v/>
      </c>
      <c r="AO352" s="51" t="n"/>
      <c r="AP352" s="51" t="n"/>
      <c r="AQ352" s="51" t="n"/>
      <c r="AR352" s="34" t="inlineStr">
        <is>
          <t>Retrieved and cited, see Enrichment Log</t>
        </is>
      </c>
      <c r="AS352" s="34" t="inlineStr">
        <is>
          <t>BLANK -&gt; requires live Amazon.ca capture</t>
        </is>
      </c>
      <c r="AT352" s="34" t="inlineStr">
        <is>
          <t>Unverified commercial data</t>
        </is>
      </c>
    </row>
    <row r="353" ht="28" customHeight="1">
      <c r="A353" s="34" t="inlineStr">
        <is>
          <t>Ghost</t>
        </is>
      </c>
      <c r="B353" s="34" t="inlineStr">
        <is>
          <t>Ghost Energy | Warheads Sour Watermelon | 24 pack 473mL</t>
        </is>
      </c>
      <c r="C353" s="34" t="inlineStr">
        <is>
          <t>4) Caffeine &amp; energy beverage</t>
        </is>
      </c>
      <c r="D353" s="34" t="inlineStr">
        <is>
          <t>473 mL can</t>
        </is>
      </c>
      <c r="E353" s="48" t="n">
        <v>24</v>
      </c>
      <c r="F353" s="49" t="n"/>
      <c r="G353" s="50">
        <f>IF(AND(ISNUMBER($F353),ISNUMBER($E353),$E353&lt;&gt;0),$F353/$E353,"")</f>
        <v/>
      </c>
      <c r="H353" s="50">
        <f>IF(AND(ISNUMBER($F353),ISNUMBER($AL353),ISNUMBER($E353),($AL353*$E353)&lt;&gt;0),$F353/($AL353*$E353)*100,"")</f>
        <v/>
      </c>
      <c r="I353" s="51" t="n"/>
      <c r="J353" s="52" t="n"/>
      <c r="K353" s="50">
        <f>IF(AND(ISNUMBER($F353),ISNUMBER($J353)),$F353*(1-$J353),"")</f>
        <v/>
      </c>
      <c r="L353" s="51" t="n"/>
      <c r="M353" s="51" t="n"/>
      <c r="N353" s="50">
        <f>IF(ISNUMBER($F353),($F353-IF(ISNUMBER($AM353),$AM353,0))*(1-IF(ISNUMBER($J353),$J353,0)),"")</f>
        <v/>
      </c>
      <c r="O353" s="34" t="inlineStr">
        <is>
          <t>Warheads Sour Watermelon</t>
        </is>
      </c>
      <c r="P353" s="48" t="n">
        <v>200</v>
      </c>
      <c r="Q353" s="48" t="n">
        <v>30</v>
      </c>
      <c r="R353" s="34" t="inlineStr">
        <is>
          <t>Not listed</t>
        </is>
      </c>
      <c r="S353" s="48" t="n">
        <v>0</v>
      </c>
      <c r="T353" s="48" t="n">
        <v>5</v>
      </c>
      <c r="U353" s="34" t="inlineStr">
        <is>
          <t>Sucralose + acesulfame-K</t>
        </is>
      </c>
      <c r="V353" s="34" t="inlineStr">
        <is>
          <t>200 mg natural caffeine, zero sugar, licensed candy flavours, nootropic blend (L-carnitine, Alpha-GPC, NeuroFactor)</t>
        </is>
      </c>
      <c r="W353" s="51" t="n"/>
      <c r="X353" s="51" t="n"/>
      <c r="Y353" s="51" t="n"/>
      <c r="Z353" s="51" t="n"/>
      <c r="AA353" s="34" t="inlineStr">
        <is>
          <t>High</t>
        </is>
      </c>
      <c r="AB353" s="34" t="inlineStr">
        <is>
          <t>Fast growing lifestyle brand; strong flavour licensing</t>
        </is>
      </c>
      <c r="AC353" s="34" t="inlineStr">
        <is>
          <t>Candy flavoured zero sugar energy with a focus blend</t>
        </is>
      </c>
      <c r="AD353" s="34" t="inlineStr">
        <is>
          <t>Novel licensed candy flavours plus zero sugar.</t>
        </is>
      </c>
      <c r="AE353" s="51" t="n"/>
      <c r="AF353" s="53">
        <f>IF(AND(ISNUMBER($P353),ISNUMBER($AL353),$AL353&lt;&gt;0),ROUND($P353/$AL353*100,1),"")</f>
        <v/>
      </c>
      <c r="AG353" s="54">
        <f>IF(AND(ISNUMBER($S353),ISNUMBER($AL353),$AL353&lt;&gt;0),ROUND($S353/$AL353*100,2),"")</f>
        <v/>
      </c>
      <c r="AH353" s="53">
        <f>IF(AND(ISNUMBER($Q353),ISNUMBER($AL353),$AL353&lt;&gt;0),ROUND($Q353/$AL353*100,1),"")</f>
        <v/>
      </c>
      <c r="AI353" s="48">
        <f>IF(ISNUMBER($S353),IF($S353&lt;=1,"Yes","No"),"n/a")</f>
        <v/>
      </c>
      <c r="AJ353" s="48">
        <f>IF(ISNUMBER($S353),ROUND(MAX(0,MIN(100,100-$S353*2.5-IF(ISNUMBER($T353),$T353,0)*0.12+IF($S353&lt;=1,12,0))),0),"")</f>
        <v/>
      </c>
      <c r="AK353" s="48">
        <f>IF(ISNUMBER($Q353),IF($Q353&gt;=100,20,IF($Q353&gt;=30,10,0)),0)+IF(ISNUMBER($R353),IF($R353&gt;=100,20,0),0)+IF(ISNUMBER($P353),IF($P353&gt;=150,20,IF($P353&gt;=50,12,5)),0)+IF(ISNUMBER($S353),IF($S353&lt;=1,15,0),0)</f>
        <v/>
      </c>
      <c r="AL353" s="48" t="n">
        <v>473</v>
      </c>
      <c r="AM353" s="49" t="n"/>
      <c r="AN353" s="48">
        <f>IF(AND(ISNUMBER($P353),ISNUMBER($AL353),$AL353&lt;&gt;0),IF(OR($P353&gt;180,$P353/$AL353*1000&gt;400),"Over ceiling, confirm SKU","Within"),"n/a")</f>
        <v/>
      </c>
      <c r="AO353" s="51" t="n"/>
      <c r="AP353" s="51" t="n"/>
      <c r="AQ353" s="51" t="n"/>
      <c r="AR353" s="34" t="inlineStr">
        <is>
          <t>Retrieved and cited, see Enrichment Log</t>
        </is>
      </c>
      <c r="AS353" s="34" t="inlineStr">
        <is>
          <t>BLANK -&gt; requires live Amazon.ca capture</t>
        </is>
      </c>
      <c r="AT353" s="34" t="inlineStr">
        <is>
          <t>Unverified commercial data</t>
        </is>
      </c>
    </row>
    <row r="354" ht="28" customHeight="1">
      <c r="A354" s="34" t="inlineStr">
        <is>
          <t>Ghost</t>
        </is>
      </c>
      <c r="B354" s="34" t="inlineStr">
        <is>
          <t>Ghost Energy | Swedish Fish | single 473mL</t>
        </is>
      </c>
      <c r="C354" s="34" t="inlineStr">
        <is>
          <t>4) Caffeine &amp; energy beverage</t>
        </is>
      </c>
      <c r="D354" s="34" t="inlineStr">
        <is>
          <t>473 mL can</t>
        </is>
      </c>
      <c r="E354" s="48" t="n">
        <v>1</v>
      </c>
      <c r="F354" s="49" t="n"/>
      <c r="G354" s="50">
        <f>IF(AND(ISNUMBER($F354),ISNUMBER($E354),$E354&lt;&gt;0),$F354/$E354,"")</f>
        <v/>
      </c>
      <c r="H354" s="50">
        <f>IF(AND(ISNUMBER($F354),ISNUMBER($AL354),ISNUMBER($E354),($AL354*$E354)&lt;&gt;0),$F354/($AL354*$E354)*100,"")</f>
        <v/>
      </c>
      <c r="I354" s="51" t="n"/>
      <c r="J354" s="52" t="n"/>
      <c r="K354" s="50">
        <f>IF(AND(ISNUMBER($F354),ISNUMBER($J354)),$F354*(1-$J354),"")</f>
        <v/>
      </c>
      <c r="L354" s="51" t="n"/>
      <c r="M354" s="51" t="n"/>
      <c r="N354" s="50">
        <f>IF(ISNUMBER($F354),($F354-IF(ISNUMBER($AM354),$AM354,0))*(1-IF(ISNUMBER($J354),$J354,0)),"")</f>
        <v/>
      </c>
      <c r="O354" s="34" t="inlineStr">
        <is>
          <t>Swedish Fish</t>
        </is>
      </c>
      <c r="P354" s="48" t="n">
        <v>200</v>
      </c>
      <c r="Q354" s="48" t="n">
        <v>30</v>
      </c>
      <c r="R354" s="34" t="inlineStr">
        <is>
          <t>Not listed</t>
        </is>
      </c>
      <c r="S354" s="48" t="n">
        <v>0</v>
      </c>
      <c r="T354" s="48" t="n">
        <v>5</v>
      </c>
      <c r="U354" s="34" t="inlineStr">
        <is>
          <t>Sucralose + acesulfame-K</t>
        </is>
      </c>
      <c r="V354" s="34" t="inlineStr">
        <is>
          <t>200 mg natural caffeine, zero sugar, licensed candy flavours, nootropic blend (L-carnitine, Alpha-GPC, NeuroFactor)</t>
        </is>
      </c>
      <c r="W354" s="51" t="n"/>
      <c r="X354" s="51" t="n"/>
      <c r="Y354" s="51" t="n"/>
      <c r="Z354" s="51" t="n"/>
      <c r="AA354" s="34" t="inlineStr">
        <is>
          <t>High</t>
        </is>
      </c>
      <c r="AB354" s="34" t="inlineStr">
        <is>
          <t>Fast growing lifestyle brand; strong flavour licensing</t>
        </is>
      </c>
      <c r="AC354" s="34" t="inlineStr">
        <is>
          <t>Candy flavoured zero sugar energy with a focus blend</t>
        </is>
      </c>
      <c r="AD354" s="34" t="inlineStr">
        <is>
          <t>Novel licensed candy flavours plus zero sugar.</t>
        </is>
      </c>
      <c r="AE354" s="51" t="n"/>
      <c r="AF354" s="53">
        <f>IF(AND(ISNUMBER($P354),ISNUMBER($AL354),$AL354&lt;&gt;0),ROUND($P354/$AL354*100,1),"")</f>
        <v/>
      </c>
      <c r="AG354" s="54">
        <f>IF(AND(ISNUMBER($S354),ISNUMBER($AL354),$AL354&lt;&gt;0),ROUND($S354/$AL354*100,2),"")</f>
        <v/>
      </c>
      <c r="AH354" s="53">
        <f>IF(AND(ISNUMBER($Q354),ISNUMBER($AL354),$AL354&lt;&gt;0),ROUND($Q354/$AL354*100,1),"")</f>
        <v/>
      </c>
      <c r="AI354" s="48">
        <f>IF(ISNUMBER($S354),IF($S354&lt;=1,"Yes","No"),"n/a")</f>
        <v/>
      </c>
      <c r="AJ354" s="48">
        <f>IF(ISNUMBER($S354),ROUND(MAX(0,MIN(100,100-$S354*2.5-IF(ISNUMBER($T354),$T354,0)*0.12+IF($S354&lt;=1,12,0))),0),"")</f>
        <v/>
      </c>
      <c r="AK354" s="48">
        <f>IF(ISNUMBER($Q354),IF($Q354&gt;=100,20,IF($Q354&gt;=30,10,0)),0)+IF(ISNUMBER($R354),IF($R354&gt;=100,20,0),0)+IF(ISNUMBER($P354),IF($P354&gt;=150,20,IF($P354&gt;=50,12,5)),0)+IF(ISNUMBER($S354),IF($S354&lt;=1,15,0),0)</f>
        <v/>
      </c>
      <c r="AL354" s="48" t="n">
        <v>473</v>
      </c>
      <c r="AM354" s="49" t="n"/>
      <c r="AN354" s="48">
        <f>IF(AND(ISNUMBER($P354),ISNUMBER($AL354),$AL354&lt;&gt;0),IF(OR($P354&gt;180,$P354/$AL354*1000&gt;400),"Over ceiling, confirm SKU","Within"),"n/a")</f>
        <v/>
      </c>
      <c r="AO354" s="51" t="n"/>
      <c r="AP354" s="51" t="n"/>
      <c r="AQ354" s="51" t="n"/>
      <c r="AR354" s="34" t="inlineStr">
        <is>
          <t>Retrieved and cited, see Enrichment Log</t>
        </is>
      </c>
      <c r="AS354" s="34" t="inlineStr">
        <is>
          <t>BLANK -&gt; requires live Amazon.ca capture</t>
        </is>
      </c>
      <c r="AT354" s="34" t="inlineStr">
        <is>
          <t>Unverified commercial data</t>
        </is>
      </c>
    </row>
    <row r="355" ht="28" customHeight="1">
      <c r="A355" s="34" t="inlineStr">
        <is>
          <t>Ghost</t>
        </is>
      </c>
      <c r="B355" s="34" t="inlineStr">
        <is>
          <t>Ghost Energy | Swedish Fish | 8 pack 473mL</t>
        </is>
      </c>
      <c r="C355" s="34" t="inlineStr">
        <is>
          <t>4) Caffeine &amp; energy beverage</t>
        </is>
      </c>
      <c r="D355" s="34" t="inlineStr">
        <is>
          <t>473 mL can</t>
        </is>
      </c>
      <c r="E355" s="48" t="n">
        <v>8</v>
      </c>
      <c r="F355" s="49" t="n"/>
      <c r="G355" s="50">
        <f>IF(AND(ISNUMBER($F355),ISNUMBER($E355),$E355&lt;&gt;0),$F355/$E355,"")</f>
        <v/>
      </c>
      <c r="H355" s="50">
        <f>IF(AND(ISNUMBER($F355),ISNUMBER($AL355),ISNUMBER($E355),($AL355*$E355)&lt;&gt;0),$F355/($AL355*$E355)*100,"")</f>
        <v/>
      </c>
      <c r="I355" s="51" t="n"/>
      <c r="J355" s="52" t="n"/>
      <c r="K355" s="50">
        <f>IF(AND(ISNUMBER($F355),ISNUMBER($J355)),$F355*(1-$J355),"")</f>
        <v/>
      </c>
      <c r="L355" s="51" t="n"/>
      <c r="M355" s="51" t="n"/>
      <c r="N355" s="50">
        <f>IF(ISNUMBER($F355),($F355-IF(ISNUMBER($AM355),$AM355,0))*(1-IF(ISNUMBER($J355),$J355,0)),"")</f>
        <v/>
      </c>
      <c r="O355" s="34" t="inlineStr">
        <is>
          <t>Swedish Fish</t>
        </is>
      </c>
      <c r="P355" s="48" t="n">
        <v>200</v>
      </c>
      <c r="Q355" s="48" t="n">
        <v>30</v>
      </c>
      <c r="R355" s="34" t="inlineStr">
        <is>
          <t>Not listed</t>
        </is>
      </c>
      <c r="S355" s="48" t="n">
        <v>0</v>
      </c>
      <c r="T355" s="48" t="n">
        <v>5</v>
      </c>
      <c r="U355" s="34" t="inlineStr">
        <is>
          <t>Sucralose + acesulfame-K</t>
        </is>
      </c>
      <c r="V355" s="34" t="inlineStr">
        <is>
          <t>200 mg natural caffeine, zero sugar, licensed candy flavours, nootropic blend (L-carnitine, Alpha-GPC, NeuroFactor)</t>
        </is>
      </c>
      <c r="W355" s="51" t="n"/>
      <c r="X355" s="51" t="n"/>
      <c r="Y355" s="51" t="n"/>
      <c r="Z355" s="51" t="n"/>
      <c r="AA355" s="34" t="inlineStr">
        <is>
          <t>High</t>
        </is>
      </c>
      <c r="AB355" s="34" t="inlineStr">
        <is>
          <t>Fast growing lifestyle brand; strong flavour licensing</t>
        </is>
      </c>
      <c r="AC355" s="34" t="inlineStr">
        <is>
          <t>Candy flavoured zero sugar energy with a focus blend</t>
        </is>
      </c>
      <c r="AD355" s="34" t="inlineStr">
        <is>
          <t>Novel licensed candy flavours plus zero sugar.</t>
        </is>
      </c>
      <c r="AE355" s="51" t="n"/>
      <c r="AF355" s="53">
        <f>IF(AND(ISNUMBER($P355),ISNUMBER($AL355),$AL355&lt;&gt;0),ROUND($P355/$AL355*100,1),"")</f>
        <v/>
      </c>
      <c r="AG355" s="54">
        <f>IF(AND(ISNUMBER($S355),ISNUMBER($AL355),$AL355&lt;&gt;0),ROUND($S355/$AL355*100,2),"")</f>
        <v/>
      </c>
      <c r="AH355" s="53">
        <f>IF(AND(ISNUMBER($Q355),ISNUMBER($AL355),$AL355&lt;&gt;0),ROUND($Q355/$AL355*100,1),"")</f>
        <v/>
      </c>
      <c r="AI355" s="48">
        <f>IF(ISNUMBER($S355),IF($S355&lt;=1,"Yes","No"),"n/a")</f>
        <v/>
      </c>
      <c r="AJ355" s="48">
        <f>IF(ISNUMBER($S355),ROUND(MAX(0,MIN(100,100-$S355*2.5-IF(ISNUMBER($T355),$T355,0)*0.12+IF($S355&lt;=1,12,0))),0),"")</f>
        <v/>
      </c>
      <c r="AK355" s="48">
        <f>IF(ISNUMBER($Q355),IF($Q355&gt;=100,20,IF($Q355&gt;=30,10,0)),0)+IF(ISNUMBER($R355),IF($R355&gt;=100,20,0),0)+IF(ISNUMBER($P355),IF($P355&gt;=150,20,IF($P355&gt;=50,12,5)),0)+IF(ISNUMBER($S355),IF($S355&lt;=1,15,0),0)</f>
        <v/>
      </c>
      <c r="AL355" s="48" t="n">
        <v>473</v>
      </c>
      <c r="AM355" s="49" t="n"/>
      <c r="AN355" s="48">
        <f>IF(AND(ISNUMBER($P355),ISNUMBER($AL355),$AL355&lt;&gt;0),IF(OR($P355&gt;180,$P355/$AL355*1000&gt;400),"Over ceiling, confirm SKU","Within"),"n/a")</f>
        <v/>
      </c>
      <c r="AO355" s="51" t="n"/>
      <c r="AP355" s="51" t="n"/>
      <c r="AQ355" s="51" t="n"/>
      <c r="AR355" s="34" t="inlineStr">
        <is>
          <t>Retrieved and cited, see Enrichment Log</t>
        </is>
      </c>
      <c r="AS355" s="34" t="inlineStr">
        <is>
          <t>BLANK -&gt; requires live Amazon.ca capture</t>
        </is>
      </c>
      <c r="AT355" s="34" t="inlineStr">
        <is>
          <t>Unverified commercial data</t>
        </is>
      </c>
    </row>
    <row r="356" ht="28" customHeight="1">
      <c r="A356" s="34" t="inlineStr">
        <is>
          <t>Ghost</t>
        </is>
      </c>
      <c r="B356" s="34" t="inlineStr">
        <is>
          <t>Ghost Energy | Swedish Fish | 12 pack 473mL</t>
        </is>
      </c>
      <c r="C356" s="34" t="inlineStr">
        <is>
          <t>4) Caffeine &amp; energy beverage</t>
        </is>
      </c>
      <c r="D356" s="34" t="inlineStr">
        <is>
          <t>473 mL can</t>
        </is>
      </c>
      <c r="E356" s="48" t="n">
        <v>12</v>
      </c>
      <c r="F356" s="49" t="n"/>
      <c r="G356" s="50">
        <f>IF(AND(ISNUMBER($F356),ISNUMBER($E356),$E356&lt;&gt;0),$F356/$E356,"")</f>
        <v/>
      </c>
      <c r="H356" s="50">
        <f>IF(AND(ISNUMBER($F356),ISNUMBER($AL356),ISNUMBER($E356),($AL356*$E356)&lt;&gt;0),$F356/($AL356*$E356)*100,"")</f>
        <v/>
      </c>
      <c r="I356" s="51" t="n"/>
      <c r="J356" s="52" t="n"/>
      <c r="K356" s="50">
        <f>IF(AND(ISNUMBER($F356),ISNUMBER($J356)),$F356*(1-$J356),"")</f>
        <v/>
      </c>
      <c r="L356" s="51" t="n"/>
      <c r="M356" s="51" t="n"/>
      <c r="N356" s="50">
        <f>IF(ISNUMBER($F356),($F356-IF(ISNUMBER($AM356),$AM356,0))*(1-IF(ISNUMBER($J356),$J356,0)),"")</f>
        <v/>
      </c>
      <c r="O356" s="34" t="inlineStr">
        <is>
          <t>Swedish Fish</t>
        </is>
      </c>
      <c r="P356" s="48" t="n">
        <v>200</v>
      </c>
      <c r="Q356" s="48" t="n">
        <v>30</v>
      </c>
      <c r="R356" s="34" t="inlineStr">
        <is>
          <t>Not listed</t>
        </is>
      </c>
      <c r="S356" s="48" t="n">
        <v>0</v>
      </c>
      <c r="T356" s="48" t="n">
        <v>5</v>
      </c>
      <c r="U356" s="34" t="inlineStr">
        <is>
          <t>Sucralose + acesulfame-K</t>
        </is>
      </c>
      <c r="V356" s="34" t="inlineStr">
        <is>
          <t>200 mg natural caffeine, zero sugar, licensed candy flavours, nootropic blend (L-carnitine, Alpha-GPC, NeuroFactor)</t>
        </is>
      </c>
      <c r="W356" s="51" t="n"/>
      <c r="X356" s="51" t="n"/>
      <c r="Y356" s="51" t="n"/>
      <c r="Z356" s="51" t="n"/>
      <c r="AA356" s="34" t="inlineStr">
        <is>
          <t>High</t>
        </is>
      </c>
      <c r="AB356" s="34" t="inlineStr">
        <is>
          <t>Fast growing lifestyle brand; strong flavour licensing</t>
        </is>
      </c>
      <c r="AC356" s="34" t="inlineStr">
        <is>
          <t>Candy flavoured zero sugar energy with a focus blend</t>
        </is>
      </c>
      <c r="AD356" s="34" t="inlineStr">
        <is>
          <t>Novel licensed candy flavours plus zero sugar.</t>
        </is>
      </c>
      <c r="AE356" s="51" t="n"/>
      <c r="AF356" s="53">
        <f>IF(AND(ISNUMBER($P356),ISNUMBER($AL356),$AL356&lt;&gt;0),ROUND($P356/$AL356*100,1),"")</f>
        <v/>
      </c>
      <c r="AG356" s="54">
        <f>IF(AND(ISNUMBER($S356),ISNUMBER($AL356),$AL356&lt;&gt;0),ROUND($S356/$AL356*100,2),"")</f>
        <v/>
      </c>
      <c r="AH356" s="53">
        <f>IF(AND(ISNUMBER($Q356),ISNUMBER($AL356),$AL356&lt;&gt;0),ROUND($Q356/$AL356*100,1),"")</f>
        <v/>
      </c>
      <c r="AI356" s="48">
        <f>IF(ISNUMBER($S356),IF($S356&lt;=1,"Yes","No"),"n/a")</f>
        <v/>
      </c>
      <c r="AJ356" s="48">
        <f>IF(ISNUMBER($S356),ROUND(MAX(0,MIN(100,100-$S356*2.5-IF(ISNUMBER($T356),$T356,0)*0.12+IF($S356&lt;=1,12,0))),0),"")</f>
        <v/>
      </c>
      <c r="AK356" s="48">
        <f>IF(ISNUMBER($Q356),IF($Q356&gt;=100,20,IF($Q356&gt;=30,10,0)),0)+IF(ISNUMBER($R356),IF($R356&gt;=100,20,0),0)+IF(ISNUMBER($P356),IF($P356&gt;=150,20,IF($P356&gt;=50,12,5)),0)+IF(ISNUMBER($S356),IF($S356&lt;=1,15,0),0)</f>
        <v/>
      </c>
      <c r="AL356" s="48" t="n">
        <v>473</v>
      </c>
      <c r="AM356" s="49" t="n"/>
      <c r="AN356" s="48">
        <f>IF(AND(ISNUMBER($P356),ISNUMBER($AL356),$AL356&lt;&gt;0),IF(OR($P356&gt;180,$P356/$AL356*1000&gt;400),"Over ceiling, confirm SKU","Within"),"n/a")</f>
        <v/>
      </c>
      <c r="AO356" s="51" t="n"/>
      <c r="AP356" s="51" t="n"/>
      <c r="AQ356" s="51" t="n"/>
      <c r="AR356" s="34" t="inlineStr">
        <is>
          <t>Retrieved and cited, see Enrichment Log</t>
        </is>
      </c>
      <c r="AS356" s="34" t="inlineStr">
        <is>
          <t>BLANK -&gt; requires live Amazon.ca capture</t>
        </is>
      </c>
      <c r="AT356" s="34" t="inlineStr">
        <is>
          <t>Unverified commercial data</t>
        </is>
      </c>
    </row>
    <row r="357" ht="28" customHeight="1">
      <c r="A357" s="34" t="inlineStr">
        <is>
          <t>Ghost</t>
        </is>
      </c>
      <c r="B357" s="34" t="inlineStr">
        <is>
          <t>Ghost Energy | Swedish Fish | 18 pack 473mL</t>
        </is>
      </c>
      <c r="C357" s="34" t="inlineStr">
        <is>
          <t>4) Caffeine &amp; energy beverage</t>
        </is>
      </c>
      <c r="D357" s="34" t="inlineStr">
        <is>
          <t>473 mL can</t>
        </is>
      </c>
      <c r="E357" s="48" t="n">
        <v>18</v>
      </c>
      <c r="F357" s="49" t="n"/>
      <c r="G357" s="50">
        <f>IF(AND(ISNUMBER($F357),ISNUMBER($E357),$E357&lt;&gt;0),$F357/$E357,"")</f>
        <v/>
      </c>
      <c r="H357" s="50">
        <f>IF(AND(ISNUMBER($F357),ISNUMBER($AL357),ISNUMBER($E357),($AL357*$E357)&lt;&gt;0),$F357/($AL357*$E357)*100,"")</f>
        <v/>
      </c>
      <c r="I357" s="51" t="n"/>
      <c r="J357" s="52" t="n"/>
      <c r="K357" s="50">
        <f>IF(AND(ISNUMBER($F357),ISNUMBER($J357)),$F357*(1-$J357),"")</f>
        <v/>
      </c>
      <c r="L357" s="51" t="n"/>
      <c r="M357" s="51" t="n"/>
      <c r="N357" s="50">
        <f>IF(ISNUMBER($F357),($F357-IF(ISNUMBER($AM357),$AM357,0))*(1-IF(ISNUMBER($J357),$J357,0)),"")</f>
        <v/>
      </c>
      <c r="O357" s="34" t="inlineStr">
        <is>
          <t>Swedish Fish</t>
        </is>
      </c>
      <c r="P357" s="48" t="n">
        <v>200</v>
      </c>
      <c r="Q357" s="48" t="n">
        <v>30</v>
      </c>
      <c r="R357" s="34" t="inlineStr">
        <is>
          <t>Not listed</t>
        </is>
      </c>
      <c r="S357" s="48" t="n">
        <v>0</v>
      </c>
      <c r="T357" s="48" t="n">
        <v>5</v>
      </c>
      <c r="U357" s="34" t="inlineStr">
        <is>
          <t>Sucralose + acesulfame-K</t>
        </is>
      </c>
      <c r="V357" s="34" t="inlineStr">
        <is>
          <t>200 mg natural caffeine, zero sugar, licensed candy flavours, nootropic blend (L-carnitine, Alpha-GPC, NeuroFactor)</t>
        </is>
      </c>
      <c r="W357" s="51" t="n"/>
      <c r="X357" s="51" t="n"/>
      <c r="Y357" s="51" t="n"/>
      <c r="Z357" s="51" t="n"/>
      <c r="AA357" s="34" t="inlineStr">
        <is>
          <t>High</t>
        </is>
      </c>
      <c r="AB357" s="34" t="inlineStr">
        <is>
          <t>Fast growing lifestyle brand; strong flavour licensing</t>
        </is>
      </c>
      <c r="AC357" s="34" t="inlineStr">
        <is>
          <t>Candy flavoured zero sugar energy with a focus blend</t>
        </is>
      </c>
      <c r="AD357" s="34" t="inlineStr">
        <is>
          <t>Novel licensed candy flavours plus zero sugar.</t>
        </is>
      </c>
      <c r="AE357" s="51" t="n"/>
      <c r="AF357" s="53">
        <f>IF(AND(ISNUMBER($P357),ISNUMBER($AL357),$AL357&lt;&gt;0),ROUND($P357/$AL357*100,1),"")</f>
        <v/>
      </c>
      <c r="AG357" s="54">
        <f>IF(AND(ISNUMBER($S357),ISNUMBER($AL357),$AL357&lt;&gt;0),ROUND($S357/$AL357*100,2),"")</f>
        <v/>
      </c>
      <c r="AH357" s="53">
        <f>IF(AND(ISNUMBER($Q357),ISNUMBER($AL357),$AL357&lt;&gt;0),ROUND($Q357/$AL357*100,1),"")</f>
        <v/>
      </c>
      <c r="AI357" s="48">
        <f>IF(ISNUMBER($S357),IF($S357&lt;=1,"Yes","No"),"n/a")</f>
        <v/>
      </c>
      <c r="AJ357" s="48">
        <f>IF(ISNUMBER($S357),ROUND(MAX(0,MIN(100,100-$S357*2.5-IF(ISNUMBER($T357),$T357,0)*0.12+IF($S357&lt;=1,12,0))),0),"")</f>
        <v/>
      </c>
      <c r="AK357" s="48">
        <f>IF(ISNUMBER($Q357),IF($Q357&gt;=100,20,IF($Q357&gt;=30,10,0)),0)+IF(ISNUMBER($R357),IF($R357&gt;=100,20,0),0)+IF(ISNUMBER($P357),IF($P357&gt;=150,20,IF($P357&gt;=50,12,5)),0)+IF(ISNUMBER($S357),IF($S357&lt;=1,15,0),0)</f>
        <v/>
      </c>
      <c r="AL357" s="48" t="n">
        <v>473</v>
      </c>
      <c r="AM357" s="49" t="n"/>
      <c r="AN357" s="48">
        <f>IF(AND(ISNUMBER($P357),ISNUMBER($AL357),$AL357&lt;&gt;0),IF(OR($P357&gt;180,$P357/$AL357*1000&gt;400),"Over ceiling, confirm SKU","Within"),"n/a")</f>
        <v/>
      </c>
      <c r="AO357" s="51" t="n"/>
      <c r="AP357" s="51" t="n"/>
      <c r="AQ357" s="51" t="n"/>
      <c r="AR357" s="34" t="inlineStr">
        <is>
          <t>Retrieved and cited, see Enrichment Log</t>
        </is>
      </c>
      <c r="AS357" s="34" t="inlineStr">
        <is>
          <t>BLANK -&gt; requires live Amazon.ca capture</t>
        </is>
      </c>
      <c r="AT357" s="34" t="inlineStr">
        <is>
          <t>Unverified commercial data</t>
        </is>
      </c>
    </row>
    <row r="358" ht="28" customHeight="1">
      <c r="A358" s="34" t="inlineStr">
        <is>
          <t>Ghost</t>
        </is>
      </c>
      <c r="B358" s="34" t="inlineStr">
        <is>
          <t>Ghost Energy | Swedish Fish | 24 pack 473mL</t>
        </is>
      </c>
      <c r="C358" s="34" t="inlineStr">
        <is>
          <t>4) Caffeine &amp; energy beverage</t>
        </is>
      </c>
      <c r="D358" s="34" t="inlineStr">
        <is>
          <t>473 mL can</t>
        </is>
      </c>
      <c r="E358" s="48" t="n">
        <v>24</v>
      </c>
      <c r="F358" s="49" t="n"/>
      <c r="G358" s="50">
        <f>IF(AND(ISNUMBER($F358),ISNUMBER($E358),$E358&lt;&gt;0),$F358/$E358,"")</f>
        <v/>
      </c>
      <c r="H358" s="50">
        <f>IF(AND(ISNUMBER($F358),ISNUMBER($AL358),ISNUMBER($E358),($AL358*$E358)&lt;&gt;0),$F358/($AL358*$E358)*100,"")</f>
        <v/>
      </c>
      <c r="I358" s="51" t="n"/>
      <c r="J358" s="52" t="n"/>
      <c r="K358" s="50">
        <f>IF(AND(ISNUMBER($F358),ISNUMBER($J358)),$F358*(1-$J358),"")</f>
        <v/>
      </c>
      <c r="L358" s="51" t="n"/>
      <c r="M358" s="51" t="n"/>
      <c r="N358" s="50">
        <f>IF(ISNUMBER($F358),($F358-IF(ISNUMBER($AM358),$AM358,0))*(1-IF(ISNUMBER($J358),$J358,0)),"")</f>
        <v/>
      </c>
      <c r="O358" s="34" t="inlineStr">
        <is>
          <t>Swedish Fish</t>
        </is>
      </c>
      <c r="P358" s="48" t="n">
        <v>200</v>
      </c>
      <c r="Q358" s="48" t="n">
        <v>30</v>
      </c>
      <c r="R358" s="34" t="inlineStr">
        <is>
          <t>Not listed</t>
        </is>
      </c>
      <c r="S358" s="48" t="n">
        <v>0</v>
      </c>
      <c r="T358" s="48" t="n">
        <v>5</v>
      </c>
      <c r="U358" s="34" t="inlineStr">
        <is>
          <t>Sucralose + acesulfame-K</t>
        </is>
      </c>
      <c r="V358" s="34" t="inlineStr">
        <is>
          <t>200 mg natural caffeine, zero sugar, licensed candy flavours, nootropic blend (L-carnitine, Alpha-GPC, NeuroFactor)</t>
        </is>
      </c>
      <c r="W358" s="51" t="n"/>
      <c r="X358" s="51" t="n"/>
      <c r="Y358" s="51" t="n"/>
      <c r="Z358" s="51" t="n"/>
      <c r="AA358" s="34" t="inlineStr">
        <is>
          <t>High</t>
        </is>
      </c>
      <c r="AB358" s="34" t="inlineStr">
        <is>
          <t>Fast growing lifestyle brand; strong flavour licensing</t>
        </is>
      </c>
      <c r="AC358" s="34" t="inlineStr">
        <is>
          <t>Candy flavoured zero sugar energy with a focus blend</t>
        </is>
      </c>
      <c r="AD358" s="34" t="inlineStr">
        <is>
          <t>Novel licensed candy flavours plus zero sugar.</t>
        </is>
      </c>
      <c r="AE358" s="51" t="n"/>
      <c r="AF358" s="53">
        <f>IF(AND(ISNUMBER($P358),ISNUMBER($AL358),$AL358&lt;&gt;0),ROUND($P358/$AL358*100,1),"")</f>
        <v/>
      </c>
      <c r="AG358" s="54">
        <f>IF(AND(ISNUMBER($S358),ISNUMBER($AL358),$AL358&lt;&gt;0),ROUND($S358/$AL358*100,2),"")</f>
        <v/>
      </c>
      <c r="AH358" s="53">
        <f>IF(AND(ISNUMBER($Q358),ISNUMBER($AL358),$AL358&lt;&gt;0),ROUND($Q358/$AL358*100,1),"")</f>
        <v/>
      </c>
      <c r="AI358" s="48">
        <f>IF(ISNUMBER($S358),IF($S358&lt;=1,"Yes","No"),"n/a")</f>
        <v/>
      </c>
      <c r="AJ358" s="48">
        <f>IF(ISNUMBER($S358),ROUND(MAX(0,MIN(100,100-$S358*2.5-IF(ISNUMBER($T358),$T358,0)*0.12+IF($S358&lt;=1,12,0))),0),"")</f>
        <v/>
      </c>
      <c r="AK358" s="48">
        <f>IF(ISNUMBER($Q358),IF($Q358&gt;=100,20,IF($Q358&gt;=30,10,0)),0)+IF(ISNUMBER($R358),IF($R358&gt;=100,20,0),0)+IF(ISNUMBER($P358),IF($P358&gt;=150,20,IF($P358&gt;=50,12,5)),0)+IF(ISNUMBER($S358),IF($S358&lt;=1,15,0),0)</f>
        <v/>
      </c>
      <c r="AL358" s="48" t="n">
        <v>473</v>
      </c>
      <c r="AM358" s="49" t="n"/>
      <c r="AN358" s="48">
        <f>IF(AND(ISNUMBER($P358),ISNUMBER($AL358),$AL358&lt;&gt;0),IF(OR($P358&gt;180,$P358/$AL358*1000&gt;400),"Over ceiling, confirm SKU","Within"),"n/a")</f>
        <v/>
      </c>
      <c r="AO358" s="51" t="n"/>
      <c r="AP358" s="51" t="n"/>
      <c r="AQ358" s="51" t="n"/>
      <c r="AR358" s="34" t="inlineStr">
        <is>
          <t>Retrieved and cited, see Enrichment Log</t>
        </is>
      </c>
      <c r="AS358" s="34" t="inlineStr">
        <is>
          <t>BLANK -&gt; requires live Amazon.ca capture</t>
        </is>
      </c>
      <c r="AT358" s="34" t="inlineStr">
        <is>
          <t>Unverified commercial data</t>
        </is>
      </c>
    </row>
    <row r="359" ht="28" customHeight="1">
      <c r="A359" s="34" t="inlineStr">
        <is>
          <t>Ghost</t>
        </is>
      </c>
      <c r="B359" s="34" t="inlineStr">
        <is>
          <t>Ghost Energy | Tropical Mango | single 473mL</t>
        </is>
      </c>
      <c r="C359" s="34" t="inlineStr">
        <is>
          <t>4) Caffeine &amp; energy beverage</t>
        </is>
      </c>
      <c r="D359" s="34" t="inlineStr">
        <is>
          <t>473 mL can</t>
        </is>
      </c>
      <c r="E359" s="48" t="n">
        <v>1</v>
      </c>
      <c r="F359" s="49" t="n"/>
      <c r="G359" s="50">
        <f>IF(AND(ISNUMBER($F359),ISNUMBER($E359),$E359&lt;&gt;0),$F359/$E359,"")</f>
        <v/>
      </c>
      <c r="H359" s="50">
        <f>IF(AND(ISNUMBER($F359),ISNUMBER($AL359),ISNUMBER($E359),($AL359*$E359)&lt;&gt;0),$F359/($AL359*$E359)*100,"")</f>
        <v/>
      </c>
      <c r="I359" s="51" t="n"/>
      <c r="J359" s="52" t="n"/>
      <c r="K359" s="50">
        <f>IF(AND(ISNUMBER($F359),ISNUMBER($J359)),$F359*(1-$J359),"")</f>
        <v/>
      </c>
      <c r="L359" s="51" t="n"/>
      <c r="M359" s="51" t="n"/>
      <c r="N359" s="50">
        <f>IF(ISNUMBER($F359),($F359-IF(ISNUMBER($AM359),$AM359,0))*(1-IF(ISNUMBER($J359),$J359,0)),"")</f>
        <v/>
      </c>
      <c r="O359" s="34" t="inlineStr">
        <is>
          <t>Tropical Mango</t>
        </is>
      </c>
      <c r="P359" s="48" t="n">
        <v>200</v>
      </c>
      <c r="Q359" s="48" t="n">
        <v>30</v>
      </c>
      <c r="R359" s="34" t="inlineStr">
        <is>
          <t>Not listed</t>
        </is>
      </c>
      <c r="S359" s="48" t="n">
        <v>0</v>
      </c>
      <c r="T359" s="48" t="n">
        <v>5</v>
      </c>
      <c r="U359" s="34" t="inlineStr">
        <is>
          <t>Sucralose + acesulfame-K</t>
        </is>
      </c>
      <c r="V359" s="34" t="inlineStr">
        <is>
          <t>200 mg natural caffeine, zero sugar, licensed candy flavours, nootropic blend (L-carnitine, Alpha-GPC, NeuroFactor)</t>
        </is>
      </c>
      <c r="W359" s="51" t="n"/>
      <c r="X359" s="51" t="n"/>
      <c r="Y359" s="51" t="n"/>
      <c r="Z359" s="51" t="n"/>
      <c r="AA359" s="34" t="inlineStr">
        <is>
          <t>High</t>
        </is>
      </c>
      <c r="AB359" s="34" t="inlineStr">
        <is>
          <t>Fast growing lifestyle brand; strong flavour licensing</t>
        </is>
      </c>
      <c r="AC359" s="34" t="inlineStr">
        <is>
          <t>Candy flavoured zero sugar energy with a focus blend</t>
        </is>
      </c>
      <c r="AD359" s="34" t="inlineStr">
        <is>
          <t>Novel licensed candy flavours plus zero sugar.</t>
        </is>
      </c>
      <c r="AE359" s="51" t="n"/>
      <c r="AF359" s="53">
        <f>IF(AND(ISNUMBER($P359),ISNUMBER($AL359),$AL359&lt;&gt;0),ROUND($P359/$AL359*100,1),"")</f>
        <v/>
      </c>
      <c r="AG359" s="54">
        <f>IF(AND(ISNUMBER($S359),ISNUMBER($AL359),$AL359&lt;&gt;0),ROUND($S359/$AL359*100,2),"")</f>
        <v/>
      </c>
      <c r="AH359" s="53">
        <f>IF(AND(ISNUMBER($Q359),ISNUMBER($AL359),$AL359&lt;&gt;0),ROUND($Q359/$AL359*100,1),"")</f>
        <v/>
      </c>
      <c r="AI359" s="48">
        <f>IF(ISNUMBER($S359),IF($S359&lt;=1,"Yes","No"),"n/a")</f>
        <v/>
      </c>
      <c r="AJ359" s="48">
        <f>IF(ISNUMBER($S359),ROUND(MAX(0,MIN(100,100-$S359*2.5-IF(ISNUMBER($T359),$T359,0)*0.12+IF($S359&lt;=1,12,0))),0),"")</f>
        <v/>
      </c>
      <c r="AK359" s="48">
        <f>IF(ISNUMBER($Q359),IF($Q359&gt;=100,20,IF($Q359&gt;=30,10,0)),0)+IF(ISNUMBER($R359),IF($R359&gt;=100,20,0),0)+IF(ISNUMBER($P359),IF($P359&gt;=150,20,IF($P359&gt;=50,12,5)),0)+IF(ISNUMBER($S359),IF($S359&lt;=1,15,0),0)</f>
        <v/>
      </c>
      <c r="AL359" s="48" t="n">
        <v>473</v>
      </c>
      <c r="AM359" s="49" t="n"/>
      <c r="AN359" s="48">
        <f>IF(AND(ISNUMBER($P359),ISNUMBER($AL359),$AL359&lt;&gt;0),IF(OR($P359&gt;180,$P359/$AL359*1000&gt;400),"Over ceiling, confirm SKU","Within"),"n/a")</f>
        <v/>
      </c>
      <c r="AO359" s="51" t="n"/>
      <c r="AP359" s="51" t="n"/>
      <c r="AQ359" s="51" t="n"/>
      <c r="AR359" s="34" t="inlineStr">
        <is>
          <t>Retrieved and cited, see Enrichment Log</t>
        </is>
      </c>
      <c r="AS359" s="34" t="inlineStr">
        <is>
          <t>BLANK -&gt; requires live Amazon.ca capture</t>
        </is>
      </c>
      <c r="AT359" s="34" t="inlineStr">
        <is>
          <t>Unverified commercial data</t>
        </is>
      </c>
    </row>
    <row r="360" ht="28" customHeight="1">
      <c r="A360" s="34" t="inlineStr">
        <is>
          <t>Ghost</t>
        </is>
      </c>
      <c r="B360" s="34" t="inlineStr">
        <is>
          <t>Ghost Energy | Tropical Mango | 8 pack 473mL</t>
        </is>
      </c>
      <c r="C360" s="34" t="inlineStr">
        <is>
          <t>4) Caffeine &amp; energy beverage</t>
        </is>
      </c>
      <c r="D360" s="34" t="inlineStr">
        <is>
          <t>473 mL can</t>
        </is>
      </c>
      <c r="E360" s="48" t="n">
        <v>8</v>
      </c>
      <c r="F360" s="49" t="n"/>
      <c r="G360" s="50">
        <f>IF(AND(ISNUMBER($F360),ISNUMBER($E360),$E360&lt;&gt;0),$F360/$E360,"")</f>
        <v/>
      </c>
      <c r="H360" s="50">
        <f>IF(AND(ISNUMBER($F360),ISNUMBER($AL360),ISNUMBER($E360),($AL360*$E360)&lt;&gt;0),$F360/($AL360*$E360)*100,"")</f>
        <v/>
      </c>
      <c r="I360" s="51" t="n"/>
      <c r="J360" s="52" t="n"/>
      <c r="K360" s="50">
        <f>IF(AND(ISNUMBER($F360),ISNUMBER($J360)),$F360*(1-$J360),"")</f>
        <v/>
      </c>
      <c r="L360" s="51" t="n"/>
      <c r="M360" s="51" t="n"/>
      <c r="N360" s="50">
        <f>IF(ISNUMBER($F360),($F360-IF(ISNUMBER($AM360),$AM360,0))*(1-IF(ISNUMBER($J360),$J360,0)),"")</f>
        <v/>
      </c>
      <c r="O360" s="34" t="inlineStr">
        <is>
          <t>Tropical Mango</t>
        </is>
      </c>
      <c r="P360" s="48" t="n">
        <v>200</v>
      </c>
      <c r="Q360" s="48" t="n">
        <v>30</v>
      </c>
      <c r="R360" s="34" t="inlineStr">
        <is>
          <t>Not listed</t>
        </is>
      </c>
      <c r="S360" s="48" t="n">
        <v>0</v>
      </c>
      <c r="T360" s="48" t="n">
        <v>5</v>
      </c>
      <c r="U360" s="34" t="inlineStr">
        <is>
          <t>Sucralose + acesulfame-K</t>
        </is>
      </c>
      <c r="V360" s="34" t="inlineStr">
        <is>
          <t>200 mg natural caffeine, zero sugar, licensed candy flavours, nootropic blend (L-carnitine, Alpha-GPC, NeuroFactor)</t>
        </is>
      </c>
      <c r="W360" s="51" t="n"/>
      <c r="X360" s="51" t="n"/>
      <c r="Y360" s="51" t="n"/>
      <c r="Z360" s="51" t="n"/>
      <c r="AA360" s="34" t="inlineStr">
        <is>
          <t>High</t>
        </is>
      </c>
      <c r="AB360" s="34" t="inlineStr">
        <is>
          <t>Fast growing lifestyle brand; strong flavour licensing</t>
        </is>
      </c>
      <c r="AC360" s="34" t="inlineStr">
        <is>
          <t>Candy flavoured zero sugar energy with a focus blend</t>
        </is>
      </c>
      <c r="AD360" s="34" t="inlineStr">
        <is>
          <t>Novel licensed candy flavours plus zero sugar.</t>
        </is>
      </c>
      <c r="AE360" s="51" t="n"/>
      <c r="AF360" s="53">
        <f>IF(AND(ISNUMBER($P360),ISNUMBER($AL360),$AL360&lt;&gt;0),ROUND($P360/$AL360*100,1),"")</f>
        <v/>
      </c>
      <c r="AG360" s="54">
        <f>IF(AND(ISNUMBER($S360),ISNUMBER($AL360),$AL360&lt;&gt;0),ROUND($S360/$AL360*100,2),"")</f>
        <v/>
      </c>
      <c r="AH360" s="53">
        <f>IF(AND(ISNUMBER($Q360),ISNUMBER($AL360),$AL360&lt;&gt;0),ROUND($Q360/$AL360*100,1),"")</f>
        <v/>
      </c>
      <c r="AI360" s="48">
        <f>IF(ISNUMBER($S360),IF($S360&lt;=1,"Yes","No"),"n/a")</f>
        <v/>
      </c>
      <c r="AJ360" s="48">
        <f>IF(ISNUMBER($S360),ROUND(MAX(0,MIN(100,100-$S360*2.5-IF(ISNUMBER($T360),$T360,0)*0.12+IF($S360&lt;=1,12,0))),0),"")</f>
        <v/>
      </c>
      <c r="AK360" s="48">
        <f>IF(ISNUMBER($Q360),IF($Q360&gt;=100,20,IF($Q360&gt;=30,10,0)),0)+IF(ISNUMBER($R360),IF($R360&gt;=100,20,0),0)+IF(ISNUMBER($P360),IF($P360&gt;=150,20,IF($P360&gt;=50,12,5)),0)+IF(ISNUMBER($S360),IF($S360&lt;=1,15,0),0)</f>
        <v/>
      </c>
      <c r="AL360" s="48" t="n">
        <v>473</v>
      </c>
      <c r="AM360" s="49" t="n"/>
      <c r="AN360" s="48">
        <f>IF(AND(ISNUMBER($P360),ISNUMBER($AL360),$AL360&lt;&gt;0),IF(OR($P360&gt;180,$P360/$AL360*1000&gt;400),"Over ceiling, confirm SKU","Within"),"n/a")</f>
        <v/>
      </c>
      <c r="AO360" s="51" t="n"/>
      <c r="AP360" s="51" t="n"/>
      <c r="AQ360" s="51" t="n"/>
      <c r="AR360" s="34" t="inlineStr">
        <is>
          <t>Retrieved and cited, see Enrichment Log</t>
        </is>
      </c>
      <c r="AS360" s="34" t="inlineStr">
        <is>
          <t>BLANK -&gt; requires live Amazon.ca capture</t>
        </is>
      </c>
      <c r="AT360" s="34" t="inlineStr">
        <is>
          <t>Unverified commercial data</t>
        </is>
      </c>
    </row>
    <row r="361" ht="28" customHeight="1">
      <c r="A361" s="34" t="inlineStr">
        <is>
          <t>Ghost</t>
        </is>
      </c>
      <c r="B361" s="34" t="inlineStr">
        <is>
          <t>Ghost Energy | Tropical Mango | 12 pack 473mL</t>
        </is>
      </c>
      <c r="C361" s="34" t="inlineStr">
        <is>
          <t>4) Caffeine &amp; energy beverage</t>
        </is>
      </c>
      <c r="D361" s="34" t="inlineStr">
        <is>
          <t>473 mL can</t>
        </is>
      </c>
      <c r="E361" s="48" t="n">
        <v>12</v>
      </c>
      <c r="F361" s="49" t="n"/>
      <c r="G361" s="50">
        <f>IF(AND(ISNUMBER($F361),ISNUMBER($E361),$E361&lt;&gt;0),$F361/$E361,"")</f>
        <v/>
      </c>
      <c r="H361" s="50">
        <f>IF(AND(ISNUMBER($F361),ISNUMBER($AL361),ISNUMBER($E361),($AL361*$E361)&lt;&gt;0),$F361/($AL361*$E361)*100,"")</f>
        <v/>
      </c>
      <c r="I361" s="51" t="n"/>
      <c r="J361" s="52" t="n"/>
      <c r="K361" s="50">
        <f>IF(AND(ISNUMBER($F361),ISNUMBER($J361)),$F361*(1-$J361),"")</f>
        <v/>
      </c>
      <c r="L361" s="51" t="n"/>
      <c r="M361" s="51" t="n"/>
      <c r="N361" s="50">
        <f>IF(ISNUMBER($F361),($F361-IF(ISNUMBER($AM361),$AM361,0))*(1-IF(ISNUMBER($J361),$J361,0)),"")</f>
        <v/>
      </c>
      <c r="O361" s="34" t="inlineStr">
        <is>
          <t>Tropical Mango</t>
        </is>
      </c>
      <c r="P361" s="48" t="n">
        <v>200</v>
      </c>
      <c r="Q361" s="48" t="n">
        <v>30</v>
      </c>
      <c r="R361" s="34" t="inlineStr">
        <is>
          <t>Not listed</t>
        </is>
      </c>
      <c r="S361" s="48" t="n">
        <v>0</v>
      </c>
      <c r="T361" s="48" t="n">
        <v>5</v>
      </c>
      <c r="U361" s="34" t="inlineStr">
        <is>
          <t>Sucralose + acesulfame-K</t>
        </is>
      </c>
      <c r="V361" s="34" t="inlineStr">
        <is>
          <t>200 mg natural caffeine, zero sugar, licensed candy flavours, nootropic blend (L-carnitine, Alpha-GPC, NeuroFactor)</t>
        </is>
      </c>
      <c r="W361" s="51" t="n"/>
      <c r="X361" s="51" t="n"/>
      <c r="Y361" s="51" t="n"/>
      <c r="Z361" s="51" t="n"/>
      <c r="AA361" s="34" t="inlineStr">
        <is>
          <t>High</t>
        </is>
      </c>
      <c r="AB361" s="34" t="inlineStr">
        <is>
          <t>Fast growing lifestyle brand; strong flavour licensing</t>
        </is>
      </c>
      <c r="AC361" s="34" t="inlineStr">
        <is>
          <t>Candy flavoured zero sugar energy with a focus blend</t>
        </is>
      </c>
      <c r="AD361" s="34" t="inlineStr">
        <is>
          <t>Novel licensed candy flavours plus zero sugar.</t>
        </is>
      </c>
      <c r="AE361" s="51" t="n"/>
      <c r="AF361" s="53">
        <f>IF(AND(ISNUMBER($P361),ISNUMBER($AL361),$AL361&lt;&gt;0),ROUND($P361/$AL361*100,1),"")</f>
        <v/>
      </c>
      <c r="AG361" s="54">
        <f>IF(AND(ISNUMBER($S361),ISNUMBER($AL361),$AL361&lt;&gt;0),ROUND($S361/$AL361*100,2),"")</f>
        <v/>
      </c>
      <c r="AH361" s="53">
        <f>IF(AND(ISNUMBER($Q361),ISNUMBER($AL361),$AL361&lt;&gt;0),ROUND($Q361/$AL361*100,1),"")</f>
        <v/>
      </c>
      <c r="AI361" s="48">
        <f>IF(ISNUMBER($S361),IF($S361&lt;=1,"Yes","No"),"n/a")</f>
        <v/>
      </c>
      <c r="AJ361" s="48">
        <f>IF(ISNUMBER($S361),ROUND(MAX(0,MIN(100,100-$S361*2.5-IF(ISNUMBER($T361),$T361,0)*0.12+IF($S361&lt;=1,12,0))),0),"")</f>
        <v/>
      </c>
      <c r="AK361" s="48">
        <f>IF(ISNUMBER($Q361),IF($Q361&gt;=100,20,IF($Q361&gt;=30,10,0)),0)+IF(ISNUMBER($R361),IF($R361&gt;=100,20,0),0)+IF(ISNUMBER($P361),IF($P361&gt;=150,20,IF($P361&gt;=50,12,5)),0)+IF(ISNUMBER($S361),IF($S361&lt;=1,15,0),0)</f>
        <v/>
      </c>
      <c r="AL361" s="48" t="n">
        <v>473</v>
      </c>
      <c r="AM361" s="49" t="n"/>
      <c r="AN361" s="48">
        <f>IF(AND(ISNUMBER($P361),ISNUMBER($AL361),$AL361&lt;&gt;0),IF(OR($P361&gt;180,$P361/$AL361*1000&gt;400),"Over ceiling, confirm SKU","Within"),"n/a")</f>
        <v/>
      </c>
      <c r="AO361" s="51" t="n"/>
      <c r="AP361" s="51" t="n"/>
      <c r="AQ361" s="51" t="n"/>
      <c r="AR361" s="34" t="inlineStr">
        <is>
          <t>Retrieved and cited, see Enrichment Log</t>
        </is>
      </c>
      <c r="AS361" s="34" t="inlineStr">
        <is>
          <t>BLANK -&gt; requires live Amazon.ca capture</t>
        </is>
      </c>
      <c r="AT361" s="34" t="inlineStr">
        <is>
          <t>Unverified commercial data</t>
        </is>
      </c>
    </row>
    <row r="362" ht="28" customHeight="1">
      <c r="A362" s="34" t="inlineStr">
        <is>
          <t>Ghost</t>
        </is>
      </c>
      <c r="B362" s="34" t="inlineStr">
        <is>
          <t>Ghost Energy | Tropical Mango | 18 pack 473mL</t>
        </is>
      </c>
      <c r="C362" s="34" t="inlineStr">
        <is>
          <t>4) Caffeine &amp; energy beverage</t>
        </is>
      </c>
      <c r="D362" s="34" t="inlineStr">
        <is>
          <t>473 mL can</t>
        </is>
      </c>
      <c r="E362" s="48" t="n">
        <v>18</v>
      </c>
      <c r="F362" s="49" t="n"/>
      <c r="G362" s="50">
        <f>IF(AND(ISNUMBER($F362),ISNUMBER($E362),$E362&lt;&gt;0),$F362/$E362,"")</f>
        <v/>
      </c>
      <c r="H362" s="50">
        <f>IF(AND(ISNUMBER($F362),ISNUMBER($AL362),ISNUMBER($E362),($AL362*$E362)&lt;&gt;0),$F362/($AL362*$E362)*100,"")</f>
        <v/>
      </c>
      <c r="I362" s="51" t="n"/>
      <c r="J362" s="52" t="n"/>
      <c r="K362" s="50">
        <f>IF(AND(ISNUMBER($F362),ISNUMBER($J362)),$F362*(1-$J362),"")</f>
        <v/>
      </c>
      <c r="L362" s="51" t="n"/>
      <c r="M362" s="51" t="n"/>
      <c r="N362" s="50">
        <f>IF(ISNUMBER($F362),($F362-IF(ISNUMBER($AM362),$AM362,0))*(1-IF(ISNUMBER($J362),$J362,0)),"")</f>
        <v/>
      </c>
      <c r="O362" s="34" t="inlineStr">
        <is>
          <t>Tropical Mango</t>
        </is>
      </c>
      <c r="P362" s="48" t="n">
        <v>200</v>
      </c>
      <c r="Q362" s="48" t="n">
        <v>30</v>
      </c>
      <c r="R362" s="34" t="inlineStr">
        <is>
          <t>Not listed</t>
        </is>
      </c>
      <c r="S362" s="48" t="n">
        <v>0</v>
      </c>
      <c r="T362" s="48" t="n">
        <v>5</v>
      </c>
      <c r="U362" s="34" t="inlineStr">
        <is>
          <t>Sucralose + acesulfame-K</t>
        </is>
      </c>
      <c r="V362" s="34" t="inlineStr">
        <is>
          <t>200 mg natural caffeine, zero sugar, licensed candy flavours, nootropic blend (L-carnitine, Alpha-GPC, NeuroFactor)</t>
        </is>
      </c>
      <c r="W362" s="51" t="n"/>
      <c r="X362" s="51" t="n"/>
      <c r="Y362" s="51" t="n"/>
      <c r="Z362" s="51" t="n"/>
      <c r="AA362" s="34" t="inlineStr">
        <is>
          <t>High</t>
        </is>
      </c>
      <c r="AB362" s="34" t="inlineStr">
        <is>
          <t>Fast growing lifestyle brand; strong flavour licensing</t>
        </is>
      </c>
      <c r="AC362" s="34" t="inlineStr">
        <is>
          <t>Candy flavoured zero sugar energy with a focus blend</t>
        </is>
      </c>
      <c r="AD362" s="34" t="inlineStr">
        <is>
          <t>Novel licensed candy flavours plus zero sugar.</t>
        </is>
      </c>
      <c r="AE362" s="51" t="n"/>
      <c r="AF362" s="53">
        <f>IF(AND(ISNUMBER($P362),ISNUMBER($AL362),$AL362&lt;&gt;0),ROUND($P362/$AL362*100,1),"")</f>
        <v/>
      </c>
      <c r="AG362" s="54">
        <f>IF(AND(ISNUMBER($S362),ISNUMBER($AL362),$AL362&lt;&gt;0),ROUND($S362/$AL362*100,2),"")</f>
        <v/>
      </c>
      <c r="AH362" s="53">
        <f>IF(AND(ISNUMBER($Q362),ISNUMBER($AL362),$AL362&lt;&gt;0),ROUND($Q362/$AL362*100,1),"")</f>
        <v/>
      </c>
      <c r="AI362" s="48">
        <f>IF(ISNUMBER($S362),IF($S362&lt;=1,"Yes","No"),"n/a")</f>
        <v/>
      </c>
      <c r="AJ362" s="48">
        <f>IF(ISNUMBER($S362),ROUND(MAX(0,MIN(100,100-$S362*2.5-IF(ISNUMBER($T362),$T362,0)*0.12+IF($S362&lt;=1,12,0))),0),"")</f>
        <v/>
      </c>
      <c r="AK362" s="48">
        <f>IF(ISNUMBER($Q362),IF($Q362&gt;=100,20,IF($Q362&gt;=30,10,0)),0)+IF(ISNUMBER($R362),IF($R362&gt;=100,20,0),0)+IF(ISNUMBER($P362),IF($P362&gt;=150,20,IF($P362&gt;=50,12,5)),0)+IF(ISNUMBER($S362),IF($S362&lt;=1,15,0),0)</f>
        <v/>
      </c>
      <c r="AL362" s="48" t="n">
        <v>473</v>
      </c>
      <c r="AM362" s="49" t="n"/>
      <c r="AN362" s="48">
        <f>IF(AND(ISNUMBER($P362),ISNUMBER($AL362),$AL362&lt;&gt;0),IF(OR($P362&gt;180,$P362/$AL362*1000&gt;400),"Over ceiling, confirm SKU","Within"),"n/a")</f>
        <v/>
      </c>
      <c r="AO362" s="51" t="n"/>
      <c r="AP362" s="51" t="n"/>
      <c r="AQ362" s="51" t="n"/>
      <c r="AR362" s="34" t="inlineStr">
        <is>
          <t>Retrieved and cited, see Enrichment Log</t>
        </is>
      </c>
      <c r="AS362" s="34" t="inlineStr">
        <is>
          <t>BLANK -&gt; requires live Amazon.ca capture</t>
        </is>
      </c>
      <c r="AT362" s="34" t="inlineStr">
        <is>
          <t>Unverified commercial data</t>
        </is>
      </c>
    </row>
    <row r="363" ht="28" customHeight="1">
      <c r="A363" s="34" t="inlineStr">
        <is>
          <t>Ghost</t>
        </is>
      </c>
      <c r="B363" s="34" t="inlineStr">
        <is>
          <t>Ghost Energy | Tropical Mango | 24 pack 473mL</t>
        </is>
      </c>
      <c r="C363" s="34" t="inlineStr">
        <is>
          <t>4) Caffeine &amp; energy beverage</t>
        </is>
      </c>
      <c r="D363" s="34" t="inlineStr">
        <is>
          <t>473 mL can</t>
        </is>
      </c>
      <c r="E363" s="48" t="n">
        <v>24</v>
      </c>
      <c r="F363" s="49" t="n"/>
      <c r="G363" s="50">
        <f>IF(AND(ISNUMBER($F363),ISNUMBER($E363),$E363&lt;&gt;0),$F363/$E363,"")</f>
        <v/>
      </c>
      <c r="H363" s="50">
        <f>IF(AND(ISNUMBER($F363),ISNUMBER($AL363),ISNUMBER($E363),($AL363*$E363)&lt;&gt;0),$F363/($AL363*$E363)*100,"")</f>
        <v/>
      </c>
      <c r="I363" s="51" t="n"/>
      <c r="J363" s="52" t="n"/>
      <c r="K363" s="50">
        <f>IF(AND(ISNUMBER($F363),ISNUMBER($J363)),$F363*(1-$J363),"")</f>
        <v/>
      </c>
      <c r="L363" s="51" t="n"/>
      <c r="M363" s="51" t="n"/>
      <c r="N363" s="50">
        <f>IF(ISNUMBER($F363),($F363-IF(ISNUMBER($AM363),$AM363,0))*(1-IF(ISNUMBER($J363),$J363,0)),"")</f>
        <v/>
      </c>
      <c r="O363" s="34" t="inlineStr">
        <is>
          <t>Tropical Mango</t>
        </is>
      </c>
      <c r="P363" s="48" t="n">
        <v>200</v>
      </c>
      <c r="Q363" s="48" t="n">
        <v>30</v>
      </c>
      <c r="R363" s="34" t="inlineStr">
        <is>
          <t>Not listed</t>
        </is>
      </c>
      <c r="S363" s="48" t="n">
        <v>0</v>
      </c>
      <c r="T363" s="48" t="n">
        <v>5</v>
      </c>
      <c r="U363" s="34" t="inlineStr">
        <is>
          <t>Sucralose + acesulfame-K</t>
        </is>
      </c>
      <c r="V363" s="34" t="inlineStr">
        <is>
          <t>200 mg natural caffeine, zero sugar, licensed candy flavours, nootropic blend (L-carnitine, Alpha-GPC, NeuroFactor)</t>
        </is>
      </c>
      <c r="W363" s="51" t="n"/>
      <c r="X363" s="51" t="n"/>
      <c r="Y363" s="51" t="n"/>
      <c r="Z363" s="51" t="n"/>
      <c r="AA363" s="34" t="inlineStr">
        <is>
          <t>High</t>
        </is>
      </c>
      <c r="AB363" s="34" t="inlineStr">
        <is>
          <t>Fast growing lifestyle brand; strong flavour licensing</t>
        </is>
      </c>
      <c r="AC363" s="34" t="inlineStr">
        <is>
          <t>Candy flavoured zero sugar energy with a focus blend</t>
        </is>
      </c>
      <c r="AD363" s="34" t="inlineStr">
        <is>
          <t>Novel licensed candy flavours plus zero sugar.</t>
        </is>
      </c>
      <c r="AE363" s="51" t="n"/>
      <c r="AF363" s="53">
        <f>IF(AND(ISNUMBER($P363),ISNUMBER($AL363),$AL363&lt;&gt;0),ROUND($P363/$AL363*100,1),"")</f>
        <v/>
      </c>
      <c r="AG363" s="54">
        <f>IF(AND(ISNUMBER($S363),ISNUMBER($AL363),$AL363&lt;&gt;0),ROUND($S363/$AL363*100,2),"")</f>
        <v/>
      </c>
      <c r="AH363" s="53">
        <f>IF(AND(ISNUMBER($Q363),ISNUMBER($AL363),$AL363&lt;&gt;0),ROUND($Q363/$AL363*100,1),"")</f>
        <v/>
      </c>
      <c r="AI363" s="48">
        <f>IF(ISNUMBER($S363),IF($S363&lt;=1,"Yes","No"),"n/a")</f>
        <v/>
      </c>
      <c r="AJ363" s="48">
        <f>IF(ISNUMBER($S363),ROUND(MAX(0,MIN(100,100-$S363*2.5-IF(ISNUMBER($T363),$T363,0)*0.12+IF($S363&lt;=1,12,0))),0),"")</f>
        <v/>
      </c>
      <c r="AK363" s="48">
        <f>IF(ISNUMBER($Q363),IF($Q363&gt;=100,20,IF($Q363&gt;=30,10,0)),0)+IF(ISNUMBER($R363),IF($R363&gt;=100,20,0),0)+IF(ISNUMBER($P363),IF($P363&gt;=150,20,IF($P363&gt;=50,12,5)),0)+IF(ISNUMBER($S363),IF($S363&lt;=1,15,0),0)</f>
        <v/>
      </c>
      <c r="AL363" s="48" t="n">
        <v>473</v>
      </c>
      <c r="AM363" s="49" t="n"/>
      <c r="AN363" s="48">
        <f>IF(AND(ISNUMBER($P363),ISNUMBER($AL363),$AL363&lt;&gt;0),IF(OR($P363&gt;180,$P363/$AL363*1000&gt;400),"Over ceiling, confirm SKU","Within"),"n/a")</f>
        <v/>
      </c>
      <c r="AO363" s="51" t="n"/>
      <c r="AP363" s="51" t="n"/>
      <c r="AQ363" s="51" t="n"/>
      <c r="AR363" s="34" t="inlineStr">
        <is>
          <t>Retrieved and cited, see Enrichment Log</t>
        </is>
      </c>
      <c r="AS363" s="34" t="inlineStr">
        <is>
          <t>BLANK -&gt; requires live Amazon.ca capture</t>
        </is>
      </c>
      <c r="AT363" s="34" t="inlineStr">
        <is>
          <t>Unverified commercial data</t>
        </is>
      </c>
    </row>
    <row r="364" ht="28" customHeight="1">
      <c r="A364" s="34" t="inlineStr">
        <is>
          <t>Ghost</t>
        </is>
      </c>
      <c r="B364" s="34" t="inlineStr">
        <is>
          <t>Ghost Energy | Orange Cream | single 473mL</t>
        </is>
      </c>
      <c r="C364" s="34" t="inlineStr">
        <is>
          <t>4) Caffeine &amp; energy beverage</t>
        </is>
      </c>
      <c r="D364" s="34" t="inlineStr">
        <is>
          <t>473 mL can</t>
        </is>
      </c>
      <c r="E364" s="48" t="n">
        <v>1</v>
      </c>
      <c r="F364" s="49" t="n"/>
      <c r="G364" s="50">
        <f>IF(AND(ISNUMBER($F364),ISNUMBER($E364),$E364&lt;&gt;0),$F364/$E364,"")</f>
        <v/>
      </c>
      <c r="H364" s="50">
        <f>IF(AND(ISNUMBER($F364),ISNUMBER($AL364),ISNUMBER($E364),($AL364*$E364)&lt;&gt;0),$F364/($AL364*$E364)*100,"")</f>
        <v/>
      </c>
      <c r="I364" s="51" t="n"/>
      <c r="J364" s="52" t="n"/>
      <c r="K364" s="50">
        <f>IF(AND(ISNUMBER($F364),ISNUMBER($J364)),$F364*(1-$J364),"")</f>
        <v/>
      </c>
      <c r="L364" s="51" t="n"/>
      <c r="M364" s="51" t="n"/>
      <c r="N364" s="50">
        <f>IF(ISNUMBER($F364),($F364-IF(ISNUMBER($AM364),$AM364,0))*(1-IF(ISNUMBER($J364),$J364,0)),"")</f>
        <v/>
      </c>
      <c r="O364" s="34" t="inlineStr">
        <is>
          <t>Orange Cream</t>
        </is>
      </c>
      <c r="P364" s="48" t="n">
        <v>200</v>
      </c>
      <c r="Q364" s="48" t="n">
        <v>30</v>
      </c>
      <c r="R364" s="34" t="inlineStr">
        <is>
          <t>Not listed</t>
        </is>
      </c>
      <c r="S364" s="48" t="n">
        <v>0</v>
      </c>
      <c r="T364" s="48" t="n">
        <v>5</v>
      </c>
      <c r="U364" s="34" t="inlineStr">
        <is>
          <t>Sucralose + acesulfame-K</t>
        </is>
      </c>
      <c r="V364" s="34" t="inlineStr">
        <is>
          <t>200 mg natural caffeine, zero sugar, licensed candy flavours, nootropic blend (L-carnitine, Alpha-GPC, NeuroFactor)</t>
        </is>
      </c>
      <c r="W364" s="51" t="n"/>
      <c r="X364" s="51" t="n"/>
      <c r="Y364" s="51" t="n"/>
      <c r="Z364" s="51" t="n"/>
      <c r="AA364" s="34" t="inlineStr">
        <is>
          <t>High</t>
        </is>
      </c>
      <c r="AB364" s="34" t="inlineStr">
        <is>
          <t>Fast growing lifestyle brand; strong flavour licensing</t>
        </is>
      </c>
      <c r="AC364" s="34" t="inlineStr">
        <is>
          <t>Candy flavoured zero sugar energy with a focus blend</t>
        </is>
      </c>
      <c r="AD364" s="34" t="inlineStr">
        <is>
          <t>Novel licensed candy flavours plus zero sugar.</t>
        </is>
      </c>
      <c r="AE364" s="51" t="n"/>
      <c r="AF364" s="53">
        <f>IF(AND(ISNUMBER($P364),ISNUMBER($AL364),$AL364&lt;&gt;0),ROUND($P364/$AL364*100,1),"")</f>
        <v/>
      </c>
      <c r="AG364" s="54">
        <f>IF(AND(ISNUMBER($S364),ISNUMBER($AL364),$AL364&lt;&gt;0),ROUND($S364/$AL364*100,2),"")</f>
        <v/>
      </c>
      <c r="AH364" s="53">
        <f>IF(AND(ISNUMBER($Q364),ISNUMBER($AL364),$AL364&lt;&gt;0),ROUND($Q364/$AL364*100,1),"")</f>
        <v/>
      </c>
      <c r="AI364" s="48">
        <f>IF(ISNUMBER($S364),IF($S364&lt;=1,"Yes","No"),"n/a")</f>
        <v/>
      </c>
      <c r="AJ364" s="48">
        <f>IF(ISNUMBER($S364),ROUND(MAX(0,MIN(100,100-$S364*2.5-IF(ISNUMBER($T364),$T364,0)*0.12+IF($S364&lt;=1,12,0))),0),"")</f>
        <v/>
      </c>
      <c r="AK364" s="48">
        <f>IF(ISNUMBER($Q364),IF($Q364&gt;=100,20,IF($Q364&gt;=30,10,0)),0)+IF(ISNUMBER($R364),IF($R364&gt;=100,20,0),0)+IF(ISNUMBER($P364),IF($P364&gt;=150,20,IF($P364&gt;=50,12,5)),0)+IF(ISNUMBER($S364),IF($S364&lt;=1,15,0),0)</f>
        <v/>
      </c>
      <c r="AL364" s="48" t="n">
        <v>473</v>
      </c>
      <c r="AM364" s="49" t="n"/>
      <c r="AN364" s="48">
        <f>IF(AND(ISNUMBER($P364),ISNUMBER($AL364),$AL364&lt;&gt;0),IF(OR($P364&gt;180,$P364/$AL364*1000&gt;400),"Over ceiling, confirm SKU","Within"),"n/a")</f>
        <v/>
      </c>
      <c r="AO364" s="51" t="n"/>
      <c r="AP364" s="51" t="n"/>
      <c r="AQ364" s="51" t="n"/>
      <c r="AR364" s="34" t="inlineStr">
        <is>
          <t>Retrieved and cited, see Enrichment Log</t>
        </is>
      </c>
      <c r="AS364" s="34" t="inlineStr">
        <is>
          <t>BLANK -&gt; requires live Amazon.ca capture</t>
        </is>
      </c>
      <c r="AT364" s="34" t="inlineStr">
        <is>
          <t>Unverified commercial data</t>
        </is>
      </c>
    </row>
    <row r="365" ht="28" customHeight="1">
      <c r="A365" s="34" t="inlineStr">
        <is>
          <t>Ghost</t>
        </is>
      </c>
      <c r="B365" s="34" t="inlineStr">
        <is>
          <t>Ghost Energy | Orange Cream | 8 pack 473mL</t>
        </is>
      </c>
      <c r="C365" s="34" t="inlineStr">
        <is>
          <t>4) Caffeine &amp; energy beverage</t>
        </is>
      </c>
      <c r="D365" s="34" t="inlineStr">
        <is>
          <t>473 mL can</t>
        </is>
      </c>
      <c r="E365" s="48" t="n">
        <v>8</v>
      </c>
      <c r="F365" s="49" t="n"/>
      <c r="G365" s="50">
        <f>IF(AND(ISNUMBER($F365),ISNUMBER($E365),$E365&lt;&gt;0),$F365/$E365,"")</f>
        <v/>
      </c>
      <c r="H365" s="50">
        <f>IF(AND(ISNUMBER($F365),ISNUMBER($AL365),ISNUMBER($E365),($AL365*$E365)&lt;&gt;0),$F365/($AL365*$E365)*100,"")</f>
        <v/>
      </c>
      <c r="I365" s="51" t="n"/>
      <c r="J365" s="52" t="n"/>
      <c r="K365" s="50">
        <f>IF(AND(ISNUMBER($F365),ISNUMBER($J365)),$F365*(1-$J365),"")</f>
        <v/>
      </c>
      <c r="L365" s="51" t="n"/>
      <c r="M365" s="51" t="n"/>
      <c r="N365" s="50">
        <f>IF(ISNUMBER($F365),($F365-IF(ISNUMBER($AM365),$AM365,0))*(1-IF(ISNUMBER($J365),$J365,0)),"")</f>
        <v/>
      </c>
      <c r="O365" s="34" t="inlineStr">
        <is>
          <t>Orange Cream</t>
        </is>
      </c>
      <c r="P365" s="48" t="n">
        <v>200</v>
      </c>
      <c r="Q365" s="48" t="n">
        <v>30</v>
      </c>
      <c r="R365" s="34" t="inlineStr">
        <is>
          <t>Not listed</t>
        </is>
      </c>
      <c r="S365" s="48" t="n">
        <v>0</v>
      </c>
      <c r="T365" s="48" t="n">
        <v>5</v>
      </c>
      <c r="U365" s="34" t="inlineStr">
        <is>
          <t>Sucralose + acesulfame-K</t>
        </is>
      </c>
      <c r="V365" s="34" t="inlineStr">
        <is>
          <t>200 mg natural caffeine, zero sugar, licensed candy flavours, nootropic blend (L-carnitine, Alpha-GPC, NeuroFactor)</t>
        </is>
      </c>
      <c r="W365" s="51" t="n"/>
      <c r="X365" s="51" t="n"/>
      <c r="Y365" s="51" t="n"/>
      <c r="Z365" s="51" t="n"/>
      <c r="AA365" s="34" t="inlineStr">
        <is>
          <t>High</t>
        </is>
      </c>
      <c r="AB365" s="34" t="inlineStr">
        <is>
          <t>Fast growing lifestyle brand; strong flavour licensing</t>
        </is>
      </c>
      <c r="AC365" s="34" t="inlineStr">
        <is>
          <t>Candy flavoured zero sugar energy with a focus blend</t>
        </is>
      </c>
      <c r="AD365" s="34" t="inlineStr">
        <is>
          <t>Novel licensed candy flavours plus zero sugar.</t>
        </is>
      </c>
      <c r="AE365" s="51" t="n"/>
      <c r="AF365" s="53">
        <f>IF(AND(ISNUMBER($P365),ISNUMBER($AL365),$AL365&lt;&gt;0),ROUND($P365/$AL365*100,1),"")</f>
        <v/>
      </c>
      <c r="AG365" s="54">
        <f>IF(AND(ISNUMBER($S365),ISNUMBER($AL365),$AL365&lt;&gt;0),ROUND($S365/$AL365*100,2),"")</f>
        <v/>
      </c>
      <c r="AH365" s="53">
        <f>IF(AND(ISNUMBER($Q365),ISNUMBER($AL365),$AL365&lt;&gt;0),ROUND($Q365/$AL365*100,1),"")</f>
        <v/>
      </c>
      <c r="AI365" s="48">
        <f>IF(ISNUMBER($S365),IF($S365&lt;=1,"Yes","No"),"n/a")</f>
        <v/>
      </c>
      <c r="AJ365" s="48">
        <f>IF(ISNUMBER($S365),ROUND(MAX(0,MIN(100,100-$S365*2.5-IF(ISNUMBER($T365),$T365,0)*0.12+IF($S365&lt;=1,12,0))),0),"")</f>
        <v/>
      </c>
      <c r="AK365" s="48">
        <f>IF(ISNUMBER($Q365),IF($Q365&gt;=100,20,IF($Q365&gt;=30,10,0)),0)+IF(ISNUMBER($R365),IF($R365&gt;=100,20,0),0)+IF(ISNUMBER($P365),IF($P365&gt;=150,20,IF($P365&gt;=50,12,5)),0)+IF(ISNUMBER($S365),IF($S365&lt;=1,15,0),0)</f>
        <v/>
      </c>
      <c r="AL365" s="48" t="n">
        <v>473</v>
      </c>
      <c r="AM365" s="49" t="n"/>
      <c r="AN365" s="48">
        <f>IF(AND(ISNUMBER($P365),ISNUMBER($AL365),$AL365&lt;&gt;0),IF(OR($P365&gt;180,$P365/$AL365*1000&gt;400),"Over ceiling, confirm SKU","Within"),"n/a")</f>
        <v/>
      </c>
      <c r="AO365" s="51" t="n"/>
      <c r="AP365" s="51" t="n"/>
      <c r="AQ365" s="51" t="n"/>
      <c r="AR365" s="34" t="inlineStr">
        <is>
          <t>Retrieved and cited, see Enrichment Log</t>
        </is>
      </c>
      <c r="AS365" s="34" t="inlineStr">
        <is>
          <t>BLANK -&gt; requires live Amazon.ca capture</t>
        </is>
      </c>
      <c r="AT365" s="34" t="inlineStr">
        <is>
          <t>Unverified commercial data</t>
        </is>
      </c>
    </row>
    <row r="366" ht="28" customHeight="1">
      <c r="A366" s="34" t="inlineStr">
        <is>
          <t>Ghost</t>
        </is>
      </c>
      <c r="B366" s="34" t="inlineStr">
        <is>
          <t>Ghost Energy | Orange Cream | 12 pack 473mL</t>
        </is>
      </c>
      <c r="C366" s="34" t="inlineStr">
        <is>
          <t>4) Caffeine &amp; energy beverage</t>
        </is>
      </c>
      <c r="D366" s="34" t="inlineStr">
        <is>
          <t>473 mL can</t>
        </is>
      </c>
      <c r="E366" s="48" t="n">
        <v>12</v>
      </c>
      <c r="F366" s="49" t="n"/>
      <c r="G366" s="50">
        <f>IF(AND(ISNUMBER($F366),ISNUMBER($E366),$E366&lt;&gt;0),$F366/$E366,"")</f>
        <v/>
      </c>
      <c r="H366" s="50">
        <f>IF(AND(ISNUMBER($F366),ISNUMBER($AL366),ISNUMBER($E366),($AL366*$E366)&lt;&gt;0),$F366/($AL366*$E366)*100,"")</f>
        <v/>
      </c>
      <c r="I366" s="51" t="n"/>
      <c r="J366" s="52" t="n"/>
      <c r="K366" s="50">
        <f>IF(AND(ISNUMBER($F366),ISNUMBER($J366)),$F366*(1-$J366),"")</f>
        <v/>
      </c>
      <c r="L366" s="51" t="n"/>
      <c r="M366" s="51" t="n"/>
      <c r="N366" s="50">
        <f>IF(ISNUMBER($F366),($F366-IF(ISNUMBER($AM366),$AM366,0))*(1-IF(ISNUMBER($J366),$J366,0)),"")</f>
        <v/>
      </c>
      <c r="O366" s="34" t="inlineStr">
        <is>
          <t>Orange Cream</t>
        </is>
      </c>
      <c r="P366" s="48" t="n">
        <v>200</v>
      </c>
      <c r="Q366" s="48" t="n">
        <v>30</v>
      </c>
      <c r="R366" s="34" t="inlineStr">
        <is>
          <t>Not listed</t>
        </is>
      </c>
      <c r="S366" s="48" t="n">
        <v>0</v>
      </c>
      <c r="T366" s="48" t="n">
        <v>5</v>
      </c>
      <c r="U366" s="34" t="inlineStr">
        <is>
          <t>Sucralose + acesulfame-K</t>
        </is>
      </c>
      <c r="V366" s="34" t="inlineStr">
        <is>
          <t>200 mg natural caffeine, zero sugar, licensed candy flavours, nootropic blend (L-carnitine, Alpha-GPC, NeuroFactor)</t>
        </is>
      </c>
      <c r="W366" s="51" t="n"/>
      <c r="X366" s="51" t="n"/>
      <c r="Y366" s="51" t="n"/>
      <c r="Z366" s="51" t="n"/>
      <c r="AA366" s="34" t="inlineStr">
        <is>
          <t>High</t>
        </is>
      </c>
      <c r="AB366" s="34" t="inlineStr">
        <is>
          <t>Fast growing lifestyle brand; strong flavour licensing</t>
        </is>
      </c>
      <c r="AC366" s="34" t="inlineStr">
        <is>
          <t>Candy flavoured zero sugar energy with a focus blend</t>
        </is>
      </c>
      <c r="AD366" s="34" t="inlineStr">
        <is>
          <t>Novel licensed candy flavours plus zero sugar.</t>
        </is>
      </c>
      <c r="AE366" s="51" t="n"/>
      <c r="AF366" s="53">
        <f>IF(AND(ISNUMBER($P366),ISNUMBER($AL366),$AL366&lt;&gt;0),ROUND($P366/$AL366*100,1),"")</f>
        <v/>
      </c>
      <c r="AG366" s="54">
        <f>IF(AND(ISNUMBER($S366),ISNUMBER($AL366),$AL366&lt;&gt;0),ROUND($S366/$AL366*100,2),"")</f>
        <v/>
      </c>
      <c r="AH366" s="53">
        <f>IF(AND(ISNUMBER($Q366),ISNUMBER($AL366),$AL366&lt;&gt;0),ROUND($Q366/$AL366*100,1),"")</f>
        <v/>
      </c>
      <c r="AI366" s="48">
        <f>IF(ISNUMBER($S366),IF($S366&lt;=1,"Yes","No"),"n/a")</f>
        <v/>
      </c>
      <c r="AJ366" s="48">
        <f>IF(ISNUMBER($S366),ROUND(MAX(0,MIN(100,100-$S366*2.5-IF(ISNUMBER($T366),$T366,0)*0.12+IF($S366&lt;=1,12,0))),0),"")</f>
        <v/>
      </c>
      <c r="AK366" s="48">
        <f>IF(ISNUMBER($Q366),IF($Q366&gt;=100,20,IF($Q366&gt;=30,10,0)),0)+IF(ISNUMBER($R366),IF($R366&gt;=100,20,0),0)+IF(ISNUMBER($P366),IF($P366&gt;=150,20,IF($P366&gt;=50,12,5)),0)+IF(ISNUMBER($S366),IF($S366&lt;=1,15,0),0)</f>
        <v/>
      </c>
      <c r="AL366" s="48" t="n">
        <v>473</v>
      </c>
      <c r="AM366" s="49" t="n"/>
      <c r="AN366" s="48">
        <f>IF(AND(ISNUMBER($P366),ISNUMBER($AL366),$AL366&lt;&gt;0),IF(OR($P366&gt;180,$P366/$AL366*1000&gt;400),"Over ceiling, confirm SKU","Within"),"n/a")</f>
        <v/>
      </c>
      <c r="AO366" s="51" t="n"/>
      <c r="AP366" s="51" t="n"/>
      <c r="AQ366" s="51" t="n"/>
      <c r="AR366" s="34" t="inlineStr">
        <is>
          <t>Retrieved and cited, see Enrichment Log</t>
        </is>
      </c>
      <c r="AS366" s="34" t="inlineStr">
        <is>
          <t>BLANK -&gt; requires live Amazon.ca capture</t>
        </is>
      </c>
      <c r="AT366" s="34" t="inlineStr">
        <is>
          <t>Unverified commercial data</t>
        </is>
      </c>
    </row>
    <row r="367" ht="28" customHeight="1">
      <c r="A367" s="34" t="inlineStr">
        <is>
          <t>Ghost</t>
        </is>
      </c>
      <c r="B367" s="34" t="inlineStr">
        <is>
          <t>Ghost Energy | Orange Cream | 18 pack 473mL</t>
        </is>
      </c>
      <c r="C367" s="34" t="inlineStr">
        <is>
          <t>4) Caffeine &amp; energy beverage</t>
        </is>
      </c>
      <c r="D367" s="34" t="inlineStr">
        <is>
          <t>473 mL can</t>
        </is>
      </c>
      <c r="E367" s="48" t="n">
        <v>18</v>
      </c>
      <c r="F367" s="49" t="n"/>
      <c r="G367" s="50">
        <f>IF(AND(ISNUMBER($F367),ISNUMBER($E367),$E367&lt;&gt;0),$F367/$E367,"")</f>
        <v/>
      </c>
      <c r="H367" s="50">
        <f>IF(AND(ISNUMBER($F367),ISNUMBER($AL367),ISNUMBER($E367),($AL367*$E367)&lt;&gt;0),$F367/($AL367*$E367)*100,"")</f>
        <v/>
      </c>
      <c r="I367" s="51" t="n"/>
      <c r="J367" s="52" t="n"/>
      <c r="K367" s="50">
        <f>IF(AND(ISNUMBER($F367),ISNUMBER($J367)),$F367*(1-$J367),"")</f>
        <v/>
      </c>
      <c r="L367" s="51" t="n"/>
      <c r="M367" s="51" t="n"/>
      <c r="N367" s="50">
        <f>IF(ISNUMBER($F367),($F367-IF(ISNUMBER($AM367),$AM367,0))*(1-IF(ISNUMBER($J367),$J367,0)),"")</f>
        <v/>
      </c>
      <c r="O367" s="34" t="inlineStr">
        <is>
          <t>Orange Cream</t>
        </is>
      </c>
      <c r="P367" s="48" t="n">
        <v>200</v>
      </c>
      <c r="Q367" s="48" t="n">
        <v>30</v>
      </c>
      <c r="R367" s="34" t="inlineStr">
        <is>
          <t>Not listed</t>
        </is>
      </c>
      <c r="S367" s="48" t="n">
        <v>0</v>
      </c>
      <c r="T367" s="48" t="n">
        <v>5</v>
      </c>
      <c r="U367" s="34" t="inlineStr">
        <is>
          <t>Sucralose + acesulfame-K</t>
        </is>
      </c>
      <c r="V367" s="34" t="inlineStr">
        <is>
          <t>200 mg natural caffeine, zero sugar, licensed candy flavours, nootropic blend (L-carnitine, Alpha-GPC, NeuroFactor)</t>
        </is>
      </c>
      <c r="W367" s="51" t="n"/>
      <c r="X367" s="51" t="n"/>
      <c r="Y367" s="51" t="n"/>
      <c r="Z367" s="51" t="n"/>
      <c r="AA367" s="34" t="inlineStr">
        <is>
          <t>High</t>
        </is>
      </c>
      <c r="AB367" s="34" t="inlineStr">
        <is>
          <t>Fast growing lifestyle brand; strong flavour licensing</t>
        </is>
      </c>
      <c r="AC367" s="34" t="inlineStr">
        <is>
          <t>Candy flavoured zero sugar energy with a focus blend</t>
        </is>
      </c>
      <c r="AD367" s="34" t="inlineStr">
        <is>
          <t>Novel licensed candy flavours plus zero sugar.</t>
        </is>
      </c>
      <c r="AE367" s="51" t="n"/>
      <c r="AF367" s="53">
        <f>IF(AND(ISNUMBER($P367),ISNUMBER($AL367),$AL367&lt;&gt;0),ROUND($P367/$AL367*100,1),"")</f>
        <v/>
      </c>
      <c r="AG367" s="54">
        <f>IF(AND(ISNUMBER($S367),ISNUMBER($AL367),$AL367&lt;&gt;0),ROUND($S367/$AL367*100,2),"")</f>
        <v/>
      </c>
      <c r="AH367" s="53">
        <f>IF(AND(ISNUMBER($Q367),ISNUMBER($AL367),$AL367&lt;&gt;0),ROUND($Q367/$AL367*100,1),"")</f>
        <v/>
      </c>
      <c r="AI367" s="48">
        <f>IF(ISNUMBER($S367),IF($S367&lt;=1,"Yes","No"),"n/a")</f>
        <v/>
      </c>
      <c r="AJ367" s="48">
        <f>IF(ISNUMBER($S367),ROUND(MAX(0,MIN(100,100-$S367*2.5-IF(ISNUMBER($T367),$T367,0)*0.12+IF($S367&lt;=1,12,0))),0),"")</f>
        <v/>
      </c>
      <c r="AK367" s="48">
        <f>IF(ISNUMBER($Q367),IF($Q367&gt;=100,20,IF($Q367&gt;=30,10,0)),0)+IF(ISNUMBER($R367),IF($R367&gt;=100,20,0),0)+IF(ISNUMBER($P367),IF($P367&gt;=150,20,IF($P367&gt;=50,12,5)),0)+IF(ISNUMBER($S367),IF($S367&lt;=1,15,0),0)</f>
        <v/>
      </c>
      <c r="AL367" s="48" t="n">
        <v>473</v>
      </c>
      <c r="AM367" s="49" t="n"/>
      <c r="AN367" s="48">
        <f>IF(AND(ISNUMBER($P367),ISNUMBER($AL367),$AL367&lt;&gt;0),IF(OR($P367&gt;180,$P367/$AL367*1000&gt;400),"Over ceiling, confirm SKU","Within"),"n/a")</f>
        <v/>
      </c>
      <c r="AO367" s="51" t="n"/>
      <c r="AP367" s="51" t="n"/>
      <c r="AQ367" s="51" t="n"/>
      <c r="AR367" s="34" t="inlineStr">
        <is>
          <t>Retrieved and cited, see Enrichment Log</t>
        </is>
      </c>
      <c r="AS367" s="34" t="inlineStr">
        <is>
          <t>BLANK -&gt; requires live Amazon.ca capture</t>
        </is>
      </c>
      <c r="AT367" s="34" t="inlineStr">
        <is>
          <t>Unverified commercial data</t>
        </is>
      </c>
    </row>
    <row r="368" ht="28" customHeight="1">
      <c r="A368" s="34" t="inlineStr">
        <is>
          <t>Ghost</t>
        </is>
      </c>
      <c r="B368" s="34" t="inlineStr">
        <is>
          <t>Ghost Energy | Orange Cream | 24 pack 473mL</t>
        </is>
      </c>
      <c r="C368" s="34" t="inlineStr">
        <is>
          <t>4) Caffeine &amp; energy beverage</t>
        </is>
      </c>
      <c r="D368" s="34" t="inlineStr">
        <is>
          <t>473 mL can</t>
        </is>
      </c>
      <c r="E368" s="48" t="n">
        <v>24</v>
      </c>
      <c r="F368" s="49" t="n"/>
      <c r="G368" s="50">
        <f>IF(AND(ISNUMBER($F368),ISNUMBER($E368),$E368&lt;&gt;0),$F368/$E368,"")</f>
        <v/>
      </c>
      <c r="H368" s="50">
        <f>IF(AND(ISNUMBER($F368),ISNUMBER($AL368),ISNUMBER($E368),($AL368*$E368)&lt;&gt;0),$F368/($AL368*$E368)*100,"")</f>
        <v/>
      </c>
      <c r="I368" s="51" t="n"/>
      <c r="J368" s="52" t="n"/>
      <c r="K368" s="50">
        <f>IF(AND(ISNUMBER($F368),ISNUMBER($J368)),$F368*(1-$J368),"")</f>
        <v/>
      </c>
      <c r="L368" s="51" t="n"/>
      <c r="M368" s="51" t="n"/>
      <c r="N368" s="50">
        <f>IF(ISNUMBER($F368),($F368-IF(ISNUMBER($AM368),$AM368,0))*(1-IF(ISNUMBER($J368),$J368,0)),"")</f>
        <v/>
      </c>
      <c r="O368" s="34" t="inlineStr">
        <is>
          <t>Orange Cream</t>
        </is>
      </c>
      <c r="P368" s="48" t="n">
        <v>200</v>
      </c>
      <c r="Q368" s="48" t="n">
        <v>30</v>
      </c>
      <c r="R368" s="34" t="inlineStr">
        <is>
          <t>Not listed</t>
        </is>
      </c>
      <c r="S368" s="48" t="n">
        <v>0</v>
      </c>
      <c r="T368" s="48" t="n">
        <v>5</v>
      </c>
      <c r="U368" s="34" t="inlineStr">
        <is>
          <t>Sucralose + acesulfame-K</t>
        </is>
      </c>
      <c r="V368" s="34" t="inlineStr">
        <is>
          <t>200 mg natural caffeine, zero sugar, licensed candy flavours, nootropic blend (L-carnitine, Alpha-GPC, NeuroFactor)</t>
        </is>
      </c>
      <c r="W368" s="51" t="n"/>
      <c r="X368" s="51" t="n"/>
      <c r="Y368" s="51" t="n"/>
      <c r="Z368" s="51" t="n"/>
      <c r="AA368" s="34" t="inlineStr">
        <is>
          <t>High</t>
        </is>
      </c>
      <c r="AB368" s="34" t="inlineStr">
        <is>
          <t>Fast growing lifestyle brand; strong flavour licensing</t>
        </is>
      </c>
      <c r="AC368" s="34" t="inlineStr">
        <is>
          <t>Candy flavoured zero sugar energy with a focus blend</t>
        </is>
      </c>
      <c r="AD368" s="34" t="inlineStr">
        <is>
          <t>Novel licensed candy flavours plus zero sugar.</t>
        </is>
      </c>
      <c r="AE368" s="51" t="n"/>
      <c r="AF368" s="53">
        <f>IF(AND(ISNUMBER($P368),ISNUMBER($AL368),$AL368&lt;&gt;0),ROUND($P368/$AL368*100,1),"")</f>
        <v/>
      </c>
      <c r="AG368" s="54">
        <f>IF(AND(ISNUMBER($S368),ISNUMBER($AL368),$AL368&lt;&gt;0),ROUND($S368/$AL368*100,2),"")</f>
        <v/>
      </c>
      <c r="AH368" s="53">
        <f>IF(AND(ISNUMBER($Q368),ISNUMBER($AL368),$AL368&lt;&gt;0),ROUND($Q368/$AL368*100,1),"")</f>
        <v/>
      </c>
      <c r="AI368" s="48">
        <f>IF(ISNUMBER($S368),IF($S368&lt;=1,"Yes","No"),"n/a")</f>
        <v/>
      </c>
      <c r="AJ368" s="48">
        <f>IF(ISNUMBER($S368),ROUND(MAX(0,MIN(100,100-$S368*2.5-IF(ISNUMBER($T368),$T368,0)*0.12+IF($S368&lt;=1,12,0))),0),"")</f>
        <v/>
      </c>
      <c r="AK368" s="48">
        <f>IF(ISNUMBER($Q368),IF($Q368&gt;=100,20,IF($Q368&gt;=30,10,0)),0)+IF(ISNUMBER($R368),IF($R368&gt;=100,20,0),0)+IF(ISNUMBER($P368),IF($P368&gt;=150,20,IF($P368&gt;=50,12,5)),0)+IF(ISNUMBER($S368),IF($S368&lt;=1,15,0),0)</f>
        <v/>
      </c>
      <c r="AL368" s="48" t="n">
        <v>473</v>
      </c>
      <c r="AM368" s="49" t="n"/>
      <c r="AN368" s="48">
        <f>IF(AND(ISNUMBER($P368),ISNUMBER($AL368),$AL368&lt;&gt;0),IF(OR($P368&gt;180,$P368/$AL368*1000&gt;400),"Over ceiling, confirm SKU","Within"),"n/a")</f>
        <v/>
      </c>
      <c r="AO368" s="51" t="n"/>
      <c r="AP368" s="51" t="n"/>
      <c r="AQ368" s="51" t="n"/>
      <c r="AR368" s="34" t="inlineStr">
        <is>
          <t>Retrieved and cited, see Enrichment Log</t>
        </is>
      </c>
      <c r="AS368" s="34" t="inlineStr">
        <is>
          <t>BLANK -&gt; requires live Amazon.ca capture</t>
        </is>
      </c>
      <c r="AT368" s="34" t="inlineStr">
        <is>
          <t>Unverified commercial data</t>
        </is>
      </c>
    </row>
    <row r="369" ht="28" customHeight="1">
      <c r="A369" s="34" t="inlineStr">
        <is>
          <t>ZOA</t>
        </is>
      </c>
      <c r="B369" s="34" t="inlineStr">
        <is>
          <t>ZOA Zero Sugar Energy | Wild Orange | single 473mL</t>
        </is>
      </c>
      <c r="C369" s="34" t="inlineStr">
        <is>
          <t>4) Caffeine &amp; energy beverage</t>
        </is>
      </c>
      <c r="D369" s="34" t="inlineStr">
        <is>
          <t>473 mL can</t>
        </is>
      </c>
      <c r="E369" s="48" t="n">
        <v>1</v>
      </c>
      <c r="F369" s="49" t="n"/>
      <c r="G369" s="50">
        <f>IF(AND(ISNUMBER($F369),ISNUMBER($E369),$E369&lt;&gt;0),$F369/$E369,"")</f>
        <v/>
      </c>
      <c r="H369" s="50">
        <f>IF(AND(ISNUMBER($F369),ISNUMBER($AL369),ISNUMBER($E369),($AL369*$E369)&lt;&gt;0),$F369/($AL369*$E369)*100,"")</f>
        <v/>
      </c>
      <c r="I369" s="51" t="n"/>
      <c r="J369" s="52" t="n"/>
      <c r="K369" s="50">
        <f>IF(AND(ISNUMBER($F369),ISNUMBER($J369)),$F369*(1-$J369),"")</f>
        <v/>
      </c>
      <c r="L369" s="51" t="n"/>
      <c r="M369" s="51" t="n"/>
      <c r="N369" s="50">
        <f>IF(ISNUMBER($F369),($F369-IF(ISNUMBER($AM369),$AM369,0))*(1-IF(ISNUMBER($J369),$J369,0)),"")</f>
        <v/>
      </c>
      <c r="O369" s="34" t="inlineStr">
        <is>
          <t>Wild Orange</t>
        </is>
      </c>
      <c r="P369" s="48" t="n">
        <v>160</v>
      </c>
      <c r="Q369" s="48" t="n">
        <v>200</v>
      </c>
      <c r="R369" s="48" t="n">
        <v>60</v>
      </c>
      <c r="S369" s="48" t="n">
        <v>0</v>
      </c>
      <c r="T369" s="48" t="n">
        <v>15</v>
      </c>
      <c r="U369" s="34" t="inlineStr">
        <is>
          <t>Sucralose + acesulfame-K</t>
        </is>
      </c>
      <c r="V369" s="34" t="inlineStr">
        <is>
          <t>Natural caffeine from green tea + green coffee extract, 200 mg Na + 60 mg K electrolytes, vitamin C &amp; B vitamins, camu camu, zero sugar (Dwayne Johnson brand)</t>
        </is>
      </c>
      <c r="W369" s="51" t="n"/>
      <c r="X369" s="51" t="n"/>
      <c r="Y369" s="51" t="n"/>
      <c r="Z369" s="51" t="n"/>
      <c r="AA369" s="34" t="inlineStr">
        <is>
          <t>Medium</t>
        </is>
      </c>
      <c r="AB369" s="34" t="inlineStr">
        <is>
          <t>Celebrity founded; wellness energy positioning</t>
        </is>
      </c>
      <c r="AC369" s="34" t="inlineStr">
        <is>
          <t>A 'healthier' energy with electrolytes and vitamins</t>
        </is>
      </c>
      <c r="AD369" s="34" t="inlineStr">
        <is>
          <t>Energy plus added electrolytes/vitamins and a celebrity halo.</t>
        </is>
      </c>
      <c r="AE369" s="51" t="n"/>
      <c r="AF369" s="53">
        <f>IF(AND(ISNUMBER($P369),ISNUMBER($AL369),$AL369&lt;&gt;0),ROUND($P369/$AL369*100,1),"")</f>
        <v/>
      </c>
      <c r="AG369" s="54">
        <f>IF(AND(ISNUMBER($S369),ISNUMBER($AL369),$AL369&lt;&gt;0),ROUND($S369/$AL369*100,2),"")</f>
        <v/>
      </c>
      <c r="AH369" s="53">
        <f>IF(AND(ISNUMBER($Q369),ISNUMBER($AL369),$AL369&lt;&gt;0),ROUND($Q369/$AL369*100,1),"")</f>
        <v/>
      </c>
      <c r="AI369" s="48">
        <f>IF(ISNUMBER($S369),IF($S369&lt;=1,"Yes","No"),"n/a")</f>
        <v/>
      </c>
      <c r="AJ369" s="48">
        <f>IF(ISNUMBER($S369),ROUND(MAX(0,MIN(100,100-$S369*2.5-IF(ISNUMBER($T369),$T369,0)*0.12+IF($S369&lt;=1,12,0))),0),"")</f>
        <v/>
      </c>
      <c r="AK369" s="48">
        <f>IF(ISNUMBER($Q369),IF($Q369&gt;=100,20,IF($Q369&gt;=30,10,0)),0)+IF(ISNUMBER($R369),IF($R369&gt;=100,20,0),0)+IF(ISNUMBER($P369),IF($P369&gt;=150,20,IF($P369&gt;=50,12,5)),0)+IF(ISNUMBER($S369),IF($S369&lt;=1,15,0),0)</f>
        <v/>
      </c>
      <c r="AL369" s="48" t="n">
        <v>473</v>
      </c>
      <c r="AM369" s="49" t="n"/>
      <c r="AN369" s="48">
        <f>IF(AND(ISNUMBER($P369),ISNUMBER($AL369),$AL369&lt;&gt;0),IF(OR($P369&gt;180,$P369/$AL369*1000&gt;400),"Over ceiling, confirm SKU","Within"),"n/a")</f>
        <v/>
      </c>
      <c r="AO369" s="51" t="n"/>
      <c r="AP369" s="51" t="n"/>
      <c r="AQ369" s="51" t="n"/>
      <c r="AR369" s="34" t="inlineStr">
        <is>
          <t>Retrieved and cited, see Enrichment Log</t>
        </is>
      </c>
      <c r="AS369" s="34" t="inlineStr">
        <is>
          <t>BLANK -&gt; requires live Amazon.ca capture</t>
        </is>
      </c>
      <c r="AT369" s="34" t="inlineStr">
        <is>
          <t>Unverified commercial data</t>
        </is>
      </c>
    </row>
    <row r="370" ht="28" customHeight="1">
      <c r="A370" s="34" t="inlineStr">
        <is>
          <t>ZOA</t>
        </is>
      </c>
      <c r="B370" s="34" t="inlineStr">
        <is>
          <t>ZOA Zero Sugar Energy | Wild Orange | 8 pack 473mL</t>
        </is>
      </c>
      <c r="C370" s="34" t="inlineStr">
        <is>
          <t>4) Caffeine &amp; energy beverage</t>
        </is>
      </c>
      <c r="D370" s="34" t="inlineStr">
        <is>
          <t>473 mL can</t>
        </is>
      </c>
      <c r="E370" s="48" t="n">
        <v>8</v>
      </c>
      <c r="F370" s="49" t="n"/>
      <c r="G370" s="50">
        <f>IF(AND(ISNUMBER($F370),ISNUMBER($E370),$E370&lt;&gt;0),$F370/$E370,"")</f>
        <v/>
      </c>
      <c r="H370" s="50">
        <f>IF(AND(ISNUMBER($F370),ISNUMBER($AL370),ISNUMBER($E370),($AL370*$E370)&lt;&gt;0),$F370/($AL370*$E370)*100,"")</f>
        <v/>
      </c>
      <c r="I370" s="51" t="n"/>
      <c r="J370" s="52" t="n"/>
      <c r="K370" s="50">
        <f>IF(AND(ISNUMBER($F370),ISNUMBER($J370)),$F370*(1-$J370),"")</f>
        <v/>
      </c>
      <c r="L370" s="51" t="n"/>
      <c r="M370" s="51" t="n"/>
      <c r="N370" s="50">
        <f>IF(ISNUMBER($F370),($F370-IF(ISNUMBER($AM370),$AM370,0))*(1-IF(ISNUMBER($J370),$J370,0)),"")</f>
        <v/>
      </c>
      <c r="O370" s="34" t="inlineStr">
        <is>
          <t>Wild Orange</t>
        </is>
      </c>
      <c r="P370" s="48" t="n">
        <v>160</v>
      </c>
      <c r="Q370" s="48" t="n">
        <v>200</v>
      </c>
      <c r="R370" s="48" t="n">
        <v>60</v>
      </c>
      <c r="S370" s="48" t="n">
        <v>0</v>
      </c>
      <c r="T370" s="48" t="n">
        <v>15</v>
      </c>
      <c r="U370" s="34" t="inlineStr">
        <is>
          <t>Sucralose + acesulfame-K</t>
        </is>
      </c>
      <c r="V370" s="34" t="inlineStr">
        <is>
          <t>Natural caffeine from green tea + green coffee extract, 200 mg Na + 60 mg K electrolytes, vitamin C &amp; B vitamins, camu camu, zero sugar (Dwayne Johnson brand)</t>
        </is>
      </c>
      <c r="W370" s="51" t="n"/>
      <c r="X370" s="51" t="n"/>
      <c r="Y370" s="51" t="n"/>
      <c r="Z370" s="51" t="n"/>
      <c r="AA370" s="34" t="inlineStr">
        <is>
          <t>Medium</t>
        </is>
      </c>
      <c r="AB370" s="34" t="inlineStr">
        <is>
          <t>Celebrity founded; wellness energy positioning</t>
        </is>
      </c>
      <c r="AC370" s="34" t="inlineStr">
        <is>
          <t>A 'healthier' energy with electrolytes and vitamins</t>
        </is>
      </c>
      <c r="AD370" s="34" t="inlineStr">
        <is>
          <t>Energy plus added electrolytes/vitamins and a celebrity halo.</t>
        </is>
      </c>
      <c r="AE370" s="51" t="n"/>
      <c r="AF370" s="53">
        <f>IF(AND(ISNUMBER($P370),ISNUMBER($AL370),$AL370&lt;&gt;0),ROUND($P370/$AL370*100,1),"")</f>
        <v/>
      </c>
      <c r="AG370" s="54">
        <f>IF(AND(ISNUMBER($S370),ISNUMBER($AL370),$AL370&lt;&gt;0),ROUND($S370/$AL370*100,2),"")</f>
        <v/>
      </c>
      <c r="AH370" s="53">
        <f>IF(AND(ISNUMBER($Q370),ISNUMBER($AL370),$AL370&lt;&gt;0),ROUND($Q370/$AL370*100,1),"")</f>
        <v/>
      </c>
      <c r="AI370" s="48">
        <f>IF(ISNUMBER($S370),IF($S370&lt;=1,"Yes","No"),"n/a")</f>
        <v/>
      </c>
      <c r="AJ370" s="48">
        <f>IF(ISNUMBER($S370),ROUND(MAX(0,MIN(100,100-$S370*2.5-IF(ISNUMBER($T370),$T370,0)*0.12+IF($S370&lt;=1,12,0))),0),"")</f>
        <v/>
      </c>
      <c r="AK370" s="48">
        <f>IF(ISNUMBER($Q370),IF($Q370&gt;=100,20,IF($Q370&gt;=30,10,0)),0)+IF(ISNUMBER($R370),IF($R370&gt;=100,20,0),0)+IF(ISNUMBER($P370),IF($P370&gt;=150,20,IF($P370&gt;=50,12,5)),0)+IF(ISNUMBER($S370),IF($S370&lt;=1,15,0),0)</f>
        <v/>
      </c>
      <c r="AL370" s="48" t="n">
        <v>473</v>
      </c>
      <c r="AM370" s="49" t="n"/>
      <c r="AN370" s="48">
        <f>IF(AND(ISNUMBER($P370),ISNUMBER($AL370),$AL370&lt;&gt;0),IF(OR($P370&gt;180,$P370/$AL370*1000&gt;400),"Over ceiling, confirm SKU","Within"),"n/a")</f>
        <v/>
      </c>
      <c r="AO370" s="51" t="n"/>
      <c r="AP370" s="51" t="n"/>
      <c r="AQ370" s="51" t="n"/>
      <c r="AR370" s="34" t="inlineStr">
        <is>
          <t>Retrieved and cited, see Enrichment Log</t>
        </is>
      </c>
      <c r="AS370" s="34" t="inlineStr">
        <is>
          <t>BLANK -&gt; requires live Amazon.ca capture</t>
        </is>
      </c>
      <c r="AT370" s="34" t="inlineStr">
        <is>
          <t>Unverified commercial data</t>
        </is>
      </c>
    </row>
    <row r="371" ht="28" customHeight="1">
      <c r="A371" s="34" t="inlineStr">
        <is>
          <t>ZOA</t>
        </is>
      </c>
      <c r="B371" s="34" t="inlineStr">
        <is>
          <t>ZOA Zero Sugar Energy | Wild Orange | 12 pack 473mL</t>
        </is>
      </c>
      <c r="C371" s="34" t="inlineStr">
        <is>
          <t>4) Caffeine &amp; energy beverage</t>
        </is>
      </c>
      <c r="D371" s="34" t="inlineStr">
        <is>
          <t>473 mL can</t>
        </is>
      </c>
      <c r="E371" s="48" t="n">
        <v>12</v>
      </c>
      <c r="F371" s="49" t="n"/>
      <c r="G371" s="50">
        <f>IF(AND(ISNUMBER($F371),ISNUMBER($E371),$E371&lt;&gt;0),$F371/$E371,"")</f>
        <v/>
      </c>
      <c r="H371" s="50">
        <f>IF(AND(ISNUMBER($F371),ISNUMBER($AL371),ISNUMBER($E371),($AL371*$E371)&lt;&gt;0),$F371/($AL371*$E371)*100,"")</f>
        <v/>
      </c>
      <c r="I371" s="51" t="n"/>
      <c r="J371" s="52" t="n"/>
      <c r="K371" s="50">
        <f>IF(AND(ISNUMBER($F371),ISNUMBER($J371)),$F371*(1-$J371),"")</f>
        <v/>
      </c>
      <c r="L371" s="51" t="n"/>
      <c r="M371" s="51" t="n"/>
      <c r="N371" s="50">
        <f>IF(ISNUMBER($F371),($F371-IF(ISNUMBER($AM371),$AM371,0))*(1-IF(ISNUMBER($J371),$J371,0)),"")</f>
        <v/>
      </c>
      <c r="O371" s="34" t="inlineStr">
        <is>
          <t>Wild Orange</t>
        </is>
      </c>
      <c r="P371" s="48" t="n">
        <v>160</v>
      </c>
      <c r="Q371" s="48" t="n">
        <v>200</v>
      </c>
      <c r="R371" s="48" t="n">
        <v>60</v>
      </c>
      <c r="S371" s="48" t="n">
        <v>0</v>
      </c>
      <c r="T371" s="48" t="n">
        <v>15</v>
      </c>
      <c r="U371" s="34" t="inlineStr">
        <is>
          <t>Sucralose + acesulfame-K</t>
        </is>
      </c>
      <c r="V371" s="34" t="inlineStr">
        <is>
          <t>Natural caffeine from green tea + green coffee extract, 200 mg Na + 60 mg K electrolytes, vitamin C &amp; B vitamins, camu camu, zero sugar (Dwayne Johnson brand)</t>
        </is>
      </c>
      <c r="W371" s="51" t="n"/>
      <c r="X371" s="51" t="n"/>
      <c r="Y371" s="51" t="n"/>
      <c r="Z371" s="51" t="n"/>
      <c r="AA371" s="34" t="inlineStr">
        <is>
          <t>Medium</t>
        </is>
      </c>
      <c r="AB371" s="34" t="inlineStr">
        <is>
          <t>Celebrity founded; wellness energy positioning</t>
        </is>
      </c>
      <c r="AC371" s="34" t="inlineStr">
        <is>
          <t>A 'healthier' energy with electrolytes and vitamins</t>
        </is>
      </c>
      <c r="AD371" s="34" t="inlineStr">
        <is>
          <t>Energy plus added electrolytes/vitamins and a celebrity halo.</t>
        </is>
      </c>
      <c r="AE371" s="51" t="n"/>
      <c r="AF371" s="53">
        <f>IF(AND(ISNUMBER($P371),ISNUMBER($AL371),$AL371&lt;&gt;0),ROUND($P371/$AL371*100,1),"")</f>
        <v/>
      </c>
      <c r="AG371" s="54">
        <f>IF(AND(ISNUMBER($S371),ISNUMBER($AL371),$AL371&lt;&gt;0),ROUND($S371/$AL371*100,2),"")</f>
        <v/>
      </c>
      <c r="AH371" s="53">
        <f>IF(AND(ISNUMBER($Q371),ISNUMBER($AL371),$AL371&lt;&gt;0),ROUND($Q371/$AL371*100,1),"")</f>
        <v/>
      </c>
      <c r="AI371" s="48">
        <f>IF(ISNUMBER($S371),IF($S371&lt;=1,"Yes","No"),"n/a")</f>
        <v/>
      </c>
      <c r="AJ371" s="48">
        <f>IF(ISNUMBER($S371),ROUND(MAX(0,MIN(100,100-$S371*2.5-IF(ISNUMBER($T371),$T371,0)*0.12+IF($S371&lt;=1,12,0))),0),"")</f>
        <v/>
      </c>
      <c r="AK371" s="48">
        <f>IF(ISNUMBER($Q371),IF($Q371&gt;=100,20,IF($Q371&gt;=30,10,0)),0)+IF(ISNUMBER($R371),IF($R371&gt;=100,20,0),0)+IF(ISNUMBER($P371),IF($P371&gt;=150,20,IF($P371&gt;=50,12,5)),0)+IF(ISNUMBER($S371),IF($S371&lt;=1,15,0),0)</f>
        <v/>
      </c>
      <c r="AL371" s="48" t="n">
        <v>473</v>
      </c>
      <c r="AM371" s="49" t="n"/>
      <c r="AN371" s="48">
        <f>IF(AND(ISNUMBER($P371),ISNUMBER($AL371),$AL371&lt;&gt;0),IF(OR($P371&gt;180,$P371/$AL371*1000&gt;400),"Over ceiling, confirm SKU","Within"),"n/a")</f>
        <v/>
      </c>
      <c r="AO371" s="51" t="n"/>
      <c r="AP371" s="51" t="n"/>
      <c r="AQ371" s="51" t="n"/>
      <c r="AR371" s="34" t="inlineStr">
        <is>
          <t>Retrieved and cited, see Enrichment Log</t>
        </is>
      </c>
      <c r="AS371" s="34" t="inlineStr">
        <is>
          <t>BLANK -&gt; requires live Amazon.ca capture</t>
        </is>
      </c>
      <c r="AT371" s="34" t="inlineStr">
        <is>
          <t>Unverified commercial data</t>
        </is>
      </c>
    </row>
    <row r="372" ht="28" customHeight="1">
      <c r="A372" s="34" t="inlineStr">
        <is>
          <t>ZOA</t>
        </is>
      </c>
      <c r="B372" s="34" t="inlineStr">
        <is>
          <t>ZOA Zero Sugar Energy | Wild Orange | 18 pack 473mL</t>
        </is>
      </c>
      <c r="C372" s="34" t="inlineStr">
        <is>
          <t>4) Caffeine &amp; energy beverage</t>
        </is>
      </c>
      <c r="D372" s="34" t="inlineStr">
        <is>
          <t>473 mL can</t>
        </is>
      </c>
      <c r="E372" s="48" t="n">
        <v>18</v>
      </c>
      <c r="F372" s="49" t="n"/>
      <c r="G372" s="50">
        <f>IF(AND(ISNUMBER($F372),ISNUMBER($E372),$E372&lt;&gt;0),$F372/$E372,"")</f>
        <v/>
      </c>
      <c r="H372" s="50">
        <f>IF(AND(ISNUMBER($F372),ISNUMBER($AL372),ISNUMBER($E372),($AL372*$E372)&lt;&gt;0),$F372/($AL372*$E372)*100,"")</f>
        <v/>
      </c>
      <c r="I372" s="51" t="n"/>
      <c r="J372" s="52" t="n"/>
      <c r="K372" s="50">
        <f>IF(AND(ISNUMBER($F372),ISNUMBER($J372)),$F372*(1-$J372),"")</f>
        <v/>
      </c>
      <c r="L372" s="51" t="n"/>
      <c r="M372" s="51" t="n"/>
      <c r="N372" s="50">
        <f>IF(ISNUMBER($F372),($F372-IF(ISNUMBER($AM372),$AM372,0))*(1-IF(ISNUMBER($J372),$J372,0)),"")</f>
        <v/>
      </c>
      <c r="O372" s="34" t="inlineStr">
        <is>
          <t>Wild Orange</t>
        </is>
      </c>
      <c r="P372" s="48" t="n">
        <v>160</v>
      </c>
      <c r="Q372" s="48" t="n">
        <v>200</v>
      </c>
      <c r="R372" s="48" t="n">
        <v>60</v>
      </c>
      <c r="S372" s="48" t="n">
        <v>0</v>
      </c>
      <c r="T372" s="48" t="n">
        <v>15</v>
      </c>
      <c r="U372" s="34" t="inlineStr">
        <is>
          <t>Sucralose + acesulfame-K</t>
        </is>
      </c>
      <c r="V372" s="34" t="inlineStr">
        <is>
          <t>Natural caffeine from green tea + green coffee extract, 200 mg Na + 60 mg K electrolytes, vitamin C &amp; B vitamins, camu camu, zero sugar (Dwayne Johnson brand)</t>
        </is>
      </c>
      <c r="W372" s="51" t="n"/>
      <c r="X372" s="51" t="n"/>
      <c r="Y372" s="51" t="n"/>
      <c r="Z372" s="51" t="n"/>
      <c r="AA372" s="34" t="inlineStr">
        <is>
          <t>Medium</t>
        </is>
      </c>
      <c r="AB372" s="34" t="inlineStr">
        <is>
          <t>Celebrity founded; wellness energy positioning</t>
        </is>
      </c>
      <c r="AC372" s="34" t="inlineStr">
        <is>
          <t>A 'healthier' energy with electrolytes and vitamins</t>
        </is>
      </c>
      <c r="AD372" s="34" t="inlineStr">
        <is>
          <t>Energy plus added electrolytes/vitamins and a celebrity halo.</t>
        </is>
      </c>
      <c r="AE372" s="51" t="n"/>
      <c r="AF372" s="53">
        <f>IF(AND(ISNUMBER($P372),ISNUMBER($AL372),$AL372&lt;&gt;0),ROUND($P372/$AL372*100,1),"")</f>
        <v/>
      </c>
      <c r="AG372" s="54">
        <f>IF(AND(ISNUMBER($S372),ISNUMBER($AL372),$AL372&lt;&gt;0),ROUND($S372/$AL372*100,2),"")</f>
        <v/>
      </c>
      <c r="AH372" s="53">
        <f>IF(AND(ISNUMBER($Q372),ISNUMBER($AL372),$AL372&lt;&gt;0),ROUND($Q372/$AL372*100,1),"")</f>
        <v/>
      </c>
      <c r="AI372" s="48">
        <f>IF(ISNUMBER($S372),IF($S372&lt;=1,"Yes","No"),"n/a")</f>
        <v/>
      </c>
      <c r="AJ372" s="48">
        <f>IF(ISNUMBER($S372),ROUND(MAX(0,MIN(100,100-$S372*2.5-IF(ISNUMBER($T372),$T372,0)*0.12+IF($S372&lt;=1,12,0))),0),"")</f>
        <v/>
      </c>
      <c r="AK372" s="48">
        <f>IF(ISNUMBER($Q372),IF($Q372&gt;=100,20,IF($Q372&gt;=30,10,0)),0)+IF(ISNUMBER($R372),IF($R372&gt;=100,20,0),0)+IF(ISNUMBER($P372),IF($P372&gt;=150,20,IF($P372&gt;=50,12,5)),0)+IF(ISNUMBER($S372),IF($S372&lt;=1,15,0),0)</f>
        <v/>
      </c>
      <c r="AL372" s="48" t="n">
        <v>473</v>
      </c>
      <c r="AM372" s="49" t="n"/>
      <c r="AN372" s="48">
        <f>IF(AND(ISNUMBER($P372),ISNUMBER($AL372),$AL372&lt;&gt;0),IF(OR($P372&gt;180,$P372/$AL372*1000&gt;400),"Over ceiling, confirm SKU","Within"),"n/a")</f>
        <v/>
      </c>
      <c r="AO372" s="51" t="n"/>
      <c r="AP372" s="51" t="n"/>
      <c r="AQ372" s="51" t="n"/>
      <c r="AR372" s="34" t="inlineStr">
        <is>
          <t>Retrieved and cited, see Enrichment Log</t>
        </is>
      </c>
      <c r="AS372" s="34" t="inlineStr">
        <is>
          <t>BLANK -&gt; requires live Amazon.ca capture</t>
        </is>
      </c>
      <c r="AT372" s="34" t="inlineStr">
        <is>
          <t>Unverified commercial data</t>
        </is>
      </c>
    </row>
    <row r="373" ht="28" customHeight="1">
      <c r="A373" s="34" t="inlineStr">
        <is>
          <t>ZOA</t>
        </is>
      </c>
      <c r="B373" s="34" t="inlineStr">
        <is>
          <t>ZOA Zero Sugar Energy | Wild Orange | 24 pack 473mL</t>
        </is>
      </c>
      <c r="C373" s="34" t="inlineStr">
        <is>
          <t>4) Caffeine &amp; energy beverage</t>
        </is>
      </c>
      <c r="D373" s="34" t="inlineStr">
        <is>
          <t>473 mL can</t>
        </is>
      </c>
      <c r="E373" s="48" t="n">
        <v>24</v>
      </c>
      <c r="F373" s="49" t="n"/>
      <c r="G373" s="50">
        <f>IF(AND(ISNUMBER($F373),ISNUMBER($E373),$E373&lt;&gt;0),$F373/$E373,"")</f>
        <v/>
      </c>
      <c r="H373" s="50">
        <f>IF(AND(ISNUMBER($F373),ISNUMBER($AL373),ISNUMBER($E373),($AL373*$E373)&lt;&gt;0),$F373/($AL373*$E373)*100,"")</f>
        <v/>
      </c>
      <c r="I373" s="51" t="n"/>
      <c r="J373" s="52" t="n"/>
      <c r="K373" s="50">
        <f>IF(AND(ISNUMBER($F373),ISNUMBER($J373)),$F373*(1-$J373),"")</f>
        <v/>
      </c>
      <c r="L373" s="51" t="n"/>
      <c r="M373" s="51" t="n"/>
      <c r="N373" s="50">
        <f>IF(ISNUMBER($F373),($F373-IF(ISNUMBER($AM373),$AM373,0))*(1-IF(ISNUMBER($J373),$J373,0)),"")</f>
        <v/>
      </c>
      <c r="O373" s="34" t="inlineStr">
        <is>
          <t>Wild Orange</t>
        </is>
      </c>
      <c r="P373" s="48" t="n">
        <v>160</v>
      </c>
      <c r="Q373" s="48" t="n">
        <v>200</v>
      </c>
      <c r="R373" s="48" t="n">
        <v>60</v>
      </c>
      <c r="S373" s="48" t="n">
        <v>0</v>
      </c>
      <c r="T373" s="48" t="n">
        <v>15</v>
      </c>
      <c r="U373" s="34" t="inlineStr">
        <is>
          <t>Sucralose + acesulfame-K</t>
        </is>
      </c>
      <c r="V373" s="34" t="inlineStr">
        <is>
          <t>Natural caffeine from green tea + green coffee extract, 200 mg Na + 60 mg K electrolytes, vitamin C &amp; B vitamins, camu camu, zero sugar (Dwayne Johnson brand)</t>
        </is>
      </c>
      <c r="W373" s="51" t="n"/>
      <c r="X373" s="51" t="n"/>
      <c r="Y373" s="51" t="n"/>
      <c r="Z373" s="51" t="n"/>
      <c r="AA373" s="34" t="inlineStr">
        <is>
          <t>Medium</t>
        </is>
      </c>
      <c r="AB373" s="34" t="inlineStr">
        <is>
          <t>Celebrity founded; wellness energy positioning</t>
        </is>
      </c>
      <c r="AC373" s="34" t="inlineStr">
        <is>
          <t>A 'healthier' energy with electrolytes and vitamins</t>
        </is>
      </c>
      <c r="AD373" s="34" t="inlineStr">
        <is>
          <t>Energy plus added electrolytes/vitamins and a celebrity halo.</t>
        </is>
      </c>
      <c r="AE373" s="51" t="n"/>
      <c r="AF373" s="53">
        <f>IF(AND(ISNUMBER($P373),ISNUMBER($AL373),$AL373&lt;&gt;0),ROUND($P373/$AL373*100,1),"")</f>
        <v/>
      </c>
      <c r="AG373" s="54">
        <f>IF(AND(ISNUMBER($S373),ISNUMBER($AL373),$AL373&lt;&gt;0),ROUND($S373/$AL373*100,2),"")</f>
        <v/>
      </c>
      <c r="AH373" s="53">
        <f>IF(AND(ISNUMBER($Q373),ISNUMBER($AL373),$AL373&lt;&gt;0),ROUND($Q373/$AL373*100,1),"")</f>
        <v/>
      </c>
      <c r="AI373" s="48">
        <f>IF(ISNUMBER($S373),IF($S373&lt;=1,"Yes","No"),"n/a")</f>
        <v/>
      </c>
      <c r="AJ373" s="48">
        <f>IF(ISNUMBER($S373),ROUND(MAX(0,MIN(100,100-$S373*2.5-IF(ISNUMBER($T373),$T373,0)*0.12+IF($S373&lt;=1,12,0))),0),"")</f>
        <v/>
      </c>
      <c r="AK373" s="48">
        <f>IF(ISNUMBER($Q373),IF($Q373&gt;=100,20,IF($Q373&gt;=30,10,0)),0)+IF(ISNUMBER($R373),IF($R373&gt;=100,20,0),0)+IF(ISNUMBER($P373),IF($P373&gt;=150,20,IF($P373&gt;=50,12,5)),0)+IF(ISNUMBER($S373),IF($S373&lt;=1,15,0),0)</f>
        <v/>
      </c>
      <c r="AL373" s="48" t="n">
        <v>473</v>
      </c>
      <c r="AM373" s="49" t="n"/>
      <c r="AN373" s="48">
        <f>IF(AND(ISNUMBER($P373),ISNUMBER($AL373),$AL373&lt;&gt;0),IF(OR($P373&gt;180,$P373/$AL373*1000&gt;400),"Over ceiling, confirm SKU","Within"),"n/a")</f>
        <v/>
      </c>
      <c r="AO373" s="51" t="n"/>
      <c r="AP373" s="51" t="n"/>
      <c r="AQ373" s="51" t="n"/>
      <c r="AR373" s="34" t="inlineStr">
        <is>
          <t>Retrieved and cited, see Enrichment Log</t>
        </is>
      </c>
      <c r="AS373" s="34" t="inlineStr">
        <is>
          <t>BLANK -&gt; requires live Amazon.ca capture</t>
        </is>
      </c>
      <c r="AT373" s="34" t="inlineStr">
        <is>
          <t>Unverified commercial data</t>
        </is>
      </c>
    </row>
    <row r="374" ht="28" customHeight="1">
      <c r="A374" s="34" t="inlineStr">
        <is>
          <t>ZOA</t>
        </is>
      </c>
      <c r="B374" s="34" t="inlineStr">
        <is>
          <t>ZOA Zero Sugar Energy | Super Berry | single 473mL</t>
        </is>
      </c>
      <c r="C374" s="34" t="inlineStr">
        <is>
          <t>4) Caffeine &amp; energy beverage</t>
        </is>
      </c>
      <c r="D374" s="34" t="inlineStr">
        <is>
          <t>473 mL can</t>
        </is>
      </c>
      <c r="E374" s="48" t="n">
        <v>1</v>
      </c>
      <c r="F374" s="49" t="n"/>
      <c r="G374" s="50">
        <f>IF(AND(ISNUMBER($F374),ISNUMBER($E374),$E374&lt;&gt;0),$F374/$E374,"")</f>
        <v/>
      </c>
      <c r="H374" s="50">
        <f>IF(AND(ISNUMBER($F374),ISNUMBER($AL374),ISNUMBER($E374),($AL374*$E374)&lt;&gt;0),$F374/($AL374*$E374)*100,"")</f>
        <v/>
      </c>
      <c r="I374" s="51" t="n"/>
      <c r="J374" s="52" t="n"/>
      <c r="K374" s="50">
        <f>IF(AND(ISNUMBER($F374),ISNUMBER($J374)),$F374*(1-$J374),"")</f>
        <v/>
      </c>
      <c r="L374" s="51" t="n"/>
      <c r="M374" s="51" t="n"/>
      <c r="N374" s="50">
        <f>IF(ISNUMBER($F374),($F374-IF(ISNUMBER($AM374),$AM374,0))*(1-IF(ISNUMBER($J374),$J374,0)),"")</f>
        <v/>
      </c>
      <c r="O374" s="34" t="inlineStr">
        <is>
          <t>Super Berry</t>
        </is>
      </c>
      <c r="P374" s="48" t="n">
        <v>160</v>
      </c>
      <c r="Q374" s="48" t="n">
        <v>200</v>
      </c>
      <c r="R374" s="48" t="n">
        <v>60</v>
      </c>
      <c r="S374" s="48" t="n">
        <v>0</v>
      </c>
      <c r="T374" s="48" t="n">
        <v>15</v>
      </c>
      <c r="U374" s="34" t="inlineStr">
        <is>
          <t>Sucralose + acesulfame-K</t>
        </is>
      </c>
      <c r="V374" s="34" t="inlineStr">
        <is>
          <t>Natural caffeine from green tea + green coffee extract, 200 mg Na + 60 mg K electrolytes, vitamin C &amp; B vitamins, camu camu, zero sugar (Dwayne Johnson brand)</t>
        </is>
      </c>
      <c r="W374" s="51" t="n"/>
      <c r="X374" s="51" t="n"/>
      <c r="Y374" s="51" t="n"/>
      <c r="Z374" s="51" t="n"/>
      <c r="AA374" s="34" t="inlineStr">
        <is>
          <t>Medium</t>
        </is>
      </c>
      <c r="AB374" s="34" t="inlineStr">
        <is>
          <t>Celebrity founded; wellness energy positioning</t>
        </is>
      </c>
      <c r="AC374" s="34" t="inlineStr">
        <is>
          <t>A 'healthier' energy with electrolytes and vitamins</t>
        </is>
      </c>
      <c r="AD374" s="34" t="inlineStr">
        <is>
          <t>Energy plus added electrolytes/vitamins and a celebrity halo.</t>
        </is>
      </c>
      <c r="AE374" s="51" t="n"/>
      <c r="AF374" s="53">
        <f>IF(AND(ISNUMBER($P374),ISNUMBER($AL374),$AL374&lt;&gt;0),ROUND($P374/$AL374*100,1),"")</f>
        <v/>
      </c>
      <c r="AG374" s="54">
        <f>IF(AND(ISNUMBER($S374),ISNUMBER($AL374),$AL374&lt;&gt;0),ROUND($S374/$AL374*100,2),"")</f>
        <v/>
      </c>
      <c r="AH374" s="53">
        <f>IF(AND(ISNUMBER($Q374),ISNUMBER($AL374),$AL374&lt;&gt;0),ROUND($Q374/$AL374*100,1),"")</f>
        <v/>
      </c>
      <c r="AI374" s="48">
        <f>IF(ISNUMBER($S374),IF($S374&lt;=1,"Yes","No"),"n/a")</f>
        <v/>
      </c>
      <c r="AJ374" s="48">
        <f>IF(ISNUMBER($S374),ROUND(MAX(0,MIN(100,100-$S374*2.5-IF(ISNUMBER($T374),$T374,0)*0.12+IF($S374&lt;=1,12,0))),0),"")</f>
        <v/>
      </c>
      <c r="AK374" s="48">
        <f>IF(ISNUMBER($Q374),IF($Q374&gt;=100,20,IF($Q374&gt;=30,10,0)),0)+IF(ISNUMBER($R374),IF($R374&gt;=100,20,0),0)+IF(ISNUMBER($P374),IF($P374&gt;=150,20,IF($P374&gt;=50,12,5)),0)+IF(ISNUMBER($S374),IF($S374&lt;=1,15,0),0)</f>
        <v/>
      </c>
      <c r="AL374" s="48" t="n">
        <v>473</v>
      </c>
      <c r="AM374" s="49" t="n"/>
      <c r="AN374" s="48">
        <f>IF(AND(ISNUMBER($P374),ISNUMBER($AL374),$AL374&lt;&gt;0),IF(OR($P374&gt;180,$P374/$AL374*1000&gt;400),"Over ceiling, confirm SKU","Within"),"n/a")</f>
        <v/>
      </c>
      <c r="AO374" s="51" t="n"/>
      <c r="AP374" s="51" t="n"/>
      <c r="AQ374" s="51" t="n"/>
      <c r="AR374" s="34" t="inlineStr">
        <is>
          <t>Retrieved and cited, see Enrichment Log</t>
        </is>
      </c>
      <c r="AS374" s="34" t="inlineStr">
        <is>
          <t>BLANK -&gt; requires live Amazon.ca capture</t>
        </is>
      </c>
      <c r="AT374" s="34" t="inlineStr">
        <is>
          <t>Unverified commercial data</t>
        </is>
      </c>
    </row>
    <row r="375" ht="28" customHeight="1">
      <c r="A375" s="34" t="inlineStr">
        <is>
          <t>ZOA</t>
        </is>
      </c>
      <c r="B375" s="34" t="inlineStr">
        <is>
          <t>ZOA Zero Sugar Energy | Super Berry | 8 pack 473mL</t>
        </is>
      </c>
      <c r="C375" s="34" t="inlineStr">
        <is>
          <t>4) Caffeine &amp; energy beverage</t>
        </is>
      </c>
      <c r="D375" s="34" t="inlineStr">
        <is>
          <t>473 mL can</t>
        </is>
      </c>
      <c r="E375" s="48" t="n">
        <v>8</v>
      </c>
      <c r="F375" s="49" t="n"/>
      <c r="G375" s="50">
        <f>IF(AND(ISNUMBER($F375),ISNUMBER($E375),$E375&lt;&gt;0),$F375/$E375,"")</f>
        <v/>
      </c>
      <c r="H375" s="50">
        <f>IF(AND(ISNUMBER($F375),ISNUMBER($AL375),ISNUMBER($E375),($AL375*$E375)&lt;&gt;0),$F375/($AL375*$E375)*100,"")</f>
        <v/>
      </c>
      <c r="I375" s="51" t="n"/>
      <c r="J375" s="52" t="n"/>
      <c r="K375" s="50">
        <f>IF(AND(ISNUMBER($F375),ISNUMBER($J375)),$F375*(1-$J375),"")</f>
        <v/>
      </c>
      <c r="L375" s="51" t="n"/>
      <c r="M375" s="51" t="n"/>
      <c r="N375" s="50">
        <f>IF(ISNUMBER($F375),($F375-IF(ISNUMBER($AM375),$AM375,0))*(1-IF(ISNUMBER($J375),$J375,0)),"")</f>
        <v/>
      </c>
      <c r="O375" s="34" t="inlineStr">
        <is>
          <t>Super Berry</t>
        </is>
      </c>
      <c r="P375" s="48" t="n">
        <v>160</v>
      </c>
      <c r="Q375" s="48" t="n">
        <v>200</v>
      </c>
      <c r="R375" s="48" t="n">
        <v>60</v>
      </c>
      <c r="S375" s="48" t="n">
        <v>0</v>
      </c>
      <c r="T375" s="48" t="n">
        <v>15</v>
      </c>
      <c r="U375" s="34" t="inlineStr">
        <is>
          <t>Sucralose + acesulfame-K</t>
        </is>
      </c>
      <c r="V375" s="34" t="inlineStr">
        <is>
          <t>Natural caffeine from green tea + green coffee extract, 200 mg Na + 60 mg K electrolytes, vitamin C &amp; B vitamins, camu camu, zero sugar (Dwayne Johnson brand)</t>
        </is>
      </c>
      <c r="W375" s="51" t="n"/>
      <c r="X375" s="51" t="n"/>
      <c r="Y375" s="51" t="n"/>
      <c r="Z375" s="51" t="n"/>
      <c r="AA375" s="34" t="inlineStr">
        <is>
          <t>Medium</t>
        </is>
      </c>
      <c r="AB375" s="34" t="inlineStr">
        <is>
          <t>Celebrity founded; wellness energy positioning</t>
        </is>
      </c>
      <c r="AC375" s="34" t="inlineStr">
        <is>
          <t>A 'healthier' energy with electrolytes and vitamins</t>
        </is>
      </c>
      <c r="AD375" s="34" t="inlineStr">
        <is>
          <t>Energy plus added electrolytes/vitamins and a celebrity halo.</t>
        </is>
      </c>
      <c r="AE375" s="51" t="n"/>
      <c r="AF375" s="53">
        <f>IF(AND(ISNUMBER($P375),ISNUMBER($AL375),$AL375&lt;&gt;0),ROUND($P375/$AL375*100,1),"")</f>
        <v/>
      </c>
      <c r="AG375" s="54">
        <f>IF(AND(ISNUMBER($S375),ISNUMBER($AL375),$AL375&lt;&gt;0),ROUND($S375/$AL375*100,2),"")</f>
        <v/>
      </c>
      <c r="AH375" s="53">
        <f>IF(AND(ISNUMBER($Q375),ISNUMBER($AL375),$AL375&lt;&gt;0),ROUND($Q375/$AL375*100,1),"")</f>
        <v/>
      </c>
      <c r="AI375" s="48">
        <f>IF(ISNUMBER($S375),IF($S375&lt;=1,"Yes","No"),"n/a")</f>
        <v/>
      </c>
      <c r="AJ375" s="48">
        <f>IF(ISNUMBER($S375),ROUND(MAX(0,MIN(100,100-$S375*2.5-IF(ISNUMBER($T375),$T375,0)*0.12+IF($S375&lt;=1,12,0))),0),"")</f>
        <v/>
      </c>
      <c r="AK375" s="48">
        <f>IF(ISNUMBER($Q375),IF($Q375&gt;=100,20,IF($Q375&gt;=30,10,0)),0)+IF(ISNUMBER($R375),IF($R375&gt;=100,20,0),0)+IF(ISNUMBER($P375),IF($P375&gt;=150,20,IF($P375&gt;=50,12,5)),0)+IF(ISNUMBER($S375),IF($S375&lt;=1,15,0),0)</f>
        <v/>
      </c>
      <c r="AL375" s="48" t="n">
        <v>473</v>
      </c>
      <c r="AM375" s="49" t="n"/>
      <c r="AN375" s="48">
        <f>IF(AND(ISNUMBER($P375),ISNUMBER($AL375),$AL375&lt;&gt;0),IF(OR($P375&gt;180,$P375/$AL375*1000&gt;400),"Over ceiling, confirm SKU","Within"),"n/a")</f>
        <v/>
      </c>
      <c r="AO375" s="51" t="n"/>
      <c r="AP375" s="51" t="n"/>
      <c r="AQ375" s="51" t="n"/>
      <c r="AR375" s="34" t="inlineStr">
        <is>
          <t>Retrieved and cited, see Enrichment Log</t>
        </is>
      </c>
      <c r="AS375" s="34" t="inlineStr">
        <is>
          <t>BLANK -&gt; requires live Amazon.ca capture</t>
        </is>
      </c>
      <c r="AT375" s="34" t="inlineStr">
        <is>
          <t>Unverified commercial data</t>
        </is>
      </c>
    </row>
    <row r="376" ht="28" customHeight="1">
      <c r="A376" s="34" t="inlineStr">
        <is>
          <t>ZOA</t>
        </is>
      </c>
      <c r="B376" s="34" t="inlineStr">
        <is>
          <t>ZOA Zero Sugar Energy | Super Berry | 12 pack 473mL</t>
        </is>
      </c>
      <c r="C376" s="34" t="inlineStr">
        <is>
          <t>4) Caffeine &amp; energy beverage</t>
        </is>
      </c>
      <c r="D376" s="34" t="inlineStr">
        <is>
          <t>473 mL can</t>
        </is>
      </c>
      <c r="E376" s="48" t="n">
        <v>12</v>
      </c>
      <c r="F376" s="49" t="n"/>
      <c r="G376" s="50">
        <f>IF(AND(ISNUMBER($F376),ISNUMBER($E376),$E376&lt;&gt;0),$F376/$E376,"")</f>
        <v/>
      </c>
      <c r="H376" s="50">
        <f>IF(AND(ISNUMBER($F376),ISNUMBER($AL376),ISNUMBER($E376),($AL376*$E376)&lt;&gt;0),$F376/($AL376*$E376)*100,"")</f>
        <v/>
      </c>
      <c r="I376" s="51" t="n"/>
      <c r="J376" s="52" t="n"/>
      <c r="K376" s="50">
        <f>IF(AND(ISNUMBER($F376),ISNUMBER($J376)),$F376*(1-$J376),"")</f>
        <v/>
      </c>
      <c r="L376" s="51" t="n"/>
      <c r="M376" s="51" t="n"/>
      <c r="N376" s="50">
        <f>IF(ISNUMBER($F376),($F376-IF(ISNUMBER($AM376),$AM376,0))*(1-IF(ISNUMBER($J376),$J376,0)),"")</f>
        <v/>
      </c>
      <c r="O376" s="34" t="inlineStr">
        <is>
          <t>Super Berry</t>
        </is>
      </c>
      <c r="P376" s="48" t="n">
        <v>160</v>
      </c>
      <c r="Q376" s="48" t="n">
        <v>200</v>
      </c>
      <c r="R376" s="48" t="n">
        <v>60</v>
      </c>
      <c r="S376" s="48" t="n">
        <v>0</v>
      </c>
      <c r="T376" s="48" t="n">
        <v>15</v>
      </c>
      <c r="U376" s="34" t="inlineStr">
        <is>
          <t>Sucralose + acesulfame-K</t>
        </is>
      </c>
      <c r="V376" s="34" t="inlineStr">
        <is>
          <t>Natural caffeine from green tea + green coffee extract, 200 mg Na + 60 mg K electrolytes, vitamin C &amp; B vitamins, camu camu, zero sugar (Dwayne Johnson brand)</t>
        </is>
      </c>
      <c r="W376" s="51" t="n"/>
      <c r="X376" s="51" t="n"/>
      <c r="Y376" s="51" t="n"/>
      <c r="Z376" s="51" t="n"/>
      <c r="AA376" s="34" t="inlineStr">
        <is>
          <t>Medium</t>
        </is>
      </c>
      <c r="AB376" s="34" t="inlineStr">
        <is>
          <t>Celebrity founded; wellness energy positioning</t>
        </is>
      </c>
      <c r="AC376" s="34" t="inlineStr">
        <is>
          <t>A 'healthier' energy with electrolytes and vitamins</t>
        </is>
      </c>
      <c r="AD376" s="34" t="inlineStr">
        <is>
          <t>Energy plus added electrolytes/vitamins and a celebrity halo.</t>
        </is>
      </c>
      <c r="AE376" s="51" t="n"/>
      <c r="AF376" s="53">
        <f>IF(AND(ISNUMBER($P376),ISNUMBER($AL376),$AL376&lt;&gt;0),ROUND($P376/$AL376*100,1),"")</f>
        <v/>
      </c>
      <c r="AG376" s="54">
        <f>IF(AND(ISNUMBER($S376),ISNUMBER($AL376),$AL376&lt;&gt;0),ROUND($S376/$AL376*100,2),"")</f>
        <v/>
      </c>
      <c r="AH376" s="53">
        <f>IF(AND(ISNUMBER($Q376),ISNUMBER($AL376),$AL376&lt;&gt;0),ROUND($Q376/$AL376*100,1),"")</f>
        <v/>
      </c>
      <c r="AI376" s="48">
        <f>IF(ISNUMBER($S376),IF($S376&lt;=1,"Yes","No"),"n/a")</f>
        <v/>
      </c>
      <c r="AJ376" s="48">
        <f>IF(ISNUMBER($S376),ROUND(MAX(0,MIN(100,100-$S376*2.5-IF(ISNUMBER($T376),$T376,0)*0.12+IF($S376&lt;=1,12,0))),0),"")</f>
        <v/>
      </c>
      <c r="AK376" s="48">
        <f>IF(ISNUMBER($Q376),IF($Q376&gt;=100,20,IF($Q376&gt;=30,10,0)),0)+IF(ISNUMBER($R376),IF($R376&gt;=100,20,0),0)+IF(ISNUMBER($P376),IF($P376&gt;=150,20,IF($P376&gt;=50,12,5)),0)+IF(ISNUMBER($S376),IF($S376&lt;=1,15,0),0)</f>
        <v/>
      </c>
      <c r="AL376" s="48" t="n">
        <v>473</v>
      </c>
      <c r="AM376" s="49" t="n"/>
      <c r="AN376" s="48">
        <f>IF(AND(ISNUMBER($P376),ISNUMBER($AL376),$AL376&lt;&gt;0),IF(OR($P376&gt;180,$P376/$AL376*1000&gt;400),"Over ceiling, confirm SKU","Within"),"n/a")</f>
        <v/>
      </c>
      <c r="AO376" s="51" t="n"/>
      <c r="AP376" s="51" t="n"/>
      <c r="AQ376" s="51" t="n"/>
      <c r="AR376" s="34" t="inlineStr">
        <is>
          <t>Retrieved and cited, see Enrichment Log</t>
        </is>
      </c>
      <c r="AS376" s="34" t="inlineStr">
        <is>
          <t>BLANK -&gt; requires live Amazon.ca capture</t>
        </is>
      </c>
      <c r="AT376" s="34" t="inlineStr">
        <is>
          <t>Unverified commercial data</t>
        </is>
      </c>
    </row>
    <row r="377" ht="28" customHeight="1">
      <c r="A377" s="34" t="inlineStr">
        <is>
          <t>ZOA</t>
        </is>
      </c>
      <c r="B377" s="34" t="inlineStr">
        <is>
          <t>ZOA Zero Sugar Energy | Super Berry | 18 pack 473mL</t>
        </is>
      </c>
      <c r="C377" s="34" t="inlineStr">
        <is>
          <t>4) Caffeine &amp; energy beverage</t>
        </is>
      </c>
      <c r="D377" s="34" t="inlineStr">
        <is>
          <t>473 mL can</t>
        </is>
      </c>
      <c r="E377" s="48" t="n">
        <v>18</v>
      </c>
      <c r="F377" s="49" t="n"/>
      <c r="G377" s="50">
        <f>IF(AND(ISNUMBER($F377),ISNUMBER($E377),$E377&lt;&gt;0),$F377/$E377,"")</f>
        <v/>
      </c>
      <c r="H377" s="50">
        <f>IF(AND(ISNUMBER($F377),ISNUMBER($AL377),ISNUMBER($E377),($AL377*$E377)&lt;&gt;0),$F377/($AL377*$E377)*100,"")</f>
        <v/>
      </c>
      <c r="I377" s="51" t="n"/>
      <c r="J377" s="52" t="n"/>
      <c r="K377" s="50">
        <f>IF(AND(ISNUMBER($F377),ISNUMBER($J377)),$F377*(1-$J377),"")</f>
        <v/>
      </c>
      <c r="L377" s="51" t="n"/>
      <c r="M377" s="51" t="n"/>
      <c r="N377" s="50">
        <f>IF(ISNUMBER($F377),($F377-IF(ISNUMBER($AM377),$AM377,0))*(1-IF(ISNUMBER($J377),$J377,0)),"")</f>
        <v/>
      </c>
      <c r="O377" s="34" t="inlineStr">
        <is>
          <t>Super Berry</t>
        </is>
      </c>
      <c r="P377" s="48" t="n">
        <v>160</v>
      </c>
      <c r="Q377" s="48" t="n">
        <v>200</v>
      </c>
      <c r="R377" s="48" t="n">
        <v>60</v>
      </c>
      <c r="S377" s="48" t="n">
        <v>0</v>
      </c>
      <c r="T377" s="48" t="n">
        <v>15</v>
      </c>
      <c r="U377" s="34" t="inlineStr">
        <is>
          <t>Sucralose + acesulfame-K</t>
        </is>
      </c>
      <c r="V377" s="34" t="inlineStr">
        <is>
          <t>Natural caffeine from green tea + green coffee extract, 200 mg Na + 60 mg K electrolytes, vitamin C &amp; B vitamins, camu camu, zero sugar (Dwayne Johnson brand)</t>
        </is>
      </c>
      <c r="W377" s="51" t="n"/>
      <c r="X377" s="51" t="n"/>
      <c r="Y377" s="51" t="n"/>
      <c r="Z377" s="51" t="n"/>
      <c r="AA377" s="34" t="inlineStr">
        <is>
          <t>Medium</t>
        </is>
      </c>
      <c r="AB377" s="34" t="inlineStr">
        <is>
          <t>Celebrity founded; wellness energy positioning</t>
        </is>
      </c>
      <c r="AC377" s="34" t="inlineStr">
        <is>
          <t>A 'healthier' energy with electrolytes and vitamins</t>
        </is>
      </c>
      <c r="AD377" s="34" t="inlineStr">
        <is>
          <t>Energy plus added electrolytes/vitamins and a celebrity halo.</t>
        </is>
      </c>
      <c r="AE377" s="51" t="n"/>
      <c r="AF377" s="53">
        <f>IF(AND(ISNUMBER($P377),ISNUMBER($AL377),$AL377&lt;&gt;0),ROUND($P377/$AL377*100,1),"")</f>
        <v/>
      </c>
      <c r="AG377" s="54">
        <f>IF(AND(ISNUMBER($S377),ISNUMBER($AL377),$AL377&lt;&gt;0),ROUND($S377/$AL377*100,2),"")</f>
        <v/>
      </c>
      <c r="AH377" s="53">
        <f>IF(AND(ISNUMBER($Q377),ISNUMBER($AL377),$AL377&lt;&gt;0),ROUND($Q377/$AL377*100,1),"")</f>
        <v/>
      </c>
      <c r="AI377" s="48">
        <f>IF(ISNUMBER($S377),IF($S377&lt;=1,"Yes","No"),"n/a")</f>
        <v/>
      </c>
      <c r="AJ377" s="48">
        <f>IF(ISNUMBER($S377),ROUND(MAX(0,MIN(100,100-$S377*2.5-IF(ISNUMBER($T377),$T377,0)*0.12+IF($S377&lt;=1,12,0))),0),"")</f>
        <v/>
      </c>
      <c r="AK377" s="48">
        <f>IF(ISNUMBER($Q377),IF($Q377&gt;=100,20,IF($Q377&gt;=30,10,0)),0)+IF(ISNUMBER($R377),IF($R377&gt;=100,20,0),0)+IF(ISNUMBER($P377),IF($P377&gt;=150,20,IF($P377&gt;=50,12,5)),0)+IF(ISNUMBER($S377),IF($S377&lt;=1,15,0),0)</f>
        <v/>
      </c>
      <c r="AL377" s="48" t="n">
        <v>473</v>
      </c>
      <c r="AM377" s="49" t="n"/>
      <c r="AN377" s="48">
        <f>IF(AND(ISNUMBER($P377),ISNUMBER($AL377),$AL377&lt;&gt;0),IF(OR($P377&gt;180,$P377/$AL377*1000&gt;400),"Over ceiling, confirm SKU","Within"),"n/a")</f>
        <v/>
      </c>
      <c r="AO377" s="51" t="n"/>
      <c r="AP377" s="51" t="n"/>
      <c r="AQ377" s="51" t="n"/>
      <c r="AR377" s="34" t="inlineStr">
        <is>
          <t>Retrieved and cited, see Enrichment Log</t>
        </is>
      </c>
      <c r="AS377" s="34" t="inlineStr">
        <is>
          <t>BLANK -&gt; requires live Amazon.ca capture</t>
        </is>
      </c>
      <c r="AT377" s="34" t="inlineStr">
        <is>
          <t>Unverified commercial data</t>
        </is>
      </c>
    </row>
    <row r="378" ht="28" customHeight="1">
      <c r="A378" s="34" t="inlineStr">
        <is>
          <t>ZOA</t>
        </is>
      </c>
      <c r="B378" s="34" t="inlineStr">
        <is>
          <t>ZOA Zero Sugar Energy | Super Berry | 24 pack 473mL</t>
        </is>
      </c>
      <c r="C378" s="34" t="inlineStr">
        <is>
          <t>4) Caffeine &amp; energy beverage</t>
        </is>
      </c>
      <c r="D378" s="34" t="inlineStr">
        <is>
          <t>473 mL can</t>
        </is>
      </c>
      <c r="E378" s="48" t="n">
        <v>24</v>
      </c>
      <c r="F378" s="49" t="n"/>
      <c r="G378" s="50">
        <f>IF(AND(ISNUMBER($F378),ISNUMBER($E378),$E378&lt;&gt;0),$F378/$E378,"")</f>
        <v/>
      </c>
      <c r="H378" s="50">
        <f>IF(AND(ISNUMBER($F378),ISNUMBER($AL378),ISNUMBER($E378),($AL378*$E378)&lt;&gt;0),$F378/($AL378*$E378)*100,"")</f>
        <v/>
      </c>
      <c r="I378" s="51" t="n"/>
      <c r="J378" s="52" t="n"/>
      <c r="K378" s="50">
        <f>IF(AND(ISNUMBER($F378),ISNUMBER($J378)),$F378*(1-$J378),"")</f>
        <v/>
      </c>
      <c r="L378" s="51" t="n"/>
      <c r="M378" s="51" t="n"/>
      <c r="N378" s="50">
        <f>IF(ISNUMBER($F378),($F378-IF(ISNUMBER($AM378),$AM378,0))*(1-IF(ISNUMBER($J378),$J378,0)),"")</f>
        <v/>
      </c>
      <c r="O378" s="34" t="inlineStr">
        <is>
          <t>Super Berry</t>
        </is>
      </c>
      <c r="P378" s="48" t="n">
        <v>160</v>
      </c>
      <c r="Q378" s="48" t="n">
        <v>200</v>
      </c>
      <c r="R378" s="48" t="n">
        <v>60</v>
      </c>
      <c r="S378" s="48" t="n">
        <v>0</v>
      </c>
      <c r="T378" s="48" t="n">
        <v>15</v>
      </c>
      <c r="U378" s="34" t="inlineStr">
        <is>
          <t>Sucralose + acesulfame-K</t>
        </is>
      </c>
      <c r="V378" s="34" t="inlineStr">
        <is>
          <t>Natural caffeine from green tea + green coffee extract, 200 mg Na + 60 mg K electrolytes, vitamin C &amp; B vitamins, camu camu, zero sugar (Dwayne Johnson brand)</t>
        </is>
      </c>
      <c r="W378" s="51" t="n"/>
      <c r="X378" s="51" t="n"/>
      <c r="Y378" s="51" t="n"/>
      <c r="Z378" s="51" t="n"/>
      <c r="AA378" s="34" t="inlineStr">
        <is>
          <t>Medium</t>
        </is>
      </c>
      <c r="AB378" s="34" t="inlineStr">
        <is>
          <t>Celebrity founded; wellness energy positioning</t>
        </is>
      </c>
      <c r="AC378" s="34" t="inlineStr">
        <is>
          <t>A 'healthier' energy with electrolytes and vitamins</t>
        </is>
      </c>
      <c r="AD378" s="34" t="inlineStr">
        <is>
          <t>Energy plus added electrolytes/vitamins and a celebrity halo.</t>
        </is>
      </c>
      <c r="AE378" s="51" t="n"/>
      <c r="AF378" s="53">
        <f>IF(AND(ISNUMBER($P378),ISNUMBER($AL378),$AL378&lt;&gt;0),ROUND($P378/$AL378*100,1),"")</f>
        <v/>
      </c>
      <c r="AG378" s="54">
        <f>IF(AND(ISNUMBER($S378),ISNUMBER($AL378),$AL378&lt;&gt;0),ROUND($S378/$AL378*100,2),"")</f>
        <v/>
      </c>
      <c r="AH378" s="53">
        <f>IF(AND(ISNUMBER($Q378),ISNUMBER($AL378),$AL378&lt;&gt;0),ROUND($Q378/$AL378*100,1),"")</f>
        <v/>
      </c>
      <c r="AI378" s="48">
        <f>IF(ISNUMBER($S378),IF($S378&lt;=1,"Yes","No"),"n/a")</f>
        <v/>
      </c>
      <c r="AJ378" s="48">
        <f>IF(ISNUMBER($S378),ROUND(MAX(0,MIN(100,100-$S378*2.5-IF(ISNUMBER($T378),$T378,0)*0.12+IF($S378&lt;=1,12,0))),0),"")</f>
        <v/>
      </c>
      <c r="AK378" s="48">
        <f>IF(ISNUMBER($Q378),IF($Q378&gt;=100,20,IF($Q378&gt;=30,10,0)),0)+IF(ISNUMBER($R378),IF($R378&gt;=100,20,0),0)+IF(ISNUMBER($P378),IF($P378&gt;=150,20,IF($P378&gt;=50,12,5)),0)+IF(ISNUMBER($S378),IF($S378&lt;=1,15,0),0)</f>
        <v/>
      </c>
      <c r="AL378" s="48" t="n">
        <v>473</v>
      </c>
      <c r="AM378" s="49" t="n"/>
      <c r="AN378" s="48">
        <f>IF(AND(ISNUMBER($P378),ISNUMBER($AL378),$AL378&lt;&gt;0),IF(OR($P378&gt;180,$P378/$AL378*1000&gt;400),"Over ceiling, confirm SKU","Within"),"n/a")</f>
        <v/>
      </c>
      <c r="AO378" s="51" t="n"/>
      <c r="AP378" s="51" t="n"/>
      <c r="AQ378" s="51" t="n"/>
      <c r="AR378" s="34" t="inlineStr">
        <is>
          <t>Retrieved and cited, see Enrichment Log</t>
        </is>
      </c>
      <c r="AS378" s="34" t="inlineStr">
        <is>
          <t>BLANK -&gt; requires live Amazon.ca capture</t>
        </is>
      </c>
      <c r="AT378" s="34" t="inlineStr">
        <is>
          <t>Unverified commercial data</t>
        </is>
      </c>
    </row>
    <row r="379" ht="28" customHeight="1">
      <c r="A379" s="34" t="inlineStr">
        <is>
          <t>ZOA</t>
        </is>
      </c>
      <c r="B379" s="34" t="inlineStr">
        <is>
          <t>ZOA Zero Sugar Energy | Tropical Punch | single 473mL</t>
        </is>
      </c>
      <c r="C379" s="34" t="inlineStr">
        <is>
          <t>4) Caffeine &amp; energy beverage</t>
        </is>
      </c>
      <c r="D379" s="34" t="inlineStr">
        <is>
          <t>473 mL can</t>
        </is>
      </c>
      <c r="E379" s="48" t="n">
        <v>1</v>
      </c>
      <c r="F379" s="49" t="n"/>
      <c r="G379" s="50">
        <f>IF(AND(ISNUMBER($F379),ISNUMBER($E379),$E379&lt;&gt;0),$F379/$E379,"")</f>
        <v/>
      </c>
      <c r="H379" s="50">
        <f>IF(AND(ISNUMBER($F379),ISNUMBER($AL379),ISNUMBER($E379),($AL379*$E379)&lt;&gt;0),$F379/($AL379*$E379)*100,"")</f>
        <v/>
      </c>
      <c r="I379" s="51" t="n"/>
      <c r="J379" s="52" t="n"/>
      <c r="K379" s="50">
        <f>IF(AND(ISNUMBER($F379),ISNUMBER($J379)),$F379*(1-$J379),"")</f>
        <v/>
      </c>
      <c r="L379" s="51" t="n"/>
      <c r="M379" s="51" t="n"/>
      <c r="N379" s="50">
        <f>IF(ISNUMBER($F379),($F379-IF(ISNUMBER($AM379),$AM379,0))*(1-IF(ISNUMBER($J379),$J379,0)),"")</f>
        <v/>
      </c>
      <c r="O379" s="34" t="inlineStr">
        <is>
          <t>Tropical Punch</t>
        </is>
      </c>
      <c r="P379" s="48" t="n">
        <v>160</v>
      </c>
      <c r="Q379" s="48" t="n">
        <v>200</v>
      </c>
      <c r="R379" s="48" t="n">
        <v>60</v>
      </c>
      <c r="S379" s="48" t="n">
        <v>0</v>
      </c>
      <c r="T379" s="48" t="n">
        <v>15</v>
      </c>
      <c r="U379" s="34" t="inlineStr">
        <is>
          <t>Sucralose + acesulfame-K</t>
        </is>
      </c>
      <c r="V379" s="34" t="inlineStr">
        <is>
          <t>Natural caffeine from green tea + green coffee extract, 200 mg Na + 60 mg K electrolytes, vitamin C &amp; B vitamins, camu camu, zero sugar (Dwayne Johnson brand)</t>
        </is>
      </c>
      <c r="W379" s="51" t="n"/>
      <c r="X379" s="51" t="n"/>
      <c r="Y379" s="51" t="n"/>
      <c r="Z379" s="51" t="n"/>
      <c r="AA379" s="34" t="inlineStr">
        <is>
          <t>Medium</t>
        </is>
      </c>
      <c r="AB379" s="34" t="inlineStr">
        <is>
          <t>Celebrity founded; wellness energy positioning</t>
        </is>
      </c>
      <c r="AC379" s="34" t="inlineStr">
        <is>
          <t>A 'healthier' energy with electrolytes and vitamins</t>
        </is>
      </c>
      <c r="AD379" s="34" t="inlineStr">
        <is>
          <t>Energy plus added electrolytes/vitamins and a celebrity halo.</t>
        </is>
      </c>
      <c r="AE379" s="51" t="n"/>
      <c r="AF379" s="53">
        <f>IF(AND(ISNUMBER($P379),ISNUMBER($AL379),$AL379&lt;&gt;0),ROUND($P379/$AL379*100,1),"")</f>
        <v/>
      </c>
      <c r="AG379" s="54">
        <f>IF(AND(ISNUMBER($S379),ISNUMBER($AL379),$AL379&lt;&gt;0),ROUND($S379/$AL379*100,2),"")</f>
        <v/>
      </c>
      <c r="AH379" s="53">
        <f>IF(AND(ISNUMBER($Q379),ISNUMBER($AL379),$AL379&lt;&gt;0),ROUND($Q379/$AL379*100,1),"")</f>
        <v/>
      </c>
      <c r="AI379" s="48">
        <f>IF(ISNUMBER($S379),IF($S379&lt;=1,"Yes","No"),"n/a")</f>
        <v/>
      </c>
      <c r="AJ379" s="48">
        <f>IF(ISNUMBER($S379),ROUND(MAX(0,MIN(100,100-$S379*2.5-IF(ISNUMBER($T379),$T379,0)*0.12+IF($S379&lt;=1,12,0))),0),"")</f>
        <v/>
      </c>
      <c r="AK379" s="48">
        <f>IF(ISNUMBER($Q379),IF($Q379&gt;=100,20,IF($Q379&gt;=30,10,0)),0)+IF(ISNUMBER($R379),IF($R379&gt;=100,20,0),0)+IF(ISNUMBER($P379),IF($P379&gt;=150,20,IF($P379&gt;=50,12,5)),0)+IF(ISNUMBER($S379),IF($S379&lt;=1,15,0),0)</f>
        <v/>
      </c>
      <c r="AL379" s="48" t="n">
        <v>473</v>
      </c>
      <c r="AM379" s="49" t="n"/>
      <c r="AN379" s="48">
        <f>IF(AND(ISNUMBER($P379),ISNUMBER($AL379),$AL379&lt;&gt;0),IF(OR($P379&gt;180,$P379/$AL379*1000&gt;400),"Over ceiling, confirm SKU","Within"),"n/a")</f>
        <v/>
      </c>
      <c r="AO379" s="51" t="n"/>
      <c r="AP379" s="51" t="n"/>
      <c r="AQ379" s="51" t="n"/>
      <c r="AR379" s="34" t="inlineStr">
        <is>
          <t>Retrieved and cited, see Enrichment Log</t>
        </is>
      </c>
      <c r="AS379" s="34" t="inlineStr">
        <is>
          <t>BLANK -&gt; requires live Amazon.ca capture</t>
        </is>
      </c>
      <c r="AT379" s="34" t="inlineStr">
        <is>
          <t>Unverified commercial data</t>
        </is>
      </c>
    </row>
    <row r="380" ht="28" customHeight="1">
      <c r="A380" s="34" t="inlineStr">
        <is>
          <t>ZOA</t>
        </is>
      </c>
      <c r="B380" s="34" t="inlineStr">
        <is>
          <t>ZOA Zero Sugar Energy | Tropical Punch | 8 pack 473mL</t>
        </is>
      </c>
      <c r="C380" s="34" t="inlineStr">
        <is>
          <t>4) Caffeine &amp; energy beverage</t>
        </is>
      </c>
      <c r="D380" s="34" t="inlineStr">
        <is>
          <t>473 mL can</t>
        </is>
      </c>
      <c r="E380" s="48" t="n">
        <v>8</v>
      </c>
      <c r="F380" s="49" t="n"/>
      <c r="G380" s="50">
        <f>IF(AND(ISNUMBER($F380),ISNUMBER($E380),$E380&lt;&gt;0),$F380/$E380,"")</f>
        <v/>
      </c>
      <c r="H380" s="50">
        <f>IF(AND(ISNUMBER($F380),ISNUMBER($AL380),ISNUMBER($E380),($AL380*$E380)&lt;&gt;0),$F380/($AL380*$E380)*100,"")</f>
        <v/>
      </c>
      <c r="I380" s="51" t="n"/>
      <c r="J380" s="52" t="n"/>
      <c r="K380" s="50">
        <f>IF(AND(ISNUMBER($F380),ISNUMBER($J380)),$F380*(1-$J380),"")</f>
        <v/>
      </c>
      <c r="L380" s="51" t="n"/>
      <c r="M380" s="51" t="n"/>
      <c r="N380" s="50">
        <f>IF(ISNUMBER($F380),($F380-IF(ISNUMBER($AM380),$AM380,0))*(1-IF(ISNUMBER($J380),$J380,0)),"")</f>
        <v/>
      </c>
      <c r="O380" s="34" t="inlineStr">
        <is>
          <t>Tropical Punch</t>
        </is>
      </c>
      <c r="P380" s="48" t="n">
        <v>160</v>
      </c>
      <c r="Q380" s="48" t="n">
        <v>200</v>
      </c>
      <c r="R380" s="48" t="n">
        <v>60</v>
      </c>
      <c r="S380" s="48" t="n">
        <v>0</v>
      </c>
      <c r="T380" s="48" t="n">
        <v>15</v>
      </c>
      <c r="U380" s="34" t="inlineStr">
        <is>
          <t>Sucralose + acesulfame-K</t>
        </is>
      </c>
      <c r="V380" s="34" t="inlineStr">
        <is>
          <t>Natural caffeine from green tea + green coffee extract, 200 mg Na + 60 mg K electrolytes, vitamin C &amp; B vitamins, camu camu, zero sugar (Dwayne Johnson brand)</t>
        </is>
      </c>
      <c r="W380" s="51" t="n"/>
      <c r="X380" s="51" t="n"/>
      <c r="Y380" s="51" t="n"/>
      <c r="Z380" s="51" t="n"/>
      <c r="AA380" s="34" t="inlineStr">
        <is>
          <t>Medium</t>
        </is>
      </c>
      <c r="AB380" s="34" t="inlineStr">
        <is>
          <t>Celebrity founded; wellness energy positioning</t>
        </is>
      </c>
      <c r="AC380" s="34" t="inlineStr">
        <is>
          <t>A 'healthier' energy with electrolytes and vitamins</t>
        </is>
      </c>
      <c r="AD380" s="34" t="inlineStr">
        <is>
          <t>Energy plus added electrolytes/vitamins and a celebrity halo.</t>
        </is>
      </c>
      <c r="AE380" s="51" t="n"/>
      <c r="AF380" s="53">
        <f>IF(AND(ISNUMBER($P380),ISNUMBER($AL380),$AL380&lt;&gt;0),ROUND($P380/$AL380*100,1),"")</f>
        <v/>
      </c>
      <c r="AG380" s="54">
        <f>IF(AND(ISNUMBER($S380),ISNUMBER($AL380),$AL380&lt;&gt;0),ROUND($S380/$AL380*100,2),"")</f>
        <v/>
      </c>
      <c r="AH380" s="53">
        <f>IF(AND(ISNUMBER($Q380),ISNUMBER($AL380),$AL380&lt;&gt;0),ROUND($Q380/$AL380*100,1),"")</f>
        <v/>
      </c>
      <c r="AI380" s="48">
        <f>IF(ISNUMBER($S380),IF($S380&lt;=1,"Yes","No"),"n/a")</f>
        <v/>
      </c>
      <c r="AJ380" s="48">
        <f>IF(ISNUMBER($S380),ROUND(MAX(0,MIN(100,100-$S380*2.5-IF(ISNUMBER($T380),$T380,0)*0.12+IF($S380&lt;=1,12,0))),0),"")</f>
        <v/>
      </c>
      <c r="AK380" s="48">
        <f>IF(ISNUMBER($Q380),IF($Q380&gt;=100,20,IF($Q380&gt;=30,10,0)),0)+IF(ISNUMBER($R380),IF($R380&gt;=100,20,0),0)+IF(ISNUMBER($P380),IF($P380&gt;=150,20,IF($P380&gt;=50,12,5)),0)+IF(ISNUMBER($S380),IF($S380&lt;=1,15,0),0)</f>
        <v/>
      </c>
      <c r="AL380" s="48" t="n">
        <v>473</v>
      </c>
      <c r="AM380" s="49" t="n"/>
      <c r="AN380" s="48">
        <f>IF(AND(ISNUMBER($P380),ISNUMBER($AL380),$AL380&lt;&gt;0),IF(OR($P380&gt;180,$P380/$AL380*1000&gt;400),"Over ceiling, confirm SKU","Within"),"n/a")</f>
        <v/>
      </c>
      <c r="AO380" s="51" t="n"/>
      <c r="AP380" s="51" t="n"/>
      <c r="AQ380" s="51" t="n"/>
      <c r="AR380" s="34" t="inlineStr">
        <is>
          <t>Retrieved and cited, see Enrichment Log</t>
        </is>
      </c>
      <c r="AS380" s="34" t="inlineStr">
        <is>
          <t>BLANK -&gt; requires live Amazon.ca capture</t>
        </is>
      </c>
      <c r="AT380" s="34" t="inlineStr">
        <is>
          <t>Unverified commercial data</t>
        </is>
      </c>
    </row>
    <row r="381" ht="28" customHeight="1">
      <c r="A381" s="34" t="inlineStr">
        <is>
          <t>ZOA</t>
        </is>
      </c>
      <c r="B381" s="34" t="inlineStr">
        <is>
          <t>ZOA Zero Sugar Energy | Tropical Punch | 12 pack 473mL</t>
        </is>
      </c>
      <c r="C381" s="34" t="inlineStr">
        <is>
          <t>4) Caffeine &amp; energy beverage</t>
        </is>
      </c>
      <c r="D381" s="34" t="inlineStr">
        <is>
          <t>473 mL can</t>
        </is>
      </c>
      <c r="E381" s="48" t="n">
        <v>12</v>
      </c>
      <c r="F381" s="49" t="n"/>
      <c r="G381" s="50">
        <f>IF(AND(ISNUMBER($F381),ISNUMBER($E381),$E381&lt;&gt;0),$F381/$E381,"")</f>
        <v/>
      </c>
      <c r="H381" s="50">
        <f>IF(AND(ISNUMBER($F381),ISNUMBER($AL381),ISNUMBER($E381),($AL381*$E381)&lt;&gt;0),$F381/($AL381*$E381)*100,"")</f>
        <v/>
      </c>
      <c r="I381" s="51" t="n"/>
      <c r="J381" s="52" t="n"/>
      <c r="K381" s="50">
        <f>IF(AND(ISNUMBER($F381),ISNUMBER($J381)),$F381*(1-$J381),"")</f>
        <v/>
      </c>
      <c r="L381" s="51" t="n"/>
      <c r="M381" s="51" t="n"/>
      <c r="N381" s="50">
        <f>IF(ISNUMBER($F381),($F381-IF(ISNUMBER($AM381),$AM381,0))*(1-IF(ISNUMBER($J381),$J381,0)),"")</f>
        <v/>
      </c>
      <c r="O381" s="34" t="inlineStr">
        <is>
          <t>Tropical Punch</t>
        </is>
      </c>
      <c r="P381" s="48" t="n">
        <v>160</v>
      </c>
      <c r="Q381" s="48" t="n">
        <v>200</v>
      </c>
      <c r="R381" s="48" t="n">
        <v>60</v>
      </c>
      <c r="S381" s="48" t="n">
        <v>0</v>
      </c>
      <c r="T381" s="48" t="n">
        <v>15</v>
      </c>
      <c r="U381" s="34" t="inlineStr">
        <is>
          <t>Sucralose + acesulfame-K</t>
        </is>
      </c>
      <c r="V381" s="34" t="inlineStr">
        <is>
          <t>Natural caffeine from green tea + green coffee extract, 200 mg Na + 60 mg K electrolytes, vitamin C &amp; B vitamins, camu camu, zero sugar (Dwayne Johnson brand)</t>
        </is>
      </c>
      <c r="W381" s="51" t="n"/>
      <c r="X381" s="51" t="n"/>
      <c r="Y381" s="51" t="n"/>
      <c r="Z381" s="51" t="n"/>
      <c r="AA381" s="34" t="inlineStr">
        <is>
          <t>Medium</t>
        </is>
      </c>
      <c r="AB381" s="34" t="inlineStr">
        <is>
          <t>Celebrity founded; wellness energy positioning</t>
        </is>
      </c>
      <c r="AC381" s="34" t="inlineStr">
        <is>
          <t>A 'healthier' energy with electrolytes and vitamins</t>
        </is>
      </c>
      <c r="AD381" s="34" t="inlineStr">
        <is>
          <t>Energy plus added electrolytes/vitamins and a celebrity halo.</t>
        </is>
      </c>
      <c r="AE381" s="51" t="n"/>
      <c r="AF381" s="53">
        <f>IF(AND(ISNUMBER($P381),ISNUMBER($AL381),$AL381&lt;&gt;0),ROUND($P381/$AL381*100,1),"")</f>
        <v/>
      </c>
      <c r="AG381" s="54">
        <f>IF(AND(ISNUMBER($S381),ISNUMBER($AL381),$AL381&lt;&gt;0),ROUND($S381/$AL381*100,2),"")</f>
        <v/>
      </c>
      <c r="AH381" s="53">
        <f>IF(AND(ISNUMBER($Q381),ISNUMBER($AL381),$AL381&lt;&gt;0),ROUND($Q381/$AL381*100,1),"")</f>
        <v/>
      </c>
      <c r="AI381" s="48">
        <f>IF(ISNUMBER($S381),IF($S381&lt;=1,"Yes","No"),"n/a")</f>
        <v/>
      </c>
      <c r="AJ381" s="48">
        <f>IF(ISNUMBER($S381),ROUND(MAX(0,MIN(100,100-$S381*2.5-IF(ISNUMBER($T381),$T381,0)*0.12+IF($S381&lt;=1,12,0))),0),"")</f>
        <v/>
      </c>
      <c r="AK381" s="48">
        <f>IF(ISNUMBER($Q381),IF($Q381&gt;=100,20,IF($Q381&gt;=30,10,0)),0)+IF(ISNUMBER($R381),IF($R381&gt;=100,20,0),0)+IF(ISNUMBER($P381),IF($P381&gt;=150,20,IF($P381&gt;=50,12,5)),0)+IF(ISNUMBER($S381),IF($S381&lt;=1,15,0),0)</f>
        <v/>
      </c>
      <c r="AL381" s="48" t="n">
        <v>473</v>
      </c>
      <c r="AM381" s="49" t="n"/>
      <c r="AN381" s="48">
        <f>IF(AND(ISNUMBER($P381),ISNUMBER($AL381),$AL381&lt;&gt;0),IF(OR($P381&gt;180,$P381/$AL381*1000&gt;400),"Over ceiling, confirm SKU","Within"),"n/a")</f>
        <v/>
      </c>
      <c r="AO381" s="51" t="n"/>
      <c r="AP381" s="51" t="n"/>
      <c r="AQ381" s="51" t="n"/>
      <c r="AR381" s="34" t="inlineStr">
        <is>
          <t>Retrieved and cited, see Enrichment Log</t>
        </is>
      </c>
      <c r="AS381" s="34" t="inlineStr">
        <is>
          <t>BLANK -&gt; requires live Amazon.ca capture</t>
        </is>
      </c>
      <c r="AT381" s="34" t="inlineStr">
        <is>
          <t>Unverified commercial data</t>
        </is>
      </c>
    </row>
    <row r="382" ht="28" customHeight="1">
      <c r="A382" s="34" t="inlineStr">
        <is>
          <t>ZOA</t>
        </is>
      </c>
      <c r="B382" s="34" t="inlineStr">
        <is>
          <t>ZOA Zero Sugar Energy | Tropical Punch | 18 pack 473mL</t>
        </is>
      </c>
      <c r="C382" s="34" t="inlineStr">
        <is>
          <t>4) Caffeine &amp; energy beverage</t>
        </is>
      </c>
      <c r="D382" s="34" t="inlineStr">
        <is>
          <t>473 mL can</t>
        </is>
      </c>
      <c r="E382" s="48" t="n">
        <v>18</v>
      </c>
      <c r="F382" s="49" t="n"/>
      <c r="G382" s="50">
        <f>IF(AND(ISNUMBER($F382),ISNUMBER($E382),$E382&lt;&gt;0),$F382/$E382,"")</f>
        <v/>
      </c>
      <c r="H382" s="50">
        <f>IF(AND(ISNUMBER($F382),ISNUMBER($AL382),ISNUMBER($E382),($AL382*$E382)&lt;&gt;0),$F382/($AL382*$E382)*100,"")</f>
        <v/>
      </c>
      <c r="I382" s="51" t="n"/>
      <c r="J382" s="52" t="n"/>
      <c r="K382" s="50">
        <f>IF(AND(ISNUMBER($F382),ISNUMBER($J382)),$F382*(1-$J382),"")</f>
        <v/>
      </c>
      <c r="L382" s="51" t="n"/>
      <c r="M382" s="51" t="n"/>
      <c r="N382" s="50">
        <f>IF(ISNUMBER($F382),($F382-IF(ISNUMBER($AM382),$AM382,0))*(1-IF(ISNUMBER($J382),$J382,0)),"")</f>
        <v/>
      </c>
      <c r="O382" s="34" t="inlineStr">
        <is>
          <t>Tropical Punch</t>
        </is>
      </c>
      <c r="P382" s="48" t="n">
        <v>160</v>
      </c>
      <c r="Q382" s="48" t="n">
        <v>200</v>
      </c>
      <c r="R382" s="48" t="n">
        <v>60</v>
      </c>
      <c r="S382" s="48" t="n">
        <v>0</v>
      </c>
      <c r="T382" s="48" t="n">
        <v>15</v>
      </c>
      <c r="U382" s="34" t="inlineStr">
        <is>
          <t>Sucralose + acesulfame-K</t>
        </is>
      </c>
      <c r="V382" s="34" t="inlineStr">
        <is>
          <t>Natural caffeine from green tea + green coffee extract, 200 mg Na + 60 mg K electrolytes, vitamin C &amp; B vitamins, camu camu, zero sugar (Dwayne Johnson brand)</t>
        </is>
      </c>
      <c r="W382" s="51" t="n"/>
      <c r="X382" s="51" t="n"/>
      <c r="Y382" s="51" t="n"/>
      <c r="Z382" s="51" t="n"/>
      <c r="AA382" s="34" t="inlineStr">
        <is>
          <t>Medium</t>
        </is>
      </c>
      <c r="AB382" s="34" t="inlineStr">
        <is>
          <t>Celebrity founded; wellness energy positioning</t>
        </is>
      </c>
      <c r="AC382" s="34" t="inlineStr">
        <is>
          <t>A 'healthier' energy with electrolytes and vitamins</t>
        </is>
      </c>
      <c r="AD382" s="34" t="inlineStr">
        <is>
          <t>Energy plus added electrolytes/vitamins and a celebrity halo.</t>
        </is>
      </c>
      <c r="AE382" s="51" t="n"/>
      <c r="AF382" s="53">
        <f>IF(AND(ISNUMBER($P382),ISNUMBER($AL382),$AL382&lt;&gt;0),ROUND($P382/$AL382*100,1),"")</f>
        <v/>
      </c>
      <c r="AG382" s="54">
        <f>IF(AND(ISNUMBER($S382),ISNUMBER($AL382),$AL382&lt;&gt;0),ROUND($S382/$AL382*100,2),"")</f>
        <v/>
      </c>
      <c r="AH382" s="53">
        <f>IF(AND(ISNUMBER($Q382),ISNUMBER($AL382),$AL382&lt;&gt;0),ROUND($Q382/$AL382*100,1),"")</f>
        <v/>
      </c>
      <c r="AI382" s="48">
        <f>IF(ISNUMBER($S382),IF($S382&lt;=1,"Yes","No"),"n/a")</f>
        <v/>
      </c>
      <c r="AJ382" s="48">
        <f>IF(ISNUMBER($S382),ROUND(MAX(0,MIN(100,100-$S382*2.5-IF(ISNUMBER($T382),$T382,0)*0.12+IF($S382&lt;=1,12,0))),0),"")</f>
        <v/>
      </c>
      <c r="AK382" s="48">
        <f>IF(ISNUMBER($Q382),IF($Q382&gt;=100,20,IF($Q382&gt;=30,10,0)),0)+IF(ISNUMBER($R382),IF($R382&gt;=100,20,0),0)+IF(ISNUMBER($P382),IF($P382&gt;=150,20,IF($P382&gt;=50,12,5)),0)+IF(ISNUMBER($S382),IF($S382&lt;=1,15,0),0)</f>
        <v/>
      </c>
      <c r="AL382" s="48" t="n">
        <v>473</v>
      </c>
      <c r="AM382" s="49" t="n"/>
      <c r="AN382" s="48">
        <f>IF(AND(ISNUMBER($P382),ISNUMBER($AL382),$AL382&lt;&gt;0),IF(OR($P382&gt;180,$P382/$AL382*1000&gt;400),"Over ceiling, confirm SKU","Within"),"n/a")</f>
        <v/>
      </c>
      <c r="AO382" s="51" t="n"/>
      <c r="AP382" s="51" t="n"/>
      <c r="AQ382" s="51" t="n"/>
      <c r="AR382" s="34" t="inlineStr">
        <is>
          <t>Retrieved and cited, see Enrichment Log</t>
        </is>
      </c>
      <c r="AS382" s="34" t="inlineStr">
        <is>
          <t>BLANK -&gt; requires live Amazon.ca capture</t>
        </is>
      </c>
      <c r="AT382" s="34" t="inlineStr">
        <is>
          <t>Unverified commercial data</t>
        </is>
      </c>
    </row>
    <row r="383" ht="28" customHeight="1">
      <c r="A383" s="34" t="inlineStr">
        <is>
          <t>ZOA</t>
        </is>
      </c>
      <c r="B383" s="34" t="inlineStr">
        <is>
          <t>ZOA Zero Sugar Energy | Tropical Punch | 24 pack 473mL</t>
        </is>
      </c>
      <c r="C383" s="34" t="inlineStr">
        <is>
          <t>4) Caffeine &amp; energy beverage</t>
        </is>
      </c>
      <c r="D383" s="34" t="inlineStr">
        <is>
          <t>473 mL can</t>
        </is>
      </c>
      <c r="E383" s="48" t="n">
        <v>24</v>
      </c>
      <c r="F383" s="49" t="n"/>
      <c r="G383" s="50">
        <f>IF(AND(ISNUMBER($F383),ISNUMBER($E383),$E383&lt;&gt;0),$F383/$E383,"")</f>
        <v/>
      </c>
      <c r="H383" s="50">
        <f>IF(AND(ISNUMBER($F383),ISNUMBER($AL383),ISNUMBER($E383),($AL383*$E383)&lt;&gt;0),$F383/($AL383*$E383)*100,"")</f>
        <v/>
      </c>
      <c r="I383" s="51" t="n"/>
      <c r="J383" s="52" t="n"/>
      <c r="K383" s="50">
        <f>IF(AND(ISNUMBER($F383),ISNUMBER($J383)),$F383*(1-$J383),"")</f>
        <v/>
      </c>
      <c r="L383" s="51" t="n"/>
      <c r="M383" s="51" t="n"/>
      <c r="N383" s="50">
        <f>IF(ISNUMBER($F383),($F383-IF(ISNUMBER($AM383),$AM383,0))*(1-IF(ISNUMBER($J383),$J383,0)),"")</f>
        <v/>
      </c>
      <c r="O383" s="34" t="inlineStr">
        <is>
          <t>Tropical Punch</t>
        </is>
      </c>
      <c r="P383" s="48" t="n">
        <v>160</v>
      </c>
      <c r="Q383" s="48" t="n">
        <v>200</v>
      </c>
      <c r="R383" s="48" t="n">
        <v>60</v>
      </c>
      <c r="S383" s="48" t="n">
        <v>0</v>
      </c>
      <c r="T383" s="48" t="n">
        <v>15</v>
      </c>
      <c r="U383" s="34" t="inlineStr">
        <is>
          <t>Sucralose + acesulfame-K</t>
        </is>
      </c>
      <c r="V383" s="34" t="inlineStr">
        <is>
          <t>Natural caffeine from green tea + green coffee extract, 200 mg Na + 60 mg K electrolytes, vitamin C &amp; B vitamins, camu camu, zero sugar (Dwayne Johnson brand)</t>
        </is>
      </c>
      <c r="W383" s="51" t="n"/>
      <c r="X383" s="51" t="n"/>
      <c r="Y383" s="51" t="n"/>
      <c r="Z383" s="51" t="n"/>
      <c r="AA383" s="34" t="inlineStr">
        <is>
          <t>Medium</t>
        </is>
      </c>
      <c r="AB383" s="34" t="inlineStr">
        <is>
          <t>Celebrity founded; wellness energy positioning</t>
        </is>
      </c>
      <c r="AC383" s="34" t="inlineStr">
        <is>
          <t>A 'healthier' energy with electrolytes and vitamins</t>
        </is>
      </c>
      <c r="AD383" s="34" t="inlineStr">
        <is>
          <t>Energy plus added electrolytes/vitamins and a celebrity halo.</t>
        </is>
      </c>
      <c r="AE383" s="51" t="n"/>
      <c r="AF383" s="53">
        <f>IF(AND(ISNUMBER($P383),ISNUMBER($AL383),$AL383&lt;&gt;0),ROUND($P383/$AL383*100,1),"")</f>
        <v/>
      </c>
      <c r="AG383" s="54">
        <f>IF(AND(ISNUMBER($S383),ISNUMBER($AL383),$AL383&lt;&gt;0),ROUND($S383/$AL383*100,2),"")</f>
        <v/>
      </c>
      <c r="AH383" s="53">
        <f>IF(AND(ISNUMBER($Q383),ISNUMBER($AL383),$AL383&lt;&gt;0),ROUND($Q383/$AL383*100,1),"")</f>
        <v/>
      </c>
      <c r="AI383" s="48">
        <f>IF(ISNUMBER($S383),IF($S383&lt;=1,"Yes","No"),"n/a")</f>
        <v/>
      </c>
      <c r="AJ383" s="48">
        <f>IF(ISNUMBER($S383),ROUND(MAX(0,MIN(100,100-$S383*2.5-IF(ISNUMBER($T383),$T383,0)*0.12+IF($S383&lt;=1,12,0))),0),"")</f>
        <v/>
      </c>
      <c r="AK383" s="48">
        <f>IF(ISNUMBER($Q383),IF($Q383&gt;=100,20,IF($Q383&gt;=30,10,0)),0)+IF(ISNUMBER($R383),IF($R383&gt;=100,20,0),0)+IF(ISNUMBER($P383),IF($P383&gt;=150,20,IF($P383&gt;=50,12,5)),0)+IF(ISNUMBER($S383),IF($S383&lt;=1,15,0),0)</f>
        <v/>
      </c>
      <c r="AL383" s="48" t="n">
        <v>473</v>
      </c>
      <c r="AM383" s="49" t="n"/>
      <c r="AN383" s="48">
        <f>IF(AND(ISNUMBER($P383),ISNUMBER($AL383),$AL383&lt;&gt;0),IF(OR($P383&gt;180,$P383/$AL383*1000&gt;400),"Over ceiling, confirm SKU","Within"),"n/a")</f>
        <v/>
      </c>
      <c r="AO383" s="51" t="n"/>
      <c r="AP383" s="51" t="n"/>
      <c r="AQ383" s="51" t="n"/>
      <c r="AR383" s="34" t="inlineStr">
        <is>
          <t>Retrieved and cited, see Enrichment Log</t>
        </is>
      </c>
      <c r="AS383" s="34" t="inlineStr">
        <is>
          <t>BLANK -&gt; requires live Amazon.ca capture</t>
        </is>
      </c>
      <c r="AT383" s="34" t="inlineStr">
        <is>
          <t>Unverified commercial data</t>
        </is>
      </c>
    </row>
    <row r="384" ht="28" customHeight="1">
      <c r="A384" s="34" t="inlineStr">
        <is>
          <t>ZOA</t>
        </is>
      </c>
      <c r="B384" s="34" t="inlineStr">
        <is>
          <t>ZOA Zero Sugar Energy | White Peach | single 473mL</t>
        </is>
      </c>
      <c r="C384" s="34" t="inlineStr">
        <is>
          <t>4) Caffeine &amp; energy beverage</t>
        </is>
      </c>
      <c r="D384" s="34" t="inlineStr">
        <is>
          <t>473 mL can</t>
        </is>
      </c>
      <c r="E384" s="48" t="n">
        <v>1</v>
      </c>
      <c r="F384" s="49" t="n"/>
      <c r="G384" s="50">
        <f>IF(AND(ISNUMBER($F384),ISNUMBER($E384),$E384&lt;&gt;0),$F384/$E384,"")</f>
        <v/>
      </c>
      <c r="H384" s="50">
        <f>IF(AND(ISNUMBER($F384),ISNUMBER($AL384),ISNUMBER($E384),($AL384*$E384)&lt;&gt;0),$F384/($AL384*$E384)*100,"")</f>
        <v/>
      </c>
      <c r="I384" s="51" t="n"/>
      <c r="J384" s="52" t="n"/>
      <c r="K384" s="50">
        <f>IF(AND(ISNUMBER($F384),ISNUMBER($J384)),$F384*(1-$J384),"")</f>
        <v/>
      </c>
      <c r="L384" s="51" t="n"/>
      <c r="M384" s="51" t="n"/>
      <c r="N384" s="50">
        <f>IF(ISNUMBER($F384),($F384-IF(ISNUMBER($AM384),$AM384,0))*(1-IF(ISNUMBER($J384),$J384,0)),"")</f>
        <v/>
      </c>
      <c r="O384" s="34" t="inlineStr">
        <is>
          <t>White Peach</t>
        </is>
      </c>
      <c r="P384" s="48" t="n">
        <v>160</v>
      </c>
      <c r="Q384" s="48" t="n">
        <v>200</v>
      </c>
      <c r="R384" s="48" t="n">
        <v>60</v>
      </c>
      <c r="S384" s="48" t="n">
        <v>0</v>
      </c>
      <c r="T384" s="48" t="n">
        <v>15</v>
      </c>
      <c r="U384" s="34" t="inlineStr">
        <is>
          <t>Sucralose + acesulfame-K</t>
        </is>
      </c>
      <c r="V384" s="34" t="inlineStr">
        <is>
          <t>Natural caffeine from green tea + green coffee extract, 200 mg Na + 60 mg K electrolytes, vitamin C &amp; B vitamins, camu camu, zero sugar (Dwayne Johnson brand)</t>
        </is>
      </c>
      <c r="W384" s="51" t="n"/>
      <c r="X384" s="51" t="n"/>
      <c r="Y384" s="51" t="n"/>
      <c r="Z384" s="51" t="n"/>
      <c r="AA384" s="34" t="inlineStr">
        <is>
          <t>Medium</t>
        </is>
      </c>
      <c r="AB384" s="34" t="inlineStr">
        <is>
          <t>Celebrity founded; wellness energy positioning</t>
        </is>
      </c>
      <c r="AC384" s="34" t="inlineStr">
        <is>
          <t>A 'healthier' energy with electrolytes and vitamins</t>
        </is>
      </c>
      <c r="AD384" s="34" t="inlineStr">
        <is>
          <t>Energy plus added electrolytes/vitamins and a celebrity halo.</t>
        </is>
      </c>
      <c r="AE384" s="51" t="n"/>
      <c r="AF384" s="53">
        <f>IF(AND(ISNUMBER($P384),ISNUMBER($AL384),$AL384&lt;&gt;0),ROUND($P384/$AL384*100,1),"")</f>
        <v/>
      </c>
      <c r="AG384" s="54">
        <f>IF(AND(ISNUMBER($S384),ISNUMBER($AL384),$AL384&lt;&gt;0),ROUND($S384/$AL384*100,2),"")</f>
        <v/>
      </c>
      <c r="AH384" s="53">
        <f>IF(AND(ISNUMBER($Q384),ISNUMBER($AL384),$AL384&lt;&gt;0),ROUND($Q384/$AL384*100,1),"")</f>
        <v/>
      </c>
      <c r="AI384" s="48">
        <f>IF(ISNUMBER($S384),IF($S384&lt;=1,"Yes","No"),"n/a")</f>
        <v/>
      </c>
      <c r="AJ384" s="48">
        <f>IF(ISNUMBER($S384),ROUND(MAX(0,MIN(100,100-$S384*2.5-IF(ISNUMBER($T384),$T384,0)*0.12+IF($S384&lt;=1,12,0))),0),"")</f>
        <v/>
      </c>
      <c r="AK384" s="48">
        <f>IF(ISNUMBER($Q384),IF($Q384&gt;=100,20,IF($Q384&gt;=30,10,0)),0)+IF(ISNUMBER($R384),IF($R384&gt;=100,20,0),0)+IF(ISNUMBER($P384),IF($P384&gt;=150,20,IF($P384&gt;=50,12,5)),0)+IF(ISNUMBER($S384),IF($S384&lt;=1,15,0),0)</f>
        <v/>
      </c>
      <c r="AL384" s="48" t="n">
        <v>473</v>
      </c>
      <c r="AM384" s="49" t="n"/>
      <c r="AN384" s="48">
        <f>IF(AND(ISNUMBER($P384),ISNUMBER($AL384),$AL384&lt;&gt;0),IF(OR($P384&gt;180,$P384/$AL384*1000&gt;400),"Over ceiling, confirm SKU","Within"),"n/a")</f>
        <v/>
      </c>
      <c r="AO384" s="51" t="n"/>
      <c r="AP384" s="51" t="n"/>
      <c r="AQ384" s="51" t="n"/>
      <c r="AR384" s="34" t="inlineStr">
        <is>
          <t>Retrieved and cited, see Enrichment Log</t>
        </is>
      </c>
      <c r="AS384" s="34" t="inlineStr">
        <is>
          <t>BLANK -&gt; requires live Amazon.ca capture</t>
        </is>
      </c>
      <c r="AT384" s="34" t="inlineStr">
        <is>
          <t>Unverified commercial data</t>
        </is>
      </c>
    </row>
    <row r="385" ht="28" customHeight="1">
      <c r="A385" s="34" t="inlineStr">
        <is>
          <t>ZOA</t>
        </is>
      </c>
      <c r="B385" s="34" t="inlineStr">
        <is>
          <t>ZOA Zero Sugar Energy | White Peach | 8 pack 473mL</t>
        </is>
      </c>
      <c r="C385" s="34" t="inlineStr">
        <is>
          <t>4) Caffeine &amp; energy beverage</t>
        </is>
      </c>
      <c r="D385" s="34" t="inlineStr">
        <is>
          <t>473 mL can</t>
        </is>
      </c>
      <c r="E385" s="48" t="n">
        <v>8</v>
      </c>
      <c r="F385" s="49" t="n"/>
      <c r="G385" s="50">
        <f>IF(AND(ISNUMBER($F385),ISNUMBER($E385),$E385&lt;&gt;0),$F385/$E385,"")</f>
        <v/>
      </c>
      <c r="H385" s="50">
        <f>IF(AND(ISNUMBER($F385),ISNUMBER($AL385),ISNUMBER($E385),($AL385*$E385)&lt;&gt;0),$F385/($AL385*$E385)*100,"")</f>
        <v/>
      </c>
      <c r="I385" s="51" t="n"/>
      <c r="J385" s="52" t="n"/>
      <c r="K385" s="50">
        <f>IF(AND(ISNUMBER($F385),ISNUMBER($J385)),$F385*(1-$J385),"")</f>
        <v/>
      </c>
      <c r="L385" s="51" t="n"/>
      <c r="M385" s="51" t="n"/>
      <c r="N385" s="50">
        <f>IF(ISNUMBER($F385),($F385-IF(ISNUMBER($AM385),$AM385,0))*(1-IF(ISNUMBER($J385),$J385,0)),"")</f>
        <v/>
      </c>
      <c r="O385" s="34" t="inlineStr">
        <is>
          <t>White Peach</t>
        </is>
      </c>
      <c r="P385" s="48" t="n">
        <v>160</v>
      </c>
      <c r="Q385" s="48" t="n">
        <v>200</v>
      </c>
      <c r="R385" s="48" t="n">
        <v>60</v>
      </c>
      <c r="S385" s="48" t="n">
        <v>0</v>
      </c>
      <c r="T385" s="48" t="n">
        <v>15</v>
      </c>
      <c r="U385" s="34" t="inlineStr">
        <is>
          <t>Sucralose + acesulfame-K</t>
        </is>
      </c>
      <c r="V385" s="34" t="inlineStr">
        <is>
          <t>Natural caffeine from green tea + green coffee extract, 200 mg Na + 60 mg K electrolytes, vitamin C &amp; B vitamins, camu camu, zero sugar (Dwayne Johnson brand)</t>
        </is>
      </c>
      <c r="W385" s="51" t="n"/>
      <c r="X385" s="51" t="n"/>
      <c r="Y385" s="51" t="n"/>
      <c r="Z385" s="51" t="n"/>
      <c r="AA385" s="34" t="inlineStr">
        <is>
          <t>Medium</t>
        </is>
      </c>
      <c r="AB385" s="34" t="inlineStr">
        <is>
          <t>Celebrity founded; wellness energy positioning</t>
        </is>
      </c>
      <c r="AC385" s="34" t="inlineStr">
        <is>
          <t>A 'healthier' energy with electrolytes and vitamins</t>
        </is>
      </c>
      <c r="AD385" s="34" t="inlineStr">
        <is>
          <t>Energy plus added electrolytes/vitamins and a celebrity halo.</t>
        </is>
      </c>
      <c r="AE385" s="51" t="n"/>
      <c r="AF385" s="53">
        <f>IF(AND(ISNUMBER($P385),ISNUMBER($AL385),$AL385&lt;&gt;0),ROUND($P385/$AL385*100,1),"")</f>
        <v/>
      </c>
      <c r="AG385" s="54">
        <f>IF(AND(ISNUMBER($S385),ISNUMBER($AL385),$AL385&lt;&gt;0),ROUND($S385/$AL385*100,2),"")</f>
        <v/>
      </c>
      <c r="AH385" s="53">
        <f>IF(AND(ISNUMBER($Q385),ISNUMBER($AL385),$AL385&lt;&gt;0),ROUND($Q385/$AL385*100,1),"")</f>
        <v/>
      </c>
      <c r="AI385" s="48">
        <f>IF(ISNUMBER($S385),IF($S385&lt;=1,"Yes","No"),"n/a")</f>
        <v/>
      </c>
      <c r="AJ385" s="48">
        <f>IF(ISNUMBER($S385),ROUND(MAX(0,MIN(100,100-$S385*2.5-IF(ISNUMBER($T385),$T385,0)*0.12+IF($S385&lt;=1,12,0))),0),"")</f>
        <v/>
      </c>
      <c r="AK385" s="48">
        <f>IF(ISNUMBER($Q385),IF($Q385&gt;=100,20,IF($Q385&gt;=30,10,0)),0)+IF(ISNUMBER($R385),IF($R385&gt;=100,20,0),0)+IF(ISNUMBER($P385),IF($P385&gt;=150,20,IF($P385&gt;=50,12,5)),0)+IF(ISNUMBER($S385),IF($S385&lt;=1,15,0),0)</f>
        <v/>
      </c>
      <c r="AL385" s="48" t="n">
        <v>473</v>
      </c>
      <c r="AM385" s="49" t="n"/>
      <c r="AN385" s="48">
        <f>IF(AND(ISNUMBER($P385),ISNUMBER($AL385),$AL385&lt;&gt;0),IF(OR($P385&gt;180,$P385/$AL385*1000&gt;400),"Over ceiling, confirm SKU","Within"),"n/a")</f>
        <v/>
      </c>
      <c r="AO385" s="51" t="n"/>
      <c r="AP385" s="51" t="n"/>
      <c r="AQ385" s="51" t="n"/>
      <c r="AR385" s="34" t="inlineStr">
        <is>
          <t>Retrieved and cited, see Enrichment Log</t>
        </is>
      </c>
      <c r="AS385" s="34" t="inlineStr">
        <is>
          <t>BLANK -&gt; requires live Amazon.ca capture</t>
        </is>
      </c>
      <c r="AT385" s="34" t="inlineStr">
        <is>
          <t>Unverified commercial data</t>
        </is>
      </c>
    </row>
    <row r="386" ht="28" customHeight="1">
      <c r="A386" s="34" t="inlineStr">
        <is>
          <t>ZOA</t>
        </is>
      </c>
      <c r="B386" s="34" t="inlineStr">
        <is>
          <t>ZOA Zero Sugar Energy | White Peach | 12 pack 473mL</t>
        </is>
      </c>
      <c r="C386" s="34" t="inlineStr">
        <is>
          <t>4) Caffeine &amp; energy beverage</t>
        </is>
      </c>
      <c r="D386" s="34" t="inlineStr">
        <is>
          <t>473 mL can</t>
        </is>
      </c>
      <c r="E386" s="48" t="n">
        <v>12</v>
      </c>
      <c r="F386" s="49" t="n"/>
      <c r="G386" s="50">
        <f>IF(AND(ISNUMBER($F386),ISNUMBER($E386),$E386&lt;&gt;0),$F386/$E386,"")</f>
        <v/>
      </c>
      <c r="H386" s="50">
        <f>IF(AND(ISNUMBER($F386),ISNUMBER($AL386),ISNUMBER($E386),($AL386*$E386)&lt;&gt;0),$F386/($AL386*$E386)*100,"")</f>
        <v/>
      </c>
      <c r="I386" s="51" t="n"/>
      <c r="J386" s="52" t="n"/>
      <c r="K386" s="50">
        <f>IF(AND(ISNUMBER($F386),ISNUMBER($J386)),$F386*(1-$J386),"")</f>
        <v/>
      </c>
      <c r="L386" s="51" t="n"/>
      <c r="M386" s="51" t="n"/>
      <c r="N386" s="50">
        <f>IF(ISNUMBER($F386),($F386-IF(ISNUMBER($AM386),$AM386,0))*(1-IF(ISNUMBER($J386),$J386,0)),"")</f>
        <v/>
      </c>
      <c r="O386" s="34" t="inlineStr">
        <is>
          <t>White Peach</t>
        </is>
      </c>
      <c r="P386" s="48" t="n">
        <v>160</v>
      </c>
      <c r="Q386" s="48" t="n">
        <v>200</v>
      </c>
      <c r="R386" s="48" t="n">
        <v>60</v>
      </c>
      <c r="S386" s="48" t="n">
        <v>0</v>
      </c>
      <c r="T386" s="48" t="n">
        <v>15</v>
      </c>
      <c r="U386" s="34" t="inlineStr">
        <is>
          <t>Sucralose + acesulfame-K</t>
        </is>
      </c>
      <c r="V386" s="34" t="inlineStr">
        <is>
          <t>Natural caffeine from green tea + green coffee extract, 200 mg Na + 60 mg K electrolytes, vitamin C &amp; B vitamins, camu camu, zero sugar (Dwayne Johnson brand)</t>
        </is>
      </c>
      <c r="W386" s="51" t="n"/>
      <c r="X386" s="51" t="n"/>
      <c r="Y386" s="51" t="n"/>
      <c r="Z386" s="51" t="n"/>
      <c r="AA386" s="34" t="inlineStr">
        <is>
          <t>Medium</t>
        </is>
      </c>
      <c r="AB386" s="34" t="inlineStr">
        <is>
          <t>Celebrity founded; wellness energy positioning</t>
        </is>
      </c>
      <c r="AC386" s="34" t="inlineStr">
        <is>
          <t>A 'healthier' energy with electrolytes and vitamins</t>
        </is>
      </c>
      <c r="AD386" s="34" t="inlineStr">
        <is>
          <t>Energy plus added electrolytes/vitamins and a celebrity halo.</t>
        </is>
      </c>
      <c r="AE386" s="51" t="n"/>
      <c r="AF386" s="53">
        <f>IF(AND(ISNUMBER($P386),ISNUMBER($AL386),$AL386&lt;&gt;0),ROUND($P386/$AL386*100,1),"")</f>
        <v/>
      </c>
      <c r="AG386" s="54">
        <f>IF(AND(ISNUMBER($S386),ISNUMBER($AL386),$AL386&lt;&gt;0),ROUND($S386/$AL386*100,2),"")</f>
        <v/>
      </c>
      <c r="AH386" s="53">
        <f>IF(AND(ISNUMBER($Q386),ISNUMBER($AL386),$AL386&lt;&gt;0),ROUND($Q386/$AL386*100,1),"")</f>
        <v/>
      </c>
      <c r="AI386" s="48">
        <f>IF(ISNUMBER($S386),IF($S386&lt;=1,"Yes","No"),"n/a")</f>
        <v/>
      </c>
      <c r="AJ386" s="48">
        <f>IF(ISNUMBER($S386),ROUND(MAX(0,MIN(100,100-$S386*2.5-IF(ISNUMBER($T386),$T386,0)*0.12+IF($S386&lt;=1,12,0))),0),"")</f>
        <v/>
      </c>
      <c r="AK386" s="48">
        <f>IF(ISNUMBER($Q386),IF($Q386&gt;=100,20,IF($Q386&gt;=30,10,0)),0)+IF(ISNUMBER($R386),IF($R386&gt;=100,20,0),0)+IF(ISNUMBER($P386),IF($P386&gt;=150,20,IF($P386&gt;=50,12,5)),0)+IF(ISNUMBER($S386),IF($S386&lt;=1,15,0),0)</f>
        <v/>
      </c>
      <c r="AL386" s="48" t="n">
        <v>473</v>
      </c>
      <c r="AM386" s="49" t="n"/>
      <c r="AN386" s="48">
        <f>IF(AND(ISNUMBER($P386),ISNUMBER($AL386),$AL386&lt;&gt;0),IF(OR($P386&gt;180,$P386/$AL386*1000&gt;400),"Over ceiling, confirm SKU","Within"),"n/a")</f>
        <v/>
      </c>
      <c r="AO386" s="51" t="n"/>
      <c r="AP386" s="51" t="n"/>
      <c r="AQ386" s="51" t="n"/>
      <c r="AR386" s="34" t="inlineStr">
        <is>
          <t>Retrieved and cited, see Enrichment Log</t>
        </is>
      </c>
      <c r="AS386" s="34" t="inlineStr">
        <is>
          <t>BLANK -&gt; requires live Amazon.ca capture</t>
        </is>
      </c>
      <c r="AT386" s="34" t="inlineStr">
        <is>
          <t>Unverified commercial data</t>
        </is>
      </c>
    </row>
    <row r="387" ht="28" customHeight="1">
      <c r="A387" s="34" t="inlineStr">
        <is>
          <t>ZOA</t>
        </is>
      </c>
      <c r="B387" s="34" t="inlineStr">
        <is>
          <t>ZOA Zero Sugar Energy | White Peach | 18 pack 473mL</t>
        </is>
      </c>
      <c r="C387" s="34" t="inlineStr">
        <is>
          <t>4) Caffeine &amp; energy beverage</t>
        </is>
      </c>
      <c r="D387" s="34" t="inlineStr">
        <is>
          <t>473 mL can</t>
        </is>
      </c>
      <c r="E387" s="48" t="n">
        <v>18</v>
      </c>
      <c r="F387" s="49" t="n"/>
      <c r="G387" s="50">
        <f>IF(AND(ISNUMBER($F387),ISNUMBER($E387),$E387&lt;&gt;0),$F387/$E387,"")</f>
        <v/>
      </c>
      <c r="H387" s="50">
        <f>IF(AND(ISNUMBER($F387),ISNUMBER($AL387),ISNUMBER($E387),($AL387*$E387)&lt;&gt;0),$F387/($AL387*$E387)*100,"")</f>
        <v/>
      </c>
      <c r="I387" s="51" t="n"/>
      <c r="J387" s="52" t="n"/>
      <c r="K387" s="50">
        <f>IF(AND(ISNUMBER($F387),ISNUMBER($J387)),$F387*(1-$J387),"")</f>
        <v/>
      </c>
      <c r="L387" s="51" t="n"/>
      <c r="M387" s="51" t="n"/>
      <c r="N387" s="50">
        <f>IF(ISNUMBER($F387),($F387-IF(ISNUMBER($AM387),$AM387,0))*(1-IF(ISNUMBER($J387),$J387,0)),"")</f>
        <v/>
      </c>
      <c r="O387" s="34" t="inlineStr">
        <is>
          <t>White Peach</t>
        </is>
      </c>
      <c r="P387" s="48" t="n">
        <v>160</v>
      </c>
      <c r="Q387" s="48" t="n">
        <v>200</v>
      </c>
      <c r="R387" s="48" t="n">
        <v>60</v>
      </c>
      <c r="S387" s="48" t="n">
        <v>0</v>
      </c>
      <c r="T387" s="48" t="n">
        <v>15</v>
      </c>
      <c r="U387" s="34" t="inlineStr">
        <is>
          <t>Sucralose + acesulfame-K</t>
        </is>
      </c>
      <c r="V387" s="34" t="inlineStr">
        <is>
          <t>Natural caffeine from green tea + green coffee extract, 200 mg Na + 60 mg K electrolytes, vitamin C &amp; B vitamins, camu camu, zero sugar (Dwayne Johnson brand)</t>
        </is>
      </c>
      <c r="W387" s="51" t="n"/>
      <c r="X387" s="51" t="n"/>
      <c r="Y387" s="51" t="n"/>
      <c r="Z387" s="51" t="n"/>
      <c r="AA387" s="34" t="inlineStr">
        <is>
          <t>Medium</t>
        </is>
      </c>
      <c r="AB387" s="34" t="inlineStr">
        <is>
          <t>Celebrity founded; wellness energy positioning</t>
        </is>
      </c>
      <c r="AC387" s="34" t="inlineStr">
        <is>
          <t>A 'healthier' energy with electrolytes and vitamins</t>
        </is>
      </c>
      <c r="AD387" s="34" t="inlineStr">
        <is>
          <t>Energy plus added electrolytes/vitamins and a celebrity halo.</t>
        </is>
      </c>
      <c r="AE387" s="51" t="n"/>
      <c r="AF387" s="53">
        <f>IF(AND(ISNUMBER($P387),ISNUMBER($AL387),$AL387&lt;&gt;0),ROUND($P387/$AL387*100,1),"")</f>
        <v/>
      </c>
      <c r="AG387" s="54">
        <f>IF(AND(ISNUMBER($S387),ISNUMBER($AL387),$AL387&lt;&gt;0),ROUND($S387/$AL387*100,2),"")</f>
        <v/>
      </c>
      <c r="AH387" s="53">
        <f>IF(AND(ISNUMBER($Q387),ISNUMBER($AL387),$AL387&lt;&gt;0),ROUND($Q387/$AL387*100,1),"")</f>
        <v/>
      </c>
      <c r="AI387" s="48">
        <f>IF(ISNUMBER($S387),IF($S387&lt;=1,"Yes","No"),"n/a")</f>
        <v/>
      </c>
      <c r="AJ387" s="48">
        <f>IF(ISNUMBER($S387),ROUND(MAX(0,MIN(100,100-$S387*2.5-IF(ISNUMBER($T387),$T387,0)*0.12+IF($S387&lt;=1,12,0))),0),"")</f>
        <v/>
      </c>
      <c r="AK387" s="48">
        <f>IF(ISNUMBER($Q387),IF($Q387&gt;=100,20,IF($Q387&gt;=30,10,0)),0)+IF(ISNUMBER($R387),IF($R387&gt;=100,20,0),0)+IF(ISNUMBER($P387),IF($P387&gt;=150,20,IF($P387&gt;=50,12,5)),0)+IF(ISNUMBER($S387),IF($S387&lt;=1,15,0),0)</f>
        <v/>
      </c>
      <c r="AL387" s="48" t="n">
        <v>473</v>
      </c>
      <c r="AM387" s="49" t="n"/>
      <c r="AN387" s="48">
        <f>IF(AND(ISNUMBER($P387),ISNUMBER($AL387),$AL387&lt;&gt;0),IF(OR($P387&gt;180,$P387/$AL387*1000&gt;400),"Over ceiling, confirm SKU","Within"),"n/a")</f>
        <v/>
      </c>
      <c r="AO387" s="51" t="n"/>
      <c r="AP387" s="51" t="n"/>
      <c r="AQ387" s="51" t="n"/>
      <c r="AR387" s="34" t="inlineStr">
        <is>
          <t>Retrieved and cited, see Enrichment Log</t>
        </is>
      </c>
      <c r="AS387" s="34" t="inlineStr">
        <is>
          <t>BLANK -&gt; requires live Amazon.ca capture</t>
        </is>
      </c>
      <c r="AT387" s="34" t="inlineStr">
        <is>
          <t>Unverified commercial data</t>
        </is>
      </c>
    </row>
    <row r="388" ht="28" customHeight="1">
      <c r="A388" s="34" t="inlineStr">
        <is>
          <t>ZOA</t>
        </is>
      </c>
      <c r="B388" s="34" t="inlineStr">
        <is>
          <t>ZOA Zero Sugar Energy | White Peach | 24 pack 473mL</t>
        </is>
      </c>
      <c r="C388" s="34" t="inlineStr">
        <is>
          <t>4) Caffeine &amp; energy beverage</t>
        </is>
      </c>
      <c r="D388" s="34" t="inlineStr">
        <is>
          <t>473 mL can</t>
        </is>
      </c>
      <c r="E388" s="48" t="n">
        <v>24</v>
      </c>
      <c r="F388" s="49" t="n"/>
      <c r="G388" s="50">
        <f>IF(AND(ISNUMBER($F388),ISNUMBER($E388),$E388&lt;&gt;0),$F388/$E388,"")</f>
        <v/>
      </c>
      <c r="H388" s="50">
        <f>IF(AND(ISNUMBER($F388),ISNUMBER($AL388),ISNUMBER($E388),($AL388*$E388)&lt;&gt;0),$F388/($AL388*$E388)*100,"")</f>
        <v/>
      </c>
      <c r="I388" s="51" t="n"/>
      <c r="J388" s="52" t="n"/>
      <c r="K388" s="50">
        <f>IF(AND(ISNUMBER($F388),ISNUMBER($J388)),$F388*(1-$J388),"")</f>
        <v/>
      </c>
      <c r="L388" s="51" t="n"/>
      <c r="M388" s="51" t="n"/>
      <c r="N388" s="50">
        <f>IF(ISNUMBER($F388),($F388-IF(ISNUMBER($AM388),$AM388,0))*(1-IF(ISNUMBER($J388),$J388,0)),"")</f>
        <v/>
      </c>
      <c r="O388" s="34" t="inlineStr">
        <is>
          <t>White Peach</t>
        </is>
      </c>
      <c r="P388" s="48" t="n">
        <v>160</v>
      </c>
      <c r="Q388" s="48" t="n">
        <v>200</v>
      </c>
      <c r="R388" s="48" t="n">
        <v>60</v>
      </c>
      <c r="S388" s="48" t="n">
        <v>0</v>
      </c>
      <c r="T388" s="48" t="n">
        <v>15</v>
      </c>
      <c r="U388" s="34" t="inlineStr">
        <is>
          <t>Sucralose + acesulfame-K</t>
        </is>
      </c>
      <c r="V388" s="34" t="inlineStr">
        <is>
          <t>Natural caffeine from green tea + green coffee extract, 200 mg Na + 60 mg K electrolytes, vitamin C &amp; B vitamins, camu camu, zero sugar (Dwayne Johnson brand)</t>
        </is>
      </c>
      <c r="W388" s="51" t="n"/>
      <c r="X388" s="51" t="n"/>
      <c r="Y388" s="51" t="n"/>
      <c r="Z388" s="51" t="n"/>
      <c r="AA388" s="34" t="inlineStr">
        <is>
          <t>Medium</t>
        </is>
      </c>
      <c r="AB388" s="34" t="inlineStr">
        <is>
          <t>Celebrity founded; wellness energy positioning</t>
        </is>
      </c>
      <c r="AC388" s="34" t="inlineStr">
        <is>
          <t>A 'healthier' energy with electrolytes and vitamins</t>
        </is>
      </c>
      <c r="AD388" s="34" t="inlineStr">
        <is>
          <t>Energy plus added electrolytes/vitamins and a celebrity halo.</t>
        </is>
      </c>
      <c r="AE388" s="51" t="n"/>
      <c r="AF388" s="53">
        <f>IF(AND(ISNUMBER($P388),ISNUMBER($AL388),$AL388&lt;&gt;0),ROUND($P388/$AL388*100,1),"")</f>
        <v/>
      </c>
      <c r="AG388" s="54">
        <f>IF(AND(ISNUMBER($S388),ISNUMBER($AL388),$AL388&lt;&gt;0),ROUND($S388/$AL388*100,2),"")</f>
        <v/>
      </c>
      <c r="AH388" s="53">
        <f>IF(AND(ISNUMBER($Q388),ISNUMBER($AL388),$AL388&lt;&gt;0),ROUND($Q388/$AL388*100,1),"")</f>
        <v/>
      </c>
      <c r="AI388" s="48">
        <f>IF(ISNUMBER($S388),IF($S388&lt;=1,"Yes","No"),"n/a")</f>
        <v/>
      </c>
      <c r="AJ388" s="48">
        <f>IF(ISNUMBER($S388),ROUND(MAX(0,MIN(100,100-$S388*2.5-IF(ISNUMBER($T388),$T388,0)*0.12+IF($S388&lt;=1,12,0))),0),"")</f>
        <v/>
      </c>
      <c r="AK388" s="48">
        <f>IF(ISNUMBER($Q388),IF($Q388&gt;=100,20,IF($Q388&gt;=30,10,0)),0)+IF(ISNUMBER($R388),IF($R388&gt;=100,20,0),0)+IF(ISNUMBER($P388),IF($P388&gt;=150,20,IF($P388&gt;=50,12,5)),0)+IF(ISNUMBER($S388),IF($S388&lt;=1,15,0),0)</f>
        <v/>
      </c>
      <c r="AL388" s="48" t="n">
        <v>473</v>
      </c>
      <c r="AM388" s="49" t="n"/>
      <c r="AN388" s="48">
        <f>IF(AND(ISNUMBER($P388),ISNUMBER($AL388),$AL388&lt;&gt;0),IF(OR($P388&gt;180,$P388/$AL388*1000&gt;400),"Over ceiling, confirm SKU","Within"),"n/a")</f>
        <v/>
      </c>
      <c r="AO388" s="51" t="n"/>
      <c r="AP388" s="51" t="n"/>
      <c r="AQ388" s="51" t="n"/>
      <c r="AR388" s="34" t="inlineStr">
        <is>
          <t>Retrieved and cited, see Enrichment Log</t>
        </is>
      </c>
      <c r="AS388" s="34" t="inlineStr">
        <is>
          <t>BLANK -&gt; requires live Amazon.ca capture</t>
        </is>
      </c>
      <c r="AT388" s="34" t="inlineStr">
        <is>
          <t>Unverified commercial data</t>
        </is>
      </c>
    </row>
    <row r="389" ht="28" customHeight="1">
      <c r="A389" s="34" t="inlineStr">
        <is>
          <t>ZOA</t>
        </is>
      </c>
      <c r="B389" s="34" t="inlineStr">
        <is>
          <t>ZOA Zero Sugar Energy | Lemon Lime | single 473mL</t>
        </is>
      </c>
      <c r="C389" s="34" t="inlineStr">
        <is>
          <t>4) Caffeine &amp; energy beverage</t>
        </is>
      </c>
      <c r="D389" s="34" t="inlineStr">
        <is>
          <t>473 mL can</t>
        </is>
      </c>
      <c r="E389" s="48" t="n">
        <v>1</v>
      </c>
      <c r="F389" s="49" t="n"/>
      <c r="G389" s="50">
        <f>IF(AND(ISNUMBER($F389),ISNUMBER($E389),$E389&lt;&gt;0),$F389/$E389,"")</f>
        <v/>
      </c>
      <c r="H389" s="50">
        <f>IF(AND(ISNUMBER($F389),ISNUMBER($AL389),ISNUMBER($E389),($AL389*$E389)&lt;&gt;0),$F389/($AL389*$E389)*100,"")</f>
        <v/>
      </c>
      <c r="I389" s="51" t="n"/>
      <c r="J389" s="52" t="n"/>
      <c r="K389" s="50">
        <f>IF(AND(ISNUMBER($F389),ISNUMBER($J389)),$F389*(1-$J389),"")</f>
        <v/>
      </c>
      <c r="L389" s="51" t="n"/>
      <c r="M389" s="51" t="n"/>
      <c r="N389" s="50">
        <f>IF(ISNUMBER($F389),($F389-IF(ISNUMBER($AM389),$AM389,0))*(1-IF(ISNUMBER($J389),$J389,0)),"")</f>
        <v/>
      </c>
      <c r="O389" s="34" t="inlineStr">
        <is>
          <t>Lemon Lime</t>
        </is>
      </c>
      <c r="P389" s="48" t="n">
        <v>160</v>
      </c>
      <c r="Q389" s="48" t="n">
        <v>200</v>
      </c>
      <c r="R389" s="48" t="n">
        <v>60</v>
      </c>
      <c r="S389" s="48" t="n">
        <v>0</v>
      </c>
      <c r="T389" s="48" t="n">
        <v>15</v>
      </c>
      <c r="U389" s="34" t="inlineStr">
        <is>
          <t>Sucralose + acesulfame-K</t>
        </is>
      </c>
      <c r="V389" s="34" t="inlineStr">
        <is>
          <t>Natural caffeine from green tea + green coffee extract, 200 mg Na + 60 mg K electrolytes, vitamin C &amp; B vitamins, camu camu, zero sugar (Dwayne Johnson brand)</t>
        </is>
      </c>
      <c r="W389" s="51" t="n"/>
      <c r="X389" s="51" t="n"/>
      <c r="Y389" s="51" t="n"/>
      <c r="Z389" s="51" t="n"/>
      <c r="AA389" s="34" t="inlineStr">
        <is>
          <t>Medium</t>
        </is>
      </c>
      <c r="AB389" s="34" t="inlineStr">
        <is>
          <t>Celebrity founded; wellness energy positioning</t>
        </is>
      </c>
      <c r="AC389" s="34" t="inlineStr">
        <is>
          <t>A 'healthier' energy with electrolytes and vitamins</t>
        </is>
      </c>
      <c r="AD389" s="34" t="inlineStr">
        <is>
          <t>Energy plus added electrolytes/vitamins and a celebrity halo.</t>
        </is>
      </c>
      <c r="AE389" s="51" t="n"/>
      <c r="AF389" s="53">
        <f>IF(AND(ISNUMBER($P389),ISNUMBER($AL389),$AL389&lt;&gt;0),ROUND($P389/$AL389*100,1),"")</f>
        <v/>
      </c>
      <c r="AG389" s="54">
        <f>IF(AND(ISNUMBER($S389),ISNUMBER($AL389),$AL389&lt;&gt;0),ROUND($S389/$AL389*100,2),"")</f>
        <v/>
      </c>
      <c r="AH389" s="53">
        <f>IF(AND(ISNUMBER($Q389),ISNUMBER($AL389),$AL389&lt;&gt;0),ROUND($Q389/$AL389*100,1),"")</f>
        <v/>
      </c>
      <c r="AI389" s="48">
        <f>IF(ISNUMBER($S389),IF($S389&lt;=1,"Yes","No"),"n/a")</f>
        <v/>
      </c>
      <c r="AJ389" s="48">
        <f>IF(ISNUMBER($S389),ROUND(MAX(0,MIN(100,100-$S389*2.5-IF(ISNUMBER($T389),$T389,0)*0.12+IF($S389&lt;=1,12,0))),0),"")</f>
        <v/>
      </c>
      <c r="AK389" s="48">
        <f>IF(ISNUMBER($Q389),IF($Q389&gt;=100,20,IF($Q389&gt;=30,10,0)),0)+IF(ISNUMBER($R389),IF($R389&gt;=100,20,0),0)+IF(ISNUMBER($P389),IF($P389&gt;=150,20,IF($P389&gt;=50,12,5)),0)+IF(ISNUMBER($S389),IF($S389&lt;=1,15,0),0)</f>
        <v/>
      </c>
      <c r="AL389" s="48" t="n">
        <v>473</v>
      </c>
      <c r="AM389" s="49" t="n"/>
      <c r="AN389" s="48">
        <f>IF(AND(ISNUMBER($P389),ISNUMBER($AL389),$AL389&lt;&gt;0),IF(OR($P389&gt;180,$P389/$AL389*1000&gt;400),"Over ceiling, confirm SKU","Within"),"n/a")</f>
        <v/>
      </c>
      <c r="AO389" s="51" t="n"/>
      <c r="AP389" s="51" t="n"/>
      <c r="AQ389" s="51" t="n"/>
      <c r="AR389" s="34" t="inlineStr">
        <is>
          <t>Retrieved and cited, see Enrichment Log</t>
        </is>
      </c>
      <c r="AS389" s="34" t="inlineStr">
        <is>
          <t>BLANK -&gt; requires live Amazon.ca capture</t>
        </is>
      </c>
      <c r="AT389" s="34" t="inlineStr">
        <is>
          <t>Unverified commercial data</t>
        </is>
      </c>
    </row>
    <row r="390" ht="28" customHeight="1">
      <c r="A390" s="34" t="inlineStr">
        <is>
          <t>ZOA</t>
        </is>
      </c>
      <c r="B390" s="34" t="inlineStr">
        <is>
          <t>ZOA Zero Sugar Energy | Lemon Lime | 8 pack 473mL</t>
        </is>
      </c>
      <c r="C390" s="34" t="inlineStr">
        <is>
          <t>4) Caffeine &amp; energy beverage</t>
        </is>
      </c>
      <c r="D390" s="34" t="inlineStr">
        <is>
          <t>473 mL can</t>
        </is>
      </c>
      <c r="E390" s="48" t="n">
        <v>8</v>
      </c>
      <c r="F390" s="49" t="n"/>
      <c r="G390" s="50">
        <f>IF(AND(ISNUMBER($F390),ISNUMBER($E390),$E390&lt;&gt;0),$F390/$E390,"")</f>
        <v/>
      </c>
      <c r="H390" s="50">
        <f>IF(AND(ISNUMBER($F390),ISNUMBER($AL390),ISNUMBER($E390),($AL390*$E390)&lt;&gt;0),$F390/($AL390*$E390)*100,"")</f>
        <v/>
      </c>
      <c r="I390" s="51" t="n"/>
      <c r="J390" s="52" t="n"/>
      <c r="K390" s="50">
        <f>IF(AND(ISNUMBER($F390),ISNUMBER($J390)),$F390*(1-$J390),"")</f>
        <v/>
      </c>
      <c r="L390" s="51" t="n"/>
      <c r="M390" s="51" t="n"/>
      <c r="N390" s="50">
        <f>IF(ISNUMBER($F390),($F390-IF(ISNUMBER($AM390),$AM390,0))*(1-IF(ISNUMBER($J390),$J390,0)),"")</f>
        <v/>
      </c>
      <c r="O390" s="34" t="inlineStr">
        <is>
          <t>Lemon Lime</t>
        </is>
      </c>
      <c r="P390" s="48" t="n">
        <v>160</v>
      </c>
      <c r="Q390" s="48" t="n">
        <v>200</v>
      </c>
      <c r="R390" s="48" t="n">
        <v>60</v>
      </c>
      <c r="S390" s="48" t="n">
        <v>0</v>
      </c>
      <c r="T390" s="48" t="n">
        <v>15</v>
      </c>
      <c r="U390" s="34" t="inlineStr">
        <is>
          <t>Sucralose + acesulfame-K</t>
        </is>
      </c>
      <c r="V390" s="34" t="inlineStr">
        <is>
          <t>Natural caffeine from green tea + green coffee extract, 200 mg Na + 60 mg K electrolytes, vitamin C &amp; B vitamins, camu camu, zero sugar (Dwayne Johnson brand)</t>
        </is>
      </c>
      <c r="W390" s="51" t="n"/>
      <c r="X390" s="51" t="n"/>
      <c r="Y390" s="51" t="n"/>
      <c r="Z390" s="51" t="n"/>
      <c r="AA390" s="34" t="inlineStr">
        <is>
          <t>Medium</t>
        </is>
      </c>
      <c r="AB390" s="34" t="inlineStr">
        <is>
          <t>Celebrity founded; wellness energy positioning</t>
        </is>
      </c>
      <c r="AC390" s="34" t="inlineStr">
        <is>
          <t>A 'healthier' energy with electrolytes and vitamins</t>
        </is>
      </c>
      <c r="AD390" s="34" t="inlineStr">
        <is>
          <t>Energy plus added electrolytes/vitamins and a celebrity halo.</t>
        </is>
      </c>
      <c r="AE390" s="51" t="n"/>
      <c r="AF390" s="53">
        <f>IF(AND(ISNUMBER($P390),ISNUMBER($AL390),$AL390&lt;&gt;0),ROUND($P390/$AL390*100,1),"")</f>
        <v/>
      </c>
      <c r="AG390" s="54">
        <f>IF(AND(ISNUMBER($S390),ISNUMBER($AL390),$AL390&lt;&gt;0),ROUND($S390/$AL390*100,2),"")</f>
        <v/>
      </c>
      <c r="AH390" s="53">
        <f>IF(AND(ISNUMBER($Q390),ISNUMBER($AL390),$AL390&lt;&gt;0),ROUND($Q390/$AL390*100,1),"")</f>
        <v/>
      </c>
      <c r="AI390" s="48">
        <f>IF(ISNUMBER($S390),IF($S390&lt;=1,"Yes","No"),"n/a")</f>
        <v/>
      </c>
      <c r="AJ390" s="48">
        <f>IF(ISNUMBER($S390),ROUND(MAX(0,MIN(100,100-$S390*2.5-IF(ISNUMBER($T390),$T390,0)*0.12+IF($S390&lt;=1,12,0))),0),"")</f>
        <v/>
      </c>
      <c r="AK390" s="48">
        <f>IF(ISNUMBER($Q390),IF($Q390&gt;=100,20,IF($Q390&gt;=30,10,0)),0)+IF(ISNUMBER($R390),IF($R390&gt;=100,20,0),0)+IF(ISNUMBER($P390),IF($P390&gt;=150,20,IF($P390&gt;=50,12,5)),0)+IF(ISNUMBER($S390),IF($S390&lt;=1,15,0),0)</f>
        <v/>
      </c>
      <c r="AL390" s="48" t="n">
        <v>473</v>
      </c>
      <c r="AM390" s="49" t="n"/>
      <c r="AN390" s="48">
        <f>IF(AND(ISNUMBER($P390),ISNUMBER($AL390),$AL390&lt;&gt;0),IF(OR($P390&gt;180,$P390/$AL390*1000&gt;400),"Over ceiling, confirm SKU","Within"),"n/a")</f>
        <v/>
      </c>
      <c r="AO390" s="51" t="n"/>
      <c r="AP390" s="51" t="n"/>
      <c r="AQ390" s="51" t="n"/>
      <c r="AR390" s="34" t="inlineStr">
        <is>
          <t>Retrieved and cited, see Enrichment Log</t>
        </is>
      </c>
      <c r="AS390" s="34" t="inlineStr">
        <is>
          <t>BLANK -&gt; requires live Amazon.ca capture</t>
        </is>
      </c>
      <c r="AT390" s="34" t="inlineStr">
        <is>
          <t>Unverified commercial data</t>
        </is>
      </c>
    </row>
    <row r="391" ht="28" customHeight="1">
      <c r="A391" s="34" t="inlineStr">
        <is>
          <t>ZOA</t>
        </is>
      </c>
      <c r="B391" s="34" t="inlineStr">
        <is>
          <t>ZOA Zero Sugar Energy | Lemon Lime | 12 pack 473mL</t>
        </is>
      </c>
      <c r="C391" s="34" t="inlineStr">
        <is>
          <t>4) Caffeine &amp; energy beverage</t>
        </is>
      </c>
      <c r="D391" s="34" t="inlineStr">
        <is>
          <t>473 mL can</t>
        </is>
      </c>
      <c r="E391" s="48" t="n">
        <v>12</v>
      </c>
      <c r="F391" s="49" t="n"/>
      <c r="G391" s="50">
        <f>IF(AND(ISNUMBER($F391),ISNUMBER($E391),$E391&lt;&gt;0),$F391/$E391,"")</f>
        <v/>
      </c>
      <c r="H391" s="50">
        <f>IF(AND(ISNUMBER($F391),ISNUMBER($AL391),ISNUMBER($E391),($AL391*$E391)&lt;&gt;0),$F391/($AL391*$E391)*100,"")</f>
        <v/>
      </c>
      <c r="I391" s="51" t="n"/>
      <c r="J391" s="52" t="n"/>
      <c r="K391" s="50">
        <f>IF(AND(ISNUMBER($F391),ISNUMBER($J391)),$F391*(1-$J391),"")</f>
        <v/>
      </c>
      <c r="L391" s="51" t="n"/>
      <c r="M391" s="51" t="n"/>
      <c r="N391" s="50">
        <f>IF(ISNUMBER($F391),($F391-IF(ISNUMBER($AM391),$AM391,0))*(1-IF(ISNUMBER($J391),$J391,0)),"")</f>
        <v/>
      </c>
      <c r="O391" s="34" t="inlineStr">
        <is>
          <t>Lemon Lime</t>
        </is>
      </c>
      <c r="P391" s="48" t="n">
        <v>160</v>
      </c>
      <c r="Q391" s="48" t="n">
        <v>200</v>
      </c>
      <c r="R391" s="48" t="n">
        <v>60</v>
      </c>
      <c r="S391" s="48" t="n">
        <v>0</v>
      </c>
      <c r="T391" s="48" t="n">
        <v>15</v>
      </c>
      <c r="U391" s="34" t="inlineStr">
        <is>
          <t>Sucralose + acesulfame-K</t>
        </is>
      </c>
      <c r="V391" s="34" t="inlineStr">
        <is>
          <t>Natural caffeine from green tea + green coffee extract, 200 mg Na + 60 mg K electrolytes, vitamin C &amp; B vitamins, camu camu, zero sugar (Dwayne Johnson brand)</t>
        </is>
      </c>
      <c r="W391" s="51" t="n"/>
      <c r="X391" s="51" t="n"/>
      <c r="Y391" s="51" t="n"/>
      <c r="Z391" s="51" t="n"/>
      <c r="AA391" s="34" t="inlineStr">
        <is>
          <t>Medium</t>
        </is>
      </c>
      <c r="AB391" s="34" t="inlineStr">
        <is>
          <t>Celebrity founded; wellness energy positioning</t>
        </is>
      </c>
      <c r="AC391" s="34" t="inlineStr">
        <is>
          <t>A 'healthier' energy with electrolytes and vitamins</t>
        </is>
      </c>
      <c r="AD391" s="34" t="inlineStr">
        <is>
          <t>Energy plus added electrolytes/vitamins and a celebrity halo.</t>
        </is>
      </c>
      <c r="AE391" s="51" t="n"/>
      <c r="AF391" s="53">
        <f>IF(AND(ISNUMBER($P391),ISNUMBER($AL391),$AL391&lt;&gt;0),ROUND($P391/$AL391*100,1),"")</f>
        <v/>
      </c>
      <c r="AG391" s="54">
        <f>IF(AND(ISNUMBER($S391),ISNUMBER($AL391),$AL391&lt;&gt;0),ROUND($S391/$AL391*100,2),"")</f>
        <v/>
      </c>
      <c r="AH391" s="53">
        <f>IF(AND(ISNUMBER($Q391),ISNUMBER($AL391),$AL391&lt;&gt;0),ROUND($Q391/$AL391*100,1),"")</f>
        <v/>
      </c>
      <c r="AI391" s="48">
        <f>IF(ISNUMBER($S391),IF($S391&lt;=1,"Yes","No"),"n/a")</f>
        <v/>
      </c>
      <c r="AJ391" s="48">
        <f>IF(ISNUMBER($S391),ROUND(MAX(0,MIN(100,100-$S391*2.5-IF(ISNUMBER($T391),$T391,0)*0.12+IF($S391&lt;=1,12,0))),0),"")</f>
        <v/>
      </c>
      <c r="AK391" s="48">
        <f>IF(ISNUMBER($Q391),IF($Q391&gt;=100,20,IF($Q391&gt;=30,10,0)),0)+IF(ISNUMBER($R391),IF($R391&gt;=100,20,0),0)+IF(ISNUMBER($P391),IF($P391&gt;=150,20,IF($P391&gt;=50,12,5)),0)+IF(ISNUMBER($S391),IF($S391&lt;=1,15,0),0)</f>
        <v/>
      </c>
      <c r="AL391" s="48" t="n">
        <v>473</v>
      </c>
      <c r="AM391" s="49" t="n"/>
      <c r="AN391" s="48">
        <f>IF(AND(ISNUMBER($P391),ISNUMBER($AL391),$AL391&lt;&gt;0),IF(OR($P391&gt;180,$P391/$AL391*1000&gt;400),"Over ceiling, confirm SKU","Within"),"n/a")</f>
        <v/>
      </c>
      <c r="AO391" s="51" t="n"/>
      <c r="AP391" s="51" t="n"/>
      <c r="AQ391" s="51" t="n"/>
      <c r="AR391" s="34" t="inlineStr">
        <is>
          <t>Retrieved and cited, see Enrichment Log</t>
        </is>
      </c>
      <c r="AS391" s="34" t="inlineStr">
        <is>
          <t>BLANK -&gt; requires live Amazon.ca capture</t>
        </is>
      </c>
      <c r="AT391" s="34" t="inlineStr">
        <is>
          <t>Unverified commercial data</t>
        </is>
      </c>
    </row>
    <row r="392" ht="28" customHeight="1">
      <c r="A392" s="34" t="inlineStr">
        <is>
          <t>ZOA</t>
        </is>
      </c>
      <c r="B392" s="34" t="inlineStr">
        <is>
          <t>ZOA Zero Sugar Energy | Lemon Lime | 18 pack 473mL</t>
        </is>
      </c>
      <c r="C392" s="34" t="inlineStr">
        <is>
          <t>4) Caffeine &amp; energy beverage</t>
        </is>
      </c>
      <c r="D392" s="34" t="inlineStr">
        <is>
          <t>473 mL can</t>
        </is>
      </c>
      <c r="E392" s="48" t="n">
        <v>18</v>
      </c>
      <c r="F392" s="49" t="n"/>
      <c r="G392" s="50">
        <f>IF(AND(ISNUMBER($F392),ISNUMBER($E392),$E392&lt;&gt;0),$F392/$E392,"")</f>
        <v/>
      </c>
      <c r="H392" s="50">
        <f>IF(AND(ISNUMBER($F392),ISNUMBER($AL392),ISNUMBER($E392),($AL392*$E392)&lt;&gt;0),$F392/($AL392*$E392)*100,"")</f>
        <v/>
      </c>
      <c r="I392" s="51" t="n"/>
      <c r="J392" s="52" t="n"/>
      <c r="K392" s="50">
        <f>IF(AND(ISNUMBER($F392),ISNUMBER($J392)),$F392*(1-$J392),"")</f>
        <v/>
      </c>
      <c r="L392" s="51" t="n"/>
      <c r="M392" s="51" t="n"/>
      <c r="N392" s="50">
        <f>IF(ISNUMBER($F392),($F392-IF(ISNUMBER($AM392),$AM392,0))*(1-IF(ISNUMBER($J392),$J392,0)),"")</f>
        <v/>
      </c>
      <c r="O392" s="34" t="inlineStr">
        <is>
          <t>Lemon Lime</t>
        </is>
      </c>
      <c r="P392" s="48" t="n">
        <v>160</v>
      </c>
      <c r="Q392" s="48" t="n">
        <v>200</v>
      </c>
      <c r="R392" s="48" t="n">
        <v>60</v>
      </c>
      <c r="S392" s="48" t="n">
        <v>0</v>
      </c>
      <c r="T392" s="48" t="n">
        <v>15</v>
      </c>
      <c r="U392" s="34" t="inlineStr">
        <is>
          <t>Sucralose + acesulfame-K</t>
        </is>
      </c>
      <c r="V392" s="34" t="inlineStr">
        <is>
          <t>Natural caffeine from green tea + green coffee extract, 200 mg Na + 60 mg K electrolytes, vitamin C &amp; B vitamins, camu camu, zero sugar (Dwayne Johnson brand)</t>
        </is>
      </c>
      <c r="W392" s="51" t="n"/>
      <c r="X392" s="51" t="n"/>
      <c r="Y392" s="51" t="n"/>
      <c r="Z392" s="51" t="n"/>
      <c r="AA392" s="34" t="inlineStr">
        <is>
          <t>Medium</t>
        </is>
      </c>
      <c r="AB392" s="34" t="inlineStr">
        <is>
          <t>Celebrity founded; wellness energy positioning</t>
        </is>
      </c>
      <c r="AC392" s="34" t="inlineStr">
        <is>
          <t>A 'healthier' energy with electrolytes and vitamins</t>
        </is>
      </c>
      <c r="AD392" s="34" t="inlineStr">
        <is>
          <t>Energy plus added electrolytes/vitamins and a celebrity halo.</t>
        </is>
      </c>
      <c r="AE392" s="51" t="n"/>
      <c r="AF392" s="53">
        <f>IF(AND(ISNUMBER($P392),ISNUMBER($AL392),$AL392&lt;&gt;0),ROUND($P392/$AL392*100,1),"")</f>
        <v/>
      </c>
      <c r="AG392" s="54">
        <f>IF(AND(ISNUMBER($S392),ISNUMBER($AL392),$AL392&lt;&gt;0),ROUND($S392/$AL392*100,2),"")</f>
        <v/>
      </c>
      <c r="AH392" s="53">
        <f>IF(AND(ISNUMBER($Q392),ISNUMBER($AL392),$AL392&lt;&gt;0),ROUND($Q392/$AL392*100,1),"")</f>
        <v/>
      </c>
      <c r="AI392" s="48">
        <f>IF(ISNUMBER($S392),IF($S392&lt;=1,"Yes","No"),"n/a")</f>
        <v/>
      </c>
      <c r="AJ392" s="48">
        <f>IF(ISNUMBER($S392),ROUND(MAX(0,MIN(100,100-$S392*2.5-IF(ISNUMBER($T392),$T392,0)*0.12+IF($S392&lt;=1,12,0))),0),"")</f>
        <v/>
      </c>
      <c r="AK392" s="48">
        <f>IF(ISNUMBER($Q392),IF($Q392&gt;=100,20,IF($Q392&gt;=30,10,0)),0)+IF(ISNUMBER($R392),IF($R392&gt;=100,20,0),0)+IF(ISNUMBER($P392),IF($P392&gt;=150,20,IF($P392&gt;=50,12,5)),0)+IF(ISNUMBER($S392),IF($S392&lt;=1,15,0),0)</f>
        <v/>
      </c>
      <c r="AL392" s="48" t="n">
        <v>473</v>
      </c>
      <c r="AM392" s="49" t="n"/>
      <c r="AN392" s="48">
        <f>IF(AND(ISNUMBER($P392),ISNUMBER($AL392),$AL392&lt;&gt;0),IF(OR($P392&gt;180,$P392/$AL392*1000&gt;400),"Over ceiling, confirm SKU","Within"),"n/a")</f>
        <v/>
      </c>
      <c r="AO392" s="51" t="n"/>
      <c r="AP392" s="51" t="n"/>
      <c r="AQ392" s="51" t="n"/>
      <c r="AR392" s="34" t="inlineStr">
        <is>
          <t>Retrieved and cited, see Enrichment Log</t>
        </is>
      </c>
      <c r="AS392" s="34" t="inlineStr">
        <is>
          <t>BLANK -&gt; requires live Amazon.ca capture</t>
        </is>
      </c>
      <c r="AT392" s="34" t="inlineStr">
        <is>
          <t>Unverified commercial data</t>
        </is>
      </c>
    </row>
    <row r="393" ht="28" customHeight="1">
      <c r="A393" s="34" t="inlineStr">
        <is>
          <t>ZOA</t>
        </is>
      </c>
      <c r="B393" s="34" t="inlineStr">
        <is>
          <t>ZOA Zero Sugar Energy | Lemon Lime | 24 pack 473mL</t>
        </is>
      </c>
      <c r="C393" s="34" t="inlineStr">
        <is>
          <t>4) Caffeine &amp; energy beverage</t>
        </is>
      </c>
      <c r="D393" s="34" t="inlineStr">
        <is>
          <t>473 mL can</t>
        </is>
      </c>
      <c r="E393" s="48" t="n">
        <v>24</v>
      </c>
      <c r="F393" s="49" t="n"/>
      <c r="G393" s="50">
        <f>IF(AND(ISNUMBER($F393),ISNUMBER($E393),$E393&lt;&gt;0),$F393/$E393,"")</f>
        <v/>
      </c>
      <c r="H393" s="50">
        <f>IF(AND(ISNUMBER($F393),ISNUMBER($AL393),ISNUMBER($E393),($AL393*$E393)&lt;&gt;0),$F393/($AL393*$E393)*100,"")</f>
        <v/>
      </c>
      <c r="I393" s="51" t="n"/>
      <c r="J393" s="52" t="n"/>
      <c r="K393" s="50">
        <f>IF(AND(ISNUMBER($F393),ISNUMBER($J393)),$F393*(1-$J393),"")</f>
        <v/>
      </c>
      <c r="L393" s="51" t="n"/>
      <c r="M393" s="51" t="n"/>
      <c r="N393" s="50">
        <f>IF(ISNUMBER($F393),($F393-IF(ISNUMBER($AM393),$AM393,0))*(1-IF(ISNUMBER($J393),$J393,0)),"")</f>
        <v/>
      </c>
      <c r="O393" s="34" t="inlineStr">
        <is>
          <t>Lemon Lime</t>
        </is>
      </c>
      <c r="P393" s="48" t="n">
        <v>160</v>
      </c>
      <c r="Q393" s="48" t="n">
        <v>200</v>
      </c>
      <c r="R393" s="48" t="n">
        <v>60</v>
      </c>
      <c r="S393" s="48" t="n">
        <v>0</v>
      </c>
      <c r="T393" s="48" t="n">
        <v>15</v>
      </c>
      <c r="U393" s="34" t="inlineStr">
        <is>
          <t>Sucralose + acesulfame-K</t>
        </is>
      </c>
      <c r="V393" s="34" t="inlineStr">
        <is>
          <t>Natural caffeine from green tea + green coffee extract, 200 mg Na + 60 mg K electrolytes, vitamin C &amp; B vitamins, camu camu, zero sugar (Dwayne Johnson brand)</t>
        </is>
      </c>
      <c r="W393" s="51" t="n"/>
      <c r="X393" s="51" t="n"/>
      <c r="Y393" s="51" t="n"/>
      <c r="Z393" s="51" t="n"/>
      <c r="AA393" s="34" t="inlineStr">
        <is>
          <t>Medium</t>
        </is>
      </c>
      <c r="AB393" s="34" t="inlineStr">
        <is>
          <t>Celebrity founded; wellness energy positioning</t>
        </is>
      </c>
      <c r="AC393" s="34" t="inlineStr">
        <is>
          <t>A 'healthier' energy with electrolytes and vitamins</t>
        </is>
      </c>
      <c r="AD393" s="34" t="inlineStr">
        <is>
          <t>Energy plus added electrolytes/vitamins and a celebrity halo.</t>
        </is>
      </c>
      <c r="AE393" s="51" t="n"/>
      <c r="AF393" s="53">
        <f>IF(AND(ISNUMBER($P393),ISNUMBER($AL393),$AL393&lt;&gt;0),ROUND($P393/$AL393*100,1),"")</f>
        <v/>
      </c>
      <c r="AG393" s="54">
        <f>IF(AND(ISNUMBER($S393),ISNUMBER($AL393),$AL393&lt;&gt;0),ROUND($S393/$AL393*100,2),"")</f>
        <v/>
      </c>
      <c r="AH393" s="53">
        <f>IF(AND(ISNUMBER($Q393),ISNUMBER($AL393),$AL393&lt;&gt;0),ROUND($Q393/$AL393*100,1),"")</f>
        <v/>
      </c>
      <c r="AI393" s="48">
        <f>IF(ISNUMBER($S393),IF($S393&lt;=1,"Yes","No"),"n/a")</f>
        <v/>
      </c>
      <c r="AJ393" s="48">
        <f>IF(ISNUMBER($S393),ROUND(MAX(0,MIN(100,100-$S393*2.5-IF(ISNUMBER($T393),$T393,0)*0.12+IF($S393&lt;=1,12,0))),0),"")</f>
        <v/>
      </c>
      <c r="AK393" s="48">
        <f>IF(ISNUMBER($Q393),IF($Q393&gt;=100,20,IF($Q393&gt;=30,10,0)),0)+IF(ISNUMBER($R393),IF($R393&gt;=100,20,0),0)+IF(ISNUMBER($P393),IF($P393&gt;=150,20,IF($P393&gt;=50,12,5)),0)+IF(ISNUMBER($S393),IF($S393&lt;=1,15,0),0)</f>
        <v/>
      </c>
      <c r="AL393" s="48" t="n">
        <v>473</v>
      </c>
      <c r="AM393" s="49" t="n"/>
      <c r="AN393" s="48">
        <f>IF(AND(ISNUMBER($P393),ISNUMBER($AL393),$AL393&lt;&gt;0),IF(OR($P393&gt;180,$P393/$AL393*1000&gt;400),"Over ceiling, confirm SKU","Within"),"n/a")</f>
        <v/>
      </c>
      <c r="AO393" s="51" t="n"/>
      <c r="AP393" s="51" t="n"/>
      <c r="AQ393" s="51" t="n"/>
      <c r="AR393" s="34" t="inlineStr">
        <is>
          <t>Retrieved and cited, see Enrichment Log</t>
        </is>
      </c>
      <c r="AS393" s="34" t="inlineStr">
        <is>
          <t>BLANK -&gt; requires live Amazon.ca capture</t>
        </is>
      </c>
      <c r="AT393" s="34" t="inlineStr">
        <is>
          <t>Unverified commercial data</t>
        </is>
      </c>
    </row>
    <row r="394" ht="28" customHeight="1">
      <c r="A394" s="34" t="inlineStr">
        <is>
          <t>Zevia</t>
        </is>
      </c>
      <c r="B394" s="34" t="inlineStr">
        <is>
          <t>Zevia Energy | Mango Ginger | single 355mL</t>
        </is>
      </c>
      <c r="C394" s="34" t="inlineStr">
        <is>
          <t>4) Caffeine &amp; energy beverage</t>
        </is>
      </c>
      <c r="D394" s="34" t="inlineStr">
        <is>
          <t>355 mL can</t>
        </is>
      </c>
      <c r="E394" s="48" t="n">
        <v>1</v>
      </c>
      <c r="F394" s="49" t="n"/>
      <c r="G394" s="50">
        <f>IF(AND(ISNUMBER($F394),ISNUMBER($E394),$E394&lt;&gt;0),$F394/$E394,"")</f>
        <v/>
      </c>
      <c r="H394" s="50">
        <f>IF(AND(ISNUMBER($F394),ISNUMBER($AL394),ISNUMBER($E394),($AL394*$E394)&lt;&gt;0),$F394/($AL394*$E394)*100,"")</f>
        <v/>
      </c>
      <c r="I394" s="51" t="n"/>
      <c r="J394" s="52" t="n"/>
      <c r="K394" s="50">
        <f>IF(AND(ISNUMBER($F394),ISNUMBER($J394)),$F394*(1-$J394),"")</f>
        <v/>
      </c>
      <c r="L394" s="51" t="n"/>
      <c r="M394" s="51" t="n"/>
      <c r="N394" s="50">
        <f>IF(ISNUMBER($F394),($F394-IF(ISNUMBER($AM394),$AM394,0))*(1-IF(ISNUMBER($J394),$J394,0)),"")</f>
        <v/>
      </c>
      <c r="O394" s="34" t="inlineStr">
        <is>
          <t>Mango Ginger</t>
        </is>
      </c>
      <c r="P394" s="48" t="n">
        <v>120</v>
      </c>
      <c r="Q394" s="48" t="n">
        <v>0</v>
      </c>
      <c r="R394" s="34" t="inlineStr">
        <is>
          <t>Not listed</t>
        </is>
      </c>
      <c r="S394" s="48" t="n">
        <v>0</v>
      </c>
      <c r="T394" s="48" t="n">
        <v>0</v>
      </c>
      <c r="U394" s="34" t="inlineStr">
        <is>
          <t>Stevia</t>
        </is>
      </c>
      <c r="V394" s="34" t="inlineStr">
        <is>
          <t>Zero sugar, zero calorie, stevia sweetened, no artificial sweeteners</t>
        </is>
      </c>
      <c r="W394" s="51" t="n"/>
      <c r="X394" s="51" t="n"/>
      <c r="Y394" s="51" t="n"/>
      <c r="Z394" s="51" t="n"/>
      <c r="AA394" s="34" t="inlineStr">
        <is>
          <t>Low</t>
        </is>
      </c>
      <c r="AB394" s="34" t="inlineStr">
        <is>
          <t>Niche clean label energy; stevia differentiator</t>
        </is>
      </c>
      <c r="AC394" s="34" t="inlineStr">
        <is>
          <t>Naturally sweetened zero calorie energy</t>
        </is>
      </c>
      <c r="AD394" s="34" t="inlineStr">
        <is>
          <t>Caffeine with stevia and no artificial sweeteners.</t>
        </is>
      </c>
      <c r="AE394" s="51" t="n"/>
      <c r="AF394" s="53">
        <f>IF(AND(ISNUMBER($P394),ISNUMBER($AL394),$AL394&lt;&gt;0),ROUND($P394/$AL394*100,1),"")</f>
        <v/>
      </c>
      <c r="AG394" s="54">
        <f>IF(AND(ISNUMBER($S394),ISNUMBER($AL394),$AL394&lt;&gt;0),ROUND($S394/$AL394*100,2),"")</f>
        <v/>
      </c>
      <c r="AH394" s="53">
        <f>IF(AND(ISNUMBER($Q394),ISNUMBER($AL394),$AL394&lt;&gt;0),ROUND($Q394/$AL394*100,1),"")</f>
        <v/>
      </c>
      <c r="AI394" s="48">
        <f>IF(ISNUMBER($S394),IF($S394&lt;=1,"Yes","No"),"n/a")</f>
        <v/>
      </c>
      <c r="AJ394" s="48">
        <f>IF(ISNUMBER($S394),ROUND(MAX(0,MIN(100,100-$S394*2.5-IF(ISNUMBER($T394),$T394,0)*0.12+IF($S394&lt;=1,12,0))),0),"")</f>
        <v/>
      </c>
      <c r="AK394" s="48">
        <f>IF(ISNUMBER($Q394),IF($Q394&gt;=100,20,IF($Q394&gt;=30,10,0)),0)+IF(ISNUMBER($R394),IF($R394&gt;=100,20,0),0)+IF(ISNUMBER($P394),IF($P394&gt;=150,20,IF($P394&gt;=50,12,5)),0)+IF(ISNUMBER($S394),IF($S394&lt;=1,15,0),0)</f>
        <v/>
      </c>
      <c r="AL394" s="48" t="n">
        <v>355</v>
      </c>
      <c r="AM394" s="49" t="n"/>
      <c r="AN394" s="48">
        <f>IF(AND(ISNUMBER($P394),ISNUMBER($AL394),$AL394&lt;&gt;0),IF(OR($P394&gt;180,$P394/$AL394*1000&gt;400),"Over ceiling, confirm SKU","Within"),"n/a")</f>
        <v/>
      </c>
      <c r="AO394" s="51" t="n"/>
      <c r="AP394" s="51" t="n"/>
      <c r="AQ394" s="51" t="n"/>
      <c r="AR394" s="34" t="inlineStr">
        <is>
          <t>Recalled, batch confirmed, to confirm</t>
        </is>
      </c>
      <c r="AS394" s="34" t="inlineStr">
        <is>
          <t>BLANK -&gt; requires live Amazon.ca capture</t>
        </is>
      </c>
      <c r="AT394" s="34" t="inlineStr">
        <is>
          <t>Unverified commercial data</t>
        </is>
      </c>
    </row>
    <row r="395" ht="28" customHeight="1">
      <c r="A395" s="34" t="inlineStr">
        <is>
          <t>Zevia</t>
        </is>
      </c>
      <c r="B395" s="34" t="inlineStr">
        <is>
          <t>Zevia Energy | Mango Ginger | 8 pack 355mL</t>
        </is>
      </c>
      <c r="C395" s="34" t="inlineStr">
        <is>
          <t>4) Caffeine &amp; energy beverage</t>
        </is>
      </c>
      <c r="D395" s="34" t="inlineStr">
        <is>
          <t>355 mL can</t>
        </is>
      </c>
      <c r="E395" s="48" t="n">
        <v>8</v>
      </c>
      <c r="F395" s="49" t="n"/>
      <c r="G395" s="50">
        <f>IF(AND(ISNUMBER($F395),ISNUMBER($E395),$E395&lt;&gt;0),$F395/$E395,"")</f>
        <v/>
      </c>
      <c r="H395" s="50">
        <f>IF(AND(ISNUMBER($F395),ISNUMBER($AL395),ISNUMBER($E395),($AL395*$E395)&lt;&gt;0),$F395/($AL395*$E395)*100,"")</f>
        <v/>
      </c>
      <c r="I395" s="51" t="n"/>
      <c r="J395" s="52" t="n"/>
      <c r="K395" s="50">
        <f>IF(AND(ISNUMBER($F395),ISNUMBER($J395)),$F395*(1-$J395),"")</f>
        <v/>
      </c>
      <c r="L395" s="51" t="n"/>
      <c r="M395" s="51" t="n"/>
      <c r="N395" s="50">
        <f>IF(ISNUMBER($F395),($F395-IF(ISNUMBER($AM395),$AM395,0))*(1-IF(ISNUMBER($J395),$J395,0)),"")</f>
        <v/>
      </c>
      <c r="O395" s="34" t="inlineStr">
        <is>
          <t>Mango Ginger</t>
        </is>
      </c>
      <c r="P395" s="48" t="n">
        <v>120</v>
      </c>
      <c r="Q395" s="48" t="n">
        <v>0</v>
      </c>
      <c r="R395" s="34" t="inlineStr">
        <is>
          <t>Not listed</t>
        </is>
      </c>
      <c r="S395" s="48" t="n">
        <v>0</v>
      </c>
      <c r="T395" s="48" t="n">
        <v>0</v>
      </c>
      <c r="U395" s="34" t="inlineStr">
        <is>
          <t>Stevia</t>
        </is>
      </c>
      <c r="V395" s="34" t="inlineStr">
        <is>
          <t>Zero sugar, zero calorie, stevia sweetened, no artificial sweeteners</t>
        </is>
      </c>
      <c r="W395" s="51" t="n"/>
      <c r="X395" s="51" t="n"/>
      <c r="Y395" s="51" t="n"/>
      <c r="Z395" s="51" t="n"/>
      <c r="AA395" s="34" t="inlineStr">
        <is>
          <t>Low</t>
        </is>
      </c>
      <c r="AB395" s="34" t="inlineStr">
        <is>
          <t>Niche clean label energy; stevia differentiator</t>
        </is>
      </c>
      <c r="AC395" s="34" t="inlineStr">
        <is>
          <t>Naturally sweetened zero calorie energy</t>
        </is>
      </c>
      <c r="AD395" s="34" t="inlineStr">
        <is>
          <t>Caffeine with stevia and no artificial sweeteners.</t>
        </is>
      </c>
      <c r="AE395" s="51" t="n"/>
      <c r="AF395" s="53">
        <f>IF(AND(ISNUMBER($P395),ISNUMBER($AL395),$AL395&lt;&gt;0),ROUND($P395/$AL395*100,1),"")</f>
        <v/>
      </c>
      <c r="AG395" s="54">
        <f>IF(AND(ISNUMBER($S395),ISNUMBER($AL395),$AL395&lt;&gt;0),ROUND($S395/$AL395*100,2),"")</f>
        <v/>
      </c>
      <c r="AH395" s="53">
        <f>IF(AND(ISNUMBER($Q395),ISNUMBER($AL395),$AL395&lt;&gt;0),ROUND($Q395/$AL395*100,1),"")</f>
        <v/>
      </c>
      <c r="AI395" s="48">
        <f>IF(ISNUMBER($S395),IF($S395&lt;=1,"Yes","No"),"n/a")</f>
        <v/>
      </c>
      <c r="AJ395" s="48">
        <f>IF(ISNUMBER($S395),ROUND(MAX(0,MIN(100,100-$S395*2.5-IF(ISNUMBER($T395),$T395,0)*0.12+IF($S395&lt;=1,12,0))),0),"")</f>
        <v/>
      </c>
      <c r="AK395" s="48">
        <f>IF(ISNUMBER($Q395),IF($Q395&gt;=100,20,IF($Q395&gt;=30,10,0)),0)+IF(ISNUMBER($R395),IF($R395&gt;=100,20,0),0)+IF(ISNUMBER($P395),IF($P395&gt;=150,20,IF($P395&gt;=50,12,5)),0)+IF(ISNUMBER($S395),IF($S395&lt;=1,15,0),0)</f>
        <v/>
      </c>
      <c r="AL395" s="48" t="n">
        <v>355</v>
      </c>
      <c r="AM395" s="49" t="n"/>
      <c r="AN395" s="48">
        <f>IF(AND(ISNUMBER($P395),ISNUMBER($AL395),$AL395&lt;&gt;0),IF(OR($P395&gt;180,$P395/$AL395*1000&gt;400),"Over ceiling, confirm SKU","Within"),"n/a")</f>
        <v/>
      </c>
      <c r="AO395" s="51" t="n"/>
      <c r="AP395" s="51" t="n"/>
      <c r="AQ395" s="51" t="n"/>
      <c r="AR395" s="34" t="inlineStr">
        <is>
          <t>Recalled, batch confirmed, to confirm</t>
        </is>
      </c>
      <c r="AS395" s="34" t="inlineStr">
        <is>
          <t>BLANK -&gt; requires live Amazon.ca capture</t>
        </is>
      </c>
      <c r="AT395" s="34" t="inlineStr">
        <is>
          <t>Unverified commercial data</t>
        </is>
      </c>
    </row>
    <row r="396" ht="28" customHeight="1">
      <c r="A396" s="34" t="inlineStr">
        <is>
          <t>Zevia</t>
        </is>
      </c>
      <c r="B396" s="34" t="inlineStr">
        <is>
          <t>Zevia Energy | Mango Ginger | 12 pack 355mL</t>
        </is>
      </c>
      <c r="C396" s="34" t="inlineStr">
        <is>
          <t>4) Caffeine &amp; energy beverage</t>
        </is>
      </c>
      <c r="D396" s="34" t="inlineStr">
        <is>
          <t>355 mL can</t>
        </is>
      </c>
      <c r="E396" s="48" t="n">
        <v>12</v>
      </c>
      <c r="F396" s="49" t="n"/>
      <c r="G396" s="50">
        <f>IF(AND(ISNUMBER($F396),ISNUMBER($E396),$E396&lt;&gt;0),$F396/$E396,"")</f>
        <v/>
      </c>
      <c r="H396" s="50">
        <f>IF(AND(ISNUMBER($F396),ISNUMBER($AL396),ISNUMBER($E396),($AL396*$E396)&lt;&gt;0),$F396/($AL396*$E396)*100,"")</f>
        <v/>
      </c>
      <c r="I396" s="51" t="n"/>
      <c r="J396" s="52" t="n"/>
      <c r="K396" s="50">
        <f>IF(AND(ISNUMBER($F396),ISNUMBER($J396)),$F396*(1-$J396),"")</f>
        <v/>
      </c>
      <c r="L396" s="51" t="n"/>
      <c r="M396" s="51" t="n"/>
      <c r="N396" s="50">
        <f>IF(ISNUMBER($F396),($F396-IF(ISNUMBER($AM396),$AM396,0))*(1-IF(ISNUMBER($J396),$J396,0)),"")</f>
        <v/>
      </c>
      <c r="O396" s="34" t="inlineStr">
        <is>
          <t>Mango Ginger</t>
        </is>
      </c>
      <c r="P396" s="48" t="n">
        <v>120</v>
      </c>
      <c r="Q396" s="48" t="n">
        <v>0</v>
      </c>
      <c r="R396" s="34" t="inlineStr">
        <is>
          <t>Not listed</t>
        </is>
      </c>
      <c r="S396" s="48" t="n">
        <v>0</v>
      </c>
      <c r="T396" s="48" t="n">
        <v>0</v>
      </c>
      <c r="U396" s="34" t="inlineStr">
        <is>
          <t>Stevia</t>
        </is>
      </c>
      <c r="V396" s="34" t="inlineStr">
        <is>
          <t>Zero sugar, zero calorie, stevia sweetened, no artificial sweeteners</t>
        </is>
      </c>
      <c r="W396" s="51" t="n"/>
      <c r="X396" s="51" t="n"/>
      <c r="Y396" s="51" t="n"/>
      <c r="Z396" s="51" t="n"/>
      <c r="AA396" s="34" t="inlineStr">
        <is>
          <t>Low</t>
        </is>
      </c>
      <c r="AB396" s="34" t="inlineStr">
        <is>
          <t>Niche clean label energy; stevia differentiator</t>
        </is>
      </c>
      <c r="AC396" s="34" t="inlineStr">
        <is>
          <t>Naturally sweetened zero calorie energy</t>
        </is>
      </c>
      <c r="AD396" s="34" t="inlineStr">
        <is>
          <t>Caffeine with stevia and no artificial sweeteners.</t>
        </is>
      </c>
      <c r="AE396" s="51" t="n"/>
      <c r="AF396" s="53">
        <f>IF(AND(ISNUMBER($P396),ISNUMBER($AL396),$AL396&lt;&gt;0),ROUND($P396/$AL396*100,1),"")</f>
        <v/>
      </c>
      <c r="AG396" s="54">
        <f>IF(AND(ISNUMBER($S396),ISNUMBER($AL396),$AL396&lt;&gt;0),ROUND($S396/$AL396*100,2),"")</f>
        <v/>
      </c>
      <c r="AH396" s="53">
        <f>IF(AND(ISNUMBER($Q396),ISNUMBER($AL396),$AL396&lt;&gt;0),ROUND($Q396/$AL396*100,1),"")</f>
        <v/>
      </c>
      <c r="AI396" s="48">
        <f>IF(ISNUMBER($S396),IF($S396&lt;=1,"Yes","No"),"n/a")</f>
        <v/>
      </c>
      <c r="AJ396" s="48">
        <f>IF(ISNUMBER($S396),ROUND(MAX(0,MIN(100,100-$S396*2.5-IF(ISNUMBER($T396),$T396,0)*0.12+IF($S396&lt;=1,12,0))),0),"")</f>
        <v/>
      </c>
      <c r="AK396" s="48">
        <f>IF(ISNUMBER($Q396),IF($Q396&gt;=100,20,IF($Q396&gt;=30,10,0)),0)+IF(ISNUMBER($R396),IF($R396&gt;=100,20,0),0)+IF(ISNUMBER($P396),IF($P396&gt;=150,20,IF($P396&gt;=50,12,5)),0)+IF(ISNUMBER($S396),IF($S396&lt;=1,15,0),0)</f>
        <v/>
      </c>
      <c r="AL396" s="48" t="n">
        <v>355</v>
      </c>
      <c r="AM396" s="49" t="n"/>
      <c r="AN396" s="48">
        <f>IF(AND(ISNUMBER($P396),ISNUMBER($AL396),$AL396&lt;&gt;0),IF(OR($P396&gt;180,$P396/$AL396*1000&gt;400),"Over ceiling, confirm SKU","Within"),"n/a")</f>
        <v/>
      </c>
      <c r="AO396" s="51" t="n"/>
      <c r="AP396" s="51" t="n"/>
      <c r="AQ396" s="51" t="n"/>
      <c r="AR396" s="34" t="inlineStr">
        <is>
          <t>Recalled, batch confirmed, to confirm</t>
        </is>
      </c>
      <c r="AS396" s="34" t="inlineStr">
        <is>
          <t>BLANK -&gt; requires live Amazon.ca capture</t>
        </is>
      </c>
      <c r="AT396" s="34" t="inlineStr">
        <is>
          <t>Unverified commercial data</t>
        </is>
      </c>
    </row>
    <row r="397" ht="28" customHeight="1">
      <c r="A397" s="34" t="inlineStr">
        <is>
          <t>Zevia</t>
        </is>
      </c>
      <c r="B397" s="34" t="inlineStr">
        <is>
          <t>Zevia Energy | Mango Ginger | 15 pack 355mL</t>
        </is>
      </c>
      <c r="C397" s="34" t="inlineStr">
        <is>
          <t>4) Caffeine &amp; energy beverage</t>
        </is>
      </c>
      <c r="D397" s="34" t="inlineStr">
        <is>
          <t>355 mL can</t>
        </is>
      </c>
      <c r="E397" s="48" t="n">
        <v>15</v>
      </c>
      <c r="F397" s="49" t="n"/>
      <c r="G397" s="50">
        <f>IF(AND(ISNUMBER($F397),ISNUMBER($E397),$E397&lt;&gt;0),$F397/$E397,"")</f>
        <v/>
      </c>
      <c r="H397" s="50">
        <f>IF(AND(ISNUMBER($F397),ISNUMBER($AL397),ISNUMBER($E397),($AL397*$E397)&lt;&gt;0),$F397/($AL397*$E397)*100,"")</f>
        <v/>
      </c>
      <c r="I397" s="51" t="n"/>
      <c r="J397" s="52" t="n"/>
      <c r="K397" s="50">
        <f>IF(AND(ISNUMBER($F397),ISNUMBER($J397)),$F397*(1-$J397),"")</f>
        <v/>
      </c>
      <c r="L397" s="51" t="n"/>
      <c r="M397" s="51" t="n"/>
      <c r="N397" s="50">
        <f>IF(ISNUMBER($F397),($F397-IF(ISNUMBER($AM397),$AM397,0))*(1-IF(ISNUMBER($J397),$J397,0)),"")</f>
        <v/>
      </c>
      <c r="O397" s="34" t="inlineStr">
        <is>
          <t>Mango Ginger</t>
        </is>
      </c>
      <c r="P397" s="48" t="n">
        <v>120</v>
      </c>
      <c r="Q397" s="48" t="n">
        <v>0</v>
      </c>
      <c r="R397" s="34" t="inlineStr">
        <is>
          <t>Not listed</t>
        </is>
      </c>
      <c r="S397" s="48" t="n">
        <v>0</v>
      </c>
      <c r="T397" s="48" t="n">
        <v>0</v>
      </c>
      <c r="U397" s="34" t="inlineStr">
        <is>
          <t>Stevia</t>
        </is>
      </c>
      <c r="V397" s="34" t="inlineStr">
        <is>
          <t>Zero sugar, zero calorie, stevia sweetened, no artificial sweeteners</t>
        </is>
      </c>
      <c r="W397" s="51" t="n"/>
      <c r="X397" s="51" t="n"/>
      <c r="Y397" s="51" t="n"/>
      <c r="Z397" s="51" t="n"/>
      <c r="AA397" s="34" t="inlineStr">
        <is>
          <t>Low</t>
        </is>
      </c>
      <c r="AB397" s="34" t="inlineStr">
        <is>
          <t>Niche clean label energy; stevia differentiator</t>
        </is>
      </c>
      <c r="AC397" s="34" t="inlineStr">
        <is>
          <t>Naturally sweetened zero calorie energy</t>
        </is>
      </c>
      <c r="AD397" s="34" t="inlineStr">
        <is>
          <t>Caffeine with stevia and no artificial sweeteners.</t>
        </is>
      </c>
      <c r="AE397" s="51" t="n"/>
      <c r="AF397" s="53">
        <f>IF(AND(ISNUMBER($P397),ISNUMBER($AL397),$AL397&lt;&gt;0),ROUND($P397/$AL397*100,1),"")</f>
        <v/>
      </c>
      <c r="AG397" s="54">
        <f>IF(AND(ISNUMBER($S397),ISNUMBER($AL397),$AL397&lt;&gt;0),ROUND($S397/$AL397*100,2),"")</f>
        <v/>
      </c>
      <c r="AH397" s="53">
        <f>IF(AND(ISNUMBER($Q397),ISNUMBER($AL397),$AL397&lt;&gt;0),ROUND($Q397/$AL397*100,1),"")</f>
        <v/>
      </c>
      <c r="AI397" s="48">
        <f>IF(ISNUMBER($S397),IF($S397&lt;=1,"Yes","No"),"n/a")</f>
        <v/>
      </c>
      <c r="AJ397" s="48">
        <f>IF(ISNUMBER($S397),ROUND(MAX(0,MIN(100,100-$S397*2.5-IF(ISNUMBER($T397),$T397,0)*0.12+IF($S397&lt;=1,12,0))),0),"")</f>
        <v/>
      </c>
      <c r="AK397" s="48">
        <f>IF(ISNUMBER($Q397),IF($Q397&gt;=100,20,IF($Q397&gt;=30,10,0)),0)+IF(ISNUMBER($R397),IF($R397&gt;=100,20,0),0)+IF(ISNUMBER($P397),IF($P397&gt;=150,20,IF($P397&gt;=50,12,5)),0)+IF(ISNUMBER($S397),IF($S397&lt;=1,15,0),0)</f>
        <v/>
      </c>
      <c r="AL397" s="48" t="n">
        <v>355</v>
      </c>
      <c r="AM397" s="49" t="n"/>
      <c r="AN397" s="48">
        <f>IF(AND(ISNUMBER($P397),ISNUMBER($AL397),$AL397&lt;&gt;0),IF(OR($P397&gt;180,$P397/$AL397*1000&gt;400),"Over ceiling, confirm SKU","Within"),"n/a")</f>
        <v/>
      </c>
      <c r="AO397" s="51" t="n"/>
      <c r="AP397" s="51" t="n"/>
      <c r="AQ397" s="51" t="n"/>
      <c r="AR397" s="34" t="inlineStr">
        <is>
          <t>Recalled, batch confirmed, to confirm</t>
        </is>
      </c>
      <c r="AS397" s="34" t="inlineStr">
        <is>
          <t>BLANK -&gt; requires live Amazon.ca capture</t>
        </is>
      </c>
      <c r="AT397" s="34" t="inlineStr">
        <is>
          <t>Unverified commercial data</t>
        </is>
      </c>
    </row>
    <row r="398" ht="28" customHeight="1">
      <c r="A398" s="34" t="inlineStr">
        <is>
          <t>Zevia</t>
        </is>
      </c>
      <c r="B398" s="34" t="inlineStr">
        <is>
          <t>Zevia Energy | Mango Ginger | 18 pack 355mL</t>
        </is>
      </c>
      <c r="C398" s="34" t="inlineStr">
        <is>
          <t>4) Caffeine &amp; energy beverage</t>
        </is>
      </c>
      <c r="D398" s="34" t="inlineStr">
        <is>
          <t>355 mL can</t>
        </is>
      </c>
      <c r="E398" s="48" t="n">
        <v>18</v>
      </c>
      <c r="F398" s="49" t="n"/>
      <c r="G398" s="50">
        <f>IF(AND(ISNUMBER($F398),ISNUMBER($E398),$E398&lt;&gt;0),$F398/$E398,"")</f>
        <v/>
      </c>
      <c r="H398" s="50">
        <f>IF(AND(ISNUMBER($F398),ISNUMBER($AL398),ISNUMBER($E398),($AL398*$E398)&lt;&gt;0),$F398/($AL398*$E398)*100,"")</f>
        <v/>
      </c>
      <c r="I398" s="51" t="n"/>
      <c r="J398" s="52" t="n"/>
      <c r="K398" s="50">
        <f>IF(AND(ISNUMBER($F398),ISNUMBER($J398)),$F398*(1-$J398),"")</f>
        <v/>
      </c>
      <c r="L398" s="51" t="n"/>
      <c r="M398" s="51" t="n"/>
      <c r="N398" s="50">
        <f>IF(ISNUMBER($F398),($F398-IF(ISNUMBER($AM398),$AM398,0))*(1-IF(ISNUMBER($J398),$J398,0)),"")</f>
        <v/>
      </c>
      <c r="O398" s="34" t="inlineStr">
        <is>
          <t>Mango Ginger</t>
        </is>
      </c>
      <c r="P398" s="48" t="n">
        <v>120</v>
      </c>
      <c r="Q398" s="48" t="n">
        <v>0</v>
      </c>
      <c r="R398" s="34" t="inlineStr">
        <is>
          <t>Not listed</t>
        </is>
      </c>
      <c r="S398" s="48" t="n">
        <v>0</v>
      </c>
      <c r="T398" s="48" t="n">
        <v>0</v>
      </c>
      <c r="U398" s="34" t="inlineStr">
        <is>
          <t>Stevia</t>
        </is>
      </c>
      <c r="V398" s="34" t="inlineStr">
        <is>
          <t>Zero sugar, zero calorie, stevia sweetened, no artificial sweeteners</t>
        </is>
      </c>
      <c r="W398" s="51" t="n"/>
      <c r="X398" s="51" t="n"/>
      <c r="Y398" s="51" t="n"/>
      <c r="Z398" s="51" t="n"/>
      <c r="AA398" s="34" t="inlineStr">
        <is>
          <t>Low</t>
        </is>
      </c>
      <c r="AB398" s="34" t="inlineStr">
        <is>
          <t>Niche clean label energy; stevia differentiator</t>
        </is>
      </c>
      <c r="AC398" s="34" t="inlineStr">
        <is>
          <t>Naturally sweetened zero calorie energy</t>
        </is>
      </c>
      <c r="AD398" s="34" t="inlineStr">
        <is>
          <t>Caffeine with stevia and no artificial sweeteners.</t>
        </is>
      </c>
      <c r="AE398" s="51" t="n"/>
      <c r="AF398" s="53">
        <f>IF(AND(ISNUMBER($P398),ISNUMBER($AL398),$AL398&lt;&gt;0),ROUND($P398/$AL398*100,1),"")</f>
        <v/>
      </c>
      <c r="AG398" s="54">
        <f>IF(AND(ISNUMBER($S398),ISNUMBER($AL398),$AL398&lt;&gt;0),ROUND($S398/$AL398*100,2),"")</f>
        <v/>
      </c>
      <c r="AH398" s="53">
        <f>IF(AND(ISNUMBER($Q398),ISNUMBER($AL398),$AL398&lt;&gt;0),ROUND($Q398/$AL398*100,1),"")</f>
        <v/>
      </c>
      <c r="AI398" s="48">
        <f>IF(ISNUMBER($S398),IF($S398&lt;=1,"Yes","No"),"n/a")</f>
        <v/>
      </c>
      <c r="AJ398" s="48">
        <f>IF(ISNUMBER($S398),ROUND(MAX(0,MIN(100,100-$S398*2.5-IF(ISNUMBER($T398),$T398,0)*0.12+IF($S398&lt;=1,12,0))),0),"")</f>
        <v/>
      </c>
      <c r="AK398" s="48">
        <f>IF(ISNUMBER($Q398),IF($Q398&gt;=100,20,IF($Q398&gt;=30,10,0)),0)+IF(ISNUMBER($R398),IF($R398&gt;=100,20,0),0)+IF(ISNUMBER($P398),IF($P398&gt;=150,20,IF($P398&gt;=50,12,5)),0)+IF(ISNUMBER($S398),IF($S398&lt;=1,15,0),0)</f>
        <v/>
      </c>
      <c r="AL398" s="48" t="n">
        <v>355</v>
      </c>
      <c r="AM398" s="49" t="n"/>
      <c r="AN398" s="48">
        <f>IF(AND(ISNUMBER($P398),ISNUMBER($AL398),$AL398&lt;&gt;0),IF(OR($P398&gt;180,$P398/$AL398*1000&gt;400),"Over ceiling, confirm SKU","Within"),"n/a")</f>
        <v/>
      </c>
      <c r="AO398" s="51" t="n"/>
      <c r="AP398" s="51" t="n"/>
      <c r="AQ398" s="51" t="n"/>
      <c r="AR398" s="34" t="inlineStr">
        <is>
          <t>Recalled, batch confirmed, to confirm</t>
        </is>
      </c>
      <c r="AS398" s="34" t="inlineStr">
        <is>
          <t>BLANK -&gt; requires live Amazon.ca capture</t>
        </is>
      </c>
      <c r="AT398" s="34" t="inlineStr">
        <is>
          <t>Unverified commercial data</t>
        </is>
      </c>
    </row>
    <row r="399" ht="28" customHeight="1">
      <c r="A399" s="34" t="inlineStr">
        <is>
          <t>Zevia</t>
        </is>
      </c>
      <c r="B399" s="34" t="inlineStr">
        <is>
          <t>Zevia Energy | Mango Ginger | 24 pack 355mL</t>
        </is>
      </c>
      <c r="C399" s="34" t="inlineStr">
        <is>
          <t>4) Caffeine &amp; energy beverage</t>
        </is>
      </c>
      <c r="D399" s="34" t="inlineStr">
        <is>
          <t>355 mL can</t>
        </is>
      </c>
      <c r="E399" s="48" t="n">
        <v>24</v>
      </c>
      <c r="F399" s="49" t="n"/>
      <c r="G399" s="50">
        <f>IF(AND(ISNUMBER($F399),ISNUMBER($E399),$E399&lt;&gt;0),$F399/$E399,"")</f>
        <v/>
      </c>
      <c r="H399" s="50">
        <f>IF(AND(ISNUMBER($F399),ISNUMBER($AL399),ISNUMBER($E399),($AL399*$E399)&lt;&gt;0),$F399/($AL399*$E399)*100,"")</f>
        <v/>
      </c>
      <c r="I399" s="51" t="n"/>
      <c r="J399" s="52" t="n"/>
      <c r="K399" s="50">
        <f>IF(AND(ISNUMBER($F399),ISNUMBER($J399)),$F399*(1-$J399),"")</f>
        <v/>
      </c>
      <c r="L399" s="51" t="n"/>
      <c r="M399" s="51" t="n"/>
      <c r="N399" s="50">
        <f>IF(ISNUMBER($F399),($F399-IF(ISNUMBER($AM399),$AM399,0))*(1-IF(ISNUMBER($J399),$J399,0)),"")</f>
        <v/>
      </c>
      <c r="O399" s="34" t="inlineStr">
        <is>
          <t>Mango Ginger</t>
        </is>
      </c>
      <c r="P399" s="48" t="n">
        <v>120</v>
      </c>
      <c r="Q399" s="48" t="n">
        <v>0</v>
      </c>
      <c r="R399" s="34" t="inlineStr">
        <is>
          <t>Not listed</t>
        </is>
      </c>
      <c r="S399" s="48" t="n">
        <v>0</v>
      </c>
      <c r="T399" s="48" t="n">
        <v>0</v>
      </c>
      <c r="U399" s="34" t="inlineStr">
        <is>
          <t>Stevia</t>
        </is>
      </c>
      <c r="V399" s="34" t="inlineStr">
        <is>
          <t>Zero sugar, zero calorie, stevia sweetened, no artificial sweeteners</t>
        </is>
      </c>
      <c r="W399" s="51" t="n"/>
      <c r="X399" s="51" t="n"/>
      <c r="Y399" s="51" t="n"/>
      <c r="Z399" s="51" t="n"/>
      <c r="AA399" s="34" t="inlineStr">
        <is>
          <t>Low</t>
        </is>
      </c>
      <c r="AB399" s="34" t="inlineStr">
        <is>
          <t>Niche clean label energy; stevia differentiator</t>
        </is>
      </c>
      <c r="AC399" s="34" t="inlineStr">
        <is>
          <t>Naturally sweetened zero calorie energy</t>
        </is>
      </c>
      <c r="AD399" s="34" t="inlineStr">
        <is>
          <t>Caffeine with stevia and no artificial sweeteners.</t>
        </is>
      </c>
      <c r="AE399" s="51" t="n"/>
      <c r="AF399" s="53">
        <f>IF(AND(ISNUMBER($P399),ISNUMBER($AL399),$AL399&lt;&gt;0),ROUND($P399/$AL399*100,1),"")</f>
        <v/>
      </c>
      <c r="AG399" s="54">
        <f>IF(AND(ISNUMBER($S399),ISNUMBER($AL399),$AL399&lt;&gt;0),ROUND($S399/$AL399*100,2),"")</f>
        <v/>
      </c>
      <c r="AH399" s="53">
        <f>IF(AND(ISNUMBER($Q399),ISNUMBER($AL399),$AL399&lt;&gt;0),ROUND($Q399/$AL399*100,1),"")</f>
        <v/>
      </c>
      <c r="AI399" s="48">
        <f>IF(ISNUMBER($S399),IF($S399&lt;=1,"Yes","No"),"n/a")</f>
        <v/>
      </c>
      <c r="AJ399" s="48">
        <f>IF(ISNUMBER($S399),ROUND(MAX(0,MIN(100,100-$S399*2.5-IF(ISNUMBER($T399),$T399,0)*0.12+IF($S399&lt;=1,12,0))),0),"")</f>
        <v/>
      </c>
      <c r="AK399" s="48">
        <f>IF(ISNUMBER($Q399),IF($Q399&gt;=100,20,IF($Q399&gt;=30,10,0)),0)+IF(ISNUMBER($R399),IF($R399&gt;=100,20,0),0)+IF(ISNUMBER($P399),IF($P399&gt;=150,20,IF($P399&gt;=50,12,5)),0)+IF(ISNUMBER($S399),IF($S399&lt;=1,15,0),0)</f>
        <v/>
      </c>
      <c r="AL399" s="48" t="n">
        <v>355</v>
      </c>
      <c r="AM399" s="49" t="n"/>
      <c r="AN399" s="48">
        <f>IF(AND(ISNUMBER($P399),ISNUMBER($AL399),$AL399&lt;&gt;0),IF(OR($P399&gt;180,$P399/$AL399*1000&gt;400),"Over ceiling, confirm SKU","Within"),"n/a")</f>
        <v/>
      </c>
      <c r="AO399" s="51" t="n"/>
      <c r="AP399" s="51" t="n"/>
      <c r="AQ399" s="51" t="n"/>
      <c r="AR399" s="34" t="inlineStr">
        <is>
          <t>Recalled, batch confirmed, to confirm</t>
        </is>
      </c>
      <c r="AS399" s="34" t="inlineStr">
        <is>
          <t>BLANK -&gt; requires live Amazon.ca capture</t>
        </is>
      </c>
      <c r="AT399" s="34" t="inlineStr">
        <is>
          <t>Unverified commercial data</t>
        </is>
      </c>
    </row>
    <row r="400" ht="28" customHeight="1">
      <c r="A400" s="34" t="inlineStr">
        <is>
          <t>Zevia</t>
        </is>
      </c>
      <c r="B400" s="34" t="inlineStr">
        <is>
          <t>Zevia Energy | Grapefruit | single 355mL</t>
        </is>
      </c>
      <c r="C400" s="34" t="inlineStr">
        <is>
          <t>4) Caffeine &amp; energy beverage</t>
        </is>
      </c>
      <c r="D400" s="34" t="inlineStr">
        <is>
          <t>355 mL can</t>
        </is>
      </c>
      <c r="E400" s="48" t="n">
        <v>1</v>
      </c>
      <c r="F400" s="49" t="n"/>
      <c r="G400" s="50">
        <f>IF(AND(ISNUMBER($F400),ISNUMBER($E400),$E400&lt;&gt;0),$F400/$E400,"")</f>
        <v/>
      </c>
      <c r="H400" s="50">
        <f>IF(AND(ISNUMBER($F400),ISNUMBER($AL400),ISNUMBER($E400),($AL400*$E400)&lt;&gt;0),$F400/($AL400*$E400)*100,"")</f>
        <v/>
      </c>
      <c r="I400" s="51" t="n"/>
      <c r="J400" s="52" t="n"/>
      <c r="K400" s="50">
        <f>IF(AND(ISNUMBER($F400),ISNUMBER($J400)),$F400*(1-$J400),"")</f>
        <v/>
      </c>
      <c r="L400" s="51" t="n"/>
      <c r="M400" s="51" t="n"/>
      <c r="N400" s="50">
        <f>IF(ISNUMBER($F400),($F400-IF(ISNUMBER($AM400),$AM400,0))*(1-IF(ISNUMBER($J400),$J400,0)),"")</f>
        <v/>
      </c>
      <c r="O400" s="34" t="inlineStr">
        <is>
          <t>Grapefruit</t>
        </is>
      </c>
      <c r="P400" s="48" t="n">
        <v>120</v>
      </c>
      <c r="Q400" s="48" t="n">
        <v>0</v>
      </c>
      <c r="R400" s="34" t="inlineStr">
        <is>
          <t>Not listed</t>
        </is>
      </c>
      <c r="S400" s="48" t="n">
        <v>0</v>
      </c>
      <c r="T400" s="48" t="n">
        <v>0</v>
      </c>
      <c r="U400" s="34" t="inlineStr">
        <is>
          <t>Stevia</t>
        </is>
      </c>
      <c r="V400" s="34" t="inlineStr">
        <is>
          <t>Zero sugar, zero calorie, stevia sweetened, no artificial sweeteners</t>
        </is>
      </c>
      <c r="W400" s="51" t="n"/>
      <c r="X400" s="51" t="n"/>
      <c r="Y400" s="51" t="n"/>
      <c r="Z400" s="51" t="n"/>
      <c r="AA400" s="34" t="inlineStr">
        <is>
          <t>Low</t>
        </is>
      </c>
      <c r="AB400" s="34" t="inlineStr">
        <is>
          <t>Niche clean label energy; stevia differentiator</t>
        </is>
      </c>
      <c r="AC400" s="34" t="inlineStr">
        <is>
          <t>Naturally sweetened zero calorie energy</t>
        </is>
      </c>
      <c r="AD400" s="34" t="inlineStr">
        <is>
          <t>Caffeine with stevia and no artificial sweeteners.</t>
        </is>
      </c>
      <c r="AE400" s="51" t="n"/>
      <c r="AF400" s="53">
        <f>IF(AND(ISNUMBER($P400),ISNUMBER($AL400),$AL400&lt;&gt;0),ROUND($P400/$AL400*100,1),"")</f>
        <v/>
      </c>
      <c r="AG400" s="54">
        <f>IF(AND(ISNUMBER($S400),ISNUMBER($AL400),$AL400&lt;&gt;0),ROUND($S400/$AL400*100,2),"")</f>
        <v/>
      </c>
      <c r="AH400" s="53">
        <f>IF(AND(ISNUMBER($Q400),ISNUMBER($AL400),$AL400&lt;&gt;0),ROUND($Q400/$AL400*100,1),"")</f>
        <v/>
      </c>
      <c r="AI400" s="48">
        <f>IF(ISNUMBER($S400),IF($S400&lt;=1,"Yes","No"),"n/a")</f>
        <v/>
      </c>
      <c r="AJ400" s="48">
        <f>IF(ISNUMBER($S400),ROUND(MAX(0,MIN(100,100-$S400*2.5-IF(ISNUMBER($T400),$T400,0)*0.12+IF($S400&lt;=1,12,0))),0),"")</f>
        <v/>
      </c>
      <c r="AK400" s="48">
        <f>IF(ISNUMBER($Q400),IF($Q400&gt;=100,20,IF($Q400&gt;=30,10,0)),0)+IF(ISNUMBER($R400),IF($R400&gt;=100,20,0),0)+IF(ISNUMBER($P400),IF($P400&gt;=150,20,IF($P400&gt;=50,12,5)),0)+IF(ISNUMBER($S400),IF($S400&lt;=1,15,0),0)</f>
        <v/>
      </c>
      <c r="AL400" s="48" t="n">
        <v>355</v>
      </c>
      <c r="AM400" s="49" t="n"/>
      <c r="AN400" s="48">
        <f>IF(AND(ISNUMBER($P400),ISNUMBER($AL400),$AL400&lt;&gt;0),IF(OR($P400&gt;180,$P400/$AL400*1000&gt;400),"Over ceiling, confirm SKU","Within"),"n/a")</f>
        <v/>
      </c>
      <c r="AO400" s="51" t="n"/>
      <c r="AP400" s="51" t="n"/>
      <c r="AQ400" s="51" t="n"/>
      <c r="AR400" s="34" t="inlineStr">
        <is>
          <t>Recalled, batch confirmed, to confirm</t>
        </is>
      </c>
      <c r="AS400" s="34" t="inlineStr">
        <is>
          <t>BLANK -&gt; requires live Amazon.ca capture</t>
        </is>
      </c>
      <c r="AT400" s="34" t="inlineStr">
        <is>
          <t>Unverified commercial data</t>
        </is>
      </c>
    </row>
    <row r="401" ht="28" customHeight="1">
      <c r="A401" s="34" t="inlineStr">
        <is>
          <t>Zevia</t>
        </is>
      </c>
      <c r="B401" s="34" t="inlineStr">
        <is>
          <t>Zevia Energy | Grapefruit | 8 pack 355mL</t>
        </is>
      </c>
      <c r="C401" s="34" t="inlineStr">
        <is>
          <t>4) Caffeine &amp; energy beverage</t>
        </is>
      </c>
      <c r="D401" s="34" t="inlineStr">
        <is>
          <t>355 mL can</t>
        </is>
      </c>
      <c r="E401" s="48" t="n">
        <v>8</v>
      </c>
      <c r="F401" s="49" t="n"/>
      <c r="G401" s="50">
        <f>IF(AND(ISNUMBER($F401),ISNUMBER($E401),$E401&lt;&gt;0),$F401/$E401,"")</f>
        <v/>
      </c>
      <c r="H401" s="50">
        <f>IF(AND(ISNUMBER($F401),ISNUMBER($AL401),ISNUMBER($E401),($AL401*$E401)&lt;&gt;0),$F401/($AL401*$E401)*100,"")</f>
        <v/>
      </c>
      <c r="I401" s="51" t="n"/>
      <c r="J401" s="52" t="n"/>
      <c r="K401" s="50">
        <f>IF(AND(ISNUMBER($F401),ISNUMBER($J401)),$F401*(1-$J401),"")</f>
        <v/>
      </c>
      <c r="L401" s="51" t="n"/>
      <c r="M401" s="51" t="n"/>
      <c r="N401" s="50">
        <f>IF(ISNUMBER($F401),($F401-IF(ISNUMBER($AM401),$AM401,0))*(1-IF(ISNUMBER($J401),$J401,0)),"")</f>
        <v/>
      </c>
      <c r="O401" s="34" t="inlineStr">
        <is>
          <t>Grapefruit</t>
        </is>
      </c>
      <c r="P401" s="48" t="n">
        <v>120</v>
      </c>
      <c r="Q401" s="48" t="n">
        <v>0</v>
      </c>
      <c r="R401" s="34" t="inlineStr">
        <is>
          <t>Not listed</t>
        </is>
      </c>
      <c r="S401" s="48" t="n">
        <v>0</v>
      </c>
      <c r="T401" s="48" t="n">
        <v>0</v>
      </c>
      <c r="U401" s="34" t="inlineStr">
        <is>
          <t>Stevia</t>
        </is>
      </c>
      <c r="V401" s="34" t="inlineStr">
        <is>
          <t>Zero sugar, zero calorie, stevia sweetened, no artificial sweeteners</t>
        </is>
      </c>
      <c r="W401" s="51" t="n"/>
      <c r="X401" s="51" t="n"/>
      <c r="Y401" s="51" t="n"/>
      <c r="Z401" s="51" t="n"/>
      <c r="AA401" s="34" t="inlineStr">
        <is>
          <t>Low</t>
        </is>
      </c>
      <c r="AB401" s="34" t="inlineStr">
        <is>
          <t>Niche clean label energy; stevia differentiator</t>
        </is>
      </c>
      <c r="AC401" s="34" t="inlineStr">
        <is>
          <t>Naturally sweetened zero calorie energy</t>
        </is>
      </c>
      <c r="AD401" s="34" t="inlineStr">
        <is>
          <t>Caffeine with stevia and no artificial sweeteners.</t>
        </is>
      </c>
      <c r="AE401" s="51" t="n"/>
      <c r="AF401" s="53">
        <f>IF(AND(ISNUMBER($P401),ISNUMBER($AL401),$AL401&lt;&gt;0),ROUND($P401/$AL401*100,1),"")</f>
        <v/>
      </c>
      <c r="AG401" s="54">
        <f>IF(AND(ISNUMBER($S401),ISNUMBER($AL401),$AL401&lt;&gt;0),ROUND($S401/$AL401*100,2),"")</f>
        <v/>
      </c>
      <c r="AH401" s="53">
        <f>IF(AND(ISNUMBER($Q401),ISNUMBER($AL401),$AL401&lt;&gt;0),ROUND($Q401/$AL401*100,1),"")</f>
        <v/>
      </c>
      <c r="AI401" s="48">
        <f>IF(ISNUMBER($S401),IF($S401&lt;=1,"Yes","No"),"n/a")</f>
        <v/>
      </c>
      <c r="AJ401" s="48">
        <f>IF(ISNUMBER($S401),ROUND(MAX(0,MIN(100,100-$S401*2.5-IF(ISNUMBER($T401),$T401,0)*0.12+IF($S401&lt;=1,12,0))),0),"")</f>
        <v/>
      </c>
      <c r="AK401" s="48">
        <f>IF(ISNUMBER($Q401),IF($Q401&gt;=100,20,IF($Q401&gt;=30,10,0)),0)+IF(ISNUMBER($R401),IF($R401&gt;=100,20,0),0)+IF(ISNUMBER($P401),IF($P401&gt;=150,20,IF($P401&gt;=50,12,5)),0)+IF(ISNUMBER($S401),IF($S401&lt;=1,15,0),0)</f>
        <v/>
      </c>
      <c r="AL401" s="48" t="n">
        <v>355</v>
      </c>
      <c r="AM401" s="49" t="n"/>
      <c r="AN401" s="48">
        <f>IF(AND(ISNUMBER($P401),ISNUMBER($AL401),$AL401&lt;&gt;0),IF(OR($P401&gt;180,$P401/$AL401*1000&gt;400),"Over ceiling, confirm SKU","Within"),"n/a")</f>
        <v/>
      </c>
      <c r="AO401" s="51" t="n"/>
      <c r="AP401" s="51" t="n"/>
      <c r="AQ401" s="51" t="n"/>
      <c r="AR401" s="34" t="inlineStr">
        <is>
          <t>Recalled, batch confirmed, to confirm</t>
        </is>
      </c>
      <c r="AS401" s="34" t="inlineStr">
        <is>
          <t>BLANK -&gt; requires live Amazon.ca capture</t>
        </is>
      </c>
      <c r="AT401" s="34" t="inlineStr">
        <is>
          <t>Unverified commercial data</t>
        </is>
      </c>
    </row>
    <row r="402" ht="28" customHeight="1">
      <c r="A402" s="34" t="inlineStr">
        <is>
          <t>Zevia</t>
        </is>
      </c>
      <c r="B402" s="34" t="inlineStr">
        <is>
          <t>Zevia Energy | Grapefruit | 12 pack 355mL</t>
        </is>
      </c>
      <c r="C402" s="34" t="inlineStr">
        <is>
          <t>4) Caffeine &amp; energy beverage</t>
        </is>
      </c>
      <c r="D402" s="34" t="inlineStr">
        <is>
          <t>355 mL can</t>
        </is>
      </c>
      <c r="E402" s="48" t="n">
        <v>12</v>
      </c>
      <c r="F402" s="49" t="n"/>
      <c r="G402" s="50">
        <f>IF(AND(ISNUMBER($F402),ISNUMBER($E402),$E402&lt;&gt;0),$F402/$E402,"")</f>
        <v/>
      </c>
      <c r="H402" s="50">
        <f>IF(AND(ISNUMBER($F402),ISNUMBER($AL402),ISNUMBER($E402),($AL402*$E402)&lt;&gt;0),$F402/($AL402*$E402)*100,"")</f>
        <v/>
      </c>
      <c r="I402" s="51" t="n"/>
      <c r="J402" s="52" t="n"/>
      <c r="K402" s="50">
        <f>IF(AND(ISNUMBER($F402),ISNUMBER($J402)),$F402*(1-$J402),"")</f>
        <v/>
      </c>
      <c r="L402" s="51" t="n"/>
      <c r="M402" s="51" t="n"/>
      <c r="N402" s="50">
        <f>IF(ISNUMBER($F402),($F402-IF(ISNUMBER($AM402),$AM402,0))*(1-IF(ISNUMBER($J402),$J402,0)),"")</f>
        <v/>
      </c>
      <c r="O402" s="34" t="inlineStr">
        <is>
          <t>Grapefruit</t>
        </is>
      </c>
      <c r="P402" s="48" t="n">
        <v>120</v>
      </c>
      <c r="Q402" s="48" t="n">
        <v>0</v>
      </c>
      <c r="R402" s="34" t="inlineStr">
        <is>
          <t>Not listed</t>
        </is>
      </c>
      <c r="S402" s="48" t="n">
        <v>0</v>
      </c>
      <c r="T402" s="48" t="n">
        <v>0</v>
      </c>
      <c r="U402" s="34" t="inlineStr">
        <is>
          <t>Stevia</t>
        </is>
      </c>
      <c r="V402" s="34" t="inlineStr">
        <is>
          <t>Zero sugar, zero calorie, stevia sweetened, no artificial sweeteners</t>
        </is>
      </c>
      <c r="W402" s="51" t="n"/>
      <c r="X402" s="51" t="n"/>
      <c r="Y402" s="51" t="n"/>
      <c r="Z402" s="51" t="n"/>
      <c r="AA402" s="34" t="inlineStr">
        <is>
          <t>Low</t>
        </is>
      </c>
      <c r="AB402" s="34" t="inlineStr">
        <is>
          <t>Niche clean label energy; stevia differentiator</t>
        </is>
      </c>
      <c r="AC402" s="34" t="inlineStr">
        <is>
          <t>Naturally sweetened zero calorie energy</t>
        </is>
      </c>
      <c r="AD402" s="34" t="inlineStr">
        <is>
          <t>Caffeine with stevia and no artificial sweeteners.</t>
        </is>
      </c>
      <c r="AE402" s="51" t="n"/>
      <c r="AF402" s="53">
        <f>IF(AND(ISNUMBER($P402),ISNUMBER($AL402),$AL402&lt;&gt;0),ROUND($P402/$AL402*100,1),"")</f>
        <v/>
      </c>
      <c r="AG402" s="54">
        <f>IF(AND(ISNUMBER($S402),ISNUMBER($AL402),$AL402&lt;&gt;0),ROUND($S402/$AL402*100,2),"")</f>
        <v/>
      </c>
      <c r="AH402" s="53">
        <f>IF(AND(ISNUMBER($Q402),ISNUMBER($AL402),$AL402&lt;&gt;0),ROUND($Q402/$AL402*100,1),"")</f>
        <v/>
      </c>
      <c r="AI402" s="48">
        <f>IF(ISNUMBER($S402),IF($S402&lt;=1,"Yes","No"),"n/a")</f>
        <v/>
      </c>
      <c r="AJ402" s="48">
        <f>IF(ISNUMBER($S402),ROUND(MAX(0,MIN(100,100-$S402*2.5-IF(ISNUMBER($T402),$T402,0)*0.12+IF($S402&lt;=1,12,0))),0),"")</f>
        <v/>
      </c>
      <c r="AK402" s="48">
        <f>IF(ISNUMBER($Q402),IF($Q402&gt;=100,20,IF($Q402&gt;=30,10,0)),0)+IF(ISNUMBER($R402),IF($R402&gt;=100,20,0),0)+IF(ISNUMBER($P402),IF($P402&gt;=150,20,IF($P402&gt;=50,12,5)),0)+IF(ISNUMBER($S402),IF($S402&lt;=1,15,0),0)</f>
        <v/>
      </c>
      <c r="AL402" s="48" t="n">
        <v>355</v>
      </c>
      <c r="AM402" s="49" t="n"/>
      <c r="AN402" s="48">
        <f>IF(AND(ISNUMBER($P402),ISNUMBER($AL402),$AL402&lt;&gt;0),IF(OR($P402&gt;180,$P402/$AL402*1000&gt;400),"Over ceiling, confirm SKU","Within"),"n/a")</f>
        <v/>
      </c>
      <c r="AO402" s="51" t="n"/>
      <c r="AP402" s="51" t="n"/>
      <c r="AQ402" s="51" t="n"/>
      <c r="AR402" s="34" t="inlineStr">
        <is>
          <t>Recalled, batch confirmed, to confirm</t>
        </is>
      </c>
      <c r="AS402" s="34" t="inlineStr">
        <is>
          <t>BLANK -&gt; requires live Amazon.ca capture</t>
        </is>
      </c>
      <c r="AT402" s="34" t="inlineStr">
        <is>
          <t>Unverified commercial data</t>
        </is>
      </c>
    </row>
    <row r="403" ht="28" customHeight="1">
      <c r="A403" s="34" t="inlineStr">
        <is>
          <t>Zevia</t>
        </is>
      </c>
      <c r="B403" s="34" t="inlineStr">
        <is>
          <t>Zevia Energy | Grapefruit | 15 pack 355mL</t>
        </is>
      </c>
      <c r="C403" s="34" t="inlineStr">
        <is>
          <t>4) Caffeine &amp; energy beverage</t>
        </is>
      </c>
      <c r="D403" s="34" t="inlineStr">
        <is>
          <t>355 mL can</t>
        </is>
      </c>
      <c r="E403" s="48" t="n">
        <v>15</v>
      </c>
      <c r="F403" s="49" t="n"/>
      <c r="G403" s="50">
        <f>IF(AND(ISNUMBER($F403),ISNUMBER($E403),$E403&lt;&gt;0),$F403/$E403,"")</f>
        <v/>
      </c>
      <c r="H403" s="50">
        <f>IF(AND(ISNUMBER($F403),ISNUMBER($AL403),ISNUMBER($E403),($AL403*$E403)&lt;&gt;0),$F403/($AL403*$E403)*100,"")</f>
        <v/>
      </c>
      <c r="I403" s="51" t="n"/>
      <c r="J403" s="52" t="n"/>
      <c r="K403" s="50">
        <f>IF(AND(ISNUMBER($F403),ISNUMBER($J403)),$F403*(1-$J403),"")</f>
        <v/>
      </c>
      <c r="L403" s="51" t="n"/>
      <c r="M403" s="51" t="n"/>
      <c r="N403" s="50">
        <f>IF(ISNUMBER($F403),($F403-IF(ISNUMBER($AM403),$AM403,0))*(1-IF(ISNUMBER($J403),$J403,0)),"")</f>
        <v/>
      </c>
      <c r="O403" s="34" t="inlineStr">
        <is>
          <t>Grapefruit</t>
        </is>
      </c>
      <c r="P403" s="48" t="n">
        <v>120</v>
      </c>
      <c r="Q403" s="48" t="n">
        <v>0</v>
      </c>
      <c r="R403" s="34" t="inlineStr">
        <is>
          <t>Not listed</t>
        </is>
      </c>
      <c r="S403" s="48" t="n">
        <v>0</v>
      </c>
      <c r="T403" s="48" t="n">
        <v>0</v>
      </c>
      <c r="U403" s="34" t="inlineStr">
        <is>
          <t>Stevia</t>
        </is>
      </c>
      <c r="V403" s="34" t="inlineStr">
        <is>
          <t>Zero sugar, zero calorie, stevia sweetened, no artificial sweeteners</t>
        </is>
      </c>
      <c r="W403" s="51" t="n"/>
      <c r="X403" s="51" t="n"/>
      <c r="Y403" s="51" t="n"/>
      <c r="Z403" s="51" t="n"/>
      <c r="AA403" s="34" t="inlineStr">
        <is>
          <t>Low</t>
        </is>
      </c>
      <c r="AB403" s="34" t="inlineStr">
        <is>
          <t>Niche clean label energy; stevia differentiator</t>
        </is>
      </c>
      <c r="AC403" s="34" t="inlineStr">
        <is>
          <t>Naturally sweetened zero calorie energy</t>
        </is>
      </c>
      <c r="AD403" s="34" t="inlineStr">
        <is>
          <t>Caffeine with stevia and no artificial sweeteners.</t>
        </is>
      </c>
      <c r="AE403" s="51" t="n"/>
      <c r="AF403" s="53">
        <f>IF(AND(ISNUMBER($P403),ISNUMBER($AL403),$AL403&lt;&gt;0),ROUND($P403/$AL403*100,1),"")</f>
        <v/>
      </c>
      <c r="AG403" s="54">
        <f>IF(AND(ISNUMBER($S403),ISNUMBER($AL403),$AL403&lt;&gt;0),ROUND($S403/$AL403*100,2),"")</f>
        <v/>
      </c>
      <c r="AH403" s="53">
        <f>IF(AND(ISNUMBER($Q403),ISNUMBER($AL403),$AL403&lt;&gt;0),ROUND($Q403/$AL403*100,1),"")</f>
        <v/>
      </c>
      <c r="AI403" s="48">
        <f>IF(ISNUMBER($S403),IF($S403&lt;=1,"Yes","No"),"n/a")</f>
        <v/>
      </c>
      <c r="AJ403" s="48">
        <f>IF(ISNUMBER($S403),ROUND(MAX(0,MIN(100,100-$S403*2.5-IF(ISNUMBER($T403),$T403,0)*0.12+IF($S403&lt;=1,12,0))),0),"")</f>
        <v/>
      </c>
      <c r="AK403" s="48">
        <f>IF(ISNUMBER($Q403),IF($Q403&gt;=100,20,IF($Q403&gt;=30,10,0)),0)+IF(ISNUMBER($R403),IF($R403&gt;=100,20,0),0)+IF(ISNUMBER($P403),IF($P403&gt;=150,20,IF($P403&gt;=50,12,5)),0)+IF(ISNUMBER($S403),IF($S403&lt;=1,15,0),0)</f>
        <v/>
      </c>
      <c r="AL403" s="48" t="n">
        <v>355</v>
      </c>
      <c r="AM403" s="49" t="n"/>
      <c r="AN403" s="48">
        <f>IF(AND(ISNUMBER($P403),ISNUMBER($AL403),$AL403&lt;&gt;0),IF(OR($P403&gt;180,$P403/$AL403*1000&gt;400),"Over ceiling, confirm SKU","Within"),"n/a")</f>
        <v/>
      </c>
      <c r="AO403" s="51" t="n"/>
      <c r="AP403" s="51" t="n"/>
      <c r="AQ403" s="51" t="n"/>
      <c r="AR403" s="34" t="inlineStr">
        <is>
          <t>Recalled, batch confirmed, to confirm</t>
        </is>
      </c>
      <c r="AS403" s="34" t="inlineStr">
        <is>
          <t>BLANK -&gt; requires live Amazon.ca capture</t>
        </is>
      </c>
      <c r="AT403" s="34" t="inlineStr">
        <is>
          <t>Unverified commercial data</t>
        </is>
      </c>
    </row>
    <row r="404" ht="28" customHeight="1">
      <c r="A404" s="34" t="inlineStr">
        <is>
          <t>Zevia</t>
        </is>
      </c>
      <c r="B404" s="34" t="inlineStr">
        <is>
          <t>Zevia Energy | Grapefruit | 18 pack 355mL</t>
        </is>
      </c>
      <c r="C404" s="34" t="inlineStr">
        <is>
          <t>4) Caffeine &amp; energy beverage</t>
        </is>
      </c>
      <c r="D404" s="34" t="inlineStr">
        <is>
          <t>355 mL can</t>
        </is>
      </c>
      <c r="E404" s="48" t="n">
        <v>18</v>
      </c>
      <c r="F404" s="49" t="n"/>
      <c r="G404" s="50">
        <f>IF(AND(ISNUMBER($F404),ISNUMBER($E404),$E404&lt;&gt;0),$F404/$E404,"")</f>
        <v/>
      </c>
      <c r="H404" s="50">
        <f>IF(AND(ISNUMBER($F404),ISNUMBER($AL404),ISNUMBER($E404),($AL404*$E404)&lt;&gt;0),$F404/($AL404*$E404)*100,"")</f>
        <v/>
      </c>
      <c r="I404" s="51" t="n"/>
      <c r="J404" s="52" t="n"/>
      <c r="K404" s="50">
        <f>IF(AND(ISNUMBER($F404),ISNUMBER($J404)),$F404*(1-$J404),"")</f>
        <v/>
      </c>
      <c r="L404" s="51" t="n"/>
      <c r="M404" s="51" t="n"/>
      <c r="N404" s="50">
        <f>IF(ISNUMBER($F404),($F404-IF(ISNUMBER($AM404),$AM404,0))*(1-IF(ISNUMBER($J404),$J404,0)),"")</f>
        <v/>
      </c>
      <c r="O404" s="34" t="inlineStr">
        <is>
          <t>Grapefruit</t>
        </is>
      </c>
      <c r="P404" s="48" t="n">
        <v>120</v>
      </c>
      <c r="Q404" s="48" t="n">
        <v>0</v>
      </c>
      <c r="R404" s="34" t="inlineStr">
        <is>
          <t>Not listed</t>
        </is>
      </c>
      <c r="S404" s="48" t="n">
        <v>0</v>
      </c>
      <c r="T404" s="48" t="n">
        <v>0</v>
      </c>
      <c r="U404" s="34" t="inlineStr">
        <is>
          <t>Stevia</t>
        </is>
      </c>
      <c r="V404" s="34" t="inlineStr">
        <is>
          <t>Zero sugar, zero calorie, stevia sweetened, no artificial sweeteners</t>
        </is>
      </c>
      <c r="W404" s="51" t="n"/>
      <c r="X404" s="51" t="n"/>
      <c r="Y404" s="51" t="n"/>
      <c r="Z404" s="51" t="n"/>
      <c r="AA404" s="34" t="inlineStr">
        <is>
          <t>Low</t>
        </is>
      </c>
      <c r="AB404" s="34" t="inlineStr">
        <is>
          <t>Niche clean label energy; stevia differentiator</t>
        </is>
      </c>
      <c r="AC404" s="34" t="inlineStr">
        <is>
          <t>Naturally sweetened zero calorie energy</t>
        </is>
      </c>
      <c r="AD404" s="34" t="inlineStr">
        <is>
          <t>Caffeine with stevia and no artificial sweeteners.</t>
        </is>
      </c>
      <c r="AE404" s="51" t="n"/>
      <c r="AF404" s="53">
        <f>IF(AND(ISNUMBER($P404),ISNUMBER($AL404),$AL404&lt;&gt;0),ROUND($P404/$AL404*100,1),"")</f>
        <v/>
      </c>
      <c r="AG404" s="54">
        <f>IF(AND(ISNUMBER($S404),ISNUMBER($AL404),$AL404&lt;&gt;0),ROUND($S404/$AL404*100,2),"")</f>
        <v/>
      </c>
      <c r="AH404" s="53">
        <f>IF(AND(ISNUMBER($Q404),ISNUMBER($AL404),$AL404&lt;&gt;0),ROUND($Q404/$AL404*100,1),"")</f>
        <v/>
      </c>
      <c r="AI404" s="48">
        <f>IF(ISNUMBER($S404),IF($S404&lt;=1,"Yes","No"),"n/a")</f>
        <v/>
      </c>
      <c r="AJ404" s="48">
        <f>IF(ISNUMBER($S404),ROUND(MAX(0,MIN(100,100-$S404*2.5-IF(ISNUMBER($T404),$T404,0)*0.12+IF($S404&lt;=1,12,0))),0),"")</f>
        <v/>
      </c>
      <c r="AK404" s="48">
        <f>IF(ISNUMBER($Q404),IF($Q404&gt;=100,20,IF($Q404&gt;=30,10,0)),0)+IF(ISNUMBER($R404),IF($R404&gt;=100,20,0),0)+IF(ISNUMBER($P404),IF($P404&gt;=150,20,IF($P404&gt;=50,12,5)),0)+IF(ISNUMBER($S404),IF($S404&lt;=1,15,0),0)</f>
        <v/>
      </c>
      <c r="AL404" s="48" t="n">
        <v>355</v>
      </c>
      <c r="AM404" s="49" t="n"/>
      <c r="AN404" s="48">
        <f>IF(AND(ISNUMBER($P404),ISNUMBER($AL404),$AL404&lt;&gt;0),IF(OR($P404&gt;180,$P404/$AL404*1000&gt;400),"Over ceiling, confirm SKU","Within"),"n/a")</f>
        <v/>
      </c>
      <c r="AO404" s="51" t="n"/>
      <c r="AP404" s="51" t="n"/>
      <c r="AQ404" s="51" t="n"/>
      <c r="AR404" s="34" t="inlineStr">
        <is>
          <t>Recalled, batch confirmed, to confirm</t>
        </is>
      </c>
      <c r="AS404" s="34" t="inlineStr">
        <is>
          <t>BLANK -&gt; requires live Amazon.ca capture</t>
        </is>
      </c>
      <c r="AT404" s="34" t="inlineStr">
        <is>
          <t>Unverified commercial data</t>
        </is>
      </c>
    </row>
    <row r="405" ht="28" customHeight="1">
      <c r="A405" s="34" t="inlineStr">
        <is>
          <t>Zevia</t>
        </is>
      </c>
      <c r="B405" s="34" t="inlineStr">
        <is>
          <t>Zevia Energy | Grapefruit | 24 pack 355mL</t>
        </is>
      </c>
      <c r="C405" s="34" t="inlineStr">
        <is>
          <t>4) Caffeine &amp; energy beverage</t>
        </is>
      </c>
      <c r="D405" s="34" t="inlineStr">
        <is>
          <t>355 mL can</t>
        </is>
      </c>
      <c r="E405" s="48" t="n">
        <v>24</v>
      </c>
      <c r="F405" s="49" t="n"/>
      <c r="G405" s="50">
        <f>IF(AND(ISNUMBER($F405),ISNUMBER($E405),$E405&lt;&gt;0),$F405/$E405,"")</f>
        <v/>
      </c>
      <c r="H405" s="50">
        <f>IF(AND(ISNUMBER($F405),ISNUMBER($AL405),ISNUMBER($E405),($AL405*$E405)&lt;&gt;0),$F405/($AL405*$E405)*100,"")</f>
        <v/>
      </c>
      <c r="I405" s="51" t="n"/>
      <c r="J405" s="52" t="n"/>
      <c r="K405" s="50">
        <f>IF(AND(ISNUMBER($F405),ISNUMBER($J405)),$F405*(1-$J405),"")</f>
        <v/>
      </c>
      <c r="L405" s="51" t="n"/>
      <c r="M405" s="51" t="n"/>
      <c r="N405" s="50">
        <f>IF(ISNUMBER($F405),($F405-IF(ISNUMBER($AM405),$AM405,0))*(1-IF(ISNUMBER($J405),$J405,0)),"")</f>
        <v/>
      </c>
      <c r="O405" s="34" t="inlineStr">
        <is>
          <t>Grapefruit</t>
        </is>
      </c>
      <c r="P405" s="48" t="n">
        <v>120</v>
      </c>
      <c r="Q405" s="48" t="n">
        <v>0</v>
      </c>
      <c r="R405" s="34" t="inlineStr">
        <is>
          <t>Not listed</t>
        </is>
      </c>
      <c r="S405" s="48" t="n">
        <v>0</v>
      </c>
      <c r="T405" s="48" t="n">
        <v>0</v>
      </c>
      <c r="U405" s="34" t="inlineStr">
        <is>
          <t>Stevia</t>
        </is>
      </c>
      <c r="V405" s="34" t="inlineStr">
        <is>
          <t>Zero sugar, zero calorie, stevia sweetened, no artificial sweeteners</t>
        </is>
      </c>
      <c r="W405" s="51" t="n"/>
      <c r="X405" s="51" t="n"/>
      <c r="Y405" s="51" t="n"/>
      <c r="Z405" s="51" t="n"/>
      <c r="AA405" s="34" t="inlineStr">
        <is>
          <t>Low</t>
        </is>
      </c>
      <c r="AB405" s="34" t="inlineStr">
        <is>
          <t>Niche clean label energy; stevia differentiator</t>
        </is>
      </c>
      <c r="AC405" s="34" t="inlineStr">
        <is>
          <t>Naturally sweetened zero calorie energy</t>
        </is>
      </c>
      <c r="AD405" s="34" t="inlineStr">
        <is>
          <t>Caffeine with stevia and no artificial sweeteners.</t>
        </is>
      </c>
      <c r="AE405" s="51" t="n"/>
      <c r="AF405" s="53">
        <f>IF(AND(ISNUMBER($P405),ISNUMBER($AL405),$AL405&lt;&gt;0),ROUND($P405/$AL405*100,1),"")</f>
        <v/>
      </c>
      <c r="AG405" s="54">
        <f>IF(AND(ISNUMBER($S405),ISNUMBER($AL405),$AL405&lt;&gt;0),ROUND($S405/$AL405*100,2),"")</f>
        <v/>
      </c>
      <c r="AH405" s="53">
        <f>IF(AND(ISNUMBER($Q405),ISNUMBER($AL405),$AL405&lt;&gt;0),ROUND($Q405/$AL405*100,1),"")</f>
        <v/>
      </c>
      <c r="AI405" s="48">
        <f>IF(ISNUMBER($S405),IF($S405&lt;=1,"Yes","No"),"n/a")</f>
        <v/>
      </c>
      <c r="AJ405" s="48">
        <f>IF(ISNUMBER($S405),ROUND(MAX(0,MIN(100,100-$S405*2.5-IF(ISNUMBER($T405),$T405,0)*0.12+IF($S405&lt;=1,12,0))),0),"")</f>
        <v/>
      </c>
      <c r="AK405" s="48">
        <f>IF(ISNUMBER($Q405),IF($Q405&gt;=100,20,IF($Q405&gt;=30,10,0)),0)+IF(ISNUMBER($R405),IF($R405&gt;=100,20,0),0)+IF(ISNUMBER($P405),IF($P405&gt;=150,20,IF($P405&gt;=50,12,5)),0)+IF(ISNUMBER($S405),IF($S405&lt;=1,15,0),0)</f>
        <v/>
      </c>
      <c r="AL405" s="48" t="n">
        <v>355</v>
      </c>
      <c r="AM405" s="49" t="n"/>
      <c r="AN405" s="48">
        <f>IF(AND(ISNUMBER($P405),ISNUMBER($AL405),$AL405&lt;&gt;0),IF(OR($P405&gt;180,$P405/$AL405*1000&gt;400),"Over ceiling, confirm SKU","Within"),"n/a")</f>
        <v/>
      </c>
      <c r="AO405" s="51" t="n"/>
      <c r="AP405" s="51" t="n"/>
      <c r="AQ405" s="51" t="n"/>
      <c r="AR405" s="34" t="inlineStr">
        <is>
          <t>Recalled, batch confirmed, to confirm</t>
        </is>
      </c>
      <c r="AS405" s="34" t="inlineStr">
        <is>
          <t>BLANK -&gt; requires live Amazon.ca capture</t>
        </is>
      </c>
      <c r="AT405" s="34" t="inlineStr">
        <is>
          <t>Unverified commercial data</t>
        </is>
      </c>
    </row>
    <row r="406" ht="28" customHeight="1">
      <c r="A406" s="34" t="inlineStr">
        <is>
          <t>Zevia</t>
        </is>
      </c>
      <c r="B406" s="34" t="inlineStr">
        <is>
          <t>Zevia Energy | Kola | single 355mL</t>
        </is>
      </c>
      <c r="C406" s="34" t="inlineStr">
        <is>
          <t>4) Caffeine &amp; energy beverage</t>
        </is>
      </c>
      <c r="D406" s="34" t="inlineStr">
        <is>
          <t>355 mL can</t>
        </is>
      </c>
      <c r="E406" s="48" t="n">
        <v>1</v>
      </c>
      <c r="F406" s="49" t="n"/>
      <c r="G406" s="50">
        <f>IF(AND(ISNUMBER($F406),ISNUMBER($E406),$E406&lt;&gt;0),$F406/$E406,"")</f>
        <v/>
      </c>
      <c r="H406" s="50">
        <f>IF(AND(ISNUMBER($F406),ISNUMBER($AL406),ISNUMBER($E406),($AL406*$E406)&lt;&gt;0),$F406/($AL406*$E406)*100,"")</f>
        <v/>
      </c>
      <c r="I406" s="51" t="n"/>
      <c r="J406" s="52" t="n"/>
      <c r="K406" s="50">
        <f>IF(AND(ISNUMBER($F406),ISNUMBER($J406)),$F406*(1-$J406),"")</f>
        <v/>
      </c>
      <c r="L406" s="51" t="n"/>
      <c r="M406" s="51" t="n"/>
      <c r="N406" s="50">
        <f>IF(ISNUMBER($F406),($F406-IF(ISNUMBER($AM406),$AM406,0))*(1-IF(ISNUMBER($J406),$J406,0)),"")</f>
        <v/>
      </c>
      <c r="O406" s="34" t="inlineStr">
        <is>
          <t>Kola</t>
        </is>
      </c>
      <c r="P406" s="48" t="n">
        <v>120</v>
      </c>
      <c r="Q406" s="48" t="n">
        <v>0</v>
      </c>
      <c r="R406" s="34" t="inlineStr">
        <is>
          <t>Not listed</t>
        </is>
      </c>
      <c r="S406" s="48" t="n">
        <v>0</v>
      </c>
      <c r="T406" s="48" t="n">
        <v>0</v>
      </c>
      <c r="U406" s="34" t="inlineStr">
        <is>
          <t>Stevia</t>
        </is>
      </c>
      <c r="V406" s="34" t="inlineStr">
        <is>
          <t>Zero sugar, zero calorie, stevia sweetened, no artificial sweeteners</t>
        </is>
      </c>
      <c r="W406" s="51" t="n"/>
      <c r="X406" s="51" t="n"/>
      <c r="Y406" s="51" t="n"/>
      <c r="Z406" s="51" t="n"/>
      <c r="AA406" s="34" t="inlineStr">
        <is>
          <t>Low</t>
        </is>
      </c>
      <c r="AB406" s="34" t="inlineStr">
        <is>
          <t>Niche clean label energy; stevia differentiator</t>
        </is>
      </c>
      <c r="AC406" s="34" t="inlineStr">
        <is>
          <t>Naturally sweetened zero calorie energy</t>
        </is>
      </c>
      <c r="AD406" s="34" t="inlineStr">
        <is>
          <t>Caffeine with stevia and no artificial sweeteners.</t>
        </is>
      </c>
      <c r="AE406" s="51" t="n"/>
      <c r="AF406" s="53">
        <f>IF(AND(ISNUMBER($P406),ISNUMBER($AL406),$AL406&lt;&gt;0),ROUND($P406/$AL406*100,1),"")</f>
        <v/>
      </c>
      <c r="AG406" s="54">
        <f>IF(AND(ISNUMBER($S406),ISNUMBER($AL406),$AL406&lt;&gt;0),ROUND($S406/$AL406*100,2),"")</f>
        <v/>
      </c>
      <c r="AH406" s="53">
        <f>IF(AND(ISNUMBER($Q406),ISNUMBER($AL406),$AL406&lt;&gt;0),ROUND($Q406/$AL406*100,1),"")</f>
        <v/>
      </c>
      <c r="AI406" s="48">
        <f>IF(ISNUMBER($S406),IF($S406&lt;=1,"Yes","No"),"n/a")</f>
        <v/>
      </c>
      <c r="AJ406" s="48">
        <f>IF(ISNUMBER($S406),ROUND(MAX(0,MIN(100,100-$S406*2.5-IF(ISNUMBER($T406),$T406,0)*0.12+IF($S406&lt;=1,12,0))),0),"")</f>
        <v/>
      </c>
      <c r="AK406" s="48">
        <f>IF(ISNUMBER($Q406),IF($Q406&gt;=100,20,IF($Q406&gt;=30,10,0)),0)+IF(ISNUMBER($R406),IF($R406&gt;=100,20,0),0)+IF(ISNUMBER($P406),IF($P406&gt;=150,20,IF($P406&gt;=50,12,5)),0)+IF(ISNUMBER($S406),IF($S406&lt;=1,15,0),0)</f>
        <v/>
      </c>
      <c r="AL406" s="48" t="n">
        <v>355</v>
      </c>
      <c r="AM406" s="49" t="n"/>
      <c r="AN406" s="48">
        <f>IF(AND(ISNUMBER($P406),ISNUMBER($AL406),$AL406&lt;&gt;0),IF(OR($P406&gt;180,$P406/$AL406*1000&gt;400),"Over ceiling, confirm SKU","Within"),"n/a")</f>
        <v/>
      </c>
      <c r="AO406" s="51" t="n"/>
      <c r="AP406" s="51" t="n"/>
      <c r="AQ406" s="51" t="n"/>
      <c r="AR406" s="34" t="inlineStr">
        <is>
          <t>Recalled, batch confirmed, to confirm</t>
        </is>
      </c>
      <c r="AS406" s="34" t="inlineStr">
        <is>
          <t>BLANK -&gt; requires live Amazon.ca capture</t>
        </is>
      </c>
      <c r="AT406" s="34" t="inlineStr">
        <is>
          <t>Unverified commercial data</t>
        </is>
      </c>
    </row>
    <row r="407" ht="28" customHeight="1">
      <c r="A407" s="34" t="inlineStr">
        <is>
          <t>Zevia</t>
        </is>
      </c>
      <c r="B407" s="34" t="inlineStr">
        <is>
          <t>Zevia Energy | Kola | 8 pack 355mL</t>
        </is>
      </c>
      <c r="C407" s="34" t="inlineStr">
        <is>
          <t>4) Caffeine &amp; energy beverage</t>
        </is>
      </c>
      <c r="D407" s="34" t="inlineStr">
        <is>
          <t>355 mL can</t>
        </is>
      </c>
      <c r="E407" s="48" t="n">
        <v>8</v>
      </c>
      <c r="F407" s="49" t="n"/>
      <c r="G407" s="50">
        <f>IF(AND(ISNUMBER($F407),ISNUMBER($E407),$E407&lt;&gt;0),$F407/$E407,"")</f>
        <v/>
      </c>
      <c r="H407" s="50">
        <f>IF(AND(ISNUMBER($F407),ISNUMBER($AL407),ISNUMBER($E407),($AL407*$E407)&lt;&gt;0),$F407/($AL407*$E407)*100,"")</f>
        <v/>
      </c>
      <c r="I407" s="51" t="n"/>
      <c r="J407" s="52" t="n"/>
      <c r="K407" s="50">
        <f>IF(AND(ISNUMBER($F407),ISNUMBER($J407)),$F407*(1-$J407),"")</f>
        <v/>
      </c>
      <c r="L407" s="51" t="n"/>
      <c r="M407" s="51" t="n"/>
      <c r="N407" s="50">
        <f>IF(ISNUMBER($F407),($F407-IF(ISNUMBER($AM407),$AM407,0))*(1-IF(ISNUMBER($J407),$J407,0)),"")</f>
        <v/>
      </c>
      <c r="O407" s="34" t="inlineStr">
        <is>
          <t>Kola</t>
        </is>
      </c>
      <c r="P407" s="48" t="n">
        <v>120</v>
      </c>
      <c r="Q407" s="48" t="n">
        <v>0</v>
      </c>
      <c r="R407" s="34" t="inlineStr">
        <is>
          <t>Not listed</t>
        </is>
      </c>
      <c r="S407" s="48" t="n">
        <v>0</v>
      </c>
      <c r="T407" s="48" t="n">
        <v>0</v>
      </c>
      <c r="U407" s="34" t="inlineStr">
        <is>
          <t>Stevia</t>
        </is>
      </c>
      <c r="V407" s="34" t="inlineStr">
        <is>
          <t>Zero sugar, zero calorie, stevia sweetened, no artificial sweeteners</t>
        </is>
      </c>
      <c r="W407" s="51" t="n"/>
      <c r="X407" s="51" t="n"/>
      <c r="Y407" s="51" t="n"/>
      <c r="Z407" s="51" t="n"/>
      <c r="AA407" s="34" t="inlineStr">
        <is>
          <t>Low</t>
        </is>
      </c>
      <c r="AB407" s="34" t="inlineStr">
        <is>
          <t>Niche clean label energy; stevia differentiator</t>
        </is>
      </c>
      <c r="AC407" s="34" t="inlineStr">
        <is>
          <t>Naturally sweetened zero calorie energy</t>
        </is>
      </c>
      <c r="AD407" s="34" t="inlineStr">
        <is>
          <t>Caffeine with stevia and no artificial sweeteners.</t>
        </is>
      </c>
      <c r="AE407" s="51" t="n"/>
      <c r="AF407" s="53">
        <f>IF(AND(ISNUMBER($P407),ISNUMBER($AL407),$AL407&lt;&gt;0),ROUND($P407/$AL407*100,1),"")</f>
        <v/>
      </c>
      <c r="AG407" s="54">
        <f>IF(AND(ISNUMBER($S407),ISNUMBER($AL407),$AL407&lt;&gt;0),ROUND($S407/$AL407*100,2),"")</f>
        <v/>
      </c>
      <c r="AH407" s="53">
        <f>IF(AND(ISNUMBER($Q407),ISNUMBER($AL407),$AL407&lt;&gt;0),ROUND($Q407/$AL407*100,1),"")</f>
        <v/>
      </c>
      <c r="AI407" s="48">
        <f>IF(ISNUMBER($S407),IF($S407&lt;=1,"Yes","No"),"n/a")</f>
        <v/>
      </c>
      <c r="AJ407" s="48">
        <f>IF(ISNUMBER($S407),ROUND(MAX(0,MIN(100,100-$S407*2.5-IF(ISNUMBER($T407),$T407,0)*0.12+IF($S407&lt;=1,12,0))),0),"")</f>
        <v/>
      </c>
      <c r="AK407" s="48">
        <f>IF(ISNUMBER($Q407),IF($Q407&gt;=100,20,IF($Q407&gt;=30,10,0)),0)+IF(ISNUMBER($R407),IF($R407&gt;=100,20,0),0)+IF(ISNUMBER($P407),IF($P407&gt;=150,20,IF($P407&gt;=50,12,5)),0)+IF(ISNUMBER($S407),IF($S407&lt;=1,15,0),0)</f>
        <v/>
      </c>
      <c r="AL407" s="48" t="n">
        <v>355</v>
      </c>
      <c r="AM407" s="49" t="n"/>
      <c r="AN407" s="48">
        <f>IF(AND(ISNUMBER($P407),ISNUMBER($AL407),$AL407&lt;&gt;0),IF(OR($P407&gt;180,$P407/$AL407*1000&gt;400),"Over ceiling, confirm SKU","Within"),"n/a")</f>
        <v/>
      </c>
      <c r="AO407" s="51" t="n"/>
      <c r="AP407" s="51" t="n"/>
      <c r="AQ407" s="51" t="n"/>
      <c r="AR407" s="34" t="inlineStr">
        <is>
          <t>Recalled, batch confirmed, to confirm</t>
        </is>
      </c>
      <c r="AS407" s="34" t="inlineStr">
        <is>
          <t>BLANK -&gt; requires live Amazon.ca capture</t>
        </is>
      </c>
      <c r="AT407" s="34" t="inlineStr">
        <is>
          <t>Unverified commercial data</t>
        </is>
      </c>
    </row>
    <row r="408" ht="28" customHeight="1">
      <c r="A408" s="34" t="inlineStr">
        <is>
          <t>Zevia</t>
        </is>
      </c>
      <c r="B408" s="34" t="inlineStr">
        <is>
          <t>Zevia Energy | Kola | 12 pack 355mL</t>
        </is>
      </c>
      <c r="C408" s="34" t="inlineStr">
        <is>
          <t>4) Caffeine &amp; energy beverage</t>
        </is>
      </c>
      <c r="D408" s="34" t="inlineStr">
        <is>
          <t>355 mL can</t>
        </is>
      </c>
      <c r="E408" s="48" t="n">
        <v>12</v>
      </c>
      <c r="F408" s="49" t="n"/>
      <c r="G408" s="50">
        <f>IF(AND(ISNUMBER($F408),ISNUMBER($E408),$E408&lt;&gt;0),$F408/$E408,"")</f>
        <v/>
      </c>
      <c r="H408" s="50">
        <f>IF(AND(ISNUMBER($F408),ISNUMBER($AL408),ISNUMBER($E408),($AL408*$E408)&lt;&gt;0),$F408/($AL408*$E408)*100,"")</f>
        <v/>
      </c>
      <c r="I408" s="51" t="n"/>
      <c r="J408" s="52" t="n"/>
      <c r="K408" s="50">
        <f>IF(AND(ISNUMBER($F408),ISNUMBER($J408)),$F408*(1-$J408),"")</f>
        <v/>
      </c>
      <c r="L408" s="51" t="n"/>
      <c r="M408" s="51" t="n"/>
      <c r="N408" s="50">
        <f>IF(ISNUMBER($F408),($F408-IF(ISNUMBER($AM408),$AM408,0))*(1-IF(ISNUMBER($J408),$J408,0)),"")</f>
        <v/>
      </c>
      <c r="O408" s="34" t="inlineStr">
        <is>
          <t>Kola</t>
        </is>
      </c>
      <c r="P408" s="48" t="n">
        <v>120</v>
      </c>
      <c r="Q408" s="48" t="n">
        <v>0</v>
      </c>
      <c r="R408" s="34" t="inlineStr">
        <is>
          <t>Not listed</t>
        </is>
      </c>
      <c r="S408" s="48" t="n">
        <v>0</v>
      </c>
      <c r="T408" s="48" t="n">
        <v>0</v>
      </c>
      <c r="U408" s="34" t="inlineStr">
        <is>
          <t>Stevia</t>
        </is>
      </c>
      <c r="V408" s="34" t="inlineStr">
        <is>
          <t>Zero sugar, zero calorie, stevia sweetened, no artificial sweeteners</t>
        </is>
      </c>
      <c r="W408" s="51" t="n"/>
      <c r="X408" s="51" t="n"/>
      <c r="Y408" s="51" t="n"/>
      <c r="Z408" s="51" t="n"/>
      <c r="AA408" s="34" t="inlineStr">
        <is>
          <t>Low</t>
        </is>
      </c>
      <c r="AB408" s="34" t="inlineStr">
        <is>
          <t>Niche clean label energy; stevia differentiator</t>
        </is>
      </c>
      <c r="AC408" s="34" t="inlineStr">
        <is>
          <t>Naturally sweetened zero calorie energy</t>
        </is>
      </c>
      <c r="AD408" s="34" t="inlineStr">
        <is>
          <t>Caffeine with stevia and no artificial sweeteners.</t>
        </is>
      </c>
      <c r="AE408" s="51" t="n"/>
      <c r="AF408" s="53">
        <f>IF(AND(ISNUMBER($P408),ISNUMBER($AL408),$AL408&lt;&gt;0),ROUND($P408/$AL408*100,1),"")</f>
        <v/>
      </c>
      <c r="AG408" s="54">
        <f>IF(AND(ISNUMBER($S408),ISNUMBER($AL408),$AL408&lt;&gt;0),ROUND($S408/$AL408*100,2),"")</f>
        <v/>
      </c>
      <c r="AH408" s="53">
        <f>IF(AND(ISNUMBER($Q408),ISNUMBER($AL408),$AL408&lt;&gt;0),ROUND($Q408/$AL408*100,1),"")</f>
        <v/>
      </c>
      <c r="AI408" s="48">
        <f>IF(ISNUMBER($S408),IF($S408&lt;=1,"Yes","No"),"n/a")</f>
        <v/>
      </c>
      <c r="AJ408" s="48">
        <f>IF(ISNUMBER($S408),ROUND(MAX(0,MIN(100,100-$S408*2.5-IF(ISNUMBER($T408),$T408,0)*0.12+IF($S408&lt;=1,12,0))),0),"")</f>
        <v/>
      </c>
      <c r="AK408" s="48">
        <f>IF(ISNUMBER($Q408),IF($Q408&gt;=100,20,IF($Q408&gt;=30,10,0)),0)+IF(ISNUMBER($R408),IF($R408&gt;=100,20,0),0)+IF(ISNUMBER($P408),IF($P408&gt;=150,20,IF($P408&gt;=50,12,5)),0)+IF(ISNUMBER($S408),IF($S408&lt;=1,15,0),0)</f>
        <v/>
      </c>
      <c r="AL408" s="48" t="n">
        <v>355</v>
      </c>
      <c r="AM408" s="49" t="n"/>
      <c r="AN408" s="48">
        <f>IF(AND(ISNUMBER($P408),ISNUMBER($AL408),$AL408&lt;&gt;0),IF(OR($P408&gt;180,$P408/$AL408*1000&gt;400),"Over ceiling, confirm SKU","Within"),"n/a")</f>
        <v/>
      </c>
      <c r="AO408" s="51" t="n"/>
      <c r="AP408" s="51" t="n"/>
      <c r="AQ408" s="51" t="n"/>
      <c r="AR408" s="34" t="inlineStr">
        <is>
          <t>Recalled, batch confirmed, to confirm</t>
        </is>
      </c>
      <c r="AS408" s="34" t="inlineStr">
        <is>
          <t>BLANK -&gt; requires live Amazon.ca capture</t>
        </is>
      </c>
      <c r="AT408" s="34" t="inlineStr">
        <is>
          <t>Unverified commercial data</t>
        </is>
      </c>
    </row>
    <row r="409" ht="28" customHeight="1">
      <c r="A409" s="34" t="inlineStr">
        <is>
          <t>Zevia</t>
        </is>
      </c>
      <c r="B409" s="34" t="inlineStr">
        <is>
          <t>Zevia Energy | Kola | 15 pack 355mL</t>
        </is>
      </c>
      <c r="C409" s="34" t="inlineStr">
        <is>
          <t>4) Caffeine &amp; energy beverage</t>
        </is>
      </c>
      <c r="D409" s="34" t="inlineStr">
        <is>
          <t>355 mL can</t>
        </is>
      </c>
      <c r="E409" s="48" t="n">
        <v>15</v>
      </c>
      <c r="F409" s="49" t="n"/>
      <c r="G409" s="50">
        <f>IF(AND(ISNUMBER($F409),ISNUMBER($E409),$E409&lt;&gt;0),$F409/$E409,"")</f>
        <v/>
      </c>
      <c r="H409" s="50">
        <f>IF(AND(ISNUMBER($F409),ISNUMBER($AL409),ISNUMBER($E409),($AL409*$E409)&lt;&gt;0),$F409/($AL409*$E409)*100,"")</f>
        <v/>
      </c>
      <c r="I409" s="51" t="n"/>
      <c r="J409" s="52" t="n"/>
      <c r="K409" s="50">
        <f>IF(AND(ISNUMBER($F409),ISNUMBER($J409)),$F409*(1-$J409),"")</f>
        <v/>
      </c>
      <c r="L409" s="51" t="n"/>
      <c r="M409" s="51" t="n"/>
      <c r="N409" s="50">
        <f>IF(ISNUMBER($F409),($F409-IF(ISNUMBER($AM409),$AM409,0))*(1-IF(ISNUMBER($J409),$J409,0)),"")</f>
        <v/>
      </c>
      <c r="O409" s="34" t="inlineStr">
        <is>
          <t>Kola</t>
        </is>
      </c>
      <c r="P409" s="48" t="n">
        <v>120</v>
      </c>
      <c r="Q409" s="48" t="n">
        <v>0</v>
      </c>
      <c r="R409" s="34" t="inlineStr">
        <is>
          <t>Not listed</t>
        </is>
      </c>
      <c r="S409" s="48" t="n">
        <v>0</v>
      </c>
      <c r="T409" s="48" t="n">
        <v>0</v>
      </c>
      <c r="U409" s="34" t="inlineStr">
        <is>
          <t>Stevia</t>
        </is>
      </c>
      <c r="V409" s="34" t="inlineStr">
        <is>
          <t>Zero sugar, zero calorie, stevia sweetened, no artificial sweeteners</t>
        </is>
      </c>
      <c r="W409" s="51" t="n"/>
      <c r="X409" s="51" t="n"/>
      <c r="Y409" s="51" t="n"/>
      <c r="Z409" s="51" t="n"/>
      <c r="AA409" s="34" t="inlineStr">
        <is>
          <t>Low</t>
        </is>
      </c>
      <c r="AB409" s="34" t="inlineStr">
        <is>
          <t>Niche clean label energy; stevia differentiator</t>
        </is>
      </c>
      <c r="AC409" s="34" t="inlineStr">
        <is>
          <t>Naturally sweetened zero calorie energy</t>
        </is>
      </c>
      <c r="AD409" s="34" t="inlineStr">
        <is>
          <t>Caffeine with stevia and no artificial sweeteners.</t>
        </is>
      </c>
      <c r="AE409" s="51" t="n"/>
      <c r="AF409" s="53">
        <f>IF(AND(ISNUMBER($P409),ISNUMBER($AL409),$AL409&lt;&gt;0),ROUND($P409/$AL409*100,1),"")</f>
        <v/>
      </c>
      <c r="AG409" s="54">
        <f>IF(AND(ISNUMBER($S409),ISNUMBER($AL409),$AL409&lt;&gt;0),ROUND($S409/$AL409*100,2),"")</f>
        <v/>
      </c>
      <c r="AH409" s="53">
        <f>IF(AND(ISNUMBER($Q409),ISNUMBER($AL409),$AL409&lt;&gt;0),ROUND($Q409/$AL409*100,1),"")</f>
        <v/>
      </c>
      <c r="AI409" s="48">
        <f>IF(ISNUMBER($S409),IF($S409&lt;=1,"Yes","No"),"n/a")</f>
        <v/>
      </c>
      <c r="AJ409" s="48">
        <f>IF(ISNUMBER($S409),ROUND(MAX(0,MIN(100,100-$S409*2.5-IF(ISNUMBER($T409),$T409,0)*0.12+IF($S409&lt;=1,12,0))),0),"")</f>
        <v/>
      </c>
      <c r="AK409" s="48">
        <f>IF(ISNUMBER($Q409),IF($Q409&gt;=100,20,IF($Q409&gt;=30,10,0)),0)+IF(ISNUMBER($R409),IF($R409&gt;=100,20,0),0)+IF(ISNUMBER($P409),IF($P409&gt;=150,20,IF($P409&gt;=50,12,5)),0)+IF(ISNUMBER($S409),IF($S409&lt;=1,15,0),0)</f>
        <v/>
      </c>
      <c r="AL409" s="48" t="n">
        <v>355</v>
      </c>
      <c r="AM409" s="49" t="n"/>
      <c r="AN409" s="48">
        <f>IF(AND(ISNUMBER($P409),ISNUMBER($AL409),$AL409&lt;&gt;0),IF(OR($P409&gt;180,$P409/$AL409*1000&gt;400),"Over ceiling, confirm SKU","Within"),"n/a")</f>
        <v/>
      </c>
      <c r="AO409" s="51" t="n"/>
      <c r="AP409" s="51" t="n"/>
      <c r="AQ409" s="51" t="n"/>
      <c r="AR409" s="34" t="inlineStr">
        <is>
          <t>Recalled, batch confirmed, to confirm</t>
        </is>
      </c>
      <c r="AS409" s="34" t="inlineStr">
        <is>
          <t>BLANK -&gt; requires live Amazon.ca capture</t>
        </is>
      </c>
      <c r="AT409" s="34" t="inlineStr">
        <is>
          <t>Unverified commercial data</t>
        </is>
      </c>
    </row>
    <row r="410" ht="28" customHeight="1">
      <c r="A410" s="34" t="inlineStr">
        <is>
          <t>Zevia</t>
        </is>
      </c>
      <c r="B410" s="34" t="inlineStr">
        <is>
          <t>Zevia Energy | Kola | 18 pack 355mL</t>
        </is>
      </c>
      <c r="C410" s="34" t="inlineStr">
        <is>
          <t>4) Caffeine &amp; energy beverage</t>
        </is>
      </c>
      <c r="D410" s="34" t="inlineStr">
        <is>
          <t>355 mL can</t>
        </is>
      </c>
      <c r="E410" s="48" t="n">
        <v>18</v>
      </c>
      <c r="F410" s="49" t="n"/>
      <c r="G410" s="50">
        <f>IF(AND(ISNUMBER($F410),ISNUMBER($E410),$E410&lt;&gt;0),$F410/$E410,"")</f>
        <v/>
      </c>
      <c r="H410" s="50">
        <f>IF(AND(ISNUMBER($F410),ISNUMBER($AL410),ISNUMBER($E410),($AL410*$E410)&lt;&gt;0),$F410/($AL410*$E410)*100,"")</f>
        <v/>
      </c>
      <c r="I410" s="51" t="n"/>
      <c r="J410" s="52" t="n"/>
      <c r="K410" s="50">
        <f>IF(AND(ISNUMBER($F410),ISNUMBER($J410)),$F410*(1-$J410),"")</f>
        <v/>
      </c>
      <c r="L410" s="51" t="n"/>
      <c r="M410" s="51" t="n"/>
      <c r="N410" s="50">
        <f>IF(ISNUMBER($F410),($F410-IF(ISNUMBER($AM410),$AM410,0))*(1-IF(ISNUMBER($J410),$J410,0)),"")</f>
        <v/>
      </c>
      <c r="O410" s="34" t="inlineStr">
        <is>
          <t>Kola</t>
        </is>
      </c>
      <c r="P410" s="48" t="n">
        <v>120</v>
      </c>
      <c r="Q410" s="48" t="n">
        <v>0</v>
      </c>
      <c r="R410" s="34" t="inlineStr">
        <is>
          <t>Not listed</t>
        </is>
      </c>
      <c r="S410" s="48" t="n">
        <v>0</v>
      </c>
      <c r="T410" s="48" t="n">
        <v>0</v>
      </c>
      <c r="U410" s="34" t="inlineStr">
        <is>
          <t>Stevia</t>
        </is>
      </c>
      <c r="V410" s="34" t="inlineStr">
        <is>
          <t>Zero sugar, zero calorie, stevia sweetened, no artificial sweeteners</t>
        </is>
      </c>
      <c r="W410" s="51" t="n"/>
      <c r="X410" s="51" t="n"/>
      <c r="Y410" s="51" t="n"/>
      <c r="Z410" s="51" t="n"/>
      <c r="AA410" s="34" t="inlineStr">
        <is>
          <t>Low</t>
        </is>
      </c>
      <c r="AB410" s="34" t="inlineStr">
        <is>
          <t>Niche clean label energy; stevia differentiator</t>
        </is>
      </c>
      <c r="AC410" s="34" t="inlineStr">
        <is>
          <t>Naturally sweetened zero calorie energy</t>
        </is>
      </c>
      <c r="AD410" s="34" t="inlineStr">
        <is>
          <t>Caffeine with stevia and no artificial sweeteners.</t>
        </is>
      </c>
      <c r="AE410" s="51" t="n"/>
      <c r="AF410" s="53">
        <f>IF(AND(ISNUMBER($P410),ISNUMBER($AL410),$AL410&lt;&gt;0),ROUND($P410/$AL410*100,1),"")</f>
        <v/>
      </c>
      <c r="AG410" s="54">
        <f>IF(AND(ISNUMBER($S410),ISNUMBER($AL410),$AL410&lt;&gt;0),ROUND($S410/$AL410*100,2),"")</f>
        <v/>
      </c>
      <c r="AH410" s="53">
        <f>IF(AND(ISNUMBER($Q410),ISNUMBER($AL410),$AL410&lt;&gt;0),ROUND($Q410/$AL410*100,1),"")</f>
        <v/>
      </c>
      <c r="AI410" s="48">
        <f>IF(ISNUMBER($S410),IF($S410&lt;=1,"Yes","No"),"n/a")</f>
        <v/>
      </c>
      <c r="AJ410" s="48">
        <f>IF(ISNUMBER($S410),ROUND(MAX(0,MIN(100,100-$S410*2.5-IF(ISNUMBER($T410),$T410,0)*0.12+IF($S410&lt;=1,12,0))),0),"")</f>
        <v/>
      </c>
      <c r="AK410" s="48">
        <f>IF(ISNUMBER($Q410),IF($Q410&gt;=100,20,IF($Q410&gt;=30,10,0)),0)+IF(ISNUMBER($R410),IF($R410&gt;=100,20,0),0)+IF(ISNUMBER($P410),IF($P410&gt;=150,20,IF($P410&gt;=50,12,5)),0)+IF(ISNUMBER($S410),IF($S410&lt;=1,15,0),0)</f>
        <v/>
      </c>
      <c r="AL410" s="48" t="n">
        <v>355</v>
      </c>
      <c r="AM410" s="49" t="n"/>
      <c r="AN410" s="48">
        <f>IF(AND(ISNUMBER($P410),ISNUMBER($AL410),$AL410&lt;&gt;0),IF(OR($P410&gt;180,$P410/$AL410*1000&gt;400),"Over ceiling, confirm SKU","Within"),"n/a")</f>
        <v/>
      </c>
      <c r="AO410" s="51" t="n"/>
      <c r="AP410" s="51" t="n"/>
      <c r="AQ410" s="51" t="n"/>
      <c r="AR410" s="34" t="inlineStr">
        <is>
          <t>Recalled, batch confirmed, to confirm</t>
        </is>
      </c>
      <c r="AS410" s="34" t="inlineStr">
        <is>
          <t>BLANK -&gt; requires live Amazon.ca capture</t>
        </is>
      </c>
      <c r="AT410" s="34" t="inlineStr">
        <is>
          <t>Unverified commercial data</t>
        </is>
      </c>
    </row>
    <row r="411" ht="28" customHeight="1">
      <c r="A411" s="34" t="inlineStr">
        <is>
          <t>Zevia</t>
        </is>
      </c>
      <c r="B411" s="34" t="inlineStr">
        <is>
          <t>Zevia Energy | Kola | 24 pack 355mL</t>
        </is>
      </c>
      <c r="C411" s="34" t="inlineStr">
        <is>
          <t>4) Caffeine &amp; energy beverage</t>
        </is>
      </c>
      <c r="D411" s="34" t="inlineStr">
        <is>
          <t>355 mL can</t>
        </is>
      </c>
      <c r="E411" s="48" t="n">
        <v>24</v>
      </c>
      <c r="F411" s="49" t="n"/>
      <c r="G411" s="50">
        <f>IF(AND(ISNUMBER($F411),ISNUMBER($E411),$E411&lt;&gt;0),$F411/$E411,"")</f>
        <v/>
      </c>
      <c r="H411" s="50">
        <f>IF(AND(ISNUMBER($F411),ISNUMBER($AL411),ISNUMBER($E411),($AL411*$E411)&lt;&gt;0),$F411/($AL411*$E411)*100,"")</f>
        <v/>
      </c>
      <c r="I411" s="51" t="n"/>
      <c r="J411" s="52" t="n"/>
      <c r="K411" s="50">
        <f>IF(AND(ISNUMBER($F411),ISNUMBER($J411)),$F411*(1-$J411),"")</f>
        <v/>
      </c>
      <c r="L411" s="51" t="n"/>
      <c r="M411" s="51" t="n"/>
      <c r="N411" s="50">
        <f>IF(ISNUMBER($F411),($F411-IF(ISNUMBER($AM411),$AM411,0))*(1-IF(ISNUMBER($J411),$J411,0)),"")</f>
        <v/>
      </c>
      <c r="O411" s="34" t="inlineStr">
        <is>
          <t>Kola</t>
        </is>
      </c>
      <c r="P411" s="48" t="n">
        <v>120</v>
      </c>
      <c r="Q411" s="48" t="n">
        <v>0</v>
      </c>
      <c r="R411" s="34" t="inlineStr">
        <is>
          <t>Not listed</t>
        </is>
      </c>
      <c r="S411" s="48" t="n">
        <v>0</v>
      </c>
      <c r="T411" s="48" t="n">
        <v>0</v>
      </c>
      <c r="U411" s="34" t="inlineStr">
        <is>
          <t>Stevia</t>
        </is>
      </c>
      <c r="V411" s="34" t="inlineStr">
        <is>
          <t>Zero sugar, zero calorie, stevia sweetened, no artificial sweeteners</t>
        </is>
      </c>
      <c r="W411" s="51" t="n"/>
      <c r="X411" s="51" t="n"/>
      <c r="Y411" s="51" t="n"/>
      <c r="Z411" s="51" t="n"/>
      <c r="AA411" s="34" t="inlineStr">
        <is>
          <t>Low</t>
        </is>
      </c>
      <c r="AB411" s="34" t="inlineStr">
        <is>
          <t>Niche clean label energy; stevia differentiator</t>
        </is>
      </c>
      <c r="AC411" s="34" t="inlineStr">
        <is>
          <t>Naturally sweetened zero calorie energy</t>
        </is>
      </c>
      <c r="AD411" s="34" t="inlineStr">
        <is>
          <t>Caffeine with stevia and no artificial sweeteners.</t>
        </is>
      </c>
      <c r="AE411" s="51" t="n"/>
      <c r="AF411" s="53">
        <f>IF(AND(ISNUMBER($P411),ISNUMBER($AL411),$AL411&lt;&gt;0),ROUND($P411/$AL411*100,1),"")</f>
        <v/>
      </c>
      <c r="AG411" s="54">
        <f>IF(AND(ISNUMBER($S411),ISNUMBER($AL411),$AL411&lt;&gt;0),ROUND($S411/$AL411*100,2),"")</f>
        <v/>
      </c>
      <c r="AH411" s="53">
        <f>IF(AND(ISNUMBER($Q411),ISNUMBER($AL411),$AL411&lt;&gt;0),ROUND($Q411/$AL411*100,1),"")</f>
        <v/>
      </c>
      <c r="AI411" s="48">
        <f>IF(ISNUMBER($S411),IF($S411&lt;=1,"Yes","No"),"n/a")</f>
        <v/>
      </c>
      <c r="AJ411" s="48">
        <f>IF(ISNUMBER($S411),ROUND(MAX(0,MIN(100,100-$S411*2.5-IF(ISNUMBER($T411),$T411,0)*0.12+IF($S411&lt;=1,12,0))),0),"")</f>
        <v/>
      </c>
      <c r="AK411" s="48">
        <f>IF(ISNUMBER($Q411),IF($Q411&gt;=100,20,IF($Q411&gt;=30,10,0)),0)+IF(ISNUMBER($R411),IF($R411&gt;=100,20,0),0)+IF(ISNUMBER($P411),IF($P411&gt;=150,20,IF($P411&gt;=50,12,5)),0)+IF(ISNUMBER($S411),IF($S411&lt;=1,15,0),0)</f>
        <v/>
      </c>
      <c r="AL411" s="48" t="n">
        <v>355</v>
      </c>
      <c r="AM411" s="49" t="n"/>
      <c r="AN411" s="48">
        <f>IF(AND(ISNUMBER($P411),ISNUMBER($AL411),$AL411&lt;&gt;0),IF(OR($P411&gt;180,$P411/$AL411*1000&gt;400),"Over ceiling, confirm SKU","Within"),"n/a")</f>
        <v/>
      </c>
      <c r="AO411" s="51" t="n"/>
      <c r="AP411" s="51" t="n"/>
      <c r="AQ411" s="51" t="n"/>
      <c r="AR411" s="34" t="inlineStr">
        <is>
          <t>Recalled, batch confirmed, to confirm</t>
        </is>
      </c>
      <c r="AS411" s="34" t="inlineStr">
        <is>
          <t>BLANK -&gt; requires live Amazon.ca capture</t>
        </is>
      </c>
      <c r="AT411" s="34" t="inlineStr">
        <is>
          <t>Unverified commercial data</t>
        </is>
      </c>
    </row>
    <row r="412" ht="28" customHeight="1">
      <c r="A412" s="34" t="inlineStr">
        <is>
          <t>Zevia</t>
        </is>
      </c>
      <c r="B412" s="34" t="inlineStr">
        <is>
          <t>Zevia Energy | Raspberry Lime | single 355mL</t>
        </is>
      </c>
      <c r="C412" s="34" t="inlineStr">
        <is>
          <t>4) Caffeine &amp; energy beverage</t>
        </is>
      </c>
      <c r="D412" s="34" t="inlineStr">
        <is>
          <t>355 mL can</t>
        </is>
      </c>
      <c r="E412" s="48" t="n">
        <v>1</v>
      </c>
      <c r="F412" s="49" t="n"/>
      <c r="G412" s="50">
        <f>IF(AND(ISNUMBER($F412),ISNUMBER($E412),$E412&lt;&gt;0),$F412/$E412,"")</f>
        <v/>
      </c>
      <c r="H412" s="50">
        <f>IF(AND(ISNUMBER($F412),ISNUMBER($AL412),ISNUMBER($E412),($AL412*$E412)&lt;&gt;0),$F412/($AL412*$E412)*100,"")</f>
        <v/>
      </c>
      <c r="I412" s="51" t="n"/>
      <c r="J412" s="52" t="n"/>
      <c r="K412" s="50">
        <f>IF(AND(ISNUMBER($F412),ISNUMBER($J412)),$F412*(1-$J412),"")</f>
        <v/>
      </c>
      <c r="L412" s="51" t="n"/>
      <c r="M412" s="51" t="n"/>
      <c r="N412" s="50">
        <f>IF(ISNUMBER($F412),($F412-IF(ISNUMBER($AM412),$AM412,0))*(1-IF(ISNUMBER($J412),$J412,0)),"")</f>
        <v/>
      </c>
      <c r="O412" s="34" t="inlineStr">
        <is>
          <t>Raspberry Lime</t>
        </is>
      </c>
      <c r="P412" s="48" t="n">
        <v>120</v>
      </c>
      <c r="Q412" s="48" t="n">
        <v>0</v>
      </c>
      <c r="R412" s="34" t="inlineStr">
        <is>
          <t>Not listed</t>
        </is>
      </c>
      <c r="S412" s="48" t="n">
        <v>0</v>
      </c>
      <c r="T412" s="48" t="n">
        <v>0</v>
      </c>
      <c r="U412" s="34" t="inlineStr">
        <is>
          <t>Stevia</t>
        </is>
      </c>
      <c r="V412" s="34" t="inlineStr">
        <is>
          <t>Zero sugar, zero calorie, stevia sweetened, no artificial sweeteners</t>
        </is>
      </c>
      <c r="W412" s="51" t="n"/>
      <c r="X412" s="51" t="n"/>
      <c r="Y412" s="51" t="n"/>
      <c r="Z412" s="51" t="n"/>
      <c r="AA412" s="34" t="inlineStr">
        <is>
          <t>Low</t>
        </is>
      </c>
      <c r="AB412" s="34" t="inlineStr">
        <is>
          <t>Niche clean label energy; stevia differentiator</t>
        </is>
      </c>
      <c r="AC412" s="34" t="inlineStr">
        <is>
          <t>Naturally sweetened zero calorie energy</t>
        </is>
      </c>
      <c r="AD412" s="34" t="inlineStr">
        <is>
          <t>Caffeine with stevia and no artificial sweeteners.</t>
        </is>
      </c>
      <c r="AE412" s="51" t="n"/>
      <c r="AF412" s="53">
        <f>IF(AND(ISNUMBER($P412),ISNUMBER($AL412),$AL412&lt;&gt;0),ROUND($P412/$AL412*100,1),"")</f>
        <v/>
      </c>
      <c r="AG412" s="54">
        <f>IF(AND(ISNUMBER($S412),ISNUMBER($AL412),$AL412&lt;&gt;0),ROUND($S412/$AL412*100,2),"")</f>
        <v/>
      </c>
      <c r="AH412" s="53">
        <f>IF(AND(ISNUMBER($Q412),ISNUMBER($AL412),$AL412&lt;&gt;0),ROUND($Q412/$AL412*100,1),"")</f>
        <v/>
      </c>
      <c r="AI412" s="48">
        <f>IF(ISNUMBER($S412),IF($S412&lt;=1,"Yes","No"),"n/a")</f>
        <v/>
      </c>
      <c r="AJ412" s="48">
        <f>IF(ISNUMBER($S412),ROUND(MAX(0,MIN(100,100-$S412*2.5-IF(ISNUMBER($T412),$T412,0)*0.12+IF($S412&lt;=1,12,0))),0),"")</f>
        <v/>
      </c>
      <c r="AK412" s="48">
        <f>IF(ISNUMBER($Q412),IF($Q412&gt;=100,20,IF($Q412&gt;=30,10,0)),0)+IF(ISNUMBER($R412),IF($R412&gt;=100,20,0),0)+IF(ISNUMBER($P412),IF($P412&gt;=150,20,IF($P412&gt;=50,12,5)),0)+IF(ISNUMBER($S412),IF($S412&lt;=1,15,0),0)</f>
        <v/>
      </c>
      <c r="AL412" s="48" t="n">
        <v>355</v>
      </c>
      <c r="AM412" s="49" t="n"/>
      <c r="AN412" s="48">
        <f>IF(AND(ISNUMBER($P412),ISNUMBER($AL412),$AL412&lt;&gt;0),IF(OR($P412&gt;180,$P412/$AL412*1000&gt;400),"Over ceiling, confirm SKU","Within"),"n/a")</f>
        <v/>
      </c>
      <c r="AO412" s="51" t="n"/>
      <c r="AP412" s="51" t="n"/>
      <c r="AQ412" s="51" t="n"/>
      <c r="AR412" s="34" t="inlineStr">
        <is>
          <t>Recalled, batch confirmed, to confirm</t>
        </is>
      </c>
      <c r="AS412" s="34" t="inlineStr">
        <is>
          <t>BLANK -&gt; requires live Amazon.ca capture</t>
        </is>
      </c>
      <c r="AT412" s="34" t="inlineStr">
        <is>
          <t>Unverified commercial data</t>
        </is>
      </c>
    </row>
    <row r="413" ht="28" customHeight="1">
      <c r="A413" s="34" t="inlineStr">
        <is>
          <t>Zevia</t>
        </is>
      </c>
      <c r="B413" s="34" t="inlineStr">
        <is>
          <t>Zevia Energy | Raspberry Lime | 8 pack 355mL</t>
        </is>
      </c>
      <c r="C413" s="34" t="inlineStr">
        <is>
          <t>4) Caffeine &amp; energy beverage</t>
        </is>
      </c>
      <c r="D413" s="34" t="inlineStr">
        <is>
          <t>355 mL can</t>
        </is>
      </c>
      <c r="E413" s="48" t="n">
        <v>8</v>
      </c>
      <c r="F413" s="49" t="n"/>
      <c r="G413" s="50">
        <f>IF(AND(ISNUMBER($F413),ISNUMBER($E413),$E413&lt;&gt;0),$F413/$E413,"")</f>
        <v/>
      </c>
      <c r="H413" s="50">
        <f>IF(AND(ISNUMBER($F413),ISNUMBER($AL413),ISNUMBER($E413),($AL413*$E413)&lt;&gt;0),$F413/($AL413*$E413)*100,"")</f>
        <v/>
      </c>
      <c r="I413" s="51" t="n"/>
      <c r="J413" s="52" t="n"/>
      <c r="K413" s="50">
        <f>IF(AND(ISNUMBER($F413),ISNUMBER($J413)),$F413*(1-$J413),"")</f>
        <v/>
      </c>
      <c r="L413" s="51" t="n"/>
      <c r="M413" s="51" t="n"/>
      <c r="N413" s="50">
        <f>IF(ISNUMBER($F413),($F413-IF(ISNUMBER($AM413),$AM413,0))*(1-IF(ISNUMBER($J413),$J413,0)),"")</f>
        <v/>
      </c>
      <c r="O413" s="34" t="inlineStr">
        <is>
          <t>Raspberry Lime</t>
        </is>
      </c>
      <c r="P413" s="48" t="n">
        <v>120</v>
      </c>
      <c r="Q413" s="48" t="n">
        <v>0</v>
      </c>
      <c r="R413" s="34" t="inlineStr">
        <is>
          <t>Not listed</t>
        </is>
      </c>
      <c r="S413" s="48" t="n">
        <v>0</v>
      </c>
      <c r="T413" s="48" t="n">
        <v>0</v>
      </c>
      <c r="U413" s="34" t="inlineStr">
        <is>
          <t>Stevia</t>
        </is>
      </c>
      <c r="V413" s="34" t="inlineStr">
        <is>
          <t>Zero sugar, zero calorie, stevia sweetened, no artificial sweeteners</t>
        </is>
      </c>
      <c r="W413" s="51" t="n"/>
      <c r="X413" s="51" t="n"/>
      <c r="Y413" s="51" t="n"/>
      <c r="Z413" s="51" t="n"/>
      <c r="AA413" s="34" t="inlineStr">
        <is>
          <t>Low</t>
        </is>
      </c>
      <c r="AB413" s="34" t="inlineStr">
        <is>
          <t>Niche clean label energy; stevia differentiator</t>
        </is>
      </c>
      <c r="AC413" s="34" t="inlineStr">
        <is>
          <t>Naturally sweetened zero calorie energy</t>
        </is>
      </c>
      <c r="AD413" s="34" t="inlineStr">
        <is>
          <t>Caffeine with stevia and no artificial sweeteners.</t>
        </is>
      </c>
      <c r="AE413" s="51" t="n"/>
      <c r="AF413" s="53">
        <f>IF(AND(ISNUMBER($P413),ISNUMBER($AL413),$AL413&lt;&gt;0),ROUND($P413/$AL413*100,1),"")</f>
        <v/>
      </c>
      <c r="AG413" s="54">
        <f>IF(AND(ISNUMBER($S413),ISNUMBER($AL413),$AL413&lt;&gt;0),ROUND($S413/$AL413*100,2),"")</f>
        <v/>
      </c>
      <c r="AH413" s="53">
        <f>IF(AND(ISNUMBER($Q413),ISNUMBER($AL413),$AL413&lt;&gt;0),ROUND($Q413/$AL413*100,1),"")</f>
        <v/>
      </c>
      <c r="AI413" s="48">
        <f>IF(ISNUMBER($S413),IF($S413&lt;=1,"Yes","No"),"n/a")</f>
        <v/>
      </c>
      <c r="AJ413" s="48">
        <f>IF(ISNUMBER($S413),ROUND(MAX(0,MIN(100,100-$S413*2.5-IF(ISNUMBER($T413),$T413,0)*0.12+IF($S413&lt;=1,12,0))),0),"")</f>
        <v/>
      </c>
      <c r="AK413" s="48">
        <f>IF(ISNUMBER($Q413),IF($Q413&gt;=100,20,IF($Q413&gt;=30,10,0)),0)+IF(ISNUMBER($R413),IF($R413&gt;=100,20,0),0)+IF(ISNUMBER($P413),IF($P413&gt;=150,20,IF($P413&gt;=50,12,5)),0)+IF(ISNUMBER($S413),IF($S413&lt;=1,15,0),0)</f>
        <v/>
      </c>
      <c r="AL413" s="48" t="n">
        <v>355</v>
      </c>
      <c r="AM413" s="49" t="n"/>
      <c r="AN413" s="48">
        <f>IF(AND(ISNUMBER($P413),ISNUMBER($AL413),$AL413&lt;&gt;0),IF(OR($P413&gt;180,$P413/$AL413*1000&gt;400),"Over ceiling, confirm SKU","Within"),"n/a")</f>
        <v/>
      </c>
      <c r="AO413" s="51" t="n"/>
      <c r="AP413" s="51" t="n"/>
      <c r="AQ413" s="51" t="n"/>
      <c r="AR413" s="34" t="inlineStr">
        <is>
          <t>Recalled, batch confirmed, to confirm</t>
        </is>
      </c>
      <c r="AS413" s="34" t="inlineStr">
        <is>
          <t>BLANK -&gt; requires live Amazon.ca capture</t>
        </is>
      </c>
      <c r="AT413" s="34" t="inlineStr">
        <is>
          <t>Unverified commercial data</t>
        </is>
      </c>
    </row>
    <row r="414" ht="28" customHeight="1">
      <c r="A414" s="34" t="inlineStr">
        <is>
          <t>Zevia</t>
        </is>
      </c>
      <c r="B414" s="34" t="inlineStr">
        <is>
          <t>Zevia Energy | Raspberry Lime | 12 pack 355mL</t>
        </is>
      </c>
      <c r="C414" s="34" t="inlineStr">
        <is>
          <t>4) Caffeine &amp; energy beverage</t>
        </is>
      </c>
      <c r="D414" s="34" t="inlineStr">
        <is>
          <t>355 mL can</t>
        </is>
      </c>
      <c r="E414" s="48" t="n">
        <v>12</v>
      </c>
      <c r="F414" s="49" t="n"/>
      <c r="G414" s="50">
        <f>IF(AND(ISNUMBER($F414),ISNUMBER($E414),$E414&lt;&gt;0),$F414/$E414,"")</f>
        <v/>
      </c>
      <c r="H414" s="50">
        <f>IF(AND(ISNUMBER($F414),ISNUMBER($AL414),ISNUMBER($E414),($AL414*$E414)&lt;&gt;0),$F414/($AL414*$E414)*100,"")</f>
        <v/>
      </c>
      <c r="I414" s="51" t="n"/>
      <c r="J414" s="52" t="n"/>
      <c r="K414" s="50">
        <f>IF(AND(ISNUMBER($F414),ISNUMBER($J414)),$F414*(1-$J414),"")</f>
        <v/>
      </c>
      <c r="L414" s="51" t="n"/>
      <c r="M414" s="51" t="n"/>
      <c r="N414" s="50">
        <f>IF(ISNUMBER($F414),($F414-IF(ISNUMBER($AM414),$AM414,0))*(1-IF(ISNUMBER($J414),$J414,0)),"")</f>
        <v/>
      </c>
      <c r="O414" s="34" t="inlineStr">
        <is>
          <t>Raspberry Lime</t>
        </is>
      </c>
      <c r="P414" s="48" t="n">
        <v>120</v>
      </c>
      <c r="Q414" s="48" t="n">
        <v>0</v>
      </c>
      <c r="R414" s="34" t="inlineStr">
        <is>
          <t>Not listed</t>
        </is>
      </c>
      <c r="S414" s="48" t="n">
        <v>0</v>
      </c>
      <c r="T414" s="48" t="n">
        <v>0</v>
      </c>
      <c r="U414" s="34" t="inlineStr">
        <is>
          <t>Stevia</t>
        </is>
      </c>
      <c r="V414" s="34" t="inlineStr">
        <is>
          <t>Zero sugar, zero calorie, stevia sweetened, no artificial sweeteners</t>
        </is>
      </c>
      <c r="W414" s="51" t="n"/>
      <c r="X414" s="51" t="n"/>
      <c r="Y414" s="51" t="n"/>
      <c r="Z414" s="51" t="n"/>
      <c r="AA414" s="34" t="inlineStr">
        <is>
          <t>Low</t>
        </is>
      </c>
      <c r="AB414" s="34" t="inlineStr">
        <is>
          <t>Niche clean label energy; stevia differentiator</t>
        </is>
      </c>
      <c r="AC414" s="34" t="inlineStr">
        <is>
          <t>Naturally sweetened zero calorie energy</t>
        </is>
      </c>
      <c r="AD414" s="34" t="inlineStr">
        <is>
          <t>Caffeine with stevia and no artificial sweeteners.</t>
        </is>
      </c>
      <c r="AE414" s="51" t="n"/>
      <c r="AF414" s="53">
        <f>IF(AND(ISNUMBER($P414),ISNUMBER($AL414),$AL414&lt;&gt;0),ROUND($P414/$AL414*100,1),"")</f>
        <v/>
      </c>
      <c r="AG414" s="54">
        <f>IF(AND(ISNUMBER($S414),ISNUMBER($AL414),$AL414&lt;&gt;0),ROUND($S414/$AL414*100,2),"")</f>
        <v/>
      </c>
      <c r="AH414" s="53">
        <f>IF(AND(ISNUMBER($Q414),ISNUMBER($AL414),$AL414&lt;&gt;0),ROUND($Q414/$AL414*100,1),"")</f>
        <v/>
      </c>
      <c r="AI414" s="48">
        <f>IF(ISNUMBER($S414),IF($S414&lt;=1,"Yes","No"),"n/a")</f>
        <v/>
      </c>
      <c r="AJ414" s="48">
        <f>IF(ISNUMBER($S414),ROUND(MAX(0,MIN(100,100-$S414*2.5-IF(ISNUMBER($T414),$T414,0)*0.12+IF($S414&lt;=1,12,0))),0),"")</f>
        <v/>
      </c>
      <c r="AK414" s="48">
        <f>IF(ISNUMBER($Q414),IF($Q414&gt;=100,20,IF($Q414&gt;=30,10,0)),0)+IF(ISNUMBER($R414),IF($R414&gt;=100,20,0),0)+IF(ISNUMBER($P414),IF($P414&gt;=150,20,IF($P414&gt;=50,12,5)),0)+IF(ISNUMBER($S414),IF($S414&lt;=1,15,0),0)</f>
        <v/>
      </c>
      <c r="AL414" s="48" t="n">
        <v>355</v>
      </c>
      <c r="AM414" s="49" t="n"/>
      <c r="AN414" s="48">
        <f>IF(AND(ISNUMBER($P414),ISNUMBER($AL414),$AL414&lt;&gt;0),IF(OR($P414&gt;180,$P414/$AL414*1000&gt;400),"Over ceiling, confirm SKU","Within"),"n/a")</f>
        <v/>
      </c>
      <c r="AO414" s="51" t="n"/>
      <c r="AP414" s="51" t="n"/>
      <c r="AQ414" s="51" t="n"/>
      <c r="AR414" s="34" t="inlineStr">
        <is>
          <t>Recalled, batch confirmed, to confirm</t>
        </is>
      </c>
      <c r="AS414" s="34" t="inlineStr">
        <is>
          <t>BLANK -&gt; requires live Amazon.ca capture</t>
        </is>
      </c>
      <c r="AT414" s="34" t="inlineStr">
        <is>
          <t>Unverified commercial data</t>
        </is>
      </c>
    </row>
    <row r="415" ht="28" customHeight="1">
      <c r="A415" s="34" t="inlineStr">
        <is>
          <t>Zevia</t>
        </is>
      </c>
      <c r="B415" s="34" t="inlineStr">
        <is>
          <t>Zevia Energy | Raspberry Lime | 15 pack 355mL</t>
        </is>
      </c>
      <c r="C415" s="34" t="inlineStr">
        <is>
          <t>4) Caffeine &amp; energy beverage</t>
        </is>
      </c>
      <c r="D415" s="34" t="inlineStr">
        <is>
          <t>355 mL can</t>
        </is>
      </c>
      <c r="E415" s="48" t="n">
        <v>15</v>
      </c>
      <c r="F415" s="49" t="n"/>
      <c r="G415" s="50">
        <f>IF(AND(ISNUMBER($F415),ISNUMBER($E415),$E415&lt;&gt;0),$F415/$E415,"")</f>
        <v/>
      </c>
      <c r="H415" s="50">
        <f>IF(AND(ISNUMBER($F415),ISNUMBER($AL415),ISNUMBER($E415),($AL415*$E415)&lt;&gt;0),$F415/($AL415*$E415)*100,"")</f>
        <v/>
      </c>
      <c r="I415" s="51" t="n"/>
      <c r="J415" s="52" t="n"/>
      <c r="K415" s="50">
        <f>IF(AND(ISNUMBER($F415),ISNUMBER($J415)),$F415*(1-$J415),"")</f>
        <v/>
      </c>
      <c r="L415" s="51" t="n"/>
      <c r="M415" s="51" t="n"/>
      <c r="N415" s="50">
        <f>IF(ISNUMBER($F415),($F415-IF(ISNUMBER($AM415),$AM415,0))*(1-IF(ISNUMBER($J415),$J415,0)),"")</f>
        <v/>
      </c>
      <c r="O415" s="34" t="inlineStr">
        <is>
          <t>Raspberry Lime</t>
        </is>
      </c>
      <c r="P415" s="48" t="n">
        <v>120</v>
      </c>
      <c r="Q415" s="48" t="n">
        <v>0</v>
      </c>
      <c r="R415" s="34" t="inlineStr">
        <is>
          <t>Not listed</t>
        </is>
      </c>
      <c r="S415" s="48" t="n">
        <v>0</v>
      </c>
      <c r="T415" s="48" t="n">
        <v>0</v>
      </c>
      <c r="U415" s="34" t="inlineStr">
        <is>
          <t>Stevia</t>
        </is>
      </c>
      <c r="V415" s="34" t="inlineStr">
        <is>
          <t>Zero sugar, zero calorie, stevia sweetened, no artificial sweeteners</t>
        </is>
      </c>
      <c r="W415" s="51" t="n"/>
      <c r="X415" s="51" t="n"/>
      <c r="Y415" s="51" t="n"/>
      <c r="Z415" s="51" t="n"/>
      <c r="AA415" s="34" t="inlineStr">
        <is>
          <t>Low</t>
        </is>
      </c>
      <c r="AB415" s="34" t="inlineStr">
        <is>
          <t>Niche clean label energy; stevia differentiator</t>
        </is>
      </c>
      <c r="AC415" s="34" t="inlineStr">
        <is>
          <t>Naturally sweetened zero calorie energy</t>
        </is>
      </c>
      <c r="AD415" s="34" t="inlineStr">
        <is>
          <t>Caffeine with stevia and no artificial sweeteners.</t>
        </is>
      </c>
      <c r="AE415" s="51" t="n"/>
      <c r="AF415" s="53">
        <f>IF(AND(ISNUMBER($P415),ISNUMBER($AL415),$AL415&lt;&gt;0),ROUND($P415/$AL415*100,1),"")</f>
        <v/>
      </c>
      <c r="AG415" s="54">
        <f>IF(AND(ISNUMBER($S415),ISNUMBER($AL415),$AL415&lt;&gt;0),ROUND($S415/$AL415*100,2),"")</f>
        <v/>
      </c>
      <c r="AH415" s="53">
        <f>IF(AND(ISNUMBER($Q415),ISNUMBER($AL415),$AL415&lt;&gt;0),ROUND($Q415/$AL415*100,1),"")</f>
        <v/>
      </c>
      <c r="AI415" s="48">
        <f>IF(ISNUMBER($S415),IF($S415&lt;=1,"Yes","No"),"n/a")</f>
        <v/>
      </c>
      <c r="AJ415" s="48">
        <f>IF(ISNUMBER($S415),ROUND(MAX(0,MIN(100,100-$S415*2.5-IF(ISNUMBER($T415),$T415,0)*0.12+IF($S415&lt;=1,12,0))),0),"")</f>
        <v/>
      </c>
      <c r="AK415" s="48">
        <f>IF(ISNUMBER($Q415),IF($Q415&gt;=100,20,IF($Q415&gt;=30,10,0)),0)+IF(ISNUMBER($R415),IF($R415&gt;=100,20,0),0)+IF(ISNUMBER($P415),IF($P415&gt;=150,20,IF($P415&gt;=50,12,5)),0)+IF(ISNUMBER($S415),IF($S415&lt;=1,15,0),0)</f>
        <v/>
      </c>
      <c r="AL415" s="48" t="n">
        <v>355</v>
      </c>
      <c r="AM415" s="49" t="n"/>
      <c r="AN415" s="48">
        <f>IF(AND(ISNUMBER($P415),ISNUMBER($AL415),$AL415&lt;&gt;0),IF(OR($P415&gt;180,$P415/$AL415*1000&gt;400),"Over ceiling, confirm SKU","Within"),"n/a")</f>
        <v/>
      </c>
      <c r="AO415" s="51" t="n"/>
      <c r="AP415" s="51" t="n"/>
      <c r="AQ415" s="51" t="n"/>
      <c r="AR415" s="34" t="inlineStr">
        <is>
          <t>Recalled, batch confirmed, to confirm</t>
        </is>
      </c>
      <c r="AS415" s="34" t="inlineStr">
        <is>
          <t>BLANK -&gt; requires live Amazon.ca capture</t>
        </is>
      </c>
      <c r="AT415" s="34" t="inlineStr">
        <is>
          <t>Unverified commercial data</t>
        </is>
      </c>
    </row>
    <row r="416" ht="28" customHeight="1">
      <c r="A416" s="34" t="inlineStr">
        <is>
          <t>Zevia</t>
        </is>
      </c>
      <c r="B416" s="34" t="inlineStr">
        <is>
          <t>Zevia Energy | Raspberry Lime | 18 pack 355mL</t>
        </is>
      </c>
      <c r="C416" s="34" t="inlineStr">
        <is>
          <t>4) Caffeine &amp; energy beverage</t>
        </is>
      </c>
      <c r="D416" s="34" t="inlineStr">
        <is>
          <t>355 mL can</t>
        </is>
      </c>
      <c r="E416" s="48" t="n">
        <v>18</v>
      </c>
      <c r="F416" s="49" t="n"/>
      <c r="G416" s="50">
        <f>IF(AND(ISNUMBER($F416),ISNUMBER($E416),$E416&lt;&gt;0),$F416/$E416,"")</f>
        <v/>
      </c>
      <c r="H416" s="50">
        <f>IF(AND(ISNUMBER($F416),ISNUMBER($AL416),ISNUMBER($E416),($AL416*$E416)&lt;&gt;0),$F416/($AL416*$E416)*100,"")</f>
        <v/>
      </c>
      <c r="I416" s="51" t="n"/>
      <c r="J416" s="52" t="n"/>
      <c r="K416" s="50">
        <f>IF(AND(ISNUMBER($F416),ISNUMBER($J416)),$F416*(1-$J416),"")</f>
        <v/>
      </c>
      <c r="L416" s="51" t="n"/>
      <c r="M416" s="51" t="n"/>
      <c r="N416" s="50">
        <f>IF(ISNUMBER($F416),($F416-IF(ISNUMBER($AM416),$AM416,0))*(1-IF(ISNUMBER($J416),$J416,0)),"")</f>
        <v/>
      </c>
      <c r="O416" s="34" t="inlineStr">
        <is>
          <t>Raspberry Lime</t>
        </is>
      </c>
      <c r="P416" s="48" t="n">
        <v>120</v>
      </c>
      <c r="Q416" s="48" t="n">
        <v>0</v>
      </c>
      <c r="R416" s="34" t="inlineStr">
        <is>
          <t>Not listed</t>
        </is>
      </c>
      <c r="S416" s="48" t="n">
        <v>0</v>
      </c>
      <c r="T416" s="48" t="n">
        <v>0</v>
      </c>
      <c r="U416" s="34" t="inlineStr">
        <is>
          <t>Stevia</t>
        </is>
      </c>
      <c r="V416" s="34" t="inlineStr">
        <is>
          <t>Zero sugar, zero calorie, stevia sweetened, no artificial sweeteners</t>
        </is>
      </c>
      <c r="W416" s="51" t="n"/>
      <c r="X416" s="51" t="n"/>
      <c r="Y416" s="51" t="n"/>
      <c r="Z416" s="51" t="n"/>
      <c r="AA416" s="34" t="inlineStr">
        <is>
          <t>Low</t>
        </is>
      </c>
      <c r="AB416" s="34" t="inlineStr">
        <is>
          <t>Niche clean label energy; stevia differentiator</t>
        </is>
      </c>
      <c r="AC416" s="34" t="inlineStr">
        <is>
          <t>Naturally sweetened zero calorie energy</t>
        </is>
      </c>
      <c r="AD416" s="34" t="inlineStr">
        <is>
          <t>Caffeine with stevia and no artificial sweeteners.</t>
        </is>
      </c>
      <c r="AE416" s="51" t="n"/>
      <c r="AF416" s="53">
        <f>IF(AND(ISNUMBER($P416),ISNUMBER($AL416),$AL416&lt;&gt;0),ROUND($P416/$AL416*100,1),"")</f>
        <v/>
      </c>
      <c r="AG416" s="54">
        <f>IF(AND(ISNUMBER($S416),ISNUMBER($AL416),$AL416&lt;&gt;0),ROUND($S416/$AL416*100,2),"")</f>
        <v/>
      </c>
      <c r="AH416" s="53">
        <f>IF(AND(ISNUMBER($Q416),ISNUMBER($AL416),$AL416&lt;&gt;0),ROUND($Q416/$AL416*100,1),"")</f>
        <v/>
      </c>
      <c r="AI416" s="48">
        <f>IF(ISNUMBER($S416),IF($S416&lt;=1,"Yes","No"),"n/a")</f>
        <v/>
      </c>
      <c r="AJ416" s="48">
        <f>IF(ISNUMBER($S416),ROUND(MAX(0,MIN(100,100-$S416*2.5-IF(ISNUMBER($T416),$T416,0)*0.12+IF($S416&lt;=1,12,0))),0),"")</f>
        <v/>
      </c>
      <c r="AK416" s="48">
        <f>IF(ISNUMBER($Q416),IF($Q416&gt;=100,20,IF($Q416&gt;=30,10,0)),0)+IF(ISNUMBER($R416),IF($R416&gt;=100,20,0),0)+IF(ISNUMBER($P416),IF($P416&gt;=150,20,IF($P416&gt;=50,12,5)),0)+IF(ISNUMBER($S416),IF($S416&lt;=1,15,0),0)</f>
        <v/>
      </c>
      <c r="AL416" s="48" t="n">
        <v>355</v>
      </c>
      <c r="AM416" s="49" t="n"/>
      <c r="AN416" s="48">
        <f>IF(AND(ISNUMBER($P416),ISNUMBER($AL416),$AL416&lt;&gt;0),IF(OR($P416&gt;180,$P416/$AL416*1000&gt;400),"Over ceiling, confirm SKU","Within"),"n/a")</f>
        <v/>
      </c>
      <c r="AO416" s="51" t="n"/>
      <c r="AP416" s="51" t="n"/>
      <c r="AQ416" s="51" t="n"/>
      <c r="AR416" s="34" t="inlineStr">
        <is>
          <t>Recalled, batch confirmed, to confirm</t>
        </is>
      </c>
      <c r="AS416" s="34" t="inlineStr">
        <is>
          <t>BLANK -&gt; requires live Amazon.ca capture</t>
        </is>
      </c>
      <c r="AT416" s="34" t="inlineStr">
        <is>
          <t>Unverified commercial data</t>
        </is>
      </c>
    </row>
    <row r="417" ht="28" customHeight="1">
      <c r="A417" s="34" t="inlineStr">
        <is>
          <t>Zevia</t>
        </is>
      </c>
      <c r="B417" s="34" t="inlineStr">
        <is>
          <t>Zevia Energy | Raspberry Lime | 24 pack 355mL</t>
        </is>
      </c>
      <c r="C417" s="34" t="inlineStr">
        <is>
          <t>4) Caffeine &amp; energy beverage</t>
        </is>
      </c>
      <c r="D417" s="34" t="inlineStr">
        <is>
          <t>355 mL can</t>
        </is>
      </c>
      <c r="E417" s="48" t="n">
        <v>24</v>
      </c>
      <c r="F417" s="49" t="n"/>
      <c r="G417" s="50">
        <f>IF(AND(ISNUMBER($F417),ISNUMBER($E417),$E417&lt;&gt;0),$F417/$E417,"")</f>
        <v/>
      </c>
      <c r="H417" s="50">
        <f>IF(AND(ISNUMBER($F417),ISNUMBER($AL417),ISNUMBER($E417),($AL417*$E417)&lt;&gt;0),$F417/($AL417*$E417)*100,"")</f>
        <v/>
      </c>
      <c r="I417" s="51" t="n"/>
      <c r="J417" s="52" t="n"/>
      <c r="K417" s="50">
        <f>IF(AND(ISNUMBER($F417),ISNUMBER($J417)),$F417*(1-$J417),"")</f>
        <v/>
      </c>
      <c r="L417" s="51" t="n"/>
      <c r="M417" s="51" t="n"/>
      <c r="N417" s="50">
        <f>IF(ISNUMBER($F417),($F417-IF(ISNUMBER($AM417),$AM417,0))*(1-IF(ISNUMBER($J417),$J417,0)),"")</f>
        <v/>
      </c>
      <c r="O417" s="34" t="inlineStr">
        <is>
          <t>Raspberry Lime</t>
        </is>
      </c>
      <c r="P417" s="48" t="n">
        <v>120</v>
      </c>
      <c r="Q417" s="48" t="n">
        <v>0</v>
      </c>
      <c r="R417" s="34" t="inlineStr">
        <is>
          <t>Not listed</t>
        </is>
      </c>
      <c r="S417" s="48" t="n">
        <v>0</v>
      </c>
      <c r="T417" s="48" t="n">
        <v>0</v>
      </c>
      <c r="U417" s="34" t="inlineStr">
        <is>
          <t>Stevia</t>
        </is>
      </c>
      <c r="V417" s="34" t="inlineStr">
        <is>
          <t>Zero sugar, zero calorie, stevia sweetened, no artificial sweeteners</t>
        </is>
      </c>
      <c r="W417" s="51" t="n"/>
      <c r="X417" s="51" t="n"/>
      <c r="Y417" s="51" t="n"/>
      <c r="Z417" s="51" t="n"/>
      <c r="AA417" s="34" t="inlineStr">
        <is>
          <t>Low</t>
        </is>
      </c>
      <c r="AB417" s="34" t="inlineStr">
        <is>
          <t>Niche clean label energy; stevia differentiator</t>
        </is>
      </c>
      <c r="AC417" s="34" t="inlineStr">
        <is>
          <t>Naturally sweetened zero calorie energy</t>
        </is>
      </c>
      <c r="AD417" s="34" t="inlineStr">
        <is>
          <t>Caffeine with stevia and no artificial sweeteners.</t>
        </is>
      </c>
      <c r="AE417" s="51" t="n"/>
      <c r="AF417" s="53">
        <f>IF(AND(ISNUMBER($P417),ISNUMBER($AL417),$AL417&lt;&gt;0),ROUND($P417/$AL417*100,1),"")</f>
        <v/>
      </c>
      <c r="AG417" s="54">
        <f>IF(AND(ISNUMBER($S417),ISNUMBER($AL417),$AL417&lt;&gt;0),ROUND($S417/$AL417*100,2),"")</f>
        <v/>
      </c>
      <c r="AH417" s="53">
        <f>IF(AND(ISNUMBER($Q417),ISNUMBER($AL417),$AL417&lt;&gt;0),ROUND($Q417/$AL417*100,1),"")</f>
        <v/>
      </c>
      <c r="AI417" s="48">
        <f>IF(ISNUMBER($S417),IF($S417&lt;=1,"Yes","No"),"n/a")</f>
        <v/>
      </c>
      <c r="AJ417" s="48">
        <f>IF(ISNUMBER($S417),ROUND(MAX(0,MIN(100,100-$S417*2.5-IF(ISNUMBER($T417),$T417,0)*0.12+IF($S417&lt;=1,12,0))),0),"")</f>
        <v/>
      </c>
      <c r="AK417" s="48">
        <f>IF(ISNUMBER($Q417),IF($Q417&gt;=100,20,IF($Q417&gt;=30,10,0)),0)+IF(ISNUMBER($R417),IF($R417&gt;=100,20,0),0)+IF(ISNUMBER($P417),IF($P417&gt;=150,20,IF($P417&gt;=50,12,5)),0)+IF(ISNUMBER($S417),IF($S417&lt;=1,15,0),0)</f>
        <v/>
      </c>
      <c r="AL417" s="48" t="n">
        <v>355</v>
      </c>
      <c r="AM417" s="49" t="n"/>
      <c r="AN417" s="48">
        <f>IF(AND(ISNUMBER($P417),ISNUMBER($AL417),$AL417&lt;&gt;0),IF(OR($P417&gt;180,$P417/$AL417*1000&gt;400),"Over ceiling, confirm SKU","Within"),"n/a")</f>
        <v/>
      </c>
      <c r="AO417" s="51" t="n"/>
      <c r="AP417" s="51" t="n"/>
      <c r="AQ417" s="51" t="n"/>
      <c r="AR417" s="34" t="inlineStr">
        <is>
          <t>Recalled, batch confirmed, to confirm</t>
        </is>
      </c>
      <c r="AS417" s="34" t="inlineStr">
        <is>
          <t>BLANK -&gt; requires live Amazon.ca capture</t>
        </is>
      </c>
      <c r="AT417" s="34" t="inlineStr">
        <is>
          <t>Unverified commercial data</t>
        </is>
      </c>
    </row>
    <row r="418" ht="28" customHeight="1">
      <c r="A418" s="34" t="inlineStr">
        <is>
          <t>Full Throttle</t>
        </is>
      </c>
      <c r="B418" s="34" t="inlineStr">
        <is>
          <t>Full Throttle Energy | Original Citrus | single 473mL</t>
        </is>
      </c>
      <c r="C418" s="34" t="inlineStr">
        <is>
          <t>4) Caffeine &amp; energy beverage</t>
        </is>
      </c>
      <c r="D418" s="34" t="inlineStr">
        <is>
          <t>473 mL can</t>
        </is>
      </c>
      <c r="E418" s="48" t="n">
        <v>1</v>
      </c>
      <c r="F418" s="49" t="n"/>
      <c r="G418" s="50">
        <f>IF(AND(ISNUMBER($F418),ISNUMBER($E418),$E418&lt;&gt;0),$F418/$E418,"")</f>
        <v/>
      </c>
      <c r="H418" s="50">
        <f>IF(AND(ISNUMBER($F418),ISNUMBER($AL418),ISNUMBER($E418),($AL418*$E418)&lt;&gt;0),$F418/($AL418*$E418)*100,"")</f>
        <v/>
      </c>
      <c r="I418" s="51" t="n"/>
      <c r="J418" s="52" t="n"/>
      <c r="K418" s="50">
        <f>IF(AND(ISNUMBER($F418),ISNUMBER($J418)),$F418*(1-$J418),"")</f>
        <v/>
      </c>
      <c r="L418" s="51" t="n"/>
      <c r="M418" s="51" t="n"/>
      <c r="N418" s="50">
        <f>IF(ISNUMBER($F418),($F418-IF(ISNUMBER($AM418),$AM418,0))*(1-IF(ISNUMBER($J418),$J418,0)),"")</f>
        <v/>
      </c>
      <c r="O418" s="34" t="inlineStr">
        <is>
          <t>Original Citrus</t>
        </is>
      </c>
      <c r="P418" s="48" t="n">
        <v>160</v>
      </c>
      <c r="Q418" s="48" t="n">
        <v>140</v>
      </c>
      <c r="R418" s="34" t="inlineStr">
        <is>
          <t>Not listed</t>
        </is>
      </c>
      <c r="S418" s="48" t="n">
        <v>58</v>
      </c>
      <c r="T418" s="48" t="n">
        <v>220</v>
      </c>
      <c r="U418" s="34" t="inlineStr">
        <is>
          <t>HFCS + sugar</t>
        </is>
      </c>
      <c r="V418" s="34" t="inlineStr">
        <is>
          <t>160 mg caffeine, D-ribose, B vitamins (B3/B5/B6/B12); no taurine/ginseng; blue collar positioning</t>
        </is>
      </c>
      <c r="W418" s="51" t="n"/>
      <c r="X418" s="51" t="n"/>
      <c r="Y418" s="51" t="n"/>
      <c r="Z418" s="51" t="n"/>
      <c r="AA418" s="34" t="inlineStr">
        <is>
          <t>Low</t>
        </is>
      </c>
      <c r="AB418" s="34" t="inlineStr">
        <is>
          <t>Legacy Coca-Cola energy brand</t>
        </is>
      </c>
      <c r="AC418" s="34" t="inlineStr">
        <is>
          <t>Old school heavy energy can</t>
        </is>
      </c>
      <c r="AD418" s="34" t="inlineStr">
        <is>
          <t>Value legacy energy.</t>
        </is>
      </c>
      <c r="AE418" s="51" t="n"/>
      <c r="AF418" s="53">
        <f>IF(AND(ISNUMBER($P418),ISNUMBER($AL418),$AL418&lt;&gt;0),ROUND($P418/$AL418*100,1),"")</f>
        <v/>
      </c>
      <c r="AG418" s="54">
        <f>IF(AND(ISNUMBER($S418),ISNUMBER($AL418),$AL418&lt;&gt;0),ROUND($S418/$AL418*100,2),"")</f>
        <v/>
      </c>
      <c r="AH418" s="53">
        <f>IF(AND(ISNUMBER($Q418),ISNUMBER($AL418),$AL418&lt;&gt;0),ROUND($Q418/$AL418*100,1),"")</f>
        <v/>
      </c>
      <c r="AI418" s="48">
        <f>IF(ISNUMBER($S418),IF($S418&lt;=1,"Yes","No"),"n/a")</f>
        <v/>
      </c>
      <c r="AJ418" s="48">
        <f>IF(ISNUMBER($S418),ROUND(MAX(0,MIN(100,100-$S418*2.5-IF(ISNUMBER($T418),$T418,0)*0.12+IF($S418&lt;=1,12,0))),0),"")</f>
        <v/>
      </c>
      <c r="AK418" s="48">
        <f>IF(ISNUMBER($Q418),IF($Q418&gt;=100,20,IF($Q418&gt;=30,10,0)),0)+IF(ISNUMBER($R418),IF($R418&gt;=100,20,0),0)+IF(ISNUMBER($P418),IF($P418&gt;=150,20,IF($P418&gt;=50,12,5)),0)+IF(ISNUMBER($S418),IF($S418&lt;=1,15,0),0)</f>
        <v/>
      </c>
      <c r="AL418" s="48" t="n">
        <v>473</v>
      </c>
      <c r="AM418" s="49" t="n"/>
      <c r="AN418" s="48">
        <f>IF(AND(ISNUMBER($P418),ISNUMBER($AL418),$AL418&lt;&gt;0),IF(OR($P418&gt;180,$P418/$AL418*1000&gt;400),"Over ceiling, confirm SKU","Within"),"n/a")</f>
        <v/>
      </c>
      <c r="AO418" s="51" t="n"/>
      <c r="AP418" s="51" t="n"/>
      <c r="AQ418" s="51" t="n"/>
      <c r="AR418" s="34" t="inlineStr">
        <is>
          <t>Retrieved and cited, see Enrichment Log</t>
        </is>
      </c>
      <c r="AS418" s="34" t="inlineStr">
        <is>
          <t>BLANK -&gt; requires live Amazon.ca capture</t>
        </is>
      </c>
      <c r="AT418" s="34" t="inlineStr">
        <is>
          <t>Unverified commercial data</t>
        </is>
      </c>
    </row>
    <row r="419" ht="28" customHeight="1">
      <c r="A419" s="34" t="inlineStr">
        <is>
          <t>Full Throttle</t>
        </is>
      </c>
      <c r="B419" s="34" t="inlineStr">
        <is>
          <t>Full Throttle Energy | Original Citrus | 8 pack 473mL</t>
        </is>
      </c>
      <c r="C419" s="34" t="inlineStr">
        <is>
          <t>4) Caffeine &amp; energy beverage</t>
        </is>
      </c>
      <c r="D419" s="34" t="inlineStr">
        <is>
          <t>473 mL can</t>
        </is>
      </c>
      <c r="E419" s="48" t="n">
        <v>8</v>
      </c>
      <c r="F419" s="49" t="n"/>
      <c r="G419" s="50">
        <f>IF(AND(ISNUMBER($F419),ISNUMBER($E419),$E419&lt;&gt;0),$F419/$E419,"")</f>
        <v/>
      </c>
      <c r="H419" s="50">
        <f>IF(AND(ISNUMBER($F419),ISNUMBER($AL419),ISNUMBER($E419),($AL419*$E419)&lt;&gt;0),$F419/($AL419*$E419)*100,"")</f>
        <v/>
      </c>
      <c r="I419" s="51" t="n"/>
      <c r="J419" s="52" t="n"/>
      <c r="K419" s="50">
        <f>IF(AND(ISNUMBER($F419),ISNUMBER($J419)),$F419*(1-$J419),"")</f>
        <v/>
      </c>
      <c r="L419" s="51" t="n"/>
      <c r="M419" s="51" t="n"/>
      <c r="N419" s="50">
        <f>IF(ISNUMBER($F419),($F419-IF(ISNUMBER($AM419),$AM419,0))*(1-IF(ISNUMBER($J419),$J419,0)),"")</f>
        <v/>
      </c>
      <c r="O419" s="34" t="inlineStr">
        <is>
          <t>Original Citrus</t>
        </is>
      </c>
      <c r="P419" s="48" t="n">
        <v>160</v>
      </c>
      <c r="Q419" s="48" t="n">
        <v>140</v>
      </c>
      <c r="R419" s="34" t="inlineStr">
        <is>
          <t>Not listed</t>
        </is>
      </c>
      <c r="S419" s="48" t="n">
        <v>58</v>
      </c>
      <c r="T419" s="48" t="n">
        <v>220</v>
      </c>
      <c r="U419" s="34" t="inlineStr">
        <is>
          <t>HFCS + sugar</t>
        </is>
      </c>
      <c r="V419" s="34" t="inlineStr">
        <is>
          <t>160 mg caffeine, D-ribose, B vitamins (B3/B5/B6/B12); no taurine/ginseng; blue collar positioning</t>
        </is>
      </c>
      <c r="W419" s="51" t="n"/>
      <c r="X419" s="51" t="n"/>
      <c r="Y419" s="51" t="n"/>
      <c r="Z419" s="51" t="n"/>
      <c r="AA419" s="34" t="inlineStr">
        <is>
          <t>Low</t>
        </is>
      </c>
      <c r="AB419" s="34" t="inlineStr">
        <is>
          <t>Legacy Coca-Cola energy brand</t>
        </is>
      </c>
      <c r="AC419" s="34" t="inlineStr">
        <is>
          <t>Old school heavy energy can</t>
        </is>
      </c>
      <c r="AD419" s="34" t="inlineStr">
        <is>
          <t>Value legacy energy.</t>
        </is>
      </c>
      <c r="AE419" s="51" t="n"/>
      <c r="AF419" s="53">
        <f>IF(AND(ISNUMBER($P419),ISNUMBER($AL419),$AL419&lt;&gt;0),ROUND($P419/$AL419*100,1),"")</f>
        <v/>
      </c>
      <c r="AG419" s="54">
        <f>IF(AND(ISNUMBER($S419),ISNUMBER($AL419),$AL419&lt;&gt;0),ROUND($S419/$AL419*100,2),"")</f>
        <v/>
      </c>
      <c r="AH419" s="53">
        <f>IF(AND(ISNUMBER($Q419),ISNUMBER($AL419),$AL419&lt;&gt;0),ROUND($Q419/$AL419*100,1),"")</f>
        <v/>
      </c>
      <c r="AI419" s="48">
        <f>IF(ISNUMBER($S419),IF($S419&lt;=1,"Yes","No"),"n/a")</f>
        <v/>
      </c>
      <c r="AJ419" s="48">
        <f>IF(ISNUMBER($S419),ROUND(MAX(0,MIN(100,100-$S419*2.5-IF(ISNUMBER($T419),$T419,0)*0.12+IF($S419&lt;=1,12,0))),0),"")</f>
        <v/>
      </c>
      <c r="AK419" s="48">
        <f>IF(ISNUMBER($Q419),IF($Q419&gt;=100,20,IF($Q419&gt;=30,10,0)),0)+IF(ISNUMBER($R419),IF($R419&gt;=100,20,0),0)+IF(ISNUMBER($P419),IF($P419&gt;=150,20,IF($P419&gt;=50,12,5)),0)+IF(ISNUMBER($S419),IF($S419&lt;=1,15,0),0)</f>
        <v/>
      </c>
      <c r="AL419" s="48" t="n">
        <v>473</v>
      </c>
      <c r="AM419" s="49" t="n"/>
      <c r="AN419" s="48">
        <f>IF(AND(ISNUMBER($P419),ISNUMBER($AL419),$AL419&lt;&gt;0),IF(OR($P419&gt;180,$P419/$AL419*1000&gt;400),"Over ceiling, confirm SKU","Within"),"n/a")</f>
        <v/>
      </c>
      <c r="AO419" s="51" t="n"/>
      <c r="AP419" s="51" t="n"/>
      <c r="AQ419" s="51" t="n"/>
      <c r="AR419" s="34" t="inlineStr">
        <is>
          <t>Retrieved and cited, see Enrichment Log</t>
        </is>
      </c>
      <c r="AS419" s="34" t="inlineStr">
        <is>
          <t>BLANK -&gt; requires live Amazon.ca capture</t>
        </is>
      </c>
      <c r="AT419" s="34" t="inlineStr">
        <is>
          <t>Unverified commercial data</t>
        </is>
      </c>
    </row>
    <row r="420" ht="28" customHeight="1">
      <c r="A420" s="34" t="inlineStr">
        <is>
          <t>Full Throttle</t>
        </is>
      </c>
      <c r="B420" s="34" t="inlineStr">
        <is>
          <t>Full Throttle Energy | Original Citrus | 12 pack 473mL</t>
        </is>
      </c>
      <c r="C420" s="34" t="inlineStr">
        <is>
          <t>4) Caffeine &amp; energy beverage</t>
        </is>
      </c>
      <c r="D420" s="34" t="inlineStr">
        <is>
          <t>473 mL can</t>
        </is>
      </c>
      <c r="E420" s="48" t="n">
        <v>12</v>
      </c>
      <c r="F420" s="49" t="n"/>
      <c r="G420" s="50">
        <f>IF(AND(ISNUMBER($F420),ISNUMBER($E420),$E420&lt;&gt;0),$F420/$E420,"")</f>
        <v/>
      </c>
      <c r="H420" s="50">
        <f>IF(AND(ISNUMBER($F420),ISNUMBER($AL420),ISNUMBER($E420),($AL420*$E420)&lt;&gt;0),$F420/($AL420*$E420)*100,"")</f>
        <v/>
      </c>
      <c r="I420" s="51" t="n"/>
      <c r="J420" s="52" t="n"/>
      <c r="K420" s="50">
        <f>IF(AND(ISNUMBER($F420),ISNUMBER($J420)),$F420*(1-$J420),"")</f>
        <v/>
      </c>
      <c r="L420" s="51" t="n"/>
      <c r="M420" s="51" t="n"/>
      <c r="N420" s="50">
        <f>IF(ISNUMBER($F420),($F420-IF(ISNUMBER($AM420),$AM420,0))*(1-IF(ISNUMBER($J420),$J420,0)),"")</f>
        <v/>
      </c>
      <c r="O420" s="34" t="inlineStr">
        <is>
          <t>Original Citrus</t>
        </is>
      </c>
      <c r="P420" s="48" t="n">
        <v>160</v>
      </c>
      <c r="Q420" s="48" t="n">
        <v>140</v>
      </c>
      <c r="R420" s="34" t="inlineStr">
        <is>
          <t>Not listed</t>
        </is>
      </c>
      <c r="S420" s="48" t="n">
        <v>58</v>
      </c>
      <c r="T420" s="48" t="n">
        <v>220</v>
      </c>
      <c r="U420" s="34" t="inlineStr">
        <is>
          <t>HFCS + sugar</t>
        </is>
      </c>
      <c r="V420" s="34" t="inlineStr">
        <is>
          <t>160 mg caffeine, D-ribose, B vitamins (B3/B5/B6/B12); no taurine/ginseng; blue collar positioning</t>
        </is>
      </c>
      <c r="W420" s="51" t="n"/>
      <c r="X420" s="51" t="n"/>
      <c r="Y420" s="51" t="n"/>
      <c r="Z420" s="51" t="n"/>
      <c r="AA420" s="34" t="inlineStr">
        <is>
          <t>Low</t>
        </is>
      </c>
      <c r="AB420" s="34" t="inlineStr">
        <is>
          <t>Legacy Coca-Cola energy brand</t>
        </is>
      </c>
      <c r="AC420" s="34" t="inlineStr">
        <is>
          <t>Old school heavy energy can</t>
        </is>
      </c>
      <c r="AD420" s="34" t="inlineStr">
        <is>
          <t>Value legacy energy.</t>
        </is>
      </c>
      <c r="AE420" s="51" t="n"/>
      <c r="AF420" s="53">
        <f>IF(AND(ISNUMBER($P420),ISNUMBER($AL420),$AL420&lt;&gt;0),ROUND($P420/$AL420*100,1),"")</f>
        <v/>
      </c>
      <c r="AG420" s="54">
        <f>IF(AND(ISNUMBER($S420),ISNUMBER($AL420),$AL420&lt;&gt;0),ROUND($S420/$AL420*100,2),"")</f>
        <v/>
      </c>
      <c r="AH420" s="53">
        <f>IF(AND(ISNUMBER($Q420),ISNUMBER($AL420),$AL420&lt;&gt;0),ROUND($Q420/$AL420*100,1),"")</f>
        <v/>
      </c>
      <c r="AI420" s="48">
        <f>IF(ISNUMBER($S420),IF($S420&lt;=1,"Yes","No"),"n/a")</f>
        <v/>
      </c>
      <c r="AJ420" s="48">
        <f>IF(ISNUMBER($S420),ROUND(MAX(0,MIN(100,100-$S420*2.5-IF(ISNUMBER($T420),$T420,0)*0.12+IF($S420&lt;=1,12,0))),0),"")</f>
        <v/>
      </c>
      <c r="AK420" s="48">
        <f>IF(ISNUMBER($Q420),IF($Q420&gt;=100,20,IF($Q420&gt;=30,10,0)),0)+IF(ISNUMBER($R420),IF($R420&gt;=100,20,0),0)+IF(ISNUMBER($P420),IF($P420&gt;=150,20,IF($P420&gt;=50,12,5)),0)+IF(ISNUMBER($S420),IF($S420&lt;=1,15,0),0)</f>
        <v/>
      </c>
      <c r="AL420" s="48" t="n">
        <v>473</v>
      </c>
      <c r="AM420" s="49" t="n"/>
      <c r="AN420" s="48">
        <f>IF(AND(ISNUMBER($P420),ISNUMBER($AL420),$AL420&lt;&gt;0),IF(OR($P420&gt;180,$P420/$AL420*1000&gt;400),"Over ceiling, confirm SKU","Within"),"n/a")</f>
        <v/>
      </c>
      <c r="AO420" s="51" t="n"/>
      <c r="AP420" s="51" t="n"/>
      <c r="AQ420" s="51" t="n"/>
      <c r="AR420" s="34" t="inlineStr">
        <is>
          <t>Retrieved and cited, see Enrichment Log</t>
        </is>
      </c>
      <c r="AS420" s="34" t="inlineStr">
        <is>
          <t>BLANK -&gt; requires live Amazon.ca capture</t>
        </is>
      </c>
      <c r="AT420" s="34" t="inlineStr">
        <is>
          <t>Unverified commercial data</t>
        </is>
      </c>
    </row>
    <row r="421" ht="28" customHeight="1">
      <c r="A421" s="34" t="inlineStr">
        <is>
          <t>Full Throttle</t>
        </is>
      </c>
      <c r="B421" s="34" t="inlineStr">
        <is>
          <t>Full Throttle Energy | Original Citrus | 18 pack 473mL</t>
        </is>
      </c>
      <c r="C421" s="34" t="inlineStr">
        <is>
          <t>4) Caffeine &amp; energy beverage</t>
        </is>
      </c>
      <c r="D421" s="34" t="inlineStr">
        <is>
          <t>473 mL can</t>
        </is>
      </c>
      <c r="E421" s="48" t="n">
        <v>18</v>
      </c>
      <c r="F421" s="49" t="n"/>
      <c r="G421" s="50">
        <f>IF(AND(ISNUMBER($F421),ISNUMBER($E421),$E421&lt;&gt;0),$F421/$E421,"")</f>
        <v/>
      </c>
      <c r="H421" s="50">
        <f>IF(AND(ISNUMBER($F421),ISNUMBER($AL421),ISNUMBER($E421),($AL421*$E421)&lt;&gt;0),$F421/($AL421*$E421)*100,"")</f>
        <v/>
      </c>
      <c r="I421" s="51" t="n"/>
      <c r="J421" s="52" t="n"/>
      <c r="K421" s="50">
        <f>IF(AND(ISNUMBER($F421),ISNUMBER($J421)),$F421*(1-$J421),"")</f>
        <v/>
      </c>
      <c r="L421" s="51" t="n"/>
      <c r="M421" s="51" t="n"/>
      <c r="N421" s="50">
        <f>IF(ISNUMBER($F421),($F421-IF(ISNUMBER($AM421),$AM421,0))*(1-IF(ISNUMBER($J421),$J421,0)),"")</f>
        <v/>
      </c>
      <c r="O421" s="34" t="inlineStr">
        <is>
          <t>Original Citrus</t>
        </is>
      </c>
      <c r="P421" s="48" t="n">
        <v>160</v>
      </c>
      <c r="Q421" s="48" t="n">
        <v>140</v>
      </c>
      <c r="R421" s="34" t="inlineStr">
        <is>
          <t>Not listed</t>
        </is>
      </c>
      <c r="S421" s="48" t="n">
        <v>58</v>
      </c>
      <c r="T421" s="48" t="n">
        <v>220</v>
      </c>
      <c r="U421" s="34" t="inlineStr">
        <is>
          <t>HFCS + sugar</t>
        </is>
      </c>
      <c r="V421" s="34" t="inlineStr">
        <is>
          <t>160 mg caffeine, D-ribose, B vitamins (B3/B5/B6/B12); no taurine/ginseng; blue collar positioning</t>
        </is>
      </c>
      <c r="W421" s="51" t="n"/>
      <c r="X421" s="51" t="n"/>
      <c r="Y421" s="51" t="n"/>
      <c r="Z421" s="51" t="n"/>
      <c r="AA421" s="34" t="inlineStr">
        <is>
          <t>Low</t>
        </is>
      </c>
      <c r="AB421" s="34" t="inlineStr">
        <is>
          <t>Legacy Coca-Cola energy brand</t>
        </is>
      </c>
      <c r="AC421" s="34" t="inlineStr">
        <is>
          <t>Old school heavy energy can</t>
        </is>
      </c>
      <c r="AD421" s="34" t="inlineStr">
        <is>
          <t>Value legacy energy.</t>
        </is>
      </c>
      <c r="AE421" s="51" t="n"/>
      <c r="AF421" s="53">
        <f>IF(AND(ISNUMBER($P421),ISNUMBER($AL421),$AL421&lt;&gt;0),ROUND($P421/$AL421*100,1),"")</f>
        <v/>
      </c>
      <c r="AG421" s="54">
        <f>IF(AND(ISNUMBER($S421),ISNUMBER($AL421),$AL421&lt;&gt;0),ROUND($S421/$AL421*100,2),"")</f>
        <v/>
      </c>
      <c r="AH421" s="53">
        <f>IF(AND(ISNUMBER($Q421),ISNUMBER($AL421),$AL421&lt;&gt;0),ROUND($Q421/$AL421*100,1),"")</f>
        <v/>
      </c>
      <c r="AI421" s="48">
        <f>IF(ISNUMBER($S421),IF($S421&lt;=1,"Yes","No"),"n/a")</f>
        <v/>
      </c>
      <c r="AJ421" s="48">
        <f>IF(ISNUMBER($S421),ROUND(MAX(0,MIN(100,100-$S421*2.5-IF(ISNUMBER($T421),$T421,0)*0.12+IF($S421&lt;=1,12,0))),0),"")</f>
        <v/>
      </c>
      <c r="AK421" s="48">
        <f>IF(ISNUMBER($Q421),IF($Q421&gt;=100,20,IF($Q421&gt;=30,10,0)),0)+IF(ISNUMBER($R421),IF($R421&gt;=100,20,0),0)+IF(ISNUMBER($P421),IF($P421&gt;=150,20,IF($P421&gt;=50,12,5)),0)+IF(ISNUMBER($S421),IF($S421&lt;=1,15,0),0)</f>
        <v/>
      </c>
      <c r="AL421" s="48" t="n">
        <v>473</v>
      </c>
      <c r="AM421" s="49" t="n"/>
      <c r="AN421" s="48">
        <f>IF(AND(ISNUMBER($P421),ISNUMBER($AL421),$AL421&lt;&gt;0),IF(OR($P421&gt;180,$P421/$AL421*1000&gt;400),"Over ceiling, confirm SKU","Within"),"n/a")</f>
        <v/>
      </c>
      <c r="AO421" s="51" t="n"/>
      <c r="AP421" s="51" t="n"/>
      <c r="AQ421" s="51" t="n"/>
      <c r="AR421" s="34" t="inlineStr">
        <is>
          <t>Retrieved and cited, see Enrichment Log</t>
        </is>
      </c>
      <c r="AS421" s="34" t="inlineStr">
        <is>
          <t>BLANK -&gt; requires live Amazon.ca capture</t>
        </is>
      </c>
      <c r="AT421" s="34" t="inlineStr">
        <is>
          <t>Unverified commercial data</t>
        </is>
      </c>
    </row>
    <row r="422" ht="28" customHeight="1">
      <c r="A422" s="34" t="inlineStr">
        <is>
          <t>Full Throttle</t>
        </is>
      </c>
      <c r="B422" s="34" t="inlineStr">
        <is>
          <t>Full Throttle Energy | Original Citrus | 24 pack 473mL</t>
        </is>
      </c>
      <c r="C422" s="34" t="inlineStr">
        <is>
          <t>4) Caffeine &amp; energy beverage</t>
        </is>
      </c>
      <c r="D422" s="34" t="inlineStr">
        <is>
          <t>473 mL can</t>
        </is>
      </c>
      <c r="E422" s="48" t="n">
        <v>24</v>
      </c>
      <c r="F422" s="49" t="n"/>
      <c r="G422" s="50">
        <f>IF(AND(ISNUMBER($F422),ISNUMBER($E422),$E422&lt;&gt;0),$F422/$E422,"")</f>
        <v/>
      </c>
      <c r="H422" s="50">
        <f>IF(AND(ISNUMBER($F422),ISNUMBER($AL422),ISNUMBER($E422),($AL422*$E422)&lt;&gt;0),$F422/($AL422*$E422)*100,"")</f>
        <v/>
      </c>
      <c r="I422" s="51" t="n"/>
      <c r="J422" s="52" t="n"/>
      <c r="K422" s="50">
        <f>IF(AND(ISNUMBER($F422),ISNUMBER($J422)),$F422*(1-$J422),"")</f>
        <v/>
      </c>
      <c r="L422" s="51" t="n"/>
      <c r="M422" s="51" t="n"/>
      <c r="N422" s="50">
        <f>IF(ISNUMBER($F422),($F422-IF(ISNUMBER($AM422),$AM422,0))*(1-IF(ISNUMBER($J422),$J422,0)),"")</f>
        <v/>
      </c>
      <c r="O422" s="34" t="inlineStr">
        <is>
          <t>Original Citrus</t>
        </is>
      </c>
      <c r="P422" s="48" t="n">
        <v>160</v>
      </c>
      <c r="Q422" s="48" t="n">
        <v>140</v>
      </c>
      <c r="R422" s="34" t="inlineStr">
        <is>
          <t>Not listed</t>
        </is>
      </c>
      <c r="S422" s="48" t="n">
        <v>58</v>
      </c>
      <c r="T422" s="48" t="n">
        <v>220</v>
      </c>
      <c r="U422" s="34" t="inlineStr">
        <is>
          <t>HFCS + sugar</t>
        </is>
      </c>
      <c r="V422" s="34" t="inlineStr">
        <is>
          <t>160 mg caffeine, D-ribose, B vitamins (B3/B5/B6/B12); no taurine/ginseng; blue collar positioning</t>
        </is>
      </c>
      <c r="W422" s="51" t="n"/>
      <c r="X422" s="51" t="n"/>
      <c r="Y422" s="51" t="n"/>
      <c r="Z422" s="51" t="n"/>
      <c r="AA422" s="34" t="inlineStr">
        <is>
          <t>Low</t>
        </is>
      </c>
      <c r="AB422" s="34" t="inlineStr">
        <is>
          <t>Legacy Coca-Cola energy brand</t>
        </is>
      </c>
      <c r="AC422" s="34" t="inlineStr">
        <is>
          <t>Old school heavy energy can</t>
        </is>
      </c>
      <c r="AD422" s="34" t="inlineStr">
        <is>
          <t>Value legacy energy.</t>
        </is>
      </c>
      <c r="AE422" s="51" t="n"/>
      <c r="AF422" s="53">
        <f>IF(AND(ISNUMBER($P422),ISNUMBER($AL422),$AL422&lt;&gt;0),ROUND($P422/$AL422*100,1),"")</f>
        <v/>
      </c>
      <c r="AG422" s="54">
        <f>IF(AND(ISNUMBER($S422),ISNUMBER($AL422),$AL422&lt;&gt;0),ROUND($S422/$AL422*100,2),"")</f>
        <v/>
      </c>
      <c r="AH422" s="53">
        <f>IF(AND(ISNUMBER($Q422),ISNUMBER($AL422),$AL422&lt;&gt;0),ROUND($Q422/$AL422*100,1),"")</f>
        <v/>
      </c>
      <c r="AI422" s="48">
        <f>IF(ISNUMBER($S422),IF($S422&lt;=1,"Yes","No"),"n/a")</f>
        <v/>
      </c>
      <c r="AJ422" s="48">
        <f>IF(ISNUMBER($S422),ROUND(MAX(0,MIN(100,100-$S422*2.5-IF(ISNUMBER($T422),$T422,0)*0.12+IF($S422&lt;=1,12,0))),0),"")</f>
        <v/>
      </c>
      <c r="AK422" s="48">
        <f>IF(ISNUMBER($Q422),IF($Q422&gt;=100,20,IF($Q422&gt;=30,10,0)),0)+IF(ISNUMBER($R422),IF($R422&gt;=100,20,0),0)+IF(ISNUMBER($P422),IF($P422&gt;=150,20,IF($P422&gt;=50,12,5)),0)+IF(ISNUMBER($S422),IF($S422&lt;=1,15,0),0)</f>
        <v/>
      </c>
      <c r="AL422" s="48" t="n">
        <v>473</v>
      </c>
      <c r="AM422" s="49" t="n"/>
      <c r="AN422" s="48">
        <f>IF(AND(ISNUMBER($P422),ISNUMBER($AL422),$AL422&lt;&gt;0),IF(OR($P422&gt;180,$P422/$AL422*1000&gt;400),"Over ceiling, confirm SKU","Within"),"n/a")</f>
        <v/>
      </c>
      <c r="AO422" s="51" t="n"/>
      <c r="AP422" s="51" t="n"/>
      <c r="AQ422" s="51" t="n"/>
      <c r="AR422" s="34" t="inlineStr">
        <is>
          <t>Retrieved and cited, see Enrichment Log</t>
        </is>
      </c>
      <c r="AS422" s="34" t="inlineStr">
        <is>
          <t>BLANK -&gt; requires live Amazon.ca capture</t>
        </is>
      </c>
      <c r="AT422" s="34" t="inlineStr">
        <is>
          <t>Unverified commercial data</t>
        </is>
      </c>
    </row>
    <row r="423" ht="28" customHeight="1">
      <c r="A423" s="34" t="inlineStr">
        <is>
          <t>Full Throttle</t>
        </is>
      </c>
      <c r="B423" s="34" t="inlineStr">
        <is>
          <t>Full Throttle Energy | Blue Agave | single 473mL</t>
        </is>
      </c>
      <c r="C423" s="34" t="inlineStr">
        <is>
          <t>4) Caffeine &amp; energy beverage</t>
        </is>
      </c>
      <c r="D423" s="34" t="inlineStr">
        <is>
          <t>473 mL can</t>
        </is>
      </c>
      <c r="E423" s="48" t="n">
        <v>1</v>
      </c>
      <c r="F423" s="49" t="n"/>
      <c r="G423" s="50">
        <f>IF(AND(ISNUMBER($F423),ISNUMBER($E423),$E423&lt;&gt;0),$F423/$E423,"")</f>
        <v/>
      </c>
      <c r="H423" s="50">
        <f>IF(AND(ISNUMBER($F423),ISNUMBER($AL423),ISNUMBER($E423),($AL423*$E423)&lt;&gt;0),$F423/($AL423*$E423)*100,"")</f>
        <v/>
      </c>
      <c r="I423" s="51" t="n"/>
      <c r="J423" s="52" t="n"/>
      <c r="K423" s="50">
        <f>IF(AND(ISNUMBER($F423),ISNUMBER($J423)),$F423*(1-$J423),"")</f>
        <v/>
      </c>
      <c r="L423" s="51" t="n"/>
      <c r="M423" s="51" t="n"/>
      <c r="N423" s="50">
        <f>IF(ISNUMBER($F423),($F423-IF(ISNUMBER($AM423),$AM423,0))*(1-IF(ISNUMBER($J423),$J423,0)),"")</f>
        <v/>
      </c>
      <c r="O423" s="34" t="inlineStr">
        <is>
          <t>Blue Agave</t>
        </is>
      </c>
      <c r="P423" s="48" t="n">
        <v>160</v>
      </c>
      <c r="Q423" s="48" t="n">
        <v>140</v>
      </c>
      <c r="R423" s="34" t="inlineStr">
        <is>
          <t>Not listed</t>
        </is>
      </c>
      <c r="S423" s="48" t="n">
        <v>58</v>
      </c>
      <c r="T423" s="48" t="n">
        <v>220</v>
      </c>
      <c r="U423" s="34" t="inlineStr">
        <is>
          <t>HFCS + sugar</t>
        </is>
      </c>
      <c r="V423" s="34" t="inlineStr">
        <is>
          <t>160 mg caffeine, D-ribose, B vitamins (B3/B5/B6/B12); no taurine/ginseng; blue collar positioning</t>
        </is>
      </c>
      <c r="W423" s="51" t="n"/>
      <c r="X423" s="51" t="n"/>
      <c r="Y423" s="51" t="n"/>
      <c r="Z423" s="51" t="n"/>
      <c r="AA423" s="34" t="inlineStr">
        <is>
          <t>Low</t>
        </is>
      </c>
      <c r="AB423" s="34" t="inlineStr">
        <is>
          <t>Legacy Coca-Cola energy brand</t>
        </is>
      </c>
      <c r="AC423" s="34" t="inlineStr">
        <is>
          <t>Old school heavy energy can</t>
        </is>
      </c>
      <c r="AD423" s="34" t="inlineStr">
        <is>
          <t>Value legacy energy.</t>
        </is>
      </c>
      <c r="AE423" s="51" t="n"/>
      <c r="AF423" s="53">
        <f>IF(AND(ISNUMBER($P423),ISNUMBER($AL423),$AL423&lt;&gt;0),ROUND($P423/$AL423*100,1),"")</f>
        <v/>
      </c>
      <c r="AG423" s="54">
        <f>IF(AND(ISNUMBER($S423),ISNUMBER($AL423),$AL423&lt;&gt;0),ROUND($S423/$AL423*100,2),"")</f>
        <v/>
      </c>
      <c r="AH423" s="53">
        <f>IF(AND(ISNUMBER($Q423),ISNUMBER($AL423),$AL423&lt;&gt;0),ROUND($Q423/$AL423*100,1),"")</f>
        <v/>
      </c>
      <c r="AI423" s="48">
        <f>IF(ISNUMBER($S423),IF($S423&lt;=1,"Yes","No"),"n/a")</f>
        <v/>
      </c>
      <c r="AJ423" s="48">
        <f>IF(ISNUMBER($S423),ROUND(MAX(0,MIN(100,100-$S423*2.5-IF(ISNUMBER($T423),$T423,0)*0.12+IF($S423&lt;=1,12,0))),0),"")</f>
        <v/>
      </c>
      <c r="AK423" s="48">
        <f>IF(ISNUMBER($Q423),IF($Q423&gt;=100,20,IF($Q423&gt;=30,10,0)),0)+IF(ISNUMBER($R423),IF($R423&gt;=100,20,0),0)+IF(ISNUMBER($P423),IF($P423&gt;=150,20,IF($P423&gt;=50,12,5)),0)+IF(ISNUMBER($S423),IF($S423&lt;=1,15,0),0)</f>
        <v/>
      </c>
      <c r="AL423" s="48" t="n">
        <v>473</v>
      </c>
      <c r="AM423" s="49" t="n"/>
      <c r="AN423" s="48">
        <f>IF(AND(ISNUMBER($P423),ISNUMBER($AL423),$AL423&lt;&gt;0),IF(OR($P423&gt;180,$P423/$AL423*1000&gt;400),"Over ceiling, confirm SKU","Within"),"n/a")</f>
        <v/>
      </c>
      <c r="AO423" s="51" t="n"/>
      <c r="AP423" s="51" t="n"/>
      <c r="AQ423" s="51" t="n"/>
      <c r="AR423" s="34" t="inlineStr">
        <is>
          <t>Retrieved and cited, see Enrichment Log</t>
        </is>
      </c>
      <c r="AS423" s="34" t="inlineStr">
        <is>
          <t>BLANK -&gt; requires live Amazon.ca capture</t>
        </is>
      </c>
      <c r="AT423" s="34" t="inlineStr">
        <is>
          <t>Unverified commercial data</t>
        </is>
      </c>
    </row>
    <row r="424" ht="28" customHeight="1">
      <c r="A424" s="34" t="inlineStr">
        <is>
          <t>Full Throttle</t>
        </is>
      </c>
      <c r="B424" s="34" t="inlineStr">
        <is>
          <t>Full Throttle Energy | Blue Agave | 8 pack 473mL</t>
        </is>
      </c>
      <c r="C424" s="34" t="inlineStr">
        <is>
          <t>4) Caffeine &amp; energy beverage</t>
        </is>
      </c>
      <c r="D424" s="34" t="inlineStr">
        <is>
          <t>473 mL can</t>
        </is>
      </c>
      <c r="E424" s="48" t="n">
        <v>8</v>
      </c>
      <c r="F424" s="49" t="n"/>
      <c r="G424" s="50">
        <f>IF(AND(ISNUMBER($F424),ISNUMBER($E424),$E424&lt;&gt;0),$F424/$E424,"")</f>
        <v/>
      </c>
      <c r="H424" s="50">
        <f>IF(AND(ISNUMBER($F424),ISNUMBER($AL424),ISNUMBER($E424),($AL424*$E424)&lt;&gt;0),$F424/($AL424*$E424)*100,"")</f>
        <v/>
      </c>
      <c r="I424" s="51" t="n"/>
      <c r="J424" s="52" t="n"/>
      <c r="K424" s="50">
        <f>IF(AND(ISNUMBER($F424),ISNUMBER($J424)),$F424*(1-$J424),"")</f>
        <v/>
      </c>
      <c r="L424" s="51" t="n"/>
      <c r="M424" s="51" t="n"/>
      <c r="N424" s="50">
        <f>IF(ISNUMBER($F424),($F424-IF(ISNUMBER($AM424),$AM424,0))*(1-IF(ISNUMBER($J424),$J424,0)),"")</f>
        <v/>
      </c>
      <c r="O424" s="34" t="inlineStr">
        <is>
          <t>Blue Agave</t>
        </is>
      </c>
      <c r="P424" s="48" t="n">
        <v>160</v>
      </c>
      <c r="Q424" s="48" t="n">
        <v>140</v>
      </c>
      <c r="R424" s="34" t="inlineStr">
        <is>
          <t>Not listed</t>
        </is>
      </c>
      <c r="S424" s="48" t="n">
        <v>58</v>
      </c>
      <c r="T424" s="48" t="n">
        <v>220</v>
      </c>
      <c r="U424" s="34" t="inlineStr">
        <is>
          <t>HFCS + sugar</t>
        </is>
      </c>
      <c r="V424" s="34" t="inlineStr">
        <is>
          <t>160 mg caffeine, D-ribose, B vitamins (B3/B5/B6/B12); no taurine/ginseng; blue collar positioning</t>
        </is>
      </c>
      <c r="W424" s="51" t="n"/>
      <c r="X424" s="51" t="n"/>
      <c r="Y424" s="51" t="n"/>
      <c r="Z424" s="51" t="n"/>
      <c r="AA424" s="34" t="inlineStr">
        <is>
          <t>Low</t>
        </is>
      </c>
      <c r="AB424" s="34" t="inlineStr">
        <is>
          <t>Legacy Coca-Cola energy brand</t>
        </is>
      </c>
      <c r="AC424" s="34" t="inlineStr">
        <is>
          <t>Old school heavy energy can</t>
        </is>
      </c>
      <c r="AD424" s="34" t="inlineStr">
        <is>
          <t>Value legacy energy.</t>
        </is>
      </c>
      <c r="AE424" s="51" t="n"/>
      <c r="AF424" s="53">
        <f>IF(AND(ISNUMBER($P424),ISNUMBER($AL424),$AL424&lt;&gt;0),ROUND($P424/$AL424*100,1),"")</f>
        <v/>
      </c>
      <c r="AG424" s="54">
        <f>IF(AND(ISNUMBER($S424),ISNUMBER($AL424),$AL424&lt;&gt;0),ROUND($S424/$AL424*100,2),"")</f>
        <v/>
      </c>
      <c r="AH424" s="53">
        <f>IF(AND(ISNUMBER($Q424),ISNUMBER($AL424),$AL424&lt;&gt;0),ROUND($Q424/$AL424*100,1),"")</f>
        <v/>
      </c>
      <c r="AI424" s="48">
        <f>IF(ISNUMBER($S424),IF($S424&lt;=1,"Yes","No"),"n/a")</f>
        <v/>
      </c>
      <c r="AJ424" s="48">
        <f>IF(ISNUMBER($S424),ROUND(MAX(0,MIN(100,100-$S424*2.5-IF(ISNUMBER($T424),$T424,0)*0.12+IF($S424&lt;=1,12,0))),0),"")</f>
        <v/>
      </c>
      <c r="AK424" s="48">
        <f>IF(ISNUMBER($Q424),IF($Q424&gt;=100,20,IF($Q424&gt;=30,10,0)),0)+IF(ISNUMBER($R424),IF($R424&gt;=100,20,0),0)+IF(ISNUMBER($P424),IF($P424&gt;=150,20,IF($P424&gt;=50,12,5)),0)+IF(ISNUMBER($S424),IF($S424&lt;=1,15,0),0)</f>
        <v/>
      </c>
      <c r="AL424" s="48" t="n">
        <v>473</v>
      </c>
      <c r="AM424" s="49" t="n"/>
      <c r="AN424" s="48">
        <f>IF(AND(ISNUMBER($P424),ISNUMBER($AL424),$AL424&lt;&gt;0),IF(OR($P424&gt;180,$P424/$AL424*1000&gt;400),"Over ceiling, confirm SKU","Within"),"n/a")</f>
        <v/>
      </c>
      <c r="AO424" s="51" t="n"/>
      <c r="AP424" s="51" t="n"/>
      <c r="AQ424" s="51" t="n"/>
      <c r="AR424" s="34" t="inlineStr">
        <is>
          <t>Retrieved and cited, see Enrichment Log</t>
        </is>
      </c>
      <c r="AS424" s="34" t="inlineStr">
        <is>
          <t>BLANK -&gt; requires live Amazon.ca capture</t>
        </is>
      </c>
      <c r="AT424" s="34" t="inlineStr">
        <is>
          <t>Unverified commercial data</t>
        </is>
      </c>
    </row>
    <row r="425" ht="28" customHeight="1">
      <c r="A425" s="34" t="inlineStr">
        <is>
          <t>Full Throttle</t>
        </is>
      </c>
      <c r="B425" s="34" t="inlineStr">
        <is>
          <t>Full Throttle Energy | Blue Agave | 12 pack 473mL</t>
        </is>
      </c>
      <c r="C425" s="34" t="inlineStr">
        <is>
          <t>4) Caffeine &amp; energy beverage</t>
        </is>
      </c>
      <c r="D425" s="34" t="inlineStr">
        <is>
          <t>473 mL can</t>
        </is>
      </c>
      <c r="E425" s="48" t="n">
        <v>12</v>
      </c>
      <c r="F425" s="49" t="n"/>
      <c r="G425" s="50">
        <f>IF(AND(ISNUMBER($F425),ISNUMBER($E425),$E425&lt;&gt;0),$F425/$E425,"")</f>
        <v/>
      </c>
      <c r="H425" s="50">
        <f>IF(AND(ISNUMBER($F425),ISNUMBER($AL425),ISNUMBER($E425),($AL425*$E425)&lt;&gt;0),$F425/($AL425*$E425)*100,"")</f>
        <v/>
      </c>
      <c r="I425" s="51" t="n"/>
      <c r="J425" s="52" t="n"/>
      <c r="K425" s="50">
        <f>IF(AND(ISNUMBER($F425),ISNUMBER($J425)),$F425*(1-$J425),"")</f>
        <v/>
      </c>
      <c r="L425" s="51" t="n"/>
      <c r="M425" s="51" t="n"/>
      <c r="N425" s="50">
        <f>IF(ISNUMBER($F425),($F425-IF(ISNUMBER($AM425),$AM425,0))*(1-IF(ISNUMBER($J425),$J425,0)),"")</f>
        <v/>
      </c>
      <c r="O425" s="34" t="inlineStr">
        <is>
          <t>Blue Agave</t>
        </is>
      </c>
      <c r="P425" s="48" t="n">
        <v>160</v>
      </c>
      <c r="Q425" s="48" t="n">
        <v>140</v>
      </c>
      <c r="R425" s="34" t="inlineStr">
        <is>
          <t>Not listed</t>
        </is>
      </c>
      <c r="S425" s="48" t="n">
        <v>58</v>
      </c>
      <c r="T425" s="48" t="n">
        <v>220</v>
      </c>
      <c r="U425" s="34" t="inlineStr">
        <is>
          <t>HFCS + sugar</t>
        </is>
      </c>
      <c r="V425" s="34" t="inlineStr">
        <is>
          <t>160 mg caffeine, D-ribose, B vitamins (B3/B5/B6/B12); no taurine/ginseng; blue collar positioning</t>
        </is>
      </c>
      <c r="W425" s="51" t="n"/>
      <c r="X425" s="51" t="n"/>
      <c r="Y425" s="51" t="n"/>
      <c r="Z425" s="51" t="n"/>
      <c r="AA425" s="34" t="inlineStr">
        <is>
          <t>Low</t>
        </is>
      </c>
      <c r="AB425" s="34" t="inlineStr">
        <is>
          <t>Legacy Coca-Cola energy brand</t>
        </is>
      </c>
      <c r="AC425" s="34" t="inlineStr">
        <is>
          <t>Old school heavy energy can</t>
        </is>
      </c>
      <c r="AD425" s="34" t="inlineStr">
        <is>
          <t>Value legacy energy.</t>
        </is>
      </c>
      <c r="AE425" s="51" t="n"/>
      <c r="AF425" s="53">
        <f>IF(AND(ISNUMBER($P425),ISNUMBER($AL425),$AL425&lt;&gt;0),ROUND($P425/$AL425*100,1),"")</f>
        <v/>
      </c>
      <c r="AG425" s="54">
        <f>IF(AND(ISNUMBER($S425),ISNUMBER($AL425),$AL425&lt;&gt;0),ROUND($S425/$AL425*100,2),"")</f>
        <v/>
      </c>
      <c r="AH425" s="53">
        <f>IF(AND(ISNUMBER($Q425),ISNUMBER($AL425),$AL425&lt;&gt;0),ROUND($Q425/$AL425*100,1),"")</f>
        <v/>
      </c>
      <c r="AI425" s="48">
        <f>IF(ISNUMBER($S425),IF($S425&lt;=1,"Yes","No"),"n/a")</f>
        <v/>
      </c>
      <c r="AJ425" s="48">
        <f>IF(ISNUMBER($S425),ROUND(MAX(0,MIN(100,100-$S425*2.5-IF(ISNUMBER($T425),$T425,0)*0.12+IF($S425&lt;=1,12,0))),0),"")</f>
        <v/>
      </c>
      <c r="AK425" s="48">
        <f>IF(ISNUMBER($Q425),IF($Q425&gt;=100,20,IF($Q425&gt;=30,10,0)),0)+IF(ISNUMBER($R425),IF($R425&gt;=100,20,0),0)+IF(ISNUMBER($P425),IF($P425&gt;=150,20,IF($P425&gt;=50,12,5)),0)+IF(ISNUMBER($S425),IF($S425&lt;=1,15,0),0)</f>
        <v/>
      </c>
      <c r="AL425" s="48" t="n">
        <v>473</v>
      </c>
      <c r="AM425" s="49" t="n"/>
      <c r="AN425" s="48">
        <f>IF(AND(ISNUMBER($P425),ISNUMBER($AL425),$AL425&lt;&gt;0),IF(OR($P425&gt;180,$P425/$AL425*1000&gt;400),"Over ceiling, confirm SKU","Within"),"n/a")</f>
        <v/>
      </c>
      <c r="AO425" s="51" t="n"/>
      <c r="AP425" s="51" t="n"/>
      <c r="AQ425" s="51" t="n"/>
      <c r="AR425" s="34" t="inlineStr">
        <is>
          <t>Retrieved and cited, see Enrichment Log</t>
        </is>
      </c>
      <c r="AS425" s="34" t="inlineStr">
        <is>
          <t>BLANK -&gt; requires live Amazon.ca capture</t>
        </is>
      </c>
      <c r="AT425" s="34" t="inlineStr">
        <is>
          <t>Unverified commercial data</t>
        </is>
      </c>
    </row>
    <row r="426" ht="28" customHeight="1">
      <c r="A426" s="34" t="inlineStr">
        <is>
          <t>Full Throttle</t>
        </is>
      </c>
      <c r="B426" s="34" t="inlineStr">
        <is>
          <t>Full Throttle Energy | Blue Agave | 18 pack 473mL</t>
        </is>
      </c>
      <c r="C426" s="34" t="inlineStr">
        <is>
          <t>4) Caffeine &amp; energy beverage</t>
        </is>
      </c>
      <c r="D426" s="34" t="inlineStr">
        <is>
          <t>473 mL can</t>
        </is>
      </c>
      <c r="E426" s="48" t="n">
        <v>18</v>
      </c>
      <c r="F426" s="49" t="n"/>
      <c r="G426" s="50">
        <f>IF(AND(ISNUMBER($F426),ISNUMBER($E426),$E426&lt;&gt;0),$F426/$E426,"")</f>
        <v/>
      </c>
      <c r="H426" s="50">
        <f>IF(AND(ISNUMBER($F426),ISNUMBER($AL426),ISNUMBER($E426),($AL426*$E426)&lt;&gt;0),$F426/($AL426*$E426)*100,"")</f>
        <v/>
      </c>
      <c r="I426" s="51" t="n"/>
      <c r="J426" s="52" t="n"/>
      <c r="K426" s="50">
        <f>IF(AND(ISNUMBER($F426),ISNUMBER($J426)),$F426*(1-$J426),"")</f>
        <v/>
      </c>
      <c r="L426" s="51" t="n"/>
      <c r="M426" s="51" t="n"/>
      <c r="N426" s="50">
        <f>IF(ISNUMBER($F426),($F426-IF(ISNUMBER($AM426),$AM426,0))*(1-IF(ISNUMBER($J426),$J426,0)),"")</f>
        <v/>
      </c>
      <c r="O426" s="34" t="inlineStr">
        <is>
          <t>Blue Agave</t>
        </is>
      </c>
      <c r="P426" s="48" t="n">
        <v>160</v>
      </c>
      <c r="Q426" s="48" t="n">
        <v>140</v>
      </c>
      <c r="R426" s="34" t="inlineStr">
        <is>
          <t>Not listed</t>
        </is>
      </c>
      <c r="S426" s="48" t="n">
        <v>58</v>
      </c>
      <c r="T426" s="48" t="n">
        <v>220</v>
      </c>
      <c r="U426" s="34" t="inlineStr">
        <is>
          <t>HFCS + sugar</t>
        </is>
      </c>
      <c r="V426" s="34" t="inlineStr">
        <is>
          <t>160 mg caffeine, D-ribose, B vitamins (B3/B5/B6/B12); no taurine/ginseng; blue collar positioning</t>
        </is>
      </c>
      <c r="W426" s="51" t="n"/>
      <c r="X426" s="51" t="n"/>
      <c r="Y426" s="51" t="n"/>
      <c r="Z426" s="51" t="n"/>
      <c r="AA426" s="34" t="inlineStr">
        <is>
          <t>Low</t>
        </is>
      </c>
      <c r="AB426" s="34" t="inlineStr">
        <is>
          <t>Legacy Coca-Cola energy brand</t>
        </is>
      </c>
      <c r="AC426" s="34" t="inlineStr">
        <is>
          <t>Old school heavy energy can</t>
        </is>
      </c>
      <c r="AD426" s="34" t="inlineStr">
        <is>
          <t>Value legacy energy.</t>
        </is>
      </c>
      <c r="AE426" s="51" t="n"/>
      <c r="AF426" s="53">
        <f>IF(AND(ISNUMBER($P426),ISNUMBER($AL426),$AL426&lt;&gt;0),ROUND($P426/$AL426*100,1),"")</f>
        <v/>
      </c>
      <c r="AG426" s="54">
        <f>IF(AND(ISNUMBER($S426),ISNUMBER($AL426),$AL426&lt;&gt;0),ROUND($S426/$AL426*100,2),"")</f>
        <v/>
      </c>
      <c r="AH426" s="53">
        <f>IF(AND(ISNUMBER($Q426),ISNUMBER($AL426),$AL426&lt;&gt;0),ROUND($Q426/$AL426*100,1),"")</f>
        <v/>
      </c>
      <c r="AI426" s="48">
        <f>IF(ISNUMBER($S426),IF($S426&lt;=1,"Yes","No"),"n/a")</f>
        <v/>
      </c>
      <c r="AJ426" s="48">
        <f>IF(ISNUMBER($S426),ROUND(MAX(0,MIN(100,100-$S426*2.5-IF(ISNUMBER($T426),$T426,0)*0.12+IF($S426&lt;=1,12,0))),0),"")</f>
        <v/>
      </c>
      <c r="AK426" s="48">
        <f>IF(ISNUMBER($Q426),IF($Q426&gt;=100,20,IF($Q426&gt;=30,10,0)),0)+IF(ISNUMBER($R426),IF($R426&gt;=100,20,0),0)+IF(ISNUMBER($P426),IF($P426&gt;=150,20,IF($P426&gt;=50,12,5)),0)+IF(ISNUMBER($S426),IF($S426&lt;=1,15,0),0)</f>
        <v/>
      </c>
      <c r="AL426" s="48" t="n">
        <v>473</v>
      </c>
      <c r="AM426" s="49" t="n"/>
      <c r="AN426" s="48">
        <f>IF(AND(ISNUMBER($P426),ISNUMBER($AL426),$AL426&lt;&gt;0),IF(OR($P426&gt;180,$P426/$AL426*1000&gt;400),"Over ceiling, confirm SKU","Within"),"n/a")</f>
        <v/>
      </c>
      <c r="AO426" s="51" t="n"/>
      <c r="AP426" s="51" t="n"/>
      <c r="AQ426" s="51" t="n"/>
      <c r="AR426" s="34" t="inlineStr">
        <is>
          <t>Retrieved and cited, see Enrichment Log</t>
        </is>
      </c>
      <c r="AS426" s="34" t="inlineStr">
        <is>
          <t>BLANK -&gt; requires live Amazon.ca capture</t>
        </is>
      </c>
      <c r="AT426" s="34" t="inlineStr">
        <is>
          <t>Unverified commercial data</t>
        </is>
      </c>
    </row>
    <row r="427" ht="28" customHeight="1">
      <c r="A427" s="34" t="inlineStr">
        <is>
          <t>Full Throttle</t>
        </is>
      </c>
      <c r="B427" s="34" t="inlineStr">
        <is>
          <t>Full Throttle Energy | Blue Agave | 24 pack 473mL</t>
        </is>
      </c>
      <c r="C427" s="34" t="inlineStr">
        <is>
          <t>4) Caffeine &amp; energy beverage</t>
        </is>
      </c>
      <c r="D427" s="34" t="inlineStr">
        <is>
          <t>473 mL can</t>
        </is>
      </c>
      <c r="E427" s="48" t="n">
        <v>24</v>
      </c>
      <c r="F427" s="49" t="n"/>
      <c r="G427" s="50">
        <f>IF(AND(ISNUMBER($F427),ISNUMBER($E427),$E427&lt;&gt;0),$F427/$E427,"")</f>
        <v/>
      </c>
      <c r="H427" s="50">
        <f>IF(AND(ISNUMBER($F427),ISNUMBER($AL427),ISNUMBER($E427),($AL427*$E427)&lt;&gt;0),$F427/($AL427*$E427)*100,"")</f>
        <v/>
      </c>
      <c r="I427" s="51" t="n"/>
      <c r="J427" s="52" t="n"/>
      <c r="K427" s="50">
        <f>IF(AND(ISNUMBER($F427),ISNUMBER($J427)),$F427*(1-$J427),"")</f>
        <v/>
      </c>
      <c r="L427" s="51" t="n"/>
      <c r="M427" s="51" t="n"/>
      <c r="N427" s="50">
        <f>IF(ISNUMBER($F427),($F427-IF(ISNUMBER($AM427),$AM427,0))*(1-IF(ISNUMBER($J427),$J427,0)),"")</f>
        <v/>
      </c>
      <c r="O427" s="34" t="inlineStr">
        <is>
          <t>Blue Agave</t>
        </is>
      </c>
      <c r="P427" s="48" t="n">
        <v>160</v>
      </c>
      <c r="Q427" s="48" t="n">
        <v>140</v>
      </c>
      <c r="R427" s="34" t="inlineStr">
        <is>
          <t>Not listed</t>
        </is>
      </c>
      <c r="S427" s="48" t="n">
        <v>58</v>
      </c>
      <c r="T427" s="48" t="n">
        <v>220</v>
      </c>
      <c r="U427" s="34" t="inlineStr">
        <is>
          <t>HFCS + sugar</t>
        </is>
      </c>
      <c r="V427" s="34" t="inlineStr">
        <is>
          <t>160 mg caffeine, D-ribose, B vitamins (B3/B5/B6/B12); no taurine/ginseng; blue collar positioning</t>
        </is>
      </c>
      <c r="W427" s="51" t="n"/>
      <c r="X427" s="51" t="n"/>
      <c r="Y427" s="51" t="n"/>
      <c r="Z427" s="51" t="n"/>
      <c r="AA427" s="34" t="inlineStr">
        <is>
          <t>Low</t>
        </is>
      </c>
      <c r="AB427" s="34" t="inlineStr">
        <is>
          <t>Legacy Coca-Cola energy brand</t>
        </is>
      </c>
      <c r="AC427" s="34" t="inlineStr">
        <is>
          <t>Old school heavy energy can</t>
        </is>
      </c>
      <c r="AD427" s="34" t="inlineStr">
        <is>
          <t>Value legacy energy.</t>
        </is>
      </c>
      <c r="AE427" s="51" t="n"/>
      <c r="AF427" s="53">
        <f>IF(AND(ISNUMBER($P427),ISNUMBER($AL427),$AL427&lt;&gt;0),ROUND($P427/$AL427*100,1),"")</f>
        <v/>
      </c>
      <c r="AG427" s="54">
        <f>IF(AND(ISNUMBER($S427),ISNUMBER($AL427),$AL427&lt;&gt;0),ROUND($S427/$AL427*100,2),"")</f>
        <v/>
      </c>
      <c r="AH427" s="53">
        <f>IF(AND(ISNUMBER($Q427),ISNUMBER($AL427),$AL427&lt;&gt;0),ROUND($Q427/$AL427*100,1),"")</f>
        <v/>
      </c>
      <c r="AI427" s="48">
        <f>IF(ISNUMBER($S427),IF($S427&lt;=1,"Yes","No"),"n/a")</f>
        <v/>
      </c>
      <c r="AJ427" s="48">
        <f>IF(ISNUMBER($S427),ROUND(MAX(0,MIN(100,100-$S427*2.5-IF(ISNUMBER($T427),$T427,0)*0.12+IF($S427&lt;=1,12,0))),0),"")</f>
        <v/>
      </c>
      <c r="AK427" s="48">
        <f>IF(ISNUMBER($Q427),IF($Q427&gt;=100,20,IF($Q427&gt;=30,10,0)),0)+IF(ISNUMBER($R427),IF($R427&gt;=100,20,0),0)+IF(ISNUMBER($P427),IF($P427&gt;=150,20,IF($P427&gt;=50,12,5)),0)+IF(ISNUMBER($S427),IF($S427&lt;=1,15,0),0)</f>
        <v/>
      </c>
      <c r="AL427" s="48" t="n">
        <v>473</v>
      </c>
      <c r="AM427" s="49" t="n"/>
      <c r="AN427" s="48">
        <f>IF(AND(ISNUMBER($P427),ISNUMBER($AL427),$AL427&lt;&gt;0),IF(OR($P427&gt;180,$P427/$AL427*1000&gt;400),"Over ceiling, confirm SKU","Within"),"n/a")</f>
        <v/>
      </c>
      <c r="AO427" s="51" t="n"/>
      <c r="AP427" s="51" t="n"/>
      <c r="AQ427" s="51" t="n"/>
      <c r="AR427" s="34" t="inlineStr">
        <is>
          <t>Retrieved and cited, see Enrichment Log</t>
        </is>
      </c>
      <c r="AS427" s="34" t="inlineStr">
        <is>
          <t>BLANK -&gt; requires live Amazon.ca capture</t>
        </is>
      </c>
      <c r="AT427" s="34" t="inlineStr">
        <is>
          <t>Unverified commercial data</t>
        </is>
      </c>
    </row>
    <row r="428" ht="28" customHeight="1">
      <c r="A428" s="34" t="inlineStr">
        <is>
          <t>Full Throttle</t>
        </is>
      </c>
      <c r="B428" s="34" t="inlineStr">
        <is>
          <t>Full Throttle Energy | Berry | single 473mL</t>
        </is>
      </c>
      <c r="C428" s="34" t="inlineStr">
        <is>
          <t>4) Caffeine &amp; energy beverage</t>
        </is>
      </c>
      <c r="D428" s="34" t="inlineStr">
        <is>
          <t>473 mL can</t>
        </is>
      </c>
      <c r="E428" s="48" t="n">
        <v>1</v>
      </c>
      <c r="F428" s="49" t="n"/>
      <c r="G428" s="50">
        <f>IF(AND(ISNUMBER($F428),ISNUMBER($E428),$E428&lt;&gt;0),$F428/$E428,"")</f>
        <v/>
      </c>
      <c r="H428" s="50">
        <f>IF(AND(ISNUMBER($F428),ISNUMBER($AL428),ISNUMBER($E428),($AL428*$E428)&lt;&gt;0),$F428/($AL428*$E428)*100,"")</f>
        <v/>
      </c>
      <c r="I428" s="51" t="n"/>
      <c r="J428" s="52" t="n"/>
      <c r="K428" s="50">
        <f>IF(AND(ISNUMBER($F428),ISNUMBER($J428)),$F428*(1-$J428),"")</f>
        <v/>
      </c>
      <c r="L428" s="51" t="n"/>
      <c r="M428" s="51" t="n"/>
      <c r="N428" s="50">
        <f>IF(ISNUMBER($F428),($F428-IF(ISNUMBER($AM428),$AM428,0))*(1-IF(ISNUMBER($J428),$J428,0)),"")</f>
        <v/>
      </c>
      <c r="O428" s="34" t="inlineStr">
        <is>
          <t>Berry</t>
        </is>
      </c>
      <c r="P428" s="48" t="n">
        <v>160</v>
      </c>
      <c r="Q428" s="48" t="n">
        <v>140</v>
      </c>
      <c r="R428" s="34" t="inlineStr">
        <is>
          <t>Not listed</t>
        </is>
      </c>
      <c r="S428" s="48" t="n">
        <v>58</v>
      </c>
      <c r="T428" s="48" t="n">
        <v>220</v>
      </c>
      <c r="U428" s="34" t="inlineStr">
        <is>
          <t>HFCS + sugar</t>
        </is>
      </c>
      <c r="V428" s="34" t="inlineStr">
        <is>
          <t>160 mg caffeine, D-ribose, B vitamins (B3/B5/B6/B12); no taurine/ginseng; blue collar positioning</t>
        </is>
      </c>
      <c r="W428" s="51" t="n"/>
      <c r="X428" s="51" t="n"/>
      <c r="Y428" s="51" t="n"/>
      <c r="Z428" s="51" t="n"/>
      <c r="AA428" s="34" t="inlineStr">
        <is>
          <t>Low</t>
        </is>
      </c>
      <c r="AB428" s="34" t="inlineStr">
        <is>
          <t>Legacy Coca-Cola energy brand</t>
        </is>
      </c>
      <c r="AC428" s="34" t="inlineStr">
        <is>
          <t>Old school heavy energy can</t>
        </is>
      </c>
      <c r="AD428" s="34" t="inlineStr">
        <is>
          <t>Value legacy energy.</t>
        </is>
      </c>
      <c r="AE428" s="51" t="n"/>
      <c r="AF428" s="53">
        <f>IF(AND(ISNUMBER($P428),ISNUMBER($AL428),$AL428&lt;&gt;0),ROUND($P428/$AL428*100,1),"")</f>
        <v/>
      </c>
      <c r="AG428" s="54">
        <f>IF(AND(ISNUMBER($S428),ISNUMBER($AL428),$AL428&lt;&gt;0),ROUND($S428/$AL428*100,2),"")</f>
        <v/>
      </c>
      <c r="AH428" s="53">
        <f>IF(AND(ISNUMBER($Q428),ISNUMBER($AL428),$AL428&lt;&gt;0),ROUND($Q428/$AL428*100,1),"")</f>
        <v/>
      </c>
      <c r="AI428" s="48">
        <f>IF(ISNUMBER($S428),IF($S428&lt;=1,"Yes","No"),"n/a")</f>
        <v/>
      </c>
      <c r="AJ428" s="48">
        <f>IF(ISNUMBER($S428),ROUND(MAX(0,MIN(100,100-$S428*2.5-IF(ISNUMBER($T428),$T428,0)*0.12+IF($S428&lt;=1,12,0))),0),"")</f>
        <v/>
      </c>
      <c r="AK428" s="48">
        <f>IF(ISNUMBER($Q428),IF($Q428&gt;=100,20,IF($Q428&gt;=30,10,0)),0)+IF(ISNUMBER($R428),IF($R428&gt;=100,20,0),0)+IF(ISNUMBER($P428),IF($P428&gt;=150,20,IF($P428&gt;=50,12,5)),0)+IF(ISNUMBER($S428),IF($S428&lt;=1,15,0),0)</f>
        <v/>
      </c>
      <c r="AL428" s="48" t="n">
        <v>473</v>
      </c>
      <c r="AM428" s="49" t="n"/>
      <c r="AN428" s="48">
        <f>IF(AND(ISNUMBER($P428),ISNUMBER($AL428),$AL428&lt;&gt;0),IF(OR($P428&gt;180,$P428/$AL428*1000&gt;400),"Over ceiling, confirm SKU","Within"),"n/a")</f>
        <v/>
      </c>
      <c r="AO428" s="51" t="n"/>
      <c r="AP428" s="51" t="n"/>
      <c r="AQ428" s="51" t="n"/>
      <c r="AR428" s="34" t="inlineStr">
        <is>
          <t>Retrieved and cited, see Enrichment Log</t>
        </is>
      </c>
      <c r="AS428" s="34" t="inlineStr">
        <is>
          <t>BLANK -&gt; requires live Amazon.ca capture</t>
        </is>
      </c>
      <c r="AT428" s="34" t="inlineStr">
        <is>
          <t>Unverified commercial data</t>
        </is>
      </c>
    </row>
    <row r="429" ht="28" customHeight="1">
      <c r="A429" s="34" t="inlineStr">
        <is>
          <t>Full Throttle</t>
        </is>
      </c>
      <c r="B429" s="34" t="inlineStr">
        <is>
          <t>Full Throttle Energy | Berry | 8 pack 473mL</t>
        </is>
      </c>
      <c r="C429" s="34" t="inlineStr">
        <is>
          <t>4) Caffeine &amp; energy beverage</t>
        </is>
      </c>
      <c r="D429" s="34" t="inlineStr">
        <is>
          <t>473 mL can</t>
        </is>
      </c>
      <c r="E429" s="48" t="n">
        <v>8</v>
      </c>
      <c r="F429" s="49" t="n"/>
      <c r="G429" s="50">
        <f>IF(AND(ISNUMBER($F429),ISNUMBER($E429),$E429&lt;&gt;0),$F429/$E429,"")</f>
        <v/>
      </c>
      <c r="H429" s="50">
        <f>IF(AND(ISNUMBER($F429),ISNUMBER($AL429),ISNUMBER($E429),($AL429*$E429)&lt;&gt;0),$F429/($AL429*$E429)*100,"")</f>
        <v/>
      </c>
      <c r="I429" s="51" t="n"/>
      <c r="J429" s="52" t="n"/>
      <c r="K429" s="50">
        <f>IF(AND(ISNUMBER($F429),ISNUMBER($J429)),$F429*(1-$J429),"")</f>
        <v/>
      </c>
      <c r="L429" s="51" t="n"/>
      <c r="M429" s="51" t="n"/>
      <c r="N429" s="50">
        <f>IF(ISNUMBER($F429),($F429-IF(ISNUMBER($AM429),$AM429,0))*(1-IF(ISNUMBER($J429),$J429,0)),"")</f>
        <v/>
      </c>
      <c r="O429" s="34" t="inlineStr">
        <is>
          <t>Berry</t>
        </is>
      </c>
      <c r="P429" s="48" t="n">
        <v>160</v>
      </c>
      <c r="Q429" s="48" t="n">
        <v>140</v>
      </c>
      <c r="R429" s="34" t="inlineStr">
        <is>
          <t>Not listed</t>
        </is>
      </c>
      <c r="S429" s="48" t="n">
        <v>58</v>
      </c>
      <c r="T429" s="48" t="n">
        <v>220</v>
      </c>
      <c r="U429" s="34" t="inlineStr">
        <is>
          <t>HFCS + sugar</t>
        </is>
      </c>
      <c r="V429" s="34" t="inlineStr">
        <is>
          <t>160 mg caffeine, D-ribose, B vitamins (B3/B5/B6/B12); no taurine/ginseng; blue collar positioning</t>
        </is>
      </c>
      <c r="W429" s="51" t="n"/>
      <c r="X429" s="51" t="n"/>
      <c r="Y429" s="51" t="n"/>
      <c r="Z429" s="51" t="n"/>
      <c r="AA429" s="34" t="inlineStr">
        <is>
          <t>Low</t>
        </is>
      </c>
      <c r="AB429" s="34" t="inlineStr">
        <is>
          <t>Legacy Coca-Cola energy brand</t>
        </is>
      </c>
      <c r="AC429" s="34" t="inlineStr">
        <is>
          <t>Old school heavy energy can</t>
        </is>
      </c>
      <c r="AD429" s="34" t="inlineStr">
        <is>
          <t>Value legacy energy.</t>
        </is>
      </c>
      <c r="AE429" s="51" t="n"/>
      <c r="AF429" s="53">
        <f>IF(AND(ISNUMBER($P429),ISNUMBER($AL429),$AL429&lt;&gt;0),ROUND($P429/$AL429*100,1),"")</f>
        <v/>
      </c>
      <c r="AG429" s="54">
        <f>IF(AND(ISNUMBER($S429),ISNUMBER($AL429),$AL429&lt;&gt;0),ROUND($S429/$AL429*100,2),"")</f>
        <v/>
      </c>
      <c r="AH429" s="53">
        <f>IF(AND(ISNUMBER($Q429),ISNUMBER($AL429),$AL429&lt;&gt;0),ROUND($Q429/$AL429*100,1),"")</f>
        <v/>
      </c>
      <c r="AI429" s="48">
        <f>IF(ISNUMBER($S429),IF($S429&lt;=1,"Yes","No"),"n/a")</f>
        <v/>
      </c>
      <c r="AJ429" s="48">
        <f>IF(ISNUMBER($S429),ROUND(MAX(0,MIN(100,100-$S429*2.5-IF(ISNUMBER($T429),$T429,0)*0.12+IF($S429&lt;=1,12,0))),0),"")</f>
        <v/>
      </c>
      <c r="AK429" s="48">
        <f>IF(ISNUMBER($Q429),IF($Q429&gt;=100,20,IF($Q429&gt;=30,10,0)),0)+IF(ISNUMBER($R429),IF($R429&gt;=100,20,0),0)+IF(ISNUMBER($P429),IF($P429&gt;=150,20,IF($P429&gt;=50,12,5)),0)+IF(ISNUMBER($S429),IF($S429&lt;=1,15,0),0)</f>
        <v/>
      </c>
      <c r="AL429" s="48" t="n">
        <v>473</v>
      </c>
      <c r="AM429" s="49" t="n"/>
      <c r="AN429" s="48">
        <f>IF(AND(ISNUMBER($P429),ISNUMBER($AL429),$AL429&lt;&gt;0),IF(OR($P429&gt;180,$P429/$AL429*1000&gt;400),"Over ceiling, confirm SKU","Within"),"n/a")</f>
        <v/>
      </c>
      <c r="AO429" s="51" t="n"/>
      <c r="AP429" s="51" t="n"/>
      <c r="AQ429" s="51" t="n"/>
      <c r="AR429" s="34" t="inlineStr">
        <is>
          <t>Retrieved and cited, see Enrichment Log</t>
        </is>
      </c>
      <c r="AS429" s="34" t="inlineStr">
        <is>
          <t>BLANK -&gt; requires live Amazon.ca capture</t>
        </is>
      </c>
      <c r="AT429" s="34" t="inlineStr">
        <is>
          <t>Unverified commercial data</t>
        </is>
      </c>
    </row>
    <row r="430" ht="28" customHeight="1">
      <c r="A430" s="34" t="inlineStr">
        <is>
          <t>Full Throttle</t>
        </is>
      </c>
      <c r="B430" s="34" t="inlineStr">
        <is>
          <t>Full Throttle Energy | Berry | 12 pack 473mL</t>
        </is>
      </c>
      <c r="C430" s="34" t="inlineStr">
        <is>
          <t>4) Caffeine &amp; energy beverage</t>
        </is>
      </c>
      <c r="D430" s="34" t="inlineStr">
        <is>
          <t>473 mL can</t>
        </is>
      </c>
      <c r="E430" s="48" t="n">
        <v>12</v>
      </c>
      <c r="F430" s="49" t="n"/>
      <c r="G430" s="50">
        <f>IF(AND(ISNUMBER($F430),ISNUMBER($E430),$E430&lt;&gt;0),$F430/$E430,"")</f>
        <v/>
      </c>
      <c r="H430" s="50">
        <f>IF(AND(ISNUMBER($F430),ISNUMBER($AL430),ISNUMBER($E430),($AL430*$E430)&lt;&gt;0),$F430/($AL430*$E430)*100,"")</f>
        <v/>
      </c>
      <c r="I430" s="51" t="n"/>
      <c r="J430" s="52" t="n"/>
      <c r="K430" s="50">
        <f>IF(AND(ISNUMBER($F430),ISNUMBER($J430)),$F430*(1-$J430),"")</f>
        <v/>
      </c>
      <c r="L430" s="51" t="n"/>
      <c r="M430" s="51" t="n"/>
      <c r="N430" s="50">
        <f>IF(ISNUMBER($F430),($F430-IF(ISNUMBER($AM430),$AM430,0))*(1-IF(ISNUMBER($J430),$J430,0)),"")</f>
        <v/>
      </c>
      <c r="O430" s="34" t="inlineStr">
        <is>
          <t>Berry</t>
        </is>
      </c>
      <c r="P430" s="48" t="n">
        <v>160</v>
      </c>
      <c r="Q430" s="48" t="n">
        <v>140</v>
      </c>
      <c r="R430" s="34" t="inlineStr">
        <is>
          <t>Not listed</t>
        </is>
      </c>
      <c r="S430" s="48" t="n">
        <v>58</v>
      </c>
      <c r="T430" s="48" t="n">
        <v>220</v>
      </c>
      <c r="U430" s="34" t="inlineStr">
        <is>
          <t>HFCS + sugar</t>
        </is>
      </c>
      <c r="V430" s="34" t="inlineStr">
        <is>
          <t>160 mg caffeine, D-ribose, B vitamins (B3/B5/B6/B12); no taurine/ginseng; blue collar positioning</t>
        </is>
      </c>
      <c r="W430" s="51" t="n"/>
      <c r="X430" s="51" t="n"/>
      <c r="Y430" s="51" t="n"/>
      <c r="Z430" s="51" t="n"/>
      <c r="AA430" s="34" t="inlineStr">
        <is>
          <t>Low</t>
        </is>
      </c>
      <c r="AB430" s="34" t="inlineStr">
        <is>
          <t>Legacy Coca-Cola energy brand</t>
        </is>
      </c>
      <c r="AC430" s="34" t="inlineStr">
        <is>
          <t>Old school heavy energy can</t>
        </is>
      </c>
      <c r="AD430" s="34" t="inlineStr">
        <is>
          <t>Value legacy energy.</t>
        </is>
      </c>
      <c r="AE430" s="51" t="n"/>
      <c r="AF430" s="53">
        <f>IF(AND(ISNUMBER($P430),ISNUMBER($AL430),$AL430&lt;&gt;0),ROUND($P430/$AL430*100,1),"")</f>
        <v/>
      </c>
      <c r="AG430" s="54">
        <f>IF(AND(ISNUMBER($S430),ISNUMBER($AL430),$AL430&lt;&gt;0),ROUND($S430/$AL430*100,2),"")</f>
        <v/>
      </c>
      <c r="AH430" s="53">
        <f>IF(AND(ISNUMBER($Q430),ISNUMBER($AL430),$AL430&lt;&gt;0),ROUND($Q430/$AL430*100,1),"")</f>
        <v/>
      </c>
      <c r="AI430" s="48">
        <f>IF(ISNUMBER($S430),IF($S430&lt;=1,"Yes","No"),"n/a")</f>
        <v/>
      </c>
      <c r="AJ430" s="48">
        <f>IF(ISNUMBER($S430),ROUND(MAX(0,MIN(100,100-$S430*2.5-IF(ISNUMBER($T430),$T430,0)*0.12+IF($S430&lt;=1,12,0))),0),"")</f>
        <v/>
      </c>
      <c r="AK430" s="48">
        <f>IF(ISNUMBER($Q430),IF($Q430&gt;=100,20,IF($Q430&gt;=30,10,0)),0)+IF(ISNUMBER($R430),IF($R430&gt;=100,20,0),0)+IF(ISNUMBER($P430),IF($P430&gt;=150,20,IF($P430&gt;=50,12,5)),0)+IF(ISNUMBER($S430),IF($S430&lt;=1,15,0),0)</f>
        <v/>
      </c>
      <c r="AL430" s="48" t="n">
        <v>473</v>
      </c>
      <c r="AM430" s="49" t="n"/>
      <c r="AN430" s="48">
        <f>IF(AND(ISNUMBER($P430),ISNUMBER($AL430),$AL430&lt;&gt;0),IF(OR($P430&gt;180,$P430/$AL430*1000&gt;400),"Over ceiling, confirm SKU","Within"),"n/a")</f>
        <v/>
      </c>
      <c r="AO430" s="51" t="n"/>
      <c r="AP430" s="51" t="n"/>
      <c r="AQ430" s="51" t="n"/>
      <c r="AR430" s="34" t="inlineStr">
        <is>
          <t>Retrieved and cited, see Enrichment Log</t>
        </is>
      </c>
      <c r="AS430" s="34" t="inlineStr">
        <is>
          <t>BLANK -&gt; requires live Amazon.ca capture</t>
        </is>
      </c>
      <c r="AT430" s="34" t="inlineStr">
        <is>
          <t>Unverified commercial data</t>
        </is>
      </c>
    </row>
    <row r="431" ht="28" customHeight="1">
      <c r="A431" s="34" t="inlineStr">
        <is>
          <t>Full Throttle</t>
        </is>
      </c>
      <c r="B431" s="34" t="inlineStr">
        <is>
          <t>Full Throttle Energy | Berry | 18 pack 473mL</t>
        </is>
      </c>
      <c r="C431" s="34" t="inlineStr">
        <is>
          <t>4) Caffeine &amp; energy beverage</t>
        </is>
      </c>
      <c r="D431" s="34" t="inlineStr">
        <is>
          <t>473 mL can</t>
        </is>
      </c>
      <c r="E431" s="48" t="n">
        <v>18</v>
      </c>
      <c r="F431" s="49" t="n"/>
      <c r="G431" s="50">
        <f>IF(AND(ISNUMBER($F431),ISNUMBER($E431),$E431&lt;&gt;0),$F431/$E431,"")</f>
        <v/>
      </c>
      <c r="H431" s="50">
        <f>IF(AND(ISNUMBER($F431),ISNUMBER($AL431),ISNUMBER($E431),($AL431*$E431)&lt;&gt;0),$F431/($AL431*$E431)*100,"")</f>
        <v/>
      </c>
      <c r="I431" s="51" t="n"/>
      <c r="J431" s="52" t="n"/>
      <c r="K431" s="50">
        <f>IF(AND(ISNUMBER($F431),ISNUMBER($J431)),$F431*(1-$J431),"")</f>
        <v/>
      </c>
      <c r="L431" s="51" t="n"/>
      <c r="M431" s="51" t="n"/>
      <c r="N431" s="50">
        <f>IF(ISNUMBER($F431),($F431-IF(ISNUMBER($AM431),$AM431,0))*(1-IF(ISNUMBER($J431),$J431,0)),"")</f>
        <v/>
      </c>
      <c r="O431" s="34" t="inlineStr">
        <is>
          <t>Berry</t>
        </is>
      </c>
      <c r="P431" s="48" t="n">
        <v>160</v>
      </c>
      <c r="Q431" s="48" t="n">
        <v>140</v>
      </c>
      <c r="R431" s="34" t="inlineStr">
        <is>
          <t>Not listed</t>
        </is>
      </c>
      <c r="S431" s="48" t="n">
        <v>58</v>
      </c>
      <c r="T431" s="48" t="n">
        <v>220</v>
      </c>
      <c r="U431" s="34" t="inlineStr">
        <is>
          <t>HFCS + sugar</t>
        </is>
      </c>
      <c r="V431" s="34" t="inlineStr">
        <is>
          <t>160 mg caffeine, D-ribose, B vitamins (B3/B5/B6/B12); no taurine/ginseng; blue collar positioning</t>
        </is>
      </c>
      <c r="W431" s="51" t="n"/>
      <c r="X431" s="51" t="n"/>
      <c r="Y431" s="51" t="n"/>
      <c r="Z431" s="51" t="n"/>
      <c r="AA431" s="34" t="inlineStr">
        <is>
          <t>Low</t>
        </is>
      </c>
      <c r="AB431" s="34" t="inlineStr">
        <is>
          <t>Legacy Coca-Cola energy brand</t>
        </is>
      </c>
      <c r="AC431" s="34" t="inlineStr">
        <is>
          <t>Old school heavy energy can</t>
        </is>
      </c>
      <c r="AD431" s="34" t="inlineStr">
        <is>
          <t>Value legacy energy.</t>
        </is>
      </c>
      <c r="AE431" s="51" t="n"/>
      <c r="AF431" s="53">
        <f>IF(AND(ISNUMBER($P431),ISNUMBER($AL431),$AL431&lt;&gt;0),ROUND($P431/$AL431*100,1),"")</f>
        <v/>
      </c>
      <c r="AG431" s="54">
        <f>IF(AND(ISNUMBER($S431),ISNUMBER($AL431),$AL431&lt;&gt;0),ROUND($S431/$AL431*100,2),"")</f>
        <v/>
      </c>
      <c r="AH431" s="53">
        <f>IF(AND(ISNUMBER($Q431),ISNUMBER($AL431),$AL431&lt;&gt;0),ROUND($Q431/$AL431*100,1),"")</f>
        <v/>
      </c>
      <c r="AI431" s="48">
        <f>IF(ISNUMBER($S431),IF($S431&lt;=1,"Yes","No"),"n/a")</f>
        <v/>
      </c>
      <c r="AJ431" s="48">
        <f>IF(ISNUMBER($S431),ROUND(MAX(0,MIN(100,100-$S431*2.5-IF(ISNUMBER($T431),$T431,0)*0.12+IF($S431&lt;=1,12,0))),0),"")</f>
        <v/>
      </c>
      <c r="AK431" s="48">
        <f>IF(ISNUMBER($Q431),IF($Q431&gt;=100,20,IF($Q431&gt;=30,10,0)),0)+IF(ISNUMBER($R431),IF($R431&gt;=100,20,0),0)+IF(ISNUMBER($P431),IF($P431&gt;=150,20,IF($P431&gt;=50,12,5)),0)+IF(ISNUMBER($S431),IF($S431&lt;=1,15,0),0)</f>
        <v/>
      </c>
      <c r="AL431" s="48" t="n">
        <v>473</v>
      </c>
      <c r="AM431" s="49" t="n"/>
      <c r="AN431" s="48">
        <f>IF(AND(ISNUMBER($P431),ISNUMBER($AL431),$AL431&lt;&gt;0),IF(OR($P431&gt;180,$P431/$AL431*1000&gt;400),"Over ceiling, confirm SKU","Within"),"n/a")</f>
        <v/>
      </c>
      <c r="AO431" s="51" t="n"/>
      <c r="AP431" s="51" t="n"/>
      <c r="AQ431" s="51" t="n"/>
      <c r="AR431" s="34" t="inlineStr">
        <is>
          <t>Retrieved and cited, see Enrichment Log</t>
        </is>
      </c>
      <c r="AS431" s="34" t="inlineStr">
        <is>
          <t>BLANK -&gt; requires live Amazon.ca capture</t>
        </is>
      </c>
      <c r="AT431" s="34" t="inlineStr">
        <is>
          <t>Unverified commercial data</t>
        </is>
      </c>
    </row>
    <row r="432" ht="28" customHeight="1">
      <c r="A432" s="34" t="inlineStr">
        <is>
          <t>Full Throttle</t>
        </is>
      </c>
      <c r="B432" s="34" t="inlineStr">
        <is>
          <t>Full Throttle Energy | Berry | 24 pack 473mL</t>
        </is>
      </c>
      <c r="C432" s="34" t="inlineStr">
        <is>
          <t>4) Caffeine &amp; energy beverage</t>
        </is>
      </c>
      <c r="D432" s="34" t="inlineStr">
        <is>
          <t>473 mL can</t>
        </is>
      </c>
      <c r="E432" s="48" t="n">
        <v>24</v>
      </c>
      <c r="F432" s="49" t="n"/>
      <c r="G432" s="50">
        <f>IF(AND(ISNUMBER($F432),ISNUMBER($E432),$E432&lt;&gt;0),$F432/$E432,"")</f>
        <v/>
      </c>
      <c r="H432" s="50">
        <f>IF(AND(ISNUMBER($F432),ISNUMBER($AL432),ISNUMBER($E432),($AL432*$E432)&lt;&gt;0),$F432/($AL432*$E432)*100,"")</f>
        <v/>
      </c>
      <c r="I432" s="51" t="n"/>
      <c r="J432" s="52" t="n"/>
      <c r="K432" s="50">
        <f>IF(AND(ISNUMBER($F432),ISNUMBER($J432)),$F432*(1-$J432),"")</f>
        <v/>
      </c>
      <c r="L432" s="51" t="n"/>
      <c r="M432" s="51" t="n"/>
      <c r="N432" s="50">
        <f>IF(ISNUMBER($F432),($F432-IF(ISNUMBER($AM432),$AM432,0))*(1-IF(ISNUMBER($J432),$J432,0)),"")</f>
        <v/>
      </c>
      <c r="O432" s="34" t="inlineStr">
        <is>
          <t>Berry</t>
        </is>
      </c>
      <c r="P432" s="48" t="n">
        <v>160</v>
      </c>
      <c r="Q432" s="48" t="n">
        <v>140</v>
      </c>
      <c r="R432" s="34" t="inlineStr">
        <is>
          <t>Not listed</t>
        </is>
      </c>
      <c r="S432" s="48" t="n">
        <v>58</v>
      </c>
      <c r="T432" s="48" t="n">
        <v>220</v>
      </c>
      <c r="U432" s="34" t="inlineStr">
        <is>
          <t>HFCS + sugar</t>
        </is>
      </c>
      <c r="V432" s="34" t="inlineStr">
        <is>
          <t>160 mg caffeine, D-ribose, B vitamins (B3/B5/B6/B12); no taurine/ginseng; blue collar positioning</t>
        </is>
      </c>
      <c r="W432" s="51" t="n"/>
      <c r="X432" s="51" t="n"/>
      <c r="Y432" s="51" t="n"/>
      <c r="Z432" s="51" t="n"/>
      <c r="AA432" s="34" t="inlineStr">
        <is>
          <t>Low</t>
        </is>
      </c>
      <c r="AB432" s="34" t="inlineStr">
        <is>
          <t>Legacy Coca-Cola energy brand</t>
        </is>
      </c>
      <c r="AC432" s="34" t="inlineStr">
        <is>
          <t>Old school heavy energy can</t>
        </is>
      </c>
      <c r="AD432" s="34" t="inlineStr">
        <is>
          <t>Value legacy energy.</t>
        </is>
      </c>
      <c r="AE432" s="51" t="n"/>
      <c r="AF432" s="53">
        <f>IF(AND(ISNUMBER($P432),ISNUMBER($AL432),$AL432&lt;&gt;0),ROUND($P432/$AL432*100,1),"")</f>
        <v/>
      </c>
      <c r="AG432" s="54">
        <f>IF(AND(ISNUMBER($S432),ISNUMBER($AL432),$AL432&lt;&gt;0),ROUND($S432/$AL432*100,2),"")</f>
        <v/>
      </c>
      <c r="AH432" s="53">
        <f>IF(AND(ISNUMBER($Q432),ISNUMBER($AL432),$AL432&lt;&gt;0),ROUND($Q432/$AL432*100,1),"")</f>
        <v/>
      </c>
      <c r="AI432" s="48">
        <f>IF(ISNUMBER($S432),IF($S432&lt;=1,"Yes","No"),"n/a")</f>
        <v/>
      </c>
      <c r="AJ432" s="48">
        <f>IF(ISNUMBER($S432),ROUND(MAX(0,MIN(100,100-$S432*2.5-IF(ISNUMBER($T432),$T432,0)*0.12+IF($S432&lt;=1,12,0))),0),"")</f>
        <v/>
      </c>
      <c r="AK432" s="48">
        <f>IF(ISNUMBER($Q432),IF($Q432&gt;=100,20,IF($Q432&gt;=30,10,0)),0)+IF(ISNUMBER($R432),IF($R432&gt;=100,20,0),0)+IF(ISNUMBER($P432),IF($P432&gt;=150,20,IF($P432&gt;=50,12,5)),0)+IF(ISNUMBER($S432),IF($S432&lt;=1,15,0),0)</f>
        <v/>
      </c>
      <c r="AL432" s="48" t="n">
        <v>473</v>
      </c>
      <c r="AM432" s="49" t="n"/>
      <c r="AN432" s="48">
        <f>IF(AND(ISNUMBER($P432),ISNUMBER($AL432),$AL432&lt;&gt;0),IF(OR($P432&gt;180,$P432/$AL432*1000&gt;400),"Over ceiling, confirm SKU","Within"),"n/a")</f>
        <v/>
      </c>
      <c r="AO432" s="51" t="n"/>
      <c r="AP432" s="51" t="n"/>
      <c r="AQ432" s="51" t="n"/>
      <c r="AR432" s="34" t="inlineStr">
        <is>
          <t>Retrieved and cited, see Enrichment Log</t>
        </is>
      </c>
      <c r="AS432" s="34" t="inlineStr">
        <is>
          <t>BLANK -&gt; requires live Amazon.ca capture</t>
        </is>
      </c>
      <c r="AT432" s="34" t="inlineStr">
        <is>
          <t>Unverified commercial data</t>
        </is>
      </c>
    </row>
    <row r="433" ht="28" customHeight="1">
      <c r="A433" s="34" t="inlineStr">
        <is>
          <t>Venom</t>
        </is>
      </c>
      <c r="B433" s="34" t="inlineStr">
        <is>
          <t>Venom Energy | Black Mamba | single 473mL</t>
        </is>
      </c>
      <c r="C433" s="34" t="inlineStr">
        <is>
          <t>4) Caffeine &amp; energy beverage</t>
        </is>
      </c>
      <c r="D433" s="34" t="inlineStr">
        <is>
          <t>473 mL can</t>
        </is>
      </c>
      <c r="E433" s="48" t="n">
        <v>1</v>
      </c>
      <c r="F433" s="49" t="n"/>
      <c r="G433" s="50">
        <f>IF(AND(ISNUMBER($F433),ISNUMBER($E433),$E433&lt;&gt;0),$F433/$E433,"")</f>
        <v/>
      </c>
      <c r="H433" s="50">
        <f>IF(AND(ISNUMBER($F433),ISNUMBER($AL433),ISNUMBER($E433),($AL433*$E433)&lt;&gt;0),$F433/($AL433*$E433)*100,"")</f>
        <v/>
      </c>
      <c r="I433" s="51" t="n"/>
      <c r="J433" s="52" t="n"/>
      <c r="K433" s="50">
        <f>IF(AND(ISNUMBER($F433),ISNUMBER($J433)),$F433*(1-$J433),"")</f>
        <v/>
      </c>
      <c r="L433" s="51" t="n"/>
      <c r="M433" s="51" t="n"/>
      <c r="N433" s="50">
        <f>IF(ISNUMBER($F433),($F433-IF(ISNUMBER($AM433),$AM433,0))*(1-IF(ISNUMBER($J433),$J433,0)),"")</f>
        <v/>
      </c>
      <c r="O433" s="34" t="inlineStr">
        <is>
          <t>Black Mamba</t>
        </is>
      </c>
      <c r="P433" s="48" t="n">
        <v>160</v>
      </c>
      <c r="Q433" s="48" t="n">
        <v>310</v>
      </c>
      <c r="R433" s="34" t="inlineStr">
        <is>
          <t>Not listed</t>
        </is>
      </c>
      <c r="S433" s="48" t="n">
        <v>53</v>
      </c>
      <c r="T433" s="48" t="n">
        <v>240</v>
      </c>
      <c r="U433" s="34" t="inlineStr">
        <is>
          <t>HFCS + sucralose</t>
        </is>
      </c>
      <c r="V433" s="34" t="inlineStr">
        <is>
          <t>Energy blend (taurine, guarana, L-carnitine, ginseng, inositol), B vitamins</t>
        </is>
      </c>
      <c r="W433" s="51" t="n"/>
      <c r="X433" s="51" t="n"/>
      <c r="Y433" s="51" t="n"/>
      <c r="Z433" s="51" t="n"/>
      <c r="AA433" s="34" t="inlineStr">
        <is>
          <t>Low</t>
        </is>
      </c>
      <c r="AB433" s="34" t="inlineStr">
        <is>
          <t>Discount channel energy brand</t>
        </is>
      </c>
      <c r="AC433" s="34" t="inlineStr">
        <is>
          <t>Cheap high sugar energy</t>
        </is>
      </c>
      <c r="AD433" s="34" t="inlineStr">
        <is>
          <t>Lowest price energy option.</t>
        </is>
      </c>
      <c r="AE433" s="51" t="n"/>
      <c r="AF433" s="53">
        <f>IF(AND(ISNUMBER($P433),ISNUMBER($AL433),$AL433&lt;&gt;0),ROUND($P433/$AL433*100,1),"")</f>
        <v/>
      </c>
      <c r="AG433" s="54">
        <f>IF(AND(ISNUMBER($S433),ISNUMBER($AL433),$AL433&lt;&gt;0),ROUND($S433/$AL433*100,2),"")</f>
        <v/>
      </c>
      <c r="AH433" s="53">
        <f>IF(AND(ISNUMBER($Q433),ISNUMBER($AL433),$AL433&lt;&gt;0),ROUND($Q433/$AL433*100,1),"")</f>
        <v/>
      </c>
      <c r="AI433" s="48">
        <f>IF(ISNUMBER($S433),IF($S433&lt;=1,"Yes","No"),"n/a")</f>
        <v/>
      </c>
      <c r="AJ433" s="48">
        <f>IF(ISNUMBER($S433),ROUND(MAX(0,MIN(100,100-$S433*2.5-IF(ISNUMBER($T433),$T433,0)*0.12+IF($S433&lt;=1,12,0))),0),"")</f>
        <v/>
      </c>
      <c r="AK433" s="48">
        <f>IF(ISNUMBER($Q433),IF($Q433&gt;=100,20,IF($Q433&gt;=30,10,0)),0)+IF(ISNUMBER($R433),IF($R433&gt;=100,20,0),0)+IF(ISNUMBER($P433),IF($P433&gt;=150,20,IF($P433&gt;=50,12,5)),0)+IF(ISNUMBER($S433),IF($S433&lt;=1,15,0),0)</f>
        <v/>
      </c>
      <c r="AL433" s="48" t="n">
        <v>473</v>
      </c>
      <c r="AM433" s="49" t="n"/>
      <c r="AN433" s="48">
        <f>IF(AND(ISNUMBER($P433),ISNUMBER($AL433),$AL433&lt;&gt;0),IF(OR($P433&gt;180,$P433/$AL433*1000&gt;400),"Over ceiling, confirm SKU","Within"),"n/a")</f>
        <v/>
      </c>
      <c r="AO433" s="51" t="n"/>
      <c r="AP433" s="51" t="n"/>
      <c r="AQ433" s="51" t="n"/>
      <c r="AR433" s="34" t="inlineStr">
        <is>
          <t>Retrieved and cited, see Enrichment Log</t>
        </is>
      </c>
      <c r="AS433" s="34" t="inlineStr">
        <is>
          <t>BLANK -&gt; requires live Amazon.ca capture</t>
        </is>
      </c>
      <c r="AT433" s="34" t="inlineStr">
        <is>
          <t>Unverified commercial data</t>
        </is>
      </c>
    </row>
    <row r="434" ht="28" customHeight="1">
      <c r="A434" s="34" t="inlineStr">
        <is>
          <t>Venom</t>
        </is>
      </c>
      <c r="B434" s="34" t="inlineStr">
        <is>
          <t>Venom Energy | Black Mamba | 8 pack 473mL</t>
        </is>
      </c>
      <c r="C434" s="34" t="inlineStr">
        <is>
          <t>4) Caffeine &amp; energy beverage</t>
        </is>
      </c>
      <c r="D434" s="34" t="inlineStr">
        <is>
          <t>473 mL can</t>
        </is>
      </c>
      <c r="E434" s="48" t="n">
        <v>8</v>
      </c>
      <c r="F434" s="49" t="n"/>
      <c r="G434" s="50">
        <f>IF(AND(ISNUMBER($F434),ISNUMBER($E434),$E434&lt;&gt;0),$F434/$E434,"")</f>
        <v/>
      </c>
      <c r="H434" s="50">
        <f>IF(AND(ISNUMBER($F434),ISNUMBER($AL434),ISNUMBER($E434),($AL434*$E434)&lt;&gt;0),$F434/($AL434*$E434)*100,"")</f>
        <v/>
      </c>
      <c r="I434" s="51" t="n"/>
      <c r="J434" s="52" t="n"/>
      <c r="K434" s="50">
        <f>IF(AND(ISNUMBER($F434),ISNUMBER($J434)),$F434*(1-$J434),"")</f>
        <v/>
      </c>
      <c r="L434" s="51" t="n"/>
      <c r="M434" s="51" t="n"/>
      <c r="N434" s="50">
        <f>IF(ISNUMBER($F434),($F434-IF(ISNUMBER($AM434),$AM434,0))*(1-IF(ISNUMBER($J434),$J434,0)),"")</f>
        <v/>
      </c>
      <c r="O434" s="34" t="inlineStr">
        <is>
          <t>Black Mamba</t>
        </is>
      </c>
      <c r="P434" s="48" t="n">
        <v>160</v>
      </c>
      <c r="Q434" s="48" t="n">
        <v>310</v>
      </c>
      <c r="R434" s="34" t="inlineStr">
        <is>
          <t>Not listed</t>
        </is>
      </c>
      <c r="S434" s="48" t="n">
        <v>53</v>
      </c>
      <c r="T434" s="48" t="n">
        <v>240</v>
      </c>
      <c r="U434" s="34" t="inlineStr">
        <is>
          <t>HFCS + sucralose</t>
        </is>
      </c>
      <c r="V434" s="34" t="inlineStr">
        <is>
          <t>Energy blend (taurine, guarana, L-carnitine, ginseng, inositol), B vitamins</t>
        </is>
      </c>
      <c r="W434" s="51" t="n"/>
      <c r="X434" s="51" t="n"/>
      <c r="Y434" s="51" t="n"/>
      <c r="Z434" s="51" t="n"/>
      <c r="AA434" s="34" t="inlineStr">
        <is>
          <t>Low</t>
        </is>
      </c>
      <c r="AB434" s="34" t="inlineStr">
        <is>
          <t>Discount channel energy brand</t>
        </is>
      </c>
      <c r="AC434" s="34" t="inlineStr">
        <is>
          <t>Cheap high sugar energy</t>
        </is>
      </c>
      <c r="AD434" s="34" t="inlineStr">
        <is>
          <t>Lowest price energy option.</t>
        </is>
      </c>
      <c r="AE434" s="51" t="n"/>
      <c r="AF434" s="53">
        <f>IF(AND(ISNUMBER($P434),ISNUMBER($AL434),$AL434&lt;&gt;0),ROUND($P434/$AL434*100,1),"")</f>
        <v/>
      </c>
      <c r="AG434" s="54">
        <f>IF(AND(ISNUMBER($S434),ISNUMBER($AL434),$AL434&lt;&gt;0),ROUND($S434/$AL434*100,2),"")</f>
        <v/>
      </c>
      <c r="AH434" s="53">
        <f>IF(AND(ISNUMBER($Q434),ISNUMBER($AL434),$AL434&lt;&gt;0),ROUND($Q434/$AL434*100,1),"")</f>
        <v/>
      </c>
      <c r="AI434" s="48">
        <f>IF(ISNUMBER($S434),IF($S434&lt;=1,"Yes","No"),"n/a")</f>
        <v/>
      </c>
      <c r="AJ434" s="48">
        <f>IF(ISNUMBER($S434),ROUND(MAX(0,MIN(100,100-$S434*2.5-IF(ISNUMBER($T434),$T434,0)*0.12+IF($S434&lt;=1,12,0))),0),"")</f>
        <v/>
      </c>
      <c r="AK434" s="48">
        <f>IF(ISNUMBER($Q434),IF($Q434&gt;=100,20,IF($Q434&gt;=30,10,0)),0)+IF(ISNUMBER($R434),IF($R434&gt;=100,20,0),0)+IF(ISNUMBER($P434),IF($P434&gt;=150,20,IF($P434&gt;=50,12,5)),0)+IF(ISNUMBER($S434),IF($S434&lt;=1,15,0),0)</f>
        <v/>
      </c>
      <c r="AL434" s="48" t="n">
        <v>473</v>
      </c>
      <c r="AM434" s="49" t="n"/>
      <c r="AN434" s="48">
        <f>IF(AND(ISNUMBER($P434),ISNUMBER($AL434),$AL434&lt;&gt;0),IF(OR($P434&gt;180,$P434/$AL434*1000&gt;400),"Over ceiling, confirm SKU","Within"),"n/a")</f>
        <v/>
      </c>
      <c r="AO434" s="51" t="n"/>
      <c r="AP434" s="51" t="n"/>
      <c r="AQ434" s="51" t="n"/>
      <c r="AR434" s="34" t="inlineStr">
        <is>
          <t>Retrieved and cited, see Enrichment Log</t>
        </is>
      </c>
      <c r="AS434" s="34" t="inlineStr">
        <is>
          <t>BLANK -&gt; requires live Amazon.ca capture</t>
        </is>
      </c>
      <c r="AT434" s="34" t="inlineStr">
        <is>
          <t>Unverified commercial data</t>
        </is>
      </c>
    </row>
    <row r="435" ht="28" customHeight="1">
      <c r="A435" s="34" t="inlineStr">
        <is>
          <t>Venom</t>
        </is>
      </c>
      <c r="B435" s="34" t="inlineStr">
        <is>
          <t>Venom Energy | Black Mamba | 12 pack 473mL</t>
        </is>
      </c>
      <c r="C435" s="34" t="inlineStr">
        <is>
          <t>4) Caffeine &amp; energy beverage</t>
        </is>
      </c>
      <c r="D435" s="34" t="inlineStr">
        <is>
          <t>473 mL can</t>
        </is>
      </c>
      <c r="E435" s="48" t="n">
        <v>12</v>
      </c>
      <c r="F435" s="49" t="n"/>
      <c r="G435" s="50">
        <f>IF(AND(ISNUMBER($F435),ISNUMBER($E435),$E435&lt;&gt;0),$F435/$E435,"")</f>
        <v/>
      </c>
      <c r="H435" s="50">
        <f>IF(AND(ISNUMBER($F435),ISNUMBER($AL435),ISNUMBER($E435),($AL435*$E435)&lt;&gt;0),$F435/($AL435*$E435)*100,"")</f>
        <v/>
      </c>
      <c r="I435" s="51" t="n"/>
      <c r="J435" s="52" t="n"/>
      <c r="K435" s="50">
        <f>IF(AND(ISNUMBER($F435),ISNUMBER($J435)),$F435*(1-$J435),"")</f>
        <v/>
      </c>
      <c r="L435" s="51" t="n"/>
      <c r="M435" s="51" t="n"/>
      <c r="N435" s="50">
        <f>IF(ISNUMBER($F435),($F435-IF(ISNUMBER($AM435),$AM435,0))*(1-IF(ISNUMBER($J435),$J435,0)),"")</f>
        <v/>
      </c>
      <c r="O435" s="34" t="inlineStr">
        <is>
          <t>Black Mamba</t>
        </is>
      </c>
      <c r="P435" s="48" t="n">
        <v>160</v>
      </c>
      <c r="Q435" s="48" t="n">
        <v>310</v>
      </c>
      <c r="R435" s="34" t="inlineStr">
        <is>
          <t>Not listed</t>
        </is>
      </c>
      <c r="S435" s="48" t="n">
        <v>53</v>
      </c>
      <c r="T435" s="48" t="n">
        <v>240</v>
      </c>
      <c r="U435" s="34" t="inlineStr">
        <is>
          <t>HFCS + sucralose</t>
        </is>
      </c>
      <c r="V435" s="34" t="inlineStr">
        <is>
          <t>Energy blend (taurine, guarana, L-carnitine, ginseng, inositol), B vitamins</t>
        </is>
      </c>
      <c r="W435" s="51" t="n"/>
      <c r="X435" s="51" t="n"/>
      <c r="Y435" s="51" t="n"/>
      <c r="Z435" s="51" t="n"/>
      <c r="AA435" s="34" t="inlineStr">
        <is>
          <t>Low</t>
        </is>
      </c>
      <c r="AB435" s="34" t="inlineStr">
        <is>
          <t>Discount channel energy brand</t>
        </is>
      </c>
      <c r="AC435" s="34" t="inlineStr">
        <is>
          <t>Cheap high sugar energy</t>
        </is>
      </c>
      <c r="AD435" s="34" t="inlineStr">
        <is>
          <t>Lowest price energy option.</t>
        </is>
      </c>
      <c r="AE435" s="51" t="n"/>
      <c r="AF435" s="53">
        <f>IF(AND(ISNUMBER($P435),ISNUMBER($AL435),$AL435&lt;&gt;0),ROUND($P435/$AL435*100,1),"")</f>
        <v/>
      </c>
      <c r="AG435" s="54">
        <f>IF(AND(ISNUMBER($S435),ISNUMBER($AL435),$AL435&lt;&gt;0),ROUND($S435/$AL435*100,2),"")</f>
        <v/>
      </c>
      <c r="AH435" s="53">
        <f>IF(AND(ISNUMBER($Q435),ISNUMBER($AL435),$AL435&lt;&gt;0),ROUND($Q435/$AL435*100,1),"")</f>
        <v/>
      </c>
      <c r="AI435" s="48">
        <f>IF(ISNUMBER($S435),IF($S435&lt;=1,"Yes","No"),"n/a")</f>
        <v/>
      </c>
      <c r="AJ435" s="48">
        <f>IF(ISNUMBER($S435),ROUND(MAX(0,MIN(100,100-$S435*2.5-IF(ISNUMBER($T435),$T435,0)*0.12+IF($S435&lt;=1,12,0))),0),"")</f>
        <v/>
      </c>
      <c r="AK435" s="48">
        <f>IF(ISNUMBER($Q435),IF($Q435&gt;=100,20,IF($Q435&gt;=30,10,0)),0)+IF(ISNUMBER($R435),IF($R435&gt;=100,20,0),0)+IF(ISNUMBER($P435),IF($P435&gt;=150,20,IF($P435&gt;=50,12,5)),0)+IF(ISNUMBER($S435),IF($S435&lt;=1,15,0),0)</f>
        <v/>
      </c>
      <c r="AL435" s="48" t="n">
        <v>473</v>
      </c>
      <c r="AM435" s="49" t="n"/>
      <c r="AN435" s="48">
        <f>IF(AND(ISNUMBER($P435),ISNUMBER($AL435),$AL435&lt;&gt;0),IF(OR($P435&gt;180,$P435/$AL435*1000&gt;400),"Over ceiling, confirm SKU","Within"),"n/a")</f>
        <v/>
      </c>
      <c r="AO435" s="51" t="n"/>
      <c r="AP435" s="51" t="n"/>
      <c r="AQ435" s="51" t="n"/>
      <c r="AR435" s="34" t="inlineStr">
        <is>
          <t>Retrieved and cited, see Enrichment Log</t>
        </is>
      </c>
      <c r="AS435" s="34" t="inlineStr">
        <is>
          <t>BLANK -&gt; requires live Amazon.ca capture</t>
        </is>
      </c>
      <c r="AT435" s="34" t="inlineStr">
        <is>
          <t>Unverified commercial data</t>
        </is>
      </c>
    </row>
    <row r="436" ht="28" customHeight="1">
      <c r="A436" s="34" t="inlineStr">
        <is>
          <t>Venom</t>
        </is>
      </c>
      <c r="B436" s="34" t="inlineStr">
        <is>
          <t>Venom Energy | Black Mamba | 18 pack 473mL</t>
        </is>
      </c>
      <c r="C436" s="34" t="inlineStr">
        <is>
          <t>4) Caffeine &amp; energy beverage</t>
        </is>
      </c>
      <c r="D436" s="34" t="inlineStr">
        <is>
          <t>473 mL can</t>
        </is>
      </c>
      <c r="E436" s="48" t="n">
        <v>18</v>
      </c>
      <c r="F436" s="49" t="n"/>
      <c r="G436" s="50">
        <f>IF(AND(ISNUMBER($F436),ISNUMBER($E436),$E436&lt;&gt;0),$F436/$E436,"")</f>
        <v/>
      </c>
      <c r="H436" s="50">
        <f>IF(AND(ISNUMBER($F436),ISNUMBER($AL436),ISNUMBER($E436),($AL436*$E436)&lt;&gt;0),$F436/($AL436*$E436)*100,"")</f>
        <v/>
      </c>
      <c r="I436" s="51" t="n"/>
      <c r="J436" s="52" t="n"/>
      <c r="K436" s="50">
        <f>IF(AND(ISNUMBER($F436),ISNUMBER($J436)),$F436*(1-$J436),"")</f>
        <v/>
      </c>
      <c r="L436" s="51" t="n"/>
      <c r="M436" s="51" t="n"/>
      <c r="N436" s="50">
        <f>IF(ISNUMBER($F436),($F436-IF(ISNUMBER($AM436),$AM436,0))*(1-IF(ISNUMBER($J436),$J436,0)),"")</f>
        <v/>
      </c>
      <c r="O436" s="34" t="inlineStr">
        <is>
          <t>Black Mamba</t>
        </is>
      </c>
      <c r="P436" s="48" t="n">
        <v>160</v>
      </c>
      <c r="Q436" s="48" t="n">
        <v>310</v>
      </c>
      <c r="R436" s="34" t="inlineStr">
        <is>
          <t>Not listed</t>
        </is>
      </c>
      <c r="S436" s="48" t="n">
        <v>53</v>
      </c>
      <c r="T436" s="48" t="n">
        <v>240</v>
      </c>
      <c r="U436" s="34" t="inlineStr">
        <is>
          <t>HFCS + sucralose</t>
        </is>
      </c>
      <c r="V436" s="34" t="inlineStr">
        <is>
          <t>Energy blend (taurine, guarana, L-carnitine, ginseng, inositol), B vitamins</t>
        </is>
      </c>
      <c r="W436" s="51" t="n"/>
      <c r="X436" s="51" t="n"/>
      <c r="Y436" s="51" t="n"/>
      <c r="Z436" s="51" t="n"/>
      <c r="AA436" s="34" t="inlineStr">
        <is>
          <t>Low</t>
        </is>
      </c>
      <c r="AB436" s="34" t="inlineStr">
        <is>
          <t>Discount channel energy brand</t>
        </is>
      </c>
      <c r="AC436" s="34" t="inlineStr">
        <is>
          <t>Cheap high sugar energy</t>
        </is>
      </c>
      <c r="AD436" s="34" t="inlineStr">
        <is>
          <t>Lowest price energy option.</t>
        </is>
      </c>
      <c r="AE436" s="51" t="n"/>
      <c r="AF436" s="53">
        <f>IF(AND(ISNUMBER($P436),ISNUMBER($AL436),$AL436&lt;&gt;0),ROUND($P436/$AL436*100,1),"")</f>
        <v/>
      </c>
      <c r="AG436" s="54">
        <f>IF(AND(ISNUMBER($S436),ISNUMBER($AL436),$AL436&lt;&gt;0),ROUND($S436/$AL436*100,2),"")</f>
        <v/>
      </c>
      <c r="AH436" s="53">
        <f>IF(AND(ISNUMBER($Q436),ISNUMBER($AL436),$AL436&lt;&gt;0),ROUND($Q436/$AL436*100,1),"")</f>
        <v/>
      </c>
      <c r="AI436" s="48">
        <f>IF(ISNUMBER($S436),IF($S436&lt;=1,"Yes","No"),"n/a")</f>
        <v/>
      </c>
      <c r="AJ436" s="48">
        <f>IF(ISNUMBER($S436),ROUND(MAX(0,MIN(100,100-$S436*2.5-IF(ISNUMBER($T436),$T436,0)*0.12+IF($S436&lt;=1,12,0))),0),"")</f>
        <v/>
      </c>
      <c r="AK436" s="48">
        <f>IF(ISNUMBER($Q436),IF($Q436&gt;=100,20,IF($Q436&gt;=30,10,0)),0)+IF(ISNUMBER($R436),IF($R436&gt;=100,20,0),0)+IF(ISNUMBER($P436),IF($P436&gt;=150,20,IF($P436&gt;=50,12,5)),0)+IF(ISNUMBER($S436),IF($S436&lt;=1,15,0),0)</f>
        <v/>
      </c>
      <c r="AL436" s="48" t="n">
        <v>473</v>
      </c>
      <c r="AM436" s="49" t="n"/>
      <c r="AN436" s="48">
        <f>IF(AND(ISNUMBER($P436),ISNUMBER($AL436),$AL436&lt;&gt;0),IF(OR($P436&gt;180,$P436/$AL436*1000&gt;400),"Over ceiling, confirm SKU","Within"),"n/a")</f>
        <v/>
      </c>
      <c r="AO436" s="51" t="n"/>
      <c r="AP436" s="51" t="n"/>
      <c r="AQ436" s="51" t="n"/>
      <c r="AR436" s="34" t="inlineStr">
        <is>
          <t>Retrieved and cited, see Enrichment Log</t>
        </is>
      </c>
      <c r="AS436" s="34" t="inlineStr">
        <is>
          <t>BLANK -&gt; requires live Amazon.ca capture</t>
        </is>
      </c>
      <c r="AT436" s="34" t="inlineStr">
        <is>
          <t>Unverified commercial data</t>
        </is>
      </c>
    </row>
    <row r="437" ht="28" customHeight="1">
      <c r="A437" s="34" t="inlineStr">
        <is>
          <t>Venom</t>
        </is>
      </c>
      <c r="B437" s="34" t="inlineStr">
        <is>
          <t>Venom Energy | Black Mamba | 24 pack 473mL</t>
        </is>
      </c>
      <c r="C437" s="34" t="inlineStr">
        <is>
          <t>4) Caffeine &amp; energy beverage</t>
        </is>
      </c>
      <c r="D437" s="34" t="inlineStr">
        <is>
          <t>473 mL can</t>
        </is>
      </c>
      <c r="E437" s="48" t="n">
        <v>24</v>
      </c>
      <c r="F437" s="49" t="n"/>
      <c r="G437" s="50">
        <f>IF(AND(ISNUMBER($F437),ISNUMBER($E437),$E437&lt;&gt;0),$F437/$E437,"")</f>
        <v/>
      </c>
      <c r="H437" s="50">
        <f>IF(AND(ISNUMBER($F437),ISNUMBER($AL437),ISNUMBER($E437),($AL437*$E437)&lt;&gt;0),$F437/($AL437*$E437)*100,"")</f>
        <v/>
      </c>
      <c r="I437" s="51" t="n"/>
      <c r="J437" s="52" t="n"/>
      <c r="K437" s="50">
        <f>IF(AND(ISNUMBER($F437),ISNUMBER($J437)),$F437*(1-$J437),"")</f>
        <v/>
      </c>
      <c r="L437" s="51" t="n"/>
      <c r="M437" s="51" t="n"/>
      <c r="N437" s="50">
        <f>IF(ISNUMBER($F437),($F437-IF(ISNUMBER($AM437),$AM437,0))*(1-IF(ISNUMBER($J437),$J437,0)),"")</f>
        <v/>
      </c>
      <c r="O437" s="34" t="inlineStr">
        <is>
          <t>Black Mamba</t>
        </is>
      </c>
      <c r="P437" s="48" t="n">
        <v>160</v>
      </c>
      <c r="Q437" s="48" t="n">
        <v>310</v>
      </c>
      <c r="R437" s="34" t="inlineStr">
        <is>
          <t>Not listed</t>
        </is>
      </c>
      <c r="S437" s="48" t="n">
        <v>53</v>
      </c>
      <c r="T437" s="48" t="n">
        <v>240</v>
      </c>
      <c r="U437" s="34" t="inlineStr">
        <is>
          <t>HFCS + sucralose</t>
        </is>
      </c>
      <c r="V437" s="34" t="inlineStr">
        <is>
          <t>Energy blend (taurine, guarana, L-carnitine, ginseng, inositol), B vitamins</t>
        </is>
      </c>
      <c r="W437" s="51" t="n"/>
      <c r="X437" s="51" t="n"/>
      <c r="Y437" s="51" t="n"/>
      <c r="Z437" s="51" t="n"/>
      <c r="AA437" s="34" t="inlineStr">
        <is>
          <t>Low</t>
        </is>
      </c>
      <c r="AB437" s="34" t="inlineStr">
        <is>
          <t>Discount channel energy brand</t>
        </is>
      </c>
      <c r="AC437" s="34" t="inlineStr">
        <is>
          <t>Cheap high sugar energy</t>
        </is>
      </c>
      <c r="AD437" s="34" t="inlineStr">
        <is>
          <t>Lowest price energy option.</t>
        </is>
      </c>
      <c r="AE437" s="51" t="n"/>
      <c r="AF437" s="53">
        <f>IF(AND(ISNUMBER($P437),ISNUMBER($AL437),$AL437&lt;&gt;0),ROUND($P437/$AL437*100,1),"")</f>
        <v/>
      </c>
      <c r="AG437" s="54">
        <f>IF(AND(ISNUMBER($S437),ISNUMBER($AL437),$AL437&lt;&gt;0),ROUND($S437/$AL437*100,2),"")</f>
        <v/>
      </c>
      <c r="AH437" s="53">
        <f>IF(AND(ISNUMBER($Q437),ISNUMBER($AL437),$AL437&lt;&gt;0),ROUND($Q437/$AL437*100,1),"")</f>
        <v/>
      </c>
      <c r="AI437" s="48">
        <f>IF(ISNUMBER($S437),IF($S437&lt;=1,"Yes","No"),"n/a")</f>
        <v/>
      </c>
      <c r="AJ437" s="48">
        <f>IF(ISNUMBER($S437),ROUND(MAX(0,MIN(100,100-$S437*2.5-IF(ISNUMBER($T437),$T437,0)*0.12+IF($S437&lt;=1,12,0))),0),"")</f>
        <v/>
      </c>
      <c r="AK437" s="48">
        <f>IF(ISNUMBER($Q437),IF($Q437&gt;=100,20,IF($Q437&gt;=30,10,0)),0)+IF(ISNUMBER($R437),IF($R437&gt;=100,20,0),0)+IF(ISNUMBER($P437),IF($P437&gt;=150,20,IF($P437&gt;=50,12,5)),0)+IF(ISNUMBER($S437),IF($S437&lt;=1,15,0),0)</f>
        <v/>
      </c>
      <c r="AL437" s="48" t="n">
        <v>473</v>
      </c>
      <c r="AM437" s="49" t="n"/>
      <c r="AN437" s="48">
        <f>IF(AND(ISNUMBER($P437),ISNUMBER($AL437),$AL437&lt;&gt;0),IF(OR($P437&gt;180,$P437/$AL437*1000&gt;400),"Over ceiling, confirm SKU","Within"),"n/a")</f>
        <v/>
      </c>
      <c r="AO437" s="51" t="n"/>
      <c r="AP437" s="51" t="n"/>
      <c r="AQ437" s="51" t="n"/>
      <c r="AR437" s="34" t="inlineStr">
        <is>
          <t>Retrieved and cited, see Enrichment Log</t>
        </is>
      </c>
      <c r="AS437" s="34" t="inlineStr">
        <is>
          <t>BLANK -&gt; requires live Amazon.ca capture</t>
        </is>
      </c>
      <c r="AT437" s="34" t="inlineStr">
        <is>
          <t>Unverified commercial data</t>
        </is>
      </c>
    </row>
    <row r="438" ht="28" customHeight="1">
      <c r="A438" s="34" t="inlineStr">
        <is>
          <t>Venom</t>
        </is>
      </c>
      <c r="B438" s="34" t="inlineStr">
        <is>
          <t>Venom Energy | Mojave Rattler | single 473mL</t>
        </is>
      </c>
      <c r="C438" s="34" t="inlineStr">
        <is>
          <t>4) Caffeine &amp; energy beverage</t>
        </is>
      </c>
      <c r="D438" s="34" t="inlineStr">
        <is>
          <t>473 mL can</t>
        </is>
      </c>
      <c r="E438" s="48" t="n">
        <v>1</v>
      </c>
      <c r="F438" s="49" t="n"/>
      <c r="G438" s="50">
        <f>IF(AND(ISNUMBER($F438),ISNUMBER($E438),$E438&lt;&gt;0),$F438/$E438,"")</f>
        <v/>
      </c>
      <c r="H438" s="50">
        <f>IF(AND(ISNUMBER($F438),ISNUMBER($AL438),ISNUMBER($E438),($AL438*$E438)&lt;&gt;0),$F438/($AL438*$E438)*100,"")</f>
        <v/>
      </c>
      <c r="I438" s="51" t="n"/>
      <c r="J438" s="52" t="n"/>
      <c r="K438" s="50">
        <f>IF(AND(ISNUMBER($F438),ISNUMBER($J438)),$F438*(1-$J438),"")</f>
        <v/>
      </c>
      <c r="L438" s="51" t="n"/>
      <c r="M438" s="51" t="n"/>
      <c r="N438" s="50">
        <f>IF(ISNUMBER($F438),($F438-IF(ISNUMBER($AM438),$AM438,0))*(1-IF(ISNUMBER($J438),$J438,0)),"")</f>
        <v/>
      </c>
      <c r="O438" s="34" t="inlineStr">
        <is>
          <t>Mojave Rattler</t>
        </is>
      </c>
      <c r="P438" s="48" t="n">
        <v>160</v>
      </c>
      <c r="Q438" s="48" t="n">
        <v>310</v>
      </c>
      <c r="R438" s="34" t="inlineStr">
        <is>
          <t>Not listed</t>
        </is>
      </c>
      <c r="S438" s="48" t="n">
        <v>53</v>
      </c>
      <c r="T438" s="48" t="n">
        <v>240</v>
      </c>
      <c r="U438" s="34" t="inlineStr">
        <is>
          <t>HFCS + sucralose</t>
        </is>
      </c>
      <c r="V438" s="34" t="inlineStr">
        <is>
          <t>Energy blend (taurine, guarana, L-carnitine, ginseng, inositol), B vitamins</t>
        </is>
      </c>
      <c r="W438" s="51" t="n"/>
      <c r="X438" s="51" t="n"/>
      <c r="Y438" s="51" t="n"/>
      <c r="Z438" s="51" t="n"/>
      <c r="AA438" s="34" t="inlineStr">
        <is>
          <t>Low</t>
        </is>
      </c>
      <c r="AB438" s="34" t="inlineStr">
        <is>
          <t>Discount channel energy brand</t>
        </is>
      </c>
      <c r="AC438" s="34" t="inlineStr">
        <is>
          <t>Cheap high sugar energy</t>
        </is>
      </c>
      <c r="AD438" s="34" t="inlineStr">
        <is>
          <t>Lowest price energy option.</t>
        </is>
      </c>
      <c r="AE438" s="51" t="n"/>
      <c r="AF438" s="53">
        <f>IF(AND(ISNUMBER($P438),ISNUMBER($AL438),$AL438&lt;&gt;0),ROUND($P438/$AL438*100,1),"")</f>
        <v/>
      </c>
      <c r="AG438" s="54">
        <f>IF(AND(ISNUMBER($S438),ISNUMBER($AL438),$AL438&lt;&gt;0),ROUND($S438/$AL438*100,2),"")</f>
        <v/>
      </c>
      <c r="AH438" s="53">
        <f>IF(AND(ISNUMBER($Q438),ISNUMBER($AL438),$AL438&lt;&gt;0),ROUND($Q438/$AL438*100,1),"")</f>
        <v/>
      </c>
      <c r="AI438" s="48">
        <f>IF(ISNUMBER($S438),IF($S438&lt;=1,"Yes","No"),"n/a")</f>
        <v/>
      </c>
      <c r="AJ438" s="48">
        <f>IF(ISNUMBER($S438),ROUND(MAX(0,MIN(100,100-$S438*2.5-IF(ISNUMBER($T438),$T438,0)*0.12+IF($S438&lt;=1,12,0))),0),"")</f>
        <v/>
      </c>
      <c r="AK438" s="48">
        <f>IF(ISNUMBER($Q438),IF($Q438&gt;=100,20,IF($Q438&gt;=30,10,0)),0)+IF(ISNUMBER($R438),IF($R438&gt;=100,20,0),0)+IF(ISNUMBER($P438),IF($P438&gt;=150,20,IF($P438&gt;=50,12,5)),0)+IF(ISNUMBER($S438),IF($S438&lt;=1,15,0),0)</f>
        <v/>
      </c>
      <c r="AL438" s="48" t="n">
        <v>473</v>
      </c>
      <c r="AM438" s="49" t="n"/>
      <c r="AN438" s="48">
        <f>IF(AND(ISNUMBER($P438),ISNUMBER($AL438),$AL438&lt;&gt;0),IF(OR($P438&gt;180,$P438/$AL438*1000&gt;400),"Over ceiling, confirm SKU","Within"),"n/a")</f>
        <v/>
      </c>
      <c r="AO438" s="51" t="n"/>
      <c r="AP438" s="51" t="n"/>
      <c r="AQ438" s="51" t="n"/>
      <c r="AR438" s="34" t="inlineStr">
        <is>
          <t>Retrieved and cited, see Enrichment Log</t>
        </is>
      </c>
      <c r="AS438" s="34" t="inlineStr">
        <is>
          <t>BLANK -&gt; requires live Amazon.ca capture</t>
        </is>
      </c>
      <c r="AT438" s="34" t="inlineStr">
        <is>
          <t>Unverified commercial data</t>
        </is>
      </c>
    </row>
    <row r="439" ht="28" customHeight="1">
      <c r="A439" s="34" t="inlineStr">
        <is>
          <t>Venom</t>
        </is>
      </c>
      <c r="B439" s="34" t="inlineStr">
        <is>
          <t>Venom Energy | Mojave Rattler | 8 pack 473mL</t>
        </is>
      </c>
      <c r="C439" s="34" t="inlineStr">
        <is>
          <t>4) Caffeine &amp; energy beverage</t>
        </is>
      </c>
      <c r="D439" s="34" t="inlineStr">
        <is>
          <t>473 mL can</t>
        </is>
      </c>
      <c r="E439" s="48" t="n">
        <v>8</v>
      </c>
      <c r="F439" s="49" t="n"/>
      <c r="G439" s="50">
        <f>IF(AND(ISNUMBER($F439),ISNUMBER($E439),$E439&lt;&gt;0),$F439/$E439,"")</f>
        <v/>
      </c>
      <c r="H439" s="50">
        <f>IF(AND(ISNUMBER($F439),ISNUMBER($AL439),ISNUMBER($E439),($AL439*$E439)&lt;&gt;0),$F439/($AL439*$E439)*100,"")</f>
        <v/>
      </c>
      <c r="I439" s="51" t="n"/>
      <c r="J439" s="52" t="n"/>
      <c r="K439" s="50">
        <f>IF(AND(ISNUMBER($F439),ISNUMBER($J439)),$F439*(1-$J439),"")</f>
        <v/>
      </c>
      <c r="L439" s="51" t="n"/>
      <c r="M439" s="51" t="n"/>
      <c r="N439" s="50">
        <f>IF(ISNUMBER($F439),($F439-IF(ISNUMBER($AM439),$AM439,0))*(1-IF(ISNUMBER($J439),$J439,0)),"")</f>
        <v/>
      </c>
      <c r="O439" s="34" t="inlineStr">
        <is>
          <t>Mojave Rattler</t>
        </is>
      </c>
      <c r="P439" s="48" t="n">
        <v>160</v>
      </c>
      <c r="Q439" s="48" t="n">
        <v>310</v>
      </c>
      <c r="R439" s="34" t="inlineStr">
        <is>
          <t>Not listed</t>
        </is>
      </c>
      <c r="S439" s="48" t="n">
        <v>53</v>
      </c>
      <c r="T439" s="48" t="n">
        <v>240</v>
      </c>
      <c r="U439" s="34" t="inlineStr">
        <is>
          <t>HFCS + sucralose</t>
        </is>
      </c>
      <c r="V439" s="34" t="inlineStr">
        <is>
          <t>Energy blend (taurine, guarana, L-carnitine, ginseng, inositol), B vitamins</t>
        </is>
      </c>
      <c r="W439" s="51" t="n"/>
      <c r="X439" s="51" t="n"/>
      <c r="Y439" s="51" t="n"/>
      <c r="Z439" s="51" t="n"/>
      <c r="AA439" s="34" t="inlineStr">
        <is>
          <t>Low</t>
        </is>
      </c>
      <c r="AB439" s="34" t="inlineStr">
        <is>
          <t>Discount channel energy brand</t>
        </is>
      </c>
      <c r="AC439" s="34" t="inlineStr">
        <is>
          <t>Cheap high sugar energy</t>
        </is>
      </c>
      <c r="AD439" s="34" t="inlineStr">
        <is>
          <t>Lowest price energy option.</t>
        </is>
      </c>
      <c r="AE439" s="51" t="n"/>
      <c r="AF439" s="53">
        <f>IF(AND(ISNUMBER($P439),ISNUMBER($AL439),$AL439&lt;&gt;0),ROUND($P439/$AL439*100,1),"")</f>
        <v/>
      </c>
      <c r="AG439" s="54">
        <f>IF(AND(ISNUMBER($S439),ISNUMBER($AL439),$AL439&lt;&gt;0),ROUND($S439/$AL439*100,2),"")</f>
        <v/>
      </c>
      <c r="AH439" s="53">
        <f>IF(AND(ISNUMBER($Q439),ISNUMBER($AL439),$AL439&lt;&gt;0),ROUND($Q439/$AL439*100,1),"")</f>
        <v/>
      </c>
      <c r="AI439" s="48">
        <f>IF(ISNUMBER($S439),IF($S439&lt;=1,"Yes","No"),"n/a")</f>
        <v/>
      </c>
      <c r="AJ439" s="48">
        <f>IF(ISNUMBER($S439),ROUND(MAX(0,MIN(100,100-$S439*2.5-IF(ISNUMBER($T439),$T439,0)*0.12+IF($S439&lt;=1,12,0))),0),"")</f>
        <v/>
      </c>
      <c r="AK439" s="48">
        <f>IF(ISNUMBER($Q439),IF($Q439&gt;=100,20,IF($Q439&gt;=30,10,0)),0)+IF(ISNUMBER($R439),IF($R439&gt;=100,20,0),0)+IF(ISNUMBER($P439),IF($P439&gt;=150,20,IF($P439&gt;=50,12,5)),0)+IF(ISNUMBER($S439),IF($S439&lt;=1,15,0),0)</f>
        <v/>
      </c>
      <c r="AL439" s="48" t="n">
        <v>473</v>
      </c>
      <c r="AM439" s="49" t="n"/>
      <c r="AN439" s="48">
        <f>IF(AND(ISNUMBER($P439),ISNUMBER($AL439),$AL439&lt;&gt;0),IF(OR($P439&gt;180,$P439/$AL439*1000&gt;400),"Over ceiling, confirm SKU","Within"),"n/a")</f>
        <v/>
      </c>
      <c r="AO439" s="51" t="n"/>
      <c r="AP439" s="51" t="n"/>
      <c r="AQ439" s="51" t="n"/>
      <c r="AR439" s="34" t="inlineStr">
        <is>
          <t>Retrieved and cited, see Enrichment Log</t>
        </is>
      </c>
      <c r="AS439" s="34" t="inlineStr">
        <is>
          <t>BLANK -&gt; requires live Amazon.ca capture</t>
        </is>
      </c>
      <c r="AT439" s="34" t="inlineStr">
        <is>
          <t>Unverified commercial data</t>
        </is>
      </c>
    </row>
    <row r="440" ht="28" customHeight="1">
      <c r="A440" s="34" t="inlineStr">
        <is>
          <t>Venom</t>
        </is>
      </c>
      <c r="B440" s="34" t="inlineStr">
        <is>
          <t>Venom Energy | Mojave Rattler | 12 pack 473mL</t>
        </is>
      </c>
      <c r="C440" s="34" t="inlineStr">
        <is>
          <t>4) Caffeine &amp; energy beverage</t>
        </is>
      </c>
      <c r="D440" s="34" t="inlineStr">
        <is>
          <t>473 mL can</t>
        </is>
      </c>
      <c r="E440" s="48" t="n">
        <v>12</v>
      </c>
      <c r="F440" s="49" t="n"/>
      <c r="G440" s="50">
        <f>IF(AND(ISNUMBER($F440),ISNUMBER($E440),$E440&lt;&gt;0),$F440/$E440,"")</f>
        <v/>
      </c>
      <c r="H440" s="50">
        <f>IF(AND(ISNUMBER($F440),ISNUMBER($AL440),ISNUMBER($E440),($AL440*$E440)&lt;&gt;0),$F440/($AL440*$E440)*100,"")</f>
        <v/>
      </c>
      <c r="I440" s="51" t="n"/>
      <c r="J440" s="52" t="n"/>
      <c r="K440" s="50">
        <f>IF(AND(ISNUMBER($F440),ISNUMBER($J440)),$F440*(1-$J440),"")</f>
        <v/>
      </c>
      <c r="L440" s="51" t="n"/>
      <c r="M440" s="51" t="n"/>
      <c r="N440" s="50">
        <f>IF(ISNUMBER($F440),($F440-IF(ISNUMBER($AM440),$AM440,0))*(1-IF(ISNUMBER($J440),$J440,0)),"")</f>
        <v/>
      </c>
      <c r="O440" s="34" t="inlineStr">
        <is>
          <t>Mojave Rattler</t>
        </is>
      </c>
      <c r="P440" s="48" t="n">
        <v>160</v>
      </c>
      <c r="Q440" s="48" t="n">
        <v>310</v>
      </c>
      <c r="R440" s="34" t="inlineStr">
        <is>
          <t>Not listed</t>
        </is>
      </c>
      <c r="S440" s="48" t="n">
        <v>53</v>
      </c>
      <c r="T440" s="48" t="n">
        <v>240</v>
      </c>
      <c r="U440" s="34" t="inlineStr">
        <is>
          <t>HFCS + sucralose</t>
        </is>
      </c>
      <c r="V440" s="34" t="inlineStr">
        <is>
          <t>Energy blend (taurine, guarana, L-carnitine, ginseng, inositol), B vitamins</t>
        </is>
      </c>
      <c r="W440" s="51" t="n"/>
      <c r="X440" s="51" t="n"/>
      <c r="Y440" s="51" t="n"/>
      <c r="Z440" s="51" t="n"/>
      <c r="AA440" s="34" t="inlineStr">
        <is>
          <t>Low</t>
        </is>
      </c>
      <c r="AB440" s="34" t="inlineStr">
        <is>
          <t>Discount channel energy brand</t>
        </is>
      </c>
      <c r="AC440" s="34" t="inlineStr">
        <is>
          <t>Cheap high sugar energy</t>
        </is>
      </c>
      <c r="AD440" s="34" t="inlineStr">
        <is>
          <t>Lowest price energy option.</t>
        </is>
      </c>
      <c r="AE440" s="51" t="n"/>
      <c r="AF440" s="53">
        <f>IF(AND(ISNUMBER($P440),ISNUMBER($AL440),$AL440&lt;&gt;0),ROUND($P440/$AL440*100,1),"")</f>
        <v/>
      </c>
      <c r="AG440" s="54">
        <f>IF(AND(ISNUMBER($S440),ISNUMBER($AL440),$AL440&lt;&gt;0),ROUND($S440/$AL440*100,2),"")</f>
        <v/>
      </c>
      <c r="AH440" s="53">
        <f>IF(AND(ISNUMBER($Q440),ISNUMBER($AL440),$AL440&lt;&gt;0),ROUND($Q440/$AL440*100,1),"")</f>
        <v/>
      </c>
      <c r="AI440" s="48">
        <f>IF(ISNUMBER($S440),IF($S440&lt;=1,"Yes","No"),"n/a")</f>
        <v/>
      </c>
      <c r="AJ440" s="48">
        <f>IF(ISNUMBER($S440),ROUND(MAX(0,MIN(100,100-$S440*2.5-IF(ISNUMBER($T440),$T440,0)*0.12+IF($S440&lt;=1,12,0))),0),"")</f>
        <v/>
      </c>
      <c r="AK440" s="48">
        <f>IF(ISNUMBER($Q440),IF($Q440&gt;=100,20,IF($Q440&gt;=30,10,0)),0)+IF(ISNUMBER($R440),IF($R440&gt;=100,20,0),0)+IF(ISNUMBER($P440),IF($P440&gt;=150,20,IF($P440&gt;=50,12,5)),0)+IF(ISNUMBER($S440),IF($S440&lt;=1,15,0),0)</f>
        <v/>
      </c>
      <c r="AL440" s="48" t="n">
        <v>473</v>
      </c>
      <c r="AM440" s="49" t="n"/>
      <c r="AN440" s="48">
        <f>IF(AND(ISNUMBER($P440),ISNUMBER($AL440),$AL440&lt;&gt;0),IF(OR($P440&gt;180,$P440/$AL440*1000&gt;400),"Over ceiling, confirm SKU","Within"),"n/a")</f>
        <v/>
      </c>
      <c r="AO440" s="51" t="n"/>
      <c r="AP440" s="51" t="n"/>
      <c r="AQ440" s="51" t="n"/>
      <c r="AR440" s="34" t="inlineStr">
        <is>
          <t>Retrieved and cited, see Enrichment Log</t>
        </is>
      </c>
      <c r="AS440" s="34" t="inlineStr">
        <is>
          <t>BLANK -&gt; requires live Amazon.ca capture</t>
        </is>
      </c>
      <c r="AT440" s="34" t="inlineStr">
        <is>
          <t>Unverified commercial data</t>
        </is>
      </c>
    </row>
    <row r="441" ht="28" customHeight="1">
      <c r="A441" s="34" t="inlineStr">
        <is>
          <t>Venom</t>
        </is>
      </c>
      <c r="B441" s="34" t="inlineStr">
        <is>
          <t>Venom Energy | Mojave Rattler | 18 pack 473mL</t>
        </is>
      </c>
      <c r="C441" s="34" t="inlineStr">
        <is>
          <t>4) Caffeine &amp; energy beverage</t>
        </is>
      </c>
      <c r="D441" s="34" t="inlineStr">
        <is>
          <t>473 mL can</t>
        </is>
      </c>
      <c r="E441" s="48" t="n">
        <v>18</v>
      </c>
      <c r="F441" s="49" t="n"/>
      <c r="G441" s="50">
        <f>IF(AND(ISNUMBER($F441),ISNUMBER($E441),$E441&lt;&gt;0),$F441/$E441,"")</f>
        <v/>
      </c>
      <c r="H441" s="50">
        <f>IF(AND(ISNUMBER($F441),ISNUMBER($AL441),ISNUMBER($E441),($AL441*$E441)&lt;&gt;0),$F441/($AL441*$E441)*100,"")</f>
        <v/>
      </c>
      <c r="I441" s="51" t="n"/>
      <c r="J441" s="52" t="n"/>
      <c r="K441" s="50">
        <f>IF(AND(ISNUMBER($F441),ISNUMBER($J441)),$F441*(1-$J441),"")</f>
        <v/>
      </c>
      <c r="L441" s="51" t="n"/>
      <c r="M441" s="51" t="n"/>
      <c r="N441" s="50">
        <f>IF(ISNUMBER($F441),($F441-IF(ISNUMBER($AM441),$AM441,0))*(1-IF(ISNUMBER($J441),$J441,0)),"")</f>
        <v/>
      </c>
      <c r="O441" s="34" t="inlineStr">
        <is>
          <t>Mojave Rattler</t>
        </is>
      </c>
      <c r="P441" s="48" t="n">
        <v>160</v>
      </c>
      <c r="Q441" s="48" t="n">
        <v>310</v>
      </c>
      <c r="R441" s="34" t="inlineStr">
        <is>
          <t>Not listed</t>
        </is>
      </c>
      <c r="S441" s="48" t="n">
        <v>53</v>
      </c>
      <c r="T441" s="48" t="n">
        <v>240</v>
      </c>
      <c r="U441" s="34" t="inlineStr">
        <is>
          <t>HFCS + sucralose</t>
        </is>
      </c>
      <c r="V441" s="34" t="inlineStr">
        <is>
          <t>Energy blend (taurine, guarana, L-carnitine, ginseng, inositol), B vitamins</t>
        </is>
      </c>
      <c r="W441" s="51" t="n"/>
      <c r="X441" s="51" t="n"/>
      <c r="Y441" s="51" t="n"/>
      <c r="Z441" s="51" t="n"/>
      <c r="AA441" s="34" t="inlineStr">
        <is>
          <t>Low</t>
        </is>
      </c>
      <c r="AB441" s="34" t="inlineStr">
        <is>
          <t>Discount channel energy brand</t>
        </is>
      </c>
      <c r="AC441" s="34" t="inlineStr">
        <is>
          <t>Cheap high sugar energy</t>
        </is>
      </c>
      <c r="AD441" s="34" t="inlineStr">
        <is>
          <t>Lowest price energy option.</t>
        </is>
      </c>
      <c r="AE441" s="51" t="n"/>
      <c r="AF441" s="53">
        <f>IF(AND(ISNUMBER($P441),ISNUMBER($AL441),$AL441&lt;&gt;0),ROUND($P441/$AL441*100,1),"")</f>
        <v/>
      </c>
      <c r="AG441" s="54">
        <f>IF(AND(ISNUMBER($S441),ISNUMBER($AL441),$AL441&lt;&gt;0),ROUND($S441/$AL441*100,2),"")</f>
        <v/>
      </c>
      <c r="AH441" s="53">
        <f>IF(AND(ISNUMBER($Q441),ISNUMBER($AL441),$AL441&lt;&gt;0),ROUND($Q441/$AL441*100,1),"")</f>
        <v/>
      </c>
      <c r="AI441" s="48">
        <f>IF(ISNUMBER($S441),IF($S441&lt;=1,"Yes","No"),"n/a")</f>
        <v/>
      </c>
      <c r="AJ441" s="48">
        <f>IF(ISNUMBER($S441),ROUND(MAX(0,MIN(100,100-$S441*2.5-IF(ISNUMBER($T441),$T441,0)*0.12+IF($S441&lt;=1,12,0))),0),"")</f>
        <v/>
      </c>
      <c r="AK441" s="48">
        <f>IF(ISNUMBER($Q441),IF($Q441&gt;=100,20,IF($Q441&gt;=30,10,0)),0)+IF(ISNUMBER($R441),IF($R441&gt;=100,20,0),0)+IF(ISNUMBER($P441),IF($P441&gt;=150,20,IF($P441&gt;=50,12,5)),0)+IF(ISNUMBER($S441),IF($S441&lt;=1,15,0),0)</f>
        <v/>
      </c>
      <c r="AL441" s="48" t="n">
        <v>473</v>
      </c>
      <c r="AM441" s="49" t="n"/>
      <c r="AN441" s="48">
        <f>IF(AND(ISNUMBER($P441),ISNUMBER($AL441),$AL441&lt;&gt;0),IF(OR($P441&gt;180,$P441/$AL441*1000&gt;400),"Over ceiling, confirm SKU","Within"),"n/a")</f>
        <v/>
      </c>
      <c r="AO441" s="51" t="n"/>
      <c r="AP441" s="51" t="n"/>
      <c r="AQ441" s="51" t="n"/>
      <c r="AR441" s="34" t="inlineStr">
        <is>
          <t>Retrieved and cited, see Enrichment Log</t>
        </is>
      </c>
      <c r="AS441" s="34" t="inlineStr">
        <is>
          <t>BLANK -&gt; requires live Amazon.ca capture</t>
        </is>
      </c>
      <c r="AT441" s="34" t="inlineStr">
        <is>
          <t>Unverified commercial data</t>
        </is>
      </c>
    </row>
    <row r="442" ht="28" customHeight="1">
      <c r="A442" s="34" t="inlineStr">
        <is>
          <t>Venom</t>
        </is>
      </c>
      <c r="B442" s="34" t="inlineStr">
        <is>
          <t>Venom Energy | Mojave Rattler | 24 pack 473mL</t>
        </is>
      </c>
      <c r="C442" s="34" t="inlineStr">
        <is>
          <t>4) Caffeine &amp; energy beverage</t>
        </is>
      </c>
      <c r="D442" s="34" t="inlineStr">
        <is>
          <t>473 mL can</t>
        </is>
      </c>
      <c r="E442" s="48" t="n">
        <v>24</v>
      </c>
      <c r="F442" s="49" t="n"/>
      <c r="G442" s="50">
        <f>IF(AND(ISNUMBER($F442),ISNUMBER($E442),$E442&lt;&gt;0),$F442/$E442,"")</f>
        <v/>
      </c>
      <c r="H442" s="50">
        <f>IF(AND(ISNUMBER($F442),ISNUMBER($AL442),ISNUMBER($E442),($AL442*$E442)&lt;&gt;0),$F442/($AL442*$E442)*100,"")</f>
        <v/>
      </c>
      <c r="I442" s="51" t="n"/>
      <c r="J442" s="52" t="n"/>
      <c r="K442" s="50">
        <f>IF(AND(ISNUMBER($F442),ISNUMBER($J442)),$F442*(1-$J442),"")</f>
        <v/>
      </c>
      <c r="L442" s="51" t="n"/>
      <c r="M442" s="51" t="n"/>
      <c r="N442" s="50">
        <f>IF(ISNUMBER($F442),($F442-IF(ISNUMBER($AM442),$AM442,0))*(1-IF(ISNUMBER($J442),$J442,0)),"")</f>
        <v/>
      </c>
      <c r="O442" s="34" t="inlineStr">
        <is>
          <t>Mojave Rattler</t>
        </is>
      </c>
      <c r="P442" s="48" t="n">
        <v>160</v>
      </c>
      <c r="Q442" s="48" t="n">
        <v>310</v>
      </c>
      <c r="R442" s="34" t="inlineStr">
        <is>
          <t>Not listed</t>
        </is>
      </c>
      <c r="S442" s="48" t="n">
        <v>53</v>
      </c>
      <c r="T442" s="48" t="n">
        <v>240</v>
      </c>
      <c r="U442" s="34" t="inlineStr">
        <is>
          <t>HFCS + sucralose</t>
        </is>
      </c>
      <c r="V442" s="34" t="inlineStr">
        <is>
          <t>Energy blend (taurine, guarana, L-carnitine, ginseng, inositol), B vitamins</t>
        </is>
      </c>
      <c r="W442" s="51" t="n"/>
      <c r="X442" s="51" t="n"/>
      <c r="Y442" s="51" t="n"/>
      <c r="Z442" s="51" t="n"/>
      <c r="AA442" s="34" t="inlineStr">
        <is>
          <t>Low</t>
        </is>
      </c>
      <c r="AB442" s="34" t="inlineStr">
        <is>
          <t>Discount channel energy brand</t>
        </is>
      </c>
      <c r="AC442" s="34" t="inlineStr">
        <is>
          <t>Cheap high sugar energy</t>
        </is>
      </c>
      <c r="AD442" s="34" t="inlineStr">
        <is>
          <t>Lowest price energy option.</t>
        </is>
      </c>
      <c r="AE442" s="51" t="n"/>
      <c r="AF442" s="53">
        <f>IF(AND(ISNUMBER($P442),ISNUMBER($AL442),$AL442&lt;&gt;0),ROUND($P442/$AL442*100,1),"")</f>
        <v/>
      </c>
      <c r="AG442" s="54">
        <f>IF(AND(ISNUMBER($S442),ISNUMBER($AL442),$AL442&lt;&gt;0),ROUND($S442/$AL442*100,2),"")</f>
        <v/>
      </c>
      <c r="AH442" s="53">
        <f>IF(AND(ISNUMBER($Q442),ISNUMBER($AL442),$AL442&lt;&gt;0),ROUND($Q442/$AL442*100,1),"")</f>
        <v/>
      </c>
      <c r="AI442" s="48">
        <f>IF(ISNUMBER($S442),IF($S442&lt;=1,"Yes","No"),"n/a")</f>
        <v/>
      </c>
      <c r="AJ442" s="48">
        <f>IF(ISNUMBER($S442),ROUND(MAX(0,MIN(100,100-$S442*2.5-IF(ISNUMBER($T442),$T442,0)*0.12+IF($S442&lt;=1,12,0))),0),"")</f>
        <v/>
      </c>
      <c r="AK442" s="48">
        <f>IF(ISNUMBER($Q442),IF($Q442&gt;=100,20,IF($Q442&gt;=30,10,0)),0)+IF(ISNUMBER($R442),IF($R442&gt;=100,20,0),0)+IF(ISNUMBER($P442),IF($P442&gt;=150,20,IF($P442&gt;=50,12,5)),0)+IF(ISNUMBER($S442),IF($S442&lt;=1,15,0),0)</f>
        <v/>
      </c>
      <c r="AL442" s="48" t="n">
        <v>473</v>
      </c>
      <c r="AM442" s="49" t="n"/>
      <c r="AN442" s="48">
        <f>IF(AND(ISNUMBER($P442),ISNUMBER($AL442),$AL442&lt;&gt;0),IF(OR($P442&gt;180,$P442/$AL442*1000&gt;400),"Over ceiling, confirm SKU","Within"),"n/a")</f>
        <v/>
      </c>
      <c r="AO442" s="51" t="n"/>
      <c r="AP442" s="51" t="n"/>
      <c r="AQ442" s="51" t="n"/>
      <c r="AR442" s="34" t="inlineStr">
        <is>
          <t>Retrieved and cited, see Enrichment Log</t>
        </is>
      </c>
      <c r="AS442" s="34" t="inlineStr">
        <is>
          <t>BLANK -&gt; requires live Amazon.ca capture</t>
        </is>
      </c>
      <c r="AT442" s="34" t="inlineStr">
        <is>
          <t>Unverified commercial data</t>
        </is>
      </c>
    </row>
    <row r="443" ht="28" customHeight="1">
      <c r="A443" s="34" t="inlineStr">
        <is>
          <t>Venom</t>
        </is>
      </c>
      <c r="B443" s="34" t="inlineStr">
        <is>
          <t>Venom Energy | Death Adder | single 473mL</t>
        </is>
      </c>
      <c r="C443" s="34" t="inlineStr">
        <is>
          <t>4) Caffeine &amp; energy beverage</t>
        </is>
      </c>
      <c r="D443" s="34" t="inlineStr">
        <is>
          <t>473 mL can</t>
        </is>
      </c>
      <c r="E443" s="48" t="n">
        <v>1</v>
      </c>
      <c r="F443" s="49" t="n"/>
      <c r="G443" s="50">
        <f>IF(AND(ISNUMBER($F443),ISNUMBER($E443),$E443&lt;&gt;0),$F443/$E443,"")</f>
        <v/>
      </c>
      <c r="H443" s="50">
        <f>IF(AND(ISNUMBER($F443),ISNUMBER($AL443),ISNUMBER($E443),($AL443*$E443)&lt;&gt;0),$F443/($AL443*$E443)*100,"")</f>
        <v/>
      </c>
      <c r="I443" s="51" t="n"/>
      <c r="J443" s="52" t="n"/>
      <c r="K443" s="50">
        <f>IF(AND(ISNUMBER($F443),ISNUMBER($J443)),$F443*(1-$J443),"")</f>
        <v/>
      </c>
      <c r="L443" s="51" t="n"/>
      <c r="M443" s="51" t="n"/>
      <c r="N443" s="50">
        <f>IF(ISNUMBER($F443),($F443-IF(ISNUMBER($AM443),$AM443,0))*(1-IF(ISNUMBER($J443),$J443,0)),"")</f>
        <v/>
      </c>
      <c r="O443" s="34" t="inlineStr">
        <is>
          <t>Death Adder</t>
        </is>
      </c>
      <c r="P443" s="48" t="n">
        <v>160</v>
      </c>
      <c r="Q443" s="48" t="n">
        <v>310</v>
      </c>
      <c r="R443" s="34" t="inlineStr">
        <is>
          <t>Not listed</t>
        </is>
      </c>
      <c r="S443" s="48" t="n">
        <v>53</v>
      </c>
      <c r="T443" s="48" t="n">
        <v>240</v>
      </c>
      <c r="U443" s="34" t="inlineStr">
        <is>
          <t>HFCS + sucralose</t>
        </is>
      </c>
      <c r="V443" s="34" t="inlineStr">
        <is>
          <t>Energy blend (taurine, guarana, L-carnitine, ginseng, inositol), B vitamins</t>
        </is>
      </c>
      <c r="W443" s="51" t="n"/>
      <c r="X443" s="51" t="n"/>
      <c r="Y443" s="51" t="n"/>
      <c r="Z443" s="51" t="n"/>
      <c r="AA443" s="34" t="inlineStr">
        <is>
          <t>Low</t>
        </is>
      </c>
      <c r="AB443" s="34" t="inlineStr">
        <is>
          <t>Discount channel energy brand</t>
        </is>
      </c>
      <c r="AC443" s="34" t="inlineStr">
        <is>
          <t>Cheap high sugar energy</t>
        </is>
      </c>
      <c r="AD443" s="34" t="inlineStr">
        <is>
          <t>Lowest price energy option.</t>
        </is>
      </c>
      <c r="AE443" s="51" t="n"/>
      <c r="AF443" s="53">
        <f>IF(AND(ISNUMBER($P443),ISNUMBER($AL443),$AL443&lt;&gt;0),ROUND($P443/$AL443*100,1),"")</f>
        <v/>
      </c>
      <c r="AG443" s="54">
        <f>IF(AND(ISNUMBER($S443),ISNUMBER($AL443),$AL443&lt;&gt;0),ROUND($S443/$AL443*100,2),"")</f>
        <v/>
      </c>
      <c r="AH443" s="53">
        <f>IF(AND(ISNUMBER($Q443),ISNUMBER($AL443),$AL443&lt;&gt;0),ROUND($Q443/$AL443*100,1),"")</f>
        <v/>
      </c>
      <c r="AI443" s="48">
        <f>IF(ISNUMBER($S443),IF($S443&lt;=1,"Yes","No"),"n/a")</f>
        <v/>
      </c>
      <c r="AJ443" s="48">
        <f>IF(ISNUMBER($S443),ROUND(MAX(0,MIN(100,100-$S443*2.5-IF(ISNUMBER($T443),$T443,0)*0.12+IF($S443&lt;=1,12,0))),0),"")</f>
        <v/>
      </c>
      <c r="AK443" s="48">
        <f>IF(ISNUMBER($Q443),IF($Q443&gt;=100,20,IF($Q443&gt;=30,10,0)),0)+IF(ISNUMBER($R443),IF($R443&gt;=100,20,0),0)+IF(ISNUMBER($P443),IF($P443&gt;=150,20,IF($P443&gt;=50,12,5)),0)+IF(ISNUMBER($S443),IF($S443&lt;=1,15,0),0)</f>
        <v/>
      </c>
      <c r="AL443" s="48" t="n">
        <v>473</v>
      </c>
      <c r="AM443" s="49" t="n"/>
      <c r="AN443" s="48">
        <f>IF(AND(ISNUMBER($P443),ISNUMBER($AL443),$AL443&lt;&gt;0),IF(OR($P443&gt;180,$P443/$AL443*1000&gt;400),"Over ceiling, confirm SKU","Within"),"n/a")</f>
        <v/>
      </c>
      <c r="AO443" s="51" t="n"/>
      <c r="AP443" s="51" t="n"/>
      <c r="AQ443" s="51" t="n"/>
      <c r="AR443" s="34" t="inlineStr">
        <is>
          <t>Retrieved and cited, see Enrichment Log</t>
        </is>
      </c>
      <c r="AS443" s="34" t="inlineStr">
        <is>
          <t>BLANK -&gt; requires live Amazon.ca capture</t>
        </is>
      </c>
      <c r="AT443" s="34" t="inlineStr">
        <is>
          <t>Unverified commercial data</t>
        </is>
      </c>
    </row>
    <row r="444" ht="28" customHeight="1">
      <c r="A444" s="34" t="inlineStr">
        <is>
          <t>Venom</t>
        </is>
      </c>
      <c r="B444" s="34" t="inlineStr">
        <is>
          <t>Venom Energy | Death Adder | 8 pack 473mL</t>
        </is>
      </c>
      <c r="C444" s="34" t="inlineStr">
        <is>
          <t>4) Caffeine &amp; energy beverage</t>
        </is>
      </c>
      <c r="D444" s="34" t="inlineStr">
        <is>
          <t>473 mL can</t>
        </is>
      </c>
      <c r="E444" s="48" t="n">
        <v>8</v>
      </c>
      <c r="F444" s="49" t="n"/>
      <c r="G444" s="50">
        <f>IF(AND(ISNUMBER($F444),ISNUMBER($E444),$E444&lt;&gt;0),$F444/$E444,"")</f>
        <v/>
      </c>
      <c r="H444" s="50">
        <f>IF(AND(ISNUMBER($F444),ISNUMBER($AL444),ISNUMBER($E444),($AL444*$E444)&lt;&gt;0),$F444/($AL444*$E444)*100,"")</f>
        <v/>
      </c>
      <c r="I444" s="51" t="n"/>
      <c r="J444" s="52" t="n"/>
      <c r="K444" s="50">
        <f>IF(AND(ISNUMBER($F444),ISNUMBER($J444)),$F444*(1-$J444),"")</f>
        <v/>
      </c>
      <c r="L444" s="51" t="n"/>
      <c r="M444" s="51" t="n"/>
      <c r="N444" s="50">
        <f>IF(ISNUMBER($F444),($F444-IF(ISNUMBER($AM444),$AM444,0))*(1-IF(ISNUMBER($J444),$J444,0)),"")</f>
        <v/>
      </c>
      <c r="O444" s="34" t="inlineStr">
        <is>
          <t>Death Adder</t>
        </is>
      </c>
      <c r="P444" s="48" t="n">
        <v>160</v>
      </c>
      <c r="Q444" s="48" t="n">
        <v>310</v>
      </c>
      <c r="R444" s="34" t="inlineStr">
        <is>
          <t>Not listed</t>
        </is>
      </c>
      <c r="S444" s="48" t="n">
        <v>53</v>
      </c>
      <c r="T444" s="48" t="n">
        <v>240</v>
      </c>
      <c r="U444" s="34" t="inlineStr">
        <is>
          <t>HFCS + sucralose</t>
        </is>
      </c>
      <c r="V444" s="34" t="inlineStr">
        <is>
          <t>Energy blend (taurine, guarana, L-carnitine, ginseng, inositol), B vitamins</t>
        </is>
      </c>
      <c r="W444" s="51" t="n"/>
      <c r="X444" s="51" t="n"/>
      <c r="Y444" s="51" t="n"/>
      <c r="Z444" s="51" t="n"/>
      <c r="AA444" s="34" t="inlineStr">
        <is>
          <t>Low</t>
        </is>
      </c>
      <c r="AB444" s="34" t="inlineStr">
        <is>
          <t>Discount channel energy brand</t>
        </is>
      </c>
      <c r="AC444" s="34" t="inlineStr">
        <is>
          <t>Cheap high sugar energy</t>
        </is>
      </c>
      <c r="AD444" s="34" t="inlineStr">
        <is>
          <t>Lowest price energy option.</t>
        </is>
      </c>
      <c r="AE444" s="51" t="n"/>
      <c r="AF444" s="53">
        <f>IF(AND(ISNUMBER($P444),ISNUMBER($AL444),$AL444&lt;&gt;0),ROUND($P444/$AL444*100,1),"")</f>
        <v/>
      </c>
      <c r="AG444" s="54">
        <f>IF(AND(ISNUMBER($S444),ISNUMBER($AL444),$AL444&lt;&gt;0),ROUND($S444/$AL444*100,2),"")</f>
        <v/>
      </c>
      <c r="AH444" s="53">
        <f>IF(AND(ISNUMBER($Q444),ISNUMBER($AL444),$AL444&lt;&gt;0),ROUND($Q444/$AL444*100,1),"")</f>
        <v/>
      </c>
      <c r="AI444" s="48">
        <f>IF(ISNUMBER($S444),IF($S444&lt;=1,"Yes","No"),"n/a")</f>
        <v/>
      </c>
      <c r="AJ444" s="48">
        <f>IF(ISNUMBER($S444),ROUND(MAX(0,MIN(100,100-$S444*2.5-IF(ISNUMBER($T444),$T444,0)*0.12+IF($S444&lt;=1,12,0))),0),"")</f>
        <v/>
      </c>
      <c r="AK444" s="48">
        <f>IF(ISNUMBER($Q444),IF($Q444&gt;=100,20,IF($Q444&gt;=30,10,0)),0)+IF(ISNUMBER($R444),IF($R444&gt;=100,20,0),0)+IF(ISNUMBER($P444),IF($P444&gt;=150,20,IF($P444&gt;=50,12,5)),0)+IF(ISNUMBER($S444),IF($S444&lt;=1,15,0),0)</f>
        <v/>
      </c>
      <c r="AL444" s="48" t="n">
        <v>473</v>
      </c>
      <c r="AM444" s="49" t="n"/>
      <c r="AN444" s="48">
        <f>IF(AND(ISNUMBER($P444),ISNUMBER($AL444),$AL444&lt;&gt;0),IF(OR($P444&gt;180,$P444/$AL444*1000&gt;400),"Over ceiling, confirm SKU","Within"),"n/a")</f>
        <v/>
      </c>
      <c r="AO444" s="51" t="n"/>
      <c r="AP444" s="51" t="n"/>
      <c r="AQ444" s="51" t="n"/>
      <c r="AR444" s="34" t="inlineStr">
        <is>
          <t>Retrieved and cited, see Enrichment Log</t>
        </is>
      </c>
      <c r="AS444" s="34" t="inlineStr">
        <is>
          <t>BLANK -&gt; requires live Amazon.ca capture</t>
        </is>
      </c>
      <c r="AT444" s="34" t="inlineStr">
        <is>
          <t>Unverified commercial data</t>
        </is>
      </c>
    </row>
    <row r="445" ht="28" customHeight="1">
      <c r="A445" s="34" t="inlineStr">
        <is>
          <t>Venom</t>
        </is>
      </c>
      <c r="B445" s="34" t="inlineStr">
        <is>
          <t>Venom Energy | Death Adder | 12 pack 473mL</t>
        </is>
      </c>
      <c r="C445" s="34" t="inlineStr">
        <is>
          <t>4) Caffeine &amp; energy beverage</t>
        </is>
      </c>
      <c r="D445" s="34" t="inlineStr">
        <is>
          <t>473 mL can</t>
        </is>
      </c>
      <c r="E445" s="48" t="n">
        <v>12</v>
      </c>
      <c r="F445" s="49" t="n"/>
      <c r="G445" s="50">
        <f>IF(AND(ISNUMBER($F445),ISNUMBER($E445),$E445&lt;&gt;0),$F445/$E445,"")</f>
        <v/>
      </c>
      <c r="H445" s="50">
        <f>IF(AND(ISNUMBER($F445),ISNUMBER($AL445),ISNUMBER($E445),($AL445*$E445)&lt;&gt;0),$F445/($AL445*$E445)*100,"")</f>
        <v/>
      </c>
      <c r="I445" s="51" t="n"/>
      <c r="J445" s="52" t="n"/>
      <c r="K445" s="50">
        <f>IF(AND(ISNUMBER($F445),ISNUMBER($J445)),$F445*(1-$J445),"")</f>
        <v/>
      </c>
      <c r="L445" s="51" t="n"/>
      <c r="M445" s="51" t="n"/>
      <c r="N445" s="50">
        <f>IF(ISNUMBER($F445),($F445-IF(ISNUMBER($AM445),$AM445,0))*(1-IF(ISNUMBER($J445),$J445,0)),"")</f>
        <v/>
      </c>
      <c r="O445" s="34" t="inlineStr">
        <is>
          <t>Death Adder</t>
        </is>
      </c>
      <c r="P445" s="48" t="n">
        <v>160</v>
      </c>
      <c r="Q445" s="48" t="n">
        <v>310</v>
      </c>
      <c r="R445" s="34" t="inlineStr">
        <is>
          <t>Not listed</t>
        </is>
      </c>
      <c r="S445" s="48" t="n">
        <v>53</v>
      </c>
      <c r="T445" s="48" t="n">
        <v>240</v>
      </c>
      <c r="U445" s="34" t="inlineStr">
        <is>
          <t>HFCS + sucralose</t>
        </is>
      </c>
      <c r="V445" s="34" t="inlineStr">
        <is>
          <t>Energy blend (taurine, guarana, L-carnitine, ginseng, inositol), B vitamins</t>
        </is>
      </c>
      <c r="W445" s="51" t="n"/>
      <c r="X445" s="51" t="n"/>
      <c r="Y445" s="51" t="n"/>
      <c r="Z445" s="51" t="n"/>
      <c r="AA445" s="34" t="inlineStr">
        <is>
          <t>Low</t>
        </is>
      </c>
      <c r="AB445" s="34" t="inlineStr">
        <is>
          <t>Discount channel energy brand</t>
        </is>
      </c>
      <c r="AC445" s="34" t="inlineStr">
        <is>
          <t>Cheap high sugar energy</t>
        </is>
      </c>
      <c r="AD445" s="34" t="inlineStr">
        <is>
          <t>Lowest price energy option.</t>
        </is>
      </c>
      <c r="AE445" s="51" t="n"/>
      <c r="AF445" s="53">
        <f>IF(AND(ISNUMBER($P445),ISNUMBER($AL445),$AL445&lt;&gt;0),ROUND($P445/$AL445*100,1),"")</f>
        <v/>
      </c>
      <c r="AG445" s="54">
        <f>IF(AND(ISNUMBER($S445),ISNUMBER($AL445),$AL445&lt;&gt;0),ROUND($S445/$AL445*100,2),"")</f>
        <v/>
      </c>
      <c r="AH445" s="53">
        <f>IF(AND(ISNUMBER($Q445),ISNUMBER($AL445),$AL445&lt;&gt;0),ROUND($Q445/$AL445*100,1),"")</f>
        <v/>
      </c>
      <c r="AI445" s="48">
        <f>IF(ISNUMBER($S445),IF($S445&lt;=1,"Yes","No"),"n/a")</f>
        <v/>
      </c>
      <c r="AJ445" s="48">
        <f>IF(ISNUMBER($S445),ROUND(MAX(0,MIN(100,100-$S445*2.5-IF(ISNUMBER($T445),$T445,0)*0.12+IF($S445&lt;=1,12,0))),0),"")</f>
        <v/>
      </c>
      <c r="AK445" s="48">
        <f>IF(ISNUMBER($Q445),IF($Q445&gt;=100,20,IF($Q445&gt;=30,10,0)),0)+IF(ISNUMBER($R445),IF($R445&gt;=100,20,0),0)+IF(ISNUMBER($P445),IF($P445&gt;=150,20,IF($P445&gt;=50,12,5)),0)+IF(ISNUMBER($S445),IF($S445&lt;=1,15,0),0)</f>
        <v/>
      </c>
      <c r="AL445" s="48" t="n">
        <v>473</v>
      </c>
      <c r="AM445" s="49" t="n"/>
      <c r="AN445" s="48">
        <f>IF(AND(ISNUMBER($P445),ISNUMBER($AL445),$AL445&lt;&gt;0),IF(OR($P445&gt;180,$P445/$AL445*1000&gt;400),"Over ceiling, confirm SKU","Within"),"n/a")</f>
        <v/>
      </c>
      <c r="AO445" s="51" t="n"/>
      <c r="AP445" s="51" t="n"/>
      <c r="AQ445" s="51" t="n"/>
      <c r="AR445" s="34" t="inlineStr">
        <is>
          <t>Retrieved and cited, see Enrichment Log</t>
        </is>
      </c>
      <c r="AS445" s="34" t="inlineStr">
        <is>
          <t>BLANK -&gt; requires live Amazon.ca capture</t>
        </is>
      </c>
      <c r="AT445" s="34" t="inlineStr">
        <is>
          <t>Unverified commercial data</t>
        </is>
      </c>
    </row>
    <row r="446" ht="28" customHeight="1">
      <c r="A446" s="34" t="inlineStr">
        <is>
          <t>Venom</t>
        </is>
      </c>
      <c r="B446" s="34" t="inlineStr">
        <is>
          <t>Venom Energy | Death Adder | 18 pack 473mL</t>
        </is>
      </c>
      <c r="C446" s="34" t="inlineStr">
        <is>
          <t>4) Caffeine &amp; energy beverage</t>
        </is>
      </c>
      <c r="D446" s="34" t="inlineStr">
        <is>
          <t>473 mL can</t>
        </is>
      </c>
      <c r="E446" s="48" t="n">
        <v>18</v>
      </c>
      <c r="F446" s="49" t="n"/>
      <c r="G446" s="50">
        <f>IF(AND(ISNUMBER($F446),ISNUMBER($E446),$E446&lt;&gt;0),$F446/$E446,"")</f>
        <v/>
      </c>
      <c r="H446" s="50">
        <f>IF(AND(ISNUMBER($F446),ISNUMBER($AL446),ISNUMBER($E446),($AL446*$E446)&lt;&gt;0),$F446/($AL446*$E446)*100,"")</f>
        <v/>
      </c>
      <c r="I446" s="51" t="n"/>
      <c r="J446" s="52" t="n"/>
      <c r="K446" s="50">
        <f>IF(AND(ISNUMBER($F446),ISNUMBER($J446)),$F446*(1-$J446),"")</f>
        <v/>
      </c>
      <c r="L446" s="51" t="n"/>
      <c r="M446" s="51" t="n"/>
      <c r="N446" s="50">
        <f>IF(ISNUMBER($F446),($F446-IF(ISNUMBER($AM446),$AM446,0))*(1-IF(ISNUMBER($J446),$J446,0)),"")</f>
        <v/>
      </c>
      <c r="O446" s="34" t="inlineStr">
        <is>
          <t>Death Adder</t>
        </is>
      </c>
      <c r="P446" s="48" t="n">
        <v>160</v>
      </c>
      <c r="Q446" s="48" t="n">
        <v>310</v>
      </c>
      <c r="R446" s="34" t="inlineStr">
        <is>
          <t>Not listed</t>
        </is>
      </c>
      <c r="S446" s="48" t="n">
        <v>53</v>
      </c>
      <c r="T446" s="48" t="n">
        <v>240</v>
      </c>
      <c r="U446" s="34" t="inlineStr">
        <is>
          <t>HFCS + sucralose</t>
        </is>
      </c>
      <c r="V446" s="34" t="inlineStr">
        <is>
          <t>Energy blend (taurine, guarana, L-carnitine, ginseng, inositol), B vitamins</t>
        </is>
      </c>
      <c r="W446" s="51" t="n"/>
      <c r="X446" s="51" t="n"/>
      <c r="Y446" s="51" t="n"/>
      <c r="Z446" s="51" t="n"/>
      <c r="AA446" s="34" t="inlineStr">
        <is>
          <t>Low</t>
        </is>
      </c>
      <c r="AB446" s="34" t="inlineStr">
        <is>
          <t>Discount channel energy brand</t>
        </is>
      </c>
      <c r="AC446" s="34" t="inlineStr">
        <is>
          <t>Cheap high sugar energy</t>
        </is>
      </c>
      <c r="AD446" s="34" t="inlineStr">
        <is>
          <t>Lowest price energy option.</t>
        </is>
      </c>
      <c r="AE446" s="51" t="n"/>
      <c r="AF446" s="53">
        <f>IF(AND(ISNUMBER($P446),ISNUMBER($AL446),$AL446&lt;&gt;0),ROUND($P446/$AL446*100,1),"")</f>
        <v/>
      </c>
      <c r="AG446" s="54">
        <f>IF(AND(ISNUMBER($S446),ISNUMBER($AL446),$AL446&lt;&gt;0),ROUND($S446/$AL446*100,2),"")</f>
        <v/>
      </c>
      <c r="AH446" s="53">
        <f>IF(AND(ISNUMBER($Q446),ISNUMBER($AL446),$AL446&lt;&gt;0),ROUND($Q446/$AL446*100,1),"")</f>
        <v/>
      </c>
      <c r="AI446" s="48">
        <f>IF(ISNUMBER($S446),IF($S446&lt;=1,"Yes","No"),"n/a")</f>
        <v/>
      </c>
      <c r="AJ446" s="48">
        <f>IF(ISNUMBER($S446),ROUND(MAX(0,MIN(100,100-$S446*2.5-IF(ISNUMBER($T446),$T446,0)*0.12+IF($S446&lt;=1,12,0))),0),"")</f>
        <v/>
      </c>
      <c r="AK446" s="48">
        <f>IF(ISNUMBER($Q446),IF($Q446&gt;=100,20,IF($Q446&gt;=30,10,0)),0)+IF(ISNUMBER($R446),IF($R446&gt;=100,20,0),0)+IF(ISNUMBER($P446),IF($P446&gt;=150,20,IF($P446&gt;=50,12,5)),0)+IF(ISNUMBER($S446),IF($S446&lt;=1,15,0),0)</f>
        <v/>
      </c>
      <c r="AL446" s="48" t="n">
        <v>473</v>
      </c>
      <c r="AM446" s="49" t="n"/>
      <c r="AN446" s="48">
        <f>IF(AND(ISNUMBER($P446),ISNUMBER($AL446),$AL446&lt;&gt;0),IF(OR($P446&gt;180,$P446/$AL446*1000&gt;400),"Over ceiling, confirm SKU","Within"),"n/a")</f>
        <v/>
      </c>
      <c r="AO446" s="51" t="n"/>
      <c r="AP446" s="51" t="n"/>
      <c r="AQ446" s="51" t="n"/>
      <c r="AR446" s="34" t="inlineStr">
        <is>
          <t>Retrieved and cited, see Enrichment Log</t>
        </is>
      </c>
      <c r="AS446" s="34" t="inlineStr">
        <is>
          <t>BLANK -&gt; requires live Amazon.ca capture</t>
        </is>
      </c>
      <c r="AT446" s="34" t="inlineStr">
        <is>
          <t>Unverified commercial data</t>
        </is>
      </c>
    </row>
    <row r="447" ht="28" customHeight="1">
      <c r="A447" s="34" t="inlineStr">
        <is>
          <t>Venom</t>
        </is>
      </c>
      <c r="B447" s="34" t="inlineStr">
        <is>
          <t>Venom Energy | Death Adder | 24 pack 473mL</t>
        </is>
      </c>
      <c r="C447" s="34" t="inlineStr">
        <is>
          <t>4) Caffeine &amp; energy beverage</t>
        </is>
      </c>
      <c r="D447" s="34" t="inlineStr">
        <is>
          <t>473 mL can</t>
        </is>
      </c>
      <c r="E447" s="48" t="n">
        <v>24</v>
      </c>
      <c r="F447" s="49" t="n"/>
      <c r="G447" s="50">
        <f>IF(AND(ISNUMBER($F447),ISNUMBER($E447),$E447&lt;&gt;0),$F447/$E447,"")</f>
        <v/>
      </c>
      <c r="H447" s="50">
        <f>IF(AND(ISNUMBER($F447),ISNUMBER($AL447),ISNUMBER($E447),($AL447*$E447)&lt;&gt;0),$F447/($AL447*$E447)*100,"")</f>
        <v/>
      </c>
      <c r="I447" s="51" t="n"/>
      <c r="J447" s="52" t="n"/>
      <c r="K447" s="50">
        <f>IF(AND(ISNUMBER($F447),ISNUMBER($J447)),$F447*(1-$J447),"")</f>
        <v/>
      </c>
      <c r="L447" s="51" t="n"/>
      <c r="M447" s="51" t="n"/>
      <c r="N447" s="50">
        <f>IF(ISNUMBER($F447),($F447-IF(ISNUMBER($AM447),$AM447,0))*(1-IF(ISNUMBER($J447),$J447,0)),"")</f>
        <v/>
      </c>
      <c r="O447" s="34" t="inlineStr">
        <is>
          <t>Death Adder</t>
        </is>
      </c>
      <c r="P447" s="48" t="n">
        <v>160</v>
      </c>
      <c r="Q447" s="48" t="n">
        <v>310</v>
      </c>
      <c r="R447" s="34" t="inlineStr">
        <is>
          <t>Not listed</t>
        </is>
      </c>
      <c r="S447" s="48" t="n">
        <v>53</v>
      </c>
      <c r="T447" s="48" t="n">
        <v>240</v>
      </c>
      <c r="U447" s="34" t="inlineStr">
        <is>
          <t>HFCS + sucralose</t>
        </is>
      </c>
      <c r="V447" s="34" t="inlineStr">
        <is>
          <t>Energy blend (taurine, guarana, L-carnitine, ginseng, inositol), B vitamins</t>
        </is>
      </c>
      <c r="W447" s="51" t="n"/>
      <c r="X447" s="51" t="n"/>
      <c r="Y447" s="51" t="n"/>
      <c r="Z447" s="51" t="n"/>
      <c r="AA447" s="34" t="inlineStr">
        <is>
          <t>Low</t>
        </is>
      </c>
      <c r="AB447" s="34" t="inlineStr">
        <is>
          <t>Discount channel energy brand</t>
        </is>
      </c>
      <c r="AC447" s="34" t="inlineStr">
        <is>
          <t>Cheap high sugar energy</t>
        </is>
      </c>
      <c r="AD447" s="34" t="inlineStr">
        <is>
          <t>Lowest price energy option.</t>
        </is>
      </c>
      <c r="AE447" s="51" t="n"/>
      <c r="AF447" s="53">
        <f>IF(AND(ISNUMBER($P447),ISNUMBER($AL447),$AL447&lt;&gt;0),ROUND($P447/$AL447*100,1),"")</f>
        <v/>
      </c>
      <c r="AG447" s="54">
        <f>IF(AND(ISNUMBER($S447),ISNUMBER($AL447),$AL447&lt;&gt;0),ROUND($S447/$AL447*100,2),"")</f>
        <v/>
      </c>
      <c r="AH447" s="53">
        <f>IF(AND(ISNUMBER($Q447),ISNUMBER($AL447),$AL447&lt;&gt;0),ROUND($Q447/$AL447*100,1),"")</f>
        <v/>
      </c>
      <c r="AI447" s="48">
        <f>IF(ISNUMBER($S447),IF($S447&lt;=1,"Yes","No"),"n/a")</f>
        <v/>
      </c>
      <c r="AJ447" s="48">
        <f>IF(ISNUMBER($S447),ROUND(MAX(0,MIN(100,100-$S447*2.5-IF(ISNUMBER($T447),$T447,0)*0.12+IF($S447&lt;=1,12,0))),0),"")</f>
        <v/>
      </c>
      <c r="AK447" s="48">
        <f>IF(ISNUMBER($Q447),IF($Q447&gt;=100,20,IF($Q447&gt;=30,10,0)),0)+IF(ISNUMBER($R447),IF($R447&gt;=100,20,0),0)+IF(ISNUMBER($P447),IF($P447&gt;=150,20,IF($P447&gt;=50,12,5)),0)+IF(ISNUMBER($S447),IF($S447&lt;=1,15,0),0)</f>
        <v/>
      </c>
      <c r="AL447" s="48" t="n">
        <v>473</v>
      </c>
      <c r="AM447" s="49" t="n"/>
      <c r="AN447" s="48">
        <f>IF(AND(ISNUMBER($P447),ISNUMBER($AL447),$AL447&lt;&gt;0),IF(OR($P447&gt;180,$P447/$AL447*1000&gt;400),"Over ceiling, confirm SKU","Within"),"n/a")</f>
        <v/>
      </c>
      <c r="AO447" s="51" t="n"/>
      <c r="AP447" s="51" t="n"/>
      <c r="AQ447" s="51" t="n"/>
      <c r="AR447" s="34" t="inlineStr">
        <is>
          <t>Retrieved and cited, see Enrichment Log</t>
        </is>
      </c>
      <c r="AS447" s="34" t="inlineStr">
        <is>
          <t>BLANK -&gt; requires live Amazon.ca capture</t>
        </is>
      </c>
      <c r="AT447" s="34" t="inlineStr">
        <is>
          <t>Unverified commercial data</t>
        </is>
      </c>
    </row>
    <row r="448" ht="28" customHeight="1">
      <c r="A448" s="34" t="inlineStr">
        <is>
          <t>AMP</t>
        </is>
      </c>
      <c r="B448" s="34" t="inlineStr">
        <is>
          <t>AMP Energy | Original | single 473mL</t>
        </is>
      </c>
      <c r="C448" s="34" t="inlineStr">
        <is>
          <t>4) Caffeine &amp; energy beverage</t>
        </is>
      </c>
      <c r="D448" s="34" t="inlineStr">
        <is>
          <t>473 mL can</t>
        </is>
      </c>
      <c r="E448" s="48" t="n">
        <v>1</v>
      </c>
      <c r="F448" s="49" t="n"/>
      <c r="G448" s="50">
        <f>IF(AND(ISNUMBER($F448),ISNUMBER($E448),$E448&lt;&gt;0),$F448/$E448,"")</f>
        <v/>
      </c>
      <c r="H448" s="50">
        <f>IF(AND(ISNUMBER($F448),ISNUMBER($AL448),ISNUMBER($E448),($AL448*$E448)&lt;&gt;0),$F448/($AL448*$E448)*100,"")</f>
        <v/>
      </c>
      <c r="I448" s="51" t="n"/>
      <c r="J448" s="52" t="n"/>
      <c r="K448" s="50">
        <f>IF(AND(ISNUMBER($F448),ISNUMBER($J448)),$F448*(1-$J448),"")</f>
        <v/>
      </c>
      <c r="L448" s="51" t="n"/>
      <c r="M448" s="51" t="n"/>
      <c r="N448" s="50">
        <f>IF(ISNUMBER($F448),($F448-IF(ISNUMBER($AM448),$AM448,0))*(1-IF(ISNUMBER($J448),$J448,0)),"")</f>
        <v/>
      </c>
      <c r="O448" s="34" t="inlineStr">
        <is>
          <t>Original</t>
        </is>
      </c>
      <c r="P448" s="48" t="n">
        <v>142</v>
      </c>
      <c r="Q448" s="48" t="n">
        <v>140</v>
      </c>
      <c r="R448" s="48" t="n">
        <v>0</v>
      </c>
      <c r="S448" s="48" t="n">
        <v>58</v>
      </c>
      <c r="T448" s="48" t="n">
        <v>220</v>
      </c>
      <c r="U448" s="34" t="inlineStr">
        <is>
          <t>HFCS</t>
        </is>
      </c>
      <c r="V448" s="34" t="inlineStr">
        <is>
          <t>142 mg caffeine, guarana seed extract, ginseng, taurine, B vitamins (niacinamide/B5/B6/B12), 0 mg potassium; regional availability in select US markets (discontinued Canada 2023)</t>
        </is>
      </c>
      <c r="W448" s="51" t="n"/>
      <c r="X448" s="51" t="n"/>
      <c r="Y448" s="51" t="n"/>
      <c r="Z448" s="51" t="n"/>
      <c r="AA448" s="34" t="inlineStr">
        <is>
          <t>Low</t>
        </is>
      </c>
      <c r="AB448" s="34" t="inlineStr">
        <is>
          <t>Legacy PepsiCo energy</t>
        </is>
      </c>
      <c r="AC448" s="34" t="inlineStr">
        <is>
          <t>Legacy mid tier energy</t>
        </is>
      </c>
      <c r="AD448" s="34" t="inlineStr">
        <is>
          <t>Familiar legacy brand.</t>
        </is>
      </c>
      <c r="AE448" s="51" t="n"/>
      <c r="AF448" s="53">
        <f>IF(AND(ISNUMBER($P448),ISNUMBER($AL448),$AL448&lt;&gt;0),ROUND($P448/$AL448*100,1),"")</f>
        <v/>
      </c>
      <c r="AG448" s="54">
        <f>IF(AND(ISNUMBER($S448),ISNUMBER($AL448),$AL448&lt;&gt;0),ROUND($S448/$AL448*100,2),"")</f>
        <v/>
      </c>
      <c r="AH448" s="53">
        <f>IF(AND(ISNUMBER($Q448),ISNUMBER($AL448),$AL448&lt;&gt;0),ROUND($Q448/$AL448*100,1),"")</f>
        <v/>
      </c>
      <c r="AI448" s="48">
        <f>IF(ISNUMBER($S448),IF($S448&lt;=1,"Yes","No"),"n/a")</f>
        <v/>
      </c>
      <c r="AJ448" s="48">
        <f>IF(ISNUMBER($S448),ROUND(MAX(0,MIN(100,100-$S448*2.5-IF(ISNUMBER($T448),$T448,0)*0.12+IF($S448&lt;=1,12,0))),0),"")</f>
        <v/>
      </c>
      <c r="AK448" s="48">
        <f>IF(ISNUMBER($Q448),IF($Q448&gt;=100,20,IF($Q448&gt;=30,10,0)),0)+IF(ISNUMBER($R448),IF($R448&gt;=100,20,0),0)+IF(ISNUMBER($P448),IF($P448&gt;=150,20,IF($P448&gt;=50,12,5)),0)+IF(ISNUMBER($S448),IF($S448&lt;=1,15,0),0)</f>
        <v/>
      </c>
      <c r="AL448" s="48" t="n">
        <v>473</v>
      </c>
      <c r="AM448" s="49" t="n"/>
      <c r="AN448" s="48">
        <f>IF(AND(ISNUMBER($P448),ISNUMBER($AL448),$AL448&lt;&gt;0),IF(OR($P448&gt;180,$P448/$AL448*1000&gt;400),"Over ceiling, confirm SKU","Within"),"n/a")</f>
        <v/>
      </c>
      <c r="AO448" s="51" t="n"/>
      <c r="AP448" s="51" t="n"/>
      <c r="AQ448" s="51" t="n"/>
      <c r="AR448" s="34" t="inlineStr">
        <is>
          <t>Retrieved and cited, see Enrichment Log</t>
        </is>
      </c>
      <c r="AS448" s="34" t="inlineStr">
        <is>
          <t>BLANK -&gt; requires live Amazon.ca capture</t>
        </is>
      </c>
      <c r="AT448" s="34" t="inlineStr">
        <is>
          <t>Unverified commercial data</t>
        </is>
      </c>
    </row>
    <row r="449" ht="28" customHeight="1">
      <c r="A449" s="34" t="inlineStr">
        <is>
          <t>AMP</t>
        </is>
      </c>
      <c r="B449" s="34" t="inlineStr">
        <is>
          <t>AMP Energy | Original | 8 pack 473mL</t>
        </is>
      </c>
      <c r="C449" s="34" t="inlineStr">
        <is>
          <t>4) Caffeine &amp; energy beverage</t>
        </is>
      </c>
      <c r="D449" s="34" t="inlineStr">
        <is>
          <t>473 mL can</t>
        </is>
      </c>
      <c r="E449" s="48" t="n">
        <v>8</v>
      </c>
      <c r="F449" s="49" t="n"/>
      <c r="G449" s="50">
        <f>IF(AND(ISNUMBER($F449),ISNUMBER($E449),$E449&lt;&gt;0),$F449/$E449,"")</f>
        <v/>
      </c>
      <c r="H449" s="50">
        <f>IF(AND(ISNUMBER($F449),ISNUMBER($AL449),ISNUMBER($E449),($AL449*$E449)&lt;&gt;0),$F449/($AL449*$E449)*100,"")</f>
        <v/>
      </c>
      <c r="I449" s="51" t="n"/>
      <c r="J449" s="52" t="n"/>
      <c r="K449" s="50">
        <f>IF(AND(ISNUMBER($F449),ISNUMBER($J449)),$F449*(1-$J449),"")</f>
        <v/>
      </c>
      <c r="L449" s="51" t="n"/>
      <c r="M449" s="51" t="n"/>
      <c r="N449" s="50">
        <f>IF(ISNUMBER($F449),($F449-IF(ISNUMBER($AM449),$AM449,0))*(1-IF(ISNUMBER($J449),$J449,0)),"")</f>
        <v/>
      </c>
      <c r="O449" s="34" t="inlineStr">
        <is>
          <t>Original</t>
        </is>
      </c>
      <c r="P449" s="48" t="n">
        <v>142</v>
      </c>
      <c r="Q449" s="48" t="n">
        <v>140</v>
      </c>
      <c r="R449" s="48" t="n">
        <v>0</v>
      </c>
      <c r="S449" s="48" t="n">
        <v>58</v>
      </c>
      <c r="T449" s="48" t="n">
        <v>220</v>
      </c>
      <c r="U449" s="34" t="inlineStr">
        <is>
          <t>HFCS</t>
        </is>
      </c>
      <c r="V449" s="34" t="inlineStr">
        <is>
          <t>142 mg caffeine, guarana seed extract, ginseng, taurine, B vitamins (niacinamide/B5/B6/B12), 0 mg potassium; regional availability in select US markets (discontinued Canada 2023)</t>
        </is>
      </c>
      <c r="W449" s="51" t="n"/>
      <c r="X449" s="51" t="n"/>
      <c r="Y449" s="51" t="n"/>
      <c r="Z449" s="51" t="n"/>
      <c r="AA449" s="34" t="inlineStr">
        <is>
          <t>Low</t>
        </is>
      </c>
      <c r="AB449" s="34" t="inlineStr">
        <is>
          <t>Legacy PepsiCo energy</t>
        </is>
      </c>
      <c r="AC449" s="34" t="inlineStr">
        <is>
          <t>Legacy mid tier energy</t>
        </is>
      </c>
      <c r="AD449" s="34" t="inlineStr">
        <is>
          <t>Familiar legacy brand.</t>
        </is>
      </c>
      <c r="AE449" s="51" t="n"/>
      <c r="AF449" s="53">
        <f>IF(AND(ISNUMBER($P449),ISNUMBER($AL449),$AL449&lt;&gt;0),ROUND($P449/$AL449*100,1),"")</f>
        <v/>
      </c>
      <c r="AG449" s="54">
        <f>IF(AND(ISNUMBER($S449),ISNUMBER($AL449),$AL449&lt;&gt;0),ROUND($S449/$AL449*100,2),"")</f>
        <v/>
      </c>
      <c r="AH449" s="53">
        <f>IF(AND(ISNUMBER($Q449),ISNUMBER($AL449),$AL449&lt;&gt;0),ROUND($Q449/$AL449*100,1),"")</f>
        <v/>
      </c>
      <c r="AI449" s="48">
        <f>IF(ISNUMBER($S449),IF($S449&lt;=1,"Yes","No"),"n/a")</f>
        <v/>
      </c>
      <c r="AJ449" s="48">
        <f>IF(ISNUMBER($S449),ROUND(MAX(0,MIN(100,100-$S449*2.5-IF(ISNUMBER($T449),$T449,0)*0.12+IF($S449&lt;=1,12,0))),0),"")</f>
        <v/>
      </c>
      <c r="AK449" s="48">
        <f>IF(ISNUMBER($Q449),IF($Q449&gt;=100,20,IF($Q449&gt;=30,10,0)),0)+IF(ISNUMBER($R449),IF($R449&gt;=100,20,0),0)+IF(ISNUMBER($P449),IF($P449&gt;=150,20,IF($P449&gt;=50,12,5)),0)+IF(ISNUMBER($S449),IF($S449&lt;=1,15,0),0)</f>
        <v/>
      </c>
      <c r="AL449" s="48" t="n">
        <v>473</v>
      </c>
      <c r="AM449" s="49" t="n"/>
      <c r="AN449" s="48">
        <f>IF(AND(ISNUMBER($P449),ISNUMBER($AL449),$AL449&lt;&gt;0),IF(OR($P449&gt;180,$P449/$AL449*1000&gt;400),"Over ceiling, confirm SKU","Within"),"n/a")</f>
        <v/>
      </c>
      <c r="AO449" s="51" t="n"/>
      <c r="AP449" s="51" t="n"/>
      <c r="AQ449" s="51" t="n"/>
      <c r="AR449" s="34" t="inlineStr">
        <is>
          <t>Retrieved and cited, see Enrichment Log</t>
        </is>
      </c>
      <c r="AS449" s="34" t="inlineStr">
        <is>
          <t>BLANK -&gt; requires live Amazon.ca capture</t>
        </is>
      </c>
      <c r="AT449" s="34" t="inlineStr">
        <is>
          <t>Unverified commercial data</t>
        </is>
      </c>
    </row>
    <row r="450" ht="28" customHeight="1">
      <c r="A450" s="34" t="inlineStr">
        <is>
          <t>AMP</t>
        </is>
      </c>
      <c r="B450" s="34" t="inlineStr">
        <is>
          <t>AMP Energy | Original | 12 pack 473mL</t>
        </is>
      </c>
      <c r="C450" s="34" t="inlineStr">
        <is>
          <t>4) Caffeine &amp; energy beverage</t>
        </is>
      </c>
      <c r="D450" s="34" t="inlineStr">
        <is>
          <t>473 mL can</t>
        </is>
      </c>
      <c r="E450" s="48" t="n">
        <v>12</v>
      </c>
      <c r="F450" s="49" t="n"/>
      <c r="G450" s="50">
        <f>IF(AND(ISNUMBER($F450),ISNUMBER($E450),$E450&lt;&gt;0),$F450/$E450,"")</f>
        <v/>
      </c>
      <c r="H450" s="50">
        <f>IF(AND(ISNUMBER($F450),ISNUMBER($AL450),ISNUMBER($E450),($AL450*$E450)&lt;&gt;0),$F450/($AL450*$E450)*100,"")</f>
        <v/>
      </c>
      <c r="I450" s="51" t="n"/>
      <c r="J450" s="52" t="n"/>
      <c r="K450" s="50">
        <f>IF(AND(ISNUMBER($F450),ISNUMBER($J450)),$F450*(1-$J450),"")</f>
        <v/>
      </c>
      <c r="L450" s="51" t="n"/>
      <c r="M450" s="51" t="n"/>
      <c r="N450" s="50">
        <f>IF(ISNUMBER($F450),($F450-IF(ISNUMBER($AM450),$AM450,0))*(1-IF(ISNUMBER($J450),$J450,0)),"")</f>
        <v/>
      </c>
      <c r="O450" s="34" t="inlineStr">
        <is>
          <t>Original</t>
        </is>
      </c>
      <c r="P450" s="48" t="n">
        <v>142</v>
      </c>
      <c r="Q450" s="48" t="n">
        <v>140</v>
      </c>
      <c r="R450" s="48" t="n">
        <v>0</v>
      </c>
      <c r="S450" s="48" t="n">
        <v>58</v>
      </c>
      <c r="T450" s="48" t="n">
        <v>220</v>
      </c>
      <c r="U450" s="34" t="inlineStr">
        <is>
          <t>HFCS</t>
        </is>
      </c>
      <c r="V450" s="34" t="inlineStr">
        <is>
          <t>142 mg caffeine, guarana seed extract, ginseng, taurine, B vitamins (niacinamide/B5/B6/B12), 0 mg potassium; regional availability in select US markets (discontinued Canada 2023)</t>
        </is>
      </c>
      <c r="W450" s="51" t="n"/>
      <c r="X450" s="51" t="n"/>
      <c r="Y450" s="51" t="n"/>
      <c r="Z450" s="51" t="n"/>
      <c r="AA450" s="34" t="inlineStr">
        <is>
          <t>Low</t>
        </is>
      </c>
      <c r="AB450" s="34" t="inlineStr">
        <is>
          <t>Legacy PepsiCo energy</t>
        </is>
      </c>
      <c r="AC450" s="34" t="inlineStr">
        <is>
          <t>Legacy mid tier energy</t>
        </is>
      </c>
      <c r="AD450" s="34" t="inlineStr">
        <is>
          <t>Familiar legacy brand.</t>
        </is>
      </c>
      <c r="AE450" s="51" t="n"/>
      <c r="AF450" s="53">
        <f>IF(AND(ISNUMBER($P450),ISNUMBER($AL450),$AL450&lt;&gt;0),ROUND($P450/$AL450*100,1),"")</f>
        <v/>
      </c>
      <c r="AG450" s="54">
        <f>IF(AND(ISNUMBER($S450),ISNUMBER($AL450),$AL450&lt;&gt;0),ROUND($S450/$AL450*100,2),"")</f>
        <v/>
      </c>
      <c r="AH450" s="53">
        <f>IF(AND(ISNUMBER($Q450),ISNUMBER($AL450),$AL450&lt;&gt;0),ROUND($Q450/$AL450*100,1),"")</f>
        <v/>
      </c>
      <c r="AI450" s="48">
        <f>IF(ISNUMBER($S450),IF($S450&lt;=1,"Yes","No"),"n/a")</f>
        <v/>
      </c>
      <c r="AJ450" s="48">
        <f>IF(ISNUMBER($S450),ROUND(MAX(0,MIN(100,100-$S450*2.5-IF(ISNUMBER($T450),$T450,0)*0.12+IF($S450&lt;=1,12,0))),0),"")</f>
        <v/>
      </c>
      <c r="AK450" s="48">
        <f>IF(ISNUMBER($Q450),IF($Q450&gt;=100,20,IF($Q450&gt;=30,10,0)),0)+IF(ISNUMBER($R450),IF($R450&gt;=100,20,0),0)+IF(ISNUMBER($P450),IF($P450&gt;=150,20,IF($P450&gt;=50,12,5)),0)+IF(ISNUMBER($S450),IF($S450&lt;=1,15,0),0)</f>
        <v/>
      </c>
      <c r="AL450" s="48" t="n">
        <v>473</v>
      </c>
      <c r="AM450" s="49" t="n"/>
      <c r="AN450" s="48">
        <f>IF(AND(ISNUMBER($P450),ISNUMBER($AL450),$AL450&lt;&gt;0),IF(OR($P450&gt;180,$P450/$AL450*1000&gt;400),"Over ceiling, confirm SKU","Within"),"n/a")</f>
        <v/>
      </c>
      <c r="AO450" s="51" t="n"/>
      <c r="AP450" s="51" t="n"/>
      <c r="AQ450" s="51" t="n"/>
      <c r="AR450" s="34" t="inlineStr">
        <is>
          <t>Retrieved and cited, see Enrichment Log</t>
        </is>
      </c>
      <c r="AS450" s="34" t="inlineStr">
        <is>
          <t>BLANK -&gt; requires live Amazon.ca capture</t>
        </is>
      </c>
      <c r="AT450" s="34" t="inlineStr">
        <is>
          <t>Unverified commercial data</t>
        </is>
      </c>
    </row>
    <row r="451" ht="28" customHeight="1">
      <c r="A451" s="34" t="inlineStr">
        <is>
          <t>AMP</t>
        </is>
      </c>
      <c r="B451" s="34" t="inlineStr">
        <is>
          <t>AMP Energy | Original | 18 pack 473mL</t>
        </is>
      </c>
      <c r="C451" s="34" t="inlineStr">
        <is>
          <t>4) Caffeine &amp; energy beverage</t>
        </is>
      </c>
      <c r="D451" s="34" t="inlineStr">
        <is>
          <t>473 mL can</t>
        </is>
      </c>
      <c r="E451" s="48" t="n">
        <v>18</v>
      </c>
      <c r="F451" s="49" t="n"/>
      <c r="G451" s="50">
        <f>IF(AND(ISNUMBER($F451),ISNUMBER($E451),$E451&lt;&gt;0),$F451/$E451,"")</f>
        <v/>
      </c>
      <c r="H451" s="50">
        <f>IF(AND(ISNUMBER($F451),ISNUMBER($AL451),ISNUMBER($E451),($AL451*$E451)&lt;&gt;0),$F451/($AL451*$E451)*100,"")</f>
        <v/>
      </c>
      <c r="I451" s="51" t="n"/>
      <c r="J451" s="52" t="n"/>
      <c r="K451" s="50">
        <f>IF(AND(ISNUMBER($F451),ISNUMBER($J451)),$F451*(1-$J451),"")</f>
        <v/>
      </c>
      <c r="L451" s="51" t="n"/>
      <c r="M451" s="51" t="n"/>
      <c r="N451" s="50">
        <f>IF(ISNUMBER($F451),($F451-IF(ISNUMBER($AM451),$AM451,0))*(1-IF(ISNUMBER($J451),$J451,0)),"")</f>
        <v/>
      </c>
      <c r="O451" s="34" t="inlineStr">
        <is>
          <t>Original</t>
        </is>
      </c>
      <c r="P451" s="48" t="n">
        <v>142</v>
      </c>
      <c r="Q451" s="48" t="n">
        <v>140</v>
      </c>
      <c r="R451" s="48" t="n">
        <v>0</v>
      </c>
      <c r="S451" s="48" t="n">
        <v>58</v>
      </c>
      <c r="T451" s="48" t="n">
        <v>220</v>
      </c>
      <c r="U451" s="34" t="inlineStr">
        <is>
          <t>HFCS</t>
        </is>
      </c>
      <c r="V451" s="34" t="inlineStr">
        <is>
          <t>142 mg caffeine, guarana seed extract, ginseng, taurine, B vitamins (niacinamide/B5/B6/B12), 0 mg potassium; regional availability in select US markets (discontinued Canada 2023)</t>
        </is>
      </c>
      <c r="W451" s="51" t="n"/>
      <c r="X451" s="51" t="n"/>
      <c r="Y451" s="51" t="n"/>
      <c r="Z451" s="51" t="n"/>
      <c r="AA451" s="34" t="inlineStr">
        <is>
          <t>Low</t>
        </is>
      </c>
      <c r="AB451" s="34" t="inlineStr">
        <is>
          <t>Legacy PepsiCo energy</t>
        </is>
      </c>
      <c r="AC451" s="34" t="inlineStr">
        <is>
          <t>Legacy mid tier energy</t>
        </is>
      </c>
      <c r="AD451" s="34" t="inlineStr">
        <is>
          <t>Familiar legacy brand.</t>
        </is>
      </c>
      <c r="AE451" s="51" t="n"/>
      <c r="AF451" s="53">
        <f>IF(AND(ISNUMBER($P451),ISNUMBER($AL451),$AL451&lt;&gt;0),ROUND($P451/$AL451*100,1),"")</f>
        <v/>
      </c>
      <c r="AG451" s="54">
        <f>IF(AND(ISNUMBER($S451),ISNUMBER($AL451),$AL451&lt;&gt;0),ROUND($S451/$AL451*100,2),"")</f>
        <v/>
      </c>
      <c r="AH451" s="53">
        <f>IF(AND(ISNUMBER($Q451),ISNUMBER($AL451),$AL451&lt;&gt;0),ROUND($Q451/$AL451*100,1),"")</f>
        <v/>
      </c>
      <c r="AI451" s="48">
        <f>IF(ISNUMBER($S451),IF($S451&lt;=1,"Yes","No"),"n/a")</f>
        <v/>
      </c>
      <c r="AJ451" s="48">
        <f>IF(ISNUMBER($S451),ROUND(MAX(0,MIN(100,100-$S451*2.5-IF(ISNUMBER($T451),$T451,0)*0.12+IF($S451&lt;=1,12,0))),0),"")</f>
        <v/>
      </c>
      <c r="AK451" s="48">
        <f>IF(ISNUMBER($Q451),IF($Q451&gt;=100,20,IF($Q451&gt;=30,10,0)),0)+IF(ISNUMBER($R451),IF($R451&gt;=100,20,0),0)+IF(ISNUMBER($P451),IF($P451&gt;=150,20,IF($P451&gt;=50,12,5)),0)+IF(ISNUMBER($S451),IF($S451&lt;=1,15,0),0)</f>
        <v/>
      </c>
      <c r="AL451" s="48" t="n">
        <v>473</v>
      </c>
      <c r="AM451" s="49" t="n"/>
      <c r="AN451" s="48">
        <f>IF(AND(ISNUMBER($P451),ISNUMBER($AL451),$AL451&lt;&gt;0),IF(OR($P451&gt;180,$P451/$AL451*1000&gt;400),"Over ceiling, confirm SKU","Within"),"n/a")</f>
        <v/>
      </c>
      <c r="AO451" s="51" t="n"/>
      <c r="AP451" s="51" t="n"/>
      <c r="AQ451" s="51" t="n"/>
      <c r="AR451" s="34" t="inlineStr">
        <is>
          <t>Retrieved and cited, see Enrichment Log</t>
        </is>
      </c>
      <c r="AS451" s="34" t="inlineStr">
        <is>
          <t>BLANK -&gt; requires live Amazon.ca capture</t>
        </is>
      </c>
      <c r="AT451" s="34" t="inlineStr">
        <is>
          <t>Unverified commercial data</t>
        </is>
      </c>
    </row>
    <row r="452" ht="28" customHeight="1">
      <c r="A452" s="34" t="inlineStr">
        <is>
          <t>AMP</t>
        </is>
      </c>
      <c r="B452" s="34" t="inlineStr">
        <is>
          <t>AMP Energy | Original | 24 pack 473mL</t>
        </is>
      </c>
      <c r="C452" s="34" t="inlineStr">
        <is>
          <t>4) Caffeine &amp; energy beverage</t>
        </is>
      </c>
      <c r="D452" s="34" t="inlineStr">
        <is>
          <t>473 mL can</t>
        </is>
      </c>
      <c r="E452" s="48" t="n">
        <v>24</v>
      </c>
      <c r="F452" s="49" t="n"/>
      <c r="G452" s="50">
        <f>IF(AND(ISNUMBER($F452),ISNUMBER($E452),$E452&lt;&gt;0),$F452/$E452,"")</f>
        <v/>
      </c>
      <c r="H452" s="50">
        <f>IF(AND(ISNUMBER($F452),ISNUMBER($AL452),ISNUMBER($E452),($AL452*$E452)&lt;&gt;0),$F452/($AL452*$E452)*100,"")</f>
        <v/>
      </c>
      <c r="I452" s="51" t="n"/>
      <c r="J452" s="52" t="n"/>
      <c r="K452" s="50">
        <f>IF(AND(ISNUMBER($F452),ISNUMBER($J452)),$F452*(1-$J452),"")</f>
        <v/>
      </c>
      <c r="L452" s="51" t="n"/>
      <c r="M452" s="51" t="n"/>
      <c r="N452" s="50">
        <f>IF(ISNUMBER($F452),($F452-IF(ISNUMBER($AM452),$AM452,0))*(1-IF(ISNUMBER($J452),$J452,0)),"")</f>
        <v/>
      </c>
      <c r="O452" s="34" t="inlineStr">
        <is>
          <t>Original</t>
        </is>
      </c>
      <c r="P452" s="48" t="n">
        <v>142</v>
      </c>
      <c r="Q452" s="48" t="n">
        <v>140</v>
      </c>
      <c r="R452" s="48" t="n">
        <v>0</v>
      </c>
      <c r="S452" s="48" t="n">
        <v>58</v>
      </c>
      <c r="T452" s="48" t="n">
        <v>220</v>
      </c>
      <c r="U452" s="34" t="inlineStr">
        <is>
          <t>HFCS</t>
        </is>
      </c>
      <c r="V452" s="34" t="inlineStr">
        <is>
          <t>142 mg caffeine, guarana seed extract, ginseng, taurine, B vitamins (niacinamide/B5/B6/B12), 0 mg potassium; regional availability in select US markets (discontinued Canada 2023)</t>
        </is>
      </c>
      <c r="W452" s="51" t="n"/>
      <c r="X452" s="51" t="n"/>
      <c r="Y452" s="51" t="n"/>
      <c r="Z452" s="51" t="n"/>
      <c r="AA452" s="34" t="inlineStr">
        <is>
          <t>Low</t>
        </is>
      </c>
      <c r="AB452" s="34" t="inlineStr">
        <is>
          <t>Legacy PepsiCo energy</t>
        </is>
      </c>
      <c r="AC452" s="34" t="inlineStr">
        <is>
          <t>Legacy mid tier energy</t>
        </is>
      </c>
      <c r="AD452" s="34" t="inlineStr">
        <is>
          <t>Familiar legacy brand.</t>
        </is>
      </c>
      <c r="AE452" s="51" t="n"/>
      <c r="AF452" s="53">
        <f>IF(AND(ISNUMBER($P452),ISNUMBER($AL452),$AL452&lt;&gt;0),ROUND($P452/$AL452*100,1),"")</f>
        <v/>
      </c>
      <c r="AG452" s="54">
        <f>IF(AND(ISNUMBER($S452),ISNUMBER($AL452),$AL452&lt;&gt;0),ROUND($S452/$AL452*100,2),"")</f>
        <v/>
      </c>
      <c r="AH452" s="53">
        <f>IF(AND(ISNUMBER($Q452),ISNUMBER($AL452),$AL452&lt;&gt;0),ROUND($Q452/$AL452*100,1),"")</f>
        <v/>
      </c>
      <c r="AI452" s="48">
        <f>IF(ISNUMBER($S452),IF($S452&lt;=1,"Yes","No"),"n/a")</f>
        <v/>
      </c>
      <c r="AJ452" s="48">
        <f>IF(ISNUMBER($S452),ROUND(MAX(0,MIN(100,100-$S452*2.5-IF(ISNUMBER($T452),$T452,0)*0.12+IF($S452&lt;=1,12,0))),0),"")</f>
        <v/>
      </c>
      <c r="AK452" s="48">
        <f>IF(ISNUMBER($Q452),IF($Q452&gt;=100,20,IF($Q452&gt;=30,10,0)),0)+IF(ISNUMBER($R452),IF($R452&gt;=100,20,0),0)+IF(ISNUMBER($P452),IF($P452&gt;=150,20,IF($P452&gt;=50,12,5)),0)+IF(ISNUMBER($S452),IF($S452&lt;=1,15,0),0)</f>
        <v/>
      </c>
      <c r="AL452" s="48" t="n">
        <v>473</v>
      </c>
      <c r="AM452" s="49" t="n"/>
      <c r="AN452" s="48">
        <f>IF(AND(ISNUMBER($P452),ISNUMBER($AL452),$AL452&lt;&gt;0),IF(OR($P452&gt;180,$P452/$AL452*1000&gt;400),"Over ceiling, confirm SKU","Within"),"n/a")</f>
        <v/>
      </c>
      <c r="AO452" s="51" t="n"/>
      <c r="AP452" s="51" t="n"/>
      <c r="AQ452" s="51" t="n"/>
      <c r="AR452" s="34" t="inlineStr">
        <is>
          <t>Retrieved and cited, see Enrichment Log</t>
        </is>
      </c>
      <c r="AS452" s="34" t="inlineStr">
        <is>
          <t>BLANK -&gt; requires live Amazon.ca capture</t>
        </is>
      </c>
      <c r="AT452" s="34" t="inlineStr">
        <is>
          <t>Unverified commercial data</t>
        </is>
      </c>
    </row>
    <row r="453" ht="28" customHeight="1">
      <c r="A453" s="34" t="inlineStr">
        <is>
          <t>AMP</t>
        </is>
      </c>
      <c r="B453" s="34" t="inlineStr">
        <is>
          <t>AMP Energy | Cherry Blast | single 473mL</t>
        </is>
      </c>
      <c r="C453" s="34" t="inlineStr">
        <is>
          <t>4) Caffeine &amp; energy beverage</t>
        </is>
      </c>
      <c r="D453" s="34" t="inlineStr">
        <is>
          <t>473 mL can</t>
        </is>
      </c>
      <c r="E453" s="48" t="n">
        <v>1</v>
      </c>
      <c r="F453" s="49" t="n"/>
      <c r="G453" s="50">
        <f>IF(AND(ISNUMBER($F453),ISNUMBER($E453),$E453&lt;&gt;0),$F453/$E453,"")</f>
        <v/>
      </c>
      <c r="H453" s="50">
        <f>IF(AND(ISNUMBER($F453),ISNUMBER($AL453),ISNUMBER($E453),($AL453*$E453)&lt;&gt;0),$F453/($AL453*$E453)*100,"")</f>
        <v/>
      </c>
      <c r="I453" s="51" t="n"/>
      <c r="J453" s="52" t="n"/>
      <c r="K453" s="50">
        <f>IF(AND(ISNUMBER($F453),ISNUMBER($J453)),$F453*(1-$J453),"")</f>
        <v/>
      </c>
      <c r="L453" s="51" t="n"/>
      <c r="M453" s="51" t="n"/>
      <c r="N453" s="50">
        <f>IF(ISNUMBER($F453),($F453-IF(ISNUMBER($AM453),$AM453,0))*(1-IF(ISNUMBER($J453),$J453,0)),"")</f>
        <v/>
      </c>
      <c r="O453" s="34" t="inlineStr">
        <is>
          <t>Cherry Blast</t>
        </is>
      </c>
      <c r="P453" s="48" t="n">
        <v>142</v>
      </c>
      <c r="Q453" s="48" t="n">
        <v>140</v>
      </c>
      <c r="R453" s="48" t="n">
        <v>0</v>
      </c>
      <c r="S453" s="48" t="n">
        <v>58</v>
      </c>
      <c r="T453" s="48" t="n">
        <v>220</v>
      </c>
      <c r="U453" s="34" t="inlineStr">
        <is>
          <t>HFCS</t>
        </is>
      </c>
      <c r="V453" s="34" t="inlineStr">
        <is>
          <t>142 mg caffeine, guarana seed extract, ginseng, taurine, B vitamins (niacinamide/B5/B6/B12), 0 mg potassium; regional availability in select US markets (discontinued Canada 2023)</t>
        </is>
      </c>
      <c r="W453" s="51" t="n"/>
      <c r="X453" s="51" t="n"/>
      <c r="Y453" s="51" t="n"/>
      <c r="Z453" s="51" t="n"/>
      <c r="AA453" s="34" t="inlineStr">
        <is>
          <t>Low</t>
        </is>
      </c>
      <c r="AB453" s="34" t="inlineStr">
        <is>
          <t>Legacy PepsiCo energy</t>
        </is>
      </c>
      <c r="AC453" s="34" t="inlineStr">
        <is>
          <t>Legacy mid tier energy</t>
        </is>
      </c>
      <c r="AD453" s="34" t="inlineStr">
        <is>
          <t>Familiar legacy brand.</t>
        </is>
      </c>
      <c r="AE453" s="51" t="n"/>
      <c r="AF453" s="53">
        <f>IF(AND(ISNUMBER($P453),ISNUMBER($AL453),$AL453&lt;&gt;0),ROUND($P453/$AL453*100,1),"")</f>
        <v/>
      </c>
      <c r="AG453" s="54">
        <f>IF(AND(ISNUMBER($S453),ISNUMBER($AL453),$AL453&lt;&gt;0),ROUND($S453/$AL453*100,2),"")</f>
        <v/>
      </c>
      <c r="AH453" s="53">
        <f>IF(AND(ISNUMBER($Q453),ISNUMBER($AL453),$AL453&lt;&gt;0),ROUND($Q453/$AL453*100,1),"")</f>
        <v/>
      </c>
      <c r="AI453" s="48">
        <f>IF(ISNUMBER($S453),IF($S453&lt;=1,"Yes","No"),"n/a")</f>
        <v/>
      </c>
      <c r="AJ453" s="48">
        <f>IF(ISNUMBER($S453),ROUND(MAX(0,MIN(100,100-$S453*2.5-IF(ISNUMBER($T453),$T453,0)*0.12+IF($S453&lt;=1,12,0))),0),"")</f>
        <v/>
      </c>
      <c r="AK453" s="48">
        <f>IF(ISNUMBER($Q453),IF($Q453&gt;=100,20,IF($Q453&gt;=30,10,0)),0)+IF(ISNUMBER($R453),IF($R453&gt;=100,20,0),0)+IF(ISNUMBER($P453),IF($P453&gt;=150,20,IF($P453&gt;=50,12,5)),0)+IF(ISNUMBER($S453),IF($S453&lt;=1,15,0),0)</f>
        <v/>
      </c>
      <c r="AL453" s="48" t="n">
        <v>473</v>
      </c>
      <c r="AM453" s="49" t="n"/>
      <c r="AN453" s="48">
        <f>IF(AND(ISNUMBER($P453),ISNUMBER($AL453),$AL453&lt;&gt;0),IF(OR($P453&gt;180,$P453/$AL453*1000&gt;400),"Over ceiling, confirm SKU","Within"),"n/a")</f>
        <v/>
      </c>
      <c r="AO453" s="51" t="n"/>
      <c r="AP453" s="51" t="n"/>
      <c r="AQ453" s="51" t="n"/>
      <c r="AR453" s="34" t="inlineStr">
        <is>
          <t>Retrieved and cited, see Enrichment Log</t>
        </is>
      </c>
      <c r="AS453" s="34" t="inlineStr">
        <is>
          <t>BLANK -&gt; requires live Amazon.ca capture</t>
        </is>
      </c>
      <c r="AT453" s="34" t="inlineStr">
        <is>
          <t>Unverified commercial data</t>
        </is>
      </c>
    </row>
    <row r="454" ht="28" customHeight="1">
      <c r="A454" s="34" t="inlineStr">
        <is>
          <t>AMP</t>
        </is>
      </c>
      <c r="B454" s="34" t="inlineStr">
        <is>
          <t>AMP Energy | Cherry Blast | 8 pack 473mL</t>
        </is>
      </c>
      <c r="C454" s="34" t="inlineStr">
        <is>
          <t>4) Caffeine &amp; energy beverage</t>
        </is>
      </c>
      <c r="D454" s="34" t="inlineStr">
        <is>
          <t>473 mL can</t>
        </is>
      </c>
      <c r="E454" s="48" t="n">
        <v>8</v>
      </c>
      <c r="F454" s="49" t="n"/>
      <c r="G454" s="50">
        <f>IF(AND(ISNUMBER($F454),ISNUMBER($E454),$E454&lt;&gt;0),$F454/$E454,"")</f>
        <v/>
      </c>
      <c r="H454" s="50">
        <f>IF(AND(ISNUMBER($F454),ISNUMBER($AL454),ISNUMBER($E454),($AL454*$E454)&lt;&gt;0),$F454/($AL454*$E454)*100,"")</f>
        <v/>
      </c>
      <c r="I454" s="51" t="n"/>
      <c r="J454" s="52" t="n"/>
      <c r="K454" s="50">
        <f>IF(AND(ISNUMBER($F454),ISNUMBER($J454)),$F454*(1-$J454),"")</f>
        <v/>
      </c>
      <c r="L454" s="51" t="n"/>
      <c r="M454" s="51" t="n"/>
      <c r="N454" s="50">
        <f>IF(ISNUMBER($F454),($F454-IF(ISNUMBER($AM454),$AM454,0))*(1-IF(ISNUMBER($J454),$J454,0)),"")</f>
        <v/>
      </c>
      <c r="O454" s="34" t="inlineStr">
        <is>
          <t>Cherry Blast</t>
        </is>
      </c>
      <c r="P454" s="48" t="n">
        <v>142</v>
      </c>
      <c r="Q454" s="48" t="n">
        <v>140</v>
      </c>
      <c r="R454" s="48" t="n">
        <v>0</v>
      </c>
      <c r="S454" s="48" t="n">
        <v>58</v>
      </c>
      <c r="T454" s="48" t="n">
        <v>220</v>
      </c>
      <c r="U454" s="34" t="inlineStr">
        <is>
          <t>HFCS</t>
        </is>
      </c>
      <c r="V454" s="34" t="inlineStr">
        <is>
          <t>142 mg caffeine, guarana seed extract, ginseng, taurine, B vitamins (niacinamide/B5/B6/B12), 0 mg potassium; regional availability in select US markets (discontinued Canada 2023)</t>
        </is>
      </c>
      <c r="W454" s="51" t="n"/>
      <c r="X454" s="51" t="n"/>
      <c r="Y454" s="51" t="n"/>
      <c r="Z454" s="51" t="n"/>
      <c r="AA454" s="34" t="inlineStr">
        <is>
          <t>Low</t>
        </is>
      </c>
      <c r="AB454" s="34" t="inlineStr">
        <is>
          <t>Legacy PepsiCo energy</t>
        </is>
      </c>
      <c r="AC454" s="34" t="inlineStr">
        <is>
          <t>Legacy mid tier energy</t>
        </is>
      </c>
      <c r="AD454" s="34" t="inlineStr">
        <is>
          <t>Familiar legacy brand.</t>
        </is>
      </c>
      <c r="AE454" s="51" t="n"/>
      <c r="AF454" s="53">
        <f>IF(AND(ISNUMBER($P454),ISNUMBER($AL454),$AL454&lt;&gt;0),ROUND($P454/$AL454*100,1),"")</f>
        <v/>
      </c>
      <c r="AG454" s="54">
        <f>IF(AND(ISNUMBER($S454),ISNUMBER($AL454),$AL454&lt;&gt;0),ROUND($S454/$AL454*100,2),"")</f>
        <v/>
      </c>
      <c r="AH454" s="53">
        <f>IF(AND(ISNUMBER($Q454),ISNUMBER($AL454),$AL454&lt;&gt;0),ROUND($Q454/$AL454*100,1),"")</f>
        <v/>
      </c>
      <c r="AI454" s="48">
        <f>IF(ISNUMBER($S454),IF($S454&lt;=1,"Yes","No"),"n/a")</f>
        <v/>
      </c>
      <c r="AJ454" s="48">
        <f>IF(ISNUMBER($S454),ROUND(MAX(0,MIN(100,100-$S454*2.5-IF(ISNUMBER($T454),$T454,0)*0.12+IF($S454&lt;=1,12,0))),0),"")</f>
        <v/>
      </c>
      <c r="AK454" s="48">
        <f>IF(ISNUMBER($Q454),IF($Q454&gt;=100,20,IF($Q454&gt;=30,10,0)),0)+IF(ISNUMBER($R454),IF($R454&gt;=100,20,0),0)+IF(ISNUMBER($P454),IF($P454&gt;=150,20,IF($P454&gt;=50,12,5)),0)+IF(ISNUMBER($S454),IF($S454&lt;=1,15,0),0)</f>
        <v/>
      </c>
      <c r="AL454" s="48" t="n">
        <v>473</v>
      </c>
      <c r="AM454" s="49" t="n"/>
      <c r="AN454" s="48">
        <f>IF(AND(ISNUMBER($P454),ISNUMBER($AL454),$AL454&lt;&gt;0),IF(OR($P454&gt;180,$P454/$AL454*1000&gt;400),"Over ceiling, confirm SKU","Within"),"n/a")</f>
        <v/>
      </c>
      <c r="AO454" s="51" t="n"/>
      <c r="AP454" s="51" t="n"/>
      <c r="AQ454" s="51" t="n"/>
      <c r="AR454" s="34" t="inlineStr">
        <is>
          <t>Retrieved and cited, see Enrichment Log</t>
        </is>
      </c>
      <c r="AS454" s="34" t="inlineStr">
        <is>
          <t>BLANK -&gt; requires live Amazon.ca capture</t>
        </is>
      </c>
      <c r="AT454" s="34" t="inlineStr">
        <is>
          <t>Unverified commercial data</t>
        </is>
      </c>
    </row>
    <row r="455" ht="28" customHeight="1">
      <c r="A455" s="34" t="inlineStr">
        <is>
          <t>AMP</t>
        </is>
      </c>
      <c r="B455" s="34" t="inlineStr">
        <is>
          <t>AMP Energy | Cherry Blast | 12 pack 473mL</t>
        </is>
      </c>
      <c r="C455" s="34" t="inlineStr">
        <is>
          <t>4) Caffeine &amp; energy beverage</t>
        </is>
      </c>
      <c r="D455" s="34" t="inlineStr">
        <is>
          <t>473 mL can</t>
        </is>
      </c>
      <c r="E455" s="48" t="n">
        <v>12</v>
      </c>
      <c r="F455" s="49" t="n"/>
      <c r="G455" s="50">
        <f>IF(AND(ISNUMBER($F455),ISNUMBER($E455),$E455&lt;&gt;0),$F455/$E455,"")</f>
        <v/>
      </c>
      <c r="H455" s="50">
        <f>IF(AND(ISNUMBER($F455),ISNUMBER($AL455),ISNUMBER($E455),($AL455*$E455)&lt;&gt;0),$F455/($AL455*$E455)*100,"")</f>
        <v/>
      </c>
      <c r="I455" s="51" t="n"/>
      <c r="J455" s="52" t="n"/>
      <c r="K455" s="50">
        <f>IF(AND(ISNUMBER($F455),ISNUMBER($J455)),$F455*(1-$J455),"")</f>
        <v/>
      </c>
      <c r="L455" s="51" t="n"/>
      <c r="M455" s="51" t="n"/>
      <c r="N455" s="50">
        <f>IF(ISNUMBER($F455),($F455-IF(ISNUMBER($AM455),$AM455,0))*(1-IF(ISNUMBER($J455),$J455,0)),"")</f>
        <v/>
      </c>
      <c r="O455" s="34" t="inlineStr">
        <is>
          <t>Cherry Blast</t>
        </is>
      </c>
      <c r="P455" s="48" t="n">
        <v>142</v>
      </c>
      <c r="Q455" s="48" t="n">
        <v>140</v>
      </c>
      <c r="R455" s="48" t="n">
        <v>0</v>
      </c>
      <c r="S455" s="48" t="n">
        <v>58</v>
      </c>
      <c r="T455" s="48" t="n">
        <v>220</v>
      </c>
      <c r="U455" s="34" t="inlineStr">
        <is>
          <t>HFCS</t>
        </is>
      </c>
      <c r="V455" s="34" t="inlineStr">
        <is>
          <t>142 mg caffeine, guarana seed extract, ginseng, taurine, B vitamins (niacinamide/B5/B6/B12), 0 mg potassium; regional availability in select US markets (discontinued Canada 2023)</t>
        </is>
      </c>
      <c r="W455" s="51" t="n"/>
      <c r="X455" s="51" t="n"/>
      <c r="Y455" s="51" t="n"/>
      <c r="Z455" s="51" t="n"/>
      <c r="AA455" s="34" t="inlineStr">
        <is>
          <t>Low</t>
        </is>
      </c>
      <c r="AB455" s="34" t="inlineStr">
        <is>
          <t>Legacy PepsiCo energy</t>
        </is>
      </c>
      <c r="AC455" s="34" t="inlineStr">
        <is>
          <t>Legacy mid tier energy</t>
        </is>
      </c>
      <c r="AD455" s="34" t="inlineStr">
        <is>
          <t>Familiar legacy brand.</t>
        </is>
      </c>
      <c r="AE455" s="51" t="n"/>
      <c r="AF455" s="53">
        <f>IF(AND(ISNUMBER($P455),ISNUMBER($AL455),$AL455&lt;&gt;0),ROUND($P455/$AL455*100,1),"")</f>
        <v/>
      </c>
      <c r="AG455" s="54">
        <f>IF(AND(ISNUMBER($S455),ISNUMBER($AL455),$AL455&lt;&gt;0),ROUND($S455/$AL455*100,2),"")</f>
        <v/>
      </c>
      <c r="AH455" s="53">
        <f>IF(AND(ISNUMBER($Q455),ISNUMBER($AL455),$AL455&lt;&gt;0),ROUND($Q455/$AL455*100,1),"")</f>
        <v/>
      </c>
      <c r="AI455" s="48">
        <f>IF(ISNUMBER($S455),IF($S455&lt;=1,"Yes","No"),"n/a")</f>
        <v/>
      </c>
      <c r="AJ455" s="48">
        <f>IF(ISNUMBER($S455),ROUND(MAX(0,MIN(100,100-$S455*2.5-IF(ISNUMBER($T455),$T455,0)*0.12+IF($S455&lt;=1,12,0))),0),"")</f>
        <v/>
      </c>
      <c r="AK455" s="48">
        <f>IF(ISNUMBER($Q455),IF($Q455&gt;=100,20,IF($Q455&gt;=30,10,0)),0)+IF(ISNUMBER($R455),IF($R455&gt;=100,20,0),0)+IF(ISNUMBER($P455),IF($P455&gt;=150,20,IF($P455&gt;=50,12,5)),0)+IF(ISNUMBER($S455),IF($S455&lt;=1,15,0),0)</f>
        <v/>
      </c>
      <c r="AL455" s="48" t="n">
        <v>473</v>
      </c>
      <c r="AM455" s="49" t="n"/>
      <c r="AN455" s="48">
        <f>IF(AND(ISNUMBER($P455),ISNUMBER($AL455),$AL455&lt;&gt;0),IF(OR($P455&gt;180,$P455/$AL455*1000&gt;400),"Over ceiling, confirm SKU","Within"),"n/a")</f>
        <v/>
      </c>
      <c r="AO455" s="51" t="n"/>
      <c r="AP455" s="51" t="n"/>
      <c r="AQ455" s="51" t="n"/>
      <c r="AR455" s="34" t="inlineStr">
        <is>
          <t>Retrieved and cited, see Enrichment Log</t>
        </is>
      </c>
      <c r="AS455" s="34" t="inlineStr">
        <is>
          <t>BLANK -&gt; requires live Amazon.ca capture</t>
        </is>
      </c>
      <c r="AT455" s="34" t="inlineStr">
        <is>
          <t>Unverified commercial data</t>
        </is>
      </c>
    </row>
    <row r="456" ht="28" customHeight="1">
      <c r="A456" s="34" t="inlineStr">
        <is>
          <t>AMP</t>
        </is>
      </c>
      <c r="B456" s="34" t="inlineStr">
        <is>
          <t>AMP Energy | Cherry Blast | 18 pack 473mL</t>
        </is>
      </c>
      <c r="C456" s="34" t="inlineStr">
        <is>
          <t>4) Caffeine &amp; energy beverage</t>
        </is>
      </c>
      <c r="D456" s="34" t="inlineStr">
        <is>
          <t>473 mL can</t>
        </is>
      </c>
      <c r="E456" s="48" t="n">
        <v>18</v>
      </c>
      <c r="F456" s="49" t="n"/>
      <c r="G456" s="50">
        <f>IF(AND(ISNUMBER($F456),ISNUMBER($E456),$E456&lt;&gt;0),$F456/$E456,"")</f>
        <v/>
      </c>
      <c r="H456" s="50">
        <f>IF(AND(ISNUMBER($F456),ISNUMBER($AL456),ISNUMBER($E456),($AL456*$E456)&lt;&gt;0),$F456/($AL456*$E456)*100,"")</f>
        <v/>
      </c>
      <c r="I456" s="51" t="n"/>
      <c r="J456" s="52" t="n"/>
      <c r="K456" s="50">
        <f>IF(AND(ISNUMBER($F456),ISNUMBER($J456)),$F456*(1-$J456),"")</f>
        <v/>
      </c>
      <c r="L456" s="51" t="n"/>
      <c r="M456" s="51" t="n"/>
      <c r="N456" s="50">
        <f>IF(ISNUMBER($F456),($F456-IF(ISNUMBER($AM456),$AM456,0))*(1-IF(ISNUMBER($J456),$J456,0)),"")</f>
        <v/>
      </c>
      <c r="O456" s="34" t="inlineStr">
        <is>
          <t>Cherry Blast</t>
        </is>
      </c>
      <c r="P456" s="48" t="n">
        <v>142</v>
      </c>
      <c r="Q456" s="48" t="n">
        <v>140</v>
      </c>
      <c r="R456" s="48" t="n">
        <v>0</v>
      </c>
      <c r="S456" s="48" t="n">
        <v>58</v>
      </c>
      <c r="T456" s="48" t="n">
        <v>220</v>
      </c>
      <c r="U456" s="34" t="inlineStr">
        <is>
          <t>HFCS</t>
        </is>
      </c>
      <c r="V456" s="34" t="inlineStr">
        <is>
          <t>142 mg caffeine, guarana seed extract, ginseng, taurine, B vitamins (niacinamide/B5/B6/B12), 0 mg potassium; regional availability in select US markets (discontinued Canada 2023)</t>
        </is>
      </c>
      <c r="W456" s="51" t="n"/>
      <c r="X456" s="51" t="n"/>
      <c r="Y456" s="51" t="n"/>
      <c r="Z456" s="51" t="n"/>
      <c r="AA456" s="34" t="inlineStr">
        <is>
          <t>Low</t>
        </is>
      </c>
      <c r="AB456" s="34" t="inlineStr">
        <is>
          <t>Legacy PepsiCo energy</t>
        </is>
      </c>
      <c r="AC456" s="34" t="inlineStr">
        <is>
          <t>Legacy mid tier energy</t>
        </is>
      </c>
      <c r="AD456" s="34" t="inlineStr">
        <is>
          <t>Familiar legacy brand.</t>
        </is>
      </c>
      <c r="AE456" s="51" t="n"/>
      <c r="AF456" s="53">
        <f>IF(AND(ISNUMBER($P456),ISNUMBER($AL456),$AL456&lt;&gt;0),ROUND($P456/$AL456*100,1),"")</f>
        <v/>
      </c>
      <c r="AG456" s="54">
        <f>IF(AND(ISNUMBER($S456),ISNUMBER($AL456),$AL456&lt;&gt;0),ROUND($S456/$AL456*100,2),"")</f>
        <v/>
      </c>
      <c r="AH456" s="53">
        <f>IF(AND(ISNUMBER($Q456),ISNUMBER($AL456),$AL456&lt;&gt;0),ROUND($Q456/$AL456*100,1),"")</f>
        <v/>
      </c>
      <c r="AI456" s="48">
        <f>IF(ISNUMBER($S456),IF($S456&lt;=1,"Yes","No"),"n/a")</f>
        <v/>
      </c>
      <c r="AJ456" s="48">
        <f>IF(ISNUMBER($S456),ROUND(MAX(0,MIN(100,100-$S456*2.5-IF(ISNUMBER($T456),$T456,0)*0.12+IF($S456&lt;=1,12,0))),0),"")</f>
        <v/>
      </c>
      <c r="AK456" s="48">
        <f>IF(ISNUMBER($Q456),IF($Q456&gt;=100,20,IF($Q456&gt;=30,10,0)),0)+IF(ISNUMBER($R456),IF($R456&gt;=100,20,0),0)+IF(ISNUMBER($P456),IF($P456&gt;=150,20,IF($P456&gt;=50,12,5)),0)+IF(ISNUMBER($S456),IF($S456&lt;=1,15,0),0)</f>
        <v/>
      </c>
      <c r="AL456" s="48" t="n">
        <v>473</v>
      </c>
      <c r="AM456" s="49" t="n"/>
      <c r="AN456" s="48">
        <f>IF(AND(ISNUMBER($P456),ISNUMBER($AL456),$AL456&lt;&gt;0),IF(OR($P456&gt;180,$P456/$AL456*1000&gt;400),"Over ceiling, confirm SKU","Within"),"n/a")</f>
        <v/>
      </c>
      <c r="AO456" s="51" t="n"/>
      <c r="AP456" s="51" t="n"/>
      <c r="AQ456" s="51" t="n"/>
      <c r="AR456" s="34" t="inlineStr">
        <is>
          <t>Retrieved and cited, see Enrichment Log</t>
        </is>
      </c>
      <c r="AS456" s="34" t="inlineStr">
        <is>
          <t>BLANK -&gt; requires live Amazon.ca capture</t>
        </is>
      </c>
      <c r="AT456" s="34" t="inlineStr">
        <is>
          <t>Unverified commercial data</t>
        </is>
      </c>
    </row>
    <row r="457" ht="28" customHeight="1">
      <c r="A457" s="34" t="inlineStr">
        <is>
          <t>AMP</t>
        </is>
      </c>
      <c r="B457" s="34" t="inlineStr">
        <is>
          <t>AMP Energy | Cherry Blast | 24 pack 473mL</t>
        </is>
      </c>
      <c r="C457" s="34" t="inlineStr">
        <is>
          <t>4) Caffeine &amp; energy beverage</t>
        </is>
      </c>
      <c r="D457" s="34" t="inlineStr">
        <is>
          <t>473 mL can</t>
        </is>
      </c>
      <c r="E457" s="48" t="n">
        <v>24</v>
      </c>
      <c r="F457" s="49" t="n"/>
      <c r="G457" s="50">
        <f>IF(AND(ISNUMBER($F457),ISNUMBER($E457),$E457&lt;&gt;0),$F457/$E457,"")</f>
        <v/>
      </c>
      <c r="H457" s="50">
        <f>IF(AND(ISNUMBER($F457),ISNUMBER($AL457),ISNUMBER($E457),($AL457*$E457)&lt;&gt;0),$F457/($AL457*$E457)*100,"")</f>
        <v/>
      </c>
      <c r="I457" s="51" t="n"/>
      <c r="J457" s="52" t="n"/>
      <c r="K457" s="50">
        <f>IF(AND(ISNUMBER($F457),ISNUMBER($J457)),$F457*(1-$J457),"")</f>
        <v/>
      </c>
      <c r="L457" s="51" t="n"/>
      <c r="M457" s="51" t="n"/>
      <c r="N457" s="50">
        <f>IF(ISNUMBER($F457),($F457-IF(ISNUMBER($AM457),$AM457,0))*(1-IF(ISNUMBER($J457),$J457,0)),"")</f>
        <v/>
      </c>
      <c r="O457" s="34" t="inlineStr">
        <is>
          <t>Cherry Blast</t>
        </is>
      </c>
      <c r="P457" s="48" t="n">
        <v>142</v>
      </c>
      <c r="Q457" s="48" t="n">
        <v>140</v>
      </c>
      <c r="R457" s="48" t="n">
        <v>0</v>
      </c>
      <c r="S457" s="48" t="n">
        <v>58</v>
      </c>
      <c r="T457" s="48" t="n">
        <v>220</v>
      </c>
      <c r="U457" s="34" t="inlineStr">
        <is>
          <t>HFCS</t>
        </is>
      </c>
      <c r="V457" s="34" t="inlineStr">
        <is>
          <t>142 mg caffeine, guarana seed extract, ginseng, taurine, B vitamins (niacinamide/B5/B6/B12), 0 mg potassium; regional availability in select US markets (discontinued Canada 2023)</t>
        </is>
      </c>
      <c r="W457" s="51" t="n"/>
      <c r="X457" s="51" t="n"/>
      <c r="Y457" s="51" t="n"/>
      <c r="Z457" s="51" t="n"/>
      <c r="AA457" s="34" t="inlineStr">
        <is>
          <t>Low</t>
        </is>
      </c>
      <c r="AB457" s="34" t="inlineStr">
        <is>
          <t>Legacy PepsiCo energy</t>
        </is>
      </c>
      <c r="AC457" s="34" t="inlineStr">
        <is>
          <t>Legacy mid tier energy</t>
        </is>
      </c>
      <c r="AD457" s="34" t="inlineStr">
        <is>
          <t>Familiar legacy brand.</t>
        </is>
      </c>
      <c r="AE457" s="51" t="n"/>
      <c r="AF457" s="53">
        <f>IF(AND(ISNUMBER($P457),ISNUMBER($AL457),$AL457&lt;&gt;0),ROUND($P457/$AL457*100,1),"")</f>
        <v/>
      </c>
      <c r="AG457" s="54">
        <f>IF(AND(ISNUMBER($S457),ISNUMBER($AL457),$AL457&lt;&gt;0),ROUND($S457/$AL457*100,2),"")</f>
        <v/>
      </c>
      <c r="AH457" s="53">
        <f>IF(AND(ISNUMBER($Q457),ISNUMBER($AL457),$AL457&lt;&gt;0),ROUND($Q457/$AL457*100,1),"")</f>
        <v/>
      </c>
      <c r="AI457" s="48">
        <f>IF(ISNUMBER($S457),IF($S457&lt;=1,"Yes","No"),"n/a")</f>
        <v/>
      </c>
      <c r="AJ457" s="48">
        <f>IF(ISNUMBER($S457),ROUND(MAX(0,MIN(100,100-$S457*2.5-IF(ISNUMBER($T457),$T457,0)*0.12+IF($S457&lt;=1,12,0))),0),"")</f>
        <v/>
      </c>
      <c r="AK457" s="48">
        <f>IF(ISNUMBER($Q457),IF($Q457&gt;=100,20,IF($Q457&gt;=30,10,0)),0)+IF(ISNUMBER($R457),IF($R457&gt;=100,20,0),0)+IF(ISNUMBER($P457),IF($P457&gt;=150,20,IF($P457&gt;=50,12,5)),0)+IF(ISNUMBER($S457),IF($S457&lt;=1,15,0),0)</f>
        <v/>
      </c>
      <c r="AL457" s="48" t="n">
        <v>473</v>
      </c>
      <c r="AM457" s="49" t="n"/>
      <c r="AN457" s="48">
        <f>IF(AND(ISNUMBER($P457),ISNUMBER($AL457),$AL457&lt;&gt;0),IF(OR($P457&gt;180,$P457/$AL457*1000&gt;400),"Over ceiling, confirm SKU","Within"),"n/a")</f>
        <v/>
      </c>
      <c r="AO457" s="51" t="n"/>
      <c r="AP457" s="51" t="n"/>
      <c r="AQ457" s="51" t="n"/>
      <c r="AR457" s="34" t="inlineStr">
        <is>
          <t>Retrieved and cited, see Enrichment Log</t>
        </is>
      </c>
      <c r="AS457" s="34" t="inlineStr">
        <is>
          <t>BLANK -&gt; requires live Amazon.ca capture</t>
        </is>
      </c>
      <c r="AT457" s="34" t="inlineStr">
        <is>
          <t>Unverified commercial data</t>
        </is>
      </c>
    </row>
    <row r="458" ht="28" customHeight="1">
      <c r="A458" s="34" t="inlineStr">
        <is>
          <t>5-hour Energy</t>
        </is>
      </c>
      <c r="B458" s="34" t="inlineStr">
        <is>
          <t>5-hour Energy Shot | Berry | 6 pack 57mL</t>
        </is>
      </c>
      <c r="C458" s="34" t="inlineStr">
        <is>
          <t>4) Caffeine &amp; energy beverage</t>
        </is>
      </c>
      <c r="D458" s="34" t="inlineStr">
        <is>
          <t>57 mL shot</t>
        </is>
      </c>
      <c r="E458" s="48" t="n">
        <v>6</v>
      </c>
      <c r="F458" s="49" t="n"/>
      <c r="G458" s="50">
        <f>IF(AND(ISNUMBER($F458),ISNUMBER($E458),$E458&lt;&gt;0),$F458/$E458,"")</f>
        <v/>
      </c>
      <c r="H458" s="50">
        <f>IF(AND(ISNUMBER($F458),ISNUMBER($AL458),ISNUMBER($E458),($AL458*$E458)&lt;&gt;0),$F458/($AL458*$E458)*100,"")</f>
        <v/>
      </c>
      <c r="I458" s="51" t="n"/>
      <c r="J458" s="52" t="n"/>
      <c r="K458" s="50">
        <f>IF(AND(ISNUMBER($F458),ISNUMBER($J458)),$F458*(1-$J458),"")</f>
        <v/>
      </c>
      <c r="L458" s="51" t="n"/>
      <c r="M458" s="51" t="n"/>
      <c r="N458" s="50">
        <f>IF(ISNUMBER($F458),($F458-IF(ISNUMBER($AM458),$AM458,0))*(1-IF(ISNUMBER($J458),$J458,0)),"")</f>
        <v/>
      </c>
      <c r="O458" s="34" t="inlineStr">
        <is>
          <t>Berry</t>
        </is>
      </c>
      <c r="P458" s="48" t="n">
        <v>200</v>
      </c>
      <c r="Q458" s="48" t="n">
        <v>18</v>
      </c>
      <c r="R458" s="34" t="inlineStr">
        <is>
          <t>Not listed</t>
        </is>
      </c>
      <c r="S458" s="48" t="n">
        <v>0</v>
      </c>
      <c r="T458" s="48" t="n">
        <v>4</v>
      </c>
      <c r="U458" s="34" t="inlineStr">
        <is>
          <t>Sucralose</t>
        </is>
      </c>
      <c r="V458" s="34" t="inlineStr">
        <is>
          <t>Zero sugar energy shot, B vitamins, amino acids, no crash</t>
        </is>
      </c>
      <c r="W458" s="51" t="n"/>
      <c r="X458" s="51" t="n"/>
      <c r="Y458" s="51" t="n"/>
      <c r="Z458" s="51" t="n"/>
      <c r="AA458" s="34" t="inlineStr">
        <is>
          <t>High</t>
        </is>
      </c>
      <c r="AB458" s="34" t="inlineStr">
        <is>
          <t>Dominant energy shot brand; impulse repeat</t>
        </is>
      </c>
      <c r="AC458" s="34" t="inlineStr">
        <is>
          <t>A tiny no sugar shot for instant energy</t>
        </is>
      </c>
      <c r="AD458" s="34" t="inlineStr">
        <is>
          <t>Fast caffeine with no sugar and no big can.</t>
        </is>
      </c>
      <c r="AE458" s="51" t="n"/>
      <c r="AF458" s="53">
        <f>IF(AND(ISNUMBER($P458),ISNUMBER($AL458),$AL458&lt;&gt;0),ROUND($P458/$AL458*100,1),"")</f>
        <v/>
      </c>
      <c r="AG458" s="54">
        <f>IF(AND(ISNUMBER($S458),ISNUMBER($AL458),$AL458&lt;&gt;0),ROUND($S458/$AL458*100,2),"")</f>
        <v/>
      </c>
      <c r="AH458" s="53">
        <f>IF(AND(ISNUMBER($Q458),ISNUMBER($AL458),$AL458&lt;&gt;0),ROUND($Q458/$AL458*100,1),"")</f>
        <v/>
      </c>
      <c r="AI458" s="48">
        <f>IF(ISNUMBER($S458),IF($S458&lt;=1,"Yes","No"),"n/a")</f>
        <v/>
      </c>
      <c r="AJ458" s="48">
        <f>IF(ISNUMBER($S458),ROUND(MAX(0,MIN(100,100-$S458*2.5-IF(ISNUMBER($T458),$T458,0)*0.12+IF($S458&lt;=1,12,0))),0),"")</f>
        <v/>
      </c>
      <c r="AK458" s="48">
        <f>IF(ISNUMBER($Q458),IF($Q458&gt;=100,20,IF($Q458&gt;=30,10,0)),0)+IF(ISNUMBER($R458),IF($R458&gt;=100,20,0),0)+IF(ISNUMBER($P458),IF($P458&gt;=150,20,IF($P458&gt;=50,12,5)),0)+IF(ISNUMBER($S458),IF($S458&lt;=1,15,0),0)</f>
        <v/>
      </c>
      <c r="AL458" s="48" t="n">
        <v>57</v>
      </c>
      <c r="AM458" s="49" t="n"/>
      <c r="AN458" s="48">
        <f>IF(AND(ISNUMBER($P458),ISNUMBER($AL458),$AL458&lt;&gt;0),IF(OR($P458&gt;180,$P458/$AL458*1000&gt;400),"Over ceiling, confirm SKU","Within"),"n/a")</f>
        <v/>
      </c>
      <c r="AO458" s="51" t="n"/>
      <c r="AP458" s="51" t="n"/>
      <c r="AQ458" s="51" t="n"/>
      <c r="AR458" s="34" t="inlineStr">
        <is>
          <t>Recalled, batch confirmed, to confirm</t>
        </is>
      </c>
      <c r="AS458" s="34" t="inlineStr">
        <is>
          <t>BLANK -&gt; requires live Amazon.ca capture</t>
        </is>
      </c>
      <c r="AT458" s="34" t="inlineStr">
        <is>
          <t>Unverified commercial data</t>
        </is>
      </c>
    </row>
    <row r="459" ht="28" customHeight="1">
      <c r="A459" s="34" t="inlineStr">
        <is>
          <t>5-hour Energy</t>
        </is>
      </c>
      <c r="B459" s="34" t="inlineStr">
        <is>
          <t>5-hour Energy Shot | Berry | 12 pack 57mL</t>
        </is>
      </c>
      <c r="C459" s="34" t="inlineStr">
        <is>
          <t>4) Caffeine &amp; energy beverage</t>
        </is>
      </c>
      <c r="D459" s="34" t="inlineStr">
        <is>
          <t>57 mL shot</t>
        </is>
      </c>
      <c r="E459" s="48" t="n">
        <v>12</v>
      </c>
      <c r="F459" s="49" t="n"/>
      <c r="G459" s="50">
        <f>IF(AND(ISNUMBER($F459),ISNUMBER($E459),$E459&lt;&gt;0),$F459/$E459,"")</f>
        <v/>
      </c>
      <c r="H459" s="50">
        <f>IF(AND(ISNUMBER($F459),ISNUMBER($AL459),ISNUMBER($E459),($AL459*$E459)&lt;&gt;0),$F459/($AL459*$E459)*100,"")</f>
        <v/>
      </c>
      <c r="I459" s="51" t="n"/>
      <c r="J459" s="52" t="n"/>
      <c r="K459" s="50">
        <f>IF(AND(ISNUMBER($F459),ISNUMBER($J459)),$F459*(1-$J459),"")</f>
        <v/>
      </c>
      <c r="L459" s="51" t="n"/>
      <c r="M459" s="51" t="n"/>
      <c r="N459" s="50">
        <f>IF(ISNUMBER($F459),($F459-IF(ISNUMBER($AM459),$AM459,0))*(1-IF(ISNUMBER($J459),$J459,0)),"")</f>
        <v/>
      </c>
      <c r="O459" s="34" t="inlineStr">
        <is>
          <t>Berry</t>
        </is>
      </c>
      <c r="P459" s="48" t="n">
        <v>200</v>
      </c>
      <c r="Q459" s="48" t="n">
        <v>18</v>
      </c>
      <c r="R459" s="34" t="inlineStr">
        <is>
          <t>Not listed</t>
        </is>
      </c>
      <c r="S459" s="48" t="n">
        <v>0</v>
      </c>
      <c r="T459" s="48" t="n">
        <v>4</v>
      </c>
      <c r="U459" s="34" t="inlineStr">
        <is>
          <t>Sucralose</t>
        </is>
      </c>
      <c r="V459" s="34" t="inlineStr">
        <is>
          <t>Zero sugar energy shot, B vitamins, amino acids, no crash</t>
        </is>
      </c>
      <c r="W459" s="51" t="n"/>
      <c r="X459" s="51" t="n"/>
      <c r="Y459" s="51" t="n"/>
      <c r="Z459" s="51" t="n"/>
      <c r="AA459" s="34" t="inlineStr">
        <is>
          <t>High</t>
        </is>
      </c>
      <c r="AB459" s="34" t="inlineStr">
        <is>
          <t>Dominant energy shot brand; impulse repeat</t>
        </is>
      </c>
      <c r="AC459" s="34" t="inlineStr">
        <is>
          <t>A tiny no sugar shot for instant energy</t>
        </is>
      </c>
      <c r="AD459" s="34" t="inlineStr">
        <is>
          <t>Fast caffeine with no sugar and no big can.</t>
        </is>
      </c>
      <c r="AE459" s="51" t="n"/>
      <c r="AF459" s="53">
        <f>IF(AND(ISNUMBER($P459),ISNUMBER($AL459),$AL459&lt;&gt;0),ROUND($P459/$AL459*100,1),"")</f>
        <v/>
      </c>
      <c r="AG459" s="54">
        <f>IF(AND(ISNUMBER($S459),ISNUMBER($AL459),$AL459&lt;&gt;0),ROUND($S459/$AL459*100,2),"")</f>
        <v/>
      </c>
      <c r="AH459" s="53">
        <f>IF(AND(ISNUMBER($Q459),ISNUMBER($AL459),$AL459&lt;&gt;0),ROUND($Q459/$AL459*100,1),"")</f>
        <v/>
      </c>
      <c r="AI459" s="48">
        <f>IF(ISNUMBER($S459),IF($S459&lt;=1,"Yes","No"),"n/a")</f>
        <v/>
      </c>
      <c r="AJ459" s="48">
        <f>IF(ISNUMBER($S459),ROUND(MAX(0,MIN(100,100-$S459*2.5-IF(ISNUMBER($T459),$T459,0)*0.12+IF($S459&lt;=1,12,0))),0),"")</f>
        <v/>
      </c>
      <c r="AK459" s="48">
        <f>IF(ISNUMBER($Q459),IF($Q459&gt;=100,20,IF($Q459&gt;=30,10,0)),0)+IF(ISNUMBER($R459),IF($R459&gt;=100,20,0),0)+IF(ISNUMBER($P459),IF($P459&gt;=150,20,IF($P459&gt;=50,12,5)),0)+IF(ISNUMBER($S459),IF($S459&lt;=1,15,0),0)</f>
        <v/>
      </c>
      <c r="AL459" s="48" t="n">
        <v>57</v>
      </c>
      <c r="AM459" s="49" t="n"/>
      <c r="AN459" s="48">
        <f>IF(AND(ISNUMBER($P459),ISNUMBER($AL459),$AL459&lt;&gt;0),IF(OR($P459&gt;180,$P459/$AL459*1000&gt;400),"Over ceiling, confirm SKU","Within"),"n/a")</f>
        <v/>
      </c>
      <c r="AO459" s="51" t="n"/>
      <c r="AP459" s="51" t="n"/>
      <c r="AQ459" s="51" t="n"/>
      <c r="AR459" s="34" t="inlineStr">
        <is>
          <t>Recalled, batch confirmed, to confirm</t>
        </is>
      </c>
      <c r="AS459" s="34" t="inlineStr">
        <is>
          <t>BLANK -&gt; requires live Amazon.ca capture</t>
        </is>
      </c>
      <c r="AT459" s="34" t="inlineStr">
        <is>
          <t>Unverified commercial data</t>
        </is>
      </c>
    </row>
    <row r="460" ht="28" customHeight="1">
      <c r="A460" s="34" t="inlineStr">
        <is>
          <t>5-hour Energy</t>
        </is>
      </c>
      <c r="B460" s="34" t="inlineStr">
        <is>
          <t>5-hour Energy Shot | Berry | 18 pack 57mL</t>
        </is>
      </c>
      <c r="C460" s="34" t="inlineStr">
        <is>
          <t>4) Caffeine &amp; energy beverage</t>
        </is>
      </c>
      <c r="D460" s="34" t="inlineStr">
        <is>
          <t>57 mL shot</t>
        </is>
      </c>
      <c r="E460" s="48" t="n">
        <v>18</v>
      </c>
      <c r="F460" s="49" t="n"/>
      <c r="G460" s="50">
        <f>IF(AND(ISNUMBER($F460),ISNUMBER($E460),$E460&lt;&gt;0),$F460/$E460,"")</f>
        <v/>
      </c>
      <c r="H460" s="50">
        <f>IF(AND(ISNUMBER($F460),ISNUMBER($AL460),ISNUMBER($E460),($AL460*$E460)&lt;&gt;0),$F460/($AL460*$E460)*100,"")</f>
        <v/>
      </c>
      <c r="I460" s="51" t="n"/>
      <c r="J460" s="52" t="n"/>
      <c r="K460" s="50">
        <f>IF(AND(ISNUMBER($F460),ISNUMBER($J460)),$F460*(1-$J460),"")</f>
        <v/>
      </c>
      <c r="L460" s="51" t="n"/>
      <c r="M460" s="51" t="n"/>
      <c r="N460" s="50">
        <f>IF(ISNUMBER($F460),($F460-IF(ISNUMBER($AM460),$AM460,0))*(1-IF(ISNUMBER($J460),$J460,0)),"")</f>
        <v/>
      </c>
      <c r="O460" s="34" t="inlineStr">
        <is>
          <t>Berry</t>
        </is>
      </c>
      <c r="P460" s="48" t="n">
        <v>200</v>
      </c>
      <c r="Q460" s="48" t="n">
        <v>18</v>
      </c>
      <c r="R460" s="34" t="inlineStr">
        <is>
          <t>Not listed</t>
        </is>
      </c>
      <c r="S460" s="48" t="n">
        <v>0</v>
      </c>
      <c r="T460" s="48" t="n">
        <v>4</v>
      </c>
      <c r="U460" s="34" t="inlineStr">
        <is>
          <t>Sucralose</t>
        </is>
      </c>
      <c r="V460" s="34" t="inlineStr">
        <is>
          <t>Zero sugar energy shot, B vitamins, amino acids, no crash</t>
        </is>
      </c>
      <c r="W460" s="51" t="n"/>
      <c r="X460" s="51" t="n"/>
      <c r="Y460" s="51" t="n"/>
      <c r="Z460" s="51" t="n"/>
      <c r="AA460" s="34" t="inlineStr">
        <is>
          <t>High</t>
        </is>
      </c>
      <c r="AB460" s="34" t="inlineStr">
        <is>
          <t>Dominant energy shot brand; impulse repeat</t>
        </is>
      </c>
      <c r="AC460" s="34" t="inlineStr">
        <is>
          <t>A tiny no sugar shot for instant energy</t>
        </is>
      </c>
      <c r="AD460" s="34" t="inlineStr">
        <is>
          <t>Fast caffeine with no sugar and no big can.</t>
        </is>
      </c>
      <c r="AE460" s="51" t="n"/>
      <c r="AF460" s="53">
        <f>IF(AND(ISNUMBER($P460),ISNUMBER($AL460),$AL460&lt;&gt;0),ROUND($P460/$AL460*100,1),"")</f>
        <v/>
      </c>
      <c r="AG460" s="54">
        <f>IF(AND(ISNUMBER($S460),ISNUMBER($AL460),$AL460&lt;&gt;0),ROUND($S460/$AL460*100,2),"")</f>
        <v/>
      </c>
      <c r="AH460" s="53">
        <f>IF(AND(ISNUMBER($Q460),ISNUMBER($AL460),$AL460&lt;&gt;0),ROUND($Q460/$AL460*100,1),"")</f>
        <v/>
      </c>
      <c r="AI460" s="48">
        <f>IF(ISNUMBER($S460),IF($S460&lt;=1,"Yes","No"),"n/a")</f>
        <v/>
      </c>
      <c r="AJ460" s="48">
        <f>IF(ISNUMBER($S460),ROUND(MAX(0,MIN(100,100-$S460*2.5-IF(ISNUMBER($T460),$T460,0)*0.12+IF($S460&lt;=1,12,0))),0),"")</f>
        <v/>
      </c>
      <c r="AK460" s="48">
        <f>IF(ISNUMBER($Q460),IF($Q460&gt;=100,20,IF($Q460&gt;=30,10,0)),0)+IF(ISNUMBER($R460),IF($R460&gt;=100,20,0),0)+IF(ISNUMBER($P460),IF($P460&gt;=150,20,IF($P460&gt;=50,12,5)),0)+IF(ISNUMBER($S460),IF($S460&lt;=1,15,0),0)</f>
        <v/>
      </c>
      <c r="AL460" s="48" t="n">
        <v>57</v>
      </c>
      <c r="AM460" s="49" t="n"/>
      <c r="AN460" s="48">
        <f>IF(AND(ISNUMBER($P460),ISNUMBER($AL460),$AL460&lt;&gt;0),IF(OR($P460&gt;180,$P460/$AL460*1000&gt;400),"Over ceiling, confirm SKU","Within"),"n/a")</f>
        <v/>
      </c>
      <c r="AO460" s="51" t="n"/>
      <c r="AP460" s="51" t="n"/>
      <c r="AQ460" s="51" t="n"/>
      <c r="AR460" s="34" t="inlineStr">
        <is>
          <t>Recalled, batch confirmed, to confirm</t>
        </is>
      </c>
      <c r="AS460" s="34" t="inlineStr">
        <is>
          <t>BLANK -&gt; requires live Amazon.ca capture</t>
        </is>
      </c>
      <c r="AT460" s="34" t="inlineStr">
        <is>
          <t>Unverified commercial data</t>
        </is>
      </c>
    </row>
    <row r="461" ht="28" customHeight="1">
      <c r="A461" s="34" t="inlineStr">
        <is>
          <t>5-hour Energy</t>
        </is>
      </c>
      <c r="B461" s="34" t="inlineStr">
        <is>
          <t>5-hour Energy Shot | Berry | 24 pack 57mL</t>
        </is>
      </c>
      <c r="C461" s="34" t="inlineStr">
        <is>
          <t>4) Caffeine &amp; energy beverage</t>
        </is>
      </c>
      <c r="D461" s="34" t="inlineStr">
        <is>
          <t>57 mL shot</t>
        </is>
      </c>
      <c r="E461" s="48" t="n">
        <v>24</v>
      </c>
      <c r="F461" s="49" t="n"/>
      <c r="G461" s="50">
        <f>IF(AND(ISNUMBER($F461),ISNUMBER($E461),$E461&lt;&gt;0),$F461/$E461,"")</f>
        <v/>
      </c>
      <c r="H461" s="50">
        <f>IF(AND(ISNUMBER($F461),ISNUMBER($AL461),ISNUMBER($E461),($AL461*$E461)&lt;&gt;0),$F461/($AL461*$E461)*100,"")</f>
        <v/>
      </c>
      <c r="I461" s="51" t="n"/>
      <c r="J461" s="52" t="n"/>
      <c r="K461" s="50">
        <f>IF(AND(ISNUMBER($F461),ISNUMBER($J461)),$F461*(1-$J461),"")</f>
        <v/>
      </c>
      <c r="L461" s="51" t="n"/>
      <c r="M461" s="51" t="n"/>
      <c r="N461" s="50">
        <f>IF(ISNUMBER($F461),($F461-IF(ISNUMBER($AM461),$AM461,0))*(1-IF(ISNUMBER($J461),$J461,0)),"")</f>
        <v/>
      </c>
      <c r="O461" s="34" t="inlineStr">
        <is>
          <t>Berry</t>
        </is>
      </c>
      <c r="P461" s="48" t="n">
        <v>200</v>
      </c>
      <c r="Q461" s="48" t="n">
        <v>18</v>
      </c>
      <c r="R461" s="34" t="inlineStr">
        <is>
          <t>Not listed</t>
        </is>
      </c>
      <c r="S461" s="48" t="n">
        <v>0</v>
      </c>
      <c r="T461" s="48" t="n">
        <v>4</v>
      </c>
      <c r="U461" s="34" t="inlineStr">
        <is>
          <t>Sucralose</t>
        </is>
      </c>
      <c r="V461" s="34" t="inlineStr">
        <is>
          <t>Zero sugar energy shot, B vitamins, amino acids, no crash</t>
        </is>
      </c>
      <c r="W461" s="51" t="n"/>
      <c r="X461" s="51" t="n"/>
      <c r="Y461" s="51" t="n"/>
      <c r="Z461" s="51" t="n"/>
      <c r="AA461" s="34" t="inlineStr">
        <is>
          <t>High</t>
        </is>
      </c>
      <c r="AB461" s="34" t="inlineStr">
        <is>
          <t>Dominant energy shot brand; impulse repeat</t>
        </is>
      </c>
      <c r="AC461" s="34" t="inlineStr">
        <is>
          <t>A tiny no sugar shot for instant energy</t>
        </is>
      </c>
      <c r="AD461" s="34" t="inlineStr">
        <is>
          <t>Fast caffeine with no sugar and no big can.</t>
        </is>
      </c>
      <c r="AE461" s="51" t="n"/>
      <c r="AF461" s="53">
        <f>IF(AND(ISNUMBER($P461),ISNUMBER($AL461),$AL461&lt;&gt;0),ROUND($P461/$AL461*100,1),"")</f>
        <v/>
      </c>
      <c r="AG461" s="54">
        <f>IF(AND(ISNUMBER($S461),ISNUMBER($AL461),$AL461&lt;&gt;0),ROUND($S461/$AL461*100,2),"")</f>
        <v/>
      </c>
      <c r="AH461" s="53">
        <f>IF(AND(ISNUMBER($Q461),ISNUMBER($AL461),$AL461&lt;&gt;0),ROUND($Q461/$AL461*100,1),"")</f>
        <v/>
      </c>
      <c r="AI461" s="48">
        <f>IF(ISNUMBER($S461),IF($S461&lt;=1,"Yes","No"),"n/a")</f>
        <v/>
      </c>
      <c r="AJ461" s="48">
        <f>IF(ISNUMBER($S461),ROUND(MAX(0,MIN(100,100-$S461*2.5-IF(ISNUMBER($T461),$T461,0)*0.12+IF($S461&lt;=1,12,0))),0),"")</f>
        <v/>
      </c>
      <c r="AK461" s="48">
        <f>IF(ISNUMBER($Q461),IF($Q461&gt;=100,20,IF($Q461&gt;=30,10,0)),0)+IF(ISNUMBER($R461),IF($R461&gt;=100,20,0),0)+IF(ISNUMBER($P461),IF($P461&gt;=150,20,IF($P461&gt;=50,12,5)),0)+IF(ISNUMBER($S461),IF($S461&lt;=1,15,0),0)</f>
        <v/>
      </c>
      <c r="AL461" s="48" t="n">
        <v>57</v>
      </c>
      <c r="AM461" s="49" t="n"/>
      <c r="AN461" s="48">
        <f>IF(AND(ISNUMBER($P461),ISNUMBER($AL461),$AL461&lt;&gt;0),IF(OR($P461&gt;180,$P461/$AL461*1000&gt;400),"Over ceiling, confirm SKU","Within"),"n/a")</f>
        <v/>
      </c>
      <c r="AO461" s="51" t="n"/>
      <c r="AP461" s="51" t="n"/>
      <c r="AQ461" s="51" t="n"/>
      <c r="AR461" s="34" t="inlineStr">
        <is>
          <t>Recalled, batch confirmed, to confirm</t>
        </is>
      </c>
      <c r="AS461" s="34" t="inlineStr">
        <is>
          <t>BLANK -&gt; requires live Amazon.ca capture</t>
        </is>
      </c>
      <c r="AT461" s="34" t="inlineStr">
        <is>
          <t>Unverified commercial data</t>
        </is>
      </c>
    </row>
    <row r="462" ht="28" customHeight="1">
      <c r="A462" s="34" t="inlineStr">
        <is>
          <t>5-hour Energy</t>
        </is>
      </c>
      <c r="B462" s="34" t="inlineStr">
        <is>
          <t>5-hour Energy Shot | Grape | 6 pack 57mL</t>
        </is>
      </c>
      <c r="C462" s="34" t="inlineStr">
        <is>
          <t>4) Caffeine &amp; energy beverage</t>
        </is>
      </c>
      <c r="D462" s="34" t="inlineStr">
        <is>
          <t>57 mL shot</t>
        </is>
      </c>
      <c r="E462" s="48" t="n">
        <v>6</v>
      </c>
      <c r="F462" s="49" t="n"/>
      <c r="G462" s="50">
        <f>IF(AND(ISNUMBER($F462),ISNUMBER($E462),$E462&lt;&gt;0),$F462/$E462,"")</f>
        <v/>
      </c>
      <c r="H462" s="50">
        <f>IF(AND(ISNUMBER($F462),ISNUMBER($AL462),ISNUMBER($E462),($AL462*$E462)&lt;&gt;0),$F462/($AL462*$E462)*100,"")</f>
        <v/>
      </c>
      <c r="I462" s="51" t="n"/>
      <c r="J462" s="52" t="n"/>
      <c r="K462" s="50">
        <f>IF(AND(ISNUMBER($F462),ISNUMBER($J462)),$F462*(1-$J462),"")</f>
        <v/>
      </c>
      <c r="L462" s="51" t="n"/>
      <c r="M462" s="51" t="n"/>
      <c r="N462" s="50">
        <f>IF(ISNUMBER($F462),($F462-IF(ISNUMBER($AM462),$AM462,0))*(1-IF(ISNUMBER($J462),$J462,0)),"")</f>
        <v/>
      </c>
      <c r="O462" s="34" t="inlineStr">
        <is>
          <t>Grape</t>
        </is>
      </c>
      <c r="P462" s="48" t="n">
        <v>200</v>
      </c>
      <c r="Q462" s="48" t="n">
        <v>18</v>
      </c>
      <c r="R462" s="34" t="inlineStr">
        <is>
          <t>Not listed</t>
        </is>
      </c>
      <c r="S462" s="48" t="n">
        <v>0</v>
      </c>
      <c r="T462" s="48" t="n">
        <v>4</v>
      </c>
      <c r="U462" s="34" t="inlineStr">
        <is>
          <t>Sucralose</t>
        </is>
      </c>
      <c r="V462" s="34" t="inlineStr">
        <is>
          <t>Zero sugar energy shot, B vitamins, amino acids, no crash</t>
        </is>
      </c>
      <c r="W462" s="51" t="n"/>
      <c r="X462" s="51" t="n"/>
      <c r="Y462" s="51" t="n"/>
      <c r="Z462" s="51" t="n"/>
      <c r="AA462" s="34" t="inlineStr">
        <is>
          <t>High</t>
        </is>
      </c>
      <c r="AB462" s="34" t="inlineStr">
        <is>
          <t>Dominant energy shot brand; impulse repeat</t>
        </is>
      </c>
      <c r="AC462" s="34" t="inlineStr">
        <is>
          <t>A tiny no sugar shot for instant energy</t>
        </is>
      </c>
      <c r="AD462" s="34" t="inlineStr">
        <is>
          <t>Fast caffeine with no sugar and no big can.</t>
        </is>
      </c>
      <c r="AE462" s="51" t="n"/>
      <c r="AF462" s="53">
        <f>IF(AND(ISNUMBER($P462),ISNUMBER($AL462),$AL462&lt;&gt;0),ROUND($P462/$AL462*100,1),"")</f>
        <v/>
      </c>
      <c r="AG462" s="54">
        <f>IF(AND(ISNUMBER($S462),ISNUMBER($AL462),$AL462&lt;&gt;0),ROUND($S462/$AL462*100,2),"")</f>
        <v/>
      </c>
      <c r="AH462" s="53">
        <f>IF(AND(ISNUMBER($Q462),ISNUMBER($AL462),$AL462&lt;&gt;0),ROUND($Q462/$AL462*100,1),"")</f>
        <v/>
      </c>
      <c r="AI462" s="48">
        <f>IF(ISNUMBER($S462),IF($S462&lt;=1,"Yes","No"),"n/a")</f>
        <v/>
      </c>
      <c r="AJ462" s="48">
        <f>IF(ISNUMBER($S462),ROUND(MAX(0,MIN(100,100-$S462*2.5-IF(ISNUMBER($T462),$T462,0)*0.12+IF($S462&lt;=1,12,0))),0),"")</f>
        <v/>
      </c>
      <c r="AK462" s="48">
        <f>IF(ISNUMBER($Q462),IF($Q462&gt;=100,20,IF($Q462&gt;=30,10,0)),0)+IF(ISNUMBER($R462),IF($R462&gt;=100,20,0),0)+IF(ISNUMBER($P462),IF($P462&gt;=150,20,IF($P462&gt;=50,12,5)),0)+IF(ISNUMBER($S462),IF($S462&lt;=1,15,0),0)</f>
        <v/>
      </c>
      <c r="AL462" s="48" t="n">
        <v>57</v>
      </c>
      <c r="AM462" s="49" t="n"/>
      <c r="AN462" s="48">
        <f>IF(AND(ISNUMBER($P462),ISNUMBER($AL462),$AL462&lt;&gt;0),IF(OR($P462&gt;180,$P462/$AL462*1000&gt;400),"Over ceiling, confirm SKU","Within"),"n/a")</f>
        <v/>
      </c>
      <c r="AO462" s="51" t="n"/>
      <c r="AP462" s="51" t="n"/>
      <c r="AQ462" s="51" t="n"/>
      <c r="AR462" s="34" t="inlineStr">
        <is>
          <t>Recalled, batch confirmed, to confirm</t>
        </is>
      </c>
      <c r="AS462" s="34" t="inlineStr">
        <is>
          <t>BLANK -&gt; requires live Amazon.ca capture</t>
        </is>
      </c>
      <c r="AT462" s="34" t="inlineStr">
        <is>
          <t>Unverified commercial data</t>
        </is>
      </c>
    </row>
    <row r="463" ht="28" customHeight="1">
      <c r="A463" s="34" t="inlineStr">
        <is>
          <t>5-hour Energy</t>
        </is>
      </c>
      <c r="B463" s="34" t="inlineStr">
        <is>
          <t>5-hour Energy Shot | Grape | 12 pack 57mL</t>
        </is>
      </c>
      <c r="C463" s="34" t="inlineStr">
        <is>
          <t>4) Caffeine &amp; energy beverage</t>
        </is>
      </c>
      <c r="D463" s="34" t="inlineStr">
        <is>
          <t>57 mL shot</t>
        </is>
      </c>
      <c r="E463" s="48" t="n">
        <v>12</v>
      </c>
      <c r="F463" s="49" t="n"/>
      <c r="G463" s="50">
        <f>IF(AND(ISNUMBER($F463),ISNUMBER($E463),$E463&lt;&gt;0),$F463/$E463,"")</f>
        <v/>
      </c>
      <c r="H463" s="50">
        <f>IF(AND(ISNUMBER($F463),ISNUMBER($AL463),ISNUMBER($E463),($AL463*$E463)&lt;&gt;0),$F463/($AL463*$E463)*100,"")</f>
        <v/>
      </c>
      <c r="I463" s="51" t="n"/>
      <c r="J463" s="52" t="n"/>
      <c r="K463" s="50">
        <f>IF(AND(ISNUMBER($F463),ISNUMBER($J463)),$F463*(1-$J463),"")</f>
        <v/>
      </c>
      <c r="L463" s="51" t="n"/>
      <c r="M463" s="51" t="n"/>
      <c r="N463" s="50">
        <f>IF(ISNUMBER($F463),($F463-IF(ISNUMBER($AM463),$AM463,0))*(1-IF(ISNUMBER($J463),$J463,0)),"")</f>
        <v/>
      </c>
      <c r="O463" s="34" t="inlineStr">
        <is>
          <t>Grape</t>
        </is>
      </c>
      <c r="P463" s="48" t="n">
        <v>200</v>
      </c>
      <c r="Q463" s="48" t="n">
        <v>18</v>
      </c>
      <c r="R463" s="34" t="inlineStr">
        <is>
          <t>Not listed</t>
        </is>
      </c>
      <c r="S463" s="48" t="n">
        <v>0</v>
      </c>
      <c r="T463" s="48" t="n">
        <v>4</v>
      </c>
      <c r="U463" s="34" t="inlineStr">
        <is>
          <t>Sucralose</t>
        </is>
      </c>
      <c r="V463" s="34" t="inlineStr">
        <is>
          <t>Zero sugar energy shot, B vitamins, amino acids, no crash</t>
        </is>
      </c>
      <c r="W463" s="51" t="n"/>
      <c r="X463" s="51" t="n"/>
      <c r="Y463" s="51" t="n"/>
      <c r="Z463" s="51" t="n"/>
      <c r="AA463" s="34" t="inlineStr">
        <is>
          <t>High</t>
        </is>
      </c>
      <c r="AB463" s="34" t="inlineStr">
        <is>
          <t>Dominant energy shot brand; impulse repeat</t>
        </is>
      </c>
      <c r="AC463" s="34" t="inlineStr">
        <is>
          <t>A tiny no sugar shot for instant energy</t>
        </is>
      </c>
      <c r="AD463" s="34" t="inlineStr">
        <is>
          <t>Fast caffeine with no sugar and no big can.</t>
        </is>
      </c>
      <c r="AE463" s="51" t="n"/>
      <c r="AF463" s="53">
        <f>IF(AND(ISNUMBER($P463),ISNUMBER($AL463),$AL463&lt;&gt;0),ROUND($P463/$AL463*100,1),"")</f>
        <v/>
      </c>
      <c r="AG463" s="54">
        <f>IF(AND(ISNUMBER($S463),ISNUMBER($AL463),$AL463&lt;&gt;0),ROUND($S463/$AL463*100,2),"")</f>
        <v/>
      </c>
      <c r="AH463" s="53">
        <f>IF(AND(ISNUMBER($Q463),ISNUMBER($AL463),$AL463&lt;&gt;0),ROUND($Q463/$AL463*100,1),"")</f>
        <v/>
      </c>
      <c r="AI463" s="48">
        <f>IF(ISNUMBER($S463),IF($S463&lt;=1,"Yes","No"),"n/a")</f>
        <v/>
      </c>
      <c r="AJ463" s="48">
        <f>IF(ISNUMBER($S463),ROUND(MAX(0,MIN(100,100-$S463*2.5-IF(ISNUMBER($T463),$T463,0)*0.12+IF($S463&lt;=1,12,0))),0),"")</f>
        <v/>
      </c>
      <c r="AK463" s="48">
        <f>IF(ISNUMBER($Q463),IF($Q463&gt;=100,20,IF($Q463&gt;=30,10,0)),0)+IF(ISNUMBER($R463),IF($R463&gt;=100,20,0),0)+IF(ISNUMBER($P463),IF($P463&gt;=150,20,IF($P463&gt;=50,12,5)),0)+IF(ISNUMBER($S463),IF($S463&lt;=1,15,0),0)</f>
        <v/>
      </c>
      <c r="AL463" s="48" t="n">
        <v>57</v>
      </c>
      <c r="AM463" s="49" t="n"/>
      <c r="AN463" s="48">
        <f>IF(AND(ISNUMBER($P463),ISNUMBER($AL463),$AL463&lt;&gt;0),IF(OR($P463&gt;180,$P463/$AL463*1000&gt;400),"Over ceiling, confirm SKU","Within"),"n/a")</f>
        <v/>
      </c>
      <c r="AO463" s="51" t="n"/>
      <c r="AP463" s="51" t="n"/>
      <c r="AQ463" s="51" t="n"/>
      <c r="AR463" s="34" t="inlineStr">
        <is>
          <t>Recalled, batch confirmed, to confirm</t>
        </is>
      </c>
      <c r="AS463" s="34" t="inlineStr">
        <is>
          <t>BLANK -&gt; requires live Amazon.ca capture</t>
        </is>
      </c>
      <c r="AT463" s="34" t="inlineStr">
        <is>
          <t>Unverified commercial data</t>
        </is>
      </c>
    </row>
    <row r="464" ht="28" customHeight="1">
      <c r="A464" s="34" t="inlineStr">
        <is>
          <t>5-hour Energy</t>
        </is>
      </c>
      <c r="B464" s="34" t="inlineStr">
        <is>
          <t>5-hour Energy Shot | Grape | 18 pack 57mL</t>
        </is>
      </c>
      <c r="C464" s="34" t="inlineStr">
        <is>
          <t>4) Caffeine &amp; energy beverage</t>
        </is>
      </c>
      <c r="D464" s="34" t="inlineStr">
        <is>
          <t>57 mL shot</t>
        </is>
      </c>
      <c r="E464" s="48" t="n">
        <v>18</v>
      </c>
      <c r="F464" s="49" t="n"/>
      <c r="G464" s="50">
        <f>IF(AND(ISNUMBER($F464),ISNUMBER($E464),$E464&lt;&gt;0),$F464/$E464,"")</f>
        <v/>
      </c>
      <c r="H464" s="50">
        <f>IF(AND(ISNUMBER($F464),ISNUMBER($AL464),ISNUMBER($E464),($AL464*$E464)&lt;&gt;0),$F464/($AL464*$E464)*100,"")</f>
        <v/>
      </c>
      <c r="I464" s="51" t="n"/>
      <c r="J464" s="52" t="n"/>
      <c r="K464" s="50">
        <f>IF(AND(ISNUMBER($F464),ISNUMBER($J464)),$F464*(1-$J464),"")</f>
        <v/>
      </c>
      <c r="L464" s="51" t="n"/>
      <c r="M464" s="51" t="n"/>
      <c r="N464" s="50">
        <f>IF(ISNUMBER($F464),($F464-IF(ISNUMBER($AM464),$AM464,0))*(1-IF(ISNUMBER($J464),$J464,0)),"")</f>
        <v/>
      </c>
      <c r="O464" s="34" t="inlineStr">
        <is>
          <t>Grape</t>
        </is>
      </c>
      <c r="P464" s="48" t="n">
        <v>200</v>
      </c>
      <c r="Q464" s="48" t="n">
        <v>18</v>
      </c>
      <c r="R464" s="34" t="inlineStr">
        <is>
          <t>Not listed</t>
        </is>
      </c>
      <c r="S464" s="48" t="n">
        <v>0</v>
      </c>
      <c r="T464" s="48" t="n">
        <v>4</v>
      </c>
      <c r="U464" s="34" t="inlineStr">
        <is>
          <t>Sucralose</t>
        </is>
      </c>
      <c r="V464" s="34" t="inlineStr">
        <is>
          <t>Zero sugar energy shot, B vitamins, amino acids, no crash</t>
        </is>
      </c>
      <c r="W464" s="51" t="n"/>
      <c r="X464" s="51" t="n"/>
      <c r="Y464" s="51" t="n"/>
      <c r="Z464" s="51" t="n"/>
      <c r="AA464" s="34" t="inlineStr">
        <is>
          <t>High</t>
        </is>
      </c>
      <c r="AB464" s="34" t="inlineStr">
        <is>
          <t>Dominant energy shot brand; impulse repeat</t>
        </is>
      </c>
      <c r="AC464" s="34" t="inlineStr">
        <is>
          <t>A tiny no sugar shot for instant energy</t>
        </is>
      </c>
      <c r="AD464" s="34" t="inlineStr">
        <is>
          <t>Fast caffeine with no sugar and no big can.</t>
        </is>
      </c>
      <c r="AE464" s="51" t="n"/>
      <c r="AF464" s="53">
        <f>IF(AND(ISNUMBER($P464),ISNUMBER($AL464),$AL464&lt;&gt;0),ROUND($P464/$AL464*100,1),"")</f>
        <v/>
      </c>
      <c r="AG464" s="54">
        <f>IF(AND(ISNUMBER($S464),ISNUMBER($AL464),$AL464&lt;&gt;0),ROUND($S464/$AL464*100,2),"")</f>
        <v/>
      </c>
      <c r="AH464" s="53">
        <f>IF(AND(ISNUMBER($Q464),ISNUMBER($AL464),$AL464&lt;&gt;0),ROUND($Q464/$AL464*100,1),"")</f>
        <v/>
      </c>
      <c r="AI464" s="48">
        <f>IF(ISNUMBER($S464),IF($S464&lt;=1,"Yes","No"),"n/a")</f>
        <v/>
      </c>
      <c r="AJ464" s="48">
        <f>IF(ISNUMBER($S464),ROUND(MAX(0,MIN(100,100-$S464*2.5-IF(ISNUMBER($T464),$T464,0)*0.12+IF($S464&lt;=1,12,0))),0),"")</f>
        <v/>
      </c>
      <c r="AK464" s="48">
        <f>IF(ISNUMBER($Q464),IF($Q464&gt;=100,20,IF($Q464&gt;=30,10,0)),0)+IF(ISNUMBER($R464),IF($R464&gt;=100,20,0),0)+IF(ISNUMBER($P464),IF($P464&gt;=150,20,IF($P464&gt;=50,12,5)),0)+IF(ISNUMBER($S464),IF($S464&lt;=1,15,0),0)</f>
        <v/>
      </c>
      <c r="AL464" s="48" t="n">
        <v>57</v>
      </c>
      <c r="AM464" s="49" t="n"/>
      <c r="AN464" s="48">
        <f>IF(AND(ISNUMBER($P464),ISNUMBER($AL464),$AL464&lt;&gt;0),IF(OR($P464&gt;180,$P464/$AL464*1000&gt;400),"Over ceiling, confirm SKU","Within"),"n/a")</f>
        <v/>
      </c>
      <c r="AO464" s="51" t="n"/>
      <c r="AP464" s="51" t="n"/>
      <c r="AQ464" s="51" t="n"/>
      <c r="AR464" s="34" t="inlineStr">
        <is>
          <t>Recalled, batch confirmed, to confirm</t>
        </is>
      </c>
      <c r="AS464" s="34" t="inlineStr">
        <is>
          <t>BLANK -&gt; requires live Amazon.ca capture</t>
        </is>
      </c>
      <c r="AT464" s="34" t="inlineStr">
        <is>
          <t>Unverified commercial data</t>
        </is>
      </c>
    </row>
    <row r="465" ht="28" customHeight="1">
      <c r="A465" s="34" t="inlineStr">
        <is>
          <t>5-hour Energy</t>
        </is>
      </c>
      <c r="B465" s="34" t="inlineStr">
        <is>
          <t>5-hour Energy Shot | Grape | 24 pack 57mL</t>
        </is>
      </c>
      <c r="C465" s="34" t="inlineStr">
        <is>
          <t>4) Caffeine &amp; energy beverage</t>
        </is>
      </c>
      <c r="D465" s="34" t="inlineStr">
        <is>
          <t>57 mL shot</t>
        </is>
      </c>
      <c r="E465" s="48" t="n">
        <v>24</v>
      </c>
      <c r="F465" s="49" t="n"/>
      <c r="G465" s="50">
        <f>IF(AND(ISNUMBER($F465),ISNUMBER($E465),$E465&lt;&gt;0),$F465/$E465,"")</f>
        <v/>
      </c>
      <c r="H465" s="50">
        <f>IF(AND(ISNUMBER($F465),ISNUMBER($AL465),ISNUMBER($E465),($AL465*$E465)&lt;&gt;0),$F465/($AL465*$E465)*100,"")</f>
        <v/>
      </c>
      <c r="I465" s="51" t="n"/>
      <c r="J465" s="52" t="n"/>
      <c r="K465" s="50">
        <f>IF(AND(ISNUMBER($F465),ISNUMBER($J465)),$F465*(1-$J465),"")</f>
        <v/>
      </c>
      <c r="L465" s="51" t="n"/>
      <c r="M465" s="51" t="n"/>
      <c r="N465" s="50">
        <f>IF(ISNUMBER($F465),($F465-IF(ISNUMBER($AM465),$AM465,0))*(1-IF(ISNUMBER($J465),$J465,0)),"")</f>
        <v/>
      </c>
      <c r="O465" s="34" t="inlineStr">
        <is>
          <t>Grape</t>
        </is>
      </c>
      <c r="P465" s="48" t="n">
        <v>200</v>
      </c>
      <c r="Q465" s="48" t="n">
        <v>18</v>
      </c>
      <c r="R465" s="34" t="inlineStr">
        <is>
          <t>Not listed</t>
        </is>
      </c>
      <c r="S465" s="48" t="n">
        <v>0</v>
      </c>
      <c r="T465" s="48" t="n">
        <v>4</v>
      </c>
      <c r="U465" s="34" t="inlineStr">
        <is>
          <t>Sucralose</t>
        </is>
      </c>
      <c r="V465" s="34" t="inlineStr">
        <is>
          <t>Zero sugar energy shot, B vitamins, amino acids, no crash</t>
        </is>
      </c>
      <c r="W465" s="51" t="n"/>
      <c r="X465" s="51" t="n"/>
      <c r="Y465" s="51" t="n"/>
      <c r="Z465" s="51" t="n"/>
      <c r="AA465" s="34" t="inlineStr">
        <is>
          <t>High</t>
        </is>
      </c>
      <c r="AB465" s="34" t="inlineStr">
        <is>
          <t>Dominant energy shot brand; impulse repeat</t>
        </is>
      </c>
      <c r="AC465" s="34" t="inlineStr">
        <is>
          <t>A tiny no sugar shot for instant energy</t>
        </is>
      </c>
      <c r="AD465" s="34" t="inlineStr">
        <is>
          <t>Fast caffeine with no sugar and no big can.</t>
        </is>
      </c>
      <c r="AE465" s="51" t="n"/>
      <c r="AF465" s="53">
        <f>IF(AND(ISNUMBER($P465),ISNUMBER($AL465),$AL465&lt;&gt;0),ROUND($P465/$AL465*100,1),"")</f>
        <v/>
      </c>
      <c r="AG465" s="54">
        <f>IF(AND(ISNUMBER($S465),ISNUMBER($AL465),$AL465&lt;&gt;0),ROUND($S465/$AL465*100,2),"")</f>
        <v/>
      </c>
      <c r="AH465" s="53">
        <f>IF(AND(ISNUMBER($Q465),ISNUMBER($AL465),$AL465&lt;&gt;0),ROUND($Q465/$AL465*100,1),"")</f>
        <v/>
      </c>
      <c r="AI465" s="48">
        <f>IF(ISNUMBER($S465),IF($S465&lt;=1,"Yes","No"),"n/a")</f>
        <v/>
      </c>
      <c r="AJ465" s="48">
        <f>IF(ISNUMBER($S465),ROUND(MAX(0,MIN(100,100-$S465*2.5-IF(ISNUMBER($T465),$T465,0)*0.12+IF($S465&lt;=1,12,0))),0),"")</f>
        <v/>
      </c>
      <c r="AK465" s="48">
        <f>IF(ISNUMBER($Q465),IF($Q465&gt;=100,20,IF($Q465&gt;=30,10,0)),0)+IF(ISNUMBER($R465),IF($R465&gt;=100,20,0),0)+IF(ISNUMBER($P465),IF($P465&gt;=150,20,IF($P465&gt;=50,12,5)),0)+IF(ISNUMBER($S465),IF($S465&lt;=1,15,0),0)</f>
        <v/>
      </c>
      <c r="AL465" s="48" t="n">
        <v>57</v>
      </c>
      <c r="AM465" s="49" t="n"/>
      <c r="AN465" s="48">
        <f>IF(AND(ISNUMBER($P465),ISNUMBER($AL465),$AL465&lt;&gt;0),IF(OR($P465&gt;180,$P465/$AL465*1000&gt;400),"Over ceiling, confirm SKU","Within"),"n/a")</f>
        <v/>
      </c>
      <c r="AO465" s="51" t="n"/>
      <c r="AP465" s="51" t="n"/>
      <c r="AQ465" s="51" t="n"/>
      <c r="AR465" s="34" t="inlineStr">
        <is>
          <t>Recalled, batch confirmed, to confirm</t>
        </is>
      </c>
      <c r="AS465" s="34" t="inlineStr">
        <is>
          <t>BLANK -&gt; requires live Amazon.ca capture</t>
        </is>
      </c>
      <c r="AT465" s="34" t="inlineStr">
        <is>
          <t>Unverified commercial data</t>
        </is>
      </c>
    </row>
    <row r="466" ht="28" customHeight="1">
      <c r="A466" s="34" t="inlineStr">
        <is>
          <t>5-hour Energy</t>
        </is>
      </c>
      <c r="B466" s="34" t="inlineStr">
        <is>
          <t>5-hour Energy Shot | Orange | 6 pack 57mL</t>
        </is>
      </c>
      <c r="C466" s="34" t="inlineStr">
        <is>
          <t>4) Caffeine &amp; energy beverage</t>
        </is>
      </c>
      <c r="D466" s="34" t="inlineStr">
        <is>
          <t>57 mL shot</t>
        </is>
      </c>
      <c r="E466" s="48" t="n">
        <v>6</v>
      </c>
      <c r="F466" s="49" t="n"/>
      <c r="G466" s="50">
        <f>IF(AND(ISNUMBER($F466),ISNUMBER($E466),$E466&lt;&gt;0),$F466/$E466,"")</f>
        <v/>
      </c>
      <c r="H466" s="50">
        <f>IF(AND(ISNUMBER($F466),ISNUMBER($AL466),ISNUMBER($E466),($AL466*$E466)&lt;&gt;0),$F466/($AL466*$E466)*100,"")</f>
        <v/>
      </c>
      <c r="I466" s="51" t="n"/>
      <c r="J466" s="52" t="n"/>
      <c r="K466" s="50">
        <f>IF(AND(ISNUMBER($F466),ISNUMBER($J466)),$F466*(1-$J466),"")</f>
        <v/>
      </c>
      <c r="L466" s="51" t="n"/>
      <c r="M466" s="51" t="n"/>
      <c r="N466" s="50">
        <f>IF(ISNUMBER($F466),($F466-IF(ISNUMBER($AM466),$AM466,0))*(1-IF(ISNUMBER($J466),$J466,0)),"")</f>
        <v/>
      </c>
      <c r="O466" s="34" t="inlineStr">
        <is>
          <t>Orange</t>
        </is>
      </c>
      <c r="P466" s="48" t="n">
        <v>200</v>
      </c>
      <c r="Q466" s="48" t="n">
        <v>18</v>
      </c>
      <c r="R466" s="34" t="inlineStr">
        <is>
          <t>Not listed</t>
        </is>
      </c>
      <c r="S466" s="48" t="n">
        <v>0</v>
      </c>
      <c r="T466" s="48" t="n">
        <v>4</v>
      </c>
      <c r="U466" s="34" t="inlineStr">
        <is>
          <t>Sucralose</t>
        </is>
      </c>
      <c r="V466" s="34" t="inlineStr">
        <is>
          <t>Zero sugar energy shot, B vitamins, amino acids, no crash</t>
        </is>
      </c>
      <c r="W466" s="51" t="n"/>
      <c r="X466" s="51" t="n"/>
      <c r="Y466" s="51" t="n"/>
      <c r="Z466" s="51" t="n"/>
      <c r="AA466" s="34" t="inlineStr">
        <is>
          <t>High</t>
        </is>
      </c>
      <c r="AB466" s="34" t="inlineStr">
        <is>
          <t>Dominant energy shot brand; impulse repeat</t>
        </is>
      </c>
      <c r="AC466" s="34" t="inlineStr">
        <is>
          <t>A tiny no sugar shot for instant energy</t>
        </is>
      </c>
      <c r="AD466" s="34" t="inlineStr">
        <is>
          <t>Fast caffeine with no sugar and no big can.</t>
        </is>
      </c>
      <c r="AE466" s="51" t="n"/>
      <c r="AF466" s="53">
        <f>IF(AND(ISNUMBER($P466),ISNUMBER($AL466),$AL466&lt;&gt;0),ROUND($P466/$AL466*100,1),"")</f>
        <v/>
      </c>
      <c r="AG466" s="54">
        <f>IF(AND(ISNUMBER($S466),ISNUMBER($AL466),$AL466&lt;&gt;0),ROUND($S466/$AL466*100,2),"")</f>
        <v/>
      </c>
      <c r="AH466" s="53">
        <f>IF(AND(ISNUMBER($Q466),ISNUMBER($AL466),$AL466&lt;&gt;0),ROUND($Q466/$AL466*100,1),"")</f>
        <v/>
      </c>
      <c r="AI466" s="48">
        <f>IF(ISNUMBER($S466),IF($S466&lt;=1,"Yes","No"),"n/a")</f>
        <v/>
      </c>
      <c r="AJ466" s="48">
        <f>IF(ISNUMBER($S466),ROUND(MAX(0,MIN(100,100-$S466*2.5-IF(ISNUMBER($T466),$T466,0)*0.12+IF($S466&lt;=1,12,0))),0),"")</f>
        <v/>
      </c>
      <c r="AK466" s="48">
        <f>IF(ISNUMBER($Q466),IF($Q466&gt;=100,20,IF($Q466&gt;=30,10,0)),0)+IF(ISNUMBER($R466),IF($R466&gt;=100,20,0),0)+IF(ISNUMBER($P466),IF($P466&gt;=150,20,IF($P466&gt;=50,12,5)),0)+IF(ISNUMBER($S466),IF($S466&lt;=1,15,0),0)</f>
        <v/>
      </c>
      <c r="AL466" s="48" t="n">
        <v>57</v>
      </c>
      <c r="AM466" s="49" t="n"/>
      <c r="AN466" s="48">
        <f>IF(AND(ISNUMBER($P466),ISNUMBER($AL466),$AL466&lt;&gt;0),IF(OR($P466&gt;180,$P466/$AL466*1000&gt;400),"Over ceiling, confirm SKU","Within"),"n/a")</f>
        <v/>
      </c>
      <c r="AO466" s="51" t="n"/>
      <c r="AP466" s="51" t="n"/>
      <c r="AQ466" s="51" t="n"/>
      <c r="AR466" s="34" t="inlineStr">
        <is>
          <t>Recalled, batch confirmed, to confirm</t>
        </is>
      </c>
      <c r="AS466" s="34" t="inlineStr">
        <is>
          <t>BLANK -&gt; requires live Amazon.ca capture</t>
        </is>
      </c>
      <c r="AT466" s="34" t="inlineStr">
        <is>
          <t>Unverified commercial data</t>
        </is>
      </c>
    </row>
    <row r="467" ht="28" customHeight="1">
      <c r="A467" s="34" t="inlineStr">
        <is>
          <t>5-hour Energy</t>
        </is>
      </c>
      <c r="B467" s="34" t="inlineStr">
        <is>
          <t>5-hour Energy Shot | Orange | 12 pack 57mL</t>
        </is>
      </c>
      <c r="C467" s="34" t="inlineStr">
        <is>
          <t>4) Caffeine &amp; energy beverage</t>
        </is>
      </c>
      <c r="D467" s="34" t="inlineStr">
        <is>
          <t>57 mL shot</t>
        </is>
      </c>
      <c r="E467" s="48" t="n">
        <v>12</v>
      </c>
      <c r="F467" s="49" t="n"/>
      <c r="G467" s="50">
        <f>IF(AND(ISNUMBER($F467),ISNUMBER($E467),$E467&lt;&gt;0),$F467/$E467,"")</f>
        <v/>
      </c>
      <c r="H467" s="50">
        <f>IF(AND(ISNUMBER($F467),ISNUMBER($AL467),ISNUMBER($E467),($AL467*$E467)&lt;&gt;0),$F467/($AL467*$E467)*100,"")</f>
        <v/>
      </c>
      <c r="I467" s="51" t="n"/>
      <c r="J467" s="52" t="n"/>
      <c r="K467" s="50">
        <f>IF(AND(ISNUMBER($F467),ISNUMBER($J467)),$F467*(1-$J467),"")</f>
        <v/>
      </c>
      <c r="L467" s="51" t="n"/>
      <c r="M467" s="51" t="n"/>
      <c r="N467" s="50">
        <f>IF(ISNUMBER($F467),($F467-IF(ISNUMBER($AM467),$AM467,0))*(1-IF(ISNUMBER($J467),$J467,0)),"")</f>
        <v/>
      </c>
      <c r="O467" s="34" t="inlineStr">
        <is>
          <t>Orange</t>
        </is>
      </c>
      <c r="P467" s="48" t="n">
        <v>200</v>
      </c>
      <c r="Q467" s="48" t="n">
        <v>18</v>
      </c>
      <c r="R467" s="34" t="inlineStr">
        <is>
          <t>Not listed</t>
        </is>
      </c>
      <c r="S467" s="48" t="n">
        <v>0</v>
      </c>
      <c r="T467" s="48" t="n">
        <v>4</v>
      </c>
      <c r="U467" s="34" t="inlineStr">
        <is>
          <t>Sucralose</t>
        </is>
      </c>
      <c r="V467" s="34" t="inlineStr">
        <is>
          <t>Zero sugar energy shot, B vitamins, amino acids, no crash</t>
        </is>
      </c>
      <c r="W467" s="51" t="n"/>
      <c r="X467" s="51" t="n"/>
      <c r="Y467" s="51" t="n"/>
      <c r="Z467" s="51" t="n"/>
      <c r="AA467" s="34" t="inlineStr">
        <is>
          <t>High</t>
        </is>
      </c>
      <c r="AB467" s="34" t="inlineStr">
        <is>
          <t>Dominant energy shot brand; impulse repeat</t>
        </is>
      </c>
      <c r="AC467" s="34" t="inlineStr">
        <is>
          <t>A tiny no sugar shot for instant energy</t>
        </is>
      </c>
      <c r="AD467" s="34" t="inlineStr">
        <is>
          <t>Fast caffeine with no sugar and no big can.</t>
        </is>
      </c>
      <c r="AE467" s="51" t="n"/>
      <c r="AF467" s="53">
        <f>IF(AND(ISNUMBER($P467),ISNUMBER($AL467),$AL467&lt;&gt;0),ROUND($P467/$AL467*100,1),"")</f>
        <v/>
      </c>
      <c r="AG467" s="54">
        <f>IF(AND(ISNUMBER($S467),ISNUMBER($AL467),$AL467&lt;&gt;0),ROUND($S467/$AL467*100,2),"")</f>
        <v/>
      </c>
      <c r="AH467" s="53">
        <f>IF(AND(ISNUMBER($Q467),ISNUMBER($AL467),$AL467&lt;&gt;0),ROUND($Q467/$AL467*100,1),"")</f>
        <v/>
      </c>
      <c r="AI467" s="48">
        <f>IF(ISNUMBER($S467),IF($S467&lt;=1,"Yes","No"),"n/a")</f>
        <v/>
      </c>
      <c r="AJ467" s="48">
        <f>IF(ISNUMBER($S467),ROUND(MAX(0,MIN(100,100-$S467*2.5-IF(ISNUMBER($T467),$T467,0)*0.12+IF($S467&lt;=1,12,0))),0),"")</f>
        <v/>
      </c>
      <c r="AK467" s="48">
        <f>IF(ISNUMBER($Q467),IF($Q467&gt;=100,20,IF($Q467&gt;=30,10,0)),0)+IF(ISNUMBER($R467),IF($R467&gt;=100,20,0),0)+IF(ISNUMBER($P467),IF($P467&gt;=150,20,IF($P467&gt;=50,12,5)),0)+IF(ISNUMBER($S467),IF($S467&lt;=1,15,0),0)</f>
        <v/>
      </c>
      <c r="AL467" s="48" t="n">
        <v>57</v>
      </c>
      <c r="AM467" s="49" t="n"/>
      <c r="AN467" s="48">
        <f>IF(AND(ISNUMBER($P467),ISNUMBER($AL467),$AL467&lt;&gt;0),IF(OR($P467&gt;180,$P467/$AL467*1000&gt;400),"Over ceiling, confirm SKU","Within"),"n/a")</f>
        <v/>
      </c>
      <c r="AO467" s="51" t="n"/>
      <c r="AP467" s="51" t="n"/>
      <c r="AQ467" s="51" t="n"/>
      <c r="AR467" s="34" t="inlineStr">
        <is>
          <t>Recalled, batch confirmed, to confirm</t>
        </is>
      </c>
      <c r="AS467" s="34" t="inlineStr">
        <is>
          <t>BLANK -&gt; requires live Amazon.ca capture</t>
        </is>
      </c>
      <c r="AT467" s="34" t="inlineStr">
        <is>
          <t>Unverified commercial data</t>
        </is>
      </c>
    </row>
    <row r="468" ht="28" customHeight="1">
      <c r="A468" s="34" t="inlineStr">
        <is>
          <t>5-hour Energy</t>
        </is>
      </c>
      <c r="B468" s="34" t="inlineStr">
        <is>
          <t>5-hour Energy Shot | Orange | 18 pack 57mL</t>
        </is>
      </c>
      <c r="C468" s="34" t="inlineStr">
        <is>
          <t>4) Caffeine &amp; energy beverage</t>
        </is>
      </c>
      <c r="D468" s="34" t="inlineStr">
        <is>
          <t>57 mL shot</t>
        </is>
      </c>
      <c r="E468" s="48" t="n">
        <v>18</v>
      </c>
      <c r="F468" s="49" t="n"/>
      <c r="G468" s="50">
        <f>IF(AND(ISNUMBER($F468),ISNUMBER($E468),$E468&lt;&gt;0),$F468/$E468,"")</f>
        <v/>
      </c>
      <c r="H468" s="50">
        <f>IF(AND(ISNUMBER($F468),ISNUMBER($AL468),ISNUMBER($E468),($AL468*$E468)&lt;&gt;0),$F468/($AL468*$E468)*100,"")</f>
        <v/>
      </c>
      <c r="I468" s="51" t="n"/>
      <c r="J468" s="52" t="n"/>
      <c r="K468" s="50">
        <f>IF(AND(ISNUMBER($F468),ISNUMBER($J468)),$F468*(1-$J468),"")</f>
        <v/>
      </c>
      <c r="L468" s="51" t="n"/>
      <c r="M468" s="51" t="n"/>
      <c r="N468" s="50">
        <f>IF(ISNUMBER($F468),($F468-IF(ISNUMBER($AM468),$AM468,0))*(1-IF(ISNUMBER($J468),$J468,0)),"")</f>
        <v/>
      </c>
      <c r="O468" s="34" t="inlineStr">
        <is>
          <t>Orange</t>
        </is>
      </c>
      <c r="P468" s="48" t="n">
        <v>200</v>
      </c>
      <c r="Q468" s="48" t="n">
        <v>18</v>
      </c>
      <c r="R468" s="34" t="inlineStr">
        <is>
          <t>Not listed</t>
        </is>
      </c>
      <c r="S468" s="48" t="n">
        <v>0</v>
      </c>
      <c r="T468" s="48" t="n">
        <v>4</v>
      </c>
      <c r="U468" s="34" t="inlineStr">
        <is>
          <t>Sucralose</t>
        </is>
      </c>
      <c r="V468" s="34" t="inlineStr">
        <is>
          <t>Zero sugar energy shot, B vitamins, amino acids, no crash</t>
        </is>
      </c>
      <c r="W468" s="51" t="n"/>
      <c r="X468" s="51" t="n"/>
      <c r="Y468" s="51" t="n"/>
      <c r="Z468" s="51" t="n"/>
      <c r="AA468" s="34" t="inlineStr">
        <is>
          <t>High</t>
        </is>
      </c>
      <c r="AB468" s="34" t="inlineStr">
        <is>
          <t>Dominant energy shot brand; impulse repeat</t>
        </is>
      </c>
      <c r="AC468" s="34" t="inlineStr">
        <is>
          <t>A tiny no sugar shot for instant energy</t>
        </is>
      </c>
      <c r="AD468" s="34" t="inlineStr">
        <is>
          <t>Fast caffeine with no sugar and no big can.</t>
        </is>
      </c>
      <c r="AE468" s="51" t="n"/>
      <c r="AF468" s="53">
        <f>IF(AND(ISNUMBER($P468),ISNUMBER($AL468),$AL468&lt;&gt;0),ROUND($P468/$AL468*100,1),"")</f>
        <v/>
      </c>
      <c r="AG468" s="54">
        <f>IF(AND(ISNUMBER($S468),ISNUMBER($AL468),$AL468&lt;&gt;0),ROUND($S468/$AL468*100,2),"")</f>
        <v/>
      </c>
      <c r="AH468" s="53">
        <f>IF(AND(ISNUMBER($Q468),ISNUMBER($AL468),$AL468&lt;&gt;0),ROUND($Q468/$AL468*100,1),"")</f>
        <v/>
      </c>
      <c r="AI468" s="48">
        <f>IF(ISNUMBER($S468),IF($S468&lt;=1,"Yes","No"),"n/a")</f>
        <v/>
      </c>
      <c r="AJ468" s="48">
        <f>IF(ISNUMBER($S468),ROUND(MAX(0,MIN(100,100-$S468*2.5-IF(ISNUMBER($T468),$T468,0)*0.12+IF($S468&lt;=1,12,0))),0),"")</f>
        <v/>
      </c>
      <c r="AK468" s="48">
        <f>IF(ISNUMBER($Q468),IF($Q468&gt;=100,20,IF($Q468&gt;=30,10,0)),0)+IF(ISNUMBER($R468),IF($R468&gt;=100,20,0),0)+IF(ISNUMBER($P468),IF($P468&gt;=150,20,IF($P468&gt;=50,12,5)),0)+IF(ISNUMBER($S468),IF($S468&lt;=1,15,0),0)</f>
        <v/>
      </c>
      <c r="AL468" s="48" t="n">
        <v>57</v>
      </c>
      <c r="AM468" s="49" t="n"/>
      <c r="AN468" s="48">
        <f>IF(AND(ISNUMBER($P468),ISNUMBER($AL468),$AL468&lt;&gt;0),IF(OR($P468&gt;180,$P468/$AL468*1000&gt;400),"Over ceiling, confirm SKU","Within"),"n/a")</f>
        <v/>
      </c>
      <c r="AO468" s="51" t="n"/>
      <c r="AP468" s="51" t="n"/>
      <c r="AQ468" s="51" t="n"/>
      <c r="AR468" s="34" t="inlineStr">
        <is>
          <t>Recalled, batch confirmed, to confirm</t>
        </is>
      </c>
      <c r="AS468" s="34" t="inlineStr">
        <is>
          <t>BLANK -&gt; requires live Amazon.ca capture</t>
        </is>
      </c>
      <c r="AT468" s="34" t="inlineStr">
        <is>
          <t>Unverified commercial data</t>
        </is>
      </c>
    </row>
    <row r="469" ht="28" customHeight="1">
      <c r="A469" s="34" t="inlineStr">
        <is>
          <t>5-hour Energy</t>
        </is>
      </c>
      <c r="B469" s="34" t="inlineStr">
        <is>
          <t>5-hour Energy Shot | Orange | 24 pack 57mL</t>
        </is>
      </c>
      <c r="C469" s="34" t="inlineStr">
        <is>
          <t>4) Caffeine &amp; energy beverage</t>
        </is>
      </c>
      <c r="D469" s="34" t="inlineStr">
        <is>
          <t>57 mL shot</t>
        </is>
      </c>
      <c r="E469" s="48" t="n">
        <v>24</v>
      </c>
      <c r="F469" s="49" t="n"/>
      <c r="G469" s="50">
        <f>IF(AND(ISNUMBER($F469),ISNUMBER($E469),$E469&lt;&gt;0),$F469/$E469,"")</f>
        <v/>
      </c>
      <c r="H469" s="50">
        <f>IF(AND(ISNUMBER($F469),ISNUMBER($AL469),ISNUMBER($E469),($AL469*$E469)&lt;&gt;0),$F469/($AL469*$E469)*100,"")</f>
        <v/>
      </c>
      <c r="I469" s="51" t="n"/>
      <c r="J469" s="52" t="n"/>
      <c r="K469" s="50">
        <f>IF(AND(ISNUMBER($F469),ISNUMBER($J469)),$F469*(1-$J469),"")</f>
        <v/>
      </c>
      <c r="L469" s="51" t="n"/>
      <c r="M469" s="51" t="n"/>
      <c r="N469" s="50">
        <f>IF(ISNUMBER($F469),($F469-IF(ISNUMBER($AM469),$AM469,0))*(1-IF(ISNUMBER($J469),$J469,0)),"")</f>
        <v/>
      </c>
      <c r="O469" s="34" t="inlineStr">
        <is>
          <t>Orange</t>
        </is>
      </c>
      <c r="P469" s="48" t="n">
        <v>200</v>
      </c>
      <c r="Q469" s="48" t="n">
        <v>18</v>
      </c>
      <c r="R469" s="34" t="inlineStr">
        <is>
          <t>Not listed</t>
        </is>
      </c>
      <c r="S469" s="48" t="n">
        <v>0</v>
      </c>
      <c r="T469" s="48" t="n">
        <v>4</v>
      </c>
      <c r="U469" s="34" t="inlineStr">
        <is>
          <t>Sucralose</t>
        </is>
      </c>
      <c r="V469" s="34" t="inlineStr">
        <is>
          <t>Zero sugar energy shot, B vitamins, amino acids, no crash</t>
        </is>
      </c>
      <c r="W469" s="51" t="n"/>
      <c r="X469" s="51" t="n"/>
      <c r="Y469" s="51" t="n"/>
      <c r="Z469" s="51" t="n"/>
      <c r="AA469" s="34" t="inlineStr">
        <is>
          <t>High</t>
        </is>
      </c>
      <c r="AB469" s="34" t="inlineStr">
        <is>
          <t>Dominant energy shot brand; impulse repeat</t>
        </is>
      </c>
      <c r="AC469" s="34" t="inlineStr">
        <is>
          <t>A tiny no sugar shot for instant energy</t>
        </is>
      </c>
      <c r="AD469" s="34" t="inlineStr">
        <is>
          <t>Fast caffeine with no sugar and no big can.</t>
        </is>
      </c>
      <c r="AE469" s="51" t="n"/>
      <c r="AF469" s="53">
        <f>IF(AND(ISNUMBER($P469),ISNUMBER($AL469),$AL469&lt;&gt;0),ROUND($P469/$AL469*100,1),"")</f>
        <v/>
      </c>
      <c r="AG469" s="54">
        <f>IF(AND(ISNUMBER($S469),ISNUMBER($AL469),$AL469&lt;&gt;0),ROUND($S469/$AL469*100,2),"")</f>
        <v/>
      </c>
      <c r="AH469" s="53">
        <f>IF(AND(ISNUMBER($Q469),ISNUMBER($AL469),$AL469&lt;&gt;0),ROUND($Q469/$AL469*100,1),"")</f>
        <v/>
      </c>
      <c r="AI469" s="48">
        <f>IF(ISNUMBER($S469),IF($S469&lt;=1,"Yes","No"),"n/a")</f>
        <v/>
      </c>
      <c r="AJ469" s="48">
        <f>IF(ISNUMBER($S469),ROUND(MAX(0,MIN(100,100-$S469*2.5-IF(ISNUMBER($T469),$T469,0)*0.12+IF($S469&lt;=1,12,0))),0),"")</f>
        <v/>
      </c>
      <c r="AK469" s="48">
        <f>IF(ISNUMBER($Q469),IF($Q469&gt;=100,20,IF($Q469&gt;=30,10,0)),0)+IF(ISNUMBER($R469),IF($R469&gt;=100,20,0),0)+IF(ISNUMBER($P469),IF($P469&gt;=150,20,IF($P469&gt;=50,12,5)),0)+IF(ISNUMBER($S469),IF($S469&lt;=1,15,0),0)</f>
        <v/>
      </c>
      <c r="AL469" s="48" t="n">
        <v>57</v>
      </c>
      <c r="AM469" s="49" t="n"/>
      <c r="AN469" s="48">
        <f>IF(AND(ISNUMBER($P469),ISNUMBER($AL469),$AL469&lt;&gt;0),IF(OR($P469&gt;180,$P469/$AL469*1000&gt;400),"Over ceiling, confirm SKU","Within"),"n/a")</f>
        <v/>
      </c>
      <c r="AO469" s="51" t="n"/>
      <c r="AP469" s="51" t="n"/>
      <c r="AQ469" s="51" t="n"/>
      <c r="AR469" s="34" t="inlineStr">
        <is>
          <t>Recalled, batch confirmed, to confirm</t>
        </is>
      </c>
      <c r="AS469" s="34" t="inlineStr">
        <is>
          <t>BLANK -&gt; requires live Amazon.ca capture</t>
        </is>
      </c>
      <c r="AT469" s="34" t="inlineStr">
        <is>
          <t>Unverified commercial data</t>
        </is>
      </c>
    </row>
    <row r="470" ht="28" customHeight="1">
      <c r="A470" s="34" t="inlineStr">
        <is>
          <t>5-hour Energy</t>
        </is>
      </c>
      <c r="B470" s="34" t="inlineStr">
        <is>
          <t>5-hour Energy Shot | Pomegranate | 6 pack 57mL</t>
        </is>
      </c>
      <c r="C470" s="34" t="inlineStr">
        <is>
          <t>4) Caffeine &amp; energy beverage</t>
        </is>
      </c>
      <c r="D470" s="34" t="inlineStr">
        <is>
          <t>57 mL shot</t>
        </is>
      </c>
      <c r="E470" s="48" t="n">
        <v>6</v>
      </c>
      <c r="F470" s="49" t="n"/>
      <c r="G470" s="50">
        <f>IF(AND(ISNUMBER($F470),ISNUMBER($E470),$E470&lt;&gt;0),$F470/$E470,"")</f>
        <v/>
      </c>
      <c r="H470" s="50">
        <f>IF(AND(ISNUMBER($F470),ISNUMBER($AL470),ISNUMBER($E470),($AL470*$E470)&lt;&gt;0),$F470/($AL470*$E470)*100,"")</f>
        <v/>
      </c>
      <c r="I470" s="51" t="n"/>
      <c r="J470" s="52" t="n"/>
      <c r="K470" s="50">
        <f>IF(AND(ISNUMBER($F470),ISNUMBER($J470)),$F470*(1-$J470),"")</f>
        <v/>
      </c>
      <c r="L470" s="51" t="n"/>
      <c r="M470" s="51" t="n"/>
      <c r="N470" s="50">
        <f>IF(ISNUMBER($F470),($F470-IF(ISNUMBER($AM470),$AM470,0))*(1-IF(ISNUMBER($J470),$J470,0)),"")</f>
        <v/>
      </c>
      <c r="O470" s="34" t="inlineStr">
        <is>
          <t>Pomegranate</t>
        </is>
      </c>
      <c r="P470" s="48" t="n">
        <v>200</v>
      </c>
      <c r="Q470" s="48" t="n">
        <v>18</v>
      </c>
      <c r="R470" s="34" t="inlineStr">
        <is>
          <t>Not listed</t>
        </is>
      </c>
      <c r="S470" s="48" t="n">
        <v>0</v>
      </c>
      <c r="T470" s="48" t="n">
        <v>4</v>
      </c>
      <c r="U470" s="34" t="inlineStr">
        <is>
          <t>Sucralose</t>
        </is>
      </c>
      <c r="V470" s="34" t="inlineStr">
        <is>
          <t>Zero sugar energy shot, B vitamins, amino acids, no crash</t>
        </is>
      </c>
      <c r="W470" s="51" t="n"/>
      <c r="X470" s="51" t="n"/>
      <c r="Y470" s="51" t="n"/>
      <c r="Z470" s="51" t="n"/>
      <c r="AA470" s="34" t="inlineStr">
        <is>
          <t>High</t>
        </is>
      </c>
      <c r="AB470" s="34" t="inlineStr">
        <is>
          <t>Dominant energy shot brand; impulse repeat</t>
        </is>
      </c>
      <c r="AC470" s="34" t="inlineStr">
        <is>
          <t>A tiny no sugar shot for instant energy</t>
        </is>
      </c>
      <c r="AD470" s="34" t="inlineStr">
        <is>
          <t>Fast caffeine with no sugar and no big can.</t>
        </is>
      </c>
      <c r="AE470" s="51" t="n"/>
      <c r="AF470" s="53">
        <f>IF(AND(ISNUMBER($P470),ISNUMBER($AL470),$AL470&lt;&gt;0),ROUND($P470/$AL470*100,1),"")</f>
        <v/>
      </c>
      <c r="AG470" s="54">
        <f>IF(AND(ISNUMBER($S470),ISNUMBER($AL470),$AL470&lt;&gt;0),ROUND($S470/$AL470*100,2),"")</f>
        <v/>
      </c>
      <c r="AH470" s="53">
        <f>IF(AND(ISNUMBER($Q470),ISNUMBER($AL470),$AL470&lt;&gt;0),ROUND($Q470/$AL470*100,1),"")</f>
        <v/>
      </c>
      <c r="AI470" s="48">
        <f>IF(ISNUMBER($S470),IF($S470&lt;=1,"Yes","No"),"n/a")</f>
        <v/>
      </c>
      <c r="AJ470" s="48">
        <f>IF(ISNUMBER($S470),ROUND(MAX(0,MIN(100,100-$S470*2.5-IF(ISNUMBER($T470),$T470,0)*0.12+IF($S470&lt;=1,12,0))),0),"")</f>
        <v/>
      </c>
      <c r="AK470" s="48">
        <f>IF(ISNUMBER($Q470),IF($Q470&gt;=100,20,IF($Q470&gt;=30,10,0)),0)+IF(ISNUMBER($R470),IF($R470&gt;=100,20,0),0)+IF(ISNUMBER($P470),IF($P470&gt;=150,20,IF($P470&gt;=50,12,5)),0)+IF(ISNUMBER($S470),IF($S470&lt;=1,15,0),0)</f>
        <v/>
      </c>
      <c r="AL470" s="48" t="n">
        <v>57</v>
      </c>
      <c r="AM470" s="49" t="n"/>
      <c r="AN470" s="48">
        <f>IF(AND(ISNUMBER($P470),ISNUMBER($AL470),$AL470&lt;&gt;0),IF(OR($P470&gt;180,$P470/$AL470*1000&gt;400),"Over ceiling, confirm SKU","Within"),"n/a")</f>
        <v/>
      </c>
      <c r="AO470" s="51" t="n"/>
      <c r="AP470" s="51" t="n"/>
      <c r="AQ470" s="51" t="n"/>
      <c r="AR470" s="34" t="inlineStr">
        <is>
          <t>Recalled, batch confirmed, to confirm</t>
        </is>
      </c>
      <c r="AS470" s="34" t="inlineStr">
        <is>
          <t>BLANK -&gt; requires live Amazon.ca capture</t>
        </is>
      </c>
      <c r="AT470" s="34" t="inlineStr">
        <is>
          <t>Unverified commercial data</t>
        </is>
      </c>
    </row>
    <row r="471" ht="28" customHeight="1">
      <c r="A471" s="34" t="inlineStr">
        <is>
          <t>5-hour Energy</t>
        </is>
      </c>
      <c r="B471" s="34" t="inlineStr">
        <is>
          <t>5-hour Energy Shot | Pomegranate | 12 pack 57mL</t>
        </is>
      </c>
      <c r="C471" s="34" t="inlineStr">
        <is>
          <t>4) Caffeine &amp; energy beverage</t>
        </is>
      </c>
      <c r="D471" s="34" t="inlineStr">
        <is>
          <t>57 mL shot</t>
        </is>
      </c>
      <c r="E471" s="48" t="n">
        <v>12</v>
      </c>
      <c r="F471" s="49" t="n"/>
      <c r="G471" s="50">
        <f>IF(AND(ISNUMBER($F471),ISNUMBER($E471),$E471&lt;&gt;0),$F471/$E471,"")</f>
        <v/>
      </c>
      <c r="H471" s="50">
        <f>IF(AND(ISNUMBER($F471),ISNUMBER($AL471),ISNUMBER($E471),($AL471*$E471)&lt;&gt;0),$F471/($AL471*$E471)*100,"")</f>
        <v/>
      </c>
      <c r="I471" s="51" t="n"/>
      <c r="J471" s="52" t="n"/>
      <c r="K471" s="50">
        <f>IF(AND(ISNUMBER($F471),ISNUMBER($J471)),$F471*(1-$J471),"")</f>
        <v/>
      </c>
      <c r="L471" s="51" t="n"/>
      <c r="M471" s="51" t="n"/>
      <c r="N471" s="50">
        <f>IF(ISNUMBER($F471),($F471-IF(ISNUMBER($AM471),$AM471,0))*(1-IF(ISNUMBER($J471),$J471,0)),"")</f>
        <v/>
      </c>
      <c r="O471" s="34" t="inlineStr">
        <is>
          <t>Pomegranate</t>
        </is>
      </c>
      <c r="P471" s="48" t="n">
        <v>200</v>
      </c>
      <c r="Q471" s="48" t="n">
        <v>18</v>
      </c>
      <c r="R471" s="34" t="inlineStr">
        <is>
          <t>Not listed</t>
        </is>
      </c>
      <c r="S471" s="48" t="n">
        <v>0</v>
      </c>
      <c r="T471" s="48" t="n">
        <v>4</v>
      </c>
      <c r="U471" s="34" t="inlineStr">
        <is>
          <t>Sucralose</t>
        </is>
      </c>
      <c r="V471" s="34" t="inlineStr">
        <is>
          <t>Zero sugar energy shot, B vitamins, amino acids, no crash</t>
        </is>
      </c>
      <c r="W471" s="51" t="n"/>
      <c r="X471" s="51" t="n"/>
      <c r="Y471" s="51" t="n"/>
      <c r="Z471" s="51" t="n"/>
      <c r="AA471" s="34" t="inlineStr">
        <is>
          <t>High</t>
        </is>
      </c>
      <c r="AB471" s="34" t="inlineStr">
        <is>
          <t>Dominant energy shot brand; impulse repeat</t>
        </is>
      </c>
      <c r="AC471" s="34" t="inlineStr">
        <is>
          <t>A tiny no sugar shot for instant energy</t>
        </is>
      </c>
      <c r="AD471" s="34" t="inlineStr">
        <is>
          <t>Fast caffeine with no sugar and no big can.</t>
        </is>
      </c>
      <c r="AE471" s="51" t="n"/>
      <c r="AF471" s="53">
        <f>IF(AND(ISNUMBER($P471),ISNUMBER($AL471),$AL471&lt;&gt;0),ROUND($P471/$AL471*100,1),"")</f>
        <v/>
      </c>
      <c r="AG471" s="54">
        <f>IF(AND(ISNUMBER($S471),ISNUMBER($AL471),$AL471&lt;&gt;0),ROUND($S471/$AL471*100,2),"")</f>
        <v/>
      </c>
      <c r="AH471" s="53">
        <f>IF(AND(ISNUMBER($Q471),ISNUMBER($AL471),$AL471&lt;&gt;0),ROUND($Q471/$AL471*100,1),"")</f>
        <v/>
      </c>
      <c r="AI471" s="48">
        <f>IF(ISNUMBER($S471),IF($S471&lt;=1,"Yes","No"),"n/a")</f>
        <v/>
      </c>
      <c r="AJ471" s="48">
        <f>IF(ISNUMBER($S471),ROUND(MAX(0,MIN(100,100-$S471*2.5-IF(ISNUMBER($T471),$T471,0)*0.12+IF($S471&lt;=1,12,0))),0),"")</f>
        <v/>
      </c>
      <c r="AK471" s="48">
        <f>IF(ISNUMBER($Q471),IF($Q471&gt;=100,20,IF($Q471&gt;=30,10,0)),0)+IF(ISNUMBER($R471),IF($R471&gt;=100,20,0),0)+IF(ISNUMBER($P471),IF($P471&gt;=150,20,IF($P471&gt;=50,12,5)),0)+IF(ISNUMBER($S471),IF($S471&lt;=1,15,0),0)</f>
        <v/>
      </c>
      <c r="AL471" s="48" t="n">
        <v>57</v>
      </c>
      <c r="AM471" s="49" t="n"/>
      <c r="AN471" s="48">
        <f>IF(AND(ISNUMBER($P471),ISNUMBER($AL471),$AL471&lt;&gt;0),IF(OR($P471&gt;180,$P471/$AL471*1000&gt;400),"Over ceiling, confirm SKU","Within"),"n/a")</f>
        <v/>
      </c>
      <c r="AO471" s="51" t="n"/>
      <c r="AP471" s="51" t="n"/>
      <c r="AQ471" s="51" t="n"/>
      <c r="AR471" s="34" t="inlineStr">
        <is>
          <t>Recalled, batch confirmed, to confirm</t>
        </is>
      </c>
      <c r="AS471" s="34" t="inlineStr">
        <is>
          <t>BLANK -&gt; requires live Amazon.ca capture</t>
        </is>
      </c>
      <c r="AT471" s="34" t="inlineStr">
        <is>
          <t>Unverified commercial data</t>
        </is>
      </c>
    </row>
    <row r="472" ht="28" customHeight="1">
      <c r="A472" s="34" t="inlineStr">
        <is>
          <t>5-hour Energy</t>
        </is>
      </c>
      <c r="B472" s="34" t="inlineStr">
        <is>
          <t>5-hour Energy Shot | Pomegranate | 18 pack 57mL</t>
        </is>
      </c>
      <c r="C472" s="34" t="inlineStr">
        <is>
          <t>4) Caffeine &amp; energy beverage</t>
        </is>
      </c>
      <c r="D472" s="34" t="inlineStr">
        <is>
          <t>57 mL shot</t>
        </is>
      </c>
      <c r="E472" s="48" t="n">
        <v>18</v>
      </c>
      <c r="F472" s="49" t="n"/>
      <c r="G472" s="50">
        <f>IF(AND(ISNUMBER($F472),ISNUMBER($E472),$E472&lt;&gt;0),$F472/$E472,"")</f>
        <v/>
      </c>
      <c r="H472" s="50">
        <f>IF(AND(ISNUMBER($F472),ISNUMBER($AL472),ISNUMBER($E472),($AL472*$E472)&lt;&gt;0),$F472/($AL472*$E472)*100,"")</f>
        <v/>
      </c>
      <c r="I472" s="51" t="n"/>
      <c r="J472" s="52" t="n"/>
      <c r="K472" s="50">
        <f>IF(AND(ISNUMBER($F472),ISNUMBER($J472)),$F472*(1-$J472),"")</f>
        <v/>
      </c>
      <c r="L472" s="51" t="n"/>
      <c r="M472" s="51" t="n"/>
      <c r="N472" s="50">
        <f>IF(ISNUMBER($F472),($F472-IF(ISNUMBER($AM472),$AM472,0))*(1-IF(ISNUMBER($J472),$J472,0)),"")</f>
        <v/>
      </c>
      <c r="O472" s="34" t="inlineStr">
        <is>
          <t>Pomegranate</t>
        </is>
      </c>
      <c r="P472" s="48" t="n">
        <v>200</v>
      </c>
      <c r="Q472" s="48" t="n">
        <v>18</v>
      </c>
      <c r="R472" s="34" t="inlineStr">
        <is>
          <t>Not listed</t>
        </is>
      </c>
      <c r="S472" s="48" t="n">
        <v>0</v>
      </c>
      <c r="T472" s="48" t="n">
        <v>4</v>
      </c>
      <c r="U472" s="34" t="inlineStr">
        <is>
          <t>Sucralose</t>
        </is>
      </c>
      <c r="V472" s="34" t="inlineStr">
        <is>
          <t>Zero sugar energy shot, B vitamins, amino acids, no crash</t>
        </is>
      </c>
      <c r="W472" s="51" t="n"/>
      <c r="X472" s="51" t="n"/>
      <c r="Y472" s="51" t="n"/>
      <c r="Z472" s="51" t="n"/>
      <c r="AA472" s="34" t="inlineStr">
        <is>
          <t>High</t>
        </is>
      </c>
      <c r="AB472" s="34" t="inlineStr">
        <is>
          <t>Dominant energy shot brand; impulse repeat</t>
        </is>
      </c>
      <c r="AC472" s="34" t="inlineStr">
        <is>
          <t>A tiny no sugar shot for instant energy</t>
        </is>
      </c>
      <c r="AD472" s="34" t="inlineStr">
        <is>
          <t>Fast caffeine with no sugar and no big can.</t>
        </is>
      </c>
      <c r="AE472" s="51" t="n"/>
      <c r="AF472" s="53">
        <f>IF(AND(ISNUMBER($P472),ISNUMBER($AL472),$AL472&lt;&gt;0),ROUND($P472/$AL472*100,1),"")</f>
        <v/>
      </c>
      <c r="AG472" s="54">
        <f>IF(AND(ISNUMBER($S472),ISNUMBER($AL472),$AL472&lt;&gt;0),ROUND($S472/$AL472*100,2),"")</f>
        <v/>
      </c>
      <c r="AH472" s="53">
        <f>IF(AND(ISNUMBER($Q472),ISNUMBER($AL472),$AL472&lt;&gt;0),ROUND($Q472/$AL472*100,1),"")</f>
        <v/>
      </c>
      <c r="AI472" s="48">
        <f>IF(ISNUMBER($S472),IF($S472&lt;=1,"Yes","No"),"n/a")</f>
        <v/>
      </c>
      <c r="AJ472" s="48">
        <f>IF(ISNUMBER($S472),ROUND(MAX(0,MIN(100,100-$S472*2.5-IF(ISNUMBER($T472),$T472,0)*0.12+IF($S472&lt;=1,12,0))),0),"")</f>
        <v/>
      </c>
      <c r="AK472" s="48">
        <f>IF(ISNUMBER($Q472),IF($Q472&gt;=100,20,IF($Q472&gt;=30,10,0)),0)+IF(ISNUMBER($R472),IF($R472&gt;=100,20,0),0)+IF(ISNUMBER($P472),IF($P472&gt;=150,20,IF($P472&gt;=50,12,5)),0)+IF(ISNUMBER($S472),IF($S472&lt;=1,15,0),0)</f>
        <v/>
      </c>
      <c r="AL472" s="48" t="n">
        <v>57</v>
      </c>
      <c r="AM472" s="49" t="n"/>
      <c r="AN472" s="48">
        <f>IF(AND(ISNUMBER($P472),ISNUMBER($AL472),$AL472&lt;&gt;0),IF(OR($P472&gt;180,$P472/$AL472*1000&gt;400),"Over ceiling, confirm SKU","Within"),"n/a")</f>
        <v/>
      </c>
      <c r="AO472" s="51" t="n"/>
      <c r="AP472" s="51" t="n"/>
      <c r="AQ472" s="51" t="n"/>
      <c r="AR472" s="34" t="inlineStr">
        <is>
          <t>Recalled, batch confirmed, to confirm</t>
        </is>
      </c>
      <c r="AS472" s="34" t="inlineStr">
        <is>
          <t>BLANK -&gt; requires live Amazon.ca capture</t>
        </is>
      </c>
      <c r="AT472" s="34" t="inlineStr">
        <is>
          <t>Unverified commercial data</t>
        </is>
      </c>
    </row>
    <row r="473" ht="28" customHeight="1">
      <c r="A473" s="34" t="inlineStr">
        <is>
          <t>5-hour Energy</t>
        </is>
      </c>
      <c r="B473" s="34" t="inlineStr">
        <is>
          <t>5-hour Energy Shot | Pomegranate | 24 pack 57mL</t>
        </is>
      </c>
      <c r="C473" s="34" t="inlineStr">
        <is>
          <t>4) Caffeine &amp; energy beverage</t>
        </is>
      </c>
      <c r="D473" s="34" t="inlineStr">
        <is>
          <t>57 mL shot</t>
        </is>
      </c>
      <c r="E473" s="48" t="n">
        <v>24</v>
      </c>
      <c r="F473" s="49" t="n"/>
      <c r="G473" s="50">
        <f>IF(AND(ISNUMBER($F473),ISNUMBER($E473),$E473&lt;&gt;0),$F473/$E473,"")</f>
        <v/>
      </c>
      <c r="H473" s="50">
        <f>IF(AND(ISNUMBER($F473),ISNUMBER($AL473),ISNUMBER($E473),($AL473*$E473)&lt;&gt;0),$F473/($AL473*$E473)*100,"")</f>
        <v/>
      </c>
      <c r="I473" s="51" t="n"/>
      <c r="J473" s="52" t="n"/>
      <c r="K473" s="50">
        <f>IF(AND(ISNUMBER($F473),ISNUMBER($J473)),$F473*(1-$J473),"")</f>
        <v/>
      </c>
      <c r="L473" s="51" t="n"/>
      <c r="M473" s="51" t="n"/>
      <c r="N473" s="50">
        <f>IF(ISNUMBER($F473),($F473-IF(ISNUMBER($AM473),$AM473,0))*(1-IF(ISNUMBER($J473),$J473,0)),"")</f>
        <v/>
      </c>
      <c r="O473" s="34" t="inlineStr">
        <is>
          <t>Pomegranate</t>
        </is>
      </c>
      <c r="P473" s="48" t="n">
        <v>200</v>
      </c>
      <c r="Q473" s="48" t="n">
        <v>18</v>
      </c>
      <c r="R473" s="34" t="inlineStr">
        <is>
          <t>Not listed</t>
        </is>
      </c>
      <c r="S473" s="48" t="n">
        <v>0</v>
      </c>
      <c r="T473" s="48" t="n">
        <v>4</v>
      </c>
      <c r="U473" s="34" t="inlineStr">
        <is>
          <t>Sucralose</t>
        </is>
      </c>
      <c r="V473" s="34" t="inlineStr">
        <is>
          <t>Zero sugar energy shot, B vitamins, amino acids, no crash</t>
        </is>
      </c>
      <c r="W473" s="51" t="n"/>
      <c r="X473" s="51" t="n"/>
      <c r="Y473" s="51" t="n"/>
      <c r="Z473" s="51" t="n"/>
      <c r="AA473" s="34" t="inlineStr">
        <is>
          <t>High</t>
        </is>
      </c>
      <c r="AB473" s="34" t="inlineStr">
        <is>
          <t>Dominant energy shot brand; impulse repeat</t>
        </is>
      </c>
      <c r="AC473" s="34" t="inlineStr">
        <is>
          <t>A tiny no sugar shot for instant energy</t>
        </is>
      </c>
      <c r="AD473" s="34" t="inlineStr">
        <is>
          <t>Fast caffeine with no sugar and no big can.</t>
        </is>
      </c>
      <c r="AE473" s="51" t="n"/>
      <c r="AF473" s="53">
        <f>IF(AND(ISNUMBER($P473),ISNUMBER($AL473),$AL473&lt;&gt;0),ROUND($P473/$AL473*100,1),"")</f>
        <v/>
      </c>
      <c r="AG473" s="54">
        <f>IF(AND(ISNUMBER($S473),ISNUMBER($AL473),$AL473&lt;&gt;0),ROUND($S473/$AL473*100,2),"")</f>
        <v/>
      </c>
      <c r="AH473" s="53">
        <f>IF(AND(ISNUMBER($Q473),ISNUMBER($AL473),$AL473&lt;&gt;0),ROUND($Q473/$AL473*100,1),"")</f>
        <v/>
      </c>
      <c r="AI473" s="48">
        <f>IF(ISNUMBER($S473),IF($S473&lt;=1,"Yes","No"),"n/a")</f>
        <v/>
      </c>
      <c r="AJ473" s="48">
        <f>IF(ISNUMBER($S473),ROUND(MAX(0,MIN(100,100-$S473*2.5-IF(ISNUMBER($T473),$T473,0)*0.12+IF($S473&lt;=1,12,0))),0),"")</f>
        <v/>
      </c>
      <c r="AK473" s="48">
        <f>IF(ISNUMBER($Q473),IF($Q473&gt;=100,20,IF($Q473&gt;=30,10,0)),0)+IF(ISNUMBER($R473),IF($R473&gt;=100,20,0),0)+IF(ISNUMBER($P473),IF($P473&gt;=150,20,IF($P473&gt;=50,12,5)),0)+IF(ISNUMBER($S473),IF($S473&lt;=1,15,0),0)</f>
        <v/>
      </c>
      <c r="AL473" s="48" t="n">
        <v>57</v>
      </c>
      <c r="AM473" s="49" t="n"/>
      <c r="AN473" s="48">
        <f>IF(AND(ISNUMBER($P473),ISNUMBER($AL473),$AL473&lt;&gt;0),IF(OR($P473&gt;180,$P473/$AL473*1000&gt;400),"Over ceiling, confirm SKU","Within"),"n/a")</f>
        <v/>
      </c>
      <c r="AO473" s="51" t="n"/>
      <c r="AP473" s="51" t="n"/>
      <c r="AQ473" s="51" t="n"/>
      <c r="AR473" s="34" t="inlineStr">
        <is>
          <t>Recalled, batch confirmed, to confirm</t>
        </is>
      </c>
      <c r="AS473" s="34" t="inlineStr">
        <is>
          <t>BLANK -&gt; requires live Amazon.ca capture</t>
        </is>
      </c>
      <c r="AT473" s="34" t="inlineStr">
        <is>
          <t>Unverified commercial data</t>
        </is>
      </c>
    </row>
    <row r="474" ht="28" customHeight="1">
      <c r="A474" s="34" t="inlineStr">
        <is>
          <t>5-hour Energy</t>
        </is>
      </c>
      <c r="B474" s="34" t="inlineStr">
        <is>
          <t>5-hour Energy Shot | Peach Mango | 6 pack 57mL</t>
        </is>
      </c>
      <c r="C474" s="34" t="inlineStr">
        <is>
          <t>4) Caffeine &amp; energy beverage</t>
        </is>
      </c>
      <c r="D474" s="34" t="inlineStr">
        <is>
          <t>57 mL shot</t>
        </is>
      </c>
      <c r="E474" s="48" t="n">
        <v>6</v>
      </c>
      <c r="F474" s="49" t="n"/>
      <c r="G474" s="50">
        <f>IF(AND(ISNUMBER($F474),ISNUMBER($E474),$E474&lt;&gt;0),$F474/$E474,"")</f>
        <v/>
      </c>
      <c r="H474" s="50">
        <f>IF(AND(ISNUMBER($F474),ISNUMBER($AL474),ISNUMBER($E474),($AL474*$E474)&lt;&gt;0),$F474/($AL474*$E474)*100,"")</f>
        <v/>
      </c>
      <c r="I474" s="51" t="n"/>
      <c r="J474" s="52" t="n"/>
      <c r="K474" s="50">
        <f>IF(AND(ISNUMBER($F474),ISNUMBER($J474)),$F474*(1-$J474),"")</f>
        <v/>
      </c>
      <c r="L474" s="51" t="n"/>
      <c r="M474" s="51" t="n"/>
      <c r="N474" s="50">
        <f>IF(ISNUMBER($F474),($F474-IF(ISNUMBER($AM474),$AM474,0))*(1-IF(ISNUMBER($J474),$J474,0)),"")</f>
        <v/>
      </c>
      <c r="O474" s="34" t="inlineStr">
        <is>
          <t>Peach Mango</t>
        </is>
      </c>
      <c r="P474" s="48" t="n">
        <v>200</v>
      </c>
      <c r="Q474" s="48" t="n">
        <v>18</v>
      </c>
      <c r="R474" s="34" t="inlineStr">
        <is>
          <t>Not listed</t>
        </is>
      </c>
      <c r="S474" s="48" t="n">
        <v>0</v>
      </c>
      <c r="T474" s="48" t="n">
        <v>4</v>
      </c>
      <c r="U474" s="34" t="inlineStr">
        <is>
          <t>Sucralose</t>
        </is>
      </c>
      <c r="V474" s="34" t="inlineStr">
        <is>
          <t>Zero sugar energy shot, B vitamins, amino acids, no crash</t>
        </is>
      </c>
      <c r="W474" s="51" t="n"/>
      <c r="X474" s="51" t="n"/>
      <c r="Y474" s="51" t="n"/>
      <c r="Z474" s="51" t="n"/>
      <c r="AA474" s="34" t="inlineStr">
        <is>
          <t>High</t>
        </is>
      </c>
      <c r="AB474" s="34" t="inlineStr">
        <is>
          <t>Dominant energy shot brand; impulse repeat</t>
        </is>
      </c>
      <c r="AC474" s="34" t="inlineStr">
        <is>
          <t>A tiny no sugar shot for instant energy</t>
        </is>
      </c>
      <c r="AD474" s="34" t="inlineStr">
        <is>
          <t>Fast caffeine with no sugar and no big can.</t>
        </is>
      </c>
      <c r="AE474" s="51" t="n"/>
      <c r="AF474" s="53">
        <f>IF(AND(ISNUMBER($P474),ISNUMBER($AL474),$AL474&lt;&gt;0),ROUND($P474/$AL474*100,1),"")</f>
        <v/>
      </c>
      <c r="AG474" s="54">
        <f>IF(AND(ISNUMBER($S474),ISNUMBER($AL474),$AL474&lt;&gt;0),ROUND($S474/$AL474*100,2),"")</f>
        <v/>
      </c>
      <c r="AH474" s="53">
        <f>IF(AND(ISNUMBER($Q474),ISNUMBER($AL474),$AL474&lt;&gt;0),ROUND($Q474/$AL474*100,1),"")</f>
        <v/>
      </c>
      <c r="AI474" s="48">
        <f>IF(ISNUMBER($S474),IF($S474&lt;=1,"Yes","No"),"n/a")</f>
        <v/>
      </c>
      <c r="AJ474" s="48">
        <f>IF(ISNUMBER($S474),ROUND(MAX(0,MIN(100,100-$S474*2.5-IF(ISNUMBER($T474),$T474,0)*0.12+IF($S474&lt;=1,12,0))),0),"")</f>
        <v/>
      </c>
      <c r="AK474" s="48">
        <f>IF(ISNUMBER($Q474),IF($Q474&gt;=100,20,IF($Q474&gt;=30,10,0)),0)+IF(ISNUMBER($R474),IF($R474&gt;=100,20,0),0)+IF(ISNUMBER($P474),IF($P474&gt;=150,20,IF($P474&gt;=50,12,5)),0)+IF(ISNUMBER($S474),IF($S474&lt;=1,15,0),0)</f>
        <v/>
      </c>
      <c r="AL474" s="48" t="n">
        <v>57</v>
      </c>
      <c r="AM474" s="49" t="n"/>
      <c r="AN474" s="48">
        <f>IF(AND(ISNUMBER($P474),ISNUMBER($AL474),$AL474&lt;&gt;0),IF(OR($P474&gt;180,$P474/$AL474*1000&gt;400),"Over ceiling, confirm SKU","Within"),"n/a")</f>
        <v/>
      </c>
      <c r="AO474" s="51" t="n"/>
      <c r="AP474" s="51" t="n"/>
      <c r="AQ474" s="51" t="n"/>
      <c r="AR474" s="34" t="inlineStr">
        <is>
          <t>Recalled, batch confirmed, to confirm</t>
        </is>
      </c>
      <c r="AS474" s="34" t="inlineStr">
        <is>
          <t>BLANK -&gt; requires live Amazon.ca capture</t>
        </is>
      </c>
      <c r="AT474" s="34" t="inlineStr">
        <is>
          <t>Unverified commercial data</t>
        </is>
      </c>
    </row>
    <row r="475" ht="28" customHeight="1">
      <c r="A475" s="34" t="inlineStr">
        <is>
          <t>5-hour Energy</t>
        </is>
      </c>
      <c r="B475" s="34" t="inlineStr">
        <is>
          <t>5-hour Energy Shot | Peach Mango | 12 pack 57mL</t>
        </is>
      </c>
      <c r="C475" s="34" t="inlineStr">
        <is>
          <t>4) Caffeine &amp; energy beverage</t>
        </is>
      </c>
      <c r="D475" s="34" t="inlineStr">
        <is>
          <t>57 mL shot</t>
        </is>
      </c>
      <c r="E475" s="48" t="n">
        <v>12</v>
      </c>
      <c r="F475" s="49" t="n"/>
      <c r="G475" s="50">
        <f>IF(AND(ISNUMBER($F475),ISNUMBER($E475),$E475&lt;&gt;0),$F475/$E475,"")</f>
        <v/>
      </c>
      <c r="H475" s="50">
        <f>IF(AND(ISNUMBER($F475),ISNUMBER($AL475),ISNUMBER($E475),($AL475*$E475)&lt;&gt;0),$F475/($AL475*$E475)*100,"")</f>
        <v/>
      </c>
      <c r="I475" s="51" t="n"/>
      <c r="J475" s="52" t="n"/>
      <c r="K475" s="50">
        <f>IF(AND(ISNUMBER($F475),ISNUMBER($J475)),$F475*(1-$J475),"")</f>
        <v/>
      </c>
      <c r="L475" s="51" t="n"/>
      <c r="M475" s="51" t="n"/>
      <c r="N475" s="50">
        <f>IF(ISNUMBER($F475),($F475-IF(ISNUMBER($AM475),$AM475,0))*(1-IF(ISNUMBER($J475),$J475,0)),"")</f>
        <v/>
      </c>
      <c r="O475" s="34" t="inlineStr">
        <is>
          <t>Peach Mango</t>
        </is>
      </c>
      <c r="P475" s="48" t="n">
        <v>200</v>
      </c>
      <c r="Q475" s="48" t="n">
        <v>18</v>
      </c>
      <c r="R475" s="34" t="inlineStr">
        <is>
          <t>Not listed</t>
        </is>
      </c>
      <c r="S475" s="48" t="n">
        <v>0</v>
      </c>
      <c r="T475" s="48" t="n">
        <v>4</v>
      </c>
      <c r="U475" s="34" t="inlineStr">
        <is>
          <t>Sucralose</t>
        </is>
      </c>
      <c r="V475" s="34" t="inlineStr">
        <is>
          <t>Zero sugar energy shot, B vitamins, amino acids, no crash</t>
        </is>
      </c>
      <c r="W475" s="51" t="n"/>
      <c r="X475" s="51" t="n"/>
      <c r="Y475" s="51" t="n"/>
      <c r="Z475" s="51" t="n"/>
      <c r="AA475" s="34" t="inlineStr">
        <is>
          <t>High</t>
        </is>
      </c>
      <c r="AB475" s="34" t="inlineStr">
        <is>
          <t>Dominant energy shot brand; impulse repeat</t>
        </is>
      </c>
      <c r="AC475" s="34" t="inlineStr">
        <is>
          <t>A tiny no sugar shot for instant energy</t>
        </is>
      </c>
      <c r="AD475" s="34" t="inlineStr">
        <is>
          <t>Fast caffeine with no sugar and no big can.</t>
        </is>
      </c>
      <c r="AE475" s="51" t="n"/>
      <c r="AF475" s="53">
        <f>IF(AND(ISNUMBER($P475),ISNUMBER($AL475),$AL475&lt;&gt;0),ROUND($P475/$AL475*100,1),"")</f>
        <v/>
      </c>
      <c r="AG475" s="54">
        <f>IF(AND(ISNUMBER($S475),ISNUMBER($AL475),$AL475&lt;&gt;0),ROUND($S475/$AL475*100,2),"")</f>
        <v/>
      </c>
      <c r="AH475" s="53">
        <f>IF(AND(ISNUMBER($Q475),ISNUMBER($AL475),$AL475&lt;&gt;0),ROUND($Q475/$AL475*100,1),"")</f>
        <v/>
      </c>
      <c r="AI475" s="48">
        <f>IF(ISNUMBER($S475),IF($S475&lt;=1,"Yes","No"),"n/a")</f>
        <v/>
      </c>
      <c r="AJ475" s="48">
        <f>IF(ISNUMBER($S475),ROUND(MAX(0,MIN(100,100-$S475*2.5-IF(ISNUMBER($T475),$T475,0)*0.12+IF($S475&lt;=1,12,0))),0),"")</f>
        <v/>
      </c>
      <c r="AK475" s="48">
        <f>IF(ISNUMBER($Q475),IF($Q475&gt;=100,20,IF($Q475&gt;=30,10,0)),0)+IF(ISNUMBER($R475),IF($R475&gt;=100,20,0),0)+IF(ISNUMBER($P475),IF($P475&gt;=150,20,IF($P475&gt;=50,12,5)),0)+IF(ISNUMBER($S475),IF($S475&lt;=1,15,0),0)</f>
        <v/>
      </c>
      <c r="AL475" s="48" t="n">
        <v>57</v>
      </c>
      <c r="AM475" s="49" t="n"/>
      <c r="AN475" s="48">
        <f>IF(AND(ISNUMBER($P475),ISNUMBER($AL475),$AL475&lt;&gt;0),IF(OR($P475&gt;180,$P475/$AL475*1000&gt;400),"Over ceiling, confirm SKU","Within"),"n/a")</f>
        <v/>
      </c>
      <c r="AO475" s="51" t="n"/>
      <c r="AP475" s="51" t="n"/>
      <c r="AQ475" s="51" t="n"/>
      <c r="AR475" s="34" t="inlineStr">
        <is>
          <t>Recalled, batch confirmed, to confirm</t>
        </is>
      </c>
      <c r="AS475" s="34" t="inlineStr">
        <is>
          <t>BLANK -&gt; requires live Amazon.ca capture</t>
        </is>
      </c>
      <c r="AT475" s="34" t="inlineStr">
        <is>
          <t>Unverified commercial data</t>
        </is>
      </c>
    </row>
    <row r="476" ht="28" customHeight="1">
      <c r="A476" s="34" t="inlineStr">
        <is>
          <t>5-hour Energy</t>
        </is>
      </c>
      <c r="B476" s="34" t="inlineStr">
        <is>
          <t>5-hour Energy Shot | Peach Mango | 18 pack 57mL</t>
        </is>
      </c>
      <c r="C476" s="34" t="inlineStr">
        <is>
          <t>4) Caffeine &amp; energy beverage</t>
        </is>
      </c>
      <c r="D476" s="34" t="inlineStr">
        <is>
          <t>57 mL shot</t>
        </is>
      </c>
      <c r="E476" s="48" t="n">
        <v>18</v>
      </c>
      <c r="F476" s="49" t="n"/>
      <c r="G476" s="50">
        <f>IF(AND(ISNUMBER($F476),ISNUMBER($E476),$E476&lt;&gt;0),$F476/$E476,"")</f>
        <v/>
      </c>
      <c r="H476" s="50">
        <f>IF(AND(ISNUMBER($F476),ISNUMBER($AL476),ISNUMBER($E476),($AL476*$E476)&lt;&gt;0),$F476/($AL476*$E476)*100,"")</f>
        <v/>
      </c>
      <c r="I476" s="51" t="n"/>
      <c r="J476" s="52" t="n"/>
      <c r="K476" s="50">
        <f>IF(AND(ISNUMBER($F476),ISNUMBER($J476)),$F476*(1-$J476),"")</f>
        <v/>
      </c>
      <c r="L476" s="51" t="n"/>
      <c r="M476" s="51" t="n"/>
      <c r="N476" s="50">
        <f>IF(ISNUMBER($F476),($F476-IF(ISNUMBER($AM476),$AM476,0))*(1-IF(ISNUMBER($J476),$J476,0)),"")</f>
        <v/>
      </c>
      <c r="O476" s="34" t="inlineStr">
        <is>
          <t>Peach Mango</t>
        </is>
      </c>
      <c r="P476" s="48" t="n">
        <v>200</v>
      </c>
      <c r="Q476" s="48" t="n">
        <v>18</v>
      </c>
      <c r="R476" s="34" t="inlineStr">
        <is>
          <t>Not listed</t>
        </is>
      </c>
      <c r="S476" s="48" t="n">
        <v>0</v>
      </c>
      <c r="T476" s="48" t="n">
        <v>4</v>
      </c>
      <c r="U476" s="34" t="inlineStr">
        <is>
          <t>Sucralose</t>
        </is>
      </c>
      <c r="V476" s="34" t="inlineStr">
        <is>
          <t>Zero sugar energy shot, B vitamins, amino acids, no crash</t>
        </is>
      </c>
      <c r="W476" s="51" t="n"/>
      <c r="X476" s="51" t="n"/>
      <c r="Y476" s="51" t="n"/>
      <c r="Z476" s="51" t="n"/>
      <c r="AA476" s="34" t="inlineStr">
        <is>
          <t>High</t>
        </is>
      </c>
      <c r="AB476" s="34" t="inlineStr">
        <is>
          <t>Dominant energy shot brand; impulse repeat</t>
        </is>
      </c>
      <c r="AC476" s="34" t="inlineStr">
        <is>
          <t>A tiny no sugar shot for instant energy</t>
        </is>
      </c>
      <c r="AD476" s="34" t="inlineStr">
        <is>
          <t>Fast caffeine with no sugar and no big can.</t>
        </is>
      </c>
      <c r="AE476" s="51" t="n"/>
      <c r="AF476" s="53">
        <f>IF(AND(ISNUMBER($P476),ISNUMBER($AL476),$AL476&lt;&gt;0),ROUND($P476/$AL476*100,1),"")</f>
        <v/>
      </c>
      <c r="AG476" s="54">
        <f>IF(AND(ISNUMBER($S476),ISNUMBER($AL476),$AL476&lt;&gt;0),ROUND($S476/$AL476*100,2),"")</f>
        <v/>
      </c>
      <c r="AH476" s="53">
        <f>IF(AND(ISNUMBER($Q476),ISNUMBER($AL476),$AL476&lt;&gt;0),ROUND($Q476/$AL476*100,1),"")</f>
        <v/>
      </c>
      <c r="AI476" s="48">
        <f>IF(ISNUMBER($S476),IF($S476&lt;=1,"Yes","No"),"n/a")</f>
        <v/>
      </c>
      <c r="AJ476" s="48">
        <f>IF(ISNUMBER($S476),ROUND(MAX(0,MIN(100,100-$S476*2.5-IF(ISNUMBER($T476),$T476,0)*0.12+IF($S476&lt;=1,12,0))),0),"")</f>
        <v/>
      </c>
      <c r="AK476" s="48">
        <f>IF(ISNUMBER($Q476),IF($Q476&gt;=100,20,IF($Q476&gt;=30,10,0)),0)+IF(ISNUMBER($R476),IF($R476&gt;=100,20,0),0)+IF(ISNUMBER($P476),IF($P476&gt;=150,20,IF($P476&gt;=50,12,5)),0)+IF(ISNUMBER($S476),IF($S476&lt;=1,15,0),0)</f>
        <v/>
      </c>
      <c r="AL476" s="48" t="n">
        <v>57</v>
      </c>
      <c r="AM476" s="49" t="n"/>
      <c r="AN476" s="48">
        <f>IF(AND(ISNUMBER($P476),ISNUMBER($AL476),$AL476&lt;&gt;0),IF(OR($P476&gt;180,$P476/$AL476*1000&gt;400),"Over ceiling, confirm SKU","Within"),"n/a")</f>
        <v/>
      </c>
      <c r="AO476" s="51" t="n"/>
      <c r="AP476" s="51" t="n"/>
      <c r="AQ476" s="51" t="n"/>
      <c r="AR476" s="34" t="inlineStr">
        <is>
          <t>Recalled, batch confirmed, to confirm</t>
        </is>
      </c>
      <c r="AS476" s="34" t="inlineStr">
        <is>
          <t>BLANK -&gt; requires live Amazon.ca capture</t>
        </is>
      </c>
      <c r="AT476" s="34" t="inlineStr">
        <is>
          <t>Unverified commercial data</t>
        </is>
      </c>
    </row>
    <row r="477" ht="28" customHeight="1">
      <c r="A477" s="34" t="inlineStr">
        <is>
          <t>5-hour Energy</t>
        </is>
      </c>
      <c r="B477" s="34" t="inlineStr">
        <is>
          <t>5-hour Energy Shot | Peach Mango | 24 pack 57mL</t>
        </is>
      </c>
      <c r="C477" s="34" t="inlineStr">
        <is>
          <t>4) Caffeine &amp; energy beverage</t>
        </is>
      </c>
      <c r="D477" s="34" t="inlineStr">
        <is>
          <t>57 mL shot</t>
        </is>
      </c>
      <c r="E477" s="48" t="n">
        <v>24</v>
      </c>
      <c r="F477" s="49" t="n"/>
      <c r="G477" s="50">
        <f>IF(AND(ISNUMBER($F477),ISNUMBER($E477),$E477&lt;&gt;0),$F477/$E477,"")</f>
        <v/>
      </c>
      <c r="H477" s="50">
        <f>IF(AND(ISNUMBER($F477),ISNUMBER($AL477),ISNUMBER($E477),($AL477*$E477)&lt;&gt;0),$F477/($AL477*$E477)*100,"")</f>
        <v/>
      </c>
      <c r="I477" s="51" t="n"/>
      <c r="J477" s="52" t="n"/>
      <c r="K477" s="50">
        <f>IF(AND(ISNUMBER($F477),ISNUMBER($J477)),$F477*(1-$J477),"")</f>
        <v/>
      </c>
      <c r="L477" s="51" t="n"/>
      <c r="M477" s="51" t="n"/>
      <c r="N477" s="50">
        <f>IF(ISNUMBER($F477),($F477-IF(ISNUMBER($AM477),$AM477,0))*(1-IF(ISNUMBER($J477),$J477,0)),"")</f>
        <v/>
      </c>
      <c r="O477" s="34" t="inlineStr">
        <is>
          <t>Peach Mango</t>
        </is>
      </c>
      <c r="P477" s="48" t="n">
        <v>200</v>
      </c>
      <c r="Q477" s="48" t="n">
        <v>18</v>
      </c>
      <c r="R477" s="34" t="inlineStr">
        <is>
          <t>Not listed</t>
        </is>
      </c>
      <c r="S477" s="48" t="n">
        <v>0</v>
      </c>
      <c r="T477" s="48" t="n">
        <v>4</v>
      </c>
      <c r="U477" s="34" t="inlineStr">
        <is>
          <t>Sucralose</t>
        </is>
      </c>
      <c r="V477" s="34" t="inlineStr">
        <is>
          <t>Zero sugar energy shot, B vitamins, amino acids, no crash</t>
        </is>
      </c>
      <c r="W477" s="51" t="n"/>
      <c r="X477" s="51" t="n"/>
      <c r="Y477" s="51" t="n"/>
      <c r="Z477" s="51" t="n"/>
      <c r="AA477" s="34" t="inlineStr">
        <is>
          <t>High</t>
        </is>
      </c>
      <c r="AB477" s="34" t="inlineStr">
        <is>
          <t>Dominant energy shot brand; impulse repeat</t>
        </is>
      </c>
      <c r="AC477" s="34" t="inlineStr">
        <is>
          <t>A tiny no sugar shot for instant energy</t>
        </is>
      </c>
      <c r="AD477" s="34" t="inlineStr">
        <is>
          <t>Fast caffeine with no sugar and no big can.</t>
        </is>
      </c>
      <c r="AE477" s="51" t="n"/>
      <c r="AF477" s="53">
        <f>IF(AND(ISNUMBER($P477),ISNUMBER($AL477),$AL477&lt;&gt;0),ROUND($P477/$AL477*100,1),"")</f>
        <v/>
      </c>
      <c r="AG477" s="54">
        <f>IF(AND(ISNUMBER($S477),ISNUMBER($AL477),$AL477&lt;&gt;0),ROUND($S477/$AL477*100,2),"")</f>
        <v/>
      </c>
      <c r="AH477" s="53">
        <f>IF(AND(ISNUMBER($Q477),ISNUMBER($AL477),$AL477&lt;&gt;0),ROUND($Q477/$AL477*100,1),"")</f>
        <v/>
      </c>
      <c r="AI477" s="48">
        <f>IF(ISNUMBER($S477),IF($S477&lt;=1,"Yes","No"),"n/a")</f>
        <v/>
      </c>
      <c r="AJ477" s="48">
        <f>IF(ISNUMBER($S477),ROUND(MAX(0,MIN(100,100-$S477*2.5-IF(ISNUMBER($T477),$T477,0)*0.12+IF($S477&lt;=1,12,0))),0),"")</f>
        <v/>
      </c>
      <c r="AK477" s="48">
        <f>IF(ISNUMBER($Q477),IF($Q477&gt;=100,20,IF($Q477&gt;=30,10,0)),0)+IF(ISNUMBER($R477),IF($R477&gt;=100,20,0),0)+IF(ISNUMBER($P477),IF($P477&gt;=150,20,IF($P477&gt;=50,12,5)),0)+IF(ISNUMBER($S477),IF($S477&lt;=1,15,0),0)</f>
        <v/>
      </c>
      <c r="AL477" s="48" t="n">
        <v>57</v>
      </c>
      <c r="AM477" s="49" t="n"/>
      <c r="AN477" s="48">
        <f>IF(AND(ISNUMBER($P477),ISNUMBER($AL477),$AL477&lt;&gt;0),IF(OR($P477&gt;180,$P477/$AL477*1000&gt;400),"Over ceiling, confirm SKU","Within"),"n/a")</f>
        <v/>
      </c>
      <c r="AO477" s="51" t="n"/>
      <c r="AP477" s="51" t="n"/>
      <c r="AQ477" s="51" t="n"/>
      <c r="AR477" s="34" t="inlineStr">
        <is>
          <t>Recalled, batch confirmed, to confirm</t>
        </is>
      </c>
      <c r="AS477" s="34" t="inlineStr">
        <is>
          <t>BLANK -&gt; requires live Amazon.ca capture</t>
        </is>
      </c>
      <c r="AT477" s="34" t="inlineStr">
        <is>
          <t>Unverified commercial data</t>
        </is>
      </c>
    </row>
    <row r="478" ht="28" customHeight="1">
      <c r="A478" s="34" t="inlineStr">
        <is>
          <t>5-hour Energy</t>
        </is>
      </c>
      <c r="B478" s="34" t="inlineStr">
        <is>
          <t>5-hour Energy Shot | Extra Strength Berry | 6 pack 57mL</t>
        </is>
      </c>
      <c r="C478" s="34" t="inlineStr">
        <is>
          <t>4) Caffeine &amp; energy beverage</t>
        </is>
      </c>
      <c r="D478" s="34" t="inlineStr">
        <is>
          <t>57 mL shot</t>
        </is>
      </c>
      <c r="E478" s="48" t="n">
        <v>6</v>
      </c>
      <c r="F478" s="49" t="n"/>
      <c r="G478" s="50">
        <f>IF(AND(ISNUMBER($F478),ISNUMBER($E478),$E478&lt;&gt;0),$F478/$E478,"")</f>
        <v/>
      </c>
      <c r="H478" s="50">
        <f>IF(AND(ISNUMBER($F478),ISNUMBER($AL478),ISNUMBER($E478),($AL478*$E478)&lt;&gt;0),$F478/($AL478*$E478)*100,"")</f>
        <v/>
      </c>
      <c r="I478" s="51" t="n"/>
      <c r="J478" s="52" t="n"/>
      <c r="K478" s="50">
        <f>IF(AND(ISNUMBER($F478),ISNUMBER($J478)),$F478*(1-$J478),"")</f>
        <v/>
      </c>
      <c r="L478" s="51" t="n"/>
      <c r="M478" s="51" t="n"/>
      <c r="N478" s="50">
        <f>IF(ISNUMBER($F478),($F478-IF(ISNUMBER($AM478),$AM478,0))*(1-IF(ISNUMBER($J478),$J478,0)),"")</f>
        <v/>
      </c>
      <c r="O478" s="34" t="inlineStr">
        <is>
          <t>Extra Strength Berry</t>
        </is>
      </c>
      <c r="P478" s="48" t="n">
        <v>200</v>
      </c>
      <c r="Q478" s="48" t="n">
        <v>18</v>
      </c>
      <c r="R478" s="34" t="inlineStr">
        <is>
          <t>Not listed</t>
        </is>
      </c>
      <c r="S478" s="48" t="n">
        <v>0</v>
      </c>
      <c r="T478" s="48" t="n">
        <v>4</v>
      </c>
      <c r="U478" s="34" t="inlineStr">
        <is>
          <t>Sucralose</t>
        </is>
      </c>
      <c r="V478" s="34" t="inlineStr">
        <is>
          <t>Zero sugar energy shot, B vitamins, amino acids, no crash</t>
        </is>
      </c>
      <c r="W478" s="51" t="n"/>
      <c r="X478" s="51" t="n"/>
      <c r="Y478" s="51" t="n"/>
      <c r="Z478" s="51" t="n"/>
      <c r="AA478" s="34" t="inlineStr">
        <is>
          <t>High</t>
        </is>
      </c>
      <c r="AB478" s="34" t="inlineStr">
        <is>
          <t>Dominant energy shot brand; impulse repeat</t>
        </is>
      </c>
      <c r="AC478" s="34" t="inlineStr">
        <is>
          <t>A tiny no sugar shot for instant energy</t>
        </is>
      </c>
      <c r="AD478" s="34" t="inlineStr">
        <is>
          <t>Fast caffeine with no sugar and no big can.</t>
        </is>
      </c>
      <c r="AE478" s="51" t="n"/>
      <c r="AF478" s="53">
        <f>IF(AND(ISNUMBER($P478),ISNUMBER($AL478),$AL478&lt;&gt;0),ROUND($P478/$AL478*100,1),"")</f>
        <v/>
      </c>
      <c r="AG478" s="54">
        <f>IF(AND(ISNUMBER($S478),ISNUMBER($AL478),$AL478&lt;&gt;0),ROUND($S478/$AL478*100,2),"")</f>
        <v/>
      </c>
      <c r="AH478" s="53">
        <f>IF(AND(ISNUMBER($Q478),ISNUMBER($AL478),$AL478&lt;&gt;0),ROUND($Q478/$AL478*100,1),"")</f>
        <v/>
      </c>
      <c r="AI478" s="48">
        <f>IF(ISNUMBER($S478),IF($S478&lt;=1,"Yes","No"),"n/a")</f>
        <v/>
      </c>
      <c r="AJ478" s="48">
        <f>IF(ISNUMBER($S478),ROUND(MAX(0,MIN(100,100-$S478*2.5-IF(ISNUMBER($T478),$T478,0)*0.12+IF($S478&lt;=1,12,0))),0),"")</f>
        <v/>
      </c>
      <c r="AK478" s="48">
        <f>IF(ISNUMBER($Q478),IF($Q478&gt;=100,20,IF($Q478&gt;=30,10,0)),0)+IF(ISNUMBER($R478),IF($R478&gt;=100,20,0),0)+IF(ISNUMBER($P478),IF($P478&gt;=150,20,IF($P478&gt;=50,12,5)),0)+IF(ISNUMBER($S478),IF($S478&lt;=1,15,0),0)</f>
        <v/>
      </c>
      <c r="AL478" s="48" t="n">
        <v>57</v>
      </c>
      <c r="AM478" s="49" t="n"/>
      <c r="AN478" s="48">
        <f>IF(AND(ISNUMBER($P478),ISNUMBER($AL478),$AL478&lt;&gt;0),IF(OR($P478&gt;180,$P478/$AL478*1000&gt;400),"Over ceiling, confirm SKU","Within"),"n/a")</f>
        <v/>
      </c>
      <c r="AO478" s="51" t="n"/>
      <c r="AP478" s="51" t="n"/>
      <c r="AQ478" s="51" t="n"/>
      <c r="AR478" s="34" t="inlineStr">
        <is>
          <t>Recalled, batch confirmed, to confirm</t>
        </is>
      </c>
      <c r="AS478" s="34" t="inlineStr">
        <is>
          <t>BLANK -&gt; requires live Amazon.ca capture</t>
        </is>
      </c>
      <c r="AT478" s="34" t="inlineStr">
        <is>
          <t>Unverified commercial data</t>
        </is>
      </c>
    </row>
    <row r="479" ht="28" customHeight="1">
      <c r="A479" s="34" t="inlineStr">
        <is>
          <t>5-hour Energy</t>
        </is>
      </c>
      <c r="B479" s="34" t="inlineStr">
        <is>
          <t>5-hour Energy Shot | Extra Strength Berry | 12 pack 57mL</t>
        </is>
      </c>
      <c r="C479" s="34" t="inlineStr">
        <is>
          <t>4) Caffeine &amp; energy beverage</t>
        </is>
      </c>
      <c r="D479" s="34" t="inlineStr">
        <is>
          <t>57 mL shot</t>
        </is>
      </c>
      <c r="E479" s="48" t="n">
        <v>12</v>
      </c>
      <c r="F479" s="49" t="n"/>
      <c r="G479" s="50">
        <f>IF(AND(ISNUMBER($F479),ISNUMBER($E479),$E479&lt;&gt;0),$F479/$E479,"")</f>
        <v/>
      </c>
      <c r="H479" s="50">
        <f>IF(AND(ISNUMBER($F479),ISNUMBER($AL479),ISNUMBER($E479),($AL479*$E479)&lt;&gt;0),$F479/($AL479*$E479)*100,"")</f>
        <v/>
      </c>
      <c r="I479" s="51" t="n"/>
      <c r="J479" s="52" t="n"/>
      <c r="K479" s="50">
        <f>IF(AND(ISNUMBER($F479),ISNUMBER($J479)),$F479*(1-$J479),"")</f>
        <v/>
      </c>
      <c r="L479" s="51" t="n"/>
      <c r="M479" s="51" t="n"/>
      <c r="N479" s="50">
        <f>IF(ISNUMBER($F479),($F479-IF(ISNUMBER($AM479),$AM479,0))*(1-IF(ISNUMBER($J479),$J479,0)),"")</f>
        <v/>
      </c>
      <c r="O479" s="34" t="inlineStr">
        <is>
          <t>Extra Strength Berry</t>
        </is>
      </c>
      <c r="P479" s="48" t="n">
        <v>200</v>
      </c>
      <c r="Q479" s="48" t="n">
        <v>18</v>
      </c>
      <c r="R479" s="34" t="inlineStr">
        <is>
          <t>Not listed</t>
        </is>
      </c>
      <c r="S479" s="48" t="n">
        <v>0</v>
      </c>
      <c r="T479" s="48" t="n">
        <v>4</v>
      </c>
      <c r="U479" s="34" t="inlineStr">
        <is>
          <t>Sucralose</t>
        </is>
      </c>
      <c r="V479" s="34" t="inlineStr">
        <is>
          <t>Zero sugar energy shot, B vitamins, amino acids, no crash</t>
        </is>
      </c>
      <c r="W479" s="51" t="n"/>
      <c r="X479" s="51" t="n"/>
      <c r="Y479" s="51" t="n"/>
      <c r="Z479" s="51" t="n"/>
      <c r="AA479" s="34" t="inlineStr">
        <is>
          <t>High</t>
        </is>
      </c>
      <c r="AB479" s="34" t="inlineStr">
        <is>
          <t>Dominant energy shot brand; impulse repeat</t>
        </is>
      </c>
      <c r="AC479" s="34" t="inlineStr">
        <is>
          <t>A tiny no sugar shot for instant energy</t>
        </is>
      </c>
      <c r="AD479" s="34" t="inlineStr">
        <is>
          <t>Fast caffeine with no sugar and no big can.</t>
        </is>
      </c>
      <c r="AE479" s="51" t="n"/>
      <c r="AF479" s="53">
        <f>IF(AND(ISNUMBER($P479),ISNUMBER($AL479),$AL479&lt;&gt;0),ROUND($P479/$AL479*100,1),"")</f>
        <v/>
      </c>
      <c r="AG479" s="54">
        <f>IF(AND(ISNUMBER($S479),ISNUMBER($AL479),$AL479&lt;&gt;0),ROUND($S479/$AL479*100,2),"")</f>
        <v/>
      </c>
      <c r="AH479" s="53">
        <f>IF(AND(ISNUMBER($Q479),ISNUMBER($AL479),$AL479&lt;&gt;0),ROUND($Q479/$AL479*100,1),"")</f>
        <v/>
      </c>
      <c r="AI479" s="48">
        <f>IF(ISNUMBER($S479),IF($S479&lt;=1,"Yes","No"),"n/a")</f>
        <v/>
      </c>
      <c r="AJ479" s="48">
        <f>IF(ISNUMBER($S479),ROUND(MAX(0,MIN(100,100-$S479*2.5-IF(ISNUMBER($T479),$T479,0)*0.12+IF($S479&lt;=1,12,0))),0),"")</f>
        <v/>
      </c>
      <c r="AK479" s="48">
        <f>IF(ISNUMBER($Q479),IF($Q479&gt;=100,20,IF($Q479&gt;=30,10,0)),0)+IF(ISNUMBER($R479),IF($R479&gt;=100,20,0),0)+IF(ISNUMBER($P479),IF($P479&gt;=150,20,IF($P479&gt;=50,12,5)),0)+IF(ISNUMBER($S479),IF($S479&lt;=1,15,0),0)</f>
        <v/>
      </c>
      <c r="AL479" s="48" t="n">
        <v>57</v>
      </c>
      <c r="AM479" s="49" t="n"/>
      <c r="AN479" s="48">
        <f>IF(AND(ISNUMBER($P479),ISNUMBER($AL479),$AL479&lt;&gt;0),IF(OR($P479&gt;180,$P479/$AL479*1000&gt;400),"Over ceiling, confirm SKU","Within"),"n/a")</f>
        <v/>
      </c>
      <c r="AO479" s="51" t="n"/>
      <c r="AP479" s="51" t="n"/>
      <c r="AQ479" s="51" t="n"/>
      <c r="AR479" s="34" t="inlineStr">
        <is>
          <t>Recalled, batch confirmed, to confirm</t>
        </is>
      </c>
      <c r="AS479" s="34" t="inlineStr">
        <is>
          <t>BLANK -&gt; requires live Amazon.ca capture</t>
        </is>
      </c>
      <c r="AT479" s="34" t="inlineStr">
        <is>
          <t>Unverified commercial data</t>
        </is>
      </c>
    </row>
    <row r="480" ht="28" customHeight="1">
      <c r="A480" s="34" t="inlineStr">
        <is>
          <t>5-hour Energy</t>
        </is>
      </c>
      <c r="B480" s="34" t="inlineStr">
        <is>
          <t>5-hour Energy Shot | Extra Strength Berry | 18 pack 57mL</t>
        </is>
      </c>
      <c r="C480" s="34" t="inlineStr">
        <is>
          <t>4) Caffeine &amp; energy beverage</t>
        </is>
      </c>
      <c r="D480" s="34" t="inlineStr">
        <is>
          <t>57 mL shot</t>
        </is>
      </c>
      <c r="E480" s="48" t="n">
        <v>18</v>
      </c>
      <c r="F480" s="49" t="n"/>
      <c r="G480" s="50">
        <f>IF(AND(ISNUMBER($F480),ISNUMBER($E480),$E480&lt;&gt;0),$F480/$E480,"")</f>
        <v/>
      </c>
      <c r="H480" s="50">
        <f>IF(AND(ISNUMBER($F480),ISNUMBER($AL480),ISNUMBER($E480),($AL480*$E480)&lt;&gt;0),$F480/($AL480*$E480)*100,"")</f>
        <v/>
      </c>
      <c r="I480" s="51" t="n"/>
      <c r="J480" s="52" t="n"/>
      <c r="K480" s="50">
        <f>IF(AND(ISNUMBER($F480),ISNUMBER($J480)),$F480*(1-$J480),"")</f>
        <v/>
      </c>
      <c r="L480" s="51" t="n"/>
      <c r="M480" s="51" t="n"/>
      <c r="N480" s="50">
        <f>IF(ISNUMBER($F480),($F480-IF(ISNUMBER($AM480),$AM480,0))*(1-IF(ISNUMBER($J480),$J480,0)),"")</f>
        <v/>
      </c>
      <c r="O480" s="34" t="inlineStr">
        <is>
          <t>Extra Strength Berry</t>
        </is>
      </c>
      <c r="P480" s="48" t="n">
        <v>200</v>
      </c>
      <c r="Q480" s="48" t="n">
        <v>18</v>
      </c>
      <c r="R480" s="34" t="inlineStr">
        <is>
          <t>Not listed</t>
        </is>
      </c>
      <c r="S480" s="48" t="n">
        <v>0</v>
      </c>
      <c r="T480" s="48" t="n">
        <v>4</v>
      </c>
      <c r="U480" s="34" t="inlineStr">
        <is>
          <t>Sucralose</t>
        </is>
      </c>
      <c r="V480" s="34" t="inlineStr">
        <is>
          <t>Zero sugar energy shot, B vitamins, amino acids, no crash</t>
        </is>
      </c>
      <c r="W480" s="51" t="n"/>
      <c r="X480" s="51" t="n"/>
      <c r="Y480" s="51" t="n"/>
      <c r="Z480" s="51" t="n"/>
      <c r="AA480" s="34" t="inlineStr">
        <is>
          <t>High</t>
        </is>
      </c>
      <c r="AB480" s="34" t="inlineStr">
        <is>
          <t>Dominant energy shot brand; impulse repeat</t>
        </is>
      </c>
      <c r="AC480" s="34" t="inlineStr">
        <is>
          <t>A tiny no sugar shot for instant energy</t>
        </is>
      </c>
      <c r="AD480" s="34" t="inlineStr">
        <is>
          <t>Fast caffeine with no sugar and no big can.</t>
        </is>
      </c>
      <c r="AE480" s="51" t="n"/>
      <c r="AF480" s="53">
        <f>IF(AND(ISNUMBER($P480),ISNUMBER($AL480),$AL480&lt;&gt;0),ROUND($P480/$AL480*100,1),"")</f>
        <v/>
      </c>
      <c r="AG480" s="54">
        <f>IF(AND(ISNUMBER($S480),ISNUMBER($AL480),$AL480&lt;&gt;0),ROUND($S480/$AL480*100,2),"")</f>
        <v/>
      </c>
      <c r="AH480" s="53">
        <f>IF(AND(ISNUMBER($Q480),ISNUMBER($AL480),$AL480&lt;&gt;0),ROUND($Q480/$AL480*100,1),"")</f>
        <v/>
      </c>
      <c r="AI480" s="48">
        <f>IF(ISNUMBER($S480),IF($S480&lt;=1,"Yes","No"),"n/a")</f>
        <v/>
      </c>
      <c r="AJ480" s="48">
        <f>IF(ISNUMBER($S480),ROUND(MAX(0,MIN(100,100-$S480*2.5-IF(ISNUMBER($T480),$T480,0)*0.12+IF($S480&lt;=1,12,0))),0),"")</f>
        <v/>
      </c>
      <c r="AK480" s="48">
        <f>IF(ISNUMBER($Q480),IF($Q480&gt;=100,20,IF($Q480&gt;=30,10,0)),0)+IF(ISNUMBER($R480),IF($R480&gt;=100,20,0),0)+IF(ISNUMBER($P480),IF($P480&gt;=150,20,IF($P480&gt;=50,12,5)),0)+IF(ISNUMBER($S480),IF($S480&lt;=1,15,0),0)</f>
        <v/>
      </c>
      <c r="AL480" s="48" t="n">
        <v>57</v>
      </c>
      <c r="AM480" s="49" t="n"/>
      <c r="AN480" s="48">
        <f>IF(AND(ISNUMBER($P480),ISNUMBER($AL480),$AL480&lt;&gt;0),IF(OR($P480&gt;180,$P480/$AL480*1000&gt;400),"Over ceiling, confirm SKU","Within"),"n/a")</f>
        <v/>
      </c>
      <c r="AO480" s="51" t="n"/>
      <c r="AP480" s="51" t="n"/>
      <c r="AQ480" s="51" t="n"/>
      <c r="AR480" s="34" t="inlineStr">
        <is>
          <t>Recalled, batch confirmed, to confirm</t>
        </is>
      </c>
      <c r="AS480" s="34" t="inlineStr">
        <is>
          <t>BLANK -&gt; requires live Amazon.ca capture</t>
        </is>
      </c>
      <c r="AT480" s="34" t="inlineStr">
        <is>
          <t>Unverified commercial data</t>
        </is>
      </c>
    </row>
    <row r="481" ht="28" customHeight="1">
      <c r="A481" s="34" t="inlineStr">
        <is>
          <t>5-hour Energy</t>
        </is>
      </c>
      <c r="B481" s="34" t="inlineStr">
        <is>
          <t>5-hour Energy Shot | Extra Strength Berry | 24 pack 57mL</t>
        </is>
      </c>
      <c r="C481" s="34" t="inlineStr">
        <is>
          <t>4) Caffeine &amp; energy beverage</t>
        </is>
      </c>
      <c r="D481" s="34" t="inlineStr">
        <is>
          <t>57 mL shot</t>
        </is>
      </c>
      <c r="E481" s="48" t="n">
        <v>24</v>
      </c>
      <c r="F481" s="49" t="n"/>
      <c r="G481" s="50">
        <f>IF(AND(ISNUMBER($F481),ISNUMBER($E481),$E481&lt;&gt;0),$F481/$E481,"")</f>
        <v/>
      </c>
      <c r="H481" s="50">
        <f>IF(AND(ISNUMBER($F481),ISNUMBER($AL481),ISNUMBER($E481),($AL481*$E481)&lt;&gt;0),$F481/($AL481*$E481)*100,"")</f>
        <v/>
      </c>
      <c r="I481" s="51" t="n"/>
      <c r="J481" s="52" t="n"/>
      <c r="K481" s="50">
        <f>IF(AND(ISNUMBER($F481),ISNUMBER($J481)),$F481*(1-$J481),"")</f>
        <v/>
      </c>
      <c r="L481" s="51" t="n"/>
      <c r="M481" s="51" t="n"/>
      <c r="N481" s="50">
        <f>IF(ISNUMBER($F481),($F481-IF(ISNUMBER($AM481),$AM481,0))*(1-IF(ISNUMBER($J481),$J481,0)),"")</f>
        <v/>
      </c>
      <c r="O481" s="34" t="inlineStr">
        <is>
          <t>Extra Strength Berry</t>
        </is>
      </c>
      <c r="P481" s="48" t="n">
        <v>200</v>
      </c>
      <c r="Q481" s="48" t="n">
        <v>18</v>
      </c>
      <c r="R481" s="34" t="inlineStr">
        <is>
          <t>Not listed</t>
        </is>
      </c>
      <c r="S481" s="48" t="n">
        <v>0</v>
      </c>
      <c r="T481" s="48" t="n">
        <v>4</v>
      </c>
      <c r="U481" s="34" t="inlineStr">
        <is>
          <t>Sucralose</t>
        </is>
      </c>
      <c r="V481" s="34" t="inlineStr">
        <is>
          <t>Zero sugar energy shot, B vitamins, amino acids, no crash</t>
        </is>
      </c>
      <c r="W481" s="51" t="n"/>
      <c r="X481" s="51" t="n"/>
      <c r="Y481" s="51" t="n"/>
      <c r="Z481" s="51" t="n"/>
      <c r="AA481" s="34" t="inlineStr">
        <is>
          <t>High</t>
        </is>
      </c>
      <c r="AB481" s="34" t="inlineStr">
        <is>
          <t>Dominant energy shot brand; impulse repeat</t>
        </is>
      </c>
      <c r="AC481" s="34" t="inlineStr">
        <is>
          <t>A tiny no sugar shot for instant energy</t>
        </is>
      </c>
      <c r="AD481" s="34" t="inlineStr">
        <is>
          <t>Fast caffeine with no sugar and no big can.</t>
        </is>
      </c>
      <c r="AE481" s="51" t="n"/>
      <c r="AF481" s="53">
        <f>IF(AND(ISNUMBER($P481),ISNUMBER($AL481),$AL481&lt;&gt;0),ROUND($P481/$AL481*100,1),"")</f>
        <v/>
      </c>
      <c r="AG481" s="54">
        <f>IF(AND(ISNUMBER($S481),ISNUMBER($AL481),$AL481&lt;&gt;0),ROUND($S481/$AL481*100,2),"")</f>
        <v/>
      </c>
      <c r="AH481" s="53">
        <f>IF(AND(ISNUMBER($Q481),ISNUMBER($AL481),$AL481&lt;&gt;0),ROUND($Q481/$AL481*100,1),"")</f>
        <v/>
      </c>
      <c r="AI481" s="48">
        <f>IF(ISNUMBER($S481),IF($S481&lt;=1,"Yes","No"),"n/a")</f>
        <v/>
      </c>
      <c r="AJ481" s="48">
        <f>IF(ISNUMBER($S481),ROUND(MAX(0,MIN(100,100-$S481*2.5-IF(ISNUMBER($T481),$T481,0)*0.12+IF($S481&lt;=1,12,0))),0),"")</f>
        <v/>
      </c>
      <c r="AK481" s="48">
        <f>IF(ISNUMBER($Q481),IF($Q481&gt;=100,20,IF($Q481&gt;=30,10,0)),0)+IF(ISNUMBER($R481),IF($R481&gt;=100,20,0),0)+IF(ISNUMBER($P481),IF($P481&gt;=150,20,IF($P481&gt;=50,12,5)),0)+IF(ISNUMBER($S481),IF($S481&lt;=1,15,0),0)</f>
        <v/>
      </c>
      <c r="AL481" s="48" t="n">
        <v>57</v>
      </c>
      <c r="AM481" s="49" t="n"/>
      <c r="AN481" s="48">
        <f>IF(AND(ISNUMBER($P481),ISNUMBER($AL481),$AL481&lt;&gt;0),IF(OR($P481&gt;180,$P481/$AL481*1000&gt;400),"Over ceiling, confirm SKU","Within"),"n/a")</f>
        <v/>
      </c>
      <c r="AO481" s="51" t="n"/>
      <c r="AP481" s="51" t="n"/>
      <c r="AQ481" s="51" t="n"/>
      <c r="AR481" s="34" t="inlineStr">
        <is>
          <t>Recalled, batch confirmed, to confirm</t>
        </is>
      </c>
      <c r="AS481" s="34" t="inlineStr">
        <is>
          <t>BLANK -&gt; requires live Amazon.ca capture</t>
        </is>
      </c>
      <c r="AT481" s="34" t="inlineStr">
        <is>
          <t>Unverified commercial data</t>
        </is>
      </c>
    </row>
    <row r="482" ht="28" customHeight="1">
      <c r="A482" s="34" t="inlineStr">
        <is>
          <t>Monster</t>
        </is>
      </c>
      <c r="B482" s="34" t="inlineStr">
        <is>
          <t>Monster Java | Mean Bean | single 444mL</t>
        </is>
      </c>
      <c r="C482" s="34" t="inlineStr">
        <is>
          <t>4) Caffeine &amp; energy beverage</t>
        </is>
      </c>
      <c r="D482" s="34" t="inlineStr">
        <is>
          <t>444 mL can</t>
        </is>
      </c>
      <c r="E482" s="48" t="n">
        <v>1</v>
      </c>
      <c r="F482" s="49" t="n"/>
      <c r="G482" s="50">
        <f>IF(AND(ISNUMBER($F482),ISNUMBER($E482),$E482&lt;&gt;0),$F482/$E482,"")</f>
        <v/>
      </c>
      <c r="H482" s="50">
        <f>IF(AND(ISNUMBER($F482),ISNUMBER($AL482),ISNUMBER($E482),($AL482*$E482)&lt;&gt;0),$F482/($AL482*$E482)*100,"")</f>
        <v/>
      </c>
      <c r="I482" s="51" t="n"/>
      <c r="J482" s="52" t="n"/>
      <c r="K482" s="50">
        <f>IF(AND(ISNUMBER($F482),ISNUMBER($J482)),$F482*(1-$J482),"")</f>
        <v/>
      </c>
      <c r="L482" s="51" t="n"/>
      <c r="M482" s="51" t="n"/>
      <c r="N482" s="50">
        <f>IF(ISNUMBER($F482),($F482-IF(ISNUMBER($AM482),$AM482,0))*(1-IF(ISNUMBER($J482),$J482,0)),"")</f>
        <v/>
      </c>
      <c r="O482" s="34" t="inlineStr">
        <is>
          <t>Mean Bean</t>
        </is>
      </c>
      <c r="P482" s="48" t="n">
        <v>200</v>
      </c>
      <c r="Q482" s="48" t="n">
        <v>460</v>
      </c>
      <c r="R482" s="48" t="n">
        <v>460</v>
      </c>
      <c r="S482" s="48" t="n">
        <v>35</v>
      </c>
      <c r="T482" s="48" t="n">
        <v>220</v>
      </c>
      <c r="U482" s="34" t="inlineStr">
        <is>
          <t>Sugar + glucose + sucralose</t>
        </is>
      </c>
      <c r="V482" s="34" t="inlineStr">
        <is>
          <t>200 mg caffeine (coffee + added), brewed coffee + skim milk + cream, 8 g protein, 340 mg calcium, taurine + B vitamins; contains dairy</t>
        </is>
      </c>
      <c r="W482" s="51" t="n"/>
      <c r="X482" s="51" t="n"/>
      <c r="Y482" s="51" t="n"/>
      <c r="Z482" s="51" t="n"/>
      <c r="AA482" s="34" t="inlineStr">
        <is>
          <t>Medium</t>
        </is>
      </c>
      <c r="AB482" s="34" t="inlineStr">
        <is>
          <t>Coffee energy crossover</t>
        </is>
      </c>
      <c r="AC482" s="34" t="inlineStr">
        <is>
          <t>Coffee flavoured energy in a big can</t>
        </is>
      </c>
      <c r="AD482" s="34" t="inlineStr">
        <is>
          <t>Coffee taste plus energy dose.</t>
        </is>
      </c>
      <c r="AE482" s="51" t="n"/>
      <c r="AF482" s="53">
        <f>IF(AND(ISNUMBER($P482),ISNUMBER($AL482),$AL482&lt;&gt;0),ROUND($P482/$AL482*100,1),"")</f>
        <v/>
      </c>
      <c r="AG482" s="54">
        <f>IF(AND(ISNUMBER($S482),ISNUMBER($AL482),$AL482&lt;&gt;0),ROUND($S482/$AL482*100,2),"")</f>
        <v/>
      </c>
      <c r="AH482" s="53">
        <f>IF(AND(ISNUMBER($Q482),ISNUMBER($AL482),$AL482&lt;&gt;0),ROUND($Q482/$AL482*100,1),"")</f>
        <v/>
      </c>
      <c r="AI482" s="48">
        <f>IF(ISNUMBER($S482),IF($S482&lt;=1,"Yes","No"),"n/a")</f>
        <v/>
      </c>
      <c r="AJ482" s="48">
        <f>IF(ISNUMBER($S482),ROUND(MAX(0,MIN(100,100-$S482*2.5-IF(ISNUMBER($T482),$T482,0)*0.12+IF($S482&lt;=1,12,0))),0),"")</f>
        <v/>
      </c>
      <c r="AK482" s="48">
        <f>IF(ISNUMBER($Q482),IF($Q482&gt;=100,20,IF($Q482&gt;=30,10,0)),0)+IF(ISNUMBER($R482),IF($R482&gt;=100,20,0),0)+IF(ISNUMBER($P482),IF($P482&gt;=150,20,IF($P482&gt;=50,12,5)),0)+IF(ISNUMBER($S482),IF($S482&lt;=1,15,0),0)</f>
        <v/>
      </c>
      <c r="AL482" s="48" t="n">
        <v>444</v>
      </c>
      <c r="AM482" s="49" t="n"/>
      <c r="AN482" s="48">
        <f>IF(AND(ISNUMBER($P482),ISNUMBER($AL482),$AL482&lt;&gt;0),IF(OR($P482&gt;180,$P482/$AL482*1000&gt;400),"Over ceiling, confirm SKU","Within"),"n/a")</f>
        <v/>
      </c>
      <c r="AO482" s="51" t="n"/>
      <c r="AP482" s="51" t="n"/>
      <c r="AQ482" s="51" t="n"/>
      <c r="AR482" s="34" t="inlineStr">
        <is>
          <t>Retrieved and cited, see Enrichment Log</t>
        </is>
      </c>
      <c r="AS482" s="34" t="inlineStr">
        <is>
          <t>BLANK -&gt; requires live Amazon.ca capture</t>
        </is>
      </c>
      <c r="AT482" s="34" t="inlineStr">
        <is>
          <t>Unverified commercial data</t>
        </is>
      </c>
    </row>
    <row r="483" ht="28" customHeight="1">
      <c r="A483" s="34" t="inlineStr">
        <is>
          <t>Monster</t>
        </is>
      </c>
      <c r="B483" s="34" t="inlineStr">
        <is>
          <t>Monster Java | Mean Bean | 8 pack 444mL</t>
        </is>
      </c>
      <c r="C483" s="34" t="inlineStr">
        <is>
          <t>4) Caffeine &amp; energy beverage</t>
        </is>
      </c>
      <c r="D483" s="34" t="inlineStr">
        <is>
          <t>444 mL can</t>
        </is>
      </c>
      <c r="E483" s="48" t="n">
        <v>8</v>
      </c>
      <c r="F483" s="49" t="n"/>
      <c r="G483" s="50">
        <f>IF(AND(ISNUMBER($F483),ISNUMBER($E483),$E483&lt;&gt;0),$F483/$E483,"")</f>
        <v/>
      </c>
      <c r="H483" s="50">
        <f>IF(AND(ISNUMBER($F483),ISNUMBER($AL483),ISNUMBER($E483),($AL483*$E483)&lt;&gt;0),$F483/($AL483*$E483)*100,"")</f>
        <v/>
      </c>
      <c r="I483" s="51" t="n"/>
      <c r="J483" s="52" t="n"/>
      <c r="K483" s="50">
        <f>IF(AND(ISNUMBER($F483),ISNUMBER($J483)),$F483*(1-$J483),"")</f>
        <v/>
      </c>
      <c r="L483" s="51" t="n"/>
      <c r="M483" s="51" t="n"/>
      <c r="N483" s="50">
        <f>IF(ISNUMBER($F483),($F483-IF(ISNUMBER($AM483),$AM483,0))*(1-IF(ISNUMBER($J483),$J483,0)),"")</f>
        <v/>
      </c>
      <c r="O483" s="34" t="inlineStr">
        <is>
          <t>Mean Bean</t>
        </is>
      </c>
      <c r="P483" s="48" t="n">
        <v>200</v>
      </c>
      <c r="Q483" s="48" t="n">
        <v>460</v>
      </c>
      <c r="R483" s="48" t="n">
        <v>460</v>
      </c>
      <c r="S483" s="48" t="n">
        <v>35</v>
      </c>
      <c r="T483" s="48" t="n">
        <v>220</v>
      </c>
      <c r="U483" s="34" t="inlineStr">
        <is>
          <t>Sugar + glucose + sucralose</t>
        </is>
      </c>
      <c r="V483" s="34" t="inlineStr">
        <is>
          <t>200 mg caffeine (coffee + added), brewed coffee + skim milk + cream, 8 g protein, 340 mg calcium, taurine + B vitamins; contains dairy</t>
        </is>
      </c>
      <c r="W483" s="51" t="n"/>
      <c r="X483" s="51" t="n"/>
      <c r="Y483" s="51" t="n"/>
      <c r="Z483" s="51" t="n"/>
      <c r="AA483" s="34" t="inlineStr">
        <is>
          <t>Medium</t>
        </is>
      </c>
      <c r="AB483" s="34" t="inlineStr">
        <is>
          <t>Coffee energy crossover</t>
        </is>
      </c>
      <c r="AC483" s="34" t="inlineStr">
        <is>
          <t>Coffee flavoured energy in a big can</t>
        </is>
      </c>
      <c r="AD483" s="34" t="inlineStr">
        <is>
          <t>Coffee taste plus energy dose.</t>
        </is>
      </c>
      <c r="AE483" s="51" t="n"/>
      <c r="AF483" s="53">
        <f>IF(AND(ISNUMBER($P483),ISNUMBER($AL483),$AL483&lt;&gt;0),ROUND($P483/$AL483*100,1),"")</f>
        <v/>
      </c>
      <c r="AG483" s="54">
        <f>IF(AND(ISNUMBER($S483),ISNUMBER($AL483),$AL483&lt;&gt;0),ROUND($S483/$AL483*100,2),"")</f>
        <v/>
      </c>
      <c r="AH483" s="53">
        <f>IF(AND(ISNUMBER($Q483),ISNUMBER($AL483),$AL483&lt;&gt;0),ROUND($Q483/$AL483*100,1),"")</f>
        <v/>
      </c>
      <c r="AI483" s="48">
        <f>IF(ISNUMBER($S483),IF($S483&lt;=1,"Yes","No"),"n/a")</f>
        <v/>
      </c>
      <c r="AJ483" s="48">
        <f>IF(ISNUMBER($S483),ROUND(MAX(0,MIN(100,100-$S483*2.5-IF(ISNUMBER($T483),$T483,0)*0.12+IF($S483&lt;=1,12,0))),0),"")</f>
        <v/>
      </c>
      <c r="AK483" s="48">
        <f>IF(ISNUMBER($Q483),IF($Q483&gt;=100,20,IF($Q483&gt;=30,10,0)),0)+IF(ISNUMBER($R483),IF($R483&gt;=100,20,0),0)+IF(ISNUMBER($P483),IF($P483&gt;=150,20,IF($P483&gt;=50,12,5)),0)+IF(ISNUMBER($S483),IF($S483&lt;=1,15,0),0)</f>
        <v/>
      </c>
      <c r="AL483" s="48" t="n">
        <v>444</v>
      </c>
      <c r="AM483" s="49" t="n"/>
      <c r="AN483" s="48">
        <f>IF(AND(ISNUMBER($P483),ISNUMBER($AL483),$AL483&lt;&gt;0),IF(OR($P483&gt;180,$P483/$AL483*1000&gt;400),"Over ceiling, confirm SKU","Within"),"n/a")</f>
        <v/>
      </c>
      <c r="AO483" s="51" t="n"/>
      <c r="AP483" s="51" t="n"/>
      <c r="AQ483" s="51" t="n"/>
      <c r="AR483" s="34" t="inlineStr">
        <is>
          <t>Retrieved and cited, see Enrichment Log</t>
        </is>
      </c>
      <c r="AS483" s="34" t="inlineStr">
        <is>
          <t>BLANK -&gt; requires live Amazon.ca capture</t>
        </is>
      </c>
      <c r="AT483" s="34" t="inlineStr">
        <is>
          <t>Unverified commercial data</t>
        </is>
      </c>
    </row>
    <row r="484" ht="28" customHeight="1">
      <c r="A484" s="34" t="inlineStr">
        <is>
          <t>Monster</t>
        </is>
      </c>
      <c r="B484" s="34" t="inlineStr">
        <is>
          <t>Monster Java | Mean Bean | 12 pack 444mL</t>
        </is>
      </c>
      <c r="C484" s="34" t="inlineStr">
        <is>
          <t>4) Caffeine &amp; energy beverage</t>
        </is>
      </c>
      <c r="D484" s="34" t="inlineStr">
        <is>
          <t>444 mL can</t>
        </is>
      </c>
      <c r="E484" s="48" t="n">
        <v>12</v>
      </c>
      <c r="F484" s="49" t="n"/>
      <c r="G484" s="50">
        <f>IF(AND(ISNUMBER($F484),ISNUMBER($E484),$E484&lt;&gt;0),$F484/$E484,"")</f>
        <v/>
      </c>
      <c r="H484" s="50">
        <f>IF(AND(ISNUMBER($F484),ISNUMBER($AL484),ISNUMBER($E484),($AL484*$E484)&lt;&gt;0),$F484/($AL484*$E484)*100,"")</f>
        <v/>
      </c>
      <c r="I484" s="51" t="n"/>
      <c r="J484" s="52" t="n"/>
      <c r="K484" s="50">
        <f>IF(AND(ISNUMBER($F484),ISNUMBER($J484)),$F484*(1-$J484),"")</f>
        <v/>
      </c>
      <c r="L484" s="51" t="n"/>
      <c r="M484" s="51" t="n"/>
      <c r="N484" s="50">
        <f>IF(ISNUMBER($F484),($F484-IF(ISNUMBER($AM484),$AM484,0))*(1-IF(ISNUMBER($J484),$J484,0)),"")</f>
        <v/>
      </c>
      <c r="O484" s="34" t="inlineStr">
        <is>
          <t>Mean Bean</t>
        </is>
      </c>
      <c r="P484" s="48" t="n">
        <v>200</v>
      </c>
      <c r="Q484" s="48" t="n">
        <v>460</v>
      </c>
      <c r="R484" s="48" t="n">
        <v>460</v>
      </c>
      <c r="S484" s="48" t="n">
        <v>35</v>
      </c>
      <c r="T484" s="48" t="n">
        <v>220</v>
      </c>
      <c r="U484" s="34" t="inlineStr">
        <is>
          <t>Sugar + glucose + sucralose</t>
        </is>
      </c>
      <c r="V484" s="34" t="inlineStr">
        <is>
          <t>200 mg caffeine (coffee + added), brewed coffee + skim milk + cream, 8 g protein, 340 mg calcium, taurine + B vitamins; contains dairy</t>
        </is>
      </c>
      <c r="W484" s="51" t="n"/>
      <c r="X484" s="51" t="n"/>
      <c r="Y484" s="51" t="n"/>
      <c r="Z484" s="51" t="n"/>
      <c r="AA484" s="34" t="inlineStr">
        <is>
          <t>Medium</t>
        </is>
      </c>
      <c r="AB484" s="34" t="inlineStr">
        <is>
          <t>Coffee energy crossover</t>
        </is>
      </c>
      <c r="AC484" s="34" t="inlineStr">
        <is>
          <t>Coffee flavoured energy in a big can</t>
        </is>
      </c>
      <c r="AD484" s="34" t="inlineStr">
        <is>
          <t>Coffee taste plus energy dose.</t>
        </is>
      </c>
      <c r="AE484" s="51" t="n"/>
      <c r="AF484" s="53">
        <f>IF(AND(ISNUMBER($P484),ISNUMBER($AL484),$AL484&lt;&gt;0),ROUND($P484/$AL484*100,1),"")</f>
        <v/>
      </c>
      <c r="AG484" s="54">
        <f>IF(AND(ISNUMBER($S484),ISNUMBER($AL484),$AL484&lt;&gt;0),ROUND($S484/$AL484*100,2),"")</f>
        <v/>
      </c>
      <c r="AH484" s="53">
        <f>IF(AND(ISNUMBER($Q484),ISNUMBER($AL484),$AL484&lt;&gt;0),ROUND($Q484/$AL484*100,1),"")</f>
        <v/>
      </c>
      <c r="AI484" s="48">
        <f>IF(ISNUMBER($S484),IF($S484&lt;=1,"Yes","No"),"n/a")</f>
        <v/>
      </c>
      <c r="AJ484" s="48">
        <f>IF(ISNUMBER($S484),ROUND(MAX(0,MIN(100,100-$S484*2.5-IF(ISNUMBER($T484),$T484,0)*0.12+IF($S484&lt;=1,12,0))),0),"")</f>
        <v/>
      </c>
      <c r="AK484" s="48">
        <f>IF(ISNUMBER($Q484),IF($Q484&gt;=100,20,IF($Q484&gt;=30,10,0)),0)+IF(ISNUMBER($R484),IF($R484&gt;=100,20,0),0)+IF(ISNUMBER($P484),IF($P484&gt;=150,20,IF($P484&gt;=50,12,5)),0)+IF(ISNUMBER($S484),IF($S484&lt;=1,15,0),0)</f>
        <v/>
      </c>
      <c r="AL484" s="48" t="n">
        <v>444</v>
      </c>
      <c r="AM484" s="49" t="n"/>
      <c r="AN484" s="48">
        <f>IF(AND(ISNUMBER($P484),ISNUMBER($AL484),$AL484&lt;&gt;0),IF(OR($P484&gt;180,$P484/$AL484*1000&gt;400),"Over ceiling, confirm SKU","Within"),"n/a")</f>
        <v/>
      </c>
      <c r="AO484" s="51" t="n"/>
      <c r="AP484" s="51" t="n"/>
      <c r="AQ484" s="51" t="n"/>
      <c r="AR484" s="34" t="inlineStr">
        <is>
          <t>Retrieved and cited, see Enrichment Log</t>
        </is>
      </c>
      <c r="AS484" s="34" t="inlineStr">
        <is>
          <t>BLANK -&gt; requires live Amazon.ca capture</t>
        </is>
      </c>
      <c r="AT484" s="34" t="inlineStr">
        <is>
          <t>Unverified commercial data</t>
        </is>
      </c>
    </row>
    <row r="485" ht="28" customHeight="1">
      <c r="A485" s="34" t="inlineStr">
        <is>
          <t>Monster</t>
        </is>
      </c>
      <c r="B485" s="34" t="inlineStr">
        <is>
          <t>Monster Java | Mean Bean | 18 pack 444mL</t>
        </is>
      </c>
      <c r="C485" s="34" t="inlineStr">
        <is>
          <t>4) Caffeine &amp; energy beverage</t>
        </is>
      </c>
      <c r="D485" s="34" t="inlineStr">
        <is>
          <t>444 mL can</t>
        </is>
      </c>
      <c r="E485" s="48" t="n">
        <v>18</v>
      </c>
      <c r="F485" s="49" t="n"/>
      <c r="G485" s="50">
        <f>IF(AND(ISNUMBER($F485),ISNUMBER($E485),$E485&lt;&gt;0),$F485/$E485,"")</f>
        <v/>
      </c>
      <c r="H485" s="50">
        <f>IF(AND(ISNUMBER($F485),ISNUMBER($AL485),ISNUMBER($E485),($AL485*$E485)&lt;&gt;0),$F485/($AL485*$E485)*100,"")</f>
        <v/>
      </c>
      <c r="I485" s="51" t="n"/>
      <c r="J485" s="52" t="n"/>
      <c r="K485" s="50">
        <f>IF(AND(ISNUMBER($F485),ISNUMBER($J485)),$F485*(1-$J485),"")</f>
        <v/>
      </c>
      <c r="L485" s="51" t="n"/>
      <c r="M485" s="51" t="n"/>
      <c r="N485" s="50">
        <f>IF(ISNUMBER($F485),($F485-IF(ISNUMBER($AM485),$AM485,0))*(1-IF(ISNUMBER($J485),$J485,0)),"")</f>
        <v/>
      </c>
      <c r="O485" s="34" t="inlineStr">
        <is>
          <t>Mean Bean</t>
        </is>
      </c>
      <c r="P485" s="48" t="n">
        <v>200</v>
      </c>
      <c r="Q485" s="48" t="n">
        <v>460</v>
      </c>
      <c r="R485" s="48" t="n">
        <v>460</v>
      </c>
      <c r="S485" s="48" t="n">
        <v>35</v>
      </c>
      <c r="T485" s="48" t="n">
        <v>220</v>
      </c>
      <c r="U485" s="34" t="inlineStr">
        <is>
          <t>Sugar + glucose + sucralose</t>
        </is>
      </c>
      <c r="V485" s="34" t="inlineStr">
        <is>
          <t>200 mg caffeine (coffee + added), brewed coffee + skim milk + cream, 8 g protein, 340 mg calcium, taurine + B vitamins; contains dairy</t>
        </is>
      </c>
      <c r="W485" s="51" t="n"/>
      <c r="X485" s="51" t="n"/>
      <c r="Y485" s="51" t="n"/>
      <c r="Z485" s="51" t="n"/>
      <c r="AA485" s="34" t="inlineStr">
        <is>
          <t>Medium</t>
        </is>
      </c>
      <c r="AB485" s="34" t="inlineStr">
        <is>
          <t>Coffee energy crossover</t>
        </is>
      </c>
      <c r="AC485" s="34" t="inlineStr">
        <is>
          <t>Coffee flavoured energy in a big can</t>
        </is>
      </c>
      <c r="AD485" s="34" t="inlineStr">
        <is>
          <t>Coffee taste plus energy dose.</t>
        </is>
      </c>
      <c r="AE485" s="51" t="n"/>
      <c r="AF485" s="53">
        <f>IF(AND(ISNUMBER($P485),ISNUMBER($AL485),$AL485&lt;&gt;0),ROUND($P485/$AL485*100,1),"")</f>
        <v/>
      </c>
      <c r="AG485" s="54">
        <f>IF(AND(ISNUMBER($S485),ISNUMBER($AL485),$AL485&lt;&gt;0),ROUND($S485/$AL485*100,2),"")</f>
        <v/>
      </c>
      <c r="AH485" s="53">
        <f>IF(AND(ISNUMBER($Q485),ISNUMBER($AL485),$AL485&lt;&gt;0),ROUND($Q485/$AL485*100,1),"")</f>
        <v/>
      </c>
      <c r="AI485" s="48">
        <f>IF(ISNUMBER($S485),IF($S485&lt;=1,"Yes","No"),"n/a")</f>
        <v/>
      </c>
      <c r="AJ485" s="48">
        <f>IF(ISNUMBER($S485),ROUND(MAX(0,MIN(100,100-$S485*2.5-IF(ISNUMBER($T485),$T485,0)*0.12+IF($S485&lt;=1,12,0))),0),"")</f>
        <v/>
      </c>
      <c r="AK485" s="48">
        <f>IF(ISNUMBER($Q485),IF($Q485&gt;=100,20,IF($Q485&gt;=30,10,0)),0)+IF(ISNUMBER($R485),IF($R485&gt;=100,20,0),0)+IF(ISNUMBER($P485),IF($P485&gt;=150,20,IF($P485&gt;=50,12,5)),0)+IF(ISNUMBER($S485),IF($S485&lt;=1,15,0),0)</f>
        <v/>
      </c>
      <c r="AL485" s="48" t="n">
        <v>444</v>
      </c>
      <c r="AM485" s="49" t="n"/>
      <c r="AN485" s="48">
        <f>IF(AND(ISNUMBER($P485),ISNUMBER($AL485),$AL485&lt;&gt;0),IF(OR($P485&gt;180,$P485/$AL485*1000&gt;400),"Over ceiling, confirm SKU","Within"),"n/a")</f>
        <v/>
      </c>
      <c r="AO485" s="51" t="n"/>
      <c r="AP485" s="51" t="n"/>
      <c r="AQ485" s="51" t="n"/>
      <c r="AR485" s="34" t="inlineStr">
        <is>
          <t>Retrieved and cited, see Enrichment Log</t>
        </is>
      </c>
      <c r="AS485" s="34" t="inlineStr">
        <is>
          <t>BLANK -&gt; requires live Amazon.ca capture</t>
        </is>
      </c>
      <c r="AT485" s="34" t="inlineStr">
        <is>
          <t>Unverified commercial data</t>
        </is>
      </c>
    </row>
    <row r="486" ht="28" customHeight="1">
      <c r="A486" s="34" t="inlineStr">
        <is>
          <t>Monster</t>
        </is>
      </c>
      <c r="B486" s="34" t="inlineStr">
        <is>
          <t>Monster Java | Mean Bean | 24 pack 444mL</t>
        </is>
      </c>
      <c r="C486" s="34" t="inlineStr">
        <is>
          <t>4) Caffeine &amp; energy beverage</t>
        </is>
      </c>
      <c r="D486" s="34" t="inlineStr">
        <is>
          <t>444 mL can</t>
        </is>
      </c>
      <c r="E486" s="48" t="n">
        <v>24</v>
      </c>
      <c r="F486" s="49" t="n"/>
      <c r="G486" s="50">
        <f>IF(AND(ISNUMBER($F486),ISNUMBER($E486),$E486&lt;&gt;0),$F486/$E486,"")</f>
        <v/>
      </c>
      <c r="H486" s="50">
        <f>IF(AND(ISNUMBER($F486),ISNUMBER($AL486),ISNUMBER($E486),($AL486*$E486)&lt;&gt;0),$F486/($AL486*$E486)*100,"")</f>
        <v/>
      </c>
      <c r="I486" s="51" t="n"/>
      <c r="J486" s="52" t="n"/>
      <c r="K486" s="50">
        <f>IF(AND(ISNUMBER($F486),ISNUMBER($J486)),$F486*(1-$J486),"")</f>
        <v/>
      </c>
      <c r="L486" s="51" t="n"/>
      <c r="M486" s="51" t="n"/>
      <c r="N486" s="50">
        <f>IF(ISNUMBER($F486),($F486-IF(ISNUMBER($AM486),$AM486,0))*(1-IF(ISNUMBER($J486),$J486,0)),"")</f>
        <v/>
      </c>
      <c r="O486" s="34" t="inlineStr">
        <is>
          <t>Mean Bean</t>
        </is>
      </c>
      <c r="P486" s="48" t="n">
        <v>200</v>
      </c>
      <c r="Q486" s="48" t="n">
        <v>460</v>
      </c>
      <c r="R486" s="48" t="n">
        <v>460</v>
      </c>
      <c r="S486" s="48" t="n">
        <v>35</v>
      </c>
      <c r="T486" s="48" t="n">
        <v>220</v>
      </c>
      <c r="U486" s="34" t="inlineStr">
        <is>
          <t>Sugar + glucose + sucralose</t>
        </is>
      </c>
      <c r="V486" s="34" t="inlineStr">
        <is>
          <t>200 mg caffeine (coffee + added), brewed coffee + skim milk + cream, 8 g protein, 340 mg calcium, taurine + B vitamins; contains dairy</t>
        </is>
      </c>
      <c r="W486" s="51" t="n"/>
      <c r="X486" s="51" t="n"/>
      <c r="Y486" s="51" t="n"/>
      <c r="Z486" s="51" t="n"/>
      <c r="AA486" s="34" t="inlineStr">
        <is>
          <t>Medium</t>
        </is>
      </c>
      <c r="AB486" s="34" t="inlineStr">
        <is>
          <t>Coffee energy crossover</t>
        </is>
      </c>
      <c r="AC486" s="34" t="inlineStr">
        <is>
          <t>Coffee flavoured energy in a big can</t>
        </is>
      </c>
      <c r="AD486" s="34" t="inlineStr">
        <is>
          <t>Coffee taste plus energy dose.</t>
        </is>
      </c>
      <c r="AE486" s="51" t="n"/>
      <c r="AF486" s="53">
        <f>IF(AND(ISNUMBER($P486),ISNUMBER($AL486),$AL486&lt;&gt;0),ROUND($P486/$AL486*100,1),"")</f>
        <v/>
      </c>
      <c r="AG486" s="54">
        <f>IF(AND(ISNUMBER($S486),ISNUMBER($AL486),$AL486&lt;&gt;0),ROUND($S486/$AL486*100,2),"")</f>
        <v/>
      </c>
      <c r="AH486" s="53">
        <f>IF(AND(ISNUMBER($Q486),ISNUMBER($AL486),$AL486&lt;&gt;0),ROUND($Q486/$AL486*100,1),"")</f>
        <v/>
      </c>
      <c r="AI486" s="48">
        <f>IF(ISNUMBER($S486),IF($S486&lt;=1,"Yes","No"),"n/a")</f>
        <v/>
      </c>
      <c r="AJ486" s="48">
        <f>IF(ISNUMBER($S486),ROUND(MAX(0,MIN(100,100-$S486*2.5-IF(ISNUMBER($T486),$T486,0)*0.12+IF($S486&lt;=1,12,0))),0),"")</f>
        <v/>
      </c>
      <c r="AK486" s="48">
        <f>IF(ISNUMBER($Q486),IF($Q486&gt;=100,20,IF($Q486&gt;=30,10,0)),0)+IF(ISNUMBER($R486),IF($R486&gt;=100,20,0),0)+IF(ISNUMBER($P486),IF($P486&gt;=150,20,IF($P486&gt;=50,12,5)),0)+IF(ISNUMBER($S486),IF($S486&lt;=1,15,0),0)</f>
        <v/>
      </c>
      <c r="AL486" s="48" t="n">
        <v>444</v>
      </c>
      <c r="AM486" s="49" t="n"/>
      <c r="AN486" s="48">
        <f>IF(AND(ISNUMBER($P486),ISNUMBER($AL486),$AL486&lt;&gt;0),IF(OR($P486&gt;180,$P486/$AL486*1000&gt;400),"Over ceiling, confirm SKU","Within"),"n/a")</f>
        <v/>
      </c>
      <c r="AO486" s="51" t="n"/>
      <c r="AP486" s="51" t="n"/>
      <c r="AQ486" s="51" t="n"/>
      <c r="AR486" s="34" t="inlineStr">
        <is>
          <t>Retrieved and cited, see Enrichment Log</t>
        </is>
      </c>
      <c r="AS486" s="34" t="inlineStr">
        <is>
          <t>BLANK -&gt; requires live Amazon.ca capture</t>
        </is>
      </c>
      <c r="AT486" s="34" t="inlineStr">
        <is>
          <t>Unverified commercial data</t>
        </is>
      </c>
    </row>
    <row r="487" ht="28" customHeight="1">
      <c r="A487" s="34" t="inlineStr">
        <is>
          <t>Monster</t>
        </is>
      </c>
      <c r="B487" s="34" t="inlineStr">
        <is>
          <t>Monster Java | Loca Moca | single 444mL</t>
        </is>
      </c>
      <c r="C487" s="34" t="inlineStr">
        <is>
          <t>4) Caffeine &amp; energy beverage</t>
        </is>
      </c>
      <c r="D487" s="34" t="inlineStr">
        <is>
          <t>444 mL can</t>
        </is>
      </c>
      <c r="E487" s="48" t="n">
        <v>1</v>
      </c>
      <c r="F487" s="49" t="n"/>
      <c r="G487" s="50">
        <f>IF(AND(ISNUMBER($F487),ISNUMBER($E487),$E487&lt;&gt;0),$F487/$E487,"")</f>
        <v/>
      </c>
      <c r="H487" s="50">
        <f>IF(AND(ISNUMBER($F487),ISNUMBER($AL487),ISNUMBER($E487),($AL487*$E487)&lt;&gt;0),$F487/($AL487*$E487)*100,"")</f>
        <v/>
      </c>
      <c r="I487" s="51" t="n"/>
      <c r="J487" s="52" t="n"/>
      <c r="K487" s="50">
        <f>IF(AND(ISNUMBER($F487),ISNUMBER($J487)),$F487*(1-$J487),"")</f>
        <v/>
      </c>
      <c r="L487" s="51" t="n"/>
      <c r="M487" s="51" t="n"/>
      <c r="N487" s="50">
        <f>IF(ISNUMBER($F487),($F487-IF(ISNUMBER($AM487),$AM487,0))*(1-IF(ISNUMBER($J487),$J487,0)),"")</f>
        <v/>
      </c>
      <c r="O487" s="34" t="inlineStr">
        <is>
          <t>Loca Moca</t>
        </is>
      </c>
      <c r="P487" s="48" t="n">
        <v>200</v>
      </c>
      <c r="Q487" s="48" t="n">
        <v>460</v>
      </c>
      <c r="R487" s="48" t="n">
        <v>460</v>
      </c>
      <c r="S487" s="48" t="n">
        <v>35</v>
      </c>
      <c r="T487" s="48" t="n">
        <v>220</v>
      </c>
      <c r="U487" s="34" t="inlineStr">
        <is>
          <t>Sugar + glucose + sucralose</t>
        </is>
      </c>
      <c r="V487" s="34" t="inlineStr">
        <is>
          <t>200 mg caffeine (coffee + added), brewed coffee + skim milk + cream, 8 g protein, 340 mg calcium, taurine + B vitamins; contains dairy</t>
        </is>
      </c>
      <c r="W487" s="51" t="n"/>
      <c r="X487" s="51" t="n"/>
      <c r="Y487" s="51" t="n"/>
      <c r="Z487" s="51" t="n"/>
      <c r="AA487" s="34" t="inlineStr">
        <is>
          <t>Medium</t>
        </is>
      </c>
      <c r="AB487" s="34" t="inlineStr">
        <is>
          <t>Coffee energy crossover</t>
        </is>
      </c>
      <c r="AC487" s="34" t="inlineStr">
        <is>
          <t>Coffee flavoured energy in a big can</t>
        </is>
      </c>
      <c r="AD487" s="34" t="inlineStr">
        <is>
          <t>Coffee taste plus energy dose.</t>
        </is>
      </c>
      <c r="AE487" s="51" t="n"/>
      <c r="AF487" s="53">
        <f>IF(AND(ISNUMBER($P487),ISNUMBER($AL487),$AL487&lt;&gt;0),ROUND($P487/$AL487*100,1),"")</f>
        <v/>
      </c>
      <c r="AG487" s="54">
        <f>IF(AND(ISNUMBER($S487),ISNUMBER($AL487),$AL487&lt;&gt;0),ROUND($S487/$AL487*100,2),"")</f>
        <v/>
      </c>
      <c r="AH487" s="53">
        <f>IF(AND(ISNUMBER($Q487),ISNUMBER($AL487),$AL487&lt;&gt;0),ROUND($Q487/$AL487*100,1),"")</f>
        <v/>
      </c>
      <c r="AI487" s="48">
        <f>IF(ISNUMBER($S487),IF($S487&lt;=1,"Yes","No"),"n/a")</f>
        <v/>
      </c>
      <c r="AJ487" s="48">
        <f>IF(ISNUMBER($S487),ROUND(MAX(0,MIN(100,100-$S487*2.5-IF(ISNUMBER($T487),$T487,0)*0.12+IF($S487&lt;=1,12,0))),0),"")</f>
        <v/>
      </c>
      <c r="AK487" s="48">
        <f>IF(ISNUMBER($Q487),IF($Q487&gt;=100,20,IF($Q487&gt;=30,10,0)),0)+IF(ISNUMBER($R487),IF($R487&gt;=100,20,0),0)+IF(ISNUMBER($P487),IF($P487&gt;=150,20,IF($P487&gt;=50,12,5)),0)+IF(ISNUMBER($S487),IF($S487&lt;=1,15,0),0)</f>
        <v/>
      </c>
      <c r="AL487" s="48" t="n">
        <v>444</v>
      </c>
      <c r="AM487" s="49" t="n"/>
      <c r="AN487" s="48">
        <f>IF(AND(ISNUMBER($P487),ISNUMBER($AL487),$AL487&lt;&gt;0),IF(OR($P487&gt;180,$P487/$AL487*1000&gt;400),"Over ceiling, confirm SKU","Within"),"n/a")</f>
        <v/>
      </c>
      <c r="AO487" s="51" t="n"/>
      <c r="AP487" s="51" t="n"/>
      <c r="AQ487" s="51" t="n"/>
      <c r="AR487" s="34" t="inlineStr">
        <is>
          <t>Retrieved and cited, see Enrichment Log</t>
        </is>
      </c>
      <c r="AS487" s="34" t="inlineStr">
        <is>
          <t>BLANK -&gt; requires live Amazon.ca capture</t>
        </is>
      </c>
      <c r="AT487" s="34" t="inlineStr">
        <is>
          <t>Unverified commercial data</t>
        </is>
      </c>
    </row>
    <row r="488" ht="28" customHeight="1">
      <c r="A488" s="34" t="inlineStr">
        <is>
          <t>Monster</t>
        </is>
      </c>
      <c r="B488" s="34" t="inlineStr">
        <is>
          <t>Monster Java | Loca Moca | 8 pack 444mL</t>
        </is>
      </c>
      <c r="C488" s="34" t="inlineStr">
        <is>
          <t>4) Caffeine &amp; energy beverage</t>
        </is>
      </c>
      <c r="D488" s="34" t="inlineStr">
        <is>
          <t>444 mL can</t>
        </is>
      </c>
      <c r="E488" s="48" t="n">
        <v>8</v>
      </c>
      <c r="F488" s="49" t="n"/>
      <c r="G488" s="50">
        <f>IF(AND(ISNUMBER($F488),ISNUMBER($E488),$E488&lt;&gt;0),$F488/$E488,"")</f>
        <v/>
      </c>
      <c r="H488" s="50">
        <f>IF(AND(ISNUMBER($F488),ISNUMBER($AL488),ISNUMBER($E488),($AL488*$E488)&lt;&gt;0),$F488/($AL488*$E488)*100,"")</f>
        <v/>
      </c>
      <c r="I488" s="51" t="n"/>
      <c r="J488" s="52" t="n"/>
      <c r="K488" s="50">
        <f>IF(AND(ISNUMBER($F488),ISNUMBER($J488)),$F488*(1-$J488),"")</f>
        <v/>
      </c>
      <c r="L488" s="51" t="n"/>
      <c r="M488" s="51" t="n"/>
      <c r="N488" s="50">
        <f>IF(ISNUMBER($F488),($F488-IF(ISNUMBER($AM488),$AM488,0))*(1-IF(ISNUMBER($J488),$J488,0)),"")</f>
        <v/>
      </c>
      <c r="O488" s="34" t="inlineStr">
        <is>
          <t>Loca Moca</t>
        </is>
      </c>
      <c r="P488" s="48" t="n">
        <v>200</v>
      </c>
      <c r="Q488" s="48" t="n">
        <v>460</v>
      </c>
      <c r="R488" s="48" t="n">
        <v>460</v>
      </c>
      <c r="S488" s="48" t="n">
        <v>35</v>
      </c>
      <c r="T488" s="48" t="n">
        <v>220</v>
      </c>
      <c r="U488" s="34" t="inlineStr">
        <is>
          <t>Sugar + glucose + sucralose</t>
        </is>
      </c>
      <c r="V488" s="34" t="inlineStr">
        <is>
          <t>200 mg caffeine (coffee + added), brewed coffee + skim milk + cream, 8 g protein, 340 mg calcium, taurine + B vitamins; contains dairy</t>
        </is>
      </c>
      <c r="W488" s="51" t="n"/>
      <c r="X488" s="51" t="n"/>
      <c r="Y488" s="51" t="n"/>
      <c r="Z488" s="51" t="n"/>
      <c r="AA488" s="34" t="inlineStr">
        <is>
          <t>Medium</t>
        </is>
      </c>
      <c r="AB488" s="34" t="inlineStr">
        <is>
          <t>Coffee energy crossover</t>
        </is>
      </c>
      <c r="AC488" s="34" t="inlineStr">
        <is>
          <t>Coffee flavoured energy in a big can</t>
        </is>
      </c>
      <c r="AD488" s="34" t="inlineStr">
        <is>
          <t>Coffee taste plus energy dose.</t>
        </is>
      </c>
      <c r="AE488" s="51" t="n"/>
      <c r="AF488" s="53">
        <f>IF(AND(ISNUMBER($P488),ISNUMBER($AL488),$AL488&lt;&gt;0),ROUND($P488/$AL488*100,1),"")</f>
        <v/>
      </c>
      <c r="AG488" s="54">
        <f>IF(AND(ISNUMBER($S488),ISNUMBER($AL488),$AL488&lt;&gt;0),ROUND($S488/$AL488*100,2),"")</f>
        <v/>
      </c>
      <c r="AH488" s="53">
        <f>IF(AND(ISNUMBER($Q488),ISNUMBER($AL488),$AL488&lt;&gt;0),ROUND($Q488/$AL488*100,1),"")</f>
        <v/>
      </c>
      <c r="AI488" s="48">
        <f>IF(ISNUMBER($S488),IF($S488&lt;=1,"Yes","No"),"n/a")</f>
        <v/>
      </c>
      <c r="AJ488" s="48">
        <f>IF(ISNUMBER($S488),ROUND(MAX(0,MIN(100,100-$S488*2.5-IF(ISNUMBER($T488),$T488,0)*0.12+IF($S488&lt;=1,12,0))),0),"")</f>
        <v/>
      </c>
      <c r="AK488" s="48">
        <f>IF(ISNUMBER($Q488),IF($Q488&gt;=100,20,IF($Q488&gt;=30,10,0)),0)+IF(ISNUMBER($R488),IF($R488&gt;=100,20,0),0)+IF(ISNUMBER($P488),IF($P488&gt;=150,20,IF($P488&gt;=50,12,5)),0)+IF(ISNUMBER($S488),IF($S488&lt;=1,15,0),0)</f>
        <v/>
      </c>
      <c r="AL488" s="48" t="n">
        <v>444</v>
      </c>
      <c r="AM488" s="49" t="n"/>
      <c r="AN488" s="48">
        <f>IF(AND(ISNUMBER($P488),ISNUMBER($AL488),$AL488&lt;&gt;0),IF(OR($P488&gt;180,$P488/$AL488*1000&gt;400),"Over ceiling, confirm SKU","Within"),"n/a")</f>
        <v/>
      </c>
      <c r="AO488" s="51" t="n"/>
      <c r="AP488" s="51" t="n"/>
      <c r="AQ488" s="51" t="n"/>
      <c r="AR488" s="34" t="inlineStr">
        <is>
          <t>Retrieved and cited, see Enrichment Log</t>
        </is>
      </c>
      <c r="AS488" s="34" t="inlineStr">
        <is>
          <t>BLANK -&gt; requires live Amazon.ca capture</t>
        </is>
      </c>
      <c r="AT488" s="34" t="inlineStr">
        <is>
          <t>Unverified commercial data</t>
        </is>
      </c>
    </row>
    <row r="489" ht="28" customHeight="1">
      <c r="A489" s="34" t="inlineStr">
        <is>
          <t>Monster</t>
        </is>
      </c>
      <c r="B489" s="34" t="inlineStr">
        <is>
          <t>Monster Java | Loca Moca | 12 pack 444mL</t>
        </is>
      </c>
      <c r="C489" s="34" t="inlineStr">
        <is>
          <t>4) Caffeine &amp; energy beverage</t>
        </is>
      </c>
      <c r="D489" s="34" t="inlineStr">
        <is>
          <t>444 mL can</t>
        </is>
      </c>
      <c r="E489" s="48" t="n">
        <v>12</v>
      </c>
      <c r="F489" s="49" t="n"/>
      <c r="G489" s="50">
        <f>IF(AND(ISNUMBER($F489),ISNUMBER($E489),$E489&lt;&gt;0),$F489/$E489,"")</f>
        <v/>
      </c>
      <c r="H489" s="50">
        <f>IF(AND(ISNUMBER($F489),ISNUMBER($AL489),ISNUMBER($E489),($AL489*$E489)&lt;&gt;0),$F489/($AL489*$E489)*100,"")</f>
        <v/>
      </c>
      <c r="I489" s="51" t="n"/>
      <c r="J489" s="52" t="n"/>
      <c r="K489" s="50">
        <f>IF(AND(ISNUMBER($F489),ISNUMBER($J489)),$F489*(1-$J489),"")</f>
        <v/>
      </c>
      <c r="L489" s="51" t="n"/>
      <c r="M489" s="51" t="n"/>
      <c r="N489" s="50">
        <f>IF(ISNUMBER($F489),($F489-IF(ISNUMBER($AM489),$AM489,0))*(1-IF(ISNUMBER($J489),$J489,0)),"")</f>
        <v/>
      </c>
      <c r="O489" s="34" t="inlineStr">
        <is>
          <t>Loca Moca</t>
        </is>
      </c>
      <c r="P489" s="48" t="n">
        <v>200</v>
      </c>
      <c r="Q489" s="48" t="n">
        <v>460</v>
      </c>
      <c r="R489" s="48" t="n">
        <v>460</v>
      </c>
      <c r="S489" s="48" t="n">
        <v>35</v>
      </c>
      <c r="T489" s="48" t="n">
        <v>220</v>
      </c>
      <c r="U489" s="34" t="inlineStr">
        <is>
          <t>Sugar + glucose + sucralose</t>
        </is>
      </c>
      <c r="V489" s="34" t="inlineStr">
        <is>
          <t>200 mg caffeine (coffee + added), brewed coffee + skim milk + cream, 8 g protein, 340 mg calcium, taurine + B vitamins; contains dairy</t>
        </is>
      </c>
      <c r="W489" s="51" t="n"/>
      <c r="X489" s="51" t="n"/>
      <c r="Y489" s="51" t="n"/>
      <c r="Z489" s="51" t="n"/>
      <c r="AA489" s="34" t="inlineStr">
        <is>
          <t>Medium</t>
        </is>
      </c>
      <c r="AB489" s="34" t="inlineStr">
        <is>
          <t>Coffee energy crossover</t>
        </is>
      </c>
      <c r="AC489" s="34" t="inlineStr">
        <is>
          <t>Coffee flavoured energy in a big can</t>
        </is>
      </c>
      <c r="AD489" s="34" t="inlineStr">
        <is>
          <t>Coffee taste plus energy dose.</t>
        </is>
      </c>
      <c r="AE489" s="51" t="n"/>
      <c r="AF489" s="53">
        <f>IF(AND(ISNUMBER($P489),ISNUMBER($AL489),$AL489&lt;&gt;0),ROUND($P489/$AL489*100,1),"")</f>
        <v/>
      </c>
      <c r="AG489" s="54">
        <f>IF(AND(ISNUMBER($S489),ISNUMBER($AL489),$AL489&lt;&gt;0),ROUND($S489/$AL489*100,2),"")</f>
        <v/>
      </c>
      <c r="AH489" s="53">
        <f>IF(AND(ISNUMBER($Q489),ISNUMBER($AL489),$AL489&lt;&gt;0),ROUND($Q489/$AL489*100,1),"")</f>
        <v/>
      </c>
      <c r="AI489" s="48">
        <f>IF(ISNUMBER($S489),IF($S489&lt;=1,"Yes","No"),"n/a")</f>
        <v/>
      </c>
      <c r="AJ489" s="48">
        <f>IF(ISNUMBER($S489),ROUND(MAX(0,MIN(100,100-$S489*2.5-IF(ISNUMBER($T489),$T489,0)*0.12+IF($S489&lt;=1,12,0))),0),"")</f>
        <v/>
      </c>
      <c r="AK489" s="48">
        <f>IF(ISNUMBER($Q489),IF($Q489&gt;=100,20,IF($Q489&gt;=30,10,0)),0)+IF(ISNUMBER($R489),IF($R489&gt;=100,20,0),0)+IF(ISNUMBER($P489),IF($P489&gt;=150,20,IF($P489&gt;=50,12,5)),0)+IF(ISNUMBER($S489),IF($S489&lt;=1,15,0),0)</f>
        <v/>
      </c>
      <c r="AL489" s="48" t="n">
        <v>444</v>
      </c>
      <c r="AM489" s="49" t="n"/>
      <c r="AN489" s="48">
        <f>IF(AND(ISNUMBER($P489),ISNUMBER($AL489),$AL489&lt;&gt;0),IF(OR($P489&gt;180,$P489/$AL489*1000&gt;400),"Over ceiling, confirm SKU","Within"),"n/a")</f>
        <v/>
      </c>
      <c r="AO489" s="51" t="n"/>
      <c r="AP489" s="51" t="n"/>
      <c r="AQ489" s="51" t="n"/>
      <c r="AR489" s="34" t="inlineStr">
        <is>
          <t>Retrieved and cited, see Enrichment Log</t>
        </is>
      </c>
      <c r="AS489" s="34" t="inlineStr">
        <is>
          <t>BLANK -&gt; requires live Amazon.ca capture</t>
        </is>
      </c>
      <c r="AT489" s="34" t="inlineStr">
        <is>
          <t>Unverified commercial data</t>
        </is>
      </c>
    </row>
    <row r="490" ht="28" customHeight="1">
      <c r="A490" s="34" t="inlineStr">
        <is>
          <t>Monster</t>
        </is>
      </c>
      <c r="B490" s="34" t="inlineStr">
        <is>
          <t>Monster Java | Loca Moca | 18 pack 444mL</t>
        </is>
      </c>
      <c r="C490" s="34" t="inlineStr">
        <is>
          <t>4) Caffeine &amp; energy beverage</t>
        </is>
      </c>
      <c r="D490" s="34" t="inlineStr">
        <is>
          <t>444 mL can</t>
        </is>
      </c>
      <c r="E490" s="48" t="n">
        <v>18</v>
      </c>
      <c r="F490" s="49" t="n"/>
      <c r="G490" s="50">
        <f>IF(AND(ISNUMBER($F490),ISNUMBER($E490),$E490&lt;&gt;0),$F490/$E490,"")</f>
        <v/>
      </c>
      <c r="H490" s="50">
        <f>IF(AND(ISNUMBER($F490),ISNUMBER($AL490),ISNUMBER($E490),($AL490*$E490)&lt;&gt;0),$F490/($AL490*$E490)*100,"")</f>
        <v/>
      </c>
      <c r="I490" s="51" t="n"/>
      <c r="J490" s="52" t="n"/>
      <c r="K490" s="50">
        <f>IF(AND(ISNUMBER($F490),ISNUMBER($J490)),$F490*(1-$J490),"")</f>
        <v/>
      </c>
      <c r="L490" s="51" t="n"/>
      <c r="M490" s="51" t="n"/>
      <c r="N490" s="50">
        <f>IF(ISNUMBER($F490),($F490-IF(ISNUMBER($AM490),$AM490,0))*(1-IF(ISNUMBER($J490),$J490,0)),"")</f>
        <v/>
      </c>
      <c r="O490" s="34" t="inlineStr">
        <is>
          <t>Loca Moca</t>
        </is>
      </c>
      <c r="P490" s="48" t="n">
        <v>200</v>
      </c>
      <c r="Q490" s="48" t="n">
        <v>460</v>
      </c>
      <c r="R490" s="48" t="n">
        <v>460</v>
      </c>
      <c r="S490" s="48" t="n">
        <v>35</v>
      </c>
      <c r="T490" s="48" t="n">
        <v>220</v>
      </c>
      <c r="U490" s="34" t="inlineStr">
        <is>
          <t>Sugar + glucose + sucralose</t>
        </is>
      </c>
      <c r="V490" s="34" t="inlineStr">
        <is>
          <t>200 mg caffeine (coffee + added), brewed coffee + skim milk + cream, 8 g protein, 340 mg calcium, taurine + B vitamins; contains dairy</t>
        </is>
      </c>
      <c r="W490" s="51" t="n"/>
      <c r="X490" s="51" t="n"/>
      <c r="Y490" s="51" t="n"/>
      <c r="Z490" s="51" t="n"/>
      <c r="AA490" s="34" t="inlineStr">
        <is>
          <t>Medium</t>
        </is>
      </c>
      <c r="AB490" s="34" t="inlineStr">
        <is>
          <t>Coffee energy crossover</t>
        </is>
      </c>
      <c r="AC490" s="34" t="inlineStr">
        <is>
          <t>Coffee flavoured energy in a big can</t>
        </is>
      </c>
      <c r="AD490" s="34" t="inlineStr">
        <is>
          <t>Coffee taste plus energy dose.</t>
        </is>
      </c>
      <c r="AE490" s="51" t="n"/>
      <c r="AF490" s="53">
        <f>IF(AND(ISNUMBER($P490),ISNUMBER($AL490),$AL490&lt;&gt;0),ROUND($P490/$AL490*100,1),"")</f>
        <v/>
      </c>
      <c r="AG490" s="54">
        <f>IF(AND(ISNUMBER($S490),ISNUMBER($AL490),$AL490&lt;&gt;0),ROUND($S490/$AL490*100,2),"")</f>
        <v/>
      </c>
      <c r="AH490" s="53">
        <f>IF(AND(ISNUMBER($Q490),ISNUMBER($AL490),$AL490&lt;&gt;0),ROUND($Q490/$AL490*100,1),"")</f>
        <v/>
      </c>
      <c r="AI490" s="48">
        <f>IF(ISNUMBER($S490),IF($S490&lt;=1,"Yes","No"),"n/a")</f>
        <v/>
      </c>
      <c r="AJ490" s="48">
        <f>IF(ISNUMBER($S490),ROUND(MAX(0,MIN(100,100-$S490*2.5-IF(ISNUMBER($T490),$T490,0)*0.12+IF($S490&lt;=1,12,0))),0),"")</f>
        <v/>
      </c>
      <c r="AK490" s="48">
        <f>IF(ISNUMBER($Q490),IF($Q490&gt;=100,20,IF($Q490&gt;=30,10,0)),0)+IF(ISNUMBER($R490),IF($R490&gt;=100,20,0),0)+IF(ISNUMBER($P490),IF($P490&gt;=150,20,IF($P490&gt;=50,12,5)),0)+IF(ISNUMBER($S490),IF($S490&lt;=1,15,0),0)</f>
        <v/>
      </c>
      <c r="AL490" s="48" t="n">
        <v>444</v>
      </c>
      <c r="AM490" s="49" t="n"/>
      <c r="AN490" s="48">
        <f>IF(AND(ISNUMBER($P490),ISNUMBER($AL490),$AL490&lt;&gt;0),IF(OR($P490&gt;180,$P490/$AL490*1000&gt;400),"Over ceiling, confirm SKU","Within"),"n/a")</f>
        <v/>
      </c>
      <c r="AO490" s="51" t="n"/>
      <c r="AP490" s="51" t="n"/>
      <c r="AQ490" s="51" t="n"/>
      <c r="AR490" s="34" t="inlineStr">
        <is>
          <t>Retrieved and cited, see Enrichment Log</t>
        </is>
      </c>
      <c r="AS490" s="34" t="inlineStr">
        <is>
          <t>BLANK -&gt; requires live Amazon.ca capture</t>
        </is>
      </c>
      <c r="AT490" s="34" t="inlineStr">
        <is>
          <t>Unverified commercial data</t>
        </is>
      </c>
    </row>
    <row r="491" ht="28" customHeight="1">
      <c r="A491" s="34" t="inlineStr">
        <is>
          <t>Monster</t>
        </is>
      </c>
      <c r="B491" s="34" t="inlineStr">
        <is>
          <t>Monster Java | Loca Moca | 24 pack 444mL</t>
        </is>
      </c>
      <c r="C491" s="34" t="inlineStr">
        <is>
          <t>4) Caffeine &amp; energy beverage</t>
        </is>
      </c>
      <c r="D491" s="34" t="inlineStr">
        <is>
          <t>444 mL can</t>
        </is>
      </c>
      <c r="E491" s="48" t="n">
        <v>24</v>
      </c>
      <c r="F491" s="49" t="n"/>
      <c r="G491" s="50">
        <f>IF(AND(ISNUMBER($F491),ISNUMBER($E491),$E491&lt;&gt;0),$F491/$E491,"")</f>
        <v/>
      </c>
      <c r="H491" s="50">
        <f>IF(AND(ISNUMBER($F491),ISNUMBER($AL491),ISNUMBER($E491),($AL491*$E491)&lt;&gt;0),$F491/($AL491*$E491)*100,"")</f>
        <v/>
      </c>
      <c r="I491" s="51" t="n"/>
      <c r="J491" s="52" t="n"/>
      <c r="K491" s="50">
        <f>IF(AND(ISNUMBER($F491),ISNUMBER($J491)),$F491*(1-$J491),"")</f>
        <v/>
      </c>
      <c r="L491" s="51" t="n"/>
      <c r="M491" s="51" t="n"/>
      <c r="N491" s="50">
        <f>IF(ISNUMBER($F491),($F491-IF(ISNUMBER($AM491),$AM491,0))*(1-IF(ISNUMBER($J491),$J491,0)),"")</f>
        <v/>
      </c>
      <c r="O491" s="34" t="inlineStr">
        <is>
          <t>Loca Moca</t>
        </is>
      </c>
      <c r="P491" s="48" t="n">
        <v>200</v>
      </c>
      <c r="Q491" s="48" t="n">
        <v>460</v>
      </c>
      <c r="R491" s="48" t="n">
        <v>460</v>
      </c>
      <c r="S491" s="48" t="n">
        <v>35</v>
      </c>
      <c r="T491" s="48" t="n">
        <v>220</v>
      </c>
      <c r="U491" s="34" t="inlineStr">
        <is>
          <t>Sugar + glucose + sucralose</t>
        </is>
      </c>
      <c r="V491" s="34" t="inlineStr">
        <is>
          <t>200 mg caffeine (coffee + added), brewed coffee + skim milk + cream, 8 g protein, 340 mg calcium, taurine + B vitamins; contains dairy</t>
        </is>
      </c>
      <c r="W491" s="51" t="n"/>
      <c r="X491" s="51" t="n"/>
      <c r="Y491" s="51" t="n"/>
      <c r="Z491" s="51" t="n"/>
      <c r="AA491" s="34" t="inlineStr">
        <is>
          <t>Medium</t>
        </is>
      </c>
      <c r="AB491" s="34" t="inlineStr">
        <is>
          <t>Coffee energy crossover</t>
        </is>
      </c>
      <c r="AC491" s="34" t="inlineStr">
        <is>
          <t>Coffee flavoured energy in a big can</t>
        </is>
      </c>
      <c r="AD491" s="34" t="inlineStr">
        <is>
          <t>Coffee taste plus energy dose.</t>
        </is>
      </c>
      <c r="AE491" s="51" t="n"/>
      <c r="AF491" s="53">
        <f>IF(AND(ISNUMBER($P491),ISNUMBER($AL491),$AL491&lt;&gt;0),ROUND($P491/$AL491*100,1),"")</f>
        <v/>
      </c>
      <c r="AG491" s="54">
        <f>IF(AND(ISNUMBER($S491),ISNUMBER($AL491),$AL491&lt;&gt;0),ROUND($S491/$AL491*100,2),"")</f>
        <v/>
      </c>
      <c r="AH491" s="53">
        <f>IF(AND(ISNUMBER($Q491),ISNUMBER($AL491),$AL491&lt;&gt;0),ROUND($Q491/$AL491*100,1),"")</f>
        <v/>
      </c>
      <c r="AI491" s="48">
        <f>IF(ISNUMBER($S491),IF($S491&lt;=1,"Yes","No"),"n/a")</f>
        <v/>
      </c>
      <c r="AJ491" s="48">
        <f>IF(ISNUMBER($S491),ROUND(MAX(0,MIN(100,100-$S491*2.5-IF(ISNUMBER($T491),$T491,0)*0.12+IF($S491&lt;=1,12,0))),0),"")</f>
        <v/>
      </c>
      <c r="AK491" s="48">
        <f>IF(ISNUMBER($Q491),IF($Q491&gt;=100,20,IF($Q491&gt;=30,10,0)),0)+IF(ISNUMBER($R491),IF($R491&gt;=100,20,0),0)+IF(ISNUMBER($P491),IF($P491&gt;=150,20,IF($P491&gt;=50,12,5)),0)+IF(ISNUMBER($S491),IF($S491&lt;=1,15,0),0)</f>
        <v/>
      </c>
      <c r="AL491" s="48" t="n">
        <v>444</v>
      </c>
      <c r="AM491" s="49" t="n"/>
      <c r="AN491" s="48">
        <f>IF(AND(ISNUMBER($P491),ISNUMBER($AL491),$AL491&lt;&gt;0),IF(OR($P491&gt;180,$P491/$AL491*1000&gt;400),"Over ceiling, confirm SKU","Within"),"n/a")</f>
        <v/>
      </c>
      <c r="AO491" s="51" t="n"/>
      <c r="AP491" s="51" t="n"/>
      <c r="AQ491" s="51" t="n"/>
      <c r="AR491" s="34" t="inlineStr">
        <is>
          <t>Retrieved and cited, see Enrichment Log</t>
        </is>
      </c>
      <c r="AS491" s="34" t="inlineStr">
        <is>
          <t>BLANK -&gt; requires live Amazon.ca capture</t>
        </is>
      </c>
      <c r="AT491" s="34" t="inlineStr">
        <is>
          <t>Unverified commercial data</t>
        </is>
      </c>
    </row>
    <row r="492" ht="28" customHeight="1">
      <c r="A492" s="34" t="inlineStr">
        <is>
          <t>Monster</t>
        </is>
      </c>
      <c r="B492" s="34" t="inlineStr">
        <is>
          <t>Monster Java | Salted Caramel | single 444mL</t>
        </is>
      </c>
      <c r="C492" s="34" t="inlineStr">
        <is>
          <t>4) Caffeine &amp; energy beverage</t>
        </is>
      </c>
      <c r="D492" s="34" t="inlineStr">
        <is>
          <t>444 mL can</t>
        </is>
      </c>
      <c r="E492" s="48" t="n">
        <v>1</v>
      </c>
      <c r="F492" s="49" t="n"/>
      <c r="G492" s="50">
        <f>IF(AND(ISNUMBER($F492),ISNUMBER($E492),$E492&lt;&gt;0),$F492/$E492,"")</f>
        <v/>
      </c>
      <c r="H492" s="50">
        <f>IF(AND(ISNUMBER($F492),ISNUMBER($AL492),ISNUMBER($E492),($AL492*$E492)&lt;&gt;0),$F492/($AL492*$E492)*100,"")</f>
        <v/>
      </c>
      <c r="I492" s="51" t="n"/>
      <c r="J492" s="52" t="n"/>
      <c r="K492" s="50">
        <f>IF(AND(ISNUMBER($F492),ISNUMBER($J492)),$F492*(1-$J492),"")</f>
        <v/>
      </c>
      <c r="L492" s="51" t="n"/>
      <c r="M492" s="51" t="n"/>
      <c r="N492" s="50">
        <f>IF(ISNUMBER($F492),($F492-IF(ISNUMBER($AM492),$AM492,0))*(1-IF(ISNUMBER($J492),$J492,0)),"")</f>
        <v/>
      </c>
      <c r="O492" s="34" t="inlineStr">
        <is>
          <t>Salted Caramel</t>
        </is>
      </c>
      <c r="P492" s="48" t="n">
        <v>200</v>
      </c>
      <c r="Q492" s="48" t="n">
        <v>460</v>
      </c>
      <c r="R492" s="48" t="n">
        <v>460</v>
      </c>
      <c r="S492" s="48" t="n">
        <v>35</v>
      </c>
      <c r="T492" s="48" t="n">
        <v>220</v>
      </c>
      <c r="U492" s="34" t="inlineStr">
        <is>
          <t>Sugar + glucose + sucralose</t>
        </is>
      </c>
      <c r="V492" s="34" t="inlineStr">
        <is>
          <t>200 mg caffeine (coffee + added), brewed coffee + skim milk + cream, 8 g protein, 340 mg calcium, taurine + B vitamins; contains dairy</t>
        </is>
      </c>
      <c r="W492" s="51" t="n"/>
      <c r="X492" s="51" t="n"/>
      <c r="Y492" s="51" t="n"/>
      <c r="Z492" s="51" t="n"/>
      <c r="AA492" s="34" t="inlineStr">
        <is>
          <t>Medium</t>
        </is>
      </c>
      <c r="AB492" s="34" t="inlineStr">
        <is>
          <t>Coffee energy crossover</t>
        </is>
      </c>
      <c r="AC492" s="34" t="inlineStr">
        <is>
          <t>Coffee flavoured energy in a big can</t>
        </is>
      </c>
      <c r="AD492" s="34" t="inlineStr">
        <is>
          <t>Coffee taste plus energy dose.</t>
        </is>
      </c>
      <c r="AE492" s="51" t="n"/>
      <c r="AF492" s="53">
        <f>IF(AND(ISNUMBER($P492),ISNUMBER($AL492),$AL492&lt;&gt;0),ROUND($P492/$AL492*100,1),"")</f>
        <v/>
      </c>
      <c r="AG492" s="54">
        <f>IF(AND(ISNUMBER($S492),ISNUMBER($AL492),$AL492&lt;&gt;0),ROUND($S492/$AL492*100,2),"")</f>
        <v/>
      </c>
      <c r="AH492" s="53">
        <f>IF(AND(ISNUMBER($Q492),ISNUMBER($AL492),$AL492&lt;&gt;0),ROUND($Q492/$AL492*100,1),"")</f>
        <v/>
      </c>
      <c r="AI492" s="48">
        <f>IF(ISNUMBER($S492),IF($S492&lt;=1,"Yes","No"),"n/a")</f>
        <v/>
      </c>
      <c r="AJ492" s="48">
        <f>IF(ISNUMBER($S492),ROUND(MAX(0,MIN(100,100-$S492*2.5-IF(ISNUMBER($T492),$T492,0)*0.12+IF($S492&lt;=1,12,0))),0),"")</f>
        <v/>
      </c>
      <c r="AK492" s="48">
        <f>IF(ISNUMBER($Q492),IF($Q492&gt;=100,20,IF($Q492&gt;=30,10,0)),0)+IF(ISNUMBER($R492),IF($R492&gt;=100,20,0),0)+IF(ISNUMBER($P492),IF($P492&gt;=150,20,IF($P492&gt;=50,12,5)),0)+IF(ISNUMBER($S492),IF($S492&lt;=1,15,0),0)</f>
        <v/>
      </c>
      <c r="AL492" s="48" t="n">
        <v>444</v>
      </c>
      <c r="AM492" s="49" t="n"/>
      <c r="AN492" s="48">
        <f>IF(AND(ISNUMBER($P492),ISNUMBER($AL492),$AL492&lt;&gt;0),IF(OR($P492&gt;180,$P492/$AL492*1000&gt;400),"Over ceiling, confirm SKU","Within"),"n/a")</f>
        <v/>
      </c>
      <c r="AO492" s="51" t="n"/>
      <c r="AP492" s="51" t="n"/>
      <c r="AQ492" s="51" t="n"/>
      <c r="AR492" s="34" t="inlineStr">
        <is>
          <t>Retrieved and cited, see Enrichment Log</t>
        </is>
      </c>
      <c r="AS492" s="34" t="inlineStr">
        <is>
          <t>BLANK -&gt; requires live Amazon.ca capture</t>
        </is>
      </c>
      <c r="AT492" s="34" t="inlineStr">
        <is>
          <t>Unverified commercial data</t>
        </is>
      </c>
    </row>
    <row r="493" ht="28" customHeight="1">
      <c r="A493" s="34" t="inlineStr">
        <is>
          <t>Monster</t>
        </is>
      </c>
      <c r="B493" s="34" t="inlineStr">
        <is>
          <t>Monster Java | Salted Caramel | 8 pack 444mL</t>
        </is>
      </c>
      <c r="C493" s="34" t="inlineStr">
        <is>
          <t>4) Caffeine &amp; energy beverage</t>
        </is>
      </c>
      <c r="D493" s="34" t="inlineStr">
        <is>
          <t>444 mL can</t>
        </is>
      </c>
      <c r="E493" s="48" t="n">
        <v>8</v>
      </c>
      <c r="F493" s="49" t="n"/>
      <c r="G493" s="50">
        <f>IF(AND(ISNUMBER($F493),ISNUMBER($E493),$E493&lt;&gt;0),$F493/$E493,"")</f>
        <v/>
      </c>
      <c r="H493" s="50">
        <f>IF(AND(ISNUMBER($F493),ISNUMBER($AL493),ISNUMBER($E493),($AL493*$E493)&lt;&gt;0),$F493/($AL493*$E493)*100,"")</f>
        <v/>
      </c>
      <c r="I493" s="51" t="n"/>
      <c r="J493" s="52" t="n"/>
      <c r="K493" s="50">
        <f>IF(AND(ISNUMBER($F493),ISNUMBER($J493)),$F493*(1-$J493),"")</f>
        <v/>
      </c>
      <c r="L493" s="51" t="n"/>
      <c r="M493" s="51" t="n"/>
      <c r="N493" s="50">
        <f>IF(ISNUMBER($F493),($F493-IF(ISNUMBER($AM493),$AM493,0))*(1-IF(ISNUMBER($J493),$J493,0)),"")</f>
        <v/>
      </c>
      <c r="O493" s="34" t="inlineStr">
        <is>
          <t>Salted Caramel</t>
        </is>
      </c>
      <c r="P493" s="48" t="n">
        <v>200</v>
      </c>
      <c r="Q493" s="48" t="n">
        <v>460</v>
      </c>
      <c r="R493" s="48" t="n">
        <v>460</v>
      </c>
      <c r="S493" s="48" t="n">
        <v>35</v>
      </c>
      <c r="T493" s="48" t="n">
        <v>220</v>
      </c>
      <c r="U493" s="34" t="inlineStr">
        <is>
          <t>Sugar + glucose + sucralose</t>
        </is>
      </c>
      <c r="V493" s="34" t="inlineStr">
        <is>
          <t>200 mg caffeine (coffee + added), brewed coffee + skim milk + cream, 8 g protein, 340 mg calcium, taurine + B vitamins; contains dairy</t>
        </is>
      </c>
      <c r="W493" s="51" t="n"/>
      <c r="X493" s="51" t="n"/>
      <c r="Y493" s="51" t="n"/>
      <c r="Z493" s="51" t="n"/>
      <c r="AA493" s="34" t="inlineStr">
        <is>
          <t>Medium</t>
        </is>
      </c>
      <c r="AB493" s="34" t="inlineStr">
        <is>
          <t>Coffee energy crossover</t>
        </is>
      </c>
      <c r="AC493" s="34" t="inlineStr">
        <is>
          <t>Coffee flavoured energy in a big can</t>
        </is>
      </c>
      <c r="AD493" s="34" t="inlineStr">
        <is>
          <t>Coffee taste plus energy dose.</t>
        </is>
      </c>
      <c r="AE493" s="51" t="n"/>
      <c r="AF493" s="53">
        <f>IF(AND(ISNUMBER($P493),ISNUMBER($AL493),$AL493&lt;&gt;0),ROUND($P493/$AL493*100,1),"")</f>
        <v/>
      </c>
      <c r="AG493" s="54">
        <f>IF(AND(ISNUMBER($S493),ISNUMBER($AL493),$AL493&lt;&gt;0),ROUND($S493/$AL493*100,2),"")</f>
        <v/>
      </c>
      <c r="AH493" s="53">
        <f>IF(AND(ISNUMBER($Q493),ISNUMBER($AL493),$AL493&lt;&gt;0),ROUND($Q493/$AL493*100,1),"")</f>
        <v/>
      </c>
      <c r="AI493" s="48">
        <f>IF(ISNUMBER($S493),IF($S493&lt;=1,"Yes","No"),"n/a")</f>
        <v/>
      </c>
      <c r="AJ493" s="48">
        <f>IF(ISNUMBER($S493),ROUND(MAX(0,MIN(100,100-$S493*2.5-IF(ISNUMBER($T493),$T493,0)*0.12+IF($S493&lt;=1,12,0))),0),"")</f>
        <v/>
      </c>
      <c r="AK493" s="48">
        <f>IF(ISNUMBER($Q493),IF($Q493&gt;=100,20,IF($Q493&gt;=30,10,0)),0)+IF(ISNUMBER($R493),IF($R493&gt;=100,20,0),0)+IF(ISNUMBER($P493),IF($P493&gt;=150,20,IF($P493&gt;=50,12,5)),0)+IF(ISNUMBER($S493),IF($S493&lt;=1,15,0),0)</f>
        <v/>
      </c>
      <c r="AL493" s="48" t="n">
        <v>444</v>
      </c>
      <c r="AM493" s="49" t="n"/>
      <c r="AN493" s="48">
        <f>IF(AND(ISNUMBER($P493),ISNUMBER($AL493),$AL493&lt;&gt;0),IF(OR($P493&gt;180,$P493/$AL493*1000&gt;400),"Over ceiling, confirm SKU","Within"),"n/a")</f>
        <v/>
      </c>
      <c r="AO493" s="51" t="n"/>
      <c r="AP493" s="51" t="n"/>
      <c r="AQ493" s="51" t="n"/>
      <c r="AR493" s="34" t="inlineStr">
        <is>
          <t>Retrieved and cited, see Enrichment Log</t>
        </is>
      </c>
      <c r="AS493" s="34" t="inlineStr">
        <is>
          <t>BLANK -&gt; requires live Amazon.ca capture</t>
        </is>
      </c>
      <c r="AT493" s="34" t="inlineStr">
        <is>
          <t>Unverified commercial data</t>
        </is>
      </c>
    </row>
    <row r="494" ht="28" customHeight="1">
      <c r="A494" s="34" t="inlineStr">
        <is>
          <t>Monster</t>
        </is>
      </c>
      <c r="B494" s="34" t="inlineStr">
        <is>
          <t>Monster Java | Salted Caramel | 12 pack 444mL</t>
        </is>
      </c>
      <c r="C494" s="34" t="inlineStr">
        <is>
          <t>4) Caffeine &amp; energy beverage</t>
        </is>
      </c>
      <c r="D494" s="34" t="inlineStr">
        <is>
          <t>444 mL can</t>
        </is>
      </c>
      <c r="E494" s="48" t="n">
        <v>12</v>
      </c>
      <c r="F494" s="49" t="n"/>
      <c r="G494" s="50">
        <f>IF(AND(ISNUMBER($F494),ISNUMBER($E494),$E494&lt;&gt;0),$F494/$E494,"")</f>
        <v/>
      </c>
      <c r="H494" s="50">
        <f>IF(AND(ISNUMBER($F494),ISNUMBER($AL494),ISNUMBER($E494),($AL494*$E494)&lt;&gt;0),$F494/($AL494*$E494)*100,"")</f>
        <v/>
      </c>
      <c r="I494" s="51" t="n"/>
      <c r="J494" s="52" t="n"/>
      <c r="K494" s="50">
        <f>IF(AND(ISNUMBER($F494),ISNUMBER($J494)),$F494*(1-$J494),"")</f>
        <v/>
      </c>
      <c r="L494" s="51" t="n"/>
      <c r="M494" s="51" t="n"/>
      <c r="N494" s="50">
        <f>IF(ISNUMBER($F494),($F494-IF(ISNUMBER($AM494),$AM494,0))*(1-IF(ISNUMBER($J494),$J494,0)),"")</f>
        <v/>
      </c>
      <c r="O494" s="34" t="inlineStr">
        <is>
          <t>Salted Caramel</t>
        </is>
      </c>
      <c r="P494" s="48" t="n">
        <v>200</v>
      </c>
      <c r="Q494" s="48" t="n">
        <v>460</v>
      </c>
      <c r="R494" s="48" t="n">
        <v>460</v>
      </c>
      <c r="S494" s="48" t="n">
        <v>35</v>
      </c>
      <c r="T494" s="48" t="n">
        <v>220</v>
      </c>
      <c r="U494" s="34" t="inlineStr">
        <is>
          <t>Sugar + glucose + sucralose</t>
        </is>
      </c>
      <c r="V494" s="34" t="inlineStr">
        <is>
          <t>200 mg caffeine (coffee + added), brewed coffee + skim milk + cream, 8 g protein, 340 mg calcium, taurine + B vitamins; contains dairy</t>
        </is>
      </c>
      <c r="W494" s="51" t="n"/>
      <c r="X494" s="51" t="n"/>
      <c r="Y494" s="51" t="n"/>
      <c r="Z494" s="51" t="n"/>
      <c r="AA494" s="34" t="inlineStr">
        <is>
          <t>Medium</t>
        </is>
      </c>
      <c r="AB494" s="34" t="inlineStr">
        <is>
          <t>Coffee energy crossover</t>
        </is>
      </c>
      <c r="AC494" s="34" t="inlineStr">
        <is>
          <t>Coffee flavoured energy in a big can</t>
        </is>
      </c>
      <c r="AD494" s="34" t="inlineStr">
        <is>
          <t>Coffee taste plus energy dose.</t>
        </is>
      </c>
      <c r="AE494" s="51" t="n"/>
      <c r="AF494" s="53">
        <f>IF(AND(ISNUMBER($P494),ISNUMBER($AL494),$AL494&lt;&gt;0),ROUND($P494/$AL494*100,1),"")</f>
        <v/>
      </c>
      <c r="AG494" s="54">
        <f>IF(AND(ISNUMBER($S494),ISNUMBER($AL494),$AL494&lt;&gt;0),ROUND($S494/$AL494*100,2),"")</f>
        <v/>
      </c>
      <c r="AH494" s="53">
        <f>IF(AND(ISNUMBER($Q494),ISNUMBER($AL494),$AL494&lt;&gt;0),ROUND($Q494/$AL494*100,1),"")</f>
        <v/>
      </c>
      <c r="AI494" s="48">
        <f>IF(ISNUMBER($S494),IF($S494&lt;=1,"Yes","No"),"n/a")</f>
        <v/>
      </c>
      <c r="AJ494" s="48">
        <f>IF(ISNUMBER($S494),ROUND(MAX(0,MIN(100,100-$S494*2.5-IF(ISNUMBER($T494),$T494,0)*0.12+IF($S494&lt;=1,12,0))),0),"")</f>
        <v/>
      </c>
      <c r="AK494" s="48">
        <f>IF(ISNUMBER($Q494),IF($Q494&gt;=100,20,IF($Q494&gt;=30,10,0)),0)+IF(ISNUMBER($R494),IF($R494&gt;=100,20,0),0)+IF(ISNUMBER($P494),IF($P494&gt;=150,20,IF($P494&gt;=50,12,5)),0)+IF(ISNUMBER($S494),IF($S494&lt;=1,15,0),0)</f>
        <v/>
      </c>
      <c r="AL494" s="48" t="n">
        <v>444</v>
      </c>
      <c r="AM494" s="49" t="n"/>
      <c r="AN494" s="48">
        <f>IF(AND(ISNUMBER($P494),ISNUMBER($AL494),$AL494&lt;&gt;0),IF(OR($P494&gt;180,$P494/$AL494*1000&gt;400),"Over ceiling, confirm SKU","Within"),"n/a")</f>
        <v/>
      </c>
      <c r="AO494" s="51" t="n"/>
      <c r="AP494" s="51" t="n"/>
      <c r="AQ494" s="51" t="n"/>
      <c r="AR494" s="34" t="inlineStr">
        <is>
          <t>Retrieved and cited, see Enrichment Log</t>
        </is>
      </c>
      <c r="AS494" s="34" t="inlineStr">
        <is>
          <t>BLANK -&gt; requires live Amazon.ca capture</t>
        </is>
      </c>
      <c r="AT494" s="34" t="inlineStr">
        <is>
          <t>Unverified commercial data</t>
        </is>
      </c>
    </row>
    <row r="495" ht="28" customHeight="1">
      <c r="A495" s="34" t="inlineStr">
        <is>
          <t>Monster</t>
        </is>
      </c>
      <c r="B495" s="34" t="inlineStr">
        <is>
          <t>Monster Java | Salted Caramel | 18 pack 444mL</t>
        </is>
      </c>
      <c r="C495" s="34" t="inlineStr">
        <is>
          <t>4) Caffeine &amp; energy beverage</t>
        </is>
      </c>
      <c r="D495" s="34" t="inlineStr">
        <is>
          <t>444 mL can</t>
        </is>
      </c>
      <c r="E495" s="48" t="n">
        <v>18</v>
      </c>
      <c r="F495" s="49" t="n"/>
      <c r="G495" s="50">
        <f>IF(AND(ISNUMBER($F495),ISNUMBER($E495),$E495&lt;&gt;0),$F495/$E495,"")</f>
        <v/>
      </c>
      <c r="H495" s="50">
        <f>IF(AND(ISNUMBER($F495),ISNUMBER($AL495),ISNUMBER($E495),($AL495*$E495)&lt;&gt;0),$F495/($AL495*$E495)*100,"")</f>
        <v/>
      </c>
      <c r="I495" s="51" t="n"/>
      <c r="J495" s="52" t="n"/>
      <c r="K495" s="50">
        <f>IF(AND(ISNUMBER($F495),ISNUMBER($J495)),$F495*(1-$J495),"")</f>
        <v/>
      </c>
      <c r="L495" s="51" t="n"/>
      <c r="M495" s="51" t="n"/>
      <c r="N495" s="50">
        <f>IF(ISNUMBER($F495),($F495-IF(ISNUMBER($AM495),$AM495,0))*(1-IF(ISNUMBER($J495),$J495,0)),"")</f>
        <v/>
      </c>
      <c r="O495" s="34" t="inlineStr">
        <is>
          <t>Salted Caramel</t>
        </is>
      </c>
      <c r="P495" s="48" t="n">
        <v>200</v>
      </c>
      <c r="Q495" s="48" t="n">
        <v>460</v>
      </c>
      <c r="R495" s="48" t="n">
        <v>460</v>
      </c>
      <c r="S495" s="48" t="n">
        <v>35</v>
      </c>
      <c r="T495" s="48" t="n">
        <v>220</v>
      </c>
      <c r="U495" s="34" t="inlineStr">
        <is>
          <t>Sugar + glucose + sucralose</t>
        </is>
      </c>
      <c r="V495" s="34" t="inlineStr">
        <is>
          <t>200 mg caffeine (coffee + added), brewed coffee + skim milk + cream, 8 g protein, 340 mg calcium, taurine + B vitamins; contains dairy</t>
        </is>
      </c>
      <c r="W495" s="51" t="n"/>
      <c r="X495" s="51" t="n"/>
      <c r="Y495" s="51" t="n"/>
      <c r="Z495" s="51" t="n"/>
      <c r="AA495" s="34" t="inlineStr">
        <is>
          <t>Medium</t>
        </is>
      </c>
      <c r="AB495" s="34" t="inlineStr">
        <is>
          <t>Coffee energy crossover</t>
        </is>
      </c>
      <c r="AC495" s="34" t="inlineStr">
        <is>
          <t>Coffee flavoured energy in a big can</t>
        </is>
      </c>
      <c r="AD495" s="34" t="inlineStr">
        <is>
          <t>Coffee taste plus energy dose.</t>
        </is>
      </c>
      <c r="AE495" s="51" t="n"/>
      <c r="AF495" s="53">
        <f>IF(AND(ISNUMBER($P495),ISNUMBER($AL495),$AL495&lt;&gt;0),ROUND($P495/$AL495*100,1),"")</f>
        <v/>
      </c>
      <c r="AG495" s="54">
        <f>IF(AND(ISNUMBER($S495),ISNUMBER($AL495),$AL495&lt;&gt;0),ROUND($S495/$AL495*100,2),"")</f>
        <v/>
      </c>
      <c r="AH495" s="53">
        <f>IF(AND(ISNUMBER($Q495),ISNUMBER($AL495),$AL495&lt;&gt;0),ROUND($Q495/$AL495*100,1),"")</f>
        <v/>
      </c>
      <c r="AI495" s="48">
        <f>IF(ISNUMBER($S495),IF($S495&lt;=1,"Yes","No"),"n/a")</f>
        <v/>
      </c>
      <c r="AJ495" s="48">
        <f>IF(ISNUMBER($S495),ROUND(MAX(0,MIN(100,100-$S495*2.5-IF(ISNUMBER($T495),$T495,0)*0.12+IF($S495&lt;=1,12,0))),0),"")</f>
        <v/>
      </c>
      <c r="AK495" s="48">
        <f>IF(ISNUMBER($Q495),IF($Q495&gt;=100,20,IF($Q495&gt;=30,10,0)),0)+IF(ISNUMBER($R495),IF($R495&gt;=100,20,0),0)+IF(ISNUMBER($P495),IF($P495&gt;=150,20,IF($P495&gt;=50,12,5)),0)+IF(ISNUMBER($S495),IF($S495&lt;=1,15,0),0)</f>
        <v/>
      </c>
      <c r="AL495" s="48" t="n">
        <v>444</v>
      </c>
      <c r="AM495" s="49" t="n"/>
      <c r="AN495" s="48">
        <f>IF(AND(ISNUMBER($P495),ISNUMBER($AL495),$AL495&lt;&gt;0),IF(OR($P495&gt;180,$P495/$AL495*1000&gt;400),"Over ceiling, confirm SKU","Within"),"n/a")</f>
        <v/>
      </c>
      <c r="AO495" s="51" t="n"/>
      <c r="AP495" s="51" t="n"/>
      <c r="AQ495" s="51" t="n"/>
      <c r="AR495" s="34" t="inlineStr">
        <is>
          <t>Retrieved and cited, see Enrichment Log</t>
        </is>
      </c>
      <c r="AS495" s="34" t="inlineStr">
        <is>
          <t>BLANK -&gt; requires live Amazon.ca capture</t>
        </is>
      </c>
      <c r="AT495" s="34" t="inlineStr">
        <is>
          <t>Unverified commercial data</t>
        </is>
      </c>
    </row>
    <row r="496" ht="28" customHeight="1">
      <c r="A496" s="34" t="inlineStr">
        <is>
          <t>Monster</t>
        </is>
      </c>
      <c r="B496" s="34" t="inlineStr">
        <is>
          <t>Monster Java | Salted Caramel | 24 pack 444mL</t>
        </is>
      </c>
      <c r="C496" s="34" t="inlineStr">
        <is>
          <t>4) Caffeine &amp; energy beverage</t>
        </is>
      </c>
      <c r="D496" s="34" t="inlineStr">
        <is>
          <t>444 mL can</t>
        </is>
      </c>
      <c r="E496" s="48" t="n">
        <v>24</v>
      </c>
      <c r="F496" s="49" t="n"/>
      <c r="G496" s="50">
        <f>IF(AND(ISNUMBER($F496),ISNUMBER($E496),$E496&lt;&gt;0),$F496/$E496,"")</f>
        <v/>
      </c>
      <c r="H496" s="50">
        <f>IF(AND(ISNUMBER($F496),ISNUMBER($AL496),ISNUMBER($E496),($AL496*$E496)&lt;&gt;0),$F496/($AL496*$E496)*100,"")</f>
        <v/>
      </c>
      <c r="I496" s="51" t="n"/>
      <c r="J496" s="52" t="n"/>
      <c r="K496" s="50">
        <f>IF(AND(ISNUMBER($F496),ISNUMBER($J496)),$F496*(1-$J496),"")</f>
        <v/>
      </c>
      <c r="L496" s="51" t="n"/>
      <c r="M496" s="51" t="n"/>
      <c r="N496" s="50">
        <f>IF(ISNUMBER($F496),($F496-IF(ISNUMBER($AM496),$AM496,0))*(1-IF(ISNUMBER($J496),$J496,0)),"")</f>
        <v/>
      </c>
      <c r="O496" s="34" t="inlineStr">
        <is>
          <t>Salted Caramel</t>
        </is>
      </c>
      <c r="P496" s="48" t="n">
        <v>200</v>
      </c>
      <c r="Q496" s="48" t="n">
        <v>460</v>
      </c>
      <c r="R496" s="48" t="n">
        <v>460</v>
      </c>
      <c r="S496" s="48" t="n">
        <v>35</v>
      </c>
      <c r="T496" s="48" t="n">
        <v>220</v>
      </c>
      <c r="U496" s="34" t="inlineStr">
        <is>
          <t>Sugar + glucose + sucralose</t>
        </is>
      </c>
      <c r="V496" s="34" t="inlineStr">
        <is>
          <t>200 mg caffeine (coffee + added), brewed coffee + skim milk + cream, 8 g protein, 340 mg calcium, taurine + B vitamins; contains dairy</t>
        </is>
      </c>
      <c r="W496" s="51" t="n"/>
      <c r="X496" s="51" t="n"/>
      <c r="Y496" s="51" t="n"/>
      <c r="Z496" s="51" t="n"/>
      <c r="AA496" s="34" t="inlineStr">
        <is>
          <t>Medium</t>
        </is>
      </c>
      <c r="AB496" s="34" t="inlineStr">
        <is>
          <t>Coffee energy crossover</t>
        </is>
      </c>
      <c r="AC496" s="34" t="inlineStr">
        <is>
          <t>Coffee flavoured energy in a big can</t>
        </is>
      </c>
      <c r="AD496" s="34" t="inlineStr">
        <is>
          <t>Coffee taste plus energy dose.</t>
        </is>
      </c>
      <c r="AE496" s="51" t="n"/>
      <c r="AF496" s="53">
        <f>IF(AND(ISNUMBER($P496),ISNUMBER($AL496),$AL496&lt;&gt;0),ROUND($P496/$AL496*100,1),"")</f>
        <v/>
      </c>
      <c r="AG496" s="54">
        <f>IF(AND(ISNUMBER($S496),ISNUMBER($AL496),$AL496&lt;&gt;0),ROUND($S496/$AL496*100,2),"")</f>
        <v/>
      </c>
      <c r="AH496" s="53">
        <f>IF(AND(ISNUMBER($Q496),ISNUMBER($AL496),$AL496&lt;&gt;0),ROUND($Q496/$AL496*100,1),"")</f>
        <v/>
      </c>
      <c r="AI496" s="48">
        <f>IF(ISNUMBER($S496),IF($S496&lt;=1,"Yes","No"),"n/a")</f>
        <v/>
      </c>
      <c r="AJ496" s="48">
        <f>IF(ISNUMBER($S496),ROUND(MAX(0,MIN(100,100-$S496*2.5-IF(ISNUMBER($T496),$T496,0)*0.12+IF($S496&lt;=1,12,0))),0),"")</f>
        <v/>
      </c>
      <c r="AK496" s="48">
        <f>IF(ISNUMBER($Q496),IF($Q496&gt;=100,20,IF($Q496&gt;=30,10,0)),0)+IF(ISNUMBER($R496),IF($R496&gt;=100,20,0),0)+IF(ISNUMBER($P496),IF($P496&gt;=150,20,IF($P496&gt;=50,12,5)),0)+IF(ISNUMBER($S496),IF($S496&lt;=1,15,0),0)</f>
        <v/>
      </c>
      <c r="AL496" s="48" t="n">
        <v>444</v>
      </c>
      <c r="AM496" s="49" t="n"/>
      <c r="AN496" s="48">
        <f>IF(AND(ISNUMBER($P496),ISNUMBER($AL496),$AL496&lt;&gt;0),IF(OR($P496&gt;180,$P496/$AL496*1000&gt;400),"Over ceiling, confirm SKU","Within"),"n/a")</f>
        <v/>
      </c>
      <c r="AO496" s="51" t="n"/>
      <c r="AP496" s="51" t="n"/>
      <c r="AQ496" s="51" t="n"/>
      <c r="AR496" s="34" t="inlineStr">
        <is>
          <t>Retrieved and cited, see Enrichment Log</t>
        </is>
      </c>
      <c r="AS496" s="34" t="inlineStr">
        <is>
          <t>BLANK -&gt; requires live Amazon.ca capture</t>
        </is>
      </c>
      <c r="AT496" s="34" t="inlineStr">
        <is>
          <t>Unverified commercial data</t>
        </is>
      </c>
    </row>
    <row r="497" ht="28" customHeight="1">
      <c r="A497" s="34" t="inlineStr">
        <is>
          <t>Monster</t>
        </is>
      </c>
      <c r="B497" s="34" t="inlineStr">
        <is>
          <t>Monster Java | Vanilla | single 444mL</t>
        </is>
      </c>
      <c r="C497" s="34" t="inlineStr">
        <is>
          <t>4) Caffeine &amp; energy beverage</t>
        </is>
      </c>
      <c r="D497" s="34" t="inlineStr">
        <is>
          <t>444 mL can</t>
        </is>
      </c>
      <c r="E497" s="48" t="n">
        <v>1</v>
      </c>
      <c r="F497" s="49" t="n"/>
      <c r="G497" s="50">
        <f>IF(AND(ISNUMBER($F497),ISNUMBER($E497),$E497&lt;&gt;0),$F497/$E497,"")</f>
        <v/>
      </c>
      <c r="H497" s="50">
        <f>IF(AND(ISNUMBER($F497),ISNUMBER($AL497),ISNUMBER($E497),($AL497*$E497)&lt;&gt;0),$F497/($AL497*$E497)*100,"")</f>
        <v/>
      </c>
      <c r="I497" s="51" t="n"/>
      <c r="J497" s="52" t="n"/>
      <c r="K497" s="50">
        <f>IF(AND(ISNUMBER($F497),ISNUMBER($J497)),$F497*(1-$J497),"")</f>
        <v/>
      </c>
      <c r="L497" s="51" t="n"/>
      <c r="M497" s="51" t="n"/>
      <c r="N497" s="50">
        <f>IF(ISNUMBER($F497),($F497-IF(ISNUMBER($AM497),$AM497,0))*(1-IF(ISNUMBER($J497),$J497,0)),"")</f>
        <v/>
      </c>
      <c r="O497" s="34" t="inlineStr">
        <is>
          <t>Vanilla</t>
        </is>
      </c>
      <c r="P497" s="48" t="n">
        <v>200</v>
      </c>
      <c r="Q497" s="48" t="n">
        <v>460</v>
      </c>
      <c r="R497" s="48" t="n">
        <v>460</v>
      </c>
      <c r="S497" s="48" t="n">
        <v>35</v>
      </c>
      <c r="T497" s="48" t="n">
        <v>220</v>
      </c>
      <c r="U497" s="34" t="inlineStr">
        <is>
          <t>Sugar + glucose + sucralose</t>
        </is>
      </c>
      <c r="V497" s="34" t="inlineStr">
        <is>
          <t>200 mg caffeine (coffee + added), brewed coffee + skim milk + cream, 8 g protein, 340 mg calcium, taurine + B vitamins; contains dairy</t>
        </is>
      </c>
      <c r="W497" s="51" t="n"/>
      <c r="X497" s="51" t="n"/>
      <c r="Y497" s="51" t="n"/>
      <c r="Z497" s="51" t="n"/>
      <c r="AA497" s="34" t="inlineStr">
        <is>
          <t>Medium</t>
        </is>
      </c>
      <c r="AB497" s="34" t="inlineStr">
        <is>
          <t>Coffee energy crossover</t>
        </is>
      </c>
      <c r="AC497" s="34" t="inlineStr">
        <is>
          <t>Coffee flavoured energy in a big can</t>
        </is>
      </c>
      <c r="AD497" s="34" t="inlineStr">
        <is>
          <t>Coffee taste plus energy dose.</t>
        </is>
      </c>
      <c r="AE497" s="51" t="n"/>
      <c r="AF497" s="53">
        <f>IF(AND(ISNUMBER($P497),ISNUMBER($AL497),$AL497&lt;&gt;0),ROUND($P497/$AL497*100,1),"")</f>
        <v/>
      </c>
      <c r="AG497" s="54">
        <f>IF(AND(ISNUMBER($S497),ISNUMBER($AL497),$AL497&lt;&gt;0),ROUND($S497/$AL497*100,2),"")</f>
        <v/>
      </c>
      <c r="AH497" s="53">
        <f>IF(AND(ISNUMBER($Q497),ISNUMBER($AL497),$AL497&lt;&gt;0),ROUND($Q497/$AL497*100,1),"")</f>
        <v/>
      </c>
      <c r="AI497" s="48">
        <f>IF(ISNUMBER($S497),IF($S497&lt;=1,"Yes","No"),"n/a")</f>
        <v/>
      </c>
      <c r="AJ497" s="48">
        <f>IF(ISNUMBER($S497),ROUND(MAX(0,MIN(100,100-$S497*2.5-IF(ISNUMBER($T497),$T497,0)*0.12+IF($S497&lt;=1,12,0))),0),"")</f>
        <v/>
      </c>
      <c r="AK497" s="48">
        <f>IF(ISNUMBER($Q497),IF($Q497&gt;=100,20,IF($Q497&gt;=30,10,0)),0)+IF(ISNUMBER($R497),IF($R497&gt;=100,20,0),0)+IF(ISNUMBER($P497),IF($P497&gt;=150,20,IF($P497&gt;=50,12,5)),0)+IF(ISNUMBER($S497),IF($S497&lt;=1,15,0),0)</f>
        <v/>
      </c>
      <c r="AL497" s="48" t="n">
        <v>444</v>
      </c>
      <c r="AM497" s="49" t="n"/>
      <c r="AN497" s="48">
        <f>IF(AND(ISNUMBER($P497),ISNUMBER($AL497),$AL497&lt;&gt;0),IF(OR($P497&gt;180,$P497/$AL497*1000&gt;400),"Over ceiling, confirm SKU","Within"),"n/a")</f>
        <v/>
      </c>
      <c r="AO497" s="51" t="n"/>
      <c r="AP497" s="51" t="n"/>
      <c r="AQ497" s="51" t="n"/>
      <c r="AR497" s="34" t="inlineStr">
        <is>
          <t>Retrieved and cited, see Enrichment Log</t>
        </is>
      </c>
      <c r="AS497" s="34" t="inlineStr">
        <is>
          <t>BLANK -&gt; requires live Amazon.ca capture</t>
        </is>
      </c>
      <c r="AT497" s="34" t="inlineStr">
        <is>
          <t>Unverified commercial data</t>
        </is>
      </c>
    </row>
    <row r="498" ht="28" customHeight="1">
      <c r="A498" s="34" t="inlineStr">
        <is>
          <t>Monster</t>
        </is>
      </c>
      <c r="B498" s="34" t="inlineStr">
        <is>
          <t>Monster Java | Vanilla | 8 pack 444mL</t>
        </is>
      </c>
      <c r="C498" s="34" t="inlineStr">
        <is>
          <t>4) Caffeine &amp; energy beverage</t>
        </is>
      </c>
      <c r="D498" s="34" t="inlineStr">
        <is>
          <t>444 mL can</t>
        </is>
      </c>
      <c r="E498" s="48" t="n">
        <v>8</v>
      </c>
      <c r="F498" s="49" t="n"/>
      <c r="G498" s="50">
        <f>IF(AND(ISNUMBER($F498),ISNUMBER($E498),$E498&lt;&gt;0),$F498/$E498,"")</f>
        <v/>
      </c>
      <c r="H498" s="50">
        <f>IF(AND(ISNUMBER($F498),ISNUMBER($AL498),ISNUMBER($E498),($AL498*$E498)&lt;&gt;0),$F498/($AL498*$E498)*100,"")</f>
        <v/>
      </c>
      <c r="I498" s="51" t="n"/>
      <c r="J498" s="52" t="n"/>
      <c r="K498" s="50">
        <f>IF(AND(ISNUMBER($F498),ISNUMBER($J498)),$F498*(1-$J498),"")</f>
        <v/>
      </c>
      <c r="L498" s="51" t="n"/>
      <c r="M498" s="51" t="n"/>
      <c r="N498" s="50">
        <f>IF(ISNUMBER($F498),($F498-IF(ISNUMBER($AM498),$AM498,0))*(1-IF(ISNUMBER($J498),$J498,0)),"")</f>
        <v/>
      </c>
      <c r="O498" s="34" t="inlineStr">
        <is>
          <t>Vanilla</t>
        </is>
      </c>
      <c r="P498" s="48" t="n">
        <v>200</v>
      </c>
      <c r="Q498" s="48" t="n">
        <v>460</v>
      </c>
      <c r="R498" s="48" t="n">
        <v>460</v>
      </c>
      <c r="S498" s="48" t="n">
        <v>35</v>
      </c>
      <c r="T498" s="48" t="n">
        <v>220</v>
      </c>
      <c r="U498" s="34" t="inlineStr">
        <is>
          <t>Sugar + glucose + sucralose</t>
        </is>
      </c>
      <c r="V498" s="34" t="inlineStr">
        <is>
          <t>200 mg caffeine (coffee + added), brewed coffee + skim milk + cream, 8 g protein, 340 mg calcium, taurine + B vitamins; contains dairy</t>
        </is>
      </c>
      <c r="W498" s="51" t="n"/>
      <c r="X498" s="51" t="n"/>
      <c r="Y498" s="51" t="n"/>
      <c r="Z498" s="51" t="n"/>
      <c r="AA498" s="34" t="inlineStr">
        <is>
          <t>Medium</t>
        </is>
      </c>
      <c r="AB498" s="34" t="inlineStr">
        <is>
          <t>Coffee energy crossover</t>
        </is>
      </c>
      <c r="AC498" s="34" t="inlineStr">
        <is>
          <t>Coffee flavoured energy in a big can</t>
        </is>
      </c>
      <c r="AD498" s="34" t="inlineStr">
        <is>
          <t>Coffee taste plus energy dose.</t>
        </is>
      </c>
      <c r="AE498" s="51" t="n"/>
      <c r="AF498" s="53">
        <f>IF(AND(ISNUMBER($P498),ISNUMBER($AL498),$AL498&lt;&gt;0),ROUND($P498/$AL498*100,1),"")</f>
        <v/>
      </c>
      <c r="AG498" s="54">
        <f>IF(AND(ISNUMBER($S498),ISNUMBER($AL498),$AL498&lt;&gt;0),ROUND($S498/$AL498*100,2),"")</f>
        <v/>
      </c>
      <c r="AH498" s="53">
        <f>IF(AND(ISNUMBER($Q498),ISNUMBER($AL498),$AL498&lt;&gt;0),ROUND($Q498/$AL498*100,1),"")</f>
        <v/>
      </c>
      <c r="AI498" s="48">
        <f>IF(ISNUMBER($S498),IF($S498&lt;=1,"Yes","No"),"n/a")</f>
        <v/>
      </c>
      <c r="AJ498" s="48">
        <f>IF(ISNUMBER($S498),ROUND(MAX(0,MIN(100,100-$S498*2.5-IF(ISNUMBER($T498),$T498,0)*0.12+IF($S498&lt;=1,12,0))),0),"")</f>
        <v/>
      </c>
      <c r="AK498" s="48">
        <f>IF(ISNUMBER($Q498),IF($Q498&gt;=100,20,IF($Q498&gt;=30,10,0)),0)+IF(ISNUMBER($R498),IF($R498&gt;=100,20,0),0)+IF(ISNUMBER($P498),IF($P498&gt;=150,20,IF($P498&gt;=50,12,5)),0)+IF(ISNUMBER($S498),IF($S498&lt;=1,15,0),0)</f>
        <v/>
      </c>
      <c r="AL498" s="48" t="n">
        <v>444</v>
      </c>
      <c r="AM498" s="49" t="n"/>
      <c r="AN498" s="48">
        <f>IF(AND(ISNUMBER($P498),ISNUMBER($AL498),$AL498&lt;&gt;0),IF(OR($P498&gt;180,$P498/$AL498*1000&gt;400),"Over ceiling, confirm SKU","Within"),"n/a")</f>
        <v/>
      </c>
      <c r="AO498" s="51" t="n"/>
      <c r="AP498" s="51" t="n"/>
      <c r="AQ498" s="51" t="n"/>
      <c r="AR498" s="34" t="inlineStr">
        <is>
          <t>Retrieved and cited, see Enrichment Log</t>
        </is>
      </c>
      <c r="AS498" s="34" t="inlineStr">
        <is>
          <t>BLANK -&gt; requires live Amazon.ca capture</t>
        </is>
      </c>
      <c r="AT498" s="34" t="inlineStr">
        <is>
          <t>Unverified commercial data</t>
        </is>
      </c>
    </row>
    <row r="499" ht="28" customHeight="1">
      <c r="A499" s="34" t="inlineStr">
        <is>
          <t>Monster</t>
        </is>
      </c>
      <c r="B499" s="34" t="inlineStr">
        <is>
          <t>Monster Java | Vanilla | 12 pack 444mL</t>
        </is>
      </c>
      <c r="C499" s="34" t="inlineStr">
        <is>
          <t>4) Caffeine &amp; energy beverage</t>
        </is>
      </c>
      <c r="D499" s="34" t="inlineStr">
        <is>
          <t>444 mL can</t>
        </is>
      </c>
      <c r="E499" s="48" t="n">
        <v>12</v>
      </c>
      <c r="F499" s="49" t="n"/>
      <c r="G499" s="50">
        <f>IF(AND(ISNUMBER($F499),ISNUMBER($E499),$E499&lt;&gt;0),$F499/$E499,"")</f>
        <v/>
      </c>
      <c r="H499" s="50">
        <f>IF(AND(ISNUMBER($F499),ISNUMBER($AL499),ISNUMBER($E499),($AL499*$E499)&lt;&gt;0),$F499/($AL499*$E499)*100,"")</f>
        <v/>
      </c>
      <c r="I499" s="51" t="n"/>
      <c r="J499" s="52" t="n"/>
      <c r="K499" s="50">
        <f>IF(AND(ISNUMBER($F499),ISNUMBER($J499)),$F499*(1-$J499),"")</f>
        <v/>
      </c>
      <c r="L499" s="51" t="n"/>
      <c r="M499" s="51" t="n"/>
      <c r="N499" s="50">
        <f>IF(ISNUMBER($F499),($F499-IF(ISNUMBER($AM499),$AM499,0))*(1-IF(ISNUMBER($J499),$J499,0)),"")</f>
        <v/>
      </c>
      <c r="O499" s="34" t="inlineStr">
        <is>
          <t>Vanilla</t>
        </is>
      </c>
      <c r="P499" s="48" t="n">
        <v>200</v>
      </c>
      <c r="Q499" s="48" t="n">
        <v>460</v>
      </c>
      <c r="R499" s="48" t="n">
        <v>460</v>
      </c>
      <c r="S499" s="48" t="n">
        <v>35</v>
      </c>
      <c r="T499" s="48" t="n">
        <v>220</v>
      </c>
      <c r="U499" s="34" t="inlineStr">
        <is>
          <t>Sugar + glucose + sucralose</t>
        </is>
      </c>
      <c r="V499" s="34" t="inlineStr">
        <is>
          <t>200 mg caffeine (coffee + added), brewed coffee + skim milk + cream, 8 g protein, 340 mg calcium, taurine + B vitamins; contains dairy</t>
        </is>
      </c>
      <c r="W499" s="51" t="n"/>
      <c r="X499" s="51" t="n"/>
      <c r="Y499" s="51" t="n"/>
      <c r="Z499" s="51" t="n"/>
      <c r="AA499" s="34" t="inlineStr">
        <is>
          <t>Medium</t>
        </is>
      </c>
      <c r="AB499" s="34" t="inlineStr">
        <is>
          <t>Coffee energy crossover</t>
        </is>
      </c>
      <c r="AC499" s="34" t="inlineStr">
        <is>
          <t>Coffee flavoured energy in a big can</t>
        </is>
      </c>
      <c r="AD499" s="34" t="inlineStr">
        <is>
          <t>Coffee taste plus energy dose.</t>
        </is>
      </c>
      <c r="AE499" s="51" t="n"/>
      <c r="AF499" s="53">
        <f>IF(AND(ISNUMBER($P499),ISNUMBER($AL499),$AL499&lt;&gt;0),ROUND($P499/$AL499*100,1),"")</f>
        <v/>
      </c>
      <c r="AG499" s="54">
        <f>IF(AND(ISNUMBER($S499),ISNUMBER($AL499),$AL499&lt;&gt;0),ROUND($S499/$AL499*100,2),"")</f>
        <v/>
      </c>
      <c r="AH499" s="53">
        <f>IF(AND(ISNUMBER($Q499),ISNUMBER($AL499),$AL499&lt;&gt;0),ROUND($Q499/$AL499*100,1),"")</f>
        <v/>
      </c>
      <c r="AI499" s="48">
        <f>IF(ISNUMBER($S499),IF($S499&lt;=1,"Yes","No"),"n/a")</f>
        <v/>
      </c>
      <c r="AJ499" s="48">
        <f>IF(ISNUMBER($S499),ROUND(MAX(0,MIN(100,100-$S499*2.5-IF(ISNUMBER($T499),$T499,0)*0.12+IF($S499&lt;=1,12,0))),0),"")</f>
        <v/>
      </c>
      <c r="AK499" s="48">
        <f>IF(ISNUMBER($Q499),IF($Q499&gt;=100,20,IF($Q499&gt;=30,10,0)),0)+IF(ISNUMBER($R499),IF($R499&gt;=100,20,0),0)+IF(ISNUMBER($P499),IF($P499&gt;=150,20,IF($P499&gt;=50,12,5)),0)+IF(ISNUMBER($S499),IF($S499&lt;=1,15,0),0)</f>
        <v/>
      </c>
      <c r="AL499" s="48" t="n">
        <v>444</v>
      </c>
      <c r="AM499" s="49" t="n"/>
      <c r="AN499" s="48">
        <f>IF(AND(ISNUMBER($P499),ISNUMBER($AL499),$AL499&lt;&gt;0),IF(OR($P499&gt;180,$P499/$AL499*1000&gt;400),"Over ceiling, confirm SKU","Within"),"n/a")</f>
        <v/>
      </c>
      <c r="AO499" s="51" t="n"/>
      <c r="AP499" s="51" t="n"/>
      <c r="AQ499" s="51" t="n"/>
      <c r="AR499" s="34" t="inlineStr">
        <is>
          <t>Retrieved and cited, see Enrichment Log</t>
        </is>
      </c>
      <c r="AS499" s="34" t="inlineStr">
        <is>
          <t>BLANK -&gt; requires live Amazon.ca capture</t>
        </is>
      </c>
      <c r="AT499" s="34" t="inlineStr">
        <is>
          <t>Unverified commercial data</t>
        </is>
      </c>
    </row>
    <row r="500" ht="28" customHeight="1">
      <c r="A500" s="34" t="inlineStr">
        <is>
          <t>Monster</t>
        </is>
      </c>
      <c r="B500" s="34" t="inlineStr">
        <is>
          <t>Monster Java | Vanilla | 18 pack 444mL</t>
        </is>
      </c>
      <c r="C500" s="34" t="inlineStr">
        <is>
          <t>4) Caffeine &amp; energy beverage</t>
        </is>
      </c>
      <c r="D500" s="34" t="inlineStr">
        <is>
          <t>444 mL can</t>
        </is>
      </c>
      <c r="E500" s="48" t="n">
        <v>18</v>
      </c>
      <c r="F500" s="49" t="n"/>
      <c r="G500" s="50">
        <f>IF(AND(ISNUMBER($F500),ISNUMBER($E500),$E500&lt;&gt;0),$F500/$E500,"")</f>
        <v/>
      </c>
      <c r="H500" s="50">
        <f>IF(AND(ISNUMBER($F500),ISNUMBER($AL500),ISNUMBER($E500),($AL500*$E500)&lt;&gt;0),$F500/($AL500*$E500)*100,"")</f>
        <v/>
      </c>
      <c r="I500" s="51" t="n"/>
      <c r="J500" s="52" t="n"/>
      <c r="K500" s="50">
        <f>IF(AND(ISNUMBER($F500),ISNUMBER($J500)),$F500*(1-$J500),"")</f>
        <v/>
      </c>
      <c r="L500" s="51" t="n"/>
      <c r="M500" s="51" t="n"/>
      <c r="N500" s="50">
        <f>IF(ISNUMBER($F500),($F500-IF(ISNUMBER($AM500),$AM500,0))*(1-IF(ISNUMBER($J500),$J500,0)),"")</f>
        <v/>
      </c>
      <c r="O500" s="34" t="inlineStr">
        <is>
          <t>Vanilla</t>
        </is>
      </c>
      <c r="P500" s="48" t="n">
        <v>200</v>
      </c>
      <c r="Q500" s="48" t="n">
        <v>460</v>
      </c>
      <c r="R500" s="48" t="n">
        <v>460</v>
      </c>
      <c r="S500" s="48" t="n">
        <v>35</v>
      </c>
      <c r="T500" s="48" t="n">
        <v>220</v>
      </c>
      <c r="U500" s="34" t="inlineStr">
        <is>
          <t>Sugar + glucose + sucralose</t>
        </is>
      </c>
      <c r="V500" s="34" t="inlineStr">
        <is>
          <t>200 mg caffeine (coffee + added), brewed coffee + skim milk + cream, 8 g protein, 340 mg calcium, taurine + B vitamins; contains dairy</t>
        </is>
      </c>
      <c r="W500" s="51" t="n"/>
      <c r="X500" s="51" t="n"/>
      <c r="Y500" s="51" t="n"/>
      <c r="Z500" s="51" t="n"/>
      <c r="AA500" s="34" t="inlineStr">
        <is>
          <t>Medium</t>
        </is>
      </c>
      <c r="AB500" s="34" t="inlineStr">
        <is>
          <t>Coffee energy crossover</t>
        </is>
      </c>
      <c r="AC500" s="34" t="inlineStr">
        <is>
          <t>Coffee flavoured energy in a big can</t>
        </is>
      </c>
      <c r="AD500" s="34" t="inlineStr">
        <is>
          <t>Coffee taste plus energy dose.</t>
        </is>
      </c>
      <c r="AE500" s="51" t="n"/>
      <c r="AF500" s="53">
        <f>IF(AND(ISNUMBER($P500),ISNUMBER($AL500),$AL500&lt;&gt;0),ROUND($P500/$AL500*100,1),"")</f>
        <v/>
      </c>
      <c r="AG500" s="54">
        <f>IF(AND(ISNUMBER($S500),ISNUMBER($AL500),$AL500&lt;&gt;0),ROUND($S500/$AL500*100,2),"")</f>
        <v/>
      </c>
      <c r="AH500" s="53">
        <f>IF(AND(ISNUMBER($Q500),ISNUMBER($AL500),$AL500&lt;&gt;0),ROUND($Q500/$AL500*100,1),"")</f>
        <v/>
      </c>
      <c r="AI500" s="48">
        <f>IF(ISNUMBER($S500),IF($S500&lt;=1,"Yes","No"),"n/a")</f>
        <v/>
      </c>
      <c r="AJ500" s="48">
        <f>IF(ISNUMBER($S500),ROUND(MAX(0,MIN(100,100-$S500*2.5-IF(ISNUMBER($T500),$T500,0)*0.12+IF($S500&lt;=1,12,0))),0),"")</f>
        <v/>
      </c>
      <c r="AK500" s="48">
        <f>IF(ISNUMBER($Q500),IF($Q500&gt;=100,20,IF($Q500&gt;=30,10,0)),0)+IF(ISNUMBER($R500),IF($R500&gt;=100,20,0),0)+IF(ISNUMBER($P500),IF($P500&gt;=150,20,IF($P500&gt;=50,12,5)),0)+IF(ISNUMBER($S500),IF($S500&lt;=1,15,0),0)</f>
        <v/>
      </c>
      <c r="AL500" s="48" t="n">
        <v>444</v>
      </c>
      <c r="AM500" s="49" t="n"/>
      <c r="AN500" s="48">
        <f>IF(AND(ISNUMBER($P500),ISNUMBER($AL500),$AL500&lt;&gt;0),IF(OR($P500&gt;180,$P500/$AL500*1000&gt;400),"Over ceiling, confirm SKU","Within"),"n/a")</f>
        <v/>
      </c>
      <c r="AO500" s="51" t="n"/>
      <c r="AP500" s="51" t="n"/>
      <c r="AQ500" s="51" t="n"/>
      <c r="AR500" s="34" t="inlineStr">
        <is>
          <t>Retrieved and cited, see Enrichment Log</t>
        </is>
      </c>
      <c r="AS500" s="34" t="inlineStr">
        <is>
          <t>BLANK -&gt; requires live Amazon.ca capture</t>
        </is>
      </c>
      <c r="AT500" s="34" t="inlineStr">
        <is>
          <t>Unverified commercial data</t>
        </is>
      </c>
    </row>
    <row r="501" ht="28" customHeight="1">
      <c r="A501" s="34" t="inlineStr">
        <is>
          <t>Monster</t>
        </is>
      </c>
      <c r="B501" s="34" t="inlineStr">
        <is>
          <t>Monster Java | Vanilla | 24 pack 444mL</t>
        </is>
      </c>
      <c r="C501" s="34" t="inlineStr">
        <is>
          <t>4) Caffeine &amp; energy beverage</t>
        </is>
      </c>
      <c r="D501" s="34" t="inlineStr">
        <is>
          <t>444 mL can</t>
        </is>
      </c>
      <c r="E501" s="48" t="n">
        <v>24</v>
      </c>
      <c r="F501" s="49" t="n"/>
      <c r="G501" s="50">
        <f>IF(AND(ISNUMBER($F501),ISNUMBER($E501),$E501&lt;&gt;0),$F501/$E501,"")</f>
        <v/>
      </c>
      <c r="H501" s="50">
        <f>IF(AND(ISNUMBER($F501),ISNUMBER($AL501),ISNUMBER($E501),($AL501*$E501)&lt;&gt;0),$F501/($AL501*$E501)*100,"")</f>
        <v/>
      </c>
      <c r="I501" s="51" t="n"/>
      <c r="J501" s="52" t="n"/>
      <c r="K501" s="50">
        <f>IF(AND(ISNUMBER($F501),ISNUMBER($J501)),$F501*(1-$J501),"")</f>
        <v/>
      </c>
      <c r="L501" s="51" t="n"/>
      <c r="M501" s="51" t="n"/>
      <c r="N501" s="50">
        <f>IF(ISNUMBER($F501),($F501-IF(ISNUMBER($AM501),$AM501,0))*(1-IF(ISNUMBER($J501),$J501,0)),"")</f>
        <v/>
      </c>
      <c r="O501" s="34" t="inlineStr">
        <is>
          <t>Vanilla</t>
        </is>
      </c>
      <c r="P501" s="48" t="n">
        <v>200</v>
      </c>
      <c r="Q501" s="48" t="n">
        <v>460</v>
      </c>
      <c r="R501" s="48" t="n">
        <v>460</v>
      </c>
      <c r="S501" s="48" t="n">
        <v>35</v>
      </c>
      <c r="T501" s="48" t="n">
        <v>220</v>
      </c>
      <c r="U501" s="34" t="inlineStr">
        <is>
          <t>Sugar + glucose + sucralose</t>
        </is>
      </c>
      <c r="V501" s="34" t="inlineStr">
        <is>
          <t>200 mg caffeine (coffee + added), brewed coffee + skim milk + cream, 8 g protein, 340 mg calcium, taurine + B vitamins; contains dairy</t>
        </is>
      </c>
      <c r="W501" s="51" t="n"/>
      <c r="X501" s="51" t="n"/>
      <c r="Y501" s="51" t="n"/>
      <c r="Z501" s="51" t="n"/>
      <c r="AA501" s="34" t="inlineStr">
        <is>
          <t>Medium</t>
        </is>
      </c>
      <c r="AB501" s="34" t="inlineStr">
        <is>
          <t>Coffee energy crossover</t>
        </is>
      </c>
      <c r="AC501" s="34" t="inlineStr">
        <is>
          <t>Coffee flavoured energy in a big can</t>
        </is>
      </c>
      <c r="AD501" s="34" t="inlineStr">
        <is>
          <t>Coffee taste plus energy dose.</t>
        </is>
      </c>
      <c r="AE501" s="51" t="n"/>
      <c r="AF501" s="53">
        <f>IF(AND(ISNUMBER($P501),ISNUMBER($AL501),$AL501&lt;&gt;0),ROUND($P501/$AL501*100,1),"")</f>
        <v/>
      </c>
      <c r="AG501" s="54">
        <f>IF(AND(ISNUMBER($S501),ISNUMBER($AL501),$AL501&lt;&gt;0),ROUND($S501/$AL501*100,2),"")</f>
        <v/>
      </c>
      <c r="AH501" s="53">
        <f>IF(AND(ISNUMBER($Q501),ISNUMBER($AL501),$AL501&lt;&gt;0),ROUND($Q501/$AL501*100,1),"")</f>
        <v/>
      </c>
      <c r="AI501" s="48">
        <f>IF(ISNUMBER($S501),IF($S501&lt;=1,"Yes","No"),"n/a")</f>
        <v/>
      </c>
      <c r="AJ501" s="48">
        <f>IF(ISNUMBER($S501),ROUND(MAX(0,MIN(100,100-$S501*2.5-IF(ISNUMBER($T501),$T501,0)*0.12+IF($S501&lt;=1,12,0))),0),"")</f>
        <v/>
      </c>
      <c r="AK501" s="48">
        <f>IF(ISNUMBER($Q501),IF($Q501&gt;=100,20,IF($Q501&gt;=30,10,0)),0)+IF(ISNUMBER($R501),IF($R501&gt;=100,20,0),0)+IF(ISNUMBER($P501),IF($P501&gt;=150,20,IF($P501&gt;=50,12,5)),0)+IF(ISNUMBER($S501),IF($S501&lt;=1,15,0),0)</f>
        <v/>
      </c>
      <c r="AL501" s="48" t="n">
        <v>444</v>
      </c>
      <c r="AM501" s="49" t="n"/>
      <c r="AN501" s="48">
        <f>IF(AND(ISNUMBER($P501),ISNUMBER($AL501),$AL501&lt;&gt;0),IF(OR($P501&gt;180,$P501/$AL501*1000&gt;400),"Over ceiling, confirm SKU","Within"),"n/a")</f>
        <v/>
      </c>
      <c r="AO501" s="51" t="n"/>
      <c r="AP501" s="51" t="n"/>
      <c r="AQ501" s="51" t="n"/>
      <c r="AR501" s="34" t="inlineStr">
        <is>
          <t>Retrieved and cited, see Enrichment Log</t>
        </is>
      </c>
      <c r="AS501" s="34" t="inlineStr">
        <is>
          <t>BLANK -&gt; requires live Amazon.ca capture</t>
        </is>
      </c>
      <c r="AT501" s="34" t="inlineStr">
        <is>
          <t>Unverified commercial data</t>
        </is>
      </c>
    </row>
    <row r="502" ht="28" customHeight="1">
      <c r="A502" s="34" t="inlineStr">
        <is>
          <t>Red Bull</t>
        </is>
      </c>
      <c r="B502" s="34" t="inlineStr">
        <is>
          <t>Red Bull Editions | Red (Watermelon) | 4 pack 250mL</t>
        </is>
      </c>
      <c r="C502" s="34" t="inlineStr">
        <is>
          <t>4) Caffeine &amp; energy beverage</t>
        </is>
      </c>
      <c r="D502" s="34" t="inlineStr">
        <is>
          <t>250 mL can</t>
        </is>
      </c>
      <c r="E502" s="48" t="n">
        <v>4</v>
      </c>
      <c r="F502" s="49" t="n"/>
      <c r="G502" s="50">
        <f>IF(AND(ISNUMBER($F502),ISNUMBER($E502),$E502&lt;&gt;0),$F502/$E502,"")</f>
        <v/>
      </c>
      <c r="H502" s="50">
        <f>IF(AND(ISNUMBER($F502),ISNUMBER($AL502),ISNUMBER($E502),($AL502*$E502)&lt;&gt;0),$F502/($AL502*$E502)*100,"")</f>
        <v/>
      </c>
      <c r="I502" s="51" t="n"/>
      <c r="J502" s="52" t="n"/>
      <c r="K502" s="50">
        <f>IF(AND(ISNUMBER($F502),ISNUMBER($J502)),$F502*(1-$J502),"")</f>
        <v/>
      </c>
      <c r="L502" s="51" t="n"/>
      <c r="M502" s="51" t="n"/>
      <c r="N502" s="50">
        <f>IF(ISNUMBER($F502),($F502-IF(ISNUMBER($AM502),$AM502,0))*(1-IF(ISNUMBER($J502),$J502,0)),"")</f>
        <v/>
      </c>
      <c r="O502" s="34" t="inlineStr">
        <is>
          <t>Red (Watermelon)</t>
        </is>
      </c>
      <c r="P502" s="48" t="n">
        <v>80</v>
      </c>
      <c r="Q502" s="48" t="n">
        <v>105</v>
      </c>
      <c r="R502" s="34" t="inlineStr">
        <is>
          <t>Not listed</t>
        </is>
      </c>
      <c r="S502" s="48" t="n">
        <v>27</v>
      </c>
      <c r="T502" s="48" t="n">
        <v>110</v>
      </c>
      <c r="U502" s="34" t="inlineStr">
        <is>
          <t>Sucrose + glucose fructose</t>
        </is>
      </c>
      <c r="V502" s="34" t="inlineStr">
        <is>
          <t>Flavoured Red Bull energy, taurine + B vitamins</t>
        </is>
      </c>
      <c r="W502" s="51" t="n"/>
      <c r="X502" s="51" t="n"/>
      <c r="Y502" s="51" t="n"/>
      <c r="Z502" s="51" t="n"/>
      <c r="AA502" s="34" t="inlineStr">
        <is>
          <t>High</t>
        </is>
      </c>
      <c r="AB502" s="34" t="inlineStr">
        <is>
          <t>Flavour line extensions of #1 brand</t>
        </is>
      </c>
      <c r="AC502" s="34" t="inlineStr">
        <is>
          <t>Fruit flavoured Red Bull energy</t>
        </is>
      </c>
      <c r="AD502" s="34" t="inlineStr">
        <is>
          <t>Red Bull energy with flavour variety.</t>
        </is>
      </c>
      <c r="AE502" s="51" t="n"/>
      <c r="AF502" s="53">
        <f>IF(AND(ISNUMBER($P502),ISNUMBER($AL502),$AL502&lt;&gt;0),ROUND($P502/$AL502*100,1),"")</f>
        <v/>
      </c>
      <c r="AG502" s="54">
        <f>IF(AND(ISNUMBER($S502),ISNUMBER($AL502),$AL502&lt;&gt;0),ROUND($S502/$AL502*100,2),"")</f>
        <v/>
      </c>
      <c r="AH502" s="53">
        <f>IF(AND(ISNUMBER($Q502),ISNUMBER($AL502),$AL502&lt;&gt;0),ROUND($Q502/$AL502*100,1),"")</f>
        <v/>
      </c>
      <c r="AI502" s="48">
        <f>IF(ISNUMBER($S502),IF($S502&lt;=1,"Yes","No"),"n/a")</f>
        <v/>
      </c>
      <c r="AJ502" s="48">
        <f>IF(ISNUMBER($S502),ROUND(MAX(0,MIN(100,100-$S502*2.5-IF(ISNUMBER($T502),$T502,0)*0.12+IF($S502&lt;=1,12,0))),0),"")</f>
        <v/>
      </c>
      <c r="AK502" s="48">
        <f>IF(ISNUMBER($Q502),IF($Q502&gt;=100,20,IF($Q502&gt;=30,10,0)),0)+IF(ISNUMBER($R502),IF($R502&gt;=100,20,0),0)+IF(ISNUMBER($P502),IF($P502&gt;=150,20,IF($P502&gt;=50,12,5)),0)+IF(ISNUMBER($S502),IF($S502&lt;=1,15,0),0)</f>
        <v/>
      </c>
      <c r="AL502" s="48" t="n">
        <v>250</v>
      </c>
      <c r="AM502" s="49" t="n"/>
      <c r="AN502" s="48">
        <f>IF(AND(ISNUMBER($P502),ISNUMBER($AL502),$AL502&lt;&gt;0),IF(OR($P502&gt;180,$P502/$AL502*1000&gt;400),"Over ceiling, confirm SKU","Within"),"n/a")</f>
        <v/>
      </c>
      <c r="AO502" s="51" t="n"/>
      <c r="AP502" s="51" t="n"/>
      <c r="AQ502" s="51" t="n"/>
      <c r="AR502" s="34" t="inlineStr">
        <is>
          <t>Retrieved and cited, see Enrichment Log</t>
        </is>
      </c>
      <c r="AS502" s="34" t="inlineStr">
        <is>
          <t>BLANK -&gt; requires live Amazon.ca capture</t>
        </is>
      </c>
      <c r="AT502" s="34" t="inlineStr">
        <is>
          <t>Unverified commercial data</t>
        </is>
      </c>
    </row>
    <row r="503" ht="28" customHeight="1">
      <c r="A503" s="34" t="inlineStr">
        <is>
          <t>Red Bull</t>
        </is>
      </c>
      <c r="B503" s="34" t="inlineStr">
        <is>
          <t>Red Bull Editions | Red (Watermelon) | 8 pack 250mL</t>
        </is>
      </c>
      <c r="C503" s="34" t="inlineStr">
        <is>
          <t>4) Caffeine &amp; energy beverage</t>
        </is>
      </c>
      <c r="D503" s="34" t="inlineStr">
        <is>
          <t>250 mL can</t>
        </is>
      </c>
      <c r="E503" s="48" t="n">
        <v>8</v>
      </c>
      <c r="F503" s="49" t="n"/>
      <c r="G503" s="50">
        <f>IF(AND(ISNUMBER($F503),ISNUMBER($E503),$E503&lt;&gt;0),$F503/$E503,"")</f>
        <v/>
      </c>
      <c r="H503" s="50">
        <f>IF(AND(ISNUMBER($F503),ISNUMBER($AL503),ISNUMBER($E503),($AL503*$E503)&lt;&gt;0),$F503/($AL503*$E503)*100,"")</f>
        <v/>
      </c>
      <c r="I503" s="51" t="n"/>
      <c r="J503" s="52" t="n"/>
      <c r="K503" s="50">
        <f>IF(AND(ISNUMBER($F503),ISNUMBER($J503)),$F503*(1-$J503),"")</f>
        <v/>
      </c>
      <c r="L503" s="51" t="n"/>
      <c r="M503" s="51" t="n"/>
      <c r="N503" s="50">
        <f>IF(ISNUMBER($F503),($F503-IF(ISNUMBER($AM503),$AM503,0))*(1-IF(ISNUMBER($J503),$J503,0)),"")</f>
        <v/>
      </c>
      <c r="O503" s="34" t="inlineStr">
        <is>
          <t>Red (Watermelon)</t>
        </is>
      </c>
      <c r="P503" s="48" t="n">
        <v>80</v>
      </c>
      <c r="Q503" s="48" t="n">
        <v>105</v>
      </c>
      <c r="R503" s="34" t="inlineStr">
        <is>
          <t>Not listed</t>
        </is>
      </c>
      <c r="S503" s="48" t="n">
        <v>27</v>
      </c>
      <c r="T503" s="48" t="n">
        <v>110</v>
      </c>
      <c r="U503" s="34" t="inlineStr">
        <is>
          <t>Sucrose + glucose fructose</t>
        </is>
      </c>
      <c r="V503" s="34" t="inlineStr">
        <is>
          <t>Flavoured Red Bull energy, taurine + B vitamins</t>
        </is>
      </c>
      <c r="W503" s="51" t="n"/>
      <c r="X503" s="51" t="n"/>
      <c r="Y503" s="51" t="n"/>
      <c r="Z503" s="51" t="n"/>
      <c r="AA503" s="34" t="inlineStr">
        <is>
          <t>High</t>
        </is>
      </c>
      <c r="AB503" s="34" t="inlineStr">
        <is>
          <t>Flavour line extensions of #1 brand</t>
        </is>
      </c>
      <c r="AC503" s="34" t="inlineStr">
        <is>
          <t>Fruit flavoured Red Bull energy</t>
        </is>
      </c>
      <c r="AD503" s="34" t="inlineStr">
        <is>
          <t>Red Bull energy with flavour variety.</t>
        </is>
      </c>
      <c r="AE503" s="51" t="n"/>
      <c r="AF503" s="53">
        <f>IF(AND(ISNUMBER($P503),ISNUMBER($AL503),$AL503&lt;&gt;0),ROUND($P503/$AL503*100,1),"")</f>
        <v/>
      </c>
      <c r="AG503" s="54">
        <f>IF(AND(ISNUMBER($S503),ISNUMBER($AL503),$AL503&lt;&gt;0),ROUND($S503/$AL503*100,2),"")</f>
        <v/>
      </c>
      <c r="AH503" s="53">
        <f>IF(AND(ISNUMBER($Q503),ISNUMBER($AL503),$AL503&lt;&gt;0),ROUND($Q503/$AL503*100,1),"")</f>
        <v/>
      </c>
      <c r="AI503" s="48">
        <f>IF(ISNUMBER($S503),IF($S503&lt;=1,"Yes","No"),"n/a")</f>
        <v/>
      </c>
      <c r="AJ503" s="48">
        <f>IF(ISNUMBER($S503),ROUND(MAX(0,MIN(100,100-$S503*2.5-IF(ISNUMBER($T503),$T503,0)*0.12+IF($S503&lt;=1,12,0))),0),"")</f>
        <v/>
      </c>
      <c r="AK503" s="48">
        <f>IF(ISNUMBER($Q503),IF($Q503&gt;=100,20,IF($Q503&gt;=30,10,0)),0)+IF(ISNUMBER($R503),IF($R503&gt;=100,20,0),0)+IF(ISNUMBER($P503),IF($P503&gt;=150,20,IF($P503&gt;=50,12,5)),0)+IF(ISNUMBER($S503),IF($S503&lt;=1,15,0),0)</f>
        <v/>
      </c>
      <c r="AL503" s="48" t="n">
        <v>250</v>
      </c>
      <c r="AM503" s="49" t="n"/>
      <c r="AN503" s="48">
        <f>IF(AND(ISNUMBER($P503),ISNUMBER($AL503),$AL503&lt;&gt;0),IF(OR($P503&gt;180,$P503/$AL503*1000&gt;400),"Over ceiling, confirm SKU","Within"),"n/a")</f>
        <v/>
      </c>
      <c r="AO503" s="51" t="n"/>
      <c r="AP503" s="51" t="n"/>
      <c r="AQ503" s="51" t="n"/>
      <c r="AR503" s="34" t="inlineStr">
        <is>
          <t>Retrieved and cited, see Enrichment Log</t>
        </is>
      </c>
      <c r="AS503" s="34" t="inlineStr">
        <is>
          <t>BLANK -&gt; requires live Amazon.ca capture</t>
        </is>
      </c>
      <c r="AT503" s="34" t="inlineStr">
        <is>
          <t>Unverified commercial data</t>
        </is>
      </c>
    </row>
    <row r="504" ht="28" customHeight="1">
      <c r="A504" s="34" t="inlineStr">
        <is>
          <t>Red Bull</t>
        </is>
      </c>
      <c r="B504" s="34" t="inlineStr">
        <is>
          <t>Red Bull Editions | Red (Watermelon) | 12 pack 250mL</t>
        </is>
      </c>
      <c r="C504" s="34" t="inlineStr">
        <is>
          <t>4) Caffeine &amp; energy beverage</t>
        </is>
      </c>
      <c r="D504" s="34" t="inlineStr">
        <is>
          <t>250 mL can</t>
        </is>
      </c>
      <c r="E504" s="48" t="n">
        <v>12</v>
      </c>
      <c r="F504" s="49" t="n"/>
      <c r="G504" s="50">
        <f>IF(AND(ISNUMBER($F504),ISNUMBER($E504),$E504&lt;&gt;0),$F504/$E504,"")</f>
        <v/>
      </c>
      <c r="H504" s="50">
        <f>IF(AND(ISNUMBER($F504),ISNUMBER($AL504),ISNUMBER($E504),($AL504*$E504)&lt;&gt;0),$F504/($AL504*$E504)*100,"")</f>
        <v/>
      </c>
      <c r="I504" s="51" t="n"/>
      <c r="J504" s="52" t="n"/>
      <c r="K504" s="50">
        <f>IF(AND(ISNUMBER($F504),ISNUMBER($J504)),$F504*(1-$J504),"")</f>
        <v/>
      </c>
      <c r="L504" s="51" t="n"/>
      <c r="M504" s="51" t="n"/>
      <c r="N504" s="50">
        <f>IF(ISNUMBER($F504),($F504-IF(ISNUMBER($AM504),$AM504,0))*(1-IF(ISNUMBER($J504),$J504,0)),"")</f>
        <v/>
      </c>
      <c r="O504" s="34" t="inlineStr">
        <is>
          <t>Red (Watermelon)</t>
        </is>
      </c>
      <c r="P504" s="48" t="n">
        <v>80</v>
      </c>
      <c r="Q504" s="48" t="n">
        <v>105</v>
      </c>
      <c r="R504" s="34" t="inlineStr">
        <is>
          <t>Not listed</t>
        </is>
      </c>
      <c r="S504" s="48" t="n">
        <v>27</v>
      </c>
      <c r="T504" s="48" t="n">
        <v>110</v>
      </c>
      <c r="U504" s="34" t="inlineStr">
        <is>
          <t>Sucrose + glucose fructose</t>
        </is>
      </c>
      <c r="V504" s="34" t="inlineStr">
        <is>
          <t>Flavoured Red Bull energy, taurine + B vitamins</t>
        </is>
      </c>
      <c r="W504" s="51" t="n"/>
      <c r="X504" s="51" t="n"/>
      <c r="Y504" s="51" t="n"/>
      <c r="Z504" s="51" t="n"/>
      <c r="AA504" s="34" t="inlineStr">
        <is>
          <t>High</t>
        </is>
      </c>
      <c r="AB504" s="34" t="inlineStr">
        <is>
          <t>Flavour line extensions of #1 brand</t>
        </is>
      </c>
      <c r="AC504" s="34" t="inlineStr">
        <is>
          <t>Fruit flavoured Red Bull energy</t>
        </is>
      </c>
      <c r="AD504" s="34" t="inlineStr">
        <is>
          <t>Red Bull energy with flavour variety.</t>
        </is>
      </c>
      <c r="AE504" s="51" t="n"/>
      <c r="AF504" s="53">
        <f>IF(AND(ISNUMBER($P504),ISNUMBER($AL504),$AL504&lt;&gt;0),ROUND($P504/$AL504*100,1),"")</f>
        <v/>
      </c>
      <c r="AG504" s="54">
        <f>IF(AND(ISNUMBER($S504),ISNUMBER($AL504),$AL504&lt;&gt;0),ROUND($S504/$AL504*100,2),"")</f>
        <v/>
      </c>
      <c r="AH504" s="53">
        <f>IF(AND(ISNUMBER($Q504),ISNUMBER($AL504),$AL504&lt;&gt;0),ROUND($Q504/$AL504*100,1),"")</f>
        <v/>
      </c>
      <c r="AI504" s="48">
        <f>IF(ISNUMBER($S504),IF($S504&lt;=1,"Yes","No"),"n/a")</f>
        <v/>
      </c>
      <c r="AJ504" s="48">
        <f>IF(ISNUMBER($S504),ROUND(MAX(0,MIN(100,100-$S504*2.5-IF(ISNUMBER($T504),$T504,0)*0.12+IF($S504&lt;=1,12,0))),0),"")</f>
        <v/>
      </c>
      <c r="AK504" s="48">
        <f>IF(ISNUMBER($Q504),IF($Q504&gt;=100,20,IF($Q504&gt;=30,10,0)),0)+IF(ISNUMBER($R504),IF($R504&gt;=100,20,0),0)+IF(ISNUMBER($P504),IF($P504&gt;=150,20,IF($P504&gt;=50,12,5)),0)+IF(ISNUMBER($S504),IF($S504&lt;=1,15,0),0)</f>
        <v/>
      </c>
      <c r="AL504" s="48" t="n">
        <v>250</v>
      </c>
      <c r="AM504" s="49" t="n"/>
      <c r="AN504" s="48">
        <f>IF(AND(ISNUMBER($P504),ISNUMBER($AL504),$AL504&lt;&gt;0),IF(OR($P504&gt;180,$P504/$AL504*1000&gt;400),"Over ceiling, confirm SKU","Within"),"n/a")</f>
        <v/>
      </c>
      <c r="AO504" s="51" t="n"/>
      <c r="AP504" s="51" t="n"/>
      <c r="AQ504" s="51" t="n"/>
      <c r="AR504" s="34" t="inlineStr">
        <is>
          <t>Retrieved and cited, see Enrichment Log</t>
        </is>
      </c>
      <c r="AS504" s="34" t="inlineStr">
        <is>
          <t>BLANK -&gt; requires live Amazon.ca capture</t>
        </is>
      </c>
      <c r="AT504" s="34" t="inlineStr">
        <is>
          <t>Unverified commercial data</t>
        </is>
      </c>
    </row>
    <row r="505" ht="28" customHeight="1">
      <c r="A505" s="34" t="inlineStr">
        <is>
          <t>Red Bull</t>
        </is>
      </c>
      <c r="B505" s="34" t="inlineStr">
        <is>
          <t>Red Bull Editions | Red (Watermelon) | 18 pack 250mL</t>
        </is>
      </c>
      <c r="C505" s="34" t="inlineStr">
        <is>
          <t>4) Caffeine &amp; energy beverage</t>
        </is>
      </c>
      <c r="D505" s="34" t="inlineStr">
        <is>
          <t>250 mL can</t>
        </is>
      </c>
      <c r="E505" s="48" t="n">
        <v>18</v>
      </c>
      <c r="F505" s="49" t="n"/>
      <c r="G505" s="50">
        <f>IF(AND(ISNUMBER($F505),ISNUMBER($E505),$E505&lt;&gt;0),$F505/$E505,"")</f>
        <v/>
      </c>
      <c r="H505" s="50">
        <f>IF(AND(ISNUMBER($F505),ISNUMBER($AL505),ISNUMBER($E505),($AL505*$E505)&lt;&gt;0),$F505/($AL505*$E505)*100,"")</f>
        <v/>
      </c>
      <c r="I505" s="51" t="n"/>
      <c r="J505" s="52" t="n"/>
      <c r="K505" s="50">
        <f>IF(AND(ISNUMBER($F505),ISNUMBER($J505)),$F505*(1-$J505),"")</f>
        <v/>
      </c>
      <c r="L505" s="51" t="n"/>
      <c r="M505" s="51" t="n"/>
      <c r="N505" s="50">
        <f>IF(ISNUMBER($F505),($F505-IF(ISNUMBER($AM505),$AM505,0))*(1-IF(ISNUMBER($J505),$J505,0)),"")</f>
        <v/>
      </c>
      <c r="O505" s="34" t="inlineStr">
        <is>
          <t>Red (Watermelon)</t>
        </is>
      </c>
      <c r="P505" s="48" t="n">
        <v>80</v>
      </c>
      <c r="Q505" s="48" t="n">
        <v>105</v>
      </c>
      <c r="R505" s="34" t="inlineStr">
        <is>
          <t>Not listed</t>
        </is>
      </c>
      <c r="S505" s="48" t="n">
        <v>27</v>
      </c>
      <c r="T505" s="48" t="n">
        <v>110</v>
      </c>
      <c r="U505" s="34" t="inlineStr">
        <is>
          <t>Sucrose + glucose fructose</t>
        </is>
      </c>
      <c r="V505" s="34" t="inlineStr">
        <is>
          <t>Flavoured Red Bull energy, taurine + B vitamins</t>
        </is>
      </c>
      <c r="W505" s="51" t="n"/>
      <c r="X505" s="51" t="n"/>
      <c r="Y505" s="51" t="n"/>
      <c r="Z505" s="51" t="n"/>
      <c r="AA505" s="34" t="inlineStr">
        <is>
          <t>High</t>
        </is>
      </c>
      <c r="AB505" s="34" t="inlineStr">
        <is>
          <t>Flavour line extensions of #1 brand</t>
        </is>
      </c>
      <c r="AC505" s="34" t="inlineStr">
        <is>
          <t>Fruit flavoured Red Bull energy</t>
        </is>
      </c>
      <c r="AD505" s="34" t="inlineStr">
        <is>
          <t>Red Bull energy with flavour variety.</t>
        </is>
      </c>
      <c r="AE505" s="51" t="n"/>
      <c r="AF505" s="53">
        <f>IF(AND(ISNUMBER($P505),ISNUMBER($AL505),$AL505&lt;&gt;0),ROUND($P505/$AL505*100,1),"")</f>
        <v/>
      </c>
      <c r="AG505" s="54">
        <f>IF(AND(ISNUMBER($S505),ISNUMBER($AL505),$AL505&lt;&gt;0),ROUND($S505/$AL505*100,2),"")</f>
        <v/>
      </c>
      <c r="AH505" s="53">
        <f>IF(AND(ISNUMBER($Q505),ISNUMBER($AL505),$AL505&lt;&gt;0),ROUND($Q505/$AL505*100,1),"")</f>
        <v/>
      </c>
      <c r="AI505" s="48">
        <f>IF(ISNUMBER($S505),IF($S505&lt;=1,"Yes","No"),"n/a")</f>
        <v/>
      </c>
      <c r="AJ505" s="48">
        <f>IF(ISNUMBER($S505),ROUND(MAX(0,MIN(100,100-$S505*2.5-IF(ISNUMBER($T505),$T505,0)*0.12+IF($S505&lt;=1,12,0))),0),"")</f>
        <v/>
      </c>
      <c r="AK505" s="48">
        <f>IF(ISNUMBER($Q505),IF($Q505&gt;=100,20,IF($Q505&gt;=30,10,0)),0)+IF(ISNUMBER($R505),IF($R505&gt;=100,20,0),0)+IF(ISNUMBER($P505),IF($P505&gt;=150,20,IF($P505&gt;=50,12,5)),0)+IF(ISNUMBER($S505),IF($S505&lt;=1,15,0),0)</f>
        <v/>
      </c>
      <c r="AL505" s="48" t="n">
        <v>250</v>
      </c>
      <c r="AM505" s="49" t="n"/>
      <c r="AN505" s="48">
        <f>IF(AND(ISNUMBER($P505),ISNUMBER($AL505),$AL505&lt;&gt;0),IF(OR($P505&gt;180,$P505/$AL505*1000&gt;400),"Over ceiling, confirm SKU","Within"),"n/a")</f>
        <v/>
      </c>
      <c r="AO505" s="51" t="n"/>
      <c r="AP505" s="51" t="n"/>
      <c r="AQ505" s="51" t="n"/>
      <c r="AR505" s="34" t="inlineStr">
        <is>
          <t>Retrieved and cited, see Enrichment Log</t>
        </is>
      </c>
      <c r="AS505" s="34" t="inlineStr">
        <is>
          <t>BLANK -&gt; requires live Amazon.ca capture</t>
        </is>
      </c>
      <c r="AT505" s="34" t="inlineStr">
        <is>
          <t>Unverified commercial data</t>
        </is>
      </c>
    </row>
    <row r="506" ht="28" customHeight="1">
      <c r="A506" s="34" t="inlineStr">
        <is>
          <t>Red Bull</t>
        </is>
      </c>
      <c r="B506" s="34" t="inlineStr">
        <is>
          <t>Red Bull Editions | Red (Watermelon) | 24 pack 250mL</t>
        </is>
      </c>
      <c r="C506" s="34" t="inlineStr">
        <is>
          <t>4) Caffeine &amp; energy beverage</t>
        </is>
      </c>
      <c r="D506" s="34" t="inlineStr">
        <is>
          <t>250 mL can</t>
        </is>
      </c>
      <c r="E506" s="48" t="n">
        <v>24</v>
      </c>
      <c r="F506" s="49" t="n"/>
      <c r="G506" s="50">
        <f>IF(AND(ISNUMBER($F506),ISNUMBER($E506),$E506&lt;&gt;0),$F506/$E506,"")</f>
        <v/>
      </c>
      <c r="H506" s="50">
        <f>IF(AND(ISNUMBER($F506),ISNUMBER($AL506),ISNUMBER($E506),($AL506*$E506)&lt;&gt;0),$F506/($AL506*$E506)*100,"")</f>
        <v/>
      </c>
      <c r="I506" s="51" t="n"/>
      <c r="J506" s="52" t="n"/>
      <c r="K506" s="50">
        <f>IF(AND(ISNUMBER($F506),ISNUMBER($J506)),$F506*(1-$J506),"")</f>
        <v/>
      </c>
      <c r="L506" s="51" t="n"/>
      <c r="M506" s="51" t="n"/>
      <c r="N506" s="50">
        <f>IF(ISNUMBER($F506),($F506-IF(ISNUMBER($AM506),$AM506,0))*(1-IF(ISNUMBER($J506),$J506,0)),"")</f>
        <v/>
      </c>
      <c r="O506" s="34" t="inlineStr">
        <is>
          <t>Red (Watermelon)</t>
        </is>
      </c>
      <c r="P506" s="48" t="n">
        <v>80</v>
      </c>
      <c r="Q506" s="48" t="n">
        <v>105</v>
      </c>
      <c r="R506" s="34" t="inlineStr">
        <is>
          <t>Not listed</t>
        </is>
      </c>
      <c r="S506" s="48" t="n">
        <v>27</v>
      </c>
      <c r="T506" s="48" t="n">
        <v>110</v>
      </c>
      <c r="U506" s="34" t="inlineStr">
        <is>
          <t>Sucrose + glucose fructose</t>
        </is>
      </c>
      <c r="V506" s="34" t="inlineStr">
        <is>
          <t>Flavoured Red Bull energy, taurine + B vitamins</t>
        </is>
      </c>
      <c r="W506" s="51" t="n"/>
      <c r="X506" s="51" t="n"/>
      <c r="Y506" s="51" t="n"/>
      <c r="Z506" s="51" t="n"/>
      <c r="AA506" s="34" t="inlineStr">
        <is>
          <t>High</t>
        </is>
      </c>
      <c r="AB506" s="34" t="inlineStr">
        <is>
          <t>Flavour line extensions of #1 brand</t>
        </is>
      </c>
      <c r="AC506" s="34" t="inlineStr">
        <is>
          <t>Fruit flavoured Red Bull energy</t>
        </is>
      </c>
      <c r="AD506" s="34" t="inlineStr">
        <is>
          <t>Red Bull energy with flavour variety.</t>
        </is>
      </c>
      <c r="AE506" s="51" t="n"/>
      <c r="AF506" s="53">
        <f>IF(AND(ISNUMBER($P506),ISNUMBER($AL506),$AL506&lt;&gt;0),ROUND($P506/$AL506*100,1),"")</f>
        <v/>
      </c>
      <c r="AG506" s="54">
        <f>IF(AND(ISNUMBER($S506),ISNUMBER($AL506),$AL506&lt;&gt;0),ROUND($S506/$AL506*100,2),"")</f>
        <v/>
      </c>
      <c r="AH506" s="53">
        <f>IF(AND(ISNUMBER($Q506),ISNUMBER($AL506),$AL506&lt;&gt;0),ROUND($Q506/$AL506*100,1),"")</f>
        <v/>
      </c>
      <c r="AI506" s="48">
        <f>IF(ISNUMBER($S506),IF($S506&lt;=1,"Yes","No"),"n/a")</f>
        <v/>
      </c>
      <c r="AJ506" s="48">
        <f>IF(ISNUMBER($S506),ROUND(MAX(0,MIN(100,100-$S506*2.5-IF(ISNUMBER($T506),$T506,0)*0.12+IF($S506&lt;=1,12,0))),0),"")</f>
        <v/>
      </c>
      <c r="AK506" s="48">
        <f>IF(ISNUMBER($Q506),IF($Q506&gt;=100,20,IF($Q506&gt;=30,10,0)),0)+IF(ISNUMBER($R506),IF($R506&gt;=100,20,0),0)+IF(ISNUMBER($P506),IF($P506&gt;=150,20,IF($P506&gt;=50,12,5)),0)+IF(ISNUMBER($S506),IF($S506&lt;=1,15,0),0)</f>
        <v/>
      </c>
      <c r="AL506" s="48" t="n">
        <v>250</v>
      </c>
      <c r="AM506" s="49" t="n"/>
      <c r="AN506" s="48">
        <f>IF(AND(ISNUMBER($P506),ISNUMBER($AL506),$AL506&lt;&gt;0),IF(OR($P506&gt;180,$P506/$AL506*1000&gt;400),"Over ceiling, confirm SKU","Within"),"n/a")</f>
        <v/>
      </c>
      <c r="AO506" s="51" t="n"/>
      <c r="AP506" s="51" t="n"/>
      <c r="AQ506" s="51" t="n"/>
      <c r="AR506" s="34" t="inlineStr">
        <is>
          <t>Retrieved and cited, see Enrichment Log</t>
        </is>
      </c>
      <c r="AS506" s="34" t="inlineStr">
        <is>
          <t>BLANK -&gt; requires live Amazon.ca capture</t>
        </is>
      </c>
      <c r="AT506" s="34" t="inlineStr">
        <is>
          <t>Unverified commercial data</t>
        </is>
      </c>
    </row>
    <row r="507" ht="28" customHeight="1">
      <c r="A507" s="34" t="inlineStr">
        <is>
          <t>Red Bull</t>
        </is>
      </c>
      <c r="B507" s="34" t="inlineStr">
        <is>
          <t>Red Bull Editions | Blue (Blueberry) | 4 pack 250mL</t>
        </is>
      </c>
      <c r="C507" s="34" t="inlineStr">
        <is>
          <t>4) Caffeine &amp; energy beverage</t>
        </is>
      </c>
      <c r="D507" s="34" t="inlineStr">
        <is>
          <t>250 mL can</t>
        </is>
      </c>
      <c r="E507" s="48" t="n">
        <v>4</v>
      </c>
      <c r="F507" s="49" t="n"/>
      <c r="G507" s="50">
        <f>IF(AND(ISNUMBER($F507),ISNUMBER($E507),$E507&lt;&gt;0),$F507/$E507,"")</f>
        <v/>
      </c>
      <c r="H507" s="50">
        <f>IF(AND(ISNUMBER($F507),ISNUMBER($AL507),ISNUMBER($E507),($AL507*$E507)&lt;&gt;0),$F507/($AL507*$E507)*100,"")</f>
        <v/>
      </c>
      <c r="I507" s="51" t="n"/>
      <c r="J507" s="52" t="n"/>
      <c r="K507" s="50">
        <f>IF(AND(ISNUMBER($F507),ISNUMBER($J507)),$F507*(1-$J507),"")</f>
        <v/>
      </c>
      <c r="L507" s="51" t="n"/>
      <c r="M507" s="51" t="n"/>
      <c r="N507" s="50">
        <f>IF(ISNUMBER($F507),($F507-IF(ISNUMBER($AM507),$AM507,0))*(1-IF(ISNUMBER($J507),$J507,0)),"")</f>
        <v/>
      </c>
      <c r="O507" s="34" t="inlineStr">
        <is>
          <t>Blue (Blueberry)</t>
        </is>
      </c>
      <c r="P507" s="48" t="n">
        <v>80</v>
      </c>
      <c r="Q507" s="48" t="n">
        <v>105</v>
      </c>
      <c r="R507" s="34" t="inlineStr">
        <is>
          <t>Not listed</t>
        </is>
      </c>
      <c r="S507" s="48" t="n">
        <v>27</v>
      </c>
      <c r="T507" s="48" t="n">
        <v>110</v>
      </c>
      <c r="U507" s="34" t="inlineStr">
        <is>
          <t>Sucrose + glucose fructose</t>
        </is>
      </c>
      <c r="V507" s="34" t="inlineStr">
        <is>
          <t>Flavoured Red Bull energy, taurine + B vitamins</t>
        </is>
      </c>
      <c r="W507" s="51" t="n"/>
      <c r="X507" s="51" t="n"/>
      <c r="Y507" s="51" t="n"/>
      <c r="Z507" s="51" t="n"/>
      <c r="AA507" s="34" t="inlineStr">
        <is>
          <t>High</t>
        </is>
      </c>
      <c r="AB507" s="34" t="inlineStr">
        <is>
          <t>Flavour line extensions of #1 brand</t>
        </is>
      </c>
      <c r="AC507" s="34" t="inlineStr">
        <is>
          <t>Fruit flavoured Red Bull energy</t>
        </is>
      </c>
      <c r="AD507" s="34" t="inlineStr">
        <is>
          <t>Red Bull energy with flavour variety.</t>
        </is>
      </c>
      <c r="AE507" s="51" t="n"/>
      <c r="AF507" s="53">
        <f>IF(AND(ISNUMBER($P507),ISNUMBER($AL507),$AL507&lt;&gt;0),ROUND($P507/$AL507*100,1),"")</f>
        <v/>
      </c>
      <c r="AG507" s="54">
        <f>IF(AND(ISNUMBER($S507),ISNUMBER($AL507),$AL507&lt;&gt;0),ROUND($S507/$AL507*100,2),"")</f>
        <v/>
      </c>
      <c r="AH507" s="53">
        <f>IF(AND(ISNUMBER($Q507),ISNUMBER($AL507),$AL507&lt;&gt;0),ROUND($Q507/$AL507*100,1),"")</f>
        <v/>
      </c>
      <c r="AI507" s="48">
        <f>IF(ISNUMBER($S507),IF($S507&lt;=1,"Yes","No"),"n/a")</f>
        <v/>
      </c>
      <c r="AJ507" s="48">
        <f>IF(ISNUMBER($S507),ROUND(MAX(0,MIN(100,100-$S507*2.5-IF(ISNUMBER($T507),$T507,0)*0.12+IF($S507&lt;=1,12,0))),0),"")</f>
        <v/>
      </c>
      <c r="AK507" s="48">
        <f>IF(ISNUMBER($Q507),IF($Q507&gt;=100,20,IF($Q507&gt;=30,10,0)),0)+IF(ISNUMBER($R507),IF($R507&gt;=100,20,0),0)+IF(ISNUMBER($P507),IF($P507&gt;=150,20,IF($P507&gt;=50,12,5)),0)+IF(ISNUMBER($S507),IF($S507&lt;=1,15,0),0)</f>
        <v/>
      </c>
      <c r="AL507" s="48" t="n">
        <v>250</v>
      </c>
      <c r="AM507" s="49" t="n"/>
      <c r="AN507" s="48">
        <f>IF(AND(ISNUMBER($P507),ISNUMBER($AL507),$AL507&lt;&gt;0),IF(OR($P507&gt;180,$P507/$AL507*1000&gt;400),"Over ceiling, confirm SKU","Within"),"n/a")</f>
        <v/>
      </c>
      <c r="AO507" s="51" t="n"/>
      <c r="AP507" s="51" t="n"/>
      <c r="AQ507" s="51" t="n"/>
      <c r="AR507" s="34" t="inlineStr">
        <is>
          <t>Retrieved and cited, see Enrichment Log</t>
        </is>
      </c>
      <c r="AS507" s="34" t="inlineStr">
        <is>
          <t>BLANK -&gt; requires live Amazon.ca capture</t>
        </is>
      </c>
      <c r="AT507" s="34" t="inlineStr">
        <is>
          <t>Unverified commercial data</t>
        </is>
      </c>
    </row>
    <row r="508" ht="28" customHeight="1">
      <c r="A508" s="34" t="inlineStr">
        <is>
          <t>Red Bull</t>
        </is>
      </c>
      <c r="B508" s="34" t="inlineStr">
        <is>
          <t>Red Bull Editions | Blue (Blueberry) | 8 pack 250mL</t>
        </is>
      </c>
      <c r="C508" s="34" t="inlineStr">
        <is>
          <t>4) Caffeine &amp; energy beverage</t>
        </is>
      </c>
      <c r="D508" s="34" t="inlineStr">
        <is>
          <t>250 mL can</t>
        </is>
      </c>
      <c r="E508" s="48" t="n">
        <v>8</v>
      </c>
      <c r="F508" s="49" t="n"/>
      <c r="G508" s="50">
        <f>IF(AND(ISNUMBER($F508),ISNUMBER($E508),$E508&lt;&gt;0),$F508/$E508,"")</f>
        <v/>
      </c>
      <c r="H508" s="50">
        <f>IF(AND(ISNUMBER($F508),ISNUMBER($AL508),ISNUMBER($E508),($AL508*$E508)&lt;&gt;0),$F508/($AL508*$E508)*100,"")</f>
        <v/>
      </c>
      <c r="I508" s="51" t="n"/>
      <c r="J508" s="52" t="n"/>
      <c r="K508" s="50">
        <f>IF(AND(ISNUMBER($F508),ISNUMBER($J508)),$F508*(1-$J508),"")</f>
        <v/>
      </c>
      <c r="L508" s="51" t="n"/>
      <c r="M508" s="51" t="n"/>
      <c r="N508" s="50">
        <f>IF(ISNUMBER($F508),($F508-IF(ISNUMBER($AM508),$AM508,0))*(1-IF(ISNUMBER($J508),$J508,0)),"")</f>
        <v/>
      </c>
      <c r="O508" s="34" t="inlineStr">
        <is>
          <t>Blue (Blueberry)</t>
        </is>
      </c>
      <c r="P508" s="48" t="n">
        <v>80</v>
      </c>
      <c r="Q508" s="48" t="n">
        <v>105</v>
      </c>
      <c r="R508" s="34" t="inlineStr">
        <is>
          <t>Not listed</t>
        </is>
      </c>
      <c r="S508" s="48" t="n">
        <v>27</v>
      </c>
      <c r="T508" s="48" t="n">
        <v>110</v>
      </c>
      <c r="U508" s="34" t="inlineStr">
        <is>
          <t>Sucrose + glucose fructose</t>
        </is>
      </c>
      <c r="V508" s="34" t="inlineStr">
        <is>
          <t>Flavoured Red Bull energy, taurine + B vitamins</t>
        </is>
      </c>
      <c r="W508" s="51" t="n"/>
      <c r="X508" s="51" t="n"/>
      <c r="Y508" s="51" t="n"/>
      <c r="Z508" s="51" t="n"/>
      <c r="AA508" s="34" t="inlineStr">
        <is>
          <t>High</t>
        </is>
      </c>
      <c r="AB508" s="34" t="inlineStr">
        <is>
          <t>Flavour line extensions of #1 brand</t>
        </is>
      </c>
      <c r="AC508" s="34" t="inlineStr">
        <is>
          <t>Fruit flavoured Red Bull energy</t>
        </is>
      </c>
      <c r="AD508" s="34" t="inlineStr">
        <is>
          <t>Red Bull energy with flavour variety.</t>
        </is>
      </c>
      <c r="AE508" s="51" t="n"/>
      <c r="AF508" s="53">
        <f>IF(AND(ISNUMBER($P508),ISNUMBER($AL508),$AL508&lt;&gt;0),ROUND($P508/$AL508*100,1),"")</f>
        <v/>
      </c>
      <c r="AG508" s="54">
        <f>IF(AND(ISNUMBER($S508),ISNUMBER($AL508),$AL508&lt;&gt;0),ROUND($S508/$AL508*100,2),"")</f>
        <v/>
      </c>
      <c r="AH508" s="53">
        <f>IF(AND(ISNUMBER($Q508),ISNUMBER($AL508),$AL508&lt;&gt;0),ROUND($Q508/$AL508*100,1),"")</f>
        <v/>
      </c>
      <c r="AI508" s="48">
        <f>IF(ISNUMBER($S508),IF($S508&lt;=1,"Yes","No"),"n/a")</f>
        <v/>
      </c>
      <c r="AJ508" s="48">
        <f>IF(ISNUMBER($S508),ROUND(MAX(0,MIN(100,100-$S508*2.5-IF(ISNUMBER($T508),$T508,0)*0.12+IF($S508&lt;=1,12,0))),0),"")</f>
        <v/>
      </c>
      <c r="AK508" s="48">
        <f>IF(ISNUMBER($Q508),IF($Q508&gt;=100,20,IF($Q508&gt;=30,10,0)),0)+IF(ISNUMBER($R508),IF($R508&gt;=100,20,0),0)+IF(ISNUMBER($P508),IF($P508&gt;=150,20,IF($P508&gt;=50,12,5)),0)+IF(ISNUMBER($S508),IF($S508&lt;=1,15,0),0)</f>
        <v/>
      </c>
      <c r="AL508" s="48" t="n">
        <v>250</v>
      </c>
      <c r="AM508" s="49" t="n"/>
      <c r="AN508" s="48">
        <f>IF(AND(ISNUMBER($P508),ISNUMBER($AL508),$AL508&lt;&gt;0),IF(OR($P508&gt;180,$P508/$AL508*1000&gt;400),"Over ceiling, confirm SKU","Within"),"n/a")</f>
        <v/>
      </c>
      <c r="AO508" s="51" t="n"/>
      <c r="AP508" s="51" t="n"/>
      <c r="AQ508" s="51" t="n"/>
      <c r="AR508" s="34" t="inlineStr">
        <is>
          <t>Retrieved and cited, see Enrichment Log</t>
        </is>
      </c>
      <c r="AS508" s="34" t="inlineStr">
        <is>
          <t>BLANK -&gt; requires live Amazon.ca capture</t>
        </is>
      </c>
      <c r="AT508" s="34" t="inlineStr">
        <is>
          <t>Unverified commercial data</t>
        </is>
      </c>
    </row>
    <row r="509" ht="28" customHeight="1">
      <c r="A509" s="34" t="inlineStr">
        <is>
          <t>Red Bull</t>
        </is>
      </c>
      <c r="B509" s="34" t="inlineStr">
        <is>
          <t>Red Bull Editions | Blue (Blueberry) | 12 pack 250mL</t>
        </is>
      </c>
      <c r="C509" s="34" t="inlineStr">
        <is>
          <t>4) Caffeine &amp; energy beverage</t>
        </is>
      </c>
      <c r="D509" s="34" t="inlineStr">
        <is>
          <t>250 mL can</t>
        </is>
      </c>
      <c r="E509" s="48" t="n">
        <v>12</v>
      </c>
      <c r="F509" s="49" t="n"/>
      <c r="G509" s="50">
        <f>IF(AND(ISNUMBER($F509),ISNUMBER($E509),$E509&lt;&gt;0),$F509/$E509,"")</f>
        <v/>
      </c>
      <c r="H509" s="50">
        <f>IF(AND(ISNUMBER($F509),ISNUMBER($AL509),ISNUMBER($E509),($AL509*$E509)&lt;&gt;0),$F509/($AL509*$E509)*100,"")</f>
        <v/>
      </c>
      <c r="I509" s="51" t="n"/>
      <c r="J509" s="52" t="n"/>
      <c r="K509" s="50">
        <f>IF(AND(ISNUMBER($F509),ISNUMBER($J509)),$F509*(1-$J509),"")</f>
        <v/>
      </c>
      <c r="L509" s="51" t="n"/>
      <c r="M509" s="51" t="n"/>
      <c r="N509" s="50">
        <f>IF(ISNUMBER($F509),($F509-IF(ISNUMBER($AM509),$AM509,0))*(1-IF(ISNUMBER($J509),$J509,0)),"")</f>
        <v/>
      </c>
      <c r="O509" s="34" t="inlineStr">
        <is>
          <t>Blue (Blueberry)</t>
        </is>
      </c>
      <c r="P509" s="48" t="n">
        <v>80</v>
      </c>
      <c r="Q509" s="48" t="n">
        <v>105</v>
      </c>
      <c r="R509" s="34" t="inlineStr">
        <is>
          <t>Not listed</t>
        </is>
      </c>
      <c r="S509" s="48" t="n">
        <v>27</v>
      </c>
      <c r="T509" s="48" t="n">
        <v>110</v>
      </c>
      <c r="U509" s="34" t="inlineStr">
        <is>
          <t>Sucrose + glucose fructose</t>
        </is>
      </c>
      <c r="V509" s="34" t="inlineStr">
        <is>
          <t>Flavoured Red Bull energy, taurine + B vitamins</t>
        </is>
      </c>
      <c r="W509" s="51" t="n"/>
      <c r="X509" s="51" t="n"/>
      <c r="Y509" s="51" t="n"/>
      <c r="Z509" s="51" t="n"/>
      <c r="AA509" s="34" t="inlineStr">
        <is>
          <t>High</t>
        </is>
      </c>
      <c r="AB509" s="34" t="inlineStr">
        <is>
          <t>Flavour line extensions of #1 brand</t>
        </is>
      </c>
      <c r="AC509" s="34" t="inlineStr">
        <is>
          <t>Fruit flavoured Red Bull energy</t>
        </is>
      </c>
      <c r="AD509" s="34" t="inlineStr">
        <is>
          <t>Red Bull energy with flavour variety.</t>
        </is>
      </c>
      <c r="AE509" s="51" t="n"/>
      <c r="AF509" s="53">
        <f>IF(AND(ISNUMBER($P509),ISNUMBER($AL509),$AL509&lt;&gt;0),ROUND($P509/$AL509*100,1),"")</f>
        <v/>
      </c>
      <c r="AG509" s="54">
        <f>IF(AND(ISNUMBER($S509),ISNUMBER($AL509),$AL509&lt;&gt;0),ROUND($S509/$AL509*100,2),"")</f>
        <v/>
      </c>
      <c r="AH509" s="53">
        <f>IF(AND(ISNUMBER($Q509),ISNUMBER($AL509),$AL509&lt;&gt;0),ROUND($Q509/$AL509*100,1),"")</f>
        <v/>
      </c>
      <c r="AI509" s="48">
        <f>IF(ISNUMBER($S509),IF($S509&lt;=1,"Yes","No"),"n/a")</f>
        <v/>
      </c>
      <c r="AJ509" s="48">
        <f>IF(ISNUMBER($S509),ROUND(MAX(0,MIN(100,100-$S509*2.5-IF(ISNUMBER($T509),$T509,0)*0.12+IF($S509&lt;=1,12,0))),0),"")</f>
        <v/>
      </c>
      <c r="AK509" s="48">
        <f>IF(ISNUMBER($Q509),IF($Q509&gt;=100,20,IF($Q509&gt;=30,10,0)),0)+IF(ISNUMBER($R509),IF($R509&gt;=100,20,0),0)+IF(ISNUMBER($P509),IF($P509&gt;=150,20,IF($P509&gt;=50,12,5)),0)+IF(ISNUMBER($S509),IF($S509&lt;=1,15,0),0)</f>
        <v/>
      </c>
      <c r="AL509" s="48" t="n">
        <v>250</v>
      </c>
      <c r="AM509" s="49" t="n"/>
      <c r="AN509" s="48">
        <f>IF(AND(ISNUMBER($P509),ISNUMBER($AL509),$AL509&lt;&gt;0),IF(OR($P509&gt;180,$P509/$AL509*1000&gt;400),"Over ceiling, confirm SKU","Within"),"n/a")</f>
        <v/>
      </c>
      <c r="AO509" s="51" t="n"/>
      <c r="AP509" s="51" t="n"/>
      <c r="AQ509" s="51" t="n"/>
      <c r="AR509" s="34" t="inlineStr">
        <is>
          <t>Retrieved and cited, see Enrichment Log</t>
        </is>
      </c>
      <c r="AS509" s="34" t="inlineStr">
        <is>
          <t>BLANK -&gt; requires live Amazon.ca capture</t>
        </is>
      </c>
      <c r="AT509" s="34" t="inlineStr">
        <is>
          <t>Unverified commercial data</t>
        </is>
      </c>
    </row>
    <row r="510" ht="28" customHeight="1">
      <c r="A510" s="34" t="inlineStr">
        <is>
          <t>Red Bull</t>
        </is>
      </c>
      <c r="B510" s="34" t="inlineStr">
        <is>
          <t>Red Bull Editions | Blue (Blueberry) | 18 pack 250mL</t>
        </is>
      </c>
      <c r="C510" s="34" t="inlineStr">
        <is>
          <t>4) Caffeine &amp; energy beverage</t>
        </is>
      </c>
      <c r="D510" s="34" t="inlineStr">
        <is>
          <t>250 mL can</t>
        </is>
      </c>
      <c r="E510" s="48" t="n">
        <v>18</v>
      </c>
      <c r="F510" s="49" t="n"/>
      <c r="G510" s="50">
        <f>IF(AND(ISNUMBER($F510),ISNUMBER($E510),$E510&lt;&gt;0),$F510/$E510,"")</f>
        <v/>
      </c>
      <c r="H510" s="50">
        <f>IF(AND(ISNUMBER($F510),ISNUMBER($AL510),ISNUMBER($E510),($AL510*$E510)&lt;&gt;0),$F510/($AL510*$E510)*100,"")</f>
        <v/>
      </c>
      <c r="I510" s="51" t="n"/>
      <c r="J510" s="52" t="n"/>
      <c r="K510" s="50">
        <f>IF(AND(ISNUMBER($F510),ISNUMBER($J510)),$F510*(1-$J510),"")</f>
        <v/>
      </c>
      <c r="L510" s="51" t="n"/>
      <c r="M510" s="51" t="n"/>
      <c r="N510" s="50">
        <f>IF(ISNUMBER($F510),($F510-IF(ISNUMBER($AM510),$AM510,0))*(1-IF(ISNUMBER($J510),$J510,0)),"")</f>
        <v/>
      </c>
      <c r="O510" s="34" t="inlineStr">
        <is>
          <t>Blue (Blueberry)</t>
        </is>
      </c>
      <c r="P510" s="48" t="n">
        <v>80</v>
      </c>
      <c r="Q510" s="48" t="n">
        <v>105</v>
      </c>
      <c r="R510" s="34" t="inlineStr">
        <is>
          <t>Not listed</t>
        </is>
      </c>
      <c r="S510" s="48" t="n">
        <v>27</v>
      </c>
      <c r="T510" s="48" t="n">
        <v>110</v>
      </c>
      <c r="U510" s="34" t="inlineStr">
        <is>
          <t>Sucrose + glucose fructose</t>
        </is>
      </c>
      <c r="V510" s="34" t="inlineStr">
        <is>
          <t>Flavoured Red Bull energy, taurine + B vitamins</t>
        </is>
      </c>
      <c r="W510" s="51" t="n"/>
      <c r="X510" s="51" t="n"/>
      <c r="Y510" s="51" t="n"/>
      <c r="Z510" s="51" t="n"/>
      <c r="AA510" s="34" t="inlineStr">
        <is>
          <t>High</t>
        </is>
      </c>
      <c r="AB510" s="34" t="inlineStr">
        <is>
          <t>Flavour line extensions of #1 brand</t>
        </is>
      </c>
      <c r="AC510" s="34" t="inlineStr">
        <is>
          <t>Fruit flavoured Red Bull energy</t>
        </is>
      </c>
      <c r="AD510" s="34" t="inlineStr">
        <is>
          <t>Red Bull energy with flavour variety.</t>
        </is>
      </c>
      <c r="AE510" s="51" t="n"/>
      <c r="AF510" s="53">
        <f>IF(AND(ISNUMBER($P510),ISNUMBER($AL510),$AL510&lt;&gt;0),ROUND($P510/$AL510*100,1),"")</f>
        <v/>
      </c>
      <c r="AG510" s="54">
        <f>IF(AND(ISNUMBER($S510),ISNUMBER($AL510),$AL510&lt;&gt;0),ROUND($S510/$AL510*100,2),"")</f>
        <v/>
      </c>
      <c r="AH510" s="53">
        <f>IF(AND(ISNUMBER($Q510),ISNUMBER($AL510),$AL510&lt;&gt;0),ROUND($Q510/$AL510*100,1),"")</f>
        <v/>
      </c>
      <c r="AI510" s="48">
        <f>IF(ISNUMBER($S510),IF($S510&lt;=1,"Yes","No"),"n/a")</f>
        <v/>
      </c>
      <c r="AJ510" s="48">
        <f>IF(ISNUMBER($S510),ROUND(MAX(0,MIN(100,100-$S510*2.5-IF(ISNUMBER($T510),$T510,0)*0.12+IF($S510&lt;=1,12,0))),0),"")</f>
        <v/>
      </c>
      <c r="AK510" s="48">
        <f>IF(ISNUMBER($Q510),IF($Q510&gt;=100,20,IF($Q510&gt;=30,10,0)),0)+IF(ISNUMBER($R510),IF($R510&gt;=100,20,0),0)+IF(ISNUMBER($P510),IF($P510&gt;=150,20,IF($P510&gt;=50,12,5)),0)+IF(ISNUMBER($S510),IF($S510&lt;=1,15,0),0)</f>
        <v/>
      </c>
      <c r="AL510" s="48" t="n">
        <v>250</v>
      </c>
      <c r="AM510" s="49" t="n"/>
      <c r="AN510" s="48">
        <f>IF(AND(ISNUMBER($P510),ISNUMBER($AL510),$AL510&lt;&gt;0),IF(OR($P510&gt;180,$P510/$AL510*1000&gt;400),"Over ceiling, confirm SKU","Within"),"n/a")</f>
        <v/>
      </c>
      <c r="AO510" s="51" t="n"/>
      <c r="AP510" s="51" t="n"/>
      <c r="AQ510" s="51" t="n"/>
      <c r="AR510" s="34" t="inlineStr">
        <is>
          <t>Retrieved and cited, see Enrichment Log</t>
        </is>
      </c>
      <c r="AS510" s="34" t="inlineStr">
        <is>
          <t>BLANK -&gt; requires live Amazon.ca capture</t>
        </is>
      </c>
      <c r="AT510" s="34" t="inlineStr">
        <is>
          <t>Unverified commercial data</t>
        </is>
      </c>
    </row>
    <row r="511" ht="28" customHeight="1">
      <c r="A511" s="34" t="inlineStr">
        <is>
          <t>Red Bull</t>
        </is>
      </c>
      <c r="B511" s="34" t="inlineStr">
        <is>
          <t>Red Bull Editions | Blue (Blueberry) | 24 pack 250mL</t>
        </is>
      </c>
      <c r="C511" s="34" t="inlineStr">
        <is>
          <t>4) Caffeine &amp; energy beverage</t>
        </is>
      </c>
      <c r="D511" s="34" t="inlineStr">
        <is>
          <t>250 mL can</t>
        </is>
      </c>
      <c r="E511" s="48" t="n">
        <v>24</v>
      </c>
      <c r="F511" s="49" t="n"/>
      <c r="G511" s="50">
        <f>IF(AND(ISNUMBER($F511),ISNUMBER($E511),$E511&lt;&gt;0),$F511/$E511,"")</f>
        <v/>
      </c>
      <c r="H511" s="50">
        <f>IF(AND(ISNUMBER($F511),ISNUMBER($AL511),ISNUMBER($E511),($AL511*$E511)&lt;&gt;0),$F511/($AL511*$E511)*100,"")</f>
        <v/>
      </c>
      <c r="I511" s="51" t="n"/>
      <c r="J511" s="52" t="n"/>
      <c r="K511" s="50">
        <f>IF(AND(ISNUMBER($F511),ISNUMBER($J511)),$F511*(1-$J511),"")</f>
        <v/>
      </c>
      <c r="L511" s="51" t="n"/>
      <c r="M511" s="51" t="n"/>
      <c r="N511" s="50">
        <f>IF(ISNUMBER($F511),($F511-IF(ISNUMBER($AM511),$AM511,0))*(1-IF(ISNUMBER($J511),$J511,0)),"")</f>
        <v/>
      </c>
      <c r="O511" s="34" t="inlineStr">
        <is>
          <t>Blue (Blueberry)</t>
        </is>
      </c>
      <c r="P511" s="48" t="n">
        <v>80</v>
      </c>
      <c r="Q511" s="48" t="n">
        <v>105</v>
      </c>
      <c r="R511" s="34" t="inlineStr">
        <is>
          <t>Not listed</t>
        </is>
      </c>
      <c r="S511" s="48" t="n">
        <v>27</v>
      </c>
      <c r="T511" s="48" t="n">
        <v>110</v>
      </c>
      <c r="U511" s="34" t="inlineStr">
        <is>
          <t>Sucrose + glucose fructose</t>
        </is>
      </c>
      <c r="V511" s="34" t="inlineStr">
        <is>
          <t>Flavoured Red Bull energy, taurine + B vitamins</t>
        </is>
      </c>
      <c r="W511" s="51" t="n"/>
      <c r="X511" s="51" t="n"/>
      <c r="Y511" s="51" t="n"/>
      <c r="Z511" s="51" t="n"/>
      <c r="AA511" s="34" t="inlineStr">
        <is>
          <t>High</t>
        </is>
      </c>
      <c r="AB511" s="34" t="inlineStr">
        <is>
          <t>Flavour line extensions of #1 brand</t>
        </is>
      </c>
      <c r="AC511" s="34" t="inlineStr">
        <is>
          <t>Fruit flavoured Red Bull energy</t>
        </is>
      </c>
      <c r="AD511" s="34" t="inlineStr">
        <is>
          <t>Red Bull energy with flavour variety.</t>
        </is>
      </c>
      <c r="AE511" s="51" t="n"/>
      <c r="AF511" s="53">
        <f>IF(AND(ISNUMBER($P511),ISNUMBER($AL511),$AL511&lt;&gt;0),ROUND($P511/$AL511*100,1),"")</f>
        <v/>
      </c>
      <c r="AG511" s="54">
        <f>IF(AND(ISNUMBER($S511),ISNUMBER($AL511),$AL511&lt;&gt;0),ROUND($S511/$AL511*100,2),"")</f>
        <v/>
      </c>
      <c r="AH511" s="53">
        <f>IF(AND(ISNUMBER($Q511),ISNUMBER($AL511),$AL511&lt;&gt;0),ROUND($Q511/$AL511*100,1),"")</f>
        <v/>
      </c>
      <c r="AI511" s="48">
        <f>IF(ISNUMBER($S511),IF($S511&lt;=1,"Yes","No"),"n/a")</f>
        <v/>
      </c>
      <c r="AJ511" s="48">
        <f>IF(ISNUMBER($S511),ROUND(MAX(0,MIN(100,100-$S511*2.5-IF(ISNUMBER($T511),$T511,0)*0.12+IF($S511&lt;=1,12,0))),0),"")</f>
        <v/>
      </c>
      <c r="AK511" s="48">
        <f>IF(ISNUMBER($Q511),IF($Q511&gt;=100,20,IF($Q511&gt;=30,10,0)),0)+IF(ISNUMBER($R511),IF($R511&gt;=100,20,0),0)+IF(ISNUMBER($P511),IF($P511&gt;=150,20,IF($P511&gt;=50,12,5)),0)+IF(ISNUMBER($S511),IF($S511&lt;=1,15,0),0)</f>
        <v/>
      </c>
      <c r="AL511" s="48" t="n">
        <v>250</v>
      </c>
      <c r="AM511" s="49" t="n"/>
      <c r="AN511" s="48">
        <f>IF(AND(ISNUMBER($P511),ISNUMBER($AL511),$AL511&lt;&gt;0),IF(OR($P511&gt;180,$P511/$AL511*1000&gt;400),"Over ceiling, confirm SKU","Within"),"n/a")</f>
        <v/>
      </c>
      <c r="AO511" s="51" t="n"/>
      <c r="AP511" s="51" t="n"/>
      <c r="AQ511" s="51" t="n"/>
      <c r="AR511" s="34" t="inlineStr">
        <is>
          <t>Retrieved and cited, see Enrichment Log</t>
        </is>
      </c>
      <c r="AS511" s="34" t="inlineStr">
        <is>
          <t>BLANK -&gt; requires live Amazon.ca capture</t>
        </is>
      </c>
      <c r="AT511" s="34" t="inlineStr">
        <is>
          <t>Unverified commercial data</t>
        </is>
      </c>
    </row>
    <row r="512" ht="28" customHeight="1">
      <c r="A512" s="34" t="inlineStr">
        <is>
          <t>Red Bull</t>
        </is>
      </c>
      <c r="B512" s="34" t="inlineStr">
        <is>
          <t>Red Bull Editions | Yellow (Tropical) | 4 pack 250mL</t>
        </is>
      </c>
      <c r="C512" s="34" t="inlineStr">
        <is>
          <t>4) Caffeine &amp; energy beverage</t>
        </is>
      </c>
      <c r="D512" s="34" t="inlineStr">
        <is>
          <t>250 mL can</t>
        </is>
      </c>
      <c r="E512" s="48" t="n">
        <v>4</v>
      </c>
      <c r="F512" s="49" t="n"/>
      <c r="G512" s="50">
        <f>IF(AND(ISNUMBER($F512),ISNUMBER($E512),$E512&lt;&gt;0),$F512/$E512,"")</f>
        <v/>
      </c>
      <c r="H512" s="50">
        <f>IF(AND(ISNUMBER($F512),ISNUMBER($AL512),ISNUMBER($E512),($AL512*$E512)&lt;&gt;0),$F512/($AL512*$E512)*100,"")</f>
        <v/>
      </c>
      <c r="I512" s="51" t="n"/>
      <c r="J512" s="52" t="n"/>
      <c r="K512" s="50">
        <f>IF(AND(ISNUMBER($F512),ISNUMBER($J512)),$F512*(1-$J512),"")</f>
        <v/>
      </c>
      <c r="L512" s="51" t="n"/>
      <c r="M512" s="51" t="n"/>
      <c r="N512" s="50">
        <f>IF(ISNUMBER($F512),($F512-IF(ISNUMBER($AM512),$AM512,0))*(1-IF(ISNUMBER($J512),$J512,0)),"")</f>
        <v/>
      </c>
      <c r="O512" s="34" t="inlineStr">
        <is>
          <t>Yellow (Tropical)</t>
        </is>
      </c>
      <c r="P512" s="48" t="n">
        <v>80</v>
      </c>
      <c r="Q512" s="48" t="n">
        <v>105</v>
      </c>
      <c r="R512" s="34" t="inlineStr">
        <is>
          <t>Not listed</t>
        </is>
      </c>
      <c r="S512" s="48" t="n">
        <v>27</v>
      </c>
      <c r="T512" s="48" t="n">
        <v>110</v>
      </c>
      <c r="U512" s="34" t="inlineStr">
        <is>
          <t>Sucrose + glucose fructose</t>
        </is>
      </c>
      <c r="V512" s="34" t="inlineStr">
        <is>
          <t>Flavoured Red Bull energy, taurine + B vitamins</t>
        </is>
      </c>
      <c r="W512" s="51" t="n"/>
      <c r="X512" s="51" t="n"/>
      <c r="Y512" s="51" t="n"/>
      <c r="Z512" s="51" t="n"/>
      <c r="AA512" s="34" t="inlineStr">
        <is>
          <t>High</t>
        </is>
      </c>
      <c r="AB512" s="34" t="inlineStr">
        <is>
          <t>Flavour line extensions of #1 brand</t>
        </is>
      </c>
      <c r="AC512" s="34" t="inlineStr">
        <is>
          <t>Fruit flavoured Red Bull energy</t>
        </is>
      </c>
      <c r="AD512" s="34" t="inlineStr">
        <is>
          <t>Red Bull energy with flavour variety.</t>
        </is>
      </c>
      <c r="AE512" s="51" t="n"/>
      <c r="AF512" s="53">
        <f>IF(AND(ISNUMBER($P512),ISNUMBER($AL512),$AL512&lt;&gt;0),ROUND($P512/$AL512*100,1),"")</f>
        <v/>
      </c>
      <c r="AG512" s="54">
        <f>IF(AND(ISNUMBER($S512),ISNUMBER($AL512),$AL512&lt;&gt;0),ROUND($S512/$AL512*100,2),"")</f>
        <v/>
      </c>
      <c r="AH512" s="53">
        <f>IF(AND(ISNUMBER($Q512),ISNUMBER($AL512),$AL512&lt;&gt;0),ROUND($Q512/$AL512*100,1),"")</f>
        <v/>
      </c>
      <c r="AI512" s="48">
        <f>IF(ISNUMBER($S512),IF($S512&lt;=1,"Yes","No"),"n/a")</f>
        <v/>
      </c>
      <c r="AJ512" s="48">
        <f>IF(ISNUMBER($S512),ROUND(MAX(0,MIN(100,100-$S512*2.5-IF(ISNUMBER($T512),$T512,0)*0.12+IF($S512&lt;=1,12,0))),0),"")</f>
        <v/>
      </c>
      <c r="AK512" s="48">
        <f>IF(ISNUMBER($Q512),IF($Q512&gt;=100,20,IF($Q512&gt;=30,10,0)),0)+IF(ISNUMBER($R512),IF($R512&gt;=100,20,0),0)+IF(ISNUMBER($P512),IF($P512&gt;=150,20,IF($P512&gt;=50,12,5)),0)+IF(ISNUMBER($S512),IF($S512&lt;=1,15,0),0)</f>
        <v/>
      </c>
      <c r="AL512" s="48" t="n">
        <v>250</v>
      </c>
      <c r="AM512" s="49" t="n"/>
      <c r="AN512" s="48">
        <f>IF(AND(ISNUMBER($P512),ISNUMBER($AL512),$AL512&lt;&gt;0),IF(OR($P512&gt;180,$P512/$AL512*1000&gt;400),"Over ceiling, confirm SKU","Within"),"n/a")</f>
        <v/>
      </c>
      <c r="AO512" s="51" t="n"/>
      <c r="AP512" s="51" t="n"/>
      <c r="AQ512" s="51" t="n"/>
      <c r="AR512" s="34" t="inlineStr">
        <is>
          <t>Retrieved and cited, see Enrichment Log</t>
        </is>
      </c>
      <c r="AS512" s="34" t="inlineStr">
        <is>
          <t>BLANK -&gt; requires live Amazon.ca capture</t>
        </is>
      </c>
      <c r="AT512" s="34" t="inlineStr">
        <is>
          <t>Unverified commercial data</t>
        </is>
      </c>
    </row>
    <row r="513" ht="28" customHeight="1">
      <c r="A513" s="34" t="inlineStr">
        <is>
          <t>Red Bull</t>
        </is>
      </c>
      <c r="B513" s="34" t="inlineStr">
        <is>
          <t>Red Bull Editions | Yellow (Tropical) | 8 pack 250mL</t>
        </is>
      </c>
      <c r="C513" s="34" t="inlineStr">
        <is>
          <t>4) Caffeine &amp; energy beverage</t>
        </is>
      </c>
      <c r="D513" s="34" t="inlineStr">
        <is>
          <t>250 mL can</t>
        </is>
      </c>
      <c r="E513" s="48" t="n">
        <v>8</v>
      </c>
      <c r="F513" s="49" t="n"/>
      <c r="G513" s="50">
        <f>IF(AND(ISNUMBER($F513),ISNUMBER($E513),$E513&lt;&gt;0),$F513/$E513,"")</f>
        <v/>
      </c>
      <c r="H513" s="50">
        <f>IF(AND(ISNUMBER($F513),ISNUMBER($AL513),ISNUMBER($E513),($AL513*$E513)&lt;&gt;0),$F513/($AL513*$E513)*100,"")</f>
        <v/>
      </c>
      <c r="I513" s="51" t="n"/>
      <c r="J513" s="52" t="n"/>
      <c r="K513" s="50">
        <f>IF(AND(ISNUMBER($F513),ISNUMBER($J513)),$F513*(1-$J513),"")</f>
        <v/>
      </c>
      <c r="L513" s="51" t="n"/>
      <c r="M513" s="51" t="n"/>
      <c r="N513" s="50">
        <f>IF(ISNUMBER($F513),($F513-IF(ISNUMBER($AM513),$AM513,0))*(1-IF(ISNUMBER($J513),$J513,0)),"")</f>
        <v/>
      </c>
      <c r="O513" s="34" t="inlineStr">
        <is>
          <t>Yellow (Tropical)</t>
        </is>
      </c>
      <c r="P513" s="48" t="n">
        <v>80</v>
      </c>
      <c r="Q513" s="48" t="n">
        <v>105</v>
      </c>
      <c r="R513" s="34" t="inlineStr">
        <is>
          <t>Not listed</t>
        </is>
      </c>
      <c r="S513" s="48" t="n">
        <v>27</v>
      </c>
      <c r="T513" s="48" t="n">
        <v>110</v>
      </c>
      <c r="U513" s="34" t="inlineStr">
        <is>
          <t>Sucrose + glucose fructose</t>
        </is>
      </c>
      <c r="V513" s="34" t="inlineStr">
        <is>
          <t>Flavoured Red Bull energy, taurine + B vitamins</t>
        </is>
      </c>
      <c r="W513" s="51" t="n"/>
      <c r="X513" s="51" t="n"/>
      <c r="Y513" s="51" t="n"/>
      <c r="Z513" s="51" t="n"/>
      <c r="AA513" s="34" t="inlineStr">
        <is>
          <t>High</t>
        </is>
      </c>
      <c r="AB513" s="34" t="inlineStr">
        <is>
          <t>Flavour line extensions of #1 brand</t>
        </is>
      </c>
      <c r="AC513" s="34" t="inlineStr">
        <is>
          <t>Fruit flavoured Red Bull energy</t>
        </is>
      </c>
      <c r="AD513" s="34" t="inlineStr">
        <is>
          <t>Red Bull energy with flavour variety.</t>
        </is>
      </c>
      <c r="AE513" s="51" t="n"/>
      <c r="AF513" s="53">
        <f>IF(AND(ISNUMBER($P513),ISNUMBER($AL513),$AL513&lt;&gt;0),ROUND($P513/$AL513*100,1),"")</f>
        <v/>
      </c>
      <c r="AG513" s="54">
        <f>IF(AND(ISNUMBER($S513),ISNUMBER($AL513),$AL513&lt;&gt;0),ROUND($S513/$AL513*100,2),"")</f>
        <v/>
      </c>
      <c r="AH513" s="53">
        <f>IF(AND(ISNUMBER($Q513),ISNUMBER($AL513),$AL513&lt;&gt;0),ROUND($Q513/$AL513*100,1),"")</f>
        <v/>
      </c>
      <c r="AI513" s="48">
        <f>IF(ISNUMBER($S513),IF($S513&lt;=1,"Yes","No"),"n/a")</f>
        <v/>
      </c>
      <c r="AJ513" s="48">
        <f>IF(ISNUMBER($S513),ROUND(MAX(0,MIN(100,100-$S513*2.5-IF(ISNUMBER($T513),$T513,0)*0.12+IF($S513&lt;=1,12,0))),0),"")</f>
        <v/>
      </c>
      <c r="AK513" s="48">
        <f>IF(ISNUMBER($Q513),IF($Q513&gt;=100,20,IF($Q513&gt;=30,10,0)),0)+IF(ISNUMBER($R513),IF($R513&gt;=100,20,0),0)+IF(ISNUMBER($P513),IF($P513&gt;=150,20,IF($P513&gt;=50,12,5)),0)+IF(ISNUMBER($S513),IF($S513&lt;=1,15,0),0)</f>
        <v/>
      </c>
      <c r="AL513" s="48" t="n">
        <v>250</v>
      </c>
      <c r="AM513" s="49" t="n"/>
      <c r="AN513" s="48">
        <f>IF(AND(ISNUMBER($P513),ISNUMBER($AL513),$AL513&lt;&gt;0),IF(OR($P513&gt;180,$P513/$AL513*1000&gt;400),"Over ceiling, confirm SKU","Within"),"n/a")</f>
        <v/>
      </c>
      <c r="AO513" s="51" t="n"/>
      <c r="AP513" s="51" t="n"/>
      <c r="AQ513" s="51" t="n"/>
      <c r="AR513" s="34" t="inlineStr">
        <is>
          <t>Retrieved and cited, see Enrichment Log</t>
        </is>
      </c>
      <c r="AS513" s="34" t="inlineStr">
        <is>
          <t>BLANK -&gt; requires live Amazon.ca capture</t>
        </is>
      </c>
      <c r="AT513" s="34" t="inlineStr">
        <is>
          <t>Unverified commercial data</t>
        </is>
      </c>
    </row>
    <row r="514" ht="28" customHeight="1">
      <c r="A514" s="34" t="inlineStr">
        <is>
          <t>Red Bull</t>
        </is>
      </c>
      <c r="B514" s="34" t="inlineStr">
        <is>
          <t>Red Bull Editions | Yellow (Tropical) | 12 pack 250mL</t>
        </is>
      </c>
      <c r="C514" s="34" t="inlineStr">
        <is>
          <t>4) Caffeine &amp; energy beverage</t>
        </is>
      </c>
      <c r="D514" s="34" t="inlineStr">
        <is>
          <t>250 mL can</t>
        </is>
      </c>
      <c r="E514" s="48" t="n">
        <v>12</v>
      </c>
      <c r="F514" s="49" t="n"/>
      <c r="G514" s="50">
        <f>IF(AND(ISNUMBER($F514),ISNUMBER($E514),$E514&lt;&gt;0),$F514/$E514,"")</f>
        <v/>
      </c>
      <c r="H514" s="50">
        <f>IF(AND(ISNUMBER($F514),ISNUMBER($AL514),ISNUMBER($E514),($AL514*$E514)&lt;&gt;0),$F514/($AL514*$E514)*100,"")</f>
        <v/>
      </c>
      <c r="I514" s="51" t="n"/>
      <c r="J514" s="52" t="n"/>
      <c r="K514" s="50">
        <f>IF(AND(ISNUMBER($F514),ISNUMBER($J514)),$F514*(1-$J514),"")</f>
        <v/>
      </c>
      <c r="L514" s="51" t="n"/>
      <c r="M514" s="51" t="n"/>
      <c r="N514" s="50">
        <f>IF(ISNUMBER($F514),($F514-IF(ISNUMBER($AM514),$AM514,0))*(1-IF(ISNUMBER($J514),$J514,0)),"")</f>
        <v/>
      </c>
      <c r="O514" s="34" t="inlineStr">
        <is>
          <t>Yellow (Tropical)</t>
        </is>
      </c>
      <c r="P514" s="48" t="n">
        <v>80</v>
      </c>
      <c r="Q514" s="48" t="n">
        <v>105</v>
      </c>
      <c r="R514" s="34" t="inlineStr">
        <is>
          <t>Not listed</t>
        </is>
      </c>
      <c r="S514" s="48" t="n">
        <v>27</v>
      </c>
      <c r="T514" s="48" t="n">
        <v>110</v>
      </c>
      <c r="U514" s="34" t="inlineStr">
        <is>
          <t>Sucrose + glucose fructose</t>
        </is>
      </c>
      <c r="V514" s="34" t="inlineStr">
        <is>
          <t>Flavoured Red Bull energy, taurine + B vitamins</t>
        </is>
      </c>
      <c r="W514" s="51" t="n"/>
      <c r="X514" s="51" t="n"/>
      <c r="Y514" s="51" t="n"/>
      <c r="Z514" s="51" t="n"/>
      <c r="AA514" s="34" t="inlineStr">
        <is>
          <t>High</t>
        </is>
      </c>
      <c r="AB514" s="34" t="inlineStr">
        <is>
          <t>Flavour line extensions of #1 brand</t>
        </is>
      </c>
      <c r="AC514" s="34" t="inlineStr">
        <is>
          <t>Fruit flavoured Red Bull energy</t>
        </is>
      </c>
      <c r="AD514" s="34" t="inlineStr">
        <is>
          <t>Red Bull energy with flavour variety.</t>
        </is>
      </c>
      <c r="AE514" s="51" t="n"/>
      <c r="AF514" s="53">
        <f>IF(AND(ISNUMBER($P514),ISNUMBER($AL514),$AL514&lt;&gt;0),ROUND($P514/$AL514*100,1),"")</f>
        <v/>
      </c>
      <c r="AG514" s="54">
        <f>IF(AND(ISNUMBER($S514),ISNUMBER($AL514),$AL514&lt;&gt;0),ROUND($S514/$AL514*100,2),"")</f>
        <v/>
      </c>
      <c r="AH514" s="53">
        <f>IF(AND(ISNUMBER($Q514),ISNUMBER($AL514),$AL514&lt;&gt;0),ROUND($Q514/$AL514*100,1),"")</f>
        <v/>
      </c>
      <c r="AI514" s="48">
        <f>IF(ISNUMBER($S514),IF($S514&lt;=1,"Yes","No"),"n/a")</f>
        <v/>
      </c>
      <c r="AJ514" s="48">
        <f>IF(ISNUMBER($S514),ROUND(MAX(0,MIN(100,100-$S514*2.5-IF(ISNUMBER($T514),$T514,0)*0.12+IF($S514&lt;=1,12,0))),0),"")</f>
        <v/>
      </c>
      <c r="AK514" s="48">
        <f>IF(ISNUMBER($Q514),IF($Q514&gt;=100,20,IF($Q514&gt;=30,10,0)),0)+IF(ISNUMBER($R514),IF($R514&gt;=100,20,0),0)+IF(ISNUMBER($P514),IF($P514&gt;=150,20,IF($P514&gt;=50,12,5)),0)+IF(ISNUMBER($S514),IF($S514&lt;=1,15,0),0)</f>
        <v/>
      </c>
      <c r="AL514" s="48" t="n">
        <v>250</v>
      </c>
      <c r="AM514" s="49" t="n"/>
      <c r="AN514" s="48">
        <f>IF(AND(ISNUMBER($P514),ISNUMBER($AL514),$AL514&lt;&gt;0),IF(OR($P514&gt;180,$P514/$AL514*1000&gt;400),"Over ceiling, confirm SKU","Within"),"n/a")</f>
        <v/>
      </c>
      <c r="AO514" s="51" t="n"/>
      <c r="AP514" s="51" t="n"/>
      <c r="AQ514" s="51" t="n"/>
      <c r="AR514" s="34" t="inlineStr">
        <is>
          <t>Retrieved and cited, see Enrichment Log</t>
        </is>
      </c>
      <c r="AS514" s="34" t="inlineStr">
        <is>
          <t>BLANK -&gt; requires live Amazon.ca capture</t>
        </is>
      </c>
      <c r="AT514" s="34" t="inlineStr">
        <is>
          <t>Unverified commercial data</t>
        </is>
      </c>
    </row>
    <row r="515" ht="28" customHeight="1">
      <c r="A515" s="34" t="inlineStr">
        <is>
          <t>Red Bull</t>
        </is>
      </c>
      <c r="B515" s="34" t="inlineStr">
        <is>
          <t>Red Bull Editions | Yellow (Tropical) | 18 pack 250mL</t>
        </is>
      </c>
      <c r="C515" s="34" t="inlineStr">
        <is>
          <t>4) Caffeine &amp; energy beverage</t>
        </is>
      </c>
      <c r="D515" s="34" t="inlineStr">
        <is>
          <t>250 mL can</t>
        </is>
      </c>
      <c r="E515" s="48" t="n">
        <v>18</v>
      </c>
      <c r="F515" s="49" t="n"/>
      <c r="G515" s="50">
        <f>IF(AND(ISNUMBER($F515),ISNUMBER($E515),$E515&lt;&gt;0),$F515/$E515,"")</f>
        <v/>
      </c>
      <c r="H515" s="50">
        <f>IF(AND(ISNUMBER($F515),ISNUMBER($AL515),ISNUMBER($E515),($AL515*$E515)&lt;&gt;0),$F515/($AL515*$E515)*100,"")</f>
        <v/>
      </c>
      <c r="I515" s="51" t="n"/>
      <c r="J515" s="52" t="n"/>
      <c r="K515" s="50">
        <f>IF(AND(ISNUMBER($F515),ISNUMBER($J515)),$F515*(1-$J515),"")</f>
        <v/>
      </c>
      <c r="L515" s="51" t="n"/>
      <c r="M515" s="51" t="n"/>
      <c r="N515" s="50">
        <f>IF(ISNUMBER($F515),($F515-IF(ISNUMBER($AM515),$AM515,0))*(1-IF(ISNUMBER($J515),$J515,0)),"")</f>
        <v/>
      </c>
      <c r="O515" s="34" t="inlineStr">
        <is>
          <t>Yellow (Tropical)</t>
        </is>
      </c>
      <c r="P515" s="48" t="n">
        <v>80</v>
      </c>
      <c r="Q515" s="48" t="n">
        <v>105</v>
      </c>
      <c r="R515" s="34" t="inlineStr">
        <is>
          <t>Not listed</t>
        </is>
      </c>
      <c r="S515" s="48" t="n">
        <v>27</v>
      </c>
      <c r="T515" s="48" t="n">
        <v>110</v>
      </c>
      <c r="U515" s="34" t="inlineStr">
        <is>
          <t>Sucrose + glucose fructose</t>
        </is>
      </c>
      <c r="V515" s="34" t="inlineStr">
        <is>
          <t>Flavoured Red Bull energy, taurine + B vitamins</t>
        </is>
      </c>
      <c r="W515" s="51" t="n"/>
      <c r="X515" s="51" t="n"/>
      <c r="Y515" s="51" t="n"/>
      <c r="Z515" s="51" t="n"/>
      <c r="AA515" s="34" t="inlineStr">
        <is>
          <t>High</t>
        </is>
      </c>
      <c r="AB515" s="34" t="inlineStr">
        <is>
          <t>Flavour line extensions of #1 brand</t>
        </is>
      </c>
      <c r="AC515" s="34" t="inlineStr">
        <is>
          <t>Fruit flavoured Red Bull energy</t>
        </is>
      </c>
      <c r="AD515" s="34" t="inlineStr">
        <is>
          <t>Red Bull energy with flavour variety.</t>
        </is>
      </c>
      <c r="AE515" s="51" t="n"/>
      <c r="AF515" s="53">
        <f>IF(AND(ISNUMBER($P515),ISNUMBER($AL515),$AL515&lt;&gt;0),ROUND($P515/$AL515*100,1),"")</f>
        <v/>
      </c>
      <c r="AG515" s="54">
        <f>IF(AND(ISNUMBER($S515),ISNUMBER($AL515),$AL515&lt;&gt;0),ROUND($S515/$AL515*100,2),"")</f>
        <v/>
      </c>
      <c r="AH515" s="53">
        <f>IF(AND(ISNUMBER($Q515),ISNUMBER($AL515),$AL515&lt;&gt;0),ROUND($Q515/$AL515*100,1),"")</f>
        <v/>
      </c>
      <c r="AI515" s="48">
        <f>IF(ISNUMBER($S515),IF($S515&lt;=1,"Yes","No"),"n/a")</f>
        <v/>
      </c>
      <c r="AJ515" s="48">
        <f>IF(ISNUMBER($S515),ROUND(MAX(0,MIN(100,100-$S515*2.5-IF(ISNUMBER($T515),$T515,0)*0.12+IF($S515&lt;=1,12,0))),0),"")</f>
        <v/>
      </c>
      <c r="AK515" s="48">
        <f>IF(ISNUMBER($Q515),IF($Q515&gt;=100,20,IF($Q515&gt;=30,10,0)),0)+IF(ISNUMBER($R515),IF($R515&gt;=100,20,0),0)+IF(ISNUMBER($P515),IF($P515&gt;=150,20,IF($P515&gt;=50,12,5)),0)+IF(ISNUMBER($S515),IF($S515&lt;=1,15,0),0)</f>
        <v/>
      </c>
      <c r="AL515" s="48" t="n">
        <v>250</v>
      </c>
      <c r="AM515" s="49" t="n"/>
      <c r="AN515" s="48">
        <f>IF(AND(ISNUMBER($P515),ISNUMBER($AL515),$AL515&lt;&gt;0),IF(OR($P515&gt;180,$P515/$AL515*1000&gt;400),"Over ceiling, confirm SKU","Within"),"n/a")</f>
        <v/>
      </c>
      <c r="AO515" s="51" t="n"/>
      <c r="AP515" s="51" t="n"/>
      <c r="AQ515" s="51" t="n"/>
      <c r="AR515" s="34" t="inlineStr">
        <is>
          <t>Retrieved and cited, see Enrichment Log</t>
        </is>
      </c>
      <c r="AS515" s="34" t="inlineStr">
        <is>
          <t>BLANK -&gt; requires live Amazon.ca capture</t>
        </is>
      </c>
      <c r="AT515" s="34" t="inlineStr">
        <is>
          <t>Unverified commercial data</t>
        </is>
      </c>
    </row>
    <row r="516" ht="28" customHeight="1">
      <c r="A516" s="34" t="inlineStr">
        <is>
          <t>Red Bull</t>
        </is>
      </c>
      <c r="B516" s="34" t="inlineStr">
        <is>
          <t>Red Bull Editions | Yellow (Tropical) | 24 pack 250mL</t>
        </is>
      </c>
      <c r="C516" s="34" t="inlineStr">
        <is>
          <t>4) Caffeine &amp; energy beverage</t>
        </is>
      </c>
      <c r="D516" s="34" t="inlineStr">
        <is>
          <t>250 mL can</t>
        </is>
      </c>
      <c r="E516" s="48" t="n">
        <v>24</v>
      </c>
      <c r="F516" s="49" t="n"/>
      <c r="G516" s="50">
        <f>IF(AND(ISNUMBER($F516),ISNUMBER($E516),$E516&lt;&gt;0),$F516/$E516,"")</f>
        <v/>
      </c>
      <c r="H516" s="50">
        <f>IF(AND(ISNUMBER($F516),ISNUMBER($AL516),ISNUMBER($E516),($AL516*$E516)&lt;&gt;0),$F516/($AL516*$E516)*100,"")</f>
        <v/>
      </c>
      <c r="I516" s="51" t="n"/>
      <c r="J516" s="52" t="n"/>
      <c r="K516" s="50">
        <f>IF(AND(ISNUMBER($F516),ISNUMBER($J516)),$F516*(1-$J516),"")</f>
        <v/>
      </c>
      <c r="L516" s="51" t="n"/>
      <c r="M516" s="51" t="n"/>
      <c r="N516" s="50">
        <f>IF(ISNUMBER($F516),($F516-IF(ISNUMBER($AM516),$AM516,0))*(1-IF(ISNUMBER($J516),$J516,0)),"")</f>
        <v/>
      </c>
      <c r="O516" s="34" t="inlineStr">
        <is>
          <t>Yellow (Tropical)</t>
        </is>
      </c>
      <c r="P516" s="48" t="n">
        <v>80</v>
      </c>
      <c r="Q516" s="48" t="n">
        <v>105</v>
      </c>
      <c r="R516" s="34" t="inlineStr">
        <is>
          <t>Not listed</t>
        </is>
      </c>
      <c r="S516" s="48" t="n">
        <v>27</v>
      </c>
      <c r="T516" s="48" t="n">
        <v>110</v>
      </c>
      <c r="U516" s="34" t="inlineStr">
        <is>
          <t>Sucrose + glucose fructose</t>
        </is>
      </c>
      <c r="V516" s="34" t="inlineStr">
        <is>
          <t>Flavoured Red Bull energy, taurine + B vitamins</t>
        </is>
      </c>
      <c r="W516" s="51" t="n"/>
      <c r="X516" s="51" t="n"/>
      <c r="Y516" s="51" t="n"/>
      <c r="Z516" s="51" t="n"/>
      <c r="AA516" s="34" t="inlineStr">
        <is>
          <t>High</t>
        </is>
      </c>
      <c r="AB516" s="34" t="inlineStr">
        <is>
          <t>Flavour line extensions of #1 brand</t>
        </is>
      </c>
      <c r="AC516" s="34" t="inlineStr">
        <is>
          <t>Fruit flavoured Red Bull energy</t>
        </is>
      </c>
      <c r="AD516" s="34" t="inlineStr">
        <is>
          <t>Red Bull energy with flavour variety.</t>
        </is>
      </c>
      <c r="AE516" s="51" t="n"/>
      <c r="AF516" s="53">
        <f>IF(AND(ISNUMBER($P516),ISNUMBER($AL516),$AL516&lt;&gt;0),ROUND($P516/$AL516*100,1),"")</f>
        <v/>
      </c>
      <c r="AG516" s="54">
        <f>IF(AND(ISNUMBER($S516),ISNUMBER($AL516),$AL516&lt;&gt;0),ROUND($S516/$AL516*100,2),"")</f>
        <v/>
      </c>
      <c r="AH516" s="53">
        <f>IF(AND(ISNUMBER($Q516),ISNUMBER($AL516),$AL516&lt;&gt;0),ROUND($Q516/$AL516*100,1),"")</f>
        <v/>
      </c>
      <c r="AI516" s="48">
        <f>IF(ISNUMBER($S516),IF($S516&lt;=1,"Yes","No"),"n/a")</f>
        <v/>
      </c>
      <c r="AJ516" s="48">
        <f>IF(ISNUMBER($S516),ROUND(MAX(0,MIN(100,100-$S516*2.5-IF(ISNUMBER($T516),$T516,0)*0.12+IF($S516&lt;=1,12,0))),0),"")</f>
        <v/>
      </c>
      <c r="AK516" s="48">
        <f>IF(ISNUMBER($Q516),IF($Q516&gt;=100,20,IF($Q516&gt;=30,10,0)),0)+IF(ISNUMBER($R516),IF($R516&gt;=100,20,0),0)+IF(ISNUMBER($P516),IF($P516&gt;=150,20,IF($P516&gt;=50,12,5)),0)+IF(ISNUMBER($S516),IF($S516&lt;=1,15,0),0)</f>
        <v/>
      </c>
      <c r="AL516" s="48" t="n">
        <v>250</v>
      </c>
      <c r="AM516" s="49" t="n"/>
      <c r="AN516" s="48">
        <f>IF(AND(ISNUMBER($P516),ISNUMBER($AL516),$AL516&lt;&gt;0),IF(OR($P516&gt;180,$P516/$AL516*1000&gt;400),"Over ceiling, confirm SKU","Within"),"n/a")</f>
        <v/>
      </c>
      <c r="AO516" s="51" t="n"/>
      <c r="AP516" s="51" t="n"/>
      <c r="AQ516" s="51" t="n"/>
      <c r="AR516" s="34" t="inlineStr">
        <is>
          <t>Retrieved and cited, see Enrichment Log</t>
        </is>
      </c>
      <c r="AS516" s="34" t="inlineStr">
        <is>
          <t>BLANK -&gt; requires live Amazon.ca capture</t>
        </is>
      </c>
      <c r="AT516" s="34" t="inlineStr">
        <is>
          <t>Unverified commercial data</t>
        </is>
      </c>
    </row>
    <row r="517" ht="28" customHeight="1">
      <c r="A517" s="34" t="inlineStr">
        <is>
          <t>Red Bull</t>
        </is>
      </c>
      <c r="B517" s="34" t="inlineStr">
        <is>
          <t>Red Bull Editions | Green (Dragon Fruit) | 4 pack 250mL</t>
        </is>
      </c>
      <c r="C517" s="34" t="inlineStr">
        <is>
          <t>4) Caffeine &amp; energy beverage</t>
        </is>
      </c>
      <c r="D517" s="34" t="inlineStr">
        <is>
          <t>250 mL can</t>
        </is>
      </c>
      <c r="E517" s="48" t="n">
        <v>4</v>
      </c>
      <c r="F517" s="49" t="n"/>
      <c r="G517" s="50">
        <f>IF(AND(ISNUMBER($F517),ISNUMBER($E517),$E517&lt;&gt;0),$F517/$E517,"")</f>
        <v/>
      </c>
      <c r="H517" s="50">
        <f>IF(AND(ISNUMBER($F517),ISNUMBER($AL517),ISNUMBER($E517),($AL517*$E517)&lt;&gt;0),$F517/($AL517*$E517)*100,"")</f>
        <v/>
      </c>
      <c r="I517" s="51" t="n"/>
      <c r="J517" s="52" t="n"/>
      <c r="K517" s="50">
        <f>IF(AND(ISNUMBER($F517),ISNUMBER($J517)),$F517*(1-$J517),"")</f>
        <v/>
      </c>
      <c r="L517" s="51" t="n"/>
      <c r="M517" s="51" t="n"/>
      <c r="N517" s="50">
        <f>IF(ISNUMBER($F517),($F517-IF(ISNUMBER($AM517),$AM517,0))*(1-IF(ISNUMBER($J517),$J517,0)),"")</f>
        <v/>
      </c>
      <c r="O517" s="34" t="inlineStr">
        <is>
          <t>Green (Dragon Fruit)</t>
        </is>
      </c>
      <c r="P517" s="48" t="n">
        <v>80</v>
      </c>
      <c r="Q517" s="48" t="n">
        <v>105</v>
      </c>
      <c r="R517" s="34" t="inlineStr">
        <is>
          <t>Not listed</t>
        </is>
      </c>
      <c r="S517" s="48" t="n">
        <v>27</v>
      </c>
      <c r="T517" s="48" t="n">
        <v>110</v>
      </c>
      <c r="U517" s="34" t="inlineStr">
        <is>
          <t>Sucrose + glucose fructose</t>
        </is>
      </c>
      <c r="V517" s="34" t="inlineStr">
        <is>
          <t>Flavoured Red Bull energy, taurine + B vitamins</t>
        </is>
      </c>
      <c r="W517" s="51" t="n"/>
      <c r="X517" s="51" t="n"/>
      <c r="Y517" s="51" t="n"/>
      <c r="Z517" s="51" t="n"/>
      <c r="AA517" s="34" t="inlineStr">
        <is>
          <t>High</t>
        </is>
      </c>
      <c r="AB517" s="34" t="inlineStr">
        <is>
          <t>Flavour line extensions of #1 brand</t>
        </is>
      </c>
      <c r="AC517" s="34" t="inlineStr">
        <is>
          <t>Fruit flavoured Red Bull energy</t>
        </is>
      </c>
      <c r="AD517" s="34" t="inlineStr">
        <is>
          <t>Red Bull energy with flavour variety.</t>
        </is>
      </c>
      <c r="AE517" s="51" t="n"/>
      <c r="AF517" s="53">
        <f>IF(AND(ISNUMBER($P517),ISNUMBER($AL517),$AL517&lt;&gt;0),ROUND($P517/$AL517*100,1),"")</f>
        <v/>
      </c>
      <c r="AG517" s="54">
        <f>IF(AND(ISNUMBER($S517),ISNUMBER($AL517),$AL517&lt;&gt;0),ROUND($S517/$AL517*100,2),"")</f>
        <v/>
      </c>
      <c r="AH517" s="53">
        <f>IF(AND(ISNUMBER($Q517),ISNUMBER($AL517),$AL517&lt;&gt;0),ROUND($Q517/$AL517*100,1),"")</f>
        <v/>
      </c>
      <c r="AI517" s="48">
        <f>IF(ISNUMBER($S517),IF($S517&lt;=1,"Yes","No"),"n/a")</f>
        <v/>
      </c>
      <c r="AJ517" s="48">
        <f>IF(ISNUMBER($S517),ROUND(MAX(0,MIN(100,100-$S517*2.5-IF(ISNUMBER($T517),$T517,0)*0.12+IF($S517&lt;=1,12,0))),0),"")</f>
        <v/>
      </c>
      <c r="AK517" s="48">
        <f>IF(ISNUMBER($Q517),IF($Q517&gt;=100,20,IF($Q517&gt;=30,10,0)),0)+IF(ISNUMBER($R517),IF($R517&gt;=100,20,0),0)+IF(ISNUMBER($P517),IF($P517&gt;=150,20,IF($P517&gt;=50,12,5)),0)+IF(ISNUMBER($S517),IF($S517&lt;=1,15,0),0)</f>
        <v/>
      </c>
      <c r="AL517" s="48" t="n">
        <v>250</v>
      </c>
      <c r="AM517" s="49" t="n"/>
      <c r="AN517" s="48">
        <f>IF(AND(ISNUMBER($P517),ISNUMBER($AL517),$AL517&lt;&gt;0),IF(OR($P517&gt;180,$P517/$AL517*1000&gt;400),"Over ceiling, confirm SKU","Within"),"n/a")</f>
        <v/>
      </c>
      <c r="AO517" s="51" t="n"/>
      <c r="AP517" s="51" t="n"/>
      <c r="AQ517" s="51" t="n"/>
      <c r="AR517" s="34" t="inlineStr">
        <is>
          <t>Retrieved and cited, see Enrichment Log</t>
        </is>
      </c>
      <c r="AS517" s="34" t="inlineStr">
        <is>
          <t>BLANK -&gt; requires live Amazon.ca capture</t>
        </is>
      </c>
      <c r="AT517" s="34" t="inlineStr">
        <is>
          <t>Unverified commercial data</t>
        </is>
      </c>
    </row>
    <row r="518" ht="28" customHeight="1">
      <c r="A518" s="34" t="inlineStr">
        <is>
          <t>Red Bull</t>
        </is>
      </c>
      <c r="B518" s="34" t="inlineStr">
        <is>
          <t>Red Bull Editions | Green (Dragon Fruit) | 8 pack 250mL</t>
        </is>
      </c>
      <c r="C518" s="34" t="inlineStr">
        <is>
          <t>4) Caffeine &amp; energy beverage</t>
        </is>
      </c>
      <c r="D518" s="34" t="inlineStr">
        <is>
          <t>250 mL can</t>
        </is>
      </c>
      <c r="E518" s="48" t="n">
        <v>8</v>
      </c>
      <c r="F518" s="49" t="n"/>
      <c r="G518" s="50">
        <f>IF(AND(ISNUMBER($F518),ISNUMBER($E518),$E518&lt;&gt;0),$F518/$E518,"")</f>
        <v/>
      </c>
      <c r="H518" s="50">
        <f>IF(AND(ISNUMBER($F518),ISNUMBER($AL518),ISNUMBER($E518),($AL518*$E518)&lt;&gt;0),$F518/($AL518*$E518)*100,"")</f>
        <v/>
      </c>
      <c r="I518" s="51" t="n"/>
      <c r="J518" s="52" t="n"/>
      <c r="K518" s="50">
        <f>IF(AND(ISNUMBER($F518),ISNUMBER($J518)),$F518*(1-$J518),"")</f>
        <v/>
      </c>
      <c r="L518" s="51" t="n"/>
      <c r="M518" s="51" t="n"/>
      <c r="N518" s="50">
        <f>IF(ISNUMBER($F518),($F518-IF(ISNUMBER($AM518),$AM518,0))*(1-IF(ISNUMBER($J518),$J518,0)),"")</f>
        <v/>
      </c>
      <c r="O518" s="34" t="inlineStr">
        <is>
          <t>Green (Dragon Fruit)</t>
        </is>
      </c>
      <c r="P518" s="48" t="n">
        <v>80</v>
      </c>
      <c r="Q518" s="48" t="n">
        <v>105</v>
      </c>
      <c r="R518" s="34" t="inlineStr">
        <is>
          <t>Not listed</t>
        </is>
      </c>
      <c r="S518" s="48" t="n">
        <v>27</v>
      </c>
      <c r="T518" s="48" t="n">
        <v>110</v>
      </c>
      <c r="U518" s="34" t="inlineStr">
        <is>
          <t>Sucrose + glucose fructose</t>
        </is>
      </c>
      <c r="V518" s="34" t="inlineStr">
        <is>
          <t>Flavoured Red Bull energy, taurine + B vitamins</t>
        </is>
      </c>
      <c r="W518" s="51" t="n"/>
      <c r="X518" s="51" t="n"/>
      <c r="Y518" s="51" t="n"/>
      <c r="Z518" s="51" t="n"/>
      <c r="AA518" s="34" t="inlineStr">
        <is>
          <t>High</t>
        </is>
      </c>
      <c r="AB518" s="34" t="inlineStr">
        <is>
          <t>Flavour line extensions of #1 brand</t>
        </is>
      </c>
      <c r="AC518" s="34" t="inlineStr">
        <is>
          <t>Fruit flavoured Red Bull energy</t>
        </is>
      </c>
      <c r="AD518" s="34" t="inlineStr">
        <is>
          <t>Red Bull energy with flavour variety.</t>
        </is>
      </c>
      <c r="AE518" s="51" t="n"/>
      <c r="AF518" s="53">
        <f>IF(AND(ISNUMBER($P518),ISNUMBER($AL518),$AL518&lt;&gt;0),ROUND($P518/$AL518*100,1),"")</f>
        <v/>
      </c>
      <c r="AG518" s="54">
        <f>IF(AND(ISNUMBER($S518),ISNUMBER($AL518),$AL518&lt;&gt;0),ROUND($S518/$AL518*100,2),"")</f>
        <v/>
      </c>
      <c r="AH518" s="53">
        <f>IF(AND(ISNUMBER($Q518),ISNUMBER($AL518),$AL518&lt;&gt;0),ROUND($Q518/$AL518*100,1),"")</f>
        <v/>
      </c>
      <c r="AI518" s="48">
        <f>IF(ISNUMBER($S518),IF($S518&lt;=1,"Yes","No"),"n/a")</f>
        <v/>
      </c>
      <c r="AJ518" s="48">
        <f>IF(ISNUMBER($S518),ROUND(MAX(0,MIN(100,100-$S518*2.5-IF(ISNUMBER($T518),$T518,0)*0.12+IF($S518&lt;=1,12,0))),0),"")</f>
        <v/>
      </c>
      <c r="AK518" s="48">
        <f>IF(ISNUMBER($Q518),IF($Q518&gt;=100,20,IF($Q518&gt;=30,10,0)),0)+IF(ISNUMBER($R518),IF($R518&gt;=100,20,0),0)+IF(ISNUMBER($P518),IF($P518&gt;=150,20,IF($P518&gt;=50,12,5)),0)+IF(ISNUMBER($S518),IF($S518&lt;=1,15,0),0)</f>
        <v/>
      </c>
      <c r="AL518" s="48" t="n">
        <v>250</v>
      </c>
      <c r="AM518" s="49" t="n"/>
      <c r="AN518" s="48">
        <f>IF(AND(ISNUMBER($P518),ISNUMBER($AL518),$AL518&lt;&gt;0),IF(OR($P518&gt;180,$P518/$AL518*1000&gt;400),"Over ceiling, confirm SKU","Within"),"n/a")</f>
        <v/>
      </c>
      <c r="AO518" s="51" t="n"/>
      <c r="AP518" s="51" t="n"/>
      <c r="AQ518" s="51" t="n"/>
      <c r="AR518" s="34" t="inlineStr">
        <is>
          <t>Retrieved and cited, see Enrichment Log</t>
        </is>
      </c>
      <c r="AS518" s="34" t="inlineStr">
        <is>
          <t>BLANK -&gt; requires live Amazon.ca capture</t>
        </is>
      </c>
      <c r="AT518" s="34" t="inlineStr">
        <is>
          <t>Unverified commercial data</t>
        </is>
      </c>
    </row>
    <row r="519" ht="28" customHeight="1">
      <c r="A519" s="34" t="inlineStr">
        <is>
          <t>Red Bull</t>
        </is>
      </c>
      <c r="B519" s="34" t="inlineStr">
        <is>
          <t>Red Bull Editions | Green (Dragon Fruit) | 12 pack 250mL</t>
        </is>
      </c>
      <c r="C519" s="34" t="inlineStr">
        <is>
          <t>4) Caffeine &amp; energy beverage</t>
        </is>
      </c>
      <c r="D519" s="34" t="inlineStr">
        <is>
          <t>250 mL can</t>
        </is>
      </c>
      <c r="E519" s="48" t="n">
        <v>12</v>
      </c>
      <c r="F519" s="49" t="n"/>
      <c r="G519" s="50">
        <f>IF(AND(ISNUMBER($F519),ISNUMBER($E519),$E519&lt;&gt;0),$F519/$E519,"")</f>
        <v/>
      </c>
      <c r="H519" s="50">
        <f>IF(AND(ISNUMBER($F519),ISNUMBER($AL519),ISNUMBER($E519),($AL519*$E519)&lt;&gt;0),$F519/($AL519*$E519)*100,"")</f>
        <v/>
      </c>
      <c r="I519" s="51" t="n"/>
      <c r="J519" s="52" t="n"/>
      <c r="K519" s="50">
        <f>IF(AND(ISNUMBER($F519),ISNUMBER($J519)),$F519*(1-$J519),"")</f>
        <v/>
      </c>
      <c r="L519" s="51" t="n"/>
      <c r="M519" s="51" t="n"/>
      <c r="N519" s="50">
        <f>IF(ISNUMBER($F519),($F519-IF(ISNUMBER($AM519),$AM519,0))*(1-IF(ISNUMBER($J519),$J519,0)),"")</f>
        <v/>
      </c>
      <c r="O519" s="34" t="inlineStr">
        <is>
          <t>Green (Dragon Fruit)</t>
        </is>
      </c>
      <c r="P519" s="48" t="n">
        <v>80</v>
      </c>
      <c r="Q519" s="48" t="n">
        <v>105</v>
      </c>
      <c r="R519" s="34" t="inlineStr">
        <is>
          <t>Not listed</t>
        </is>
      </c>
      <c r="S519" s="48" t="n">
        <v>27</v>
      </c>
      <c r="T519" s="48" t="n">
        <v>110</v>
      </c>
      <c r="U519" s="34" t="inlineStr">
        <is>
          <t>Sucrose + glucose fructose</t>
        </is>
      </c>
      <c r="V519" s="34" t="inlineStr">
        <is>
          <t>Flavoured Red Bull energy, taurine + B vitamins</t>
        </is>
      </c>
      <c r="W519" s="51" t="n"/>
      <c r="X519" s="51" t="n"/>
      <c r="Y519" s="51" t="n"/>
      <c r="Z519" s="51" t="n"/>
      <c r="AA519" s="34" t="inlineStr">
        <is>
          <t>High</t>
        </is>
      </c>
      <c r="AB519" s="34" t="inlineStr">
        <is>
          <t>Flavour line extensions of #1 brand</t>
        </is>
      </c>
      <c r="AC519" s="34" t="inlineStr">
        <is>
          <t>Fruit flavoured Red Bull energy</t>
        </is>
      </c>
      <c r="AD519" s="34" t="inlineStr">
        <is>
          <t>Red Bull energy with flavour variety.</t>
        </is>
      </c>
      <c r="AE519" s="51" t="n"/>
      <c r="AF519" s="53">
        <f>IF(AND(ISNUMBER($P519),ISNUMBER($AL519),$AL519&lt;&gt;0),ROUND($P519/$AL519*100,1),"")</f>
        <v/>
      </c>
      <c r="AG519" s="54">
        <f>IF(AND(ISNUMBER($S519),ISNUMBER($AL519),$AL519&lt;&gt;0),ROUND($S519/$AL519*100,2),"")</f>
        <v/>
      </c>
      <c r="AH519" s="53">
        <f>IF(AND(ISNUMBER($Q519),ISNUMBER($AL519),$AL519&lt;&gt;0),ROUND($Q519/$AL519*100,1),"")</f>
        <v/>
      </c>
      <c r="AI519" s="48">
        <f>IF(ISNUMBER($S519),IF($S519&lt;=1,"Yes","No"),"n/a")</f>
        <v/>
      </c>
      <c r="AJ519" s="48">
        <f>IF(ISNUMBER($S519),ROUND(MAX(0,MIN(100,100-$S519*2.5-IF(ISNUMBER($T519),$T519,0)*0.12+IF($S519&lt;=1,12,0))),0),"")</f>
        <v/>
      </c>
      <c r="AK519" s="48">
        <f>IF(ISNUMBER($Q519),IF($Q519&gt;=100,20,IF($Q519&gt;=30,10,0)),0)+IF(ISNUMBER($R519),IF($R519&gt;=100,20,0),0)+IF(ISNUMBER($P519),IF($P519&gt;=150,20,IF($P519&gt;=50,12,5)),0)+IF(ISNUMBER($S519),IF($S519&lt;=1,15,0),0)</f>
        <v/>
      </c>
      <c r="AL519" s="48" t="n">
        <v>250</v>
      </c>
      <c r="AM519" s="49" t="n"/>
      <c r="AN519" s="48">
        <f>IF(AND(ISNUMBER($P519),ISNUMBER($AL519),$AL519&lt;&gt;0),IF(OR($P519&gt;180,$P519/$AL519*1000&gt;400),"Over ceiling, confirm SKU","Within"),"n/a")</f>
        <v/>
      </c>
      <c r="AO519" s="51" t="n"/>
      <c r="AP519" s="51" t="n"/>
      <c r="AQ519" s="51" t="n"/>
      <c r="AR519" s="34" t="inlineStr">
        <is>
          <t>Retrieved and cited, see Enrichment Log</t>
        </is>
      </c>
      <c r="AS519" s="34" t="inlineStr">
        <is>
          <t>BLANK -&gt; requires live Amazon.ca capture</t>
        </is>
      </c>
      <c r="AT519" s="34" t="inlineStr">
        <is>
          <t>Unverified commercial data</t>
        </is>
      </c>
    </row>
    <row r="520" ht="28" customHeight="1">
      <c r="A520" s="34" t="inlineStr">
        <is>
          <t>Red Bull</t>
        </is>
      </c>
      <c r="B520" s="34" t="inlineStr">
        <is>
          <t>Red Bull Editions | Green (Dragon Fruit) | 18 pack 250mL</t>
        </is>
      </c>
      <c r="C520" s="34" t="inlineStr">
        <is>
          <t>4) Caffeine &amp; energy beverage</t>
        </is>
      </c>
      <c r="D520" s="34" t="inlineStr">
        <is>
          <t>250 mL can</t>
        </is>
      </c>
      <c r="E520" s="48" t="n">
        <v>18</v>
      </c>
      <c r="F520" s="49" t="n"/>
      <c r="G520" s="50">
        <f>IF(AND(ISNUMBER($F520),ISNUMBER($E520),$E520&lt;&gt;0),$F520/$E520,"")</f>
        <v/>
      </c>
      <c r="H520" s="50">
        <f>IF(AND(ISNUMBER($F520),ISNUMBER($AL520),ISNUMBER($E520),($AL520*$E520)&lt;&gt;0),$F520/($AL520*$E520)*100,"")</f>
        <v/>
      </c>
      <c r="I520" s="51" t="n"/>
      <c r="J520" s="52" t="n"/>
      <c r="K520" s="50">
        <f>IF(AND(ISNUMBER($F520),ISNUMBER($J520)),$F520*(1-$J520),"")</f>
        <v/>
      </c>
      <c r="L520" s="51" t="n"/>
      <c r="M520" s="51" t="n"/>
      <c r="N520" s="50">
        <f>IF(ISNUMBER($F520),($F520-IF(ISNUMBER($AM520),$AM520,0))*(1-IF(ISNUMBER($J520),$J520,0)),"")</f>
        <v/>
      </c>
      <c r="O520" s="34" t="inlineStr">
        <is>
          <t>Green (Dragon Fruit)</t>
        </is>
      </c>
      <c r="P520" s="48" t="n">
        <v>80</v>
      </c>
      <c r="Q520" s="48" t="n">
        <v>105</v>
      </c>
      <c r="R520" s="34" t="inlineStr">
        <is>
          <t>Not listed</t>
        </is>
      </c>
      <c r="S520" s="48" t="n">
        <v>27</v>
      </c>
      <c r="T520" s="48" t="n">
        <v>110</v>
      </c>
      <c r="U520" s="34" t="inlineStr">
        <is>
          <t>Sucrose + glucose fructose</t>
        </is>
      </c>
      <c r="V520" s="34" t="inlineStr">
        <is>
          <t>Flavoured Red Bull energy, taurine + B vitamins</t>
        </is>
      </c>
      <c r="W520" s="51" t="n"/>
      <c r="X520" s="51" t="n"/>
      <c r="Y520" s="51" t="n"/>
      <c r="Z520" s="51" t="n"/>
      <c r="AA520" s="34" t="inlineStr">
        <is>
          <t>High</t>
        </is>
      </c>
      <c r="AB520" s="34" t="inlineStr">
        <is>
          <t>Flavour line extensions of #1 brand</t>
        </is>
      </c>
      <c r="AC520" s="34" t="inlineStr">
        <is>
          <t>Fruit flavoured Red Bull energy</t>
        </is>
      </c>
      <c r="AD520" s="34" t="inlineStr">
        <is>
          <t>Red Bull energy with flavour variety.</t>
        </is>
      </c>
      <c r="AE520" s="51" t="n"/>
      <c r="AF520" s="53">
        <f>IF(AND(ISNUMBER($P520),ISNUMBER($AL520),$AL520&lt;&gt;0),ROUND($P520/$AL520*100,1),"")</f>
        <v/>
      </c>
      <c r="AG520" s="54">
        <f>IF(AND(ISNUMBER($S520),ISNUMBER($AL520),$AL520&lt;&gt;0),ROUND($S520/$AL520*100,2),"")</f>
        <v/>
      </c>
      <c r="AH520" s="53">
        <f>IF(AND(ISNUMBER($Q520),ISNUMBER($AL520),$AL520&lt;&gt;0),ROUND($Q520/$AL520*100,1),"")</f>
        <v/>
      </c>
      <c r="AI520" s="48">
        <f>IF(ISNUMBER($S520),IF($S520&lt;=1,"Yes","No"),"n/a")</f>
        <v/>
      </c>
      <c r="AJ520" s="48">
        <f>IF(ISNUMBER($S520),ROUND(MAX(0,MIN(100,100-$S520*2.5-IF(ISNUMBER($T520),$T520,0)*0.12+IF($S520&lt;=1,12,0))),0),"")</f>
        <v/>
      </c>
      <c r="AK520" s="48">
        <f>IF(ISNUMBER($Q520),IF($Q520&gt;=100,20,IF($Q520&gt;=30,10,0)),0)+IF(ISNUMBER($R520),IF($R520&gt;=100,20,0),0)+IF(ISNUMBER($P520),IF($P520&gt;=150,20,IF($P520&gt;=50,12,5)),0)+IF(ISNUMBER($S520),IF($S520&lt;=1,15,0),0)</f>
        <v/>
      </c>
      <c r="AL520" s="48" t="n">
        <v>250</v>
      </c>
      <c r="AM520" s="49" t="n"/>
      <c r="AN520" s="48">
        <f>IF(AND(ISNUMBER($P520),ISNUMBER($AL520),$AL520&lt;&gt;0),IF(OR($P520&gt;180,$P520/$AL520*1000&gt;400),"Over ceiling, confirm SKU","Within"),"n/a")</f>
        <v/>
      </c>
      <c r="AO520" s="51" t="n"/>
      <c r="AP520" s="51" t="n"/>
      <c r="AQ520" s="51" t="n"/>
      <c r="AR520" s="34" t="inlineStr">
        <is>
          <t>Retrieved and cited, see Enrichment Log</t>
        </is>
      </c>
      <c r="AS520" s="34" t="inlineStr">
        <is>
          <t>BLANK -&gt; requires live Amazon.ca capture</t>
        </is>
      </c>
      <c r="AT520" s="34" t="inlineStr">
        <is>
          <t>Unverified commercial data</t>
        </is>
      </c>
    </row>
    <row r="521" ht="28" customHeight="1">
      <c r="A521" s="34" t="inlineStr">
        <is>
          <t>Red Bull</t>
        </is>
      </c>
      <c r="B521" s="34" t="inlineStr">
        <is>
          <t>Red Bull Editions | Green (Dragon Fruit) | 24 pack 250mL</t>
        </is>
      </c>
      <c r="C521" s="34" t="inlineStr">
        <is>
          <t>4) Caffeine &amp; energy beverage</t>
        </is>
      </c>
      <c r="D521" s="34" t="inlineStr">
        <is>
          <t>250 mL can</t>
        </is>
      </c>
      <c r="E521" s="48" t="n">
        <v>24</v>
      </c>
      <c r="F521" s="49" t="n"/>
      <c r="G521" s="50">
        <f>IF(AND(ISNUMBER($F521),ISNUMBER($E521),$E521&lt;&gt;0),$F521/$E521,"")</f>
        <v/>
      </c>
      <c r="H521" s="50">
        <f>IF(AND(ISNUMBER($F521),ISNUMBER($AL521),ISNUMBER($E521),($AL521*$E521)&lt;&gt;0),$F521/($AL521*$E521)*100,"")</f>
        <v/>
      </c>
      <c r="I521" s="51" t="n"/>
      <c r="J521" s="52" t="n"/>
      <c r="K521" s="50">
        <f>IF(AND(ISNUMBER($F521),ISNUMBER($J521)),$F521*(1-$J521),"")</f>
        <v/>
      </c>
      <c r="L521" s="51" t="n"/>
      <c r="M521" s="51" t="n"/>
      <c r="N521" s="50">
        <f>IF(ISNUMBER($F521),($F521-IF(ISNUMBER($AM521),$AM521,0))*(1-IF(ISNUMBER($J521),$J521,0)),"")</f>
        <v/>
      </c>
      <c r="O521" s="34" t="inlineStr">
        <is>
          <t>Green (Dragon Fruit)</t>
        </is>
      </c>
      <c r="P521" s="48" t="n">
        <v>80</v>
      </c>
      <c r="Q521" s="48" t="n">
        <v>105</v>
      </c>
      <c r="R521" s="34" t="inlineStr">
        <is>
          <t>Not listed</t>
        </is>
      </c>
      <c r="S521" s="48" t="n">
        <v>27</v>
      </c>
      <c r="T521" s="48" t="n">
        <v>110</v>
      </c>
      <c r="U521" s="34" t="inlineStr">
        <is>
          <t>Sucrose + glucose fructose</t>
        </is>
      </c>
      <c r="V521" s="34" t="inlineStr">
        <is>
          <t>Flavoured Red Bull energy, taurine + B vitamins</t>
        </is>
      </c>
      <c r="W521" s="51" t="n"/>
      <c r="X521" s="51" t="n"/>
      <c r="Y521" s="51" t="n"/>
      <c r="Z521" s="51" t="n"/>
      <c r="AA521" s="34" t="inlineStr">
        <is>
          <t>High</t>
        </is>
      </c>
      <c r="AB521" s="34" t="inlineStr">
        <is>
          <t>Flavour line extensions of #1 brand</t>
        </is>
      </c>
      <c r="AC521" s="34" t="inlineStr">
        <is>
          <t>Fruit flavoured Red Bull energy</t>
        </is>
      </c>
      <c r="AD521" s="34" t="inlineStr">
        <is>
          <t>Red Bull energy with flavour variety.</t>
        </is>
      </c>
      <c r="AE521" s="51" t="n"/>
      <c r="AF521" s="53">
        <f>IF(AND(ISNUMBER($P521),ISNUMBER($AL521),$AL521&lt;&gt;0),ROUND($P521/$AL521*100,1),"")</f>
        <v/>
      </c>
      <c r="AG521" s="54">
        <f>IF(AND(ISNUMBER($S521),ISNUMBER($AL521),$AL521&lt;&gt;0),ROUND($S521/$AL521*100,2),"")</f>
        <v/>
      </c>
      <c r="AH521" s="53">
        <f>IF(AND(ISNUMBER($Q521),ISNUMBER($AL521),$AL521&lt;&gt;0),ROUND($Q521/$AL521*100,1),"")</f>
        <v/>
      </c>
      <c r="AI521" s="48">
        <f>IF(ISNUMBER($S521),IF($S521&lt;=1,"Yes","No"),"n/a")</f>
        <v/>
      </c>
      <c r="AJ521" s="48">
        <f>IF(ISNUMBER($S521),ROUND(MAX(0,MIN(100,100-$S521*2.5-IF(ISNUMBER($T521),$T521,0)*0.12+IF($S521&lt;=1,12,0))),0),"")</f>
        <v/>
      </c>
      <c r="AK521" s="48">
        <f>IF(ISNUMBER($Q521),IF($Q521&gt;=100,20,IF($Q521&gt;=30,10,0)),0)+IF(ISNUMBER($R521),IF($R521&gt;=100,20,0),0)+IF(ISNUMBER($P521),IF($P521&gt;=150,20,IF($P521&gt;=50,12,5)),0)+IF(ISNUMBER($S521),IF($S521&lt;=1,15,0),0)</f>
        <v/>
      </c>
      <c r="AL521" s="48" t="n">
        <v>250</v>
      </c>
      <c r="AM521" s="49" t="n"/>
      <c r="AN521" s="48">
        <f>IF(AND(ISNUMBER($P521),ISNUMBER($AL521),$AL521&lt;&gt;0),IF(OR($P521&gt;180,$P521/$AL521*1000&gt;400),"Over ceiling, confirm SKU","Within"),"n/a")</f>
        <v/>
      </c>
      <c r="AO521" s="51" t="n"/>
      <c r="AP521" s="51" t="n"/>
      <c r="AQ521" s="51" t="n"/>
      <c r="AR521" s="34" t="inlineStr">
        <is>
          <t>Retrieved and cited, see Enrichment Log</t>
        </is>
      </c>
      <c r="AS521" s="34" t="inlineStr">
        <is>
          <t>BLANK -&gt; requires live Amazon.ca capture</t>
        </is>
      </c>
      <c r="AT521" s="34" t="inlineStr">
        <is>
          <t>Unverified commercial data</t>
        </is>
      </c>
    </row>
    <row r="522" ht="28" customHeight="1">
      <c r="A522" s="34" t="inlineStr">
        <is>
          <t>Red Bull</t>
        </is>
      </c>
      <c r="B522" s="34" t="inlineStr">
        <is>
          <t>Red Bull Editions | Peach (Nectarine) | 4 pack 250mL</t>
        </is>
      </c>
      <c r="C522" s="34" t="inlineStr">
        <is>
          <t>4) Caffeine &amp; energy beverage</t>
        </is>
      </c>
      <c r="D522" s="34" t="inlineStr">
        <is>
          <t>250 mL can</t>
        </is>
      </c>
      <c r="E522" s="48" t="n">
        <v>4</v>
      </c>
      <c r="F522" s="49" t="n"/>
      <c r="G522" s="50">
        <f>IF(AND(ISNUMBER($F522),ISNUMBER($E522),$E522&lt;&gt;0),$F522/$E522,"")</f>
        <v/>
      </c>
      <c r="H522" s="50">
        <f>IF(AND(ISNUMBER($F522),ISNUMBER($AL522),ISNUMBER($E522),($AL522*$E522)&lt;&gt;0),$F522/($AL522*$E522)*100,"")</f>
        <v/>
      </c>
      <c r="I522" s="51" t="n"/>
      <c r="J522" s="52" t="n"/>
      <c r="K522" s="50">
        <f>IF(AND(ISNUMBER($F522),ISNUMBER($J522)),$F522*(1-$J522),"")</f>
        <v/>
      </c>
      <c r="L522" s="51" t="n"/>
      <c r="M522" s="51" t="n"/>
      <c r="N522" s="50">
        <f>IF(ISNUMBER($F522),($F522-IF(ISNUMBER($AM522),$AM522,0))*(1-IF(ISNUMBER($J522),$J522,0)),"")</f>
        <v/>
      </c>
      <c r="O522" s="34" t="inlineStr">
        <is>
          <t>Peach (Nectarine)</t>
        </is>
      </c>
      <c r="P522" s="48" t="n">
        <v>80</v>
      </c>
      <c r="Q522" s="48" t="n">
        <v>105</v>
      </c>
      <c r="R522" s="34" t="inlineStr">
        <is>
          <t>Not listed</t>
        </is>
      </c>
      <c r="S522" s="48" t="n">
        <v>27</v>
      </c>
      <c r="T522" s="48" t="n">
        <v>110</v>
      </c>
      <c r="U522" s="34" t="inlineStr">
        <is>
          <t>Sucrose + glucose fructose</t>
        </is>
      </c>
      <c r="V522" s="34" t="inlineStr">
        <is>
          <t>Flavoured Red Bull energy, taurine + B vitamins</t>
        </is>
      </c>
      <c r="W522" s="51" t="n"/>
      <c r="X522" s="51" t="n"/>
      <c r="Y522" s="51" t="n"/>
      <c r="Z522" s="51" t="n"/>
      <c r="AA522" s="34" t="inlineStr">
        <is>
          <t>High</t>
        </is>
      </c>
      <c r="AB522" s="34" t="inlineStr">
        <is>
          <t>Flavour line extensions of #1 brand</t>
        </is>
      </c>
      <c r="AC522" s="34" t="inlineStr">
        <is>
          <t>Fruit flavoured Red Bull energy</t>
        </is>
      </c>
      <c r="AD522" s="34" t="inlineStr">
        <is>
          <t>Red Bull energy with flavour variety.</t>
        </is>
      </c>
      <c r="AE522" s="51" t="n"/>
      <c r="AF522" s="53">
        <f>IF(AND(ISNUMBER($P522),ISNUMBER($AL522),$AL522&lt;&gt;0),ROUND($P522/$AL522*100,1),"")</f>
        <v/>
      </c>
      <c r="AG522" s="54">
        <f>IF(AND(ISNUMBER($S522),ISNUMBER($AL522),$AL522&lt;&gt;0),ROUND($S522/$AL522*100,2),"")</f>
        <v/>
      </c>
      <c r="AH522" s="53">
        <f>IF(AND(ISNUMBER($Q522),ISNUMBER($AL522),$AL522&lt;&gt;0),ROUND($Q522/$AL522*100,1),"")</f>
        <v/>
      </c>
      <c r="AI522" s="48">
        <f>IF(ISNUMBER($S522),IF($S522&lt;=1,"Yes","No"),"n/a")</f>
        <v/>
      </c>
      <c r="AJ522" s="48">
        <f>IF(ISNUMBER($S522),ROUND(MAX(0,MIN(100,100-$S522*2.5-IF(ISNUMBER($T522),$T522,0)*0.12+IF($S522&lt;=1,12,0))),0),"")</f>
        <v/>
      </c>
      <c r="AK522" s="48">
        <f>IF(ISNUMBER($Q522),IF($Q522&gt;=100,20,IF($Q522&gt;=30,10,0)),0)+IF(ISNUMBER($R522),IF($R522&gt;=100,20,0),0)+IF(ISNUMBER($P522),IF($P522&gt;=150,20,IF($P522&gt;=50,12,5)),0)+IF(ISNUMBER($S522),IF($S522&lt;=1,15,0),0)</f>
        <v/>
      </c>
      <c r="AL522" s="48" t="n">
        <v>250</v>
      </c>
      <c r="AM522" s="49" t="n"/>
      <c r="AN522" s="48">
        <f>IF(AND(ISNUMBER($P522),ISNUMBER($AL522),$AL522&lt;&gt;0),IF(OR($P522&gt;180,$P522/$AL522*1000&gt;400),"Over ceiling, confirm SKU","Within"),"n/a")</f>
        <v/>
      </c>
      <c r="AO522" s="51" t="n"/>
      <c r="AP522" s="51" t="n"/>
      <c r="AQ522" s="51" t="n"/>
      <c r="AR522" s="34" t="inlineStr">
        <is>
          <t>Retrieved and cited, see Enrichment Log</t>
        </is>
      </c>
      <c r="AS522" s="34" t="inlineStr">
        <is>
          <t>BLANK -&gt; requires live Amazon.ca capture</t>
        </is>
      </c>
      <c r="AT522" s="34" t="inlineStr">
        <is>
          <t>Unverified commercial data</t>
        </is>
      </c>
    </row>
    <row r="523" ht="28" customHeight="1">
      <c r="A523" s="34" t="inlineStr">
        <is>
          <t>Red Bull</t>
        </is>
      </c>
      <c r="B523" s="34" t="inlineStr">
        <is>
          <t>Red Bull Editions | Peach (Nectarine) | 8 pack 250mL</t>
        </is>
      </c>
      <c r="C523" s="34" t="inlineStr">
        <is>
          <t>4) Caffeine &amp; energy beverage</t>
        </is>
      </c>
      <c r="D523" s="34" t="inlineStr">
        <is>
          <t>250 mL can</t>
        </is>
      </c>
      <c r="E523" s="48" t="n">
        <v>8</v>
      </c>
      <c r="F523" s="49" t="n"/>
      <c r="G523" s="50">
        <f>IF(AND(ISNUMBER($F523),ISNUMBER($E523),$E523&lt;&gt;0),$F523/$E523,"")</f>
        <v/>
      </c>
      <c r="H523" s="50">
        <f>IF(AND(ISNUMBER($F523),ISNUMBER($AL523),ISNUMBER($E523),($AL523*$E523)&lt;&gt;0),$F523/($AL523*$E523)*100,"")</f>
        <v/>
      </c>
      <c r="I523" s="51" t="n"/>
      <c r="J523" s="52" t="n"/>
      <c r="K523" s="50">
        <f>IF(AND(ISNUMBER($F523),ISNUMBER($J523)),$F523*(1-$J523),"")</f>
        <v/>
      </c>
      <c r="L523" s="51" t="n"/>
      <c r="M523" s="51" t="n"/>
      <c r="N523" s="50">
        <f>IF(ISNUMBER($F523),($F523-IF(ISNUMBER($AM523),$AM523,0))*(1-IF(ISNUMBER($J523),$J523,0)),"")</f>
        <v/>
      </c>
      <c r="O523" s="34" t="inlineStr">
        <is>
          <t>Peach (Nectarine)</t>
        </is>
      </c>
      <c r="P523" s="48" t="n">
        <v>80</v>
      </c>
      <c r="Q523" s="48" t="n">
        <v>105</v>
      </c>
      <c r="R523" s="34" t="inlineStr">
        <is>
          <t>Not listed</t>
        </is>
      </c>
      <c r="S523" s="48" t="n">
        <v>27</v>
      </c>
      <c r="T523" s="48" t="n">
        <v>110</v>
      </c>
      <c r="U523" s="34" t="inlineStr">
        <is>
          <t>Sucrose + glucose fructose</t>
        </is>
      </c>
      <c r="V523" s="34" t="inlineStr">
        <is>
          <t>Flavoured Red Bull energy, taurine + B vitamins</t>
        </is>
      </c>
      <c r="W523" s="51" t="n"/>
      <c r="X523" s="51" t="n"/>
      <c r="Y523" s="51" t="n"/>
      <c r="Z523" s="51" t="n"/>
      <c r="AA523" s="34" t="inlineStr">
        <is>
          <t>High</t>
        </is>
      </c>
      <c r="AB523" s="34" t="inlineStr">
        <is>
          <t>Flavour line extensions of #1 brand</t>
        </is>
      </c>
      <c r="AC523" s="34" t="inlineStr">
        <is>
          <t>Fruit flavoured Red Bull energy</t>
        </is>
      </c>
      <c r="AD523" s="34" t="inlineStr">
        <is>
          <t>Red Bull energy with flavour variety.</t>
        </is>
      </c>
      <c r="AE523" s="51" t="n"/>
      <c r="AF523" s="53">
        <f>IF(AND(ISNUMBER($P523),ISNUMBER($AL523),$AL523&lt;&gt;0),ROUND($P523/$AL523*100,1),"")</f>
        <v/>
      </c>
      <c r="AG523" s="54">
        <f>IF(AND(ISNUMBER($S523),ISNUMBER($AL523),$AL523&lt;&gt;0),ROUND($S523/$AL523*100,2),"")</f>
        <v/>
      </c>
      <c r="AH523" s="53">
        <f>IF(AND(ISNUMBER($Q523),ISNUMBER($AL523),$AL523&lt;&gt;0),ROUND($Q523/$AL523*100,1),"")</f>
        <v/>
      </c>
      <c r="AI523" s="48">
        <f>IF(ISNUMBER($S523),IF($S523&lt;=1,"Yes","No"),"n/a")</f>
        <v/>
      </c>
      <c r="AJ523" s="48">
        <f>IF(ISNUMBER($S523),ROUND(MAX(0,MIN(100,100-$S523*2.5-IF(ISNUMBER($T523),$T523,0)*0.12+IF($S523&lt;=1,12,0))),0),"")</f>
        <v/>
      </c>
      <c r="AK523" s="48">
        <f>IF(ISNUMBER($Q523),IF($Q523&gt;=100,20,IF($Q523&gt;=30,10,0)),0)+IF(ISNUMBER($R523),IF($R523&gt;=100,20,0),0)+IF(ISNUMBER($P523),IF($P523&gt;=150,20,IF($P523&gt;=50,12,5)),0)+IF(ISNUMBER($S523),IF($S523&lt;=1,15,0),0)</f>
        <v/>
      </c>
      <c r="AL523" s="48" t="n">
        <v>250</v>
      </c>
      <c r="AM523" s="49" t="n"/>
      <c r="AN523" s="48">
        <f>IF(AND(ISNUMBER($P523),ISNUMBER($AL523),$AL523&lt;&gt;0),IF(OR($P523&gt;180,$P523/$AL523*1000&gt;400),"Over ceiling, confirm SKU","Within"),"n/a")</f>
        <v/>
      </c>
      <c r="AO523" s="51" t="n"/>
      <c r="AP523" s="51" t="n"/>
      <c r="AQ523" s="51" t="n"/>
      <c r="AR523" s="34" t="inlineStr">
        <is>
          <t>Retrieved and cited, see Enrichment Log</t>
        </is>
      </c>
      <c r="AS523" s="34" t="inlineStr">
        <is>
          <t>BLANK -&gt; requires live Amazon.ca capture</t>
        </is>
      </c>
      <c r="AT523" s="34" t="inlineStr">
        <is>
          <t>Unverified commercial data</t>
        </is>
      </c>
    </row>
    <row r="524" ht="28" customHeight="1">
      <c r="A524" s="34" t="inlineStr">
        <is>
          <t>Red Bull</t>
        </is>
      </c>
      <c r="B524" s="34" t="inlineStr">
        <is>
          <t>Red Bull Editions | Peach (Nectarine) | 12 pack 250mL</t>
        </is>
      </c>
      <c r="C524" s="34" t="inlineStr">
        <is>
          <t>4) Caffeine &amp; energy beverage</t>
        </is>
      </c>
      <c r="D524" s="34" t="inlineStr">
        <is>
          <t>250 mL can</t>
        </is>
      </c>
      <c r="E524" s="48" t="n">
        <v>12</v>
      </c>
      <c r="F524" s="49" t="n"/>
      <c r="G524" s="50">
        <f>IF(AND(ISNUMBER($F524),ISNUMBER($E524),$E524&lt;&gt;0),$F524/$E524,"")</f>
        <v/>
      </c>
      <c r="H524" s="50">
        <f>IF(AND(ISNUMBER($F524),ISNUMBER($AL524),ISNUMBER($E524),($AL524*$E524)&lt;&gt;0),$F524/($AL524*$E524)*100,"")</f>
        <v/>
      </c>
      <c r="I524" s="51" t="n"/>
      <c r="J524" s="52" t="n"/>
      <c r="K524" s="50">
        <f>IF(AND(ISNUMBER($F524),ISNUMBER($J524)),$F524*(1-$J524),"")</f>
        <v/>
      </c>
      <c r="L524" s="51" t="n"/>
      <c r="M524" s="51" t="n"/>
      <c r="N524" s="50">
        <f>IF(ISNUMBER($F524),($F524-IF(ISNUMBER($AM524),$AM524,0))*(1-IF(ISNUMBER($J524),$J524,0)),"")</f>
        <v/>
      </c>
      <c r="O524" s="34" t="inlineStr">
        <is>
          <t>Peach (Nectarine)</t>
        </is>
      </c>
      <c r="P524" s="48" t="n">
        <v>80</v>
      </c>
      <c r="Q524" s="48" t="n">
        <v>105</v>
      </c>
      <c r="R524" s="34" t="inlineStr">
        <is>
          <t>Not listed</t>
        </is>
      </c>
      <c r="S524" s="48" t="n">
        <v>27</v>
      </c>
      <c r="T524" s="48" t="n">
        <v>110</v>
      </c>
      <c r="U524" s="34" t="inlineStr">
        <is>
          <t>Sucrose + glucose fructose</t>
        </is>
      </c>
      <c r="V524" s="34" t="inlineStr">
        <is>
          <t>Flavoured Red Bull energy, taurine + B vitamins</t>
        </is>
      </c>
      <c r="W524" s="51" t="n"/>
      <c r="X524" s="51" t="n"/>
      <c r="Y524" s="51" t="n"/>
      <c r="Z524" s="51" t="n"/>
      <c r="AA524" s="34" t="inlineStr">
        <is>
          <t>High</t>
        </is>
      </c>
      <c r="AB524" s="34" t="inlineStr">
        <is>
          <t>Flavour line extensions of #1 brand</t>
        </is>
      </c>
      <c r="AC524" s="34" t="inlineStr">
        <is>
          <t>Fruit flavoured Red Bull energy</t>
        </is>
      </c>
      <c r="AD524" s="34" t="inlineStr">
        <is>
          <t>Red Bull energy with flavour variety.</t>
        </is>
      </c>
      <c r="AE524" s="51" t="n"/>
      <c r="AF524" s="53">
        <f>IF(AND(ISNUMBER($P524),ISNUMBER($AL524),$AL524&lt;&gt;0),ROUND($P524/$AL524*100,1),"")</f>
        <v/>
      </c>
      <c r="AG524" s="54">
        <f>IF(AND(ISNUMBER($S524),ISNUMBER($AL524),$AL524&lt;&gt;0),ROUND($S524/$AL524*100,2),"")</f>
        <v/>
      </c>
      <c r="AH524" s="53">
        <f>IF(AND(ISNUMBER($Q524),ISNUMBER($AL524),$AL524&lt;&gt;0),ROUND($Q524/$AL524*100,1),"")</f>
        <v/>
      </c>
      <c r="AI524" s="48">
        <f>IF(ISNUMBER($S524),IF($S524&lt;=1,"Yes","No"),"n/a")</f>
        <v/>
      </c>
      <c r="AJ524" s="48">
        <f>IF(ISNUMBER($S524),ROUND(MAX(0,MIN(100,100-$S524*2.5-IF(ISNUMBER($T524),$T524,0)*0.12+IF($S524&lt;=1,12,0))),0),"")</f>
        <v/>
      </c>
      <c r="AK524" s="48">
        <f>IF(ISNUMBER($Q524),IF($Q524&gt;=100,20,IF($Q524&gt;=30,10,0)),0)+IF(ISNUMBER($R524),IF($R524&gt;=100,20,0),0)+IF(ISNUMBER($P524),IF($P524&gt;=150,20,IF($P524&gt;=50,12,5)),0)+IF(ISNUMBER($S524),IF($S524&lt;=1,15,0),0)</f>
        <v/>
      </c>
      <c r="AL524" s="48" t="n">
        <v>250</v>
      </c>
      <c r="AM524" s="49" t="n"/>
      <c r="AN524" s="48">
        <f>IF(AND(ISNUMBER($P524),ISNUMBER($AL524),$AL524&lt;&gt;0),IF(OR($P524&gt;180,$P524/$AL524*1000&gt;400),"Over ceiling, confirm SKU","Within"),"n/a")</f>
        <v/>
      </c>
      <c r="AO524" s="51" t="n"/>
      <c r="AP524" s="51" t="n"/>
      <c r="AQ524" s="51" t="n"/>
      <c r="AR524" s="34" t="inlineStr">
        <is>
          <t>Retrieved and cited, see Enrichment Log</t>
        </is>
      </c>
      <c r="AS524" s="34" t="inlineStr">
        <is>
          <t>BLANK -&gt; requires live Amazon.ca capture</t>
        </is>
      </c>
      <c r="AT524" s="34" t="inlineStr">
        <is>
          <t>Unverified commercial data</t>
        </is>
      </c>
    </row>
    <row r="525" ht="28" customHeight="1">
      <c r="A525" s="34" t="inlineStr">
        <is>
          <t>Red Bull</t>
        </is>
      </c>
      <c r="B525" s="34" t="inlineStr">
        <is>
          <t>Red Bull Editions | Peach (Nectarine) | 18 pack 250mL</t>
        </is>
      </c>
      <c r="C525" s="34" t="inlineStr">
        <is>
          <t>4) Caffeine &amp; energy beverage</t>
        </is>
      </c>
      <c r="D525" s="34" t="inlineStr">
        <is>
          <t>250 mL can</t>
        </is>
      </c>
      <c r="E525" s="48" t="n">
        <v>18</v>
      </c>
      <c r="F525" s="49" t="n"/>
      <c r="G525" s="50">
        <f>IF(AND(ISNUMBER($F525),ISNUMBER($E525),$E525&lt;&gt;0),$F525/$E525,"")</f>
        <v/>
      </c>
      <c r="H525" s="50">
        <f>IF(AND(ISNUMBER($F525),ISNUMBER($AL525),ISNUMBER($E525),($AL525*$E525)&lt;&gt;0),$F525/($AL525*$E525)*100,"")</f>
        <v/>
      </c>
      <c r="I525" s="51" t="n"/>
      <c r="J525" s="52" t="n"/>
      <c r="K525" s="50">
        <f>IF(AND(ISNUMBER($F525),ISNUMBER($J525)),$F525*(1-$J525),"")</f>
        <v/>
      </c>
      <c r="L525" s="51" t="n"/>
      <c r="M525" s="51" t="n"/>
      <c r="N525" s="50">
        <f>IF(ISNUMBER($F525),($F525-IF(ISNUMBER($AM525),$AM525,0))*(1-IF(ISNUMBER($J525),$J525,0)),"")</f>
        <v/>
      </c>
      <c r="O525" s="34" t="inlineStr">
        <is>
          <t>Peach (Nectarine)</t>
        </is>
      </c>
      <c r="P525" s="48" t="n">
        <v>80</v>
      </c>
      <c r="Q525" s="48" t="n">
        <v>105</v>
      </c>
      <c r="R525" s="34" t="inlineStr">
        <is>
          <t>Not listed</t>
        </is>
      </c>
      <c r="S525" s="48" t="n">
        <v>27</v>
      </c>
      <c r="T525" s="48" t="n">
        <v>110</v>
      </c>
      <c r="U525" s="34" t="inlineStr">
        <is>
          <t>Sucrose + glucose fructose</t>
        </is>
      </c>
      <c r="V525" s="34" t="inlineStr">
        <is>
          <t>Flavoured Red Bull energy, taurine + B vitamins</t>
        </is>
      </c>
      <c r="W525" s="51" t="n"/>
      <c r="X525" s="51" t="n"/>
      <c r="Y525" s="51" t="n"/>
      <c r="Z525" s="51" t="n"/>
      <c r="AA525" s="34" t="inlineStr">
        <is>
          <t>High</t>
        </is>
      </c>
      <c r="AB525" s="34" t="inlineStr">
        <is>
          <t>Flavour line extensions of #1 brand</t>
        </is>
      </c>
      <c r="AC525" s="34" t="inlineStr">
        <is>
          <t>Fruit flavoured Red Bull energy</t>
        </is>
      </c>
      <c r="AD525" s="34" t="inlineStr">
        <is>
          <t>Red Bull energy with flavour variety.</t>
        </is>
      </c>
      <c r="AE525" s="51" t="n"/>
      <c r="AF525" s="53">
        <f>IF(AND(ISNUMBER($P525),ISNUMBER($AL525),$AL525&lt;&gt;0),ROUND($P525/$AL525*100,1),"")</f>
        <v/>
      </c>
      <c r="AG525" s="54">
        <f>IF(AND(ISNUMBER($S525),ISNUMBER($AL525),$AL525&lt;&gt;0),ROUND($S525/$AL525*100,2),"")</f>
        <v/>
      </c>
      <c r="AH525" s="53">
        <f>IF(AND(ISNUMBER($Q525),ISNUMBER($AL525),$AL525&lt;&gt;0),ROUND($Q525/$AL525*100,1),"")</f>
        <v/>
      </c>
      <c r="AI525" s="48">
        <f>IF(ISNUMBER($S525),IF($S525&lt;=1,"Yes","No"),"n/a")</f>
        <v/>
      </c>
      <c r="AJ525" s="48">
        <f>IF(ISNUMBER($S525),ROUND(MAX(0,MIN(100,100-$S525*2.5-IF(ISNUMBER($T525),$T525,0)*0.12+IF($S525&lt;=1,12,0))),0),"")</f>
        <v/>
      </c>
      <c r="AK525" s="48">
        <f>IF(ISNUMBER($Q525),IF($Q525&gt;=100,20,IF($Q525&gt;=30,10,0)),0)+IF(ISNUMBER($R525),IF($R525&gt;=100,20,0),0)+IF(ISNUMBER($P525),IF($P525&gt;=150,20,IF($P525&gt;=50,12,5)),0)+IF(ISNUMBER($S525),IF($S525&lt;=1,15,0),0)</f>
        <v/>
      </c>
      <c r="AL525" s="48" t="n">
        <v>250</v>
      </c>
      <c r="AM525" s="49" t="n"/>
      <c r="AN525" s="48">
        <f>IF(AND(ISNUMBER($P525),ISNUMBER($AL525),$AL525&lt;&gt;0),IF(OR($P525&gt;180,$P525/$AL525*1000&gt;400),"Over ceiling, confirm SKU","Within"),"n/a")</f>
        <v/>
      </c>
      <c r="AO525" s="51" t="n"/>
      <c r="AP525" s="51" t="n"/>
      <c r="AQ525" s="51" t="n"/>
      <c r="AR525" s="34" t="inlineStr">
        <is>
          <t>Retrieved and cited, see Enrichment Log</t>
        </is>
      </c>
      <c r="AS525" s="34" t="inlineStr">
        <is>
          <t>BLANK -&gt; requires live Amazon.ca capture</t>
        </is>
      </c>
      <c r="AT525" s="34" t="inlineStr">
        <is>
          <t>Unverified commercial data</t>
        </is>
      </c>
    </row>
    <row r="526" ht="28" customHeight="1">
      <c r="A526" s="34" t="inlineStr">
        <is>
          <t>Red Bull</t>
        </is>
      </c>
      <c r="B526" s="34" t="inlineStr">
        <is>
          <t>Red Bull Editions | Peach (Nectarine) | 24 pack 250mL</t>
        </is>
      </c>
      <c r="C526" s="34" t="inlineStr">
        <is>
          <t>4) Caffeine &amp; energy beverage</t>
        </is>
      </c>
      <c r="D526" s="34" t="inlineStr">
        <is>
          <t>250 mL can</t>
        </is>
      </c>
      <c r="E526" s="48" t="n">
        <v>24</v>
      </c>
      <c r="F526" s="49" t="n"/>
      <c r="G526" s="50">
        <f>IF(AND(ISNUMBER($F526),ISNUMBER($E526),$E526&lt;&gt;0),$F526/$E526,"")</f>
        <v/>
      </c>
      <c r="H526" s="50">
        <f>IF(AND(ISNUMBER($F526),ISNUMBER($AL526),ISNUMBER($E526),($AL526*$E526)&lt;&gt;0),$F526/($AL526*$E526)*100,"")</f>
        <v/>
      </c>
      <c r="I526" s="51" t="n"/>
      <c r="J526" s="52" t="n"/>
      <c r="K526" s="50">
        <f>IF(AND(ISNUMBER($F526),ISNUMBER($J526)),$F526*(1-$J526),"")</f>
        <v/>
      </c>
      <c r="L526" s="51" t="n"/>
      <c r="M526" s="51" t="n"/>
      <c r="N526" s="50">
        <f>IF(ISNUMBER($F526),($F526-IF(ISNUMBER($AM526),$AM526,0))*(1-IF(ISNUMBER($J526),$J526,0)),"")</f>
        <v/>
      </c>
      <c r="O526" s="34" t="inlineStr">
        <is>
          <t>Peach (Nectarine)</t>
        </is>
      </c>
      <c r="P526" s="48" t="n">
        <v>80</v>
      </c>
      <c r="Q526" s="48" t="n">
        <v>105</v>
      </c>
      <c r="R526" s="34" t="inlineStr">
        <is>
          <t>Not listed</t>
        </is>
      </c>
      <c r="S526" s="48" t="n">
        <v>27</v>
      </c>
      <c r="T526" s="48" t="n">
        <v>110</v>
      </c>
      <c r="U526" s="34" t="inlineStr">
        <is>
          <t>Sucrose + glucose fructose</t>
        </is>
      </c>
      <c r="V526" s="34" t="inlineStr">
        <is>
          <t>Flavoured Red Bull energy, taurine + B vitamins</t>
        </is>
      </c>
      <c r="W526" s="51" t="n"/>
      <c r="X526" s="51" t="n"/>
      <c r="Y526" s="51" t="n"/>
      <c r="Z526" s="51" t="n"/>
      <c r="AA526" s="34" t="inlineStr">
        <is>
          <t>High</t>
        </is>
      </c>
      <c r="AB526" s="34" t="inlineStr">
        <is>
          <t>Flavour line extensions of #1 brand</t>
        </is>
      </c>
      <c r="AC526" s="34" t="inlineStr">
        <is>
          <t>Fruit flavoured Red Bull energy</t>
        </is>
      </c>
      <c r="AD526" s="34" t="inlineStr">
        <is>
          <t>Red Bull energy with flavour variety.</t>
        </is>
      </c>
      <c r="AE526" s="51" t="n"/>
      <c r="AF526" s="53">
        <f>IF(AND(ISNUMBER($P526),ISNUMBER($AL526),$AL526&lt;&gt;0),ROUND($P526/$AL526*100,1),"")</f>
        <v/>
      </c>
      <c r="AG526" s="54">
        <f>IF(AND(ISNUMBER($S526),ISNUMBER($AL526),$AL526&lt;&gt;0),ROUND($S526/$AL526*100,2),"")</f>
        <v/>
      </c>
      <c r="AH526" s="53">
        <f>IF(AND(ISNUMBER($Q526),ISNUMBER($AL526),$AL526&lt;&gt;0),ROUND($Q526/$AL526*100,1),"")</f>
        <v/>
      </c>
      <c r="AI526" s="48">
        <f>IF(ISNUMBER($S526),IF($S526&lt;=1,"Yes","No"),"n/a")</f>
        <v/>
      </c>
      <c r="AJ526" s="48">
        <f>IF(ISNUMBER($S526),ROUND(MAX(0,MIN(100,100-$S526*2.5-IF(ISNUMBER($T526),$T526,0)*0.12+IF($S526&lt;=1,12,0))),0),"")</f>
        <v/>
      </c>
      <c r="AK526" s="48">
        <f>IF(ISNUMBER($Q526),IF($Q526&gt;=100,20,IF($Q526&gt;=30,10,0)),0)+IF(ISNUMBER($R526),IF($R526&gt;=100,20,0),0)+IF(ISNUMBER($P526),IF($P526&gt;=150,20,IF($P526&gt;=50,12,5)),0)+IF(ISNUMBER($S526),IF($S526&lt;=1,15,0),0)</f>
        <v/>
      </c>
      <c r="AL526" s="48" t="n">
        <v>250</v>
      </c>
      <c r="AM526" s="49" t="n"/>
      <c r="AN526" s="48">
        <f>IF(AND(ISNUMBER($P526),ISNUMBER($AL526),$AL526&lt;&gt;0),IF(OR($P526&gt;180,$P526/$AL526*1000&gt;400),"Over ceiling, confirm SKU","Within"),"n/a")</f>
        <v/>
      </c>
      <c r="AO526" s="51" t="n"/>
      <c r="AP526" s="51" t="n"/>
      <c r="AQ526" s="51" t="n"/>
      <c r="AR526" s="34" t="inlineStr">
        <is>
          <t>Retrieved and cited, see Enrichment Log</t>
        </is>
      </c>
      <c r="AS526" s="34" t="inlineStr">
        <is>
          <t>BLANK -&gt; requires live Amazon.ca capture</t>
        </is>
      </c>
      <c r="AT526" s="34" t="inlineStr">
        <is>
          <t>Unverified commercial data</t>
        </is>
      </c>
    </row>
    <row r="527" ht="28" customHeight="1">
      <c r="A527" s="34" t="inlineStr">
        <is>
          <t>Red Bull</t>
        </is>
      </c>
      <c r="B527" s="34" t="inlineStr">
        <is>
          <t>Red Bull Editions | Summer | 4 pack 250mL</t>
        </is>
      </c>
      <c r="C527" s="34" t="inlineStr">
        <is>
          <t>4) Caffeine &amp; energy beverage</t>
        </is>
      </c>
      <c r="D527" s="34" t="inlineStr">
        <is>
          <t>250 mL can</t>
        </is>
      </c>
      <c r="E527" s="48" t="n">
        <v>4</v>
      </c>
      <c r="F527" s="49" t="n"/>
      <c r="G527" s="50">
        <f>IF(AND(ISNUMBER($F527),ISNUMBER($E527),$E527&lt;&gt;0),$F527/$E527,"")</f>
        <v/>
      </c>
      <c r="H527" s="50">
        <f>IF(AND(ISNUMBER($F527),ISNUMBER($AL527),ISNUMBER($E527),($AL527*$E527)&lt;&gt;0),$F527/($AL527*$E527)*100,"")</f>
        <v/>
      </c>
      <c r="I527" s="51" t="n"/>
      <c r="J527" s="52" t="n"/>
      <c r="K527" s="50">
        <f>IF(AND(ISNUMBER($F527),ISNUMBER($J527)),$F527*(1-$J527),"")</f>
        <v/>
      </c>
      <c r="L527" s="51" t="n"/>
      <c r="M527" s="51" t="n"/>
      <c r="N527" s="50">
        <f>IF(ISNUMBER($F527),($F527-IF(ISNUMBER($AM527),$AM527,0))*(1-IF(ISNUMBER($J527),$J527,0)),"")</f>
        <v/>
      </c>
      <c r="O527" s="34" t="inlineStr">
        <is>
          <t>Summer</t>
        </is>
      </c>
      <c r="P527" s="48" t="n">
        <v>80</v>
      </c>
      <c r="Q527" s="48" t="n">
        <v>105</v>
      </c>
      <c r="R527" s="34" t="inlineStr">
        <is>
          <t>Not listed</t>
        </is>
      </c>
      <c r="S527" s="48" t="n">
        <v>27</v>
      </c>
      <c r="T527" s="48" t="n">
        <v>110</v>
      </c>
      <c r="U527" s="34" t="inlineStr">
        <is>
          <t>Sucrose + glucose fructose</t>
        </is>
      </c>
      <c r="V527" s="34" t="inlineStr">
        <is>
          <t>Flavoured Red Bull energy, taurine + B vitamins</t>
        </is>
      </c>
      <c r="W527" s="51" t="n"/>
      <c r="X527" s="51" t="n"/>
      <c r="Y527" s="51" t="n"/>
      <c r="Z527" s="51" t="n"/>
      <c r="AA527" s="34" t="inlineStr">
        <is>
          <t>High</t>
        </is>
      </c>
      <c r="AB527" s="34" t="inlineStr">
        <is>
          <t>Flavour line extensions of #1 brand</t>
        </is>
      </c>
      <c r="AC527" s="34" t="inlineStr">
        <is>
          <t>Fruit flavoured Red Bull energy</t>
        </is>
      </c>
      <c r="AD527" s="34" t="inlineStr">
        <is>
          <t>Red Bull energy with flavour variety.</t>
        </is>
      </c>
      <c r="AE527" s="51" t="n"/>
      <c r="AF527" s="53">
        <f>IF(AND(ISNUMBER($P527),ISNUMBER($AL527),$AL527&lt;&gt;0),ROUND($P527/$AL527*100,1),"")</f>
        <v/>
      </c>
      <c r="AG527" s="54">
        <f>IF(AND(ISNUMBER($S527),ISNUMBER($AL527),$AL527&lt;&gt;0),ROUND($S527/$AL527*100,2),"")</f>
        <v/>
      </c>
      <c r="AH527" s="53">
        <f>IF(AND(ISNUMBER($Q527),ISNUMBER($AL527),$AL527&lt;&gt;0),ROUND($Q527/$AL527*100,1),"")</f>
        <v/>
      </c>
      <c r="AI527" s="48">
        <f>IF(ISNUMBER($S527),IF($S527&lt;=1,"Yes","No"),"n/a")</f>
        <v/>
      </c>
      <c r="AJ527" s="48">
        <f>IF(ISNUMBER($S527),ROUND(MAX(0,MIN(100,100-$S527*2.5-IF(ISNUMBER($T527),$T527,0)*0.12+IF($S527&lt;=1,12,0))),0),"")</f>
        <v/>
      </c>
      <c r="AK527" s="48">
        <f>IF(ISNUMBER($Q527),IF($Q527&gt;=100,20,IF($Q527&gt;=30,10,0)),0)+IF(ISNUMBER($R527),IF($R527&gt;=100,20,0),0)+IF(ISNUMBER($P527),IF($P527&gt;=150,20,IF($P527&gt;=50,12,5)),0)+IF(ISNUMBER($S527),IF($S527&lt;=1,15,0),0)</f>
        <v/>
      </c>
      <c r="AL527" s="48" t="n">
        <v>250</v>
      </c>
      <c r="AM527" s="49" t="n"/>
      <c r="AN527" s="48">
        <f>IF(AND(ISNUMBER($P527),ISNUMBER($AL527),$AL527&lt;&gt;0),IF(OR($P527&gt;180,$P527/$AL527*1000&gt;400),"Over ceiling, confirm SKU","Within"),"n/a")</f>
        <v/>
      </c>
      <c r="AO527" s="51" t="n"/>
      <c r="AP527" s="51" t="n"/>
      <c r="AQ527" s="51" t="n"/>
      <c r="AR527" s="34" t="inlineStr">
        <is>
          <t>Retrieved and cited, see Enrichment Log</t>
        </is>
      </c>
      <c r="AS527" s="34" t="inlineStr">
        <is>
          <t>BLANK -&gt; requires live Amazon.ca capture</t>
        </is>
      </c>
      <c r="AT527" s="34" t="inlineStr">
        <is>
          <t>Unverified commercial data</t>
        </is>
      </c>
    </row>
    <row r="528" ht="28" customHeight="1">
      <c r="A528" s="34" t="inlineStr">
        <is>
          <t>Red Bull</t>
        </is>
      </c>
      <c r="B528" s="34" t="inlineStr">
        <is>
          <t>Red Bull Editions | Summer | 8 pack 250mL</t>
        </is>
      </c>
      <c r="C528" s="34" t="inlineStr">
        <is>
          <t>4) Caffeine &amp; energy beverage</t>
        </is>
      </c>
      <c r="D528" s="34" t="inlineStr">
        <is>
          <t>250 mL can</t>
        </is>
      </c>
      <c r="E528" s="48" t="n">
        <v>8</v>
      </c>
      <c r="F528" s="49" t="n"/>
      <c r="G528" s="50">
        <f>IF(AND(ISNUMBER($F528),ISNUMBER($E528),$E528&lt;&gt;0),$F528/$E528,"")</f>
        <v/>
      </c>
      <c r="H528" s="50">
        <f>IF(AND(ISNUMBER($F528),ISNUMBER($AL528),ISNUMBER($E528),($AL528*$E528)&lt;&gt;0),$F528/($AL528*$E528)*100,"")</f>
        <v/>
      </c>
      <c r="I528" s="51" t="n"/>
      <c r="J528" s="52" t="n"/>
      <c r="K528" s="50">
        <f>IF(AND(ISNUMBER($F528),ISNUMBER($J528)),$F528*(1-$J528),"")</f>
        <v/>
      </c>
      <c r="L528" s="51" t="n"/>
      <c r="M528" s="51" t="n"/>
      <c r="N528" s="50">
        <f>IF(ISNUMBER($F528),($F528-IF(ISNUMBER($AM528),$AM528,0))*(1-IF(ISNUMBER($J528),$J528,0)),"")</f>
        <v/>
      </c>
      <c r="O528" s="34" t="inlineStr">
        <is>
          <t>Summer</t>
        </is>
      </c>
      <c r="P528" s="48" t="n">
        <v>80</v>
      </c>
      <c r="Q528" s="48" t="n">
        <v>105</v>
      </c>
      <c r="R528" s="34" t="inlineStr">
        <is>
          <t>Not listed</t>
        </is>
      </c>
      <c r="S528" s="48" t="n">
        <v>27</v>
      </c>
      <c r="T528" s="48" t="n">
        <v>110</v>
      </c>
      <c r="U528" s="34" t="inlineStr">
        <is>
          <t>Sucrose + glucose fructose</t>
        </is>
      </c>
      <c r="V528" s="34" t="inlineStr">
        <is>
          <t>Flavoured Red Bull energy, taurine + B vitamins</t>
        </is>
      </c>
      <c r="W528" s="51" t="n"/>
      <c r="X528" s="51" t="n"/>
      <c r="Y528" s="51" t="n"/>
      <c r="Z528" s="51" t="n"/>
      <c r="AA528" s="34" t="inlineStr">
        <is>
          <t>High</t>
        </is>
      </c>
      <c r="AB528" s="34" t="inlineStr">
        <is>
          <t>Flavour line extensions of #1 brand</t>
        </is>
      </c>
      <c r="AC528" s="34" t="inlineStr">
        <is>
          <t>Fruit flavoured Red Bull energy</t>
        </is>
      </c>
      <c r="AD528" s="34" t="inlineStr">
        <is>
          <t>Red Bull energy with flavour variety.</t>
        </is>
      </c>
      <c r="AE528" s="51" t="n"/>
      <c r="AF528" s="53">
        <f>IF(AND(ISNUMBER($P528),ISNUMBER($AL528),$AL528&lt;&gt;0),ROUND($P528/$AL528*100,1),"")</f>
        <v/>
      </c>
      <c r="AG528" s="54">
        <f>IF(AND(ISNUMBER($S528),ISNUMBER($AL528),$AL528&lt;&gt;0),ROUND($S528/$AL528*100,2),"")</f>
        <v/>
      </c>
      <c r="AH528" s="53">
        <f>IF(AND(ISNUMBER($Q528),ISNUMBER($AL528),$AL528&lt;&gt;0),ROUND($Q528/$AL528*100,1),"")</f>
        <v/>
      </c>
      <c r="AI528" s="48">
        <f>IF(ISNUMBER($S528),IF($S528&lt;=1,"Yes","No"),"n/a")</f>
        <v/>
      </c>
      <c r="AJ528" s="48">
        <f>IF(ISNUMBER($S528),ROUND(MAX(0,MIN(100,100-$S528*2.5-IF(ISNUMBER($T528),$T528,0)*0.12+IF($S528&lt;=1,12,0))),0),"")</f>
        <v/>
      </c>
      <c r="AK528" s="48">
        <f>IF(ISNUMBER($Q528),IF($Q528&gt;=100,20,IF($Q528&gt;=30,10,0)),0)+IF(ISNUMBER($R528),IF($R528&gt;=100,20,0),0)+IF(ISNUMBER($P528),IF($P528&gt;=150,20,IF($P528&gt;=50,12,5)),0)+IF(ISNUMBER($S528),IF($S528&lt;=1,15,0),0)</f>
        <v/>
      </c>
      <c r="AL528" s="48" t="n">
        <v>250</v>
      </c>
      <c r="AM528" s="49" t="n"/>
      <c r="AN528" s="48">
        <f>IF(AND(ISNUMBER($P528),ISNUMBER($AL528),$AL528&lt;&gt;0),IF(OR($P528&gt;180,$P528/$AL528*1000&gt;400),"Over ceiling, confirm SKU","Within"),"n/a")</f>
        <v/>
      </c>
      <c r="AO528" s="51" t="n"/>
      <c r="AP528" s="51" t="n"/>
      <c r="AQ528" s="51" t="n"/>
      <c r="AR528" s="34" t="inlineStr">
        <is>
          <t>Retrieved and cited, see Enrichment Log</t>
        </is>
      </c>
      <c r="AS528" s="34" t="inlineStr">
        <is>
          <t>BLANK -&gt; requires live Amazon.ca capture</t>
        </is>
      </c>
      <c r="AT528" s="34" t="inlineStr">
        <is>
          <t>Unverified commercial data</t>
        </is>
      </c>
    </row>
    <row r="529" ht="28" customHeight="1">
      <c r="A529" s="34" t="inlineStr">
        <is>
          <t>Red Bull</t>
        </is>
      </c>
      <c r="B529" s="34" t="inlineStr">
        <is>
          <t>Red Bull Editions | Summer | 12 pack 250mL</t>
        </is>
      </c>
      <c r="C529" s="34" t="inlineStr">
        <is>
          <t>4) Caffeine &amp; energy beverage</t>
        </is>
      </c>
      <c r="D529" s="34" t="inlineStr">
        <is>
          <t>250 mL can</t>
        </is>
      </c>
      <c r="E529" s="48" t="n">
        <v>12</v>
      </c>
      <c r="F529" s="49" t="n"/>
      <c r="G529" s="50">
        <f>IF(AND(ISNUMBER($F529),ISNUMBER($E529),$E529&lt;&gt;0),$F529/$E529,"")</f>
        <v/>
      </c>
      <c r="H529" s="50">
        <f>IF(AND(ISNUMBER($F529),ISNUMBER($AL529),ISNUMBER($E529),($AL529*$E529)&lt;&gt;0),$F529/($AL529*$E529)*100,"")</f>
        <v/>
      </c>
      <c r="I529" s="51" t="n"/>
      <c r="J529" s="52" t="n"/>
      <c r="K529" s="50">
        <f>IF(AND(ISNUMBER($F529),ISNUMBER($J529)),$F529*(1-$J529),"")</f>
        <v/>
      </c>
      <c r="L529" s="51" t="n"/>
      <c r="M529" s="51" t="n"/>
      <c r="N529" s="50">
        <f>IF(ISNUMBER($F529),($F529-IF(ISNUMBER($AM529),$AM529,0))*(1-IF(ISNUMBER($J529),$J529,0)),"")</f>
        <v/>
      </c>
      <c r="O529" s="34" t="inlineStr">
        <is>
          <t>Summer</t>
        </is>
      </c>
      <c r="P529" s="48" t="n">
        <v>80</v>
      </c>
      <c r="Q529" s="48" t="n">
        <v>105</v>
      </c>
      <c r="R529" s="34" t="inlineStr">
        <is>
          <t>Not listed</t>
        </is>
      </c>
      <c r="S529" s="48" t="n">
        <v>27</v>
      </c>
      <c r="T529" s="48" t="n">
        <v>110</v>
      </c>
      <c r="U529" s="34" t="inlineStr">
        <is>
          <t>Sucrose + glucose fructose</t>
        </is>
      </c>
      <c r="V529" s="34" t="inlineStr">
        <is>
          <t>Flavoured Red Bull energy, taurine + B vitamins</t>
        </is>
      </c>
      <c r="W529" s="51" t="n"/>
      <c r="X529" s="51" t="n"/>
      <c r="Y529" s="51" t="n"/>
      <c r="Z529" s="51" t="n"/>
      <c r="AA529" s="34" t="inlineStr">
        <is>
          <t>High</t>
        </is>
      </c>
      <c r="AB529" s="34" t="inlineStr">
        <is>
          <t>Flavour line extensions of #1 brand</t>
        </is>
      </c>
      <c r="AC529" s="34" t="inlineStr">
        <is>
          <t>Fruit flavoured Red Bull energy</t>
        </is>
      </c>
      <c r="AD529" s="34" t="inlineStr">
        <is>
          <t>Red Bull energy with flavour variety.</t>
        </is>
      </c>
      <c r="AE529" s="51" t="n"/>
      <c r="AF529" s="53">
        <f>IF(AND(ISNUMBER($P529),ISNUMBER($AL529),$AL529&lt;&gt;0),ROUND($P529/$AL529*100,1),"")</f>
        <v/>
      </c>
      <c r="AG529" s="54">
        <f>IF(AND(ISNUMBER($S529),ISNUMBER($AL529),$AL529&lt;&gt;0),ROUND($S529/$AL529*100,2),"")</f>
        <v/>
      </c>
      <c r="AH529" s="53">
        <f>IF(AND(ISNUMBER($Q529),ISNUMBER($AL529),$AL529&lt;&gt;0),ROUND($Q529/$AL529*100,1),"")</f>
        <v/>
      </c>
      <c r="AI529" s="48">
        <f>IF(ISNUMBER($S529),IF($S529&lt;=1,"Yes","No"),"n/a")</f>
        <v/>
      </c>
      <c r="AJ529" s="48">
        <f>IF(ISNUMBER($S529),ROUND(MAX(0,MIN(100,100-$S529*2.5-IF(ISNUMBER($T529),$T529,0)*0.12+IF($S529&lt;=1,12,0))),0),"")</f>
        <v/>
      </c>
      <c r="AK529" s="48">
        <f>IF(ISNUMBER($Q529),IF($Q529&gt;=100,20,IF($Q529&gt;=30,10,0)),0)+IF(ISNUMBER($R529),IF($R529&gt;=100,20,0),0)+IF(ISNUMBER($P529),IF($P529&gt;=150,20,IF($P529&gt;=50,12,5)),0)+IF(ISNUMBER($S529),IF($S529&lt;=1,15,0),0)</f>
        <v/>
      </c>
      <c r="AL529" s="48" t="n">
        <v>250</v>
      </c>
      <c r="AM529" s="49" t="n"/>
      <c r="AN529" s="48">
        <f>IF(AND(ISNUMBER($P529),ISNUMBER($AL529),$AL529&lt;&gt;0),IF(OR($P529&gt;180,$P529/$AL529*1000&gt;400),"Over ceiling, confirm SKU","Within"),"n/a")</f>
        <v/>
      </c>
      <c r="AO529" s="51" t="n"/>
      <c r="AP529" s="51" t="n"/>
      <c r="AQ529" s="51" t="n"/>
      <c r="AR529" s="34" t="inlineStr">
        <is>
          <t>Retrieved and cited, see Enrichment Log</t>
        </is>
      </c>
      <c r="AS529" s="34" t="inlineStr">
        <is>
          <t>BLANK -&gt; requires live Amazon.ca capture</t>
        </is>
      </c>
      <c r="AT529" s="34" t="inlineStr">
        <is>
          <t>Unverified commercial data</t>
        </is>
      </c>
    </row>
    <row r="530" ht="28" customHeight="1">
      <c r="A530" s="34" t="inlineStr">
        <is>
          <t>Red Bull</t>
        </is>
      </c>
      <c r="B530" s="34" t="inlineStr">
        <is>
          <t>Red Bull Editions | Summer | 18 pack 250mL</t>
        </is>
      </c>
      <c r="C530" s="34" t="inlineStr">
        <is>
          <t>4) Caffeine &amp; energy beverage</t>
        </is>
      </c>
      <c r="D530" s="34" t="inlineStr">
        <is>
          <t>250 mL can</t>
        </is>
      </c>
      <c r="E530" s="48" t="n">
        <v>18</v>
      </c>
      <c r="F530" s="49" t="n"/>
      <c r="G530" s="50">
        <f>IF(AND(ISNUMBER($F530),ISNUMBER($E530),$E530&lt;&gt;0),$F530/$E530,"")</f>
        <v/>
      </c>
      <c r="H530" s="50">
        <f>IF(AND(ISNUMBER($F530),ISNUMBER($AL530),ISNUMBER($E530),($AL530*$E530)&lt;&gt;0),$F530/($AL530*$E530)*100,"")</f>
        <v/>
      </c>
      <c r="I530" s="51" t="n"/>
      <c r="J530" s="52" t="n"/>
      <c r="K530" s="50">
        <f>IF(AND(ISNUMBER($F530),ISNUMBER($J530)),$F530*(1-$J530),"")</f>
        <v/>
      </c>
      <c r="L530" s="51" t="n"/>
      <c r="M530" s="51" t="n"/>
      <c r="N530" s="50">
        <f>IF(ISNUMBER($F530),($F530-IF(ISNUMBER($AM530),$AM530,0))*(1-IF(ISNUMBER($J530),$J530,0)),"")</f>
        <v/>
      </c>
      <c r="O530" s="34" t="inlineStr">
        <is>
          <t>Summer</t>
        </is>
      </c>
      <c r="P530" s="48" t="n">
        <v>80</v>
      </c>
      <c r="Q530" s="48" t="n">
        <v>105</v>
      </c>
      <c r="R530" s="34" t="inlineStr">
        <is>
          <t>Not listed</t>
        </is>
      </c>
      <c r="S530" s="48" t="n">
        <v>27</v>
      </c>
      <c r="T530" s="48" t="n">
        <v>110</v>
      </c>
      <c r="U530" s="34" t="inlineStr">
        <is>
          <t>Sucrose + glucose fructose</t>
        </is>
      </c>
      <c r="V530" s="34" t="inlineStr">
        <is>
          <t>Flavoured Red Bull energy, taurine + B vitamins</t>
        </is>
      </c>
      <c r="W530" s="51" t="n"/>
      <c r="X530" s="51" t="n"/>
      <c r="Y530" s="51" t="n"/>
      <c r="Z530" s="51" t="n"/>
      <c r="AA530" s="34" t="inlineStr">
        <is>
          <t>High</t>
        </is>
      </c>
      <c r="AB530" s="34" t="inlineStr">
        <is>
          <t>Flavour line extensions of #1 brand</t>
        </is>
      </c>
      <c r="AC530" s="34" t="inlineStr">
        <is>
          <t>Fruit flavoured Red Bull energy</t>
        </is>
      </c>
      <c r="AD530" s="34" t="inlineStr">
        <is>
          <t>Red Bull energy with flavour variety.</t>
        </is>
      </c>
      <c r="AE530" s="51" t="n"/>
      <c r="AF530" s="53">
        <f>IF(AND(ISNUMBER($P530),ISNUMBER($AL530),$AL530&lt;&gt;0),ROUND($P530/$AL530*100,1),"")</f>
        <v/>
      </c>
      <c r="AG530" s="54">
        <f>IF(AND(ISNUMBER($S530),ISNUMBER($AL530),$AL530&lt;&gt;0),ROUND($S530/$AL530*100,2),"")</f>
        <v/>
      </c>
      <c r="AH530" s="53">
        <f>IF(AND(ISNUMBER($Q530),ISNUMBER($AL530),$AL530&lt;&gt;0),ROUND($Q530/$AL530*100,1),"")</f>
        <v/>
      </c>
      <c r="AI530" s="48">
        <f>IF(ISNUMBER($S530),IF($S530&lt;=1,"Yes","No"),"n/a")</f>
        <v/>
      </c>
      <c r="AJ530" s="48">
        <f>IF(ISNUMBER($S530),ROUND(MAX(0,MIN(100,100-$S530*2.5-IF(ISNUMBER($T530),$T530,0)*0.12+IF($S530&lt;=1,12,0))),0),"")</f>
        <v/>
      </c>
      <c r="AK530" s="48">
        <f>IF(ISNUMBER($Q530),IF($Q530&gt;=100,20,IF($Q530&gt;=30,10,0)),0)+IF(ISNUMBER($R530),IF($R530&gt;=100,20,0),0)+IF(ISNUMBER($P530),IF($P530&gt;=150,20,IF($P530&gt;=50,12,5)),0)+IF(ISNUMBER($S530),IF($S530&lt;=1,15,0),0)</f>
        <v/>
      </c>
      <c r="AL530" s="48" t="n">
        <v>250</v>
      </c>
      <c r="AM530" s="49" t="n"/>
      <c r="AN530" s="48">
        <f>IF(AND(ISNUMBER($P530),ISNUMBER($AL530),$AL530&lt;&gt;0),IF(OR($P530&gt;180,$P530/$AL530*1000&gt;400),"Over ceiling, confirm SKU","Within"),"n/a")</f>
        <v/>
      </c>
      <c r="AO530" s="51" t="n"/>
      <c r="AP530" s="51" t="n"/>
      <c r="AQ530" s="51" t="n"/>
      <c r="AR530" s="34" t="inlineStr">
        <is>
          <t>Retrieved and cited, see Enrichment Log</t>
        </is>
      </c>
      <c r="AS530" s="34" t="inlineStr">
        <is>
          <t>BLANK -&gt; requires live Amazon.ca capture</t>
        </is>
      </c>
      <c r="AT530" s="34" t="inlineStr">
        <is>
          <t>Unverified commercial data</t>
        </is>
      </c>
    </row>
    <row r="531" ht="28" customHeight="1">
      <c r="A531" s="34" t="inlineStr">
        <is>
          <t>Red Bull</t>
        </is>
      </c>
      <c r="B531" s="34" t="inlineStr">
        <is>
          <t>Red Bull Editions | Summer | 24 pack 250mL</t>
        </is>
      </c>
      <c r="C531" s="34" t="inlineStr">
        <is>
          <t>4) Caffeine &amp; energy beverage</t>
        </is>
      </c>
      <c r="D531" s="34" t="inlineStr">
        <is>
          <t>250 mL can</t>
        </is>
      </c>
      <c r="E531" s="48" t="n">
        <v>24</v>
      </c>
      <c r="F531" s="49" t="n"/>
      <c r="G531" s="50">
        <f>IF(AND(ISNUMBER($F531),ISNUMBER($E531),$E531&lt;&gt;0),$F531/$E531,"")</f>
        <v/>
      </c>
      <c r="H531" s="50">
        <f>IF(AND(ISNUMBER($F531),ISNUMBER($AL531),ISNUMBER($E531),($AL531*$E531)&lt;&gt;0),$F531/($AL531*$E531)*100,"")</f>
        <v/>
      </c>
      <c r="I531" s="51" t="n"/>
      <c r="J531" s="52" t="n"/>
      <c r="K531" s="50">
        <f>IF(AND(ISNUMBER($F531),ISNUMBER($J531)),$F531*(1-$J531),"")</f>
        <v/>
      </c>
      <c r="L531" s="51" t="n"/>
      <c r="M531" s="51" t="n"/>
      <c r="N531" s="50">
        <f>IF(ISNUMBER($F531),($F531-IF(ISNUMBER($AM531),$AM531,0))*(1-IF(ISNUMBER($J531),$J531,0)),"")</f>
        <v/>
      </c>
      <c r="O531" s="34" t="inlineStr">
        <is>
          <t>Summer</t>
        </is>
      </c>
      <c r="P531" s="48" t="n">
        <v>80</v>
      </c>
      <c r="Q531" s="48" t="n">
        <v>105</v>
      </c>
      <c r="R531" s="34" t="inlineStr">
        <is>
          <t>Not listed</t>
        </is>
      </c>
      <c r="S531" s="48" t="n">
        <v>27</v>
      </c>
      <c r="T531" s="48" t="n">
        <v>110</v>
      </c>
      <c r="U531" s="34" t="inlineStr">
        <is>
          <t>Sucrose + glucose fructose</t>
        </is>
      </c>
      <c r="V531" s="34" t="inlineStr">
        <is>
          <t>Flavoured Red Bull energy, taurine + B vitamins</t>
        </is>
      </c>
      <c r="W531" s="51" t="n"/>
      <c r="X531" s="51" t="n"/>
      <c r="Y531" s="51" t="n"/>
      <c r="Z531" s="51" t="n"/>
      <c r="AA531" s="34" t="inlineStr">
        <is>
          <t>High</t>
        </is>
      </c>
      <c r="AB531" s="34" t="inlineStr">
        <is>
          <t>Flavour line extensions of #1 brand</t>
        </is>
      </c>
      <c r="AC531" s="34" t="inlineStr">
        <is>
          <t>Fruit flavoured Red Bull energy</t>
        </is>
      </c>
      <c r="AD531" s="34" t="inlineStr">
        <is>
          <t>Red Bull energy with flavour variety.</t>
        </is>
      </c>
      <c r="AE531" s="51" t="n"/>
      <c r="AF531" s="53">
        <f>IF(AND(ISNUMBER($P531),ISNUMBER($AL531),$AL531&lt;&gt;0),ROUND($P531/$AL531*100,1),"")</f>
        <v/>
      </c>
      <c r="AG531" s="54">
        <f>IF(AND(ISNUMBER($S531),ISNUMBER($AL531),$AL531&lt;&gt;0),ROUND($S531/$AL531*100,2),"")</f>
        <v/>
      </c>
      <c r="AH531" s="53">
        <f>IF(AND(ISNUMBER($Q531),ISNUMBER($AL531),$AL531&lt;&gt;0),ROUND($Q531/$AL531*100,1),"")</f>
        <v/>
      </c>
      <c r="AI531" s="48">
        <f>IF(ISNUMBER($S531),IF($S531&lt;=1,"Yes","No"),"n/a")</f>
        <v/>
      </c>
      <c r="AJ531" s="48">
        <f>IF(ISNUMBER($S531),ROUND(MAX(0,MIN(100,100-$S531*2.5-IF(ISNUMBER($T531),$T531,0)*0.12+IF($S531&lt;=1,12,0))),0),"")</f>
        <v/>
      </c>
      <c r="AK531" s="48">
        <f>IF(ISNUMBER($Q531),IF($Q531&gt;=100,20,IF($Q531&gt;=30,10,0)),0)+IF(ISNUMBER($R531),IF($R531&gt;=100,20,0),0)+IF(ISNUMBER($P531),IF($P531&gt;=150,20,IF($P531&gt;=50,12,5)),0)+IF(ISNUMBER($S531),IF($S531&lt;=1,15,0),0)</f>
        <v/>
      </c>
      <c r="AL531" s="48" t="n">
        <v>250</v>
      </c>
      <c r="AM531" s="49" t="n"/>
      <c r="AN531" s="48">
        <f>IF(AND(ISNUMBER($P531),ISNUMBER($AL531),$AL531&lt;&gt;0),IF(OR($P531&gt;180,$P531/$AL531*1000&gt;400),"Over ceiling, confirm SKU","Within"),"n/a")</f>
        <v/>
      </c>
      <c r="AO531" s="51" t="n"/>
      <c r="AP531" s="51" t="n"/>
      <c r="AQ531" s="51" t="n"/>
      <c r="AR531" s="34" t="inlineStr">
        <is>
          <t>Retrieved and cited, see Enrichment Log</t>
        </is>
      </c>
      <c r="AS531" s="34" t="inlineStr">
        <is>
          <t>BLANK -&gt; requires live Amazon.ca capture</t>
        </is>
      </c>
      <c r="AT531" s="34" t="inlineStr">
        <is>
          <t>Unverified commercial data</t>
        </is>
      </c>
    </row>
    <row r="532" ht="28" customHeight="1">
      <c r="A532" s="34" t="inlineStr">
        <is>
          <t>G FUEL</t>
        </is>
      </c>
      <c r="B532" s="34" t="inlineStr">
        <is>
          <t>G FUEL Energy Cans | Sour Cherry | single 473mL</t>
        </is>
      </c>
      <c r="C532" s="34" t="inlineStr">
        <is>
          <t>4) Caffeine &amp; energy beverage</t>
        </is>
      </c>
      <c r="D532" s="34" t="inlineStr">
        <is>
          <t>473 mL can</t>
        </is>
      </c>
      <c r="E532" s="48" t="n">
        <v>1</v>
      </c>
      <c r="F532" s="49" t="n"/>
      <c r="G532" s="50">
        <f>IF(AND(ISNUMBER($F532),ISNUMBER($E532),$E532&lt;&gt;0),$F532/$E532,"")</f>
        <v/>
      </c>
      <c r="H532" s="50">
        <f>IF(AND(ISNUMBER($F532),ISNUMBER($AL532),ISNUMBER($E532),($AL532*$E532)&lt;&gt;0),$F532/($AL532*$E532)*100,"")</f>
        <v/>
      </c>
      <c r="I532" s="51" t="n"/>
      <c r="J532" s="52" t="n"/>
      <c r="K532" s="50">
        <f>IF(AND(ISNUMBER($F532),ISNUMBER($J532)),$F532*(1-$J532),"")</f>
        <v/>
      </c>
      <c r="L532" s="51" t="n"/>
      <c r="M532" s="51" t="n"/>
      <c r="N532" s="50">
        <f>IF(ISNUMBER($F532),($F532-IF(ISNUMBER($AM532),$AM532,0))*(1-IF(ISNUMBER($J532),$J532,0)),"")</f>
        <v/>
      </c>
      <c r="O532" s="34" t="inlineStr">
        <is>
          <t>Sour Cherry</t>
        </is>
      </c>
      <c r="P532" s="48" t="n">
        <v>300</v>
      </c>
      <c r="Q532" s="48" t="n">
        <v>10</v>
      </c>
      <c r="R532" s="34" t="inlineStr">
        <is>
          <t>Not listed</t>
        </is>
      </c>
      <c r="S532" s="48" t="n">
        <v>0</v>
      </c>
      <c r="T532" s="48" t="n">
        <v>10</v>
      </c>
      <c r="U532" s="34" t="inlineStr">
        <is>
          <t>Sucralose + acesulfame-K</t>
        </is>
      </c>
      <c r="V532" s="34" t="inlineStr">
        <is>
          <t>300 mg caffeine, zero sugar, gamer focus blend</t>
        </is>
      </c>
      <c r="W532" s="51" t="n"/>
      <c r="X532" s="51" t="n"/>
      <c r="Y532" s="51" t="n"/>
      <c r="Z532" s="51" t="n"/>
      <c r="AA532" s="34" t="inlineStr">
        <is>
          <t>Medium</t>
        </is>
      </c>
      <c r="AB532" s="34" t="inlineStr">
        <is>
          <t>Gaming community brand; strong online pull</t>
        </is>
      </c>
      <c r="AC532" s="34" t="inlineStr">
        <is>
          <t>High caffeine zero sugar gamer energy</t>
        </is>
      </c>
      <c r="AD532" s="34" t="inlineStr">
        <is>
          <t>Gamer brand identity plus max caffeine.</t>
        </is>
      </c>
      <c r="AE532" s="51" t="n"/>
      <c r="AF532" s="53">
        <f>IF(AND(ISNUMBER($P532),ISNUMBER($AL532),$AL532&lt;&gt;0),ROUND($P532/$AL532*100,1),"")</f>
        <v/>
      </c>
      <c r="AG532" s="54">
        <f>IF(AND(ISNUMBER($S532),ISNUMBER($AL532),$AL532&lt;&gt;0),ROUND($S532/$AL532*100,2),"")</f>
        <v/>
      </c>
      <c r="AH532" s="53">
        <f>IF(AND(ISNUMBER($Q532),ISNUMBER($AL532),$AL532&lt;&gt;0),ROUND($Q532/$AL532*100,1),"")</f>
        <v/>
      </c>
      <c r="AI532" s="48">
        <f>IF(ISNUMBER($S532),IF($S532&lt;=1,"Yes","No"),"n/a")</f>
        <v/>
      </c>
      <c r="AJ532" s="48">
        <f>IF(ISNUMBER($S532),ROUND(MAX(0,MIN(100,100-$S532*2.5-IF(ISNUMBER($T532),$T532,0)*0.12+IF($S532&lt;=1,12,0))),0),"")</f>
        <v/>
      </c>
      <c r="AK532" s="48">
        <f>IF(ISNUMBER($Q532),IF($Q532&gt;=100,20,IF($Q532&gt;=30,10,0)),0)+IF(ISNUMBER($R532),IF($R532&gt;=100,20,0),0)+IF(ISNUMBER($P532),IF($P532&gt;=150,20,IF($P532&gt;=50,12,5)),0)+IF(ISNUMBER($S532),IF($S532&lt;=1,15,0),0)</f>
        <v/>
      </c>
      <c r="AL532" s="48" t="n">
        <v>473</v>
      </c>
      <c r="AM532" s="49" t="n"/>
      <c r="AN532" s="48">
        <f>IF(AND(ISNUMBER($P532),ISNUMBER($AL532),$AL532&lt;&gt;0),IF(OR($P532&gt;180,$P532/$AL532*1000&gt;400),"Over ceiling, confirm SKU","Within"),"n/a")</f>
        <v/>
      </c>
      <c r="AO532" s="51" t="n"/>
      <c r="AP532" s="51" t="n"/>
      <c r="AQ532" s="51" t="n"/>
      <c r="AR532" s="34" t="inlineStr">
        <is>
          <t>Recalled, batch confirmed, to confirm</t>
        </is>
      </c>
      <c r="AS532" s="34" t="inlineStr">
        <is>
          <t>BLANK -&gt; requires live Amazon.ca capture</t>
        </is>
      </c>
      <c r="AT532" s="34" t="inlineStr">
        <is>
          <t>Unverified commercial data</t>
        </is>
      </c>
    </row>
    <row r="533" ht="28" customHeight="1">
      <c r="A533" s="34" t="inlineStr">
        <is>
          <t>G FUEL</t>
        </is>
      </c>
      <c r="B533" s="34" t="inlineStr">
        <is>
          <t>G FUEL Energy Cans | Sour Cherry | 8 pack 473mL</t>
        </is>
      </c>
      <c r="C533" s="34" t="inlineStr">
        <is>
          <t>4) Caffeine &amp; energy beverage</t>
        </is>
      </c>
      <c r="D533" s="34" t="inlineStr">
        <is>
          <t>473 mL can</t>
        </is>
      </c>
      <c r="E533" s="48" t="n">
        <v>8</v>
      </c>
      <c r="F533" s="49" t="n"/>
      <c r="G533" s="50">
        <f>IF(AND(ISNUMBER($F533),ISNUMBER($E533),$E533&lt;&gt;0),$F533/$E533,"")</f>
        <v/>
      </c>
      <c r="H533" s="50">
        <f>IF(AND(ISNUMBER($F533),ISNUMBER($AL533),ISNUMBER($E533),($AL533*$E533)&lt;&gt;0),$F533/($AL533*$E533)*100,"")</f>
        <v/>
      </c>
      <c r="I533" s="51" t="n"/>
      <c r="J533" s="52" t="n"/>
      <c r="K533" s="50">
        <f>IF(AND(ISNUMBER($F533),ISNUMBER($J533)),$F533*(1-$J533),"")</f>
        <v/>
      </c>
      <c r="L533" s="51" t="n"/>
      <c r="M533" s="51" t="n"/>
      <c r="N533" s="50">
        <f>IF(ISNUMBER($F533),($F533-IF(ISNUMBER($AM533),$AM533,0))*(1-IF(ISNUMBER($J533),$J533,0)),"")</f>
        <v/>
      </c>
      <c r="O533" s="34" t="inlineStr">
        <is>
          <t>Sour Cherry</t>
        </is>
      </c>
      <c r="P533" s="48" t="n">
        <v>300</v>
      </c>
      <c r="Q533" s="48" t="n">
        <v>10</v>
      </c>
      <c r="R533" s="34" t="inlineStr">
        <is>
          <t>Not listed</t>
        </is>
      </c>
      <c r="S533" s="48" t="n">
        <v>0</v>
      </c>
      <c r="T533" s="48" t="n">
        <v>10</v>
      </c>
      <c r="U533" s="34" t="inlineStr">
        <is>
          <t>Sucralose + acesulfame-K</t>
        </is>
      </c>
      <c r="V533" s="34" t="inlineStr">
        <is>
          <t>300 mg caffeine, zero sugar, gamer focus blend</t>
        </is>
      </c>
      <c r="W533" s="51" t="n"/>
      <c r="X533" s="51" t="n"/>
      <c r="Y533" s="51" t="n"/>
      <c r="Z533" s="51" t="n"/>
      <c r="AA533" s="34" t="inlineStr">
        <is>
          <t>Medium</t>
        </is>
      </c>
      <c r="AB533" s="34" t="inlineStr">
        <is>
          <t>Gaming community brand; strong online pull</t>
        </is>
      </c>
      <c r="AC533" s="34" t="inlineStr">
        <is>
          <t>High caffeine zero sugar gamer energy</t>
        </is>
      </c>
      <c r="AD533" s="34" t="inlineStr">
        <is>
          <t>Gamer brand identity plus max caffeine.</t>
        </is>
      </c>
      <c r="AE533" s="51" t="n"/>
      <c r="AF533" s="53">
        <f>IF(AND(ISNUMBER($P533),ISNUMBER($AL533),$AL533&lt;&gt;0),ROUND($P533/$AL533*100,1),"")</f>
        <v/>
      </c>
      <c r="AG533" s="54">
        <f>IF(AND(ISNUMBER($S533),ISNUMBER($AL533),$AL533&lt;&gt;0),ROUND($S533/$AL533*100,2),"")</f>
        <v/>
      </c>
      <c r="AH533" s="53">
        <f>IF(AND(ISNUMBER($Q533),ISNUMBER($AL533),$AL533&lt;&gt;0),ROUND($Q533/$AL533*100,1),"")</f>
        <v/>
      </c>
      <c r="AI533" s="48">
        <f>IF(ISNUMBER($S533),IF($S533&lt;=1,"Yes","No"),"n/a")</f>
        <v/>
      </c>
      <c r="AJ533" s="48">
        <f>IF(ISNUMBER($S533),ROUND(MAX(0,MIN(100,100-$S533*2.5-IF(ISNUMBER($T533),$T533,0)*0.12+IF($S533&lt;=1,12,0))),0),"")</f>
        <v/>
      </c>
      <c r="AK533" s="48">
        <f>IF(ISNUMBER($Q533),IF($Q533&gt;=100,20,IF($Q533&gt;=30,10,0)),0)+IF(ISNUMBER($R533),IF($R533&gt;=100,20,0),0)+IF(ISNUMBER($P533),IF($P533&gt;=150,20,IF($P533&gt;=50,12,5)),0)+IF(ISNUMBER($S533),IF($S533&lt;=1,15,0),0)</f>
        <v/>
      </c>
      <c r="AL533" s="48" t="n">
        <v>473</v>
      </c>
      <c r="AM533" s="49" t="n"/>
      <c r="AN533" s="48">
        <f>IF(AND(ISNUMBER($P533),ISNUMBER($AL533),$AL533&lt;&gt;0),IF(OR($P533&gt;180,$P533/$AL533*1000&gt;400),"Over ceiling, confirm SKU","Within"),"n/a")</f>
        <v/>
      </c>
      <c r="AO533" s="51" t="n"/>
      <c r="AP533" s="51" t="n"/>
      <c r="AQ533" s="51" t="n"/>
      <c r="AR533" s="34" t="inlineStr">
        <is>
          <t>Recalled, batch confirmed, to confirm</t>
        </is>
      </c>
      <c r="AS533" s="34" t="inlineStr">
        <is>
          <t>BLANK -&gt; requires live Amazon.ca capture</t>
        </is>
      </c>
      <c r="AT533" s="34" t="inlineStr">
        <is>
          <t>Unverified commercial data</t>
        </is>
      </c>
    </row>
    <row r="534" ht="28" customHeight="1">
      <c r="A534" s="34" t="inlineStr">
        <is>
          <t>G FUEL</t>
        </is>
      </c>
      <c r="B534" s="34" t="inlineStr">
        <is>
          <t>G FUEL Energy Cans | Sour Cherry | 12 pack 473mL</t>
        </is>
      </c>
      <c r="C534" s="34" t="inlineStr">
        <is>
          <t>4) Caffeine &amp; energy beverage</t>
        </is>
      </c>
      <c r="D534" s="34" t="inlineStr">
        <is>
          <t>473 mL can</t>
        </is>
      </c>
      <c r="E534" s="48" t="n">
        <v>12</v>
      </c>
      <c r="F534" s="49" t="n"/>
      <c r="G534" s="50">
        <f>IF(AND(ISNUMBER($F534),ISNUMBER($E534),$E534&lt;&gt;0),$F534/$E534,"")</f>
        <v/>
      </c>
      <c r="H534" s="50">
        <f>IF(AND(ISNUMBER($F534),ISNUMBER($AL534),ISNUMBER($E534),($AL534*$E534)&lt;&gt;0),$F534/($AL534*$E534)*100,"")</f>
        <v/>
      </c>
      <c r="I534" s="51" t="n"/>
      <c r="J534" s="52" t="n"/>
      <c r="K534" s="50">
        <f>IF(AND(ISNUMBER($F534),ISNUMBER($J534)),$F534*(1-$J534),"")</f>
        <v/>
      </c>
      <c r="L534" s="51" t="n"/>
      <c r="M534" s="51" t="n"/>
      <c r="N534" s="50">
        <f>IF(ISNUMBER($F534),($F534-IF(ISNUMBER($AM534),$AM534,0))*(1-IF(ISNUMBER($J534),$J534,0)),"")</f>
        <v/>
      </c>
      <c r="O534" s="34" t="inlineStr">
        <is>
          <t>Sour Cherry</t>
        </is>
      </c>
      <c r="P534" s="48" t="n">
        <v>300</v>
      </c>
      <c r="Q534" s="48" t="n">
        <v>10</v>
      </c>
      <c r="R534" s="34" t="inlineStr">
        <is>
          <t>Not listed</t>
        </is>
      </c>
      <c r="S534" s="48" t="n">
        <v>0</v>
      </c>
      <c r="T534" s="48" t="n">
        <v>10</v>
      </c>
      <c r="U534" s="34" t="inlineStr">
        <is>
          <t>Sucralose + acesulfame-K</t>
        </is>
      </c>
      <c r="V534" s="34" t="inlineStr">
        <is>
          <t>300 mg caffeine, zero sugar, gamer focus blend</t>
        </is>
      </c>
      <c r="W534" s="51" t="n"/>
      <c r="X534" s="51" t="n"/>
      <c r="Y534" s="51" t="n"/>
      <c r="Z534" s="51" t="n"/>
      <c r="AA534" s="34" t="inlineStr">
        <is>
          <t>Medium</t>
        </is>
      </c>
      <c r="AB534" s="34" t="inlineStr">
        <is>
          <t>Gaming community brand; strong online pull</t>
        </is>
      </c>
      <c r="AC534" s="34" t="inlineStr">
        <is>
          <t>High caffeine zero sugar gamer energy</t>
        </is>
      </c>
      <c r="AD534" s="34" t="inlineStr">
        <is>
          <t>Gamer brand identity plus max caffeine.</t>
        </is>
      </c>
      <c r="AE534" s="51" t="n"/>
      <c r="AF534" s="53">
        <f>IF(AND(ISNUMBER($P534),ISNUMBER($AL534),$AL534&lt;&gt;0),ROUND($P534/$AL534*100,1),"")</f>
        <v/>
      </c>
      <c r="AG534" s="54">
        <f>IF(AND(ISNUMBER($S534),ISNUMBER($AL534),$AL534&lt;&gt;0),ROUND($S534/$AL534*100,2),"")</f>
        <v/>
      </c>
      <c r="AH534" s="53">
        <f>IF(AND(ISNUMBER($Q534),ISNUMBER($AL534),$AL534&lt;&gt;0),ROUND($Q534/$AL534*100,1),"")</f>
        <v/>
      </c>
      <c r="AI534" s="48">
        <f>IF(ISNUMBER($S534),IF($S534&lt;=1,"Yes","No"),"n/a")</f>
        <v/>
      </c>
      <c r="AJ534" s="48">
        <f>IF(ISNUMBER($S534),ROUND(MAX(0,MIN(100,100-$S534*2.5-IF(ISNUMBER($T534),$T534,0)*0.12+IF($S534&lt;=1,12,0))),0),"")</f>
        <v/>
      </c>
      <c r="AK534" s="48">
        <f>IF(ISNUMBER($Q534),IF($Q534&gt;=100,20,IF($Q534&gt;=30,10,0)),0)+IF(ISNUMBER($R534),IF($R534&gt;=100,20,0),0)+IF(ISNUMBER($P534),IF($P534&gt;=150,20,IF($P534&gt;=50,12,5)),0)+IF(ISNUMBER($S534),IF($S534&lt;=1,15,0),0)</f>
        <v/>
      </c>
      <c r="AL534" s="48" t="n">
        <v>473</v>
      </c>
      <c r="AM534" s="49" t="n"/>
      <c r="AN534" s="48">
        <f>IF(AND(ISNUMBER($P534),ISNUMBER($AL534),$AL534&lt;&gt;0),IF(OR($P534&gt;180,$P534/$AL534*1000&gt;400),"Over ceiling, confirm SKU","Within"),"n/a")</f>
        <v/>
      </c>
      <c r="AO534" s="51" t="n"/>
      <c r="AP534" s="51" t="n"/>
      <c r="AQ534" s="51" t="n"/>
      <c r="AR534" s="34" t="inlineStr">
        <is>
          <t>Recalled, batch confirmed, to confirm</t>
        </is>
      </c>
      <c r="AS534" s="34" t="inlineStr">
        <is>
          <t>BLANK -&gt; requires live Amazon.ca capture</t>
        </is>
      </c>
      <c r="AT534" s="34" t="inlineStr">
        <is>
          <t>Unverified commercial data</t>
        </is>
      </c>
    </row>
    <row r="535" ht="28" customHeight="1">
      <c r="A535" s="34" t="inlineStr">
        <is>
          <t>G FUEL</t>
        </is>
      </c>
      <c r="B535" s="34" t="inlineStr">
        <is>
          <t>G FUEL Energy Cans | Sour Cherry | 18 pack 473mL</t>
        </is>
      </c>
      <c r="C535" s="34" t="inlineStr">
        <is>
          <t>4) Caffeine &amp; energy beverage</t>
        </is>
      </c>
      <c r="D535" s="34" t="inlineStr">
        <is>
          <t>473 mL can</t>
        </is>
      </c>
      <c r="E535" s="48" t="n">
        <v>18</v>
      </c>
      <c r="F535" s="49" t="n"/>
      <c r="G535" s="50">
        <f>IF(AND(ISNUMBER($F535),ISNUMBER($E535),$E535&lt;&gt;0),$F535/$E535,"")</f>
        <v/>
      </c>
      <c r="H535" s="50">
        <f>IF(AND(ISNUMBER($F535),ISNUMBER($AL535),ISNUMBER($E535),($AL535*$E535)&lt;&gt;0),$F535/($AL535*$E535)*100,"")</f>
        <v/>
      </c>
      <c r="I535" s="51" t="n"/>
      <c r="J535" s="52" t="n"/>
      <c r="K535" s="50">
        <f>IF(AND(ISNUMBER($F535),ISNUMBER($J535)),$F535*(1-$J535),"")</f>
        <v/>
      </c>
      <c r="L535" s="51" t="n"/>
      <c r="M535" s="51" t="n"/>
      <c r="N535" s="50">
        <f>IF(ISNUMBER($F535),($F535-IF(ISNUMBER($AM535),$AM535,0))*(1-IF(ISNUMBER($J535),$J535,0)),"")</f>
        <v/>
      </c>
      <c r="O535" s="34" t="inlineStr">
        <is>
          <t>Sour Cherry</t>
        </is>
      </c>
      <c r="P535" s="48" t="n">
        <v>300</v>
      </c>
      <c r="Q535" s="48" t="n">
        <v>10</v>
      </c>
      <c r="R535" s="34" t="inlineStr">
        <is>
          <t>Not listed</t>
        </is>
      </c>
      <c r="S535" s="48" t="n">
        <v>0</v>
      </c>
      <c r="T535" s="48" t="n">
        <v>10</v>
      </c>
      <c r="U535" s="34" t="inlineStr">
        <is>
          <t>Sucralose + acesulfame-K</t>
        </is>
      </c>
      <c r="V535" s="34" t="inlineStr">
        <is>
          <t>300 mg caffeine, zero sugar, gamer focus blend</t>
        </is>
      </c>
      <c r="W535" s="51" t="n"/>
      <c r="X535" s="51" t="n"/>
      <c r="Y535" s="51" t="n"/>
      <c r="Z535" s="51" t="n"/>
      <c r="AA535" s="34" t="inlineStr">
        <is>
          <t>Medium</t>
        </is>
      </c>
      <c r="AB535" s="34" t="inlineStr">
        <is>
          <t>Gaming community brand; strong online pull</t>
        </is>
      </c>
      <c r="AC535" s="34" t="inlineStr">
        <is>
          <t>High caffeine zero sugar gamer energy</t>
        </is>
      </c>
      <c r="AD535" s="34" t="inlineStr">
        <is>
          <t>Gamer brand identity plus max caffeine.</t>
        </is>
      </c>
      <c r="AE535" s="51" t="n"/>
      <c r="AF535" s="53">
        <f>IF(AND(ISNUMBER($P535),ISNUMBER($AL535),$AL535&lt;&gt;0),ROUND($P535/$AL535*100,1),"")</f>
        <v/>
      </c>
      <c r="AG535" s="54">
        <f>IF(AND(ISNUMBER($S535),ISNUMBER($AL535),$AL535&lt;&gt;0),ROUND($S535/$AL535*100,2),"")</f>
        <v/>
      </c>
      <c r="AH535" s="53">
        <f>IF(AND(ISNUMBER($Q535),ISNUMBER($AL535),$AL535&lt;&gt;0),ROUND($Q535/$AL535*100,1),"")</f>
        <v/>
      </c>
      <c r="AI535" s="48">
        <f>IF(ISNUMBER($S535),IF($S535&lt;=1,"Yes","No"),"n/a")</f>
        <v/>
      </c>
      <c r="AJ535" s="48">
        <f>IF(ISNUMBER($S535),ROUND(MAX(0,MIN(100,100-$S535*2.5-IF(ISNUMBER($T535),$T535,0)*0.12+IF($S535&lt;=1,12,0))),0),"")</f>
        <v/>
      </c>
      <c r="AK535" s="48">
        <f>IF(ISNUMBER($Q535),IF($Q535&gt;=100,20,IF($Q535&gt;=30,10,0)),0)+IF(ISNUMBER($R535),IF($R535&gt;=100,20,0),0)+IF(ISNUMBER($P535),IF($P535&gt;=150,20,IF($P535&gt;=50,12,5)),0)+IF(ISNUMBER($S535),IF($S535&lt;=1,15,0),0)</f>
        <v/>
      </c>
      <c r="AL535" s="48" t="n">
        <v>473</v>
      </c>
      <c r="AM535" s="49" t="n"/>
      <c r="AN535" s="48">
        <f>IF(AND(ISNUMBER($P535),ISNUMBER($AL535),$AL535&lt;&gt;0),IF(OR($P535&gt;180,$P535/$AL535*1000&gt;400),"Over ceiling, confirm SKU","Within"),"n/a")</f>
        <v/>
      </c>
      <c r="AO535" s="51" t="n"/>
      <c r="AP535" s="51" t="n"/>
      <c r="AQ535" s="51" t="n"/>
      <c r="AR535" s="34" t="inlineStr">
        <is>
          <t>Recalled, batch confirmed, to confirm</t>
        </is>
      </c>
      <c r="AS535" s="34" t="inlineStr">
        <is>
          <t>BLANK -&gt; requires live Amazon.ca capture</t>
        </is>
      </c>
      <c r="AT535" s="34" t="inlineStr">
        <is>
          <t>Unverified commercial data</t>
        </is>
      </c>
    </row>
    <row r="536" ht="28" customHeight="1">
      <c r="A536" s="34" t="inlineStr">
        <is>
          <t>G FUEL</t>
        </is>
      </c>
      <c r="B536" s="34" t="inlineStr">
        <is>
          <t>G FUEL Energy Cans | Sour Cherry | 24 pack 473mL</t>
        </is>
      </c>
      <c r="C536" s="34" t="inlineStr">
        <is>
          <t>4) Caffeine &amp; energy beverage</t>
        </is>
      </c>
      <c r="D536" s="34" t="inlineStr">
        <is>
          <t>473 mL can</t>
        </is>
      </c>
      <c r="E536" s="48" t="n">
        <v>24</v>
      </c>
      <c r="F536" s="49" t="n"/>
      <c r="G536" s="50">
        <f>IF(AND(ISNUMBER($F536),ISNUMBER($E536),$E536&lt;&gt;0),$F536/$E536,"")</f>
        <v/>
      </c>
      <c r="H536" s="50">
        <f>IF(AND(ISNUMBER($F536),ISNUMBER($AL536),ISNUMBER($E536),($AL536*$E536)&lt;&gt;0),$F536/($AL536*$E536)*100,"")</f>
        <v/>
      </c>
      <c r="I536" s="51" t="n"/>
      <c r="J536" s="52" t="n"/>
      <c r="K536" s="50">
        <f>IF(AND(ISNUMBER($F536),ISNUMBER($J536)),$F536*(1-$J536),"")</f>
        <v/>
      </c>
      <c r="L536" s="51" t="n"/>
      <c r="M536" s="51" t="n"/>
      <c r="N536" s="50">
        <f>IF(ISNUMBER($F536),($F536-IF(ISNUMBER($AM536),$AM536,0))*(1-IF(ISNUMBER($J536),$J536,0)),"")</f>
        <v/>
      </c>
      <c r="O536" s="34" t="inlineStr">
        <is>
          <t>Sour Cherry</t>
        </is>
      </c>
      <c r="P536" s="48" t="n">
        <v>300</v>
      </c>
      <c r="Q536" s="48" t="n">
        <v>10</v>
      </c>
      <c r="R536" s="34" t="inlineStr">
        <is>
          <t>Not listed</t>
        </is>
      </c>
      <c r="S536" s="48" t="n">
        <v>0</v>
      </c>
      <c r="T536" s="48" t="n">
        <v>10</v>
      </c>
      <c r="U536" s="34" t="inlineStr">
        <is>
          <t>Sucralose + acesulfame-K</t>
        </is>
      </c>
      <c r="V536" s="34" t="inlineStr">
        <is>
          <t>300 mg caffeine, zero sugar, gamer focus blend</t>
        </is>
      </c>
      <c r="W536" s="51" t="n"/>
      <c r="X536" s="51" t="n"/>
      <c r="Y536" s="51" t="n"/>
      <c r="Z536" s="51" t="n"/>
      <c r="AA536" s="34" t="inlineStr">
        <is>
          <t>Medium</t>
        </is>
      </c>
      <c r="AB536" s="34" t="inlineStr">
        <is>
          <t>Gaming community brand; strong online pull</t>
        </is>
      </c>
      <c r="AC536" s="34" t="inlineStr">
        <is>
          <t>High caffeine zero sugar gamer energy</t>
        </is>
      </c>
      <c r="AD536" s="34" t="inlineStr">
        <is>
          <t>Gamer brand identity plus max caffeine.</t>
        </is>
      </c>
      <c r="AE536" s="51" t="n"/>
      <c r="AF536" s="53">
        <f>IF(AND(ISNUMBER($P536),ISNUMBER($AL536),$AL536&lt;&gt;0),ROUND($P536/$AL536*100,1),"")</f>
        <v/>
      </c>
      <c r="AG536" s="54">
        <f>IF(AND(ISNUMBER($S536),ISNUMBER($AL536),$AL536&lt;&gt;0),ROUND($S536/$AL536*100,2),"")</f>
        <v/>
      </c>
      <c r="AH536" s="53">
        <f>IF(AND(ISNUMBER($Q536),ISNUMBER($AL536),$AL536&lt;&gt;0),ROUND($Q536/$AL536*100,1),"")</f>
        <v/>
      </c>
      <c r="AI536" s="48">
        <f>IF(ISNUMBER($S536),IF($S536&lt;=1,"Yes","No"),"n/a")</f>
        <v/>
      </c>
      <c r="AJ536" s="48">
        <f>IF(ISNUMBER($S536),ROUND(MAX(0,MIN(100,100-$S536*2.5-IF(ISNUMBER($T536),$T536,0)*0.12+IF($S536&lt;=1,12,0))),0),"")</f>
        <v/>
      </c>
      <c r="AK536" s="48">
        <f>IF(ISNUMBER($Q536),IF($Q536&gt;=100,20,IF($Q536&gt;=30,10,0)),0)+IF(ISNUMBER($R536),IF($R536&gt;=100,20,0),0)+IF(ISNUMBER($P536),IF($P536&gt;=150,20,IF($P536&gt;=50,12,5)),0)+IF(ISNUMBER($S536),IF($S536&lt;=1,15,0),0)</f>
        <v/>
      </c>
      <c r="AL536" s="48" t="n">
        <v>473</v>
      </c>
      <c r="AM536" s="49" t="n"/>
      <c r="AN536" s="48">
        <f>IF(AND(ISNUMBER($P536),ISNUMBER($AL536),$AL536&lt;&gt;0),IF(OR($P536&gt;180,$P536/$AL536*1000&gt;400),"Over ceiling, confirm SKU","Within"),"n/a")</f>
        <v/>
      </c>
      <c r="AO536" s="51" t="n"/>
      <c r="AP536" s="51" t="n"/>
      <c r="AQ536" s="51" t="n"/>
      <c r="AR536" s="34" t="inlineStr">
        <is>
          <t>Recalled, batch confirmed, to confirm</t>
        </is>
      </c>
      <c r="AS536" s="34" t="inlineStr">
        <is>
          <t>BLANK -&gt; requires live Amazon.ca capture</t>
        </is>
      </c>
      <c r="AT536" s="34" t="inlineStr">
        <is>
          <t>Unverified commercial data</t>
        </is>
      </c>
    </row>
    <row r="537" ht="28" customHeight="1">
      <c r="A537" s="34" t="inlineStr">
        <is>
          <t>G FUEL</t>
        </is>
      </c>
      <c r="B537" s="34" t="inlineStr">
        <is>
          <t>G FUEL Energy Cans | Blue Ice | single 473mL</t>
        </is>
      </c>
      <c r="C537" s="34" t="inlineStr">
        <is>
          <t>4) Caffeine &amp; energy beverage</t>
        </is>
      </c>
      <c r="D537" s="34" t="inlineStr">
        <is>
          <t>473 mL can</t>
        </is>
      </c>
      <c r="E537" s="48" t="n">
        <v>1</v>
      </c>
      <c r="F537" s="49" t="n"/>
      <c r="G537" s="50">
        <f>IF(AND(ISNUMBER($F537),ISNUMBER($E537),$E537&lt;&gt;0),$F537/$E537,"")</f>
        <v/>
      </c>
      <c r="H537" s="50">
        <f>IF(AND(ISNUMBER($F537),ISNUMBER($AL537),ISNUMBER($E537),($AL537*$E537)&lt;&gt;0),$F537/($AL537*$E537)*100,"")</f>
        <v/>
      </c>
      <c r="I537" s="51" t="n"/>
      <c r="J537" s="52" t="n"/>
      <c r="K537" s="50">
        <f>IF(AND(ISNUMBER($F537),ISNUMBER($J537)),$F537*(1-$J537),"")</f>
        <v/>
      </c>
      <c r="L537" s="51" t="n"/>
      <c r="M537" s="51" t="n"/>
      <c r="N537" s="50">
        <f>IF(ISNUMBER($F537),($F537-IF(ISNUMBER($AM537),$AM537,0))*(1-IF(ISNUMBER($J537),$J537,0)),"")</f>
        <v/>
      </c>
      <c r="O537" s="34" t="inlineStr">
        <is>
          <t>Blue Ice</t>
        </is>
      </c>
      <c r="P537" s="48" t="n">
        <v>300</v>
      </c>
      <c r="Q537" s="48" t="n">
        <v>10</v>
      </c>
      <c r="R537" s="34" t="inlineStr">
        <is>
          <t>Not listed</t>
        </is>
      </c>
      <c r="S537" s="48" t="n">
        <v>0</v>
      </c>
      <c r="T537" s="48" t="n">
        <v>10</v>
      </c>
      <c r="U537" s="34" t="inlineStr">
        <is>
          <t>Sucralose + acesulfame-K</t>
        </is>
      </c>
      <c r="V537" s="34" t="inlineStr">
        <is>
          <t>300 mg caffeine, zero sugar, gamer focus blend</t>
        </is>
      </c>
      <c r="W537" s="51" t="n"/>
      <c r="X537" s="51" t="n"/>
      <c r="Y537" s="51" t="n"/>
      <c r="Z537" s="51" t="n"/>
      <c r="AA537" s="34" t="inlineStr">
        <is>
          <t>Medium</t>
        </is>
      </c>
      <c r="AB537" s="34" t="inlineStr">
        <is>
          <t>Gaming community brand; strong online pull</t>
        </is>
      </c>
      <c r="AC537" s="34" t="inlineStr">
        <is>
          <t>High caffeine zero sugar gamer energy</t>
        </is>
      </c>
      <c r="AD537" s="34" t="inlineStr">
        <is>
          <t>Gamer brand identity plus max caffeine.</t>
        </is>
      </c>
      <c r="AE537" s="51" t="n"/>
      <c r="AF537" s="53">
        <f>IF(AND(ISNUMBER($P537),ISNUMBER($AL537),$AL537&lt;&gt;0),ROUND($P537/$AL537*100,1),"")</f>
        <v/>
      </c>
      <c r="AG537" s="54">
        <f>IF(AND(ISNUMBER($S537),ISNUMBER($AL537),$AL537&lt;&gt;0),ROUND($S537/$AL537*100,2),"")</f>
        <v/>
      </c>
      <c r="AH537" s="53">
        <f>IF(AND(ISNUMBER($Q537),ISNUMBER($AL537),$AL537&lt;&gt;0),ROUND($Q537/$AL537*100,1),"")</f>
        <v/>
      </c>
      <c r="AI537" s="48">
        <f>IF(ISNUMBER($S537),IF($S537&lt;=1,"Yes","No"),"n/a")</f>
        <v/>
      </c>
      <c r="AJ537" s="48">
        <f>IF(ISNUMBER($S537),ROUND(MAX(0,MIN(100,100-$S537*2.5-IF(ISNUMBER($T537),$T537,0)*0.12+IF($S537&lt;=1,12,0))),0),"")</f>
        <v/>
      </c>
      <c r="AK537" s="48">
        <f>IF(ISNUMBER($Q537),IF($Q537&gt;=100,20,IF($Q537&gt;=30,10,0)),0)+IF(ISNUMBER($R537),IF($R537&gt;=100,20,0),0)+IF(ISNUMBER($P537),IF($P537&gt;=150,20,IF($P537&gt;=50,12,5)),0)+IF(ISNUMBER($S537),IF($S537&lt;=1,15,0),0)</f>
        <v/>
      </c>
      <c r="AL537" s="48" t="n">
        <v>473</v>
      </c>
      <c r="AM537" s="49" t="n"/>
      <c r="AN537" s="48">
        <f>IF(AND(ISNUMBER($P537),ISNUMBER($AL537),$AL537&lt;&gt;0),IF(OR($P537&gt;180,$P537/$AL537*1000&gt;400),"Over ceiling, confirm SKU","Within"),"n/a")</f>
        <v/>
      </c>
      <c r="AO537" s="51" t="n"/>
      <c r="AP537" s="51" t="n"/>
      <c r="AQ537" s="51" t="n"/>
      <c r="AR537" s="34" t="inlineStr">
        <is>
          <t>Recalled, batch confirmed, to confirm</t>
        </is>
      </c>
      <c r="AS537" s="34" t="inlineStr">
        <is>
          <t>BLANK -&gt; requires live Amazon.ca capture</t>
        </is>
      </c>
      <c r="AT537" s="34" t="inlineStr">
        <is>
          <t>Unverified commercial data</t>
        </is>
      </c>
    </row>
    <row r="538" ht="28" customHeight="1">
      <c r="A538" s="34" t="inlineStr">
        <is>
          <t>G FUEL</t>
        </is>
      </c>
      <c r="B538" s="34" t="inlineStr">
        <is>
          <t>G FUEL Energy Cans | Blue Ice | 8 pack 473mL</t>
        </is>
      </c>
      <c r="C538" s="34" t="inlineStr">
        <is>
          <t>4) Caffeine &amp; energy beverage</t>
        </is>
      </c>
      <c r="D538" s="34" t="inlineStr">
        <is>
          <t>473 mL can</t>
        </is>
      </c>
      <c r="E538" s="48" t="n">
        <v>8</v>
      </c>
      <c r="F538" s="49" t="n"/>
      <c r="G538" s="50">
        <f>IF(AND(ISNUMBER($F538),ISNUMBER($E538),$E538&lt;&gt;0),$F538/$E538,"")</f>
        <v/>
      </c>
      <c r="H538" s="50">
        <f>IF(AND(ISNUMBER($F538),ISNUMBER($AL538),ISNUMBER($E538),($AL538*$E538)&lt;&gt;0),$F538/($AL538*$E538)*100,"")</f>
        <v/>
      </c>
      <c r="I538" s="51" t="n"/>
      <c r="J538" s="52" t="n"/>
      <c r="K538" s="50">
        <f>IF(AND(ISNUMBER($F538),ISNUMBER($J538)),$F538*(1-$J538),"")</f>
        <v/>
      </c>
      <c r="L538" s="51" t="n"/>
      <c r="M538" s="51" t="n"/>
      <c r="N538" s="50">
        <f>IF(ISNUMBER($F538),($F538-IF(ISNUMBER($AM538),$AM538,0))*(1-IF(ISNUMBER($J538),$J538,0)),"")</f>
        <v/>
      </c>
      <c r="O538" s="34" t="inlineStr">
        <is>
          <t>Blue Ice</t>
        </is>
      </c>
      <c r="P538" s="48" t="n">
        <v>300</v>
      </c>
      <c r="Q538" s="48" t="n">
        <v>10</v>
      </c>
      <c r="R538" s="34" t="inlineStr">
        <is>
          <t>Not listed</t>
        </is>
      </c>
      <c r="S538" s="48" t="n">
        <v>0</v>
      </c>
      <c r="T538" s="48" t="n">
        <v>10</v>
      </c>
      <c r="U538" s="34" t="inlineStr">
        <is>
          <t>Sucralose + acesulfame-K</t>
        </is>
      </c>
      <c r="V538" s="34" t="inlineStr">
        <is>
          <t>300 mg caffeine, zero sugar, gamer focus blend</t>
        </is>
      </c>
      <c r="W538" s="51" t="n"/>
      <c r="X538" s="51" t="n"/>
      <c r="Y538" s="51" t="n"/>
      <c r="Z538" s="51" t="n"/>
      <c r="AA538" s="34" t="inlineStr">
        <is>
          <t>Medium</t>
        </is>
      </c>
      <c r="AB538" s="34" t="inlineStr">
        <is>
          <t>Gaming community brand; strong online pull</t>
        </is>
      </c>
      <c r="AC538" s="34" t="inlineStr">
        <is>
          <t>High caffeine zero sugar gamer energy</t>
        </is>
      </c>
      <c r="AD538" s="34" t="inlineStr">
        <is>
          <t>Gamer brand identity plus max caffeine.</t>
        </is>
      </c>
      <c r="AE538" s="51" t="n"/>
      <c r="AF538" s="53">
        <f>IF(AND(ISNUMBER($P538),ISNUMBER($AL538),$AL538&lt;&gt;0),ROUND($P538/$AL538*100,1),"")</f>
        <v/>
      </c>
      <c r="AG538" s="54">
        <f>IF(AND(ISNUMBER($S538),ISNUMBER($AL538),$AL538&lt;&gt;0),ROUND($S538/$AL538*100,2),"")</f>
        <v/>
      </c>
      <c r="AH538" s="53">
        <f>IF(AND(ISNUMBER($Q538),ISNUMBER($AL538),$AL538&lt;&gt;0),ROUND($Q538/$AL538*100,1),"")</f>
        <v/>
      </c>
      <c r="AI538" s="48">
        <f>IF(ISNUMBER($S538),IF($S538&lt;=1,"Yes","No"),"n/a")</f>
        <v/>
      </c>
      <c r="AJ538" s="48">
        <f>IF(ISNUMBER($S538),ROUND(MAX(0,MIN(100,100-$S538*2.5-IF(ISNUMBER($T538),$T538,0)*0.12+IF($S538&lt;=1,12,0))),0),"")</f>
        <v/>
      </c>
      <c r="AK538" s="48">
        <f>IF(ISNUMBER($Q538),IF($Q538&gt;=100,20,IF($Q538&gt;=30,10,0)),0)+IF(ISNUMBER($R538),IF($R538&gt;=100,20,0),0)+IF(ISNUMBER($P538),IF($P538&gt;=150,20,IF($P538&gt;=50,12,5)),0)+IF(ISNUMBER($S538),IF($S538&lt;=1,15,0),0)</f>
        <v/>
      </c>
      <c r="AL538" s="48" t="n">
        <v>473</v>
      </c>
      <c r="AM538" s="49" t="n"/>
      <c r="AN538" s="48">
        <f>IF(AND(ISNUMBER($P538),ISNUMBER($AL538),$AL538&lt;&gt;0),IF(OR($P538&gt;180,$P538/$AL538*1000&gt;400),"Over ceiling, confirm SKU","Within"),"n/a")</f>
        <v/>
      </c>
      <c r="AO538" s="51" t="n"/>
      <c r="AP538" s="51" t="n"/>
      <c r="AQ538" s="51" t="n"/>
      <c r="AR538" s="34" t="inlineStr">
        <is>
          <t>Recalled, batch confirmed, to confirm</t>
        </is>
      </c>
      <c r="AS538" s="34" t="inlineStr">
        <is>
          <t>BLANK -&gt; requires live Amazon.ca capture</t>
        </is>
      </c>
      <c r="AT538" s="34" t="inlineStr">
        <is>
          <t>Unverified commercial data</t>
        </is>
      </c>
    </row>
    <row r="539" ht="28" customHeight="1">
      <c r="A539" s="34" t="inlineStr">
        <is>
          <t>G FUEL</t>
        </is>
      </c>
      <c r="B539" s="34" t="inlineStr">
        <is>
          <t>G FUEL Energy Cans | Blue Ice | 12 pack 473mL</t>
        </is>
      </c>
      <c r="C539" s="34" t="inlineStr">
        <is>
          <t>4) Caffeine &amp; energy beverage</t>
        </is>
      </c>
      <c r="D539" s="34" t="inlineStr">
        <is>
          <t>473 mL can</t>
        </is>
      </c>
      <c r="E539" s="48" t="n">
        <v>12</v>
      </c>
      <c r="F539" s="49" t="n"/>
      <c r="G539" s="50">
        <f>IF(AND(ISNUMBER($F539),ISNUMBER($E539),$E539&lt;&gt;0),$F539/$E539,"")</f>
        <v/>
      </c>
      <c r="H539" s="50">
        <f>IF(AND(ISNUMBER($F539),ISNUMBER($AL539),ISNUMBER($E539),($AL539*$E539)&lt;&gt;0),$F539/($AL539*$E539)*100,"")</f>
        <v/>
      </c>
      <c r="I539" s="51" t="n"/>
      <c r="J539" s="52" t="n"/>
      <c r="K539" s="50">
        <f>IF(AND(ISNUMBER($F539),ISNUMBER($J539)),$F539*(1-$J539),"")</f>
        <v/>
      </c>
      <c r="L539" s="51" t="n"/>
      <c r="M539" s="51" t="n"/>
      <c r="N539" s="50">
        <f>IF(ISNUMBER($F539),($F539-IF(ISNUMBER($AM539),$AM539,0))*(1-IF(ISNUMBER($J539),$J539,0)),"")</f>
        <v/>
      </c>
      <c r="O539" s="34" t="inlineStr">
        <is>
          <t>Blue Ice</t>
        </is>
      </c>
      <c r="P539" s="48" t="n">
        <v>300</v>
      </c>
      <c r="Q539" s="48" t="n">
        <v>10</v>
      </c>
      <c r="R539" s="34" t="inlineStr">
        <is>
          <t>Not listed</t>
        </is>
      </c>
      <c r="S539" s="48" t="n">
        <v>0</v>
      </c>
      <c r="T539" s="48" t="n">
        <v>10</v>
      </c>
      <c r="U539" s="34" t="inlineStr">
        <is>
          <t>Sucralose + acesulfame-K</t>
        </is>
      </c>
      <c r="V539" s="34" t="inlineStr">
        <is>
          <t>300 mg caffeine, zero sugar, gamer focus blend</t>
        </is>
      </c>
      <c r="W539" s="51" t="n"/>
      <c r="X539" s="51" t="n"/>
      <c r="Y539" s="51" t="n"/>
      <c r="Z539" s="51" t="n"/>
      <c r="AA539" s="34" t="inlineStr">
        <is>
          <t>Medium</t>
        </is>
      </c>
      <c r="AB539" s="34" t="inlineStr">
        <is>
          <t>Gaming community brand; strong online pull</t>
        </is>
      </c>
      <c r="AC539" s="34" t="inlineStr">
        <is>
          <t>High caffeine zero sugar gamer energy</t>
        </is>
      </c>
      <c r="AD539" s="34" t="inlineStr">
        <is>
          <t>Gamer brand identity plus max caffeine.</t>
        </is>
      </c>
      <c r="AE539" s="51" t="n"/>
      <c r="AF539" s="53">
        <f>IF(AND(ISNUMBER($P539),ISNUMBER($AL539),$AL539&lt;&gt;0),ROUND($P539/$AL539*100,1),"")</f>
        <v/>
      </c>
      <c r="AG539" s="54">
        <f>IF(AND(ISNUMBER($S539),ISNUMBER($AL539),$AL539&lt;&gt;0),ROUND($S539/$AL539*100,2),"")</f>
        <v/>
      </c>
      <c r="AH539" s="53">
        <f>IF(AND(ISNUMBER($Q539),ISNUMBER($AL539),$AL539&lt;&gt;0),ROUND($Q539/$AL539*100,1),"")</f>
        <v/>
      </c>
      <c r="AI539" s="48">
        <f>IF(ISNUMBER($S539),IF($S539&lt;=1,"Yes","No"),"n/a")</f>
        <v/>
      </c>
      <c r="AJ539" s="48">
        <f>IF(ISNUMBER($S539),ROUND(MAX(0,MIN(100,100-$S539*2.5-IF(ISNUMBER($T539),$T539,0)*0.12+IF($S539&lt;=1,12,0))),0),"")</f>
        <v/>
      </c>
      <c r="AK539" s="48">
        <f>IF(ISNUMBER($Q539),IF($Q539&gt;=100,20,IF($Q539&gt;=30,10,0)),0)+IF(ISNUMBER($R539),IF($R539&gt;=100,20,0),0)+IF(ISNUMBER($P539),IF($P539&gt;=150,20,IF($P539&gt;=50,12,5)),0)+IF(ISNUMBER($S539),IF($S539&lt;=1,15,0),0)</f>
        <v/>
      </c>
      <c r="AL539" s="48" t="n">
        <v>473</v>
      </c>
      <c r="AM539" s="49" t="n"/>
      <c r="AN539" s="48">
        <f>IF(AND(ISNUMBER($P539),ISNUMBER($AL539),$AL539&lt;&gt;0),IF(OR($P539&gt;180,$P539/$AL539*1000&gt;400),"Over ceiling, confirm SKU","Within"),"n/a")</f>
        <v/>
      </c>
      <c r="AO539" s="51" t="n"/>
      <c r="AP539" s="51" t="n"/>
      <c r="AQ539" s="51" t="n"/>
      <c r="AR539" s="34" t="inlineStr">
        <is>
          <t>Recalled, batch confirmed, to confirm</t>
        </is>
      </c>
      <c r="AS539" s="34" t="inlineStr">
        <is>
          <t>BLANK -&gt; requires live Amazon.ca capture</t>
        </is>
      </c>
      <c r="AT539" s="34" t="inlineStr">
        <is>
          <t>Unverified commercial data</t>
        </is>
      </c>
    </row>
    <row r="540" ht="28" customHeight="1">
      <c r="A540" s="34" t="inlineStr">
        <is>
          <t>G FUEL</t>
        </is>
      </c>
      <c r="B540" s="34" t="inlineStr">
        <is>
          <t>G FUEL Energy Cans | Blue Ice | 18 pack 473mL</t>
        </is>
      </c>
      <c r="C540" s="34" t="inlineStr">
        <is>
          <t>4) Caffeine &amp; energy beverage</t>
        </is>
      </c>
      <c r="D540" s="34" t="inlineStr">
        <is>
          <t>473 mL can</t>
        </is>
      </c>
      <c r="E540" s="48" t="n">
        <v>18</v>
      </c>
      <c r="F540" s="49" t="n"/>
      <c r="G540" s="50">
        <f>IF(AND(ISNUMBER($F540),ISNUMBER($E540),$E540&lt;&gt;0),$F540/$E540,"")</f>
        <v/>
      </c>
      <c r="H540" s="50">
        <f>IF(AND(ISNUMBER($F540),ISNUMBER($AL540),ISNUMBER($E540),($AL540*$E540)&lt;&gt;0),$F540/($AL540*$E540)*100,"")</f>
        <v/>
      </c>
      <c r="I540" s="51" t="n"/>
      <c r="J540" s="52" t="n"/>
      <c r="K540" s="50">
        <f>IF(AND(ISNUMBER($F540),ISNUMBER($J540)),$F540*(1-$J540),"")</f>
        <v/>
      </c>
      <c r="L540" s="51" t="n"/>
      <c r="M540" s="51" t="n"/>
      <c r="N540" s="50">
        <f>IF(ISNUMBER($F540),($F540-IF(ISNUMBER($AM540),$AM540,0))*(1-IF(ISNUMBER($J540),$J540,0)),"")</f>
        <v/>
      </c>
      <c r="O540" s="34" t="inlineStr">
        <is>
          <t>Blue Ice</t>
        </is>
      </c>
      <c r="P540" s="48" t="n">
        <v>300</v>
      </c>
      <c r="Q540" s="48" t="n">
        <v>10</v>
      </c>
      <c r="R540" s="34" t="inlineStr">
        <is>
          <t>Not listed</t>
        </is>
      </c>
      <c r="S540" s="48" t="n">
        <v>0</v>
      </c>
      <c r="T540" s="48" t="n">
        <v>10</v>
      </c>
      <c r="U540" s="34" t="inlineStr">
        <is>
          <t>Sucralose + acesulfame-K</t>
        </is>
      </c>
      <c r="V540" s="34" t="inlineStr">
        <is>
          <t>300 mg caffeine, zero sugar, gamer focus blend</t>
        </is>
      </c>
      <c r="W540" s="51" t="n"/>
      <c r="X540" s="51" t="n"/>
      <c r="Y540" s="51" t="n"/>
      <c r="Z540" s="51" t="n"/>
      <c r="AA540" s="34" t="inlineStr">
        <is>
          <t>Medium</t>
        </is>
      </c>
      <c r="AB540" s="34" t="inlineStr">
        <is>
          <t>Gaming community brand; strong online pull</t>
        </is>
      </c>
      <c r="AC540" s="34" t="inlineStr">
        <is>
          <t>High caffeine zero sugar gamer energy</t>
        </is>
      </c>
      <c r="AD540" s="34" t="inlineStr">
        <is>
          <t>Gamer brand identity plus max caffeine.</t>
        </is>
      </c>
      <c r="AE540" s="51" t="n"/>
      <c r="AF540" s="53">
        <f>IF(AND(ISNUMBER($P540),ISNUMBER($AL540),$AL540&lt;&gt;0),ROUND($P540/$AL540*100,1),"")</f>
        <v/>
      </c>
      <c r="AG540" s="54">
        <f>IF(AND(ISNUMBER($S540),ISNUMBER($AL540),$AL540&lt;&gt;0),ROUND($S540/$AL540*100,2),"")</f>
        <v/>
      </c>
      <c r="AH540" s="53">
        <f>IF(AND(ISNUMBER($Q540),ISNUMBER($AL540),$AL540&lt;&gt;0),ROUND($Q540/$AL540*100,1),"")</f>
        <v/>
      </c>
      <c r="AI540" s="48">
        <f>IF(ISNUMBER($S540),IF($S540&lt;=1,"Yes","No"),"n/a")</f>
        <v/>
      </c>
      <c r="AJ540" s="48">
        <f>IF(ISNUMBER($S540),ROUND(MAX(0,MIN(100,100-$S540*2.5-IF(ISNUMBER($T540),$T540,0)*0.12+IF($S540&lt;=1,12,0))),0),"")</f>
        <v/>
      </c>
      <c r="AK540" s="48">
        <f>IF(ISNUMBER($Q540),IF($Q540&gt;=100,20,IF($Q540&gt;=30,10,0)),0)+IF(ISNUMBER($R540),IF($R540&gt;=100,20,0),0)+IF(ISNUMBER($P540),IF($P540&gt;=150,20,IF($P540&gt;=50,12,5)),0)+IF(ISNUMBER($S540),IF($S540&lt;=1,15,0),0)</f>
        <v/>
      </c>
      <c r="AL540" s="48" t="n">
        <v>473</v>
      </c>
      <c r="AM540" s="49" t="n"/>
      <c r="AN540" s="48">
        <f>IF(AND(ISNUMBER($P540),ISNUMBER($AL540),$AL540&lt;&gt;0),IF(OR($P540&gt;180,$P540/$AL540*1000&gt;400),"Over ceiling, confirm SKU","Within"),"n/a")</f>
        <v/>
      </c>
      <c r="AO540" s="51" t="n"/>
      <c r="AP540" s="51" t="n"/>
      <c r="AQ540" s="51" t="n"/>
      <c r="AR540" s="34" t="inlineStr">
        <is>
          <t>Recalled, batch confirmed, to confirm</t>
        </is>
      </c>
      <c r="AS540" s="34" t="inlineStr">
        <is>
          <t>BLANK -&gt; requires live Amazon.ca capture</t>
        </is>
      </c>
      <c r="AT540" s="34" t="inlineStr">
        <is>
          <t>Unverified commercial data</t>
        </is>
      </c>
    </row>
    <row r="541" ht="28" customHeight="1">
      <c r="A541" s="34" t="inlineStr">
        <is>
          <t>G FUEL</t>
        </is>
      </c>
      <c r="B541" s="34" t="inlineStr">
        <is>
          <t>G FUEL Energy Cans | Blue Ice | 24 pack 473mL</t>
        </is>
      </c>
      <c r="C541" s="34" t="inlineStr">
        <is>
          <t>4) Caffeine &amp; energy beverage</t>
        </is>
      </c>
      <c r="D541" s="34" t="inlineStr">
        <is>
          <t>473 mL can</t>
        </is>
      </c>
      <c r="E541" s="48" t="n">
        <v>24</v>
      </c>
      <c r="F541" s="49" t="n"/>
      <c r="G541" s="50">
        <f>IF(AND(ISNUMBER($F541),ISNUMBER($E541),$E541&lt;&gt;0),$F541/$E541,"")</f>
        <v/>
      </c>
      <c r="H541" s="50">
        <f>IF(AND(ISNUMBER($F541),ISNUMBER($AL541),ISNUMBER($E541),($AL541*$E541)&lt;&gt;0),$F541/($AL541*$E541)*100,"")</f>
        <v/>
      </c>
      <c r="I541" s="51" t="n"/>
      <c r="J541" s="52" t="n"/>
      <c r="K541" s="50">
        <f>IF(AND(ISNUMBER($F541),ISNUMBER($J541)),$F541*(1-$J541),"")</f>
        <v/>
      </c>
      <c r="L541" s="51" t="n"/>
      <c r="M541" s="51" t="n"/>
      <c r="N541" s="50">
        <f>IF(ISNUMBER($F541),($F541-IF(ISNUMBER($AM541),$AM541,0))*(1-IF(ISNUMBER($J541),$J541,0)),"")</f>
        <v/>
      </c>
      <c r="O541" s="34" t="inlineStr">
        <is>
          <t>Blue Ice</t>
        </is>
      </c>
      <c r="P541" s="48" t="n">
        <v>300</v>
      </c>
      <c r="Q541" s="48" t="n">
        <v>10</v>
      </c>
      <c r="R541" s="34" t="inlineStr">
        <is>
          <t>Not listed</t>
        </is>
      </c>
      <c r="S541" s="48" t="n">
        <v>0</v>
      </c>
      <c r="T541" s="48" t="n">
        <v>10</v>
      </c>
      <c r="U541" s="34" t="inlineStr">
        <is>
          <t>Sucralose + acesulfame-K</t>
        </is>
      </c>
      <c r="V541" s="34" t="inlineStr">
        <is>
          <t>300 mg caffeine, zero sugar, gamer focus blend</t>
        </is>
      </c>
      <c r="W541" s="51" t="n"/>
      <c r="X541" s="51" t="n"/>
      <c r="Y541" s="51" t="n"/>
      <c r="Z541" s="51" t="n"/>
      <c r="AA541" s="34" t="inlineStr">
        <is>
          <t>Medium</t>
        </is>
      </c>
      <c r="AB541" s="34" t="inlineStr">
        <is>
          <t>Gaming community brand; strong online pull</t>
        </is>
      </c>
      <c r="AC541" s="34" t="inlineStr">
        <is>
          <t>High caffeine zero sugar gamer energy</t>
        </is>
      </c>
      <c r="AD541" s="34" t="inlineStr">
        <is>
          <t>Gamer brand identity plus max caffeine.</t>
        </is>
      </c>
      <c r="AE541" s="51" t="n"/>
      <c r="AF541" s="53">
        <f>IF(AND(ISNUMBER($P541),ISNUMBER($AL541),$AL541&lt;&gt;0),ROUND($P541/$AL541*100,1),"")</f>
        <v/>
      </c>
      <c r="AG541" s="54">
        <f>IF(AND(ISNUMBER($S541),ISNUMBER($AL541),$AL541&lt;&gt;0),ROUND($S541/$AL541*100,2),"")</f>
        <v/>
      </c>
      <c r="AH541" s="53">
        <f>IF(AND(ISNUMBER($Q541),ISNUMBER($AL541),$AL541&lt;&gt;0),ROUND($Q541/$AL541*100,1),"")</f>
        <v/>
      </c>
      <c r="AI541" s="48">
        <f>IF(ISNUMBER($S541),IF($S541&lt;=1,"Yes","No"),"n/a")</f>
        <v/>
      </c>
      <c r="AJ541" s="48">
        <f>IF(ISNUMBER($S541),ROUND(MAX(0,MIN(100,100-$S541*2.5-IF(ISNUMBER($T541),$T541,0)*0.12+IF($S541&lt;=1,12,0))),0),"")</f>
        <v/>
      </c>
      <c r="AK541" s="48">
        <f>IF(ISNUMBER($Q541),IF($Q541&gt;=100,20,IF($Q541&gt;=30,10,0)),0)+IF(ISNUMBER($R541),IF($R541&gt;=100,20,0),0)+IF(ISNUMBER($P541),IF($P541&gt;=150,20,IF($P541&gt;=50,12,5)),0)+IF(ISNUMBER($S541),IF($S541&lt;=1,15,0),0)</f>
        <v/>
      </c>
      <c r="AL541" s="48" t="n">
        <v>473</v>
      </c>
      <c r="AM541" s="49" t="n"/>
      <c r="AN541" s="48">
        <f>IF(AND(ISNUMBER($P541),ISNUMBER($AL541),$AL541&lt;&gt;0),IF(OR($P541&gt;180,$P541/$AL541*1000&gt;400),"Over ceiling, confirm SKU","Within"),"n/a")</f>
        <v/>
      </c>
      <c r="AO541" s="51" t="n"/>
      <c r="AP541" s="51" t="n"/>
      <c r="AQ541" s="51" t="n"/>
      <c r="AR541" s="34" t="inlineStr">
        <is>
          <t>Recalled, batch confirmed, to confirm</t>
        </is>
      </c>
      <c r="AS541" s="34" t="inlineStr">
        <is>
          <t>BLANK -&gt; requires live Amazon.ca capture</t>
        </is>
      </c>
      <c r="AT541" s="34" t="inlineStr">
        <is>
          <t>Unverified commercial data</t>
        </is>
      </c>
    </row>
    <row r="542" ht="28" customHeight="1">
      <c r="A542" s="34" t="inlineStr">
        <is>
          <t>G FUEL</t>
        </is>
      </c>
      <c r="B542" s="34" t="inlineStr">
        <is>
          <t>G FUEL Energy Cans | Tropical Rain | single 473mL</t>
        </is>
      </c>
      <c r="C542" s="34" t="inlineStr">
        <is>
          <t>4) Caffeine &amp; energy beverage</t>
        </is>
      </c>
      <c r="D542" s="34" t="inlineStr">
        <is>
          <t>473 mL can</t>
        </is>
      </c>
      <c r="E542" s="48" t="n">
        <v>1</v>
      </c>
      <c r="F542" s="49" t="n"/>
      <c r="G542" s="50">
        <f>IF(AND(ISNUMBER($F542),ISNUMBER($E542),$E542&lt;&gt;0),$F542/$E542,"")</f>
        <v/>
      </c>
      <c r="H542" s="50">
        <f>IF(AND(ISNUMBER($F542),ISNUMBER($AL542),ISNUMBER($E542),($AL542*$E542)&lt;&gt;0),$F542/($AL542*$E542)*100,"")</f>
        <v/>
      </c>
      <c r="I542" s="51" t="n"/>
      <c r="J542" s="52" t="n"/>
      <c r="K542" s="50">
        <f>IF(AND(ISNUMBER($F542),ISNUMBER($J542)),$F542*(1-$J542),"")</f>
        <v/>
      </c>
      <c r="L542" s="51" t="n"/>
      <c r="M542" s="51" t="n"/>
      <c r="N542" s="50">
        <f>IF(ISNUMBER($F542),($F542-IF(ISNUMBER($AM542),$AM542,0))*(1-IF(ISNUMBER($J542),$J542,0)),"")</f>
        <v/>
      </c>
      <c r="O542" s="34" t="inlineStr">
        <is>
          <t>Tropical Rain</t>
        </is>
      </c>
      <c r="P542" s="48" t="n">
        <v>300</v>
      </c>
      <c r="Q542" s="48" t="n">
        <v>10</v>
      </c>
      <c r="R542" s="34" t="inlineStr">
        <is>
          <t>Not listed</t>
        </is>
      </c>
      <c r="S542" s="48" t="n">
        <v>0</v>
      </c>
      <c r="T542" s="48" t="n">
        <v>10</v>
      </c>
      <c r="U542" s="34" t="inlineStr">
        <is>
          <t>Sucralose + acesulfame-K</t>
        </is>
      </c>
      <c r="V542" s="34" t="inlineStr">
        <is>
          <t>300 mg caffeine, zero sugar, gamer focus blend</t>
        </is>
      </c>
      <c r="W542" s="51" t="n"/>
      <c r="X542" s="51" t="n"/>
      <c r="Y542" s="51" t="n"/>
      <c r="Z542" s="51" t="n"/>
      <c r="AA542" s="34" t="inlineStr">
        <is>
          <t>Medium</t>
        </is>
      </c>
      <c r="AB542" s="34" t="inlineStr">
        <is>
          <t>Gaming community brand; strong online pull</t>
        </is>
      </c>
      <c r="AC542" s="34" t="inlineStr">
        <is>
          <t>High caffeine zero sugar gamer energy</t>
        </is>
      </c>
      <c r="AD542" s="34" t="inlineStr">
        <is>
          <t>Gamer brand identity plus max caffeine.</t>
        </is>
      </c>
      <c r="AE542" s="51" t="n"/>
      <c r="AF542" s="53">
        <f>IF(AND(ISNUMBER($P542),ISNUMBER($AL542),$AL542&lt;&gt;0),ROUND($P542/$AL542*100,1),"")</f>
        <v/>
      </c>
      <c r="AG542" s="54">
        <f>IF(AND(ISNUMBER($S542),ISNUMBER($AL542),$AL542&lt;&gt;0),ROUND($S542/$AL542*100,2),"")</f>
        <v/>
      </c>
      <c r="AH542" s="53">
        <f>IF(AND(ISNUMBER($Q542),ISNUMBER($AL542),$AL542&lt;&gt;0),ROUND($Q542/$AL542*100,1),"")</f>
        <v/>
      </c>
      <c r="AI542" s="48">
        <f>IF(ISNUMBER($S542),IF($S542&lt;=1,"Yes","No"),"n/a")</f>
        <v/>
      </c>
      <c r="AJ542" s="48">
        <f>IF(ISNUMBER($S542),ROUND(MAX(0,MIN(100,100-$S542*2.5-IF(ISNUMBER($T542),$T542,0)*0.12+IF($S542&lt;=1,12,0))),0),"")</f>
        <v/>
      </c>
      <c r="AK542" s="48">
        <f>IF(ISNUMBER($Q542),IF($Q542&gt;=100,20,IF($Q542&gt;=30,10,0)),0)+IF(ISNUMBER($R542),IF($R542&gt;=100,20,0),0)+IF(ISNUMBER($P542),IF($P542&gt;=150,20,IF($P542&gt;=50,12,5)),0)+IF(ISNUMBER($S542),IF($S542&lt;=1,15,0),0)</f>
        <v/>
      </c>
      <c r="AL542" s="48" t="n">
        <v>473</v>
      </c>
      <c r="AM542" s="49" t="n"/>
      <c r="AN542" s="48">
        <f>IF(AND(ISNUMBER($P542),ISNUMBER($AL542),$AL542&lt;&gt;0),IF(OR($P542&gt;180,$P542/$AL542*1000&gt;400),"Over ceiling, confirm SKU","Within"),"n/a")</f>
        <v/>
      </c>
      <c r="AO542" s="51" t="n"/>
      <c r="AP542" s="51" t="n"/>
      <c r="AQ542" s="51" t="n"/>
      <c r="AR542" s="34" t="inlineStr">
        <is>
          <t>Recalled, batch confirmed, to confirm</t>
        </is>
      </c>
      <c r="AS542" s="34" t="inlineStr">
        <is>
          <t>BLANK -&gt; requires live Amazon.ca capture</t>
        </is>
      </c>
      <c r="AT542" s="34" t="inlineStr">
        <is>
          <t>Unverified commercial data</t>
        </is>
      </c>
    </row>
    <row r="543" ht="28" customHeight="1">
      <c r="A543" s="34" t="inlineStr">
        <is>
          <t>G FUEL</t>
        </is>
      </c>
      <c r="B543" s="34" t="inlineStr">
        <is>
          <t>G FUEL Energy Cans | Tropical Rain | 8 pack 473mL</t>
        </is>
      </c>
      <c r="C543" s="34" t="inlineStr">
        <is>
          <t>4) Caffeine &amp; energy beverage</t>
        </is>
      </c>
      <c r="D543" s="34" t="inlineStr">
        <is>
          <t>473 mL can</t>
        </is>
      </c>
      <c r="E543" s="48" t="n">
        <v>8</v>
      </c>
      <c r="F543" s="49" t="n"/>
      <c r="G543" s="50">
        <f>IF(AND(ISNUMBER($F543),ISNUMBER($E543),$E543&lt;&gt;0),$F543/$E543,"")</f>
        <v/>
      </c>
      <c r="H543" s="50">
        <f>IF(AND(ISNUMBER($F543),ISNUMBER($AL543),ISNUMBER($E543),($AL543*$E543)&lt;&gt;0),$F543/($AL543*$E543)*100,"")</f>
        <v/>
      </c>
      <c r="I543" s="51" t="n"/>
      <c r="J543" s="52" t="n"/>
      <c r="K543" s="50">
        <f>IF(AND(ISNUMBER($F543),ISNUMBER($J543)),$F543*(1-$J543),"")</f>
        <v/>
      </c>
      <c r="L543" s="51" t="n"/>
      <c r="M543" s="51" t="n"/>
      <c r="N543" s="50">
        <f>IF(ISNUMBER($F543),($F543-IF(ISNUMBER($AM543),$AM543,0))*(1-IF(ISNUMBER($J543),$J543,0)),"")</f>
        <v/>
      </c>
      <c r="O543" s="34" t="inlineStr">
        <is>
          <t>Tropical Rain</t>
        </is>
      </c>
      <c r="P543" s="48" t="n">
        <v>300</v>
      </c>
      <c r="Q543" s="48" t="n">
        <v>10</v>
      </c>
      <c r="R543" s="34" t="inlineStr">
        <is>
          <t>Not listed</t>
        </is>
      </c>
      <c r="S543" s="48" t="n">
        <v>0</v>
      </c>
      <c r="T543" s="48" t="n">
        <v>10</v>
      </c>
      <c r="U543" s="34" t="inlineStr">
        <is>
          <t>Sucralose + acesulfame-K</t>
        </is>
      </c>
      <c r="V543" s="34" t="inlineStr">
        <is>
          <t>300 mg caffeine, zero sugar, gamer focus blend</t>
        </is>
      </c>
      <c r="W543" s="51" t="n"/>
      <c r="X543" s="51" t="n"/>
      <c r="Y543" s="51" t="n"/>
      <c r="Z543" s="51" t="n"/>
      <c r="AA543" s="34" t="inlineStr">
        <is>
          <t>Medium</t>
        </is>
      </c>
      <c r="AB543" s="34" t="inlineStr">
        <is>
          <t>Gaming community brand; strong online pull</t>
        </is>
      </c>
      <c r="AC543" s="34" t="inlineStr">
        <is>
          <t>High caffeine zero sugar gamer energy</t>
        </is>
      </c>
      <c r="AD543" s="34" t="inlineStr">
        <is>
          <t>Gamer brand identity plus max caffeine.</t>
        </is>
      </c>
      <c r="AE543" s="51" t="n"/>
      <c r="AF543" s="53">
        <f>IF(AND(ISNUMBER($P543),ISNUMBER($AL543),$AL543&lt;&gt;0),ROUND($P543/$AL543*100,1),"")</f>
        <v/>
      </c>
      <c r="AG543" s="54">
        <f>IF(AND(ISNUMBER($S543),ISNUMBER($AL543),$AL543&lt;&gt;0),ROUND($S543/$AL543*100,2),"")</f>
        <v/>
      </c>
      <c r="AH543" s="53">
        <f>IF(AND(ISNUMBER($Q543),ISNUMBER($AL543),$AL543&lt;&gt;0),ROUND($Q543/$AL543*100,1),"")</f>
        <v/>
      </c>
      <c r="AI543" s="48">
        <f>IF(ISNUMBER($S543),IF($S543&lt;=1,"Yes","No"),"n/a")</f>
        <v/>
      </c>
      <c r="AJ543" s="48">
        <f>IF(ISNUMBER($S543),ROUND(MAX(0,MIN(100,100-$S543*2.5-IF(ISNUMBER($T543),$T543,0)*0.12+IF($S543&lt;=1,12,0))),0),"")</f>
        <v/>
      </c>
      <c r="AK543" s="48">
        <f>IF(ISNUMBER($Q543),IF($Q543&gt;=100,20,IF($Q543&gt;=30,10,0)),0)+IF(ISNUMBER($R543),IF($R543&gt;=100,20,0),0)+IF(ISNUMBER($P543),IF($P543&gt;=150,20,IF($P543&gt;=50,12,5)),0)+IF(ISNUMBER($S543),IF($S543&lt;=1,15,0),0)</f>
        <v/>
      </c>
      <c r="AL543" s="48" t="n">
        <v>473</v>
      </c>
      <c r="AM543" s="49" t="n"/>
      <c r="AN543" s="48">
        <f>IF(AND(ISNUMBER($P543),ISNUMBER($AL543),$AL543&lt;&gt;0),IF(OR($P543&gt;180,$P543/$AL543*1000&gt;400),"Over ceiling, confirm SKU","Within"),"n/a")</f>
        <v/>
      </c>
      <c r="AO543" s="51" t="n"/>
      <c r="AP543" s="51" t="n"/>
      <c r="AQ543" s="51" t="n"/>
      <c r="AR543" s="34" t="inlineStr">
        <is>
          <t>Recalled, batch confirmed, to confirm</t>
        </is>
      </c>
      <c r="AS543" s="34" t="inlineStr">
        <is>
          <t>BLANK -&gt; requires live Amazon.ca capture</t>
        </is>
      </c>
      <c r="AT543" s="34" t="inlineStr">
        <is>
          <t>Unverified commercial data</t>
        </is>
      </c>
    </row>
    <row r="544" ht="28" customHeight="1">
      <c r="A544" s="34" t="inlineStr">
        <is>
          <t>G FUEL</t>
        </is>
      </c>
      <c r="B544" s="34" t="inlineStr">
        <is>
          <t>G FUEL Energy Cans | Tropical Rain | 12 pack 473mL</t>
        </is>
      </c>
      <c r="C544" s="34" t="inlineStr">
        <is>
          <t>4) Caffeine &amp; energy beverage</t>
        </is>
      </c>
      <c r="D544" s="34" t="inlineStr">
        <is>
          <t>473 mL can</t>
        </is>
      </c>
      <c r="E544" s="48" t="n">
        <v>12</v>
      </c>
      <c r="F544" s="49" t="n"/>
      <c r="G544" s="50">
        <f>IF(AND(ISNUMBER($F544),ISNUMBER($E544),$E544&lt;&gt;0),$F544/$E544,"")</f>
        <v/>
      </c>
      <c r="H544" s="50">
        <f>IF(AND(ISNUMBER($F544),ISNUMBER($AL544),ISNUMBER($E544),($AL544*$E544)&lt;&gt;0),$F544/($AL544*$E544)*100,"")</f>
        <v/>
      </c>
      <c r="I544" s="51" t="n"/>
      <c r="J544" s="52" t="n"/>
      <c r="K544" s="50">
        <f>IF(AND(ISNUMBER($F544),ISNUMBER($J544)),$F544*(1-$J544),"")</f>
        <v/>
      </c>
      <c r="L544" s="51" t="n"/>
      <c r="M544" s="51" t="n"/>
      <c r="N544" s="50">
        <f>IF(ISNUMBER($F544),($F544-IF(ISNUMBER($AM544),$AM544,0))*(1-IF(ISNUMBER($J544),$J544,0)),"")</f>
        <v/>
      </c>
      <c r="O544" s="34" t="inlineStr">
        <is>
          <t>Tropical Rain</t>
        </is>
      </c>
      <c r="P544" s="48" t="n">
        <v>300</v>
      </c>
      <c r="Q544" s="48" t="n">
        <v>10</v>
      </c>
      <c r="R544" s="34" t="inlineStr">
        <is>
          <t>Not listed</t>
        </is>
      </c>
      <c r="S544" s="48" t="n">
        <v>0</v>
      </c>
      <c r="T544" s="48" t="n">
        <v>10</v>
      </c>
      <c r="U544" s="34" t="inlineStr">
        <is>
          <t>Sucralose + acesulfame-K</t>
        </is>
      </c>
      <c r="V544" s="34" t="inlineStr">
        <is>
          <t>300 mg caffeine, zero sugar, gamer focus blend</t>
        </is>
      </c>
      <c r="W544" s="51" t="n"/>
      <c r="X544" s="51" t="n"/>
      <c r="Y544" s="51" t="n"/>
      <c r="Z544" s="51" t="n"/>
      <c r="AA544" s="34" t="inlineStr">
        <is>
          <t>Medium</t>
        </is>
      </c>
      <c r="AB544" s="34" t="inlineStr">
        <is>
          <t>Gaming community brand; strong online pull</t>
        </is>
      </c>
      <c r="AC544" s="34" t="inlineStr">
        <is>
          <t>High caffeine zero sugar gamer energy</t>
        </is>
      </c>
      <c r="AD544" s="34" t="inlineStr">
        <is>
          <t>Gamer brand identity plus max caffeine.</t>
        </is>
      </c>
      <c r="AE544" s="51" t="n"/>
      <c r="AF544" s="53">
        <f>IF(AND(ISNUMBER($P544),ISNUMBER($AL544),$AL544&lt;&gt;0),ROUND($P544/$AL544*100,1),"")</f>
        <v/>
      </c>
      <c r="AG544" s="54">
        <f>IF(AND(ISNUMBER($S544),ISNUMBER($AL544),$AL544&lt;&gt;0),ROUND($S544/$AL544*100,2),"")</f>
        <v/>
      </c>
      <c r="AH544" s="53">
        <f>IF(AND(ISNUMBER($Q544),ISNUMBER($AL544),$AL544&lt;&gt;0),ROUND($Q544/$AL544*100,1),"")</f>
        <v/>
      </c>
      <c r="AI544" s="48">
        <f>IF(ISNUMBER($S544),IF($S544&lt;=1,"Yes","No"),"n/a")</f>
        <v/>
      </c>
      <c r="AJ544" s="48">
        <f>IF(ISNUMBER($S544),ROUND(MAX(0,MIN(100,100-$S544*2.5-IF(ISNUMBER($T544),$T544,0)*0.12+IF($S544&lt;=1,12,0))),0),"")</f>
        <v/>
      </c>
      <c r="AK544" s="48">
        <f>IF(ISNUMBER($Q544),IF($Q544&gt;=100,20,IF($Q544&gt;=30,10,0)),0)+IF(ISNUMBER($R544),IF($R544&gt;=100,20,0),0)+IF(ISNUMBER($P544),IF($P544&gt;=150,20,IF($P544&gt;=50,12,5)),0)+IF(ISNUMBER($S544),IF($S544&lt;=1,15,0),0)</f>
        <v/>
      </c>
      <c r="AL544" s="48" t="n">
        <v>473</v>
      </c>
      <c r="AM544" s="49" t="n"/>
      <c r="AN544" s="48">
        <f>IF(AND(ISNUMBER($P544),ISNUMBER($AL544),$AL544&lt;&gt;0),IF(OR($P544&gt;180,$P544/$AL544*1000&gt;400),"Over ceiling, confirm SKU","Within"),"n/a")</f>
        <v/>
      </c>
      <c r="AO544" s="51" t="n"/>
      <c r="AP544" s="51" t="n"/>
      <c r="AQ544" s="51" t="n"/>
      <c r="AR544" s="34" t="inlineStr">
        <is>
          <t>Recalled, batch confirmed, to confirm</t>
        </is>
      </c>
      <c r="AS544" s="34" t="inlineStr">
        <is>
          <t>BLANK -&gt; requires live Amazon.ca capture</t>
        </is>
      </c>
      <c r="AT544" s="34" t="inlineStr">
        <is>
          <t>Unverified commercial data</t>
        </is>
      </c>
    </row>
    <row r="545" ht="28" customHeight="1">
      <c r="A545" s="34" t="inlineStr">
        <is>
          <t>G FUEL</t>
        </is>
      </c>
      <c r="B545" s="34" t="inlineStr">
        <is>
          <t>G FUEL Energy Cans | Tropical Rain | 18 pack 473mL</t>
        </is>
      </c>
      <c r="C545" s="34" t="inlineStr">
        <is>
          <t>4) Caffeine &amp; energy beverage</t>
        </is>
      </c>
      <c r="D545" s="34" t="inlineStr">
        <is>
          <t>473 mL can</t>
        </is>
      </c>
      <c r="E545" s="48" t="n">
        <v>18</v>
      </c>
      <c r="F545" s="49" t="n"/>
      <c r="G545" s="50">
        <f>IF(AND(ISNUMBER($F545),ISNUMBER($E545),$E545&lt;&gt;0),$F545/$E545,"")</f>
        <v/>
      </c>
      <c r="H545" s="50">
        <f>IF(AND(ISNUMBER($F545),ISNUMBER($AL545),ISNUMBER($E545),($AL545*$E545)&lt;&gt;0),$F545/($AL545*$E545)*100,"")</f>
        <v/>
      </c>
      <c r="I545" s="51" t="n"/>
      <c r="J545" s="52" t="n"/>
      <c r="K545" s="50">
        <f>IF(AND(ISNUMBER($F545),ISNUMBER($J545)),$F545*(1-$J545),"")</f>
        <v/>
      </c>
      <c r="L545" s="51" t="n"/>
      <c r="M545" s="51" t="n"/>
      <c r="N545" s="50">
        <f>IF(ISNUMBER($F545),($F545-IF(ISNUMBER($AM545),$AM545,0))*(1-IF(ISNUMBER($J545),$J545,0)),"")</f>
        <v/>
      </c>
      <c r="O545" s="34" t="inlineStr">
        <is>
          <t>Tropical Rain</t>
        </is>
      </c>
      <c r="P545" s="48" t="n">
        <v>300</v>
      </c>
      <c r="Q545" s="48" t="n">
        <v>10</v>
      </c>
      <c r="R545" s="34" t="inlineStr">
        <is>
          <t>Not listed</t>
        </is>
      </c>
      <c r="S545" s="48" t="n">
        <v>0</v>
      </c>
      <c r="T545" s="48" t="n">
        <v>10</v>
      </c>
      <c r="U545" s="34" t="inlineStr">
        <is>
          <t>Sucralose + acesulfame-K</t>
        </is>
      </c>
      <c r="V545" s="34" t="inlineStr">
        <is>
          <t>300 mg caffeine, zero sugar, gamer focus blend</t>
        </is>
      </c>
      <c r="W545" s="51" t="n"/>
      <c r="X545" s="51" t="n"/>
      <c r="Y545" s="51" t="n"/>
      <c r="Z545" s="51" t="n"/>
      <c r="AA545" s="34" t="inlineStr">
        <is>
          <t>Medium</t>
        </is>
      </c>
      <c r="AB545" s="34" t="inlineStr">
        <is>
          <t>Gaming community brand; strong online pull</t>
        </is>
      </c>
      <c r="AC545" s="34" t="inlineStr">
        <is>
          <t>High caffeine zero sugar gamer energy</t>
        </is>
      </c>
      <c r="AD545" s="34" t="inlineStr">
        <is>
          <t>Gamer brand identity plus max caffeine.</t>
        </is>
      </c>
      <c r="AE545" s="51" t="n"/>
      <c r="AF545" s="53">
        <f>IF(AND(ISNUMBER($P545),ISNUMBER($AL545),$AL545&lt;&gt;0),ROUND($P545/$AL545*100,1),"")</f>
        <v/>
      </c>
      <c r="AG545" s="54">
        <f>IF(AND(ISNUMBER($S545),ISNUMBER($AL545),$AL545&lt;&gt;0),ROUND($S545/$AL545*100,2),"")</f>
        <v/>
      </c>
      <c r="AH545" s="53">
        <f>IF(AND(ISNUMBER($Q545),ISNUMBER($AL545),$AL545&lt;&gt;0),ROUND($Q545/$AL545*100,1),"")</f>
        <v/>
      </c>
      <c r="AI545" s="48">
        <f>IF(ISNUMBER($S545),IF($S545&lt;=1,"Yes","No"),"n/a")</f>
        <v/>
      </c>
      <c r="AJ545" s="48">
        <f>IF(ISNUMBER($S545),ROUND(MAX(0,MIN(100,100-$S545*2.5-IF(ISNUMBER($T545),$T545,0)*0.12+IF($S545&lt;=1,12,0))),0),"")</f>
        <v/>
      </c>
      <c r="AK545" s="48">
        <f>IF(ISNUMBER($Q545),IF($Q545&gt;=100,20,IF($Q545&gt;=30,10,0)),0)+IF(ISNUMBER($R545),IF($R545&gt;=100,20,0),0)+IF(ISNUMBER($P545),IF($P545&gt;=150,20,IF($P545&gt;=50,12,5)),0)+IF(ISNUMBER($S545),IF($S545&lt;=1,15,0),0)</f>
        <v/>
      </c>
      <c r="AL545" s="48" t="n">
        <v>473</v>
      </c>
      <c r="AM545" s="49" t="n"/>
      <c r="AN545" s="48">
        <f>IF(AND(ISNUMBER($P545),ISNUMBER($AL545),$AL545&lt;&gt;0),IF(OR($P545&gt;180,$P545/$AL545*1000&gt;400),"Over ceiling, confirm SKU","Within"),"n/a")</f>
        <v/>
      </c>
      <c r="AO545" s="51" t="n"/>
      <c r="AP545" s="51" t="n"/>
      <c r="AQ545" s="51" t="n"/>
      <c r="AR545" s="34" t="inlineStr">
        <is>
          <t>Recalled, batch confirmed, to confirm</t>
        </is>
      </c>
      <c r="AS545" s="34" t="inlineStr">
        <is>
          <t>BLANK -&gt; requires live Amazon.ca capture</t>
        </is>
      </c>
      <c r="AT545" s="34" t="inlineStr">
        <is>
          <t>Unverified commercial data</t>
        </is>
      </c>
    </row>
    <row r="546" ht="28" customHeight="1">
      <c r="A546" s="34" t="inlineStr">
        <is>
          <t>G FUEL</t>
        </is>
      </c>
      <c r="B546" s="34" t="inlineStr">
        <is>
          <t>G FUEL Energy Cans | Tropical Rain | 24 pack 473mL</t>
        </is>
      </c>
      <c r="C546" s="34" t="inlineStr">
        <is>
          <t>4) Caffeine &amp; energy beverage</t>
        </is>
      </c>
      <c r="D546" s="34" t="inlineStr">
        <is>
          <t>473 mL can</t>
        </is>
      </c>
      <c r="E546" s="48" t="n">
        <v>24</v>
      </c>
      <c r="F546" s="49" t="n"/>
      <c r="G546" s="50">
        <f>IF(AND(ISNUMBER($F546),ISNUMBER($E546),$E546&lt;&gt;0),$F546/$E546,"")</f>
        <v/>
      </c>
      <c r="H546" s="50">
        <f>IF(AND(ISNUMBER($F546),ISNUMBER($AL546),ISNUMBER($E546),($AL546*$E546)&lt;&gt;0),$F546/($AL546*$E546)*100,"")</f>
        <v/>
      </c>
      <c r="I546" s="51" t="n"/>
      <c r="J546" s="52" t="n"/>
      <c r="K546" s="50">
        <f>IF(AND(ISNUMBER($F546),ISNUMBER($J546)),$F546*(1-$J546),"")</f>
        <v/>
      </c>
      <c r="L546" s="51" t="n"/>
      <c r="M546" s="51" t="n"/>
      <c r="N546" s="50">
        <f>IF(ISNUMBER($F546),($F546-IF(ISNUMBER($AM546),$AM546,0))*(1-IF(ISNUMBER($J546),$J546,0)),"")</f>
        <v/>
      </c>
      <c r="O546" s="34" t="inlineStr">
        <is>
          <t>Tropical Rain</t>
        </is>
      </c>
      <c r="P546" s="48" t="n">
        <v>300</v>
      </c>
      <c r="Q546" s="48" t="n">
        <v>10</v>
      </c>
      <c r="R546" s="34" t="inlineStr">
        <is>
          <t>Not listed</t>
        </is>
      </c>
      <c r="S546" s="48" t="n">
        <v>0</v>
      </c>
      <c r="T546" s="48" t="n">
        <v>10</v>
      </c>
      <c r="U546" s="34" t="inlineStr">
        <is>
          <t>Sucralose + acesulfame-K</t>
        </is>
      </c>
      <c r="V546" s="34" t="inlineStr">
        <is>
          <t>300 mg caffeine, zero sugar, gamer focus blend</t>
        </is>
      </c>
      <c r="W546" s="51" t="n"/>
      <c r="X546" s="51" t="n"/>
      <c r="Y546" s="51" t="n"/>
      <c r="Z546" s="51" t="n"/>
      <c r="AA546" s="34" t="inlineStr">
        <is>
          <t>Medium</t>
        </is>
      </c>
      <c r="AB546" s="34" t="inlineStr">
        <is>
          <t>Gaming community brand; strong online pull</t>
        </is>
      </c>
      <c r="AC546" s="34" t="inlineStr">
        <is>
          <t>High caffeine zero sugar gamer energy</t>
        </is>
      </c>
      <c r="AD546" s="34" t="inlineStr">
        <is>
          <t>Gamer brand identity plus max caffeine.</t>
        </is>
      </c>
      <c r="AE546" s="51" t="n"/>
      <c r="AF546" s="53">
        <f>IF(AND(ISNUMBER($P546),ISNUMBER($AL546),$AL546&lt;&gt;0),ROUND($P546/$AL546*100,1),"")</f>
        <v/>
      </c>
      <c r="AG546" s="54">
        <f>IF(AND(ISNUMBER($S546),ISNUMBER($AL546),$AL546&lt;&gt;0),ROUND($S546/$AL546*100,2),"")</f>
        <v/>
      </c>
      <c r="AH546" s="53">
        <f>IF(AND(ISNUMBER($Q546),ISNUMBER($AL546),$AL546&lt;&gt;0),ROUND($Q546/$AL546*100,1),"")</f>
        <v/>
      </c>
      <c r="AI546" s="48">
        <f>IF(ISNUMBER($S546),IF($S546&lt;=1,"Yes","No"),"n/a")</f>
        <v/>
      </c>
      <c r="AJ546" s="48">
        <f>IF(ISNUMBER($S546),ROUND(MAX(0,MIN(100,100-$S546*2.5-IF(ISNUMBER($T546),$T546,0)*0.12+IF($S546&lt;=1,12,0))),0),"")</f>
        <v/>
      </c>
      <c r="AK546" s="48">
        <f>IF(ISNUMBER($Q546),IF($Q546&gt;=100,20,IF($Q546&gt;=30,10,0)),0)+IF(ISNUMBER($R546),IF($R546&gt;=100,20,0),0)+IF(ISNUMBER($P546),IF($P546&gt;=150,20,IF($P546&gt;=50,12,5)),0)+IF(ISNUMBER($S546),IF($S546&lt;=1,15,0),0)</f>
        <v/>
      </c>
      <c r="AL546" s="48" t="n">
        <v>473</v>
      </c>
      <c r="AM546" s="49" t="n"/>
      <c r="AN546" s="48">
        <f>IF(AND(ISNUMBER($P546),ISNUMBER($AL546),$AL546&lt;&gt;0),IF(OR($P546&gt;180,$P546/$AL546*1000&gt;400),"Over ceiling, confirm SKU","Within"),"n/a")</f>
        <v/>
      </c>
      <c r="AO546" s="51" t="n"/>
      <c r="AP546" s="51" t="n"/>
      <c r="AQ546" s="51" t="n"/>
      <c r="AR546" s="34" t="inlineStr">
        <is>
          <t>Recalled, batch confirmed, to confirm</t>
        </is>
      </c>
      <c r="AS546" s="34" t="inlineStr">
        <is>
          <t>BLANK -&gt; requires live Amazon.ca capture</t>
        </is>
      </c>
      <c r="AT546" s="34" t="inlineStr">
        <is>
          <t>Unverified commercial data</t>
        </is>
      </c>
    </row>
    <row r="547" ht="28" customHeight="1">
      <c r="A547" s="34" t="inlineStr">
        <is>
          <t>G FUEL</t>
        </is>
      </c>
      <c r="B547" s="34" t="inlineStr">
        <is>
          <t>G FUEL Energy Cans | Fazeberry | single 473mL</t>
        </is>
      </c>
      <c r="C547" s="34" t="inlineStr">
        <is>
          <t>4) Caffeine &amp; energy beverage</t>
        </is>
      </c>
      <c r="D547" s="34" t="inlineStr">
        <is>
          <t>473 mL can</t>
        </is>
      </c>
      <c r="E547" s="48" t="n">
        <v>1</v>
      </c>
      <c r="F547" s="49" t="n"/>
      <c r="G547" s="50">
        <f>IF(AND(ISNUMBER($F547),ISNUMBER($E547),$E547&lt;&gt;0),$F547/$E547,"")</f>
        <v/>
      </c>
      <c r="H547" s="50">
        <f>IF(AND(ISNUMBER($F547),ISNUMBER($AL547),ISNUMBER($E547),($AL547*$E547)&lt;&gt;0),$F547/($AL547*$E547)*100,"")</f>
        <v/>
      </c>
      <c r="I547" s="51" t="n"/>
      <c r="J547" s="52" t="n"/>
      <c r="K547" s="50">
        <f>IF(AND(ISNUMBER($F547),ISNUMBER($J547)),$F547*(1-$J547),"")</f>
        <v/>
      </c>
      <c r="L547" s="51" t="n"/>
      <c r="M547" s="51" t="n"/>
      <c r="N547" s="50">
        <f>IF(ISNUMBER($F547),($F547-IF(ISNUMBER($AM547),$AM547,0))*(1-IF(ISNUMBER($J547),$J547,0)),"")</f>
        <v/>
      </c>
      <c r="O547" s="34" t="inlineStr">
        <is>
          <t>Fazeberry</t>
        </is>
      </c>
      <c r="P547" s="48" t="n">
        <v>300</v>
      </c>
      <c r="Q547" s="48" t="n">
        <v>10</v>
      </c>
      <c r="R547" s="34" t="inlineStr">
        <is>
          <t>Not listed</t>
        </is>
      </c>
      <c r="S547" s="48" t="n">
        <v>0</v>
      </c>
      <c r="T547" s="48" t="n">
        <v>10</v>
      </c>
      <c r="U547" s="34" t="inlineStr">
        <is>
          <t>Sucralose + acesulfame-K</t>
        </is>
      </c>
      <c r="V547" s="34" t="inlineStr">
        <is>
          <t>300 mg caffeine, zero sugar, gamer focus blend</t>
        </is>
      </c>
      <c r="W547" s="51" t="n"/>
      <c r="X547" s="51" t="n"/>
      <c r="Y547" s="51" t="n"/>
      <c r="Z547" s="51" t="n"/>
      <c r="AA547" s="34" t="inlineStr">
        <is>
          <t>Medium</t>
        </is>
      </c>
      <c r="AB547" s="34" t="inlineStr">
        <is>
          <t>Gaming community brand; strong online pull</t>
        </is>
      </c>
      <c r="AC547" s="34" t="inlineStr">
        <is>
          <t>High caffeine zero sugar gamer energy</t>
        </is>
      </c>
      <c r="AD547" s="34" t="inlineStr">
        <is>
          <t>Gamer brand identity plus max caffeine.</t>
        </is>
      </c>
      <c r="AE547" s="51" t="n"/>
      <c r="AF547" s="53">
        <f>IF(AND(ISNUMBER($P547),ISNUMBER($AL547),$AL547&lt;&gt;0),ROUND($P547/$AL547*100,1),"")</f>
        <v/>
      </c>
      <c r="AG547" s="54">
        <f>IF(AND(ISNUMBER($S547),ISNUMBER($AL547),$AL547&lt;&gt;0),ROUND($S547/$AL547*100,2),"")</f>
        <v/>
      </c>
      <c r="AH547" s="53">
        <f>IF(AND(ISNUMBER($Q547),ISNUMBER($AL547),$AL547&lt;&gt;0),ROUND($Q547/$AL547*100,1),"")</f>
        <v/>
      </c>
      <c r="AI547" s="48">
        <f>IF(ISNUMBER($S547),IF($S547&lt;=1,"Yes","No"),"n/a")</f>
        <v/>
      </c>
      <c r="AJ547" s="48">
        <f>IF(ISNUMBER($S547),ROUND(MAX(0,MIN(100,100-$S547*2.5-IF(ISNUMBER($T547),$T547,0)*0.12+IF($S547&lt;=1,12,0))),0),"")</f>
        <v/>
      </c>
      <c r="AK547" s="48">
        <f>IF(ISNUMBER($Q547),IF($Q547&gt;=100,20,IF($Q547&gt;=30,10,0)),0)+IF(ISNUMBER($R547),IF($R547&gt;=100,20,0),0)+IF(ISNUMBER($P547),IF($P547&gt;=150,20,IF($P547&gt;=50,12,5)),0)+IF(ISNUMBER($S547),IF($S547&lt;=1,15,0),0)</f>
        <v/>
      </c>
      <c r="AL547" s="48" t="n">
        <v>473</v>
      </c>
      <c r="AM547" s="49" t="n"/>
      <c r="AN547" s="48">
        <f>IF(AND(ISNUMBER($P547),ISNUMBER($AL547),$AL547&lt;&gt;0),IF(OR($P547&gt;180,$P547/$AL547*1000&gt;400),"Over ceiling, confirm SKU","Within"),"n/a")</f>
        <v/>
      </c>
      <c r="AO547" s="51" t="n"/>
      <c r="AP547" s="51" t="n"/>
      <c r="AQ547" s="51" t="n"/>
      <c r="AR547" s="34" t="inlineStr">
        <is>
          <t>Recalled, batch confirmed, to confirm</t>
        </is>
      </c>
      <c r="AS547" s="34" t="inlineStr">
        <is>
          <t>BLANK -&gt; requires live Amazon.ca capture</t>
        </is>
      </c>
      <c r="AT547" s="34" t="inlineStr">
        <is>
          <t>Unverified commercial data</t>
        </is>
      </c>
    </row>
    <row r="548" ht="28" customHeight="1">
      <c r="A548" s="34" t="inlineStr">
        <is>
          <t>G FUEL</t>
        </is>
      </c>
      <c r="B548" s="34" t="inlineStr">
        <is>
          <t>G FUEL Energy Cans | Fazeberry | 8 pack 473mL</t>
        </is>
      </c>
      <c r="C548" s="34" t="inlineStr">
        <is>
          <t>4) Caffeine &amp; energy beverage</t>
        </is>
      </c>
      <c r="D548" s="34" t="inlineStr">
        <is>
          <t>473 mL can</t>
        </is>
      </c>
      <c r="E548" s="48" t="n">
        <v>8</v>
      </c>
      <c r="F548" s="49" t="n"/>
      <c r="G548" s="50">
        <f>IF(AND(ISNUMBER($F548),ISNUMBER($E548),$E548&lt;&gt;0),$F548/$E548,"")</f>
        <v/>
      </c>
      <c r="H548" s="50">
        <f>IF(AND(ISNUMBER($F548),ISNUMBER($AL548),ISNUMBER($E548),($AL548*$E548)&lt;&gt;0),$F548/($AL548*$E548)*100,"")</f>
        <v/>
      </c>
      <c r="I548" s="51" t="n"/>
      <c r="J548" s="52" t="n"/>
      <c r="K548" s="50">
        <f>IF(AND(ISNUMBER($F548),ISNUMBER($J548)),$F548*(1-$J548),"")</f>
        <v/>
      </c>
      <c r="L548" s="51" t="n"/>
      <c r="M548" s="51" t="n"/>
      <c r="N548" s="50">
        <f>IF(ISNUMBER($F548),($F548-IF(ISNUMBER($AM548),$AM548,0))*(1-IF(ISNUMBER($J548),$J548,0)),"")</f>
        <v/>
      </c>
      <c r="O548" s="34" t="inlineStr">
        <is>
          <t>Fazeberry</t>
        </is>
      </c>
      <c r="P548" s="48" t="n">
        <v>300</v>
      </c>
      <c r="Q548" s="48" t="n">
        <v>10</v>
      </c>
      <c r="R548" s="34" t="inlineStr">
        <is>
          <t>Not listed</t>
        </is>
      </c>
      <c r="S548" s="48" t="n">
        <v>0</v>
      </c>
      <c r="T548" s="48" t="n">
        <v>10</v>
      </c>
      <c r="U548" s="34" t="inlineStr">
        <is>
          <t>Sucralose + acesulfame-K</t>
        </is>
      </c>
      <c r="V548" s="34" t="inlineStr">
        <is>
          <t>300 mg caffeine, zero sugar, gamer focus blend</t>
        </is>
      </c>
      <c r="W548" s="51" t="n"/>
      <c r="X548" s="51" t="n"/>
      <c r="Y548" s="51" t="n"/>
      <c r="Z548" s="51" t="n"/>
      <c r="AA548" s="34" t="inlineStr">
        <is>
          <t>Medium</t>
        </is>
      </c>
      <c r="AB548" s="34" t="inlineStr">
        <is>
          <t>Gaming community brand; strong online pull</t>
        </is>
      </c>
      <c r="AC548" s="34" t="inlineStr">
        <is>
          <t>High caffeine zero sugar gamer energy</t>
        </is>
      </c>
      <c r="AD548" s="34" t="inlineStr">
        <is>
          <t>Gamer brand identity plus max caffeine.</t>
        </is>
      </c>
      <c r="AE548" s="51" t="n"/>
      <c r="AF548" s="53">
        <f>IF(AND(ISNUMBER($P548),ISNUMBER($AL548),$AL548&lt;&gt;0),ROUND($P548/$AL548*100,1),"")</f>
        <v/>
      </c>
      <c r="AG548" s="54">
        <f>IF(AND(ISNUMBER($S548),ISNUMBER($AL548),$AL548&lt;&gt;0),ROUND($S548/$AL548*100,2),"")</f>
        <v/>
      </c>
      <c r="AH548" s="53">
        <f>IF(AND(ISNUMBER($Q548),ISNUMBER($AL548),$AL548&lt;&gt;0),ROUND($Q548/$AL548*100,1),"")</f>
        <v/>
      </c>
      <c r="AI548" s="48">
        <f>IF(ISNUMBER($S548),IF($S548&lt;=1,"Yes","No"),"n/a")</f>
        <v/>
      </c>
      <c r="AJ548" s="48">
        <f>IF(ISNUMBER($S548),ROUND(MAX(0,MIN(100,100-$S548*2.5-IF(ISNUMBER($T548),$T548,0)*0.12+IF($S548&lt;=1,12,0))),0),"")</f>
        <v/>
      </c>
      <c r="AK548" s="48">
        <f>IF(ISNUMBER($Q548),IF($Q548&gt;=100,20,IF($Q548&gt;=30,10,0)),0)+IF(ISNUMBER($R548),IF($R548&gt;=100,20,0),0)+IF(ISNUMBER($P548),IF($P548&gt;=150,20,IF($P548&gt;=50,12,5)),0)+IF(ISNUMBER($S548),IF($S548&lt;=1,15,0),0)</f>
        <v/>
      </c>
      <c r="AL548" s="48" t="n">
        <v>473</v>
      </c>
      <c r="AM548" s="49" t="n"/>
      <c r="AN548" s="48">
        <f>IF(AND(ISNUMBER($P548),ISNUMBER($AL548),$AL548&lt;&gt;0),IF(OR($P548&gt;180,$P548/$AL548*1000&gt;400),"Over ceiling, confirm SKU","Within"),"n/a")</f>
        <v/>
      </c>
      <c r="AO548" s="51" t="n"/>
      <c r="AP548" s="51" t="n"/>
      <c r="AQ548" s="51" t="n"/>
      <c r="AR548" s="34" t="inlineStr">
        <is>
          <t>Recalled, batch confirmed, to confirm</t>
        </is>
      </c>
      <c r="AS548" s="34" t="inlineStr">
        <is>
          <t>BLANK -&gt; requires live Amazon.ca capture</t>
        </is>
      </c>
      <c r="AT548" s="34" t="inlineStr">
        <is>
          <t>Unverified commercial data</t>
        </is>
      </c>
    </row>
    <row r="549" ht="28" customHeight="1">
      <c r="A549" s="34" t="inlineStr">
        <is>
          <t>G FUEL</t>
        </is>
      </c>
      <c r="B549" s="34" t="inlineStr">
        <is>
          <t>G FUEL Energy Cans | Fazeberry | 12 pack 473mL</t>
        </is>
      </c>
      <c r="C549" s="34" t="inlineStr">
        <is>
          <t>4) Caffeine &amp; energy beverage</t>
        </is>
      </c>
      <c r="D549" s="34" t="inlineStr">
        <is>
          <t>473 mL can</t>
        </is>
      </c>
      <c r="E549" s="48" t="n">
        <v>12</v>
      </c>
      <c r="F549" s="49" t="n"/>
      <c r="G549" s="50">
        <f>IF(AND(ISNUMBER($F549),ISNUMBER($E549),$E549&lt;&gt;0),$F549/$E549,"")</f>
        <v/>
      </c>
      <c r="H549" s="50">
        <f>IF(AND(ISNUMBER($F549),ISNUMBER($AL549),ISNUMBER($E549),($AL549*$E549)&lt;&gt;0),$F549/($AL549*$E549)*100,"")</f>
        <v/>
      </c>
      <c r="I549" s="51" t="n"/>
      <c r="J549" s="52" t="n"/>
      <c r="K549" s="50">
        <f>IF(AND(ISNUMBER($F549),ISNUMBER($J549)),$F549*(1-$J549),"")</f>
        <v/>
      </c>
      <c r="L549" s="51" t="n"/>
      <c r="M549" s="51" t="n"/>
      <c r="N549" s="50">
        <f>IF(ISNUMBER($F549),($F549-IF(ISNUMBER($AM549),$AM549,0))*(1-IF(ISNUMBER($J549),$J549,0)),"")</f>
        <v/>
      </c>
      <c r="O549" s="34" t="inlineStr">
        <is>
          <t>Fazeberry</t>
        </is>
      </c>
      <c r="P549" s="48" t="n">
        <v>300</v>
      </c>
      <c r="Q549" s="48" t="n">
        <v>10</v>
      </c>
      <c r="R549" s="34" t="inlineStr">
        <is>
          <t>Not listed</t>
        </is>
      </c>
      <c r="S549" s="48" t="n">
        <v>0</v>
      </c>
      <c r="T549" s="48" t="n">
        <v>10</v>
      </c>
      <c r="U549" s="34" t="inlineStr">
        <is>
          <t>Sucralose + acesulfame-K</t>
        </is>
      </c>
      <c r="V549" s="34" t="inlineStr">
        <is>
          <t>300 mg caffeine, zero sugar, gamer focus blend</t>
        </is>
      </c>
      <c r="W549" s="51" t="n"/>
      <c r="X549" s="51" t="n"/>
      <c r="Y549" s="51" t="n"/>
      <c r="Z549" s="51" t="n"/>
      <c r="AA549" s="34" t="inlineStr">
        <is>
          <t>Medium</t>
        </is>
      </c>
      <c r="AB549" s="34" t="inlineStr">
        <is>
          <t>Gaming community brand; strong online pull</t>
        </is>
      </c>
      <c r="AC549" s="34" t="inlineStr">
        <is>
          <t>High caffeine zero sugar gamer energy</t>
        </is>
      </c>
      <c r="AD549" s="34" t="inlineStr">
        <is>
          <t>Gamer brand identity plus max caffeine.</t>
        </is>
      </c>
      <c r="AE549" s="51" t="n"/>
      <c r="AF549" s="53">
        <f>IF(AND(ISNUMBER($P549),ISNUMBER($AL549),$AL549&lt;&gt;0),ROUND($P549/$AL549*100,1),"")</f>
        <v/>
      </c>
      <c r="AG549" s="54">
        <f>IF(AND(ISNUMBER($S549),ISNUMBER($AL549),$AL549&lt;&gt;0),ROUND($S549/$AL549*100,2),"")</f>
        <v/>
      </c>
      <c r="AH549" s="53">
        <f>IF(AND(ISNUMBER($Q549),ISNUMBER($AL549),$AL549&lt;&gt;0),ROUND($Q549/$AL549*100,1),"")</f>
        <v/>
      </c>
      <c r="AI549" s="48">
        <f>IF(ISNUMBER($S549),IF($S549&lt;=1,"Yes","No"),"n/a")</f>
        <v/>
      </c>
      <c r="AJ549" s="48">
        <f>IF(ISNUMBER($S549),ROUND(MAX(0,MIN(100,100-$S549*2.5-IF(ISNUMBER($T549),$T549,0)*0.12+IF($S549&lt;=1,12,0))),0),"")</f>
        <v/>
      </c>
      <c r="AK549" s="48">
        <f>IF(ISNUMBER($Q549),IF($Q549&gt;=100,20,IF($Q549&gt;=30,10,0)),0)+IF(ISNUMBER($R549),IF($R549&gt;=100,20,0),0)+IF(ISNUMBER($P549),IF($P549&gt;=150,20,IF($P549&gt;=50,12,5)),0)+IF(ISNUMBER($S549),IF($S549&lt;=1,15,0),0)</f>
        <v/>
      </c>
      <c r="AL549" s="48" t="n">
        <v>473</v>
      </c>
      <c r="AM549" s="49" t="n"/>
      <c r="AN549" s="48">
        <f>IF(AND(ISNUMBER($P549),ISNUMBER($AL549),$AL549&lt;&gt;0),IF(OR($P549&gt;180,$P549/$AL549*1000&gt;400),"Over ceiling, confirm SKU","Within"),"n/a")</f>
        <v/>
      </c>
      <c r="AO549" s="51" t="n"/>
      <c r="AP549" s="51" t="n"/>
      <c r="AQ549" s="51" t="n"/>
      <c r="AR549" s="34" t="inlineStr">
        <is>
          <t>Recalled, batch confirmed, to confirm</t>
        </is>
      </c>
      <c r="AS549" s="34" t="inlineStr">
        <is>
          <t>BLANK -&gt; requires live Amazon.ca capture</t>
        </is>
      </c>
      <c r="AT549" s="34" t="inlineStr">
        <is>
          <t>Unverified commercial data</t>
        </is>
      </c>
    </row>
    <row r="550" ht="28" customHeight="1">
      <c r="A550" s="34" t="inlineStr">
        <is>
          <t>G FUEL</t>
        </is>
      </c>
      <c r="B550" s="34" t="inlineStr">
        <is>
          <t>G FUEL Energy Cans | Fazeberry | 18 pack 473mL</t>
        </is>
      </c>
      <c r="C550" s="34" t="inlineStr">
        <is>
          <t>4) Caffeine &amp; energy beverage</t>
        </is>
      </c>
      <c r="D550" s="34" t="inlineStr">
        <is>
          <t>473 mL can</t>
        </is>
      </c>
      <c r="E550" s="48" t="n">
        <v>18</v>
      </c>
      <c r="F550" s="49" t="n"/>
      <c r="G550" s="50">
        <f>IF(AND(ISNUMBER($F550),ISNUMBER($E550),$E550&lt;&gt;0),$F550/$E550,"")</f>
        <v/>
      </c>
      <c r="H550" s="50">
        <f>IF(AND(ISNUMBER($F550),ISNUMBER($AL550),ISNUMBER($E550),($AL550*$E550)&lt;&gt;0),$F550/($AL550*$E550)*100,"")</f>
        <v/>
      </c>
      <c r="I550" s="51" t="n"/>
      <c r="J550" s="52" t="n"/>
      <c r="K550" s="50">
        <f>IF(AND(ISNUMBER($F550),ISNUMBER($J550)),$F550*(1-$J550),"")</f>
        <v/>
      </c>
      <c r="L550" s="51" t="n"/>
      <c r="M550" s="51" t="n"/>
      <c r="N550" s="50">
        <f>IF(ISNUMBER($F550),($F550-IF(ISNUMBER($AM550),$AM550,0))*(1-IF(ISNUMBER($J550),$J550,0)),"")</f>
        <v/>
      </c>
      <c r="O550" s="34" t="inlineStr">
        <is>
          <t>Fazeberry</t>
        </is>
      </c>
      <c r="P550" s="48" t="n">
        <v>300</v>
      </c>
      <c r="Q550" s="48" t="n">
        <v>10</v>
      </c>
      <c r="R550" s="34" t="inlineStr">
        <is>
          <t>Not listed</t>
        </is>
      </c>
      <c r="S550" s="48" t="n">
        <v>0</v>
      </c>
      <c r="T550" s="48" t="n">
        <v>10</v>
      </c>
      <c r="U550" s="34" t="inlineStr">
        <is>
          <t>Sucralose + acesulfame-K</t>
        </is>
      </c>
      <c r="V550" s="34" t="inlineStr">
        <is>
          <t>300 mg caffeine, zero sugar, gamer focus blend</t>
        </is>
      </c>
      <c r="W550" s="51" t="n"/>
      <c r="X550" s="51" t="n"/>
      <c r="Y550" s="51" t="n"/>
      <c r="Z550" s="51" t="n"/>
      <c r="AA550" s="34" t="inlineStr">
        <is>
          <t>Medium</t>
        </is>
      </c>
      <c r="AB550" s="34" t="inlineStr">
        <is>
          <t>Gaming community brand; strong online pull</t>
        </is>
      </c>
      <c r="AC550" s="34" t="inlineStr">
        <is>
          <t>High caffeine zero sugar gamer energy</t>
        </is>
      </c>
      <c r="AD550" s="34" t="inlineStr">
        <is>
          <t>Gamer brand identity plus max caffeine.</t>
        </is>
      </c>
      <c r="AE550" s="51" t="n"/>
      <c r="AF550" s="53">
        <f>IF(AND(ISNUMBER($P550),ISNUMBER($AL550),$AL550&lt;&gt;0),ROUND($P550/$AL550*100,1),"")</f>
        <v/>
      </c>
      <c r="AG550" s="54">
        <f>IF(AND(ISNUMBER($S550),ISNUMBER($AL550),$AL550&lt;&gt;0),ROUND($S550/$AL550*100,2),"")</f>
        <v/>
      </c>
      <c r="AH550" s="53">
        <f>IF(AND(ISNUMBER($Q550),ISNUMBER($AL550),$AL550&lt;&gt;0),ROUND($Q550/$AL550*100,1),"")</f>
        <v/>
      </c>
      <c r="AI550" s="48">
        <f>IF(ISNUMBER($S550),IF($S550&lt;=1,"Yes","No"),"n/a")</f>
        <v/>
      </c>
      <c r="AJ550" s="48">
        <f>IF(ISNUMBER($S550),ROUND(MAX(0,MIN(100,100-$S550*2.5-IF(ISNUMBER($T550),$T550,0)*0.12+IF($S550&lt;=1,12,0))),0),"")</f>
        <v/>
      </c>
      <c r="AK550" s="48">
        <f>IF(ISNUMBER($Q550),IF($Q550&gt;=100,20,IF($Q550&gt;=30,10,0)),0)+IF(ISNUMBER($R550),IF($R550&gt;=100,20,0),0)+IF(ISNUMBER($P550),IF($P550&gt;=150,20,IF($P550&gt;=50,12,5)),0)+IF(ISNUMBER($S550),IF($S550&lt;=1,15,0),0)</f>
        <v/>
      </c>
      <c r="AL550" s="48" t="n">
        <v>473</v>
      </c>
      <c r="AM550" s="49" t="n"/>
      <c r="AN550" s="48">
        <f>IF(AND(ISNUMBER($P550),ISNUMBER($AL550),$AL550&lt;&gt;0),IF(OR($P550&gt;180,$P550/$AL550*1000&gt;400),"Over ceiling, confirm SKU","Within"),"n/a")</f>
        <v/>
      </c>
      <c r="AO550" s="51" t="n"/>
      <c r="AP550" s="51" t="n"/>
      <c r="AQ550" s="51" t="n"/>
      <c r="AR550" s="34" t="inlineStr">
        <is>
          <t>Recalled, batch confirmed, to confirm</t>
        </is>
      </c>
      <c r="AS550" s="34" t="inlineStr">
        <is>
          <t>BLANK -&gt; requires live Amazon.ca capture</t>
        </is>
      </c>
      <c r="AT550" s="34" t="inlineStr">
        <is>
          <t>Unverified commercial data</t>
        </is>
      </c>
    </row>
    <row r="551" ht="28" customHeight="1">
      <c r="A551" s="34" t="inlineStr">
        <is>
          <t>G FUEL</t>
        </is>
      </c>
      <c r="B551" s="34" t="inlineStr">
        <is>
          <t>G FUEL Energy Cans | Fazeberry | 24 pack 473mL</t>
        </is>
      </c>
      <c r="C551" s="34" t="inlineStr">
        <is>
          <t>4) Caffeine &amp; energy beverage</t>
        </is>
      </c>
      <c r="D551" s="34" t="inlineStr">
        <is>
          <t>473 mL can</t>
        </is>
      </c>
      <c r="E551" s="48" t="n">
        <v>24</v>
      </c>
      <c r="F551" s="49" t="n"/>
      <c r="G551" s="50">
        <f>IF(AND(ISNUMBER($F551),ISNUMBER($E551),$E551&lt;&gt;0),$F551/$E551,"")</f>
        <v/>
      </c>
      <c r="H551" s="50">
        <f>IF(AND(ISNUMBER($F551),ISNUMBER($AL551),ISNUMBER($E551),($AL551*$E551)&lt;&gt;0),$F551/($AL551*$E551)*100,"")</f>
        <v/>
      </c>
      <c r="I551" s="51" t="n"/>
      <c r="J551" s="52" t="n"/>
      <c r="K551" s="50">
        <f>IF(AND(ISNUMBER($F551),ISNUMBER($J551)),$F551*(1-$J551),"")</f>
        <v/>
      </c>
      <c r="L551" s="51" t="n"/>
      <c r="M551" s="51" t="n"/>
      <c r="N551" s="50">
        <f>IF(ISNUMBER($F551),($F551-IF(ISNUMBER($AM551),$AM551,0))*(1-IF(ISNUMBER($J551),$J551,0)),"")</f>
        <v/>
      </c>
      <c r="O551" s="34" t="inlineStr">
        <is>
          <t>Fazeberry</t>
        </is>
      </c>
      <c r="P551" s="48" t="n">
        <v>300</v>
      </c>
      <c r="Q551" s="48" t="n">
        <v>10</v>
      </c>
      <c r="R551" s="34" t="inlineStr">
        <is>
          <t>Not listed</t>
        </is>
      </c>
      <c r="S551" s="48" t="n">
        <v>0</v>
      </c>
      <c r="T551" s="48" t="n">
        <v>10</v>
      </c>
      <c r="U551" s="34" t="inlineStr">
        <is>
          <t>Sucralose + acesulfame-K</t>
        </is>
      </c>
      <c r="V551" s="34" t="inlineStr">
        <is>
          <t>300 mg caffeine, zero sugar, gamer focus blend</t>
        </is>
      </c>
      <c r="W551" s="51" t="n"/>
      <c r="X551" s="51" t="n"/>
      <c r="Y551" s="51" t="n"/>
      <c r="Z551" s="51" t="n"/>
      <c r="AA551" s="34" t="inlineStr">
        <is>
          <t>Medium</t>
        </is>
      </c>
      <c r="AB551" s="34" t="inlineStr">
        <is>
          <t>Gaming community brand; strong online pull</t>
        </is>
      </c>
      <c r="AC551" s="34" t="inlineStr">
        <is>
          <t>High caffeine zero sugar gamer energy</t>
        </is>
      </c>
      <c r="AD551" s="34" t="inlineStr">
        <is>
          <t>Gamer brand identity plus max caffeine.</t>
        </is>
      </c>
      <c r="AE551" s="51" t="n"/>
      <c r="AF551" s="53">
        <f>IF(AND(ISNUMBER($P551),ISNUMBER($AL551),$AL551&lt;&gt;0),ROUND($P551/$AL551*100,1),"")</f>
        <v/>
      </c>
      <c r="AG551" s="54">
        <f>IF(AND(ISNUMBER($S551),ISNUMBER($AL551),$AL551&lt;&gt;0),ROUND($S551/$AL551*100,2),"")</f>
        <v/>
      </c>
      <c r="AH551" s="53">
        <f>IF(AND(ISNUMBER($Q551),ISNUMBER($AL551),$AL551&lt;&gt;0),ROUND($Q551/$AL551*100,1),"")</f>
        <v/>
      </c>
      <c r="AI551" s="48">
        <f>IF(ISNUMBER($S551),IF($S551&lt;=1,"Yes","No"),"n/a")</f>
        <v/>
      </c>
      <c r="AJ551" s="48">
        <f>IF(ISNUMBER($S551),ROUND(MAX(0,MIN(100,100-$S551*2.5-IF(ISNUMBER($T551),$T551,0)*0.12+IF($S551&lt;=1,12,0))),0),"")</f>
        <v/>
      </c>
      <c r="AK551" s="48">
        <f>IF(ISNUMBER($Q551),IF($Q551&gt;=100,20,IF($Q551&gt;=30,10,0)),0)+IF(ISNUMBER($R551),IF($R551&gt;=100,20,0),0)+IF(ISNUMBER($P551),IF($P551&gt;=150,20,IF($P551&gt;=50,12,5)),0)+IF(ISNUMBER($S551),IF($S551&lt;=1,15,0),0)</f>
        <v/>
      </c>
      <c r="AL551" s="48" t="n">
        <v>473</v>
      </c>
      <c r="AM551" s="49" t="n"/>
      <c r="AN551" s="48">
        <f>IF(AND(ISNUMBER($P551),ISNUMBER($AL551),$AL551&lt;&gt;0),IF(OR($P551&gt;180,$P551/$AL551*1000&gt;400),"Over ceiling, confirm SKU","Within"),"n/a")</f>
        <v/>
      </c>
      <c r="AO551" s="51" t="n"/>
      <c r="AP551" s="51" t="n"/>
      <c r="AQ551" s="51" t="n"/>
      <c r="AR551" s="34" t="inlineStr">
        <is>
          <t>Recalled, batch confirmed, to confirm</t>
        </is>
      </c>
      <c r="AS551" s="34" t="inlineStr">
        <is>
          <t>BLANK -&gt; requires live Amazon.ca capture</t>
        </is>
      </c>
      <c r="AT551" s="34" t="inlineStr">
        <is>
          <t>Unverified commercial data</t>
        </is>
      </c>
    </row>
    <row r="552" ht="28" customHeight="1">
      <c r="A552" s="34" t="inlineStr">
        <is>
          <t>G FUEL</t>
        </is>
      </c>
      <c r="B552" s="34" t="inlineStr">
        <is>
          <t>G FUEL Energy Cans | Rainbow Sherbet | single 473mL</t>
        </is>
      </c>
      <c r="C552" s="34" t="inlineStr">
        <is>
          <t>4) Caffeine &amp; energy beverage</t>
        </is>
      </c>
      <c r="D552" s="34" t="inlineStr">
        <is>
          <t>473 mL can</t>
        </is>
      </c>
      <c r="E552" s="48" t="n">
        <v>1</v>
      </c>
      <c r="F552" s="49" t="n"/>
      <c r="G552" s="50">
        <f>IF(AND(ISNUMBER($F552),ISNUMBER($E552),$E552&lt;&gt;0),$F552/$E552,"")</f>
        <v/>
      </c>
      <c r="H552" s="50">
        <f>IF(AND(ISNUMBER($F552),ISNUMBER($AL552),ISNUMBER($E552),($AL552*$E552)&lt;&gt;0),$F552/($AL552*$E552)*100,"")</f>
        <v/>
      </c>
      <c r="I552" s="51" t="n"/>
      <c r="J552" s="52" t="n"/>
      <c r="K552" s="50">
        <f>IF(AND(ISNUMBER($F552),ISNUMBER($J552)),$F552*(1-$J552),"")</f>
        <v/>
      </c>
      <c r="L552" s="51" t="n"/>
      <c r="M552" s="51" t="n"/>
      <c r="N552" s="50">
        <f>IF(ISNUMBER($F552),($F552-IF(ISNUMBER($AM552),$AM552,0))*(1-IF(ISNUMBER($J552),$J552,0)),"")</f>
        <v/>
      </c>
      <c r="O552" s="34" t="inlineStr">
        <is>
          <t>Rainbow Sherbet</t>
        </is>
      </c>
      <c r="P552" s="48" t="n">
        <v>300</v>
      </c>
      <c r="Q552" s="48" t="n">
        <v>10</v>
      </c>
      <c r="R552" s="34" t="inlineStr">
        <is>
          <t>Not listed</t>
        </is>
      </c>
      <c r="S552" s="48" t="n">
        <v>0</v>
      </c>
      <c r="T552" s="48" t="n">
        <v>10</v>
      </c>
      <c r="U552" s="34" t="inlineStr">
        <is>
          <t>Sucralose + acesulfame-K</t>
        </is>
      </c>
      <c r="V552" s="34" t="inlineStr">
        <is>
          <t>300 mg caffeine, zero sugar, gamer focus blend</t>
        </is>
      </c>
      <c r="W552" s="51" t="n"/>
      <c r="X552" s="51" t="n"/>
      <c r="Y552" s="51" t="n"/>
      <c r="Z552" s="51" t="n"/>
      <c r="AA552" s="34" t="inlineStr">
        <is>
          <t>Medium</t>
        </is>
      </c>
      <c r="AB552" s="34" t="inlineStr">
        <is>
          <t>Gaming community brand; strong online pull</t>
        </is>
      </c>
      <c r="AC552" s="34" t="inlineStr">
        <is>
          <t>High caffeine zero sugar gamer energy</t>
        </is>
      </c>
      <c r="AD552" s="34" t="inlineStr">
        <is>
          <t>Gamer brand identity plus max caffeine.</t>
        </is>
      </c>
      <c r="AE552" s="51" t="n"/>
      <c r="AF552" s="53">
        <f>IF(AND(ISNUMBER($P552),ISNUMBER($AL552),$AL552&lt;&gt;0),ROUND($P552/$AL552*100,1),"")</f>
        <v/>
      </c>
      <c r="AG552" s="54">
        <f>IF(AND(ISNUMBER($S552),ISNUMBER($AL552),$AL552&lt;&gt;0),ROUND($S552/$AL552*100,2),"")</f>
        <v/>
      </c>
      <c r="AH552" s="53">
        <f>IF(AND(ISNUMBER($Q552),ISNUMBER($AL552),$AL552&lt;&gt;0),ROUND($Q552/$AL552*100,1),"")</f>
        <v/>
      </c>
      <c r="AI552" s="48">
        <f>IF(ISNUMBER($S552),IF($S552&lt;=1,"Yes","No"),"n/a")</f>
        <v/>
      </c>
      <c r="AJ552" s="48">
        <f>IF(ISNUMBER($S552),ROUND(MAX(0,MIN(100,100-$S552*2.5-IF(ISNUMBER($T552),$T552,0)*0.12+IF($S552&lt;=1,12,0))),0),"")</f>
        <v/>
      </c>
      <c r="AK552" s="48">
        <f>IF(ISNUMBER($Q552),IF($Q552&gt;=100,20,IF($Q552&gt;=30,10,0)),0)+IF(ISNUMBER($R552),IF($R552&gt;=100,20,0),0)+IF(ISNUMBER($P552),IF($P552&gt;=150,20,IF($P552&gt;=50,12,5)),0)+IF(ISNUMBER($S552),IF($S552&lt;=1,15,0),0)</f>
        <v/>
      </c>
      <c r="AL552" s="48" t="n">
        <v>473</v>
      </c>
      <c r="AM552" s="49" t="n"/>
      <c r="AN552" s="48">
        <f>IF(AND(ISNUMBER($P552),ISNUMBER($AL552),$AL552&lt;&gt;0),IF(OR($P552&gt;180,$P552/$AL552*1000&gt;400),"Over ceiling, confirm SKU","Within"),"n/a")</f>
        <v/>
      </c>
      <c r="AO552" s="51" t="n"/>
      <c r="AP552" s="51" t="n"/>
      <c r="AQ552" s="51" t="n"/>
      <c r="AR552" s="34" t="inlineStr">
        <is>
          <t>Recalled, batch confirmed, to confirm</t>
        </is>
      </c>
      <c r="AS552" s="34" t="inlineStr">
        <is>
          <t>BLANK -&gt; requires live Amazon.ca capture</t>
        </is>
      </c>
      <c r="AT552" s="34" t="inlineStr">
        <is>
          <t>Unverified commercial data</t>
        </is>
      </c>
    </row>
    <row r="553" ht="28" customHeight="1">
      <c r="A553" s="34" t="inlineStr">
        <is>
          <t>G FUEL</t>
        </is>
      </c>
      <c r="B553" s="34" t="inlineStr">
        <is>
          <t>G FUEL Energy Cans | Rainbow Sherbet | 8 pack 473mL</t>
        </is>
      </c>
      <c r="C553" s="34" t="inlineStr">
        <is>
          <t>4) Caffeine &amp; energy beverage</t>
        </is>
      </c>
      <c r="D553" s="34" t="inlineStr">
        <is>
          <t>473 mL can</t>
        </is>
      </c>
      <c r="E553" s="48" t="n">
        <v>8</v>
      </c>
      <c r="F553" s="49" t="n"/>
      <c r="G553" s="50">
        <f>IF(AND(ISNUMBER($F553),ISNUMBER($E553),$E553&lt;&gt;0),$F553/$E553,"")</f>
        <v/>
      </c>
      <c r="H553" s="50">
        <f>IF(AND(ISNUMBER($F553),ISNUMBER($AL553),ISNUMBER($E553),($AL553*$E553)&lt;&gt;0),$F553/($AL553*$E553)*100,"")</f>
        <v/>
      </c>
      <c r="I553" s="51" t="n"/>
      <c r="J553" s="52" t="n"/>
      <c r="K553" s="50">
        <f>IF(AND(ISNUMBER($F553),ISNUMBER($J553)),$F553*(1-$J553),"")</f>
        <v/>
      </c>
      <c r="L553" s="51" t="n"/>
      <c r="M553" s="51" t="n"/>
      <c r="N553" s="50">
        <f>IF(ISNUMBER($F553),($F553-IF(ISNUMBER($AM553),$AM553,0))*(1-IF(ISNUMBER($J553),$J553,0)),"")</f>
        <v/>
      </c>
      <c r="O553" s="34" t="inlineStr">
        <is>
          <t>Rainbow Sherbet</t>
        </is>
      </c>
      <c r="P553" s="48" t="n">
        <v>300</v>
      </c>
      <c r="Q553" s="48" t="n">
        <v>10</v>
      </c>
      <c r="R553" s="34" t="inlineStr">
        <is>
          <t>Not listed</t>
        </is>
      </c>
      <c r="S553" s="48" t="n">
        <v>0</v>
      </c>
      <c r="T553" s="48" t="n">
        <v>10</v>
      </c>
      <c r="U553" s="34" t="inlineStr">
        <is>
          <t>Sucralose + acesulfame-K</t>
        </is>
      </c>
      <c r="V553" s="34" t="inlineStr">
        <is>
          <t>300 mg caffeine, zero sugar, gamer focus blend</t>
        </is>
      </c>
      <c r="W553" s="51" t="n"/>
      <c r="X553" s="51" t="n"/>
      <c r="Y553" s="51" t="n"/>
      <c r="Z553" s="51" t="n"/>
      <c r="AA553" s="34" t="inlineStr">
        <is>
          <t>Medium</t>
        </is>
      </c>
      <c r="AB553" s="34" t="inlineStr">
        <is>
          <t>Gaming community brand; strong online pull</t>
        </is>
      </c>
      <c r="AC553" s="34" t="inlineStr">
        <is>
          <t>High caffeine zero sugar gamer energy</t>
        </is>
      </c>
      <c r="AD553" s="34" t="inlineStr">
        <is>
          <t>Gamer brand identity plus max caffeine.</t>
        </is>
      </c>
      <c r="AE553" s="51" t="n"/>
      <c r="AF553" s="53">
        <f>IF(AND(ISNUMBER($P553),ISNUMBER($AL553),$AL553&lt;&gt;0),ROUND($P553/$AL553*100,1),"")</f>
        <v/>
      </c>
      <c r="AG553" s="54">
        <f>IF(AND(ISNUMBER($S553),ISNUMBER($AL553),$AL553&lt;&gt;0),ROUND($S553/$AL553*100,2),"")</f>
        <v/>
      </c>
      <c r="AH553" s="53">
        <f>IF(AND(ISNUMBER($Q553),ISNUMBER($AL553),$AL553&lt;&gt;0),ROUND($Q553/$AL553*100,1),"")</f>
        <v/>
      </c>
      <c r="AI553" s="48">
        <f>IF(ISNUMBER($S553),IF($S553&lt;=1,"Yes","No"),"n/a")</f>
        <v/>
      </c>
      <c r="AJ553" s="48">
        <f>IF(ISNUMBER($S553),ROUND(MAX(0,MIN(100,100-$S553*2.5-IF(ISNUMBER($T553),$T553,0)*0.12+IF($S553&lt;=1,12,0))),0),"")</f>
        <v/>
      </c>
      <c r="AK553" s="48">
        <f>IF(ISNUMBER($Q553),IF($Q553&gt;=100,20,IF($Q553&gt;=30,10,0)),0)+IF(ISNUMBER($R553),IF($R553&gt;=100,20,0),0)+IF(ISNUMBER($P553),IF($P553&gt;=150,20,IF($P553&gt;=50,12,5)),0)+IF(ISNUMBER($S553),IF($S553&lt;=1,15,0),0)</f>
        <v/>
      </c>
      <c r="AL553" s="48" t="n">
        <v>473</v>
      </c>
      <c r="AM553" s="49" t="n"/>
      <c r="AN553" s="48">
        <f>IF(AND(ISNUMBER($P553),ISNUMBER($AL553),$AL553&lt;&gt;0),IF(OR($P553&gt;180,$P553/$AL553*1000&gt;400),"Over ceiling, confirm SKU","Within"),"n/a")</f>
        <v/>
      </c>
      <c r="AO553" s="51" t="n"/>
      <c r="AP553" s="51" t="n"/>
      <c r="AQ553" s="51" t="n"/>
      <c r="AR553" s="34" t="inlineStr">
        <is>
          <t>Recalled, batch confirmed, to confirm</t>
        </is>
      </c>
      <c r="AS553" s="34" t="inlineStr">
        <is>
          <t>BLANK -&gt; requires live Amazon.ca capture</t>
        </is>
      </c>
      <c r="AT553" s="34" t="inlineStr">
        <is>
          <t>Unverified commercial data</t>
        </is>
      </c>
    </row>
    <row r="554" ht="28" customHeight="1">
      <c r="A554" s="34" t="inlineStr">
        <is>
          <t>G FUEL</t>
        </is>
      </c>
      <c r="B554" s="34" t="inlineStr">
        <is>
          <t>G FUEL Energy Cans | Rainbow Sherbet | 12 pack 473mL</t>
        </is>
      </c>
      <c r="C554" s="34" t="inlineStr">
        <is>
          <t>4) Caffeine &amp; energy beverage</t>
        </is>
      </c>
      <c r="D554" s="34" t="inlineStr">
        <is>
          <t>473 mL can</t>
        </is>
      </c>
      <c r="E554" s="48" t="n">
        <v>12</v>
      </c>
      <c r="F554" s="49" t="n"/>
      <c r="G554" s="50">
        <f>IF(AND(ISNUMBER($F554),ISNUMBER($E554),$E554&lt;&gt;0),$F554/$E554,"")</f>
        <v/>
      </c>
      <c r="H554" s="50">
        <f>IF(AND(ISNUMBER($F554),ISNUMBER($AL554),ISNUMBER($E554),($AL554*$E554)&lt;&gt;0),$F554/($AL554*$E554)*100,"")</f>
        <v/>
      </c>
      <c r="I554" s="51" t="n"/>
      <c r="J554" s="52" t="n"/>
      <c r="K554" s="50">
        <f>IF(AND(ISNUMBER($F554),ISNUMBER($J554)),$F554*(1-$J554),"")</f>
        <v/>
      </c>
      <c r="L554" s="51" t="n"/>
      <c r="M554" s="51" t="n"/>
      <c r="N554" s="50">
        <f>IF(ISNUMBER($F554),($F554-IF(ISNUMBER($AM554),$AM554,0))*(1-IF(ISNUMBER($J554),$J554,0)),"")</f>
        <v/>
      </c>
      <c r="O554" s="34" t="inlineStr">
        <is>
          <t>Rainbow Sherbet</t>
        </is>
      </c>
      <c r="P554" s="48" t="n">
        <v>300</v>
      </c>
      <c r="Q554" s="48" t="n">
        <v>10</v>
      </c>
      <c r="R554" s="34" t="inlineStr">
        <is>
          <t>Not listed</t>
        </is>
      </c>
      <c r="S554" s="48" t="n">
        <v>0</v>
      </c>
      <c r="T554" s="48" t="n">
        <v>10</v>
      </c>
      <c r="U554" s="34" t="inlineStr">
        <is>
          <t>Sucralose + acesulfame-K</t>
        </is>
      </c>
      <c r="V554" s="34" t="inlineStr">
        <is>
          <t>300 mg caffeine, zero sugar, gamer focus blend</t>
        </is>
      </c>
      <c r="W554" s="51" t="n"/>
      <c r="X554" s="51" t="n"/>
      <c r="Y554" s="51" t="n"/>
      <c r="Z554" s="51" t="n"/>
      <c r="AA554" s="34" t="inlineStr">
        <is>
          <t>Medium</t>
        </is>
      </c>
      <c r="AB554" s="34" t="inlineStr">
        <is>
          <t>Gaming community brand; strong online pull</t>
        </is>
      </c>
      <c r="AC554" s="34" t="inlineStr">
        <is>
          <t>High caffeine zero sugar gamer energy</t>
        </is>
      </c>
      <c r="AD554" s="34" t="inlineStr">
        <is>
          <t>Gamer brand identity plus max caffeine.</t>
        </is>
      </c>
      <c r="AE554" s="51" t="n"/>
      <c r="AF554" s="53">
        <f>IF(AND(ISNUMBER($P554),ISNUMBER($AL554),$AL554&lt;&gt;0),ROUND($P554/$AL554*100,1),"")</f>
        <v/>
      </c>
      <c r="AG554" s="54">
        <f>IF(AND(ISNUMBER($S554),ISNUMBER($AL554),$AL554&lt;&gt;0),ROUND($S554/$AL554*100,2),"")</f>
        <v/>
      </c>
      <c r="AH554" s="53">
        <f>IF(AND(ISNUMBER($Q554),ISNUMBER($AL554),$AL554&lt;&gt;0),ROUND($Q554/$AL554*100,1),"")</f>
        <v/>
      </c>
      <c r="AI554" s="48">
        <f>IF(ISNUMBER($S554),IF($S554&lt;=1,"Yes","No"),"n/a")</f>
        <v/>
      </c>
      <c r="AJ554" s="48">
        <f>IF(ISNUMBER($S554),ROUND(MAX(0,MIN(100,100-$S554*2.5-IF(ISNUMBER($T554),$T554,0)*0.12+IF($S554&lt;=1,12,0))),0),"")</f>
        <v/>
      </c>
      <c r="AK554" s="48">
        <f>IF(ISNUMBER($Q554),IF($Q554&gt;=100,20,IF($Q554&gt;=30,10,0)),0)+IF(ISNUMBER($R554),IF($R554&gt;=100,20,0),0)+IF(ISNUMBER($P554),IF($P554&gt;=150,20,IF($P554&gt;=50,12,5)),0)+IF(ISNUMBER($S554),IF($S554&lt;=1,15,0),0)</f>
        <v/>
      </c>
      <c r="AL554" s="48" t="n">
        <v>473</v>
      </c>
      <c r="AM554" s="49" t="n"/>
      <c r="AN554" s="48">
        <f>IF(AND(ISNUMBER($P554),ISNUMBER($AL554),$AL554&lt;&gt;0),IF(OR($P554&gt;180,$P554/$AL554*1000&gt;400),"Over ceiling, confirm SKU","Within"),"n/a")</f>
        <v/>
      </c>
      <c r="AO554" s="51" t="n"/>
      <c r="AP554" s="51" t="n"/>
      <c r="AQ554" s="51" t="n"/>
      <c r="AR554" s="34" t="inlineStr">
        <is>
          <t>Recalled, batch confirmed, to confirm</t>
        </is>
      </c>
      <c r="AS554" s="34" t="inlineStr">
        <is>
          <t>BLANK -&gt; requires live Amazon.ca capture</t>
        </is>
      </c>
      <c r="AT554" s="34" t="inlineStr">
        <is>
          <t>Unverified commercial data</t>
        </is>
      </c>
    </row>
    <row r="555" ht="28" customHeight="1">
      <c r="A555" s="34" t="inlineStr">
        <is>
          <t>G FUEL</t>
        </is>
      </c>
      <c r="B555" s="34" t="inlineStr">
        <is>
          <t>G FUEL Energy Cans | Rainbow Sherbet | 18 pack 473mL</t>
        </is>
      </c>
      <c r="C555" s="34" t="inlineStr">
        <is>
          <t>4) Caffeine &amp; energy beverage</t>
        </is>
      </c>
      <c r="D555" s="34" t="inlineStr">
        <is>
          <t>473 mL can</t>
        </is>
      </c>
      <c r="E555" s="48" t="n">
        <v>18</v>
      </c>
      <c r="F555" s="49" t="n"/>
      <c r="G555" s="50">
        <f>IF(AND(ISNUMBER($F555),ISNUMBER($E555),$E555&lt;&gt;0),$F555/$E555,"")</f>
        <v/>
      </c>
      <c r="H555" s="50">
        <f>IF(AND(ISNUMBER($F555),ISNUMBER($AL555),ISNUMBER($E555),($AL555*$E555)&lt;&gt;0),$F555/($AL555*$E555)*100,"")</f>
        <v/>
      </c>
      <c r="I555" s="51" t="n"/>
      <c r="J555" s="52" t="n"/>
      <c r="K555" s="50">
        <f>IF(AND(ISNUMBER($F555),ISNUMBER($J555)),$F555*(1-$J555),"")</f>
        <v/>
      </c>
      <c r="L555" s="51" t="n"/>
      <c r="M555" s="51" t="n"/>
      <c r="N555" s="50">
        <f>IF(ISNUMBER($F555),($F555-IF(ISNUMBER($AM555),$AM555,0))*(1-IF(ISNUMBER($J555),$J555,0)),"")</f>
        <v/>
      </c>
      <c r="O555" s="34" t="inlineStr">
        <is>
          <t>Rainbow Sherbet</t>
        </is>
      </c>
      <c r="P555" s="48" t="n">
        <v>300</v>
      </c>
      <c r="Q555" s="48" t="n">
        <v>10</v>
      </c>
      <c r="R555" s="34" t="inlineStr">
        <is>
          <t>Not listed</t>
        </is>
      </c>
      <c r="S555" s="48" t="n">
        <v>0</v>
      </c>
      <c r="T555" s="48" t="n">
        <v>10</v>
      </c>
      <c r="U555" s="34" t="inlineStr">
        <is>
          <t>Sucralose + acesulfame-K</t>
        </is>
      </c>
      <c r="V555" s="34" t="inlineStr">
        <is>
          <t>300 mg caffeine, zero sugar, gamer focus blend</t>
        </is>
      </c>
      <c r="W555" s="51" t="n"/>
      <c r="X555" s="51" t="n"/>
      <c r="Y555" s="51" t="n"/>
      <c r="Z555" s="51" t="n"/>
      <c r="AA555" s="34" t="inlineStr">
        <is>
          <t>Medium</t>
        </is>
      </c>
      <c r="AB555" s="34" t="inlineStr">
        <is>
          <t>Gaming community brand; strong online pull</t>
        </is>
      </c>
      <c r="AC555" s="34" t="inlineStr">
        <is>
          <t>High caffeine zero sugar gamer energy</t>
        </is>
      </c>
      <c r="AD555" s="34" t="inlineStr">
        <is>
          <t>Gamer brand identity plus max caffeine.</t>
        </is>
      </c>
      <c r="AE555" s="51" t="n"/>
      <c r="AF555" s="53">
        <f>IF(AND(ISNUMBER($P555),ISNUMBER($AL555),$AL555&lt;&gt;0),ROUND($P555/$AL555*100,1),"")</f>
        <v/>
      </c>
      <c r="AG555" s="54">
        <f>IF(AND(ISNUMBER($S555),ISNUMBER($AL555),$AL555&lt;&gt;0),ROUND($S555/$AL555*100,2),"")</f>
        <v/>
      </c>
      <c r="AH555" s="53">
        <f>IF(AND(ISNUMBER($Q555),ISNUMBER($AL555),$AL555&lt;&gt;0),ROUND($Q555/$AL555*100,1),"")</f>
        <v/>
      </c>
      <c r="AI555" s="48">
        <f>IF(ISNUMBER($S555),IF($S555&lt;=1,"Yes","No"),"n/a")</f>
        <v/>
      </c>
      <c r="AJ555" s="48">
        <f>IF(ISNUMBER($S555),ROUND(MAX(0,MIN(100,100-$S555*2.5-IF(ISNUMBER($T555),$T555,0)*0.12+IF($S555&lt;=1,12,0))),0),"")</f>
        <v/>
      </c>
      <c r="AK555" s="48">
        <f>IF(ISNUMBER($Q555),IF($Q555&gt;=100,20,IF($Q555&gt;=30,10,0)),0)+IF(ISNUMBER($R555),IF($R555&gt;=100,20,0),0)+IF(ISNUMBER($P555),IF($P555&gt;=150,20,IF($P555&gt;=50,12,5)),0)+IF(ISNUMBER($S555),IF($S555&lt;=1,15,0),0)</f>
        <v/>
      </c>
      <c r="AL555" s="48" t="n">
        <v>473</v>
      </c>
      <c r="AM555" s="49" t="n"/>
      <c r="AN555" s="48">
        <f>IF(AND(ISNUMBER($P555),ISNUMBER($AL555),$AL555&lt;&gt;0),IF(OR($P555&gt;180,$P555/$AL555*1000&gt;400),"Over ceiling, confirm SKU","Within"),"n/a")</f>
        <v/>
      </c>
      <c r="AO555" s="51" t="n"/>
      <c r="AP555" s="51" t="n"/>
      <c r="AQ555" s="51" t="n"/>
      <c r="AR555" s="34" t="inlineStr">
        <is>
          <t>Recalled, batch confirmed, to confirm</t>
        </is>
      </c>
      <c r="AS555" s="34" t="inlineStr">
        <is>
          <t>BLANK -&gt; requires live Amazon.ca capture</t>
        </is>
      </c>
      <c r="AT555" s="34" t="inlineStr">
        <is>
          <t>Unverified commercial data</t>
        </is>
      </c>
    </row>
    <row r="556" ht="28" customHeight="1">
      <c r="A556" s="34" t="inlineStr">
        <is>
          <t>G FUEL</t>
        </is>
      </c>
      <c r="B556" s="34" t="inlineStr">
        <is>
          <t>G FUEL Energy Cans | Rainbow Sherbet | 24 pack 473mL</t>
        </is>
      </c>
      <c r="C556" s="34" t="inlineStr">
        <is>
          <t>4) Caffeine &amp; energy beverage</t>
        </is>
      </c>
      <c r="D556" s="34" t="inlineStr">
        <is>
          <t>473 mL can</t>
        </is>
      </c>
      <c r="E556" s="48" t="n">
        <v>24</v>
      </c>
      <c r="F556" s="49" t="n"/>
      <c r="G556" s="50">
        <f>IF(AND(ISNUMBER($F556),ISNUMBER($E556),$E556&lt;&gt;0),$F556/$E556,"")</f>
        <v/>
      </c>
      <c r="H556" s="50">
        <f>IF(AND(ISNUMBER($F556),ISNUMBER($AL556),ISNUMBER($E556),($AL556*$E556)&lt;&gt;0),$F556/($AL556*$E556)*100,"")</f>
        <v/>
      </c>
      <c r="I556" s="51" t="n"/>
      <c r="J556" s="52" t="n"/>
      <c r="K556" s="50">
        <f>IF(AND(ISNUMBER($F556),ISNUMBER($J556)),$F556*(1-$J556),"")</f>
        <v/>
      </c>
      <c r="L556" s="51" t="n"/>
      <c r="M556" s="51" t="n"/>
      <c r="N556" s="50">
        <f>IF(ISNUMBER($F556),($F556-IF(ISNUMBER($AM556),$AM556,0))*(1-IF(ISNUMBER($J556),$J556,0)),"")</f>
        <v/>
      </c>
      <c r="O556" s="34" t="inlineStr">
        <is>
          <t>Rainbow Sherbet</t>
        </is>
      </c>
      <c r="P556" s="48" t="n">
        <v>300</v>
      </c>
      <c r="Q556" s="48" t="n">
        <v>10</v>
      </c>
      <c r="R556" s="34" t="inlineStr">
        <is>
          <t>Not listed</t>
        </is>
      </c>
      <c r="S556" s="48" t="n">
        <v>0</v>
      </c>
      <c r="T556" s="48" t="n">
        <v>10</v>
      </c>
      <c r="U556" s="34" t="inlineStr">
        <is>
          <t>Sucralose + acesulfame-K</t>
        </is>
      </c>
      <c r="V556" s="34" t="inlineStr">
        <is>
          <t>300 mg caffeine, zero sugar, gamer focus blend</t>
        </is>
      </c>
      <c r="W556" s="51" t="n"/>
      <c r="X556" s="51" t="n"/>
      <c r="Y556" s="51" t="n"/>
      <c r="Z556" s="51" t="n"/>
      <c r="AA556" s="34" t="inlineStr">
        <is>
          <t>Medium</t>
        </is>
      </c>
      <c r="AB556" s="34" t="inlineStr">
        <is>
          <t>Gaming community brand; strong online pull</t>
        </is>
      </c>
      <c r="AC556" s="34" t="inlineStr">
        <is>
          <t>High caffeine zero sugar gamer energy</t>
        </is>
      </c>
      <c r="AD556" s="34" t="inlineStr">
        <is>
          <t>Gamer brand identity plus max caffeine.</t>
        </is>
      </c>
      <c r="AE556" s="51" t="n"/>
      <c r="AF556" s="53">
        <f>IF(AND(ISNUMBER($P556),ISNUMBER($AL556),$AL556&lt;&gt;0),ROUND($P556/$AL556*100,1),"")</f>
        <v/>
      </c>
      <c r="AG556" s="54">
        <f>IF(AND(ISNUMBER($S556),ISNUMBER($AL556),$AL556&lt;&gt;0),ROUND($S556/$AL556*100,2),"")</f>
        <v/>
      </c>
      <c r="AH556" s="53">
        <f>IF(AND(ISNUMBER($Q556),ISNUMBER($AL556),$AL556&lt;&gt;0),ROUND($Q556/$AL556*100,1),"")</f>
        <v/>
      </c>
      <c r="AI556" s="48">
        <f>IF(ISNUMBER($S556),IF($S556&lt;=1,"Yes","No"),"n/a")</f>
        <v/>
      </c>
      <c r="AJ556" s="48">
        <f>IF(ISNUMBER($S556),ROUND(MAX(0,MIN(100,100-$S556*2.5-IF(ISNUMBER($T556),$T556,0)*0.12+IF($S556&lt;=1,12,0))),0),"")</f>
        <v/>
      </c>
      <c r="AK556" s="48">
        <f>IF(ISNUMBER($Q556),IF($Q556&gt;=100,20,IF($Q556&gt;=30,10,0)),0)+IF(ISNUMBER($R556),IF($R556&gt;=100,20,0),0)+IF(ISNUMBER($P556),IF($P556&gt;=150,20,IF($P556&gt;=50,12,5)),0)+IF(ISNUMBER($S556),IF($S556&lt;=1,15,0),0)</f>
        <v/>
      </c>
      <c r="AL556" s="48" t="n">
        <v>473</v>
      </c>
      <c r="AM556" s="49" t="n"/>
      <c r="AN556" s="48">
        <f>IF(AND(ISNUMBER($P556),ISNUMBER($AL556),$AL556&lt;&gt;0),IF(OR($P556&gt;180,$P556/$AL556*1000&gt;400),"Over ceiling, confirm SKU","Within"),"n/a")</f>
        <v/>
      </c>
      <c r="AO556" s="51" t="n"/>
      <c r="AP556" s="51" t="n"/>
      <c r="AQ556" s="51" t="n"/>
      <c r="AR556" s="34" t="inlineStr">
        <is>
          <t>Recalled, batch confirmed, to confirm</t>
        </is>
      </c>
      <c r="AS556" s="34" t="inlineStr">
        <is>
          <t>BLANK -&gt; requires live Amazon.ca capture</t>
        </is>
      </c>
      <c r="AT556" s="34" t="inlineStr">
        <is>
          <t>Unverified commercial data</t>
        </is>
      </c>
    </row>
    <row r="557" ht="28" customHeight="1">
      <c r="A557" s="34" t="inlineStr">
        <is>
          <t>Mtn Dew</t>
        </is>
      </c>
      <c r="B557" s="34" t="inlineStr">
        <is>
          <t>Mtn Dew Rise Energy | Orange Breeze | single 473mL</t>
        </is>
      </c>
      <c r="C557" s="34" t="inlineStr">
        <is>
          <t>4) Caffeine &amp; energy beverage</t>
        </is>
      </c>
      <c r="D557" s="34" t="inlineStr">
        <is>
          <t>473 mL can</t>
        </is>
      </c>
      <c r="E557" s="48" t="n">
        <v>1</v>
      </c>
      <c r="F557" s="49" t="n"/>
      <c r="G557" s="50">
        <f>IF(AND(ISNUMBER($F557),ISNUMBER($E557),$E557&lt;&gt;0),$F557/$E557,"")</f>
        <v/>
      </c>
      <c r="H557" s="50">
        <f>IF(AND(ISNUMBER($F557),ISNUMBER($AL557),ISNUMBER($E557),($AL557*$E557)&lt;&gt;0),$F557/($AL557*$E557)*100,"")</f>
        <v/>
      </c>
      <c r="I557" s="51" t="n"/>
      <c r="J557" s="52" t="n"/>
      <c r="K557" s="50">
        <f>IF(AND(ISNUMBER($F557),ISNUMBER($J557)),$F557*(1-$J557),"")</f>
        <v/>
      </c>
      <c r="L557" s="51" t="n"/>
      <c r="M557" s="51" t="n"/>
      <c r="N557" s="50">
        <f>IF(ISNUMBER($F557),($F557-IF(ISNUMBER($AM557),$AM557,0))*(1-IF(ISNUMBER($J557),$J557,0)),"")</f>
        <v/>
      </c>
      <c r="O557" s="34" t="inlineStr">
        <is>
          <t>Orange Breeze</t>
        </is>
      </c>
      <c r="P557" s="48" t="n">
        <v>180</v>
      </c>
      <c r="Q557" s="48" t="n">
        <v>80</v>
      </c>
      <c r="R557" s="34" t="inlineStr">
        <is>
          <t>Not listed</t>
        </is>
      </c>
      <c r="S557" s="48" t="n">
        <v>0</v>
      </c>
      <c r="T557" s="48" t="n">
        <v>15</v>
      </c>
      <c r="U557" s="34" t="inlineStr">
        <is>
          <t>Sucralose + acesulfame-K</t>
        </is>
      </c>
      <c r="V557" s="34" t="inlineStr">
        <is>
          <t>180 mg caffeine, zero sugar, vitamins, antioxidants</t>
        </is>
      </c>
      <c r="W557" s="51" t="n"/>
      <c r="X557" s="51" t="n"/>
      <c r="Y557" s="51" t="n"/>
      <c r="Z557" s="51" t="n"/>
      <c r="AA557" s="34" t="inlineStr">
        <is>
          <t>Medium</t>
        </is>
      </c>
      <c r="AB557" s="34" t="inlineStr">
        <is>
          <t>PepsiCo morning energy play</t>
        </is>
      </c>
      <c r="AC557" s="34" t="inlineStr">
        <is>
          <t>Morning energy with zero sugar</t>
        </is>
      </c>
      <c r="AD557" s="34" t="inlineStr">
        <is>
          <t>Daytime energy with vitamins, no sugar.</t>
        </is>
      </c>
      <c r="AE557" s="51" t="n"/>
      <c r="AF557" s="53">
        <f>IF(AND(ISNUMBER($P557),ISNUMBER($AL557),$AL557&lt;&gt;0),ROUND($P557/$AL557*100,1),"")</f>
        <v/>
      </c>
      <c r="AG557" s="54">
        <f>IF(AND(ISNUMBER($S557),ISNUMBER($AL557),$AL557&lt;&gt;0),ROUND($S557/$AL557*100,2),"")</f>
        <v/>
      </c>
      <c r="AH557" s="53">
        <f>IF(AND(ISNUMBER($Q557),ISNUMBER($AL557),$AL557&lt;&gt;0),ROUND($Q557/$AL557*100,1),"")</f>
        <v/>
      </c>
      <c r="AI557" s="48">
        <f>IF(ISNUMBER($S557),IF($S557&lt;=1,"Yes","No"),"n/a")</f>
        <v/>
      </c>
      <c r="AJ557" s="48">
        <f>IF(ISNUMBER($S557),ROUND(MAX(0,MIN(100,100-$S557*2.5-IF(ISNUMBER($T557),$T557,0)*0.12+IF($S557&lt;=1,12,0))),0),"")</f>
        <v/>
      </c>
      <c r="AK557" s="48">
        <f>IF(ISNUMBER($Q557),IF($Q557&gt;=100,20,IF($Q557&gt;=30,10,0)),0)+IF(ISNUMBER($R557),IF($R557&gt;=100,20,0),0)+IF(ISNUMBER($P557),IF($P557&gt;=150,20,IF($P557&gt;=50,12,5)),0)+IF(ISNUMBER($S557),IF($S557&lt;=1,15,0),0)</f>
        <v/>
      </c>
      <c r="AL557" s="48" t="n">
        <v>473</v>
      </c>
      <c r="AM557" s="49" t="n"/>
      <c r="AN557" s="48">
        <f>IF(AND(ISNUMBER($P557),ISNUMBER($AL557),$AL557&lt;&gt;0),IF(OR($P557&gt;180,$P557/$AL557*1000&gt;400),"Over ceiling, confirm SKU","Within"),"n/a")</f>
        <v/>
      </c>
      <c r="AO557" s="51" t="n"/>
      <c r="AP557" s="51" t="n"/>
      <c r="AQ557" s="51" t="n"/>
      <c r="AR557" s="34" t="inlineStr">
        <is>
          <t>Recalled, batch confirmed, to confirm</t>
        </is>
      </c>
      <c r="AS557" s="34" t="inlineStr">
        <is>
          <t>BLANK -&gt; requires live Amazon.ca capture</t>
        </is>
      </c>
      <c r="AT557" s="34" t="inlineStr">
        <is>
          <t>Unverified commercial data</t>
        </is>
      </c>
    </row>
    <row r="558" ht="28" customHeight="1">
      <c r="A558" s="34" t="inlineStr">
        <is>
          <t>Mtn Dew</t>
        </is>
      </c>
      <c r="B558" s="34" t="inlineStr">
        <is>
          <t>Mtn Dew Rise Energy | Orange Breeze | 8 pack 473mL</t>
        </is>
      </c>
      <c r="C558" s="34" t="inlineStr">
        <is>
          <t>4) Caffeine &amp; energy beverage</t>
        </is>
      </c>
      <c r="D558" s="34" t="inlineStr">
        <is>
          <t>473 mL can</t>
        </is>
      </c>
      <c r="E558" s="48" t="n">
        <v>8</v>
      </c>
      <c r="F558" s="49" t="n"/>
      <c r="G558" s="50">
        <f>IF(AND(ISNUMBER($F558),ISNUMBER($E558),$E558&lt;&gt;0),$F558/$E558,"")</f>
        <v/>
      </c>
      <c r="H558" s="50">
        <f>IF(AND(ISNUMBER($F558),ISNUMBER($AL558),ISNUMBER($E558),($AL558*$E558)&lt;&gt;0),$F558/($AL558*$E558)*100,"")</f>
        <v/>
      </c>
      <c r="I558" s="51" t="n"/>
      <c r="J558" s="52" t="n"/>
      <c r="K558" s="50">
        <f>IF(AND(ISNUMBER($F558),ISNUMBER($J558)),$F558*(1-$J558),"")</f>
        <v/>
      </c>
      <c r="L558" s="51" t="n"/>
      <c r="M558" s="51" t="n"/>
      <c r="N558" s="50">
        <f>IF(ISNUMBER($F558),($F558-IF(ISNUMBER($AM558),$AM558,0))*(1-IF(ISNUMBER($J558),$J558,0)),"")</f>
        <v/>
      </c>
      <c r="O558" s="34" t="inlineStr">
        <is>
          <t>Orange Breeze</t>
        </is>
      </c>
      <c r="P558" s="48" t="n">
        <v>180</v>
      </c>
      <c r="Q558" s="48" t="n">
        <v>80</v>
      </c>
      <c r="R558" s="34" t="inlineStr">
        <is>
          <t>Not listed</t>
        </is>
      </c>
      <c r="S558" s="48" t="n">
        <v>0</v>
      </c>
      <c r="T558" s="48" t="n">
        <v>15</v>
      </c>
      <c r="U558" s="34" t="inlineStr">
        <is>
          <t>Sucralose + acesulfame-K</t>
        </is>
      </c>
      <c r="V558" s="34" t="inlineStr">
        <is>
          <t>180 mg caffeine, zero sugar, vitamins, antioxidants</t>
        </is>
      </c>
      <c r="W558" s="51" t="n"/>
      <c r="X558" s="51" t="n"/>
      <c r="Y558" s="51" t="n"/>
      <c r="Z558" s="51" t="n"/>
      <c r="AA558" s="34" t="inlineStr">
        <is>
          <t>Medium</t>
        </is>
      </c>
      <c r="AB558" s="34" t="inlineStr">
        <is>
          <t>PepsiCo morning energy play</t>
        </is>
      </c>
      <c r="AC558" s="34" t="inlineStr">
        <is>
          <t>Morning energy with zero sugar</t>
        </is>
      </c>
      <c r="AD558" s="34" t="inlineStr">
        <is>
          <t>Daytime energy with vitamins, no sugar.</t>
        </is>
      </c>
      <c r="AE558" s="51" t="n"/>
      <c r="AF558" s="53">
        <f>IF(AND(ISNUMBER($P558),ISNUMBER($AL558),$AL558&lt;&gt;0),ROUND($P558/$AL558*100,1),"")</f>
        <v/>
      </c>
      <c r="AG558" s="54">
        <f>IF(AND(ISNUMBER($S558),ISNUMBER($AL558),$AL558&lt;&gt;0),ROUND($S558/$AL558*100,2),"")</f>
        <v/>
      </c>
      <c r="AH558" s="53">
        <f>IF(AND(ISNUMBER($Q558),ISNUMBER($AL558),$AL558&lt;&gt;0),ROUND($Q558/$AL558*100,1),"")</f>
        <v/>
      </c>
      <c r="AI558" s="48">
        <f>IF(ISNUMBER($S558),IF($S558&lt;=1,"Yes","No"),"n/a")</f>
        <v/>
      </c>
      <c r="AJ558" s="48">
        <f>IF(ISNUMBER($S558),ROUND(MAX(0,MIN(100,100-$S558*2.5-IF(ISNUMBER($T558),$T558,0)*0.12+IF($S558&lt;=1,12,0))),0),"")</f>
        <v/>
      </c>
      <c r="AK558" s="48">
        <f>IF(ISNUMBER($Q558),IF($Q558&gt;=100,20,IF($Q558&gt;=30,10,0)),0)+IF(ISNUMBER($R558),IF($R558&gt;=100,20,0),0)+IF(ISNUMBER($P558),IF($P558&gt;=150,20,IF($P558&gt;=50,12,5)),0)+IF(ISNUMBER($S558),IF($S558&lt;=1,15,0),0)</f>
        <v/>
      </c>
      <c r="AL558" s="48" t="n">
        <v>473</v>
      </c>
      <c r="AM558" s="49" t="n"/>
      <c r="AN558" s="48">
        <f>IF(AND(ISNUMBER($P558),ISNUMBER($AL558),$AL558&lt;&gt;0),IF(OR($P558&gt;180,$P558/$AL558*1000&gt;400),"Over ceiling, confirm SKU","Within"),"n/a")</f>
        <v/>
      </c>
      <c r="AO558" s="51" t="n"/>
      <c r="AP558" s="51" t="n"/>
      <c r="AQ558" s="51" t="n"/>
      <c r="AR558" s="34" t="inlineStr">
        <is>
          <t>Recalled, batch confirmed, to confirm</t>
        </is>
      </c>
      <c r="AS558" s="34" t="inlineStr">
        <is>
          <t>BLANK -&gt; requires live Amazon.ca capture</t>
        </is>
      </c>
      <c r="AT558" s="34" t="inlineStr">
        <is>
          <t>Unverified commercial data</t>
        </is>
      </c>
    </row>
    <row r="559" ht="28" customHeight="1">
      <c r="A559" s="34" t="inlineStr">
        <is>
          <t>Mtn Dew</t>
        </is>
      </c>
      <c r="B559" s="34" t="inlineStr">
        <is>
          <t>Mtn Dew Rise Energy | Orange Breeze | 12 pack 473mL</t>
        </is>
      </c>
      <c r="C559" s="34" t="inlineStr">
        <is>
          <t>4) Caffeine &amp; energy beverage</t>
        </is>
      </c>
      <c r="D559" s="34" t="inlineStr">
        <is>
          <t>473 mL can</t>
        </is>
      </c>
      <c r="E559" s="48" t="n">
        <v>12</v>
      </c>
      <c r="F559" s="49" t="n"/>
      <c r="G559" s="50">
        <f>IF(AND(ISNUMBER($F559),ISNUMBER($E559),$E559&lt;&gt;0),$F559/$E559,"")</f>
        <v/>
      </c>
      <c r="H559" s="50">
        <f>IF(AND(ISNUMBER($F559),ISNUMBER($AL559),ISNUMBER($E559),($AL559*$E559)&lt;&gt;0),$F559/($AL559*$E559)*100,"")</f>
        <v/>
      </c>
      <c r="I559" s="51" t="n"/>
      <c r="J559" s="52" t="n"/>
      <c r="K559" s="50">
        <f>IF(AND(ISNUMBER($F559),ISNUMBER($J559)),$F559*(1-$J559),"")</f>
        <v/>
      </c>
      <c r="L559" s="51" t="n"/>
      <c r="M559" s="51" t="n"/>
      <c r="N559" s="50">
        <f>IF(ISNUMBER($F559),($F559-IF(ISNUMBER($AM559),$AM559,0))*(1-IF(ISNUMBER($J559),$J559,0)),"")</f>
        <v/>
      </c>
      <c r="O559" s="34" t="inlineStr">
        <is>
          <t>Orange Breeze</t>
        </is>
      </c>
      <c r="P559" s="48" t="n">
        <v>180</v>
      </c>
      <c r="Q559" s="48" t="n">
        <v>80</v>
      </c>
      <c r="R559" s="34" t="inlineStr">
        <is>
          <t>Not listed</t>
        </is>
      </c>
      <c r="S559" s="48" t="n">
        <v>0</v>
      </c>
      <c r="T559" s="48" t="n">
        <v>15</v>
      </c>
      <c r="U559" s="34" t="inlineStr">
        <is>
          <t>Sucralose + acesulfame-K</t>
        </is>
      </c>
      <c r="V559" s="34" t="inlineStr">
        <is>
          <t>180 mg caffeine, zero sugar, vitamins, antioxidants</t>
        </is>
      </c>
      <c r="W559" s="51" t="n"/>
      <c r="X559" s="51" t="n"/>
      <c r="Y559" s="51" t="n"/>
      <c r="Z559" s="51" t="n"/>
      <c r="AA559" s="34" t="inlineStr">
        <is>
          <t>Medium</t>
        </is>
      </c>
      <c r="AB559" s="34" t="inlineStr">
        <is>
          <t>PepsiCo morning energy play</t>
        </is>
      </c>
      <c r="AC559" s="34" t="inlineStr">
        <is>
          <t>Morning energy with zero sugar</t>
        </is>
      </c>
      <c r="AD559" s="34" t="inlineStr">
        <is>
          <t>Daytime energy with vitamins, no sugar.</t>
        </is>
      </c>
      <c r="AE559" s="51" t="n"/>
      <c r="AF559" s="53">
        <f>IF(AND(ISNUMBER($P559),ISNUMBER($AL559),$AL559&lt;&gt;0),ROUND($P559/$AL559*100,1),"")</f>
        <v/>
      </c>
      <c r="AG559" s="54">
        <f>IF(AND(ISNUMBER($S559),ISNUMBER($AL559),$AL559&lt;&gt;0),ROUND($S559/$AL559*100,2),"")</f>
        <v/>
      </c>
      <c r="AH559" s="53">
        <f>IF(AND(ISNUMBER($Q559),ISNUMBER($AL559),$AL559&lt;&gt;0),ROUND($Q559/$AL559*100,1),"")</f>
        <v/>
      </c>
      <c r="AI559" s="48">
        <f>IF(ISNUMBER($S559),IF($S559&lt;=1,"Yes","No"),"n/a")</f>
        <v/>
      </c>
      <c r="AJ559" s="48">
        <f>IF(ISNUMBER($S559),ROUND(MAX(0,MIN(100,100-$S559*2.5-IF(ISNUMBER($T559),$T559,0)*0.12+IF($S559&lt;=1,12,0))),0),"")</f>
        <v/>
      </c>
      <c r="AK559" s="48">
        <f>IF(ISNUMBER($Q559),IF($Q559&gt;=100,20,IF($Q559&gt;=30,10,0)),0)+IF(ISNUMBER($R559),IF($R559&gt;=100,20,0),0)+IF(ISNUMBER($P559),IF($P559&gt;=150,20,IF($P559&gt;=50,12,5)),0)+IF(ISNUMBER($S559),IF($S559&lt;=1,15,0),0)</f>
        <v/>
      </c>
      <c r="AL559" s="48" t="n">
        <v>473</v>
      </c>
      <c r="AM559" s="49" t="n"/>
      <c r="AN559" s="48">
        <f>IF(AND(ISNUMBER($P559),ISNUMBER($AL559),$AL559&lt;&gt;0),IF(OR($P559&gt;180,$P559/$AL559*1000&gt;400),"Over ceiling, confirm SKU","Within"),"n/a")</f>
        <v/>
      </c>
      <c r="AO559" s="51" t="n"/>
      <c r="AP559" s="51" t="n"/>
      <c r="AQ559" s="51" t="n"/>
      <c r="AR559" s="34" t="inlineStr">
        <is>
          <t>Recalled, batch confirmed, to confirm</t>
        </is>
      </c>
      <c r="AS559" s="34" t="inlineStr">
        <is>
          <t>BLANK -&gt; requires live Amazon.ca capture</t>
        </is>
      </c>
      <c r="AT559" s="34" t="inlineStr">
        <is>
          <t>Unverified commercial data</t>
        </is>
      </c>
    </row>
    <row r="560" ht="28" customHeight="1">
      <c r="A560" s="34" t="inlineStr">
        <is>
          <t>Mtn Dew</t>
        </is>
      </c>
      <c r="B560" s="34" t="inlineStr">
        <is>
          <t>Mtn Dew Rise Energy | Orange Breeze | 18 pack 473mL</t>
        </is>
      </c>
      <c r="C560" s="34" t="inlineStr">
        <is>
          <t>4) Caffeine &amp; energy beverage</t>
        </is>
      </c>
      <c r="D560" s="34" t="inlineStr">
        <is>
          <t>473 mL can</t>
        </is>
      </c>
      <c r="E560" s="48" t="n">
        <v>18</v>
      </c>
      <c r="F560" s="49" t="n"/>
      <c r="G560" s="50">
        <f>IF(AND(ISNUMBER($F560),ISNUMBER($E560),$E560&lt;&gt;0),$F560/$E560,"")</f>
        <v/>
      </c>
      <c r="H560" s="50">
        <f>IF(AND(ISNUMBER($F560),ISNUMBER($AL560),ISNUMBER($E560),($AL560*$E560)&lt;&gt;0),$F560/($AL560*$E560)*100,"")</f>
        <v/>
      </c>
      <c r="I560" s="51" t="n"/>
      <c r="J560" s="52" t="n"/>
      <c r="K560" s="50">
        <f>IF(AND(ISNUMBER($F560),ISNUMBER($J560)),$F560*(1-$J560),"")</f>
        <v/>
      </c>
      <c r="L560" s="51" t="n"/>
      <c r="M560" s="51" t="n"/>
      <c r="N560" s="50">
        <f>IF(ISNUMBER($F560),($F560-IF(ISNUMBER($AM560),$AM560,0))*(1-IF(ISNUMBER($J560),$J560,0)),"")</f>
        <v/>
      </c>
      <c r="O560" s="34" t="inlineStr">
        <is>
          <t>Orange Breeze</t>
        </is>
      </c>
      <c r="P560" s="48" t="n">
        <v>180</v>
      </c>
      <c r="Q560" s="48" t="n">
        <v>80</v>
      </c>
      <c r="R560" s="34" t="inlineStr">
        <is>
          <t>Not listed</t>
        </is>
      </c>
      <c r="S560" s="48" t="n">
        <v>0</v>
      </c>
      <c r="T560" s="48" t="n">
        <v>15</v>
      </c>
      <c r="U560" s="34" t="inlineStr">
        <is>
          <t>Sucralose + acesulfame-K</t>
        </is>
      </c>
      <c r="V560" s="34" t="inlineStr">
        <is>
          <t>180 mg caffeine, zero sugar, vitamins, antioxidants</t>
        </is>
      </c>
      <c r="W560" s="51" t="n"/>
      <c r="X560" s="51" t="n"/>
      <c r="Y560" s="51" t="n"/>
      <c r="Z560" s="51" t="n"/>
      <c r="AA560" s="34" t="inlineStr">
        <is>
          <t>Medium</t>
        </is>
      </c>
      <c r="AB560" s="34" t="inlineStr">
        <is>
          <t>PepsiCo morning energy play</t>
        </is>
      </c>
      <c r="AC560" s="34" t="inlineStr">
        <is>
          <t>Morning energy with zero sugar</t>
        </is>
      </c>
      <c r="AD560" s="34" t="inlineStr">
        <is>
          <t>Daytime energy with vitamins, no sugar.</t>
        </is>
      </c>
      <c r="AE560" s="51" t="n"/>
      <c r="AF560" s="53">
        <f>IF(AND(ISNUMBER($P560),ISNUMBER($AL560),$AL560&lt;&gt;0),ROUND($P560/$AL560*100,1),"")</f>
        <v/>
      </c>
      <c r="AG560" s="54">
        <f>IF(AND(ISNUMBER($S560),ISNUMBER($AL560),$AL560&lt;&gt;0),ROUND($S560/$AL560*100,2),"")</f>
        <v/>
      </c>
      <c r="AH560" s="53">
        <f>IF(AND(ISNUMBER($Q560),ISNUMBER($AL560),$AL560&lt;&gt;0),ROUND($Q560/$AL560*100,1),"")</f>
        <v/>
      </c>
      <c r="AI560" s="48">
        <f>IF(ISNUMBER($S560),IF($S560&lt;=1,"Yes","No"),"n/a")</f>
        <v/>
      </c>
      <c r="AJ560" s="48">
        <f>IF(ISNUMBER($S560),ROUND(MAX(0,MIN(100,100-$S560*2.5-IF(ISNUMBER($T560),$T560,0)*0.12+IF($S560&lt;=1,12,0))),0),"")</f>
        <v/>
      </c>
      <c r="AK560" s="48">
        <f>IF(ISNUMBER($Q560),IF($Q560&gt;=100,20,IF($Q560&gt;=30,10,0)),0)+IF(ISNUMBER($R560),IF($R560&gt;=100,20,0),0)+IF(ISNUMBER($P560),IF($P560&gt;=150,20,IF($P560&gt;=50,12,5)),0)+IF(ISNUMBER($S560),IF($S560&lt;=1,15,0),0)</f>
        <v/>
      </c>
      <c r="AL560" s="48" t="n">
        <v>473</v>
      </c>
      <c r="AM560" s="49" t="n"/>
      <c r="AN560" s="48">
        <f>IF(AND(ISNUMBER($P560),ISNUMBER($AL560),$AL560&lt;&gt;0),IF(OR($P560&gt;180,$P560/$AL560*1000&gt;400),"Over ceiling, confirm SKU","Within"),"n/a")</f>
        <v/>
      </c>
      <c r="AO560" s="51" t="n"/>
      <c r="AP560" s="51" t="n"/>
      <c r="AQ560" s="51" t="n"/>
      <c r="AR560" s="34" t="inlineStr">
        <is>
          <t>Recalled, batch confirmed, to confirm</t>
        </is>
      </c>
      <c r="AS560" s="34" t="inlineStr">
        <is>
          <t>BLANK -&gt; requires live Amazon.ca capture</t>
        </is>
      </c>
      <c r="AT560" s="34" t="inlineStr">
        <is>
          <t>Unverified commercial data</t>
        </is>
      </c>
    </row>
    <row r="561" ht="28" customHeight="1">
      <c r="A561" s="34" t="inlineStr">
        <is>
          <t>Mtn Dew</t>
        </is>
      </c>
      <c r="B561" s="34" t="inlineStr">
        <is>
          <t>Mtn Dew Rise Energy | Orange Breeze | 24 pack 473mL</t>
        </is>
      </c>
      <c r="C561" s="34" t="inlineStr">
        <is>
          <t>4) Caffeine &amp; energy beverage</t>
        </is>
      </c>
      <c r="D561" s="34" t="inlineStr">
        <is>
          <t>473 mL can</t>
        </is>
      </c>
      <c r="E561" s="48" t="n">
        <v>24</v>
      </c>
      <c r="F561" s="49" t="n"/>
      <c r="G561" s="50">
        <f>IF(AND(ISNUMBER($F561),ISNUMBER($E561),$E561&lt;&gt;0),$F561/$E561,"")</f>
        <v/>
      </c>
      <c r="H561" s="50">
        <f>IF(AND(ISNUMBER($F561),ISNUMBER($AL561),ISNUMBER($E561),($AL561*$E561)&lt;&gt;0),$F561/($AL561*$E561)*100,"")</f>
        <v/>
      </c>
      <c r="I561" s="51" t="n"/>
      <c r="J561" s="52" t="n"/>
      <c r="K561" s="50">
        <f>IF(AND(ISNUMBER($F561),ISNUMBER($J561)),$F561*(1-$J561),"")</f>
        <v/>
      </c>
      <c r="L561" s="51" t="n"/>
      <c r="M561" s="51" t="n"/>
      <c r="N561" s="50">
        <f>IF(ISNUMBER($F561),($F561-IF(ISNUMBER($AM561),$AM561,0))*(1-IF(ISNUMBER($J561),$J561,0)),"")</f>
        <v/>
      </c>
      <c r="O561" s="34" t="inlineStr">
        <is>
          <t>Orange Breeze</t>
        </is>
      </c>
      <c r="P561" s="48" t="n">
        <v>180</v>
      </c>
      <c r="Q561" s="48" t="n">
        <v>80</v>
      </c>
      <c r="R561" s="34" t="inlineStr">
        <is>
          <t>Not listed</t>
        </is>
      </c>
      <c r="S561" s="48" t="n">
        <v>0</v>
      </c>
      <c r="T561" s="48" t="n">
        <v>15</v>
      </c>
      <c r="U561" s="34" t="inlineStr">
        <is>
          <t>Sucralose + acesulfame-K</t>
        </is>
      </c>
      <c r="V561" s="34" t="inlineStr">
        <is>
          <t>180 mg caffeine, zero sugar, vitamins, antioxidants</t>
        </is>
      </c>
      <c r="W561" s="51" t="n"/>
      <c r="X561" s="51" t="n"/>
      <c r="Y561" s="51" t="n"/>
      <c r="Z561" s="51" t="n"/>
      <c r="AA561" s="34" t="inlineStr">
        <is>
          <t>Medium</t>
        </is>
      </c>
      <c r="AB561" s="34" t="inlineStr">
        <is>
          <t>PepsiCo morning energy play</t>
        </is>
      </c>
      <c r="AC561" s="34" t="inlineStr">
        <is>
          <t>Morning energy with zero sugar</t>
        </is>
      </c>
      <c r="AD561" s="34" t="inlineStr">
        <is>
          <t>Daytime energy with vitamins, no sugar.</t>
        </is>
      </c>
      <c r="AE561" s="51" t="n"/>
      <c r="AF561" s="53">
        <f>IF(AND(ISNUMBER($P561),ISNUMBER($AL561),$AL561&lt;&gt;0),ROUND($P561/$AL561*100,1),"")</f>
        <v/>
      </c>
      <c r="AG561" s="54">
        <f>IF(AND(ISNUMBER($S561),ISNUMBER($AL561),$AL561&lt;&gt;0),ROUND($S561/$AL561*100,2),"")</f>
        <v/>
      </c>
      <c r="AH561" s="53">
        <f>IF(AND(ISNUMBER($Q561),ISNUMBER($AL561),$AL561&lt;&gt;0),ROUND($Q561/$AL561*100,1),"")</f>
        <v/>
      </c>
      <c r="AI561" s="48">
        <f>IF(ISNUMBER($S561),IF($S561&lt;=1,"Yes","No"),"n/a")</f>
        <v/>
      </c>
      <c r="AJ561" s="48">
        <f>IF(ISNUMBER($S561),ROUND(MAX(0,MIN(100,100-$S561*2.5-IF(ISNUMBER($T561),$T561,0)*0.12+IF($S561&lt;=1,12,0))),0),"")</f>
        <v/>
      </c>
      <c r="AK561" s="48">
        <f>IF(ISNUMBER($Q561),IF($Q561&gt;=100,20,IF($Q561&gt;=30,10,0)),0)+IF(ISNUMBER($R561),IF($R561&gt;=100,20,0),0)+IF(ISNUMBER($P561),IF($P561&gt;=150,20,IF($P561&gt;=50,12,5)),0)+IF(ISNUMBER($S561),IF($S561&lt;=1,15,0),0)</f>
        <v/>
      </c>
      <c r="AL561" s="48" t="n">
        <v>473</v>
      </c>
      <c r="AM561" s="49" t="n"/>
      <c r="AN561" s="48">
        <f>IF(AND(ISNUMBER($P561),ISNUMBER($AL561),$AL561&lt;&gt;0),IF(OR($P561&gt;180,$P561/$AL561*1000&gt;400),"Over ceiling, confirm SKU","Within"),"n/a")</f>
        <v/>
      </c>
      <c r="AO561" s="51" t="n"/>
      <c r="AP561" s="51" t="n"/>
      <c r="AQ561" s="51" t="n"/>
      <c r="AR561" s="34" t="inlineStr">
        <is>
          <t>Recalled, batch confirmed, to confirm</t>
        </is>
      </c>
      <c r="AS561" s="34" t="inlineStr">
        <is>
          <t>BLANK -&gt; requires live Amazon.ca capture</t>
        </is>
      </c>
      <c r="AT561" s="34" t="inlineStr">
        <is>
          <t>Unverified commercial data</t>
        </is>
      </c>
    </row>
    <row r="562" ht="28" customHeight="1">
      <c r="A562" s="34" t="inlineStr">
        <is>
          <t>Mtn Dew</t>
        </is>
      </c>
      <c r="B562" s="34" t="inlineStr">
        <is>
          <t>Mtn Dew Rise Energy | Berry Blast | single 473mL</t>
        </is>
      </c>
      <c r="C562" s="34" t="inlineStr">
        <is>
          <t>4) Caffeine &amp; energy beverage</t>
        </is>
      </c>
      <c r="D562" s="34" t="inlineStr">
        <is>
          <t>473 mL can</t>
        </is>
      </c>
      <c r="E562" s="48" t="n">
        <v>1</v>
      </c>
      <c r="F562" s="49" t="n"/>
      <c r="G562" s="50">
        <f>IF(AND(ISNUMBER($F562),ISNUMBER($E562),$E562&lt;&gt;0),$F562/$E562,"")</f>
        <v/>
      </c>
      <c r="H562" s="50">
        <f>IF(AND(ISNUMBER($F562),ISNUMBER($AL562),ISNUMBER($E562),($AL562*$E562)&lt;&gt;0),$F562/($AL562*$E562)*100,"")</f>
        <v/>
      </c>
      <c r="I562" s="51" t="n"/>
      <c r="J562" s="52" t="n"/>
      <c r="K562" s="50">
        <f>IF(AND(ISNUMBER($F562),ISNUMBER($J562)),$F562*(1-$J562),"")</f>
        <v/>
      </c>
      <c r="L562" s="51" t="n"/>
      <c r="M562" s="51" t="n"/>
      <c r="N562" s="50">
        <f>IF(ISNUMBER($F562),($F562-IF(ISNUMBER($AM562),$AM562,0))*(1-IF(ISNUMBER($J562),$J562,0)),"")</f>
        <v/>
      </c>
      <c r="O562" s="34" t="inlineStr">
        <is>
          <t>Berry Blast</t>
        </is>
      </c>
      <c r="P562" s="48" t="n">
        <v>180</v>
      </c>
      <c r="Q562" s="48" t="n">
        <v>80</v>
      </c>
      <c r="R562" s="34" t="inlineStr">
        <is>
          <t>Not listed</t>
        </is>
      </c>
      <c r="S562" s="48" t="n">
        <v>0</v>
      </c>
      <c r="T562" s="48" t="n">
        <v>15</v>
      </c>
      <c r="U562" s="34" t="inlineStr">
        <is>
          <t>Sucralose + acesulfame-K</t>
        </is>
      </c>
      <c r="V562" s="34" t="inlineStr">
        <is>
          <t>180 mg caffeine, zero sugar, vitamins, antioxidants</t>
        </is>
      </c>
      <c r="W562" s="51" t="n"/>
      <c r="X562" s="51" t="n"/>
      <c r="Y562" s="51" t="n"/>
      <c r="Z562" s="51" t="n"/>
      <c r="AA562" s="34" t="inlineStr">
        <is>
          <t>Medium</t>
        </is>
      </c>
      <c r="AB562" s="34" t="inlineStr">
        <is>
          <t>PepsiCo morning energy play</t>
        </is>
      </c>
      <c r="AC562" s="34" t="inlineStr">
        <is>
          <t>Morning energy with zero sugar</t>
        </is>
      </c>
      <c r="AD562" s="34" t="inlineStr">
        <is>
          <t>Daytime energy with vitamins, no sugar.</t>
        </is>
      </c>
      <c r="AE562" s="51" t="n"/>
      <c r="AF562" s="53">
        <f>IF(AND(ISNUMBER($P562),ISNUMBER($AL562),$AL562&lt;&gt;0),ROUND($P562/$AL562*100,1),"")</f>
        <v/>
      </c>
      <c r="AG562" s="54">
        <f>IF(AND(ISNUMBER($S562),ISNUMBER($AL562),$AL562&lt;&gt;0),ROUND($S562/$AL562*100,2),"")</f>
        <v/>
      </c>
      <c r="AH562" s="53">
        <f>IF(AND(ISNUMBER($Q562),ISNUMBER($AL562),$AL562&lt;&gt;0),ROUND($Q562/$AL562*100,1),"")</f>
        <v/>
      </c>
      <c r="AI562" s="48">
        <f>IF(ISNUMBER($S562),IF($S562&lt;=1,"Yes","No"),"n/a")</f>
        <v/>
      </c>
      <c r="AJ562" s="48">
        <f>IF(ISNUMBER($S562),ROUND(MAX(0,MIN(100,100-$S562*2.5-IF(ISNUMBER($T562),$T562,0)*0.12+IF($S562&lt;=1,12,0))),0),"")</f>
        <v/>
      </c>
      <c r="AK562" s="48">
        <f>IF(ISNUMBER($Q562),IF($Q562&gt;=100,20,IF($Q562&gt;=30,10,0)),0)+IF(ISNUMBER($R562),IF($R562&gt;=100,20,0),0)+IF(ISNUMBER($P562),IF($P562&gt;=150,20,IF($P562&gt;=50,12,5)),0)+IF(ISNUMBER($S562),IF($S562&lt;=1,15,0),0)</f>
        <v/>
      </c>
      <c r="AL562" s="48" t="n">
        <v>473</v>
      </c>
      <c r="AM562" s="49" t="n"/>
      <c r="AN562" s="48">
        <f>IF(AND(ISNUMBER($P562),ISNUMBER($AL562),$AL562&lt;&gt;0),IF(OR($P562&gt;180,$P562/$AL562*1000&gt;400),"Over ceiling, confirm SKU","Within"),"n/a")</f>
        <v/>
      </c>
      <c r="AO562" s="51" t="n"/>
      <c r="AP562" s="51" t="n"/>
      <c r="AQ562" s="51" t="n"/>
      <c r="AR562" s="34" t="inlineStr">
        <is>
          <t>Recalled, batch confirmed, to confirm</t>
        </is>
      </c>
      <c r="AS562" s="34" t="inlineStr">
        <is>
          <t>BLANK -&gt; requires live Amazon.ca capture</t>
        </is>
      </c>
      <c r="AT562" s="34" t="inlineStr">
        <is>
          <t>Unverified commercial data</t>
        </is>
      </c>
    </row>
    <row r="563" ht="28" customHeight="1">
      <c r="A563" s="34" t="inlineStr">
        <is>
          <t>Mtn Dew</t>
        </is>
      </c>
      <c r="B563" s="34" t="inlineStr">
        <is>
          <t>Mtn Dew Rise Energy | Berry Blast | 8 pack 473mL</t>
        </is>
      </c>
      <c r="C563" s="34" t="inlineStr">
        <is>
          <t>4) Caffeine &amp; energy beverage</t>
        </is>
      </c>
      <c r="D563" s="34" t="inlineStr">
        <is>
          <t>473 mL can</t>
        </is>
      </c>
      <c r="E563" s="48" t="n">
        <v>8</v>
      </c>
      <c r="F563" s="49" t="n"/>
      <c r="G563" s="50">
        <f>IF(AND(ISNUMBER($F563),ISNUMBER($E563),$E563&lt;&gt;0),$F563/$E563,"")</f>
        <v/>
      </c>
      <c r="H563" s="50">
        <f>IF(AND(ISNUMBER($F563),ISNUMBER($AL563),ISNUMBER($E563),($AL563*$E563)&lt;&gt;0),$F563/($AL563*$E563)*100,"")</f>
        <v/>
      </c>
      <c r="I563" s="51" t="n"/>
      <c r="J563" s="52" t="n"/>
      <c r="K563" s="50">
        <f>IF(AND(ISNUMBER($F563),ISNUMBER($J563)),$F563*(1-$J563),"")</f>
        <v/>
      </c>
      <c r="L563" s="51" t="n"/>
      <c r="M563" s="51" t="n"/>
      <c r="N563" s="50">
        <f>IF(ISNUMBER($F563),($F563-IF(ISNUMBER($AM563),$AM563,0))*(1-IF(ISNUMBER($J563),$J563,0)),"")</f>
        <v/>
      </c>
      <c r="O563" s="34" t="inlineStr">
        <is>
          <t>Berry Blast</t>
        </is>
      </c>
      <c r="P563" s="48" t="n">
        <v>180</v>
      </c>
      <c r="Q563" s="48" t="n">
        <v>80</v>
      </c>
      <c r="R563" s="34" t="inlineStr">
        <is>
          <t>Not listed</t>
        </is>
      </c>
      <c r="S563" s="48" t="n">
        <v>0</v>
      </c>
      <c r="T563" s="48" t="n">
        <v>15</v>
      </c>
      <c r="U563" s="34" t="inlineStr">
        <is>
          <t>Sucralose + acesulfame-K</t>
        </is>
      </c>
      <c r="V563" s="34" t="inlineStr">
        <is>
          <t>180 mg caffeine, zero sugar, vitamins, antioxidants</t>
        </is>
      </c>
      <c r="W563" s="51" t="n"/>
      <c r="X563" s="51" t="n"/>
      <c r="Y563" s="51" t="n"/>
      <c r="Z563" s="51" t="n"/>
      <c r="AA563" s="34" t="inlineStr">
        <is>
          <t>Medium</t>
        </is>
      </c>
      <c r="AB563" s="34" t="inlineStr">
        <is>
          <t>PepsiCo morning energy play</t>
        </is>
      </c>
      <c r="AC563" s="34" t="inlineStr">
        <is>
          <t>Morning energy with zero sugar</t>
        </is>
      </c>
      <c r="AD563" s="34" t="inlineStr">
        <is>
          <t>Daytime energy with vitamins, no sugar.</t>
        </is>
      </c>
      <c r="AE563" s="51" t="n"/>
      <c r="AF563" s="53">
        <f>IF(AND(ISNUMBER($P563),ISNUMBER($AL563),$AL563&lt;&gt;0),ROUND($P563/$AL563*100,1),"")</f>
        <v/>
      </c>
      <c r="AG563" s="54">
        <f>IF(AND(ISNUMBER($S563),ISNUMBER($AL563),$AL563&lt;&gt;0),ROUND($S563/$AL563*100,2),"")</f>
        <v/>
      </c>
      <c r="AH563" s="53">
        <f>IF(AND(ISNUMBER($Q563),ISNUMBER($AL563),$AL563&lt;&gt;0),ROUND($Q563/$AL563*100,1),"")</f>
        <v/>
      </c>
      <c r="AI563" s="48">
        <f>IF(ISNUMBER($S563),IF($S563&lt;=1,"Yes","No"),"n/a")</f>
        <v/>
      </c>
      <c r="AJ563" s="48">
        <f>IF(ISNUMBER($S563),ROUND(MAX(0,MIN(100,100-$S563*2.5-IF(ISNUMBER($T563),$T563,0)*0.12+IF($S563&lt;=1,12,0))),0),"")</f>
        <v/>
      </c>
      <c r="AK563" s="48">
        <f>IF(ISNUMBER($Q563),IF($Q563&gt;=100,20,IF($Q563&gt;=30,10,0)),0)+IF(ISNUMBER($R563),IF($R563&gt;=100,20,0),0)+IF(ISNUMBER($P563),IF($P563&gt;=150,20,IF($P563&gt;=50,12,5)),0)+IF(ISNUMBER($S563),IF($S563&lt;=1,15,0),0)</f>
        <v/>
      </c>
      <c r="AL563" s="48" t="n">
        <v>473</v>
      </c>
      <c r="AM563" s="49" t="n"/>
      <c r="AN563" s="48">
        <f>IF(AND(ISNUMBER($P563),ISNUMBER($AL563),$AL563&lt;&gt;0),IF(OR($P563&gt;180,$P563/$AL563*1000&gt;400),"Over ceiling, confirm SKU","Within"),"n/a")</f>
        <v/>
      </c>
      <c r="AO563" s="51" t="n"/>
      <c r="AP563" s="51" t="n"/>
      <c r="AQ563" s="51" t="n"/>
      <c r="AR563" s="34" t="inlineStr">
        <is>
          <t>Recalled, batch confirmed, to confirm</t>
        </is>
      </c>
      <c r="AS563" s="34" t="inlineStr">
        <is>
          <t>BLANK -&gt; requires live Amazon.ca capture</t>
        </is>
      </c>
      <c r="AT563" s="34" t="inlineStr">
        <is>
          <t>Unverified commercial data</t>
        </is>
      </c>
    </row>
    <row r="564" ht="28" customHeight="1">
      <c r="A564" s="34" t="inlineStr">
        <is>
          <t>Mtn Dew</t>
        </is>
      </c>
      <c r="B564" s="34" t="inlineStr">
        <is>
          <t>Mtn Dew Rise Energy | Berry Blast | 12 pack 473mL</t>
        </is>
      </c>
      <c r="C564" s="34" t="inlineStr">
        <is>
          <t>4) Caffeine &amp; energy beverage</t>
        </is>
      </c>
      <c r="D564" s="34" t="inlineStr">
        <is>
          <t>473 mL can</t>
        </is>
      </c>
      <c r="E564" s="48" t="n">
        <v>12</v>
      </c>
      <c r="F564" s="49" t="n"/>
      <c r="G564" s="50">
        <f>IF(AND(ISNUMBER($F564),ISNUMBER($E564),$E564&lt;&gt;0),$F564/$E564,"")</f>
        <v/>
      </c>
      <c r="H564" s="50">
        <f>IF(AND(ISNUMBER($F564),ISNUMBER($AL564),ISNUMBER($E564),($AL564*$E564)&lt;&gt;0),$F564/($AL564*$E564)*100,"")</f>
        <v/>
      </c>
      <c r="I564" s="51" t="n"/>
      <c r="J564" s="52" t="n"/>
      <c r="K564" s="50">
        <f>IF(AND(ISNUMBER($F564),ISNUMBER($J564)),$F564*(1-$J564),"")</f>
        <v/>
      </c>
      <c r="L564" s="51" t="n"/>
      <c r="M564" s="51" t="n"/>
      <c r="N564" s="50">
        <f>IF(ISNUMBER($F564),($F564-IF(ISNUMBER($AM564),$AM564,0))*(1-IF(ISNUMBER($J564),$J564,0)),"")</f>
        <v/>
      </c>
      <c r="O564" s="34" t="inlineStr">
        <is>
          <t>Berry Blast</t>
        </is>
      </c>
      <c r="P564" s="48" t="n">
        <v>180</v>
      </c>
      <c r="Q564" s="48" t="n">
        <v>80</v>
      </c>
      <c r="R564" s="34" t="inlineStr">
        <is>
          <t>Not listed</t>
        </is>
      </c>
      <c r="S564" s="48" t="n">
        <v>0</v>
      </c>
      <c r="T564" s="48" t="n">
        <v>15</v>
      </c>
      <c r="U564" s="34" t="inlineStr">
        <is>
          <t>Sucralose + acesulfame-K</t>
        </is>
      </c>
      <c r="V564" s="34" t="inlineStr">
        <is>
          <t>180 mg caffeine, zero sugar, vitamins, antioxidants</t>
        </is>
      </c>
      <c r="W564" s="51" t="n"/>
      <c r="X564" s="51" t="n"/>
      <c r="Y564" s="51" t="n"/>
      <c r="Z564" s="51" t="n"/>
      <c r="AA564" s="34" t="inlineStr">
        <is>
          <t>Medium</t>
        </is>
      </c>
      <c r="AB564" s="34" t="inlineStr">
        <is>
          <t>PepsiCo morning energy play</t>
        </is>
      </c>
      <c r="AC564" s="34" t="inlineStr">
        <is>
          <t>Morning energy with zero sugar</t>
        </is>
      </c>
      <c r="AD564" s="34" t="inlineStr">
        <is>
          <t>Daytime energy with vitamins, no sugar.</t>
        </is>
      </c>
      <c r="AE564" s="51" t="n"/>
      <c r="AF564" s="53">
        <f>IF(AND(ISNUMBER($P564),ISNUMBER($AL564),$AL564&lt;&gt;0),ROUND($P564/$AL564*100,1),"")</f>
        <v/>
      </c>
      <c r="AG564" s="54">
        <f>IF(AND(ISNUMBER($S564),ISNUMBER($AL564),$AL564&lt;&gt;0),ROUND($S564/$AL564*100,2),"")</f>
        <v/>
      </c>
      <c r="AH564" s="53">
        <f>IF(AND(ISNUMBER($Q564),ISNUMBER($AL564),$AL564&lt;&gt;0),ROUND($Q564/$AL564*100,1),"")</f>
        <v/>
      </c>
      <c r="AI564" s="48">
        <f>IF(ISNUMBER($S564),IF($S564&lt;=1,"Yes","No"),"n/a")</f>
        <v/>
      </c>
      <c r="AJ564" s="48">
        <f>IF(ISNUMBER($S564),ROUND(MAX(0,MIN(100,100-$S564*2.5-IF(ISNUMBER($T564),$T564,0)*0.12+IF($S564&lt;=1,12,0))),0),"")</f>
        <v/>
      </c>
      <c r="AK564" s="48">
        <f>IF(ISNUMBER($Q564),IF($Q564&gt;=100,20,IF($Q564&gt;=30,10,0)),0)+IF(ISNUMBER($R564),IF($R564&gt;=100,20,0),0)+IF(ISNUMBER($P564),IF($P564&gt;=150,20,IF($P564&gt;=50,12,5)),0)+IF(ISNUMBER($S564),IF($S564&lt;=1,15,0),0)</f>
        <v/>
      </c>
      <c r="AL564" s="48" t="n">
        <v>473</v>
      </c>
      <c r="AM564" s="49" t="n"/>
      <c r="AN564" s="48">
        <f>IF(AND(ISNUMBER($P564),ISNUMBER($AL564),$AL564&lt;&gt;0),IF(OR($P564&gt;180,$P564/$AL564*1000&gt;400),"Over ceiling, confirm SKU","Within"),"n/a")</f>
        <v/>
      </c>
      <c r="AO564" s="51" t="n"/>
      <c r="AP564" s="51" t="n"/>
      <c r="AQ564" s="51" t="n"/>
      <c r="AR564" s="34" t="inlineStr">
        <is>
          <t>Recalled, batch confirmed, to confirm</t>
        </is>
      </c>
      <c r="AS564" s="34" t="inlineStr">
        <is>
          <t>BLANK -&gt; requires live Amazon.ca capture</t>
        </is>
      </c>
      <c r="AT564" s="34" t="inlineStr">
        <is>
          <t>Unverified commercial data</t>
        </is>
      </c>
    </row>
    <row r="565" ht="28" customHeight="1">
      <c r="A565" s="34" t="inlineStr">
        <is>
          <t>Mtn Dew</t>
        </is>
      </c>
      <c r="B565" s="34" t="inlineStr">
        <is>
          <t>Mtn Dew Rise Energy | Berry Blast | 18 pack 473mL</t>
        </is>
      </c>
      <c r="C565" s="34" t="inlineStr">
        <is>
          <t>4) Caffeine &amp; energy beverage</t>
        </is>
      </c>
      <c r="D565" s="34" t="inlineStr">
        <is>
          <t>473 mL can</t>
        </is>
      </c>
      <c r="E565" s="48" t="n">
        <v>18</v>
      </c>
      <c r="F565" s="49" t="n"/>
      <c r="G565" s="50">
        <f>IF(AND(ISNUMBER($F565),ISNUMBER($E565),$E565&lt;&gt;0),$F565/$E565,"")</f>
        <v/>
      </c>
      <c r="H565" s="50">
        <f>IF(AND(ISNUMBER($F565),ISNUMBER($AL565),ISNUMBER($E565),($AL565*$E565)&lt;&gt;0),$F565/($AL565*$E565)*100,"")</f>
        <v/>
      </c>
      <c r="I565" s="51" t="n"/>
      <c r="J565" s="52" t="n"/>
      <c r="K565" s="50">
        <f>IF(AND(ISNUMBER($F565),ISNUMBER($J565)),$F565*(1-$J565),"")</f>
        <v/>
      </c>
      <c r="L565" s="51" t="n"/>
      <c r="M565" s="51" t="n"/>
      <c r="N565" s="50">
        <f>IF(ISNUMBER($F565),($F565-IF(ISNUMBER($AM565),$AM565,0))*(1-IF(ISNUMBER($J565),$J565,0)),"")</f>
        <v/>
      </c>
      <c r="O565" s="34" t="inlineStr">
        <is>
          <t>Berry Blast</t>
        </is>
      </c>
      <c r="P565" s="48" t="n">
        <v>180</v>
      </c>
      <c r="Q565" s="48" t="n">
        <v>80</v>
      </c>
      <c r="R565" s="34" t="inlineStr">
        <is>
          <t>Not listed</t>
        </is>
      </c>
      <c r="S565" s="48" t="n">
        <v>0</v>
      </c>
      <c r="T565" s="48" t="n">
        <v>15</v>
      </c>
      <c r="U565" s="34" t="inlineStr">
        <is>
          <t>Sucralose + acesulfame-K</t>
        </is>
      </c>
      <c r="V565" s="34" t="inlineStr">
        <is>
          <t>180 mg caffeine, zero sugar, vitamins, antioxidants</t>
        </is>
      </c>
      <c r="W565" s="51" t="n"/>
      <c r="X565" s="51" t="n"/>
      <c r="Y565" s="51" t="n"/>
      <c r="Z565" s="51" t="n"/>
      <c r="AA565" s="34" t="inlineStr">
        <is>
          <t>Medium</t>
        </is>
      </c>
      <c r="AB565" s="34" t="inlineStr">
        <is>
          <t>PepsiCo morning energy play</t>
        </is>
      </c>
      <c r="AC565" s="34" t="inlineStr">
        <is>
          <t>Morning energy with zero sugar</t>
        </is>
      </c>
      <c r="AD565" s="34" t="inlineStr">
        <is>
          <t>Daytime energy with vitamins, no sugar.</t>
        </is>
      </c>
      <c r="AE565" s="51" t="n"/>
      <c r="AF565" s="53">
        <f>IF(AND(ISNUMBER($P565),ISNUMBER($AL565),$AL565&lt;&gt;0),ROUND($P565/$AL565*100,1),"")</f>
        <v/>
      </c>
      <c r="AG565" s="54">
        <f>IF(AND(ISNUMBER($S565),ISNUMBER($AL565),$AL565&lt;&gt;0),ROUND($S565/$AL565*100,2),"")</f>
        <v/>
      </c>
      <c r="AH565" s="53">
        <f>IF(AND(ISNUMBER($Q565),ISNUMBER($AL565),$AL565&lt;&gt;0),ROUND($Q565/$AL565*100,1),"")</f>
        <v/>
      </c>
      <c r="AI565" s="48">
        <f>IF(ISNUMBER($S565),IF($S565&lt;=1,"Yes","No"),"n/a")</f>
        <v/>
      </c>
      <c r="AJ565" s="48">
        <f>IF(ISNUMBER($S565),ROUND(MAX(0,MIN(100,100-$S565*2.5-IF(ISNUMBER($T565),$T565,0)*0.12+IF($S565&lt;=1,12,0))),0),"")</f>
        <v/>
      </c>
      <c r="AK565" s="48">
        <f>IF(ISNUMBER($Q565),IF($Q565&gt;=100,20,IF($Q565&gt;=30,10,0)),0)+IF(ISNUMBER($R565),IF($R565&gt;=100,20,0),0)+IF(ISNUMBER($P565),IF($P565&gt;=150,20,IF($P565&gt;=50,12,5)),0)+IF(ISNUMBER($S565),IF($S565&lt;=1,15,0),0)</f>
        <v/>
      </c>
      <c r="AL565" s="48" t="n">
        <v>473</v>
      </c>
      <c r="AM565" s="49" t="n"/>
      <c r="AN565" s="48">
        <f>IF(AND(ISNUMBER($P565),ISNUMBER($AL565),$AL565&lt;&gt;0),IF(OR($P565&gt;180,$P565/$AL565*1000&gt;400),"Over ceiling, confirm SKU","Within"),"n/a")</f>
        <v/>
      </c>
      <c r="AO565" s="51" t="n"/>
      <c r="AP565" s="51" t="n"/>
      <c r="AQ565" s="51" t="n"/>
      <c r="AR565" s="34" t="inlineStr">
        <is>
          <t>Recalled, batch confirmed, to confirm</t>
        </is>
      </c>
      <c r="AS565" s="34" t="inlineStr">
        <is>
          <t>BLANK -&gt; requires live Amazon.ca capture</t>
        </is>
      </c>
      <c r="AT565" s="34" t="inlineStr">
        <is>
          <t>Unverified commercial data</t>
        </is>
      </c>
    </row>
    <row r="566" ht="28" customHeight="1">
      <c r="A566" s="34" t="inlineStr">
        <is>
          <t>Mtn Dew</t>
        </is>
      </c>
      <c r="B566" s="34" t="inlineStr">
        <is>
          <t>Mtn Dew Rise Energy | Berry Blast | 24 pack 473mL</t>
        </is>
      </c>
      <c r="C566" s="34" t="inlineStr">
        <is>
          <t>4) Caffeine &amp; energy beverage</t>
        </is>
      </c>
      <c r="D566" s="34" t="inlineStr">
        <is>
          <t>473 mL can</t>
        </is>
      </c>
      <c r="E566" s="48" t="n">
        <v>24</v>
      </c>
      <c r="F566" s="49" t="n"/>
      <c r="G566" s="50">
        <f>IF(AND(ISNUMBER($F566),ISNUMBER($E566),$E566&lt;&gt;0),$F566/$E566,"")</f>
        <v/>
      </c>
      <c r="H566" s="50">
        <f>IF(AND(ISNUMBER($F566),ISNUMBER($AL566),ISNUMBER($E566),($AL566*$E566)&lt;&gt;0),$F566/($AL566*$E566)*100,"")</f>
        <v/>
      </c>
      <c r="I566" s="51" t="n"/>
      <c r="J566" s="52" t="n"/>
      <c r="K566" s="50">
        <f>IF(AND(ISNUMBER($F566),ISNUMBER($J566)),$F566*(1-$J566),"")</f>
        <v/>
      </c>
      <c r="L566" s="51" t="n"/>
      <c r="M566" s="51" t="n"/>
      <c r="N566" s="50">
        <f>IF(ISNUMBER($F566),($F566-IF(ISNUMBER($AM566),$AM566,0))*(1-IF(ISNUMBER($J566),$J566,0)),"")</f>
        <v/>
      </c>
      <c r="O566" s="34" t="inlineStr">
        <is>
          <t>Berry Blast</t>
        </is>
      </c>
      <c r="P566" s="48" t="n">
        <v>180</v>
      </c>
      <c r="Q566" s="48" t="n">
        <v>80</v>
      </c>
      <c r="R566" s="34" t="inlineStr">
        <is>
          <t>Not listed</t>
        </is>
      </c>
      <c r="S566" s="48" t="n">
        <v>0</v>
      </c>
      <c r="T566" s="48" t="n">
        <v>15</v>
      </c>
      <c r="U566" s="34" t="inlineStr">
        <is>
          <t>Sucralose + acesulfame-K</t>
        </is>
      </c>
      <c r="V566" s="34" t="inlineStr">
        <is>
          <t>180 mg caffeine, zero sugar, vitamins, antioxidants</t>
        </is>
      </c>
      <c r="W566" s="51" t="n"/>
      <c r="X566" s="51" t="n"/>
      <c r="Y566" s="51" t="n"/>
      <c r="Z566" s="51" t="n"/>
      <c r="AA566" s="34" t="inlineStr">
        <is>
          <t>Medium</t>
        </is>
      </c>
      <c r="AB566" s="34" t="inlineStr">
        <is>
          <t>PepsiCo morning energy play</t>
        </is>
      </c>
      <c r="AC566" s="34" t="inlineStr">
        <is>
          <t>Morning energy with zero sugar</t>
        </is>
      </c>
      <c r="AD566" s="34" t="inlineStr">
        <is>
          <t>Daytime energy with vitamins, no sugar.</t>
        </is>
      </c>
      <c r="AE566" s="51" t="n"/>
      <c r="AF566" s="53">
        <f>IF(AND(ISNUMBER($P566),ISNUMBER($AL566),$AL566&lt;&gt;0),ROUND($P566/$AL566*100,1),"")</f>
        <v/>
      </c>
      <c r="AG566" s="54">
        <f>IF(AND(ISNUMBER($S566),ISNUMBER($AL566),$AL566&lt;&gt;0),ROUND($S566/$AL566*100,2),"")</f>
        <v/>
      </c>
      <c r="AH566" s="53">
        <f>IF(AND(ISNUMBER($Q566),ISNUMBER($AL566),$AL566&lt;&gt;0),ROUND($Q566/$AL566*100,1),"")</f>
        <v/>
      </c>
      <c r="AI566" s="48">
        <f>IF(ISNUMBER($S566),IF($S566&lt;=1,"Yes","No"),"n/a")</f>
        <v/>
      </c>
      <c r="AJ566" s="48">
        <f>IF(ISNUMBER($S566),ROUND(MAX(0,MIN(100,100-$S566*2.5-IF(ISNUMBER($T566),$T566,0)*0.12+IF($S566&lt;=1,12,0))),0),"")</f>
        <v/>
      </c>
      <c r="AK566" s="48">
        <f>IF(ISNUMBER($Q566),IF($Q566&gt;=100,20,IF($Q566&gt;=30,10,0)),0)+IF(ISNUMBER($R566),IF($R566&gt;=100,20,0),0)+IF(ISNUMBER($P566),IF($P566&gt;=150,20,IF($P566&gt;=50,12,5)),0)+IF(ISNUMBER($S566),IF($S566&lt;=1,15,0),0)</f>
        <v/>
      </c>
      <c r="AL566" s="48" t="n">
        <v>473</v>
      </c>
      <c r="AM566" s="49" t="n"/>
      <c r="AN566" s="48">
        <f>IF(AND(ISNUMBER($P566),ISNUMBER($AL566),$AL566&lt;&gt;0),IF(OR($P566&gt;180,$P566/$AL566*1000&gt;400),"Over ceiling, confirm SKU","Within"),"n/a")</f>
        <v/>
      </c>
      <c r="AO566" s="51" t="n"/>
      <c r="AP566" s="51" t="n"/>
      <c r="AQ566" s="51" t="n"/>
      <c r="AR566" s="34" t="inlineStr">
        <is>
          <t>Recalled, batch confirmed, to confirm</t>
        </is>
      </c>
      <c r="AS566" s="34" t="inlineStr">
        <is>
          <t>BLANK -&gt; requires live Amazon.ca capture</t>
        </is>
      </c>
      <c r="AT566" s="34" t="inlineStr">
        <is>
          <t>Unverified commercial data</t>
        </is>
      </c>
    </row>
    <row r="567" ht="28" customHeight="1">
      <c r="A567" s="34" t="inlineStr">
        <is>
          <t>Mtn Dew</t>
        </is>
      </c>
      <c r="B567" s="34" t="inlineStr">
        <is>
          <t>Mtn Dew Rise Energy | Pomegranate Blue Burst | single 473mL</t>
        </is>
      </c>
      <c r="C567" s="34" t="inlineStr">
        <is>
          <t>4) Caffeine &amp; energy beverage</t>
        </is>
      </c>
      <c r="D567" s="34" t="inlineStr">
        <is>
          <t>473 mL can</t>
        </is>
      </c>
      <c r="E567" s="48" t="n">
        <v>1</v>
      </c>
      <c r="F567" s="49" t="n"/>
      <c r="G567" s="50">
        <f>IF(AND(ISNUMBER($F567),ISNUMBER($E567),$E567&lt;&gt;0),$F567/$E567,"")</f>
        <v/>
      </c>
      <c r="H567" s="50">
        <f>IF(AND(ISNUMBER($F567),ISNUMBER($AL567),ISNUMBER($E567),($AL567*$E567)&lt;&gt;0),$F567/($AL567*$E567)*100,"")</f>
        <v/>
      </c>
      <c r="I567" s="51" t="n"/>
      <c r="J567" s="52" t="n"/>
      <c r="K567" s="50">
        <f>IF(AND(ISNUMBER($F567),ISNUMBER($J567)),$F567*(1-$J567),"")</f>
        <v/>
      </c>
      <c r="L567" s="51" t="n"/>
      <c r="M567" s="51" t="n"/>
      <c r="N567" s="50">
        <f>IF(ISNUMBER($F567),($F567-IF(ISNUMBER($AM567),$AM567,0))*(1-IF(ISNUMBER($J567),$J567,0)),"")</f>
        <v/>
      </c>
      <c r="O567" s="34" t="inlineStr">
        <is>
          <t>Pomegranate Blue Burst</t>
        </is>
      </c>
      <c r="P567" s="48" t="n">
        <v>180</v>
      </c>
      <c r="Q567" s="48" t="n">
        <v>80</v>
      </c>
      <c r="R567" s="34" t="inlineStr">
        <is>
          <t>Not listed</t>
        </is>
      </c>
      <c r="S567" s="48" t="n">
        <v>0</v>
      </c>
      <c r="T567" s="48" t="n">
        <v>15</v>
      </c>
      <c r="U567" s="34" t="inlineStr">
        <is>
          <t>Sucralose + acesulfame-K</t>
        </is>
      </c>
      <c r="V567" s="34" t="inlineStr">
        <is>
          <t>180 mg caffeine, zero sugar, vitamins, antioxidants</t>
        </is>
      </c>
      <c r="W567" s="51" t="n"/>
      <c r="X567" s="51" t="n"/>
      <c r="Y567" s="51" t="n"/>
      <c r="Z567" s="51" t="n"/>
      <c r="AA567" s="34" t="inlineStr">
        <is>
          <t>Medium</t>
        </is>
      </c>
      <c r="AB567" s="34" t="inlineStr">
        <is>
          <t>PepsiCo morning energy play</t>
        </is>
      </c>
      <c r="AC567" s="34" t="inlineStr">
        <is>
          <t>Morning energy with zero sugar</t>
        </is>
      </c>
      <c r="AD567" s="34" t="inlineStr">
        <is>
          <t>Daytime energy with vitamins, no sugar.</t>
        </is>
      </c>
      <c r="AE567" s="51" t="n"/>
      <c r="AF567" s="53">
        <f>IF(AND(ISNUMBER($P567),ISNUMBER($AL567),$AL567&lt;&gt;0),ROUND($P567/$AL567*100,1),"")</f>
        <v/>
      </c>
      <c r="AG567" s="54">
        <f>IF(AND(ISNUMBER($S567),ISNUMBER($AL567),$AL567&lt;&gt;0),ROUND($S567/$AL567*100,2),"")</f>
        <v/>
      </c>
      <c r="AH567" s="53">
        <f>IF(AND(ISNUMBER($Q567),ISNUMBER($AL567),$AL567&lt;&gt;0),ROUND($Q567/$AL567*100,1),"")</f>
        <v/>
      </c>
      <c r="AI567" s="48">
        <f>IF(ISNUMBER($S567),IF($S567&lt;=1,"Yes","No"),"n/a")</f>
        <v/>
      </c>
      <c r="AJ567" s="48">
        <f>IF(ISNUMBER($S567),ROUND(MAX(0,MIN(100,100-$S567*2.5-IF(ISNUMBER($T567),$T567,0)*0.12+IF($S567&lt;=1,12,0))),0),"")</f>
        <v/>
      </c>
      <c r="AK567" s="48">
        <f>IF(ISNUMBER($Q567),IF($Q567&gt;=100,20,IF($Q567&gt;=30,10,0)),0)+IF(ISNUMBER($R567),IF($R567&gt;=100,20,0),0)+IF(ISNUMBER($P567),IF($P567&gt;=150,20,IF($P567&gt;=50,12,5)),0)+IF(ISNUMBER($S567),IF($S567&lt;=1,15,0),0)</f>
        <v/>
      </c>
      <c r="AL567" s="48" t="n">
        <v>473</v>
      </c>
      <c r="AM567" s="49" t="n"/>
      <c r="AN567" s="48">
        <f>IF(AND(ISNUMBER($P567),ISNUMBER($AL567),$AL567&lt;&gt;0),IF(OR($P567&gt;180,$P567/$AL567*1000&gt;400),"Over ceiling, confirm SKU","Within"),"n/a")</f>
        <v/>
      </c>
      <c r="AO567" s="51" t="n"/>
      <c r="AP567" s="51" t="n"/>
      <c r="AQ567" s="51" t="n"/>
      <c r="AR567" s="34" t="inlineStr">
        <is>
          <t>Recalled, batch confirmed, to confirm</t>
        </is>
      </c>
      <c r="AS567" s="34" t="inlineStr">
        <is>
          <t>BLANK -&gt; requires live Amazon.ca capture</t>
        </is>
      </c>
      <c r="AT567" s="34" t="inlineStr">
        <is>
          <t>Unverified commercial data</t>
        </is>
      </c>
    </row>
    <row r="568" ht="28" customHeight="1">
      <c r="A568" s="34" t="inlineStr">
        <is>
          <t>Mtn Dew</t>
        </is>
      </c>
      <c r="B568" s="34" t="inlineStr">
        <is>
          <t>Mtn Dew Rise Energy | Pomegranate Blue Burst | 8 pack 473mL</t>
        </is>
      </c>
      <c r="C568" s="34" t="inlineStr">
        <is>
          <t>4) Caffeine &amp; energy beverage</t>
        </is>
      </c>
      <c r="D568" s="34" t="inlineStr">
        <is>
          <t>473 mL can</t>
        </is>
      </c>
      <c r="E568" s="48" t="n">
        <v>8</v>
      </c>
      <c r="F568" s="49" t="n"/>
      <c r="G568" s="50">
        <f>IF(AND(ISNUMBER($F568),ISNUMBER($E568),$E568&lt;&gt;0),$F568/$E568,"")</f>
        <v/>
      </c>
      <c r="H568" s="50">
        <f>IF(AND(ISNUMBER($F568),ISNUMBER($AL568),ISNUMBER($E568),($AL568*$E568)&lt;&gt;0),$F568/($AL568*$E568)*100,"")</f>
        <v/>
      </c>
      <c r="I568" s="51" t="n"/>
      <c r="J568" s="52" t="n"/>
      <c r="K568" s="50">
        <f>IF(AND(ISNUMBER($F568),ISNUMBER($J568)),$F568*(1-$J568),"")</f>
        <v/>
      </c>
      <c r="L568" s="51" t="n"/>
      <c r="M568" s="51" t="n"/>
      <c r="N568" s="50">
        <f>IF(ISNUMBER($F568),($F568-IF(ISNUMBER($AM568),$AM568,0))*(1-IF(ISNUMBER($J568),$J568,0)),"")</f>
        <v/>
      </c>
      <c r="O568" s="34" t="inlineStr">
        <is>
          <t>Pomegranate Blue Burst</t>
        </is>
      </c>
      <c r="P568" s="48" t="n">
        <v>180</v>
      </c>
      <c r="Q568" s="48" t="n">
        <v>80</v>
      </c>
      <c r="R568" s="34" t="inlineStr">
        <is>
          <t>Not listed</t>
        </is>
      </c>
      <c r="S568" s="48" t="n">
        <v>0</v>
      </c>
      <c r="T568" s="48" t="n">
        <v>15</v>
      </c>
      <c r="U568" s="34" t="inlineStr">
        <is>
          <t>Sucralose + acesulfame-K</t>
        </is>
      </c>
      <c r="V568" s="34" t="inlineStr">
        <is>
          <t>180 mg caffeine, zero sugar, vitamins, antioxidants</t>
        </is>
      </c>
      <c r="W568" s="51" t="n"/>
      <c r="X568" s="51" t="n"/>
      <c r="Y568" s="51" t="n"/>
      <c r="Z568" s="51" t="n"/>
      <c r="AA568" s="34" t="inlineStr">
        <is>
          <t>Medium</t>
        </is>
      </c>
      <c r="AB568" s="34" t="inlineStr">
        <is>
          <t>PepsiCo morning energy play</t>
        </is>
      </c>
      <c r="AC568" s="34" t="inlineStr">
        <is>
          <t>Morning energy with zero sugar</t>
        </is>
      </c>
      <c r="AD568" s="34" t="inlineStr">
        <is>
          <t>Daytime energy with vitamins, no sugar.</t>
        </is>
      </c>
      <c r="AE568" s="51" t="n"/>
      <c r="AF568" s="53">
        <f>IF(AND(ISNUMBER($P568),ISNUMBER($AL568),$AL568&lt;&gt;0),ROUND($P568/$AL568*100,1),"")</f>
        <v/>
      </c>
      <c r="AG568" s="54">
        <f>IF(AND(ISNUMBER($S568),ISNUMBER($AL568),$AL568&lt;&gt;0),ROUND($S568/$AL568*100,2),"")</f>
        <v/>
      </c>
      <c r="AH568" s="53">
        <f>IF(AND(ISNUMBER($Q568),ISNUMBER($AL568),$AL568&lt;&gt;0),ROUND($Q568/$AL568*100,1),"")</f>
        <v/>
      </c>
      <c r="AI568" s="48">
        <f>IF(ISNUMBER($S568),IF($S568&lt;=1,"Yes","No"),"n/a")</f>
        <v/>
      </c>
      <c r="AJ568" s="48">
        <f>IF(ISNUMBER($S568),ROUND(MAX(0,MIN(100,100-$S568*2.5-IF(ISNUMBER($T568),$T568,0)*0.12+IF($S568&lt;=1,12,0))),0),"")</f>
        <v/>
      </c>
      <c r="AK568" s="48">
        <f>IF(ISNUMBER($Q568),IF($Q568&gt;=100,20,IF($Q568&gt;=30,10,0)),0)+IF(ISNUMBER($R568),IF($R568&gt;=100,20,0),0)+IF(ISNUMBER($P568),IF($P568&gt;=150,20,IF($P568&gt;=50,12,5)),0)+IF(ISNUMBER($S568),IF($S568&lt;=1,15,0),0)</f>
        <v/>
      </c>
      <c r="AL568" s="48" t="n">
        <v>473</v>
      </c>
      <c r="AM568" s="49" t="n"/>
      <c r="AN568" s="48">
        <f>IF(AND(ISNUMBER($P568),ISNUMBER($AL568),$AL568&lt;&gt;0),IF(OR($P568&gt;180,$P568/$AL568*1000&gt;400),"Over ceiling, confirm SKU","Within"),"n/a")</f>
        <v/>
      </c>
      <c r="AO568" s="51" t="n"/>
      <c r="AP568" s="51" t="n"/>
      <c r="AQ568" s="51" t="n"/>
      <c r="AR568" s="34" t="inlineStr">
        <is>
          <t>Recalled, batch confirmed, to confirm</t>
        </is>
      </c>
      <c r="AS568" s="34" t="inlineStr">
        <is>
          <t>BLANK -&gt; requires live Amazon.ca capture</t>
        </is>
      </c>
      <c r="AT568" s="34" t="inlineStr">
        <is>
          <t>Unverified commercial data</t>
        </is>
      </c>
    </row>
    <row r="569" ht="28" customHeight="1">
      <c r="A569" s="34" t="inlineStr">
        <is>
          <t>Mtn Dew</t>
        </is>
      </c>
      <c r="B569" s="34" t="inlineStr">
        <is>
          <t>Mtn Dew Rise Energy | Pomegranate Blue Burst | 12 pack 473mL</t>
        </is>
      </c>
      <c r="C569" s="34" t="inlineStr">
        <is>
          <t>4) Caffeine &amp; energy beverage</t>
        </is>
      </c>
      <c r="D569" s="34" t="inlineStr">
        <is>
          <t>473 mL can</t>
        </is>
      </c>
      <c r="E569" s="48" t="n">
        <v>12</v>
      </c>
      <c r="F569" s="49" t="n"/>
      <c r="G569" s="50">
        <f>IF(AND(ISNUMBER($F569),ISNUMBER($E569),$E569&lt;&gt;0),$F569/$E569,"")</f>
        <v/>
      </c>
      <c r="H569" s="50">
        <f>IF(AND(ISNUMBER($F569),ISNUMBER($AL569),ISNUMBER($E569),($AL569*$E569)&lt;&gt;0),$F569/($AL569*$E569)*100,"")</f>
        <v/>
      </c>
      <c r="I569" s="51" t="n"/>
      <c r="J569" s="52" t="n"/>
      <c r="K569" s="50">
        <f>IF(AND(ISNUMBER($F569),ISNUMBER($J569)),$F569*(1-$J569),"")</f>
        <v/>
      </c>
      <c r="L569" s="51" t="n"/>
      <c r="M569" s="51" t="n"/>
      <c r="N569" s="50">
        <f>IF(ISNUMBER($F569),($F569-IF(ISNUMBER($AM569),$AM569,0))*(1-IF(ISNUMBER($J569),$J569,0)),"")</f>
        <v/>
      </c>
      <c r="O569" s="34" t="inlineStr">
        <is>
          <t>Pomegranate Blue Burst</t>
        </is>
      </c>
      <c r="P569" s="48" t="n">
        <v>180</v>
      </c>
      <c r="Q569" s="48" t="n">
        <v>80</v>
      </c>
      <c r="R569" s="34" t="inlineStr">
        <is>
          <t>Not listed</t>
        </is>
      </c>
      <c r="S569" s="48" t="n">
        <v>0</v>
      </c>
      <c r="T569" s="48" t="n">
        <v>15</v>
      </c>
      <c r="U569" s="34" t="inlineStr">
        <is>
          <t>Sucralose + acesulfame-K</t>
        </is>
      </c>
      <c r="V569" s="34" t="inlineStr">
        <is>
          <t>180 mg caffeine, zero sugar, vitamins, antioxidants</t>
        </is>
      </c>
      <c r="W569" s="51" t="n"/>
      <c r="X569" s="51" t="n"/>
      <c r="Y569" s="51" t="n"/>
      <c r="Z569" s="51" t="n"/>
      <c r="AA569" s="34" t="inlineStr">
        <is>
          <t>Medium</t>
        </is>
      </c>
      <c r="AB569" s="34" t="inlineStr">
        <is>
          <t>PepsiCo morning energy play</t>
        </is>
      </c>
      <c r="AC569" s="34" t="inlineStr">
        <is>
          <t>Morning energy with zero sugar</t>
        </is>
      </c>
      <c r="AD569" s="34" t="inlineStr">
        <is>
          <t>Daytime energy with vitamins, no sugar.</t>
        </is>
      </c>
      <c r="AE569" s="51" t="n"/>
      <c r="AF569" s="53">
        <f>IF(AND(ISNUMBER($P569),ISNUMBER($AL569),$AL569&lt;&gt;0),ROUND($P569/$AL569*100,1),"")</f>
        <v/>
      </c>
      <c r="AG569" s="54">
        <f>IF(AND(ISNUMBER($S569),ISNUMBER($AL569),$AL569&lt;&gt;0),ROUND($S569/$AL569*100,2),"")</f>
        <v/>
      </c>
      <c r="AH569" s="53">
        <f>IF(AND(ISNUMBER($Q569),ISNUMBER($AL569),$AL569&lt;&gt;0),ROUND($Q569/$AL569*100,1),"")</f>
        <v/>
      </c>
      <c r="AI569" s="48">
        <f>IF(ISNUMBER($S569),IF($S569&lt;=1,"Yes","No"),"n/a")</f>
        <v/>
      </c>
      <c r="AJ569" s="48">
        <f>IF(ISNUMBER($S569),ROUND(MAX(0,MIN(100,100-$S569*2.5-IF(ISNUMBER($T569),$T569,0)*0.12+IF($S569&lt;=1,12,0))),0),"")</f>
        <v/>
      </c>
      <c r="AK569" s="48">
        <f>IF(ISNUMBER($Q569),IF($Q569&gt;=100,20,IF($Q569&gt;=30,10,0)),0)+IF(ISNUMBER($R569),IF($R569&gt;=100,20,0),0)+IF(ISNUMBER($P569),IF($P569&gt;=150,20,IF($P569&gt;=50,12,5)),0)+IF(ISNUMBER($S569),IF($S569&lt;=1,15,0),0)</f>
        <v/>
      </c>
      <c r="AL569" s="48" t="n">
        <v>473</v>
      </c>
      <c r="AM569" s="49" t="n"/>
      <c r="AN569" s="48">
        <f>IF(AND(ISNUMBER($P569),ISNUMBER($AL569),$AL569&lt;&gt;0),IF(OR($P569&gt;180,$P569/$AL569*1000&gt;400),"Over ceiling, confirm SKU","Within"),"n/a")</f>
        <v/>
      </c>
      <c r="AO569" s="51" t="n"/>
      <c r="AP569" s="51" t="n"/>
      <c r="AQ569" s="51" t="n"/>
      <c r="AR569" s="34" t="inlineStr">
        <is>
          <t>Recalled, batch confirmed, to confirm</t>
        </is>
      </c>
      <c r="AS569" s="34" t="inlineStr">
        <is>
          <t>BLANK -&gt; requires live Amazon.ca capture</t>
        </is>
      </c>
      <c r="AT569" s="34" t="inlineStr">
        <is>
          <t>Unverified commercial data</t>
        </is>
      </c>
    </row>
    <row r="570" ht="28" customHeight="1">
      <c r="A570" s="34" t="inlineStr">
        <is>
          <t>Mtn Dew</t>
        </is>
      </c>
      <c r="B570" s="34" t="inlineStr">
        <is>
          <t>Mtn Dew Rise Energy | Pomegranate Blue Burst | 18 pack 473mL</t>
        </is>
      </c>
      <c r="C570" s="34" t="inlineStr">
        <is>
          <t>4) Caffeine &amp; energy beverage</t>
        </is>
      </c>
      <c r="D570" s="34" t="inlineStr">
        <is>
          <t>473 mL can</t>
        </is>
      </c>
      <c r="E570" s="48" t="n">
        <v>18</v>
      </c>
      <c r="F570" s="49" t="n"/>
      <c r="G570" s="50">
        <f>IF(AND(ISNUMBER($F570),ISNUMBER($E570),$E570&lt;&gt;0),$F570/$E570,"")</f>
        <v/>
      </c>
      <c r="H570" s="50">
        <f>IF(AND(ISNUMBER($F570),ISNUMBER($AL570),ISNUMBER($E570),($AL570*$E570)&lt;&gt;0),$F570/($AL570*$E570)*100,"")</f>
        <v/>
      </c>
      <c r="I570" s="51" t="n"/>
      <c r="J570" s="52" t="n"/>
      <c r="K570" s="50">
        <f>IF(AND(ISNUMBER($F570),ISNUMBER($J570)),$F570*(1-$J570),"")</f>
        <v/>
      </c>
      <c r="L570" s="51" t="n"/>
      <c r="M570" s="51" t="n"/>
      <c r="N570" s="50">
        <f>IF(ISNUMBER($F570),($F570-IF(ISNUMBER($AM570),$AM570,0))*(1-IF(ISNUMBER($J570),$J570,0)),"")</f>
        <v/>
      </c>
      <c r="O570" s="34" t="inlineStr">
        <is>
          <t>Pomegranate Blue Burst</t>
        </is>
      </c>
      <c r="P570" s="48" t="n">
        <v>180</v>
      </c>
      <c r="Q570" s="48" t="n">
        <v>80</v>
      </c>
      <c r="R570" s="34" t="inlineStr">
        <is>
          <t>Not listed</t>
        </is>
      </c>
      <c r="S570" s="48" t="n">
        <v>0</v>
      </c>
      <c r="T570" s="48" t="n">
        <v>15</v>
      </c>
      <c r="U570" s="34" t="inlineStr">
        <is>
          <t>Sucralose + acesulfame-K</t>
        </is>
      </c>
      <c r="V570" s="34" t="inlineStr">
        <is>
          <t>180 mg caffeine, zero sugar, vitamins, antioxidants</t>
        </is>
      </c>
      <c r="W570" s="51" t="n"/>
      <c r="X570" s="51" t="n"/>
      <c r="Y570" s="51" t="n"/>
      <c r="Z570" s="51" t="n"/>
      <c r="AA570" s="34" t="inlineStr">
        <is>
          <t>Medium</t>
        </is>
      </c>
      <c r="AB570" s="34" t="inlineStr">
        <is>
          <t>PepsiCo morning energy play</t>
        </is>
      </c>
      <c r="AC570" s="34" t="inlineStr">
        <is>
          <t>Morning energy with zero sugar</t>
        </is>
      </c>
      <c r="AD570" s="34" t="inlineStr">
        <is>
          <t>Daytime energy with vitamins, no sugar.</t>
        </is>
      </c>
      <c r="AE570" s="51" t="n"/>
      <c r="AF570" s="53">
        <f>IF(AND(ISNUMBER($P570),ISNUMBER($AL570),$AL570&lt;&gt;0),ROUND($P570/$AL570*100,1),"")</f>
        <v/>
      </c>
      <c r="AG570" s="54">
        <f>IF(AND(ISNUMBER($S570),ISNUMBER($AL570),$AL570&lt;&gt;0),ROUND($S570/$AL570*100,2),"")</f>
        <v/>
      </c>
      <c r="AH570" s="53">
        <f>IF(AND(ISNUMBER($Q570),ISNUMBER($AL570),$AL570&lt;&gt;0),ROUND($Q570/$AL570*100,1),"")</f>
        <v/>
      </c>
      <c r="AI570" s="48">
        <f>IF(ISNUMBER($S570),IF($S570&lt;=1,"Yes","No"),"n/a")</f>
        <v/>
      </c>
      <c r="AJ570" s="48">
        <f>IF(ISNUMBER($S570),ROUND(MAX(0,MIN(100,100-$S570*2.5-IF(ISNUMBER($T570),$T570,0)*0.12+IF($S570&lt;=1,12,0))),0),"")</f>
        <v/>
      </c>
      <c r="AK570" s="48">
        <f>IF(ISNUMBER($Q570),IF($Q570&gt;=100,20,IF($Q570&gt;=30,10,0)),0)+IF(ISNUMBER($R570),IF($R570&gt;=100,20,0),0)+IF(ISNUMBER($P570),IF($P570&gt;=150,20,IF($P570&gt;=50,12,5)),0)+IF(ISNUMBER($S570),IF($S570&lt;=1,15,0),0)</f>
        <v/>
      </c>
      <c r="AL570" s="48" t="n">
        <v>473</v>
      </c>
      <c r="AM570" s="49" t="n"/>
      <c r="AN570" s="48">
        <f>IF(AND(ISNUMBER($P570),ISNUMBER($AL570),$AL570&lt;&gt;0),IF(OR($P570&gt;180,$P570/$AL570*1000&gt;400),"Over ceiling, confirm SKU","Within"),"n/a")</f>
        <v/>
      </c>
      <c r="AO570" s="51" t="n"/>
      <c r="AP570" s="51" t="n"/>
      <c r="AQ570" s="51" t="n"/>
      <c r="AR570" s="34" t="inlineStr">
        <is>
          <t>Recalled, batch confirmed, to confirm</t>
        </is>
      </c>
      <c r="AS570" s="34" t="inlineStr">
        <is>
          <t>BLANK -&gt; requires live Amazon.ca capture</t>
        </is>
      </c>
      <c r="AT570" s="34" t="inlineStr">
        <is>
          <t>Unverified commercial data</t>
        </is>
      </c>
    </row>
    <row r="571" ht="28" customHeight="1">
      <c r="A571" s="34" t="inlineStr">
        <is>
          <t>Mtn Dew</t>
        </is>
      </c>
      <c r="B571" s="34" t="inlineStr">
        <is>
          <t>Mtn Dew Rise Energy | Pomegranate Blue Burst | 24 pack 473mL</t>
        </is>
      </c>
      <c r="C571" s="34" t="inlineStr">
        <is>
          <t>4) Caffeine &amp; energy beverage</t>
        </is>
      </c>
      <c r="D571" s="34" t="inlineStr">
        <is>
          <t>473 mL can</t>
        </is>
      </c>
      <c r="E571" s="48" t="n">
        <v>24</v>
      </c>
      <c r="F571" s="49" t="n"/>
      <c r="G571" s="50">
        <f>IF(AND(ISNUMBER($F571),ISNUMBER($E571),$E571&lt;&gt;0),$F571/$E571,"")</f>
        <v/>
      </c>
      <c r="H571" s="50">
        <f>IF(AND(ISNUMBER($F571),ISNUMBER($AL571),ISNUMBER($E571),($AL571*$E571)&lt;&gt;0),$F571/($AL571*$E571)*100,"")</f>
        <v/>
      </c>
      <c r="I571" s="51" t="n"/>
      <c r="J571" s="52" t="n"/>
      <c r="K571" s="50">
        <f>IF(AND(ISNUMBER($F571),ISNUMBER($J571)),$F571*(1-$J571),"")</f>
        <v/>
      </c>
      <c r="L571" s="51" t="n"/>
      <c r="M571" s="51" t="n"/>
      <c r="N571" s="50">
        <f>IF(ISNUMBER($F571),($F571-IF(ISNUMBER($AM571),$AM571,0))*(1-IF(ISNUMBER($J571),$J571,0)),"")</f>
        <v/>
      </c>
      <c r="O571" s="34" t="inlineStr">
        <is>
          <t>Pomegranate Blue Burst</t>
        </is>
      </c>
      <c r="P571" s="48" t="n">
        <v>180</v>
      </c>
      <c r="Q571" s="48" t="n">
        <v>80</v>
      </c>
      <c r="R571" s="34" t="inlineStr">
        <is>
          <t>Not listed</t>
        </is>
      </c>
      <c r="S571" s="48" t="n">
        <v>0</v>
      </c>
      <c r="T571" s="48" t="n">
        <v>15</v>
      </c>
      <c r="U571" s="34" t="inlineStr">
        <is>
          <t>Sucralose + acesulfame-K</t>
        </is>
      </c>
      <c r="V571" s="34" t="inlineStr">
        <is>
          <t>180 mg caffeine, zero sugar, vitamins, antioxidants</t>
        </is>
      </c>
      <c r="W571" s="51" t="n"/>
      <c r="X571" s="51" t="n"/>
      <c r="Y571" s="51" t="n"/>
      <c r="Z571" s="51" t="n"/>
      <c r="AA571" s="34" t="inlineStr">
        <is>
          <t>Medium</t>
        </is>
      </c>
      <c r="AB571" s="34" t="inlineStr">
        <is>
          <t>PepsiCo morning energy play</t>
        </is>
      </c>
      <c r="AC571" s="34" t="inlineStr">
        <is>
          <t>Morning energy with zero sugar</t>
        </is>
      </c>
      <c r="AD571" s="34" t="inlineStr">
        <is>
          <t>Daytime energy with vitamins, no sugar.</t>
        </is>
      </c>
      <c r="AE571" s="51" t="n"/>
      <c r="AF571" s="53">
        <f>IF(AND(ISNUMBER($P571),ISNUMBER($AL571),$AL571&lt;&gt;0),ROUND($P571/$AL571*100,1),"")</f>
        <v/>
      </c>
      <c r="AG571" s="54">
        <f>IF(AND(ISNUMBER($S571),ISNUMBER($AL571),$AL571&lt;&gt;0),ROUND($S571/$AL571*100,2),"")</f>
        <v/>
      </c>
      <c r="AH571" s="53">
        <f>IF(AND(ISNUMBER($Q571),ISNUMBER($AL571),$AL571&lt;&gt;0),ROUND($Q571/$AL571*100,1),"")</f>
        <v/>
      </c>
      <c r="AI571" s="48">
        <f>IF(ISNUMBER($S571),IF($S571&lt;=1,"Yes","No"),"n/a")</f>
        <v/>
      </c>
      <c r="AJ571" s="48">
        <f>IF(ISNUMBER($S571),ROUND(MAX(0,MIN(100,100-$S571*2.5-IF(ISNUMBER($T571),$T571,0)*0.12+IF($S571&lt;=1,12,0))),0),"")</f>
        <v/>
      </c>
      <c r="AK571" s="48">
        <f>IF(ISNUMBER($Q571),IF($Q571&gt;=100,20,IF($Q571&gt;=30,10,0)),0)+IF(ISNUMBER($R571),IF($R571&gt;=100,20,0),0)+IF(ISNUMBER($P571),IF($P571&gt;=150,20,IF($P571&gt;=50,12,5)),0)+IF(ISNUMBER($S571),IF($S571&lt;=1,15,0),0)</f>
        <v/>
      </c>
      <c r="AL571" s="48" t="n">
        <v>473</v>
      </c>
      <c r="AM571" s="49" t="n"/>
      <c r="AN571" s="48">
        <f>IF(AND(ISNUMBER($P571),ISNUMBER($AL571),$AL571&lt;&gt;0),IF(OR($P571&gt;180,$P571/$AL571*1000&gt;400),"Over ceiling, confirm SKU","Within"),"n/a")</f>
        <v/>
      </c>
      <c r="AO571" s="51" t="n"/>
      <c r="AP571" s="51" t="n"/>
      <c r="AQ571" s="51" t="n"/>
      <c r="AR571" s="34" t="inlineStr">
        <is>
          <t>Recalled, batch confirmed, to confirm</t>
        </is>
      </c>
      <c r="AS571" s="34" t="inlineStr">
        <is>
          <t>BLANK -&gt; requires live Amazon.ca capture</t>
        </is>
      </c>
      <c r="AT571" s="34" t="inlineStr">
        <is>
          <t>Unverified commercial data</t>
        </is>
      </c>
    </row>
    <row r="572" ht="28" customHeight="1">
      <c r="A572" s="34" t="inlineStr">
        <is>
          <t>Mtn Dew</t>
        </is>
      </c>
      <c r="B572" s="34" t="inlineStr">
        <is>
          <t>Mtn Dew Rise Energy | Tropical Sunrise | single 473mL</t>
        </is>
      </c>
      <c r="C572" s="34" t="inlineStr">
        <is>
          <t>4) Caffeine &amp; energy beverage</t>
        </is>
      </c>
      <c r="D572" s="34" t="inlineStr">
        <is>
          <t>473 mL can</t>
        </is>
      </c>
      <c r="E572" s="48" t="n">
        <v>1</v>
      </c>
      <c r="F572" s="49" t="n"/>
      <c r="G572" s="50">
        <f>IF(AND(ISNUMBER($F572),ISNUMBER($E572),$E572&lt;&gt;0),$F572/$E572,"")</f>
        <v/>
      </c>
      <c r="H572" s="50">
        <f>IF(AND(ISNUMBER($F572),ISNUMBER($AL572),ISNUMBER($E572),($AL572*$E572)&lt;&gt;0),$F572/($AL572*$E572)*100,"")</f>
        <v/>
      </c>
      <c r="I572" s="51" t="n"/>
      <c r="J572" s="52" t="n"/>
      <c r="K572" s="50">
        <f>IF(AND(ISNUMBER($F572),ISNUMBER($J572)),$F572*(1-$J572),"")</f>
        <v/>
      </c>
      <c r="L572" s="51" t="n"/>
      <c r="M572" s="51" t="n"/>
      <c r="N572" s="50">
        <f>IF(ISNUMBER($F572),($F572-IF(ISNUMBER($AM572),$AM572,0))*(1-IF(ISNUMBER($J572),$J572,0)),"")</f>
        <v/>
      </c>
      <c r="O572" s="34" t="inlineStr">
        <is>
          <t>Tropical Sunrise</t>
        </is>
      </c>
      <c r="P572" s="48" t="n">
        <v>180</v>
      </c>
      <c r="Q572" s="48" t="n">
        <v>80</v>
      </c>
      <c r="R572" s="34" t="inlineStr">
        <is>
          <t>Not listed</t>
        </is>
      </c>
      <c r="S572" s="48" t="n">
        <v>0</v>
      </c>
      <c r="T572" s="48" t="n">
        <v>15</v>
      </c>
      <c r="U572" s="34" t="inlineStr">
        <is>
          <t>Sucralose + acesulfame-K</t>
        </is>
      </c>
      <c r="V572" s="34" t="inlineStr">
        <is>
          <t>180 mg caffeine, zero sugar, vitamins, antioxidants</t>
        </is>
      </c>
      <c r="W572" s="51" t="n"/>
      <c r="X572" s="51" t="n"/>
      <c r="Y572" s="51" t="n"/>
      <c r="Z572" s="51" t="n"/>
      <c r="AA572" s="34" t="inlineStr">
        <is>
          <t>Medium</t>
        </is>
      </c>
      <c r="AB572" s="34" t="inlineStr">
        <is>
          <t>PepsiCo morning energy play</t>
        </is>
      </c>
      <c r="AC572" s="34" t="inlineStr">
        <is>
          <t>Morning energy with zero sugar</t>
        </is>
      </c>
      <c r="AD572" s="34" t="inlineStr">
        <is>
          <t>Daytime energy with vitamins, no sugar.</t>
        </is>
      </c>
      <c r="AE572" s="51" t="n"/>
      <c r="AF572" s="53">
        <f>IF(AND(ISNUMBER($P572),ISNUMBER($AL572),$AL572&lt;&gt;0),ROUND($P572/$AL572*100,1),"")</f>
        <v/>
      </c>
      <c r="AG572" s="54">
        <f>IF(AND(ISNUMBER($S572),ISNUMBER($AL572),$AL572&lt;&gt;0),ROUND($S572/$AL572*100,2),"")</f>
        <v/>
      </c>
      <c r="AH572" s="53">
        <f>IF(AND(ISNUMBER($Q572),ISNUMBER($AL572),$AL572&lt;&gt;0),ROUND($Q572/$AL572*100,1),"")</f>
        <v/>
      </c>
      <c r="AI572" s="48">
        <f>IF(ISNUMBER($S572),IF($S572&lt;=1,"Yes","No"),"n/a")</f>
        <v/>
      </c>
      <c r="AJ572" s="48">
        <f>IF(ISNUMBER($S572),ROUND(MAX(0,MIN(100,100-$S572*2.5-IF(ISNUMBER($T572),$T572,0)*0.12+IF($S572&lt;=1,12,0))),0),"")</f>
        <v/>
      </c>
      <c r="AK572" s="48">
        <f>IF(ISNUMBER($Q572),IF($Q572&gt;=100,20,IF($Q572&gt;=30,10,0)),0)+IF(ISNUMBER($R572),IF($R572&gt;=100,20,0),0)+IF(ISNUMBER($P572),IF($P572&gt;=150,20,IF($P572&gt;=50,12,5)),0)+IF(ISNUMBER($S572),IF($S572&lt;=1,15,0),0)</f>
        <v/>
      </c>
      <c r="AL572" s="48" t="n">
        <v>473</v>
      </c>
      <c r="AM572" s="49" t="n"/>
      <c r="AN572" s="48">
        <f>IF(AND(ISNUMBER($P572),ISNUMBER($AL572),$AL572&lt;&gt;0),IF(OR($P572&gt;180,$P572/$AL572*1000&gt;400),"Over ceiling, confirm SKU","Within"),"n/a")</f>
        <v/>
      </c>
      <c r="AO572" s="51" t="n"/>
      <c r="AP572" s="51" t="n"/>
      <c r="AQ572" s="51" t="n"/>
      <c r="AR572" s="34" t="inlineStr">
        <is>
          <t>Recalled, batch confirmed, to confirm</t>
        </is>
      </c>
      <c r="AS572" s="34" t="inlineStr">
        <is>
          <t>BLANK -&gt; requires live Amazon.ca capture</t>
        </is>
      </c>
      <c r="AT572" s="34" t="inlineStr">
        <is>
          <t>Unverified commercial data</t>
        </is>
      </c>
    </row>
    <row r="573" ht="28" customHeight="1">
      <c r="A573" s="34" t="inlineStr">
        <is>
          <t>Mtn Dew</t>
        </is>
      </c>
      <c r="B573" s="34" t="inlineStr">
        <is>
          <t>Mtn Dew Rise Energy | Tropical Sunrise | 8 pack 473mL</t>
        </is>
      </c>
      <c r="C573" s="34" t="inlineStr">
        <is>
          <t>4) Caffeine &amp; energy beverage</t>
        </is>
      </c>
      <c r="D573" s="34" t="inlineStr">
        <is>
          <t>473 mL can</t>
        </is>
      </c>
      <c r="E573" s="48" t="n">
        <v>8</v>
      </c>
      <c r="F573" s="49" t="n"/>
      <c r="G573" s="50">
        <f>IF(AND(ISNUMBER($F573),ISNUMBER($E573),$E573&lt;&gt;0),$F573/$E573,"")</f>
        <v/>
      </c>
      <c r="H573" s="50">
        <f>IF(AND(ISNUMBER($F573),ISNUMBER($AL573),ISNUMBER($E573),($AL573*$E573)&lt;&gt;0),$F573/($AL573*$E573)*100,"")</f>
        <v/>
      </c>
      <c r="I573" s="51" t="n"/>
      <c r="J573" s="52" t="n"/>
      <c r="K573" s="50">
        <f>IF(AND(ISNUMBER($F573),ISNUMBER($J573)),$F573*(1-$J573),"")</f>
        <v/>
      </c>
      <c r="L573" s="51" t="n"/>
      <c r="M573" s="51" t="n"/>
      <c r="N573" s="50">
        <f>IF(ISNUMBER($F573),($F573-IF(ISNUMBER($AM573),$AM573,0))*(1-IF(ISNUMBER($J573),$J573,0)),"")</f>
        <v/>
      </c>
      <c r="O573" s="34" t="inlineStr">
        <is>
          <t>Tropical Sunrise</t>
        </is>
      </c>
      <c r="P573" s="48" t="n">
        <v>180</v>
      </c>
      <c r="Q573" s="48" t="n">
        <v>80</v>
      </c>
      <c r="R573" s="34" t="inlineStr">
        <is>
          <t>Not listed</t>
        </is>
      </c>
      <c r="S573" s="48" t="n">
        <v>0</v>
      </c>
      <c r="T573" s="48" t="n">
        <v>15</v>
      </c>
      <c r="U573" s="34" t="inlineStr">
        <is>
          <t>Sucralose + acesulfame-K</t>
        </is>
      </c>
      <c r="V573" s="34" t="inlineStr">
        <is>
          <t>180 mg caffeine, zero sugar, vitamins, antioxidants</t>
        </is>
      </c>
      <c r="W573" s="51" t="n"/>
      <c r="X573" s="51" t="n"/>
      <c r="Y573" s="51" t="n"/>
      <c r="Z573" s="51" t="n"/>
      <c r="AA573" s="34" t="inlineStr">
        <is>
          <t>Medium</t>
        </is>
      </c>
      <c r="AB573" s="34" t="inlineStr">
        <is>
          <t>PepsiCo morning energy play</t>
        </is>
      </c>
      <c r="AC573" s="34" t="inlineStr">
        <is>
          <t>Morning energy with zero sugar</t>
        </is>
      </c>
      <c r="AD573" s="34" t="inlineStr">
        <is>
          <t>Daytime energy with vitamins, no sugar.</t>
        </is>
      </c>
      <c r="AE573" s="51" t="n"/>
      <c r="AF573" s="53">
        <f>IF(AND(ISNUMBER($P573),ISNUMBER($AL573),$AL573&lt;&gt;0),ROUND($P573/$AL573*100,1),"")</f>
        <v/>
      </c>
      <c r="AG573" s="54">
        <f>IF(AND(ISNUMBER($S573),ISNUMBER($AL573),$AL573&lt;&gt;0),ROUND($S573/$AL573*100,2),"")</f>
        <v/>
      </c>
      <c r="AH573" s="53">
        <f>IF(AND(ISNUMBER($Q573),ISNUMBER($AL573),$AL573&lt;&gt;0),ROUND($Q573/$AL573*100,1),"")</f>
        <v/>
      </c>
      <c r="AI573" s="48">
        <f>IF(ISNUMBER($S573),IF($S573&lt;=1,"Yes","No"),"n/a")</f>
        <v/>
      </c>
      <c r="AJ573" s="48">
        <f>IF(ISNUMBER($S573),ROUND(MAX(0,MIN(100,100-$S573*2.5-IF(ISNUMBER($T573),$T573,0)*0.12+IF($S573&lt;=1,12,0))),0),"")</f>
        <v/>
      </c>
      <c r="AK573" s="48">
        <f>IF(ISNUMBER($Q573),IF($Q573&gt;=100,20,IF($Q573&gt;=30,10,0)),0)+IF(ISNUMBER($R573),IF($R573&gt;=100,20,0),0)+IF(ISNUMBER($P573),IF($P573&gt;=150,20,IF($P573&gt;=50,12,5)),0)+IF(ISNUMBER($S573),IF($S573&lt;=1,15,0),0)</f>
        <v/>
      </c>
      <c r="AL573" s="48" t="n">
        <v>473</v>
      </c>
      <c r="AM573" s="49" t="n"/>
      <c r="AN573" s="48">
        <f>IF(AND(ISNUMBER($P573),ISNUMBER($AL573),$AL573&lt;&gt;0),IF(OR($P573&gt;180,$P573/$AL573*1000&gt;400),"Over ceiling, confirm SKU","Within"),"n/a")</f>
        <v/>
      </c>
      <c r="AO573" s="51" t="n"/>
      <c r="AP573" s="51" t="n"/>
      <c r="AQ573" s="51" t="n"/>
      <c r="AR573" s="34" t="inlineStr">
        <is>
          <t>Recalled, batch confirmed, to confirm</t>
        </is>
      </c>
      <c r="AS573" s="34" t="inlineStr">
        <is>
          <t>BLANK -&gt; requires live Amazon.ca capture</t>
        </is>
      </c>
      <c r="AT573" s="34" t="inlineStr">
        <is>
          <t>Unverified commercial data</t>
        </is>
      </c>
    </row>
    <row r="574" ht="28" customHeight="1">
      <c r="A574" s="34" t="inlineStr">
        <is>
          <t>Mtn Dew</t>
        </is>
      </c>
      <c r="B574" s="34" t="inlineStr">
        <is>
          <t>Mtn Dew Rise Energy | Tropical Sunrise | 12 pack 473mL</t>
        </is>
      </c>
      <c r="C574" s="34" t="inlineStr">
        <is>
          <t>4) Caffeine &amp; energy beverage</t>
        </is>
      </c>
      <c r="D574" s="34" t="inlineStr">
        <is>
          <t>473 mL can</t>
        </is>
      </c>
      <c r="E574" s="48" t="n">
        <v>12</v>
      </c>
      <c r="F574" s="49" t="n"/>
      <c r="G574" s="50">
        <f>IF(AND(ISNUMBER($F574),ISNUMBER($E574),$E574&lt;&gt;0),$F574/$E574,"")</f>
        <v/>
      </c>
      <c r="H574" s="50">
        <f>IF(AND(ISNUMBER($F574),ISNUMBER($AL574),ISNUMBER($E574),($AL574*$E574)&lt;&gt;0),$F574/($AL574*$E574)*100,"")</f>
        <v/>
      </c>
      <c r="I574" s="51" t="n"/>
      <c r="J574" s="52" t="n"/>
      <c r="K574" s="50">
        <f>IF(AND(ISNUMBER($F574),ISNUMBER($J574)),$F574*(1-$J574),"")</f>
        <v/>
      </c>
      <c r="L574" s="51" t="n"/>
      <c r="M574" s="51" t="n"/>
      <c r="N574" s="50">
        <f>IF(ISNUMBER($F574),($F574-IF(ISNUMBER($AM574),$AM574,0))*(1-IF(ISNUMBER($J574),$J574,0)),"")</f>
        <v/>
      </c>
      <c r="O574" s="34" t="inlineStr">
        <is>
          <t>Tropical Sunrise</t>
        </is>
      </c>
      <c r="P574" s="48" t="n">
        <v>180</v>
      </c>
      <c r="Q574" s="48" t="n">
        <v>80</v>
      </c>
      <c r="R574" s="34" t="inlineStr">
        <is>
          <t>Not listed</t>
        </is>
      </c>
      <c r="S574" s="48" t="n">
        <v>0</v>
      </c>
      <c r="T574" s="48" t="n">
        <v>15</v>
      </c>
      <c r="U574" s="34" t="inlineStr">
        <is>
          <t>Sucralose + acesulfame-K</t>
        </is>
      </c>
      <c r="V574" s="34" t="inlineStr">
        <is>
          <t>180 mg caffeine, zero sugar, vitamins, antioxidants</t>
        </is>
      </c>
      <c r="W574" s="51" t="n"/>
      <c r="X574" s="51" t="n"/>
      <c r="Y574" s="51" t="n"/>
      <c r="Z574" s="51" t="n"/>
      <c r="AA574" s="34" t="inlineStr">
        <is>
          <t>Medium</t>
        </is>
      </c>
      <c r="AB574" s="34" t="inlineStr">
        <is>
          <t>PepsiCo morning energy play</t>
        </is>
      </c>
      <c r="AC574" s="34" t="inlineStr">
        <is>
          <t>Morning energy with zero sugar</t>
        </is>
      </c>
      <c r="AD574" s="34" t="inlineStr">
        <is>
          <t>Daytime energy with vitamins, no sugar.</t>
        </is>
      </c>
      <c r="AE574" s="51" t="n"/>
      <c r="AF574" s="53">
        <f>IF(AND(ISNUMBER($P574),ISNUMBER($AL574),$AL574&lt;&gt;0),ROUND($P574/$AL574*100,1),"")</f>
        <v/>
      </c>
      <c r="AG574" s="54">
        <f>IF(AND(ISNUMBER($S574),ISNUMBER($AL574),$AL574&lt;&gt;0),ROUND($S574/$AL574*100,2),"")</f>
        <v/>
      </c>
      <c r="AH574" s="53">
        <f>IF(AND(ISNUMBER($Q574),ISNUMBER($AL574),$AL574&lt;&gt;0),ROUND($Q574/$AL574*100,1),"")</f>
        <v/>
      </c>
      <c r="AI574" s="48">
        <f>IF(ISNUMBER($S574),IF($S574&lt;=1,"Yes","No"),"n/a")</f>
        <v/>
      </c>
      <c r="AJ574" s="48">
        <f>IF(ISNUMBER($S574),ROUND(MAX(0,MIN(100,100-$S574*2.5-IF(ISNUMBER($T574),$T574,0)*0.12+IF($S574&lt;=1,12,0))),0),"")</f>
        <v/>
      </c>
      <c r="AK574" s="48">
        <f>IF(ISNUMBER($Q574),IF($Q574&gt;=100,20,IF($Q574&gt;=30,10,0)),0)+IF(ISNUMBER($R574),IF($R574&gt;=100,20,0),0)+IF(ISNUMBER($P574),IF($P574&gt;=150,20,IF($P574&gt;=50,12,5)),0)+IF(ISNUMBER($S574),IF($S574&lt;=1,15,0),0)</f>
        <v/>
      </c>
      <c r="AL574" s="48" t="n">
        <v>473</v>
      </c>
      <c r="AM574" s="49" t="n"/>
      <c r="AN574" s="48">
        <f>IF(AND(ISNUMBER($P574),ISNUMBER($AL574),$AL574&lt;&gt;0),IF(OR($P574&gt;180,$P574/$AL574*1000&gt;400),"Over ceiling, confirm SKU","Within"),"n/a")</f>
        <v/>
      </c>
      <c r="AO574" s="51" t="n"/>
      <c r="AP574" s="51" t="n"/>
      <c r="AQ574" s="51" t="n"/>
      <c r="AR574" s="34" t="inlineStr">
        <is>
          <t>Recalled, batch confirmed, to confirm</t>
        </is>
      </c>
      <c r="AS574" s="34" t="inlineStr">
        <is>
          <t>BLANK -&gt; requires live Amazon.ca capture</t>
        </is>
      </c>
      <c r="AT574" s="34" t="inlineStr">
        <is>
          <t>Unverified commercial data</t>
        </is>
      </c>
    </row>
    <row r="575" ht="28" customHeight="1">
      <c r="A575" s="34" t="inlineStr">
        <is>
          <t>Mtn Dew</t>
        </is>
      </c>
      <c r="B575" s="34" t="inlineStr">
        <is>
          <t>Mtn Dew Rise Energy | Tropical Sunrise | 18 pack 473mL</t>
        </is>
      </c>
      <c r="C575" s="34" t="inlineStr">
        <is>
          <t>4) Caffeine &amp; energy beverage</t>
        </is>
      </c>
      <c r="D575" s="34" t="inlineStr">
        <is>
          <t>473 mL can</t>
        </is>
      </c>
      <c r="E575" s="48" t="n">
        <v>18</v>
      </c>
      <c r="F575" s="49" t="n"/>
      <c r="G575" s="50">
        <f>IF(AND(ISNUMBER($F575),ISNUMBER($E575),$E575&lt;&gt;0),$F575/$E575,"")</f>
        <v/>
      </c>
      <c r="H575" s="50">
        <f>IF(AND(ISNUMBER($F575),ISNUMBER($AL575),ISNUMBER($E575),($AL575*$E575)&lt;&gt;0),$F575/($AL575*$E575)*100,"")</f>
        <v/>
      </c>
      <c r="I575" s="51" t="n"/>
      <c r="J575" s="52" t="n"/>
      <c r="K575" s="50">
        <f>IF(AND(ISNUMBER($F575),ISNUMBER($J575)),$F575*(1-$J575),"")</f>
        <v/>
      </c>
      <c r="L575" s="51" t="n"/>
      <c r="M575" s="51" t="n"/>
      <c r="N575" s="50">
        <f>IF(ISNUMBER($F575),($F575-IF(ISNUMBER($AM575),$AM575,0))*(1-IF(ISNUMBER($J575),$J575,0)),"")</f>
        <v/>
      </c>
      <c r="O575" s="34" t="inlineStr">
        <is>
          <t>Tropical Sunrise</t>
        </is>
      </c>
      <c r="P575" s="48" t="n">
        <v>180</v>
      </c>
      <c r="Q575" s="48" t="n">
        <v>80</v>
      </c>
      <c r="R575" s="34" t="inlineStr">
        <is>
          <t>Not listed</t>
        </is>
      </c>
      <c r="S575" s="48" t="n">
        <v>0</v>
      </c>
      <c r="T575" s="48" t="n">
        <v>15</v>
      </c>
      <c r="U575" s="34" t="inlineStr">
        <is>
          <t>Sucralose + acesulfame-K</t>
        </is>
      </c>
      <c r="V575" s="34" t="inlineStr">
        <is>
          <t>180 mg caffeine, zero sugar, vitamins, antioxidants</t>
        </is>
      </c>
      <c r="W575" s="51" t="n"/>
      <c r="X575" s="51" t="n"/>
      <c r="Y575" s="51" t="n"/>
      <c r="Z575" s="51" t="n"/>
      <c r="AA575" s="34" t="inlineStr">
        <is>
          <t>Medium</t>
        </is>
      </c>
      <c r="AB575" s="34" t="inlineStr">
        <is>
          <t>PepsiCo morning energy play</t>
        </is>
      </c>
      <c r="AC575" s="34" t="inlineStr">
        <is>
          <t>Morning energy with zero sugar</t>
        </is>
      </c>
      <c r="AD575" s="34" t="inlineStr">
        <is>
          <t>Daytime energy with vitamins, no sugar.</t>
        </is>
      </c>
      <c r="AE575" s="51" t="n"/>
      <c r="AF575" s="53">
        <f>IF(AND(ISNUMBER($P575),ISNUMBER($AL575),$AL575&lt;&gt;0),ROUND($P575/$AL575*100,1),"")</f>
        <v/>
      </c>
      <c r="AG575" s="54">
        <f>IF(AND(ISNUMBER($S575),ISNUMBER($AL575),$AL575&lt;&gt;0),ROUND($S575/$AL575*100,2),"")</f>
        <v/>
      </c>
      <c r="AH575" s="53">
        <f>IF(AND(ISNUMBER($Q575),ISNUMBER($AL575),$AL575&lt;&gt;0),ROUND($Q575/$AL575*100,1),"")</f>
        <v/>
      </c>
      <c r="AI575" s="48">
        <f>IF(ISNUMBER($S575),IF($S575&lt;=1,"Yes","No"),"n/a")</f>
        <v/>
      </c>
      <c r="AJ575" s="48">
        <f>IF(ISNUMBER($S575),ROUND(MAX(0,MIN(100,100-$S575*2.5-IF(ISNUMBER($T575),$T575,0)*0.12+IF($S575&lt;=1,12,0))),0),"")</f>
        <v/>
      </c>
      <c r="AK575" s="48">
        <f>IF(ISNUMBER($Q575),IF($Q575&gt;=100,20,IF($Q575&gt;=30,10,0)),0)+IF(ISNUMBER($R575),IF($R575&gt;=100,20,0),0)+IF(ISNUMBER($P575),IF($P575&gt;=150,20,IF($P575&gt;=50,12,5)),0)+IF(ISNUMBER($S575),IF($S575&lt;=1,15,0),0)</f>
        <v/>
      </c>
      <c r="AL575" s="48" t="n">
        <v>473</v>
      </c>
      <c r="AM575" s="49" t="n"/>
      <c r="AN575" s="48">
        <f>IF(AND(ISNUMBER($P575),ISNUMBER($AL575),$AL575&lt;&gt;0),IF(OR($P575&gt;180,$P575/$AL575*1000&gt;400),"Over ceiling, confirm SKU","Within"),"n/a")</f>
        <v/>
      </c>
      <c r="AO575" s="51" t="n"/>
      <c r="AP575" s="51" t="n"/>
      <c r="AQ575" s="51" t="n"/>
      <c r="AR575" s="34" t="inlineStr">
        <is>
          <t>Recalled, batch confirmed, to confirm</t>
        </is>
      </c>
      <c r="AS575" s="34" t="inlineStr">
        <is>
          <t>BLANK -&gt; requires live Amazon.ca capture</t>
        </is>
      </c>
      <c r="AT575" s="34" t="inlineStr">
        <is>
          <t>Unverified commercial data</t>
        </is>
      </c>
    </row>
    <row r="576" ht="28" customHeight="1">
      <c r="A576" s="34" t="inlineStr">
        <is>
          <t>Mtn Dew</t>
        </is>
      </c>
      <c r="B576" s="34" t="inlineStr">
        <is>
          <t>Mtn Dew Rise Energy | Tropical Sunrise | 24 pack 473mL</t>
        </is>
      </c>
      <c r="C576" s="34" t="inlineStr">
        <is>
          <t>4) Caffeine &amp; energy beverage</t>
        </is>
      </c>
      <c r="D576" s="34" t="inlineStr">
        <is>
          <t>473 mL can</t>
        </is>
      </c>
      <c r="E576" s="48" t="n">
        <v>24</v>
      </c>
      <c r="F576" s="49" t="n"/>
      <c r="G576" s="50">
        <f>IF(AND(ISNUMBER($F576),ISNUMBER($E576),$E576&lt;&gt;0),$F576/$E576,"")</f>
        <v/>
      </c>
      <c r="H576" s="50">
        <f>IF(AND(ISNUMBER($F576),ISNUMBER($AL576),ISNUMBER($E576),($AL576*$E576)&lt;&gt;0),$F576/($AL576*$E576)*100,"")</f>
        <v/>
      </c>
      <c r="I576" s="51" t="n"/>
      <c r="J576" s="52" t="n"/>
      <c r="K576" s="50">
        <f>IF(AND(ISNUMBER($F576),ISNUMBER($J576)),$F576*(1-$J576),"")</f>
        <v/>
      </c>
      <c r="L576" s="51" t="n"/>
      <c r="M576" s="51" t="n"/>
      <c r="N576" s="50">
        <f>IF(ISNUMBER($F576),($F576-IF(ISNUMBER($AM576),$AM576,0))*(1-IF(ISNUMBER($J576),$J576,0)),"")</f>
        <v/>
      </c>
      <c r="O576" s="34" t="inlineStr">
        <is>
          <t>Tropical Sunrise</t>
        </is>
      </c>
      <c r="P576" s="48" t="n">
        <v>180</v>
      </c>
      <c r="Q576" s="48" t="n">
        <v>80</v>
      </c>
      <c r="R576" s="34" t="inlineStr">
        <is>
          <t>Not listed</t>
        </is>
      </c>
      <c r="S576" s="48" t="n">
        <v>0</v>
      </c>
      <c r="T576" s="48" t="n">
        <v>15</v>
      </c>
      <c r="U576" s="34" t="inlineStr">
        <is>
          <t>Sucralose + acesulfame-K</t>
        </is>
      </c>
      <c r="V576" s="34" t="inlineStr">
        <is>
          <t>180 mg caffeine, zero sugar, vitamins, antioxidants</t>
        </is>
      </c>
      <c r="W576" s="51" t="n"/>
      <c r="X576" s="51" t="n"/>
      <c r="Y576" s="51" t="n"/>
      <c r="Z576" s="51" t="n"/>
      <c r="AA576" s="34" t="inlineStr">
        <is>
          <t>Medium</t>
        </is>
      </c>
      <c r="AB576" s="34" t="inlineStr">
        <is>
          <t>PepsiCo morning energy play</t>
        </is>
      </c>
      <c r="AC576" s="34" t="inlineStr">
        <is>
          <t>Morning energy with zero sugar</t>
        </is>
      </c>
      <c r="AD576" s="34" t="inlineStr">
        <is>
          <t>Daytime energy with vitamins, no sugar.</t>
        </is>
      </c>
      <c r="AE576" s="51" t="n"/>
      <c r="AF576" s="53">
        <f>IF(AND(ISNUMBER($P576),ISNUMBER($AL576),$AL576&lt;&gt;0),ROUND($P576/$AL576*100,1),"")</f>
        <v/>
      </c>
      <c r="AG576" s="54">
        <f>IF(AND(ISNUMBER($S576),ISNUMBER($AL576),$AL576&lt;&gt;0),ROUND($S576/$AL576*100,2),"")</f>
        <v/>
      </c>
      <c r="AH576" s="53">
        <f>IF(AND(ISNUMBER($Q576),ISNUMBER($AL576),$AL576&lt;&gt;0),ROUND($Q576/$AL576*100,1),"")</f>
        <v/>
      </c>
      <c r="AI576" s="48">
        <f>IF(ISNUMBER($S576),IF($S576&lt;=1,"Yes","No"),"n/a")</f>
        <v/>
      </c>
      <c r="AJ576" s="48">
        <f>IF(ISNUMBER($S576),ROUND(MAX(0,MIN(100,100-$S576*2.5-IF(ISNUMBER($T576),$T576,0)*0.12+IF($S576&lt;=1,12,0))),0),"")</f>
        <v/>
      </c>
      <c r="AK576" s="48">
        <f>IF(ISNUMBER($Q576),IF($Q576&gt;=100,20,IF($Q576&gt;=30,10,0)),0)+IF(ISNUMBER($R576),IF($R576&gt;=100,20,0),0)+IF(ISNUMBER($P576),IF($P576&gt;=150,20,IF($P576&gt;=50,12,5)),0)+IF(ISNUMBER($S576),IF($S576&lt;=1,15,0),0)</f>
        <v/>
      </c>
      <c r="AL576" s="48" t="n">
        <v>473</v>
      </c>
      <c r="AM576" s="49" t="n"/>
      <c r="AN576" s="48">
        <f>IF(AND(ISNUMBER($P576),ISNUMBER($AL576),$AL576&lt;&gt;0),IF(OR($P576&gt;180,$P576/$AL576*1000&gt;400),"Over ceiling, confirm SKU","Within"),"n/a")</f>
        <v/>
      </c>
      <c r="AO576" s="51" t="n"/>
      <c r="AP576" s="51" t="n"/>
      <c r="AQ576" s="51" t="n"/>
      <c r="AR576" s="34" t="inlineStr">
        <is>
          <t>Recalled, batch confirmed, to confirm</t>
        </is>
      </c>
      <c r="AS576" s="34" t="inlineStr">
        <is>
          <t>BLANK -&gt; requires live Amazon.ca capture</t>
        </is>
      </c>
      <c r="AT576" s="34" t="inlineStr">
        <is>
          <t>Unverified commercial data</t>
        </is>
      </c>
    </row>
    <row r="577" ht="28" customHeight="1">
      <c r="A577" s="34" t="inlineStr">
        <is>
          <t>Adrenaline Shoc</t>
        </is>
      </c>
      <c r="B577" s="34" t="inlineStr">
        <is>
          <t>Adrenaline Shoc Smart Energy | Acai Berry | single 473mL</t>
        </is>
      </c>
      <c r="C577" s="34" t="inlineStr">
        <is>
          <t>4) Caffeine &amp; energy beverage</t>
        </is>
      </c>
      <c r="D577" s="34" t="inlineStr">
        <is>
          <t>473 mL can</t>
        </is>
      </c>
      <c r="E577" s="48" t="n">
        <v>1</v>
      </c>
      <c r="F577" s="49" t="n"/>
      <c r="G577" s="50">
        <f>IF(AND(ISNUMBER($F577),ISNUMBER($E577),$E577&lt;&gt;0),$F577/$E577,"")</f>
        <v/>
      </c>
      <c r="H577" s="50">
        <f>IF(AND(ISNUMBER($F577),ISNUMBER($AL577),ISNUMBER($E577),($AL577*$E577)&lt;&gt;0),$F577/($AL577*$E577)*100,"")</f>
        <v/>
      </c>
      <c r="I577" s="51" t="n"/>
      <c r="J577" s="52" t="n"/>
      <c r="K577" s="50">
        <f>IF(AND(ISNUMBER($F577),ISNUMBER($J577)),$F577*(1-$J577),"")</f>
        <v/>
      </c>
      <c r="L577" s="51" t="n"/>
      <c r="M577" s="51" t="n"/>
      <c r="N577" s="50">
        <f>IF(ISNUMBER($F577),($F577-IF(ISNUMBER($AM577),$AM577,0))*(1-IF(ISNUMBER($J577),$J577,0)),"")</f>
        <v/>
      </c>
      <c r="O577" s="34" t="inlineStr">
        <is>
          <t>Acai Berry</t>
        </is>
      </c>
      <c r="P577" s="48" t="n">
        <v>300</v>
      </c>
      <c r="Q577" s="48" t="n">
        <v>10</v>
      </c>
      <c r="R577" s="34" t="inlineStr">
        <is>
          <t>Not listed</t>
        </is>
      </c>
      <c r="S577" s="48" t="n">
        <v>0</v>
      </c>
      <c r="T577" s="48" t="n">
        <v>15</v>
      </c>
      <c r="U577" s="34" t="inlineStr">
        <is>
          <t>Sucralose</t>
        </is>
      </c>
      <c r="V577" s="34" t="inlineStr">
        <is>
          <t>300 mg natural caffeine, nootropics, BCAAs, zero sugar</t>
        </is>
      </c>
      <c r="W577" s="51" t="n"/>
      <c r="X577" s="51" t="n"/>
      <c r="Y577" s="51" t="n"/>
      <c r="Z577" s="51" t="n"/>
      <c r="AA577" s="34" t="inlineStr">
        <is>
          <t>Low</t>
        </is>
      </c>
      <c r="AB577" s="34" t="inlineStr">
        <is>
          <t>Performance energy challenger</t>
        </is>
      </c>
      <c r="AC577" s="34" t="inlineStr">
        <is>
          <t>Nootropic high caffeine energy</t>
        </is>
      </c>
      <c r="AD577" s="34" t="inlineStr">
        <is>
          <t>Max caffeine plus nootropics.</t>
        </is>
      </c>
      <c r="AE577" s="51" t="n"/>
      <c r="AF577" s="53">
        <f>IF(AND(ISNUMBER($P577),ISNUMBER($AL577),$AL577&lt;&gt;0),ROUND($P577/$AL577*100,1),"")</f>
        <v/>
      </c>
      <c r="AG577" s="54">
        <f>IF(AND(ISNUMBER($S577),ISNUMBER($AL577),$AL577&lt;&gt;0),ROUND($S577/$AL577*100,2),"")</f>
        <v/>
      </c>
      <c r="AH577" s="53">
        <f>IF(AND(ISNUMBER($Q577),ISNUMBER($AL577),$AL577&lt;&gt;0),ROUND($Q577/$AL577*100,1),"")</f>
        <v/>
      </c>
      <c r="AI577" s="48">
        <f>IF(ISNUMBER($S577),IF($S577&lt;=1,"Yes","No"),"n/a")</f>
        <v/>
      </c>
      <c r="AJ577" s="48">
        <f>IF(ISNUMBER($S577),ROUND(MAX(0,MIN(100,100-$S577*2.5-IF(ISNUMBER($T577),$T577,0)*0.12+IF($S577&lt;=1,12,0))),0),"")</f>
        <v/>
      </c>
      <c r="AK577" s="48">
        <f>IF(ISNUMBER($Q577),IF($Q577&gt;=100,20,IF($Q577&gt;=30,10,0)),0)+IF(ISNUMBER($R577),IF($R577&gt;=100,20,0),0)+IF(ISNUMBER($P577),IF($P577&gt;=150,20,IF($P577&gt;=50,12,5)),0)+IF(ISNUMBER($S577),IF($S577&lt;=1,15,0),0)</f>
        <v/>
      </c>
      <c r="AL577" s="48" t="n">
        <v>473</v>
      </c>
      <c r="AM577" s="49" t="n"/>
      <c r="AN577" s="48">
        <f>IF(AND(ISNUMBER($P577),ISNUMBER($AL577),$AL577&lt;&gt;0),IF(OR($P577&gt;180,$P577/$AL577*1000&gt;400),"Over ceiling, confirm SKU","Within"),"n/a")</f>
        <v/>
      </c>
      <c r="AO577" s="51" t="n"/>
      <c r="AP577" s="51" t="n"/>
      <c r="AQ577" s="51" t="n"/>
      <c r="AR577" s="34" t="inlineStr">
        <is>
          <t>Recalled, batch confirmed, to confirm</t>
        </is>
      </c>
      <c r="AS577" s="34" t="inlineStr">
        <is>
          <t>BLANK -&gt; requires live Amazon.ca capture</t>
        </is>
      </c>
      <c r="AT577" s="34" t="inlineStr">
        <is>
          <t>Unverified commercial data</t>
        </is>
      </c>
    </row>
    <row r="578" ht="28" customHeight="1">
      <c r="A578" s="34" t="inlineStr">
        <is>
          <t>Adrenaline Shoc</t>
        </is>
      </c>
      <c r="B578" s="34" t="inlineStr">
        <is>
          <t>Adrenaline Shoc Smart Energy | Acai Berry | 8 pack 473mL</t>
        </is>
      </c>
      <c r="C578" s="34" t="inlineStr">
        <is>
          <t>4) Caffeine &amp; energy beverage</t>
        </is>
      </c>
      <c r="D578" s="34" t="inlineStr">
        <is>
          <t>473 mL can</t>
        </is>
      </c>
      <c r="E578" s="48" t="n">
        <v>8</v>
      </c>
      <c r="F578" s="49" t="n"/>
      <c r="G578" s="50">
        <f>IF(AND(ISNUMBER($F578),ISNUMBER($E578),$E578&lt;&gt;0),$F578/$E578,"")</f>
        <v/>
      </c>
      <c r="H578" s="50">
        <f>IF(AND(ISNUMBER($F578),ISNUMBER($AL578),ISNUMBER($E578),($AL578*$E578)&lt;&gt;0),$F578/($AL578*$E578)*100,"")</f>
        <v/>
      </c>
      <c r="I578" s="51" t="n"/>
      <c r="J578" s="52" t="n"/>
      <c r="K578" s="50">
        <f>IF(AND(ISNUMBER($F578),ISNUMBER($J578)),$F578*(1-$J578),"")</f>
        <v/>
      </c>
      <c r="L578" s="51" t="n"/>
      <c r="M578" s="51" t="n"/>
      <c r="N578" s="50">
        <f>IF(ISNUMBER($F578),($F578-IF(ISNUMBER($AM578),$AM578,0))*(1-IF(ISNUMBER($J578),$J578,0)),"")</f>
        <v/>
      </c>
      <c r="O578" s="34" t="inlineStr">
        <is>
          <t>Acai Berry</t>
        </is>
      </c>
      <c r="P578" s="48" t="n">
        <v>300</v>
      </c>
      <c r="Q578" s="48" t="n">
        <v>10</v>
      </c>
      <c r="R578" s="34" t="inlineStr">
        <is>
          <t>Not listed</t>
        </is>
      </c>
      <c r="S578" s="48" t="n">
        <v>0</v>
      </c>
      <c r="T578" s="48" t="n">
        <v>15</v>
      </c>
      <c r="U578" s="34" t="inlineStr">
        <is>
          <t>Sucralose</t>
        </is>
      </c>
      <c r="V578" s="34" t="inlineStr">
        <is>
          <t>300 mg natural caffeine, nootropics, BCAAs, zero sugar</t>
        </is>
      </c>
      <c r="W578" s="51" t="n"/>
      <c r="X578" s="51" t="n"/>
      <c r="Y578" s="51" t="n"/>
      <c r="Z578" s="51" t="n"/>
      <c r="AA578" s="34" t="inlineStr">
        <is>
          <t>Low</t>
        </is>
      </c>
      <c r="AB578" s="34" t="inlineStr">
        <is>
          <t>Performance energy challenger</t>
        </is>
      </c>
      <c r="AC578" s="34" t="inlineStr">
        <is>
          <t>Nootropic high caffeine energy</t>
        </is>
      </c>
      <c r="AD578" s="34" t="inlineStr">
        <is>
          <t>Max caffeine plus nootropics.</t>
        </is>
      </c>
      <c r="AE578" s="51" t="n"/>
      <c r="AF578" s="53">
        <f>IF(AND(ISNUMBER($P578),ISNUMBER($AL578),$AL578&lt;&gt;0),ROUND($P578/$AL578*100,1),"")</f>
        <v/>
      </c>
      <c r="AG578" s="54">
        <f>IF(AND(ISNUMBER($S578),ISNUMBER($AL578),$AL578&lt;&gt;0),ROUND($S578/$AL578*100,2),"")</f>
        <v/>
      </c>
      <c r="AH578" s="53">
        <f>IF(AND(ISNUMBER($Q578),ISNUMBER($AL578),$AL578&lt;&gt;0),ROUND($Q578/$AL578*100,1),"")</f>
        <v/>
      </c>
      <c r="AI578" s="48">
        <f>IF(ISNUMBER($S578),IF($S578&lt;=1,"Yes","No"),"n/a")</f>
        <v/>
      </c>
      <c r="AJ578" s="48">
        <f>IF(ISNUMBER($S578),ROUND(MAX(0,MIN(100,100-$S578*2.5-IF(ISNUMBER($T578),$T578,0)*0.12+IF($S578&lt;=1,12,0))),0),"")</f>
        <v/>
      </c>
      <c r="AK578" s="48">
        <f>IF(ISNUMBER($Q578),IF($Q578&gt;=100,20,IF($Q578&gt;=30,10,0)),0)+IF(ISNUMBER($R578),IF($R578&gt;=100,20,0),0)+IF(ISNUMBER($P578),IF($P578&gt;=150,20,IF($P578&gt;=50,12,5)),0)+IF(ISNUMBER($S578),IF($S578&lt;=1,15,0),0)</f>
        <v/>
      </c>
      <c r="AL578" s="48" t="n">
        <v>473</v>
      </c>
      <c r="AM578" s="49" t="n"/>
      <c r="AN578" s="48">
        <f>IF(AND(ISNUMBER($P578),ISNUMBER($AL578),$AL578&lt;&gt;0),IF(OR($P578&gt;180,$P578/$AL578*1000&gt;400),"Over ceiling, confirm SKU","Within"),"n/a")</f>
        <v/>
      </c>
      <c r="AO578" s="51" t="n"/>
      <c r="AP578" s="51" t="n"/>
      <c r="AQ578" s="51" t="n"/>
      <c r="AR578" s="34" t="inlineStr">
        <is>
          <t>Recalled, batch confirmed, to confirm</t>
        </is>
      </c>
      <c r="AS578" s="34" t="inlineStr">
        <is>
          <t>BLANK -&gt; requires live Amazon.ca capture</t>
        </is>
      </c>
      <c r="AT578" s="34" t="inlineStr">
        <is>
          <t>Unverified commercial data</t>
        </is>
      </c>
    </row>
    <row r="579" ht="28" customHeight="1">
      <c r="A579" s="34" t="inlineStr">
        <is>
          <t>Adrenaline Shoc</t>
        </is>
      </c>
      <c r="B579" s="34" t="inlineStr">
        <is>
          <t>Adrenaline Shoc Smart Energy | Acai Berry | 12 pack 473mL</t>
        </is>
      </c>
      <c r="C579" s="34" t="inlineStr">
        <is>
          <t>4) Caffeine &amp; energy beverage</t>
        </is>
      </c>
      <c r="D579" s="34" t="inlineStr">
        <is>
          <t>473 mL can</t>
        </is>
      </c>
      <c r="E579" s="48" t="n">
        <v>12</v>
      </c>
      <c r="F579" s="49" t="n"/>
      <c r="G579" s="50">
        <f>IF(AND(ISNUMBER($F579),ISNUMBER($E579),$E579&lt;&gt;0),$F579/$E579,"")</f>
        <v/>
      </c>
      <c r="H579" s="50">
        <f>IF(AND(ISNUMBER($F579),ISNUMBER($AL579),ISNUMBER($E579),($AL579*$E579)&lt;&gt;0),$F579/($AL579*$E579)*100,"")</f>
        <v/>
      </c>
      <c r="I579" s="51" t="n"/>
      <c r="J579" s="52" t="n"/>
      <c r="K579" s="50">
        <f>IF(AND(ISNUMBER($F579),ISNUMBER($J579)),$F579*(1-$J579),"")</f>
        <v/>
      </c>
      <c r="L579" s="51" t="n"/>
      <c r="M579" s="51" t="n"/>
      <c r="N579" s="50">
        <f>IF(ISNUMBER($F579),($F579-IF(ISNUMBER($AM579),$AM579,0))*(1-IF(ISNUMBER($J579),$J579,0)),"")</f>
        <v/>
      </c>
      <c r="O579" s="34" t="inlineStr">
        <is>
          <t>Acai Berry</t>
        </is>
      </c>
      <c r="P579" s="48" t="n">
        <v>300</v>
      </c>
      <c r="Q579" s="48" t="n">
        <v>10</v>
      </c>
      <c r="R579" s="34" t="inlineStr">
        <is>
          <t>Not listed</t>
        </is>
      </c>
      <c r="S579" s="48" t="n">
        <v>0</v>
      </c>
      <c r="T579" s="48" t="n">
        <v>15</v>
      </c>
      <c r="U579" s="34" t="inlineStr">
        <is>
          <t>Sucralose</t>
        </is>
      </c>
      <c r="V579" s="34" t="inlineStr">
        <is>
          <t>300 mg natural caffeine, nootropics, BCAAs, zero sugar</t>
        </is>
      </c>
      <c r="W579" s="51" t="n"/>
      <c r="X579" s="51" t="n"/>
      <c r="Y579" s="51" t="n"/>
      <c r="Z579" s="51" t="n"/>
      <c r="AA579" s="34" t="inlineStr">
        <is>
          <t>Low</t>
        </is>
      </c>
      <c r="AB579" s="34" t="inlineStr">
        <is>
          <t>Performance energy challenger</t>
        </is>
      </c>
      <c r="AC579" s="34" t="inlineStr">
        <is>
          <t>Nootropic high caffeine energy</t>
        </is>
      </c>
      <c r="AD579" s="34" t="inlineStr">
        <is>
          <t>Max caffeine plus nootropics.</t>
        </is>
      </c>
      <c r="AE579" s="51" t="n"/>
      <c r="AF579" s="53">
        <f>IF(AND(ISNUMBER($P579),ISNUMBER($AL579),$AL579&lt;&gt;0),ROUND($P579/$AL579*100,1),"")</f>
        <v/>
      </c>
      <c r="AG579" s="54">
        <f>IF(AND(ISNUMBER($S579),ISNUMBER($AL579),$AL579&lt;&gt;0),ROUND($S579/$AL579*100,2),"")</f>
        <v/>
      </c>
      <c r="AH579" s="53">
        <f>IF(AND(ISNUMBER($Q579),ISNUMBER($AL579),$AL579&lt;&gt;0),ROUND($Q579/$AL579*100,1),"")</f>
        <v/>
      </c>
      <c r="AI579" s="48">
        <f>IF(ISNUMBER($S579),IF($S579&lt;=1,"Yes","No"),"n/a")</f>
        <v/>
      </c>
      <c r="AJ579" s="48">
        <f>IF(ISNUMBER($S579),ROUND(MAX(0,MIN(100,100-$S579*2.5-IF(ISNUMBER($T579),$T579,0)*0.12+IF($S579&lt;=1,12,0))),0),"")</f>
        <v/>
      </c>
      <c r="AK579" s="48">
        <f>IF(ISNUMBER($Q579),IF($Q579&gt;=100,20,IF($Q579&gt;=30,10,0)),0)+IF(ISNUMBER($R579),IF($R579&gt;=100,20,0),0)+IF(ISNUMBER($P579),IF($P579&gt;=150,20,IF($P579&gt;=50,12,5)),0)+IF(ISNUMBER($S579),IF($S579&lt;=1,15,0),0)</f>
        <v/>
      </c>
      <c r="AL579" s="48" t="n">
        <v>473</v>
      </c>
      <c r="AM579" s="49" t="n"/>
      <c r="AN579" s="48">
        <f>IF(AND(ISNUMBER($P579),ISNUMBER($AL579),$AL579&lt;&gt;0),IF(OR($P579&gt;180,$P579/$AL579*1000&gt;400),"Over ceiling, confirm SKU","Within"),"n/a")</f>
        <v/>
      </c>
      <c r="AO579" s="51" t="n"/>
      <c r="AP579" s="51" t="n"/>
      <c r="AQ579" s="51" t="n"/>
      <c r="AR579" s="34" t="inlineStr">
        <is>
          <t>Recalled, batch confirmed, to confirm</t>
        </is>
      </c>
      <c r="AS579" s="34" t="inlineStr">
        <is>
          <t>BLANK -&gt; requires live Amazon.ca capture</t>
        </is>
      </c>
      <c r="AT579" s="34" t="inlineStr">
        <is>
          <t>Unverified commercial data</t>
        </is>
      </c>
    </row>
    <row r="580" ht="28" customHeight="1">
      <c r="A580" s="34" t="inlineStr">
        <is>
          <t>Adrenaline Shoc</t>
        </is>
      </c>
      <c r="B580" s="34" t="inlineStr">
        <is>
          <t>Adrenaline Shoc Smart Energy | Acai Berry | 18 pack 473mL</t>
        </is>
      </c>
      <c r="C580" s="34" t="inlineStr">
        <is>
          <t>4) Caffeine &amp; energy beverage</t>
        </is>
      </c>
      <c r="D580" s="34" t="inlineStr">
        <is>
          <t>473 mL can</t>
        </is>
      </c>
      <c r="E580" s="48" t="n">
        <v>18</v>
      </c>
      <c r="F580" s="49" t="n"/>
      <c r="G580" s="50">
        <f>IF(AND(ISNUMBER($F580),ISNUMBER($E580),$E580&lt;&gt;0),$F580/$E580,"")</f>
        <v/>
      </c>
      <c r="H580" s="50">
        <f>IF(AND(ISNUMBER($F580),ISNUMBER($AL580),ISNUMBER($E580),($AL580*$E580)&lt;&gt;0),$F580/($AL580*$E580)*100,"")</f>
        <v/>
      </c>
      <c r="I580" s="51" t="n"/>
      <c r="J580" s="52" t="n"/>
      <c r="K580" s="50">
        <f>IF(AND(ISNUMBER($F580),ISNUMBER($J580)),$F580*(1-$J580),"")</f>
        <v/>
      </c>
      <c r="L580" s="51" t="n"/>
      <c r="M580" s="51" t="n"/>
      <c r="N580" s="50">
        <f>IF(ISNUMBER($F580),($F580-IF(ISNUMBER($AM580),$AM580,0))*(1-IF(ISNUMBER($J580),$J580,0)),"")</f>
        <v/>
      </c>
      <c r="O580" s="34" t="inlineStr">
        <is>
          <t>Acai Berry</t>
        </is>
      </c>
      <c r="P580" s="48" t="n">
        <v>300</v>
      </c>
      <c r="Q580" s="48" t="n">
        <v>10</v>
      </c>
      <c r="R580" s="34" t="inlineStr">
        <is>
          <t>Not listed</t>
        </is>
      </c>
      <c r="S580" s="48" t="n">
        <v>0</v>
      </c>
      <c r="T580" s="48" t="n">
        <v>15</v>
      </c>
      <c r="U580" s="34" t="inlineStr">
        <is>
          <t>Sucralose</t>
        </is>
      </c>
      <c r="V580" s="34" t="inlineStr">
        <is>
          <t>300 mg natural caffeine, nootropics, BCAAs, zero sugar</t>
        </is>
      </c>
      <c r="W580" s="51" t="n"/>
      <c r="X580" s="51" t="n"/>
      <c r="Y580" s="51" t="n"/>
      <c r="Z580" s="51" t="n"/>
      <c r="AA580" s="34" t="inlineStr">
        <is>
          <t>Low</t>
        </is>
      </c>
      <c r="AB580" s="34" t="inlineStr">
        <is>
          <t>Performance energy challenger</t>
        </is>
      </c>
      <c r="AC580" s="34" t="inlineStr">
        <is>
          <t>Nootropic high caffeine energy</t>
        </is>
      </c>
      <c r="AD580" s="34" t="inlineStr">
        <is>
          <t>Max caffeine plus nootropics.</t>
        </is>
      </c>
      <c r="AE580" s="51" t="n"/>
      <c r="AF580" s="53">
        <f>IF(AND(ISNUMBER($P580),ISNUMBER($AL580),$AL580&lt;&gt;0),ROUND($P580/$AL580*100,1),"")</f>
        <v/>
      </c>
      <c r="AG580" s="54">
        <f>IF(AND(ISNUMBER($S580),ISNUMBER($AL580),$AL580&lt;&gt;0),ROUND($S580/$AL580*100,2),"")</f>
        <v/>
      </c>
      <c r="AH580" s="53">
        <f>IF(AND(ISNUMBER($Q580),ISNUMBER($AL580),$AL580&lt;&gt;0),ROUND($Q580/$AL580*100,1),"")</f>
        <v/>
      </c>
      <c r="AI580" s="48">
        <f>IF(ISNUMBER($S580),IF($S580&lt;=1,"Yes","No"),"n/a")</f>
        <v/>
      </c>
      <c r="AJ580" s="48">
        <f>IF(ISNUMBER($S580),ROUND(MAX(0,MIN(100,100-$S580*2.5-IF(ISNUMBER($T580),$T580,0)*0.12+IF($S580&lt;=1,12,0))),0),"")</f>
        <v/>
      </c>
      <c r="AK580" s="48">
        <f>IF(ISNUMBER($Q580),IF($Q580&gt;=100,20,IF($Q580&gt;=30,10,0)),0)+IF(ISNUMBER($R580),IF($R580&gt;=100,20,0),0)+IF(ISNUMBER($P580),IF($P580&gt;=150,20,IF($P580&gt;=50,12,5)),0)+IF(ISNUMBER($S580),IF($S580&lt;=1,15,0),0)</f>
        <v/>
      </c>
      <c r="AL580" s="48" t="n">
        <v>473</v>
      </c>
      <c r="AM580" s="49" t="n"/>
      <c r="AN580" s="48">
        <f>IF(AND(ISNUMBER($P580),ISNUMBER($AL580),$AL580&lt;&gt;0),IF(OR($P580&gt;180,$P580/$AL580*1000&gt;400),"Over ceiling, confirm SKU","Within"),"n/a")</f>
        <v/>
      </c>
      <c r="AO580" s="51" t="n"/>
      <c r="AP580" s="51" t="n"/>
      <c r="AQ580" s="51" t="n"/>
      <c r="AR580" s="34" t="inlineStr">
        <is>
          <t>Recalled, batch confirmed, to confirm</t>
        </is>
      </c>
      <c r="AS580" s="34" t="inlineStr">
        <is>
          <t>BLANK -&gt; requires live Amazon.ca capture</t>
        </is>
      </c>
      <c r="AT580" s="34" t="inlineStr">
        <is>
          <t>Unverified commercial data</t>
        </is>
      </c>
    </row>
    <row r="581" ht="28" customHeight="1">
      <c r="A581" s="34" t="inlineStr">
        <is>
          <t>Adrenaline Shoc</t>
        </is>
      </c>
      <c r="B581" s="34" t="inlineStr">
        <is>
          <t>Adrenaline Shoc Smart Energy | Acai Berry | 24 pack 473mL</t>
        </is>
      </c>
      <c r="C581" s="34" t="inlineStr">
        <is>
          <t>4) Caffeine &amp; energy beverage</t>
        </is>
      </c>
      <c r="D581" s="34" t="inlineStr">
        <is>
          <t>473 mL can</t>
        </is>
      </c>
      <c r="E581" s="48" t="n">
        <v>24</v>
      </c>
      <c r="F581" s="49" t="n"/>
      <c r="G581" s="50">
        <f>IF(AND(ISNUMBER($F581),ISNUMBER($E581),$E581&lt;&gt;0),$F581/$E581,"")</f>
        <v/>
      </c>
      <c r="H581" s="50">
        <f>IF(AND(ISNUMBER($F581),ISNUMBER($AL581),ISNUMBER($E581),($AL581*$E581)&lt;&gt;0),$F581/($AL581*$E581)*100,"")</f>
        <v/>
      </c>
      <c r="I581" s="51" t="n"/>
      <c r="J581" s="52" t="n"/>
      <c r="K581" s="50">
        <f>IF(AND(ISNUMBER($F581),ISNUMBER($J581)),$F581*(1-$J581),"")</f>
        <v/>
      </c>
      <c r="L581" s="51" t="n"/>
      <c r="M581" s="51" t="n"/>
      <c r="N581" s="50">
        <f>IF(ISNUMBER($F581),($F581-IF(ISNUMBER($AM581),$AM581,0))*(1-IF(ISNUMBER($J581),$J581,0)),"")</f>
        <v/>
      </c>
      <c r="O581" s="34" t="inlineStr">
        <is>
          <t>Acai Berry</t>
        </is>
      </c>
      <c r="P581" s="48" t="n">
        <v>300</v>
      </c>
      <c r="Q581" s="48" t="n">
        <v>10</v>
      </c>
      <c r="R581" s="34" t="inlineStr">
        <is>
          <t>Not listed</t>
        </is>
      </c>
      <c r="S581" s="48" t="n">
        <v>0</v>
      </c>
      <c r="T581" s="48" t="n">
        <v>15</v>
      </c>
      <c r="U581" s="34" t="inlineStr">
        <is>
          <t>Sucralose</t>
        </is>
      </c>
      <c r="V581" s="34" t="inlineStr">
        <is>
          <t>300 mg natural caffeine, nootropics, BCAAs, zero sugar</t>
        </is>
      </c>
      <c r="W581" s="51" t="n"/>
      <c r="X581" s="51" t="n"/>
      <c r="Y581" s="51" t="n"/>
      <c r="Z581" s="51" t="n"/>
      <c r="AA581" s="34" t="inlineStr">
        <is>
          <t>Low</t>
        </is>
      </c>
      <c r="AB581" s="34" t="inlineStr">
        <is>
          <t>Performance energy challenger</t>
        </is>
      </c>
      <c r="AC581" s="34" t="inlineStr">
        <is>
          <t>Nootropic high caffeine energy</t>
        </is>
      </c>
      <c r="AD581" s="34" t="inlineStr">
        <is>
          <t>Max caffeine plus nootropics.</t>
        </is>
      </c>
      <c r="AE581" s="51" t="n"/>
      <c r="AF581" s="53">
        <f>IF(AND(ISNUMBER($P581),ISNUMBER($AL581),$AL581&lt;&gt;0),ROUND($P581/$AL581*100,1),"")</f>
        <v/>
      </c>
      <c r="AG581" s="54">
        <f>IF(AND(ISNUMBER($S581),ISNUMBER($AL581),$AL581&lt;&gt;0),ROUND($S581/$AL581*100,2),"")</f>
        <v/>
      </c>
      <c r="AH581" s="53">
        <f>IF(AND(ISNUMBER($Q581),ISNUMBER($AL581),$AL581&lt;&gt;0),ROUND($Q581/$AL581*100,1),"")</f>
        <v/>
      </c>
      <c r="AI581" s="48">
        <f>IF(ISNUMBER($S581),IF($S581&lt;=1,"Yes","No"),"n/a")</f>
        <v/>
      </c>
      <c r="AJ581" s="48">
        <f>IF(ISNUMBER($S581),ROUND(MAX(0,MIN(100,100-$S581*2.5-IF(ISNUMBER($T581),$T581,0)*0.12+IF($S581&lt;=1,12,0))),0),"")</f>
        <v/>
      </c>
      <c r="AK581" s="48">
        <f>IF(ISNUMBER($Q581),IF($Q581&gt;=100,20,IF($Q581&gt;=30,10,0)),0)+IF(ISNUMBER($R581),IF($R581&gt;=100,20,0),0)+IF(ISNUMBER($P581),IF($P581&gt;=150,20,IF($P581&gt;=50,12,5)),0)+IF(ISNUMBER($S581),IF($S581&lt;=1,15,0),0)</f>
        <v/>
      </c>
      <c r="AL581" s="48" t="n">
        <v>473</v>
      </c>
      <c r="AM581" s="49" t="n"/>
      <c r="AN581" s="48">
        <f>IF(AND(ISNUMBER($P581),ISNUMBER($AL581),$AL581&lt;&gt;0),IF(OR($P581&gt;180,$P581/$AL581*1000&gt;400),"Over ceiling, confirm SKU","Within"),"n/a")</f>
        <v/>
      </c>
      <c r="AO581" s="51" t="n"/>
      <c r="AP581" s="51" t="n"/>
      <c r="AQ581" s="51" t="n"/>
      <c r="AR581" s="34" t="inlineStr">
        <is>
          <t>Recalled, batch confirmed, to confirm</t>
        </is>
      </c>
      <c r="AS581" s="34" t="inlineStr">
        <is>
          <t>BLANK -&gt; requires live Amazon.ca capture</t>
        </is>
      </c>
      <c r="AT581" s="34" t="inlineStr">
        <is>
          <t>Unverified commercial data</t>
        </is>
      </c>
    </row>
    <row r="582" ht="28" customHeight="1">
      <c r="A582" s="34" t="inlineStr">
        <is>
          <t>Adrenaline Shoc</t>
        </is>
      </c>
      <c r="B582" s="34" t="inlineStr">
        <is>
          <t>Adrenaline Shoc Smart Energy | Sour Slurp | single 473mL</t>
        </is>
      </c>
      <c r="C582" s="34" t="inlineStr">
        <is>
          <t>4) Caffeine &amp; energy beverage</t>
        </is>
      </c>
      <c r="D582" s="34" t="inlineStr">
        <is>
          <t>473 mL can</t>
        </is>
      </c>
      <c r="E582" s="48" t="n">
        <v>1</v>
      </c>
      <c r="F582" s="49" t="n"/>
      <c r="G582" s="50">
        <f>IF(AND(ISNUMBER($F582),ISNUMBER($E582),$E582&lt;&gt;0),$F582/$E582,"")</f>
        <v/>
      </c>
      <c r="H582" s="50">
        <f>IF(AND(ISNUMBER($F582),ISNUMBER($AL582),ISNUMBER($E582),($AL582*$E582)&lt;&gt;0),$F582/($AL582*$E582)*100,"")</f>
        <v/>
      </c>
      <c r="I582" s="51" t="n"/>
      <c r="J582" s="52" t="n"/>
      <c r="K582" s="50">
        <f>IF(AND(ISNUMBER($F582),ISNUMBER($J582)),$F582*(1-$J582),"")</f>
        <v/>
      </c>
      <c r="L582" s="51" t="n"/>
      <c r="M582" s="51" t="n"/>
      <c r="N582" s="50">
        <f>IF(ISNUMBER($F582),($F582-IF(ISNUMBER($AM582),$AM582,0))*(1-IF(ISNUMBER($J582),$J582,0)),"")</f>
        <v/>
      </c>
      <c r="O582" s="34" t="inlineStr">
        <is>
          <t>Sour Slurp</t>
        </is>
      </c>
      <c r="P582" s="48" t="n">
        <v>300</v>
      </c>
      <c r="Q582" s="48" t="n">
        <v>10</v>
      </c>
      <c r="R582" s="34" t="inlineStr">
        <is>
          <t>Not listed</t>
        </is>
      </c>
      <c r="S582" s="48" t="n">
        <v>0</v>
      </c>
      <c r="T582" s="48" t="n">
        <v>15</v>
      </c>
      <c r="U582" s="34" t="inlineStr">
        <is>
          <t>Sucralose</t>
        </is>
      </c>
      <c r="V582" s="34" t="inlineStr">
        <is>
          <t>300 mg natural caffeine, nootropics, BCAAs, zero sugar</t>
        </is>
      </c>
      <c r="W582" s="51" t="n"/>
      <c r="X582" s="51" t="n"/>
      <c r="Y582" s="51" t="n"/>
      <c r="Z582" s="51" t="n"/>
      <c r="AA582" s="34" t="inlineStr">
        <is>
          <t>Low</t>
        </is>
      </c>
      <c r="AB582" s="34" t="inlineStr">
        <is>
          <t>Performance energy challenger</t>
        </is>
      </c>
      <c r="AC582" s="34" t="inlineStr">
        <is>
          <t>Nootropic high caffeine energy</t>
        </is>
      </c>
      <c r="AD582" s="34" t="inlineStr">
        <is>
          <t>Max caffeine plus nootropics.</t>
        </is>
      </c>
      <c r="AE582" s="51" t="n"/>
      <c r="AF582" s="53">
        <f>IF(AND(ISNUMBER($P582),ISNUMBER($AL582),$AL582&lt;&gt;0),ROUND($P582/$AL582*100,1),"")</f>
        <v/>
      </c>
      <c r="AG582" s="54">
        <f>IF(AND(ISNUMBER($S582),ISNUMBER($AL582),$AL582&lt;&gt;0),ROUND($S582/$AL582*100,2),"")</f>
        <v/>
      </c>
      <c r="AH582" s="53">
        <f>IF(AND(ISNUMBER($Q582),ISNUMBER($AL582),$AL582&lt;&gt;0),ROUND($Q582/$AL582*100,1),"")</f>
        <v/>
      </c>
      <c r="AI582" s="48">
        <f>IF(ISNUMBER($S582),IF($S582&lt;=1,"Yes","No"),"n/a")</f>
        <v/>
      </c>
      <c r="AJ582" s="48">
        <f>IF(ISNUMBER($S582),ROUND(MAX(0,MIN(100,100-$S582*2.5-IF(ISNUMBER($T582),$T582,0)*0.12+IF($S582&lt;=1,12,0))),0),"")</f>
        <v/>
      </c>
      <c r="AK582" s="48">
        <f>IF(ISNUMBER($Q582),IF($Q582&gt;=100,20,IF($Q582&gt;=30,10,0)),0)+IF(ISNUMBER($R582),IF($R582&gt;=100,20,0),0)+IF(ISNUMBER($P582),IF($P582&gt;=150,20,IF($P582&gt;=50,12,5)),0)+IF(ISNUMBER($S582),IF($S582&lt;=1,15,0),0)</f>
        <v/>
      </c>
      <c r="AL582" s="48" t="n">
        <v>473</v>
      </c>
      <c r="AM582" s="49" t="n"/>
      <c r="AN582" s="48">
        <f>IF(AND(ISNUMBER($P582),ISNUMBER($AL582),$AL582&lt;&gt;0),IF(OR($P582&gt;180,$P582/$AL582*1000&gt;400),"Over ceiling, confirm SKU","Within"),"n/a")</f>
        <v/>
      </c>
      <c r="AO582" s="51" t="n"/>
      <c r="AP582" s="51" t="n"/>
      <c r="AQ582" s="51" t="n"/>
      <c r="AR582" s="34" t="inlineStr">
        <is>
          <t>Recalled, batch confirmed, to confirm</t>
        </is>
      </c>
      <c r="AS582" s="34" t="inlineStr">
        <is>
          <t>BLANK -&gt; requires live Amazon.ca capture</t>
        </is>
      </c>
      <c r="AT582" s="34" t="inlineStr">
        <is>
          <t>Unverified commercial data</t>
        </is>
      </c>
    </row>
    <row r="583" ht="28" customHeight="1">
      <c r="A583" s="34" t="inlineStr">
        <is>
          <t>Adrenaline Shoc</t>
        </is>
      </c>
      <c r="B583" s="34" t="inlineStr">
        <is>
          <t>Adrenaline Shoc Smart Energy | Sour Slurp | 8 pack 473mL</t>
        </is>
      </c>
      <c r="C583" s="34" t="inlineStr">
        <is>
          <t>4) Caffeine &amp; energy beverage</t>
        </is>
      </c>
      <c r="D583" s="34" t="inlineStr">
        <is>
          <t>473 mL can</t>
        </is>
      </c>
      <c r="E583" s="48" t="n">
        <v>8</v>
      </c>
      <c r="F583" s="49" t="n"/>
      <c r="G583" s="50">
        <f>IF(AND(ISNUMBER($F583),ISNUMBER($E583),$E583&lt;&gt;0),$F583/$E583,"")</f>
        <v/>
      </c>
      <c r="H583" s="50">
        <f>IF(AND(ISNUMBER($F583),ISNUMBER($AL583),ISNUMBER($E583),($AL583*$E583)&lt;&gt;0),$F583/($AL583*$E583)*100,"")</f>
        <v/>
      </c>
      <c r="I583" s="51" t="n"/>
      <c r="J583" s="52" t="n"/>
      <c r="K583" s="50">
        <f>IF(AND(ISNUMBER($F583),ISNUMBER($J583)),$F583*(1-$J583),"")</f>
        <v/>
      </c>
      <c r="L583" s="51" t="n"/>
      <c r="M583" s="51" t="n"/>
      <c r="N583" s="50">
        <f>IF(ISNUMBER($F583),($F583-IF(ISNUMBER($AM583),$AM583,0))*(1-IF(ISNUMBER($J583),$J583,0)),"")</f>
        <v/>
      </c>
      <c r="O583" s="34" t="inlineStr">
        <is>
          <t>Sour Slurp</t>
        </is>
      </c>
      <c r="P583" s="48" t="n">
        <v>300</v>
      </c>
      <c r="Q583" s="48" t="n">
        <v>10</v>
      </c>
      <c r="R583" s="34" t="inlineStr">
        <is>
          <t>Not listed</t>
        </is>
      </c>
      <c r="S583" s="48" t="n">
        <v>0</v>
      </c>
      <c r="T583" s="48" t="n">
        <v>15</v>
      </c>
      <c r="U583" s="34" t="inlineStr">
        <is>
          <t>Sucralose</t>
        </is>
      </c>
      <c r="V583" s="34" t="inlineStr">
        <is>
          <t>300 mg natural caffeine, nootropics, BCAAs, zero sugar</t>
        </is>
      </c>
      <c r="W583" s="51" t="n"/>
      <c r="X583" s="51" t="n"/>
      <c r="Y583" s="51" t="n"/>
      <c r="Z583" s="51" t="n"/>
      <c r="AA583" s="34" t="inlineStr">
        <is>
          <t>Low</t>
        </is>
      </c>
      <c r="AB583" s="34" t="inlineStr">
        <is>
          <t>Performance energy challenger</t>
        </is>
      </c>
      <c r="AC583" s="34" t="inlineStr">
        <is>
          <t>Nootropic high caffeine energy</t>
        </is>
      </c>
      <c r="AD583" s="34" t="inlineStr">
        <is>
          <t>Max caffeine plus nootropics.</t>
        </is>
      </c>
      <c r="AE583" s="51" t="n"/>
      <c r="AF583" s="53">
        <f>IF(AND(ISNUMBER($P583),ISNUMBER($AL583),$AL583&lt;&gt;0),ROUND($P583/$AL583*100,1),"")</f>
        <v/>
      </c>
      <c r="AG583" s="54">
        <f>IF(AND(ISNUMBER($S583),ISNUMBER($AL583),$AL583&lt;&gt;0),ROUND($S583/$AL583*100,2),"")</f>
        <v/>
      </c>
      <c r="AH583" s="53">
        <f>IF(AND(ISNUMBER($Q583),ISNUMBER($AL583),$AL583&lt;&gt;0),ROUND($Q583/$AL583*100,1),"")</f>
        <v/>
      </c>
      <c r="AI583" s="48">
        <f>IF(ISNUMBER($S583),IF($S583&lt;=1,"Yes","No"),"n/a")</f>
        <v/>
      </c>
      <c r="AJ583" s="48">
        <f>IF(ISNUMBER($S583),ROUND(MAX(0,MIN(100,100-$S583*2.5-IF(ISNUMBER($T583),$T583,0)*0.12+IF($S583&lt;=1,12,0))),0),"")</f>
        <v/>
      </c>
      <c r="AK583" s="48">
        <f>IF(ISNUMBER($Q583),IF($Q583&gt;=100,20,IF($Q583&gt;=30,10,0)),0)+IF(ISNUMBER($R583),IF($R583&gt;=100,20,0),0)+IF(ISNUMBER($P583),IF($P583&gt;=150,20,IF($P583&gt;=50,12,5)),0)+IF(ISNUMBER($S583),IF($S583&lt;=1,15,0),0)</f>
        <v/>
      </c>
      <c r="AL583" s="48" t="n">
        <v>473</v>
      </c>
      <c r="AM583" s="49" t="n"/>
      <c r="AN583" s="48">
        <f>IF(AND(ISNUMBER($P583),ISNUMBER($AL583),$AL583&lt;&gt;0),IF(OR($P583&gt;180,$P583/$AL583*1000&gt;400),"Over ceiling, confirm SKU","Within"),"n/a")</f>
        <v/>
      </c>
      <c r="AO583" s="51" t="n"/>
      <c r="AP583" s="51" t="n"/>
      <c r="AQ583" s="51" t="n"/>
      <c r="AR583" s="34" t="inlineStr">
        <is>
          <t>Recalled, batch confirmed, to confirm</t>
        </is>
      </c>
      <c r="AS583" s="34" t="inlineStr">
        <is>
          <t>BLANK -&gt; requires live Amazon.ca capture</t>
        </is>
      </c>
      <c r="AT583" s="34" t="inlineStr">
        <is>
          <t>Unverified commercial data</t>
        </is>
      </c>
    </row>
    <row r="584" ht="28" customHeight="1">
      <c r="A584" s="34" t="inlineStr">
        <is>
          <t>Adrenaline Shoc</t>
        </is>
      </c>
      <c r="B584" s="34" t="inlineStr">
        <is>
          <t>Adrenaline Shoc Smart Energy | Sour Slurp | 12 pack 473mL</t>
        </is>
      </c>
      <c r="C584" s="34" t="inlineStr">
        <is>
          <t>4) Caffeine &amp; energy beverage</t>
        </is>
      </c>
      <c r="D584" s="34" t="inlineStr">
        <is>
          <t>473 mL can</t>
        </is>
      </c>
      <c r="E584" s="48" t="n">
        <v>12</v>
      </c>
      <c r="F584" s="49" t="n"/>
      <c r="G584" s="50">
        <f>IF(AND(ISNUMBER($F584),ISNUMBER($E584),$E584&lt;&gt;0),$F584/$E584,"")</f>
        <v/>
      </c>
      <c r="H584" s="50">
        <f>IF(AND(ISNUMBER($F584),ISNUMBER($AL584),ISNUMBER($E584),($AL584*$E584)&lt;&gt;0),$F584/($AL584*$E584)*100,"")</f>
        <v/>
      </c>
      <c r="I584" s="51" t="n"/>
      <c r="J584" s="52" t="n"/>
      <c r="K584" s="50">
        <f>IF(AND(ISNUMBER($F584),ISNUMBER($J584)),$F584*(1-$J584),"")</f>
        <v/>
      </c>
      <c r="L584" s="51" t="n"/>
      <c r="M584" s="51" t="n"/>
      <c r="N584" s="50">
        <f>IF(ISNUMBER($F584),($F584-IF(ISNUMBER($AM584),$AM584,0))*(1-IF(ISNUMBER($J584),$J584,0)),"")</f>
        <v/>
      </c>
      <c r="O584" s="34" t="inlineStr">
        <is>
          <t>Sour Slurp</t>
        </is>
      </c>
      <c r="P584" s="48" t="n">
        <v>300</v>
      </c>
      <c r="Q584" s="48" t="n">
        <v>10</v>
      </c>
      <c r="R584" s="34" t="inlineStr">
        <is>
          <t>Not listed</t>
        </is>
      </c>
      <c r="S584" s="48" t="n">
        <v>0</v>
      </c>
      <c r="T584" s="48" t="n">
        <v>15</v>
      </c>
      <c r="U584" s="34" t="inlineStr">
        <is>
          <t>Sucralose</t>
        </is>
      </c>
      <c r="V584" s="34" t="inlineStr">
        <is>
          <t>300 mg natural caffeine, nootropics, BCAAs, zero sugar</t>
        </is>
      </c>
      <c r="W584" s="51" t="n"/>
      <c r="X584" s="51" t="n"/>
      <c r="Y584" s="51" t="n"/>
      <c r="Z584" s="51" t="n"/>
      <c r="AA584" s="34" t="inlineStr">
        <is>
          <t>Low</t>
        </is>
      </c>
      <c r="AB584" s="34" t="inlineStr">
        <is>
          <t>Performance energy challenger</t>
        </is>
      </c>
      <c r="AC584" s="34" t="inlineStr">
        <is>
          <t>Nootropic high caffeine energy</t>
        </is>
      </c>
      <c r="AD584" s="34" t="inlineStr">
        <is>
          <t>Max caffeine plus nootropics.</t>
        </is>
      </c>
      <c r="AE584" s="51" t="n"/>
      <c r="AF584" s="53">
        <f>IF(AND(ISNUMBER($P584),ISNUMBER($AL584),$AL584&lt;&gt;0),ROUND($P584/$AL584*100,1),"")</f>
        <v/>
      </c>
      <c r="AG584" s="54">
        <f>IF(AND(ISNUMBER($S584),ISNUMBER($AL584),$AL584&lt;&gt;0),ROUND($S584/$AL584*100,2),"")</f>
        <v/>
      </c>
      <c r="AH584" s="53">
        <f>IF(AND(ISNUMBER($Q584),ISNUMBER($AL584),$AL584&lt;&gt;0),ROUND($Q584/$AL584*100,1),"")</f>
        <v/>
      </c>
      <c r="AI584" s="48">
        <f>IF(ISNUMBER($S584),IF($S584&lt;=1,"Yes","No"),"n/a")</f>
        <v/>
      </c>
      <c r="AJ584" s="48">
        <f>IF(ISNUMBER($S584),ROUND(MAX(0,MIN(100,100-$S584*2.5-IF(ISNUMBER($T584),$T584,0)*0.12+IF($S584&lt;=1,12,0))),0),"")</f>
        <v/>
      </c>
      <c r="AK584" s="48">
        <f>IF(ISNUMBER($Q584),IF($Q584&gt;=100,20,IF($Q584&gt;=30,10,0)),0)+IF(ISNUMBER($R584),IF($R584&gt;=100,20,0),0)+IF(ISNUMBER($P584),IF($P584&gt;=150,20,IF($P584&gt;=50,12,5)),0)+IF(ISNUMBER($S584),IF($S584&lt;=1,15,0),0)</f>
        <v/>
      </c>
      <c r="AL584" s="48" t="n">
        <v>473</v>
      </c>
      <c r="AM584" s="49" t="n"/>
      <c r="AN584" s="48">
        <f>IF(AND(ISNUMBER($P584),ISNUMBER($AL584),$AL584&lt;&gt;0),IF(OR($P584&gt;180,$P584/$AL584*1000&gt;400),"Over ceiling, confirm SKU","Within"),"n/a")</f>
        <v/>
      </c>
      <c r="AO584" s="51" t="n"/>
      <c r="AP584" s="51" t="n"/>
      <c r="AQ584" s="51" t="n"/>
      <c r="AR584" s="34" t="inlineStr">
        <is>
          <t>Recalled, batch confirmed, to confirm</t>
        </is>
      </c>
      <c r="AS584" s="34" t="inlineStr">
        <is>
          <t>BLANK -&gt; requires live Amazon.ca capture</t>
        </is>
      </c>
      <c r="AT584" s="34" t="inlineStr">
        <is>
          <t>Unverified commercial data</t>
        </is>
      </c>
    </row>
    <row r="585" ht="28" customHeight="1">
      <c r="A585" s="34" t="inlineStr">
        <is>
          <t>Adrenaline Shoc</t>
        </is>
      </c>
      <c r="B585" s="34" t="inlineStr">
        <is>
          <t>Adrenaline Shoc Smart Energy | Sour Slurp | 18 pack 473mL</t>
        </is>
      </c>
      <c r="C585" s="34" t="inlineStr">
        <is>
          <t>4) Caffeine &amp; energy beverage</t>
        </is>
      </c>
      <c r="D585" s="34" t="inlineStr">
        <is>
          <t>473 mL can</t>
        </is>
      </c>
      <c r="E585" s="48" t="n">
        <v>18</v>
      </c>
      <c r="F585" s="49" t="n"/>
      <c r="G585" s="50">
        <f>IF(AND(ISNUMBER($F585),ISNUMBER($E585),$E585&lt;&gt;0),$F585/$E585,"")</f>
        <v/>
      </c>
      <c r="H585" s="50">
        <f>IF(AND(ISNUMBER($F585),ISNUMBER($AL585),ISNUMBER($E585),($AL585*$E585)&lt;&gt;0),$F585/($AL585*$E585)*100,"")</f>
        <v/>
      </c>
      <c r="I585" s="51" t="n"/>
      <c r="J585" s="52" t="n"/>
      <c r="K585" s="50">
        <f>IF(AND(ISNUMBER($F585),ISNUMBER($J585)),$F585*(1-$J585),"")</f>
        <v/>
      </c>
      <c r="L585" s="51" t="n"/>
      <c r="M585" s="51" t="n"/>
      <c r="N585" s="50">
        <f>IF(ISNUMBER($F585),($F585-IF(ISNUMBER($AM585),$AM585,0))*(1-IF(ISNUMBER($J585),$J585,0)),"")</f>
        <v/>
      </c>
      <c r="O585" s="34" t="inlineStr">
        <is>
          <t>Sour Slurp</t>
        </is>
      </c>
      <c r="P585" s="48" t="n">
        <v>300</v>
      </c>
      <c r="Q585" s="48" t="n">
        <v>10</v>
      </c>
      <c r="R585" s="34" t="inlineStr">
        <is>
          <t>Not listed</t>
        </is>
      </c>
      <c r="S585" s="48" t="n">
        <v>0</v>
      </c>
      <c r="T585" s="48" t="n">
        <v>15</v>
      </c>
      <c r="U585" s="34" t="inlineStr">
        <is>
          <t>Sucralose</t>
        </is>
      </c>
      <c r="V585" s="34" t="inlineStr">
        <is>
          <t>300 mg natural caffeine, nootropics, BCAAs, zero sugar</t>
        </is>
      </c>
      <c r="W585" s="51" t="n"/>
      <c r="X585" s="51" t="n"/>
      <c r="Y585" s="51" t="n"/>
      <c r="Z585" s="51" t="n"/>
      <c r="AA585" s="34" t="inlineStr">
        <is>
          <t>Low</t>
        </is>
      </c>
      <c r="AB585" s="34" t="inlineStr">
        <is>
          <t>Performance energy challenger</t>
        </is>
      </c>
      <c r="AC585" s="34" t="inlineStr">
        <is>
          <t>Nootropic high caffeine energy</t>
        </is>
      </c>
      <c r="AD585" s="34" t="inlineStr">
        <is>
          <t>Max caffeine plus nootropics.</t>
        </is>
      </c>
      <c r="AE585" s="51" t="n"/>
      <c r="AF585" s="53">
        <f>IF(AND(ISNUMBER($P585),ISNUMBER($AL585),$AL585&lt;&gt;0),ROUND($P585/$AL585*100,1),"")</f>
        <v/>
      </c>
      <c r="AG585" s="54">
        <f>IF(AND(ISNUMBER($S585),ISNUMBER($AL585),$AL585&lt;&gt;0),ROUND($S585/$AL585*100,2),"")</f>
        <v/>
      </c>
      <c r="AH585" s="53">
        <f>IF(AND(ISNUMBER($Q585),ISNUMBER($AL585),$AL585&lt;&gt;0),ROUND($Q585/$AL585*100,1),"")</f>
        <v/>
      </c>
      <c r="AI585" s="48">
        <f>IF(ISNUMBER($S585),IF($S585&lt;=1,"Yes","No"),"n/a")</f>
        <v/>
      </c>
      <c r="AJ585" s="48">
        <f>IF(ISNUMBER($S585),ROUND(MAX(0,MIN(100,100-$S585*2.5-IF(ISNUMBER($T585),$T585,0)*0.12+IF($S585&lt;=1,12,0))),0),"")</f>
        <v/>
      </c>
      <c r="AK585" s="48">
        <f>IF(ISNUMBER($Q585),IF($Q585&gt;=100,20,IF($Q585&gt;=30,10,0)),0)+IF(ISNUMBER($R585),IF($R585&gt;=100,20,0),0)+IF(ISNUMBER($P585),IF($P585&gt;=150,20,IF($P585&gt;=50,12,5)),0)+IF(ISNUMBER($S585),IF($S585&lt;=1,15,0),0)</f>
        <v/>
      </c>
      <c r="AL585" s="48" t="n">
        <v>473</v>
      </c>
      <c r="AM585" s="49" t="n"/>
      <c r="AN585" s="48">
        <f>IF(AND(ISNUMBER($P585),ISNUMBER($AL585),$AL585&lt;&gt;0),IF(OR($P585&gt;180,$P585/$AL585*1000&gt;400),"Over ceiling, confirm SKU","Within"),"n/a")</f>
        <v/>
      </c>
      <c r="AO585" s="51" t="n"/>
      <c r="AP585" s="51" t="n"/>
      <c r="AQ585" s="51" t="n"/>
      <c r="AR585" s="34" t="inlineStr">
        <is>
          <t>Recalled, batch confirmed, to confirm</t>
        </is>
      </c>
      <c r="AS585" s="34" t="inlineStr">
        <is>
          <t>BLANK -&gt; requires live Amazon.ca capture</t>
        </is>
      </c>
      <c r="AT585" s="34" t="inlineStr">
        <is>
          <t>Unverified commercial data</t>
        </is>
      </c>
    </row>
    <row r="586" ht="28" customHeight="1">
      <c r="A586" s="34" t="inlineStr">
        <is>
          <t>Adrenaline Shoc</t>
        </is>
      </c>
      <c r="B586" s="34" t="inlineStr">
        <is>
          <t>Adrenaline Shoc Smart Energy | Sour Slurp | 24 pack 473mL</t>
        </is>
      </c>
      <c r="C586" s="34" t="inlineStr">
        <is>
          <t>4) Caffeine &amp; energy beverage</t>
        </is>
      </c>
      <c r="D586" s="34" t="inlineStr">
        <is>
          <t>473 mL can</t>
        </is>
      </c>
      <c r="E586" s="48" t="n">
        <v>24</v>
      </c>
      <c r="F586" s="49" t="n"/>
      <c r="G586" s="50">
        <f>IF(AND(ISNUMBER($F586),ISNUMBER($E586),$E586&lt;&gt;0),$F586/$E586,"")</f>
        <v/>
      </c>
      <c r="H586" s="50">
        <f>IF(AND(ISNUMBER($F586),ISNUMBER($AL586),ISNUMBER($E586),($AL586*$E586)&lt;&gt;0),$F586/($AL586*$E586)*100,"")</f>
        <v/>
      </c>
      <c r="I586" s="51" t="n"/>
      <c r="J586" s="52" t="n"/>
      <c r="K586" s="50">
        <f>IF(AND(ISNUMBER($F586),ISNUMBER($J586)),$F586*(1-$J586),"")</f>
        <v/>
      </c>
      <c r="L586" s="51" t="n"/>
      <c r="M586" s="51" t="n"/>
      <c r="N586" s="50">
        <f>IF(ISNUMBER($F586),($F586-IF(ISNUMBER($AM586),$AM586,0))*(1-IF(ISNUMBER($J586),$J586,0)),"")</f>
        <v/>
      </c>
      <c r="O586" s="34" t="inlineStr">
        <is>
          <t>Sour Slurp</t>
        </is>
      </c>
      <c r="P586" s="48" t="n">
        <v>300</v>
      </c>
      <c r="Q586" s="48" t="n">
        <v>10</v>
      </c>
      <c r="R586" s="34" t="inlineStr">
        <is>
          <t>Not listed</t>
        </is>
      </c>
      <c r="S586" s="48" t="n">
        <v>0</v>
      </c>
      <c r="T586" s="48" t="n">
        <v>15</v>
      </c>
      <c r="U586" s="34" t="inlineStr">
        <is>
          <t>Sucralose</t>
        </is>
      </c>
      <c r="V586" s="34" t="inlineStr">
        <is>
          <t>300 mg natural caffeine, nootropics, BCAAs, zero sugar</t>
        </is>
      </c>
      <c r="W586" s="51" t="n"/>
      <c r="X586" s="51" t="n"/>
      <c r="Y586" s="51" t="n"/>
      <c r="Z586" s="51" t="n"/>
      <c r="AA586" s="34" t="inlineStr">
        <is>
          <t>Low</t>
        </is>
      </c>
      <c r="AB586" s="34" t="inlineStr">
        <is>
          <t>Performance energy challenger</t>
        </is>
      </c>
      <c r="AC586" s="34" t="inlineStr">
        <is>
          <t>Nootropic high caffeine energy</t>
        </is>
      </c>
      <c r="AD586" s="34" t="inlineStr">
        <is>
          <t>Max caffeine plus nootropics.</t>
        </is>
      </c>
      <c r="AE586" s="51" t="n"/>
      <c r="AF586" s="53">
        <f>IF(AND(ISNUMBER($P586),ISNUMBER($AL586),$AL586&lt;&gt;0),ROUND($P586/$AL586*100,1),"")</f>
        <v/>
      </c>
      <c r="AG586" s="54">
        <f>IF(AND(ISNUMBER($S586),ISNUMBER($AL586),$AL586&lt;&gt;0),ROUND($S586/$AL586*100,2),"")</f>
        <v/>
      </c>
      <c r="AH586" s="53">
        <f>IF(AND(ISNUMBER($Q586),ISNUMBER($AL586),$AL586&lt;&gt;0),ROUND($Q586/$AL586*100,1),"")</f>
        <v/>
      </c>
      <c r="AI586" s="48">
        <f>IF(ISNUMBER($S586),IF($S586&lt;=1,"Yes","No"),"n/a")</f>
        <v/>
      </c>
      <c r="AJ586" s="48">
        <f>IF(ISNUMBER($S586),ROUND(MAX(0,MIN(100,100-$S586*2.5-IF(ISNUMBER($T586),$T586,0)*0.12+IF($S586&lt;=1,12,0))),0),"")</f>
        <v/>
      </c>
      <c r="AK586" s="48">
        <f>IF(ISNUMBER($Q586),IF($Q586&gt;=100,20,IF($Q586&gt;=30,10,0)),0)+IF(ISNUMBER($R586),IF($R586&gt;=100,20,0),0)+IF(ISNUMBER($P586),IF($P586&gt;=150,20,IF($P586&gt;=50,12,5)),0)+IF(ISNUMBER($S586),IF($S586&lt;=1,15,0),0)</f>
        <v/>
      </c>
      <c r="AL586" s="48" t="n">
        <v>473</v>
      </c>
      <c r="AM586" s="49" t="n"/>
      <c r="AN586" s="48">
        <f>IF(AND(ISNUMBER($P586),ISNUMBER($AL586),$AL586&lt;&gt;0),IF(OR($P586&gt;180,$P586/$AL586*1000&gt;400),"Over ceiling, confirm SKU","Within"),"n/a")</f>
        <v/>
      </c>
      <c r="AO586" s="51" t="n"/>
      <c r="AP586" s="51" t="n"/>
      <c r="AQ586" s="51" t="n"/>
      <c r="AR586" s="34" t="inlineStr">
        <is>
          <t>Recalled, batch confirmed, to confirm</t>
        </is>
      </c>
      <c r="AS586" s="34" t="inlineStr">
        <is>
          <t>BLANK -&gt; requires live Amazon.ca capture</t>
        </is>
      </c>
      <c r="AT586" s="34" t="inlineStr">
        <is>
          <t>Unverified commercial data</t>
        </is>
      </c>
    </row>
    <row r="587" ht="28" customHeight="1">
      <c r="A587" s="34" t="inlineStr">
        <is>
          <t>Adrenaline Shoc</t>
        </is>
      </c>
      <c r="B587" s="34" t="inlineStr">
        <is>
          <t>Adrenaline Shoc Smart Energy | Frozen Fusion | single 473mL</t>
        </is>
      </c>
      <c r="C587" s="34" t="inlineStr">
        <is>
          <t>4) Caffeine &amp; energy beverage</t>
        </is>
      </c>
      <c r="D587" s="34" t="inlineStr">
        <is>
          <t>473 mL can</t>
        </is>
      </c>
      <c r="E587" s="48" t="n">
        <v>1</v>
      </c>
      <c r="F587" s="49" t="n"/>
      <c r="G587" s="50">
        <f>IF(AND(ISNUMBER($F587),ISNUMBER($E587),$E587&lt;&gt;0),$F587/$E587,"")</f>
        <v/>
      </c>
      <c r="H587" s="50">
        <f>IF(AND(ISNUMBER($F587),ISNUMBER($AL587),ISNUMBER($E587),($AL587*$E587)&lt;&gt;0),$F587/($AL587*$E587)*100,"")</f>
        <v/>
      </c>
      <c r="I587" s="51" t="n"/>
      <c r="J587" s="52" t="n"/>
      <c r="K587" s="50">
        <f>IF(AND(ISNUMBER($F587),ISNUMBER($J587)),$F587*(1-$J587),"")</f>
        <v/>
      </c>
      <c r="L587" s="51" t="n"/>
      <c r="M587" s="51" t="n"/>
      <c r="N587" s="50">
        <f>IF(ISNUMBER($F587),($F587-IF(ISNUMBER($AM587),$AM587,0))*(1-IF(ISNUMBER($J587),$J587,0)),"")</f>
        <v/>
      </c>
      <c r="O587" s="34" t="inlineStr">
        <is>
          <t>Frozen Fusion</t>
        </is>
      </c>
      <c r="P587" s="48" t="n">
        <v>300</v>
      </c>
      <c r="Q587" s="48" t="n">
        <v>10</v>
      </c>
      <c r="R587" s="34" t="inlineStr">
        <is>
          <t>Not listed</t>
        </is>
      </c>
      <c r="S587" s="48" t="n">
        <v>0</v>
      </c>
      <c r="T587" s="48" t="n">
        <v>15</v>
      </c>
      <c r="U587" s="34" t="inlineStr">
        <is>
          <t>Sucralose</t>
        </is>
      </c>
      <c r="V587" s="34" t="inlineStr">
        <is>
          <t>300 mg natural caffeine, nootropics, BCAAs, zero sugar</t>
        </is>
      </c>
      <c r="W587" s="51" t="n"/>
      <c r="X587" s="51" t="n"/>
      <c r="Y587" s="51" t="n"/>
      <c r="Z587" s="51" t="n"/>
      <c r="AA587" s="34" t="inlineStr">
        <is>
          <t>Low</t>
        </is>
      </c>
      <c r="AB587" s="34" t="inlineStr">
        <is>
          <t>Performance energy challenger</t>
        </is>
      </c>
      <c r="AC587" s="34" t="inlineStr">
        <is>
          <t>Nootropic high caffeine energy</t>
        </is>
      </c>
      <c r="AD587" s="34" t="inlineStr">
        <is>
          <t>Max caffeine plus nootropics.</t>
        </is>
      </c>
      <c r="AE587" s="51" t="n"/>
      <c r="AF587" s="53">
        <f>IF(AND(ISNUMBER($P587),ISNUMBER($AL587),$AL587&lt;&gt;0),ROUND($P587/$AL587*100,1),"")</f>
        <v/>
      </c>
      <c r="AG587" s="54">
        <f>IF(AND(ISNUMBER($S587),ISNUMBER($AL587),$AL587&lt;&gt;0),ROUND($S587/$AL587*100,2),"")</f>
        <v/>
      </c>
      <c r="AH587" s="53">
        <f>IF(AND(ISNUMBER($Q587),ISNUMBER($AL587),$AL587&lt;&gt;0),ROUND($Q587/$AL587*100,1),"")</f>
        <v/>
      </c>
      <c r="AI587" s="48">
        <f>IF(ISNUMBER($S587),IF($S587&lt;=1,"Yes","No"),"n/a")</f>
        <v/>
      </c>
      <c r="AJ587" s="48">
        <f>IF(ISNUMBER($S587),ROUND(MAX(0,MIN(100,100-$S587*2.5-IF(ISNUMBER($T587),$T587,0)*0.12+IF($S587&lt;=1,12,0))),0),"")</f>
        <v/>
      </c>
      <c r="AK587" s="48">
        <f>IF(ISNUMBER($Q587),IF($Q587&gt;=100,20,IF($Q587&gt;=30,10,0)),0)+IF(ISNUMBER($R587),IF($R587&gt;=100,20,0),0)+IF(ISNUMBER($P587),IF($P587&gt;=150,20,IF($P587&gt;=50,12,5)),0)+IF(ISNUMBER($S587),IF($S587&lt;=1,15,0),0)</f>
        <v/>
      </c>
      <c r="AL587" s="48" t="n">
        <v>473</v>
      </c>
      <c r="AM587" s="49" t="n"/>
      <c r="AN587" s="48">
        <f>IF(AND(ISNUMBER($P587),ISNUMBER($AL587),$AL587&lt;&gt;0),IF(OR($P587&gt;180,$P587/$AL587*1000&gt;400),"Over ceiling, confirm SKU","Within"),"n/a")</f>
        <v/>
      </c>
      <c r="AO587" s="51" t="n"/>
      <c r="AP587" s="51" t="n"/>
      <c r="AQ587" s="51" t="n"/>
      <c r="AR587" s="34" t="inlineStr">
        <is>
          <t>Recalled, batch confirmed, to confirm</t>
        </is>
      </c>
      <c r="AS587" s="34" t="inlineStr">
        <is>
          <t>BLANK -&gt; requires live Amazon.ca capture</t>
        </is>
      </c>
      <c r="AT587" s="34" t="inlineStr">
        <is>
          <t>Unverified commercial data</t>
        </is>
      </c>
    </row>
    <row r="588" ht="28" customHeight="1">
      <c r="A588" s="34" t="inlineStr">
        <is>
          <t>Adrenaline Shoc</t>
        </is>
      </c>
      <c r="B588" s="34" t="inlineStr">
        <is>
          <t>Adrenaline Shoc Smart Energy | Frozen Fusion | 8 pack 473mL</t>
        </is>
      </c>
      <c r="C588" s="34" t="inlineStr">
        <is>
          <t>4) Caffeine &amp; energy beverage</t>
        </is>
      </c>
      <c r="D588" s="34" t="inlineStr">
        <is>
          <t>473 mL can</t>
        </is>
      </c>
      <c r="E588" s="48" t="n">
        <v>8</v>
      </c>
      <c r="F588" s="49" t="n"/>
      <c r="G588" s="50">
        <f>IF(AND(ISNUMBER($F588),ISNUMBER($E588),$E588&lt;&gt;0),$F588/$E588,"")</f>
        <v/>
      </c>
      <c r="H588" s="50">
        <f>IF(AND(ISNUMBER($F588),ISNUMBER($AL588),ISNUMBER($E588),($AL588*$E588)&lt;&gt;0),$F588/($AL588*$E588)*100,"")</f>
        <v/>
      </c>
      <c r="I588" s="51" t="n"/>
      <c r="J588" s="52" t="n"/>
      <c r="K588" s="50">
        <f>IF(AND(ISNUMBER($F588),ISNUMBER($J588)),$F588*(1-$J588),"")</f>
        <v/>
      </c>
      <c r="L588" s="51" t="n"/>
      <c r="M588" s="51" t="n"/>
      <c r="N588" s="50">
        <f>IF(ISNUMBER($F588),($F588-IF(ISNUMBER($AM588),$AM588,0))*(1-IF(ISNUMBER($J588),$J588,0)),"")</f>
        <v/>
      </c>
      <c r="O588" s="34" t="inlineStr">
        <is>
          <t>Frozen Fusion</t>
        </is>
      </c>
      <c r="P588" s="48" t="n">
        <v>300</v>
      </c>
      <c r="Q588" s="48" t="n">
        <v>10</v>
      </c>
      <c r="R588" s="34" t="inlineStr">
        <is>
          <t>Not listed</t>
        </is>
      </c>
      <c r="S588" s="48" t="n">
        <v>0</v>
      </c>
      <c r="T588" s="48" t="n">
        <v>15</v>
      </c>
      <c r="U588" s="34" t="inlineStr">
        <is>
          <t>Sucralose</t>
        </is>
      </c>
      <c r="V588" s="34" t="inlineStr">
        <is>
          <t>300 mg natural caffeine, nootropics, BCAAs, zero sugar</t>
        </is>
      </c>
      <c r="W588" s="51" t="n"/>
      <c r="X588" s="51" t="n"/>
      <c r="Y588" s="51" t="n"/>
      <c r="Z588" s="51" t="n"/>
      <c r="AA588" s="34" t="inlineStr">
        <is>
          <t>Low</t>
        </is>
      </c>
      <c r="AB588" s="34" t="inlineStr">
        <is>
          <t>Performance energy challenger</t>
        </is>
      </c>
      <c r="AC588" s="34" t="inlineStr">
        <is>
          <t>Nootropic high caffeine energy</t>
        </is>
      </c>
      <c r="AD588" s="34" t="inlineStr">
        <is>
          <t>Max caffeine plus nootropics.</t>
        </is>
      </c>
      <c r="AE588" s="51" t="n"/>
      <c r="AF588" s="53">
        <f>IF(AND(ISNUMBER($P588),ISNUMBER($AL588),$AL588&lt;&gt;0),ROUND($P588/$AL588*100,1),"")</f>
        <v/>
      </c>
      <c r="AG588" s="54">
        <f>IF(AND(ISNUMBER($S588),ISNUMBER($AL588),$AL588&lt;&gt;0),ROUND($S588/$AL588*100,2),"")</f>
        <v/>
      </c>
      <c r="AH588" s="53">
        <f>IF(AND(ISNUMBER($Q588),ISNUMBER($AL588),$AL588&lt;&gt;0),ROUND($Q588/$AL588*100,1),"")</f>
        <v/>
      </c>
      <c r="AI588" s="48">
        <f>IF(ISNUMBER($S588),IF($S588&lt;=1,"Yes","No"),"n/a")</f>
        <v/>
      </c>
      <c r="AJ588" s="48">
        <f>IF(ISNUMBER($S588),ROUND(MAX(0,MIN(100,100-$S588*2.5-IF(ISNUMBER($T588),$T588,0)*0.12+IF($S588&lt;=1,12,0))),0),"")</f>
        <v/>
      </c>
      <c r="AK588" s="48">
        <f>IF(ISNUMBER($Q588),IF($Q588&gt;=100,20,IF($Q588&gt;=30,10,0)),0)+IF(ISNUMBER($R588),IF($R588&gt;=100,20,0),0)+IF(ISNUMBER($P588),IF($P588&gt;=150,20,IF($P588&gt;=50,12,5)),0)+IF(ISNUMBER($S588),IF($S588&lt;=1,15,0),0)</f>
        <v/>
      </c>
      <c r="AL588" s="48" t="n">
        <v>473</v>
      </c>
      <c r="AM588" s="49" t="n"/>
      <c r="AN588" s="48">
        <f>IF(AND(ISNUMBER($P588),ISNUMBER($AL588),$AL588&lt;&gt;0),IF(OR($P588&gt;180,$P588/$AL588*1000&gt;400),"Over ceiling, confirm SKU","Within"),"n/a")</f>
        <v/>
      </c>
      <c r="AO588" s="51" t="n"/>
      <c r="AP588" s="51" t="n"/>
      <c r="AQ588" s="51" t="n"/>
      <c r="AR588" s="34" t="inlineStr">
        <is>
          <t>Recalled, batch confirmed, to confirm</t>
        </is>
      </c>
      <c r="AS588" s="34" t="inlineStr">
        <is>
          <t>BLANK -&gt; requires live Amazon.ca capture</t>
        </is>
      </c>
      <c r="AT588" s="34" t="inlineStr">
        <is>
          <t>Unverified commercial data</t>
        </is>
      </c>
    </row>
    <row r="589" ht="28" customHeight="1">
      <c r="A589" s="34" t="inlineStr">
        <is>
          <t>Adrenaline Shoc</t>
        </is>
      </c>
      <c r="B589" s="34" t="inlineStr">
        <is>
          <t>Adrenaline Shoc Smart Energy | Frozen Fusion | 12 pack 473mL</t>
        </is>
      </c>
      <c r="C589" s="34" t="inlineStr">
        <is>
          <t>4) Caffeine &amp; energy beverage</t>
        </is>
      </c>
      <c r="D589" s="34" t="inlineStr">
        <is>
          <t>473 mL can</t>
        </is>
      </c>
      <c r="E589" s="48" t="n">
        <v>12</v>
      </c>
      <c r="F589" s="49" t="n"/>
      <c r="G589" s="50">
        <f>IF(AND(ISNUMBER($F589),ISNUMBER($E589),$E589&lt;&gt;0),$F589/$E589,"")</f>
        <v/>
      </c>
      <c r="H589" s="50">
        <f>IF(AND(ISNUMBER($F589),ISNUMBER($AL589),ISNUMBER($E589),($AL589*$E589)&lt;&gt;0),$F589/($AL589*$E589)*100,"")</f>
        <v/>
      </c>
      <c r="I589" s="51" t="n"/>
      <c r="J589" s="52" t="n"/>
      <c r="K589" s="50">
        <f>IF(AND(ISNUMBER($F589),ISNUMBER($J589)),$F589*(1-$J589),"")</f>
        <v/>
      </c>
      <c r="L589" s="51" t="n"/>
      <c r="M589" s="51" t="n"/>
      <c r="N589" s="50">
        <f>IF(ISNUMBER($F589),($F589-IF(ISNUMBER($AM589),$AM589,0))*(1-IF(ISNUMBER($J589),$J589,0)),"")</f>
        <v/>
      </c>
      <c r="O589" s="34" t="inlineStr">
        <is>
          <t>Frozen Fusion</t>
        </is>
      </c>
      <c r="P589" s="48" t="n">
        <v>300</v>
      </c>
      <c r="Q589" s="48" t="n">
        <v>10</v>
      </c>
      <c r="R589" s="34" t="inlineStr">
        <is>
          <t>Not listed</t>
        </is>
      </c>
      <c r="S589" s="48" t="n">
        <v>0</v>
      </c>
      <c r="T589" s="48" t="n">
        <v>15</v>
      </c>
      <c r="U589" s="34" t="inlineStr">
        <is>
          <t>Sucralose</t>
        </is>
      </c>
      <c r="V589" s="34" t="inlineStr">
        <is>
          <t>300 mg natural caffeine, nootropics, BCAAs, zero sugar</t>
        </is>
      </c>
      <c r="W589" s="51" t="n"/>
      <c r="X589" s="51" t="n"/>
      <c r="Y589" s="51" t="n"/>
      <c r="Z589" s="51" t="n"/>
      <c r="AA589" s="34" t="inlineStr">
        <is>
          <t>Low</t>
        </is>
      </c>
      <c r="AB589" s="34" t="inlineStr">
        <is>
          <t>Performance energy challenger</t>
        </is>
      </c>
      <c r="AC589" s="34" t="inlineStr">
        <is>
          <t>Nootropic high caffeine energy</t>
        </is>
      </c>
      <c r="AD589" s="34" t="inlineStr">
        <is>
          <t>Max caffeine plus nootropics.</t>
        </is>
      </c>
      <c r="AE589" s="51" t="n"/>
      <c r="AF589" s="53">
        <f>IF(AND(ISNUMBER($P589),ISNUMBER($AL589),$AL589&lt;&gt;0),ROUND($P589/$AL589*100,1),"")</f>
        <v/>
      </c>
      <c r="AG589" s="54">
        <f>IF(AND(ISNUMBER($S589),ISNUMBER($AL589),$AL589&lt;&gt;0),ROUND($S589/$AL589*100,2),"")</f>
        <v/>
      </c>
      <c r="AH589" s="53">
        <f>IF(AND(ISNUMBER($Q589),ISNUMBER($AL589),$AL589&lt;&gt;0),ROUND($Q589/$AL589*100,1),"")</f>
        <v/>
      </c>
      <c r="AI589" s="48">
        <f>IF(ISNUMBER($S589),IF($S589&lt;=1,"Yes","No"),"n/a")</f>
        <v/>
      </c>
      <c r="AJ589" s="48">
        <f>IF(ISNUMBER($S589),ROUND(MAX(0,MIN(100,100-$S589*2.5-IF(ISNUMBER($T589),$T589,0)*0.12+IF($S589&lt;=1,12,0))),0),"")</f>
        <v/>
      </c>
      <c r="AK589" s="48">
        <f>IF(ISNUMBER($Q589),IF($Q589&gt;=100,20,IF($Q589&gt;=30,10,0)),0)+IF(ISNUMBER($R589),IF($R589&gt;=100,20,0),0)+IF(ISNUMBER($P589),IF($P589&gt;=150,20,IF($P589&gt;=50,12,5)),0)+IF(ISNUMBER($S589),IF($S589&lt;=1,15,0),0)</f>
        <v/>
      </c>
      <c r="AL589" s="48" t="n">
        <v>473</v>
      </c>
      <c r="AM589" s="49" t="n"/>
      <c r="AN589" s="48">
        <f>IF(AND(ISNUMBER($P589),ISNUMBER($AL589),$AL589&lt;&gt;0),IF(OR($P589&gt;180,$P589/$AL589*1000&gt;400),"Over ceiling, confirm SKU","Within"),"n/a")</f>
        <v/>
      </c>
      <c r="AO589" s="51" t="n"/>
      <c r="AP589" s="51" t="n"/>
      <c r="AQ589" s="51" t="n"/>
      <c r="AR589" s="34" t="inlineStr">
        <is>
          <t>Recalled, batch confirmed, to confirm</t>
        </is>
      </c>
      <c r="AS589" s="34" t="inlineStr">
        <is>
          <t>BLANK -&gt; requires live Amazon.ca capture</t>
        </is>
      </c>
      <c r="AT589" s="34" t="inlineStr">
        <is>
          <t>Unverified commercial data</t>
        </is>
      </c>
    </row>
    <row r="590" ht="28" customHeight="1">
      <c r="A590" s="34" t="inlineStr">
        <is>
          <t>Adrenaline Shoc</t>
        </is>
      </c>
      <c r="B590" s="34" t="inlineStr">
        <is>
          <t>Adrenaline Shoc Smart Energy | Frozen Fusion | 18 pack 473mL</t>
        </is>
      </c>
      <c r="C590" s="34" t="inlineStr">
        <is>
          <t>4) Caffeine &amp; energy beverage</t>
        </is>
      </c>
      <c r="D590" s="34" t="inlineStr">
        <is>
          <t>473 mL can</t>
        </is>
      </c>
      <c r="E590" s="48" t="n">
        <v>18</v>
      </c>
      <c r="F590" s="49" t="n"/>
      <c r="G590" s="50">
        <f>IF(AND(ISNUMBER($F590),ISNUMBER($E590),$E590&lt;&gt;0),$F590/$E590,"")</f>
        <v/>
      </c>
      <c r="H590" s="50">
        <f>IF(AND(ISNUMBER($F590),ISNUMBER($AL590),ISNUMBER($E590),($AL590*$E590)&lt;&gt;0),$F590/($AL590*$E590)*100,"")</f>
        <v/>
      </c>
      <c r="I590" s="51" t="n"/>
      <c r="J590" s="52" t="n"/>
      <c r="K590" s="50">
        <f>IF(AND(ISNUMBER($F590),ISNUMBER($J590)),$F590*(1-$J590),"")</f>
        <v/>
      </c>
      <c r="L590" s="51" t="n"/>
      <c r="M590" s="51" t="n"/>
      <c r="N590" s="50">
        <f>IF(ISNUMBER($F590),($F590-IF(ISNUMBER($AM590),$AM590,0))*(1-IF(ISNUMBER($J590),$J590,0)),"")</f>
        <v/>
      </c>
      <c r="O590" s="34" t="inlineStr">
        <is>
          <t>Frozen Fusion</t>
        </is>
      </c>
      <c r="P590" s="48" t="n">
        <v>300</v>
      </c>
      <c r="Q590" s="48" t="n">
        <v>10</v>
      </c>
      <c r="R590" s="34" t="inlineStr">
        <is>
          <t>Not listed</t>
        </is>
      </c>
      <c r="S590" s="48" t="n">
        <v>0</v>
      </c>
      <c r="T590" s="48" t="n">
        <v>15</v>
      </c>
      <c r="U590" s="34" t="inlineStr">
        <is>
          <t>Sucralose</t>
        </is>
      </c>
      <c r="V590" s="34" t="inlineStr">
        <is>
          <t>300 mg natural caffeine, nootropics, BCAAs, zero sugar</t>
        </is>
      </c>
      <c r="W590" s="51" t="n"/>
      <c r="X590" s="51" t="n"/>
      <c r="Y590" s="51" t="n"/>
      <c r="Z590" s="51" t="n"/>
      <c r="AA590" s="34" t="inlineStr">
        <is>
          <t>Low</t>
        </is>
      </c>
      <c r="AB590" s="34" t="inlineStr">
        <is>
          <t>Performance energy challenger</t>
        </is>
      </c>
      <c r="AC590" s="34" t="inlineStr">
        <is>
          <t>Nootropic high caffeine energy</t>
        </is>
      </c>
      <c r="AD590" s="34" t="inlineStr">
        <is>
          <t>Max caffeine plus nootropics.</t>
        </is>
      </c>
      <c r="AE590" s="51" t="n"/>
      <c r="AF590" s="53">
        <f>IF(AND(ISNUMBER($P590),ISNUMBER($AL590),$AL590&lt;&gt;0),ROUND($P590/$AL590*100,1),"")</f>
        <v/>
      </c>
      <c r="AG590" s="54">
        <f>IF(AND(ISNUMBER($S590),ISNUMBER($AL590),$AL590&lt;&gt;0),ROUND($S590/$AL590*100,2),"")</f>
        <v/>
      </c>
      <c r="AH590" s="53">
        <f>IF(AND(ISNUMBER($Q590),ISNUMBER($AL590),$AL590&lt;&gt;0),ROUND($Q590/$AL590*100,1),"")</f>
        <v/>
      </c>
      <c r="AI590" s="48">
        <f>IF(ISNUMBER($S590),IF($S590&lt;=1,"Yes","No"),"n/a")</f>
        <v/>
      </c>
      <c r="AJ590" s="48">
        <f>IF(ISNUMBER($S590),ROUND(MAX(0,MIN(100,100-$S590*2.5-IF(ISNUMBER($T590),$T590,0)*0.12+IF($S590&lt;=1,12,0))),0),"")</f>
        <v/>
      </c>
      <c r="AK590" s="48">
        <f>IF(ISNUMBER($Q590),IF($Q590&gt;=100,20,IF($Q590&gt;=30,10,0)),0)+IF(ISNUMBER($R590),IF($R590&gt;=100,20,0),0)+IF(ISNUMBER($P590),IF($P590&gt;=150,20,IF($P590&gt;=50,12,5)),0)+IF(ISNUMBER($S590),IF($S590&lt;=1,15,0),0)</f>
        <v/>
      </c>
      <c r="AL590" s="48" t="n">
        <v>473</v>
      </c>
      <c r="AM590" s="49" t="n"/>
      <c r="AN590" s="48">
        <f>IF(AND(ISNUMBER($P590),ISNUMBER($AL590),$AL590&lt;&gt;0),IF(OR($P590&gt;180,$P590/$AL590*1000&gt;400),"Over ceiling, confirm SKU","Within"),"n/a")</f>
        <v/>
      </c>
      <c r="AO590" s="51" t="n"/>
      <c r="AP590" s="51" t="n"/>
      <c r="AQ590" s="51" t="n"/>
      <c r="AR590" s="34" t="inlineStr">
        <is>
          <t>Recalled, batch confirmed, to confirm</t>
        </is>
      </c>
      <c r="AS590" s="34" t="inlineStr">
        <is>
          <t>BLANK -&gt; requires live Amazon.ca capture</t>
        </is>
      </c>
      <c r="AT590" s="34" t="inlineStr">
        <is>
          <t>Unverified commercial data</t>
        </is>
      </c>
    </row>
    <row r="591" ht="28" customHeight="1">
      <c r="A591" s="34" t="inlineStr">
        <is>
          <t>Adrenaline Shoc</t>
        </is>
      </c>
      <c r="B591" s="34" t="inlineStr">
        <is>
          <t>Adrenaline Shoc Smart Energy | Frozen Fusion | 24 pack 473mL</t>
        </is>
      </c>
      <c r="C591" s="34" t="inlineStr">
        <is>
          <t>4) Caffeine &amp; energy beverage</t>
        </is>
      </c>
      <c r="D591" s="34" t="inlineStr">
        <is>
          <t>473 mL can</t>
        </is>
      </c>
      <c r="E591" s="48" t="n">
        <v>24</v>
      </c>
      <c r="F591" s="49" t="n"/>
      <c r="G591" s="50">
        <f>IF(AND(ISNUMBER($F591),ISNUMBER($E591),$E591&lt;&gt;0),$F591/$E591,"")</f>
        <v/>
      </c>
      <c r="H591" s="50">
        <f>IF(AND(ISNUMBER($F591),ISNUMBER($AL591),ISNUMBER($E591),($AL591*$E591)&lt;&gt;0),$F591/($AL591*$E591)*100,"")</f>
        <v/>
      </c>
      <c r="I591" s="51" t="n"/>
      <c r="J591" s="52" t="n"/>
      <c r="K591" s="50">
        <f>IF(AND(ISNUMBER($F591),ISNUMBER($J591)),$F591*(1-$J591),"")</f>
        <v/>
      </c>
      <c r="L591" s="51" t="n"/>
      <c r="M591" s="51" t="n"/>
      <c r="N591" s="50">
        <f>IF(ISNUMBER($F591),($F591-IF(ISNUMBER($AM591),$AM591,0))*(1-IF(ISNUMBER($J591),$J591,0)),"")</f>
        <v/>
      </c>
      <c r="O591" s="34" t="inlineStr">
        <is>
          <t>Frozen Fusion</t>
        </is>
      </c>
      <c r="P591" s="48" t="n">
        <v>300</v>
      </c>
      <c r="Q591" s="48" t="n">
        <v>10</v>
      </c>
      <c r="R591" s="34" t="inlineStr">
        <is>
          <t>Not listed</t>
        </is>
      </c>
      <c r="S591" s="48" t="n">
        <v>0</v>
      </c>
      <c r="T591" s="48" t="n">
        <v>15</v>
      </c>
      <c r="U591" s="34" t="inlineStr">
        <is>
          <t>Sucralose</t>
        </is>
      </c>
      <c r="V591" s="34" t="inlineStr">
        <is>
          <t>300 mg natural caffeine, nootropics, BCAAs, zero sugar</t>
        </is>
      </c>
      <c r="W591" s="51" t="n"/>
      <c r="X591" s="51" t="n"/>
      <c r="Y591" s="51" t="n"/>
      <c r="Z591" s="51" t="n"/>
      <c r="AA591" s="34" t="inlineStr">
        <is>
          <t>Low</t>
        </is>
      </c>
      <c r="AB591" s="34" t="inlineStr">
        <is>
          <t>Performance energy challenger</t>
        </is>
      </c>
      <c r="AC591" s="34" t="inlineStr">
        <is>
          <t>Nootropic high caffeine energy</t>
        </is>
      </c>
      <c r="AD591" s="34" t="inlineStr">
        <is>
          <t>Max caffeine plus nootropics.</t>
        </is>
      </c>
      <c r="AE591" s="51" t="n"/>
      <c r="AF591" s="53">
        <f>IF(AND(ISNUMBER($P591),ISNUMBER($AL591),$AL591&lt;&gt;0),ROUND($P591/$AL591*100,1),"")</f>
        <v/>
      </c>
      <c r="AG591" s="54">
        <f>IF(AND(ISNUMBER($S591),ISNUMBER($AL591),$AL591&lt;&gt;0),ROUND($S591/$AL591*100,2),"")</f>
        <v/>
      </c>
      <c r="AH591" s="53">
        <f>IF(AND(ISNUMBER($Q591),ISNUMBER($AL591),$AL591&lt;&gt;0),ROUND($Q591/$AL591*100,1),"")</f>
        <v/>
      </c>
      <c r="AI591" s="48">
        <f>IF(ISNUMBER($S591),IF($S591&lt;=1,"Yes","No"),"n/a")</f>
        <v/>
      </c>
      <c r="AJ591" s="48">
        <f>IF(ISNUMBER($S591),ROUND(MAX(0,MIN(100,100-$S591*2.5-IF(ISNUMBER($T591),$T591,0)*0.12+IF($S591&lt;=1,12,0))),0),"")</f>
        <v/>
      </c>
      <c r="AK591" s="48">
        <f>IF(ISNUMBER($Q591),IF($Q591&gt;=100,20,IF($Q591&gt;=30,10,0)),0)+IF(ISNUMBER($R591),IF($R591&gt;=100,20,0),0)+IF(ISNUMBER($P591),IF($P591&gt;=150,20,IF($P591&gt;=50,12,5)),0)+IF(ISNUMBER($S591),IF($S591&lt;=1,15,0),0)</f>
        <v/>
      </c>
      <c r="AL591" s="48" t="n">
        <v>473</v>
      </c>
      <c r="AM591" s="49" t="n"/>
      <c r="AN591" s="48">
        <f>IF(AND(ISNUMBER($P591),ISNUMBER($AL591),$AL591&lt;&gt;0),IF(OR($P591&gt;180,$P591/$AL591*1000&gt;400),"Over ceiling, confirm SKU","Within"),"n/a")</f>
        <v/>
      </c>
      <c r="AO591" s="51" t="n"/>
      <c r="AP591" s="51" t="n"/>
      <c r="AQ591" s="51" t="n"/>
      <c r="AR591" s="34" t="inlineStr">
        <is>
          <t>Recalled, batch confirmed, to confirm</t>
        </is>
      </c>
      <c r="AS591" s="34" t="inlineStr">
        <is>
          <t>BLANK -&gt; requires live Amazon.ca capture</t>
        </is>
      </c>
      <c r="AT591" s="34" t="inlineStr">
        <is>
          <t>Unverified commercial data</t>
        </is>
      </c>
    </row>
    <row r="592" ht="28" customHeight="1">
      <c r="A592" s="34" t="inlineStr">
        <is>
          <t>Adrenaline Shoc</t>
        </is>
      </c>
      <c r="B592" s="34" t="inlineStr">
        <is>
          <t>Adrenaline Shoc Smart Energy | Peach Mango | single 473mL</t>
        </is>
      </c>
      <c r="C592" s="34" t="inlineStr">
        <is>
          <t>4) Caffeine &amp; energy beverage</t>
        </is>
      </c>
      <c r="D592" s="34" t="inlineStr">
        <is>
          <t>473 mL can</t>
        </is>
      </c>
      <c r="E592" s="48" t="n">
        <v>1</v>
      </c>
      <c r="F592" s="49" t="n"/>
      <c r="G592" s="50">
        <f>IF(AND(ISNUMBER($F592),ISNUMBER($E592),$E592&lt;&gt;0),$F592/$E592,"")</f>
        <v/>
      </c>
      <c r="H592" s="50">
        <f>IF(AND(ISNUMBER($F592),ISNUMBER($AL592),ISNUMBER($E592),($AL592*$E592)&lt;&gt;0),$F592/($AL592*$E592)*100,"")</f>
        <v/>
      </c>
      <c r="I592" s="51" t="n"/>
      <c r="J592" s="52" t="n"/>
      <c r="K592" s="50">
        <f>IF(AND(ISNUMBER($F592),ISNUMBER($J592)),$F592*(1-$J592),"")</f>
        <v/>
      </c>
      <c r="L592" s="51" t="n"/>
      <c r="M592" s="51" t="n"/>
      <c r="N592" s="50">
        <f>IF(ISNUMBER($F592),($F592-IF(ISNUMBER($AM592),$AM592,0))*(1-IF(ISNUMBER($J592),$J592,0)),"")</f>
        <v/>
      </c>
      <c r="O592" s="34" t="inlineStr">
        <is>
          <t>Peach Mango</t>
        </is>
      </c>
      <c r="P592" s="48" t="n">
        <v>300</v>
      </c>
      <c r="Q592" s="48" t="n">
        <v>10</v>
      </c>
      <c r="R592" s="34" t="inlineStr">
        <is>
          <t>Not listed</t>
        </is>
      </c>
      <c r="S592" s="48" t="n">
        <v>0</v>
      </c>
      <c r="T592" s="48" t="n">
        <v>15</v>
      </c>
      <c r="U592" s="34" t="inlineStr">
        <is>
          <t>Sucralose</t>
        </is>
      </c>
      <c r="V592" s="34" t="inlineStr">
        <is>
          <t>300 mg natural caffeine, nootropics, BCAAs, zero sugar</t>
        </is>
      </c>
      <c r="W592" s="51" t="n"/>
      <c r="X592" s="51" t="n"/>
      <c r="Y592" s="51" t="n"/>
      <c r="Z592" s="51" t="n"/>
      <c r="AA592" s="34" t="inlineStr">
        <is>
          <t>Low</t>
        </is>
      </c>
      <c r="AB592" s="34" t="inlineStr">
        <is>
          <t>Performance energy challenger</t>
        </is>
      </c>
      <c r="AC592" s="34" t="inlineStr">
        <is>
          <t>Nootropic high caffeine energy</t>
        </is>
      </c>
      <c r="AD592" s="34" t="inlineStr">
        <is>
          <t>Max caffeine plus nootropics.</t>
        </is>
      </c>
      <c r="AE592" s="51" t="n"/>
      <c r="AF592" s="53">
        <f>IF(AND(ISNUMBER($P592),ISNUMBER($AL592),$AL592&lt;&gt;0),ROUND($P592/$AL592*100,1),"")</f>
        <v/>
      </c>
      <c r="AG592" s="54">
        <f>IF(AND(ISNUMBER($S592),ISNUMBER($AL592),$AL592&lt;&gt;0),ROUND($S592/$AL592*100,2),"")</f>
        <v/>
      </c>
      <c r="AH592" s="53">
        <f>IF(AND(ISNUMBER($Q592),ISNUMBER($AL592),$AL592&lt;&gt;0),ROUND($Q592/$AL592*100,1),"")</f>
        <v/>
      </c>
      <c r="AI592" s="48">
        <f>IF(ISNUMBER($S592),IF($S592&lt;=1,"Yes","No"),"n/a")</f>
        <v/>
      </c>
      <c r="AJ592" s="48">
        <f>IF(ISNUMBER($S592),ROUND(MAX(0,MIN(100,100-$S592*2.5-IF(ISNUMBER($T592),$T592,0)*0.12+IF($S592&lt;=1,12,0))),0),"")</f>
        <v/>
      </c>
      <c r="AK592" s="48">
        <f>IF(ISNUMBER($Q592),IF($Q592&gt;=100,20,IF($Q592&gt;=30,10,0)),0)+IF(ISNUMBER($R592),IF($R592&gt;=100,20,0),0)+IF(ISNUMBER($P592),IF($P592&gt;=150,20,IF($P592&gt;=50,12,5)),0)+IF(ISNUMBER($S592),IF($S592&lt;=1,15,0),0)</f>
        <v/>
      </c>
      <c r="AL592" s="48" t="n">
        <v>473</v>
      </c>
      <c r="AM592" s="49" t="n"/>
      <c r="AN592" s="48">
        <f>IF(AND(ISNUMBER($P592),ISNUMBER($AL592),$AL592&lt;&gt;0),IF(OR($P592&gt;180,$P592/$AL592*1000&gt;400),"Over ceiling, confirm SKU","Within"),"n/a")</f>
        <v/>
      </c>
      <c r="AO592" s="51" t="n"/>
      <c r="AP592" s="51" t="n"/>
      <c r="AQ592" s="51" t="n"/>
      <c r="AR592" s="34" t="inlineStr">
        <is>
          <t>Recalled, batch confirmed, to confirm</t>
        </is>
      </c>
      <c r="AS592" s="34" t="inlineStr">
        <is>
          <t>BLANK -&gt; requires live Amazon.ca capture</t>
        </is>
      </c>
      <c r="AT592" s="34" t="inlineStr">
        <is>
          <t>Unverified commercial data</t>
        </is>
      </c>
    </row>
    <row r="593" ht="28" customHeight="1">
      <c r="A593" s="34" t="inlineStr">
        <is>
          <t>Adrenaline Shoc</t>
        </is>
      </c>
      <c r="B593" s="34" t="inlineStr">
        <is>
          <t>Adrenaline Shoc Smart Energy | Peach Mango | 8 pack 473mL</t>
        </is>
      </c>
      <c r="C593" s="34" t="inlineStr">
        <is>
          <t>4) Caffeine &amp; energy beverage</t>
        </is>
      </c>
      <c r="D593" s="34" t="inlineStr">
        <is>
          <t>473 mL can</t>
        </is>
      </c>
      <c r="E593" s="48" t="n">
        <v>8</v>
      </c>
      <c r="F593" s="49" t="n"/>
      <c r="G593" s="50">
        <f>IF(AND(ISNUMBER($F593),ISNUMBER($E593),$E593&lt;&gt;0),$F593/$E593,"")</f>
        <v/>
      </c>
      <c r="H593" s="50">
        <f>IF(AND(ISNUMBER($F593),ISNUMBER($AL593),ISNUMBER($E593),($AL593*$E593)&lt;&gt;0),$F593/($AL593*$E593)*100,"")</f>
        <v/>
      </c>
      <c r="I593" s="51" t="n"/>
      <c r="J593" s="52" t="n"/>
      <c r="K593" s="50">
        <f>IF(AND(ISNUMBER($F593),ISNUMBER($J593)),$F593*(1-$J593),"")</f>
        <v/>
      </c>
      <c r="L593" s="51" t="n"/>
      <c r="M593" s="51" t="n"/>
      <c r="N593" s="50">
        <f>IF(ISNUMBER($F593),($F593-IF(ISNUMBER($AM593),$AM593,0))*(1-IF(ISNUMBER($J593),$J593,0)),"")</f>
        <v/>
      </c>
      <c r="O593" s="34" t="inlineStr">
        <is>
          <t>Peach Mango</t>
        </is>
      </c>
      <c r="P593" s="48" t="n">
        <v>300</v>
      </c>
      <c r="Q593" s="48" t="n">
        <v>10</v>
      </c>
      <c r="R593" s="34" t="inlineStr">
        <is>
          <t>Not listed</t>
        </is>
      </c>
      <c r="S593" s="48" t="n">
        <v>0</v>
      </c>
      <c r="T593" s="48" t="n">
        <v>15</v>
      </c>
      <c r="U593" s="34" t="inlineStr">
        <is>
          <t>Sucralose</t>
        </is>
      </c>
      <c r="V593" s="34" t="inlineStr">
        <is>
          <t>300 mg natural caffeine, nootropics, BCAAs, zero sugar</t>
        </is>
      </c>
      <c r="W593" s="51" t="n"/>
      <c r="X593" s="51" t="n"/>
      <c r="Y593" s="51" t="n"/>
      <c r="Z593" s="51" t="n"/>
      <c r="AA593" s="34" t="inlineStr">
        <is>
          <t>Low</t>
        </is>
      </c>
      <c r="AB593" s="34" t="inlineStr">
        <is>
          <t>Performance energy challenger</t>
        </is>
      </c>
      <c r="AC593" s="34" t="inlineStr">
        <is>
          <t>Nootropic high caffeine energy</t>
        </is>
      </c>
      <c r="AD593" s="34" t="inlineStr">
        <is>
          <t>Max caffeine plus nootropics.</t>
        </is>
      </c>
      <c r="AE593" s="51" t="n"/>
      <c r="AF593" s="53">
        <f>IF(AND(ISNUMBER($P593),ISNUMBER($AL593),$AL593&lt;&gt;0),ROUND($P593/$AL593*100,1),"")</f>
        <v/>
      </c>
      <c r="AG593" s="54">
        <f>IF(AND(ISNUMBER($S593),ISNUMBER($AL593),$AL593&lt;&gt;0),ROUND($S593/$AL593*100,2),"")</f>
        <v/>
      </c>
      <c r="AH593" s="53">
        <f>IF(AND(ISNUMBER($Q593),ISNUMBER($AL593),$AL593&lt;&gt;0),ROUND($Q593/$AL593*100,1),"")</f>
        <v/>
      </c>
      <c r="AI593" s="48">
        <f>IF(ISNUMBER($S593),IF($S593&lt;=1,"Yes","No"),"n/a")</f>
        <v/>
      </c>
      <c r="AJ593" s="48">
        <f>IF(ISNUMBER($S593),ROUND(MAX(0,MIN(100,100-$S593*2.5-IF(ISNUMBER($T593),$T593,0)*0.12+IF($S593&lt;=1,12,0))),0),"")</f>
        <v/>
      </c>
      <c r="AK593" s="48">
        <f>IF(ISNUMBER($Q593),IF($Q593&gt;=100,20,IF($Q593&gt;=30,10,0)),0)+IF(ISNUMBER($R593),IF($R593&gt;=100,20,0),0)+IF(ISNUMBER($P593),IF($P593&gt;=150,20,IF($P593&gt;=50,12,5)),0)+IF(ISNUMBER($S593),IF($S593&lt;=1,15,0),0)</f>
        <v/>
      </c>
      <c r="AL593" s="48" t="n">
        <v>473</v>
      </c>
      <c r="AM593" s="49" t="n"/>
      <c r="AN593" s="48">
        <f>IF(AND(ISNUMBER($P593),ISNUMBER($AL593),$AL593&lt;&gt;0),IF(OR($P593&gt;180,$P593/$AL593*1000&gt;400),"Over ceiling, confirm SKU","Within"),"n/a")</f>
        <v/>
      </c>
      <c r="AO593" s="51" t="n"/>
      <c r="AP593" s="51" t="n"/>
      <c r="AQ593" s="51" t="n"/>
      <c r="AR593" s="34" t="inlineStr">
        <is>
          <t>Recalled, batch confirmed, to confirm</t>
        </is>
      </c>
      <c r="AS593" s="34" t="inlineStr">
        <is>
          <t>BLANK -&gt; requires live Amazon.ca capture</t>
        </is>
      </c>
      <c r="AT593" s="34" t="inlineStr">
        <is>
          <t>Unverified commercial data</t>
        </is>
      </c>
    </row>
    <row r="594" ht="28" customHeight="1">
      <c r="A594" s="34" t="inlineStr">
        <is>
          <t>Adrenaline Shoc</t>
        </is>
      </c>
      <c r="B594" s="34" t="inlineStr">
        <is>
          <t>Adrenaline Shoc Smart Energy | Peach Mango | 12 pack 473mL</t>
        </is>
      </c>
      <c r="C594" s="34" t="inlineStr">
        <is>
          <t>4) Caffeine &amp; energy beverage</t>
        </is>
      </c>
      <c r="D594" s="34" t="inlineStr">
        <is>
          <t>473 mL can</t>
        </is>
      </c>
      <c r="E594" s="48" t="n">
        <v>12</v>
      </c>
      <c r="F594" s="49" t="n"/>
      <c r="G594" s="50">
        <f>IF(AND(ISNUMBER($F594),ISNUMBER($E594),$E594&lt;&gt;0),$F594/$E594,"")</f>
        <v/>
      </c>
      <c r="H594" s="50">
        <f>IF(AND(ISNUMBER($F594),ISNUMBER($AL594),ISNUMBER($E594),($AL594*$E594)&lt;&gt;0),$F594/($AL594*$E594)*100,"")</f>
        <v/>
      </c>
      <c r="I594" s="51" t="n"/>
      <c r="J594" s="52" t="n"/>
      <c r="K594" s="50">
        <f>IF(AND(ISNUMBER($F594),ISNUMBER($J594)),$F594*(1-$J594),"")</f>
        <v/>
      </c>
      <c r="L594" s="51" t="n"/>
      <c r="M594" s="51" t="n"/>
      <c r="N594" s="50">
        <f>IF(ISNUMBER($F594),($F594-IF(ISNUMBER($AM594),$AM594,0))*(1-IF(ISNUMBER($J594),$J594,0)),"")</f>
        <v/>
      </c>
      <c r="O594" s="34" t="inlineStr">
        <is>
          <t>Peach Mango</t>
        </is>
      </c>
      <c r="P594" s="48" t="n">
        <v>300</v>
      </c>
      <c r="Q594" s="48" t="n">
        <v>10</v>
      </c>
      <c r="R594" s="34" t="inlineStr">
        <is>
          <t>Not listed</t>
        </is>
      </c>
      <c r="S594" s="48" t="n">
        <v>0</v>
      </c>
      <c r="T594" s="48" t="n">
        <v>15</v>
      </c>
      <c r="U594" s="34" t="inlineStr">
        <is>
          <t>Sucralose</t>
        </is>
      </c>
      <c r="V594" s="34" t="inlineStr">
        <is>
          <t>300 mg natural caffeine, nootropics, BCAAs, zero sugar</t>
        </is>
      </c>
      <c r="W594" s="51" t="n"/>
      <c r="X594" s="51" t="n"/>
      <c r="Y594" s="51" t="n"/>
      <c r="Z594" s="51" t="n"/>
      <c r="AA594" s="34" t="inlineStr">
        <is>
          <t>Low</t>
        </is>
      </c>
      <c r="AB594" s="34" t="inlineStr">
        <is>
          <t>Performance energy challenger</t>
        </is>
      </c>
      <c r="AC594" s="34" t="inlineStr">
        <is>
          <t>Nootropic high caffeine energy</t>
        </is>
      </c>
      <c r="AD594" s="34" t="inlineStr">
        <is>
          <t>Max caffeine plus nootropics.</t>
        </is>
      </c>
      <c r="AE594" s="51" t="n"/>
      <c r="AF594" s="53">
        <f>IF(AND(ISNUMBER($P594),ISNUMBER($AL594),$AL594&lt;&gt;0),ROUND($P594/$AL594*100,1),"")</f>
        <v/>
      </c>
      <c r="AG594" s="54">
        <f>IF(AND(ISNUMBER($S594),ISNUMBER($AL594),$AL594&lt;&gt;0),ROUND($S594/$AL594*100,2),"")</f>
        <v/>
      </c>
      <c r="AH594" s="53">
        <f>IF(AND(ISNUMBER($Q594),ISNUMBER($AL594),$AL594&lt;&gt;0),ROUND($Q594/$AL594*100,1),"")</f>
        <v/>
      </c>
      <c r="AI594" s="48">
        <f>IF(ISNUMBER($S594),IF($S594&lt;=1,"Yes","No"),"n/a")</f>
        <v/>
      </c>
      <c r="AJ594" s="48">
        <f>IF(ISNUMBER($S594),ROUND(MAX(0,MIN(100,100-$S594*2.5-IF(ISNUMBER($T594),$T594,0)*0.12+IF($S594&lt;=1,12,0))),0),"")</f>
        <v/>
      </c>
      <c r="AK594" s="48">
        <f>IF(ISNUMBER($Q594),IF($Q594&gt;=100,20,IF($Q594&gt;=30,10,0)),0)+IF(ISNUMBER($R594),IF($R594&gt;=100,20,0),0)+IF(ISNUMBER($P594),IF($P594&gt;=150,20,IF($P594&gt;=50,12,5)),0)+IF(ISNUMBER($S594),IF($S594&lt;=1,15,0),0)</f>
        <v/>
      </c>
      <c r="AL594" s="48" t="n">
        <v>473</v>
      </c>
      <c r="AM594" s="49" t="n"/>
      <c r="AN594" s="48">
        <f>IF(AND(ISNUMBER($P594),ISNUMBER($AL594),$AL594&lt;&gt;0),IF(OR($P594&gt;180,$P594/$AL594*1000&gt;400),"Over ceiling, confirm SKU","Within"),"n/a")</f>
        <v/>
      </c>
      <c r="AO594" s="51" t="n"/>
      <c r="AP594" s="51" t="n"/>
      <c r="AQ594" s="51" t="n"/>
      <c r="AR594" s="34" t="inlineStr">
        <is>
          <t>Recalled, batch confirmed, to confirm</t>
        </is>
      </c>
      <c r="AS594" s="34" t="inlineStr">
        <is>
          <t>BLANK -&gt; requires live Amazon.ca capture</t>
        </is>
      </c>
      <c r="AT594" s="34" t="inlineStr">
        <is>
          <t>Unverified commercial data</t>
        </is>
      </c>
    </row>
    <row r="595" ht="28" customHeight="1">
      <c r="A595" s="34" t="inlineStr">
        <is>
          <t>Adrenaline Shoc</t>
        </is>
      </c>
      <c r="B595" s="34" t="inlineStr">
        <is>
          <t>Adrenaline Shoc Smart Energy | Peach Mango | 18 pack 473mL</t>
        </is>
      </c>
      <c r="C595" s="34" t="inlineStr">
        <is>
          <t>4) Caffeine &amp; energy beverage</t>
        </is>
      </c>
      <c r="D595" s="34" t="inlineStr">
        <is>
          <t>473 mL can</t>
        </is>
      </c>
      <c r="E595" s="48" t="n">
        <v>18</v>
      </c>
      <c r="F595" s="49" t="n"/>
      <c r="G595" s="50">
        <f>IF(AND(ISNUMBER($F595),ISNUMBER($E595),$E595&lt;&gt;0),$F595/$E595,"")</f>
        <v/>
      </c>
      <c r="H595" s="50">
        <f>IF(AND(ISNUMBER($F595),ISNUMBER($AL595),ISNUMBER($E595),($AL595*$E595)&lt;&gt;0),$F595/($AL595*$E595)*100,"")</f>
        <v/>
      </c>
      <c r="I595" s="51" t="n"/>
      <c r="J595" s="52" t="n"/>
      <c r="K595" s="50">
        <f>IF(AND(ISNUMBER($F595),ISNUMBER($J595)),$F595*(1-$J595),"")</f>
        <v/>
      </c>
      <c r="L595" s="51" t="n"/>
      <c r="M595" s="51" t="n"/>
      <c r="N595" s="50">
        <f>IF(ISNUMBER($F595),($F595-IF(ISNUMBER($AM595),$AM595,0))*(1-IF(ISNUMBER($J595),$J595,0)),"")</f>
        <v/>
      </c>
      <c r="O595" s="34" t="inlineStr">
        <is>
          <t>Peach Mango</t>
        </is>
      </c>
      <c r="P595" s="48" t="n">
        <v>300</v>
      </c>
      <c r="Q595" s="48" t="n">
        <v>10</v>
      </c>
      <c r="R595" s="34" t="inlineStr">
        <is>
          <t>Not listed</t>
        </is>
      </c>
      <c r="S595" s="48" t="n">
        <v>0</v>
      </c>
      <c r="T595" s="48" t="n">
        <v>15</v>
      </c>
      <c r="U595" s="34" t="inlineStr">
        <is>
          <t>Sucralose</t>
        </is>
      </c>
      <c r="V595" s="34" t="inlineStr">
        <is>
          <t>300 mg natural caffeine, nootropics, BCAAs, zero sugar</t>
        </is>
      </c>
      <c r="W595" s="51" t="n"/>
      <c r="X595" s="51" t="n"/>
      <c r="Y595" s="51" t="n"/>
      <c r="Z595" s="51" t="n"/>
      <c r="AA595" s="34" t="inlineStr">
        <is>
          <t>Low</t>
        </is>
      </c>
      <c r="AB595" s="34" t="inlineStr">
        <is>
          <t>Performance energy challenger</t>
        </is>
      </c>
      <c r="AC595" s="34" t="inlineStr">
        <is>
          <t>Nootropic high caffeine energy</t>
        </is>
      </c>
      <c r="AD595" s="34" t="inlineStr">
        <is>
          <t>Max caffeine plus nootropics.</t>
        </is>
      </c>
      <c r="AE595" s="51" t="n"/>
      <c r="AF595" s="53">
        <f>IF(AND(ISNUMBER($P595),ISNUMBER($AL595),$AL595&lt;&gt;0),ROUND($P595/$AL595*100,1),"")</f>
        <v/>
      </c>
      <c r="AG595" s="54">
        <f>IF(AND(ISNUMBER($S595),ISNUMBER($AL595),$AL595&lt;&gt;0),ROUND($S595/$AL595*100,2),"")</f>
        <v/>
      </c>
      <c r="AH595" s="53">
        <f>IF(AND(ISNUMBER($Q595),ISNUMBER($AL595),$AL595&lt;&gt;0),ROUND($Q595/$AL595*100,1),"")</f>
        <v/>
      </c>
      <c r="AI595" s="48">
        <f>IF(ISNUMBER($S595),IF($S595&lt;=1,"Yes","No"),"n/a")</f>
        <v/>
      </c>
      <c r="AJ595" s="48">
        <f>IF(ISNUMBER($S595),ROUND(MAX(0,MIN(100,100-$S595*2.5-IF(ISNUMBER($T595),$T595,0)*0.12+IF($S595&lt;=1,12,0))),0),"")</f>
        <v/>
      </c>
      <c r="AK595" s="48">
        <f>IF(ISNUMBER($Q595),IF($Q595&gt;=100,20,IF($Q595&gt;=30,10,0)),0)+IF(ISNUMBER($R595),IF($R595&gt;=100,20,0),0)+IF(ISNUMBER($P595),IF($P595&gt;=150,20,IF($P595&gt;=50,12,5)),0)+IF(ISNUMBER($S595),IF($S595&lt;=1,15,0),0)</f>
        <v/>
      </c>
      <c r="AL595" s="48" t="n">
        <v>473</v>
      </c>
      <c r="AM595" s="49" t="n"/>
      <c r="AN595" s="48">
        <f>IF(AND(ISNUMBER($P595),ISNUMBER($AL595),$AL595&lt;&gt;0),IF(OR($P595&gt;180,$P595/$AL595*1000&gt;400),"Over ceiling, confirm SKU","Within"),"n/a")</f>
        <v/>
      </c>
      <c r="AO595" s="51" t="n"/>
      <c r="AP595" s="51" t="n"/>
      <c r="AQ595" s="51" t="n"/>
      <c r="AR595" s="34" t="inlineStr">
        <is>
          <t>Recalled, batch confirmed, to confirm</t>
        </is>
      </c>
      <c r="AS595" s="34" t="inlineStr">
        <is>
          <t>BLANK -&gt; requires live Amazon.ca capture</t>
        </is>
      </c>
      <c r="AT595" s="34" t="inlineStr">
        <is>
          <t>Unverified commercial data</t>
        </is>
      </c>
    </row>
    <row r="596" ht="28" customHeight="1">
      <c r="A596" s="34" t="inlineStr">
        <is>
          <t>Adrenaline Shoc</t>
        </is>
      </c>
      <c r="B596" s="34" t="inlineStr">
        <is>
          <t>Adrenaline Shoc Smart Energy | Peach Mango | 24 pack 473mL</t>
        </is>
      </c>
      <c r="C596" s="34" t="inlineStr">
        <is>
          <t>4) Caffeine &amp; energy beverage</t>
        </is>
      </c>
      <c r="D596" s="34" t="inlineStr">
        <is>
          <t>473 mL can</t>
        </is>
      </c>
      <c r="E596" s="48" t="n">
        <v>24</v>
      </c>
      <c r="F596" s="49" t="n"/>
      <c r="G596" s="50">
        <f>IF(AND(ISNUMBER($F596),ISNUMBER($E596),$E596&lt;&gt;0),$F596/$E596,"")</f>
        <v/>
      </c>
      <c r="H596" s="50">
        <f>IF(AND(ISNUMBER($F596),ISNUMBER($AL596),ISNUMBER($E596),($AL596*$E596)&lt;&gt;0),$F596/($AL596*$E596)*100,"")</f>
        <v/>
      </c>
      <c r="I596" s="51" t="n"/>
      <c r="J596" s="52" t="n"/>
      <c r="K596" s="50">
        <f>IF(AND(ISNUMBER($F596),ISNUMBER($J596)),$F596*(1-$J596),"")</f>
        <v/>
      </c>
      <c r="L596" s="51" t="n"/>
      <c r="M596" s="51" t="n"/>
      <c r="N596" s="50">
        <f>IF(ISNUMBER($F596),($F596-IF(ISNUMBER($AM596),$AM596,0))*(1-IF(ISNUMBER($J596),$J596,0)),"")</f>
        <v/>
      </c>
      <c r="O596" s="34" t="inlineStr">
        <is>
          <t>Peach Mango</t>
        </is>
      </c>
      <c r="P596" s="48" t="n">
        <v>300</v>
      </c>
      <c r="Q596" s="48" t="n">
        <v>10</v>
      </c>
      <c r="R596" s="34" t="inlineStr">
        <is>
          <t>Not listed</t>
        </is>
      </c>
      <c r="S596" s="48" t="n">
        <v>0</v>
      </c>
      <c r="T596" s="48" t="n">
        <v>15</v>
      </c>
      <c r="U596" s="34" t="inlineStr">
        <is>
          <t>Sucralose</t>
        </is>
      </c>
      <c r="V596" s="34" t="inlineStr">
        <is>
          <t>300 mg natural caffeine, nootropics, BCAAs, zero sugar</t>
        </is>
      </c>
      <c r="W596" s="51" t="n"/>
      <c r="X596" s="51" t="n"/>
      <c r="Y596" s="51" t="n"/>
      <c r="Z596" s="51" t="n"/>
      <c r="AA596" s="34" t="inlineStr">
        <is>
          <t>Low</t>
        </is>
      </c>
      <c r="AB596" s="34" t="inlineStr">
        <is>
          <t>Performance energy challenger</t>
        </is>
      </c>
      <c r="AC596" s="34" t="inlineStr">
        <is>
          <t>Nootropic high caffeine energy</t>
        </is>
      </c>
      <c r="AD596" s="34" t="inlineStr">
        <is>
          <t>Max caffeine plus nootropics.</t>
        </is>
      </c>
      <c r="AE596" s="51" t="n"/>
      <c r="AF596" s="53">
        <f>IF(AND(ISNUMBER($P596),ISNUMBER($AL596),$AL596&lt;&gt;0),ROUND($P596/$AL596*100,1),"")</f>
        <v/>
      </c>
      <c r="AG596" s="54">
        <f>IF(AND(ISNUMBER($S596),ISNUMBER($AL596),$AL596&lt;&gt;0),ROUND($S596/$AL596*100,2),"")</f>
        <v/>
      </c>
      <c r="AH596" s="53">
        <f>IF(AND(ISNUMBER($Q596),ISNUMBER($AL596),$AL596&lt;&gt;0),ROUND($Q596/$AL596*100,1),"")</f>
        <v/>
      </c>
      <c r="AI596" s="48">
        <f>IF(ISNUMBER($S596),IF($S596&lt;=1,"Yes","No"),"n/a")</f>
        <v/>
      </c>
      <c r="AJ596" s="48">
        <f>IF(ISNUMBER($S596),ROUND(MAX(0,MIN(100,100-$S596*2.5-IF(ISNUMBER($T596),$T596,0)*0.12+IF($S596&lt;=1,12,0))),0),"")</f>
        <v/>
      </c>
      <c r="AK596" s="48">
        <f>IF(ISNUMBER($Q596),IF($Q596&gt;=100,20,IF($Q596&gt;=30,10,0)),0)+IF(ISNUMBER($R596),IF($R596&gt;=100,20,0),0)+IF(ISNUMBER($P596),IF($P596&gt;=150,20,IF($P596&gt;=50,12,5)),0)+IF(ISNUMBER($S596),IF($S596&lt;=1,15,0),0)</f>
        <v/>
      </c>
      <c r="AL596" s="48" t="n">
        <v>473</v>
      </c>
      <c r="AM596" s="49" t="n"/>
      <c r="AN596" s="48">
        <f>IF(AND(ISNUMBER($P596),ISNUMBER($AL596),$AL596&lt;&gt;0),IF(OR($P596&gt;180,$P596/$AL596*1000&gt;400),"Over ceiling, confirm SKU","Within"),"n/a")</f>
        <v/>
      </c>
      <c r="AO596" s="51" t="n"/>
      <c r="AP596" s="51" t="n"/>
      <c r="AQ596" s="51" t="n"/>
      <c r="AR596" s="34" t="inlineStr">
        <is>
          <t>Recalled, batch confirmed, to confirm</t>
        </is>
      </c>
      <c r="AS596" s="34" t="inlineStr">
        <is>
          <t>BLANK -&gt; requires live Amazon.ca capture</t>
        </is>
      </c>
      <c r="AT596" s="34" t="inlineStr">
        <is>
          <t>Unverified commercial data</t>
        </is>
      </c>
    </row>
    <row r="597" ht="28" customHeight="1">
      <c r="A597" s="34" t="inlineStr">
        <is>
          <t>Arizona</t>
        </is>
      </c>
      <c r="B597" s="34" t="inlineStr">
        <is>
          <t>Arizona Green Tea | Green Tea w/ Honey | single 680mL</t>
        </is>
      </c>
      <c r="C597" s="34" t="inlineStr">
        <is>
          <t>4) Caffeine &amp; energy beverage</t>
        </is>
      </c>
      <c r="D597" s="34" t="inlineStr">
        <is>
          <t>680 mL can</t>
        </is>
      </c>
      <c r="E597" s="48" t="n">
        <v>1</v>
      </c>
      <c r="F597" s="49" t="n"/>
      <c r="G597" s="50">
        <f>IF(AND(ISNUMBER($F597),ISNUMBER($E597),$E597&lt;&gt;0),$F597/$E597,"")</f>
        <v/>
      </c>
      <c r="H597" s="50">
        <f>IF(AND(ISNUMBER($F597),ISNUMBER($AL597),ISNUMBER($E597),($AL597*$E597)&lt;&gt;0),$F597/($AL597*$E597)*100,"")</f>
        <v/>
      </c>
      <c r="I597" s="51" t="n"/>
      <c r="J597" s="52" t="n"/>
      <c r="K597" s="50">
        <f>IF(AND(ISNUMBER($F597),ISNUMBER($J597)),$F597*(1-$J597),"")</f>
        <v/>
      </c>
      <c r="L597" s="51" t="n"/>
      <c r="M597" s="51" t="n"/>
      <c r="N597" s="50">
        <f>IF(ISNUMBER($F597),($F597-IF(ISNUMBER($AM597),$AM597,0))*(1-IF(ISNUMBER($J597),$J597,0)),"")</f>
        <v/>
      </c>
      <c r="O597" s="34" t="inlineStr">
        <is>
          <t>Green Tea w/ Honey</t>
        </is>
      </c>
      <c r="P597" s="48" t="n">
        <v>22</v>
      </c>
      <c r="Q597" s="48" t="n">
        <v>0</v>
      </c>
      <c r="R597" s="34" t="inlineStr">
        <is>
          <t>Not listed</t>
        </is>
      </c>
      <c r="S597" s="48" t="n">
        <v>49</v>
      </c>
      <c r="T597" s="48" t="n">
        <v>200</v>
      </c>
      <c r="U597" s="34" t="inlineStr">
        <is>
          <t>HFCS + honey</t>
        </is>
      </c>
      <c r="V597" s="34" t="inlineStr">
        <is>
          <t>Big can iced tea, value 99c brand; 7.5 mg caffeine per 8 oz from green tea, ginseng root extract; 23oz can uses HFCS (Real Sugar version is 16oz glass bottle)</t>
        </is>
      </c>
      <c r="W597" s="51" t="n"/>
      <c r="X597" s="51" t="n"/>
      <c r="Y597" s="51" t="n"/>
      <c r="Z597" s="51" t="n"/>
      <c r="AA597" s="34" t="inlineStr">
        <is>
          <t>High</t>
        </is>
      </c>
      <c r="AB597" s="34" t="inlineStr">
        <is>
          <t>Iconic value big can tea</t>
        </is>
      </c>
      <c r="AC597" s="34" t="inlineStr">
        <is>
          <t>Huge can of sweet tea for almost nothing</t>
        </is>
      </c>
      <c r="AD597" s="34" t="inlineStr">
        <is>
          <t>Unbeatable size for price value.</t>
        </is>
      </c>
      <c r="AE597" s="51" t="n"/>
      <c r="AF597" s="53">
        <f>IF(AND(ISNUMBER($P597),ISNUMBER($AL597),$AL597&lt;&gt;0),ROUND($P597/$AL597*100,1),"")</f>
        <v/>
      </c>
      <c r="AG597" s="54">
        <f>IF(AND(ISNUMBER($S597),ISNUMBER($AL597),$AL597&lt;&gt;0),ROUND($S597/$AL597*100,2),"")</f>
        <v/>
      </c>
      <c r="AH597" s="53">
        <f>IF(AND(ISNUMBER($Q597),ISNUMBER($AL597),$AL597&lt;&gt;0),ROUND($Q597/$AL597*100,1),"")</f>
        <v/>
      </c>
      <c r="AI597" s="48">
        <f>IF(ISNUMBER($S597),IF($S597&lt;=1,"Yes","No"),"n/a")</f>
        <v/>
      </c>
      <c r="AJ597" s="48">
        <f>IF(ISNUMBER($S597),ROUND(MAX(0,MIN(100,100-$S597*2.5-IF(ISNUMBER($T597),$T597,0)*0.12+IF($S597&lt;=1,12,0))),0),"")</f>
        <v/>
      </c>
      <c r="AK597" s="48">
        <f>IF(ISNUMBER($Q597),IF($Q597&gt;=100,20,IF($Q597&gt;=30,10,0)),0)+IF(ISNUMBER($R597),IF($R597&gt;=100,20,0),0)+IF(ISNUMBER($P597),IF($P597&gt;=150,20,IF($P597&gt;=50,12,5)),0)+IF(ISNUMBER($S597),IF($S597&lt;=1,15,0),0)</f>
        <v/>
      </c>
      <c r="AL597" s="48" t="n">
        <v>680</v>
      </c>
      <c r="AM597" s="49" t="n"/>
      <c r="AN597" s="48">
        <f>IF(AND(ISNUMBER($P597),ISNUMBER($AL597),$AL597&lt;&gt;0),IF(OR($P597&gt;180,$P597/$AL597*1000&gt;400),"Over ceiling, confirm SKU","Within"),"n/a")</f>
        <v/>
      </c>
      <c r="AO597" s="51" t="n"/>
      <c r="AP597" s="51" t="n"/>
      <c r="AQ597" s="51" t="n"/>
      <c r="AR597" s="34" t="inlineStr">
        <is>
          <t>Retrieved and cited, see Enrichment Log</t>
        </is>
      </c>
      <c r="AS597" s="34" t="inlineStr">
        <is>
          <t>BLANK -&gt; requires live Amazon.ca capture</t>
        </is>
      </c>
      <c r="AT597" s="34" t="inlineStr">
        <is>
          <t>Unverified commercial data</t>
        </is>
      </c>
    </row>
    <row r="598" ht="28" customHeight="1">
      <c r="A598" s="34" t="inlineStr">
        <is>
          <t>Arizona</t>
        </is>
      </c>
      <c r="B598" s="34" t="inlineStr">
        <is>
          <t>Arizona Green Tea | Green Tea w/ Honey | 6 pack 680mL</t>
        </is>
      </c>
      <c r="C598" s="34" t="inlineStr">
        <is>
          <t>4) Caffeine &amp; energy beverage</t>
        </is>
      </c>
      <c r="D598" s="34" t="inlineStr">
        <is>
          <t>680 mL can</t>
        </is>
      </c>
      <c r="E598" s="48" t="n">
        <v>6</v>
      </c>
      <c r="F598" s="49" t="n"/>
      <c r="G598" s="50">
        <f>IF(AND(ISNUMBER($F598),ISNUMBER($E598),$E598&lt;&gt;0),$F598/$E598,"")</f>
        <v/>
      </c>
      <c r="H598" s="50">
        <f>IF(AND(ISNUMBER($F598),ISNUMBER($AL598),ISNUMBER($E598),($AL598*$E598)&lt;&gt;0),$F598/($AL598*$E598)*100,"")</f>
        <v/>
      </c>
      <c r="I598" s="51" t="n"/>
      <c r="J598" s="52" t="n"/>
      <c r="K598" s="50">
        <f>IF(AND(ISNUMBER($F598),ISNUMBER($J598)),$F598*(1-$J598),"")</f>
        <v/>
      </c>
      <c r="L598" s="51" t="n"/>
      <c r="M598" s="51" t="n"/>
      <c r="N598" s="50">
        <f>IF(ISNUMBER($F598),($F598-IF(ISNUMBER($AM598),$AM598,0))*(1-IF(ISNUMBER($J598),$J598,0)),"")</f>
        <v/>
      </c>
      <c r="O598" s="34" t="inlineStr">
        <is>
          <t>Green Tea w/ Honey</t>
        </is>
      </c>
      <c r="P598" s="48" t="n">
        <v>22</v>
      </c>
      <c r="Q598" s="48" t="n">
        <v>0</v>
      </c>
      <c r="R598" s="34" t="inlineStr">
        <is>
          <t>Not listed</t>
        </is>
      </c>
      <c r="S598" s="48" t="n">
        <v>49</v>
      </c>
      <c r="T598" s="48" t="n">
        <v>200</v>
      </c>
      <c r="U598" s="34" t="inlineStr">
        <is>
          <t>HFCS + honey</t>
        </is>
      </c>
      <c r="V598" s="34" t="inlineStr">
        <is>
          <t>Big can iced tea, value 99c brand; 7.5 mg caffeine per 8 oz from green tea, ginseng root extract; 23oz can uses HFCS (Real Sugar version is 16oz glass bottle)</t>
        </is>
      </c>
      <c r="W598" s="51" t="n"/>
      <c r="X598" s="51" t="n"/>
      <c r="Y598" s="51" t="n"/>
      <c r="Z598" s="51" t="n"/>
      <c r="AA598" s="34" t="inlineStr">
        <is>
          <t>High</t>
        </is>
      </c>
      <c r="AB598" s="34" t="inlineStr">
        <is>
          <t>Iconic value big can tea</t>
        </is>
      </c>
      <c r="AC598" s="34" t="inlineStr">
        <is>
          <t>Huge can of sweet tea for almost nothing</t>
        </is>
      </c>
      <c r="AD598" s="34" t="inlineStr">
        <is>
          <t>Unbeatable size for price value.</t>
        </is>
      </c>
      <c r="AE598" s="51" t="n"/>
      <c r="AF598" s="53">
        <f>IF(AND(ISNUMBER($P598),ISNUMBER($AL598),$AL598&lt;&gt;0),ROUND($P598/$AL598*100,1),"")</f>
        <v/>
      </c>
      <c r="AG598" s="54">
        <f>IF(AND(ISNUMBER($S598),ISNUMBER($AL598),$AL598&lt;&gt;0),ROUND($S598/$AL598*100,2),"")</f>
        <v/>
      </c>
      <c r="AH598" s="53">
        <f>IF(AND(ISNUMBER($Q598),ISNUMBER($AL598),$AL598&lt;&gt;0),ROUND($Q598/$AL598*100,1),"")</f>
        <v/>
      </c>
      <c r="AI598" s="48">
        <f>IF(ISNUMBER($S598),IF($S598&lt;=1,"Yes","No"),"n/a")</f>
        <v/>
      </c>
      <c r="AJ598" s="48">
        <f>IF(ISNUMBER($S598),ROUND(MAX(0,MIN(100,100-$S598*2.5-IF(ISNUMBER($T598),$T598,0)*0.12+IF($S598&lt;=1,12,0))),0),"")</f>
        <v/>
      </c>
      <c r="AK598" s="48">
        <f>IF(ISNUMBER($Q598),IF($Q598&gt;=100,20,IF($Q598&gt;=30,10,0)),0)+IF(ISNUMBER($R598),IF($R598&gt;=100,20,0),0)+IF(ISNUMBER($P598),IF($P598&gt;=150,20,IF($P598&gt;=50,12,5)),0)+IF(ISNUMBER($S598),IF($S598&lt;=1,15,0),0)</f>
        <v/>
      </c>
      <c r="AL598" s="48" t="n">
        <v>680</v>
      </c>
      <c r="AM598" s="49" t="n"/>
      <c r="AN598" s="48">
        <f>IF(AND(ISNUMBER($P598),ISNUMBER($AL598),$AL598&lt;&gt;0),IF(OR($P598&gt;180,$P598/$AL598*1000&gt;400),"Over ceiling, confirm SKU","Within"),"n/a")</f>
        <v/>
      </c>
      <c r="AO598" s="51" t="n"/>
      <c r="AP598" s="51" t="n"/>
      <c r="AQ598" s="51" t="n"/>
      <c r="AR598" s="34" t="inlineStr">
        <is>
          <t>Retrieved and cited, see Enrichment Log</t>
        </is>
      </c>
      <c r="AS598" s="34" t="inlineStr">
        <is>
          <t>BLANK -&gt; requires live Amazon.ca capture</t>
        </is>
      </c>
      <c r="AT598" s="34" t="inlineStr">
        <is>
          <t>Unverified commercial data</t>
        </is>
      </c>
    </row>
    <row r="599" ht="28" customHeight="1">
      <c r="A599" s="34" t="inlineStr">
        <is>
          <t>Arizona</t>
        </is>
      </c>
      <c r="B599" s="34" t="inlineStr">
        <is>
          <t>Arizona Green Tea | Green Tea w/ Honey | 12 pack 680mL</t>
        </is>
      </c>
      <c r="C599" s="34" t="inlineStr">
        <is>
          <t>4) Caffeine &amp; energy beverage</t>
        </is>
      </c>
      <c r="D599" s="34" t="inlineStr">
        <is>
          <t>680 mL can</t>
        </is>
      </c>
      <c r="E599" s="48" t="n">
        <v>12</v>
      </c>
      <c r="F599" s="49" t="n"/>
      <c r="G599" s="50">
        <f>IF(AND(ISNUMBER($F599),ISNUMBER($E599),$E599&lt;&gt;0),$F599/$E599,"")</f>
        <v/>
      </c>
      <c r="H599" s="50">
        <f>IF(AND(ISNUMBER($F599),ISNUMBER($AL599),ISNUMBER($E599),($AL599*$E599)&lt;&gt;0),$F599/($AL599*$E599)*100,"")</f>
        <v/>
      </c>
      <c r="I599" s="51" t="n"/>
      <c r="J599" s="52" t="n"/>
      <c r="K599" s="50">
        <f>IF(AND(ISNUMBER($F599),ISNUMBER($J599)),$F599*(1-$J599),"")</f>
        <v/>
      </c>
      <c r="L599" s="51" t="n"/>
      <c r="M599" s="51" t="n"/>
      <c r="N599" s="50">
        <f>IF(ISNUMBER($F599),($F599-IF(ISNUMBER($AM599),$AM599,0))*(1-IF(ISNUMBER($J599),$J599,0)),"")</f>
        <v/>
      </c>
      <c r="O599" s="34" t="inlineStr">
        <is>
          <t>Green Tea w/ Honey</t>
        </is>
      </c>
      <c r="P599" s="48" t="n">
        <v>22</v>
      </c>
      <c r="Q599" s="48" t="n">
        <v>0</v>
      </c>
      <c r="R599" s="34" t="inlineStr">
        <is>
          <t>Not listed</t>
        </is>
      </c>
      <c r="S599" s="48" t="n">
        <v>49</v>
      </c>
      <c r="T599" s="48" t="n">
        <v>200</v>
      </c>
      <c r="U599" s="34" t="inlineStr">
        <is>
          <t>HFCS + honey</t>
        </is>
      </c>
      <c r="V599" s="34" t="inlineStr">
        <is>
          <t>Big can iced tea, value 99c brand; 7.5 mg caffeine per 8 oz from green tea, ginseng root extract; 23oz can uses HFCS (Real Sugar version is 16oz glass bottle)</t>
        </is>
      </c>
      <c r="W599" s="51" t="n"/>
      <c r="X599" s="51" t="n"/>
      <c r="Y599" s="51" t="n"/>
      <c r="Z599" s="51" t="n"/>
      <c r="AA599" s="34" t="inlineStr">
        <is>
          <t>High</t>
        </is>
      </c>
      <c r="AB599" s="34" t="inlineStr">
        <is>
          <t>Iconic value big can tea</t>
        </is>
      </c>
      <c r="AC599" s="34" t="inlineStr">
        <is>
          <t>Huge can of sweet tea for almost nothing</t>
        </is>
      </c>
      <c r="AD599" s="34" t="inlineStr">
        <is>
          <t>Unbeatable size for price value.</t>
        </is>
      </c>
      <c r="AE599" s="51" t="n"/>
      <c r="AF599" s="53">
        <f>IF(AND(ISNUMBER($P599),ISNUMBER($AL599),$AL599&lt;&gt;0),ROUND($P599/$AL599*100,1),"")</f>
        <v/>
      </c>
      <c r="AG599" s="54">
        <f>IF(AND(ISNUMBER($S599),ISNUMBER($AL599),$AL599&lt;&gt;0),ROUND($S599/$AL599*100,2),"")</f>
        <v/>
      </c>
      <c r="AH599" s="53">
        <f>IF(AND(ISNUMBER($Q599),ISNUMBER($AL599),$AL599&lt;&gt;0),ROUND($Q599/$AL599*100,1),"")</f>
        <v/>
      </c>
      <c r="AI599" s="48">
        <f>IF(ISNUMBER($S599),IF($S599&lt;=1,"Yes","No"),"n/a")</f>
        <v/>
      </c>
      <c r="AJ599" s="48">
        <f>IF(ISNUMBER($S599),ROUND(MAX(0,MIN(100,100-$S599*2.5-IF(ISNUMBER($T599),$T599,0)*0.12+IF($S599&lt;=1,12,0))),0),"")</f>
        <v/>
      </c>
      <c r="AK599" s="48">
        <f>IF(ISNUMBER($Q599),IF($Q599&gt;=100,20,IF($Q599&gt;=30,10,0)),0)+IF(ISNUMBER($R599),IF($R599&gt;=100,20,0),0)+IF(ISNUMBER($P599),IF($P599&gt;=150,20,IF($P599&gt;=50,12,5)),0)+IF(ISNUMBER($S599),IF($S599&lt;=1,15,0),0)</f>
        <v/>
      </c>
      <c r="AL599" s="48" t="n">
        <v>680</v>
      </c>
      <c r="AM599" s="49" t="n"/>
      <c r="AN599" s="48">
        <f>IF(AND(ISNUMBER($P599),ISNUMBER($AL599),$AL599&lt;&gt;0),IF(OR($P599&gt;180,$P599/$AL599*1000&gt;400),"Over ceiling, confirm SKU","Within"),"n/a")</f>
        <v/>
      </c>
      <c r="AO599" s="51" t="n"/>
      <c r="AP599" s="51" t="n"/>
      <c r="AQ599" s="51" t="n"/>
      <c r="AR599" s="34" t="inlineStr">
        <is>
          <t>Retrieved and cited, see Enrichment Log</t>
        </is>
      </c>
      <c r="AS599" s="34" t="inlineStr">
        <is>
          <t>BLANK -&gt; requires live Amazon.ca capture</t>
        </is>
      </c>
      <c r="AT599" s="34" t="inlineStr">
        <is>
          <t>Unverified commercial data</t>
        </is>
      </c>
    </row>
    <row r="600" ht="28" customHeight="1">
      <c r="A600" s="34" t="inlineStr">
        <is>
          <t>Arizona</t>
        </is>
      </c>
      <c r="B600" s="34" t="inlineStr">
        <is>
          <t>Arizona Green Tea | Green Tea w/ Honey | 24 pack 680mL</t>
        </is>
      </c>
      <c r="C600" s="34" t="inlineStr">
        <is>
          <t>4) Caffeine &amp; energy beverage</t>
        </is>
      </c>
      <c r="D600" s="34" t="inlineStr">
        <is>
          <t>680 mL can</t>
        </is>
      </c>
      <c r="E600" s="48" t="n">
        <v>24</v>
      </c>
      <c r="F600" s="49" t="n"/>
      <c r="G600" s="50">
        <f>IF(AND(ISNUMBER($F600),ISNUMBER($E600),$E600&lt;&gt;0),$F600/$E600,"")</f>
        <v/>
      </c>
      <c r="H600" s="50">
        <f>IF(AND(ISNUMBER($F600),ISNUMBER($AL600),ISNUMBER($E600),($AL600*$E600)&lt;&gt;0),$F600/($AL600*$E600)*100,"")</f>
        <v/>
      </c>
      <c r="I600" s="51" t="n"/>
      <c r="J600" s="52" t="n"/>
      <c r="K600" s="50">
        <f>IF(AND(ISNUMBER($F600),ISNUMBER($J600)),$F600*(1-$J600),"")</f>
        <v/>
      </c>
      <c r="L600" s="51" t="n"/>
      <c r="M600" s="51" t="n"/>
      <c r="N600" s="50">
        <f>IF(ISNUMBER($F600),($F600-IF(ISNUMBER($AM600),$AM600,0))*(1-IF(ISNUMBER($J600),$J600,0)),"")</f>
        <v/>
      </c>
      <c r="O600" s="34" t="inlineStr">
        <is>
          <t>Green Tea w/ Honey</t>
        </is>
      </c>
      <c r="P600" s="48" t="n">
        <v>22</v>
      </c>
      <c r="Q600" s="48" t="n">
        <v>0</v>
      </c>
      <c r="R600" s="34" t="inlineStr">
        <is>
          <t>Not listed</t>
        </is>
      </c>
      <c r="S600" s="48" t="n">
        <v>49</v>
      </c>
      <c r="T600" s="48" t="n">
        <v>200</v>
      </c>
      <c r="U600" s="34" t="inlineStr">
        <is>
          <t>HFCS + honey</t>
        </is>
      </c>
      <c r="V600" s="34" t="inlineStr">
        <is>
          <t>Big can iced tea, value 99c brand; 7.5 mg caffeine per 8 oz from green tea, ginseng root extract; 23oz can uses HFCS (Real Sugar version is 16oz glass bottle)</t>
        </is>
      </c>
      <c r="W600" s="51" t="n"/>
      <c r="X600" s="51" t="n"/>
      <c r="Y600" s="51" t="n"/>
      <c r="Z600" s="51" t="n"/>
      <c r="AA600" s="34" t="inlineStr">
        <is>
          <t>High</t>
        </is>
      </c>
      <c r="AB600" s="34" t="inlineStr">
        <is>
          <t>Iconic value big can tea</t>
        </is>
      </c>
      <c r="AC600" s="34" t="inlineStr">
        <is>
          <t>Huge can of sweet tea for almost nothing</t>
        </is>
      </c>
      <c r="AD600" s="34" t="inlineStr">
        <is>
          <t>Unbeatable size for price value.</t>
        </is>
      </c>
      <c r="AE600" s="51" t="n"/>
      <c r="AF600" s="53">
        <f>IF(AND(ISNUMBER($P600),ISNUMBER($AL600),$AL600&lt;&gt;0),ROUND($P600/$AL600*100,1),"")</f>
        <v/>
      </c>
      <c r="AG600" s="54">
        <f>IF(AND(ISNUMBER($S600),ISNUMBER($AL600),$AL600&lt;&gt;0),ROUND($S600/$AL600*100,2),"")</f>
        <v/>
      </c>
      <c r="AH600" s="53">
        <f>IF(AND(ISNUMBER($Q600),ISNUMBER($AL600),$AL600&lt;&gt;0),ROUND($Q600/$AL600*100,1),"")</f>
        <v/>
      </c>
      <c r="AI600" s="48">
        <f>IF(ISNUMBER($S600),IF($S600&lt;=1,"Yes","No"),"n/a")</f>
        <v/>
      </c>
      <c r="AJ600" s="48">
        <f>IF(ISNUMBER($S600),ROUND(MAX(0,MIN(100,100-$S600*2.5-IF(ISNUMBER($T600),$T600,0)*0.12+IF($S600&lt;=1,12,0))),0),"")</f>
        <v/>
      </c>
      <c r="AK600" s="48">
        <f>IF(ISNUMBER($Q600),IF($Q600&gt;=100,20,IF($Q600&gt;=30,10,0)),0)+IF(ISNUMBER($R600),IF($R600&gt;=100,20,0),0)+IF(ISNUMBER($P600),IF($P600&gt;=150,20,IF($P600&gt;=50,12,5)),0)+IF(ISNUMBER($S600),IF($S600&lt;=1,15,0),0)</f>
        <v/>
      </c>
      <c r="AL600" s="48" t="n">
        <v>680</v>
      </c>
      <c r="AM600" s="49" t="n"/>
      <c r="AN600" s="48">
        <f>IF(AND(ISNUMBER($P600),ISNUMBER($AL600),$AL600&lt;&gt;0),IF(OR($P600&gt;180,$P600/$AL600*1000&gt;400),"Over ceiling, confirm SKU","Within"),"n/a")</f>
        <v/>
      </c>
      <c r="AO600" s="51" t="n"/>
      <c r="AP600" s="51" t="n"/>
      <c r="AQ600" s="51" t="n"/>
      <c r="AR600" s="34" t="inlineStr">
        <is>
          <t>Retrieved and cited, see Enrichment Log</t>
        </is>
      </c>
      <c r="AS600" s="34" t="inlineStr">
        <is>
          <t>BLANK -&gt; requires live Amazon.ca capture</t>
        </is>
      </c>
      <c r="AT600" s="34" t="inlineStr">
        <is>
          <t>Unverified commercial data</t>
        </is>
      </c>
    </row>
    <row r="601" ht="28" customHeight="1">
      <c r="A601" s="34" t="inlineStr">
        <is>
          <t>Arizona</t>
        </is>
      </c>
      <c r="B601" s="34" t="inlineStr">
        <is>
          <t>Arizona Green Tea | Arnold Palmer | single 680mL</t>
        </is>
      </c>
      <c r="C601" s="34" t="inlineStr">
        <is>
          <t>4) Caffeine &amp; energy beverage</t>
        </is>
      </c>
      <c r="D601" s="34" t="inlineStr">
        <is>
          <t>680 mL can</t>
        </is>
      </c>
      <c r="E601" s="48" t="n">
        <v>1</v>
      </c>
      <c r="F601" s="49" t="n"/>
      <c r="G601" s="50">
        <f>IF(AND(ISNUMBER($F601),ISNUMBER($E601),$E601&lt;&gt;0),$F601/$E601,"")</f>
        <v/>
      </c>
      <c r="H601" s="50">
        <f>IF(AND(ISNUMBER($F601),ISNUMBER($AL601),ISNUMBER($E601),($AL601*$E601)&lt;&gt;0),$F601/($AL601*$E601)*100,"")</f>
        <v/>
      </c>
      <c r="I601" s="51" t="n"/>
      <c r="J601" s="52" t="n"/>
      <c r="K601" s="50">
        <f>IF(AND(ISNUMBER($F601),ISNUMBER($J601)),$F601*(1-$J601),"")</f>
        <v/>
      </c>
      <c r="L601" s="51" t="n"/>
      <c r="M601" s="51" t="n"/>
      <c r="N601" s="50">
        <f>IF(ISNUMBER($F601),($F601-IF(ISNUMBER($AM601),$AM601,0))*(1-IF(ISNUMBER($J601),$J601,0)),"")</f>
        <v/>
      </c>
      <c r="O601" s="34" t="inlineStr">
        <is>
          <t>Arnold Palmer</t>
        </is>
      </c>
      <c r="P601" s="48" t="n">
        <v>22</v>
      </c>
      <c r="Q601" s="48" t="n">
        <v>0</v>
      </c>
      <c r="R601" s="34" t="inlineStr">
        <is>
          <t>Not listed</t>
        </is>
      </c>
      <c r="S601" s="48" t="n">
        <v>49</v>
      </c>
      <c r="T601" s="48" t="n">
        <v>200</v>
      </c>
      <c r="U601" s="34" t="inlineStr">
        <is>
          <t>HFCS + honey</t>
        </is>
      </c>
      <c r="V601" s="34" t="inlineStr">
        <is>
          <t>Big can iced tea, value 99c brand; 7.5 mg caffeine per 8 oz from green tea, ginseng root extract; 23oz can uses HFCS (Real Sugar version is 16oz glass bottle)</t>
        </is>
      </c>
      <c r="W601" s="51" t="n"/>
      <c r="X601" s="51" t="n"/>
      <c r="Y601" s="51" t="n"/>
      <c r="Z601" s="51" t="n"/>
      <c r="AA601" s="34" t="inlineStr">
        <is>
          <t>High</t>
        </is>
      </c>
      <c r="AB601" s="34" t="inlineStr">
        <is>
          <t>Iconic value big can tea</t>
        </is>
      </c>
      <c r="AC601" s="34" t="inlineStr">
        <is>
          <t>Huge can of sweet tea for almost nothing</t>
        </is>
      </c>
      <c r="AD601" s="34" t="inlineStr">
        <is>
          <t>Unbeatable size for price value.</t>
        </is>
      </c>
      <c r="AE601" s="51" t="n"/>
      <c r="AF601" s="53">
        <f>IF(AND(ISNUMBER($P601),ISNUMBER($AL601),$AL601&lt;&gt;0),ROUND($P601/$AL601*100,1),"")</f>
        <v/>
      </c>
      <c r="AG601" s="54">
        <f>IF(AND(ISNUMBER($S601),ISNUMBER($AL601),$AL601&lt;&gt;0),ROUND($S601/$AL601*100,2),"")</f>
        <v/>
      </c>
      <c r="AH601" s="53">
        <f>IF(AND(ISNUMBER($Q601),ISNUMBER($AL601),$AL601&lt;&gt;0),ROUND($Q601/$AL601*100,1),"")</f>
        <v/>
      </c>
      <c r="AI601" s="48">
        <f>IF(ISNUMBER($S601),IF($S601&lt;=1,"Yes","No"),"n/a")</f>
        <v/>
      </c>
      <c r="AJ601" s="48">
        <f>IF(ISNUMBER($S601),ROUND(MAX(0,MIN(100,100-$S601*2.5-IF(ISNUMBER($T601),$T601,0)*0.12+IF($S601&lt;=1,12,0))),0),"")</f>
        <v/>
      </c>
      <c r="AK601" s="48">
        <f>IF(ISNUMBER($Q601),IF($Q601&gt;=100,20,IF($Q601&gt;=30,10,0)),0)+IF(ISNUMBER($R601),IF($R601&gt;=100,20,0),0)+IF(ISNUMBER($P601),IF($P601&gt;=150,20,IF($P601&gt;=50,12,5)),0)+IF(ISNUMBER($S601),IF($S601&lt;=1,15,0),0)</f>
        <v/>
      </c>
      <c r="AL601" s="48" t="n">
        <v>680</v>
      </c>
      <c r="AM601" s="49" t="n"/>
      <c r="AN601" s="48">
        <f>IF(AND(ISNUMBER($P601),ISNUMBER($AL601),$AL601&lt;&gt;0),IF(OR($P601&gt;180,$P601/$AL601*1000&gt;400),"Over ceiling, confirm SKU","Within"),"n/a")</f>
        <v/>
      </c>
      <c r="AO601" s="51" t="n"/>
      <c r="AP601" s="51" t="n"/>
      <c r="AQ601" s="51" t="n"/>
      <c r="AR601" s="34" t="inlineStr">
        <is>
          <t>Retrieved and cited, see Enrichment Log</t>
        </is>
      </c>
      <c r="AS601" s="34" t="inlineStr">
        <is>
          <t>BLANK -&gt; requires live Amazon.ca capture</t>
        </is>
      </c>
      <c r="AT601" s="34" t="inlineStr">
        <is>
          <t>Unverified commercial data</t>
        </is>
      </c>
    </row>
    <row r="602" ht="28" customHeight="1">
      <c r="A602" s="34" t="inlineStr">
        <is>
          <t>Arizona</t>
        </is>
      </c>
      <c r="B602" s="34" t="inlineStr">
        <is>
          <t>Arizona Green Tea | Arnold Palmer | 6 pack 680mL</t>
        </is>
      </c>
      <c r="C602" s="34" t="inlineStr">
        <is>
          <t>4) Caffeine &amp; energy beverage</t>
        </is>
      </c>
      <c r="D602" s="34" t="inlineStr">
        <is>
          <t>680 mL can</t>
        </is>
      </c>
      <c r="E602" s="48" t="n">
        <v>6</v>
      </c>
      <c r="F602" s="49" t="n"/>
      <c r="G602" s="50">
        <f>IF(AND(ISNUMBER($F602),ISNUMBER($E602),$E602&lt;&gt;0),$F602/$E602,"")</f>
        <v/>
      </c>
      <c r="H602" s="50">
        <f>IF(AND(ISNUMBER($F602),ISNUMBER($AL602),ISNUMBER($E602),($AL602*$E602)&lt;&gt;0),$F602/($AL602*$E602)*100,"")</f>
        <v/>
      </c>
      <c r="I602" s="51" t="n"/>
      <c r="J602" s="52" t="n"/>
      <c r="K602" s="50">
        <f>IF(AND(ISNUMBER($F602),ISNUMBER($J602)),$F602*(1-$J602),"")</f>
        <v/>
      </c>
      <c r="L602" s="51" t="n"/>
      <c r="M602" s="51" t="n"/>
      <c r="N602" s="50">
        <f>IF(ISNUMBER($F602),($F602-IF(ISNUMBER($AM602),$AM602,0))*(1-IF(ISNUMBER($J602),$J602,0)),"")</f>
        <v/>
      </c>
      <c r="O602" s="34" t="inlineStr">
        <is>
          <t>Arnold Palmer</t>
        </is>
      </c>
      <c r="P602" s="48" t="n">
        <v>22</v>
      </c>
      <c r="Q602" s="48" t="n">
        <v>0</v>
      </c>
      <c r="R602" s="34" t="inlineStr">
        <is>
          <t>Not listed</t>
        </is>
      </c>
      <c r="S602" s="48" t="n">
        <v>49</v>
      </c>
      <c r="T602" s="48" t="n">
        <v>200</v>
      </c>
      <c r="U602" s="34" t="inlineStr">
        <is>
          <t>HFCS + honey</t>
        </is>
      </c>
      <c r="V602" s="34" t="inlineStr">
        <is>
          <t>Big can iced tea, value 99c brand; 7.5 mg caffeine per 8 oz from green tea, ginseng root extract; 23oz can uses HFCS (Real Sugar version is 16oz glass bottle)</t>
        </is>
      </c>
      <c r="W602" s="51" t="n"/>
      <c r="X602" s="51" t="n"/>
      <c r="Y602" s="51" t="n"/>
      <c r="Z602" s="51" t="n"/>
      <c r="AA602" s="34" t="inlineStr">
        <is>
          <t>High</t>
        </is>
      </c>
      <c r="AB602" s="34" t="inlineStr">
        <is>
          <t>Iconic value big can tea</t>
        </is>
      </c>
      <c r="AC602" s="34" t="inlineStr">
        <is>
          <t>Huge can of sweet tea for almost nothing</t>
        </is>
      </c>
      <c r="AD602" s="34" t="inlineStr">
        <is>
          <t>Unbeatable size for price value.</t>
        </is>
      </c>
      <c r="AE602" s="51" t="n"/>
      <c r="AF602" s="53">
        <f>IF(AND(ISNUMBER($P602),ISNUMBER($AL602),$AL602&lt;&gt;0),ROUND($P602/$AL602*100,1),"")</f>
        <v/>
      </c>
      <c r="AG602" s="54">
        <f>IF(AND(ISNUMBER($S602),ISNUMBER($AL602),$AL602&lt;&gt;0),ROUND($S602/$AL602*100,2),"")</f>
        <v/>
      </c>
      <c r="AH602" s="53">
        <f>IF(AND(ISNUMBER($Q602),ISNUMBER($AL602),$AL602&lt;&gt;0),ROUND($Q602/$AL602*100,1),"")</f>
        <v/>
      </c>
      <c r="AI602" s="48">
        <f>IF(ISNUMBER($S602),IF($S602&lt;=1,"Yes","No"),"n/a")</f>
        <v/>
      </c>
      <c r="AJ602" s="48">
        <f>IF(ISNUMBER($S602),ROUND(MAX(0,MIN(100,100-$S602*2.5-IF(ISNUMBER($T602),$T602,0)*0.12+IF($S602&lt;=1,12,0))),0),"")</f>
        <v/>
      </c>
      <c r="AK602" s="48">
        <f>IF(ISNUMBER($Q602),IF($Q602&gt;=100,20,IF($Q602&gt;=30,10,0)),0)+IF(ISNUMBER($R602),IF($R602&gt;=100,20,0),0)+IF(ISNUMBER($P602),IF($P602&gt;=150,20,IF($P602&gt;=50,12,5)),0)+IF(ISNUMBER($S602),IF($S602&lt;=1,15,0),0)</f>
        <v/>
      </c>
      <c r="AL602" s="48" t="n">
        <v>680</v>
      </c>
      <c r="AM602" s="49" t="n"/>
      <c r="AN602" s="48">
        <f>IF(AND(ISNUMBER($P602),ISNUMBER($AL602),$AL602&lt;&gt;0),IF(OR($P602&gt;180,$P602/$AL602*1000&gt;400),"Over ceiling, confirm SKU","Within"),"n/a")</f>
        <v/>
      </c>
      <c r="AO602" s="51" t="n"/>
      <c r="AP602" s="51" t="n"/>
      <c r="AQ602" s="51" t="n"/>
      <c r="AR602" s="34" t="inlineStr">
        <is>
          <t>Retrieved and cited, see Enrichment Log</t>
        </is>
      </c>
      <c r="AS602" s="34" t="inlineStr">
        <is>
          <t>BLANK -&gt; requires live Amazon.ca capture</t>
        </is>
      </c>
      <c r="AT602" s="34" t="inlineStr">
        <is>
          <t>Unverified commercial data</t>
        </is>
      </c>
    </row>
    <row r="603" ht="28" customHeight="1">
      <c r="A603" s="34" t="inlineStr">
        <is>
          <t>Arizona</t>
        </is>
      </c>
      <c r="B603" s="34" t="inlineStr">
        <is>
          <t>Arizona Green Tea | Arnold Palmer | 12 pack 680mL</t>
        </is>
      </c>
      <c r="C603" s="34" t="inlineStr">
        <is>
          <t>4) Caffeine &amp; energy beverage</t>
        </is>
      </c>
      <c r="D603" s="34" t="inlineStr">
        <is>
          <t>680 mL can</t>
        </is>
      </c>
      <c r="E603" s="48" t="n">
        <v>12</v>
      </c>
      <c r="F603" s="49" t="n"/>
      <c r="G603" s="50">
        <f>IF(AND(ISNUMBER($F603),ISNUMBER($E603),$E603&lt;&gt;0),$F603/$E603,"")</f>
        <v/>
      </c>
      <c r="H603" s="50">
        <f>IF(AND(ISNUMBER($F603),ISNUMBER($AL603),ISNUMBER($E603),($AL603*$E603)&lt;&gt;0),$F603/($AL603*$E603)*100,"")</f>
        <v/>
      </c>
      <c r="I603" s="51" t="n"/>
      <c r="J603" s="52" t="n"/>
      <c r="K603" s="50">
        <f>IF(AND(ISNUMBER($F603),ISNUMBER($J603)),$F603*(1-$J603),"")</f>
        <v/>
      </c>
      <c r="L603" s="51" t="n"/>
      <c r="M603" s="51" t="n"/>
      <c r="N603" s="50">
        <f>IF(ISNUMBER($F603),($F603-IF(ISNUMBER($AM603),$AM603,0))*(1-IF(ISNUMBER($J603),$J603,0)),"")</f>
        <v/>
      </c>
      <c r="O603" s="34" t="inlineStr">
        <is>
          <t>Arnold Palmer</t>
        </is>
      </c>
      <c r="P603" s="48" t="n">
        <v>22</v>
      </c>
      <c r="Q603" s="48" t="n">
        <v>0</v>
      </c>
      <c r="R603" s="34" t="inlineStr">
        <is>
          <t>Not listed</t>
        </is>
      </c>
      <c r="S603" s="48" t="n">
        <v>49</v>
      </c>
      <c r="T603" s="48" t="n">
        <v>200</v>
      </c>
      <c r="U603" s="34" t="inlineStr">
        <is>
          <t>HFCS + honey</t>
        </is>
      </c>
      <c r="V603" s="34" t="inlineStr">
        <is>
          <t>Big can iced tea, value 99c brand; 7.5 mg caffeine per 8 oz from green tea, ginseng root extract; 23oz can uses HFCS (Real Sugar version is 16oz glass bottle)</t>
        </is>
      </c>
      <c r="W603" s="51" t="n"/>
      <c r="X603" s="51" t="n"/>
      <c r="Y603" s="51" t="n"/>
      <c r="Z603" s="51" t="n"/>
      <c r="AA603" s="34" t="inlineStr">
        <is>
          <t>High</t>
        </is>
      </c>
      <c r="AB603" s="34" t="inlineStr">
        <is>
          <t>Iconic value big can tea</t>
        </is>
      </c>
      <c r="AC603" s="34" t="inlineStr">
        <is>
          <t>Huge can of sweet tea for almost nothing</t>
        </is>
      </c>
      <c r="AD603" s="34" t="inlineStr">
        <is>
          <t>Unbeatable size for price value.</t>
        </is>
      </c>
      <c r="AE603" s="51" t="n"/>
      <c r="AF603" s="53">
        <f>IF(AND(ISNUMBER($P603),ISNUMBER($AL603),$AL603&lt;&gt;0),ROUND($P603/$AL603*100,1),"")</f>
        <v/>
      </c>
      <c r="AG603" s="54">
        <f>IF(AND(ISNUMBER($S603),ISNUMBER($AL603),$AL603&lt;&gt;0),ROUND($S603/$AL603*100,2),"")</f>
        <v/>
      </c>
      <c r="AH603" s="53">
        <f>IF(AND(ISNUMBER($Q603),ISNUMBER($AL603),$AL603&lt;&gt;0),ROUND($Q603/$AL603*100,1),"")</f>
        <v/>
      </c>
      <c r="AI603" s="48">
        <f>IF(ISNUMBER($S603),IF($S603&lt;=1,"Yes","No"),"n/a")</f>
        <v/>
      </c>
      <c r="AJ603" s="48">
        <f>IF(ISNUMBER($S603),ROUND(MAX(0,MIN(100,100-$S603*2.5-IF(ISNUMBER($T603),$T603,0)*0.12+IF($S603&lt;=1,12,0))),0),"")</f>
        <v/>
      </c>
      <c r="AK603" s="48">
        <f>IF(ISNUMBER($Q603),IF($Q603&gt;=100,20,IF($Q603&gt;=30,10,0)),0)+IF(ISNUMBER($R603),IF($R603&gt;=100,20,0),0)+IF(ISNUMBER($P603),IF($P603&gt;=150,20,IF($P603&gt;=50,12,5)),0)+IF(ISNUMBER($S603),IF($S603&lt;=1,15,0),0)</f>
        <v/>
      </c>
      <c r="AL603" s="48" t="n">
        <v>680</v>
      </c>
      <c r="AM603" s="49" t="n"/>
      <c r="AN603" s="48">
        <f>IF(AND(ISNUMBER($P603),ISNUMBER($AL603),$AL603&lt;&gt;0),IF(OR($P603&gt;180,$P603/$AL603*1000&gt;400),"Over ceiling, confirm SKU","Within"),"n/a")</f>
        <v/>
      </c>
      <c r="AO603" s="51" t="n"/>
      <c r="AP603" s="51" t="n"/>
      <c r="AQ603" s="51" t="n"/>
      <c r="AR603" s="34" t="inlineStr">
        <is>
          <t>Retrieved and cited, see Enrichment Log</t>
        </is>
      </c>
      <c r="AS603" s="34" t="inlineStr">
        <is>
          <t>BLANK -&gt; requires live Amazon.ca capture</t>
        </is>
      </c>
      <c r="AT603" s="34" t="inlineStr">
        <is>
          <t>Unverified commercial data</t>
        </is>
      </c>
    </row>
    <row r="604" ht="28" customHeight="1">
      <c r="A604" s="34" t="inlineStr">
        <is>
          <t>Arizona</t>
        </is>
      </c>
      <c r="B604" s="34" t="inlineStr">
        <is>
          <t>Arizona Green Tea | Arnold Palmer | 24 pack 680mL</t>
        </is>
      </c>
      <c r="C604" s="34" t="inlineStr">
        <is>
          <t>4) Caffeine &amp; energy beverage</t>
        </is>
      </c>
      <c r="D604" s="34" t="inlineStr">
        <is>
          <t>680 mL can</t>
        </is>
      </c>
      <c r="E604" s="48" t="n">
        <v>24</v>
      </c>
      <c r="F604" s="49" t="n"/>
      <c r="G604" s="50">
        <f>IF(AND(ISNUMBER($F604),ISNUMBER($E604),$E604&lt;&gt;0),$F604/$E604,"")</f>
        <v/>
      </c>
      <c r="H604" s="50">
        <f>IF(AND(ISNUMBER($F604),ISNUMBER($AL604),ISNUMBER($E604),($AL604*$E604)&lt;&gt;0),$F604/($AL604*$E604)*100,"")</f>
        <v/>
      </c>
      <c r="I604" s="51" t="n"/>
      <c r="J604" s="52" t="n"/>
      <c r="K604" s="50">
        <f>IF(AND(ISNUMBER($F604),ISNUMBER($J604)),$F604*(1-$J604),"")</f>
        <v/>
      </c>
      <c r="L604" s="51" t="n"/>
      <c r="M604" s="51" t="n"/>
      <c r="N604" s="50">
        <f>IF(ISNUMBER($F604),($F604-IF(ISNUMBER($AM604),$AM604,0))*(1-IF(ISNUMBER($J604),$J604,0)),"")</f>
        <v/>
      </c>
      <c r="O604" s="34" t="inlineStr">
        <is>
          <t>Arnold Palmer</t>
        </is>
      </c>
      <c r="P604" s="48" t="n">
        <v>22</v>
      </c>
      <c r="Q604" s="48" t="n">
        <v>0</v>
      </c>
      <c r="R604" s="34" t="inlineStr">
        <is>
          <t>Not listed</t>
        </is>
      </c>
      <c r="S604" s="48" t="n">
        <v>49</v>
      </c>
      <c r="T604" s="48" t="n">
        <v>200</v>
      </c>
      <c r="U604" s="34" t="inlineStr">
        <is>
          <t>HFCS + honey</t>
        </is>
      </c>
      <c r="V604" s="34" t="inlineStr">
        <is>
          <t>Big can iced tea, value 99c brand; 7.5 mg caffeine per 8 oz from green tea, ginseng root extract; 23oz can uses HFCS (Real Sugar version is 16oz glass bottle)</t>
        </is>
      </c>
      <c r="W604" s="51" t="n"/>
      <c r="X604" s="51" t="n"/>
      <c r="Y604" s="51" t="n"/>
      <c r="Z604" s="51" t="n"/>
      <c r="AA604" s="34" t="inlineStr">
        <is>
          <t>High</t>
        </is>
      </c>
      <c r="AB604" s="34" t="inlineStr">
        <is>
          <t>Iconic value big can tea</t>
        </is>
      </c>
      <c r="AC604" s="34" t="inlineStr">
        <is>
          <t>Huge can of sweet tea for almost nothing</t>
        </is>
      </c>
      <c r="AD604" s="34" t="inlineStr">
        <is>
          <t>Unbeatable size for price value.</t>
        </is>
      </c>
      <c r="AE604" s="51" t="n"/>
      <c r="AF604" s="53">
        <f>IF(AND(ISNUMBER($P604),ISNUMBER($AL604),$AL604&lt;&gt;0),ROUND($P604/$AL604*100,1),"")</f>
        <v/>
      </c>
      <c r="AG604" s="54">
        <f>IF(AND(ISNUMBER($S604),ISNUMBER($AL604),$AL604&lt;&gt;0),ROUND($S604/$AL604*100,2),"")</f>
        <v/>
      </c>
      <c r="AH604" s="53">
        <f>IF(AND(ISNUMBER($Q604),ISNUMBER($AL604),$AL604&lt;&gt;0),ROUND($Q604/$AL604*100,1),"")</f>
        <v/>
      </c>
      <c r="AI604" s="48">
        <f>IF(ISNUMBER($S604),IF($S604&lt;=1,"Yes","No"),"n/a")</f>
        <v/>
      </c>
      <c r="AJ604" s="48">
        <f>IF(ISNUMBER($S604),ROUND(MAX(0,MIN(100,100-$S604*2.5-IF(ISNUMBER($T604),$T604,0)*0.12+IF($S604&lt;=1,12,0))),0),"")</f>
        <v/>
      </c>
      <c r="AK604" s="48">
        <f>IF(ISNUMBER($Q604),IF($Q604&gt;=100,20,IF($Q604&gt;=30,10,0)),0)+IF(ISNUMBER($R604),IF($R604&gt;=100,20,0),0)+IF(ISNUMBER($P604),IF($P604&gt;=150,20,IF($P604&gt;=50,12,5)),0)+IF(ISNUMBER($S604),IF($S604&lt;=1,15,0),0)</f>
        <v/>
      </c>
      <c r="AL604" s="48" t="n">
        <v>680</v>
      </c>
      <c r="AM604" s="49" t="n"/>
      <c r="AN604" s="48">
        <f>IF(AND(ISNUMBER($P604),ISNUMBER($AL604),$AL604&lt;&gt;0),IF(OR($P604&gt;180,$P604/$AL604*1000&gt;400),"Over ceiling, confirm SKU","Within"),"n/a")</f>
        <v/>
      </c>
      <c r="AO604" s="51" t="n"/>
      <c r="AP604" s="51" t="n"/>
      <c r="AQ604" s="51" t="n"/>
      <c r="AR604" s="34" t="inlineStr">
        <is>
          <t>Retrieved and cited, see Enrichment Log</t>
        </is>
      </c>
      <c r="AS604" s="34" t="inlineStr">
        <is>
          <t>BLANK -&gt; requires live Amazon.ca capture</t>
        </is>
      </c>
      <c r="AT604" s="34" t="inlineStr">
        <is>
          <t>Unverified commercial data</t>
        </is>
      </c>
    </row>
    <row r="605" ht="28" customHeight="1">
      <c r="A605" s="34" t="inlineStr">
        <is>
          <t>Arizona</t>
        </is>
      </c>
      <c r="B605" s="34" t="inlineStr">
        <is>
          <t>Arizona Green Tea | Mucho Mango | single 680mL</t>
        </is>
      </c>
      <c r="C605" s="34" t="inlineStr">
        <is>
          <t>4) Caffeine &amp; energy beverage</t>
        </is>
      </c>
      <c r="D605" s="34" t="inlineStr">
        <is>
          <t>680 mL can</t>
        </is>
      </c>
      <c r="E605" s="48" t="n">
        <v>1</v>
      </c>
      <c r="F605" s="49" t="n"/>
      <c r="G605" s="50">
        <f>IF(AND(ISNUMBER($F605),ISNUMBER($E605),$E605&lt;&gt;0),$F605/$E605,"")</f>
        <v/>
      </c>
      <c r="H605" s="50">
        <f>IF(AND(ISNUMBER($F605),ISNUMBER($AL605),ISNUMBER($E605),($AL605*$E605)&lt;&gt;0),$F605/($AL605*$E605)*100,"")</f>
        <v/>
      </c>
      <c r="I605" s="51" t="n"/>
      <c r="J605" s="52" t="n"/>
      <c r="K605" s="50">
        <f>IF(AND(ISNUMBER($F605),ISNUMBER($J605)),$F605*(1-$J605),"")</f>
        <v/>
      </c>
      <c r="L605" s="51" t="n"/>
      <c r="M605" s="51" t="n"/>
      <c r="N605" s="50">
        <f>IF(ISNUMBER($F605),($F605-IF(ISNUMBER($AM605),$AM605,0))*(1-IF(ISNUMBER($J605),$J605,0)),"")</f>
        <v/>
      </c>
      <c r="O605" s="34" t="inlineStr">
        <is>
          <t>Mucho Mango</t>
        </is>
      </c>
      <c r="P605" s="48" t="n">
        <v>22</v>
      </c>
      <c r="Q605" s="48" t="n">
        <v>0</v>
      </c>
      <c r="R605" s="34" t="inlineStr">
        <is>
          <t>Not listed</t>
        </is>
      </c>
      <c r="S605" s="48" t="n">
        <v>49</v>
      </c>
      <c r="T605" s="48" t="n">
        <v>200</v>
      </c>
      <c r="U605" s="34" t="inlineStr">
        <is>
          <t>HFCS + honey</t>
        </is>
      </c>
      <c r="V605" s="34" t="inlineStr">
        <is>
          <t>Big can iced tea, value 99c brand; 7.5 mg caffeine per 8 oz from green tea, ginseng root extract; 23oz can uses HFCS (Real Sugar version is 16oz glass bottle)</t>
        </is>
      </c>
      <c r="W605" s="51" t="n"/>
      <c r="X605" s="51" t="n"/>
      <c r="Y605" s="51" t="n"/>
      <c r="Z605" s="51" t="n"/>
      <c r="AA605" s="34" t="inlineStr">
        <is>
          <t>High</t>
        </is>
      </c>
      <c r="AB605" s="34" t="inlineStr">
        <is>
          <t>Iconic value big can tea</t>
        </is>
      </c>
      <c r="AC605" s="34" t="inlineStr">
        <is>
          <t>Huge can of sweet tea for almost nothing</t>
        </is>
      </c>
      <c r="AD605" s="34" t="inlineStr">
        <is>
          <t>Unbeatable size for price value.</t>
        </is>
      </c>
      <c r="AE605" s="51" t="n"/>
      <c r="AF605" s="53">
        <f>IF(AND(ISNUMBER($P605),ISNUMBER($AL605),$AL605&lt;&gt;0),ROUND($P605/$AL605*100,1),"")</f>
        <v/>
      </c>
      <c r="AG605" s="54">
        <f>IF(AND(ISNUMBER($S605),ISNUMBER($AL605),$AL605&lt;&gt;0),ROUND($S605/$AL605*100,2),"")</f>
        <v/>
      </c>
      <c r="AH605" s="53">
        <f>IF(AND(ISNUMBER($Q605),ISNUMBER($AL605),$AL605&lt;&gt;0),ROUND($Q605/$AL605*100,1),"")</f>
        <v/>
      </c>
      <c r="AI605" s="48">
        <f>IF(ISNUMBER($S605),IF($S605&lt;=1,"Yes","No"),"n/a")</f>
        <v/>
      </c>
      <c r="AJ605" s="48">
        <f>IF(ISNUMBER($S605),ROUND(MAX(0,MIN(100,100-$S605*2.5-IF(ISNUMBER($T605),$T605,0)*0.12+IF($S605&lt;=1,12,0))),0),"")</f>
        <v/>
      </c>
      <c r="AK605" s="48">
        <f>IF(ISNUMBER($Q605),IF($Q605&gt;=100,20,IF($Q605&gt;=30,10,0)),0)+IF(ISNUMBER($R605),IF($R605&gt;=100,20,0),0)+IF(ISNUMBER($P605),IF($P605&gt;=150,20,IF($P605&gt;=50,12,5)),0)+IF(ISNUMBER($S605),IF($S605&lt;=1,15,0),0)</f>
        <v/>
      </c>
      <c r="AL605" s="48" t="n">
        <v>680</v>
      </c>
      <c r="AM605" s="49" t="n"/>
      <c r="AN605" s="48">
        <f>IF(AND(ISNUMBER($P605),ISNUMBER($AL605),$AL605&lt;&gt;0),IF(OR($P605&gt;180,$P605/$AL605*1000&gt;400),"Over ceiling, confirm SKU","Within"),"n/a")</f>
        <v/>
      </c>
      <c r="AO605" s="51" t="n"/>
      <c r="AP605" s="51" t="n"/>
      <c r="AQ605" s="51" t="n"/>
      <c r="AR605" s="34" t="inlineStr">
        <is>
          <t>Retrieved and cited, see Enrichment Log</t>
        </is>
      </c>
      <c r="AS605" s="34" t="inlineStr">
        <is>
          <t>BLANK -&gt; requires live Amazon.ca capture</t>
        </is>
      </c>
      <c r="AT605" s="34" t="inlineStr">
        <is>
          <t>Unverified commercial data</t>
        </is>
      </c>
    </row>
    <row r="606" ht="28" customHeight="1">
      <c r="A606" s="34" t="inlineStr">
        <is>
          <t>Arizona</t>
        </is>
      </c>
      <c r="B606" s="34" t="inlineStr">
        <is>
          <t>Arizona Green Tea | Mucho Mango | 6 pack 680mL</t>
        </is>
      </c>
      <c r="C606" s="34" t="inlineStr">
        <is>
          <t>4) Caffeine &amp; energy beverage</t>
        </is>
      </c>
      <c r="D606" s="34" t="inlineStr">
        <is>
          <t>680 mL can</t>
        </is>
      </c>
      <c r="E606" s="48" t="n">
        <v>6</v>
      </c>
      <c r="F606" s="49" t="n"/>
      <c r="G606" s="50">
        <f>IF(AND(ISNUMBER($F606),ISNUMBER($E606),$E606&lt;&gt;0),$F606/$E606,"")</f>
        <v/>
      </c>
      <c r="H606" s="50">
        <f>IF(AND(ISNUMBER($F606),ISNUMBER($AL606),ISNUMBER($E606),($AL606*$E606)&lt;&gt;0),$F606/($AL606*$E606)*100,"")</f>
        <v/>
      </c>
      <c r="I606" s="51" t="n"/>
      <c r="J606" s="52" t="n"/>
      <c r="K606" s="50">
        <f>IF(AND(ISNUMBER($F606),ISNUMBER($J606)),$F606*(1-$J606),"")</f>
        <v/>
      </c>
      <c r="L606" s="51" t="n"/>
      <c r="M606" s="51" t="n"/>
      <c r="N606" s="50">
        <f>IF(ISNUMBER($F606),($F606-IF(ISNUMBER($AM606),$AM606,0))*(1-IF(ISNUMBER($J606),$J606,0)),"")</f>
        <v/>
      </c>
      <c r="O606" s="34" t="inlineStr">
        <is>
          <t>Mucho Mango</t>
        </is>
      </c>
      <c r="P606" s="48" t="n">
        <v>22</v>
      </c>
      <c r="Q606" s="48" t="n">
        <v>0</v>
      </c>
      <c r="R606" s="34" t="inlineStr">
        <is>
          <t>Not listed</t>
        </is>
      </c>
      <c r="S606" s="48" t="n">
        <v>49</v>
      </c>
      <c r="T606" s="48" t="n">
        <v>200</v>
      </c>
      <c r="U606" s="34" t="inlineStr">
        <is>
          <t>HFCS + honey</t>
        </is>
      </c>
      <c r="V606" s="34" t="inlineStr">
        <is>
          <t>Big can iced tea, value 99c brand; 7.5 mg caffeine per 8 oz from green tea, ginseng root extract; 23oz can uses HFCS (Real Sugar version is 16oz glass bottle)</t>
        </is>
      </c>
      <c r="W606" s="51" t="n"/>
      <c r="X606" s="51" t="n"/>
      <c r="Y606" s="51" t="n"/>
      <c r="Z606" s="51" t="n"/>
      <c r="AA606" s="34" t="inlineStr">
        <is>
          <t>High</t>
        </is>
      </c>
      <c r="AB606" s="34" t="inlineStr">
        <is>
          <t>Iconic value big can tea</t>
        </is>
      </c>
      <c r="AC606" s="34" t="inlineStr">
        <is>
          <t>Huge can of sweet tea for almost nothing</t>
        </is>
      </c>
      <c r="AD606" s="34" t="inlineStr">
        <is>
          <t>Unbeatable size for price value.</t>
        </is>
      </c>
      <c r="AE606" s="51" t="n"/>
      <c r="AF606" s="53">
        <f>IF(AND(ISNUMBER($P606),ISNUMBER($AL606),$AL606&lt;&gt;0),ROUND($P606/$AL606*100,1),"")</f>
        <v/>
      </c>
      <c r="AG606" s="54">
        <f>IF(AND(ISNUMBER($S606),ISNUMBER($AL606),$AL606&lt;&gt;0),ROUND($S606/$AL606*100,2),"")</f>
        <v/>
      </c>
      <c r="AH606" s="53">
        <f>IF(AND(ISNUMBER($Q606),ISNUMBER($AL606),$AL606&lt;&gt;0),ROUND($Q606/$AL606*100,1),"")</f>
        <v/>
      </c>
      <c r="AI606" s="48">
        <f>IF(ISNUMBER($S606),IF($S606&lt;=1,"Yes","No"),"n/a")</f>
        <v/>
      </c>
      <c r="AJ606" s="48">
        <f>IF(ISNUMBER($S606),ROUND(MAX(0,MIN(100,100-$S606*2.5-IF(ISNUMBER($T606),$T606,0)*0.12+IF($S606&lt;=1,12,0))),0),"")</f>
        <v/>
      </c>
      <c r="AK606" s="48">
        <f>IF(ISNUMBER($Q606),IF($Q606&gt;=100,20,IF($Q606&gt;=30,10,0)),0)+IF(ISNUMBER($R606),IF($R606&gt;=100,20,0),0)+IF(ISNUMBER($P606),IF($P606&gt;=150,20,IF($P606&gt;=50,12,5)),0)+IF(ISNUMBER($S606),IF($S606&lt;=1,15,0),0)</f>
        <v/>
      </c>
      <c r="AL606" s="48" t="n">
        <v>680</v>
      </c>
      <c r="AM606" s="49" t="n"/>
      <c r="AN606" s="48">
        <f>IF(AND(ISNUMBER($P606),ISNUMBER($AL606),$AL606&lt;&gt;0),IF(OR($P606&gt;180,$P606/$AL606*1000&gt;400),"Over ceiling, confirm SKU","Within"),"n/a")</f>
        <v/>
      </c>
      <c r="AO606" s="51" t="n"/>
      <c r="AP606" s="51" t="n"/>
      <c r="AQ606" s="51" t="n"/>
      <c r="AR606" s="34" t="inlineStr">
        <is>
          <t>Retrieved and cited, see Enrichment Log</t>
        </is>
      </c>
      <c r="AS606" s="34" t="inlineStr">
        <is>
          <t>BLANK -&gt; requires live Amazon.ca capture</t>
        </is>
      </c>
      <c r="AT606" s="34" t="inlineStr">
        <is>
          <t>Unverified commercial data</t>
        </is>
      </c>
    </row>
    <row r="607" ht="28" customHeight="1">
      <c r="A607" s="34" t="inlineStr">
        <is>
          <t>Arizona</t>
        </is>
      </c>
      <c r="B607" s="34" t="inlineStr">
        <is>
          <t>Arizona Green Tea | Mucho Mango | 12 pack 680mL</t>
        </is>
      </c>
      <c r="C607" s="34" t="inlineStr">
        <is>
          <t>4) Caffeine &amp; energy beverage</t>
        </is>
      </c>
      <c r="D607" s="34" t="inlineStr">
        <is>
          <t>680 mL can</t>
        </is>
      </c>
      <c r="E607" s="48" t="n">
        <v>12</v>
      </c>
      <c r="F607" s="49" t="n"/>
      <c r="G607" s="50">
        <f>IF(AND(ISNUMBER($F607),ISNUMBER($E607),$E607&lt;&gt;0),$F607/$E607,"")</f>
        <v/>
      </c>
      <c r="H607" s="50">
        <f>IF(AND(ISNUMBER($F607),ISNUMBER($AL607),ISNUMBER($E607),($AL607*$E607)&lt;&gt;0),$F607/($AL607*$E607)*100,"")</f>
        <v/>
      </c>
      <c r="I607" s="51" t="n"/>
      <c r="J607" s="52" t="n"/>
      <c r="K607" s="50">
        <f>IF(AND(ISNUMBER($F607),ISNUMBER($J607)),$F607*(1-$J607),"")</f>
        <v/>
      </c>
      <c r="L607" s="51" t="n"/>
      <c r="M607" s="51" t="n"/>
      <c r="N607" s="50">
        <f>IF(ISNUMBER($F607),($F607-IF(ISNUMBER($AM607),$AM607,0))*(1-IF(ISNUMBER($J607),$J607,0)),"")</f>
        <v/>
      </c>
      <c r="O607" s="34" t="inlineStr">
        <is>
          <t>Mucho Mango</t>
        </is>
      </c>
      <c r="P607" s="48" t="n">
        <v>22</v>
      </c>
      <c r="Q607" s="48" t="n">
        <v>0</v>
      </c>
      <c r="R607" s="34" t="inlineStr">
        <is>
          <t>Not listed</t>
        </is>
      </c>
      <c r="S607" s="48" t="n">
        <v>49</v>
      </c>
      <c r="T607" s="48" t="n">
        <v>200</v>
      </c>
      <c r="U607" s="34" t="inlineStr">
        <is>
          <t>HFCS + honey</t>
        </is>
      </c>
      <c r="V607" s="34" t="inlineStr">
        <is>
          <t>Big can iced tea, value 99c brand; 7.5 mg caffeine per 8 oz from green tea, ginseng root extract; 23oz can uses HFCS (Real Sugar version is 16oz glass bottle)</t>
        </is>
      </c>
      <c r="W607" s="51" t="n"/>
      <c r="X607" s="51" t="n"/>
      <c r="Y607" s="51" t="n"/>
      <c r="Z607" s="51" t="n"/>
      <c r="AA607" s="34" t="inlineStr">
        <is>
          <t>High</t>
        </is>
      </c>
      <c r="AB607" s="34" t="inlineStr">
        <is>
          <t>Iconic value big can tea</t>
        </is>
      </c>
      <c r="AC607" s="34" t="inlineStr">
        <is>
          <t>Huge can of sweet tea for almost nothing</t>
        </is>
      </c>
      <c r="AD607" s="34" t="inlineStr">
        <is>
          <t>Unbeatable size for price value.</t>
        </is>
      </c>
      <c r="AE607" s="51" t="n"/>
      <c r="AF607" s="53">
        <f>IF(AND(ISNUMBER($P607),ISNUMBER($AL607),$AL607&lt;&gt;0),ROUND($P607/$AL607*100,1),"")</f>
        <v/>
      </c>
      <c r="AG607" s="54">
        <f>IF(AND(ISNUMBER($S607),ISNUMBER($AL607),$AL607&lt;&gt;0),ROUND($S607/$AL607*100,2),"")</f>
        <v/>
      </c>
      <c r="AH607" s="53">
        <f>IF(AND(ISNUMBER($Q607),ISNUMBER($AL607),$AL607&lt;&gt;0),ROUND($Q607/$AL607*100,1),"")</f>
        <v/>
      </c>
      <c r="AI607" s="48">
        <f>IF(ISNUMBER($S607),IF($S607&lt;=1,"Yes","No"),"n/a")</f>
        <v/>
      </c>
      <c r="AJ607" s="48">
        <f>IF(ISNUMBER($S607),ROUND(MAX(0,MIN(100,100-$S607*2.5-IF(ISNUMBER($T607),$T607,0)*0.12+IF($S607&lt;=1,12,0))),0),"")</f>
        <v/>
      </c>
      <c r="AK607" s="48">
        <f>IF(ISNUMBER($Q607),IF($Q607&gt;=100,20,IF($Q607&gt;=30,10,0)),0)+IF(ISNUMBER($R607),IF($R607&gt;=100,20,0),0)+IF(ISNUMBER($P607),IF($P607&gt;=150,20,IF($P607&gt;=50,12,5)),0)+IF(ISNUMBER($S607),IF($S607&lt;=1,15,0),0)</f>
        <v/>
      </c>
      <c r="AL607" s="48" t="n">
        <v>680</v>
      </c>
      <c r="AM607" s="49" t="n"/>
      <c r="AN607" s="48">
        <f>IF(AND(ISNUMBER($P607),ISNUMBER($AL607),$AL607&lt;&gt;0),IF(OR($P607&gt;180,$P607/$AL607*1000&gt;400),"Over ceiling, confirm SKU","Within"),"n/a")</f>
        <v/>
      </c>
      <c r="AO607" s="51" t="n"/>
      <c r="AP607" s="51" t="n"/>
      <c r="AQ607" s="51" t="n"/>
      <c r="AR607" s="34" t="inlineStr">
        <is>
          <t>Retrieved and cited, see Enrichment Log</t>
        </is>
      </c>
      <c r="AS607" s="34" t="inlineStr">
        <is>
          <t>BLANK -&gt; requires live Amazon.ca capture</t>
        </is>
      </c>
      <c r="AT607" s="34" t="inlineStr">
        <is>
          <t>Unverified commercial data</t>
        </is>
      </c>
    </row>
    <row r="608" ht="28" customHeight="1">
      <c r="A608" s="34" t="inlineStr">
        <is>
          <t>Arizona</t>
        </is>
      </c>
      <c r="B608" s="34" t="inlineStr">
        <is>
          <t>Arizona Green Tea | Mucho Mango | 24 pack 680mL</t>
        </is>
      </c>
      <c r="C608" s="34" t="inlineStr">
        <is>
          <t>4) Caffeine &amp; energy beverage</t>
        </is>
      </c>
      <c r="D608" s="34" t="inlineStr">
        <is>
          <t>680 mL can</t>
        </is>
      </c>
      <c r="E608" s="48" t="n">
        <v>24</v>
      </c>
      <c r="F608" s="49" t="n"/>
      <c r="G608" s="50">
        <f>IF(AND(ISNUMBER($F608),ISNUMBER($E608),$E608&lt;&gt;0),$F608/$E608,"")</f>
        <v/>
      </c>
      <c r="H608" s="50">
        <f>IF(AND(ISNUMBER($F608),ISNUMBER($AL608),ISNUMBER($E608),($AL608*$E608)&lt;&gt;0),$F608/($AL608*$E608)*100,"")</f>
        <v/>
      </c>
      <c r="I608" s="51" t="n"/>
      <c r="J608" s="52" t="n"/>
      <c r="K608" s="50">
        <f>IF(AND(ISNUMBER($F608),ISNUMBER($J608)),$F608*(1-$J608),"")</f>
        <v/>
      </c>
      <c r="L608" s="51" t="n"/>
      <c r="M608" s="51" t="n"/>
      <c r="N608" s="50">
        <f>IF(ISNUMBER($F608),($F608-IF(ISNUMBER($AM608),$AM608,0))*(1-IF(ISNUMBER($J608),$J608,0)),"")</f>
        <v/>
      </c>
      <c r="O608" s="34" t="inlineStr">
        <is>
          <t>Mucho Mango</t>
        </is>
      </c>
      <c r="P608" s="48" t="n">
        <v>22</v>
      </c>
      <c r="Q608" s="48" t="n">
        <v>0</v>
      </c>
      <c r="R608" s="34" t="inlineStr">
        <is>
          <t>Not listed</t>
        </is>
      </c>
      <c r="S608" s="48" t="n">
        <v>49</v>
      </c>
      <c r="T608" s="48" t="n">
        <v>200</v>
      </c>
      <c r="U608" s="34" t="inlineStr">
        <is>
          <t>HFCS + honey</t>
        </is>
      </c>
      <c r="V608" s="34" t="inlineStr">
        <is>
          <t>Big can iced tea, value 99c brand; 7.5 mg caffeine per 8 oz from green tea, ginseng root extract; 23oz can uses HFCS (Real Sugar version is 16oz glass bottle)</t>
        </is>
      </c>
      <c r="W608" s="51" t="n"/>
      <c r="X608" s="51" t="n"/>
      <c r="Y608" s="51" t="n"/>
      <c r="Z608" s="51" t="n"/>
      <c r="AA608" s="34" t="inlineStr">
        <is>
          <t>High</t>
        </is>
      </c>
      <c r="AB608" s="34" t="inlineStr">
        <is>
          <t>Iconic value big can tea</t>
        </is>
      </c>
      <c r="AC608" s="34" t="inlineStr">
        <is>
          <t>Huge can of sweet tea for almost nothing</t>
        </is>
      </c>
      <c r="AD608" s="34" t="inlineStr">
        <is>
          <t>Unbeatable size for price value.</t>
        </is>
      </c>
      <c r="AE608" s="51" t="n"/>
      <c r="AF608" s="53">
        <f>IF(AND(ISNUMBER($P608),ISNUMBER($AL608),$AL608&lt;&gt;0),ROUND($P608/$AL608*100,1),"")</f>
        <v/>
      </c>
      <c r="AG608" s="54">
        <f>IF(AND(ISNUMBER($S608),ISNUMBER($AL608),$AL608&lt;&gt;0),ROUND($S608/$AL608*100,2),"")</f>
        <v/>
      </c>
      <c r="AH608" s="53">
        <f>IF(AND(ISNUMBER($Q608),ISNUMBER($AL608),$AL608&lt;&gt;0),ROUND($Q608/$AL608*100,1),"")</f>
        <v/>
      </c>
      <c r="AI608" s="48">
        <f>IF(ISNUMBER($S608),IF($S608&lt;=1,"Yes","No"),"n/a")</f>
        <v/>
      </c>
      <c r="AJ608" s="48">
        <f>IF(ISNUMBER($S608),ROUND(MAX(0,MIN(100,100-$S608*2.5-IF(ISNUMBER($T608),$T608,0)*0.12+IF($S608&lt;=1,12,0))),0),"")</f>
        <v/>
      </c>
      <c r="AK608" s="48">
        <f>IF(ISNUMBER($Q608),IF($Q608&gt;=100,20,IF($Q608&gt;=30,10,0)),0)+IF(ISNUMBER($R608),IF($R608&gt;=100,20,0),0)+IF(ISNUMBER($P608),IF($P608&gt;=150,20,IF($P608&gt;=50,12,5)),0)+IF(ISNUMBER($S608),IF($S608&lt;=1,15,0),0)</f>
        <v/>
      </c>
      <c r="AL608" s="48" t="n">
        <v>680</v>
      </c>
      <c r="AM608" s="49" t="n"/>
      <c r="AN608" s="48">
        <f>IF(AND(ISNUMBER($P608),ISNUMBER($AL608),$AL608&lt;&gt;0),IF(OR($P608&gt;180,$P608/$AL608*1000&gt;400),"Over ceiling, confirm SKU","Within"),"n/a")</f>
        <v/>
      </c>
      <c r="AO608" s="51" t="n"/>
      <c r="AP608" s="51" t="n"/>
      <c r="AQ608" s="51" t="n"/>
      <c r="AR608" s="34" t="inlineStr">
        <is>
          <t>Retrieved and cited, see Enrichment Log</t>
        </is>
      </c>
      <c r="AS608" s="34" t="inlineStr">
        <is>
          <t>BLANK -&gt; requires live Amazon.ca capture</t>
        </is>
      </c>
      <c r="AT608" s="34" t="inlineStr">
        <is>
          <t>Unverified commercial data</t>
        </is>
      </c>
    </row>
    <row r="609" ht="28" customHeight="1">
      <c r="A609" s="34" t="inlineStr">
        <is>
          <t>Arizona</t>
        </is>
      </c>
      <c r="B609" s="34" t="inlineStr">
        <is>
          <t>Arizona Green Tea | Watermelon | single 680mL</t>
        </is>
      </c>
      <c r="C609" s="34" t="inlineStr">
        <is>
          <t>4) Caffeine &amp; energy beverage</t>
        </is>
      </c>
      <c r="D609" s="34" t="inlineStr">
        <is>
          <t>680 mL can</t>
        </is>
      </c>
      <c r="E609" s="48" t="n">
        <v>1</v>
      </c>
      <c r="F609" s="49" t="n"/>
      <c r="G609" s="50">
        <f>IF(AND(ISNUMBER($F609),ISNUMBER($E609),$E609&lt;&gt;0),$F609/$E609,"")</f>
        <v/>
      </c>
      <c r="H609" s="50">
        <f>IF(AND(ISNUMBER($F609),ISNUMBER($AL609),ISNUMBER($E609),($AL609*$E609)&lt;&gt;0),$F609/($AL609*$E609)*100,"")</f>
        <v/>
      </c>
      <c r="I609" s="51" t="n"/>
      <c r="J609" s="52" t="n"/>
      <c r="K609" s="50">
        <f>IF(AND(ISNUMBER($F609),ISNUMBER($J609)),$F609*(1-$J609),"")</f>
        <v/>
      </c>
      <c r="L609" s="51" t="n"/>
      <c r="M609" s="51" t="n"/>
      <c r="N609" s="50">
        <f>IF(ISNUMBER($F609),($F609-IF(ISNUMBER($AM609),$AM609,0))*(1-IF(ISNUMBER($J609),$J609,0)),"")</f>
        <v/>
      </c>
      <c r="O609" s="34" t="inlineStr">
        <is>
          <t>Watermelon</t>
        </is>
      </c>
      <c r="P609" s="48" t="n">
        <v>22</v>
      </c>
      <c r="Q609" s="48" t="n">
        <v>0</v>
      </c>
      <c r="R609" s="34" t="inlineStr">
        <is>
          <t>Not listed</t>
        </is>
      </c>
      <c r="S609" s="48" t="n">
        <v>49</v>
      </c>
      <c r="T609" s="48" t="n">
        <v>200</v>
      </c>
      <c r="U609" s="34" t="inlineStr">
        <is>
          <t>HFCS + honey</t>
        </is>
      </c>
      <c r="V609" s="34" t="inlineStr">
        <is>
          <t>Big can iced tea, value 99c brand; 7.5 mg caffeine per 8 oz from green tea, ginseng root extract; 23oz can uses HFCS (Real Sugar version is 16oz glass bottle)</t>
        </is>
      </c>
      <c r="W609" s="51" t="n"/>
      <c r="X609" s="51" t="n"/>
      <c r="Y609" s="51" t="n"/>
      <c r="Z609" s="51" t="n"/>
      <c r="AA609" s="34" t="inlineStr">
        <is>
          <t>High</t>
        </is>
      </c>
      <c r="AB609" s="34" t="inlineStr">
        <is>
          <t>Iconic value big can tea</t>
        </is>
      </c>
      <c r="AC609" s="34" t="inlineStr">
        <is>
          <t>Huge can of sweet tea for almost nothing</t>
        </is>
      </c>
      <c r="AD609" s="34" t="inlineStr">
        <is>
          <t>Unbeatable size for price value.</t>
        </is>
      </c>
      <c r="AE609" s="51" t="n"/>
      <c r="AF609" s="53">
        <f>IF(AND(ISNUMBER($P609),ISNUMBER($AL609),$AL609&lt;&gt;0),ROUND($P609/$AL609*100,1),"")</f>
        <v/>
      </c>
      <c r="AG609" s="54">
        <f>IF(AND(ISNUMBER($S609),ISNUMBER($AL609),$AL609&lt;&gt;0),ROUND($S609/$AL609*100,2),"")</f>
        <v/>
      </c>
      <c r="AH609" s="53">
        <f>IF(AND(ISNUMBER($Q609),ISNUMBER($AL609),$AL609&lt;&gt;0),ROUND($Q609/$AL609*100,1),"")</f>
        <v/>
      </c>
      <c r="AI609" s="48">
        <f>IF(ISNUMBER($S609),IF($S609&lt;=1,"Yes","No"),"n/a")</f>
        <v/>
      </c>
      <c r="AJ609" s="48">
        <f>IF(ISNUMBER($S609),ROUND(MAX(0,MIN(100,100-$S609*2.5-IF(ISNUMBER($T609),$T609,0)*0.12+IF($S609&lt;=1,12,0))),0),"")</f>
        <v/>
      </c>
      <c r="AK609" s="48">
        <f>IF(ISNUMBER($Q609),IF($Q609&gt;=100,20,IF($Q609&gt;=30,10,0)),0)+IF(ISNUMBER($R609),IF($R609&gt;=100,20,0),0)+IF(ISNUMBER($P609),IF($P609&gt;=150,20,IF($P609&gt;=50,12,5)),0)+IF(ISNUMBER($S609),IF($S609&lt;=1,15,0),0)</f>
        <v/>
      </c>
      <c r="AL609" s="48" t="n">
        <v>680</v>
      </c>
      <c r="AM609" s="49" t="n"/>
      <c r="AN609" s="48">
        <f>IF(AND(ISNUMBER($P609),ISNUMBER($AL609),$AL609&lt;&gt;0),IF(OR($P609&gt;180,$P609/$AL609*1000&gt;400),"Over ceiling, confirm SKU","Within"),"n/a")</f>
        <v/>
      </c>
      <c r="AO609" s="51" t="n"/>
      <c r="AP609" s="51" t="n"/>
      <c r="AQ609" s="51" t="n"/>
      <c r="AR609" s="34" t="inlineStr">
        <is>
          <t>Retrieved and cited, see Enrichment Log</t>
        </is>
      </c>
      <c r="AS609" s="34" t="inlineStr">
        <is>
          <t>BLANK -&gt; requires live Amazon.ca capture</t>
        </is>
      </c>
      <c r="AT609" s="34" t="inlineStr">
        <is>
          <t>Unverified commercial data</t>
        </is>
      </c>
    </row>
    <row r="610" ht="28" customHeight="1">
      <c r="A610" s="34" t="inlineStr">
        <is>
          <t>Arizona</t>
        </is>
      </c>
      <c r="B610" s="34" t="inlineStr">
        <is>
          <t>Arizona Green Tea | Watermelon | 6 pack 680mL</t>
        </is>
      </c>
      <c r="C610" s="34" t="inlineStr">
        <is>
          <t>4) Caffeine &amp; energy beverage</t>
        </is>
      </c>
      <c r="D610" s="34" t="inlineStr">
        <is>
          <t>680 mL can</t>
        </is>
      </c>
      <c r="E610" s="48" t="n">
        <v>6</v>
      </c>
      <c r="F610" s="49" t="n"/>
      <c r="G610" s="50">
        <f>IF(AND(ISNUMBER($F610),ISNUMBER($E610),$E610&lt;&gt;0),$F610/$E610,"")</f>
        <v/>
      </c>
      <c r="H610" s="50">
        <f>IF(AND(ISNUMBER($F610),ISNUMBER($AL610),ISNUMBER($E610),($AL610*$E610)&lt;&gt;0),$F610/($AL610*$E610)*100,"")</f>
        <v/>
      </c>
      <c r="I610" s="51" t="n"/>
      <c r="J610" s="52" t="n"/>
      <c r="K610" s="50">
        <f>IF(AND(ISNUMBER($F610),ISNUMBER($J610)),$F610*(1-$J610),"")</f>
        <v/>
      </c>
      <c r="L610" s="51" t="n"/>
      <c r="M610" s="51" t="n"/>
      <c r="N610" s="50">
        <f>IF(ISNUMBER($F610),($F610-IF(ISNUMBER($AM610),$AM610,0))*(1-IF(ISNUMBER($J610),$J610,0)),"")</f>
        <v/>
      </c>
      <c r="O610" s="34" t="inlineStr">
        <is>
          <t>Watermelon</t>
        </is>
      </c>
      <c r="P610" s="48" t="n">
        <v>22</v>
      </c>
      <c r="Q610" s="48" t="n">
        <v>0</v>
      </c>
      <c r="R610" s="34" t="inlineStr">
        <is>
          <t>Not listed</t>
        </is>
      </c>
      <c r="S610" s="48" t="n">
        <v>49</v>
      </c>
      <c r="T610" s="48" t="n">
        <v>200</v>
      </c>
      <c r="U610" s="34" t="inlineStr">
        <is>
          <t>HFCS + honey</t>
        </is>
      </c>
      <c r="V610" s="34" t="inlineStr">
        <is>
          <t>Big can iced tea, value 99c brand; 7.5 mg caffeine per 8 oz from green tea, ginseng root extract; 23oz can uses HFCS (Real Sugar version is 16oz glass bottle)</t>
        </is>
      </c>
      <c r="W610" s="51" t="n"/>
      <c r="X610" s="51" t="n"/>
      <c r="Y610" s="51" t="n"/>
      <c r="Z610" s="51" t="n"/>
      <c r="AA610" s="34" t="inlineStr">
        <is>
          <t>High</t>
        </is>
      </c>
      <c r="AB610" s="34" t="inlineStr">
        <is>
          <t>Iconic value big can tea</t>
        </is>
      </c>
      <c r="AC610" s="34" t="inlineStr">
        <is>
          <t>Huge can of sweet tea for almost nothing</t>
        </is>
      </c>
      <c r="AD610" s="34" t="inlineStr">
        <is>
          <t>Unbeatable size for price value.</t>
        </is>
      </c>
      <c r="AE610" s="51" t="n"/>
      <c r="AF610" s="53">
        <f>IF(AND(ISNUMBER($P610),ISNUMBER($AL610),$AL610&lt;&gt;0),ROUND($P610/$AL610*100,1),"")</f>
        <v/>
      </c>
      <c r="AG610" s="54">
        <f>IF(AND(ISNUMBER($S610),ISNUMBER($AL610),$AL610&lt;&gt;0),ROUND($S610/$AL610*100,2),"")</f>
        <v/>
      </c>
      <c r="AH610" s="53">
        <f>IF(AND(ISNUMBER($Q610),ISNUMBER($AL610),$AL610&lt;&gt;0),ROUND($Q610/$AL610*100,1),"")</f>
        <v/>
      </c>
      <c r="AI610" s="48">
        <f>IF(ISNUMBER($S610),IF($S610&lt;=1,"Yes","No"),"n/a")</f>
        <v/>
      </c>
      <c r="AJ610" s="48">
        <f>IF(ISNUMBER($S610),ROUND(MAX(0,MIN(100,100-$S610*2.5-IF(ISNUMBER($T610),$T610,0)*0.12+IF($S610&lt;=1,12,0))),0),"")</f>
        <v/>
      </c>
      <c r="AK610" s="48">
        <f>IF(ISNUMBER($Q610),IF($Q610&gt;=100,20,IF($Q610&gt;=30,10,0)),0)+IF(ISNUMBER($R610),IF($R610&gt;=100,20,0),0)+IF(ISNUMBER($P610),IF($P610&gt;=150,20,IF($P610&gt;=50,12,5)),0)+IF(ISNUMBER($S610),IF($S610&lt;=1,15,0),0)</f>
        <v/>
      </c>
      <c r="AL610" s="48" t="n">
        <v>680</v>
      </c>
      <c r="AM610" s="49" t="n"/>
      <c r="AN610" s="48">
        <f>IF(AND(ISNUMBER($P610),ISNUMBER($AL610),$AL610&lt;&gt;0),IF(OR($P610&gt;180,$P610/$AL610*1000&gt;400),"Over ceiling, confirm SKU","Within"),"n/a")</f>
        <v/>
      </c>
      <c r="AO610" s="51" t="n"/>
      <c r="AP610" s="51" t="n"/>
      <c r="AQ610" s="51" t="n"/>
      <c r="AR610" s="34" t="inlineStr">
        <is>
          <t>Retrieved and cited, see Enrichment Log</t>
        </is>
      </c>
      <c r="AS610" s="34" t="inlineStr">
        <is>
          <t>BLANK -&gt; requires live Amazon.ca capture</t>
        </is>
      </c>
      <c r="AT610" s="34" t="inlineStr">
        <is>
          <t>Unverified commercial data</t>
        </is>
      </c>
    </row>
    <row r="611" ht="28" customHeight="1">
      <c r="A611" s="34" t="inlineStr">
        <is>
          <t>Arizona</t>
        </is>
      </c>
      <c r="B611" s="34" t="inlineStr">
        <is>
          <t>Arizona Green Tea | Watermelon | 12 pack 680mL</t>
        </is>
      </c>
      <c r="C611" s="34" t="inlineStr">
        <is>
          <t>4) Caffeine &amp; energy beverage</t>
        </is>
      </c>
      <c r="D611" s="34" t="inlineStr">
        <is>
          <t>680 mL can</t>
        </is>
      </c>
      <c r="E611" s="48" t="n">
        <v>12</v>
      </c>
      <c r="F611" s="49" t="n"/>
      <c r="G611" s="50">
        <f>IF(AND(ISNUMBER($F611),ISNUMBER($E611),$E611&lt;&gt;0),$F611/$E611,"")</f>
        <v/>
      </c>
      <c r="H611" s="50">
        <f>IF(AND(ISNUMBER($F611),ISNUMBER($AL611),ISNUMBER($E611),($AL611*$E611)&lt;&gt;0),$F611/($AL611*$E611)*100,"")</f>
        <v/>
      </c>
      <c r="I611" s="51" t="n"/>
      <c r="J611" s="52" t="n"/>
      <c r="K611" s="50">
        <f>IF(AND(ISNUMBER($F611),ISNUMBER($J611)),$F611*(1-$J611),"")</f>
        <v/>
      </c>
      <c r="L611" s="51" t="n"/>
      <c r="M611" s="51" t="n"/>
      <c r="N611" s="50">
        <f>IF(ISNUMBER($F611),($F611-IF(ISNUMBER($AM611),$AM611,0))*(1-IF(ISNUMBER($J611),$J611,0)),"")</f>
        <v/>
      </c>
      <c r="O611" s="34" t="inlineStr">
        <is>
          <t>Watermelon</t>
        </is>
      </c>
      <c r="P611" s="48" t="n">
        <v>22</v>
      </c>
      <c r="Q611" s="48" t="n">
        <v>0</v>
      </c>
      <c r="R611" s="34" t="inlineStr">
        <is>
          <t>Not listed</t>
        </is>
      </c>
      <c r="S611" s="48" t="n">
        <v>49</v>
      </c>
      <c r="T611" s="48" t="n">
        <v>200</v>
      </c>
      <c r="U611" s="34" t="inlineStr">
        <is>
          <t>HFCS + honey</t>
        </is>
      </c>
      <c r="V611" s="34" t="inlineStr">
        <is>
          <t>Big can iced tea, value 99c brand; 7.5 mg caffeine per 8 oz from green tea, ginseng root extract; 23oz can uses HFCS (Real Sugar version is 16oz glass bottle)</t>
        </is>
      </c>
      <c r="W611" s="51" t="n"/>
      <c r="X611" s="51" t="n"/>
      <c r="Y611" s="51" t="n"/>
      <c r="Z611" s="51" t="n"/>
      <c r="AA611" s="34" t="inlineStr">
        <is>
          <t>High</t>
        </is>
      </c>
      <c r="AB611" s="34" t="inlineStr">
        <is>
          <t>Iconic value big can tea</t>
        </is>
      </c>
      <c r="AC611" s="34" t="inlineStr">
        <is>
          <t>Huge can of sweet tea for almost nothing</t>
        </is>
      </c>
      <c r="AD611" s="34" t="inlineStr">
        <is>
          <t>Unbeatable size for price value.</t>
        </is>
      </c>
      <c r="AE611" s="51" t="n"/>
      <c r="AF611" s="53">
        <f>IF(AND(ISNUMBER($P611),ISNUMBER($AL611),$AL611&lt;&gt;0),ROUND($P611/$AL611*100,1),"")</f>
        <v/>
      </c>
      <c r="AG611" s="54">
        <f>IF(AND(ISNUMBER($S611),ISNUMBER($AL611),$AL611&lt;&gt;0),ROUND($S611/$AL611*100,2),"")</f>
        <v/>
      </c>
      <c r="AH611" s="53">
        <f>IF(AND(ISNUMBER($Q611),ISNUMBER($AL611),$AL611&lt;&gt;0),ROUND($Q611/$AL611*100,1),"")</f>
        <v/>
      </c>
      <c r="AI611" s="48">
        <f>IF(ISNUMBER($S611),IF($S611&lt;=1,"Yes","No"),"n/a")</f>
        <v/>
      </c>
      <c r="AJ611" s="48">
        <f>IF(ISNUMBER($S611),ROUND(MAX(0,MIN(100,100-$S611*2.5-IF(ISNUMBER($T611),$T611,0)*0.12+IF($S611&lt;=1,12,0))),0),"")</f>
        <v/>
      </c>
      <c r="AK611" s="48">
        <f>IF(ISNUMBER($Q611),IF($Q611&gt;=100,20,IF($Q611&gt;=30,10,0)),0)+IF(ISNUMBER($R611),IF($R611&gt;=100,20,0),0)+IF(ISNUMBER($P611),IF($P611&gt;=150,20,IF($P611&gt;=50,12,5)),0)+IF(ISNUMBER($S611),IF($S611&lt;=1,15,0),0)</f>
        <v/>
      </c>
      <c r="AL611" s="48" t="n">
        <v>680</v>
      </c>
      <c r="AM611" s="49" t="n"/>
      <c r="AN611" s="48">
        <f>IF(AND(ISNUMBER($P611),ISNUMBER($AL611),$AL611&lt;&gt;0),IF(OR($P611&gt;180,$P611/$AL611*1000&gt;400),"Over ceiling, confirm SKU","Within"),"n/a")</f>
        <v/>
      </c>
      <c r="AO611" s="51" t="n"/>
      <c r="AP611" s="51" t="n"/>
      <c r="AQ611" s="51" t="n"/>
      <c r="AR611" s="34" t="inlineStr">
        <is>
          <t>Retrieved and cited, see Enrichment Log</t>
        </is>
      </c>
      <c r="AS611" s="34" t="inlineStr">
        <is>
          <t>BLANK -&gt; requires live Amazon.ca capture</t>
        </is>
      </c>
      <c r="AT611" s="34" t="inlineStr">
        <is>
          <t>Unverified commercial data</t>
        </is>
      </c>
    </row>
    <row r="612" ht="28" customHeight="1">
      <c r="A612" s="34" t="inlineStr">
        <is>
          <t>Arizona</t>
        </is>
      </c>
      <c r="B612" s="34" t="inlineStr">
        <is>
          <t>Arizona Green Tea | Watermelon | 24 pack 680mL</t>
        </is>
      </c>
      <c r="C612" s="34" t="inlineStr">
        <is>
          <t>4) Caffeine &amp; energy beverage</t>
        </is>
      </c>
      <c r="D612" s="34" t="inlineStr">
        <is>
          <t>680 mL can</t>
        </is>
      </c>
      <c r="E612" s="48" t="n">
        <v>24</v>
      </c>
      <c r="F612" s="49" t="n"/>
      <c r="G612" s="50">
        <f>IF(AND(ISNUMBER($F612),ISNUMBER($E612),$E612&lt;&gt;0),$F612/$E612,"")</f>
        <v/>
      </c>
      <c r="H612" s="50">
        <f>IF(AND(ISNUMBER($F612),ISNUMBER($AL612),ISNUMBER($E612),($AL612*$E612)&lt;&gt;0),$F612/($AL612*$E612)*100,"")</f>
        <v/>
      </c>
      <c r="I612" s="51" t="n"/>
      <c r="J612" s="52" t="n"/>
      <c r="K612" s="50">
        <f>IF(AND(ISNUMBER($F612),ISNUMBER($J612)),$F612*(1-$J612),"")</f>
        <v/>
      </c>
      <c r="L612" s="51" t="n"/>
      <c r="M612" s="51" t="n"/>
      <c r="N612" s="50">
        <f>IF(ISNUMBER($F612),($F612-IF(ISNUMBER($AM612),$AM612,0))*(1-IF(ISNUMBER($J612),$J612,0)),"")</f>
        <v/>
      </c>
      <c r="O612" s="34" t="inlineStr">
        <is>
          <t>Watermelon</t>
        </is>
      </c>
      <c r="P612" s="48" t="n">
        <v>22</v>
      </c>
      <c r="Q612" s="48" t="n">
        <v>0</v>
      </c>
      <c r="R612" s="34" t="inlineStr">
        <is>
          <t>Not listed</t>
        </is>
      </c>
      <c r="S612" s="48" t="n">
        <v>49</v>
      </c>
      <c r="T612" s="48" t="n">
        <v>200</v>
      </c>
      <c r="U612" s="34" t="inlineStr">
        <is>
          <t>HFCS + honey</t>
        </is>
      </c>
      <c r="V612" s="34" t="inlineStr">
        <is>
          <t>Big can iced tea, value 99c brand; 7.5 mg caffeine per 8 oz from green tea, ginseng root extract; 23oz can uses HFCS (Real Sugar version is 16oz glass bottle)</t>
        </is>
      </c>
      <c r="W612" s="51" t="n"/>
      <c r="X612" s="51" t="n"/>
      <c r="Y612" s="51" t="n"/>
      <c r="Z612" s="51" t="n"/>
      <c r="AA612" s="34" t="inlineStr">
        <is>
          <t>High</t>
        </is>
      </c>
      <c r="AB612" s="34" t="inlineStr">
        <is>
          <t>Iconic value big can tea</t>
        </is>
      </c>
      <c r="AC612" s="34" t="inlineStr">
        <is>
          <t>Huge can of sweet tea for almost nothing</t>
        </is>
      </c>
      <c r="AD612" s="34" t="inlineStr">
        <is>
          <t>Unbeatable size for price value.</t>
        </is>
      </c>
      <c r="AE612" s="51" t="n"/>
      <c r="AF612" s="53">
        <f>IF(AND(ISNUMBER($P612),ISNUMBER($AL612),$AL612&lt;&gt;0),ROUND($P612/$AL612*100,1),"")</f>
        <v/>
      </c>
      <c r="AG612" s="54">
        <f>IF(AND(ISNUMBER($S612),ISNUMBER($AL612),$AL612&lt;&gt;0),ROUND($S612/$AL612*100,2),"")</f>
        <v/>
      </c>
      <c r="AH612" s="53">
        <f>IF(AND(ISNUMBER($Q612),ISNUMBER($AL612),$AL612&lt;&gt;0),ROUND($Q612/$AL612*100,1),"")</f>
        <v/>
      </c>
      <c r="AI612" s="48">
        <f>IF(ISNUMBER($S612),IF($S612&lt;=1,"Yes","No"),"n/a")</f>
        <v/>
      </c>
      <c r="AJ612" s="48">
        <f>IF(ISNUMBER($S612),ROUND(MAX(0,MIN(100,100-$S612*2.5-IF(ISNUMBER($T612),$T612,0)*0.12+IF($S612&lt;=1,12,0))),0),"")</f>
        <v/>
      </c>
      <c r="AK612" s="48">
        <f>IF(ISNUMBER($Q612),IF($Q612&gt;=100,20,IF($Q612&gt;=30,10,0)),0)+IF(ISNUMBER($R612),IF($R612&gt;=100,20,0),0)+IF(ISNUMBER($P612),IF($P612&gt;=150,20,IF($P612&gt;=50,12,5)),0)+IF(ISNUMBER($S612),IF($S612&lt;=1,15,0),0)</f>
        <v/>
      </c>
      <c r="AL612" s="48" t="n">
        <v>680</v>
      </c>
      <c r="AM612" s="49" t="n"/>
      <c r="AN612" s="48">
        <f>IF(AND(ISNUMBER($P612),ISNUMBER($AL612),$AL612&lt;&gt;0),IF(OR($P612&gt;180,$P612/$AL612*1000&gt;400),"Over ceiling, confirm SKU","Within"),"n/a")</f>
        <v/>
      </c>
      <c r="AO612" s="51" t="n"/>
      <c r="AP612" s="51" t="n"/>
      <c r="AQ612" s="51" t="n"/>
      <c r="AR612" s="34" t="inlineStr">
        <is>
          <t>Retrieved and cited, see Enrichment Log</t>
        </is>
      </c>
      <c r="AS612" s="34" t="inlineStr">
        <is>
          <t>BLANK -&gt; requires live Amazon.ca capture</t>
        </is>
      </c>
      <c r="AT612" s="34" t="inlineStr">
        <is>
          <t>Unverified commercial data</t>
        </is>
      </c>
    </row>
    <row r="613" ht="28" customHeight="1">
      <c r="A613" s="34" t="inlineStr">
        <is>
          <t>Arizona</t>
        </is>
      </c>
      <c r="B613" s="34" t="inlineStr">
        <is>
          <t>Arizona Green Tea | Lemon Tea | single 680mL</t>
        </is>
      </c>
      <c r="C613" s="34" t="inlineStr">
        <is>
          <t>4) Caffeine &amp; energy beverage</t>
        </is>
      </c>
      <c r="D613" s="34" t="inlineStr">
        <is>
          <t>680 mL can</t>
        </is>
      </c>
      <c r="E613" s="48" t="n">
        <v>1</v>
      </c>
      <c r="F613" s="49" t="n"/>
      <c r="G613" s="50">
        <f>IF(AND(ISNUMBER($F613),ISNUMBER($E613),$E613&lt;&gt;0),$F613/$E613,"")</f>
        <v/>
      </c>
      <c r="H613" s="50">
        <f>IF(AND(ISNUMBER($F613),ISNUMBER($AL613),ISNUMBER($E613),($AL613*$E613)&lt;&gt;0),$F613/($AL613*$E613)*100,"")</f>
        <v/>
      </c>
      <c r="I613" s="51" t="n"/>
      <c r="J613" s="52" t="n"/>
      <c r="K613" s="50">
        <f>IF(AND(ISNUMBER($F613),ISNUMBER($J613)),$F613*(1-$J613),"")</f>
        <v/>
      </c>
      <c r="L613" s="51" t="n"/>
      <c r="M613" s="51" t="n"/>
      <c r="N613" s="50">
        <f>IF(ISNUMBER($F613),($F613-IF(ISNUMBER($AM613),$AM613,0))*(1-IF(ISNUMBER($J613),$J613,0)),"")</f>
        <v/>
      </c>
      <c r="O613" s="34" t="inlineStr">
        <is>
          <t>Lemon Tea</t>
        </is>
      </c>
      <c r="P613" s="48" t="n">
        <v>22</v>
      </c>
      <c r="Q613" s="48" t="n">
        <v>0</v>
      </c>
      <c r="R613" s="34" t="inlineStr">
        <is>
          <t>Not listed</t>
        </is>
      </c>
      <c r="S613" s="48" t="n">
        <v>49</v>
      </c>
      <c r="T613" s="48" t="n">
        <v>200</v>
      </c>
      <c r="U613" s="34" t="inlineStr">
        <is>
          <t>HFCS + honey</t>
        </is>
      </c>
      <c r="V613" s="34" t="inlineStr">
        <is>
          <t>Big can iced tea, value 99c brand; 7.5 mg caffeine per 8 oz from green tea, ginseng root extract; 23oz can uses HFCS (Real Sugar version is 16oz glass bottle)</t>
        </is>
      </c>
      <c r="W613" s="51" t="n"/>
      <c r="X613" s="51" t="n"/>
      <c r="Y613" s="51" t="n"/>
      <c r="Z613" s="51" t="n"/>
      <c r="AA613" s="34" t="inlineStr">
        <is>
          <t>High</t>
        </is>
      </c>
      <c r="AB613" s="34" t="inlineStr">
        <is>
          <t>Iconic value big can tea</t>
        </is>
      </c>
      <c r="AC613" s="34" t="inlineStr">
        <is>
          <t>Huge can of sweet tea for almost nothing</t>
        </is>
      </c>
      <c r="AD613" s="34" t="inlineStr">
        <is>
          <t>Unbeatable size for price value.</t>
        </is>
      </c>
      <c r="AE613" s="51" t="n"/>
      <c r="AF613" s="53">
        <f>IF(AND(ISNUMBER($P613),ISNUMBER($AL613),$AL613&lt;&gt;0),ROUND($P613/$AL613*100,1),"")</f>
        <v/>
      </c>
      <c r="AG613" s="54">
        <f>IF(AND(ISNUMBER($S613),ISNUMBER($AL613),$AL613&lt;&gt;0),ROUND($S613/$AL613*100,2),"")</f>
        <v/>
      </c>
      <c r="AH613" s="53">
        <f>IF(AND(ISNUMBER($Q613),ISNUMBER($AL613),$AL613&lt;&gt;0),ROUND($Q613/$AL613*100,1),"")</f>
        <v/>
      </c>
      <c r="AI613" s="48">
        <f>IF(ISNUMBER($S613),IF($S613&lt;=1,"Yes","No"),"n/a")</f>
        <v/>
      </c>
      <c r="AJ613" s="48">
        <f>IF(ISNUMBER($S613),ROUND(MAX(0,MIN(100,100-$S613*2.5-IF(ISNUMBER($T613),$T613,0)*0.12+IF($S613&lt;=1,12,0))),0),"")</f>
        <v/>
      </c>
      <c r="AK613" s="48">
        <f>IF(ISNUMBER($Q613),IF($Q613&gt;=100,20,IF($Q613&gt;=30,10,0)),0)+IF(ISNUMBER($R613),IF($R613&gt;=100,20,0),0)+IF(ISNUMBER($P613),IF($P613&gt;=150,20,IF($P613&gt;=50,12,5)),0)+IF(ISNUMBER($S613),IF($S613&lt;=1,15,0),0)</f>
        <v/>
      </c>
      <c r="AL613" s="48" t="n">
        <v>680</v>
      </c>
      <c r="AM613" s="49" t="n"/>
      <c r="AN613" s="48">
        <f>IF(AND(ISNUMBER($P613),ISNUMBER($AL613),$AL613&lt;&gt;0),IF(OR($P613&gt;180,$P613/$AL613*1000&gt;400),"Over ceiling, confirm SKU","Within"),"n/a")</f>
        <v/>
      </c>
      <c r="AO613" s="51" t="n"/>
      <c r="AP613" s="51" t="n"/>
      <c r="AQ613" s="51" t="n"/>
      <c r="AR613" s="34" t="inlineStr">
        <is>
          <t>Retrieved and cited, see Enrichment Log</t>
        </is>
      </c>
      <c r="AS613" s="34" t="inlineStr">
        <is>
          <t>BLANK -&gt; requires live Amazon.ca capture</t>
        </is>
      </c>
      <c r="AT613" s="34" t="inlineStr">
        <is>
          <t>Unverified commercial data</t>
        </is>
      </c>
    </row>
    <row r="614" ht="28" customHeight="1">
      <c r="A614" s="34" t="inlineStr">
        <is>
          <t>Arizona</t>
        </is>
      </c>
      <c r="B614" s="34" t="inlineStr">
        <is>
          <t>Arizona Green Tea | Lemon Tea | 6 pack 680mL</t>
        </is>
      </c>
      <c r="C614" s="34" t="inlineStr">
        <is>
          <t>4) Caffeine &amp; energy beverage</t>
        </is>
      </c>
      <c r="D614" s="34" t="inlineStr">
        <is>
          <t>680 mL can</t>
        </is>
      </c>
      <c r="E614" s="48" t="n">
        <v>6</v>
      </c>
      <c r="F614" s="49" t="n"/>
      <c r="G614" s="50">
        <f>IF(AND(ISNUMBER($F614),ISNUMBER($E614),$E614&lt;&gt;0),$F614/$E614,"")</f>
        <v/>
      </c>
      <c r="H614" s="50">
        <f>IF(AND(ISNUMBER($F614),ISNUMBER($AL614),ISNUMBER($E614),($AL614*$E614)&lt;&gt;0),$F614/($AL614*$E614)*100,"")</f>
        <v/>
      </c>
      <c r="I614" s="51" t="n"/>
      <c r="J614" s="52" t="n"/>
      <c r="K614" s="50">
        <f>IF(AND(ISNUMBER($F614),ISNUMBER($J614)),$F614*(1-$J614),"")</f>
        <v/>
      </c>
      <c r="L614" s="51" t="n"/>
      <c r="M614" s="51" t="n"/>
      <c r="N614" s="50">
        <f>IF(ISNUMBER($F614),($F614-IF(ISNUMBER($AM614),$AM614,0))*(1-IF(ISNUMBER($J614),$J614,0)),"")</f>
        <v/>
      </c>
      <c r="O614" s="34" t="inlineStr">
        <is>
          <t>Lemon Tea</t>
        </is>
      </c>
      <c r="P614" s="48" t="n">
        <v>22</v>
      </c>
      <c r="Q614" s="48" t="n">
        <v>0</v>
      </c>
      <c r="R614" s="34" t="inlineStr">
        <is>
          <t>Not listed</t>
        </is>
      </c>
      <c r="S614" s="48" t="n">
        <v>49</v>
      </c>
      <c r="T614" s="48" t="n">
        <v>200</v>
      </c>
      <c r="U614" s="34" t="inlineStr">
        <is>
          <t>HFCS + honey</t>
        </is>
      </c>
      <c r="V614" s="34" t="inlineStr">
        <is>
          <t>Big can iced tea, value 99c brand; 7.5 mg caffeine per 8 oz from green tea, ginseng root extract; 23oz can uses HFCS (Real Sugar version is 16oz glass bottle)</t>
        </is>
      </c>
      <c r="W614" s="51" t="n"/>
      <c r="X614" s="51" t="n"/>
      <c r="Y614" s="51" t="n"/>
      <c r="Z614" s="51" t="n"/>
      <c r="AA614" s="34" t="inlineStr">
        <is>
          <t>High</t>
        </is>
      </c>
      <c r="AB614" s="34" t="inlineStr">
        <is>
          <t>Iconic value big can tea</t>
        </is>
      </c>
      <c r="AC614" s="34" t="inlineStr">
        <is>
          <t>Huge can of sweet tea for almost nothing</t>
        </is>
      </c>
      <c r="AD614" s="34" t="inlineStr">
        <is>
          <t>Unbeatable size for price value.</t>
        </is>
      </c>
      <c r="AE614" s="51" t="n"/>
      <c r="AF614" s="53">
        <f>IF(AND(ISNUMBER($P614),ISNUMBER($AL614),$AL614&lt;&gt;0),ROUND($P614/$AL614*100,1),"")</f>
        <v/>
      </c>
      <c r="AG614" s="54">
        <f>IF(AND(ISNUMBER($S614),ISNUMBER($AL614),$AL614&lt;&gt;0),ROUND($S614/$AL614*100,2),"")</f>
        <v/>
      </c>
      <c r="AH614" s="53">
        <f>IF(AND(ISNUMBER($Q614),ISNUMBER($AL614),$AL614&lt;&gt;0),ROUND($Q614/$AL614*100,1),"")</f>
        <v/>
      </c>
      <c r="AI614" s="48">
        <f>IF(ISNUMBER($S614),IF($S614&lt;=1,"Yes","No"),"n/a")</f>
        <v/>
      </c>
      <c r="AJ614" s="48">
        <f>IF(ISNUMBER($S614),ROUND(MAX(0,MIN(100,100-$S614*2.5-IF(ISNUMBER($T614),$T614,0)*0.12+IF($S614&lt;=1,12,0))),0),"")</f>
        <v/>
      </c>
      <c r="AK614" s="48">
        <f>IF(ISNUMBER($Q614),IF($Q614&gt;=100,20,IF($Q614&gt;=30,10,0)),0)+IF(ISNUMBER($R614),IF($R614&gt;=100,20,0),0)+IF(ISNUMBER($P614),IF($P614&gt;=150,20,IF($P614&gt;=50,12,5)),0)+IF(ISNUMBER($S614),IF($S614&lt;=1,15,0),0)</f>
        <v/>
      </c>
      <c r="AL614" s="48" t="n">
        <v>680</v>
      </c>
      <c r="AM614" s="49" t="n"/>
      <c r="AN614" s="48">
        <f>IF(AND(ISNUMBER($P614),ISNUMBER($AL614),$AL614&lt;&gt;0),IF(OR($P614&gt;180,$P614/$AL614*1000&gt;400),"Over ceiling, confirm SKU","Within"),"n/a")</f>
        <v/>
      </c>
      <c r="AO614" s="51" t="n"/>
      <c r="AP614" s="51" t="n"/>
      <c r="AQ614" s="51" t="n"/>
      <c r="AR614" s="34" t="inlineStr">
        <is>
          <t>Retrieved and cited, see Enrichment Log</t>
        </is>
      </c>
      <c r="AS614" s="34" t="inlineStr">
        <is>
          <t>BLANK -&gt; requires live Amazon.ca capture</t>
        </is>
      </c>
      <c r="AT614" s="34" t="inlineStr">
        <is>
          <t>Unverified commercial data</t>
        </is>
      </c>
    </row>
    <row r="615" ht="28" customHeight="1">
      <c r="A615" s="34" t="inlineStr">
        <is>
          <t>Arizona</t>
        </is>
      </c>
      <c r="B615" s="34" t="inlineStr">
        <is>
          <t>Arizona Green Tea | Lemon Tea | 12 pack 680mL</t>
        </is>
      </c>
      <c r="C615" s="34" t="inlineStr">
        <is>
          <t>4) Caffeine &amp; energy beverage</t>
        </is>
      </c>
      <c r="D615" s="34" t="inlineStr">
        <is>
          <t>680 mL can</t>
        </is>
      </c>
      <c r="E615" s="48" t="n">
        <v>12</v>
      </c>
      <c r="F615" s="49" t="n"/>
      <c r="G615" s="50">
        <f>IF(AND(ISNUMBER($F615),ISNUMBER($E615),$E615&lt;&gt;0),$F615/$E615,"")</f>
        <v/>
      </c>
      <c r="H615" s="50">
        <f>IF(AND(ISNUMBER($F615),ISNUMBER($AL615),ISNUMBER($E615),($AL615*$E615)&lt;&gt;0),$F615/($AL615*$E615)*100,"")</f>
        <v/>
      </c>
      <c r="I615" s="51" t="n"/>
      <c r="J615" s="52" t="n"/>
      <c r="K615" s="50">
        <f>IF(AND(ISNUMBER($F615),ISNUMBER($J615)),$F615*(1-$J615),"")</f>
        <v/>
      </c>
      <c r="L615" s="51" t="n"/>
      <c r="M615" s="51" t="n"/>
      <c r="N615" s="50">
        <f>IF(ISNUMBER($F615),($F615-IF(ISNUMBER($AM615),$AM615,0))*(1-IF(ISNUMBER($J615),$J615,0)),"")</f>
        <v/>
      </c>
      <c r="O615" s="34" t="inlineStr">
        <is>
          <t>Lemon Tea</t>
        </is>
      </c>
      <c r="P615" s="48" t="n">
        <v>22</v>
      </c>
      <c r="Q615" s="48" t="n">
        <v>0</v>
      </c>
      <c r="R615" s="34" t="inlineStr">
        <is>
          <t>Not listed</t>
        </is>
      </c>
      <c r="S615" s="48" t="n">
        <v>49</v>
      </c>
      <c r="T615" s="48" t="n">
        <v>200</v>
      </c>
      <c r="U615" s="34" t="inlineStr">
        <is>
          <t>HFCS + honey</t>
        </is>
      </c>
      <c r="V615" s="34" t="inlineStr">
        <is>
          <t>Big can iced tea, value 99c brand; 7.5 mg caffeine per 8 oz from green tea, ginseng root extract; 23oz can uses HFCS (Real Sugar version is 16oz glass bottle)</t>
        </is>
      </c>
      <c r="W615" s="51" t="n"/>
      <c r="X615" s="51" t="n"/>
      <c r="Y615" s="51" t="n"/>
      <c r="Z615" s="51" t="n"/>
      <c r="AA615" s="34" t="inlineStr">
        <is>
          <t>High</t>
        </is>
      </c>
      <c r="AB615" s="34" t="inlineStr">
        <is>
          <t>Iconic value big can tea</t>
        </is>
      </c>
      <c r="AC615" s="34" t="inlineStr">
        <is>
          <t>Huge can of sweet tea for almost nothing</t>
        </is>
      </c>
      <c r="AD615" s="34" t="inlineStr">
        <is>
          <t>Unbeatable size for price value.</t>
        </is>
      </c>
      <c r="AE615" s="51" t="n"/>
      <c r="AF615" s="53">
        <f>IF(AND(ISNUMBER($P615),ISNUMBER($AL615),$AL615&lt;&gt;0),ROUND($P615/$AL615*100,1),"")</f>
        <v/>
      </c>
      <c r="AG615" s="54">
        <f>IF(AND(ISNUMBER($S615),ISNUMBER($AL615),$AL615&lt;&gt;0),ROUND($S615/$AL615*100,2),"")</f>
        <v/>
      </c>
      <c r="AH615" s="53">
        <f>IF(AND(ISNUMBER($Q615),ISNUMBER($AL615),$AL615&lt;&gt;0),ROUND($Q615/$AL615*100,1),"")</f>
        <v/>
      </c>
      <c r="AI615" s="48">
        <f>IF(ISNUMBER($S615),IF($S615&lt;=1,"Yes","No"),"n/a")</f>
        <v/>
      </c>
      <c r="AJ615" s="48">
        <f>IF(ISNUMBER($S615),ROUND(MAX(0,MIN(100,100-$S615*2.5-IF(ISNUMBER($T615),$T615,0)*0.12+IF($S615&lt;=1,12,0))),0),"")</f>
        <v/>
      </c>
      <c r="AK615" s="48">
        <f>IF(ISNUMBER($Q615),IF($Q615&gt;=100,20,IF($Q615&gt;=30,10,0)),0)+IF(ISNUMBER($R615),IF($R615&gt;=100,20,0),0)+IF(ISNUMBER($P615),IF($P615&gt;=150,20,IF($P615&gt;=50,12,5)),0)+IF(ISNUMBER($S615),IF($S615&lt;=1,15,0),0)</f>
        <v/>
      </c>
      <c r="AL615" s="48" t="n">
        <v>680</v>
      </c>
      <c r="AM615" s="49" t="n"/>
      <c r="AN615" s="48">
        <f>IF(AND(ISNUMBER($P615),ISNUMBER($AL615),$AL615&lt;&gt;0),IF(OR($P615&gt;180,$P615/$AL615*1000&gt;400),"Over ceiling, confirm SKU","Within"),"n/a")</f>
        <v/>
      </c>
      <c r="AO615" s="51" t="n"/>
      <c r="AP615" s="51" t="n"/>
      <c r="AQ615" s="51" t="n"/>
      <c r="AR615" s="34" t="inlineStr">
        <is>
          <t>Retrieved and cited, see Enrichment Log</t>
        </is>
      </c>
      <c r="AS615" s="34" t="inlineStr">
        <is>
          <t>BLANK -&gt; requires live Amazon.ca capture</t>
        </is>
      </c>
      <c r="AT615" s="34" t="inlineStr">
        <is>
          <t>Unverified commercial data</t>
        </is>
      </c>
    </row>
    <row r="616" ht="28" customHeight="1">
      <c r="A616" s="34" t="inlineStr">
        <is>
          <t>Arizona</t>
        </is>
      </c>
      <c r="B616" s="34" t="inlineStr">
        <is>
          <t>Arizona Green Tea | Lemon Tea | 24 pack 680mL</t>
        </is>
      </c>
      <c r="C616" s="34" t="inlineStr">
        <is>
          <t>4) Caffeine &amp; energy beverage</t>
        </is>
      </c>
      <c r="D616" s="34" t="inlineStr">
        <is>
          <t>680 mL can</t>
        </is>
      </c>
      <c r="E616" s="48" t="n">
        <v>24</v>
      </c>
      <c r="F616" s="49" t="n"/>
      <c r="G616" s="50">
        <f>IF(AND(ISNUMBER($F616),ISNUMBER($E616),$E616&lt;&gt;0),$F616/$E616,"")</f>
        <v/>
      </c>
      <c r="H616" s="50">
        <f>IF(AND(ISNUMBER($F616),ISNUMBER($AL616),ISNUMBER($E616),($AL616*$E616)&lt;&gt;0),$F616/($AL616*$E616)*100,"")</f>
        <v/>
      </c>
      <c r="I616" s="51" t="n"/>
      <c r="J616" s="52" t="n"/>
      <c r="K616" s="50">
        <f>IF(AND(ISNUMBER($F616),ISNUMBER($J616)),$F616*(1-$J616),"")</f>
        <v/>
      </c>
      <c r="L616" s="51" t="n"/>
      <c r="M616" s="51" t="n"/>
      <c r="N616" s="50">
        <f>IF(ISNUMBER($F616),($F616-IF(ISNUMBER($AM616),$AM616,0))*(1-IF(ISNUMBER($J616),$J616,0)),"")</f>
        <v/>
      </c>
      <c r="O616" s="34" t="inlineStr">
        <is>
          <t>Lemon Tea</t>
        </is>
      </c>
      <c r="P616" s="48" t="n">
        <v>22</v>
      </c>
      <c r="Q616" s="48" t="n">
        <v>0</v>
      </c>
      <c r="R616" s="34" t="inlineStr">
        <is>
          <t>Not listed</t>
        </is>
      </c>
      <c r="S616" s="48" t="n">
        <v>49</v>
      </c>
      <c r="T616" s="48" t="n">
        <v>200</v>
      </c>
      <c r="U616" s="34" t="inlineStr">
        <is>
          <t>HFCS + honey</t>
        </is>
      </c>
      <c r="V616" s="34" t="inlineStr">
        <is>
          <t>Big can iced tea, value 99c brand; 7.5 mg caffeine per 8 oz from green tea, ginseng root extract; 23oz can uses HFCS (Real Sugar version is 16oz glass bottle)</t>
        </is>
      </c>
      <c r="W616" s="51" t="n"/>
      <c r="X616" s="51" t="n"/>
      <c r="Y616" s="51" t="n"/>
      <c r="Z616" s="51" t="n"/>
      <c r="AA616" s="34" t="inlineStr">
        <is>
          <t>High</t>
        </is>
      </c>
      <c r="AB616" s="34" t="inlineStr">
        <is>
          <t>Iconic value big can tea</t>
        </is>
      </c>
      <c r="AC616" s="34" t="inlineStr">
        <is>
          <t>Huge can of sweet tea for almost nothing</t>
        </is>
      </c>
      <c r="AD616" s="34" t="inlineStr">
        <is>
          <t>Unbeatable size for price value.</t>
        </is>
      </c>
      <c r="AE616" s="51" t="n"/>
      <c r="AF616" s="53">
        <f>IF(AND(ISNUMBER($P616),ISNUMBER($AL616),$AL616&lt;&gt;0),ROUND($P616/$AL616*100,1),"")</f>
        <v/>
      </c>
      <c r="AG616" s="54">
        <f>IF(AND(ISNUMBER($S616),ISNUMBER($AL616),$AL616&lt;&gt;0),ROUND($S616/$AL616*100,2),"")</f>
        <v/>
      </c>
      <c r="AH616" s="53">
        <f>IF(AND(ISNUMBER($Q616),ISNUMBER($AL616),$AL616&lt;&gt;0),ROUND($Q616/$AL616*100,1),"")</f>
        <v/>
      </c>
      <c r="AI616" s="48">
        <f>IF(ISNUMBER($S616),IF($S616&lt;=1,"Yes","No"),"n/a")</f>
        <v/>
      </c>
      <c r="AJ616" s="48">
        <f>IF(ISNUMBER($S616),ROUND(MAX(0,MIN(100,100-$S616*2.5-IF(ISNUMBER($T616),$T616,0)*0.12+IF($S616&lt;=1,12,0))),0),"")</f>
        <v/>
      </c>
      <c r="AK616" s="48">
        <f>IF(ISNUMBER($Q616),IF($Q616&gt;=100,20,IF($Q616&gt;=30,10,0)),0)+IF(ISNUMBER($R616),IF($R616&gt;=100,20,0),0)+IF(ISNUMBER($P616),IF($P616&gt;=150,20,IF($P616&gt;=50,12,5)),0)+IF(ISNUMBER($S616),IF($S616&lt;=1,15,0),0)</f>
        <v/>
      </c>
      <c r="AL616" s="48" t="n">
        <v>680</v>
      </c>
      <c r="AM616" s="49" t="n"/>
      <c r="AN616" s="48">
        <f>IF(AND(ISNUMBER($P616),ISNUMBER($AL616),$AL616&lt;&gt;0),IF(OR($P616&gt;180,$P616/$AL616*1000&gt;400),"Over ceiling, confirm SKU","Within"),"n/a")</f>
        <v/>
      </c>
      <c r="AO616" s="51" t="n"/>
      <c r="AP616" s="51" t="n"/>
      <c r="AQ616" s="51" t="n"/>
      <c r="AR616" s="34" t="inlineStr">
        <is>
          <t>Retrieved and cited, see Enrichment Log</t>
        </is>
      </c>
      <c r="AS616" s="34" t="inlineStr">
        <is>
          <t>BLANK -&gt; requires live Amazon.ca capture</t>
        </is>
      </c>
      <c r="AT616" s="34" t="inlineStr">
        <is>
          <t>Unverified commercial data</t>
        </is>
      </c>
    </row>
    <row r="617" ht="28" customHeight="1">
      <c r="A617" s="34" t="inlineStr">
        <is>
          <t>Pure Leaf</t>
        </is>
      </c>
      <c r="B617" s="34" t="inlineStr">
        <is>
          <t>Pure Leaf Iced Tea | Sweet Tea | single 547mL</t>
        </is>
      </c>
      <c r="C617" s="34" t="inlineStr">
        <is>
          <t>4) Caffeine &amp; energy beverage</t>
        </is>
      </c>
      <c r="D617" s="34" t="inlineStr">
        <is>
          <t>547 mL bottle</t>
        </is>
      </c>
      <c r="E617" s="48" t="n">
        <v>1</v>
      </c>
      <c r="F617" s="49" t="n"/>
      <c r="G617" s="50">
        <f>IF(AND(ISNUMBER($F617),ISNUMBER($E617),$E617&lt;&gt;0),$F617/$E617,"")</f>
        <v/>
      </c>
      <c r="H617" s="50">
        <f>IF(AND(ISNUMBER($F617),ISNUMBER($AL617),ISNUMBER($E617),($AL617*$E617)&lt;&gt;0),$F617/($AL617*$E617)*100,"")</f>
        <v/>
      </c>
      <c r="I617" s="51" t="n"/>
      <c r="J617" s="52" t="n"/>
      <c r="K617" s="50">
        <f>IF(AND(ISNUMBER($F617),ISNUMBER($J617)),$F617*(1-$J617),"")</f>
        <v/>
      </c>
      <c r="L617" s="51" t="n"/>
      <c r="M617" s="51" t="n"/>
      <c r="N617" s="50">
        <f>IF(ISNUMBER($F617),($F617-IF(ISNUMBER($AM617),$AM617,0))*(1-IF(ISNUMBER($J617),$J617,0)),"")</f>
        <v/>
      </c>
      <c r="O617" s="34" t="inlineStr">
        <is>
          <t>Sweet Tea</t>
        </is>
      </c>
      <c r="P617" s="48" t="n">
        <v>70</v>
      </c>
      <c r="Q617" s="48" t="n">
        <v>10</v>
      </c>
      <c r="R617" s="34" t="inlineStr">
        <is>
          <t>Not listed</t>
        </is>
      </c>
      <c r="S617" s="48" t="n">
        <v>32</v>
      </c>
      <c r="T617" s="48" t="n">
        <v>130</v>
      </c>
      <c r="U617" s="34" t="inlineStr">
        <is>
          <t>Sugar</t>
        </is>
      </c>
      <c r="V617" s="34" t="inlineStr">
        <is>
          <t>Real brewed tea, no powders</t>
        </is>
      </c>
      <c r="W617" s="51" t="n"/>
      <c r="X617" s="51" t="n"/>
      <c r="Y617" s="51" t="n"/>
      <c r="Z617" s="51" t="n"/>
      <c r="AA617" s="34" t="inlineStr">
        <is>
          <t>High</t>
        </is>
      </c>
      <c r="AB617" s="34" t="inlineStr">
        <is>
          <t>Leading premium RTD tea</t>
        </is>
      </c>
      <c r="AC617" s="34" t="inlineStr">
        <is>
          <t>Real brewed bottled iced tea</t>
        </is>
      </c>
      <c r="AD617" s="34" t="inlineStr">
        <is>
          <t>Brewed tea taste, not from powder.</t>
        </is>
      </c>
      <c r="AE617" s="51" t="n"/>
      <c r="AF617" s="53">
        <f>IF(AND(ISNUMBER($P617),ISNUMBER($AL617),$AL617&lt;&gt;0),ROUND($P617/$AL617*100,1),"")</f>
        <v/>
      </c>
      <c r="AG617" s="54">
        <f>IF(AND(ISNUMBER($S617),ISNUMBER($AL617),$AL617&lt;&gt;0),ROUND($S617/$AL617*100,2),"")</f>
        <v/>
      </c>
      <c r="AH617" s="53">
        <f>IF(AND(ISNUMBER($Q617),ISNUMBER($AL617),$AL617&lt;&gt;0),ROUND($Q617/$AL617*100,1),"")</f>
        <v/>
      </c>
      <c r="AI617" s="48">
        <f>IF(ISNUMBER($S617),IF($S617&lt;=1,"Yes","No"),"n/a")</f>
        <v/>
      </c>
      <c r="AJ617" s="48">
        <f>IF(ISNUMBER($S617),ROUND(MAX(0,MIN(100,100-$S617*2.5-IF(ISNUMBER($T617),$T617,0)*0.12+IF($S617&lt;=1,12,0))),0),"")</f>
        <v/>
      </c>
      <c r="AK617" s="48">
        <f>IF(ISNUMBER($Q617),IF($Q617&gt;=100,20,IF($Q617&gt;=30,10,0)),0)+IF(ISNUMBER($R617),IF($R617&gt;=100,20,0),0)+IF(ISNUMBER($P617),IF($P617&gt;=150,20,IF($P617&gt;=50,12,5)),0)+IF(ISNUMBER($S617),IF($S617&lt;=1,15,0),0)</f>
        <v/>
      </c>
      <c r="AL617" s="48" t="n">
        <v>547</v>
      </c>
      <c r="AM617" s="49" t="n"/>
      <c r="AN617" s="48">
        <f>IF(AND(ISNUMBER($P617),ISNUMBER($AL617),$AL617&lt;&gt;0),IF(OR($P617&gt;180,$P617/$AL617*1000&gt;400),"Over ceiling, confirm SKU","Within"),"n/a")</f>
        <v/>
      </c>
      <c r="AO617" s="51" t="n"/>
      <c r="AP617" s="51" t="n"/>
      <c r="AQ617" s="51" t="n"/>
      <c r="AR617" s="34" t="inlineStr">
        <is>
          <t>Recalled, batch confirmed, to confirm</t>
        </is>
      </c>
      <c r="AS617" s="34" t="inlineStr">
        <is>
          <t>BLANK -&gt; requires live Amazon.ca capture</t>
        </is>
      </c>
      <c r="AT617" s="34" t="inlineStr">
        <is>
          <t>Unverified commercial data</t>
        </is>
      </c>
    </row>
    <row r="618" ht="28" customHeight="1">
      <c r="A618" s="34" t="inlineStr">
        <is>
          <t>Pure Leaf</t>
        </is>
      </c>
      <c r="B618" s="34" t="inlineStr">
        <is>
          <t>Pure Leaf Iced Tea | Sweet Tea | 8 pack 547mL</t>
        </is>
      </c>
      <c r="C618" s="34" t="inlineStr">
        <is>
          <t>4) Caffeine &amp; energy beverage</t>
        </is>
      </c>
      <c r="D618" s="34" t="inlineStr">
        <is>
          <t>547 mL bottle</t>
        </is>
      </c>
      <c r="E618" s="48" t="n">
        <v>8</v>
      </c>
      <c r="F618" s="49" t="n"/>
      <c r="G618" s="50">
        <f>IF(AND(ISNUMBER($F618),ISNUMBER($E618),$E618&lt;&gt;0),$F618/$E618,"")</f>
        <v/>
      </c>
      <c r="H618" s="50">
        <f>IF(AND(ISNUMBER($F618),ISNUMBER($AL618),ISNUMBER($E618),($AL618*$E618)&lt;&gt;0),$F618/($AL618*$E618)*100,"")</f>
        <v/>
      </c>
      <c r="I618" s="51" t="n"/>
      <c r="J618" s="52" t="n"/>
      <c r="K618" s="50">
        <f>IF(AND(ISNUMBER($F618),ISNUMBER($J618)),$F618*(1-$J618),"")</f>
        <v/>
      </c>
      <c r="L618" s="51" t="n"/>
      <c r="M618" s="51" t="n"/>
      <c r="N618" s="50">
        <f>IF(ISNUMBER($F618),($F618-IF(ISNUMBER($AM618),$AM618,0))*(1-IF(ISNUMBER($J618),$J618,0)),"")</f>
        <v/>
      </c>
      <c r="O618" s="34" t="inlineStr">
        <is>
          <t>Sweet Tea</t>
        </is>
      </c>
      <c r="P618" s="48" t="n">
        <v>70</v>
      </c>
      <c r="Q618" s="48" t="n">
        <v>10</v>
      </c>
      <c r="R618" s="34" t="inlineStr">
        <is>
          <t>Not listed</t>
        </is>
      </c>
      <c r="S618" s="48" t="n">
        <v>32</v>
      </c>
      <c r="T618" s="48" t="n">
        <v>130</v>
      </c>
      <c r="U618" s="34" t="inlineStr">
        <is>
          <t>Sugar</t>
        </is>
      </c>
      <c r="V618" s="34" t="inlineStr">
        <is>
          <t>Real brewed tea, no powders</t>
        </is>
      </c>
      <c r="W618" s="51" t="n"/>
      <c r="X618" s="51" t="n"/>
      <c r="Y618" s="51" t="n"/>
      <c r="Z618" s="51" t="n"/>
      <c r="AA618" s="34" t="inlineStr">
        <is>
          <t>High</t>
        </is>
      </c>
      <c r="AB618" s="34" t="inlineStr">
        <is>
          <t>Leading premium RTD tea</t>
        </is>
      </c>
      <c r="AC618" s="34" t="inlineStr">
        <is>
          <t>Real brewed bottled iced tea</t>
        </is>
      </c>
      <c r="AD618" s="34" t="inlineStr">
        <is>
          <t>Brewed tea taste, not from powder.</t>
        </is>
      </c>
      <c r="AE618" s="51" t="n"/>
      <c r="AF618" s="53">
        <f>IF(AND(ISNUMBER($P618),ISNUMBER($AL618),$AL618&lt;&gt;0),ROUND($P618/$AL618*100,1),"")</f>
        <v/>
      </c>
      <c r="AG618" s="54">
        <f>IF(AND(ISNUMBER($S618),ISNUMBER($AL618),$AL618&lt;&gt;0),ROUND($S618/$AL618*100,2),"")</f>
        <v/>
      </c>
      <c r="AH618" s="53">
        <f>IF(AND(ISNUMBER($Q618),ISNUMBER($AL618),$AL618&lt;&gt;0),ROUND($Q618/$AL618*100,1),"")</f>
        <v/>
      </c>
      <c r="AI618" s="48">
        <f>IF(ISNUMBER($S618),IF($S618&lt;=1,"Yes","No"),"n/a")</f>
        <v/>
      </c>
      <c r="AJ618" s="48">
        <f>IF(ISNUMBER($S618),ROUND(MAX(0,MIN(100,100-$S618*2.5-IF(ISNUMBER($T618),$T618,0)*0.12+IF($S618&lt;=1,12,0))),0),"")</f>
        <v/>
      </c>
      <c r="AK618" s="48">
        <f>IF(ISNUMBER($Q618),IF($Q618&gt;=100,20,IF($Q618&gt;=30,10,0)),0)+IF(ISNUMBER($R618),IF($R618&gt;=100,20,0),0)+IF(ISNUMBER($P618),IF($P618&gt;=150,20,IF($P618&gt;=50,12,5)),0)+IF(ISNUMBER($S618),IF($S618&lt;=1,15,0),0)</f>
        <v/>
      </c>
      <c r="AL618" s="48" t="n">
        <v>547</v>
      </c>
      <c r="AM618" s="49" t="n"/>
      <c r="AN618" s="48">
        <f>IF(AND(ISNUMBER($P618),ISNUMBER($AL618),$AL618&lt;&gt;0),IF(OR($P618&gt;180,$P618/$AL618*1000&gt;400),"Over ceiling, confirm SKU","Within"),"n/a")</f>
        <v/>
      </c>
      <c r="AO618" s="51" t="n"/>
      <c r="AP618" s="51" t="n"/>
      <c r="AQ618" s="51" t="n"/>
      <c r="AR618" s="34" t="inlineStr">
        <is>
          <t>Recalled, batch confirmed, to confirm</t>
        </is>
      </c>
      <c r="AS618" s="34" t="inlineStr">
        <is>
          <t>BLANK -&gt; requires live Amazon.ca capture</t>
        </is>
      </c>
      <c r="AT618" s="34" t="inlineStr">
        <is>
          <t>Unverified commercial data</t>
        </is>
      </c>
    </row>
    <row r="619" ht="28" customHeight="1">
      <c r="A619" s="34" t="inlineStr">
        <is>
          <t>Pure Leaf</t>
        </is>
      </c>
      <c r="B619" s="34" t="inlineStr">
        <is>
          <t>Pure Leaf Iced Tea | Sweet Tea | 12 pack 547mL</t>
        </is>
      </c>
      <c r="C619" s="34" t="inlineStr">
        <is>
          <t>4) Caffeine &amp; energy beverage</t>
        </is>
      </c>
      <c r="D619" s="34" t="inlineStr">
        <is>
          <t>547 mL bottle</t>
        </is>
      </c>
      <c r="E619" s="48" t="n">
        <v>12</v>
      </c>
      <c r="F619" s="49" t="n"/>
      <c r="G619" s="50">
        <f>IF(AND(ISNUMBER($F619),ISNUMBER($E619),$E619&lt;&gt;0),$F619/$E619,"")</f>
        <v/>
      </c>
      <c r="H619" s="50">
        <f>IF(AND(ISNUMBER($F619),ISNUMBER($AL619),ISNUMBER($E619),($AL619*$E619)&lt;&gt;0),$F619/($AL619*$E619)*100,"")</f>
        <v/>
      </c>
      <c r="I619" s="51" t="n"/>
      <c r="J619" s="52" t="n"/>
      <c r="K619" s="50">
        <f>IF(AND(ISNUMBER($F619),ISNUMBER($J619)),$F619*(1-$J619),"")</f>
        <v/>
      </c>
      <c r="L619" s="51" t="n"/>
      <c r="M619" s="51" t="n"/>
      <c r="N619" s="50">
        <f>IF(ISNUMBER($F619),($F619-IF(ISNUMBER($AM619),$AM619,0))*(1-IF(ISNUMBER($J619),$J619,0)),"")</f>
        <v/>
      </c>
      <c r="O619" s="34" t="inlineStr">
        <is>
          <t>Sweet Tea</t>
        </is>
      </c>
      <c r="P619" s="48" t="n">
        <v>70</v>
      </c>
      <c r="Q619" s="48" t="n">
        <v>10</v>
      </c>
      <c r="R619" s="34" t="inlineStr">
        <is>
          <t>Not listed</t>
        </is>
      </c>
      <c r="S619" s="48" t="n">
        <v>32</v>
      </c>
      <c r="T619" s="48" t="n">
        <v>130</v>
      </c>
      <c r="U619" s="34" t="inlineStr">
        <is>
          <t>Sugar</t>
        </is>
      </c>
      <c r="V619" s="34" t="inlineStr">
        <is>
          <t>Real brewed tea, no powders</t>
        </is>
      </c>
      <c r="W619" s="51" t="n"/>
      <c r="X619" s="51" t="n"/>
      <c r="Y619" s="51" t="n"/>
      <c r="Z619" s="51" t="n"/>
      <c r="AA619" s="34" t="inlineStr">
        <is>
          <t>High</t>
        </is>
      </c>
      <c r="AB619" s="34" t="inlineStr">
        <is>
          <t>Leading premium RTD tea</t>
        </is>
      </c>
      <c r="AC619" s="34" t="inlineStr">
        <is>
          <t>Real brewed bottled iced tea</t>
        </is>
      </c>
      <c r="AD619" s="34" t="inlineStr">
        <is>
          <t>Brewed tea taste, not from powder.</t>
        </is>
      </c>
      <c r="AE619" s="51" t="n"/>
      <c r="AF619" s="53">
        <f>IF(AND(ISNUMBER($P619),ISNUMBER($AL619),$AL619&lt;&gt;0),ROUND($P619/$AL619*100,1),"")</f>
        <v/>
      </c>
      <c r="AG619" s="54">
        <f>IF(AND(ISNUMBER($S619),ISNUMBER($AL619),$AL619&lt;&gt;0),ROUND($S619/$AL619*100,2),"")</f>
        <v/>
      </c>
      <c r="AH619" s="53">
        <f>IF(AND(ISNUMBER($Q619),ISNUMBER($AL619),$AL619&lt;&gt;0),ROUND($Q619/$AL619*100,1),"")</f>
        <v/>
      </c>
      <c r="AI619" s="48">
        <f>IF(ISNUMBER($S619),IF($S619&lt;=1,"Yes","No"),"n/a")</f>
        <v/>
      </c>
      <c r="AJ619" s="48">
        <f>IF(ISNUMBER($S619),ROUND(MAX(0,MIN(100,100-$S619*2.5-IF(ISNUMBER($T619),$T619,0)*0.12+IF($S619&lt;=1,12,0))),0),"")</f>
        <v/>
      </c>
      <c r="AK619" s="48">
        <f>IF(ISNUMBER($Q619),IF($Q619&gt;=100,20,IF($Q619&gt;=30,10,0)),0)+IF(ISNUMBER($R619),IF($R619&gt;=100,20,0),0)+IF(ISNUMBER($P619),IF($P619&gt;=150,20,IF($P619&gt;=50,12,5)),0)+IF(ISNUMBER($S619),IF($S619&lt;=1,15,0),0)</f>
        <v/>
      </c>
      <c r="AL619" s="48" t="n">
        <v>547</v>
      </c>
      <c r="AM619" s="49" t="n"/>
      <c r="AN619" s="48">
        <f>IF(AND(ISNUMBER($P619),ISNUMBER($AL619),$AL619&lt;&gt;0),IF(OR($P619&gt;180,$P619/$AL619*1000&gt;400),"Over ceiling, confirm SKU","Within"),"n/a")</f>
        <v/>
      </c>
      <c r="AO619" s="51" t="n"/>
      <c r="AP619" s="51" t="n"/>
      <c r="AQ619" s="51" t="n"/>
      <c r="AR619" s="34" t="inlineStr">
        <is>
          <t>Recalled, batch confirmed, to confirm</t>
        </is>
      </c>
      <c r="AS619" s="34" t="inlineStr">
        <is>
          <t>BLANK -&gt; requires live Amazon.ca capture</t>
        </is>
      </c>
      <c r="AT619" s="34" t="inlineStr">
        <is>
          <t>Unverified commercial data</t>
        </is>
      </c>
    </row>
    <row r="620" ht="28" customHeight="1">
      <c r="A620" s="34" t="inlineStr">
        <is>
          <t>Pure Leaf</t>
        </is>
      </c>
      <c r="B620" s="34" t="inlineStr">
        <is>
          <t>Pure Leaf Iced Tea | Sweet Tea | 18 pack 547mL</t>
        </is>
      </c>
      <c r="C620" s="34" t="inlineStr">
        <is>
          <t>4) Caffeine &amp; energy beverage</t>
        </is>
      </c>
      <c r="D620" s="34" t="inlineStr">
        <is>
          <t>547 mL bottle</t>
        </is>
      </c>
      <c r="E620" s="48" t="n">
        <v>18</v>
      </c>
      <c r="F620" s="49" t="n"/>
      <c r="G620" s="50">
        <f>IF(AND(ISNUMBER($F620),ISNUMBER($E620),$E620&lt;&gt;0),$F620/$E620,"")</f>
        <v/>
      </c>
      <c r="H620" s="50">
        <f>IF(AND(ISNUMBER($F620),ISNUMBER($AL620),ISNUMBER($E620),($AL620*$E620)&lt;&gt;0),$F620/($AL620*$E620)*100,"")</f>
        <v/>
      </c>
      <c r="I620" s="51" t="n"/>
      <c r="J620" s="52" t="n"/>
      <c r="K620" s="50">
        <f>IF(AND(ISNUMBER($F620),ISNUMBER($J620)),$F620*(1-$J620),"")</f>
        <v/>
      </c>
      <c r="L620" s="51" t="n"/>
      <c r="M620" s="51" t="n"/>
      <c r="N620" s="50">
        <f>IF(ISNUMBER($F620),($F620-IF(ISNUMBER($AM620),$AM620,0))*(1-IF(ISNUMBER($J620),$J620,0)),"")</f>
        <v/>
      </c>
      <c r="O620" s="34" t="inlineStr">
        <is>
          <t>Sweet Tea</t>
        </is>
      </c>
      <c r="P620" s="48" t="n">
        <v>70</v>
      </c>
      <c r="Q620" s="48" t="n">
        <v>10</v>
      </c>
      <c r="R620" s="34" t="inlineStr">
        <is>
          <t>Not listed</t>
        </is>
      </c>
      <c r="S620" s="48" t="n">
        <v>32</v>
      </c>
      <c r="T620" s="48" t="n">
        <v>130</v>
      </c>
      <c r="U620" s="34" t="inlineStr">
        <is>
          <t>Sugar</t>
        </is>
      </c>
      <c r="V620" s="34" t="inlineStr">
        <is>
          <t>Real brewed tea, no powders</t>
        </is>
      </c>
      <c r="W620" s="51" t="n"/>
      <c r="X620" s="51" t="n"/>
      <c r="Y620" s="51" t="n"/>
      <c r="Z620" s="51" t="n"/>
      <c r="AA620" s="34" t="inlineStr">
        <is>
          <t>High</t>
        </is>
      </c>
      <c r="AB620" s="34" t="inlineStr">
        <is>
          <t>Leading premium RTD tea</t>
        </is>
      </c>
      <c r="AC620" s="34" t="inlineStr">
        <is>
          <t>Real brewed bottled iced tea</t>
        </is>
      </c>
      <c r="AD620" s="34" t="inlineStr">
        <is>
          <t>Brewed tea taste, not from powder.</t>
        </is>
      </c>
      <c r="AE620" s="51" t="n"/>
      <c r="AF620" s="53">
        <f>IF(AND(ISNUMBER($P620),ISNUMBER($AL620),$AL620&lt;&gt;0),ROUND($P620/$AL620*100,1),"")</f>
        <v/>
      </c>
      <c r="AG620" s="54">
        <f>IF(AND(ISNUMBER($S620),ISNUMBER($AL620),$AL620&lt;&gt;0),ROUND($S620/$AL620*100,2),"")</f>
        <v/>
      </c>
      <c r="AH620" s="53">
        <f>IF(AND(ISNUMBER($Q620),ISNUMBER($AL620),$AL620&lt;&gt;0),ROUND($Q620/$AL620*100,1),"")</f>
        <v/>
      </c>
      <c r="AI620" s="48">
        <f>IF(ISNUMBER($S620),IF($S620&lt;=1,"Yes","No"),"n/a")</f>
        <v/>
      </c>
      <c r="AJ620" s="48">
        <f>IF(ISNUMBER($S620),ROUND(MAX(0,MIN(100,100-$S620*2.5-IF(ISNUMBER($T620),$T620,0)*0.12+IF($S620&lt;=1,12,0))),0),"")</f>
        <v/>
      </c>
      <c r="AK620" s="48">
        <f>IF(ISNUMBER($Q620),IF($Q620&gt;=100,20,IF($Q620&gt;=30,10,0)),0)+IF(ISNUMBER($R620),IF($R620&gt;=100,20,0),0)+IF(ISNUMBER($P620),IF($P620&gt;=150,20,IF($P620&gt;=50,12,5)),0)+IF(ISNUMBER($S620),IF($S620&lt;=1,15,0),0)</f>
        <v/>
      </c>
      <c r="AL620" s="48" t="n">
        <v>547</v>
      </c>
      <c r="AM620" s="49" t="n"/>
      <c r="AN620" s="48">
        <f>IF(AND(ISNUMBER($P620),ISNUMBER($AL620),$AL620&lt;&gt;0),IF(OR($P620&gt;180,$P620/$AL620*1000&gt;400),"Over ceiling, confirm SKU","Within"),"n/a")</f>
        <v/>
      </c>
      <c r="AO620" s="51" t="n"/>
      <c r="AP620" s="51" t="n"/>
      <c r="AQ620" s="51" t="n"/>
      <c r="AR620" s="34" t="inlineStr">
        <is>
          <t>Recalled, batch confirmed, to confirm</t>
        </is>
      </c>
      <c r="AS620" s="34" t="inlineStr">
        <is>
          <t>BLANK -&gt; requires live Amazon.ca capture</t>
        </is>
      </c>
      <c r="AT620" s="34" t="inlineStr">
        <is>
          <t>Unverified commercial data</t>
        </is>
      </c>
    </row>
    <row r="621" ht="28" customHeight="1">
      <c r="A621" s="34" t="inlineStr">
        <is>
          <t>Pure Leaf</t>
        </is>
      </c>
      <c r="B621" s="34" t="inlineStr">
        <is>
          <t>Pure Leaf Iced Tea | Sweet Tea | 24 pack 547mL</t>
        </is>
      </c>
      <c r="C621" s="34" t="inlineStr">
        <is>
          <t>4) Caffeine &amp; energy beverage</t>
        </is>
      </c>
      <c r="D621" s="34" t="inlineStr">
        <is>
          <t>547 mL bottle</t>
        </is>
      </c>
      <c r="E621" s="48" t="n">
        <v>24</v>
      </c>
      <c r="F621" s="49" t="n"/>
      <c r="G621" s="50">
        <f>IF(AND(ISNUMBER($F621),ISNUMBER($E621),$E621&lt;&gt;0),$F621/$E621,"")</f>
        <v/>
      </c>
      <c r="H621" s="50">
        <f>IF(AND(ISNUMBER($F621),ISNUMBER($AL621),ISNUMBER($E621),($AL621*$E621)&lt;&gt;0),$F621/($AL621*$E621)*100,"")</f>
        <v/>
      </c>
      <c r="I621" s="51" t="n"/>
      <c r="J621" s="52" t="n"/>
      <c r="K621" s="50">
        <f>IF(AND(ISNUMBER($F621),ISNUMBER($J621)),$F621*(1-$J621),"")</f>
        <v/>
      </c>
      <c r="L621" s="51" t="n"/>
      <c r="M621" s="51" t="n"/>
      <c r="N621" s="50">
        <f>IF(ISNUMBER($F621),($F621-IF(ISNUMBER($AM621),$AM621,0))*(1-IF(ISNUMBER($J621),$J621,0)),"")</f>
        <v/>
      </c>
      <c r="O621" s="34" t="inlineStr">
        <is>
          <t>Sweet Tea</t>
        </is>
      </c>
      <c r="P621" s="48" t="n">
        <v>70</v>
      </c>
      <c r="Q621" s="48" t="n">
        <v>10</v>
      </c>
      <c r="R621" s="34" t="inlineStr">
        <is>
          <t>Not listed</t>
        </is>
      </c>
      <c r="S621" s="48" t="n">
        <v>32</v>
      </c>
      <c r="T621" s="48" t="n">
        <v>130</v>
      </c>
      <c r="U621" s="34" t="inlineStr">
        <is>
          <t>Sugar</t>
        </is>
      </c>
      <c r="V621" s="34" t="inlineStr">
        <is>
          <t>Real brewed tea, no powders</t>
        </is>
      </c>
      <c r="W621" s="51" t="n"/>
      <c r="X621" s="51" t="n"/>
      <c r="Y621" s="51" t="n"/>
      <c r="Z621" s="51" t="n"/>
      <c r="AA621" s="34" t="inlineStr">
        <is>
          <t>High</t>
        </is>
      </c>
      <c r="AB621" s="34" t="inlineStr">
        <is>
          <t>Leading premium RTD tea</t>
        </is>
      </c>
      <c r="AC621" s="34" t="inlineStr">
        <is>
          <t>Real brewed bottled iced tea</t>
        </is>
      </c>
      <c r="AD621" s="34" t="inlineStr">
        <is>
          <t>Brewed tea taste, not from powder.</t>
        </is>
      </c>
      <c r="AE621" s="51" t="n"/>
      <c r="AF621" s="53">
        <f>IF(AND(ISNUMBER($P621),ISNUMBER($AL621),$AL621&lt;&gt;0),ROUND($P621/$AL621*100,1),"")</f>
        <v/>
      </c>
      <c r="AG621" s="54">
        <f>IF(AND(ISNUMBER($S621),ISNUMBER($AL621),$AL621&lt;&gt;0),ROUND($S621/$AL621*100,2),"")</f>
        <v/>
      </c>
      <c r="AH621" s="53">
        <f>IF(AND(ISNUMBER($Q621),ISNUMBER($AL621),$AL621&lt;&gt;0),ROUND($Q621/$AL621*100,1),"")</f>
        <v/>
      </c>
      <c r="AI621" s="48">
        <f>IF(ISNUMBER($S621),IF($S621&lt;=1,"Yes","No"),"n/a")</f>
        <v/>
      </c>
      <c r="AJ621" s="48">
        <f>IF(ISNUMBER($S621),ROUND(MAX(0,MIN(100,100-$S621*2.5-IF(ISNUMBER($T621),$T621,0)*0.12+IF($S621&lt;=1,12,0))),0),"")</f>
        <v/>
      </c>
      <c r="AK621" s="48">
        <f>IF(ISNUMBER($Q621),IF($Q621&gt;=100,20,IF($Q621&gt;=30,10,0)),0)+IF(ISNUMBER($R621),IF($R621&gt;=100,20,0),0)+IF(ISNUMBER($P621),IF($P621&gt;=150,20,IF($P621&gt;=50,12,5)),0)+IF(ISNUMBER($S621),IF($S621&lt;=1,15,0),0)</f>
        <v/>
      </c>
      <c r="AL621" s="48" t="n">
        <v>547</v>
      </c>
      <c r="AM621" s="49" t="n"/>
      <c r="AN621" s="48">
        <f>IF(AND(ISNUMBER($P621),ISNUMBER($AL621),$AL621&lt;&gt;0),IF(OR($P621&gt;180,$P621/$AL621*1000&gt;400),"Over ceiling, confirm SKU","Within"),"n/a")</f>
        <v/>
      </c>
      <c r="AO621" s="51" t="n"/>
      <c r="AP621" s="51" t="n"/>
      <c r="AQ621" s="51" t="n"/>
      <c r="AR621" s="34" t="inlineStr">
        <is>
          <t>Recalled, batch confirmed, to confirm</t>
        </is>
      </c>
      <c r="AS621" s="34" t="inlineStr">
        <is>
          <t>BLANK -&gt; requires live Amazon.ca capture</t>
        </is>
      </c>
      <c r="AT621" s="34" t="inlineStr">
        <is>
          <t>Unverified commercial data</t>
        </is>
      </c>
    </row>
    <row r="622" ht="28" customHeight="1">
      <c r="A622" s="34" t="inlineStr">
        <is>
          <t>Pure Leaf</t>
        </is>
      </c>
      <c r="B622" s="34" t="inlineStr">
        <is>
          <t>Pure Leaf Iced Tea | Lemon | single 547mL</t>
        </is>
      </c>
      <c r="C622" s="34" t="inlineStr">
        <is>
          <t>4) Caffeine &amp; energy beverage</t>
        </is>
      </c>
      <c r="D622" s="34" t="inlineStr">
        <is>
          <t>547 mL bottle</t>
        </is>
      </c>
      <c r="E622" s="48" t="n">
        <v>1</v>
      </c>
      <c r="F622" s="49" t="n"/>
      <c r="G622" s="50">
        <f>IF(AND(ISNUMBER($F622),ISNUMBER($E622),$E622&lt;&gt;0),$F622/$E622,"")</f>
        <v/>
      </c>
      <c r="H622" s="50">
        <f>IF(AND(ISNUMBER($F622),ISNUMBER($AL622),ISNUMBER($E622),($AL622*$E622)&lt;&gt;0),$F622/($AL622*$E622)*100,"")</f>
        <v/>
      </c>
      <c r="I622" s="51" t="n"/>
      <c r="J622" s="52" t="n"/>
      <c r="K622" s="50">
        <f>IF(AND(ISNUMBER($F622),ISNUMBER($J622)),$F622*(1-$J622),"")</f>
        <v/>
      </c>
      <c r="L622" s="51" t="n"/>
      <c r="M622" s="51" t="n"/>
      <c r="N622" s="50">
        <f>IF(ISNUMBER($F622),($F622-IF(ISNUMBER($AM622),$AM622,0))*(1-IF(ISNUMBER($J622),$J622,0)),"")</f>
        <v/>
      </c>
      <c r="O622" s="34" t="inlineStr">
        <is>
          <t>Lemon</t>
        </is>
      </c>
      <c r="P622" s="48" t="n">
        <v>70</v>
      </c>
      <c r="Q622" s="48" t="n">
        <v>10</v>
      </c>
      <c r="R622" s="34" t="inlineStr">
        <is>
          <t>Not listed</t>
        </is>
      </c>
      <c r="S622" s="48" t="n">
        <v>32</v>
      </c>
      <c r="T622" s="48" t="n">
        <v>130</v>
      </c>
      <c r="U622" s="34" t="inlineStr">
        <is>
          <t>Sugar</t>
        </is>
      </c>
      <c r="V622" s="34" t="inlineStr">
        <is>
          <t>Real brewed tea, no powders</t>
        </is>
      </c>
      <c r="W622" s="51" t="n"/>
      <c r="X622" s="51" t="n"/>
      <c r="Y622" s="51" t="n"/>
      <c r="Z622" s="51" t="n"/>
      <c r="AA622" s="34" t="inlineStr">
        <is>
          <t>High</t>
        </is>
      </c>
      <c r="AB622" s="34" t="inlineStr">
        <is>
          <t>Leading premium RTD tea</t>
        </is>
      </c>
      <c r="AC622" s="34" t="inlineStr">
        <is>
          <t>Real brewed bottled iced tea</t>
        </is>
      </c>
      <c r="AD622" s="34" t="inlineStr">
        <is>
          <t>Brewed tea taste, not from powder.</t>
        </is>
      </c>
      <c r="AE622" s="51" t="n"/>
      <c r="AF622" s="53">
        <f>IF(AND(ISNUMBER($P622),ISNUMBER($AL622),$AL622&lt;&gt;0),ROUND($P622/$AL622*100,1),"")</f>
        <v/>
      </c>
      <c r="AG622" s="54">
        <f>IF(AND(ISNUMBER($S622),ISNUMBER($AL622),$AL622&lt;&gt;0),ROUND($S622/$AL622*100,2),"")</f>
        <v/>
      </c>
      <c r="AH622" s="53">
        <f>IF(AND(ISNUMBER($Q622),ISNUMBER($AL622),$AL622&lt;&gt;0),ROUND($Q622/$AL622*100,1),"")</f>
        <v/>
      </c>
      <c r="AI622" s="48">
        <f>IF(ISNUMBER($S622),IF($S622&lt;=1,"Yes","No"),"n/a")</f>
        <v/>
      </c>
      <c r="AJ622" s="48">
        <f>IF(ISNUMBER($S622),ROUND(MAX(0,MIN(100,100-$S622*2.5-IF(ISNUMBER($T622),$T622,0)*0.12+IF($S622&lt;=1,12,0))),0),"")</f>
        <v/>
      </c>
      <c r="AK622" s="48">
        <f>IF(ISNUMBER($Q622),IF($Q622&gt;=100,20,IF($Q622&gt;=30,10,0)),0)+IF(ISNUMBER($R622),IF($R622&gt;=100,20,0),0)+IF(ISNUMBER($P622),IF($P622&gt;=150,20,IF($P622&gt;=50,12,5)),0)+IF(ISNUMBER($S622),IF($S622&lt;=1,15,0),0)</f>
        <v/>
      </c>
      <c r="AL622" s="48" t="n">
        <v>547</v>
      </c>
      <c r="AM622" s="49" t="n"/>
      <c r="AN622" s="48">
        <f>IF(AND(ISNUMBER($P622),ISNUMBER($AL622),$AL622&lt;&gt;0),IF(OR($P622&gt;180,$P622/$AL622*1000&gt;400),"Over ceiling, confirm SKU","Within"),"n/a")</f>
        <v/>
      </c>
      <c r="AO622" s="51" t="n"/>
      <c r="AP622" s="51" t="n"/>
      <c r="AQ622" s="51" t="n"/>
      <c r="AR622" s="34" t="inlineStr">
        <is>
          <t>Recalled, batch confirmed, to confirm</t>
        </is>
      </c>
      <c r="AS622" s="34" t="inlineStr">
        <is>
          <t>BLANK -&gt; requires live Amazon.ca capture</t>
        </is>
      </c>
      <c r="AT622" s="34" t="inlineStr">
        <is>
          <t>Unverified commercial data</t>
        </is>
      </c>
    </row>
    <row r="623" ht="28" customHeight="1">
      <c r="A623" s="34" t="inlineStr">
        <is>
          <t>Pure Leaf</t>
        </is>
      </c>
      <c r="B623" s="34" t="inlineStr">
        <is>
          <t>Pure Leaf Iced Tea | Lemon | 8 pack 547mL</t>
        </is>
      </c>
      <c r="C623" s="34" t="inlineStr">
        <is>
          <t>4) Caffeine &amp; energy beverage</t>
        </is>
      </c>
      <c r="D623" s="34" t="inlineStr">
        <is>
          <t>547 mL bottle</t>
        </is>
      </c>
      <c r="E623" s="48" t="n">
        <v>8</v>
      </c>
      <c r="F623" s="49" t="n"/>
      <c r="G623" s="50">
        <f>IF(AND(ISNUMBER($F623),ISNUMBER($E623),$E623&lt;&gt;0),$F623/$E623,"")</f>
        <v/>
      </c>
      <c r="H623" s="50">
        <f>IF(AND(ISNUMBER($F623),ISNUMBER($AL623),ISNUMBER($E623),($AL623*$E623)&lt;&gt;0),$F623/($AL623*$E623)*100,"")</f>
        <v/>
      </c>
      <c r="I623" s="51" t="n"/>
      <c r="J623" s="52" t="n"/>
      <c r="K623" s="50">
        <f>IF(AND(ISNUMBER($F623),ISNUMBER($J623)),$F623*(1-$J623),"")</f>
        <v/>
      </c>
      <c r="L623" s="51" t="n"/>
      <c r="M623" s="51" t="n"/>
      <c r="N623" s="50">
        <f>IF(ISNUMBER($F623),($F623-IF(ISNUMBER($AM623),$AM623,0))*(1-IF(ISNUMBER($J623),$J623,0)),"")</f>
        <v/>
      </c>
      <c r="O623" s="34" t="inlineStr">
        <is>
          <t>Lemon</t>
        </is>
      </c>
      <c r="P623" s="48" t="n">
        <v>70</v>
      </c>
      <c r="Q623" s="48" t="n">
        <v>10</v>
      </c>
      <c r="R623" s="34" t="inlineStr">
        <is>
          <t>Not listed</t>
        </is>
      </c>
      <c r="S623" s="48" t="n">
        <v>32</v>
      </c>
      <c r="T623" s="48" t="n">
        <v>130</v>
      </c>
      <c r="U623" s="34" t="inlineStr">
        <is>
          <t>Sugar</t>
        </is>
      </c>
      <c r="V623" s="34" t="inlineStr">
        <is>
          <t>Real brewed tea, no powders</t>
        </is>
      </c>
      <c r="W623" s="51" t="n"/>
      <c r="X623" s="51" t="n"/>
      <c r="Y623" s="51" t="n"/>
      <c r="Z623" s="51" t="n"/>
      <c r="AA623" s="34" t="inlineStr">
        <is>
          <t>High</t>
        </is>
      </c>
      <c r="AB623" s="34" t="inlineStr">
        <is>
          <t>Leading premium RTD tea</t>
        </is>
      </c>
      <c r="AC623" s="34" t="inlineStr">
        <is>
          <t>Real brewed bottled iced tea</t>
        </is>
      </c>
      <c r="AD623" s="34" t="inlineStr">
        <is>
          <t>Brewed tea taste, not from powder.</t>
        </is>
      </c>
      <c r="AE623" s="51" t="n"/>
      <c r="AF623" s="53">
        <f>IF(AND(ISNUMBER($P623),ISNUMBER($AL623),$AL623&lt;&gt;0),ROUND($P623/$AL623*100,1),"")</f>
        <v/>
      </c>
      <c r="AG623" s="54">
        <f>IF(AND(ISNUMBER($S623),ISNUMBER($AL623),$AL623&lt;&gt;0),ROUND($S623/$AL623*100,2),"")</f>
        <v/>
      </c>
      <c r="AH623" s="53">
        <f>IF(AND(ISNUMBER($Q623),ISNUMBER($AL623),$AL623&lt;&gt;0),ROUND($Q623/$AL623*100,1),"")</f>
        <v/>
      </c>
      <c r="AI623" s="48">
        <f>IF(ISNUMBER($S623),IF($S623&lt;=1,"Yes","No"),"n/a")</f>
        <v/>
      </c>
      <c r="AJ623" s="48">
        <f>IF(ISNUMBER($S623),ROUND(MAX(0,MIN(100,100-$S623*2.5-IF(ISNUMBER($T623),$T623,0)*0.12+IF($S623&lt;=1,12,0))),0),"")</f>
        <v/>
      </c>
      <c r="AK623" s="48">
        <f>IF(ISNUMBER($Q623),IF($Q623&gt;=100,20,IF($Q623&gt;=30,10,0)),0)+IF(ISNUMBER($R623),IF($R623&gt;=100,20,0),0)+IF(ISNUMBER($P623),IF($P623&gt;=150,20,IF($P623&gt;=50,12,5)),0)+IF(ISNUMBER($S623),IF($S623&lt;=1,15,0),0)</f>
        <v/>
      </c>
      <c r="AL623" s="48" t="n">
        <v>547</v>
      </c>
      <c r="AM623" s="49" t="n"/>
      <c r="AN623" s="48">
        <f>IF(AND(ISNUMBER($P623),ISNUMBER($AL623),$AL623&lt;&gt;0),IF(OR($P623&gt;180,$P623/$AL623*1000&gt;400),"Over ceiling, confirm SKU","Within"),"n/a")</f>
        <v/>
      </c>
      <c r="AO623" s="51" t="n"/>
      <c r="AP623" s="51" t="n"/>
      <c r="AQ623" s="51" t="n"/>
      <c r="AR623" s="34" t="inlineStr">
        <is>
          <t>Recalled, batch confirmed, to confirm</t>
        </is>
      </c>
      <c r="AS623" s="34" t="inlineStr">
        <is>
          <t>BLANK -&gt; requires live Amazon.ca capture</t>
        </is>
      </c>
      <c r="AT623" s="34" t="inlineStr">
        <is>
          <t>Unverified commercial data</t>
        </is>
      </c>
    </row>
    <row r="624" ht="28" customHeight="1">
      <c r="A624" s="34" t="inlineStr">
        <is>
          <t>Pure Leaf</t>
        </is>
      </c>
      <c r="B624" s="34" t="inlineStr">
        <is>
          <t>Pure Leaf Iced Tea | Lemon | 12 pack 547mL</t>
        </is>
      </c>
      <c r="C624" s="34" t="inlineStr">
        <is>
          <t>4) Caffeine &amp; energy beverage</t>
        </is>
      </c>
      <c r="D624" s="34" t="inlineStr">
        <is>
          <t>547 mL bottle</t>
        </is>
      </c>
      <c r="E624" s="48" t="n">
        <v>12</v>
      </c>
      <c r="F624" s="49" t="n"/>
      <c r="G624" s="50">
        <f>IF(AND(ISNUMBER($F624),ISNUMBER($E624),$E624&lt;&gt;0),$F624/$E624,"")</f>
        <v/>
      </c>
      <c r="H624" s="50">
        <f>IF(AND(ISNUMBER($F624),ISNUMBER($AL624),ISNUMBER($E624),($AL624*$E624)&lt;&gt;0),$F624/($AL624*$E624)*100,"")</f>
        <v/>
      </c>
      <c r="I624" s="51" t="n"/>
      <c r="J624" s="52" t="n"/>
      <c r="K624" s="50">
        <f>IF(AND(ISNUMBER($F624),ISNUMBER($J624)),$F624*(1-$J624),"")</f>
        <v/>
      </c>
      <c r="L624" s="51" t="n"/>
      <c r="M624" s="51" t="n"/>
      <c r="N624" s="50">
        <f>IF(ISNUMBER($F624),($F624-IF(ISNUMBER($AM624),$AM624,0))*(1-IF(ISNUMBER($J624),$J624,0)),"")</f>
        <v/>
      </c>
      <c r="O624" s="34" t="inlineStr">
        <is>
          <t>Lemon</t>
        </is>
      </c>
      <c r="P624" s="48" t="n">
        <v>70</v>
      </c>
      <c r="Q624" s="48" t="n">
        <v>10</v>
      </c>
      <c r="R624" s="34" t="inlineStr">
        <is>
          <t>Not listed</t>
        </is>
      </c>
      <c r="S624" s="48" t="n">
        <v>32</v>
      </c>
      <c r="T624" s="48" t="n">
        <v>130</v>
      </c>
      <c r="U624" s="34" t="inlineStr">
        <is>
          <t>Sugar</t>
        </is>
      </c>
      <c r="V624" s="34" t="inlineStr">
        <is>
          <t>Real brewed tea, no powders</t>
        </is>
      </c>
      <c r="W624" s="51" t="n"/>
      <c r="X624" s="51" t="n"/>
      <c r="Y624" s="51" t="n"/>
      <c r="Z624" s="51" t="n"/>
      <c r="AA624" s="34" t="inlineStr">
        <is>
          <t>High</t>
        </is>
      </c>
      <c r="AB624" s="34" t="inlineStr">
        <is>
          <t>Leading premium RTD tea</t>
        </is>
      </c>
      <c r="AC624" s="34" t="inlineStr">
        <is>
          <t>Real brewed bottled iced tea</t>
        </is>
      </c>
      <c r="AD624" s="34" t="inlineStr">
        <is>
          <t>Brewed tea taste, not from powder.</t>
        </is>
      </c>
      <c r="AE624" s="51" t="n"/>
      <c r="AF624" s="53">
        <f>IF(AND(ISNUMBER($P624),ISNUMBER($AL624),$AL624&lt;&gt;0),ROUND($P624/$AL624*100,1),"")</f>
        <v/>
      </c>
      <c r="AG624" s="54">
        <f>IF(AND(ISNUMBER($S624),ISNUMBER($AL624),$AL624&lt;&gt;0),ROUND($S624/$AL624*100,2),"")</f>
        <v/>
      </c>
      <c r="AH624" s="53">
        <f>IF(AND(ISNUMBER($Q624),ISNUMBER($AL624),$AL624&lt;&gt;0),ROUND($Q624/$AL624*100,1),"")</f>
        <v/>
      </c>
      <c r="AI624" s="48">
        <f>IF(ISNUMBER($S624),IF($S624&lt;=1,"Yes","No"),"n/a")</f>
        <v/>
      </c>
      <c r="AJ624" s="48">
        <f>IF(ISNUMBER($S624),ROUND(MAX(0,MIN(100,100-$S624*2.5-IF(ISNUMBER($T624),$T624,0)*0.12+IF($S624&lt;=1,12,0))),0),"")</f>
        <v/>
      </c>
      <c r="AK624" s="48">
        <f>IF(ISNUMBER($Q624),IF($Q624&gt;=100,20,IF($Q624&gt;=30,10,0)),0)+IF(ISNUMBER($R624),IF($R624&gt;=100,20,0),0)+IF(ISNUMBER($P624),IF($P624&gt;=150,20,IF($P624&gt;=50,12,5)),0)+IF(ISNUMBER($S624),IF($S624&lt;=1,15,0),0)</f>
        <v/>
      </c>
      <c r="AL624" s="48" t="n">
        <v>547</v>
      </c>
      <c r="AM624" s="49" t="n"/>
      <c r="AN624" s="48">
        <f>IF(AND(ISNUMBER($P624),ISNUMBER($AL624),$AL624&lt;&gt;0),IF(OR($P624&gt;180,$P624/$AL624*1000&gt;400),"Over ceiling, confirm SKU","Within"),"n/a")</f>
        <v/>
      </c>
      <c r="AO624" s="51" t="n"/>
      <c r="AP624" s="51" t="n"/>
      <c r="AQ624" s="51" t="n"/>
      <c r="AR624" s="34" t="inlineStr">
        <is>
          <t>Recalled, batch confirmed, to confirm</t>
        </is>
      </c>
      <c r="AS624" s="34" t="inlineStr">
        <is>
          <t>BLANK -&gt; requires live Amazon.ca capture</t>
        </is>
      </c>
      <c r="AT624" s="34" t="inlineStr">
        <is>
          <t>Unverified commercial data</t>
        </is>
      </c>
    </row>
    <row r="625" ht="28" customHeight="1">
      <c r="A625" s="34" t="inlineStr">
        <is>
          <t>Pure Leaf</t>
        </is>
      </c>
      <c r="B625" s="34" t="inlineStr">
        <is>
          <t>Pure Leaf Iced Tea | Lemon | 18 pack 547mL</t>
        </is>
      </c>
      <c r="C625" s="34" t="inlineStr">
        <is>
          <t>4) Caffeine &amp; energy beverage</t>
        </is>
      </c>
      <c r="D625" s="34" t="inlineStr">
        <is>
          <t>547 mL bottle</t>
        </is>
      </c>
      <c r="E625" s="48" t="n">
        <v>18</v>
      </c>
      <c r="F625" s="49" t="n"/>
      <c r="G625" s="50">
        <f>IF(AND(ISNUMBER($F625),ISNUMBER($E625),$E625&lt;&gt;0),$F625/$E625,"")</f>
        <v/>
      </c>
      <c r="H625" s="50">
        <f>IF(AND(ISNUMBER($F625),ISNUMBER($AL625),ISNUMBER($E625),($AL625*$E625)&lt;&gt;0),$F625/($AL625*$E625)*100,"")</f>
        <v/>
      </c>
      <c r="I625" s="51" t="n"/>
      <c r="J625" s="52" t="n"/>
      <c r="K625" s="50">
        <f>IF(AND(ISNUMBER($F625),ISNUMBER($J625)),$F625*(1-$J625),"")</f>
        <v/>
      </c>
      <c r="L625" s="51" t="n"/>
      <c r="M625" s="51" t="n"/>
      <c r="N625" s="50">
        <f>IF(ISNUMBER($F625),($F625-IF(ISNUMBER($AM625),$AM625,0))*(1-IF(ISNUMBER($J625),$J625,0)),"")</f>
        <v/>
      </c>
      <c r="O625" s="34" t="inlineStr">
        <is>
          <t>Lemon</t>
        </is>
      </c>
      <c r="P625" s="48" t="n">
        <v>70</v>
      </c>
      <c r="Q625" s="48" t="n">
        <v>10</v>
      </c>
      <c r="R625" s="34" t="inlineStr">
        <is>
          <t>Not listed</t>
        </is>
      </c>
      <c r="S625" s="48" t="n">
        <v>32</v>
      </c>
      <c r="T625" s="48" t="n">
        <v>130</v>
      </c>
      <c r="U625" s="34" t="inlineStr">
        <is>
          <t>Sugar</t>
        </is>
      </c>
      <c r="V625" s="34" t="inlineStr">
        <is>
          <t>Real brewed tea, no powders</t>
        </is>
      </c>
      <c r="W625" s="51" t="n"/>
      <c r="X625" s="51" t="n"/>
      <c r="Y625" s="51" t="n"/>
      <c r="Z625" s="51" t="n"/>
      <c r="AA625" s="34" t="inlineStr">
        <is>
          <t>High</t>
        </is>
      </c>
      <c r="AB625" s="34" t="inlineStr">
        <is>
          <t>Leading premium RTD tea</t>
        </is>
      </c>
      <c r="AC625" s="34" t="inlineStr">
        <is>
          <t>Real brewed bottled iced tea</t>
        </is>
      </c>
      <c r="AD625" s="34" t="inlineStr">
        <is>
          <t>Brewed tea taste, not from powder.</t>
        </is>
      </c>
      <c r="AE625" s="51" t="n"/>
      <c r="AF625" s="53">
        <f>IF(AND(ISNUMBER($P625),ISNUMBER($AL625),$AL625&lt;&gt;0),ROUND($P625/$AL625*100,1),"")</f>
        <v/>
      </c>
      <c r="AG625" s="54">
        <f>IF(AND(ISNUMBER($S625),ISNUMBER($AL625),$AL625&lt;&gt;0),ROUND($S625/$AL625*100,2),"")</f>
        <v/>
      </c>
      <c r="AH625" s="53">
        <f>IF(AND(ISNUMBER($Q625),ISNUMBER($AL625),$AL625&lt;&gt;0),ROUND($Q625/$AL625*100,1),"")</f>
        <v/>
      </c>
      <c r="AI625" s="48">
        <f>IF(ISNUMBER($S625),IF($S625&lt;=1,"Yes","No"),"n/a")</f>
        <v/>
      </c>
      <c r="AJ625" s="48">
        <f>IF(ISNUMBER($S625),ROUND(MAX(0,MIN(100,100-$S625*2.5-IF(ISNUMBER($T625),$T625,0)*0.12+IF($S625&lt;=1,12,0))),0),"")</f>
        <v/>
      </c>
      <c r="AK625" s="48">
        <f>IF(ISNUMBER($Q625),IF($Q625&gt;=100,20,IF($Q625&gt;=30,10,0)),0)+IF(ISNUMBER($R625),IF($R625&gt;=100,20,0),0)+IF(ISNUMBER($P625),IF($P625&gt;=150,20,IF($P625&gt;=50,12,5)),0)+IF(ISNUMBER($S625),IF($S625&lt;=1,15,0),0)</f>
        <v/>
      </c>
      <c r="AL625" s="48" t="n">
        <v>547</v>
      </c>
      <c r="AM625" s="49" t="n"/>
      <c r="AN625" s="48">
        <f>IF(AND(ISNUMBER($P625),ISNUMBER($AL625),$AL625&lt;&gt;0),IF(OR($P625&gt;180,$P625/$AL625*1000&gt;400),"Over ceiling, confirm SKU","Within"),"n/a")</f>
        <v/>
      </c>
      <c r="AO625" s="51" t="n"/>
      <c r="AP625" s="51" t="n"/>
      <c r="AQ625" s="51" t="n"/>
      <c r="AR625" s="34" t="inlineStr">
        <is>
          <t>Recalled, batch confirmed, to confirm</t>
        </is>
      </c>
      <c r="AS625" s="34" t="inlineStr">
        <is>
          <t>BLANK -&gt; requires live Amazon.ca capture</t>
        </is>
      </c>
      <c r="AT625" s="34" t="inlineStr">
        <is>
          <t>Unverified commercial data</t>
        </is>
      </c>
    </row>
    <row r="626" ht="28" customHeight="1">
      <c r="A626" s="34" t="inlineStr">
        <is>
          <t>Pure Leaf</t>
        </is>
      </c>
      <c r="B626" s="34" t="inlineStr">
        <is>
          <t>Pure Leaf Iced Tea | Lemon | 24 pack 547mL</t>
        </is>
      </c>
      <c r="C626" s="34" t="inlineStr">
        <is>
          <t>4) Caffeine &amp; energy beverage</t>
        </is>
      </c>
      <c r="D626" s="34" t="inlineStr">
        <is>
          <t>547 mL bottle</t>
        </is>
      </c>
      <c r="E626" s="48" t="n">
        <v>24</v>
      </c>
      <c r="F626" s="49" t="n"/>
      <c r="G626" s="50">
        <f>IF(AND(ISNUMBER($F626),ISNUMBER($E626),$E626&lt;&gt;0),$F626/$E626,"")</f>
        <v/>
      </c>
      <c r="H626" s="50">
        <f>IF(AND(ISNUMBER($F626),ISNUMBER($AL626),ISNUMBER($E626),($AL626*$E626)&lt;&gt;0),$F626/($AL626*$E626)*100,"")</f>
        <v/>
      </c>
      <c r="I626" s="51" t="n"/>
      <c r="J626" s="52" t="n"/>
      <c r="K626" s="50">
        <f>IF(AND(ISNUMBER($F626),ISNUMBER($J626)),$F626*(1-$J626),"")</f>
        <v/>
      </c>
      <c r="L626" s="51" t="n"/>
      <c r="M626" s="51" t="n"/>
      <c r="N626" s="50">
        <f>IF(ISNUMBER($F626),($F626-IF(ISNUMBER($AM626),$AM626,0))*(1-IF(ISNUMBER($J626),$J626,0)),"")</f>
        <v/>
      </c>
      <c r="O626" s="34" t="inlineStr">
        <is>
          <t>Lemon</t>
        </is>
      </c>
      <c r="P626" s="48" t="n">
        <v>70</v>
      </c>
      <c r="Q626" s="48" t="n">
        <v>10</v>
      </c>
      <c r="R626" s="34" t="inlineStr">
        <is>
          <t>Not listed</t>
        </is>
      </c>
      <c r="S626" s="48" t="n">
        <v>32</v>
      </c>
      <c r="T626" s="48" t="n">
        <v>130</v>
      </c>
      <c r="U626" s="34" t="inlineStr">
        <is>
          <t>Sugar</t>
        </is>
      </c>
      <c r="V626" s="34" t="inlineStr">
        <is>
          <t>Real brewed tea, no powders</t>
        </is>
      </c>
      <c r="W626" s="51" t="n"/>
      <c r="X626" s="51" t="n"/>
      <c r="Y626" s="51" t="n"/>
      <c r="Z626" s="51" t="n"/>
      <c r="AA626" s="34" t="inlineStr">
        <is>
          <t>High</t>
        </is>
      </c>
      <c r="AB626" s="34" t="inlineStr">
        <is>
          <t>Leading premium RTD tea</t>
        </is>
      </c>
      <c r="AC626" s="34" t="inlineStr">
        <is>
          <t>Real brewed bottled iced tea</t>
        </is>
      </c>
      <c r="AD626" s="34" t="inlineStr">
        <is>
          <t>Brewed tea taste, not from powder.</t>
        </is>
      </c>
      <c r="AE626" s="51" t="n"/>
      <c r="AF626" s="53">
        <f>IF(AND(ISNUMBER($P626),ISNUMBER($AL626),$AL626&lt;&gt;0),ROUND($P626/$AL626*100,1),"")</f>
        <v/>
      </c>
      <c r="AG626" s="54">
        <f>IF(AND(ISNUMBER($S626),ISNUMBER($AL626),$AL626&lt;&gt;0),ROUND($S626/$AL626*100,2),"")</f>
        <v/>
      </c>
      <c r="AH626" s="53">
        <f>IF(AND(ISNUMBER($Q626),ISNUMBER($AL626),$AL626&lt;&gt;0),ROUND($Q626/$AL626*100,1),"")</f>
        <v/>
      </c>
      <c r="AI626" s="48">
        <f>IF(ISNUMBER($S626),IF($S626&lt;=1,"Yes","No"),"n/a")</f>
        <v/>
      </c>
      <c r="AJ626" s="48">
        <f>IF(ISNUMBER($S626),ROUND(MAX(0,MIN(100,100-$S626*2.5-IF(ISNUMBER($T626),$T626,0)*0.12+IF($S626&lt;=1,12,0))),0),"")</f>
        <v/>
      </c>
      <c r="AK626" s="48">
        <f>IF(ISNUMBER($Q626),IF($Q626&gt;=100,20,IF($Q626&gt;=30,10,0)),0)+IF(ISNUMBER($R626),IF($R626&gt;=100,20,0),0)+IF(ISNUMBER($P626),IF($P626&gt;=150,20,IF($P626&gt;=50,12,5)),0)+IF(ISNUMBER($S626),IF($S626&lt;=1,15,0),0)</f>
        <v/>
      </c>
      <c r="AL626" s="48" t="n">
        <v>547</v>
      </c>
      <c r="AM626" s="49" t="n"/>
      <c r="AN626" s="48">
        <f>IF(AND(ISNUMBER($P626),ISNUMBER($AL626),$AL626&lt;&gt;0),IF(OR($P626&gt;180,$P626/$AL626*1000&gt;400),"Over ceiling, confirm SKU","Within"),"n/a")</f>
        <v/>
      </c>
      <c r="AO626" s="51" t="n"/>
      <c r="AP626" s="51" t="n"/>
      <c r="AQ626" s="51" t="n"/>
      <c r="AR626" s="34" t="inlineStr">
        <is>
          <t>Recalled, batch confirmed, to confirm</t>
        </is>
      </c>
      <c r="AS626" s="34" t="inlineStr">
        <is>
          <t>BLANK -&gt; requires live Amazon.ca capture</t>
        </is>
      </c>
      <c r="AT626" s="34" t="inlineStr">
        <is>
          <t>Unverified commercial data</t>
        </is>
      </c>
    </row>
    <row r="627" ht="28" customHeight="1">
      <c r="A627" s="34" t="inlineStr">
        <is>
          <t>Pure Leaf</t>
        </is>
      </c>
      <c r="B627" s="34" t="inlineStr">
        <is>
          <t>Pure Leaf Iced Tea | Unsweetened | single 547mL</t>
        </is>
      </c>
      <c r="C627" s="34" t="inlineStr">
        <is>
          <t>4) Caffeine &amp; energy beverage</t>
        </is>
      </c>
      <c r="D627" s="34" t="inlineStr">
        <is>
          <t>547 mL bottle</t>
        </is>
      </c>
      <c r="E627" s="48" t="n">
        <v>1</v>
      </c>
      <c r="F627" s="49" t="n"/>
      <c r="G627" s="50">
        <f>IF(AND(ISNUMBER($F627),ISNUMBER($E627),$E627&lt;&gt;0),$F627/$E627,"")</f>
        <v/>
      </c>
      <c r="H627" s="50">
        <f>IF(AND(ISNUMBER($F627),ISNUMBER($AL627),ISNUMBER($E627),($AL627*$E627)&lt;&gt;0),$F627/($AL627*$E627)*100,"")</f>
        <v/>
      </c>
      <c r="I627" s="51" t="n"/>
      <c r="J627" s="52" t="n"/>
      <c r="K627" s="50">
        <f>IF(AND(ISNUMBER($F627),ISNUMBER($J627)),$F627*(1-$J627),"")</f>
        <v/>
      </c>
      <c r="L627" s="51" t="n"/>
      <c r="M627" s="51" t="n"/>
      <c r="N627" s="50">
        <f>IF(ISNUMBER($F627),($F627-IF(ISNUMBER($AM627),$AM627,0))*(1-IF(ISNUMBER($J627),$J627,0)),"")</f>
        <v/>
      </c>
      <c r="O627" s="34" t="inlineStr">
        <is>
          <t>Unsweetened</t>
        </is>
      </c>
      <c r="P627" s="48" t="n">
        <v>70</v>
      </c>
      <c r="Q627" s="48" t="n">
        <v>10</v>
      </c>
      <c r="R627" s="34" t="inlineStr">
        <is>
          <t>Not listed</t>
        </is>
      </c>
      <c r="S627" s="48" t="n">
        <v>32</v>
      </c>
      <c r="T627" s="48" t="n">
        <v>130</v>
      </c>
      <c r="U627" s="34" t="inlineStr">
        <is>
          <t>Sugar</t>
        </is>
      </c>
      <c r="V627" s="34" t="inlineStr">
        <is>
          <t>Real brewed tea, no powders</t>
        </is>
      </c>
      <c r="W627" s="51" t="n"/>
      <c r="X627" s="51" t="n"/>
      <c r="Y627" s="51" t="n"/>
      <c r="Z627" s="51" t="n"/>
      <c r="AA627" s="34" t="inlineStr">
        <is>
          <t>High</t>
        </is>
      </c>
      <c r="AB627" s="34" t="inlineStr">
        <is>
          <t>Leading premium RTD tea</t>
        </is>
      </c>
      <c r="AC627" s="34" t="inlineStr">
        <is>
          <t>Real brewed bottled iced tea</t>
        </is>
      </c>
      <c r="AD627" s="34" t="inlineStr">
        <is>
          <t>Brewed tea taste, not from powder.</t>
        </is>
      </c>
      <c r="AE627" s="51" t="n"/>
      <c r="AF627" s="53">
        <f>IF(AND(ISNUMBER($P627),ISNUMBER($AL627),$AL627&lt;&gt;0),ROUND($P627/$AL627*100,1),"")</f>
        <v/>
      </c>
      <c r="AG627" s="54">
        <f>IF(AND(ISNUMBER($S627),ISNUMBER($AL627),$AL627&lt;&gt;0),ROUND($S627/$AL627*100,2),"")</f>
        <v/>
      </c>
      <c r="AH627" s="53">
        <f>IF(AND(ISNUMBER($Q627),ISNUMBER($AL627),$AL627&lt;&gt;0),ROUND($Q627/$AL627*100,1),"")</f>
        <v/>
      </c>
      <c r="AI627" s="48">
        <f>IF(ISNUMBER($S627),IF($S627&lt;=1,"Yes","No"),"n/a")</f>
        <v/>
      </c>
      <c r="AJ627" s="48">
        <f>IF(ISNUMBER($S627),ROUND(MAX(0,MIN(100,100-$S627*2.5-IF(ISNUMBER($T627),$T627,0)*0.12+IF($S627&lt;=1,12,0))),0),"")</f>
        <v/>
      </c>
      <c r="AK627" s="48">
        <f>IF(ISNUMBER($Q627),IF($Q627&gt;=100,20,IF($Q627&gt;=30,10,0)),0)+IF(ISNUMBER($R627),IF($R627&gt;=100,20,0),0)+IF(ISNUMBER($P627),IF($P627&gt;=150,20,IF($P627&gt;=50,12,5)),0)+IF(ISNUMBER($S627),IF($S627&lt;=1,15,0),0)</f>
        <v/>
      </c>
      <c r="AL627" s="48" t="n">
        <v>547</v>
      </c>
      <c r="AM627" s="49" t="n"/>
      <c r="AN627" s="48">
        <f>IF(AND(ISNUMBER($P627),ISNUMBER($AL627),$AL627&lt;&gt;0),IF(OR($P627&gt;180,$P627/$AL627*1000&gt;400),"Over ceiling, confirm SKU","Within"),"n/a")</f>
        <v/>
      </c>
      <c r="AO627" s="51" t="n"/>
      <c r="AP627" s="51" t="n"/>
      <c r="AQ627" s="51" t="n"/>
      <c r="AR627" s="34" t="inlineStr">
        <is>
          <t>Recalled, batch confirmed, to confirm</t>
        </is>
      </c>
      <c r="AS627" s="34" t="inlineStr">
        <is>
          <t>BLANK -&gt; requires live Amazon.ca capture</t>
        </is>
      </c>
      <c r="AT627" s="34" t="inlineStr">
        <is>
          <t>Unverified commercial data</t>
        </is>
      </c>
    </row>
    <row r="628" ht="28" customHeight="1">
      <c r="A628" s="34" t="inlineStr">
        <is>
          <t>Pure Leaf</t>
        </is>
      </c>
      <c r="B628" s="34" t="inlineStr">
        <is>
          <t>Pure Leaf Iced Tea | Unsweetened | 8 pack 547mL</t>
        </is>
      </c>
      <c r="C628" s="34" t="inlineStr">
        <is>
          <t>4) Caffeine &amp; energy beverage</t>
        </is>
      </c>
      <c r="D628" s="34" t="inlineStr">
        <is>
          <t>547 mL bottle</t>
        </is>
      </c>
      <c r="E628" s="48" t="n">
        <v>8</v>
      </c>
      <c r="F628" s="49" t="n"/>
      <c r="G628" s="50">
        <f>IF(AND(ISNUMBER($F628),ISNUMBER($E628),$E628&lt;&gt;0),$F628/$E628,"")</f>
        <v/>
      </c>
      <c r="H628" s="50">
        <f>IF(AND(ISNUMBER($F628),ISNUMBER($AL628),ISNUMBER($E628),($AL628*$E628)&lt;&gt;0),$F628/($AL628*$E628)*100,"")</f>
        <v/>
      </c>
      <c r="I628" s="51" t="n"/>
      <c r="J628" s="52" t="n"/>
      <c r="K628" s="50">
        <f>IF(AND(ISNUMBER($F628),ISNUMBER($J628)),$F628*(1-$J628),"")</f>
        <v/>
      </c>
      <c r="L628" s="51" t="n"/>
      <c r="M628" s="51" t="n"/>
      <c r="N628" s="50">
        <f>IF(ISNUMBER($F628),($F628-IF(ISNUMBER($AM628),$AM628,0))*(1-IF(ISNUMBER($J628),$J628,0)),"")</f>
        <v/>
      </c>
      <c r="O628" s="34" t="inlineStr">
        <is>
          <t>Unsweetened</t>
        </is>
      </c>
      <c r="P628" s="48" t="n">
        <v>70</v>
      </c>
      <c r="Q628" s="48" t="n">
        <v>10</v>
      </c>
      <c r="R628" s="34" t="inlineStr">
        <is>
          <t>Not listed</t>
        </is>
      </c>
      <c r="S628" s="48" t="n">
        <v>32</v>
      </c>
      <c r="T628" s="48" t="n">
        <v>130</v>
      </c>
      <c r="U628" s="34" t="inlineStr">
        <is>
          <t>Sugar</t>
        </is>
      </c>
      <c r="V628" s="34" t="inlineStr">
        <is>
          <t>Real brewed tea, no powders</t>
        </is>
      </c>
      <c r="W628" s="51" t="n"/>
      <c r="X628" s="51" t="n"/>
      <c r="Y628" s="51" t="n"/>
      <c r="Z628" s="51" t="n"/>
      <c r="AA628" s="34" t="inlineStr">
        <is>
          <t>High</t>
        </is>
      </c>
      <c r="AB628" s="34" t="inlineStr">
        <is>
          <t>Leading premium RTD tea</t>
        </is>
      </c>
      <c r="AC628" s="34" t="inlineStr">
        <is>
          <t>Real brewed bottled iced tea</t>
        </is>
      </c>
      <c r="AD628" s="34" t="inlineStr">
        <is>
          <t>Brewed tea taste, not from powder.</t>
        </is>
      </c>
      <c r="AE628" s="51" t="n"/>
      <c r="AF628" s="53">
        <f>IF(AND(ISNUMBER($P628),ISNUMBER($AL628),$AL628&lt;&gt;0),ROUND($P628/$AL628*100,1),"")</f>
        <v/>
      </c>
      <c r="AG628" s="54">
        <f>IF(AND(ISNUMBER($S628),ISNUMBER($AL628),$AL628&lt;&gt;0),ROUND($S628/$AL628*100,2),"")</f>
        <v/>
      </c>
      <c r="AH628" s="53">
        <f>IF(AND(ISNUMBER($Q628),ISNUMBER($AL628),$AL628&lt;&gt;0),ROUND($Q628/$AL628*100,1),"")</f>
        <v/>
      </c>
      <c r="AI628" s="48">
        <f>IF(ISNUMBER($S628),IF($S628&lt;=1,"Yes","No"),"n/a")</f>
        <v/>
      </c>
      <c r="AJ628" s="48">
        <f>IF(ISNUMBER($S628),ROUND(MAX(0,MIN(100,100-$S628*2.5-IF(ISNUMBER($T628),$T628,0)*0.12+IF($S628&lt;=1,12,0))),0),"")</f>
        <v/>
      </c>
      <c r="AK628" s="48">
        <f>IF(ISNUMBER($Q628),IF($Q628&gt;=100,20,IF($Q628&gt;=30,10,0)),0)+IF(ISNUMBER($R628),IF($R628&gt;=100,20,0),0)+IF(ISNUMBER($P628),IF($P628&gt;=150,20,IF($P628&gt;=50,12,5)),0)+IF(ISNUMBER($S628),IF($S628&lt;=1,15,0),0)</f>
        <v/>
      </c>
      <c r="AL628" s="48" t="n">
        <v>547</v>
      </c>
      <c r="AM628" s="49" t="n"/>
      <c r="AN628" s="48">
        <f>IF(AND(ISNUMBER($P628),ISNUMBER($AL628),$AL628&lt;&gt;0),IF(OR($P628&gt;180,$P628/$AL628*1000&gt;400),"Over ceiling, confirm SKU","Within"),"n/a")</f>
        <v/>
      </c>
      <c r="AO628" s="51" t="n"/>
      <c r="AP628" s="51" t="n"/>
      <c r="AQ628" s="51" t="n"/>
      <c r="AR628" s="34" t="inlineStr">
        <is>
          <t>Recalled, batch confirmed, to confirm</t>
        </is>
      </c>
      <c r="AS628" s="34" t="inlineStr">
        <is>
          <t>BLANK -&gt; requires live Amazon.ca capture</t>
        </is>
      </c>
      <c r="AT628" s="34" t="inlineStr">
        <is>
          <t>Unverified commercial data</t>
        </is>
      </c>
    </row>
    <row r="629" ht="28" customHeight="1">
      <c r="A629" s="34" t="inlineStr">
        <is>
          <t>Pure Leaf</t>
        </is>
      </c>
      <c r="B629" s="34" t="inlineStr">
        <is>
          <t>Pure Leaf Iced Tea | Unsweetened | 12 pack 547mL</t>
        </is>
      </c>
      <c r="C629" s="34" t="inlineStr">
        <is>
          <t>4) Caffeine &amp; energy beverage</t>
        </is>
      </c>
      <c r="D629" s="34" t="inlineStr">
        <is>
          <t>547 mL bottle</t>
        </is>
      </c>
      <c r="E629" s="48" t="n">
        <v>12</v>
      </c>
      <c r="F629" s="49" t="n"/>
      <c r="G629" s="50">
        <f>IF(AND(ISNUMBER($F629),ISNUMBER($E629),$E629&lt;&gt;0),$F629/$E629,"")</f>
        <v/>
      </c>
      <c r="H629" s="50">
        <f>IF(AND(ISNUMBER($F629),ISNUMBER($AL629),ISNUMBER($E629),($AL629*$E629)&lt;&gt;0),$F629/($AL629*$E629)*100,"")</f>
        <v/>
      </c>
      <c r="I629" s="51" t="n"/>
      <c r="J629" s="52" t="n"/>
      <c r="K629" s="50">
        <f>IF(AND(ISNUMBER($F629),ISNUMBER($J629)),$F629*(1-$J629),"")</f>
        <v/>
      </c>
      <c r="L629" s="51" t="n"/>
      <c r="M629" s="51" t="n"/>
      <c r="N629" s="50">
        <f>IF(ISNUMBER($F629),($F629-IF(ISNUMBER($AM629),$AM629,0))*(1-IF(ISNUMBER($J629),$J629,0)),"")</f>
        <v/>
      </c>
      <c r="O629" s="34" t="inlineStr">
        <is>
          <t>Unsweetened</t>
        </is>
      </c>
      <c r="P629" s="48" t="n">
        <v>70</v>
      </c>
      <c r="Q629" s="48" t="n">
        <v>10</v>
      </c>
      <c r="R629" s="34" t="inlineStr">
        <is>
          <t>Not listed</t>
        </is>
      </c>
      <c r="S629" s="48" t="n">
        <v>32</v>
      </c>
      <c r="T629" s="48" t="n">
        <v>130</v>
      </c>
      <c r="U629" s="34" t="inlineStr">
        <is>
          <t>Sugar</t>
        </is>
      </c>
      <c r="V629" s="34" t="inlineStr">
        <is>
          <t>Real brewed tea, no powders</t>
        </is>
      </c>
      <c r="W629" s="51" t="n"/>
      <c r="X629" s="51" t="n"/>
      <c r="Y629" s="51" t="n"/>
      <c r="Z629" s="51" t="n"/>
      <c r="AA629" s="34" t="inlineStr">
        <is>
          <t>High</t>
        </is>
      </c>
      <c r="AB629" s="34" t="inlineStr">
        <is>
          <t>Leading premium RTD tea</t>
        </is>
      </c>
      <c r="AC629" s="34" t="inlineStr">
        <is>
          <t>Real brewed bottled iced tea</t>
        </is>
      </c>
      <c r="AD629" s="34" t="inlineStr">
        <is>
          <t>Brewed tea taste, not from powder.</t>
        </is>
      </c>
      <c r="AE629" s="51" t="n"/>
      <c r="AF629" s="53">
        <f>IF(AND(ISNUMBER($P629),ISNUMBER($AL629),$AL629&lt;&gt;0),ROUND($P629/$AL629*100,1),"")</f>
        <v/>
      </c>
      <c r="AG629" s="54">
        <f>IF(AND(ISNUMBER($S629),ISNUMBER($AL629),$AL629&lt;&gt;0),ROUND($S629/$AL629*100,2),"")</f>
        <v/>
      </c>
      <c r="AH629" s="53">
        <f>IF(AND(ISNUMBER($Q629),ISNUMBER($AL629),$AL629&lt;&gt;0),ROUND($Q629/$AL629*100,1),"")</f>
        <v/>
      </c>
      <c r="AI629" s="48">
        <f>IF(ISNUMBER($S629),IF($S629&lt;=1,"Yes","No"),"n/a")</f>
        <v/>
      </c>
      <c r="AJ629" s="48">
        <f>IF(ISNUMBER($S629),ROUND(MAX(0,MIN(100,100-$S629*2.5-IF(ISNUMBER($T629),$T629,0)*0.12+IF($S629&lt;=1,12,0))),0),"")</f>
        <v/>
      </c>
      <c r="AK629" s="48">
        <f>IF(ISNUMBER($Q629),IF($Q629&gt;=100,20,IF($Q629&gt;=30,10,0)),0)+IF(ISNUMBER($R629),IF($R629&gt;=100,20,0),0)+IF(ISNUMBER($P629),IF($P629&gt;=150,20,IF($P629&gt;=50,12,5)),0)+IF(ISNUMBER($S629),IF($S629&lt;=1,15,0),0)</f>
        <v/>
      </c>
      <c r="AL629" s="48" t="n">
        <v>547</v>
      </c>
      <c r="AM629" s="49" t="n"/>
      <c r="AN629" s="48">
        <f>IF(AND(ISNUMBER($P629),ISNUMBER($AL629),$AL629&lt;&gt;0),IF(OR($P629&gt;180,$P629/$AL629*1000&gt;400),"Over ceiling, confirm SKU","Within"),"n/a")</f>
        <v/>
      </c>
      <c r="AO629" s="51" t="n"/>
      <c r="AP629" s="51" t="n"/>
      <c r="AQ629" s="51" t="n"/>
      <c r="AR629" s="34" t="inlineStr">
        <is>
          <t>Recalled, batch confirmed, to confirm</t>
        </is>
      </c>
      <c r="AS629" s="34" t="inlineStr">
        <is>
          <t>BLANK -&gt; requires live Amazon.ca capture</t>
        </is>
      </c>
      <c r="AT629" s="34" t="inlineStr">
        <is>
          <t>Unverified commercial data</t>
        </is>
      </c>
    </row>
    <row r="630" ht="28" customHeight="1">
      <c r="A630" s="34" t="inlineStr">
        <is>
          <t>Pure Leaf</t>
        </is>
      </c>
      <c r="B630" s="34" t="inlineStr">
        <is>
          <t>Pure Leaf Iced Tea | Unsweetened | 18 pack 547mL</t>
        </is>
      </c>
      <c r="C630" s="34" t="inlineStr">
        <is>
          <t>4) Caffeine &amp; energy beverage</t>
        </is>
      </c>
      <c r="D630" s="34" t="inlineStr">
        <is>
          <t>547 mL bottle</t>
        </is>
      </c>
      <c r="E630" s="48" t="n">
        <v>18</v>
      </c>
      <c r="F630" s="49" t="n"/>
      <c r="G630" s="50">
        <f>IF(AND(ISNUMBER($F630),ISNUMBER($E630),$E630&lt;&gt;0),$F630/$E630,"")</f>
        <v/>
      </c>
      <c r="H630" s="50">
        <f>IF(AND(ISNUMBER($F630),ISNUMBER($AL630),ISNUMBER($E630),($AL630*$E630)&lt;&gt;0),$F630/($AL630*$E630)*100,"")</f>
        <v/>
      </c>
      <c r="I630" s="51" t="n"/>
      <c r="J630" s="52" t="n"/>
      <c r="K630" s="50">
        <f>IF(AND(ISNUMBER($F630),ISNUMBER($J630)),$F630*(1-$J630),"")</f>
        <v/>
      </c>
      <c r="L630" s="51" t="n"/>
      <c r="M630" s="51" t="n"/>
      <c r="N630" s="50">
        <f>IF(ISNUMBER($F630),($F630-IF(ISNUMBER($AM630),$AM630,0))*(1-IF(ISNUMBER($J630),$J630,0)),"")</f>
        <v/>
      </c>
      <c r="O630" s="34" t="inlineStr">
        <is>
          <t>Unsweetened</t>
        </is>
      </c>
      <c r="P630" s="48" t="n">
        <v>70</v>
      </c>
      <c r="Q630" s="48" t="n">
        <v>10</v>
      </c>
      <c r="R630" s="34" t="inlineStr">
        <is>
          <t>Not listed</t>
        </is>
      </c>
      <c r="S630" s="48" t="n">
        <v>32</v>
      </c>
      <c r="T630" s="48" t="n">
        <v>130</v>
      </c>
      <c r="U630" s="34" t="inlineStr">
        <is>
          <t>Sugar</t>
        </is>
      </c>
      <c r="V630" s="34" t="inlineStr">
        <is>
          <t>Real brewed tea, no powders</t>
        </is>
      </c>
      <c r="W630" s="51" t="n"/>
      <c r="X630" s="51" t="n"/>
      <c r="Y630" s="51" t="n"/>
      <c r="Z630" s="51" t="n"/>
      <c r="AA630" s="34" t="inlineStr">
        <is>
          <t>High</t>
        </is>
      </c>
      <c r="AB630" s="34" t="inlineStr">
        <is>
          <t>Leading premium RTD tea</t>
        </is>
      </c>
      <c r="AC630" s="34" t="inlineStr">
        <is>
          <t>Real brewed bottled iced tea</t>
        </is>
      </c>
      <c r="AD630" s="34" t="inlineStr">
        <is>
          <t>Brewed tea taste, not from powder.</t>
        </is>
      </c>
      <c r="AE630" s="51" t="n"/>
      <c r="AF630" s="53">
        <f>IF(AND(ISNUMBER($P630),ISNUMBER($AL630),$AL630&lt;&gt;0),ROUND($P630/$AL630*100,1),"")</f>
        <v/>
      </c>
      <c r="AG630" s="54">
        <f>IF(AND(ISNUMBER($S630),ISNUMBER($AL630),$AL630&lt;&gt;0),ROUND($S630/$AL630*100,2),"")</f>
        <v/>
      </c>
      <c r="AH630" s="53">
        <f>IF(AND(ISNUMBER($Q630),ISNUMBER($AL630),$AL630&lt;&gt;0),ROUND($Q630/$AL630*100,1),"")</f>
        <v/>
      </c>
      <c r="AI630" s="48">
        <f>IF(ISNUMBER($S630),IF($S630&lt;=1,"Yes","No"),"n/a")</f>
        <v/>
      </c>
      <c r="AJ630" s="48">
        <f>IF(ISNUMBER($S630),ROUND(MAX(0,MIN(100,100-$S630*2.5-IF(ISNUMBER($T630),$T630,0)*0.12+IF($S630&lt;=1,12,0))),0),"")</f>
        <v/>
      </c>
      <c r="AK630" s="48">
        <f>IF(ISNUMBER($Q630),IF($Q630&gt;=100,20,IF($Q630&gt;=30,10,0)),0)+IF(ISNUMBER($R630),IF($R630&gt;=100,20,0),0)+IF(ISNUMBER($P630),IF($P630&gt;=150,20,IF($P630&gt;=50,12,5)),0)+IF(ISNUMBER($S630),IF($S630&lt;=1,15,0),0)</f>
        <v/>
      </c>
      <c r="AL630" s="48" t="n">
        <v>547</v>
      </c>
      <c r="AM630" s="49" t="n"/>
      <c r="AN630" s="48">
        <f>IF(AND(ISNUMBER($P630),ISNUMBER($AL630),$AL630&lt;&gt;0),IF(OR($P630&gt;180,$P630/$AL630*1000&gt;400),"Over ceiling, confirm SKU","Within"),"n/a")</f>
        <v/>
      </c>
      <c r="AO630" s="51" t="n"/>
      <c r="AP630" s="51" t="n"/>
      <c r="AQ630" s="51" t="n"/>
      <c r="AR630" s="34" t="inlineStr">
        <is>
          <t>Recalled, batch confirmed, to confirm</t>
        </is>
      </c>
      <c r="AS630" s="34" t="inlineStr">
        <is>
          <t>BLANK -&gt; requires live Amazon.ca capture</t>
        </is>
      </c>
      <c r="AT630" s="34" t="inlineStr">
        <is>
          <t>Unverified commercial data</t>
        </is>
      </c>
    </row>
    <row r="631" ht="28" customHeight="1">
      <c r="A631" s="34" t="inlineStr">
        <is>
          <t>Pure Leaf</t>
        </is>
      </c>
      <c r="B631" s="34" t="inlineStr">
        <is>
          <t>Pure Leaf Iced Tea | Unsweetened | 24 pack 547mL</t>
        </is>
      </c>
      <c r="C631" s="34" t="inlineStr">
        <is>
          <t>4) Caffeine &amp; energy beverage</t>
        </is>
      </c>
      <c r="D631" s="34" t="inlineStr">
        <is>
          <t>547 mL bottle</t>
        </is>
      </c>
      <c r="E631" s="48" t="n">
        <v>24</v>
      </c>
      <c r="F631" s="49" t="n"/>
      <c r="G631" s="50">
        <f>IF(AND(ISNUMBER($F631),ISNUMBER($E631),$E631&lt;&gt;0),$F631/$E631,"")</f>
        <v/>
      </c>
      <c r="H631" s="50">
        <f>IF(AND(ISNUMBER($F631),ISNUMBER($AL631),ISNUMBER($E631),($AL631*$E631)&lt;&gt;0),$F631/($AL631*$E631)*100,"")</f>
        <v/>
      </c>
      <c r="I631" s="51" t="n"/>
      <c r="J631" s="52" t="n"/>
      <c r="K631" s="50">
        <f>IF(AND(ISNUMBER($F631),ISNUMBER($J631)),$F631*(1-$J631),"")</f>
        <v/>
      </c>
      <c r="L631" s="51" t="n"/>
      <c r="M631" s="51" t="n"/>
      <c r="N631" s="50">
        <f>IF(ISNUMBER($F631),($F631-IF(ISNUMBER($AM631),$AM631,0))*(1-IF(ISNUMBER($J631),$J631,0)),"")</f>
        <v/>
      </c>
      <c r="O631" s="34" t="inlineStr">
        <is>
          <t>Unsweetened</t>
        </is>
      </c>
      <c r="P631" s="48" t="n">
        <v>70</v>
      </c>
      <c r="Q631" s="48" t="n">
        <v>10</v>
      </c>
      <c r="R631" s="34" t="inlineStr">
        <is>
          <t>Not listed</t>
        </is>
      </c>
      <c r="S631" s="48" t="n">
        <v>32</v>
      </c>
      <c r="T631" s="48" t="n">
        <v>130</v>
      </c>
      <c r="U631" s="34" t="inlineStr">
        <is>
          <t>Sugar</t>
        </is>
      </c>
      <c r="V631" s="34" t="inlineStr">
        <is>
          <t>Real brewed tea, no powders</t>
        </is>
      </c>
      <c r="W631" s="51" t="n"/>
      <c r="X631" s="51" t="n"/>
      <c r="Y631" s="51" t="n"/>
      <c r="Z631" s="51" t="n"/>
      <c r="AA631" s="34" t="inlineStr">
        <is>
          <t>High</t>
        </is>
      </c>
      <c r="AB631" s="34" t="inlineStr">
        <is>
          <t>Leading premium RTD tea</t>
        </is>
      </c>
      <c r="AC631" s="34" t="inlineStr">
        <is>
          <t>Real brewed bottled iced tea</t>
        </is>
      </c>
      <c r="AD631" s="34" t="inlineStr">
        <is>
          <t>Brewed tea taste, not from powder.</t>
        </is>
      </c>
      <c r="AE631" s="51" t="n"/>
      <c r="AF631" s="53">
        <f>IF(AND(ISNUMBER($P631),ISNUMBER($AL631),$AL631&lt;&gt;0),ROUND($P631/$AL631*100,1),"")</f>
        <v/>
      </c>
      <c r="AG631" s="54">
        <f>IF(AND(ISNUMBER($S631),ISNUMBER($AL631),$AL631&lt;&gt;0),ROUND($S631/$AL631*100,2),"")</f>
        <v/>
      </c>
      <c r="AH631" s="53">
        <f>IF(AND(ISNUMBER($Q631),ISNUMBER($AL631),$AL631&lt;&gt;0),ROUND($Q631/$AL631*100,1),"")</f>
        <v/>
      </c>
      <c r="AI631" s="48">
        <f>IF(ISNUMBER($S631),IF($S631&lt;=1,"Yes","No"),"n/a")</f>
        <v/>
      </c>
      <c r="AJ631" s="48">
        <f>IF(ISNUMBER($S631),ROUND(MAX(0,MIN(100,100-$S631*2.5-IF(ISNUMBER($T631),$T631,0)*0.12+IF($S631&lt;=1,12,0))),0),"")</f>
        <v/>
      </c>
      <c r="AK631" s="48">
        <f>IF(ISNUMBER($Q631),IF($Q631&gt;=100,20,IF($Q631&gt;=30,10,0)),0)+IF(ISNUMBER($R631),IF($R631&gt;=100,20,0),0)+IF(ISNUMBER($P631),IF($P631&gt;=150,20,IF($P631&gt;=50,12,5)),0)+IF(ISNUMBER($S631),IF($S631&lt;=1,15,0),0)</f>
        <v/>
      </c>
      <c r="AL631" s="48" t="n">
        <v>547</v>
      </c>
      <c r="AM631" s="49" t="n"/>
      <c r="AN631" s="48">
        <f>IF(AND(ISNUMBER($P631),ISNUMBER($AL631),$AL631&lt;&gt;0),IF(OR($P631&gt;180,$P631/$AL631*1000&gt;400),"Over ceiling, confirm SKU","Within"),"n/a")</f>
        <v/>
      </c>
      <c r="AO631" s="51" t="n"/>
      <c r="AP631" s="51" t="n"/>
      <c r="AQ631" s="51" t="n"/>
      <c r="AR631" s="34" t="inlineStr">
        <is>
          <t>Recalled, batch confirmed, to confirm</t>
        </is>
      </c>
      <c r="AS631" s="34" t="inlineStr">
        <is>
          <t>BLANK -&gt; requires live Amazon.ca capture</t>
        </is>
      </c>
      <c r="AT631" s="34" t="inlineStr">
        <is>
          <t>Unverified commercial data</t>
        </is>
      </c>
    </row>
    <row r="632" ht="28" customHeight="1">
      <c r="A632" s="34" t="inlineStr">
        <is>
          <t>Pure Leaf</t>
        </is>
      </c>
      <c r="B632" s="34" t="inlineStr">
        <is>
          <t>Pure Leaf Iced Tea | Peach | single 547mL</t>
        </is>
      </c>
      <c r="C632" s="34" t="inlineStr">
        <is>
          <t>4) Caffeine &amp; energy beverage</t>
        </is>
      </c>
      <c r="D632" s="34" t="inlineStr">
        <is>
          <t>547 mL bottle</t>
        </is>
      </c>
      <c r="E632" s="48" t="n">
        <v>1</v>
      </c>
      <c r="F632" s="49" t="n"/>
      <c r="G632" s="50">
        <f>IF(AND(ISNUMBER($F632),ISNUMBER($E632),$E632&lt;&gt;0),$F632/$E632,"")</f>
        <v/>
      </c>
      <c r="H632" s="50">
        <f>IF(AND(ISNUMBER($F632),ISNUMBER($AL632),ISNUMBER($E632),($AL632*$E632)&lt;&gt;0),$F632/($AL632*$E632)*100,"")</f>
        <v/>
      </c>
      <c r="I632" s="51" t="n"/>
      <c r="J632" s="52" t="n"/>
      <c r="K632" s="50">
        <f>IF(AND(ISNUMBER($F632),ISNUMBER($J632)),$F632*(1-$J632),"")</f>
        <v/>
      </c>
      <c r="L632" s="51" t="n"/>
      <c r="M632" s="51" t="n"/>
      <c r="N632" s="50">
        <f>IF(ISNUMBER($F632),($F632-IF(ISNUMBER($AM632),$AM632,0))*(1-IF(ISNUMBER($J632),$J632,0)),"")</f>
        <v/>
      </c>
      <c r="O632" s="34" t="inlineStr">
        <is>
          <t>Peach</t>
        </is>
      </c>
      <c r="P632" s="48" t="n">
        <v>70</v>
      </c>
      <c r="Q632" s="48" t="n">
        <v>10</v>
      </c>
      <c r="R632" s="34" t="inlineStr">
        <is>
          <t>Not listed</t>
        </is>
      </c>
      <c r="S632" s="48" t="n">
        <v>32</v>
      </c>
      <c r="T632" s="48" t="n">
        <v>130</v>
      </c>
      <c r="U632" s="34" t="inlineStr">
        <is>
          <t>Sugar</t>
        </is>
      </c>
      <c r="V632" s="34" t="inlineStr">
        <is>
          <t>Real brewed tea, no powders</t>
        </is>
      </c>
      <c r="W632" s="51" t="n"/>
      <c r="X632" s="51" t="n"/>
      <c r="Y632" s="51" t="n"/>
      <c r="Z632" s="51" t="n"/>
      <c r="AA632" s="34" t="inlineStr">
        <is>
          <t>High</t>
        </is>
      </c>
      <c r="AB632" s="34" t="inlineStr">
        <is>
          <t>Leading premium RTD tea</t>
        </is>
      </c>
      <c r="AC632" s="34" t="inlineStr">
        <is>
          <t>Real brewed bottled iced tea</t>
        </is>
      </c>
      <c r="AD632" s="34" t="inlineStr">
        <is>
          <t>Brewed tea taste, not from powder.</t>
        </is>
      </c>
      <c r="AE632" s="51" t="n"/>
      <c r="AF632" s="53">
        <f>IF(AND(ISNUMBER($P632),ISNUMBER($AL632),$AL632&lt;&gt;0),ROUND($P632/$AL632*100,1),"")</f>
        <v/>
      </c>
      <c r="AG632" s="54">
        <f>IF(AND(ISNUMBER($S632),ISNUMBER($AL632),$AL632&lt;&gt;0),ROUND($S632/$AL632*100,2),"")</f>
        <v/>
      </c>
      <c r="AH632" s="53">
        <f>IF(AND(ISNUMBER($Q632),ISNUMBER($AL632),$AL632&lt;&gt;0),ROUND($Q632/$AL632*100,1),"")</f>
        <v/>
      </c>
      <c r="AI632" s="48">
        <f>IF(ISNUMBER($S632),IF($S632&lt;=1,"Yes","No"),"n/a")</f>
        <v/>
      </c>
      <c r="AJ632" s="48">
        <f>IF(ISNUMBER($S632),ROUND(MAX(0,MIN(100,100-$S632*2.5-IF(ISNUMBER($T632),$T632,0)*0.12+IF($S632&lt;=1,12,0))),0),"")</f>
        <v/>
      </c>
      <c r="AK632" s="48">
        <f>IF(ISNUMBER($Q632),IF($Q632&gt;=100,20,IF($Q632&gt;=30,10,0)),0)+IF(ISNUMBER($R632),IF($R632&gt;=100,20,0),0)+IF(ISNUMBER($P632),IF($P632&gt;=150,20,IF($P632&gt;=50,12,5)),0)+IF(ISNUMBER($S632),IF($S632&lt;=1,15,0),0)</f>
        <v/>
      </c>
      <c r="AL632" s="48" t="n">
        <v>547</v>
      </c>
      <c r="AM632" s="49" t="n"/>
      <c r="AN632" s="48">
        <f>IF(AND(ISNUMBER($P632),ISNUMBER($AL632),$AL632&lt;&gt;0),IF(OR($P632&gt;180,$P632/$AL632*1000&gt;400),"Over ceiling, confirm SKU","Within"),"n/a")</f>
        <v/>
      </c>
      <c r="AO632" s="51" t="n"/>
      <c r="AP632" s="51" t="n"/>
      <c r="AQ632" s="51" t="n"/>
      <c r="AR632" s="34" t="inlineStr">
        <is>
          <t>Recalled, batch confirmed, to confirm</t>
        </is>
      </c>
      <c r="AS632" s="34" t="inlineStr">
        <is>
          <t>BLANK -&gt; requires live Amazon.ca capture</t>
        </is>
      </c>
      <c r="AT632" s="34" t="inlineStr">
        <is>
          <t>Unverified commercial data</t>
        </is>
      </c>
    </row>
    <row r="633" ht="28" customHeight="1">
      <c r="A633" s="34" t="inlineStr">
        <is>
          <t>Pure Leaf</t>
        </is>
      </c>
      <c r="B633" s="34" t="inlineStr">
        <is>
          <t>Pure Leaf Iced Tea | Peach | 8 pack 547mL</t>
        </is>
      </c>
      <c r="C633" s="34" t="inlineStr">
        <is>
          <t>4) Caffeine &amp; energy beverage</t>
        </is>
      </c>
      <c r="D633" s="34" t="inlineStr">
        <is>
          <t>547 mL bottle</t>
        </is>
      </c>
      <c r="E633" s="48" t="n">
        <v>8</v>
      </c>
      <c r="F633" s="49" t="n"/>
      <c r="G633" s="50">
        <f>IF(AND(ISNUMBER($F633),ISNUMBER($E633),$E633&lt;&gt;0),$F633/$E633,"")</f>
        <v/>
      </c>
      <c r="H633" s="50">
        <f>IF(AND(ISNUMBER($F633),ISNUMBER($AL633),ISNUMBER($E633),($AL633*$E633)&lt;&gt;0),$F633/($AL633*$E633)*100,"")</f>
        <v/>
      </c>
      <c r="I633" s="51" t="n"/>
      <c r="J633" s="52" t="n"/>
      <c r="K633" s="50">
        <f>IF(AND(ISNUMBER($F633),ISNUMBER($J633)),$F633*(1-$J633),"")</f>
        <v/>
      </c>
      <c r="L633" s="51" t="n"/>
      <c r="M633" s="51" t="n"/>
      <c r="N633" s="50">
        <f>IF(ISNUMBER($F633),($F633-IF(ISNUMBER($AM633),$AM633,0))*(1-IF(ISNUMBER($J633),$J633,0)),"")</f>
        <v/>
      </c>
      <c r="O633" s="34" t="inlineStr">
        <is>
          <t>Peach</t>
        </is>
      </c>
      <c r="P633" s="48" t="n">
        <v>70</v>
      </c>
      <c r="Q633" s="48" t="n">
        <v>10</v>
      </c>
      <c r="R633" s="34" t="inlineStr">
        <is>
          <t>Not listed</t>
        </is>
      </c>
      <c r="S633" s="48" t="n">
        <v>32</v>
      </c>
      <c r="T633" s="48" t="n">
        <v>130</v>
      </c>
      <c r="U633" s="34" t="inlineStr">
        <is>
          <t>Sugar</t>
        </is>
      </c>
      <c r="V633" s="34" t="inlineStr">
        <is>
          <t>Real brewed tea, no powders</t>
        </is>
      </c>
      <c r="W633" s="51" t="n"/>
      <c r="X633" s="51" t="n"/>
      <c r="Y633" s="51" t="n"/>
      <c r="Z633" s="51" t="n"/>
      <c r="AA633" s="34" t="inlineStr">
        <is>
          <t>High</t>
        </is>
      </c>
      <c r="AB633" s="34" t="inlineStr">
        <is>
          <t>Leading premium RTD tea</t>
        </is>
      </c>
      <c r="AC633" s="34" t="inlineStr">
        <is>
          <t>Real brewed bottled iced tea</t>
        </is>
      </c>
      <c r="AD633" s="34" t="inlineStr">
        <is>
          <t>Brewed tea taste, not from powder.</t>
        </is>
      </c>
      <c r="AE633" s="51" t="n"/>
      <c r="AF633" s="53">
        <f>IF(AND(ISNUMBER($P633),ISNUMBER($AL633),$AL633&lt;&gt;0),ROUND($P633/$AL633*100,1),"")</f>
        <v/>
      </c>
      <c r="AG633" s="54">
        <f>IF(AND(ISNUMBER($S633),ISNUMBER($AL633),$AL633&lt;&gt;0),ROUND($S633/$AL633*100,2),"")</f>
        <v/>
      </c>
      <c r="AH633" s="53">
        <f>IF(AND(ISNUMBER($Q633),ISNUMBER($AL633),$AL633&lt;&gt;0),ROUND($Q633/$AL633*100,1),"")</f>
        <v/>
      </c>
      <c r="AI633" s="48">
        <f>IF(ISNUMBER($S633),IF($S633&lt;=1,"Yes","No"),"n/a")</f>
        <v/>
      </c>
      <c r="AJ633" s="48">
        <f>IF(ISNUMBER($S633),ROUND(MAX(0,MIN(100,100-$S633*2.5-IF(ISNUMBER($T633),$T633,0)*0.12+IF($S633&lt;=1,12,0))),0),"")</f>
        <v/>
      </c>
      <c r="AK633" s="48">
        <f>IF(ISNUMBER($Q633),IF($Q633&gt;=100,20,IF($Q633&gt;=30,10,0)),0)+IF(ISNUMBER($R633),IF($R633&gt;=100,20,0),0)+IF(ISNUMBER($P633),IF($P633&gt;=150,20,IF($P633&gt;=50,12,5)),0)+IF(ISNUMBER($S633),IF($S633&lt;=1,15,0),0)</f>
        <v/>
      </c>
      <c r="AL633" s="48" t="n">
        <v>547</v>
      </c>
      <c r="AM633" s="49" t="n"/>
      <c r="AN633" s="48">
        <f>IF(AND(ISNUMBER($P633),ISNUMBER($AL633),$AL633&lt;&gt;0),IF(OR($P633&gt;180,$P633/$AL633*1000&gt;400),"Over ceiling, confirm SKU","Within"),"n/a")</f>
        <v/>
      </c>
      <c r="AO633" s="51" t="n"/>
      <c r="AP633" s="51" t="n"/>
      <c r="AQ633" s="51" t="n"/>
      <c r="AR633" s="34" t="inlineStr">
        <is>
          <t>Recalled, batch confirmed, to confirm</t>
        </is>
      </c>
      <c r="AS633" s="34" t="inlineStr">
        <is>
          <t>BLANK -&gt; requires live Amazon.ca capture</t>
        </is>
      </c>
      <c r="AT633" s="34" t="inlineStr">
        <is>
          <t>Unverified commercial data</t>
        </is>
      </c>
    </row>
    <row r="634" ht="28" customHeight="1">
      <c r="A634" s="34" t="inlineStr">
        <is>
          <t>Pure Leaf</t>
        </is>
      </c>
      <c r="B634" s="34" t="inlineStr">
        <is>
          <t>Pure Leaf Iced Tea | Peach | 12 pack 547mL</t>
        </is>
      </c>
      <c r="C634" s="34" t="inlineStr">
        <is>
          <t>4) Caffeine &amp; energy beverage</t>
        </is>
      </c>
      <c r="D634" s="34" t="inlineStr">
        <is>
          <t>547 mL bottle</t>
        </is>
      </c>
      <c r="E634" s="48" t="n">
        <v>12</v>
      </c>
      <c r="F634" s="49" t="n"/>
      <c r="G634" s="50">
        <f>IF(AND(ISNUMBER($F634),ISNUMBER($E634),$E634&lt;&gt;0),$F634/$E634,"")</f>
        <v/>
      </c>
      <c r="H634" s="50">
        <f>IF(AND(ISNUMBER($F634),ISNUMBER($AL634),ISNUMBER($E634),($AL634*$E634)&lt;&gt;0),$F634/($AL634*$E634)*100,"")</f>
        <v/>
      </c>
      <c r="I634" s="51" t="n"/>
      <c r="J634" s="52" t="n"/>
      <c r="K634" s="50">
        <f>IF(AND(ISNUMBER($F634),ISNUMBER($J634)),$F634*(1-$J634),"")</f>
        <v/>
      </c>
      <c r="L634" s="51" t="n"/>
      <c r="M634" s="51" t="n"/>
      <c r="N634" s="50">
        <f>IF(ISNUMBER($F634),($F634-IF(ISNUMBER($AM634),$AM634,0))*(1-IF(ISNUMBER($J634),$J634,0)),"")</f>
        <v/>
      </c>
      <c r="O634" s="34" t="inlineStr">
        <is>
          <t>Peach</t>
        </is>
      </c>
      <c r="P634" s="48" t="n">
        <v>70</v>
      </c>
      <c r="Q634" s="48" t="n">
        <v>10</v>
      </c>
      <c r="R634" s="34" t="inlineStr">
        <is>
          <t>Not listed</t>
        </is>
      </c>
      <c r="S634" s="48" t="n">
        <v>32</v>
      </c>
      <c r="T634" s="48" t="n">
        <v>130</v>
      </c>
      <c r="U634" s="34" t="inlineStr">
        <is>
          <t>Sugar</t>
        </is>
      </c>
      <c r="V634" s="34" t="inlineStr">
        <is>
          <t>Real brewed tea, no powders</t>
        </is>
      </c>
      <c r="W634" s="51" t="n"/>
      <c r="X634" s="51" t="n"/>
      <c r="Y634" s="51" t="n"/>
      <c r="Z634" s="51" t="n"/>
      <c r="AA634" s="34" t="inlineStr">
        <is>
          <t>High</t>
        </is>
      </c>
      <c r="AB634" s="34" t="inlineStr">
        <is>
          <t>Leading premium RTD tea</t>
        </is>
      </c>
      <c r="AC634" s="34" t="inlineStr">
        <is>
          <t>Real brewed bottled iced tea</t>
        </is>
      </c>
      <c r="AD634" s="34" t="inlineStr">
        <is>
          <t>Brewed tea taste, not from powder.</t>
        </is>
      </c>
      <c r="AE634" s="51" t="n"/>
      <c r="AF634" s="53">
        <f>IF(AND(ISNUMBER($P634),ISNUMBER($AL634),$AL634&lt;&gt;0),ROUND($P634/$AL634*100,1),"")</f>
        <v/>
      </c>
      <c r="AG634" s="54">
        <f>IF(AND(ISNUMBER($S634),ISNUMBER($AL634),$AL634&lt;&gt;0),ROUND($S634/$AL634*100,2),"")</f>
        <v/>
      </c>
      <c r="AH634" s="53">
        <f>IF(AND(ISNUMBER($Q634),ISNUMBER($AL634),$AL634&lt;&gt;0),ROUND($Q634/$AL634*100,1),"")</f>
        <v/>
      </c>
      <c r="AI634" s="48">
        <f>IF(ISNUMBER($S634),IF($S634&lt;=1,"Yes","No"),"n/a")</f>
        <v/>
      </c>
      <c r="AJ634" s="48">
        <f>IF(ISNUMBER($S634),ROUND(MAX(0,MIN(100,100-$S634*2.5-IF(ISNUMBER($T634),$T634,0)*0.12+IF($S634&lt;=1,12,0))),0),"")</f>
        <v/>
      </c>
      <c r="AK634" s="48">
        <f>IF(ISNUMBER($Q634),IF($Q634&gt;=100,20,IF($Q634&gt;=30,10,0)),0)+IF(ISNUMBER($R634),IF($R634&gt;=100,20,0),0)+IF(ISNUMBER($P634),IF($P634&gt;=150,20,IF($P634&gt;=50,12,5)),0)+IF(ISNUMBER($S634),IF($S634&lt;=1,15,0),0)</f>
        <v/>
      </c>
      <c r="AL634" s="48" t="n">
        <v>547</v>
      </c>
      <c r="AM634" s="49" t="n"/>
      <c r="AN634" s="48">
        <f>IF(AND(ISNUMBER($P634),ISNUMBER($AL634),$AL634&lt;&gt;0),IF(OR($P634&gt;180,$P634/$AL634*1000&gt;400),"Over ceiling, confirm SKU","Within"),"n/a")</f>
        <v/>
      </c>
      <c r="AO634" s="51" t="n"/>
      <c r="AP634" s="51" t="n"/>
      <c r="AQ634" s="51" t="n"/>
      <c r="AR634" s="34" t="inlineStr">
        <is>
          <t>Recalled, batch confirmed, to confirm</t>
        </is>
      </c>
      <c r="AS634" s="34" t="inlineStr">
        <is>
          <t>BLANK -&gt; requires live Amazon.ca capture</t>
        </is>
      </c>
      <c r="AT634" s="34" t="inlineStr">
        <is>
          <t>Unverified commercial data</t>
        </is>
      </c>
    </row>
    <row r="635" ht="28" customHeight="1">
      <c r="A635" s="34" t="inlineStr">
        <is>
          <t>Pure Leaf</t>
        </is>
      </c>
      <c r="B635" s="34" t="inlineStr">
        <is>
          <t>Pure Leaf Iced Tea | Peach | 18 pack 547mL</t>
        </is>
      </c>
      <c r="C635" s="34" t="inlineStr">
        <is>
          <t>4) Caffeine &amp; energy beverage</t>
        </is>
      </c>
      <c r="D635" s="34" t="inlineStr">
        <is>
          <t>547 mL bottle</t>
        </is>
      </c>
      <c r="E635" s="48" t="n">
        <v>18</v>
      </c>
      <c r="F635" s="49" t="n"/>
      <c r="G635" s="50">
        <f>IF(AND(ISNUMBER($F635),ISNUMBER($E635),$E635&lt;&gt;0),$F635/$E635,"")</f>
        <v/>
      </c>
      <c r="H635" s="50">
        <f>IF(AND(ISNUMBER($F635),ISNUMBER($AL635),ISNUMBER($E635),($AL635*$E635)&lt;&gt;0),$F635/($AL635*$E635)*100,"")</f>
        <v/>
      </c>
      <c r="I635" s="51" t="n"/>
      <c r="J635" s="52" t="n"/>
      <c r="K635" s="50">
        <f>IF(AND(ISNUMBER($F635),ISNUMBER($J635)),$F635*(1-$J635),"")</f>
        <v/>
      </c>
      <c r="L635" s="51" t="n"/>
      <c r="M635" s="51" t="n"/>
      <c r="N635" s="50">
        <f>IF(ISNUMBER($F635),($F635-IF(ISNUMBER($AM635),$AM635,0))*(1-IF(ISNUMBER($J635),$J635,0)),"")</f>
        <v/>
      </c>
      <c r="O635" s="34" t="inlineStr">
        <is>
          <t>Peach</t>
        </is>
      </c>
      <c r="P635" s="48" t="n">
        <v>70</v>
      </c>
      <c r="Q635" s="48" t="n">
        <v>10</v>
      </c>
      <c r="R635" s="34" t="inlineStr">
        <is>
          <t>Not listed</t>
        </is>
      </c>
      <c r="S635" s="48" t="n">
        <v>32</v>
      </c>
      <c r="T635" s="48" t="n">
        <v>130</v>
      </c>
      <c r="U635" s="34" t="inlineStr">
        <is>
          <t>Sugar</t>
        </is>
      </c>
      <c r="V635" s="34" t="inlineStr">
        <is>
          <t>Real brewed tea, no powders</t>
        </is>
      </c>
      <c r="W635" s="51" t="n"/>
      <c r="X635" s="51" t="n"/>
      <c r="Y635" s="51" t="n"/>
      <c r="Z635" s="51" t="n"/>
      <c r="AA635" s="34" t="inlineStr">
        <is>
          <t>High</t>
        </is>
      </c>
      <c r="AB635" s="34" t="inlineStr">
        <is>
          <t>Leading premium RTD tea</t>
        </is>
      </c>
      <c r="AC635" s="34" t="inlineStr">
        <is>
          <t>Real brewed bottled iced tea</t>
        </is>
      </c>
      <c r="AD635" s="34" t="inlineStr">
        <is>
          <t>Brewed tea taste, not from powder.</t>
        </is>
      </c>
      <c r="AE635" s="51" t="n"/>
      <c r="AF635" s="53">
        <f>IF(AND(ISNUMBER($P635),ISNUMBER($AL635),$AL635&lt;&gt;0),ROUND($P635/$AL635*100,1),"")</f>
        <v/>
      </c>
      <c r="AG635" s="54">
        <f>IF(AND(ISNUMBER($S635),ISNUMBER($AL635),$AL635&lt;&gt;0),ROUND($S635/$AL635*100,2),"")</f>
        <v/>
      </c>
      <c r="AH635" s="53">
        <f>IF(AND(ISNUMBER($Q635),ISNUMBER($AL635),$AL635&lt;&gt;0),ROUND($Q635/$AL635*100,1),"")</f>
        <v/>
      </c>
      <c r="AI635" s="48">
        <f>IF(ISNUMBER($S635),IF($S635&lt;=1,"Yes","No"),"n/a")</f>
        <v/>
      </c>
      <c r="AJ635" s="48">
        <f>IF(ISNUMBER($S635),ROUND(MAX(0,MIN(100,100-$S635*2.5-IF(ISNUMBER($T635),$T635,0)*0.12+IF($S635&lt;=1,12,0))),0),"")</f>
        <v/>
      </c>
      <c r="AK635" s="48">
        <f>IF(ISNUMBER($Q635),IF($Q635&gt;=100,20,IF($Q635&gt;=30,10,0)),0)+IF(ISNUMBER($R635),IF($R635&gt;=100,20,0),0)+IF(ISNUMBER($P635),IF($P635&gt;=150,20,IF($P635&gt;=50,12,5)),0)+IF(ISNUMBER($S635),IF($S635&lt;=1,15,0),0)</f>
        <v/>
      </c>
      <c r="AL635" s="48" t="n">
        <v>547</v>
      </c>
      <c r="AM635" s="49" t="n"/>
      <c r="AN635" s="48">
        <f>IF(AND(ISNUMBER($P635),ISNUMBER($AL635),$AL635&lt;&gt;0),IF(OR($P635&gt;180,$P635/$AL635*1000&gt;400),"Over ceiling, confirm SKU","Within"),"n/a")</f>
        <v/>
      </c>
      <c r="AO635" s="51" t="n"/>
      <c r="AP635" s="51" t="n"/>
      <c r="AQ635" s="51" t="n"/>
      <c r="AR635" s="34" t="inlineStr">
        <is>
          <t>Recalled, batch confirmed, to confirm</t>
        </is>
      </c>
      <c r="AS635" s="34" t="inlineStr">
        <is>
          <t>BLANK -&gt; requires live Amazon.ca capture</t>
        </is>
      </c>
      <c r="AT635" s="34" t="inlineStr">
        <is>
          <t>Unverified commercial data</t>
        </is>
      </c>
    </row>
    <row r="636" ht="28" customHeight="1">
      <c r="A636" s="34" t="inlineStr">
        <is>
          <t>Pure Leaf</t>
        </is>
      </c>
      <c r="B636" s="34" t="inlineStr">
        <is>
          <t>Pure Leaf Iced Tea | Peach | 24 pack 547mL</t>
        </is>
      </c>
      <c r="C636" s="34" t="inlineStr">
        <is>
          <t>4) Caffeine &amp; energy beverage</t>
        </is>
      </c>
      <c r="D636" s="34" t="inlineStr">
        <is>
          <t>547 mL bottle</t>
        </is>
      </c>
      <c r="E636" s="48" t="n">
        <v>24</v>
      </c>
      <c r="F636" s="49" t="n"/>
      <c r="G636" s="50">
        <f>IF(AND(ISNUMBER($F636),ISNUMBER($E636),$E636&lt;&gt;0),$F636/$E636,"")</f>
        <v/>
      </c>
      <c r="H636" s="50">
        <f>IF(AND(ISNUMBER($F636),ISNUMBER($AL636),ISNUMBER($E636),($AL636*$E636)&lt;&gt;0),$F636/($AL636*$E636)*100,"")</f>
        <v/>
      </c>
      <c r="I636" s="51" t="n"/>
      <c r="J636" s="52" t="n"/>
      <c r="K636" s="50">
        <f>IF(AND(ISNUMBER($F636),ISNUMBER($J636)),$F636*(1-$J636),"")</f>
        <v/>
      </c>
      <c r="L636" s="51" t="n"/>
      <c r="M636" s="51" t="n"/>
      <c r="N636" s="50">
        <f>IF(ISNUMBER($F636),($F636-IF(ISNUMBER($AM636),$AM636,0))*(1-IF(ISNUMBER($J636),$J636,0)),"")</f>
        <v/>
      </c>
      <c r="O636" s="34" t="inlineStr">
        <is>
          <t>Peach</t>
        </is>
      </c>
      <c r="P636" s="48" t="n">
        <v>70</v>
      </c>
      <c r="Q636" s="48" t="n">
        <v>10</v>
      </c>
      <c r="R636" s="34" t="inlineStr">
        <is>
          <t>Not listed</t>
        </is>
      </c>
      <c r="S636" s="48" t="n">
        <v>32</v>
      </c>
      <c r="T636" s="48" t="n">
        <v>130</v>
      </c>
      <c r="U636" s="34" t="inlineStr">
        <is>
          <t>Sugar</t>
        </is>
      </c>
      <c r="V636" s="34" t="inlineStr">
        <is>
          <t>Real brewed tea, no powders</t>
        </is>
      </c>
      <c r="W636" s="51" t="n"/>
      <c r="X636" s="51" t="n"/>
      <c r="Y636" s="51" t="n"/>
      <c r="Z636" s="51" t="n"/>
      <c r="AA636" s="34" t="inlineStr">
        <is>
          <t>High</t>
        </is>
      </c>
      <c r="AB636" s="34" t="inlineStr">
        <is>
          <t>Leading premium RTD tea</t>
        </is>
      </c>
      <c r="AC636" s="34" t="inlineStr">
        <is>
          <t>Real brewed bottled iced tea</t>
        </is>
      </c>
      <c r="AD636" s="34" t="inlineStr">
        <is>
          <t>Brewed tea taste, not from powder.</t>
        </is>
      </c>
      <c r="AE636" s="51" t="n"/>
      <c r="AF636" s="53">
        <f>IF(AND(ISNUMBER($P636),ISNUMBER($AL636),$AL636&lt;&gt;0),ROUND($P636/$AL636*100,1),"")</f>
        <v/>
      </c>
      <c r="AG636" s="54">
        <f>IF(AND(ISNUMBER($S636),ISNUMBER($AL636),$AL636&lt;&gt;0),ROUND($S636/$AL636*100,2),"")</f>
        <v/>
      </c>
      <c r="AH636" s="53">
        <f>IF(AND(ISNUMBER($Q636),ISNUMBER($AL636),$AL636&lt;&gt;0),ROUND($Q636/$AL636*100,1),"")</f>
        <v/>
      </c>
      <c r="AI636" s="48">
        <f>IF(ISNUMBER($S636),IF($S636&lt;=1,"Yes","No"),"n/a")</f>
        <v/>
      </c>
      <c r="AJ636" s="48">
        <f>IF(ISNUMBER($S636),ROUND(MAX(0,MIN(100,100-$S636*2.5-IF(ISNUMBER($T636),$T636,0)*0.12+IF($S636&lt;=1,12,0))),0),"")</f>
        <v/>
      </c>
      <c r="AK636" s="48">
        <f>IF(ISNUMBER($Q636),IF($Q636&gt;=100,20,IF($Q636&gt;=30,10,0)),0)+IF(ISNUMBER($R636),IF($R636&gt;=100,20,0),0)+IF(ISNUMBER($P636),IF($P636&gt;=150,20,IF($P636&gt;=50,12,5)),0)+IF(ISNUMBER($S636),IF($S636&lt;=1,15,0),0)</f>
        <v/>
      </c>
      <c r="AL636" s="48" t="n">
        <v>547</v>
      </c>
      <c r="AM636" s="49" t="n"/>
      <c r="AN636" s="48">
        <f>IF(AND(ISNUMBER($P636),ISNUMBER($AL636),$AL636&lt;&gt;0),IF(OR($P636&gt;180,$P636/$AL636*1000&gt;400),"Over ceiling, confirm SKU","Within"),"n/a")</f>
        <v/>
      </c>
      <c r="AO636" s="51" t="n"/>
      <c r="AP636" s="51" t="n"/>
      <c r="AQ636" s="51" t="n"/>
      <c r="AR636" s="34" t="inlineStr">
        <is>
          <t>Recalled, batch confirmed, to confirm</t>
        </is>
      </c>
      <c r="AS636" s="34" t="inlineStr">
        <is>
          <t>BLANK -&gt; requires live Amazon.ca capture</t>
        </is>
      </c>
      <c r="AT636" s="34" t="inlineStr">
        <is>
          <t>Unverified commercial data</t>
        </is>
      </c>
    </row>
    <row r="637" ht="28" customHeight="1">
      <c r="A637" s="34" t="inlineStr">
        <is>
          <t>Pure Leaf</t>
        </is>
      </c>
      <c r="B637" s="34" t="inlineStr">
        <is>
          <t>Pure Leaf Iced Tea | Raspberry | single 547mL</t>
        </is>
      </c>
      <c r="C637" s="34" t="inlineStr">
        <is>
          <t>4) Caffeine &amp; energy beverage</t>
        </is>
      </c>
      <c r="D637" s="34" t="inlineStr">
        <is>
          <t>547 mL bottle</t>
        </is>
      </c>
      <c r="E637" s="48" t="n">
        <v>1</v>
      </c>
      <c r="F637" s="49" t="n"/>
      <c r="G637" s="50">
        <f>IF(AND(ISNUMBER($F637),ISNUMBER($E637),$E637&lt;&gt;0),$F637/$E637,"")</f>
        <v/>
      </c>
      <c r="H637" s="50">
        <f>IF(AND(ISNUMBER($F637),ISNUMBER($AL637),ISNUMBER($E637),($AL637*$E637)&lt;&gt;0),$F637/($AL637*$E637)*100,"")</f>
        <v/>
      </c>
      <c r="I637" s="51" t="n"/>
      <c r="J637" s="52" t="n"/>
      <c r="K637" s="50">
        <f>IF(AND(ISNUMBER($F637),ISNUMBER($J637)),$F637*(1-$J637),"")</f>
        <v/>
      </c>
      <c r="L637" s="51" t="n"/>
      <c r="M637" s="51" t="n"/>
      <c r="N637" s="50">
        <f>IF(ISNUMBER($F637),($F637-IF(ISNUMBER($AM637),$AM637,0))*(1-IF(ISNUMBER($J637),$J637,0)),"")</f>
        <v/>
      </c>
      <c r="O637" s="34" t="inlineStr">
        <is>
          <t>Raspberry</t>
        </is>
      </c>
      <c r="P637" s="48" t="n">
        <v>70</v>
      </c>
      <c r="Q637" s="48" t="n">
        <v>10</v>
      </c>
      <c r="R637" s="34" t="inlineStr">
        <is>
          <t>Not listed</t>
        </is>
      </c>
      <c r="S637" s="48" t="n">
        <v>32</v>
      </c>
      <c r="T637" s="48" t="n">
        <v>130</v>
      </c>
      <c r="U637" s="34" t="inlineStr">
        <is>
          <t>Sugar</t>
        </is>
      </c>
      <c r="V637" s="34" t="inlineStr">
        <is>
          <t>Real brewed tea, no powders</t>
        </is>
      </c>
      <c r="W637" s="51" t="n"/>
      <c r="X637" s="51" t="n"/>
      <c r="Y637" s="51" t="n"/>
      <c r="Z637" s="51" t="n"/>
      <c r="AA637" s="34" t="inlineStr">
        <is>
          <t>High</t>
        </is>
      </c>
      <c r="AB637" s="34" t="inlineStr">
        <is>
          <t>Leading premium RTD tea</t>
        </is>
      </c>
      <c r="AC637" s="34" t="inlineStr">
        <is>
          <t>Real brewed bottled iced tea</t>
        </is>
      </c>
      <c r="AD637" s="34" t="inlineStr">
        <is>
          <t>Brewed tea taste, not from powder.</t>
        </is>
      </c>
      <c r="AE637" s="51" t="n"/>
      <c r="AF637" s="53">
        <f>IF(AND(ISNUMBER($P637),ISNUMBER($AL637),$AL637&lt;&gt;0),ROUND($P637/$AL637*100,1),"")</f>
        <v/>
      </c>
      <c r="AG637" s="54">
        <f>IF(AND(ISNUMBER($S637),ISNUMBER($AL637),$AL637&lt;&gt;0),ROUND($S637/$AL637*100,2),"")</f>
        <v/>
      </c>
      <c r="AH637" s="53">
        <f>IF(AND(ISNUMBER($Q637),ISNUMBER($AL637),$AL637&lt;&gt;0),ROUND($Q637/$AL637*100,1),"")</f>
        <v/>
      </c>
      <c r="AI637" s="48">
        <f>IF(ISNUMBER($S637),IF($S637&lt;=1,"Yes","No"),"n/a")</f>
        <v/>
      </c>
      <c r="AJ637" s="48">
        <f>IF(ISNUMBER($S637),ROUND(MAX(0,MIN(100,100-$S637*2.5-IF(ISNUMBER($T637),$T637,0)*0.12+IF($S637&lt;=1,12,0))),0),"")</f>
        <v/>
      </c>
      <c r="AK637" s="48">
        <f>IF(ISNUMBER($Q637),IF($Q637&gt;=100,20,IF($Q637&gt;=30,10,0)),0)+IF(ISNUMBER($R637),IF($R637&gt;=100,20,0),0)+IF(ISNUMBER($P637),IF($P637&gt;=150,20,IF($P637&gt;=50,12,5)),0)+IF(ISNUMBER($S637),IF($S637&lt;=1,15,0),0)</f>
        <v/>
      </c>
      <c r="AL637" s="48" t="n">
        <v>547</v>
      </c>
      <c r="AM637" s="49" t="n"/>
      <c r="AN637" s="48">
        <f>IF(AND(ISNUMBER($P637),ISNUMBER($AL637),$AL637&lt;&gt;0),IF(OR($P637&gt;180,$P637/$AL637*1000&gt;400),"Over ceiling, confirm SKU","Within"),"n/a")</f>
        <v/>
      </c>
      <c r="AO637" s="51" t="n"/>
      <c r="AP637" s="51" t="n"/>
      <c r="AQ637" s="51" t="n"/>
      <c r="AR637" s="34" t="inlineStr">
        <is>
          <t>Recalled, batch confirmed, to confirm</t>
        </is>
      </c>
      <c r="AS637" s="34" t="inlineStr">
        <is>
          <t>BLANK -&gt; requires live Amazon.ca capture</t>
        </is>
      </c>
      <c r="AT637" s="34" t="inlineStr">
        <is>
          <t>Unverified commercial data</t>
        </is>
      </c>
    </row>
    <row r="638" ht="28" customHeight="1">
      <c r="A638" s="34" t="inlineStr">
        <is>
          <t>Pure Leaf</t>
        </is>
      </c>
      <c r="B638" s="34" t="inlineStr">
        <is>
          <t>Pure Leaf Iced Tea | Raspberry | 8 pack 547mL</t>
        </is>
      </c>
      <c r="C638" s="34" t="inlineStr">
        <is>
          <t>4) Caffeine &amp; energy beverage</t>
        </is>
      </c>
      <c r="D638" s="34" t="inlineStr">
        <is>
          <t>547 mL bottle</t>
        </is>
      </c>
      <c r="E638" s="48" t="n">
        <v>8</v>
      </c>
      <c r="F638" s="49" t="n"/>
      <c r="G638" s="50">
        <f>IF(AND(ISNUMBER($F638),ISNUMBER($E638),$E638&lt;&gt;0),$F638/$E638,"")</f>
        <v/>
      </c>
      <c r="H638" s="50">
        <f>IF(AND(ISNUMBER($F638),ISNUMBER($AL638),ISNUMBER($E638),($AL638*$E638)&lt;&gt;0),$F638/($AL638*$E638)*100,"")</f>
        <v/>
      </c>
      <c r="I638" s="51" t="n"/>
      <c r="J638" s="52" t="n"/>
      <c r="K638" s="50">
        <f>IF(AND(ISNUMBER($F638),ISNUMBER($J638)),$F638*(1-$J638),"")</f>
        <v/>
      </c>
      <c r="L638" s="51" t="n"/>
      <c r="M638" s="51" t="n"/>
      <c r="N638" s="50">
        <f>IF(ISNUMBER($F638),($F638-IF(ISNUMBER($AM638),$AM638,0))*(1-IF(ISNUMBER($J638),$J638,0)),"")</f>
        <v/>
      </c>
      <c r="O638" s="34" t="inlineStr">
        <is>
          <t>Raspberry</t>
        </is>
      </c>
      <c r="P638" s="48" t="n">
        <v>70</v>
      </c>
      <c r="Q638" s="48" t="n">
        <v>10</v>
      </c>
      <c r="R638" s="34" t="inlineStr">
        <is>
          <t>Not listed</t>
        </is>
      </c>
      <c r="S638" s="48" t="n">
        <v>32</v>
      </c>
      <c r="T638" s="48" t="n">
        <v>130</v>
      </c>
      <c r="U638" s="34" t="inlineStr">
        <is>
          <t>Sugar</t>
        </is>
      </c>
      <c r="V638" s="34" t="inlineStr">
        <is>
          <t>Real brewed tea, no powders</t>
        </is>
      </c>
      <c r="W638" s="51" t="n"/>
      <c r="X638" s="51" t="n"/>
      <c r="Y638" s="51" t="n"/>
      <c r="Z638" s="51" t="n"/>
      <c r="AA638" s="34" t="inlineStr">
        <is>
          <t>High</t>
        </is>
      </c>
      <c r="AB638" s="34" t="inlineStr">
        <is>
          <t>Leading premium RTD tea</t>
        </is>
      </c>
      <c r="AC638" s="34" t="inlineStr">
        <is>
          <t>Real brewed bottled iced tea</t>
        </is>
      </c>
      <c r="AD638" s="34" t="inlineStr">
        <is>
          <t>Brewed tea taste, not from powder.</t>
        </is>
      </c>
      <c r="AE638" s="51" t="n"/>
      <c r="AF638" s="53">
        <f>IF(AND(ISNUMBER($P638),ISNUMBER($AL638),$AL638&lt;&gt;0),ROUND($P638/$AL638*100,1),"")</f>
        <v/>
      </c>
      <c r="AG638" s="54">
        <f>IF(AND(ISNUMBER($S638),ISNUMBER($AL638),$AL638&lt;&gt;0),ROUND($S638/$AL638*100,2),"")</f>
        <v/>
      </c>
      <c r="AH638" s="53">
        <f>IF(AND(ISNUMBER($Q638),ISNUMBER($AL638),$AL638&lt;&gt;0),ROUND($Q638/$AL638*100,1),"")</f>
        <v/>
      </c>
      <c r="AI638" s="48">
        <f>IF(ISNUMBER($S638),IF($S638&lt;=1,"Yes","No"),"n/a")</f>
        <v/>
      </c>
      <c r="AJ638" s="48">
        <f>IF(ISNUMBER($S638),ROUND(MAX(0,MIN(100,100-$S638*2.5-IF(ISNUMBER($T638),$T638,0)*0.12+IF($S638&lt;=1,12,0))),0),"")</f>
        <v/>
      </c>
      <c r="AK638" s="48">
        <f>IF(ISNUMBER($Q638),IF($Q638&gt;=100,20,IF($Q638&gt;=30,10,0)),0)+IF(ISNUMBER($R638),IF($R638&gt;=100,20,0),0)+IF(ISNUMBER($P638),IF($P638&gt;=150,20,IF($P638&gt;=50,12,5)),0)+IF(ISNUMBER($S638),IF($S638&lt;=1,15,0),0)</f>
        <v/>
      </c>
      <c r="AL638" s="48" t="n">
        <v>547</v>
      </c>
      <c r="AM638" s="49" t="n"/>
      <c r="AN638" s="48">
        <f>IF(AND(ISNUMBER($P638),ISNUMBER($AL638),$AL638&lt;&gt;0),IF(OR($P638&gt;180,$P638/$AL638*1000&gt;400),"Over ceiling, confirm SKU","Within"),"n/a")</f>
        <v/>
      </c>
      <c r="AO638" s="51" t="n"/>
      <c r="AP638" s="51" t="n"/>
      <c r="AQ638" s="51" t="n"/>
      <c r="AR638" s="34" t="inlineStr">
        <is>
          <t>Recalled, batch confirmed, to confirm</t>
        </is>
      </c>
      <c r="AS638" s="34" t="inlineStr">
        <is>
          <t>BLANK -&gt; requires live Amazon.ca capture</t>
        </is>
      </c>
      <c r="AT638" s="34" t="inlineStr">
        <is>
          <t>Unverified commercial data</t>
        </is>
      </c>
    </row>
    <row r="639" ht="28" customHeight="1">
      <c r="A639" s="34" t="inlineStr">
        <is>
          <t>Pure Leaf</t>
        </is>
      </c>
      <c r="B639" s="34" t="inlineStr">
        <is>
          <t>Pure Leaf Iced Tea | Raspberry | 12 pack 547mL</t>
        </is>
      </c>
      <c r="C639" s="34" t="inlineStr">
        <is>
          <t>4) Caffeine &amp; energy beverage</t>
        </is>
      </c>
      <c r="D639" s="34" t="inlineStr">
        <is>
          <t>547 mL bottle</t>
        </is>
      </c>
      <c r="E639" s="48" t="n">
        <v>12</v>
      </c>
      <c r="F639" s="49" t="n"/>
      <c r="G639" s="50">
        <f>IF(AND(ISNUMBER($F639),ISNUMBER($E639),$E639&lt;&gt;0),$F639/$E639,"")</f>
        <v/>
      </c>
      <c r="H639" s="50">
        <f>IF(AND(ISNUMBER($F639),ISNUMBER($AL639),ISNUMBER($E639),($AL639*$E639)&lt;&gt;0),$F639/($AL639*$E639)*100,"")</f>
        <v/>
      </c>
      <c r="I639" s="51" t="n"/>
      <c r="J639" s="52" t="n"/>
      <c r="K639" s="50">
        <f>IF(AND(ISNUMBER($F639),ISNUMBER($J639)),$F639*(1-$J639),"")</f>
        <v/>
      </c>
      <c r="L639" s="51" t="n"/>
      <c r="M639" s="51" t="n"/>
      <c r="N639" s="50">
        <f>IF(ISNUMBER($F639),($F639-IF(ISNUMBER($AM639),$AM639,0))*(1-IF(ISNUMBER($J639),$J639,0)),"")</f>
        <v/>
      </c>
      <c r="O639" s="34" t="inlineStr">
        <is>
          <t>Raspberry</t>
        </is>
      </c>
      <c r="P639" s="48" t="n">
        <v>70</v>
      </c>
      <c r="Q639" s="48" t="n">
        <v>10</v>
      </c>
      <c r="R639" s="34" t="inlineStr">
        <is>
          <t>Not listed</t>
        </is>
      </c>
      <c r="S639" s="48" t="n">
        <v>32</v>
      </c>
      <c r="T639" s="48" t="n">
        <v>130</v>
      </c>
      <c r="U639" s="34" t="inlineStr">
        <is>
          <t>Sugar</t>
        </is>
      </c>
      <c r="V639" s="34" t="inlineStr">
        <is>
          <t>Real brewed tea, no powders</t>
        </is>
      </c>
      <c r="W639" s="51" t="n"/>
      <c r="X639" s="51" t="n"/>
      <c r="Y639" s="51" t="n"/>
      <c r="Z639" s="51" t="n"/>
      <c r="AA639" s="34" t="inlineStr">
        <is>
          <t>High</t>
        </is>
      </c>
      <c r="AB639" s="34" t="inlineStr">
        <is>
          <t>Leading premium RTD tea</t>
        </is>
      </c>
      <c r="AC639" s="34" t="inlineStr">
        <is>
          <t>Real brewed bottled iced tea</t>
        </is>
      </c>
      <c r="AD639" s="34" t="inlineStr">
        <is>
          <t>Brewed tea taste, not from powder.</t>
        </is>
      </c>
      <c r="AE639" s="51" t="n"/>
      <c r="AF639" s="53">
        <f>IF(AND(ISNUMBER($P639),ISNUMBER($AL639),$AL639&lt;&gt;0),ROUND($P639/$AL639*100,1),"")</f>
        <v/>
      </c>
      <c r="AG639" s="54">
        <f>IF(AND(ISNUMBER($S639),ISNUMBER($AL639),$AL639&lt;&gt;0),ROUND($S639/$AL639*100,2),"")</f>
        <v/>
      </c>
      <c r="AH639" s="53">
        <f>IF(AND(ISNUMBER($Q639),ISNUMBER($AL639),$AL639&lt;&gt;0),ROUND($Q639/$AL639*100,1),"")</f>
        <v/>
      </c>
      <c r="AI639" s="48">
        <f>IF(ISNUMBER($S639),IF($S639&lt;=1,"Yes","No"),"n/a")</f>
        <v/>
      </c>
      <c r="AJ639" s="48">
        <f>IF(ISNUMBER($S639),ROUND(MAX(0,MIN(100,100-$S639*2.5-IF(ISNUMBER($T639),$T639,0)*0.12+IF($S639&lt;=1,12,0))),0),"")</f>
        <v/>
      </c>
      <c r="AK639" s="48">
        <f>IF(ISNUMBER($Q639),IF($Q639&gt;=100,20,IF($Q639&gt;=30,10,0)),0)+IF(ISNUMBER($R639),IF($R639&gt;=100,20,0),0)+IF(ISNUMBER($P639),IF($P639&gt;=150,20,IF($P639&gt;=50,12,5)),0)+IF(ISNUMBER($S639),IF($S639&lt;=1,15,0),0)</f>
        <v/>
      </c>
      <c r="AL639" s="48" t="n">
        <v>547</v>
      </c>
      <c r="AM639" s="49" t="n"/>
      <c r="AN639" s="48">
        <f>IF(AND(ISNUMBER($P639),ISNUMBER($AL639),$AL639&lt;&gt;0),IF(OR($P639&gt;180,$P639/$AL639*1000&gt;400),"Over ceiling, confirm SKU","Within"),"n/a")</f>
        <v/>
      </c>
      <c r="AO639" s="51" t="n"/>
      <c r="AP639" s="51" t="n"/>
      <c r="AQ639" s="51" t="n"/>
      <c r="AR639" s="34" t="inlineStr">
        <is>
          <t>Recalled, batch confirmed, to confirm</t>
        </is>
      </c>
      <c r="AS639" s="34" t="inlineStr">
        <is>
          <t>BLANK -&gt; requires live Amazon.ca capture</t>
        </is>
      </c>
      <c r="AT639" s="34" t="inlineStr">
        <is>
          <t>Unverified commercial data</t>
        </is>
      </c>
    </row>
    <row r="640" ht="28" customHeight="1">
      <c r="A640" s="34" t="inlineStr">
        <is>
          <t>Pure Leaf</t>
        </is>
      </c>
      <c r="B640" s="34" t="inlineStr">
        <is>
          <t>Pure Leaf Iced Tea | Raspberry | 18 pack 547mL</t>
        </is>
      </c>
      <c r="C640" s="34" t="inlineStr">
        <is>
          <t>4) Caffeine &amp; energy beverage</t>
        </is>
      </c>
      <c r="D640" s="34" t="inlineStr">
        <is>
          <t>547 mL bottle</t>
        </is>
      </c>
      <c r="E640" s="48" t="n">
        <v>18</v>
      </c>
      <c r="F640" s="49" t="n"/>
      <c r="G640" s="50">
        <f>IF(AND(ISNUMBER($F640),ISNUMBER($E640),$E640&lt;&gt;0),$F640/$E640,"")</f>
        <v/>
      </c>
      <c r="H640" s="50">
        <f>IF(AND(ISNUMBER($F640),ISNUMBER($AL640),ISNUMBER($E640),($AL640*$E640)&lt;&gt;0),$F640/($AL640*$E640)*100,"")</f>
        <v/>
      </c>
      <c r="I640" s="51" t="n"/>
      <c r="J640" s="52" t="n"/>
      <c r="K640" s="50">
        <f>IF(AND(ISNUMBER($F640),ISNUMBER($J640)),$F640*(1-$J640),"")</f>
        <v/>
      </c>
      <c r="L640" s="51" t="n"/>
      <c r="M640" s="51" t="n"/>
      <c r="N640" s="50">
        <f>IF(ISNUMBER($F640),($F640-IF(ISNUMBER($AM640),$AM640,0))*(1-IF(ISNUMBER($J640),$J640,0)),"")</f>
        <v/>
      </c>
      <c r="O640" s="34" t="inlineStr">
        <is>
          <t>Raspberry</t>
        </is>
      </c>
      <c r="P640" s="48" t="n">
        <v>70</v>
      </c>
      <c r="Q640" s="48" t="n">
        <v>10</v>
      </c>
      <c r="R640" s="34" t="inlineStr">
        <is>
          <t>Not listed</t>
        </is>
      </c>
      <c r="S640" s="48" t="n">
        <v>32</v>
      </c>
      <c r="T640" s="48" t="n">
        <v>130</v>
      </c>
      <c r="U640" s="34" t="inlineStr">
        <is>
          <t>Sugar</t>
        </is>
      </c>
      <c r="V640" s="34" t="inlineStr">
        <is>
          <t>Real brewed tea, no powders</t>
        </is>
      </c>
      <c r="W640" s="51" t="n"/>
      <c r="X640" s="51" t="n"/>
      <c r="Y640" s="51" t="n"/>
      <c r="Z640" s="51" t="n"/>
      <c r="AA640" s="34" t="inlineStr">
        <is>
          <t>High</t>
        </is>
      </c>
      <c r="AB640" s="34" t="inlineStr">
        <is>
          <t>Leading premium RTD tea</t>
        </is>
      </c>
      <c r="AC640" s="34" t="inlineStr">
        <is>
          <t>Real brewed bottled iced tea</t>
        </is>
      </c>
      <c r="AD640" s="34" t="inlineStr">
        <is>
          <t>Brewed tea taste, not from powder.</t>
        </is>
      </c>
      <c r="AE640" s="51" t="n"/>
      <c r="AF640" s="53">
        <f>IF(AND(ISNUMBER($P640),ISNUMBER($AL640),$AL640&lt;&gt;0),ROUND($P640/$AL640*100,1),"")</f>
        <v/>
      </c>
      <c r="AG640" s="54">
        <f>IF(AND(ISNUMBER($S640),ISNUMBER($AL640),$AL640&lt;&gt;0),ROUND($S640/$AL640*100,2),"")</f>
        <v/>
      </c>
      <c r="AH640" s="53">
        <f>IF(AND(ISNUMBER($Q640),ISNUMBER($AL640),$AL640&lt;&gt;0),ROUND($Q640/$AL640*100,1),"")</f>
        <v/>
      </c>
      <c r="AI640" s="48">
        <f>IF(ISNUMBER($S640),IF($S640&lt;=1,"Yes","No"),"n/a")</f>
        <v/>
      </c>
      <c r="AJ640" s="48">
        <f>IF(ISNUMBER($S640),ROUND(MAX(0,MIN(100,100-$S640*2.5-IF(ISNUMBER($T640),$T640,0)*0.12+IF($S640&lt;=1,12,0))),0),"")</f>
        <v/>
      </c>
      <c r="AK640" s="48">
        <f>IF(ISNUMBER($Q640),IF($Q640&gt;=100,20,IF($Q640&gt;=30,10,0)),0)+IF(ISNUMBER($R640),IF($R640&gt;=100,20,0),0)+IF(ISNUMBER($P640),IF($P640&gt;=150,20,IF($P640&gt;=50,12,5)),0)+IF(ISNUMBER($S640),IF($S640&lt;=1,15,0),0)</f>
        <v/>
      </c>
      <c r="AL640" s="48" t="n">
        <v>547</v>
      </c>
      <c r="AM640" s="49" t="n"/>
      <c r="AN640" s="48">
        <f>IF(AND(ISNUMBER($P640),ISNUMBER($AL640),$AL640&lt;&gt;0),IF(OR($P640&gt;180,$P640/$AL640*1000&gt;400),"Over ceiling, confirm SKU","Within"),"n/a")</f>
        <v/>
      </c>
      <c r="AO640" s="51" t="n"/>
      <c r="AP640" s="51" t="n"/>
      <c r="AQ640" s="51" t="n"/>
      <c r="AR640" s="34" t="inlineStr">
        <is>
          <t>Recalled, batch confirmed, to confirm</t>
        </is>
      </c>
      <c r="AS640" s="34" t="inlineStr">
        <is>
          <t>BLANK -&gt; requires live Amazon.ca capture</t>
        </is>
      </c>
      <c r="AT640" s="34" t="inlineStr">
        <is>
          <t>Unverified commercial data</t>
        </is>
      </c>
    </row>
    <row r="641" ht="28" customHeight="1">
      <c r="A641" s="34" t="inlineStr">
        <is>
          <t>Pure Leaf</t>
        </is>
      </c>
      <c r="B641" s="34" t="inlineStr">
        <is>
          <t>Pure Leaf Iced Tea | Raspberry | 24 pack 547mL</t>
        </is>
      </c>
      <c r="C641" s="34" t="inlineStr">
        <is>
          <t>4) Caffeine &amp; energy beverage</t>
        </is>
      </c>
      <c r="D641" s="34" t="inlineStr">
        <is>
          <t>547 mL bottle</t>
        </is>
      </c>
      <c r="E641" s="48" t="n">
        <v>24</v>
      </c>
      <c r="F641" s="49" t="n"/>
      <c r="G641" s="50">
        <f>IF(AND(ISNUMBER($F641),ISNUMBER($E641),$E641&lt;&gt;0),$F641/$E641,"")</f>
        <v/>
      </c>
      <c r="H641" s="50">
        <f>IF(AND(ISNUMBER($F641),ISNUMBER($AL641),ISNUMBER($E641),($AL641*$E641)&lt;&gt;0),$F641/($AL641*$E641)*100,"")</f>
        <v/>
      </c>
      <c r="I641" s="51" t="n"/>
      <c r="J641" s="52" t="n"/>
      <c r="K641" s="50">
        <f>IF(AND(ISNUMBER($F641),ISNUMBER($J641)),$F641*(1-$J641),"")</f>
        <v/>
      </c>
      <c r="L641" s="51" t="n"/>
      <c r="M641" s="51" t="n"/>
      <c r="N641" s="50">
        <f>IF(ISNUMBER($F641),($F641-IF(ISNUMBER($AM641),$AM641,0))*(1-IF(ISNUMBER($J641),$J641,0)),"")</f>
        <v/>
      </c>
      <c r="O641" s="34" t="inlineStr">
        <is>
          <t>Raspberry</t>
        </is>
      </c>
      <c r="P641" s="48" t="n">
        <v>70</v>
      </c>
      <c r="Q641" s="48" t="n">
        <v>10</v>
      </c>
      <c r="R641" s="34" t="inlineStr">
        <is>
          <t>Not listed</t>
        </is>
      </c>
      <c r="S641" s="48" t="n">
        <v>32</v>
      </c>
      <c r="T641" s="48" t="n">
        <v>130</v>
      </c>
      <c r="U641" s="34" t="inlineStr">
        <is>
          <t>Sugar</t>
        </is>
      </c>
      <c r="V641" s="34" t="inlineStr">
        <is>
          <t>Real brewed tea, no powders</t>
        </is>
      </c>
      <c r="W641" s="51" t="n"/>
      <c r="X641" s="51" t="n"/>
      <c r="Y641" s="51" t="n"/>
      <c r="Z641" s="51" t="n"/>
      <c r="AA641" s="34" t="inlineStr">
        <is>
          <t>High</t>
        </is>
      </c>
      <c r="AB641" s="34" t="inlineStr">
        <is>
          <t>Leading premium RTD tea</t>
        </is>
      </c>
      <c r="AC641" s="34" t="inlineStr">
        <is>
          <t>Real brewed bottled iced tea</t>
        </is>
      </c>
      <c r="AD641" s="34" t="inlineStr">
        <is>
          <t>Brewed tea taste, not from powder.</t>
        </is>
      </c>
      <c r="AE641" s="51" t="n"/>
      <c r="AF641" s="53">
        <f>IF(AND(ISNUMBER($P641),ISNUMBER($AL641),$AL641&lt;&gt;0),ROUND($P641/$AL641*100,1),"")</f>
        <v/>
      </c>
      <c r="AG641" s="54">
        <f>IF(AND(ISNUMBER($S641),ISNUMBER($AL641),$AL641&lt;&gt;0),ROUND($S641/$AL641*100,2),"")</f>
        <v/>
      </c>
      <c r="AH641" s="53">
        <f>IF(AND(ISNUMBER($Q641),ISNUMBER($AL641),$AL641&lt;&gt;0),ROUND($Q641/$AL641*100,1),"")</f>
        <v/>
      </c>
      <c r="AI641" s="48">
        <f>IF(ISNUMBER($S641),IF($S641&lt;=1,"Yes","No"),"n/a")</f>
        <v/>
      </c>
      <c r="AJ641" s="48">
        <f>IF(ISNUMBER($S641),ROUND(MAX(0,MIN(100,100-$S641*2.5-IF(ISNUMBER($T641),$T641,0)*0.12+IF($S641&lt;=1,12,0))),0),"")</f>
        <v/>
      </c>
      <c r="AK641" s="48">
        <f>IF(ISNUMBER($Q641),IF($Q641&gt;=100,20,IF($Q641&gt;=30,10,0)),0)+IF(ISNUMBER($R641),IF($R641&gt;=100,20,0),0)+IF(ISNUMBER($P641),IF($P641&gt;=150,20,IF($P641&gt;=50,12,5)),0)+IF(ISNUMBER($S641),IF($S641&lt;=1,15,0),0)</f>
        <v/>
      </c>
      <c r="AL641" s="48" t="n">
        <v>547</v>
      </c>
      <c r="AM641" s="49" t="n"/>
      <c r="AN641" s="48">
        <f>IF(AND(ISNUMBER($P641),ISNUMBER($AL641),$AL641&lt;&gt;0),IF(OR($P641&gt;180,$P641/$AL641*1000&gt;400),"Over ceiling, confirm SKU","Within"),"n/a")</f>
        <v/>
      </c>
      <c r="AO641" s="51" t="n"/>
      <c r="AP641" s="51" t="n"/>
      <c r="AQ641" s="51" t="n"/>
      <c r="AR641" s="34" t="inlineStr">
        <is>
          <t>Recalled, batch confirmed, to confirm</t>
        </is>
      </c>
      <c r="AS641" s="34" t="inlineStr">
        <is>
          <t>BLANK -&gt; requires live Amazon.ca capture</t>
        </is>
      </c>
      <c r="AT641" s="34" t="inlineStr">
        <is>
          <t>Unverified commercial data</t>
        </is>
      </c>
    </row>
    <row r="642" ht="28" customHeight="1">
      <c r="A642" s="34" t="inlineStr">
        <is>
          <t>Pure Leaf</t>
        </is>
      </c>
      <c r="B642" s="34" t="inlineStr">
        <is>
          <t>Pure Leaf Iced Tea | Extra Sweet | single 547mL</t>
        </is>
      </c>
      <c r="C642" s="34" t="inlineStr">
        <is>
          <t>4) Caffeine &amp; energy beverage</t>
        </is>
      </c>
      <c r="D642" s="34" t="inlineStr">
        <is>
          <t>547 mL bottle</t>
        </is>
      </c>
      <c r="E642" s="48" t="n">
        <v>1</v>
      </c>
      <c r="F642" s="49" t="n"/>
      <c r="G642" s="50">
        <f>IF(AND(ISNUMBER($F642),ISNUMBER($E642),$E642&lt;&gt;0),$F642/$E642,"")</f>
        <v/>
      </c>
      <c r="H642" s="50">
        <f>IF(AND(ISNUMBER($F642),ISNUMBER($AL642),ISNUMBER($E642),($AL642*$E642)&lt;&gt;0),$F642/($AL642*$E642)*100,"")</f>
        <v/>
      </c>
      <c r="I642" s="51" t="n"/>
      <c r="J642" s="52" t="n"/>
      <c r="K642" s="50">
        <f>IF(AND(ISNUMBER($F642),ISNUMBER($J642)),$F642*(1-$J642),"")</f>
        <v/>
      </c>
      <c r="L642" s="51" t="n"/>
      <c r="M642" s="51" t="n"/>
      <c r="N642" s="50">
        <f>IF(ISNUMBER($F642),($F642-IF(ISNUMBER($AM642),$AM642,0))*(1-IF(ISNUMBER($J642),$J642,0)),"")</f>
        <v/>
      </c>
      <c r="O642" s="34" t="inlineStr">
        <is>
          <t>Extra Sweet</t>
        </is>
      </c>
      <c r="P642" s="48" t="n">
        <v>70</v>
      </c>
      <c r="Q642" s="48" t="n">
        <v>10</v>
      </c>
      <c r="R642" s="34" t="inlineStr">
        <is>
          <t>Not listed</t>
        </is>
      </c>
      <c r="S642" s="48" t="n">
        <v>32</v>
      </c>
      <c r="T642" s="48" t="n">
        <v>130</v>
      </c>
      <c r="U642" s="34" t="inlineStr">
        <is>
          <t>Sugar</t>
        </is>
      </c>
      <c r="V642" s="34" t="inlineStr">
        <is>
          <t>Real brewed tea, no powders</t>
        </is>
      </c>
      <c r="W642" s="51" t="n"/>
      <c r="X642" s="51" t="n"/>
      <c r="Y642" s="51" t="n"/>
      <c r="Z642" s="51" t="n"/>
      <c r="AA642" s="34" t="inlineStr">
        <is>
          <t>High</t>
        </is>
      </c>
      <c r="AB642" s="34" t="inlineStr">
        <is>
          <t>Leading premium RTD tea</t>
        </is>
      </c>
      <c r="AC642" s="34" t="inlineStr">
        <is>
          <t>Real brewed bottled iced tea</t>
        </is>
      </c>
      <c r="AD642" s="34" t="inlineStr">
        <is>
          <t>Brewed tea taste, not from powder.</t>
        </is>
      </c>
      <c r="AE642" s="51" t="n"/>
      <c r="AF642" s="53">
        <f>IF(AND(ISNUMBER($P642),ISNUMBER($AL642),$AL642&lt;&gt;0),ROUND($P642/$AL642*100,1),"")</f>
        <v/>
      </c>
      <c r="AG642" s="54">
        <f>IF(AND(ISNUMBER($S642),ISNUMBER($AL642),$AL642&lt;&gt;0),ROUND($S642/$AL642*100,2),"")</f>
        <v/>
      </c>
      <c r="AH642" s="53">
        <f>IF(AND(ISNUMBER($Q642),ISNUMBER($AL642),$AL642&lt;&gt;0),ROUND($Q642/$AL642*100,1),"")</f>
        <v/>
      </c>
      <c r="AI642" s="48">
        <f>IF(ISNUMBER($S642),IF($S642&lt;=1,"Yes","No"),"n/a")</f>
        <v/>
      </c>
      <c r="AJ642" s="48">
        <f>IF(ISNUMBER($S642),ROUND(MAX(0,MIN(100,100-$S642*2.5-IF(ISNUMBER($T642),$T642,0)*0.12+IF($S642&lt;=1,12,0))),0),"")</f>
        <v/>
      </c>
      <c r="AK642" s="48">
        <f>IF(ISNUMBER($Q642),IF($Q642&gt;=100,20,IF($Q642&gt;=30,10,0)),0)+IF(ISNUMBER($R642),IF($R642&gt;=100,20,0),0)+IF(ISNUMBER($P642),IF($P642&gt;=150,20,IF($P642&gt;=50,12,5)),0)+IF(ISNUMBER($S642),IF($S642&lt;=1,15,0),0)</f>
        <v/>
      </c>
      <c r="AL642" s="48" t="n">
        <v>547</v>
      </c>
      <c r="AM642" s="49" t="n"/>
      <c r="AN642" s="48">
        <f>IF(AND(ISNUMBER($P642),ISNUMBER($AL642),$AL642&lt;&gt;0),IF(OR($P642&gt;180,$P642/$AL642*1000&gt;400),"Over ceiling, confirm SKU","Within"),"n/a")</f>
        <v/>
      </c>
      <c r="AO642" s="51" t="n"/>
      <c r="AP642" s="51" t="n"/>
      <c r="AQ642" s="51" t="n"/>
      <c r="AR642" s="34" t="inlineStr">
        <is>
          <t>Recalled, batch confirmed, to confirm</t>
        </is>
      </c>
      <c r="AS642" s="34" t="inlineStr">
        <is>
          <t>BLANK -&gt; requires live Amazon.ca capture</t>
        </is>
      </c>
      <c r="AT642" s="34" t="inlineStr">
        <is>
          <t>Unverified commercial data</t>
        </is>
      </c>
    </row>
    <row r="643" ht="28" customHeight="1">
      <c r="A643" s="34" t="inlineStr">
        <is>
          <t>Pure Leaf</t>
        </is>
      </c>
      <c r="B643" s="34" t="inlineStr">
        <is>
          <t>Pure Leaf Iced Tea | Extra Sweet | 8 pack 547mL</t>
        </is>
      </c>
      <c r="C643" s="34" t="inlineStr">
        <is>
          <t>4) Caffeine &amp; energy beverage</t>
        </is>
      </c>
      <c r="D643" s="34" t="inlineStr">
        <is>
          <t>547 mL bottle</t>
        </is>
      </c>
      <c r="E643" s="48" t="n">
        <v>8</v>
      </c>
      <c r="F643" s="49" t="n"/>
      <c r="G643" s="50">
        <f>IF(AND(ISNUMBER($F643),ISNUMBER($E643),$E643&lt;&gt;0),$F643/$E643,"")</f>
        <v/>
      </c>
      <c r="H643" s="50">
        <f>IF(AND(ISNUMBER($F643),ISNUMBER($AL643),ISNUMBER($E643),($AL643*$E643)&lt;&gt;0),$F643/($AL643*$E643)*100,"")</f>
        <v/>
      </c>
      <c r="I643" s="51" t="n"/>
      <c r="J643" s="52" t="n"/>
      <c r="K643" s="50">
        <f>IF(AND(ISNUMBER($F643),ISNUMBER($J643)),$F643*(1-$J643),"")</f>
        <v/>
      </c>
      <c r="L643" s="51" t="n"/>
      <c r="M643" s="51" t="n"/>
      <c r="N643" s="50">
        <f>IF(ISNUMBER($F643),($F643-IF(ISNUMBER($AM643),$AM643,0))*(1-IF(ISNUMBER($J643),$J643,0)),"")</f>
        <v/>
      </c>
      <c r="O643" s="34" t="inlineStr">
        <is>
          <t>Extra Sweet</t>
        </is>
      </c>
      <c r="P643" s="48" t="n">
        <v>70</v>
      </c>
      <c r="Q643" s="48" t="n">
        <v>10</v>
      </c>
      <c r="R643" s="34" t="inlineStr">
        <is>
          <t>Not listed</t>
        </is>
      </c>
      <c r="S643" s="48" t="n">
        <v>32</v>
      </c>
      <c r="T643" s="48" t="n">
        <v>130</v>
      </c>
      <c r="U643" s="34" t="inlineStr">
        <is>
          <t>Sugar</t>
        </is>
      </c>
      <c r="V643" s="34" t="inlineStr">
        <is>
          <t>Real brewed tea, no powders</t>
        </is>
      </c>
      <c r="W643" s="51" t="n"/>
      <c r="X643" s="51" t="n"/>
      <c r="Y643" s="51" t="n"/>
      <c r="Z643" s="51" t="n"/>
      <c r="AA643" s="34" t="inlineStr">
        <is>
          <t>High</t>
        </is>
      </c>
      <c r="AB643" s="34" t="inlineStr">
        <is>
          <t>Leading premium RTD tea</t>
        </is>
      </c>
      <c r="AC643" s="34" t="inlineStr">
        <is>
          <t>Real brewed bottled iced tea</t>
        </is>
      </c>
      <c r="AD643" s="34" t="inlineStr">
        <is>
          <t>Brewed tea taste, not from powder.</t>
        </is>
      </c>
      <c r="AE643" s="51" t="n"/>
      <c r="AF643" s="53">
        <f>IF(AND(ISNUMBER($P643),ISNUMBER($AL643),$AL643&lt;&gt;0),ROUND($P643/$AL643*100,1),"")</f>
        <v/>
      </c>
      <c r="AG643" s="54">
        <f>IF(AND(ISNUMBER($S643),ISNUMBER($AL643),$AL643&lt;&gt;0),ROUND($S643/$AL643*100,2),"")</f>
        <v/>
      </c>
      <c r="AH643" s="53">
        <f>IF(AND(ISNUMBER($Q643),ISNUMBER($AL643),$AL643&lt;&gt;0),ROUND($Q643/$AL643*100,1),"")</f>
        <v/>
      </c>
      <c r="AI643" s="48">
        <f>IF(ISNUMBER($S643),IF($S643&lt;=1,"Yes","No"),"n/a")</f>
        <v/>
      </c>
      <c r="AJ643" s="48">
        <f>IF(ISNUMBER($S643),ROUND(MAX(0,MIN(100,100-$S643*2.5-IF(ISNUMBER($T643),$T643,0)*0.12+IF($S643&lt;=1,12,0))),0),"")</f>
        <v/>
      </c>
      <c r="AK643" s="48">
        <f>IF(ISNUMBER($Q643),IF($Q643&gt;=100,20,IF($Q643&gt;=30,10,0)),0)+IF(ISNUMBER($R643),IF($R643&gt;=100,20,0),0)+IF(ISNUMBER($P643),IF($P643&gt;=150,20,IF($P643&gt;=50,12,5)),0)+IF(ISNUMBER($S643),IF($S643&lt;=1,15,0),0)</f>
        <v/>
      </c>
      <c r="AL643" s="48" t="n">
        <v>547</v>
      </c>
      <c r="AM643" s="49" t="n"/>
      <c r="AN643" s="48">
        <f>IF(AND(ISNUMBER($P643),ISNUMBER($AL643),$AL643&lt;&gt;0),IF(OR($P643&gt;180,$P643/$AL643*1000&gt;400),"Over ceiling, confirm SKU","Within"),"n/a")</f>
        <v/>
      </c>
      <c r="AO643" s="51" t="n"/>
      <c r="AP643" s="51" t="n"/>
      <c r="AQ643" s="51" t="n"/>
      <c r="AR643" s="34" t="inlineStr">
        <is>
          <t>Recalled, batch confirmed, to confirm</t>
        </is>
      </c>
      <c r="AS643" s="34" t="inlineStr">
        <is>
          <t>BLANK -&gt; requires live Amazon.ca capture</t>
        </is>
      </c>
      <c r="AT643" s="34" t="inlineStr">
        <is>
          <t>Unverified commercial data</t>
        </is>
      </c>
    </row>
    <row r="644" ht="28" customHeight="1">
      <c r="A644" s="34" t="inlineStr">
        <is>
          <t>Pure Leaf</t>
        </is>
      </c>
      <c r="B644" s="34" t="inlineStr">
        <is>
          <t>Pure Leaf Iced Tea | Extra Sweet | 12 pack 547mL</t>
        </is>
      </c>
      <c r="C644" s="34" t="inlineStr">
        <is>
          <t>4) Caffeine &amp; energy beverage</t>
        </is>
      </c>
      <c r="D644" s="34" t="inlineStr">
        <is>
          <t>547 mL bottle</t>
        </is>
      </c>
      <c r="E644" s="48" t="n">
        <v>12</v>
      </c>
      <c r="F644" s="49" t="n"/>
      <c r="G644" s="50">
        <f>IF(AND(ISNUMBER($F644),ISNUMBER($E644),$E644&lt;&gt;0),$F644/$E644,"")</f>
        <v/>
      </c>
      <c r="H644" s="50">
        <f>IF(AND(ISNUMBER($F644),ISNUMBER($AL644),ISNUMBER($E644),($AL644*$E644)&lt;&gt;0),$F644/($AL644*$E644)*100,"")</f>
        <v/>
      </c>
      <c r="I644" s="51" t="n"/>
      <c r="J644" s="52" t="n"/>
      <c r="K644" s="50">
        <f>IF(AND(ISNUMBER($F644),ISNUMBER($J644)),$F644*(1-$J644),"")</f>
        <v/>
      </c>
      <c r="L644" s="51" t="n"/>
      <c r="M644" s="51" t="n"/>
      <c r="N644" s="50">
        <f>IF(ISNUMBER($F644),($F644-IF(ISNUMBER($AM644),$AM644,0))*(1-IF(ISNUMBER($J644),$J644,0)),"")</f>
        <v/>
      </c>
      <c r="O644" s="34" t="inlineStr">
        <is>
          <t>Extra Sweet</t>
        </is>
      </c>
      <c r="P644" s="48" t="n">
        <v>70</v>
      </c>
      <c r="Q644" s="48" t="n">
        <v>10</v>
      </c>
      <c r="R644" s="34" t="inlineStr">
        <is>
          <t>Not listed</t>
        </is>
      </c>
      <c r="S644" s="48" t="n">
        <v>32</v>
      </c>
      <c r="T644" s="48" t="n">
        <v>130</v>
      </c>
      <c r="U644" s="34" t="inlineStr">
        <is>
          <t>Sugar</t>
        </is>
      </c>
      <c r="V644" s="34" t="inlineStr">
        <is>
          <t>Real brewed tea, no powders</t>
        </is>
      </c>
      <c r="W644" s="51" t="n"/>
      <c r="X644" s="51" t="n"/>
      <c r="Y644" s="51" t="n"/>
      <c r="Z644" s="51" t="n"/>
      <c r="AA644" s="34" t="inlineStr">
        <is>
          <t>High</t>
        </is>
      </c>
      <c r="AB644" s="34" t="inlineStr">
        <is>
          <t>Leading premium RTD tea</t>
        </is>
      </c>
      <c r="AC644" s="34" t="inlineStr">
        <is>
          <t>Real brewed bottled iced tea</t>
        </is>
      </c>
      <c r="AD644" s="34" t="inlineStr">
        <is>
          <t>Brewed tea taste, not from powder.</t>
        </is>
      </c>
      <c r="AE644" s="51" t="n"/>
      <c r="AF644" s="53">
        <f>IF(AND(ISNUMBER($P644),ISNUMBER($AL644),$AL644&lt;&gt;0),ROUND($P644/$AL644*100,1),"")</f>
        <v/>
      </c>
      <c r="AG644" s="54">
        <f>IF(AND(ISNUMBER($S644),ISNUMBER($AL644),$AL644&lt;&gt;0),ROUND($S644/$AL644*100,2),"")</f>
        <v/>
      </c>
      <c r="AH644" s="53">
        <f>IF(AND(ISNUMBER($Q644),ISNUMBER($AL644),$AL644&lt;&gt;0),ROUND($Q644/$AL644*100,1),"")</f>
        <v/>
      </c>
      <c r="AI644" s="48">
        <f>IF(ISNUMBER($S644),IF($S644&lt;=1,"Yes","No"),"n/a")</f>
        <v/>
      </c>
      <c r="AJ644" s="48">
        <f>IF(ISNUMBER($S644),ROUND(MAX(0,MIN(100,100-$S644*2.5-IF(ISNUMBER($T644),$T644,0)*0.12+IF($S644&lt;=1,12,0))),0),"")</f>
        <v/>
      </c>
      <c r="AK644" s="48">
        <f>IF(ISNUMBER($Q644),IF($Q644&gt;=100,20,IF($Q644&gt;=30,10,0)),0)+IF(ISNUMBER($R644),IF($R644&gt;=100,20,0),0)+IF(ISNUMBER($P644),IF($P644&gt;=150,20,IF($P644&gt;=50,12,5)),0)+IF(ISNUMBER($S644),IF($S644&lt;=1,15,0),0)</f>
        <v/>
      </c>
      <c r="AL644" s="48" t="n">
        <v>547</v>
      </c>
      <c r="AM644" s="49" t="n"/>
      <c r="AN644" s="48">
        <f>IF(AND(ISNUMBER($P644),ISNUMBER($AL644),$AL644&lt;&gt;0),IF(OR($P644&gt;180,$P644/$AL644*1000&gt;400),"Over ceiling, confirm SKU","Within"),"n/a")</f>
        <v/>
      </c>
      <c r="AO644" s="51" t="n"/>
      <c r="AP644" s="51" t="n"/>
      <c r="AQ644" s="51" t="n"/>
      <c r="AR644" s="34" t="inlineStr">
        <is>
          <t>Recalled, batch confirmed, to confirm</t>
        </is>
      </c>
      <c r="AS644" s="34" t="inlineStr">
        <is>
          <t>BLANK -&gt; requires live Amazon.ca capture</t>
        </is>
      </c>
      <c r="AT644" s="34" t="inlineStr">
        <is>
          <t>Unverified commercial data</t>
        </is>
      </c>
    </row>
    <row r="645" ht="28" customHeight="1">
      <c r="A645" s="34" t="inlineStr">
        <is>
          <t>Pure Leaf</t>
        </is>
      </c>
      <c r="B645" s="34" t="inlineStr">
        <is>
          <t>Pure Leaf Iced Tea | Extra Sweet | 18 pack 547mL</t>
        </is>
      </c>
      <c r="C645" s="34" t="inlineStr">
        <is>
          <t>4) Caffeine &amp; energy beverage</t>
        </is>
      </c>
      <c r="D645" s="34" t="inlineStr">
        <is>
          <t>547 mL bottle</t>
        </is>
      </c>
      <c r="E645" s="48" t="n">
        <v>18</v>
      </c>
      <c r="F645" s="49" t="n"/>
      <c r="G645" s="50">
        <f>IF(AND(ISNUMBER($F645),ISNUMBER($E645),$E645&lt;&gt;0),$F645/$E645,"")</f>
        <v/>
      </c>
      <c r="H645" s="50">
        <f>IF(AND(ISNUMBER($F645),ISNUMBER($AL645),ISNUMBER($E645),($AL645*$E645)&lt;&gt;0),$F645/($AL645*$E645)*100,"")</f>
        <v/>
      </c>
      <c r="I645" s="51" t="n"/>
      <c r="J645" s="52" t="n"/>
      <c r="K645" s="50">
        <f>IF(AND(ISNUMBER($F645),ISNUMBER($J645)),$F645*(1-$J645),"")</f>
        <v/>
      </c>
      <c r="L645" s="51" t="n"/>
      <c r="M645" s="51" t="n"/>
      <c r="N645" s="50">
        <f>IF(ISNUMBER($F645),($F645-IF(ISNUMBER($AM645),$AM645,0))*(1-IF(ISNUMBER($J645),$J645,0)),"")</f>
        <v/>
      </c>
      <c r="O645" s="34" t="inlineStr">
        <is>
          <t>Extra Sweet</t>
        </is>
      </c>
      <c r="P645" s="48" t="n">
        <v>70</v>
      </c>
      <c r="Q645" s="48" t="n">
        <v>10</v>
      </c>
      <c r="R645" s="34" t="inlineStr">
        <is>
          <t>Not listed</t>
        </is>
      </c>
      <c r="S645" s="48" t="n">
        <v>32</v>
      </c>
      <c r="T645" s="48" t="n">
        <v>130</v>
      </c>
      <c r="U645" s="34" t="inlineStr">
        <is>
          <t>Sugar</t>
        </is>
      </c>
      <c r="V645" s="34" t="inlineStr">
        <is>
          <t>Real brewed tea, no powders</t>
        </is>
      </c>
      <c r="W645" s="51" t="n"/>
      <c r="X645" s="51" t="n"/>
      <c r="Y645" s="51" t="n"/>
      <c r="Z645" s="51" t="n"/>
      <c r="AA645" s="34" t="inlineStr">
        <is>
          <t>High</t>
        </is>
      </c>
      <c r="AB645" s="34" t="inlineStr">
        <is>
          <t>Leading premium RTD tea</t>
        </is>
      </c>
      <c r="AC645" s="34" t="inlineStr">
        <is>
          <t>Real brewed bottled iced tea</t>
        </is>
      </c>
      <c r="AD645" s="34" t="inlineStr">
        <is>
          <t>Brewed tea taste, not from powder.</t>
        </is>
      </c>
      <c r="AE645" s="51" t="n"/>
      <c r="AF645" s="53">
        <f>IF(AND(ISNUMBER($P645),ISNUMBER($AL645),$AL645&lt;&gt;0),ROUND($P645/$AL645*100,1),"")</f>
        <v/>
      </c>
      <c r="AG645" s="54">
        <f>IF(AND(ISNUMBER($S645),ISNUMBER($AL645),$AL645&lt;&gt;0),ROUND($S645/$AL645*100,2),"")</f>
        <v/>
      </c>
      <c r="AH645" s="53">
        <f>IF(AND(ISNUMBER($Q645),ISNUMBER($AL645),$AL645&lt;&gt;0),ROUND($Q645/$AL645*100,1),"")</f>
        <v/>
      </c>
      <c r="AI645" s="48">
        <f>IF(ISNUMBER($S645),IF($S645&lt;=1,"Yes","No"),"n/a")</f>
        <v/>
      </c>
      <c r="AJ645" s="48">
        <f>IF(ISNUMBER($S645),ROUND(MAX(0,MIN(100,100-$S645*2.5-IF(ISNUMBER($T645),$T645,0)*0.12+IF($S645&lt;=1,12,0))),0),"")</f>
        <v/>
      </c>
      <c r="AK645" s="48">
        <f>IF(ISNUMBER($Q645),IF($Q645&gt;=100,20,IF($Q645&gt;=30,10,0)),0)+IF(ISNUMBER($R645),IF($R645&gt;=100,20,0),0)+IF(ISNUMBER($P645),IF($P645&gt;=150,20,IF($P645&gt;=50,12,5)),0)+IF(ISNUMBER($S645),IF($S645&lt;=1,15,0),0)</f>
        <v/>
      </c>
      <c r="AL645" s="48" t="n">
        <v>547</v>
      </c>
      <c r="AM645" s="49" t="n"/>
      <c r="AN645" s="48">
        <f>IF(AND(ISNUMBER($P645),ISNUMBER($AL645),$AL645&lt;&gt;0),IF(OR($P645&gt;180,$P645/$AL645*1000&gt;400),"Over ceiling, confirm SKU","Within"),"n/a")</f>
        <v/>
      </c>
      <c r="AO645" s="51" t="n"/>
      <c r="AP645" s="51" t="n"/>
      <c r="AQ645" s="51" t="n"/>
      <c r="AR645" s="34" t="inlineStr">
        <is>
          <t>Recalled, batch confirmed, to confirm</t>
        </is>
      </c>
      <c r="AS645" s="34" t="inlineStr">
        <is>
          <t>BLANK -&gt; requires live Amazon.ca capture</t>
        </is>
      </c>
      <c r="AT645" s="34" t="inlineStr">
        <is>
          <t>Unverified commercial data</t>
        </is>
      </c>
    </row>
    <row r="646" ht="28" customHeight="1">
      <c r="A646" s="34" t="inlineStr">
        <is>
          <t>Pure Leaf</t>
        </is>
      </c>
      <c r="B646" s="34" t="inlineStr">
        <is>
          <t>Pure Leaf Iced Tea | Extra Sweet | 24 pack 547mL</t>
        </is>
      </c>
      <c r="C646" s="34" t="inlineStr">
        <is>
          <t>4) Caffeine &amp; energy beverage</t>
        </is>
      </c>
      <c r="D646" s="34" t="inlineStr">
        <is>
          <t>547 mL bottle</t>
        </is>
      </c>
      <c r="E646" s="48" t="n">
        <v>24</v>
      </c>
      <c r="F646" s="49" t="n"/>
      <c r="G646" s="50">
        <f>IF(AND(ISNUMBER($F646),ISNUMBER($E646),$E646&lt;&gt;0),$F646/$E646,"")</f>
        <v/>
      </c>
      <c r="H646" s="50">
        <f>IF(AND(ISNUMBER($F646),ISNUMBER($AL646),ISNUMBER($E646),($AL646*$E646)&lt;&gt;0),$F646/($AL646*$E646)*100,"")</f>
        <v/>
      </c>
      <c r="I646" s="51" t="n"/>
      <c r="J646" s="52" t="n"/>
      <c r="K646" s="50">
        <f>IF(AND(ISNUMBER($F646),ISNUMBER($J646)),$F646*(1-$J646),"")</f>
        <v/>
      </c>
      <c r="L646" s="51" t="n"/>
      <c r="M646" s="51" t="n"/>
      <c r="N646" s="50">
        <f>IF(ISNUMBER($F646),($F646-IF(ISNUMBER($AM646),$AM646,0))*(1-IF(ISNUMBER($J646),$J646,0)),"")</f>
        <v/>
      </c>
      <c r="O646" s="34" t="inlineStr">
        <is>
          <t>Extra Sweet</t>
        </is>
      </c>
      <c r="P646" s="48" t="n">
        <v>70</v>
      </c>
      <c r="Q646" s="48" t="n">
        <v>10</v>
      </c>
      <c r="R646" s="34" t="inlineStr">
        <is>
          <t>Not listed</t>
        </is>
      </c>
      <c r="S646" s="48" t="n">
        <v>32</v>
      </c>
      <c r="T646" s="48" t="n">
        <v>130</v>
      </c>
      <c r="U646" s="34" t="inlineStr">
        <is>
          <t>Sugar</t>
        </is>
      </c>
      <c r="V646" s="34" t="inlineStr">
        <is>
          <t>Real brewed tea, no powders</t>
        </is>
      </c>
      <c r="W646" s="51" t="n"/>
      <c r="X646" s="51" t="n"/>
      <c r="Y646" s="51" t="n"/>
      <c r="Z646" s="51" t="n"/>
      <c r="AA646" s="34" t="inlineStr">
        <is>
          <t>High</t>
        </is>
      </c>
      <c r="AB646" s="34" t="inlineStr">
        <is>
          <t>Leading premium RTD tea</t>
        </is>
      </c>
      <c r="AC646" s="34" t="inlineStr">
        <is>
          <t>Real brewed bottled iced tea</t>
        </is>
      </c>
      <c r="AD646" s="34" t="inlineStr">
        <is>
          <t>Brewed tea taste, not from powder.</t>
        </is>
      </c>
      <c r="AE646" s="51" t="n"/>
      <c r="AF646" s="53">
        <f>IF(AND(ISNUMBER($P646),ISNUMBER($AL646),$AL646&lt;&gt;0),ROUND($P646/$AL646*100,1),"")</f>
        <v/>
      </c>
      <c r="AG646" s="54">
        <f>IF(AND(ISNUMBER($S646),ISNUMBER($AL646),$AL646&lt;&gt;0),ROUND($S646/$AL646*100,2),"")</f>
        <v/>
      </c>
      <c r="AH646" s="53">
        <f>IF(AND(ISNUMBER($Q646),ISNUMBER($AL646),$AL646&lt;&gt;0),ROUND($Q646/$AL646*100,1),"")</f>
        <v/>
      </c>
      <c r="AI646" s="48">
        <f>IF(ISNUMBER($S646),IF($S646&lt;=1,"Yes","No"),"n/a")</f>
        <v/>
      </c>
      <c r="AJ646" s="48">
        <f>IF(ISNUMBER($S646),ROUND(MAX(0,MIN(100,100-$S646*2.5-IF(ISNUMBER($T646),$T646,0)*0.12+IF($S646&lt;=1,12,0))),0),"")</f>
        <v/>
      </c>
      <c r="AK646" s="48">
        <f>IF(ISNUMBER($Q646),IF($Q646&gt;=100,20,IF($Q646&gt;=30,10,0)),0)+IF(ISNUMBER($R646),IF($R646&gt;=100,20,0),0)+IF(ISNUMBER($P646),IF($P646&gt;=150,20,IF($P646&gt;=50,12,5)),0)+IF(ISNUMBER($S646),IF($S646&lt;=1,15,0),0)</f>
        <v/>
      </c>
      <c r="AL646" s="48" t="n">
        <v>547</v>
      </c>
      <c r="AM646" s="49" t="n"/>
      <c r="AN646" s="48">
        <f>IF(AND(ISNUMBER($P646),ISNUMBER($AL646),$AL646&lt;&gt;0),IF(OR($P646&gt;180,$P646/$AL646*1000&gt;400),"Over ceiling, confirm SKU","Within"),"n/a")</f>
        <v/>
      </c>
      <c r="AO646" s="51" t="n"/>
      <c r="AP646" s="51" t="n"/>
      <c r="AQ646" s="51" t="n"/>
      <c r="AR646" s="34" t="inlineStr">
        <is>
          <t>Recalled, batch confirmed, to confirm</t>
        </is>
      </c>
      <c r="AS646" s="34" t="inlineStr">
        <is>
          <t>BLANK -&gt; requires live Amazon.ca capture</t>
        </is>
      </c>
      <c r="AT646" s="34" t="inlineStr">
        <is>
          <t>Unverified commercial data</t>
        </is>
      </c>
    </row>
    <row r="647" ht="28" customHeight="1">
      <c r="A647" s="34" t="inlineStr">
        <is>
          <t>Gold Peak</t>
        </is>
      </c>
      <c r="B647" s="34" t="inlineStr">
        <is>
          <t>Gold Peak Tea | Sweet Tea | single 547mL</t>
        </is>
      </c>
      <c r="C647" s="34" t="inlineStr">
        <is>
          <t>4) Caffeine &amp; energy beverage</t>
        </is>
      </c>
      <c r="D647" s="34" t="inlineStr">
        <is>
          <t>547 mL bottle</t>
        </is>
      </c>
      <c r="E647" s="48" t="n">
        <v>1</v>
      </c>
      <c r="F647" s="49" t="n"/>
      <c r="G647" s="50">
        <f>IF(AND(ISNUMBER($F647),ISNUMBER($E647),$E647&lt;&gt;0),$F647/$E647,"")</f>
        <v/>
      </c>
      <c r="H647" s="50">
        <f>IF(AND(ISNUMBER($F647),ISNUMBER($AL647),ISNUMBER($E647),($AL647*$E647)&lt;&gt;0),$F647/($AL647*$E647)*100,"")</f>
        <v/>
      </c>
      <c r="I647" s="51" t="n"/>
      <c r="J647" s="52" t="n"/>
      <c r="K647" s="50">
        <f>IF(AND(ISNUMBER($F647),ISNUMBER($J647)),$F647*(1-$J647),"")</f>
        <v/>
      </c>
      <c r="L647" s="51" t="n"/>
      <c r="M647" s="51" t="n"/>
      <c r="N647" s="50">
        <f>IF(ISNUMBER($F647),($F647-IF(ISNUMBER($AM647),$AM647,0))*(1-IF(ISNUMBER($J647),$J647,0)),"")</f>
        <v/>
      </c>
      <c r="O647" s="34" t="inlineStr">
        <is>
          <t>Sweet Tea</t>
        </is>
      </c>
      <c r="P647" s="48" t="n">
        <v>45</v>
      </c>
      <c r="Q647" s="48" t="n">
        <v>15</v>
      </c>
      <c r="R647" s="34" t="inlineStr">
        <is>
          <t>Not listed</t>
        </is>
      </c>
      <c r="S647" s="48" t="n">
        <v>35</v>
      </c>
      <c r="T647" s="48" t="n">
        <v>140</v>
      </c>
      <c r="U647" s="34" t="inlineStr">
        <is>
          <t>Sugar</t>
        </is>
      </c>
      <c r="V647" s="34" t="inlineStr">
        <is>
          <t>Home brewed taste iced tea</t>
        </is>
      </c>
      <c r="W647" s="51" t="n"/>
      <c r="X647" s="51" t="n"/>
      <c r="Y647" s="51" t="n"/>
      <c r="Z647" s="51" t="n"/>
      <c r="AA647" s="34" t="inlineStr">
        <is>
          <t>Medium</t>
        </is>
      </c>
      <c r="AB647" s="34" t="inlineStr">
        <is>
          <t>Coca-Cola RTD tea</t>
        </is>
      </c>
      <c r="AC647" s="34" t="inlineStr">
        <is>
          <t>Diner style sweet tea</t>
        </is>
      </c>
      <c r="AD647" s="34" t="inlineStr">
        <is>
          <t>Familiar home brewed style taste.</t>
        </is>
      </c>
      <c r="AE647" s="51" t="n"/>
      <c r="AF647" s="53">
        <f>IF(AND(ISNUMBER($P647),ISNUMBER($AL647),$AL647&lt;&gt;0),ROUND($P647/$AL647*100,1),"")</f>
        <v/>
      </c>
      <c r="AG647" s="54">
        <f>IF(AND(ISNUMBER($S647),ISNUMBER($AL647),$AL647&lt;&gt;0),ROUND($S647/$AL647*100,2),"")</f>
        <v/>
      </c>
      <c r="AH647" s="53">
        <f>IF(AND(ISNUMBER($Q647),ISNUMBER($AL647),$AL647&lt;&gt;0),ROUND($Q647/$AL647*100,1),"")</f>
        <v/>
      </c>
      <c r="AI647" s="48">
        <f>IF(ISNUMBER($S647),IF($S647&lt;=1,"Yes","No"),"n/a")</f>
        <v/>
      </c>
      <c r="AJ647" s="48">
        <f>IF(ISNUMBER($S647),ROUND(MAX(0,MIN(100,100-$S647*2.5-IF(ISNUMBER($T647),$T647,0)*0.12+IF($S647&lt;=1,12,0))),0),"")</f>
        <v/>
      </c>
      <c r="AK647" s="48">
        <f>IF(ISNUMBER($Q647),IF($Q647&gt;=100,20,IF($Q647&gt;=30,10,0)),0)+IF(ISNUMBER($R647),IF($R647&gt;=100,20,0),0)+IF(ISNUMBER($P647),IF($P647&gt;=150,20,IF($P647&gt;=50,12,5)),0)+IF(ISNUMBER($S647),IF($S647&lt;=1,15,0),0)</f>
        <v/>
      </c>
      <c r="AL647" s="48" t="n">
        <v>547</v>
      </c>
      <c r="AM647" s="49" t="n"/>
      <c r="AN647" s="48">
        <f>IF(AND(ISNUMBER($P647),ISNUMBER($AL647),$AL647&lt;&gt;0),IF(OR($P647&gt;180,$P647/$AL647*1000&gt;400),"Over ceiling, confirm SKU","Within"),"n/a")</f>
        <v/>
      </c>
      <c r="AO647" s="51" t="n"/>
      <c r="AP647" s="51" t="n"/>
      <c r="AQ647" s="51" t="n"/>
      <c r="AR647" s="34" t="inlineStr">
        <is>
          <t>Recalled, batch confirmed, to confirm</t>
        </is>
      </c>
      <c r="AS647" s="34" t="inlineStr">
        <is>
          <t>BLANK -&gt; requires live Amazon.ca capture</t>
        </is>
      </c>
      <c r="AT647" s="34" t="inlineStr">
        <is>
          <t>Unverified commercial data</t>
        </is>
      </c>
    </row>
    <row r="648" ht="28" customHeight="1">
      <c r="A648" s="34" t="inlineStr">
        <is>
          <t>Gold Peak</t>
        </is>
      </c>
      <c r="B648" s="34" t="inlineStr">
        <is>
          <t>Gold Peak Tea | Sweet Tea | 8 pack 547mL</t>
        </is>
      </c>
      <c r="C648" s="34" t="inlineStr">
        <is>
          <t>4) Caffeine &amp; energy beverage</t>
        </is>
      </c>
      <c r="D648" s="34" t="inlineStr">
        <is>
          <t>547 mL bottle</t>
        </is>
      </c>
      <c r="E648" s="48" t="n">
        <v>8</v>
      </c>
      <c r="F648" s="49" t="n"/>
      <c r="G648" s="50">
        <f>IF(AND(ISNUMBER($F648),ISNUMBER($E648),$E648&lt;&gt;0),$F648/$E648,"")</f>
        <v/>
      </c>
      <c r="H648" s="50">
        <f>IF(AND(ISNUMBER($F648),ISNUMBER($AL648),ISNUMBER($E648),($AL648*$E648)&lt;&gt;0),$F648/($AL648*$E648)*100,"")</f>
        <v/>
      </c>
      <c r="I648" s="51" t="n"/>
      <c r="J648" s="52" t="n"/>
      <c r="K648" s="50">
        <f>IF(AND(ISNUMBER($F648),ISNUMBER($J648)),$F648*(1-$J648),"")</f>
        <v/>
      </c>
      <c r="L648" s="51" t="n"/>
      <c r="M648" s="51" t="n"/>
      <c r="N648" s="50">
        <f>IF(ISNUMBER($F648),($F648-IF(ISNUMBER($AM648),$AM648,0))*(1-IF(ISNUMBER($J648),$J648,0)),"")</f>
        <v/>
      </c>
      <c r="O648" s="34" t="inlineStr">
        <is>
          <t>Sweet Tea</t>
        </is>
      </c>
      <c r="P648" s="48" t="n">
        <v>45</v>
      </c>
      <c r="Q648" s="48" t="n">
        <v>15</v>
      </c>
      <c r="R648" s="34" t="inlineStr">
        <is>
          <t>Not listed</t>
        </is>
      </c>
      <c r="S648" s="48" t="n">
        <v>35</v>
      </c>
      <c r="T648" s="48" t="n">
        <v>140</v>
      </c>
      <c r="U648" s="34" t="inlineStr">
        <is>
          <t>Sugar</t>
        </is>
      </c>
      <c r="V648" s="34" t="inlineStr">
        <is>
          <t>Home brewed taste iced tea</t>
        </is>
      </c>
      <c r="W648" s="51" t="n"/>
      <c r="X648" s="51" t="n"/>
      <c r="Y648" s="51" t="n"/>
      <c r="Z648" s="51" t="n"/>
      <c r="AA648" s="34" t="inlineStr">
        <is>
          <t>Medium</t>
        </is>
      </c>
      <c r="AB648" s="34" t="inlineStr">
        <is>
          <t>Coca-Cola RTD tea</t>
        </is>
      </c>
      <c r="AC648" s="34" t="inlineStr">
        <is>
          <t>Diner style sweet tea</t>
        </is>
      </c>
      <c r="AD648" s="34" t="inlineStr">
        <is>
          <t>Familiar home brewed style taste.</t>
        </is>
      </c>
      <c r="AE648" s="51" t="n"/>
      <c r="AF648" s="53">
        <f>IF(AND(ISNUMBER($P648),ISNUMBER($AL648),$AL648&lt;&gt;0),ROUND($P648/$AL648*100,1),"")</f>
        <v/>
      </c>
      <c r="AG648" s="54">
        <f>IF(AND(ISNUMBER($S648),ISNUMBER($AL648),$AL648&lt;&gt;0),ROUND($S648/$AL648*100,2),"")</f>
        <v/>
      </c>
      <c r="AH648" s="53">
        <f>IF(AND(ISNUMBER($Q648),ISNUMBER($AL648),$AL648&lt;&gt;0),ROUND($Q648/$AL648*100,1),"")</f>
        <v/>
      </c>
      <c r="AI648" s="48">
        <f>IF(ISNUMBER($S648),IF($S648&lt;=1,"Yes","No"),"n/a")</f>
        <v/>
      </c>
      <c r="AJ648" s="48">
        <f>IF(ISNUMBER($S648),ROUND(MAX(0,MIN(100,100-$S648*2.5-IF(ISNUMBER($T648),$T648,0)*0.12+IF($S648&lt;=1,12,0))),0),"")</f>
        <v/>
      </c>
      <c r="AK648" s="48">
        <f>IF(ISNUMBER($Q648),IF($Q648&gt;=100,20,IF($Q648&gt;=30,10,0)),0)+IF(ISNUMBER($R648),IF($R648&gt;=100,20,0),0)+IF(ISNUMBER($P648),IF($P648&gt;=150,20,IF($P648&gt;=50,12,5)),0)+IF(ISNUMBER($S648),IF($S648&lt;=1,15,0),0)</f>
        <v/>
      </c>
      <c r="AL648" s="48" t="n">
        <v>547</v>
      </c>
      <c r="AM648" s="49" t="n"/>
      <c r="AN648" s="48">
        <f>IF(AND(ISNUMBER($P648),ISNUMBER($AL648),$AL648&lt;&gt;0),IF(OR($P648&gt;180,$P648/$AL648*1000&gt;400),"Over ceiling, confirm SKU","Within"),"n/a")</f>
        <v/>
      </c>
      <c r="AO648" s="51" t="n"/>
      <c r="AP648" s="51" t="n"/>
      <c r="AQ648" s="51" t="n"/>
      <c r="AR648" s="34" t="inlineStr">
        <is>
          <t>Recalled, batch confirmed, to confirm</t>
        </is>
      </c>
      <c r="AS648" s="34" t="inlineStr">
        <is>
          <t>BLANK -&gt; requires live Amazon.ca capture</t>
        </is>
      </c>
      <c r="AT648" s="34" t="inlineStr">
        <is>
          <t>Unverified commercial data</t>
        </is>
      </c>
    </row>
    <row r="649" ht="28" customHeight="1">
      <c r="A649" s="34" t="inlineStr">
        <is>
          <t>Gold Peak</t>
        </is>
      </c>
      <c r="B649" s="34" t="inlineStr">
        <is>
          <t>Gold Peak Tea | Sweet Tea | 12 pack 547mL</t>
        </is>
      </c>
      <c r="C649" s="34" t="inlineStr">
        <is>
          <t>4) Caffeine &amp; energy beverage</t>
        </is>
      </c>
      <c r="D649" s="34" t="inlineStr">
        <is>
          <t>547 mL bottle</t>
        </is>
      </c>
      <c r="E649" s="48" t="n">
        <v>12</v>
      </c>
      <c r="F649" s="49" t="n"/>
      <c r="G649" s="50">
        <f>IF(AND(ISNUMBER($F649),ISNUMBER($E649),$E649&lt;&gt;0),$F649/$E649,"")</f>
        <v/>
      </c>
      <c r="H649" s="50">
        <f>IF(AND(ISNUMBER($F649),ISNUMBER($AL649),ISNUMBER($E649),($AL649*$E649)&lt;&gt;0),$F649/($AL649*$E649)*100,"")</f>
        <v/>
      </c>
      <c r="I649" s="51" t="n"/>
      <c r="J649" s="52" t="n"/>
      <c r="K649" s="50">
        <f>IF(AND(ISNUMBER($F649),ISNUMBER($J649)),$F649*(1-$J649),"")</f>
        <v/>
      </c>
      <c r="L649" s="51" t="n"/>
      <c r="M649" s="51" t="n"/>
      <c r="N649" s="50">
        <f>IF(ISNUMBER($F649),($F649-IF(ISNUMBER($AM649),$AM649,0))*(1-IF(ISNUMBER($J649),$J649,0)),"")</f>
        <v/>
      </c>
      <c r="O649" s="34" t="inlineStr">
        <is>
          <t>Sweet Tea</t>
        </is>
      </c>
      <c r="P649" s="48" t="n">
        <v>45</v>
      </c>
      <c r="Q649" s="48" t="n">
        <v>15</v>
      </c>
      <c r="R649" s="34" t="inlineStr">
        <is>
          <t>Not listed</t>
        </is>
      </c>
      <c r="S649" s="48" t="n">
        <v>35</v>
      </c>
      <c r="T649" s="48" t="n">
        <v>140</v>
      </c>
      <c r="U649" s="34" t="inlineStr">
        <is>
          <t>Sugar</t>
        </is>
      </c>
      <c r="V649" s="34" t="inlineStr">
        <is>
          <t>Home brewed taste iced tea</t>
        </is>
      </c>
      <c r="W649" s="51" t="n"/>
      <c r="X649" s="51" t="n"/>
      <c r="Y649" s="51" t="n"/>
      <c r="Z649" s="51" t="n"/>
      <c r="AA649" s="34" t="inlineStr">
        <is>
          <t>Medium</t>
        </is>
      </c>
      <c r="AB649" s="34" t="inlineStr">
        <is>
          <t>Coca-Cola RTD tea</t>
        </is>
      </c>
      <c r="AC649" s="34" t="inlineStr">
        <is>
          <t>Diner style sweet tea</t>
        </is>
      </c>
      <c r="AD649" s="34" t="inlineStr">
        <is>
          <t>Familiar home brewed style taste.</t>
        </is>
      </c>
      <c r="AE649" s="51" t="n"/>
      <c r="AF649" s="53">
        <f>IF(AND(ISNUMBER($P649),ISNUMBER($AL649),$AL649&lt;&gt;0),ROUND($P649/$AL649*100,1),"")</f>
        <v/>
      </c>
      <c r="AG649" s="54">
        <f>IF(AND(ISNUMBER($S649),ISNUMBER($AL649),$AL649&lt;&gt;0),ROUND($S649/$AL649*100,2),"")</f>
        <v/>
      </c>
      <c r="AH649" s="53">
        <f>IF(AND(ISNUMBER($Q649),ISNUMBER($AL649),$AL649&lt;&gt;0),ROUND($Q649/$AL649*100,1),"")</f>
        <v/>
      </c>
      <c r="AI649" s="48">
        <f>IF(ISNUMBER($S649),IF($S649&lt;=1,"Yes","No"),"n/a")</f>
        <v/>
      </c>
      <c r="AJ649" s="48">
        <f>IF(ISNUMBER($S649),ROUND(MAX(0,MIN(100,100-$S649*2.5-IF(ISNUMBER($T649),$T649,0)*0.12+IF($S649&lt;=1,12,0))),0),"")</f>
        <v/>
      </c>
      <c r="AK649" s="48">
        <f>IF(ISNUMBER($Q649),IF($Q649&gt;=100,20,IF($Q649&gt;=30,10,0)),0)+IF(ISNUMBER($R649),IF($R649&gt;=100,20,0),0)+IF(ISNUMBER($P649),IF($P649&gt;=150,20,IF($P649&gt;=50,12,5)),0)+IF(ISNUMBER($S649),IF($S649&lt;=1,15,0),0)</f>
        <v/>
      </c>
      <c r="AL649" s="48" t="n">
        <v>547</v>
      </c>
      <c r="AM649" s="49" t="n"/>
      <c r="AN649" s="48">
        <f>IF(AND(ISNUMBER($P649),ISNUMBER($AL649),$AL649&lt;&gt;0),IF(OR($P649&gt;180,$P649/$AL649*1000&gt;400),"Over ceiling, confirm SKU","Within"),"n/a")</f>
        <v/>
      </c>
      <c r="AO649" s="51" t="n"/>
      <c r="AP649" s="51" t="n"/>
      <c r="AQ649" s="51" t="n"/>
      <c r="AR649" s="34" t="inlineStr">
        <is>
          <t>Recalled, batch confirmed, to confirm</t>
        </is>
      </c>
      <c r="AS649" s="34" t="inlineStr">
        <is>
          <t>BLANK -&gt; requires live Amazon.ca capture</t>
        </is>
      </c>
      <c r="AT649" s="34" t="inlineStr">
        <is>
          <t>Unverified commercial data</t>
        </is>
      </c>
    </row>
    <row r="650" ht="28" customHeight="1">
      <c r="A650" s="34" t="inlineStr">
        <is>
          <t>Gold Peak</t>
        </is>
      </c>
      <c r="B650" s="34" t="inlineStr">
        <is>
          <t>Gold Peak Tea | Sweet Tea | 18 pack 547mL</t>
        </is>
      </c>
      <c r="C650" s="34" t="inlineStr">
        <is>
          <t>4) Caffeine &amp; energy beverage</t>
        </is>
      </c>
      <c r="D650" s="34" t="inlineStr">
        <is>
          <t>547 mL bottle</t>
        </is>
      </c>
      <c r="E650" s="48" t="n">
        <v>18</v>
      </c>
      <c r="F650" s="49" t="n"/>
      <c r="G650" s="50">
        <f>IF(AND(ISNUMBER($F650),ISNUMBER($E650),$E650&lt;&gt;0),$F650/$E650,"")</f>
        <v/>
      </c>
      <c r="H650" s="50">
        <f>IF(AND(ISNUMBER($F650),ISNUMBER($AL650),ISNUMBER($E650),($AL650*$E650)&lt;&gt;0),$F650/($AL650*$E650)*100,"")</f>
        <v/>
      </c>
      <c r="I650" s="51" t="n"/>
      <c r="J650" s="52" t="n"/>
      <c r="K650" s="50">
        <f>IF(AND(ISNUMBER($F650),ISNUMBER($J650)),$F650*(1-$J650),"")</f>
        <v/>
      </c>
      <c r="L650" s="51" t="n"/>
      <c r="M650" s="51" t="n"/>
      <c r="N650" s="50">
        <f>IF(ISNUMBER($F650),($F650-IF(ISNUMBER($AM650),$AM650,0))*(1-IF(ISNUMBER($J650),$J650,0)),"")</f>
        <v/>
      </c>
      <c r="O650" s="34" t="inlineStr">
        <is>
          <t>Sweet Tea</t>
        </is>
      </c>
      <c r="P650" s="48" t="n">
        <v>45</v>
      </c>
      <c r="Q650" s="48" t="n">
        <v>15</v>
      </c>
      <c r="R650" s="34" t="inlineStr">
        <is>
          <t>Not listed</t>
        </is>
      </c>
      <c r="S650" s="48" t="n">
        <v>35</v>
      </c>
      <c r="T650" s="48" t="n">
        <v>140</v>
      </c>
      <c r="U650" s="34" t="inlineStr">
        <is>
          <t>Sugar</t>
        </is>
      </c>
      <c r="V650" s="34" t="inlineStr">
        <is>
          <t>Home brewed taste iced tea</t>
        </is>
      </c>
      <c r="W650" s="51" t="n"/>
      <c r="X650" s="51" t="n"/>
      <c r="Y650" s="51" t="n"/>
      <c r="Z650" s="51" t="n"/>
      <c r="AA650" s="34" t="inlineStr">
        <is>
          <t>Medium</t>
        </is>
      </c>
      <c r="AB650" s="34" t="inlineStr">
        <is>
          <t>Coca-Cola RTD tea</t>
        </is>
      </c>
      <c r="AC650" s="34" t="inlineStr">
        <is>
          <t>Diner style sweet tea</t>
        </is>
      </c>
      <c r="AD650" s="34" t="inlineStr">
        <is>
          <t>Familiar home brewed style taste.</t>
        </is>
      </c>
      <c r="AE650" s="51" t="n"/>
      <c r="AF650" s="53">
        <f>IF(AND(ISNUMBER($P650),ISNUMBER($AL650),$AL650&lt;&gt;0),ROUND($P650/$AL650*100,1),"")</f>
        <v/>
      </c>
      <c r="AG650" s="54">
        <f>IF(AND(ISNUMBER($S650),ISNUMBER($AL650),$AL650&lt;&gt;0),ROUND($S650/$AL650*100,2),"")</f>
        <v/>
      </c>
      <c r="AH650" s="53">
        <f>IF(AND(ISNUMBER($Q650),ISNUMBER($AL650),$AL650&lt;&gt;0),ROUND($Q650/$AL650*100,1),"")</f>
        <v/>
      </c>
      <c r="AI650" s="48">
        <f>IF(ISNUMBER($S650),IF($S650&lt;=1,"Yes","No"),"n/a")</f>
        <v/>
      </c>
      <c r="AJ650" s="48">
        <f>IF(ISNUMBER($S650),ROUND(MAX(0,MIN(100,100-$S650*2.5-IF(ISNUMBER($T650),$T650,0)*0.12+IF($S650&lt;=1,12,0))),0),"")</f>
        <v/>
      </c>
      <c r="AK650" s="48">
        <f>IF(ISNUMBER($Q650),IF($Q650&gt;=100,20,IF($Q650&gt;=30,10,0)),0)+IF(ISNUMBER($R650),IF($R650&gt;=100,20,0),0)+IF(ISNUMBER($P650),IF($P650&gt;=150,20,IF($P650&gt;=50,12,5)),0)+IF(ISNUMBER($S650),IF($S650&lt;=1,15,0),0)</f>
        <v/>
      </c>
      <c r="AL650" s="48" t="n">
        <v>547</v>
      </c>
      <c r="AM650" s="49" t="n"/>
      <c r="AN650" s="48">
        <f>IF(AND(ISNUMBER($P650),ISNUMBER($AL650),$AL650&lt;&gt;0),IF(OR($P650&gt;180,$P650/$AL650*1000&gt;400),"Over ceiling, confirm SKU","Within"),"n/a")</f>
        <v/>
      </c>
      <c r="AO650" s="51" t="n"/>
      <c r="AP650" s="51" t="n"/>
      <c r="AQ650" s="51" t="n"/>
      <c r="AR650" s="34" t="inlineStr">
        <is>
          <t>Recalled, batch confirmed, to confirm</t>
        </is>
      </c>
      <c r="AS650" s="34" t="inlineStr">
        <is>
          <t>BLANK -&gt; requires live Amazon.ca capture</t>
        </is>
      </c>
      <c r="AT650" s="34" t="inlineStr">
        <is>
          <t>Unverified commercial data</t>
        </is>
      </c>
    </row>
    <row r="651" ht="28" customHeight="1">
      <c r="A651" s="34" t="inlineStr">
        <is>
          <t>Gold Peak</t>
        </is>
      </c>
      <c r="B651" s="34" t="inlineStr">
        <is>
          <t>Gold Peak Tea | Sweet Tea | 24 pack 547mL</t>
        </is>
      </c>
      <c r="C651" s="34" t="inlineStr">
        <is>
          <t>4) Caffeine &amp; energy beverage</t>
        </is>
      </c>
      <c r="D651" s="34" t="inlineStr">
        <is>
          <t>547 mL bottle</t>
        </is>
      </c>
      <c r="E651" s="48" t="n">
        <v>24</v>
      </c>
      <c r="F651" s="49" t="n"/>
      <c r="G651" s="50">
        <f>IF(AND(ISNUMBER($F651),ISNUMBER($E651),$E651&lt;&gt;0),$F651/$E651,"")</f>
        <v/>
      </c>
      <c r="H651" s="50">
        <f>IF(AND(ISNUMBER($F651),ISNUMBER($AL651),ISNUMBER($E651),($AL651*$E651)&lt;&gt;0),$F651/($AL651*$E651)*100,"")</f>
        <v/>
      </c>
      <c r="I651" s="51" t="n"/>
      <c r="J651" s="52" t="n"/>
      <c r="K651" s="50">
        <f>IF(AND(ISNUMBER($F651),ISNUMBER($J651)),$F651*(1-$J651),"")</f>
        <v/>
      </c>
      <c r="L651" s="51" t="n"/>
      <c r="M651" s="51" t="n"/>
      <c r="N651" s="50">
        <f>IF(ISNUMBER($F651),($F651-IF(ISNUMBER($AM651),$AM651,0))*(1-IF(ISNUMBER($J651),$J651,0)),"")</f>
        <v/>
      </c>
      <c r="O651" s="34" t="inlineStr">
        <is>
          <t>Sweet Tea</t>
        </is>
      </c>
      <c r="P651" s="48" t="n">
        <v>45</v>
      </c>
      <c r="Q651" s="48" t="n">
        <v>15</v>
      </c>
      <c r="R651" s="34" t="inlineStr">
        <is>
          <t>Not listed</t>
        </is>
      </c>
      <c r="S651" s="48" t="n">
        <v>35</v>
      </c>
      <c r="T651" s="48" t="n">
        <v>140</v>
      </c>
      <c r="U651" s="34" t="inlineStr">
        <is>
          <t>Sugar</t>
        </is>
      </c>
      <c r="V651" s="34" t="inlineStr">
        <is>
          <t>Home brewed taste iced tea</t>
        </is>
      </c>
      <c r="W651" s="51" t="n"/>
      <c r="X651" s="51" t="n"/>
      <c r="Y651" s="51" t="n"/>
      <c r="Z651" s="51" t="n"/>
      <c r="AA651" s="34" t="inlineStr">
        <is>
          <t>Medium</t>
        </is>
      </c>
      <c r="AB651" s="34" t="inlineStr">
        <is>
          <t>Coca-Cola RTD tea</t>
        </is>
      </c>
      <c r="AC651" s="34" t="inlineStr">
        <is>
          <t>Diner style sweet tea</t>
        </is>
      </c>
      <c r="AD651" s="34" t="inlineStr">
        <is>
          <t>Familiar home brewed style taste.</t>
        </is>
      </c>
      <c r="AE651" s="51" t="n"/>
      <c r="AF651" s="53">
        <f>IF(AND(ISNUMBER($P651),ISNUMBER($AL651),$AL651&lt;&gt;0),ROUND($P651/$AL651*100,1),"")</f>
        <v/>
      </c>
      <c r="AG651" s="54">
        <f>IF(AND(ISNUMBER($S651),ISNUMBER($AL651),$AL651&lt;&gt;0),ROUND($S651/$AL651*100,2),"")</f>
        <v/>
      </c>
      <c r="AH651" s="53">
        <f>IF(AND(ISNUMBER($Q651),ISNUMBER($AL651),$AL651&lt;&gt;0),ROUND($Q651/$AL651*100,1),"")</f>
        <v/>
      </c>
      <c r="AI651" s="48">
        <f>IF(ISNUMBER($S651),IF($S651&lt;=1,"Yes","No"),"n/a")</f>
        <v/>
      </c>
      <c r="AJ651" s="48">
        <f>IF(ISNUMBER($S651),ROUND(MAX(0,MIN(100,100-$S651*2.5-IF(ISNUMBER($T651),$T651,0)*0.12+IF($S651&lt;=1,12,0))),0),"")</f>
        <v/>
      </c>
      <c r="AK651" s="48">
        <f>IF(ISNUMBER($Q651),IF($Q651&gt;=100,20,IF($Q651&gt;=30,10,0)),0)+IF(ISNUMBER($R651),IF($R651&gt;=100,20,0),0)+IF(ISNUMBER($P651),IF($P651&gt;=150,20,IF($P651&gt;=50,12,5)),0)+IF(ISNUMBER($S651),IF($S651&lt;=1,15,0),0)</f>
        <v/>
      </c>
      <c r="AL651" s="48" t="n">
        <v>547</v>
      </c>
      <c r="AM651" s="49" t="n"/>
      <c r="AN651" s="48">
        <f>IF(AND(ISNUMBER($P651),ISNUMBER($AL651),$AL651&lt;&gt;0),IF(OR($P651&gt;180,$P651/$AL651*1000&gt;400),"Over ceiling, confirm SKU","Within"),"n/a")</f>
        <v/>
      </c>
      <c r="AO651" s="51" t="n"/>
      <c r="AP651" s="51" t="n"/>
      <c r="AQ651" s="51" t="n"/>
      <c r="AR651" s="34" t="inlineStr">
        <is>
          <t>Recalled, batch confirmed, to confirm</t>
        </is>
      </c>
      <c r="AS651" s="34" t="inlineStr">
        <is>
          <t>BLANK -&gt; requires live Amazon.ca capture</t>
        </is>
      </c>
      <c r="AT651" s="34" t="inlineStr">
        <is>
          <t>Unverified commercial data</t>
        </is>
      </c>
    </row>
    <row r="652" ht="28" customHeight="1">
      <c r="A652" s="34" t="inlineStr">
        <is>
          <t>Gold Peak</t>
        </is>
      </c>
      <c r="B652" s="34" t="inlineStr">
        <is>
          <t>Gold Peak Tea | Unsweetened | single 547mL</t>
        </is>
      </c>
      <c r="C652" s="34" t="inlineStr">
        <is>
          <t>4) Caffeine &amp; energy beverage</t>
        </is>
      </c>
      <c r="D652" s="34" t="inlineStr">
        <is>
          <t>547 mL bottle</t>
        </is>
      </c>
      <c r="E652" s="48" t="n">
        <v>1</v>
      </c>
      <c r="F652" s="49" t="n"/>
      <c r="G652" s="50">
        <f>IF(AND(ISNUMBER($F652),ISNUMBER($E652),$E652&lt;&gt;0),$F652/$E652,"")</f>
        <v/>
      </c>
      <c r="H652" s="50">
        <f>IF(AND(ISNUMBER($F652),ISNUMBER($AL652),ISNUMBER($E652),($AL652*$E652)&lt;&gt;0),$F652/($AL652*$E652)*100,"")</f>
        <v/>
      </c>
      <c r="I652" s="51" t="n"/>
      <c r="J652" s="52" t="n"/>
      <c r="K652" s="50">
        <f>IF(AND(ISNUMBER($F652),ISNUMBER($J652)),$F652*(1-$J652),"")</f>
        <v/>
      </c>
      <c r="L652" s="51" t="n"/>
      <c r="M652" s="51" t="n"/>
      <c r="N652" s="50">
        <f>IF(ISNUMBER($F652),($F652-IF(ISNUMBER($AM652),$AM652,0))*(1-IF(ISNUMBER($J652),$J652,0)),"")</f>
        <v/>
      </c>
      <c r="O652" s="34" t="inlineStr">
        <is>
          <t>Unsweetened</t>
        </is>
      </c>
      <c r="P652" s="48" t="n">
        <v>45</v>
      </c>
      <c r="Q652" s="48" t="n">
        <v>15</v>
      </c>
      <c r="R652" s="34" t="inlineStr">
        <is>
          <t>Not listed</t>
        </is>
      </c>
      <c r="S652" s="48" t="n">
        <v>35</v>
      </c>
      <c r="T652" s="48" t="n">
        <v>140</v>
      </c>
      <c r="U652" s="34" t="inlineStr">
        <is>
          <t>Sugar</t>
        </is>
      </c>
      <c r="V652" s="34" t="inlineStr">
        <is>
          <t>Home brewed taste iced tea</t>
        </is>
      </c>
      <c r="W652" s="51" t="n"/>
      <c r="X652" s="51" t="n"/>
      <c r="Y652" s="51" t="n"/>
      <c r="Z652" s="51" t="n"/>
      <c r="AA652" s="34" t="inlineStr">
        <is>
          <t>Medium</t>
        </is>
      </c>
      <c r="AB652" s="34" t="inlineStr">
        <is>
          <t>Coca-Cola RTD tea</t>
        </is>
      </c>
      <c r="AC652" s="34" t="inlineStr">
        <is>
          <t>Diner style sweet tea</t>
        </is>
      </c>
      <c r="AD652" s="34" t="inlineStr">
        <is>
          <t>Familiar home brewed style taste.</t>
        </is>
      </c>
      <c r="AE652" s="51" t="n"/>
      <c r="AF652" s="53">
        <f>IF(AND(ISNUMBER($P652),ISNUMBER($AL652),$AL652&lt;&gt;0),ROUND($P652/$AL652*100,1),"")</f>
        <v/>
      </c>
      <c r="AG652" s="54">
        <f>IF(AND(ISNUMBER($S652),ISNUMBER($AL652),$AL652&lt;&gt;0),ROUND($S652/$AL652*100,2),"")</f>
        <v/>
      </c>
      <c r="AH652" s="53">
        <f>IF(AND(ISNUMBER($Q652),ISNUMBER($AL652),$AL652&lt;&gt;0),ROUND($Q652/$AL652*100,1),"")</f>
        <v/>
      </c>
      <c r="AI652" s="48">
        <f>IF(ISNUMBER($S652),IF($S652&lt;=1,"Yes","No"),"n/a")</f>
        <v/>
      </c>
      <c r="AJ652" s="48">
        <f>IF(ISNUMBER($S652),ROUND(MAX(0,MIN(100,100-$S652*2.5-IF(ISNUMBER($T652),$T652,0)*0.12+IF($S652&lt;=1,12,0))),0),"")</f>
        <v/>
      </c>
      <c r="AK652" s="48">
        <f>IF(ISNUMBER($Q652),IF($Q652&gt;=100,20,IF($Q652&gt;=30,10,0)),0)+IF(ISNUMBER($R652),IF($R652&gt;=100,20,0),0)+IF(ISNUMBER($P652),IF($P652&gt;=150,20,IF($P652&gt;=50,12,5)),0)+IF(ISNUMBER($S652),IF($S652&lt;=1,15,0),0)</f>
        <v/>
      </c>
      <c r="AL652" s="48" t="n">
        <v>547</v>
      </c>
      <c r="AM652" s="49" t="n"/>
      <c r="AN652" s="48">
        <f>IF(AND(ISNUMBER($P652),ISNUMBER($AL652),$AL652&lt;&gt;0),IF(OR($P652&gt;180,$P652/$AL652*1000&gt;400),"Over ceiling, confirm SKU","Within"),"n/a")</f>
        <v/>
      </c>
      <c r="AO652" s="51" t="n"/>
      <c r="AP652" s="51" t="n"/>
      <c r="AQ652" s="51" t="n"/>
      <c r="AR652" s="34" t="inlineStr">
        <is>
          <t>Recalled, batch confirmed, to confirm</t>
        </is>
      </c>
      <c r="AS652" s="34" t="inlineStr">
        <is>
          <t>BLANK -&gt; requires live Amazon.ca capture</t>
        </is>
      </c>
      <c r="AT652" s="34" t="inlineStr">
        <is>
          <t>Unverified commercial data</t>
        </is>
      </c>
    </row>
    <row r="653" ht="28" customHeight="1">
      <c r="A653" s="34" t="inlineStr">
        <is>
          <t>Gold Peak</t>
        </is>
      </c>
      <c r="B653" s="34" t="inlineStr">
        <is>
          <t>Gold Peak Tea | Unsweetened | 8 pack 547mL</t>
        </is>
      </c>
      <c r="C653" s="34" t="inlineStr">
        <is>
          <t>4) Caffeine &amp; energy beverage</t>
        </is>
      </c>
      <c r="D653" s="34" t="inlineStr">
        <is>
          <t>547 mL bottle</t>
        </is>
      </c>
      <c r="E653" s="48" t="n">
        <v>8</v>
      </c>
      <c r="F653" s="49" t="n"/>
      <c r="G653" s="50">
        <f>IF(AND(ISNUMBER($F653),ISNUMBER($E653),$E653&lt;&gt;0),$F653/$E653,"")</f>
        <v/>
      </c>
      <c r="H653" s="50">
        <f>IF(AND(ISNUMBER($F653),ISNUMBER($AL653),ISNUMBER($E653),($AL653*$E653)&lt;&gt;0),$F653/($AL653*$E653)*100,"")</f>
        <v/>
      </c>
      <c r="I653" s="51" t="n"/>
      <c r="J653" s="52" t="n"/>
      <c r="K653" s="50">
        <f>IF(AND(ISNUMBER($F653),ISNUMBER($J653)),$F653*(1-$J653),"")</f>
        <v/>
      </c>
      <c r="L653" s="51" t="n"/>
      <c r="M653" s="51" t="n"/>
      <c r="N653" s="50">
        <f>IF(ISNUMBER($F653),($F653-IF(ISNUMBER($AM653),$AM653,0))*(1-IF(ISNUMBER($J653),$J653,0)),"")</f>
        <v/>
      </c>
      <c r="O653" s="34" t="inlineStr">
        <is>
          <t>Unsweetened</t>
        </is>
      </c>
      <c r="P653" s="48" t="n">
        <v>45</v>
      </c>
      <c r="Q653" s="48" t="n">
        <v>15</v>
      </c>
      <c r="R653" s="34" t="inlineStr">
        <is>
          <t>Not listed</t>
        </is>
      </c>
      <c r="S653" s="48" t="n">
        <v>35</v>
      </c>
      <c r="T653" s="48" t="n">
        <v>140</v>
      </c>
      <c r="U653" s="34" t="inlineStr">
        <is>
          <t>Sugar</t>
        </is>
      </c>
      <c r="V653" s="34" t="inlineStr">
        <is>
          <t>Home brewed taste iced tea</t>
        </is>
      </c>
      <c r="W653" s="51" t="n"/>
      <c r="X653" s="51" t="n"/>
      <c r="Y653" s="51" t="n"/>
      <c r="Z653" s="51" t="n"/>
      <c r="AA653" s="34" t="inlineStr">
        <is>
          <t>Medium</t>
        </is>
      </c>
      <c r="AB653" s="34" t="inlineStr">
        <is>
          <t>Coca-Cola RTD tea</t>
        </is>
      </c>
      <c r="AC653" s="34" t="inlineStr">
        <is>
          <t>Diner style sweet tea</t>
        </is>
      </c>
      <c r="AD653" s="34" t="inlineStr">
        <is>
          <t>Familiar home brewed style taste.</t>
        </is>
      </c>
      <c r="AE653" s="51" t="n"/>
      <c r="AF653" s="53">
        <f>IF(AND(ISNUMBER($P653),ISNUMBER($AL653),$AL653&lt;&gt;0),ROUND($P653/$AL653*100,1),"")</f>
        <v/>
      </c>
      <c r="AG653" s="54">
        <f>IF(AND(ISNUMBER($S653),ISNUMBER($AL653),$AL653&lt;&gt;0),ROUND($S653/$AL653*100,2),"")</f>
        <v/>
      </c>
      <c r="AH653" s="53">
        <f>IF(AND(ISNUMBER($Q653),ISNUMBER($AL653),$AL653&lt;&gt;0),ROUND($Q653/$AL653*100,1),"")</f>
        <v/>
      </c>
      <c r="AI653" s="48">
        <f>IF(ISNUMBER($S653),IF($S653&lt;=1,"Yes","No"),"n/a")</f>
        <v/>
      </c>
      <c r="AJ653" s="48">
        <f>IF(ISNUMBER($S653),ROUND(MAX(0,MIN(100,100-$S653*2.5-IF(ISNUMBER($T653),$T653,0)*0.12+IF($S653&lt;=1,12,0))),0),"")</f>
        <v/>
      </c>
      <c r="AK653" s="48">
        <f>IF(ISNUMBER($Q653),IF($Q653&gt;=100,20,IF($Q653&gt;=30,10,0)),0)+IF(ISNUMBER($R653),IF($R653&gt;=100,20,0),0)+IF(ISNUMBER($P653),IF($P653&gt;=150,20,IF($P653&gt;=50,12,5)),0)+IF(ISNUMBER($S653),IF($S653&lt;=1,15,0),0)</f>
        <v/>
      </c>
      <c r="AL653" s="48" t="n">
        <v>547</v>
      </c>
      <c r="AM653" s="49" t="n"/>
      <c r="AN653" s="48">
        <f>IF(AND(ISNUMBER($P653),ISNUMBER($AL653),$AL653&lt;&gt;0),IF(OR($P653&gt;180,$P653/$AL653*1000&gt;400),"Over ceiling, confirm SKU","Within"),"n/a")</f>
        <v/>
      </c>
      <c r="AO653" s="51" t="n"/>
      <c r="AP653" s="51" t="n"/>
      <c r="AQ653" s="51" t="n"/>
      <c r="AR653" s="34" t="inlineStr">
        <is>
          <t>Recalled, batch confirmed, to confirm</t>
        </is>
      </c>
      <c r="AS653" s="34" t="inlineStr">
        <is>
          <t>BLANK -&gt; requires live Amazon.ca capture</t>
        </is>
      </c>
      <c r="AT653" s="34" t="inlineStr">
        <is>
          <t>Unverified commercial data</t>
        </is>
      </c>
    </row>
    <row r="654" ht="28" customHeight="1">
      <c r="A654" s="34" t="inlineStr">
        <is>
          <t>Gold Peak</t>
        </is>
      </c>
      <c r="B654" s="34" t="inlineStr">
        <is>
          <t>Gold Peak Tea | Unsweetened | 12 pack 547mL</t>
        </is>
      </c>
      <c r="C654" s="34" t="inlineStr">
        <is>
          <t>4) Caffeine &amp; energy beverage</t>
        </is>
      </c>
      <c r="D654" s="34" t="inlineStr">
        <is>
          <t>547 mL bottle</t>
        </is>
      </c>
      <c r="E654" s="48" t="n">
        <v>12</v>
      </c>
      <c r="F654" s="49" t="n"/>
      <c r="G654" s="50">
        <f>IF(AND(ISNUMBER($F654),ISNUMBER($E654),$E654&lt;&gt;0),$F654/$E654,"")</f>
        <v/>
      </c>
      <c r="H654" s="50">
        <f>IF(AND(ISNUMBER($F654),ISNUMBER($AL654),ISNUMBER($E654),($AL654*$E654)&lt;&gt;0),$F654/($AL654*$E654)*100,"")</f>
        <v/>
      </c>
      <c r="I654" s="51" t="n"/>
      <c r="J654" s="52" t="n"/>
      <c r="K654" s="50">
        <f>IF(AND(ISNUMBER($F654),ISNUMBER($J654)),$F654*(1-$J654),"")</f>
        <v/>
      </c>
      <c r="L654" s="51" t="n"/>
      <c r="M654" s="51" t="n"/>
      <c r="N654" s="50">
        <f>IF(ISNUMBER($F654),($F654-IF(ISNUMBER($AM654),$AM654,0))*(1-IF(ISNUMBER($J654),$J654,0)),"")</f>
        <v/>
      </c>
      <c r="O654" s="34" t="inlineStr">
        <is>
          <t>Unsweetened</t>
        </is>
      </c>
      <c r="P654" s="48" t="n">
        <v>45</v>
      </c>
      <c r="Q654" s="48" t="n">
        <v>15</v>
      </c>
      <c r="R654" s="34" t="inlineStr">
        <is>
          <t>Not listed</t>
        </is>
      </c>
      <c r="S654" s="48" t="n">
        <v>35</v>
      </c>
      <c r="T654" s="48" t="n">
        <v>140</v>
      </c>
      <c r="U654" s="34" t="inlineStr">
        <is>
          <t>Sugar</t>
        </is>
      </c>
      <c r="V654" s="34" t="inlineStr">
        <is>
          <t>Home brewed taste iced tea</t>
        </is>
      </c>
      <c r="W654" s="51" t="n"/>
      <c r="X654" s="51" t="n"/>
      <c r="Y654" s="51" t="n"/>
      <c r="Z654" s="51" t="n"/>
      <c r="AA654" s="34" t="inlineStr">
        <is>
          <t>Medium</t>
        </is>
      </c>
      <c r="AB654" s="34" t="inlineStr">
        <is>
          <t>Coca-Cola RTD tea</t>
        </is>
      </c>
      <c r="AC654" s="34" t="inlineStr">
        <is>
          <t>Diner style sweet tea</t>
        </is>
      </c>
      <c r="AD654" s="34" t="inlineStr">
        <is>
          <t>Familiar home brewed style taste.</t>
        </is>
      </c>
      <c r="AE654" s="51" t="n"/>
      <c r="AF654" s="53">
        <f>IF(AND(ISNUMBER($P654),ISNUMBER($AL654),$AL654&lt;&gt;0),ROUND($P654/$AL654*100,1),"")</f>
        <v/>
      </c>
      <c r="AG654" s="54">
        <f>IF(AND(ISNUMBER($S654),ISNUMBER($AL654),$AL654&lt;&gt;0),ROUND($S654/$AL654*100,2),"")</f>
        <v/>
      </c>
      <c r="AH654" s="53">
        <f>IF(AND(ISNUMBER($Q654),ISNUMBER($AL654),$AL654&lt;&gt;0),ROUND($Q654/$AL654*100,1),"")</f>
        <v/>
      </c>
      <c r="AI654" s="48">
        <f>IF(ISNUMBER($S654),IF($S654&lt;=1,"Yes","No"),"n/a")</f>
        <v/>
      </c>
      <c r="AJ654" s="48">
        <f>IF(ISNUMBER($S654),ROUND(MAX(0,MIN(100,100-$S654*2.5-IF(ISNUMBER($T654),$T654,0)*0.12+IF($S654&lt;=1,12,0))),0),"")</f>
        <v/>
      </c>
      <c r="AK654" s="48">
        <f>IF(ISNUMBER($Q654),IF($Q654&gt;=100,20,IF($Q654&gt;=30,10,0)),0)+IF(ISNUMBER($R654),IF($R654&gt;=100,20,0),0)+IF(ISNUMBER($P654),IF($P654&gt;=150,20,IF($P654&gt;=50,12,5)),0)+IF(ISNUMBER($S654),IF($S654&lt;=1,15,0),0)</f>
        <v/>
      </c>
      <c r="AL654" s="48" t="n">
        <v>547</v>
      </c>
      <c r="AM654" s="49" t="n"/>
      <c r="AN654" s="48">
        <f>IF(AND(ISNUMBER($P654),ISNUMBER($AL654),$AL654&lt;&gt;0),IF(OR($P654&gt;180,$P654/$AL654*1000&gt;400),"Over ceiling, confirm SKU","Within"),"n/a")</f>
        <v/>
      </c>
      <c r="AO654" s="51" t="n"/>
      <c r="AP654" s="51" t="n"/>
      <c r="AQ654" s="51" t="n"/>
      <c r="AR654" s="34" t="inlineStr">
        <is>
          <t>Recalled, batch confirmed, to confirm</t>
        </is>
      </c>
      <c r="AS654" s="34" t="inlineStr">
        <is>
          <t>BLANK -&gt; requires live Amazon.ca capture</t>
        </is>
      </c>
      <c r="AT654" s="34" t="inlineStr">
        <is>
          <t>Unverified commercial data</t>
        </is>
      </c>
    </row>
    <row r="655" ht="28" customHeight="1">
      <c r="A655" s="34" t="inlineStr">
        <is>
          <t>Gold Peak</t>
        </is>
      </c>
      <c r="B655" s="34" t="inlineStr">
        <is>
          <t>Gold Peak Tea | Unsweetened | 18 pack 547mL</t>
        </is>
      </c>
      <c r="C655" s="34" t="inlineStr">
        <is>
          <t>4) Caffeine &amp; energy beverage</t>
        </is>
      </c>
      <c r="D655" s="34" t="inlineStr">
        <is>
          <t>547 mL bottle</t>
        </is>
      </c>
      <c r="E655" s="48" t="n">
        <v>18</v>
      </c>
      <c r="F655" s="49" t="n"/>
      <c r="G655" s="50">
        <f>IF(AND(ISNUMBER($F655),ISNUMBER($E655),$E655&lt;&gt;0),$F655/$E655,"")</f>
        <v/>
      </c>
      <c r="H655" s="50">
        <f>IF(AND(ISNUMBER($F655),ISNUMBER($AL655),ISNUMBER($E655),($AL655*$E655)&lt;&gt;0),$F655/($AL655*$E655)*100,"")</f>
        <v/>
      </c>
      <c r="I655" s="51" t="n"/>
      <c r="J655" s="52" t="n"/>
      <c r="K655" s="50">
        <f>IF(AND(ISNUMBER($F655),ISNUMBER($J655)),$F655*(1-$J655),"")</f>
        <v/>
      </c>
      <c r="L655" s="51" t="n"/>
      <c r="M655" s="51" t="n"/>
      <c r="N655" s="50">
        <f>IF(ISNUMBER($F655),($F655-IF(ISNUMBER($AM655),$AM655,0))*(1-IF(ISNUMBER($J655),$J655,0)),"")</f>
        <v/>
      </c>
      <c r="O655" s="34" t="inlineStr">
        <is>
          <t>Unsweetened</t>
        </is>
      </c>
      <c r="P655" s="48" t="n">
        <v>45</v>
      </c>
      <c r="Q655" s="48" t="n">
        <v>15</v>
      </c>
      <c r="R655" s="34" t="inlineStr">
        <is>
          <t>Not listed</t>
        </is>
      </c>
      <c r="S655" s="48" t="n">
        <v>35</v>
      </c>
      <c r="T655" s="48" t="n">
        <v>140</v>
      </c>
      <c r="U655" s="34" t="inlineStr">
        <is>
          <t>Sugar</t>
        </is>
      </c>
      <c r="V655" s="34" t="inlineStr">
        <is>
          <t>Home brewed taste iced tea</t>
        </is>
      </c>
      <c r="W655" s="51" t="n"/>
      <c r="X655" s="51" t="n"/>
      <c r="Y655" s="51" t="n"/>
      <c r="Z655" s="51" t="n"/>
      <c r="AA655" s="34" t="inlineStr">
        <is>
          <t>Medium</t>
        </is>
      </c>
      <c r="AB655" s="34" t="inlineStr">
        <is>
          <t>Coca-Cola RTD tea</t>
        </is>
      </c>
      <c r="AC655" s="34" t="inlineStr">
        <is>
          <t>Diner style sweet tea</t>
        </is>
      </c>
      <c r="AD655" s="34" t="inlineStr">
        <is>
          <t>Familiar home brewed style taste.</t>
        </is>
      </c>
      <c r="AE655" s="51" t="n"/>
      <c r="AF655" s="53">
        <f>IF(AND(ISNUMBER($P655),ISNUMBER($AL655),$AL655&lt;&gt;0),ROUND($P655/$AL655*100,1),"")</f>
        <v/>
      </c>
      <c r="AG655" s="54">
        <f>IF(AND(ISNUMBER($S655),ISNUMBER($AL655),$AL655&lt;&gt;0),ROUND($S655/$AL655*100,2),"")</f>
        <v/>
      </c>
      <c r="AH655" s="53">
        <f>IF(AND(ISNUMBER($Q655),ISNUMBER($AL655),$AL655&lt;&gt;0),ROUND($Q655/$AL655*100,1),"")</f>
        <v/>
      </c>
      <c r="AI655" s="48">
        <f>IF(ISNUMBER($S655),IF($S655&lt;=1,"Yes","No"),"n/a")</f>
        <v/>
      </c>
      <c r="AJ655" s="48">
        <f>IF(ISNUMBER($S655),ROUND(MAX(0,MIN(100,100-$S655*2.5-IF(ISNUMBER($T655),$T655,0)*0.12+IF($S655&lt;=1,12,0))),0),"")</f>
        <v/>
      </c>
      <c r="AK655" s="48">
        <f>IF(ISNUMBER($Q655),IF($Q655&gt;=100,20,IF($Q655&gt;=30,10,0)),0)+IF(ISNUMBER($R655),IF($R655&gt;=100,20,0),0)+IF(ISNUMBER($P655),IF($P655&gt;=150,20,IF($P655&gt;=50,12,5)),0)+IF(ISNUMBER($S655),IF($S655&lt;=1,15,0),0)</f>
        <v/>
      </c>
      <c r="AL655" s="48" t="n">
        <v>547</v>
      </c>
      <c r="AM655" s="49" t="n"/>
      <c r="AN655" s="48">
        <f>IF(AND(ISNUMBER($P655),ISNUMBER($AL655),$AL655&lt;&gt;0),IF(OR($P655&gt;180,$P655/$AL655*1000&gt;400),"Over ceiling, confirm SKU","Within"),"n/a")</f>
        <v/>
      </c>
      <c r="AO655" s="51" t="n"/>
      <c r="AP655" s="51" t="n"/>
      <c r="AQ655" s="51" t="n"/>
      <c r="AR655" s="34" t="inlineStr">
        <is>
          <t>Recalled, batch confirmed, to confirm</t>
        </is>
      </c>
      <c r="AS655" s="34" t="inlineStr">
        <is>
          <t>BLANK -&gt; requires live Amazon.ca capture</t>
        </is>
      </c>
      <c r="AT655" s="34" t="inlineStr">
        <is>
          <t>Unverified commercial data</t>
        </is>
      </c>
    </row>
    <row r="656" ht="28" customHeight="1">
      <c r="A656" s="34" t="inlineStr">
        <is>
          <t>Gold Peak</t>
        </is>
      </c>
      <c r="B656" s="34" t="inlineStr">
        <is>
          <t>Gold Peak Tea | Unsweetened | 24 pack 547mL</t>
        </is>
      </c>
      <c r="C656" s="34" t="inlineStr">
        <is>
          <t>4) Caffeine &amp; energy beverage</t>
        </is>
      </c>
      <c r="D656" s="34" t="inlineStr">
        <is>
          <t>547 mL bottle</t>
        </is>
      </c>
      <c r="E656" s="48" t="n">
        <v>24</v>
      </c>
      <c r="F656" s="49" t="n"/>
      <c r="G656" s="50">
        <f>IF(AND(ISNUMBER($F656),ISNUMBER($E656),$E656&lt;&gt;0),$F656/$E656,"")</f>
        <v/>
      </c>
      <c r="H656" s="50">
        <f>IF(AND(ISNUMBER($F656),ISNUMBER($AL656),ISNUMBER($E656),($AL656*$E656)&lt;&gt;0),$F656/($AL656*$E656)*100,"")</f>
        <v/>
      </c>
      <c r="I656" s="51" t="n"/>
      <c r="J656" s="52" t="n"/>
      <c r="K656" s="50">
        <f>IF(AND(ISNUMBER($F656),ISNUMBER($J656)),$F656*(1-$J656),"")</f>
        <v/>
      </c>
      <c r="L656" s="51" t="n"/>
      <c r="M656" s="51" t="n"/>
      <c r="N656" s="50">
        <f>IF(ISNUMBER($F656),($F656-IF(ISNUMBER($AM656),$AM656,0))*(1-IF(ISNUMBER($J656),$J656,0)),"")</f>
        <v/>
      </c>
      <c r="O656" s="34" t="inlineStr">
        <is>
          <t>Unsweetened</t>
        </is>
      </c>
      <c r="P656" s="48" t="n">
        <v>45</v>
      </c>
      <c r="Q656" s="48" t="n">
        <v>15</v>
      </c>
      <c r="R656" s="34" t="inlineStr">
        <is>
          <t>Not listed</t>
        </is>
      </c>
      <c r="S656" s="48" t="n">
        <v>35</v>
      </c>
      <c r="T656" s="48" t="n">
        <v>140</v>
      </c>
      <c r="U656" s="34" t="inlineStr">
        <is>
          <t>Sugar</t>
        </is>
      </c>
      <c r="V656" s="34" t="inlineStr">
        <is>
          <t>Home brewed taste iced tea</t>
        </is>
      </c>
      <c r="W656" s="51" t="n"/>
      <c r="X656" s="51" t="n"/>
      <c r="Y656" s="51" t="n"/>
      <c r="Z656" s="51" t="n"/>
      <c r="AA656" s="34" t="inlineStr">
        <is>
          <t>Medium</t>
        </is>
      </c>
      <c r="AB656" s="34" t="inlineStr">
        <is>
          <t>Coca-Cola RTD tea</t>
        </is>
      </c>
      <c r="AC656" s="34" t="inlineStr">
        <is>
          <t>Diner style sweet tea</t>
        </is>
      </c>
      <c r="AD656" s="34" t="inlineStr">
        <is>
          <t>Familiar home brewed style taste.</t>
        </is>
      </c>
      <c r="AE656" s="51" t="n"/>
      <c r="AF656" s="53">
        <f>IF(AND(ISNUMBER($P656),ISNUMBER($AL656),$AL656&lt;&gt;0),ROUND($P656/$AL656*100,1),"")</f>
        <v/>
      </c>
      <c r="AG656" s="54">
        <f>IF(AND(ISNUMBER($S656),ISNUMBER($AL656),$AL656&lt;&gt;0),ROUND($S656/$AL656*100,2),"")</f>
        <v/>
      </c>
      <c r="AH656" s="53">
        <f>IF(AND(ISNUMBER($Q656),ISNUMBER($AL656),$AL656&lt;&gt;0),ROUND($Q656/$AL656*100,1),"")</f>
        <v/>
      </c>
      <c r="AI656" s="48">
        <f>IF(ISNUMBER($S656),IF($S656&lt;=1,"Yes","No"),"n/a")</f>
        <v/>
      </c>
      <c r="AJ656" s="48">
        <f>IF(ISNUMBER($S656),ROUND(MAX(0,MIN(100,100-$S656*2.5-IF(ISNUMBER($T656),$T656,0)*0.12+IF($S656&lt;=1,12,0))),0),"")</f>
        <v/>
      </c>
      <c r="AK656" s="48">
        <f>IF(ISNUMBER($Q656),IF($Q656&gt;=100,20,IF($Q656&gt;=30,10,0)),0)+IF(ISNUMBER($R656),IF($R656&gt;=100,20,0),0)+IF(ISNUMBER($P656),IF($P656&gt;=150,20,IF($P656&gt;=50,12,5)),0)+IF(ISNUMBER($S656),IF($S656&lt;=1,15,0),0)</f>
        <v/>
      </c>
      <c r="AL656" s="48" t="n">
        <v>547</v>
      </c>
      <c r="AM656" s="49" t="n"/>
      <c r="AN656" s="48">
        <f>IF(AND(ISNUMBER($P656),ISNUMBER($AL656),$AL656&lt;&gt;0),IF(OR($P656&gt;180,$P656/$AL656*1000&gt;400),"Over ceiling, confirm SKU","Within"),"n/a")</f>
        <v/>
      </c>
      <c r="AO656" s="51" t="n"/>
      <c r="AP656" s="51" t="n"/>
      <c r="AQ656" s="51" t="n"/>
      <c r="AR656" s="34" t="inlineStr">
        <is>
          <t>Recalled, batch confirmed, to confirm</t>
        </is>
      </c>
      <c r="AS656" s="34" t="inlineStr">
        <is>
          <t>BLANK -&gt; requires live Amazon.ca capture</t>
        </is>
      </c>
      <c r="AT656" s="34" t="inlineStr">
        <is>
          <t>Unverified commercial data</t>
        </is>
      </c>
    </row>
    <row r="657" ht="28" customHeight="1">
      <c r="A657" s="34" t="inlineStr">
        <is>
          <t>Gold Peak</t>
        </is>
      </c>
      <c r="B657" s="34" t="inlineStr">
        <is>
          <t>Gold Peak Tea | Green Tea | single 547mL</t>
        </is>
      </c>
      <c r="C657" s="34" t="inlineStr">
        <is>
          <t>4) Caffeine &amp; energy beverage</t>
        </is>
      </c>
      <c r="D657" s="34" t="inlineStr">
        <is>
          <t>547 mL bottle</t>
        </is>
      </c>
      <c r="E657" s="48" t="n">
        <v>1</v>
      </c>
      <c r="F657" s="49" t="n"/>
      <c r="G657" s="50">
        <f>IF(AND(ISNUMBER($F657),ISNUMBER($E657),$E657&lt;&gt;0),$F657/$E657,"")</f>
        <v/>
      </c>
      <c r="H657" s="50">
        <f>IF(AND(ISNUMBER($F657),ISNUMBER($AL657),ISNUMBER($E657),($AL657*$E657)&lt;&gt;0),$F657/($AL657*$E657)*100,"")</f>
        <v/>
      </c>
      <c r="I657" s="51" t="n"/>
      <c r="J657" s="52" t="n"/>
      <c r="K657" s="50">
        <f>IF(AND(ISNUMBER($F657),ISNUMBER($J657)),$F657*(1-$J657),"")</f>
        <v/>
      </c>
      <c r="L657" s="51" t="n"/>
      <c r="M657" s="51" t="n"/>
      <c r="N657" s="50">
        <f>IF(ISNUMBER($F657),($F657-IF(ISNUMBER($AM657),$AM657,0))*(1-IF(ISNUMBER($J657),$J657,0)),"")</f>
        <v/>
      </c>
      <c r="O657" s="34" t="inlineStr">
        <is>
          <t>Green Tea</t>
        </is>
      </c>
      <c r="P657" s="48" t="n">
        <v>45</v>
      </c>
      <c r="Q657" s="48" t="n">
        <v>15</v>
      </c>
      <c r="R657" s="34" t="inlineStr">
        <is>
          <t>Not listed</t>
        </is>
      </c>
      <c r="S657" s="48" t="n">
        <v>35</v>
      </c>
      <c r="T657" s="48" t="n">
        <v>140</v>
      </c>
      <c r="U657" s="34" t="inlineStr">
        <is>
          <t>Sugar</t>
        </is>
      </c>
      <c r="V657" s="34" t="inlineStr">
        <is>
          <t>Home brewed taste iced tea</t>
        </is>
      </c>
      <c r="W657" s="51" t="n"/>
      <c r="X657" s="51" t="n"/>
      <c r="Y657" s="51" t="n"/>
      <c r="Z657" s="51" t="n"/>
      <c r="AA657" s="34" t="inlineStr">
        <is>
          <t>Medium</t>
        </is>
      </c>
      <c r="AB657" s="34" t="inlineStr">
        <is>
          <t>Coca-Cola RTD tea</t>
        </is>
      </c>
      <c r="AC657" s="34" t="inlineStr">
        <is>
          <t>Diner style sweet tea</t>
        </is>
      </c>
      <c r="AD657" s="34" t="inlineStr">
        <is>
          <t>Familiar home brewed style taste.</t>
        </is>
      </c>
      <c r="AE657" s="51" t="n"/>
      <c r="AF657" s="53">
        <f>IF(AND(ISNUMBER($P657),ISNUMBER($AL657),$AL657&lt;&gt;0),ROUND($P657/$AL657*100,1),"")</f>
        <v/>
      </c>
      <c r="AG657" s="54">
        <f>IF(AND(ISNUMBER($S657),ISNUMBER($AL657),$AL657&lt;&gt;0),ROUND($S657/$AL657*100,2),"")</f>
        <v/>
      </c>
      <c r="AH657" s="53">
        <f>IF(AND(ISNUMBER($Q657),ISNUMBER($AL657),$AL657&lt;&gt;0),ROUND($Q657/$AL657*100,1),"")</f>
        <v/>
      </c>
      <c r="AI657" s="48">
        <f>IF(ISNUMBER($S657),IF($S657&lt;=1,"Yes","No"),"n/a")</f>
        <v/>
      </c>
      <c r="AJ657" s="48">
        <f>IF(ISNUMBER($S657),ROUND(MAX(0,MIN(100,100-$S657*2.5-IF(ISNUMBER($T657),$T657,0)*0.12+IF($S657&lt;=1,12,0))),0),"")</f>
        <v/>
      </c>
      <c r="AK657" s="48">
        <f>IF(ISNUMBER($Q657),IF($Q657&gt;=100,20,IF($Q657&gt;=30,10,0)),0)+IF(ISNUMBER($R657),IF($R657&gt;=100,20,0),0)+IF(ISNUMBER($P657),IF($P657&gt;=150,20,IF($P657&gt;=50,12,5)),0)+IF(ISNUMBER($S657),IF($S657&lt;=1,15,0),0)</f>
        <v/>
      </c>
      <c r="AL657" s="48" t="n">
        <v>547</v>
      </c>
      <c r="AM657" s="49" t="n"/>
      <c r="AN657" s="48">
        <f>IF(AND(ISNUMBER($P657),ISNUMBER($AL657),$AL657&lt;&gt;0),IF(OR($P657&gt;180,$P657/$AL657*1000&gt;400),"Over ceiling, confirm SKU","Within"),"n/a")</f>
        <v/>
      </c>
      <c r="AO657" s="51" t="n"/>
      <c r="AP657" s="51" t="n"/>
      <c r="AQ657" s="51" t="n"/>
      <c r="AR657" s="34" t="inlineStr">
        <is>
          <t>Recalled, batch confirmed, to confirm</t>
        </is>
      </c>
      <c r="AS657" s="34" t="inlineStr">
        <is>
          <t>BLANK -&gt; requires live Amazon.ca capture</t>
        </is>
      </c>
      <c r="AT657" s="34" t="inlineStr">
        <is>
          <t>Unverified commercial data</t>
        </is>
      </c>
    </row>
    <row r="658" ht="28" customHeight="1">
      <c r="A658" s="34" t="inlineStr">
        <is>
          <t>Gold Peak</t>
        </is>
      </c>
      <c r="B658" s="34" t="inlineStr">
        <is>
          <t>Gold Peak Tea | Green Tea | 8 pack 547mL</t>
        </is>
      </c>
      <c r="C658" s="34" t="inlineStr">
        <is>
          <t>4) Caffeine &amp; energy beverage</t>
        </is>
      </c>
      <c r="D658" s="34" t="inlineStr">
        <is>
          <t>547 mL bottle</t>
        </is>
      </c>
      <c r="E658" s="48" t="n">
        <v>8</v>
      </c>
      <c r="F658" s="49" t="n"/>
      <c r="G658" s="50">
        <f>IF(AND(ISNUMBER($F658),ISNUMBER($E658),$E658&lt;&gt;0),$F658/$E658,"")</f>
        <v/>
      </c>
      <c r="H658" s="50">
        <f>IF(AND(ISNUMBER($F658),ISNUMBER($AL658),ISNUMBER($E658),($AL658*$E658)&lt;&gt;0),$F658/($AL658*$E658)*100,"")</f>
        <v/>
      </c>
      <c r="I658" s="51" t="n"/>
      <c r="J658" s="52" t="n"/>
      <c r="K658" s="50">
        <f>IF(AND(ISNUMBER($F658),ISNUMBER($J658)),$F658*(1-$J658),"")</f>
        <v/>
      </c>
      <c r="L658" s="51" t="n"/>
      <c r="M658" s="51" t="n"/>
      <c r="N658" s="50">
        <f>IF(ISNUMBER($F658),($F658-IF(ISNUMBER($AM658),$AM658,0))*(1-IF(ISNUMBER($J658),$J658,0)),"")</f>
        <v/>
      </c>
      <c r="O658" s="34" t="inlineStr">
        <is>
          <t>Green Tea</t>
        </is>
      </c>
      <c r="P658" s="48" t="n">
        <v>45</v>
      </c>
      <c r="Q658" s="48" t="n">
        <v>15</v>
      </c>
      <c r="R658" s="34" t="inlineStr">
        <is>
          <t>Not listed</t>
        </is>
      </c>
      <c r="S658" s="48" t="n">
        <v>35</v>
      </c>
      <c r="T658" s="48" t="n">
        <v>140</v>
      </c>
      <c r="U658" s="34" t="inlineStr">
        <is>
          <t>Sugar</t>
        </is>
      </c>
      <c r="V658" s="34" t="inlineStr">
        <is>
          <t>Home brewed taste iced tea</t>
        </is>
      </c>
      <c r="W658" s="51" t="n"/>
      <c r="X658" s="51" t="n"/>
      <c r="Y658" s="51" t="n"/>
      <c r="Z658" s="51" t="n"/>
      <c r="AA658" s="34" t="inlineStr">
        <is>
          <t>Medium</t>
        </is>
      </c>
      <c r="AB658" s="34" t="inlineStr">
        <is>
          <t>Coca-Cola RTD tea</t>
        </is>
      </c>
      <c r="AC658" s="34" t="inlineStr">
        <is>
          <t>Diner style sweet tea</t>
        </is>
      </c>
      <c r="AD658" s="34" t="inlineStr">
        <is>
          <t>Familiar home brewed style taste.</t>
        </is>
      </c>
      <c r="AE658" s="51" t="n"/>
      <c r="AF658" s="53">
        <f>IF(AND(ISNUMBER($P658),ISNUMBER($AL658),$AL658&lt;&gt;0),ROUND($P658/$AL658*100,1),"")</f>
        <v/>
      </c>
      <c r="AG658" s="54">
        <f>IF(AND(ISNUMBER($S658),ISNUMBER($AL658),$AL658&lt;&gt;0),ROUND($S658/$AL658*100,2),"")</f>
        <v/>
      </c>
      <c r="AH658" s="53">
        <f>IF(AND(ISNUMBER($Q658),ISNUMBER($AL658),$AL658&lt;&gt;0),ROUND($Q658/$AL658*100,1),"")</f>
        <v/>
      </c>
      <c r="AI658" s="48">
        <f>IF(ISNUMBER($S658),IF($S658&lt;=1,"Yes","No"),"n/a")</f>
        <v/>
      </c>
      <c r="AJ658" s="48">
        <f>IF(ISNUMBER($S658),ROUND(MAX(0,MIN(100,100-$S658*2.5-IF(ISNUMBER($T658),$T658,0)*0.12+IF($S658&lt;=1,12,0))),0),"")</f>
        <v/>
      </c>
      <c r="AK658" s="48">
        <f>IF(ISNUMBER($Q658),IF($Q658&gt;=100,20,IF($Q658&gt;=30,10,0)),0)+IF(ISNUMBER($R658),IF($R658&gt;=100,20,0),0)+IF(ISNUMBER($P658),IF($P658&gt;=150,20,IF($P658&gt;=50,12,5)),0)+IF(ISNUMBER($S658),IF($S658&lt;=1,15,0),0)</f>
        <v/>
      </c>
      <c r="AL658" s="48" t="n">
        <v>547</v>
      </c>
      <c r="AM658" s="49" t="n"/>
      <c r="AN658" s="48">
        <f>IF(AND(ISNUMBER($P658),ISNUMBER($AL658),$AL658&lt;&gt;0),IF(OR($P658&gt;180,$P658/$AL658*1000&gt;400),"Over ceiling, confirm SKU","Within"),"n/a")</f>
        <v/>
      </c>
      <c r="AO658" s="51" t="n"/>
      <c r="AP658" s="51" t="n"/>
      <c r="AQ658" s="51" t="n"/>
      <c r="AR658" s="34" t="inlineStr">
        <is>
          <t>Recalled, batch confirmed, to confirm</t>
        </is>
      </c>
      <c r="AS658" s="34" t="inlineStr">
        <is>
          <t>BLANK -&gt; requires live Amazon.ca capture</t>
        </is>
      </c>
      <c r="AT658" s="34" t="inlineStr">
        <is>
          <t>Unverified commercial data</t>
        </is>
      </c>
    </row>
    <row r="659" ht="28" customHeight="1">
      <c r="A659" s="34" t="inlineStr">
        <is>
          <t>Gold Peak</t>
        </is>
      </c>
      <c r="B659" s="34" t="inlineStr">
        <is>
          <t>Gold Peak Tea | Green Tea | 12 pack 547mL</t>
        </is>
      </c>
      <c r="C659" s="34" t="inlineStr">
        <is>
          <t>4) Caffeine &amp; energy beverage</t>
        </is>
      </c>
      <c r="D659" s="34" t="inlineStr">
        <is>
          <t>547 mL bottle</t>
        </is>
      </c>
      <c r="E659" s="48" t="n">
        <v>12</v>
      </c>
      <c r="F659" s="49" t="n"/>
      <c r="G659" s="50">
        <f>IF(AND(ISNUMBER($F659),ISNUMBER($E659),$E659&lt;&gt;0),$F659/$E659,"")</f>
        <v/>
      </c>
      <c r="H659" s="50">
        <f>IF(AND(ISNUMBER($F659),ISNUMBER($AL659),ISNUMBER($E659),($AL659*$E659)&lt;&gt;0),$F659/($AL659*$E659)*100,"")</f>
        <v/>
      </c>
      <c r="I659" s="51" t="n"/>
      <c r="J659" s="52" t="n"/>
      <c r="K659" s="50">
        <f>IF(AND(ISNUMBER($F659),ISNUMBER($J659)),$F659*(1-$J659),"")</f>
        <v/>
      </c>
      <c r="L659" s="51" t="n"/>
      <c r="M659" s="51" t="n"/>
      <c r="N659" s="50">
        <f>IF(ISNUMBER($F659),($F659-IF(ISNUMBER($AM659),$AM659,0))*(1-IF(ISNUMBER($J659),$J659,0)),"")</f>
        <v/>
      </c>
      <c r="O659" s="34" t="inlineStr">
        <is>
          <t>Green Tea</t>
        </is>
      </c>
      <c r="P659" s="48" t="n">
        <v>45</v>
      </c>
      <c r="Q659" s="48" t="n">
        <v>15</v>
      </c>
      <c r="R659" s="34" t="inlineStr">
        <is>
          <t>Not listed</t>
        </is>
      </c>
      <c r="S659" s="48" t="n">
        <v>35</v>
      </c>
      <c r="T659" s="48" t="n">
        <v>140</v>
      </c>
      <c r="U659" s="34" t="inlineStr">
        <is>
          <t>Sugar</t>
        </is>
      </c>
      <c r="V659" s="34" t="inlineStr">
        <is>
          <t>Home brewed taste iced tea</t>
        </is>
      </c>
      <c r="W659" s="51" t="n"/>
      <c r="X659" s="51" t="n"/>
      <c r="Y659" s="51" t="n"/>
      <c r="Z659" s="51" t="n"/>
      <c r="AA659" s="34" t="inlineStr">
        <is>
          <t>Medium</t>
        </is>
      </c>
      <c r="AB659" s="34" t="inlineStr">
        <is>
          <t>Coca-Cola RTD tea</t>
        </is>
      </c>
      <c r="AC659" s="34" t="inlineStr">
        <is>
          <t>Diner style sweet tea</t>
        </is>
      </c>
      <c r="AD659" s="34" t="inlineStr">
        <is>
          <t>Familiar home brewed style taste.</t>
        </is>
      </c>
      <c r="AE659" s="51" t="n"/>
      <c r="AF659" s="53">
        <f>IF(AND(ISNUMBER($P659),ISNUMBER($AL659),$AL659&lt;&gt;0),ROUND($P659/$AL659*100,1),"")</f>
        <v/>
      </c>
      <c r="AG659" s="54">
        <f>IF(AND(ISNUMBER($S659),ISNUMBER($AL659),$AL659&lt;&gt;0),ROUND($S659/$AL659*100,2),"")</f>
        <v/>
      </c>
      <c r="AH659" s="53">
        <f>IF(AND(ISNUMBER($Q659),ISNUMBER($AL659),$AL659&lt;&gt;0),ROUND($Q659/$AL659*100,1),"")</f>
        <v/>
      </c>
      <c r="AI659" s="48">
        <f>IF(ISNUMBER($S659),IF($S659&lt;=1,"Yes","No"),"n/a")</f>
        <v/>
      </c>
      <c r="AJ659" s="48">
        <f>IF(ISNUMBER($S659),ROUND(MAX(0,MIN(100,100-$S659*2.5-IF(ISNUMBER($T659),$T659,0)*0.12+IF($S659&lt;=1,12,0))),0),"")</f>
        <v/>
      </c>
      <c r="AK659" s="48">
        <f>IF(ISNUMBER($Q659),IF($Q659&gt;=100,20,IF($Q659&gt;=30,10,0)),0)+IF(ISNUMBER($R659),IF($R659&gt;=100,20,0),0)+IF(ISNUMBER($P659),IF($P659&gt;=150,20,IF($P659&gt;=50,12,5)),0)+IF(ISNUMBER($S659),IF($S659&lt;=1,15,0),0)</f>
        <v/>
      </c>
      <c r="AL659" s="48" t="n">
        <v>547</v>
      </c>
      <c r="AM659" s="49" t="n"/>
      <c r="AN659" s="48">
        <f>IF(AND(ISNUMBER($P659),ISNUMBER($AL659),$AL659&lt;&gt;0),IF(OR($P659&gt;180,$P659/$AL659*1000&gt;400),"Over ceiling, confirm SKU","Within"),"n/a")</f>
        <v/>
      </c>
      <c r="AO659" s="51" t="n"/>
      <c r="AP659" s="51" t="n"/>
      <c r="AQ659" s="51" t="n"/>
      <c r="AR659" s="34" t="inlineStr">
        <is>
          <t>Recalled, batch confirmed, to confirm</t>
        </is>
      </c>
      <c r="AS659" s="34" t="inlineStr">
        <is>
          <t>BLANK -&gt; requires live Amazon.ca capture</t>
        </is>
      </c>
      <c r="AT659" s="34" t="inlineStr">
        <is>
          <t>Unverified commercial data</t>
        </is>
      </c>
    </row>
    <row r="660" ht="28" customHeight="1">
      <c r="A660" s="34" t="inlineStr">
        <is>
          <t>Gold Peak</t>
        </is>
      </c>
      <c r="B660" s="34" t="inlineStr">
        <is>
          <t>Gold Peak Tea | Green Tea | 18 pack 547mL</t>
        </is>
      </c>
      <c r="C660" s="34" t="inlineStr">
        <is>
          <t>4) Caffeine &amp; energy beverage</t>
        </is>
      </c>
      <c r="D660" s="34" t="inlineStr">
        <is>
          <t>547 mL bottle</t>
        </is>
      </c>
      <c r="E660" s="48" t="n">
        <v>18</v>
      </c>
      <c r="F660" s="49" t="n"/>
      <c r="G660" s="50">
        <f>IF(AND(ISNUMBER($F660),ISNUMBER($E660),$E660&lt;&gt;0),$F660/$E660,"")</f>
        <v/>
      </c>
      <c r="H660" s="50">
        <f>IF(AND(ISNUMBER($F660),ISNUMBER($AL660),ISNUMBER($E660),($AL660*$E660)&lt;&gt;0),$F660/($AL660*$E660)*100,"")</f>
        <v/>
      </c>
      <c r="I660" s="51" t="n"/>
      <c r="J660" s="52" t="n"/>
      <c r="K660" s="50">
        <f>IF(AND(ISNUMBER($F660),ISNUMBER($J660)),$F660*(1-$J660),"")</f>
        <v/>
      </c>
      <c r="L660" s="51" t="n"/>
      <c r="M660" s="51" t="n"/>
      <c r="N660" s="50">
        <f>IF(ISNUMBER($F660),($F660-IF(ISNUMBER($AM660),$AM660,0))*(1-IF(ISNUMBER($J660),$J660,0)),"")</f>
        <v/>
      </c>
      <c r="O660" s="34" t="inlineStr">
        <is>
          <t>Green Tea</t>
        </is>
      </c>
      <c r="P660" s="48" t="n">
        <v>45</v>
      </c>
      <c r="Q660" s="48" t="n">
        <v>15</v>
      </c>
      <c r="R660" s="34" t="inlineStr">
        <is>
          <t>Not listed</t>
        </is>
      </c>
      <c r="S660" s="48" t="n">
        <v>35</v>
      </c>
      <c r="T660" s="48" t="n">
        <v>140</v>
      </c>
      <c r="U660" s="34" t="inlineStr">
        <is>
          <t>Sugar</t>
        </is>
      </c>
      <c r="V660" s="34" t="inlineStr">
        <is>
          <t>Home brewed taste iced tea</t>
        </is>
      </c>
      <c r="W660" s="51" t="n"/>
      <c r="X660" s="51" t="n"/>
      <c r="Y660" s="51" t="n"/>
      <c r="Z660" s="51" t="n"/>
      <c r="AA660" s="34" t="inlineStr">
        <is>
          <t>Medium</t>
        </is>
      </c>
      <c r="AB660" s="34" t="inlineStr">
        <is>
          <t>Coca-Cola RTD tea</t>
        </is>
      </c>
      <c r="AC660" s="34" t="inlineStr">
        <is>
          <t>Diner style sweet tea</t>
        </is>
      </c>
      <c r="AD660" s="34" t="inlineStr">
        <is>
          <t>Familiar home brewed style taste.</t>
        </is>
      </c>
      <c r="AE660" s="51" t="n"/>
      <c r="AF660" s="53">
        <f>IF(AND(ISNUMBER($P660),ISNUMBER($AL660),$AL660&lt;&gt;0),ROUND($P660/$AL660*100,1),"")</f>
        <v/>
      </c>
      <c r="AG660" s="54">
        <f>IF(AND(ISNUMBER($S660),ISNUMBER($AL660),$AL660&lt;&gt;0),ROUND($S660/$AL660*100,2),"")</f>
        <v/>
      </c>
      <c r="AH660" s="53">
        <f>IF(AND(ISNUMBER($Q660),ISNUMBER($AL660),$AL660&lt;&gt;0),ROUND($Q660/$AL660*100,1),"")</f>
        <v/>
      </c>
      <c r="AI660" s="48">
        <f>IF(ISNUMBER($S660),IF($S660&lt;=1,"Yes","No"),"n/a")</f>
        <v/>
      </c>
      <c r="AJ660" s="48">
        <f>IF(ISNUMBER($S660),ROUND(MAX(0,MIN(100,100-$S660*2.5-IF(ISNUMBER($T660),$T660,0)*0.12+IF($S660&lt;=1,12,0))),0),"")</f>
        <v/>
      </c>
      <c r="AK660" s="48">
        <f>IF(ISNUMBER($Q660),IF($Q660&gt;=100,20,IF($Q660&gt;=30,10,0)),0)+IF(ISNUMBER($R660),IF($R660&gt;=100,20,0),0)+IF(ISNUMBER($P660),IF($P660&gt;=150,20,IF($P660&gt;=50,12,5)),0)+IF(ISNUMBER($S660),IF($S660&lt;=1,15,0),0)</f>
        <v/>
      </c>
      <c r="AL660" s="48" t="n">
        <v>547</v>
      </c>
      <c r="AM660" s="49" t="n"/>
      <c r="AN660" s="48">
        <f>IF(AND(ISNUMBER($P660),ISNUMBER($AL660),$AL660&lt;&gt;0),IF(OR($P660&gt;180,$P660/$AL660*1000&gt;400),"Over ceiling, confirm SKU","Within"),"n/a")</f>
        <v/>
      </c>
      <c r="AO660" s="51" t="n"/>
      <c r="AP660" s="51" t="n"/>
      <c r="AQ660" s="51" t="n"/>
      <c r="AR660" s="34" t="inlineStr">
        <is>
          <t>Recalled, batch confirmed, to confirm</t>
        </is>
      </c>
      <c r="AS660" s="34" t="inlineStr">
        <is>
          <t>BLANK -&gt; requires live Amazon.ca capture</t>
        </is>
      </c>
      <c r="AT660" s="34" t="inlineStr">
        <is>
          <t>Unverified commercial data</t>
        </is>
      </c>
    </row>
    <row r="661" ht="28" customHeight="1">
      <c r="A661" s="34" t="inlineStr">
        <is>
          <t>Gold Peak</t>
        </is>
      </c>
      <c r="B661" s="34" t="inlineStr">
        <is>
          <t>Gold Peak Tea | Green Tea | 24 pack 547mL</t>
        </is>
      </c>
      <c r="C661" s="34" t="inlineStr">
        <is>
          <t>4) Caffeine &amp; energy beverage</t>
        </is>
      </c>
      <c r="D661" s="34" t="inlineStr">
        <is>
          <t>547 mL bottle</t>
        </is>
      </c>
      <c r="E661" s="48" t="n">
        <v>24</v>
      </c>
      <c r="F661" s="49" t="n"/>
      <c r="G661" s="50">
        <f>IF(AND(ISNUMBER($F661),ISNUMBER($E661),$E661&lt;&gt;0),$F661/$E661,"")</f>
        <v/>
      </c>
      <c r="H661" s="50">
        <f>IF(AND(ISNUMBER($F661),ISNUMBER($AL661),ISNUMBER($E661),($AL661*$E661)&lt;&gt;0),$F661/($AL661*$E661)*100,"")</f>
        <v/>
      </c>
      <c r="I661" s="51" t="n"/>
      <c r="J661" s="52" t="n"/>
      <c r="K661" s="50">
        <f>IF(AND(ISNUMBER($F661),ISNUMBER($J661)),$F661*(1-$J661),"")</f>
        <v/>
      </c>
      <c r="L661" s="51" t="n"/>
      <c r="M661" s="51" t="n"/>
      <c r="N661" s="50">
        <f>IF(ISNUMBER($F661),($F661-IF(ISNUMBER($AM661),$AM661,0))*(1-IF(ISNUMBER($J661),$J661,0)),"")</f>
        <v/>
      </c>
      <c r="O661" s="34" t="inlineStr">
        <is>
          <t>Green Tea</t>
        </is>
      </c>
      <c r="P661" s="48" t="n">
        <v>45</v>
      </c>
      <c r="Q661" s="48" t="n">
        <v>15</v>
      </c>
      <c r="R661" s="34" t="inlineStr">
        <is>
          <t>Not listed</t>
        </is>
      </c>
      <c r="S661" s="48" t="n">
        <v>35</v>
      </c>
      <c r="T661" s="48" t="n">
        <v>140</v>
      </c>
      <c r="U661" s="34" t="inlineStr">
        <is>
          <t>Sugar</t>
        </is>
      </c>
      <c r="V661" s="34" t="inlineStr">
        <is>
          <t>Home brewed taste iced tea</t>
        </is>
      </c>
      <c r="W661" s="51" t="n"/>
      <c r="X661" s="51" t="n"/>
      <c r="Y661" s="51" t="n"/>
      <c r="Z661" s="51" t="n"/>
      <c r="AA661" s="34" t="inlineStr">
        <is>
          <t>Medium</t>
        </is>
      </c>
      <c r="AB661" s="34" t="inlineStr">
        <is>
          <t>Coca-Cola RTD tea</t>
        </is>
      </c>
      <c r="AC661" s="34" t="inlineStr">
        <is>
          <t>Diner style sweet tea</t>
        </is>
      </c>
      <c r="AD661" s="34" t="inlineStr">
        <is>
          <t>Familiar home brewed style taste.</t>
        </is>
      </c>
      <c r="AE661" s="51" t="n"/>
      <c r="AF661" s="53">
        <f>IF(AND(ISNUMBER($P661),ISNUMBER($AL661),$AL661&lt;&gt;0),ROUND($P661/$AL661*100,1),"")</f>
        <v/>
      </c>
      <c r="AG661" s="54">
        <f>IF(AND(ISNUMBER($S661),ISNUMBER($AL661),$AL661&lt;&gt;0),ROUND($S661/$AL661*100,2),"")</f>
        <v/>
      </c>
      <c r="AH661" s="53">
        <f>IF(AND(ISNUMBER($Q661),ISNUMBER($AL661),$AL661&lt;&gt;0),ROUND($Q661/$AL661*100,1),"")</f>
        <v/>
      </c>
      <c r="AI661" s="48">
        <f>IF(ISNUMBER($S661),IF($S661&lt;=1,"Yes","No"),"n/a")</f>
        <v/>
      </c>
      <c r="AJ661" s="48">
        <f>IF(ISNUMBER($S661),ROUND(MAX(0,MIN(100,100-$S661*2.5-IF(ISNUMBER($T661),$T661,0)*0.12+IF($S661&lt;=1,12,0))),0),"")</f>
        <v/>
      </c>
      <c r="AK661" s="48">
        <f>IF(ISNUMBER($Q661),IF($Q661&gt;=100,20,IF($Q661&gt;=30,10,0)),0)+IF(ISNUMBER($R661),IF($R661&gt;=100,20,0),0)+IF(ISNUMBER($P661),IF($P661&gt;=150,20,IF($P661&gt;=50,12,5)),0)+IF(ISNUMBER($S661),IF($S661&lt;=1,15,0),0)</f>
        <v/>
      </c>
      <c r="AL661" s="48" t="n">
        <v>547</v>
      </c>
      <c r="AM661" s="49" t="n"/>
      <c r="AN661" s="48">
        <f>IF(AND(ISNUMBER($P661),ISNUMBER($AL661),$AL661&lt;&gt;0),IF(OR($P661&gt;180,$P661/$AL661*1000&gt;400),"Over ceiling, confirm SKU","Within"),"n/a")</f>
        <v/>
      </c>
      <c r="AO661" s="51" t="n"/>
      <c r="AP661" s="51" t="n"/>
      <c r="AQ661" s="51" t="n"/>
      <c r="AR661" s="34" t="inlineStr">
        <is>
          <t>Recalled, batch confirmed, to confirm</t>
        </is>
      </c>
      <c r="AS661" s="34" t="inlineStr">
        <is>
          <t>BLANK -&gt; requires live Amazon.ca capture</t>
        </is>
      </c>
      <c r="AT661" s="34" t="inlineStr">
        <is>
          <t>Unverified commercial data</t>
        </is>
      </c>
    </row>
    <row r="662" ht="28" customHeight="1">
      <c r="A662" s="34" t="inlineStr">
        <is>
          <t>Gold Peak</t>
        </is>
      </c>
      <c r="B662" s="34" t="inlineStr">
        <is>
          <t>Gold Peak Tea | Lemon | single 547mL</t>
        </is>
      </c>
      <c r="C662" s="34" t="inlineStr">
        <is>
          <t>4) Caffeine &amp; energy beverage</t>
        </is>
      </c>
      <c r="D662" s="34" t="inlineStr">
        <is>
          <t>547 mL bottle</t>
        </is>
      </c>
      <c r="E662" s="48" t="n">
        <v>1</v>
      </c>
      <c r="F662" s="49" t="n"/>
      <c r="G662" s="50">
        <f>IF(AND(ISNUMBER($F662),ISNUMBER($E662),$E662&lt;&gt;0),$F662/$E662,"")</f>
        <v/>
      </c>
      <c r="H662" s="50">
        <f>IF(AND(ISNUMBER($F662),ISNUMBER($AL662),ISNUMBER($E662),($AL662*$E662)&lt;&gt;0),$F662/($AL662*$E662)*100,"")</f>
        <v/>
      </c>
      <c r="I662" s="51" t="n"/>
      <c r="J662" s="52" t="n"/>
      <c r="K662" s="50">
        <f>IF(AND(ISNUMBER($F662),ISNUMBER($J662)),$F662*(1-$J662),"")</f>
        <v/>
      </c>
      <c r="L662" s="51" t="n"/>
      <c r="M662" s="51" t="n"/>
      <c r="N662" s="50">
        <f>IF(ISNUMBER($F662),($F662-IF(ISNUMBER($AM662),$AM662,0))*(1-IF(ISNUMBER($J662),$J662,0)),"")</f>
        <v/>
      </c>
      <c r="O662" s="34" t="inlineStr">
        <is>
          <t>Lemon</t>
        </is>
      </c>
      <c r="P662" s="48" t="n">
        <v>45</v>
      </c>
      <c r="Q662" s="48" t="n">
        <v>15</v>
      </c>
      <c r="R662" s="34" t="inlineStr">
        <is>
          <t>Not listed</t>
        </is>
      </c>
      <c r="S662" s="48" t="n">
        <v>35</v>
      </c>
      <c r="T662" s="48" t="n">
        <v>140</v>
      </c>
      <c r="U662" s="34" t="inlineStr">
        <is>
          <t>Sugar</t>
        </is>
      </c>
      <c r="V662" s="34" t="inlineStr">
        <is>
          <t>Home brewed taste iced tea</t>
        </is>
      </c>
      <c r="W662" s="51" t="n"/>
      <c r="X662" s="51" t="n"/>
      <c r="Y662" s="51" t="n"/>
      <c r="Z662" s="51" t="n"/>
      <c r="AA662" s="34" t="inlineStr">
        <is>
          <t>Medium</t>
        </is>
      </c>
      <c r="AB662" s="34" t="inlineStr">
        <is>
          <t>Coca-Cola RTD tea</t>
        </is>
      </c>
      <c r="AC662" s="34" t="inlineStr">
        <is>
          <t>Diner style sweet tea</t>
        </is>
      </c>
      <c r="AD662" s="34" t="inlineStr">
        <is>
          <t>Familiar home brewed style taste.</t>
        </is>
      </c>
      <c r="AE662" s="51" t="n"/>
      <c r="AF662" s="53">
        <f>IF(AND(ISNUMBER($P662),ISNUMBER($AL662),$AL662&lt;&gt;0),ROUND($P662/$AL662*100,1),"")</f>
        <v/>
      </c>
      <c r="AG662" s="54">
        <f>IF(AND(ISNUMBER($S662),ISNUMBER($AL662),$AL662&lt;&gt;0),ROUND($S662/$AL662*100,2),"")</f>
        <v/>
      </c>
      <c r="AH662" s="53">
        <f>IF(AND(ISNUMBER($Q662),ISNUMBER($AL662),$AL662&lt;&gt;0),ROUND($Q662/$AL662*100,1),"")</f>
        <v/>
      </c>
      <c r="AI662" s="48">
        <f>IF(ISNUMBER($S662),IF($S662&lt;=1,"Yes","No"),"n/a")</f>
        <v/>
      </c>
      <c r="AJ662" s="48">
        <f>IF(ISNUMBER($S662),ROUND(MAX(0,MIN(100,100-$S662*2.5-IF(ISNUMBER($T662),$T662,0)*0.12+IF($S662&lt;=1,12,0))),0),"")</f>
        <v/>
      </c>
      <c r="AK662" s="48">
        <f>IF(ISNUMBER($Q662),IF($Q662&gt;=100,20,IF($Q662&gt;=30,10,0)),0)+IF(ISNUMBER($R662),IF($R662&gt;=100,20,0),0)+IF(ISNUMBER($P662),IF($P662&gt;=150,20,IF($P662&gt;=50,12,5)),0)+IF(ISNUMBER($S662),IF($S662&lt;=1,15,0),0)</f>
        <v/>
      </c>
      <c r="AL662" s="48" t="n">
        <v>547</v>
      </c>
      <c r="AM662" s="49" t="n"/>
      <c r="AN662" s="48">
        <f>IF(AND(ISNUMBER($P662),ISNUMBER($AL662),$AL662&lt;&gt;0),IF(OR($P662&gt;180,$P662/$AL662*1000&gt;400),"Over ceiling, confirm SKU","Within"),"n/a")</f>
        <v/>
      </c>
      <c r="AO662" s="51" t="n"/>
      <c r="AP662" s="51" t="n"/>
      <c r="AQ662" s="51" t="n"/>
      <c r="AR662" s="34" t="inlineStr">
        <is>
          <t>Recalled, batch confirmed, to confirm</t>
        </is>
      </c>
      <c r="AS662" s="34" t="inlineStr">
        <is>
          <t>BLANK -&gt; requires live Amazon.ca capture</t>
        </is>
      </c>
      <c r="AT662" s="34" t="inlineStr">
        <is>
          <t>Unverified commercial data</t>
        </is>
      </c>
    </row>
    <row r="663" ht="28" customHeight="1">
      <c r="A663" s="34" t="inlineStr">
        <is>
          <t>Gold Peak</t>
        </is>
      </c>
      <c r="B663" s="34" t="inlineStr">
        <is>
          <t>Gold Peak Tea | Lemon | 8 pack 547mL</t>
        </is>
      </c>
      <c r="C663" s="34" t="inlineStr">
        <is>
          <t>4) Caffeine &amp; energy beverage</t>
        </is>
      </c>
      <c r="D663" s="34" t="inlineStr">
        <is>
          <t>547 mL bottle</t>
        </is>
      </c>
      <c r="E663" s="48" t="n">
        <v>8</v>
      </c>
      <c r="F663" s="49" t="n"/>
      <c r="G663" s="50">
        <f>IF(AND(ISNUMBER($F663),ISNUMBER($E663),$E663&lt;&gt;0),$F663/$E663,"")</f>
        <v/>
      </c>
      <c r="H663" s="50">
        <f>IF(AND(ISNUMBER($F663),ISNUMBER($AL663),ISNUMBER($E663),($AL663*$E663)&lt;&gt;0),$F663/($AL663*$E663)*100,"")</f>
        <v/>
      </c>
      <c r="I663" s="51" t="n"/>
      <c r="J663" s="52" t="n"/>
      <c r="K663" s="50">
        <f>IF(AND(ISNUMBER($F663),ISNUMBER($J663)),$F663*(1-$J663),"")</f>
        <v/>
      </c>
      <c r="L663" s="51" t="n"/>
      <c r="M663" s="51" t="n"/>
      <c r="N663" s="50">
        <f>IF(ISNUMBER($F663),($F663-IF(ISNUMBER($AM663),$AM663,0))*(1-IF(ISNUMBER($J663),$J663,0)),"")</f>
        <v/>
      </c>
      <c r="O663" s="34" t="inlineStr">
        <is>
          <t>Lemon</t>
        </is>
      </c>
      <c r="P663" s="48" t="n">
        <v>45</v>
      </c>
      <c r="Q663" s="48" t="n">
        <v>15</v>
      </c>
      <c r="R663" s="34" t="inlineStr">
        <is>
          <t>Not listed</t>
        </is>
      </c>
      <c r="S663" s="48" t="n">
        <v>35</v>
      </c>
      <c r="T663" s="48" t="n">
        <v>140</v>
      </c>
      <c r="U663" s="34" t="inlineStr">
        <is>
          <t>Sugar</t>
        </is>
      </c>
      <c r="V663" s="34" t="inlineStr">
        <is>
          <t>Home brewed taste iced tea</t>
        </is>
      </c>
      <c r="W663" s="51" t="n"/>
      <c r="X663" s="51" t="n"/>
      <c r="Y663" s="51" t="n"/>
      <c r="Z663" s="51" t="n"/>
      <c r="AA663" s="34" t="inlineStr">
        <is>
          <t>Medium</t>
        </is>
      </c>
      <c r="AB663" s="34" t="inlineStr">
        <is>
          <t>Coca-Cola RTD tea</t>
        </is>
      </c>
      <c r="AC663" s="34" t="inlineStr">
        <is>
          <t>Diner style sweet tea</t>
        </is>
      </c>
      <c r="AD663" s="34" t="inlineStr">
        <is>
          <t>Familiar home brewed style taste.</t>
        </is>
      </c>
      <c r="AE663" s="51" t="n"/>
      <c r="AF663" s="53">
        <f>IF(AND(ISNUMBER($P663),ISNUMBER($AL663),$AL663&lt;&gt;0),ROUND($P663/$AL663*100,1),"")</f>
        <v/>
      </c>
      <c r="AG663" s="54">
        <f>IF(AND(ISNUMBER($S663),ISNUMBER($AL663),$AL663&lt;&gt;0),ROUND($S663/$AL663*100,2),"")</f>
        <v/>
      </c>
      <c r="AH663" s="53">
        <f>IF(AND(ISNUMBER($Q663),ISNUMBER($AL663),$AL663&lt;&gt;0),ROUND($Q663/$AL663*100,1),"")</f>
        <v/>
      </c>
      <c r="AI663" s="48">
        <f>IF(ISNUMBER($S663),IF($S663&lt;=1,"Yes","No"),"n/a")</f>
        <v/>
      </c>
      <c r="AJ663" s="48">
        <f>IF(ISNUMBER($S663),ROUND(MAX(0,MIN(100,100-$S663*2.5-IF(ISNUMBER($T663),$T663,0)*0.12+IF($S663&lt;=1,12,0))),0),"")</f>
        <v/>
      </c>
      <c r="AK663" s="48">
        <f>IF(ISNUMBER($Q663),IF($Q663&gt;=100,20,IF($Q663&gt;=30,10,0)),0)+IF(ISNUMBER($R663),IF($R663&gt;=100,20,0),0)+IF(ISNUMBER($P663),IF($P663&gt;=150,20,IF($P663&gt;=50,12,5)),0)+IF(ISNUMBER($S663),IF($S663&lt;=1,15,0),0)</f>
        <v/>
      </c>
      <c r="AL663" s="48" t="n">
        <v>547</v>
      </c>
      <c r="AM663" s="49" t="n"/>
      <c r="AN663" s="48">
        <f>IF(AND(ISNUMBER($P663),ISNUMBER($AL663),$AL663&lt;&gt;0),IF(OR($P663&gt;180,$P663/$AL663*1000&gt;400),"Over ceiling, confirm SKU","Within"),"n/a")</f>
        <v/>
      </c>
      <c r="AO663" s="51" t="n"/>
      <c r="AP663" s="51" t="n"/>
      <c r="AQ663" s="51" t="n"/>
      <c r="AR663" s="34" t="inlineStr">
        <is>
          <t>Recalled, batch confirmed, to confirm</t>
        </is>
      </c>
      <c r="AS663" s="34" t="inlineStr">
        <is>
          <t>BLANK -&gt; requires live Amazon.ca capture</t>
        </is>
      </c>
      <c r="AT663" s="34" t="inlineStr">
        <is>
          <t>Unverified commercial data</t>
        </is>
      </c>
    </row>
    <row r="664" ht="28" customHeight="1">
      <c r="A664" s="34" t="inlineStr">
        <is>
          <t>Gold Peak</t>
        </is>
      </c>
      <c r="B664" s="34" t="inlineStr">
        <is>
          <t>Gold Peak Tea | Lemon | 12 pack 547mL</t>
        </is>
      </c>
      <c r="C664" s="34" t="inlineStr">
        <is>
          <t>4) Caffeine &amp; energy beverage</t>
        </is>
      </c>
      <c r="D664" s="34" t="inlineStr">
        <is>
          <t>547 mL bottle</t>
        </is>
      </c>
      <c r="E664" s="48" t="n">
        <v>12</v>
      </c>
      <c r="F664" s="49" t="n"/>
      <c r="G664" s="50">
        <f>IF(AND(ISNUMBER($F664),ISNUMBER($E664),$E664&lt;&gt;0),$F664/$E664,"")</f>
        <v/>
      </c>
      <c r="H664" s="50">
        <f>IF(AND(ISNUMBER($F664),ISNUMBER($AL664),ISNUMBER($E664),($AL664*$E664)&lt;&gt;0),$F664/($AL664*$E664)*100,"")</f>
        <v/>
      </c>
      <c r="I664" s="51" t="n"/>
      <c r="J664" s="52" t="n"/>
      <c r="K664" s="50">
        <f>IF(AND(ISNUMBER($F664),ISNUMBER($J664)),$F664*(1-$J664),"")</f>
        <v/>
      </c>
      <c r="L664" s="51" t="n"/>
      <c r="M664" s="51" t="n"/>
      <c r="N664" s="50">
        <f>IF(ISNUMBER($F664),($F664-IF(ISNUMBER($AM664),$AM664,0))*(1-IF(ISNUMBER($J664),$J664,0)),"")</f>
        <v/>
      </c>
      <c r="O664" s="34" t="inlineStr">
        <is>
          <t>Lemon</t>
        </is>
      </c>
      <c r="P664" s="48" t="n">
        <v>45</v>
      </c>
      <c r="Q664" s="48" t="n">
        <v>15</v>
      </c>
      <c r="R664" s="34" t="inlineStr">
        <is>
          <t>Not listed</t>
        </is>
      </c>
      <c r="S664" s="48" t="n">
        <v>35</v>
      </c>
      <c r="T664" s="48" t="n">
        <v>140</v>
      </c>
      <c r="U664" s="34" t="inlineStr">
        <is>
          <t>Sugar</t>
        </is>
      </c>
      <c r="V664" s="34" t="inlineStr">
        <is>
          <t>Home brewed taste iced tea</t>
        </is>
      </c>
      <c r="W664" s="51" t="n"/>
      <c r="X664" s="51" t="n"/>
      <c r="Y664" s="51" t="n"/>
      <c r="Z664" s="51" t="n"/>
      <c r="AA664" s="34" t="inlineStr">
        <is>
          <t>Medium</t>
        </is>
      </c>
      <c r="AB664" s="34" t="inlineStr">
        <is>
          <t>Coca-Cola RTD tea</t>
        </is>
      </c>
      <c r="AC664" s="34" t="inlineStr">
        <is>
          <t>Diner style sweet tea</t>
        </is>
      </c>
      <c r="AD664" s="34" t="inlineStr">
        <is>
          <t>Familiar home brewed style taste.</t>
        </is>
      </c>
      <c r="AE664" s="51" t="n"/>
      <c r="AF664" s="53">
        <f>IF(AND(ISNUMBER($P664),ISNUMBER($AL664),$AL664&lt;&gt;0),ROUND($P664/$AL664*100,1),"")</f>
        <v/>
      </c>
      <c r="AG664" s="54">
        <f>IF(AND(ISNUMBER($S664),ISNUMBER($AL664),$AL664&lt;&gt;0),ROUND($S664/$AL664*100,2),"")</f>
        <v/>
      </c>
      <c r="AH664" s="53">
        <f>IF(AND(ISNUMBER($Q664),ISNUMBER($AL664),$AL664&lt;&gt;0),ROUND($Q664/$AL664*100,1),"")</f>
        <v/>
      </c>
      <c r="AI664" s="48">
        <f>IF(ISNUMBER($S664),IF($S664&lt;=1,"Yes","No"),"n/a")</f>
        <v/>
      </c>
      <c r="AJ664" s="48">
        <f>IF(ISNUMBER($S664),ROUND(MAX(0,MIN(100,100-$S664*2.5-IF(ISNUMBER($T664),$T664,0)*0.12+IF($S664&lt;=1,12,0))),0),"")</f>
        <v/>
      </c>
      <c r="AK664" s="48">
        <f>IF(ISNUMBER($Q664),IF($Q664&gt;=100,20,IF($Q664&gt;=30,10,0)),0)+IF(ISNUMBER($R664),IF($R664&gt;=100,20,0),0)+IF(ISNUMBER($P664),IF($P664&gt;=150,20,IF($P664&gt;=50,12,5)),0)+IF(ISNUMBER($S664),IF($S664&lt;=1,15,0),0)</f>
        <v/>
      </c>
      <c r="AL664" s="48" t="n">
        <v>547</v>
      </c>
      <c r="AM664" s="49" t="n"/>
      <c r="AN664" s="48">
        <f>IF(AND(ISNUMBER($P664),ISNUMBER($AL664),$AL664&lt;&gt;0),IF(OR($P664&gt;180,$P664/$AL664*1000&gt;400),"Over ceiling, confirm SKU","Within"),"n/a")</f>
        <v/>
      </c>
      <c r="AO664" s="51" t="n"/>
      <c r="AP664" s="51" t="n"/>
      <c r="AQ664" s="51" t="n"/>
      <c r="AR664" s="34" t="inlineStr">
        <is>
          <t>Recalled, batch confirmed, to confirm</t>
        </is>
      </c>
      <c r="AS664" s="34" t="inlineStr">
        <is>
          <t>BLANK -&gt; requires live Amazon.ca capture</t>
        </is>
      </c>
      <c r="AT664" s="34" t="inlineStr">
        <is>
          <t>Unverified commercial data</t>
        </is>
      </c>
    </row>
    <row r="665" ht="28" customHeight="1">
      <c r="A665" s="34" t="inlineStr">
        <is>
          <t>Gold Peak</t>
        </is>
      </c>
      <c r="B665" s="34" t="inlineStr">
        <is>
          <t>Gold Peak Tea | Lemon | 18 pack 547mL</t>
        </is>
      </c>
      <c r="C665" s="34" t="inlineStr">
        <is>
          <t>4) Caffeine &amp; energy beverage</t>
        </is>
      </c>
      <c r="D665" s="34" t="inlineStr">
        <is>
          <t>547 mL bottle</t>
        </is>
      </c>
      <c r="E665" s="48" t="n">
        <v>18</v>
      </c>
      <c r="F665" s="49" t="n"/>
      <c r="G665" s="50">
        <f>IF(AND(ISNUMBER($F665),ISNUMBER($E665),$E665&lt;&gt;0),$F665/$E665,"")</f>
        <v/>
      </c>
      <c r="H665" s="50">
        <f>IF(AND(ISNUMBER($F665),ISNUMBER($AL665),ISNUMBER($E665),($AL665*$E665)&lt;&gt;0),$F665/($AL665*$E665)*100,"")</f>
        <v/>
      </c>
      <c r="I665" s="51" t="n"/>
      <c r="J665" s="52" t="n"/>
      <c r="K665" s="50">
        <f>IF(AND(ISNUMBER($F665),ISNUMBER($J665)),$F665*(1-$J665),"")</f>
        <v/>
      </c>
      <c r="L665" s="51" t="n"/>
      <c r="M665" s="51" t="n"/>
      <c r="N665" s="50">
        <f>IF(ISNUMBER($F665),($F665-IF(ISNUMBER($AM665),$AM665,0))*(1-IF(ISNUMBER($J665),$J665,0)),"")</f>
        <v/>
      </c>
      <c r="O665" s="34" t="inlineStr">
        <is>
          <t>Lemon</t>
        </is>
      </c>
      <c r="P665" s="48" t="n">
        <v>45</v>
      </c>
      <c r="Q665" s="48" t="n">
        <v>15</v>
      </c>
      <c r="R665" s="34" t="inlineStr">
        <is>
          <t>Not listed</t>
        </is>
      </c>
      <c r="S665" s="48" t="n">
        <v>35</v>
      </c>
      <c r="T665" s="48" t="n">
        <v>140</v>
      </c>
      <c r="U665" s="34" t="inlineStr">
        <is>
          <t>Sugar</t>
        </is>
      </c>
      <c r="V665" s="34" t="inlineStr">
        <is>
          <t>Home brewed taste iced tea</t>
        </is>
      </c>
      <c r="W665" s="51" t="n"/>
      <c r="X665" s="51" t="n"/>
      <c r="Y665" s="51" t="n"/>
      <c r="Z665" s="51" t="n"/>
      <c r="AA665" s="34" t="inlineStr">
        <is>
          <t>Medium</t>
        </is>
      </c>
      <c r="AB665" s="34" t="inlineStr">
        <is>
          <t>Coca-Cola RTD tea</t>
        </is>
      </c>
      <c r="AC665" s="34" t="inlineStr">
        <is>
          <t>Diner style sweet tea</t>
        </is>
      </c>
      <c r="AD665" s="34" t="inlineStr">
        <is>
          <t>Familiar home brewed style taste.</t>
        </is>
      </c>
      <c r="AE665" s="51" t="n"/>
      <c r="AF665" s="53">
        <f>IF(AND(ISNUMBER($P665),ISNUMBER($AL665),$AL665&lt;&gt;0),ROUND($P665/$AL665*100,1),"")</f>
        <v/>
      </c>
      <c r="AG665" s="54">
        <f>IF(AND(ISNUMBER($S665),ISNUMBER($AL665),$AL665&lt;&gt;0),ROUND($S665/$AL665*100,2),"")</f>
        <v/>
      </c>
      <c r="AH665" s="53">
        <f>IF(AND(ISNUMBER($Q665),ISNUMBER($AL665),$AL665&lt;&gt;0),ROUND($Q665/$AL665*100,1),"")</f>
        <v/>
      </c>
      <c r="AI665" s="48">
        <f>IF(ISNUMBER($S665),IF($S665&lt;=1,"Yes","No"),"n/a")</f>
        <v/>
      </c>
      <c r="AJ665" s="48">
        <f>IF(ISNUMBER($S665),ROUND(MAX(0,MIN(100,100-$S665*2.5-IF(ISNUMBER($T665),$T665,0)*0.12+IF($S665&lt;=1,12,0))),0),"")</f>
        <v/>
      </c>
      <c r="AK665" s="48">
        <f>IF(ISNUMBER($Q665),IF($Q665&gt;=100,20,IF($Q665&gt;=30,10,0)),0)+IF(ISNUMBER($R665),IF($R665&gt;=100,20,0),0)+IF(ISNUMBER($P665),IF($P665&gt;=150,20,IF($P665&gt;=50,12,5)),0)+IF(ISNUMBER($S665),IF($S665&lt;=1,15,0),0)</f>
        <v/>
      </c>
      <c r="AL665" s="48" t="n">
        <v>547</v>
      </c>
      <c r="AM665" s="49" t="n"/>
      <c r="AN665" s="48">
        <f>IF(AND(ISNUMBER($P665),ISNUMBER($AL665),$AL665&lt;&gt;0),IF(OR($P665&gt;180,$P665/$AL665*1000&gt;400),"Over ceiling, confirm SKU","Within"),"n/a")</f>
        <v/>
      </c>
      <c r="AO665" s="51" t="n"/>
      <c r="AP665" s="51" t="n"/>
      <c r="AQ665" s="51" t="n"/>
      <c r="AR665" s="34" t="inlineStr">
        <is>
          <t>Recalled, batch confirmed, to confirm</t>
        </is>
      </c>
      <c r="AS665" s="34" t="inlineStr">
        <is>
          <t>BLANK -&gt; requires live Amazon.ca capture</t>
        </is>
      </c>
      <c r="AT665" s="34" t="inlineStr">
        <is>
          <t>Unverified commercial data</t>
        </is>
      </c>
    </row>
    <row r="666" ht="28" customHeight="1">
      <c r="A666" s="34" t="inlineStr">
        <is>
          <t>Gold Peak</t>
        </is>
      </c>
      <c r="B666" s="34" t="inlineStr">
        <is>
          <t>Gold Peak Tea | Lemon | 24 pack 547mL</t>
        </is>
      </c>
      <c r="C666" s="34" t="inlineStr">
        <is>
          <t>4) Caffeine &amp; energy beverage</t>
        </is>
      </c>
      <c r="D666" s="34" t="inlineStr">
        <is>
          <t>547 mL bottle</t>
        </is>
      </c>
      <c r="E666" s="48" t="n">
        <v>24</v>
      </c>
      <c r="F666" s="49" t="n"/>
      <c r="G666" s="50">
        <f>IF(AND(ISNUMBER($F666),ISNUMBER($E666),$E666&lt;&gt;0),$F666/$E666,"")</f>
        <v/>
      </c>
      <c r="H666" s="50">
        <f>IF(AND(ISNUMBER($F666),ISNUMBER($AL666),ISNUMBER($E666),($AL666*$E666)&lt;&gt;0),$F666/($AL666*$E666)*100,"")</f>
        <v/>
      </c>
      <c r="I666" s="51" t="n"/>
      <c r="J666" s="52" t="n"/>
      <c r="K666" s="50">
        <f>IF(AND(ISNUMBER($F666),ISNUMBER($J666)),$F666*(1-$J666),"")</f>
        <v/>
      </c>
      <c r="L666" s="51" t="n"/>
      <c r="M666" s="51" t="n"/>
      <c r="N666" s="50">
        <f>IF(ISNUMBER($F666),($F666-IF(ISNUMBER($AM666),$AM666,0))*(1-IF(ISNUMBER($J666),$J666,0)),"")</f>
        <v/>
      </c>
      <c r="O666" s="34" t="inlineStr">
        <is>
          <t>Lemon</t>
        </is>
      </c>
      <c r="P666" s="48" t="n">
        <v>45</v>
      </c>
      <c r="Q666" s="48" t="n">
        <v>15</v>
      </c>
      <c r="R666" s="34" t="inlineStr">
        <is>
          <t>Not listed</t>
        </is>
      </c>
      <c r="S666" s="48" t="n">
        <v>35</v>
      </c>
      <c r="T666" s="48" t="n">
        <v>140</v>
      </c>
      <c r="U666" s="34" t="inlineStr">
        <is>
          <t>Sugar</t>
        </is>
      </c>
      <c r="V666" s="34" t="inlineStr">
        <is>
          <t>Home brewed taste iced tea</t>
        </is>
      </c>
      <c r="W666" s="51" t="n"/>
      <c r="X666" s="51" t="n"/>
      <c r="Y666" s="51" t="n"/>
      <c r="Z666" s="51" t="n"/>
      <c r="AA666" s="34" t="inlineStr">
        <is>
          <t>Medium</t>
        </is>
      </c>
      <c r="AB666" s="34" t="inlineStr">
        <is>
          <t>Coca-Cola RTD tea</t>
        </is>
      </c>
      <c r="AC666" s="34" t="inlineStr">
        <is>
          <t>Diner style sweet tea</t>
        </is>
      </c>
      <c r="AD666" s="34" t="inlineStr">
        <is>
          <t>Familiar home brewed style taste.</t>
        </is>
      </c>
      <c r="AE666" s="51" t="n"/>
      <c r="AF666" s="53">
        <f>IF(AND(ISNUMBER($P666),ISNUMBER($AL666),$AL666&lt;&gt;0),ROUND($P666/$AL666*100,1),"")</f>
        <v/>
      </c>
      <c r="AG666" s="54">
        <f>IF(AND(ISNUMBER($S666),ISNUMBER($AL666),$AL666&lt;&gt;0),ROUND($S666/$AL666*100,2),"")</f>
        <v/>
      </c>
      <c r="AH666" s="53">
        <f>IF(AND(ISNUMBER($Q666),ISNUMBER($AL666),$AL666&lt;&gt;0),ROUND($Q666/$AL666*100,1),"")</f>
        <v/>
      </c>
      <c r="AI666" s="48">
        <f>IF(ISNUMBER($S666),IF($S666&lt;=1,"Yes","No"),"n/a")</f>
        <v/>
      </c>
      <c r="AJ666" s="48">
        <f>IF(ISNUMBER($S666),ROUND(MAX(0,MIN(100,100-$S666*2.5-IF(ISNUMBER($T666),$T666,0)*0.12+IF($S666&lt;=1,12,0))),0),"")</f>
        <v/>
      </c>
      <c r="AK666" s="48">
        <f>IF(ISNUMBER($Q666),IF($Q666&gt;=100,20,IF($Q666&gt;=30,10,0)),0)+IF(ISNUMBER($R666),IF($R666&gt;=100,20,0),0)+IF(ISNUMBER($P666),IF($P666&gt;=150,20,IF($P666&gt;=50,12,5)),0)+IF(ISNUMBER($S666),IF($S666&lt;=1,15,0),0)</f>
        <v/>
      </c>
      <c r="AL666" s="48" t="n">
        <v>547</v>
      </c>
      <c r="AM666" s="49" t="n"/>
      <c r="AN666" s="48">
        <f>IF(AND(ISNUMBER($P666),ISNUMBER($AL666),$AL666&lt;&gt;0),IF(OR($P666&gt;180,$P666/$AL666*1000&gt;400),"Over ceiling, confirm SKU","Within"),"n/a")</f>
        <v/>
      </c>
      <c r="AO666" s="51" t="n"/>
      <c r="AP666" s="51" t="n"/>
      <c r="AQ666" s="51" t="n"/>
      <c r="AR666" s="34" t="inlineStr">
        <is>
          <t>Recalled, batch confirmed, to confirm</t>
        </is>
      </c>
      <c r="AS666" s="34" t="inlineStr">
        <is>
          <t>BLANK -&gt; requires live Amazon.ca capture</t>
        </is>
      </c>
      <c r="AT666" s="34" t="inlineStr">
        <is>
          <t>Unverified commercial data</t>
        </is>
      </c>
    </row>
    <row r="667" ht="28" customHeight="1">
      <c r="A667" s="34" t="inlineStr">
        <is>
          <t>Gold Peak</t>
        </is>
      </c>
      <c r="B667" s="34" t="inlineStr">
        <is>
          <t>Gold Peak Tea | Peach | single 547mL</t>
        </is>
      </c>
      <c r="C667" s="34" t="inlineStr">
        <is>
          <t>4) Caffeine &amp; energy beverage</t>
        </is>
      </c>
      <c r="D667" s="34" t="inlineStr">
        <is>
          <t>547 mL bottle</t>
        </is>
      </c>
      <c r="E667" s="48" t="n">
        <v>1</v>
      </c>
      <c r="F667" s="49" t="n"/>
      <c r="G667" s="50">
        <f>IF(AND(ISNUMBER($F667),ISNUMBER($E667),$E667&lt;&gt;0),$F667/$E667,"")</f>
        <v/>
      </c>
      <c r="H667" s="50">
        <f>IF(AND(ISNUMBER($F667),ISNUMBER($AL667),ISNUMBER($E667),($AL667*$E667)&lt;&gt;0),$F667/($AL667*$E667)*100,"")</f>
        <v/>
      </c>
      <c r="I667" s="51" t="n"/>
      <c r="J667" s="52" t="n"/>
      <c r="K667" s="50">
        <f>IF(AND(ISNUMBER($F667),ISNUMBER($J667)),$F667*(1-$J667),"")</f>
        <v/>
      </c>
      <c r="L667" s="51" t="n"/>
      <c r="M667" s="51" t="n"/>
      <c r="N667" s="50">
        <f>IF(ISNUMBER($F667),($F667-IF(ISNUMBER($AM667),$AM667,0))*(1-IF(ISNUMBER($J667),$J667,0)),"")</f>
        <v/>
      </c>
      <c r="O667" s="34" t="inlineStr">
        <is>
          <t>Peach</t>
        </is>
      </c>
      <c r="P667" s="48" t="n">
        <v>45</v>
      </c>
      <c r="Q667" s="48" t="n">
        <v>15</v>
      </c>
      <c r="R667" s="34" t="inlineStr">
        <is>
          <t>Not listed</t>
        </is>
      </c>
      <c r="S667" s="48" t="n">
        <v>35</v>
      </c>
      <c r="T667" s="48" t="n">
        <v>140</v>
      </c>
      <c r="U667" s="34" t="inlineStr">
        <is>
          <t>Sugar</t>
        </is>
      </c>
      <c r="V667" s="34" t="inlineStr">
        <is>
          <t>Home brewed taste iced tea</t>
        </is>
      </c>
      <c r="W667" s="51" t="n"/>
      <c r="X667" s="51" t="n"/>
      <c r="Y667" s="51" t="n"/>
      <c r="Z667" s="51" t="n"/>
      <c r="AA667" s="34" t="inlineStr">
        <is>
          <t>Medium</t>
        </is>
      </c>
      <c r="AB667" s="34" t="inlineStr">
        <is>
          <t>Coca-Cola RTD tea</t>
        </is>
      </c>
      <c r="AC667" s="34" t="inlineStr">
        <is>
          <t>Diner style sweet tea</t>
        </is>
      </c>
      <c r="AD667" s="34" t="inlineStr">
        <is>
          <t>Familiar home brewed style taste.</t>
        </is>
      </c>
      <c r="AE667" s="51" t="n"/>
      <c r="AF667" s="53">
        <f>IF(AND(ISNUMBER($P667),ISNUMBER($AL667),$AL667&lt;&gt;0),ROUND($P667/$AL667*100,1),"")</f>
        <v/>
      </c>
      <c r="AG667" s="54">
        <f>IF(AND(ISNUMBER($S667),ISNUMBER($AL667),$AL667&lt;&gt;0),ROUND($S667/$AL667*100,2),"")</f>
        <v/>
      </c>
      <c r="AH667" s="53">
        <f>IF(AND(ISNUMBER($Q667),ISNUMBER($AL667),$AL667&lt;&gt;0),ROUND($Q667/$AL667*100,1),"")</f>
        <v/>
      </c>
      <c r="AI667" s="48">
        <f>IF(ISNUMBER($S667),IF($S667&lt;=1,"Yes","No"),"n/a")</f>
        <v/>
      </c>
      <c r="AJ667" s="48">
        <f>IF(ISNUMBER($S667),ROUND(MAX(0,MIN(100,100-$S667*2.5-IF(ISNUMBER($T667),$T667,0)*0.12+IF($S667&lt;=1,12,0))),0),"")</f>
        <v/>
      </c>
      <c r="AK667" s="48">
        <f>IF(ISNUMBER($Q667),IF($Q667&gt;=100,20,IF($Q667&gt;=30,10,0)),0)+IF(ISNUMBER($R667),IF($R667&gt;=100,20,0),0)+IF(ISNUMBER($P667),IF($P667&gt;=150,20,IF($P667&gt;=50,12,5)),0)+IF(ISNUMBER($S667),IF($S667&lt;=1,15,0),0)</f>
        <v/>
      </c>
      <c r="AL667" s="48" t="n">
        <v>547</v>
      </c>
      <c r="AM667" s="49" t="n"/>
      <c r="AN667" s="48">
        <f>IF(AND(ISNUMBER($P667),ISNUMBER($AL667),$AL667&lt;&gt;0),IF(OR($P667&gt;180,$P667/$AL667*1000&gt;400),"Over ceiling, confirm SKU","Within"),"n/a")</f>
        <v/>
      </c>
      <c r="AO667" s="51" t="n"/>
      <c r="AP667" s="51" t="n"/>
      <c r="AQ667" s="51" t="n"/>
      <c r="AR667" s="34" t="inlineStr">
        <is>
          <t>Recalled, batch confirmed, to confirm</t>
        </is>
      </c>
      <c r="AS667" s="34" t="inlineStr">
        <is>
          <t>BLANK -&gt; requires live Amazon.ca capture</t>
        </is>
      </c>
      <c r="AT667" s="34" t="inlineStr">
        <is>
          <t>Unverified commercial data</t>
        </is>
      </c>
    </row>
    <row r="668" ht="28" customHeight="1">
      <c r="A668" s="34" t="inlineStr">
        <is>
          <t>Gold Peak</t>
        </is>
      </c>
      <c r="B668" s="34" t="inlineStr">
        <is>
          <t>Gold Peak Tea | Peach | 8 pack 547mL</t>
        </is>
      </c>
      <c r="C668" s="34" t="inlineStr">
        <is>
          <t>4) Caffeine &amp; energy beverage</t>
        </is>
      </c>
      <c r="D668" s="34" t="inlineStr">
        <is>
          <t>547 mL bottle</t>
        </is>
      </c>
      <c r="E668" s="48" t="n">
        <v>8</v>
      </c>
      <c r="F668" s="49" t="n"/>
      <c r="G668" s="50">
        <f>IF(AND(ISNUMBER($F668),ISNUMBER($E668),$E668&lt;&gt;0),$F668/$E668,"")</f>
        <v/>
      </c>
      <c r="H668" s="50">
        <f>IF(AND(ISNUMBER($F668),ISNUMBER($AL668),ISNUMBER($E668),($AL668*$E668)&lt;&gt;0),$F668/($AL668*$E668)*100,"")</f>
        <v/>
      </c>
      <c r="I668" s="51" t="n"/>
      <c r="J668" s="52" t="n"/>
      <c r="K668" s="50">
        <f>IF(AND(ISNUMBER($F668),ISNUMBER($J668)),$F668*(1-$J668),"")</f>
        <v/>
      </c>
      <c r="L668" s="51" t="n"/>
      <c r="M668" s="51" t="n"/>
      <c r="N668" s="50">
        <f>IF(ISNUMBER($F668),($F668-IF(ISNUMBER($AM668),$AM668,0))*(1-IF(ISNUMBER($J668),$J668,0)),"")</f>
        <v/>
      </c>
      <c r="O668" s="34" t="inlineStr">
        <is>
          <t>Peach</t>
        </is>
      </c>
      <c r="P668" s="48" t="n">
        <v>45</v>
      </c>
      <c r="Q668" s="48" t="n">
        <v>15</v>
      </c>
      <c r="R668" s="34" t="inlineStr">
        <is>
          <t>Not listed</t>
        </is>
      </c>
      <c r="S668" s="48" t="n">
        <v>35</v>
      </c>
      <c r="T668" s="48" t="n">
        <v>140</v>
      </c>
      <c r="U668" s="34" t="inlineStr">
        <is>
          <t>Sugar</t>
        </is>
      </c>
      <c r="V668" s="34" t="inlineStr">
        <is>
          <t>Home brewed taste iced tea</t>
        </is>
      </c>
      <c r="W668" s="51" t="n"/>
      <c r="X668" s="51" t="n"/>
      <c r="Y668" s="51" t="n"/>
      <c r="Z668" s="51" t="n"/>
      <c r="AA668" s="34" t="inlineStr">
        <is>
          <t>Medium</t>
        </is>
      </c>
      <c r="AB668" s="34" t="inlineStr">
        <is>
          <t>Coca-Cola RTD tea</t>
        </is>
      </c>
      <c r="AC668" s="34" t="inlineStr">
        <is>
          <t>Diner style sweet tea</t>
        </is>
      </c>
      <c r="AD668" s="34" t="inlineStr">
        <is>
          <t>Familiar home brewed style taste.</t>
        </is>
      </c>
      <c r="AE668" s="51" t="n"/>
      <c r="AF668" s="53">
        <f>IF(AND(ISNUMBER($P668),ISNUMBER($AL668),$AL668&lt;&gt;0),ROUND($P668/$AL668*100,1),"")</f>
        <v/>
      </c>
      <c r="AG668" s="54">
        <f>IF(AND(ISNUMBER($S668),ISNUMBER($AL668),$AL668&lt;&gt;0),ROUND($S668/$AL668*100,2),"")</f>
        <v/>
      </c>
      <c r="AH668" s="53">
        <f>IF(AND(ISNUMBER($Q668),ISNUMBER($AL668),$AL668&lt;&gt;0),ROUND($Q668/$AL668*100,1),"")</f>
        <v/>
      </c>
      <c r="AI668" s="48">
        <f>IF(ISNUMBER($S668),IF($S668&lt;=1,"Yes","No"),"n/a")</f>
        <v/>
      </c>
      <c r="AJ668" s="48">
        <f>IF(ISNUMBER($S668),ROUND(MAX(0,MIN(100,100-$S668*2.5-IF(ISNUMBER($T668),$T668,0)*0.12+IF($S668&lt;=1,12,0))),0),"")</f>
        <v/>
      </c>
      <c r="AK668" s="48">
        <f>IF(ISNUMBER($Q668),IF($Q668&gt;=100,20,IF($Q668&gt;=30,10,0)),0)+IF(ISNUMBER($R668),IF($R668&gt;=100,20,0),0)+IF(ISNUMBER($P668),IF($P668&gt;=150,20,IF($P668&gt;=50,12,5)),0)+IF(ISNUMBER($S668),IF($S668&lt;=1,15,0),0)</f>
        <v/>
      </c>
      <c r="AL668" s="48" t="n">
        <v>547</v>
      </c>
      <c r="AM668" s="49" t="n"/>
      <c r="AN668" s="48">
        <f>IF(AND(ISNUMBER($P668),ISNUMBER($AL668),$AL668&lt;&gt;0),IF(OR($P668&gt;180,$P668/$AL668*1000&gt;400),"Over ceiling, confirm SKU","Within"),"n/a")</f>
        <v/>
      </c>
      <c r="AO668" s="51" t="n"/>
      <c r="AP668" s="51" t="n"/>
      <c r="AQ668" s="51" t="n"/>
      <c r="AR668" s="34" t="inlineStr">
        <is>
          <t>Recalled, batch confirmed, to confirm</t>
        </is>
      </c>
      <c r="AS668" s="34" t="inlineStr">
        <is>
          <t>BLANK -&gt; requires live Amazon.ca capture</t>
        </is>
      </c>
      <c r="AT668" s="34" t="inlineStr">
        <is>
          <t>Unverified commercial data</t>
        </is>
      </c>
    </row>
    <row r="669" ht="28" customHeight="1">
      <c r="A669" s="34" t="inlineStr">
        <is>
          <t>Gold Peak</t>
        </is>
      </c>
      <c r="B669" s="34" t="inlineStr">
        <is>
          <t>Gold Peak Tea | Peach | 12 pack 547mL</t>
        </is>
      </c>
      <c r="C669" s="34" t="inlineStr">
        <is>
          <t>4) Caffeine &amp; energy beverage</t>
        </is>
      </c>
      <c r="D669" s="34" t="inlineStr">
        <is>
          <t>547 mL bottle</t>
        </is>
      </c>
      <c r="E669" s="48" t="n">
        <v>12</v>
      </c>
      <c r="F669" s="49" t="n"/>
      <c r="G669" s="50">
        <f>IF(AND(ISNUMBER($F669),ISNUMBER($E669),$E669&lt;&gt;0),$F669/$E669,"")</f>
        <v/>
      </c>
      <c r="H669" s="50">
        <f>IF(AND(ISNUMBER($F669),ISNUMBER($AL669),ISNUMBER($E669),($AL669*$E669)&lt;&gt;0),$F669/($AL669*$E669)*100,"")</f>
        <v/>
      </c>
      <c r="I669" s="51" t="n"/>
      <c r="J669" s="52" t="n"/>
      <c r="K669" s="50">
        <f>IF(AND(ISNUMBER($F669),ISNUMBER($J669)),$F669*(1-$J669),"")</f>
        <v/>
      </c>
      <c r="L669" s="51" t="n"/>
      <c r="M669" s="51" t="n"/>
      <c r="N669" s="50">
        <f>IF(ISNUMBER($F669),($F669-IF(ISNUMBER($AM669),$AM669,0))*(1-IF(ISNUMBER($J669),$J669,0)),"")</f>
        <v/>
      </c>
      <c r="O669" s="34" t="inlineStr">
        <is>
          <t>Peach</t>
        </is>
      </c>
      <c r="P669" s="48" t="n">
        <v>45</v>
      </c>
      <c r="Q669" s="48" t="n">
        <v>15</v>
      </c>
      <c r="R669" s="34" t="inlineStr">
        <is>
          <t>Not listed</t>
        </is>
      </c>
      <c r="S669" s="48" t="n">
        <v>35</v>
      </c>
      <c r="T669" s="48" t="n">
        <v>140</v>
      </c>
      <c r="U669" s="34" t="inlineStr">
        <is>
          <t>Sugar</t>
        </is>
      </c>
      <c r="V669" s="34" t="inlineStr">
        <is>
          <t>Home brewed taste iced tea</t>
        </is>
      </c>
      <c r="W669" s="51" t="n"/>
      <c r="X669" s="51" t="n"/>
      <c r="Y669" s="51" t="n"/>
      <c r="Z669" s="51" t="n"/>
      <c r="AA669" s="34" t="inlineStr">
        <is>
          <t>Medium</t>
        </is>
      </c>
      <c r="AB669" s="34" t="inlineStr">
        <is>
          <t>Coca-Cola RTD tea</t>
        </is>
      </c>
      <c r="AC669" s="34" t="inlineStr">
        <is>
          <t>Diner style sweet tea</t>
        </is>
      </c>
      <c r="AD669" s="34" t="inlineStr">
        <is>
          <t>Familiar home brewed style taste.</t>
        </is>
      </c>
      <c r="AE669" s="51" t="n"/>
      <c r="AF669" s="53">
        <f>IF(AND(ISNUMBER($P669),ISNUMBER($AL669),$AL669&lt;&gt;0),ROUND($P669/$AL669*100,1),"")</f>
        <v/>
      </c>
      <c r="AG669" s="54">
        <f>IF(AND(ISNUMBER($S669),ISNUMBER($AL669),$AL669&lt;&gt;0),ROUND($S669/$AL669*100,2),"")</f>
        <v/>
      </c>
      <c r="AH669" s="53">
        <f>IF(AND(ISNUMBER($Q669),ISNUMBER($AL669),$AL669&lt;&gt;0),ROUND($Q669/$AL669*100,1),"")</f>
        <v/>
      </c>
      <c r="AI669" s="48">
        <f>IF(ISNUMBER($S669),IF($S669&lt;=1,"Yes","No"),"n/a")</f>
        <v/>
      </c>
      <c r="AJ669" s="48">
        <f>IF(ISNUMBER($S669),ROUND(MAX(0,MIN(100,100-$S669*2.5-IF(ISNUMBER($T669),$T669,0)*0.12+IF($S669&lt;=1,12,0))),0),"")</f>
        <v/>
      </c>
      <c r="AK669" s="48">
        <f>IF(ISNUMBER($Q669),IF($Q669&gt;=100,20,IF($Q669&gt;=30,10,0)),0)+IF(ISNUMBER($R669),IF($R669&gt;=100,20,0),0)+IF(ISNUMBER($P669),IF($P669&gt;=150,20,IF($P669&gt;=50,12,5)),0)+IF(ISNUMBER($S669),IF($S669&lt;=1,15,0),0)</f>
        <v/>
      </c>
      <c r="AL669" s="48" t="n">
        <v>547</v>
      </c>
      <c r="AM669" s="49" t="n"/>
      <c r="AN669" s="48">
        <f>IF(AND(ISNUMBER($P669),ISNUMBER($AL669),$AL669&lt;&gt;0),IF(OR($P669&gt;180,$P669/$AL669*1000&gt;400),"Over ceiling, confirm SKU","Within"),"n/a")</f>
        <v/>
      </c>
      <c r="AO669" s="51" t="n"/>
      <c r="AP669" s="51" t="n"/>
      <c r="AQ669" s="51" t="n"/>
      <c r="AR669" s="34" t="inlineStr">
        <is>
          <t>Recalled, batch confirmed, to confirm</t>
        </is>
      </c>
      <c r="AS669" s="34" t="inlineStr">
        <is>
          <t>BLANK -&gt; requires live Amazon.ca capture</t>
        </is>
      </c>
      <c r="AT669" s="34" t="inlineStr">
        <is>
          <t>Unverified commercial data</t>
        </is>
      </c>
    </row>
    <row r="670" ht="28" customHeight="1">
      <c r="A670" s="34" t="inlineStr">
        <is>
          <t>Gold Peak</t>
        </is>
      </c>
      <c r="B670" s="34" t="inlineStr">
        <is>
          <t>Gold Peak Tea | Peach | 18 pack 547mL</t>
        </is>
      </c>
      <c r="C670" s="34" t="inlineStr">
        <is>
          <t>4) Caffeine &amp; energy beverage</t>
        </is>
      </c>
      <c r="D670" s="34" t="inlineStr">
        <is>
          <t>547 mL bottle</t>
        </is>
      </c>
      <c r="E670" s="48" t="n">
        <v>18</v>
      </c>
      <c r="F670" s="49" t="n"/>
      <c r="G670" s="50">
        <f>IF(AND(ISNUMBER($F670),ISNUMBER($E670),$E670&lt;&gt;0),$F670/$E670,"")</f>
        <v/>
      </c>
      <c r="H670" s="50">
        <f>IF(AND(ISNUMBER($F670),ISNUMBER($AL670),ISNUMBER($E670),($AL670*$E670)&lt;&gt;0),$F670/($AL670*$E670)*100,"")</f>
        <v/>
      </c>
      <c r="I670" s="51" t="n"/>
      <c r="J670" s="52" t="n"/>
      <c r="K670" s="50">
        <f>IF(AND(ISNUMBER($F670),ISNUMBER($J670)),$F670*(1-$J670),"")</f>
        <v/>
      </c>
      <c r="L670" s="51" t="n"/>
      <c r="M670" s="51" t="n"/>
      <c r="N670" s="50">
        <f>IF(ISNUMBER($F670),($F670-IF(ISNUMBER($AM670),$AM670,0))*(1-IF(ISNUMBER($J670),$J670,0)),"")</f>
        <v/>
      </c>
      <c r="O670" s="34" t="inlineStr">
        <is>
          <t>Peach</t>
        </is>
      </c>
      <c r="P670" s="48" t="n">
        <v>45</v>
      </c>
      <c r="Q670" s="48" t="n">
        <v>15</v>
      </c>
      <c r="R670" s="34" t="inlineStr">
        <is>
          <t>Not listed</t>
        </is>
      </c>
      <c r="S670" s="48" t="n">
        <v>35</v>
      </c>
      <c r="T670" s="48" t="n">
        <v>140</v>
      </c>
      <c r="U670" s="34" t="inlineStr">
        <is>
          <t>Sugar</t>
        </is>
      </c>
      <c r="V670" s="34" t="inlineStr">
        <is>
          <t>Home brewed taste iced tea</t>
        </is>
      </c>
      <c r="W670" s="51" t="n"/>
      <c r="X670" s="51" t="n"/>
      <c r="Y670" s="51" t="n"/>
      <c r="Z670" s="51" t="n"/>
      <c r="AA670" s="34" t="inlineStr">
        <is>
          <t>Medium</t>
        </is>
      </c>
      <c r="AB670" s="34" t="inlineStr">
        <is>
          <t>Coca-Cola RTD tea</t>
        </is>
      </c>
      <c r="AC670" s="34" t="inlineStr">
        <is>
          <t>Diner style sweet tea</t>
        </is>
      </c>
      <c r="AD670" s="34" t="inlineStr">
        <is>
          <t>Familiar home brewed style taste.</t>
        </is>
      </c>
      <c r="AE670" s="51" t="n"/>
      <c r="AF670" s="53">
        <f>IF(AND(ISNUMBER($P670),ISNUMBER($AL670),$AL670&lt;&gt;0),ROUND($P670/$AL670*100,1),"")</f>
        <v/>
      </c>
      <c r="AG670" s="54">
        <f>IF(AND(ISNUMBER($S670),ISNUMBER($AL670),$AL670&lt;&gt;0),ROUND($S670/$AL670*100,2),"")</f>
        <v/>
      </c>
      <c r="AH670" s="53">
        <f>IF(AND(ISNUMBER($Q670),ISNUMBER($AL670),$AL670&lt;&gt;0),ROUND($Q670/$AL670*100,1),"")</f>
        <v/>
      </c>
      <c r="AI670" s="48">
        <f>IF(ISNUMBER($S670),IF($S670&lt;=1,"Yes","No"),"n/a")</f>
        <v/>
      </c>
      <c r="AJ670" s="48">
        <f>IF(ISNUMBER($S670),ROUND(MAX(0,MIN(100,100-$S670*2.5-IF(ISNUMBER($T670),$T670,0)*0.12+IF($S670&lt;=1,12,0))),0),"")</f>
        <v/>
      </c>
      <c r="AK670" s="48">
        <f>IF(ISNUMBER($Q670),IF($Q670&gt;=100,20,IF($Q670&gt;=30,10,0)),0)+IF(ISNUMBER($R670),IF($R670&gt;=100,20,0),0)+IF(ISNUMBER($P670),IF($P670&gt;=150,20,IF($P670&gt;=50,12,5)),0)+IF(ISNUMBER($S670),IF($S670&lt;=1,15,0),0)</f>
        <v/>
      </c>
      <c r="AL670" s="48" t="n">
        <v>547</v>
      </c>
      <c r="AM670" s="49" t="n"/>
      <c r="AN670" s="48">
        <f>IF(AND(ISNUMBER($P670),ISNUMBER($AL670),$AL670&lt;&gt;0),IF(OR($P670&gt;180,$P670/$AL670*1000&gt;400),"Over ceiling, confirm SKU","Within"),"n/a")</f>
        <v/>
      </c>
      <c r="AO670" s="51" t="n"/>
      <c r="AP670" s="51" t="n"/>
      <c r="AQ670" s="51" t="n"/>
      <c r="AR670" s="34" t="inlineStr">
        <is>
          <t>Recalled, batch confirmed, to confirm</t>
        </is>
      </c>
      <c r="AS670" s="34" t="inlineStr">
        <is>
          <t>BLANK -&gt; requires live Amazon.ca capture</t>
        </is>
      </c>
      <c r="AT670" s="34" t="inlineStr">
        <is>
          <t>Unverified commercial data</t>
        </is>
      </c>
    </row>
    <row r="671" ht="28" customHeight="1">
      <c r="A671" s="34" t="inlineStr">
        <is>
          <t>Gold Peak</t>
        </is>
      </c>
      <c r="B671" s="34" t="inlineStr">
        <is>
          <t>Gold Peak Tea | Peach | 24 pack 547mL</t>
        </is>
      </c>
      <c r="C671" s="34" t="inlineStr">
        <is>
          <t>4) Caffeine &amp; energy beverage</t>
        </is>
      </c>
      <c r="D671" s="34" t="inlineStr">
        <is>
          <t>547 mL bottle</t>
        </is>
      </c>
      <c r="E671" s="48" t="n">
        <v>24</v>
      </c>
      <c r="F671" s="49" t="n"/>
      <c r="G671" s="50">
        <f>IF(AND(ISNUMBER($F671),ISNUMBER($E671),$E671&lt;&gt;0),$F671/$E671,"")</f>
        <v/>
      </c>
      <c r="H671" s="50">
        <f>IF(AND(ISNUMBER($F671),ISNUMBER($AL671),ISNUMBER($E671),($AL671*$E671)&lt;&gt;0),$F671/($AL671*$E671)*100,"")</f>
        <v/>
      </c>
      <c r="I671" s="51" t="n"/>
      <c r="J671" s="52" t="n"/>
      <c r="K671" s="50">
        <f>IF(AND(ISNUMBER($F671),ISNUMBER($J671)),$F671*(1-$J671),"")</f>
        <v/>
      </c>
      <c r="L671" s="51" t="n"/>
      <c r="M671" s="51" t="n"/>
      <c r="N671" s="50">
        <f>IF(ISNUMBER($F671),($F671-IF(ISNUMBER($AM671),$AM671,0))*(1-IF(ISNUMBER($J671),$J671,0)),"")</f>
        <v/>
      </c>
      <c r="O671" s="34" t="inlineStr">
        <is>
          <t>Peach</t>
        </is>
      </c>
      <c r="P671" s="48" t="n">
        <v>45</v>
      </c>
      <c r="Q671" s="48" t="n">
        <v>15</v>
      </c>
      <c r="R671" s="34" t="inlineStr">
        <is>
          <t>Not listed</t>
        </is>
      </c>
      <c r="S671" s="48" t="n">
        <v>35</v>
      </c>
      <c r="T671" s="48" t="n">
        <v>140</v>
      </c>
      <c r="U671" s="34" t="inlineStr">
        <is>
          <t>Sugar</t>
        </is>
      </c>
      <c r="V671" s="34" t="inlineStr">
        <is>
          <t>Home brewed taste iced tea</t>
        </is>
      </c>
      <c r="W671" s="51" t="n"/>
      <c r="X671" s="51" t="n"/>
      <c r="Y671" s="51" t="n"/>
      <c r="Z671" s="51" t="n"/>
      <c r="AA671" s="34" t="inlineStr">
        <is>
          <t>Medium</t>
        </is>
      </c>
      <c r="AB671" s="34" t="inlineStr">
        <is>
          <t>Coca-Cola RTD tea</t>
        </is>
      </c>
      <c r="AC671" s="34" t="inlineStr">
        <is>
          <t>Diner style sweet tea</t>
        </is>
      </c>
      <c r="AD671" s="34" t="inlineStr">
        <is>
          <t>Familiar home brewed style taste.</t>
        </is>
      </c>
      <c r="AE671" s="51" t="n"/>
      <c r="AF671" s="53">
        <f>IF(AND(ISNUMBER($P671),ISNUMBER($AL671),$AL671&lt;&gt;0),ROUND($P671/$AL671*100,1),"")</f>
        <v/>
      </c>
      <c r="AG671" s="54">
        <f>IF(AND(ISNUMBER($S671),ISNUMBER($AL671),$AL671&lt;&gt;0),ROUND($S671/$AL671*100,2),"")</f>
        <v/>
      </c>
      <c r="AH671" s="53">
        <f>IF(AND(ISNUMBER($Q671),ISNUMBER($AL671),$AL671&lt;&gt;0),ROUND($Q671/$AL671*100,1),"")</f>
        <v/>
      </c>
      <c r="AI671" s="48">
        <f>IF(ISNUMBER($S671),IF($S671&lt;=1,"Yes","No"),"n/a")</f>
        <v/>
      </c>
      <c r="AJ671" s="48">
        <f>IF(ISNUMBER($S671),ROUND(MAX(0,MIN(100,100-$S671*2.5-IF(ISNUMBER($T671),$T671,0)*0.12+IF($S671&lt;=1,12,0))),0),"")</f>
        <v/>
      </c>
      <c r="AK671" s="48">
        <f>IF(ISNUMBER($Q671),IF($Q671&gt;=100,20,IF($Q671&gt;=30,10,0)),0)+IF(ISNUMBER($R671),IF($R671&gt;=100,20,0),0)+IF(ISNUMBER($P671),IF($P671&gt;=150,20,IF($P671&gt;=50,12,5)),0)+IF(ISNUMBER($S671),IF($S671&lt;=1,15,0),0)</f>
        <v/>
      </c>
      <c r="AL671" s="48" t="n">
        <v>547</v>
      </c>
      <c r="AM671" s="49" t="n"/>
      <c r="AN671" s="48">
        <f>IF(AND(ISNUMBER($P671),ISNUMBER($AL671),$AL671&lt;&gt;0),IF(OR($P671&gt;180,$P671/$AL671*1000&gt;400),"Over ceiling, confirm SKU","Within"),"n/a")</f>
        <v/>
      </c>
      <c r="AO671" s="51" t="n"/>
      <c r="AP671" s="51" t="n"/>
      <c r="AQ671" s="51" t="n"/>
      <c r="AR671" s="34" t="inlineStr">
        <is>
          <t>Recalled, batch confirmed, to confirm</t>
        </is>
      </c>
      <c r="AS671" s="34" t="inlineStr">
        <is>
          <t>BLANK -&gt; requires live Amazon.ca capture</t>
        </is>
      </c>
      <c r="AT671" s="34" t="inlineStr">
        <is>
          <t>Unverified commercial data</t>
        </is>
      </c>
    </row>
    <row r="672" ht="28" customHeight="1">
      <c r="A672" s="34" t="inlineStr">
        <is>
          <t>Brisk</t>
        </is>
      </c>
      <c r="B672" s="34" t="inlineStr">
        <is>
          <t>Brisk Iced Tea | Lemon | single 591mL</t>
        </is>
      </c>
      <c r="C672" s="34" t="inlineStr">
        <is>
          <t>4) Caffeine &amp; energy beverage</t>
        </is>
      </c>
      <c r="D672" s="34" t="inlineStr">
        <is>
          <t>591 mL bottle</t>
        </is>
      </c>
      <c r="E672" s="48" t="n">
        <v>1</v>
      </c>
      <c r="F672" s="49" t="n"/>
      <c r="G672" s="50">
        <f>IF(AND(ISNUMBER($F672),ISNUMBER($E672),$E672&lt;&gt;0),$F672/$E672,"")</f>
        <v/>
      </c>
      <c r="H672" s="50">
        <f>IF(AND(ISNUMBER($F672),ISNUMBER($AL672),ISNUMBER($E672),($AL672*$E672)&lt;&gt;0),$F672/($AL672*$E672)*100,"")</f>
        <v/>
      </c>
      <c r="I672" s="51" t="n"/>
      <c r="J672" s="52" t="n"/>
      <c r="K672" s="50">
        <f>IF(AND(ISNUMBER($F672),ISNUMBER($J672)),$F672*(1-$J672),"")</f>
        <v/>
      </c>
      <c r="L672" s="51" t="n"/>
      <c r="M672" s="51" t="n"/>
      <c r="N672" s="50">
        <f>IF(ISNUMBER($F672),($F672-IF(ISNUMBER($AM672),$AM672,0))*(1-IF(ISNUMBER($J672),$J672,0)),"")</f>
        <v/>
      </c>
      <c r="O672" s="34" t="inlineStr">
        <is>
          <t>Lemon</t>
        </is>
      </c>
      <c r="P672" s="48" t="n">
        <v>18</v>
      </c>
      <c r="Q672" s="48" t="n">
        <v>170</v>
      </c>
      <c r="R672" s="34" t="inlineStr">
        <is>
          <t>Not listed</t>
        </is>
      </c>
      <c r="S672" s="48" t="n">
        <v>29</v>
      </c>
      <c r="T672" s="48" t="n">
        <v>110</v>
      </c>
      <c r="U672" s="34" t="inlineStr">
        <is>
          <t>HFCS</t>
        </is>
      </c>
      <c r="V672" s="34" t="inlineStr">
        <is>
          <t>Bold value iced tea; 20 oz bottle = 1 serving per container (whole bottle figures); HFCS sweetened</t>
        </is>
      </c>
      <c r="W672" s="51" t="n"/>
      <c r="X672" s="51" t="n"/>
      <c r="Y672" s="51" t="n"/>
      <c r="Z672" s="51" t="n"/>
      <c r="AA672" s="34" t="inlineStr">
        <is>
          <t>Medium</t>
        </is>
      </c>
      <c r="AB672" s="34" t="inlineStr">
        <is>
          <t>Value RTD tea brand</t>
        </is>
      </c>
      <c r="AC672" s="34" t="inlineStr">
        <is>
          <t>Bold cheap iced tea</t>
        </is>
      </c>
      <c r="AD672" s="34" t="inlineStr">
        <is>
          <t>Punchy flavour at a low price.</t>
        </is>
      </c>
      <c r="AE672" s="51" t="n"/>
      <c r="AF672" s="53">
        <f>IF(AND(ISNUMBER($P672),ISNUMBER($AL672),$AL672&lt;&gt;0),ROUND($P672/$AL672*100,1),"")</f>
        <v/>
      </c>
      <c r="AG672" s="54">
        <f>IF(AND(ISNUMBER($S672),ISNUMBER($AL672),$AL672&lt;&gt;0),ROUND($S672/$AL672*100,2),"")</f>
        <v/>
      </c>
      <c r="AH672" s="53">
        <f>IF(AND(ISNUMBER($Q672),ISNUMBER($AL672),$AL672&lt;&gt;0),ROUND($Q672/$AL672*100,1),"")</f>
        <v/>
      </c>
      <c r="AI672" s="48">
        <f>IF(ISNUMBER($S672),IF($S672&lt;=1,"Yes","No"),"n/a")</f>
        <v/>
      </c>
      <c r="AJ672" s="48">
        <f>IF(ISNUMBER($S672),ROUND(MAX(0,MIN(100,100-$S672*2.5-IF(ISNUMBER($T672),$T672,0)*0.12+IF($S672&lt;=1,12,0))),0),"")</f>
        <v/>
      </c>
      <c r="AK672" s="48">
        <f>IF(ISNUMBER($Q672),IF($Q672&gt;=100,20,IF($Q672&gt;=30,10,0)),0)+IF(ISNUMBER($R672),IF($R672&gt;=100,20,0),0)+IF(ISNUMBER($P672),IF($P672&gt;=150,20,IF($P672&gt;=50,12,5)),0)+IF(ISNUMBER($S672),IF($S672&lt;=1,15,0),0)</f>
        <v/>
      </c>
      <c r="AL672" s="48" t="n">
        <v>591</v>
      </c>
      <c r="AM672" s="49" t="n"/>
      <c r="AN672" s="48">
        <f>IF(AND(ISNUMBER($P672),ISNUMBER($AL672),$AL672&lt;&gt;0),IF(OR($P672&gt;180,$P672/$AL672*1000&gt;400),"Over ceiling, confirm SKU","Within"),"n/a")</f>
        <v/>
      </c>
      <c r="AO672" s="51" t="n"/>
      <c r="AP672" s="51" t="n"/>
      <c r="AQ672" s="51" t="n"/>
      <c r="AR672" s="34" t="inlineStr">
        <is>
          <t>Retrieved and cited, see Enrichment Log</t>
        </is>
      </c>
      <c r="AS672" s="34" t="inlineStr">
        <is>
          <t>BLANK -&gt; requires live Amazon.ca capture</t>
        </is>
      </c>
      <c r="AT672" s="34" t="inlineStr">
        <is>
          <t>Unverified commercial data</t>
        </is>
      </c>
    </row>
    <row r="673" ht="28" customHeight="1">
      <c r="A673" s="34" t="inlineStr">
        <is>
          <t>Brisk</t>
        </is>
      </c>
      <c r="B673" s="34" t="inlineStr">
        <is>
          <t>Brisk Iced Tea | Lemon | 6 pack 591mL</t>
        </is>
      </c>
      <c r="C673" s="34" t="inlineStr">
        <is>
          <t>4) Caffeine &amp; energy beverage</t>
        </is>
      </c>
      <c r="D673" s="34" t="inlineStr">
        <is>
          <t>591 mL bottle</t>
        </is>
      </c>
      <c r="E673" s="48" t="n">
        <v>6</v>
      </c>
      <c r="F673" s="49" t="n"/>
      <c r="G673" s="50">
        <f>IF(AND(ISNUMBER($F673),ISNUMBER($E673),$E673&lt;&gt;0),$F673/$E673,"")</f>
        <v/>
      </c>
      <c r="H673" s="50">
        <f>IF(AND(ISNUMBER($F673),ISNUMBER($AL673),ISNUMBER($E673),($AL673*$E673)&lt;&gt;0),$F673/($AL673*$E673)*100,"")</f>
        <v/>
      </c>
      <c r="I673" s="51" t="n"/>
      <c r="J673" s="52" t="n"/>
      <c r="K673" s="50">
        <f>IF(AND(ISNUMBER($F673),ISNUMBER($J673)),$F673*(1-$J673),"")</f>
        <v/>
      </c>
      <c r="L673" s="51" t="n"/>
      <c r="M673" s="51" t="n"/>
      <c r="N673" s="50">
        <f>IF(ISNUMBER($F673),($F673-IF(ISNUMBER($AM673),$AM673,0))*(1-IF(ISNUMBER($J673),$J673,0)),"")</f>
        <v/>
      </c>
      <c r="O673" s="34" t="inlineStr">
        <is>
          <t>Lemon</t>
        </is>
      </c>
      <c r="P673" s="48" t="n">
        <v>18</v>
      </c>
      <c r="Q673" s="48" t="n">
        <v>170</v>
      </c>
      <c r="R673" s="34" t="inlineStr">
        <is>
          <t>Not listed</t>
        </is>
      </c>
      <c r="S673" s="48" t="n">
        <v>29</v>
      </c>
      <c r="T673" s="48" t="n">
        <v>110</v>
      </c>
      <c r="U673" s="34" t="inlineStr">
        <is>
          <t>HFCS</t>
        </is>
      </c>
      <c r="V673" s="34" t="inlineStr">
        <is>
          <t>Bold value iced tea; 20 oz bottle = 1 serving per container (whole bottle figures); HFCS sweetened</t>
        </is>
      </c>
      <c r="W673" s="51" t="n"/>
      <c r="X673" s="51" t="n"/>
      <c r="Y673" s="51" t="n"/>
      <c r="Z673" s="51" t="n"/>
      <c r="AA673" s="34" t="inlineStr">
        <is>
          <t>Medium</t>
        </is>
      </c>
      <c r="AB673" s="34" t="inlineStr">
        <is>
          <t>Value RTD tea brand</t>
        </is>
      </c>
      <c r="AC673" s="34" t="inlineStr">
        <is>
          <t>Bold cheap iced tea</t>
        </is>
      </c>
      <c r="AD673" s="34" t="inlineStr">
        <is>
          <t>Punchy flavour at a low price.</t>
        </is>
      </c>
      <c r="AE673" s="51" t="n"/>
      <c r="AF673" s="53">
        <f>IF(AND(ISNUMBER($P673),ISNUMBER($AL673),$AL673&lt;&gt;0),ROUND($P673/$AL673*100,1),"")</f>
        <v/>
      </c>
      <c r="AG673" s="54">
        <f>IF(AND(ISNUMBER($S673),ISNUMBER($AL673),$AL673&lt;&gt;0),ROUND($S673/$AL673*100,2),"")</f>
        <v/>
      </c>
      <c r="AH673" s="53">
        <f>IF(AND(ISNUMBER($Q673),ISNUMBER($AL673),$AL673&lt;&gt;0),ROUND($Q673/$AL673*100,1),"")</f>
        <v/>
      </c>
      <c r="AI673" s="48">
        <f>IF(ISNUMBER($S673),IF($S673&lt;=1,"Yes","No"),"n/a")</f>
        <v/>
      </c>
      <c r="AJ673" s="48">
        <f>IF(ISNUMBER($S673),ROUND(MAX(0,MIN(100,100-$S673*2.5-IF(ISNUMBER($T673),$T673,0)*0.12+IF($S673&lt;=1,12,0))),0),"")</f>
        <v/>
      </c>
      <c r="AK673" s="48">
        <f>IF(ISNUMBER($Q673),IF($Q673&gt;=100,20,IF($Q673&gt;=30,10,0)),0)+IF(ISNUMBER($R673),IF($R673&gt;=100,20,0),0)+IF(ISNUMBER($P673),IF($P673&gt;=150,20,IF($P673&gt;=50,12,5)),0)+IF(ISNUMBER($S673),IF($S673&lt;=1,15,0),0)</f>
        <v/>
      </c>
      <c r="AL673" s="48" t="n">
        <v>591</v>
      </c>
      <c r="AM673" s="49" t="n"/>
      <c r="AN673" s="48">
        <f>IF(AND(ISNUMBER($P673),ISNUMBER($AL673),$AL673&lt;&gt;0),IF(OR($P673&gt;180,$P673/$AL673*1000&gt;400),"Over ceiling, confirm SKU","Within"),"n/a")</f>
        <v/>
      </c>
      <c r="AO673" s="51" t="n"/>
      <c r="AP673" s="51" t="n"/>
      <c r="AQ673" s="51" t="n"/>
      <c r="AR673" s="34" t="inlineStr">
        <is>
          <t>Retrieved and cited, see Enrichment Log</t>
        </is>
      </c>
      <c r="AS673" s="34" t="inlineStr">
        <is>
          <t>BLANK -&gt; requires live Amazon.ca capture</t>
        </is>
      </c>
      <c r="AT673" s="34" t="inlineStr">
        <is>
          <t>Unverified commercial data</t>
        </is>
      </c>
    </row>
    <row r="674" ht="28" customHeight="1">
      <c r="A674" s="34" t="inlineStr">
        <is>
          <t>Brisk</t>
        </is>
      </c>
      <c r="B674" s="34" t="inlineStr">
        <is>
          <t>Brisk Iced Tea | Lemon | 12 pack 591mL</t>
        </is>
      </c>
      <c r="C674" s="34" t="inlineStr">
        <is>
          <t>4) Caffeine &amp; energy beverage</t>
        </is>
      </c>
      <c r="D674" s="34" t="inlineStr">
        <is>
          <t>591 mL bottle</t>
        </is>
      </c>
      <c r="E674" s="48" t="n">
        <v>12</v>
      </c>
      <c r="F674" s="49" t="n"/>
      <c r="G674" s="50">
        <f>IF(AND(ISNUMBER($F674),ISNUMBER($E674),$E674&lt;&gt;0),$F674/$E674,"")</f>
        <v/>
      </c>
      <c r="H674" s="50">
        <f>IF(AND(ISNUMBER($F674),ISNUMBER($AL674),ISNUMBER($E674),($AL674*$E674)&lt;&gt;0),$F674/($AL674*$E674)*100,"")</f>
        <v/>
      </c>
      <c r="I674" s="51" t="n"/>
      <c r="J674" s="52" t="n"/>
      <c r="K674" s="50">
        <f>IF(AND(ISNUMBER($F674),ISNUMBER($J674)),$F674*(1-$J674),"")</f>
        <v/>
      </c>
      <c r="L674" s="51" t="n"/>
      <c r="M674" s="51" t="n"/>
      <c r="N674" s="50">
        <f>IF(ISNUMBER($F674),($F674-IF(ISNUMBER($AM674),$AM674,0))*(1-IF(ISNUMBER($J674),$J674,0)),"")</f>
        <v/>
      </c>
      <c r="O674" s="34" t="inlineStr">
        <is>
          <t>Lemon</t>
        </is>
      </c>
      <c r="P674" s="48" t="n">
        <v>18</v>
      </c>
      <c r="Q674" s="48" t="n">
        <v>170</v>
      </c>
      <c r="R674" s="34" t="inlineStr">
        <is>
          <t>Not listed</t>
        </is>
      </c>
      <c r="S674" s="48" t="n">
        <v>29</v>
      </c>
      <c r="T674" s="48" t="n">
        <v>110</v>
      </c>
      <c r="U674" s="34" t="inlineStr">
        <is>
          <t>HFCS</t>
        </is>
      </c>
      <c r="V674" s="34" t="inlineStr">
        <is>
          <t>Bold value iced tea; 20 oz bottle = 1 serving per container (whole bottle figures); HFCS sweetened</t>
        </is>
      </c>
      <c r="W674" s="51" t="n"/>
      <c r="X674" s="51" t="n"/>
      <c r="Y674" s="51" t="n"/>
      <c r="Z674" s="51" t="n"/>
      <c r="AA674" s="34" t="inlineStr">
        <is>
          <t>Medium</t>
        </is>
      </c>
      <c r="AB674" s="34" t="inlineStr">
        <is>
          <t>Value RTD tea brand</t>
        </is>
      </c>
      <c r="AC674" s="34" t="inlineStr">
        <is>
          <t>Bold cheap iced tea</t>
        </is>
      </c>
      <c r="AD674" s="34" t="inlineStr">
        <is>
          <t>Punchy flavour at a low price.</t>
        </is>
      </c>
      <c r="AE674" s="51" t="n"/>
      <c r="AF674" s="53">
        <f>IF(AND(ISNUMBER($P674),ISNUMBER($AL674),$AL674&lt;&gt;0),ROUND($P674/$AL674*100,1),"")</f>
        <v/>
      </c>
      <c r="AG674" s="54">
        <f>IF(AND(ISNUMBER($S674),ISNUMBER($AL674),$AL674&lt;&gt;0),ROUND($S674/$AL674*100,2),"")</f>
        <v/>
      </c>
      <c r="AH674" s="53">
        <f>IF(AND(ISNUMBER($Q674),ISNUMBER($AL674),$AL674&lt;&gt;0),ROUND($Q674/$AL674*100,1),"")</f>
        <v/>
      </c>
      <c r="AI674" s="48">
        <f>IF(ISNUMBER($S674),IF($S674&lt;=1,"Yes","No"),"n/a")</f>
        <v/>
      </c>
      <c r="AJ674" s="48">
        <f>IF(ISNUMBER($S674),ROUND(MAX(0,MIN(100,100-$S674*2.5-IF(ISNUMBER($T674),$T674,0)*0.12+IF($S674&lt;=1,12,0))),0),"")</f>
        <v/>
      </c>
      <c r="AK674" s="48">
        <f>IF(ISNUMBER($Q674),IF($Q674&gt;=100,20,IF($Q674&gt;=30,10,0)),0)+IF(ISNUMBER($R674),IF($R674&gt;=100,20,0),0)+IF(ISNUMBER($P674),IF($P674&gt;=150,20,IF($P674&gt;=50,12,5)),0)+IF(ISNUMBER($S674),IF($S674&lt;=1,15,0),0)</f>
        <v/>
      </c>
      <c r="AL674" s="48" t="n">
        <v>591</v>
      </c>
      <c r="AM674" s="49" t="n"/>
      <c r="AN674" s="48">
        <f>IF(AND(ISNUMBER($P674),ISNUMBER($AL674),$AL674&lt;&gt;0),IF(OR($P674&gt;180,$P674/$AL674*1000&gt;400),"Over ceiling, confirm SKU","Within"),"n/a")</f>
        <v/>
      </c>
      <c r="AO674" s="51" t="n"/>
      <c r="AP674" s="51" t="n"/>
      <c r="AQ674" s="51" t="n"/>
      <c r="AR674" s="34" t="inlineStr">
        <is>
          <t>Retrieved and cited, see Enrichment Log</t>
        </is>
      </c>
      <c r="AS674" s="34" t="inlineStr">
        <is>
          <t>BLANK -&gt; requires live Amazon.ca capture</t>
        </is>
      </c>
      <c r="AT674" s="34" t="inlineStr">
        <is>
          <t>Unverified commercial data</t>
        </is>
      </c>
    </row>
    <row r="675" ht="28" customHeight="1">
      <c r="A675" s="34" t="inlineStr">
        <is>
          <t>Brisk</t>
        </is>
      </c>
      <c r="B675" s="34" t="inlineStr">
        <is>
          <t>Brisk Iced Tea | Lemon | 24 pack 591mL</t>
        </is>
      </c>
      <c r="C675" s="34" t="inlineStr">
        <is>
          <t>4) Caffeine &amp; energy beverage</t>
        </is>
      </c>
      <c r="D675" s="34" t="inlineStr">
        <is>
          <t>591 mL bottle</t>
        </is>
      </c>
      <c r="E675" s="48" t="n">
        <v>24</v>
      </c>
      <c r="F675" s="49" t="n"/>
      <c r="G675" s="50">
        <f>IF(AND(ISNUMBER($F675),ISNUMBER($E675),$E675&lt;&gt;0),$F675/$E675,"")</f>
        <v/>
      </c>
      <c r="H675" s="50">
        <f>IF(AND(ISNUMBER($F675),ISNUMBER($AL675),ISNUMBER($E675),($AL675*$E675)&lt;&gt;0),$F675/($AL675*$E675)*100,"")</f>
        <v/>
      </c>
      <c r="I675" s="51" t="n"/>
      <c r="J675" s="52" t="n"/>
      <c r="K675" s="50">
        <f>IF(AND(ISNUMBER($F675),ISNUMBER($J675)),$F675*(1-$J675),"")</f>
        <v/>
      </c>
      <c r="L675" s="51" t="n"/>
      <c r="M675" s="51" t="n"/>
      <c r="N675" s="50">
        <f>IF(ISNUMBER($F675),($F675-IF(ISNUMBER($AM675),$AM675,0))*(1-IF(ISNUMBER($J675),$J675,0)),"")</f>
        <v/>
      </c>
      <c r="O675" s="34" t="inlineStr">
        <is>
          <t>Lemon</t>
        </is>
      </c>
      <c r="P675" s="48" t="n">
        <v>18</v>
      </c>
      <c r="Q675" s="48" t="n">
        <v>170</v>
      </c>
      <c r="R675" s="34" t="inlineStr">
        <is>
          <t>Not listed</t>
        </is>
      </c>
      <c r="S675" s="48" t="n">
        <v>29</v>
      </c>
      <c r="T675" s="48" t="n">
        <v>110</v>
      </c>
      <c r="U675" s="34" t="inlineStr">
        <is>
          <t>HFCS</t>
        </is>
      </c>
      <c r="V675" s="34" t="inlineStr">
        <is>
          <t>Bold value iced tea; 20 oz bottle = 1 serving per container (whole bottle figures); HFCS sweetened</t>
        </is>
      </c>
      <c r="W675" s="51" t="n"/>
      <c r="X675" s="51" t="n"/>
      <c r="Y675" s="51" t="n"/>
      <c r="Z675" s="51" t="n"/>
      <c r="AA675" s="34" t="inlineStr">
        <is>
          <t>Medium</t>
        </is>
      </c>
      <c r="AB675" s="34" t="inlineStr">
        <is>
          <t>Value RTD tea brand</t>
        </is>
      </c>
      <c r="AC675" s="34" t="inlineStr">
        <is>
          <t>Bold cheap iced tea</t>
        </is>
      </c>
      <c r="AD675" s="34" t="inlineStr">
        <is>
          <t>Punchy flavour at a low price.</t>
        </is>
      </c>
      <c r="AE675" s="51" t="n"/>
      <c r="AF675" s="53">
        <f>IF(AND(ISNUMBER($P675),ISNUMBER($AL675),$AL675&lt;&gt;0),ROUND($P675/$AL675*100,1),"")</f>
        <v/>
      </c>
      <c r="AG675" s="54">
        <f>IF(AND(ISNUMBER($S675),ISNUMBER($AL675),$AL675&lt;&gt;0),ROUND($S675/$AL675*100,2),"")</f>
        <v/>
      </c>
      <c r="AH675" s="53">
        <f>IF(AND(ISNUMBER($Q675),ISNUMBER($AL675),$AL675&lt;&gt;0),ROUND($Q675/$AL675*100,1),"")</f>
        <v/>
      </c>
      <c r="AI675" s="48">
        <f>IF(ISNUMBER($S675),IF($S675&lt;=1,"Yes","No"),"n/a")</f>
        <v/>
      </c>
      <c r="AJ675" s="48">
        <f>IF(ISNUMBER($S675),ROUND(MAX(0,MIN(100,100-$S675*2.5-IF(ISNUMBER($T675),$T675,0)*0.12+IF($S675&lt;=1,12,0))),0),"")</f>
        <v/>
      </c>
      <c r="AK675" s="48">
        <f>IF(ISNUMBER($Q675),IF($Q675&gt;=100,20,IF($Q675&gt;=30,10,0)),0)+IF(ISNUMBER($R675),IF($R675&gt;=100,20,0),0)+IF(ISNUMBER($P675),IF($P675&gt;=150,20,IF($P675&gt;=50,12,5)),0)+IF(ISNUMBER($S675),IF($S675&lt;=1,15,0),0)</f>
        <v/>
      </c>
      <c r="AL675" s="48" t="n">
        <v>591</v>
      </c>
      <c r="AM675" s="49" t="n"/>
      <c r="AN675" s="48">
        <f>IF(AND(ISNUMBER($P675),ISNUMBER($AL675),$AL675&lt;&gt;0),IF(OR($P675&gt;180,$P675/$AL675*1000&gt;400),"Over ceiling, confirm SKU","Within"),"n/a")</f>
        <v/>
      </c>
      <c r="AO675" s="51" t="n"/>
      <c r="AP675" s="51" t="n"/>
      <c r="AQ675" s="51" t="n"/>
      <c r="AR675" s="34" t="inlineStr">
        <is>
          <t>Retrieved and cited, see Enrichment Log</t>
        </is>
      </c>
      <c r="AS675" s="34" t="inlineStr">
        <is>
          <t>BLANK -&gt; requires live Amazon.ca capture</t>
        </is>
      </c>
      <c r="AT675" s="34" t="inlineStr">
        <is>
          <t>Unverified commercial data</t>
        </is>
      </c>
    </row>
    <row r="676" ht="28" customHeight="1">
      <c r="A676" s="34" t="inlineStr">
        <is>
          <t>Brisk</t>
        </is>
      </c>
      <c r="B676" s="34" t="inlineStr">
        <is>
          <t>Brisk Iced Tea | Sweet Tea | single 591mL</t>
        </is>
      </c>
      <c r="C676" s="34" t="inlineStr">
        <is>
          <t>4) Caffeine &amp; energy beverage</t>
        </is>
      </c>
      <c r="D676" s="34" t="inlineStr">
        <is>
          <t>591 mL bottle</t>
        </is>
      </c>
      <c r="E676" s="48" t="n">
        <v>1</v>
      </c>
      <c r="F676" s="49" t="n"/>
      <c r="G676" s="50">
        <f>IF(AND(ISNUMBER($F676),ISNUMBER($E676),$E676&lt;&gt;0),$F676/$E676,"")</f>
        <v/>
      </c>
      <c r="H676" s="50">
        <f>IF(AND(ISNUMBER($F676),ISNUMBER($AL676),ISNUMBER($E676),($AL676*$E676)&lt;&gt;0),$F676/($AL676*$E676)*100,"")</f>
        <v/>
      </c>
      <c r="I676" s="51" t="n"/>
      <c r="J676" s="52" t="n"/>
      <c r="K676" s="50">
        <f>IF(AND(ISNUMBER($F676),ISNUMBER($J676)),$F676*(1-$J676),"")</f>
        <v/>
      </c>
      <c r="L676" s="51" t="n"/>
      <c r="M676" s="51" t="n"/>
      <c r="N676" s="50">
        <f>IF(ISNUMBER($F676),($F676-IF(ISNUMBER($AM676),$AM676,0))*(1-IF(ISNUMBER($J676),$J676,0)),"")</f>
        <v/>
      </c>
      <c r="O676" s="34" t="inlineStr">
        <is>
          <t>Sweet Tea</t>
        </is>
      </c>
      <c r="P676" s="48" t="n">
        <v>18</v>
      </c>
      <c r="Q676" s="48" t="n">
        <v>170</v>
      </c>
      <c r="R676" s="34" t="inlineStr">
        <is>
          <t>Not listed</t>
        </is>
      </c>
      <c r="S676" s="48" t="n">
        <v>29</v>
      </c>
      <c r="T676" s="48" t="n">
        <v>110</v>
      </c>
      <c r="U676" s="34" t="inlineStr">
        <is>
          <t>HFCS</t>
        </is>
      </c>
      <c r="V676" s="34" t="inlineStr">
        <is>
          <t>Bold value iced tea; 20 oz bottle = 1 serving per container (whole bottle figures); HFCS sweetened</t>
        </is>
      </c>
      <c r="W676" s="51" t="n"/>
      <c r="X676" s="51" t="n"/>
      <c r="Y676" s="51" t="n"/>
      <c r="Z676" s="51" t="n"/>
      <c r="AA676" s="34" t="inlineStr">
        <is>
          <t>Medium</t>
        </is>
      </c>
      <c r="AB676" s="34" t="inlineStr">
        <is>
          <t>Value RTD tea brand</t>
        </is>
      </c>
      <c r="AC676" s="34" t="inlineStr">
        <is>
          <t>Bold cheap iced tea</t>
        </is>
      </c>
      <c r="AD676" s="34" t="inlineStr">
        <is>
          <t>Punchy flavour at a low price.</t>
        </is>
      </c>
      <c r="AE676" s="51" t="n"/>
      <c r="AF676" s="53">
        <f>IF(AND(ISNUMBER($P676),ISNUMBER($AL676),$AL676&lt;&gt;0),ROUND($P676/$AL676*100,1),"")</f>
        <v/>
      </c>
      <c r="AG676" s="54">
        <f>IF(AND(ISNUMBER($S676),ISNUMBER($AL676),$AL676&lt;&gt;0),ROUND($S676/$AL676*100,2),"")</f>
        <v/>
      </c>
      <c r="AH676" s="53">
        <f>IF(AND(ISNUMBER($Q676),ISNUMBER($AL676),$AL676&lt;&gt;0),ROUND($Q676/$AL676*100,1),"")</f>
        <v/>
      </c>
      <c r="AI676" s="48">
        <f>IF(ISNUMBER($S676),IF($S676&lt;=1,"Yes","No"),"n/a")</f>
        <v/>
      </c>
      <c r="AJ676" s="48">
        <f>IF(ISNUMBER($S676),ROUND(MAX(0,MIN(100,100-$S676*2.5-IF(ISNUMBER($T676),$T676,0)*0.12+IF($S676&lt;=1,12,0))),0),"")</f>
        <v/>
      </c>
      <c r="AK676" s="48">
        <f>IF(ISNUMBER($Q676),IF($Q676&gt;=100,20,IF($Q676&gt;=30,10,0)),0)+IF(ISNUMBER($R676),IF($R676&gt;=100,20,0),0)+IF(ISNUMBER($P676),IF($P676&gt;=150,20,IF($P676&gt;=50,12,5)),0)+IF(ISNUMBER($S676),IF($S676&lt;=1,15,0),0)</f>
        <v/>
      </c>
      <c r="AL676" s="48" t="n">
        <v>591</v>
      </c>
      <c r="AM676" s="49" t="n"/>
      <c r="AN676" s="48">
        <f>IF(AND(ISNUMBER($P676),ISNUMBER($AL676),$AL676&lt;&gt;0),IF(OR($P676&gt;180,$P676/$AL676*1000&gt;400),"Over ceiling, confirm SKU","Within"),"n/a")</f>
        <v/>
      </c>
      <c r="AO676" s="51" t="n"/>
      <c r="AP676" s="51" t="n"/>
      <c r="AQ676" s="51" t="n"/>
      <c r="AR676" s="34" t="inlineStr">
        <is>
          <t>Retrieved and cited, see Enrichment Log</t>
        </is>
      </c>
      <c r="AS676" s="34" t="inlineStr">
        <is>
          <t>BLANK -&gt; requires live Amazon.ca capture</t>
        </is>
      </c>
      <c r="AT676" s="34" t="inlineStr">
        <is>
          <t>Unverified commercial data</t>
        </is>
      </c>
    </row>
    <row r="677" ht="28" customHeight="1">
      <c r="A677" s="34" t="inlineStr">
        <is>
          <t>Brisk</t>
        </is>
      </c>
      <c r="B677" s="34" t="inlineStr">
        <is>
          <t>Brisk Iced Tea | Sweet Tea | 6 pack 591mL</t>
        </is>
      </c>
      <c r="C677" s="34" t="inlineStr">
        <is>
          <t>4) Caffeine &amp; energy beverage</t>
        </is>
      </c>
      <c r="D677" s="34" t="inlineStr">
        <is>
          <t>591 mL bottle</t>
        </is>
      </c>
      <c r="E677" s="48" t="n">
        <v>6</v>
      </c>
      <c r="F677" s="49" t="n"/>
      <c r="G677" s="50">
        <f>IF(AND(ISNUMBER($F677),ISNUMBER($E677),$E677&lt;&gt;0),$F677/$E677,"")</f>
        <v/>
      </c>
      <c r="H677" s="50">
        <f>IF(AND(ISNUMBER($F677),ISNUMBER($AL677),ISNUMBER($E677),($AL677*$E677)&lt;&gt;0),$F677/($AL677*$E677)*100,"")</f>
        <v/>
      </c>
      <c r="I677" s="51" t="n"/>
      <c r="J677" s="52" t="n"/>
      <c r="K677" s="50">
        <f>IF(AND(ISNUMBER($F677),ISNUMBER($J677)),$F677*(1-$J677),"")</f>
        <v/>
      </c>
      <c r="L677" s="51" t="n"/>
      <c r="M677" s="51" t="n"/>
      <c r="N677" s="50">
        <f>IF(ISNUMBER($F677),($F677-IF(ISNUMBER($AM677),$AM677,0))*(1-IF(ISNUMBER($J677),$J677,0)),"")</f>
        <v/>
      </c>
      <c r="O677" s="34" t="inlineStr">
        <is>
          <t>Sweet Tea</t>
        </is>
      </c>
      <c r="P677" s="48" t="n">
        <v>18</v>
      </c>
      <c r="Q677" s="48" t="n">
        <v>170</v>
      </c>
      <c r="R677" s="34" t="inlineStr">
        <is>
          <t>Not listed</t>
        </is>
      </c>
      <c r="S677" s="48" t="n">
        <v>29</v>
      </c>
      <c r="T677" s="48" t="n">
        <v>110</v>
      </c>
      <c r="U677" s="34" t="inlineStr">
        <is>
          <t>HFCS</t>
        </is>
      </c>
      <c r="V677" s="34" t="inlineStr">
        <is>
          <t>Bold value iced tea; 20 oz bottle = 1 serving per container (whole bottle figures); HFCS sweetened</t>
        </is>
      </c>
      <c r="W677" s="51" t="n"/>
      <c r="X677" s="51" t="n"/>
      <c r="Y677" s="51" t="n"/>
      <c r="Z677" s="51" t="n"/>
      <c r="AA677" s="34" t="inlineStr">
        <is>
          <t>Medium</t>
        </is>
      </c>
      <c r="AB677" s="34" t="inlineStr">
        <is>
          <t>Value RTD tea brand</t>
        </is>
      </c>
      <c r="AC677" s="34" t="inlineStr">
        <is>
          <t>Bold cheap iced tea</t>
        </is>
      </c>
      <c r="AD677" s="34" t="inlineStr">
        <is>
          <t>Punchy flavour at a low price.</t>
        </is>
      </c>
      <c r="AE677" s="51" t="n"/>
      <c r="AF677" s="53">
        <f>IF(AND(ISNUMBER($P677),ISNUMBER($AL677),$AL677&lt;&gt;0),ROUND($P677/$AL677*100,1),"")</f>
        <v/>
      </c>
      <c r="AG677" s="54">
        <f>IF(AND(ISNUMBER($S677),ISNUMBER($AL677),$AL677&lt;&gt;0),ROUND($S677/$AL677*100,2),"")</f>
        <v/>
      </c>
      <c r="AH677" s="53">
        <f>IF(AND(ISNUMBER($Q677),ISNUMBER($AL677),$AL677&lt;&gt;0),ROUND($Q677/$AL677*100,1),"")</f>
        <v/>
      </c>
      <c r="AI677" s="48">
        <f>IF(ISNUMBER($S677),IF($S677&lt;=1,"Yes","No"),"n/a")</f>
        <v/>
      </c>
      <c r="AJ677" s="48">
        <f>IF(ISNUMBER($S677),ROUND(MAX(0,MIN(100,100-$S677*2.5-IF(ISNUMBER($T677),$T677,0)*0.12+IF($S677&lt;=1,12,0))),0),"")</f>
        <v/>
      </c>
      <c r="AK677" s="48">
        <f>IF(ISNUMBER($Q677),IF($Q677&gt;=100,20,IF($Q677&gt;=30,10,0)),0)+IF(ISNUMBER($R677),IF($R677&gt;=100,20,0),0)+IF(ISNUMBER($P677),IF($P677&gt;=150,20,IF($P677&gt;=50,12,5)),0)+IF(ISNUMBER($S677),IF($S677&lt;=1,15,0),0)</f>
        <v/>
      </c>
      <c r="AL677" s="48" t="n">
        <v>591</v>
      </c>
      <c r="AM677" s="49" t="n"/>
      <c r="AN677" s="48">
        <f>IF(AND(ISNUMBER($P677),ISNUMBER($AL677),$AL677&lt;&gt;0),IF(OR($P677&gt;180,$P677/$AL677*1000&gt;400),"Over ceiling, confirm SKU","Within"),"n/a")</f>
        <v/>
      </c>
      <c r="AO677" s="51" t="n"/>
      <c r="AP677" s="51" t="n"/>
      <c r="AQ677" s="51" t="n"/>
      <c r="AR677" s="34" t="inlineStr">
        <is>
          <t>Retrieved and cited, see Enrichment Log</t>
        </is>
      </c>
      <c r="AS677" s="34" t="inlineStr">
        <is>
          <t>BLANK -&gt; requires live Amazon.ca capture</t>
        </is>
      </c>
      <c r="AT677" s="34" t="inlineStr">
        <is>
          <t>Unverified commercial data</t>
        </is>
      </c>
    </row>
    <row r="678" ht="28" customHeight="1">
      <c r="A678" s="34" t="inlineStr">
        <is>
          <t>Brisk</t>
        </is>
      </c>
      <c r="B678" s="34" t="inlineStr">
        <is>
          <t>Brisk Iced Tea | Sweet Tea | 12 pack 591mL</t>
        </is>
      </c>
      <c r="C678" s="34" t="inlineStr">
        <is>
          <t>4) Caffeine &amp; energy beverage</t>
        </is>
      </c>
      <c r="D678" s="34" t="inlineStr">
        <is>
          <t>591 mL bottle</t>
        </is>
      </c>
      <c r="E678" s="48" t="n">
        <v>12</v>
      </c>
      <c r="F678" s="49" t="n"/>
      <c r="G678" s="50">
        <f>IF(AND(ISNUMBER($F678),ISNUMBER($E678),$E678&lt;&gt;0),$F678/$E678,"")</f>
        <v/>
      </c>
      <c r="H678" s="50">
        <f>IF(AND(ISNUMBER($F678),ISNUMBER($AL678),ISNUMBER($E678),($AL678*$E678)&lt;&gt;0),$F678/($AL678*$E678)*100,"")</f>
        <v/>
      </c>
      <c r="I678" s="51" t="n"/>
      <c r="J678" s="52" t="n"/>
      <c r="K678" s="50">
        <f>IF(AND(ISNUMBER($F678),ISNUMBER($J678)),$F678*(1-$J678),"")</f>
        <v/>
      </c>
      <c r="L678" s="51" t="n"/>
      <c r="M678" s="51" t="n"/>
      <c r="N678" s="50">
        <f>IF(ISNUMBER($F678),($F678-IF(ISNUMBER($AM678),$AM678,0))*(1-IF(ISNUMBER($J678),$J678,0)),"")</f>
        <v/>
      </c>
      <c r="O678" s="34" t="inlineStr">
        <is>
          <t>Sweet Tea</t>
        </is>
      </c>
      <c r="P678" s="48" t="n">
        <v>18</v>
      </c>
      <c r="Q678" s="48" t="n">
        <v>170</v>
      </c>
      <c r="R678" s="34" t="inlineStr">
        <is>
          <t>Not listed</t>
        </is>
      </c>
      <c r="S678" s="48" t="n">
        <v>29</v>
      </c>
      <c r="T678" s="48" t="n">
        <v>110</v>
      </c>
      <c r="U678" s="34" t="inlineStr">
        <is>
          <t>HFCS</t>
        </is>
      </c>
      <c r="V678" s="34" t="inlineStr">
        <is>
          <t>Bold value iced tea; 20 oz bottle = 1 serving per container (whole bottle figures); HFCS sweetened</t>
        </is>
      </c>
      <c r="W678" s="51" t="n"/>
      <c r="X678" s="51" t="n"/>
      <c r="Y678" s="51" t="n"/>
      <c r="Z678" s="51" t="n"/>
      <c r="AA678" s="34" t="inlineStr">
        <is>
          <t>Medium</t>
        </is>
      </c>
      <c r="AB678" s="34" t="inlineStr">
        <is>
          <t>Value RTD tea brand</t>
        </is>
      </c>
      <c r="AC678" s="34" t="inlineStr">
        <is>
          <t>Bold cheap iced tea</t>
        </is>
      </c>
      <c r="AD678" s="34" t="inlineStr">
        <is>
          <t>Punchy flavour at a low price.</t>
        </is>
      </c>
      <c r="AE678" s="51" t="n"/>
      <c r="AF678" s="53">
        <f>IF(AND(ISNUMBER($P678),ISNUMBER($AL678),$AL678&lt;&gt;0),ROUND($P678/$AL678*100,1),"")</f>
        <v/>
      </c>
      <c r="AG678" s="54">
        <f>IF(AND(ISNUMBER($S678),ISNUMBER($AL678),$AL678&lt;&gt;0),ROUND($S678/$AL678*100,2),"")</f>
        <v/>
      </c>
      <c r="AH678" s="53">
        <f>IF(AND(ISNUMBER($Q678),ISNUMBER($AL678),$AL678&lt;&gt;0),ROUND($Q678/$AL678*100,1),"")</f>
        <v/>
      </c>
      <c r="AI678" s="48">
        <f>IF(ISNUMBER($S678),IF($S678&lt;=1,"Yes","No"),"n/a")</f>
        <v/>
      </c>
      <c r="AJ678" s="48">
        <f>IF(ISNUMBER($S678),ROUND(MAX(0,MIN(100,100-$S678*2.5-IF(ISNUMBER($T678),$T678,0)*0.12+IF($S678&lt;=1,12,0))),0),"")</f>
        <v/>
      </c>
      <c r="AK678" s="48">
        <f>IF(ISNUMBER($Q678),IF($Q678&gt;=100,20,IF($Q678&gt;=30,10,0)),0)+IF(ISNUMBER($R678),IF($R678&gt;=100,20,0),0)+IF(ISNUMBER($P678),IF($P678&gt;=150,20,IF($P678&gt;=50,12,5)),0)+IF(ISNUMBER($S678),IF($S678&lt;=1,15,0),0)</f>
        <v/>
      </c>
      <c r="AL678" s="48" t="n">
        <v>591</v>
      </c>
      <c r="AM678" s="49" t="n"/>
      <c r="AN678" s="48">
        <f>IF(AND(ISNUMBER($P678),ISNUMBER($AL678),$AL678&lt;&gt;0),IF(OR($P678&gt;180,$P678/$AL678*1000&gt;400),"Over ceiling, confirm SKU","Within"),"n/a")</f>
        <v/>
      </c>
      <c r="AO678" s="51" t="n"/>
      <c r="AP678" s="51" t="n"/>
      <c r="AQ678" s="51" t="n"/>
      <c r="AR678" s="34" t="inlineStr">
        <is>
          <t>Retrieved and cited, see Enrichment Log</t>
        </is>
      </c>
      <c r="AS678" s="34" t="inlineStr">
        <is>
          <t>BLANK -&gt; requires live Amazon.ca capture</t>
        </is>
      </c>
      <c r="AT678" s="34" t="inlineStr">
        <is>
          <t>Unverified commercial data</t>
        </is>
      </c>
    </row>
    <row r="679" ht="28" customHeight="1">
      <c r="A679" s="34" t="inlineStr">
        <is>
          <t>Brisk</t>
        </is>
      </c>
      <c r="B679" s="34" t="inlineStr">
        <is>
          <t>Brisk Iced Tea | Sweet Tea | 24 pack 591mL</t>
        </is>
      </c>
      <c r="C679" s="34" t="inlineStr">
        <is>
          <t>4) Caffeine &amp; energy beverage</t>
        </is>
      </c>
      <c r="D679" s="34" t="inlineStr">
        <is>
          <t>591 mL bottle</t>
        </is>
      </c>
      <c r="E679" s="48" t="n">
        <v>24</v>
      </c>
      <c r="F679" s="49" t="n"/>
      <c r="G679" s="50">
        <f>IF(AND(ISNUMBER($F679),ISNUMBER($E679),$E679&lt;&gt;0),$F679/$E679,"")</f>
        <v/>
      </c>
      <c r="H679" s="50">
        <f>IF(AND(ISNUMBER($F679),ISNUMBER($AL679),ISNUMBER($E679),($AL679*$E679)&lt;&gt;0),$F679/($AL679*$E679)*100,"")</f>
        <v/>
      </c>
      <c r="I679" s="51" t="n"/>
      <c r="J679" s="52" t="n"/>
      <c r="K679" s="50">
        <f>IF(AND(ISNUMBER($F679),ISNUMBER($J679)),$F679*(1-$J679),"")</f>
        <v/>
      </c>
      <c r="L679" s="51" t="n"/>
      <c r="M679" s="51" t="n"/>
      <c r="N679" s="50">
        <f>IF(ISNUMBER($F679),($F679-IF(ISNUMBER($AM679),$AM679,0))*(1-IF(ISNUMBER($J679),$J679,0)),"")</f>
        <v/>
      </c>
      <c r="O679" s="34" t="inlineStr">
        <is>
          <t>Sweet Tea</t>
        </is>
      </c>
      <c r="P679" s="48" t="n">
        <v>18</v>
      </c>
      <c r="Q679" s="48" t="n">
        <v>170</v>
      </c>
      <c r="R679" s="34" t="inlineStr">
        <is>
          <t>Not listed</t>
        </is>
      </c>
      <c r="S679" s="48" t="n">
        <v>29</v>
      </c>
      <c r="T679" s="48" t="n">
        <v>110</v>
      </c>
      <c r="U679" s="34" t="inlineStr">
        <is>
          <t>HFCS</t>
        </is>
      </c>
      <c r="V679" s="34" t="inlineStr">
        <is>
          <t>Bold value iced tea; 20 oz bottle = 1 serving per container (whole bottle figures); HFCS sweetened</t>
        </is>
      </c>
      <c r="W679" s="51" t="n"/>
      <c r="X679" s="51" t="n"/>
      <c r="Y679" s="51" t="n"/>
      <c r="Z679" s="51" t="n"/>
      <c r="AA679" s="34" t="inlineStr">
        <is>
          <t>Medium</t>
        </is>
      </c>
      <c r="AB679" s="34" t="inlineStr">
        <is>
          <t>Value RTD tea brand</t>
        </is>
      </c>
      <c r="AC679" s="34" t="inlineStr">
        <is>
          <t>Bold cheap iced tea</t>
        </is>
      </c>
      <c r="AD679" s="34" t="inlineStr">
        <is>
          <t>Punchy flavour at a low price.</t>
        </is>
      </c>
      <c r="AE679" s="51" t="n"/>
      <c r="AF679" s="53">
        <f>IF(AND(ISNUMBER($P679),ISNUMBER($AL679),$AL679&lt;&gt;0),ROUND($P679/$AL679*100,1),"")</f>
        <v/>
      </c>
      <c r="AG679" s="54">
        <f>IF(AND(ISNUMBER($S679),ISNUMBER($AL679),$AL679&lt;&gt;0),ROUND($S679/$AL679*100,2),"")</f>
        <v/>
      </c>
      <c r="AH679" s="53">
        <f>IF(AND(ISNUMBER($Q679),ISNUMBER($AL679),$AL679&lt;&gt;0),ROUND($Q679/$AL679*100,1),"")</f>
        <v/>
      </c>
      <c r="AI679" s="48">
        <f>IF(ISNUMBER($S679),IF($S679&lt;=1,"Yes","No"),"n/a")</f>
        <v/>
      </c>
      <c r="AJ679" s="48">
        <f>IF(ISNUMBER($S679),ROUND(MAX(0,MIN(100,100-$S679*2.5-IF(ISNUMBER($T679),$T679,0)*0.12+IF($S679&lt;=1,12,0))),0),"")</f>
        <v/>
      </c>
      <c r="AK679" s="48">
        <f>IF(ISNUMBER($Q679),IF($Q679&gt;=100,20,IF($Q679&gt;=30,10,0)),0)+IF(ISNUMBER($R679),IF($R679&gt;=100,20,0),0)+IF(ISNUMBER($P679),IF($P679&gt;=150,20,IF($P679&gt;=50,12,5)),0)+IF(ISNUMBER($S679),IF($S679&lt;=1,15,0),0)</f>
        <v/>
      </c>
      <c r="AL679" s="48" t="n">
        <v>591</v>
      </c>
      <c r="AM679" s="49" t="n"/>
      <c r="AN679" s="48">
        <f>IF(AND(ISNUMBER($P679),ISNUMBER($AL679),$AL679&lt;&gt;0),IF(OR($P679&gt;180,$P679/$AL679*1000&gt;400),"Over ceiling, confirm SKU","Within"),"n/a")</f>
        <v/>
      </c>
      <c r="AO679" s="51" t="n"/>
      <c r="AP679" s="51" t="n"/>
      <c r="AQ679" s="51" t="n"/>
      <c r="AR679" s="34" t="inlineStr">
        <is>
          <t>Retrieved and cited, see Enrichment Log</t>
        </is>
      </c>
      <c r="AS679" s="34" t="inlineStr">
        <is>
          <t>BLANK -&gt; requires live Amazon.ca capture</t>
        </is>
      </c>
      <c r="AT679" s="34" t="inlineStr">
        <is>
          <t>Unverified commercial data</t>
        </is>
      </c>
    </row>
    <row r="680" ht="28" customHeight="1">
      <c r="A680" s="34" t="inlineStr">
        <is>
          <t>Brisk</t>
        </is>
      </c>
      <c r="B680" s="34" t="inlineStr">
        <is>
          <t>Brisk Iced Tea | Half &amp; Half | single 591mL</t>
        </is>
      </c>
      <c r="C680" s="34" t="inlineStr">
        <is>
          <t>4) Caffeine &amp; energy beverage</t>
        </is>
      </c>
      <c r="D680" s="34" t="inlineStr">
        <is>
          <t>591 mL bottle</t>
        </is>
      </c>
      <c r="E680" s="48" t="n">
        <v>1</v>
      </c>
      <c r="F680" s="49" t="n"/>
      <c r="G680" s="50">
        <f>IF(AND(ISNUMBER($F680),ISNUMBER($E680),$E680&lt;&gt;0),$F680/$E680,"")</f>
        <v/>
      </c>
      <c r="H680" s="50">
        <f>IF(AND(ISNUMBER($F680),ISNUMBER($AL680),ISNUMBER($E680),($AL680*$E680)&lt;&gt;0),$F680/($AL680*$E680)*100,"")</f>
        <v/>
      </c>
      <c r="I680" s="51" t="n"/>
      <c r="J680" s="52" t="n"/>
      <c r="K680" s="50">
        <f>IF(AND(ISNUMBER($F680),ISNUMBER($J680)),$F680*(1-$J680),"")</f>
        <v/>
      </c>
      <c r="L680" s="51" t="n"/>
      <c r="M680" s="51" t="n"/>
      <c r="N680" s="50">
        <f>IF(ISNUMBER($F680),($F680-IF(ISNUMBER($AM680),$AM680,0))*(1-IF(ISNUMBER($J680),$J680,0)),"")</f>
        <v/>
      </c>
      <c r="O680" s="34" t="inlineStr">
        <is>
          <t>Half &amp; Half</t>
        </is>
      </c>
      <c r="P680" s="48" t="n">
        <v>18</v>
      </c>
      <c r="Q680" s="48" t="n">
        <v>170</v>
      </c>
      <c r="R680" s="34" t="inlineStr">
        <is>
          <t>Not listed</t>
        </is>
      </c>
      <c r="S680" s="48" t="n">
        <v>29</v>
      </c>
      <c r="T680" s="48" t="n">
        <v>110</v>
      </c>
      <c r="U680" s="34" t="inlineStr">
        <is>
          <t>HFCS</t>
        </is>
      </c>
      <c r="V680" s="34" t="inlineStr">
        <is>
          <t>Bold value iced tea; 20 oz bottle = 1 serving per container (whole bottle figures); HFCS sweetened</t>
        </is>
      </c>
      <c r="W680" s="51" t="n"/>
      <c r="X680" s="51" t="n"/>
      <c r="Y680" s="51" t="n"/>
      <c r="Z680" s="51" t="n"/>
      <c r="AA680" s="34" t="inlineStr">
        <is>
          <t>Medium</t>
        </is>
      </c>
      <c r="AB680" s="34" t="inlineStr">
        <is>
          <t>Value RTD tea brand</t>
        </is>
      </c>
      <c r="AC680" s="34" t="inlineStr">
        <is>
          <t>Bold cheap iced tea</t>
        </is>
      </c>
      <c r="AD680" s="34" t="inlineStr">
        <is>
          <t>Punchy flavour at a low price.</t>
        </is>
      </c>
      <c r="AE680" s="51" t="n"/>
      <c r="AF680" s="53">
        <f>IF(AND(ISNUMBER($P680),ISNUMBER($AL680),$AL680&lt;&gt;0),ROUND($P680/$AL680*100,1),"")</f>
        <v/>
      </c>
      <c r="AG680" s="54">
        <f>IF(AND(ISNUMBER($S680),ISNUMBER($AL680),$AL680&lt;&gt;0),ROUND($S680/$AL680*100,2),"")</f>
        <v/>
      </c>
      <c r="AH680" s="53">
        <f>IF(AND(ISNUMBER($Q680),ISNUMBER($AL680),$AL680&lt;&gt;0),ROUND($Q680/$AL680*100,1),"")</f>
        <v/>
      </c>
      <c r="AI680" s="48">
        <f>IF(ISNUMBER($S680),IF($S680&lt;=1,"Yes","No"),"n/a")</f>
        <v/>
      </c>
      <c r="AJ680" s="48">
        <f>IF(ISNUMBER($S680),ROUND(MAX(0,MIN(100,100-$S680*2.5-IF(ISNUMBER($T680),$T680,0)*0.12+IF($S680&lt;=1,12,0))),0),"")</f>
        <v/>
      </c>
      <c r="AK680" s="48">
        <f>IF(ISNUMBER($Q680),IF($Q680&gt;=100,20,IF($Q680&gt;=30,10,0)),0)+IF(ISNUMBER($R680),IF($R680&gt;=100,20,0),0)+IF(ISNUMBER($P680),IF($P680&gt;=150,20,IF($P680&gt;=50,12,5)),0)+IF(ISNUMBER($S680),IF($S680&lt;=1,15,0),0)</f>
        <v/>
      </c>
      <c r="AL680" s="48" t="n">
        <v>591</v>
      </c>
      <c r="AM680" s="49" t="n"/>
      <c r="AN680" s="48">
        <f>IF(AND(ISNUMBER($P680),ISNUMBER($AL680),$AL680&lt;&gt;0),IF(OR($P680&gt;180,$P680/$AL680*1000&gt;400),"Over ceiling, confirm SKU","Within"),"n/a")</f>
        <v/>
      </c>
      <c r="AO680" s="51" t="n"/>
      <c r="AP680" s="51" t="n"/>
      <c r="AQ680" s="51" t="n"/>
      <c r="AR680" s="34" t="inlineStr">
        <is>
          <t>Retrieved and cited, see Enrichment Log</t>
        </is>
      </c>
      <c r="AS680" s="34" t="inlineStr">
        <is>
          <t>BLANK -&gt; requires live Amazon.ca capture</t>
        </is>
      </c>
      <c r="AT680" s="34" t="inlineStr">
        <is>
          <t>Unverified commercial data</t>
        </is>
      </c>
    </row>
    <row r="681" ht="28" customHeight="1">
      <c r="A681" s="34" t="inlineStr">
        <is>
          <t>Brisk</t>
        </is>
      </c>
      <c r="B681" s="34" t="inlineStr">
        <is>
          <t>Brisk Iced Tea | Half &amp; Half | 6 pack 591mL</t>
        </is>
      </c>
      <c r="C681" s="34" t="inlineStr">
        <is>
          <t>4) Caffeine &amp; energy beverage</t>
        </is>
      </c>
      <c r="D681" s="34" t="inlineStr">
        <is>
          <t>591 mL bottle</t>
        </is>
      </c>
      <c r="E681" s="48" t="n">
        <v>6</v>
      </c>
      <c r="F681" s="49" t="n"/>
      <c r="G681" s="50">
        <f>IF(AND(ISNUMBER($F681),ISNUMBER($E681),$E681&lt;&gt;0),$F681/$E681,"")</f>
        <v/>
      </c>
      <c r="H681" s="50">
        <f>IF(AND(ISNUMBER($F681),ISNUMBER($AL681),ISNUMBER($E681),($AL681*$E681)&lt;&gt;0),$F681/($AL681*$E681)*100,"")</f>
        <v/>
      </c>
      <c r="I681" s="51" t="n"/>
      <c r="J681" s="52" t="n"/>
      <c r="K681" s="50">
        <f>IF(AND(ISNUMBER($F681),ISNUMBER($J681)),$F681*(1-$J681),"")</f>
        <v/>
      </c>
      <c r="L681" s="51" t="n"/>
      <c r="M681" s="51" t="n"/>
      <c r="N681" s="50">
        <f>IF(ISNUMBER($F681),($F681-IF(ISNUMBER($AM681),$AM681,0))*(1-IF(ISNUMBER($J681),$J681,0)),"")</f>
        <v/>
      </c>
      <c r="O681" s="34" t="inlineStr">
        <is>
          <t>Half &amp; Half</t>
        </is>
      </c>
      <c r="P681" s="48" t="n">
        <v>18</v>
      </c>
      <c r="Q681" s="48" t="n">
        <v>170</v>
      </c>
      <c r="R681" s="34" t="inlineStr">
        <is>
          <t>Not listed</t>
        </is>
      </c>
      <c r="S681" s="48" t="n">
        <v>29</v>
      </c>
      <c r="T681" s="48" t="n">
        <v>110</v>
      </c>
      <c r="U681" s="34" t="inlineStr">
        <is>
          <t>HFCS</t>
        </is>
      </c>
      <c r="V681" s="34" t="inlineStr">
        <is>
          <t>Bold value iced tea; 20 oz bottle = 1 serving per container (whole bottle figures); HFCS sweetened</t>
        </is>
      </c>
      <c r="W681" s="51" t="n"/>
      <c r="X681" s="51" t="n"/>
      <c r="Y681" s="51" t="n"/>
      <c r="Z681" s="51" t="n"/>
      <c r="AA681" s="34" t="inlineStr">
        <is>
          <t>Medium</t>
        </is>
      </c>
      <c r="AB681" s="34" t="inlineStr">
        <is>
          <t>Value RTD tea brand</t>
        </is>
      </c>
      <c r="AC681" s="34" t="inlineStr">
        <is>
          <t>Bold cheap iced tea</t>
        </is>
      </c>
      <c r="AD681" s="34" t="inlineStr">
        <is>
          <t>Punchy flavour at a low price.</t>
        </is>
      </c>
      <c r="AE681" s="51" t="n"/>
      <c r="AF681" s="53">
        <f>IF(AND(ISNUMBER($P681),ISNUMBER($AL681),$AL681&lt;&gt;0),ROUND($P681/$AL681*100,1),"")</f>
        <v/>
      </c>
      <c r="AG681" s="54">
        <f>IF(AND(ISNUMBER($S681),ISNUMBER($AL681),$AL681&lt;&gt;0),ROUND($S681/$AL681*100,2),"")</f>
        <v/>
      </c>
      <c r="AH681" s="53">
        <f>IF(AND(ISNUMBER($Q681),ISNUMBER($AL681),$AL681&lt;&gt;0),ROUND($Q681/$AL681*100,1),"")</f>
        <v/>
      </c>
      <c r="AI681" s="48">
        <f>IF(ISNUMBER($S681),IF($S681&lt;=1,"Yes","No"),"n/a")</f>
        <v/>
      </c>
      <c r="AJ681" s="48">
        <f>IF(ISNUMBER($S681),ROUND(MAX(0,MIN(100,100-$S681*2.5-IF(ISNUMBER($T681),$T681,0)*0.12+IF($S681&lt;=1,12,0))),0),"")</f>
        <v/>
      </c>
      <c r="AK681" s="48">
        <f>IF(ISNUMBER($Q681),IF($Q681&gt;=100,20,IF($Q681&gt;=30,10,0)),0)+IF(ISNUMBER($R681),IF($R681&gt;=100,20,0),0)+IF(ISNUMBER($P681),IF($P681&gt;=150,20,IF($P681&gt;=50,12,5)),0)+IF(ISNUMBER($S681),IF($S681&lt;=1,15,0),0)</f>
        <v/>
      </c>
      <c r="AL681" s="48" t="n">
        <v>591</v>
      </c>
      <c r="AM681" s="49" t="n"/>
      <c r="AN681" s="48">
        <f>IF(AND(ISNUMBER($P681),ISNUMBER($AL681),$AL681&lt;&gt;0),IF(OR($P681&gt;180,$P681/$AL681*1000&gt;400),"Over ceiling, confirm SKU","Within"),"n/a")</f>
        <v/>
      </c>
      <c r="AO681" s="51" t="n"/>
      <c r="AP681" s="51" t="n"/>
      <c r="AQ681" s="51" t="n"/>
      <c r="AR681" s="34" t="inlineStr">
        <is>
          <t>Retrieved and cited, see Enrichment Log</t>
        </is>
      </c>
      <c r="AS681" s="34" t="inlineStr">
        <is>
          <t>BLANK -&gt; requires live Amazon.ca capture</t>
        </is>
      </c>
      <c r="AT681" s="34" t="inlineStr">
        <is>
          <t>Unverified commercial data</t>
        </is>
      </c>
    </row>
    <row r="682" ht="28" customHeight="1">
      <c r="A682" s="34" t="inlineStr">
        <is>
          <t>Brisk</t>
        </is>
      </c>
      <c r="B682" s="34" t="inlineStr">
        <is>
          <t>Brisk Iced Tea | Half &amp; Half | 12 pack 591mL</t>
        </is>
      </c>
      <c r="C682" s="34" t="inlineStr">
        <is>
          <t>4) Caffeine &amp; energy beverage</t>
        </is>
      </c>
      <c r="D682" s="34" t="inlineStr">
        <is>
          <t>591 mL bottle</t>
        </is>
      </c>
      <c r="E682" s="48" t="n">
        <v>12</v>
      </c>
      <c r="F682" s="49" t="n"/>
      <c r="G682" s="50">
        <f>IF(AND(ISNUMBER($F682),ISNUMBER($E682),$E682&lt;&gt;0),$F682/$E682,"")</f>
        <v/>
      </c>
      <c r="H682" s="50">
        <f>IF(AND(ISNUMBER($F682),ISNUMBER($AL682),ISNUMBER($E682),($AL682*$E682)&lt;&gt;0),$F682/($AL682*$E682)*100,"")</f>
        <v/>
      </c>
      <c r="I682" s="51" t="n"/>
      <c r="J682" s="52" t="n"/>
      <c r="K682" s="50">
        <f>IF(AND(ISNUMBER($F682),ISNUMBER($J682)),$F682*(1-$J682),"")</f>
        <v/>
      </c>
      <c r="L682" s="51" t="n"/>
      <c r="M682" s="51" t="n"/>
      <c r="N682" s="50">
        <f>IF(ISNUMBER($F682),($F682-IF(ISNUMBER($AM682),$AM682,0))*(1-IF(ISNUMBER($J682),$J682,0)),"")</f>
        <v/>
      </c>
      <c r="O682" s="34" t="inlineStr">
        <is>
          <t>Half &amp; Half</t>
        </is>
      </c>
      <c r="P682" s="48" t="n">
        <v>18</v>
      </c>
      <c r="Q682" s="48" t="n">
        <v>170</v>
      </c>
      <c r="R682" s="34" t="inlineStr">
        <is>
          <t>Not listed</t>
        </is>
      </c>
      <c r="S682" s="48" t="n">
        <v>29</v>
      </c>
      <c r="T682" s="48" t="n">
        <v>110</v>
      </c>
      <c r="U682" s="34" t="inlineStr">
        <is>
          <t>HFCS</t>
        </is>
      </c>
      <c r="V682" s="34" t="inlineStr">
        <is>
          <t>Bold value iced tea; 20 oz bottle = 1 serving per container (whole bottle figures); HFCS sweetened</t>
        </is>
      </c>
      <c r="W682" s="51" t="n"/>
      <c r="X682" s="51" t="n"/>
      <c r="Y682" s="51" t="n"/>
      <c r="Z682" s="51" t="n"/>
      <c r="AA682" s="34" t="inlineStr">
        <is>
          <t>Medium</t>
        </is>
      </c>
      <c r="AB682" s="34" t="inlineStr">
        <is>
          <t>Value RTD tea brand</t>
        </is>
      </c>
      <c r="AC682" s="34" t="inlineStr">
        <is>
          <t>Bold cheap iced tea</t>
        </is>
      </c>
      <c r="AD682" s="34" t="inlineStr">
        <is>
          <t>Punchy flavour at a low price.</t>
        </is>
      </c>
      <c r="AE682" s="51" t="n"/>
      <c r="AF682" s="53">
        <f>IF(AND(ISNUMBER($P682),ISNUMBER($AL682),$AL682&lt;&gt;0),ROUND($P682/$AL682*100,1),"")</f>
        <v/>
      </c>
      <c r="AG682" s="54">
        <f>IF(AND(ISNUMBER($S682),ISNUMBER($AL682),$AL682&lt;&gt;0),ROUND($S682/$AL682*100,2),"")</f>
        <v/>
      </c>
      <c r="AH682" s="53">
        <f>IF(AND(ISNUMBER($Q682),ISNUMBER($AL682),$AL682&lt;&gt;0),ROUND($Q682/$AL682*100,1),"")</f>
        <v/>
      </c>
      <c r="AI682" s="48">
        <f>IF(ISNUMBER($S682),IF($S682&lt;=1,"Yes","No"),"n/a")</f>
        <v/>
      </c>
      <c r="AJ682" s="48">
        <f>IF(ISNUMBER($S682),ROUND(MAX(0,MIN(100,100-$S682*2.5-IF(ISNUMBER($T682),$T682,0)*0.12+IF($S682&lt;=1,12,0))),0),"")</f>
        <v/>
      </c>
      <c r="AK682" s="48">
        <f>IF(ISNUMBER($Q682),IF($Q682&gt;=100,20,IF($Q682&gt;=30,10,0)),0)+IF(ISNUMBER($R682),IF($R682&gt;=100,20,0),0)+IF(ISNUMBER($P682),IF($P682&gt;=150,20,IF($P682&gt;=50,12,5)),0)+IF(ISNUMBER($S682),IF($S682&lt;=1,15,0),0)</f>
        <v/>
      </c>
      <c r="AL682" s="48" t="n">
        <v>591</v>
      </c>
      <c r="AM682" s="49" t="n"/>
      <c r="AN682" s="48">
        <f>IF(AND(ISNUMBER($P682),ISNUMBER($AL682),$AL682&lt;&gt;0),IF(OR($P682&gt;180,$P682/$AL682*1000&gt;400),"Over ceiling, confirm SKU","Within"),"n/a")</f>
        <v/>
      </c>
      <c r="AO682" s="51" t="n"/>
      <c r="AP682" s="51" t="n"/>
      <c r="AQ682" s="51" t="n"/>
      <c r="AR682" s="34" t="inlineStr">
        <is>
          <t>Retrieved and cited, see Enrichment Log</t>
        </is>
      </c>
      <c r="AS682" s="34" t="inlineStr">
        <is>
          <t>BLANK -&gt; requires live Amazon.ca capture</t>
        </is>
      </c>
      <c r="AT682" s="34" t="inlineStr">
        <is>
          <t>Unverified commercial data</t>
        </is>
      </c>
    </row>
    <row r="683" ht="28" customHeight="1">
      <c r="A683" s="34" t="inlineStr">
        <is>
          <t>Brisk</t>
        </is>
      </c>
      <c r="B683" s="34" t="inlineStr">
        <is>
          <t>Brisk Iced Tea | Half &amp; Half | 24 pack 591mL</t>
        </is>
      </c>
      <c r="C683" s="34" t="inlineStr">
        <is>
          <t>4) Caffeine &amp; energy beverage</t>
        </is>
      </c>
      <c r="D683" s="34" t="inlineStr">
        <is>
          <t>591 mL bottle</t>
        </is>
      </c>
      <c r="E683" s="48" t="n">
        <v>24</v>
      </c>
      <c r="F683" s="49" t="n"/>
      <c r="G683" s="50">
        <f>IF(AND(ISNUMBER($F683),ISNUMBER($E683),$E683&lt;&gt;0),$F683/$E683,"")</f>
        <v/>
      </c>
      <c r="H683" s="50">
        <f>IF(AND(ISNUMBER($F683),ISNUMBER($AL683),ISNUMBER($E683),($AL683*$E683)&lt;&gt;0),$F683/($AL683*$E683)*100,"")</f>
        <v/>
      </c>
      <c r="I683" s="51" t="n"/>
      <c r="J683" s="52" t="n"/>
      <c r="K683" s="50">
        <f>IF(AND(ISNUMBER($F683),ISNUMBER($J683)),$F683*(1-$J683),"")</f>
        <v/>
      </c>
      <c r="L683" s="51" t="n"/>
      <c r="M683" s="51" t="n"/>
      <c r="N683" s="50">
        <f>IF(ISNUMBER($F683),($F683-IF(ISNUMBER($AM683),$AM683,0))*(1-IF(ISNUMBER($J683),$J683,0)),"")</f>
        <v/>
      </c>
      <c r="O683" s="34" t="inlineStr">
        <is>
          <t>Half &amp; Half</t>
        </is>
      </c>
      <c r="P683" s="48" t="n">
        <v>18</v>
      </c>
      <c r="Q683" s="48" t="n">
        <v>170</v>
      </c>
      <c r="R683" s="34" t="inlineStr">
        <is>
          <t>Not listed</t>
        </is>
      </c>
      <c r="S683" s="48" t="n">
        <v>29</v>
      </c>
      <c r="T683" s="48" t="n">
        <v>110</v>
      </c>
      <c r="U683" s="34" t="inlineStr">
        <is>
          <t>HFCS</t>
        </is>
      </c>
      <c r="V683" s="34" t="inlineStr">
        <is>
          <t>Bold value iced tea; 20 oz bottle = 1 serving per container (whole bottle figures); HFCS sweetened</t>
        </is>
      </c>
      <c r="W683" s="51" t="n"/>
      <c r="X683" s="51" t="n"/>
      <c r="Y683" s="51" t="n"/>
      <c r="Z683" s="51" t="n"/>
      <c r="AA683" s="34" t="inlineStr">
        <is>
          <t>Medium</t>
        </is>
      </c>
      <c r="AB683" s="34" t="inlineStr">
        <is>
          <t>Value RTD tea brand</t>
        </is>
      </c>
      <c r="AC683" s="34" t="inlineStr">
        <is>
          <t>Bold cheap iced tea</t>
        </is>
      </c>
      <c r="AD683" s="34" t="inlineStr">
        <is>
          <t>Punchy flavour at a low price.</t>
        </is>
      </c>
      <c r="AE683" s="51" t="n"/>
      <c r="AF683" s="53">
        <f>IF(AND(ISNUMBER($P683),ISNUMBER($AL683),$AL683&lt;&gt;0),ROUND($P683/$AL683*100,1),"")</f>
        <v/>
      </c>
      <c r="AG683" s="54">
        <f>IF(AND(ISNUMBER($S683),ISNUMBER($AL683),$AL683&lt;&gt;0),ROUND($S683/$AL683*100,2),"")</f>
        <v/>
      </c>
      <c r="AH683" s="53">
        <f>IF(AND(ISNUMBER($Q683),ISNUMBER($AL683),$AL683&lt;&gt;0),ROUND($Q683/$AL683*100,1),"")</f>
        <v/>
      </c>
      <c r="AI683" s="48">
        <f>IF(ISNUMBER($S683),IF($S683&lt;=1,"Yes","No"),"n/a")</f>
        <v/>
      </c>
      <c r="AJ683" s="48">
        <f>IF(ISNUMBER($S683),ROUND(MAX(0,MIN(100,100-$S683*2.5-IF(ISNUMBER($T683),$T683,0)*0.12+IF($S683&lt;=1,12,0))),0),"")</f>
        <v/>
      </c>
      <c r="AK683" s="48">
        <f>IF(ISNUMBER($Q683),IF($Q683&gt;=100,20,IF($Q683&gt;=30,10,0)),0)+IF(ISNUMBER($R683),IF($R683&gt;=100,20,0),0)+IF(ISNUMBER($P683),IF($P683&gt;=150,20,IF($P683&gt;=50,12,5)),0)+IF(ISNUMBER($S683),IF($S683&lt;=1,15,0),0)</f>
        <v/>
      </c>
      <c r="AL683" s="48" t="n">
        <v>591</v>
      </c>
      <c r="AM683" s="49" t="n"/>
      <c r="AN683" s="48">
        <f>IF(AND(ISNUMBER($P683),ISNUMBER($AL683),$AL683&lt;&gt;0),IF(OR($P683&gt;180,$P683/$AL683*1000&gt;400),"Over ceiling, confirm SKU","Within"),"n/a")</f>
        <v/>
      </c>
      <c r="AO683" s="51" t="n"/>
      <c r="AP683" s="51" t="n"/>
      <c r="AQ683" s="51" t="n"/>
      <c r="AR683" s="34" t="inlineStr">
        <is>
          <t>Retrieved and cited, see Enrichment Log</t>
        </is>
      </c>
      <c r="AS683" s="34" t="inlineStr">
        <is>
          <t>BLANK -&gt; requires live Amazon.ca capture</t>
        </is>
      </c>
      <c r="AT683" s="34" t="inlineStr">
        <is>
          <t>Unverified commercial data</t>
        </is>
      </c>
    </row>
    <row r="684" ht="28" customHeight="1">
      <c r="A684" s="34" t="inlineStr">
        <is>
          <t>Brisk</t>
        </is>
      </c>
      <c r="B684" s="34" t="inlineStr">
        <is>
          <t>Brisk Iced Tea | Raspberry | single 591mL</t>
        </is>
      </c>
      <c r="C684" s="34" t="inlineStr">
        <is>
          <t>4) Caffeine &amp; energy beverage</t>
        </is>
      </c>
      <c r="D684" s="34" t="inlineStr">
        <is>
          <t>591 mL bottle</t>
        </is>
      </c>
      <c r="E684" s="48" t="n">
        <v>1</v>
      </c>
      <c r="F684" s="49" t="n"/>
      <c r="G684" s="50">
        <f>IF(AND(ISNUMBER($F684),ISNUMBER($E684),$E684&lt;&gt;0),$F684/$E684,"")</f>
        <v/>
      </c>
      <c r="H684" s="50">
        <f>IF(AND(ISNUMBER($F684),ISNUMBER($AL684),ISNUMBER($E684),($AL684*$E684)&lt;&gt;0),$F684/($AL684*$E684)*100,"")</f>
        <v/>
      </c>
      <c r="I684" s="51" t="n"/>
      <c r="J684" s="52" t="n"/>
      <c r="K684" s="50">
        <f>IF(AND(ISNUMBER($F684),ISNUMBER($J684)),$F684*(1-$J684),"")</f>
        <v/>
      </c>
      <c r="L684" s="51" t="n"/>
      <c r="M684" s="51" t="n"/>
      <c r="N684" s="50">
        <f>IF(ISNUMBER($F684),($F684-IF(ISNUMBER($AM684),$AM684,0))*(1-IF(ISNUMBER($J684),$J684,0)),"")</f>
        <v/>
      </c>
      <c r="O684" s="34" t="inlineStr">
        <is>
          <t>Raspberry</t>
        </is>
      </c>
      <c r="P684" s="48" t="n">
        <v>18</v>
      </c>
      <c r="Q684" s="48" t="n">
        <v>170</v>
      </c>
      <c r="R684" s="34" t="inlineStr">
        <is>
          <t>Not listed</t>
        </is>
      </c>
      <c r="S684" s="48" t="n">
        <v>29</v>
      </c>
      <c r="T684" s="48" t="n">
        <v>110</v>
      </c>
      <c r="U684" s="34" t="inlineStr">
        <is>
          <t>HFCS</t>
        </is>
      </c>
      <c r="V684" s="34" t="inlineStr">
        <is>
          <t>Bold value iced tea; 20 oz bottle = 1 serving per container (whole bottle figures); HFCS sweetened</t>
        </is>
      </c>
      <c r="W684" s="51" t="n"/>
      <c r="X684" s="51" t="n"/>
      <c r="Y684" s="51" t="n"/>
      <c r="Z684" s="51" t="n"/>
      <c r="AA684" s="34" t="inlineStr">
        <is>
          <t>Medium</t>
        </is>
      </c>
      <c r="AB684" s="34" t="inlineStr">
        <is>
          <t>Value RTD tea brand</t>
        </is>
      </c>
      <c r="AC684" s="34" t="inlineStr">
        <is>
          <t>Bold cheap iced tea</t>
        </is>
      </c>
      <c r="AD684" s="34" t="inlineStr">
        <is>
          <t>Punchy flavour at a low price.</t>
        </is>
      </c>
      <c r="AE684" s="51" t="n"/>
      <c r="AF684" s="53">
        <f>IF(AND(ISNUMBER($P684),ISNUMBER($AL684),$AL684&lt;&gt;0),ROUND($P684/$AL684*100,1),"")</f>
        <v/>
      </c>
      <c r="AG684" s="54">
        <f>IF(AND(ISNUMBER($S684),ISNUMBER($AL684),$AL684&lt;&gt;0),ROUND($S684/$AL684*100,2),"")</f>
        <v/>
      </c>
      <c r="AH684" s="53">
        <f>IF(AND(ISNUMBER($Q684),ISNUMBER($AL684),$AL684&lt;&gt;0),ROUND($Q684/$AL684*100,1),"")</f>
        <v/>
      </c>
      <c r="AI684" s="48">
        <f>IF(ISNUMBER($S684),IF($S684&lt;=1,"Yes","No"),"n/a")</f>
        <v/>
      </c>
      <c r="AJ684" s="48">
        <f>IF(ISNUMBER($S684),ROUND(MAX(0,MIN(100,100-$S684*2.5-IF(ISNUMBER($T684),$T684,0)*0.12+IF($S684&lt;=1,12,0))),0),"")</f>
        <v/>
      </c>
      <c r="AK684" s="48">
        <f>IF(ISNUMBER($Q684),IF($Q684&gt;=100,20,IF($Q684&gt;=30,10,0)),0)+IF(ISNUMBER($R684),IF($R684&gt;=100,20,0),0)+IF(ISNUMBER($P684),IF($P684&gt;=150,20,IF($P684&gt;=50,12,5)),0)+IF(ISNUMBER($S684),IF($S684&lt;=1,15,0),0)</f>
        <v/>
      </c>
      <c r="AL684" s="48" t="n">
        <v>591</v>
      </c>
      <c r="AM684" s="49" t="n"/>
      <c r="AN684" s="48">
        <f>IF(AND(ISNUMBER($P684),ISNUMBER($AL684),$AL684&lt;&gt;0),IF(OR($P684&gt;180,$P684/$AL684*1000&gt;400),"Over ceiling, confirm SKU","Within"),"n/a")</f>
        <v/>
      </c>
      <c r="AO684" s="51" t="n"/>
      <c r="AP684" s="51" t="n"/>
      <c r="AQ684" s="51" t="n"/>
      <c r="AR684" s="34" t="inlineStr">
        <is>
          <t>Retrieved and cited, see Enrichment Log</t>
        </is>
      </c>
      <c r="AS684" s="34" t="inlineStr">
        <is>
          <t>BLANK -&gt; requires live Amazon.ca capture</t>
        </is>
      </c>
      <c r="AT684" s="34" t="inlineStr">
        <is>
          <t>Unverified commercial data</t>
        </is>
      </c>
    </row>
    <row r="685" ht="28" customHeight="1">
      <c r="A685" s="34" t="inlineStr">
        <is>
          <t>Brisk</t>
        </is>
      </c>
      <c r="B685" s="34" t="inlineStr">
        <is>
          <t>Brisk Iced Tea | Raspberry | 6 pack 591mL</t>
        </is>
      </c>
      <c r="C685" s="34" t="inlineStr">
        <is>
          <t>4) Caffeine &amp; energy beverage</t>
        </is>
      </c>
      <c r="D685" s="34" t="inlineStr">
        <is>
          <t>591 mL bottle</t>
        </is>
      </c>
      <c r="E685" s="48" t="n">
        <v>6</v>
      </c>
      <c r="F685" s="49" t="n"/>
      <c r="G685" s="50">
        <f>IF(AND(ISNUMBER($F685),ISNUMBER($E685),$E685&lt;&gt;0),$F685/$E685,"")</f>
        <v/>
      </c>
      <c r="H685" s="50">
        <f>IF(AND(ISNUMBER($F685),ISNUMBER($AL685),ISNUMBER($E685),($AL685*$E685)&lt;&gt;0),$F685/($AL685*$E685)*100,"")</f>
        <v/>
      </c>
      <c r="I685" s="51" t="n"/>
      <c r="J685" s="52" t="n"/>
      <c r="K685" s="50">
        <f>IF(AND(ISNUMBER($F685),ISNUMBER($J685)),$F685*(1-$J685),"")</f>
        <v/>
      </c>
      <c r="L685" s="51" t="n"/>
      <c r="M685" s="51" t="n"/>
      <c r="N685" s="50">
        <f>IF(ISNUMBER($F685),($F685-IF(ISNUMBER($AM685),$AM685,0))*(1-IF(ISNUMBER($J685),$J685,0)),"")</f>
        <v/>
      </c>
      <c r="O685" s="34" t="inlineStr">
        <is>
          <t>Raspberry</t>
        </is>
      </c>
      <c r="P685" s="48" t="n">
        <v>18</v>
      </c>
      <c r="Q685" s="48" t="n">
        <v>170</v>
      </c>
      <c r="R685" s="34" t="inlineStr">
        <is>
          <t>Not listed</t>
        </is>
      </c>
      <c r="S685" s="48" t="n">
        <v>29</v>
      </c>
      <c r="T685" s="48" t="n">
        <v>110</v>
      </c>
      <c r="U685" s="34" t="inlineStr">
        <is>
          <t>HFCS</t>
        </is>
      </c>
      <c r="V685" s="34" t="inlineStr">
        <is>
          <t>Bold value iced tea; 20 oz bottle = 1 serving per container (whole bottle figures); HFCS sweetened</t>
        </is>
      </c>
      <c r="W685" s="51" t="n"/>
      <c r="X685" s="51" t="n"/>
      <c r="Y685" s="51" t="n"/>
      <c r="Z685" s="51" t="n"/>
      <c r="AA685" s="34" t="inlineStr">
        <is>
          <t>Medium</t>
        </is>
      </c>
      <c r="AB685" s="34" t="inlineStr">
        <is>
          <t>Value RTD tea brand</t>
        </is>
      </c>
      <c r="AC685" s="34" t="inlineStr">
        <is>
          <t>Bold cheap iced tea</t>
        </is>
      </c>
      <c r="AD685" s="34" t="inlineStr">
        <is>
          <t>Punchy flavour at a low price.</t>
        </is>
      </c>
      <c r="AE685" s="51" t="n"/>
      <c r="AF685" s="53">
        <f>IF(AND(ISNUMBER($P685),ISNUMBER($AL685),$AL685&lt;&gt;0),ROUND($P685/$AL685*100,1),"")</f>
        <v/>
      </c>
      <c r="AG685" s="54">
        <f>IF(AND(ISNUMBER($S685),ISNUMBER($AL685),$AL685&lt;&gt;0),ROUND($S685/$AL685*100,2),"")</f>
        <v/>
      </c>
      <c r="AH685" s="53">
        <f>IF(AND(ISNUMBER($Q685),ISNUMBER($AL685),$AL685&lt;&gt;0),ROUND($Q685/$AL685*100,1),"")</f>
        <v/>
      </c>
      <c r="AI685" s="48">
        <f>IF(ISNUMBER($S685),IF($S685&lt;=1,"Yes","No"),"n/a")</f>
        <v/>
      </c>
      <c r="AJ685" s="48">
        <f>IF(ISNUMBER($S685),ROUND(MAX(0,MIN(100,100-$S685*2.5-IF(ISNUMBER($T685),$T685,0)*0.12+IF($S685&lt;=1,12,0))),0),"")</f>
        <v/>
      </c>
      <c r="AK685" s="48">
        <f>IF(ISNUMBER($Q685),IF($Q685&gt;=100,20,IF($Q685&gt;=30,10,0)),0)+IF(ISNUMBER($R685),IF($R685&gt;=100,20,0),0)+IF(ISNUMBER($P685),IF($P685&gt;=150,20,IF($P685&gt;=50,12,5)),0)+IF(ISNUMBER($S685),IF($S685&lt;=1,15,0),0)</f>
        <v/>
      </c>
      <c r="AL685" s="48" t="n">
        <v>591</v>
      </c>
      <c r="AM685" s="49" t="n"/>
      <c r="AN685" s="48">
        <f>IF(AND(ISNUMBER($P685),ISNUMBER($AL685),$AL685&lt;&gt;0),IF(OR($P685&gt;180,$P685/$AL685*1000&gt;400),"Over ceiling, confirm SKU","Within"),"n/a")</f>
        <v/>
      </c>
      <c r="AO685" s="51" t="n"/>
      <c r="AP685" s="51" t="n"/>
      <c r="AQ685" s="51" t="n"/>
      <c r="AR685" s="34" t="inlineStr">
        <is>
          <t>Retrieved and cited, see Enrichment Log</t>
        </is>
      </c>
      <c r="AS685" s="34" t="inlineStr">
        <is>
          <t>BLANK -&gt; requires live Amazon.ca capture</t>
        </is>
      </c>
      <c r="AT685" s="34" t="inlineStr">
        <is>
          <t>Unverified commercial data</t>
        </is>
      </c>
    </row>
    <row r="686" ht="28" customHeight="1">
      <c r="A686" s="34" t="inlineStr">
        <is>
          <t>Brisk</t>
        </is>
      </c>
      <c r="B686" s="34" t="inlineStr">
        <is>
          <t>Brisk Iced Tea | Raspberry | 12 pack 591mL</t>
        </is>
      </c>
      <c r="C686" s="34" t="inlineStr">
        <is>
          <t>4) Caffeine &amp; energy beverage</t>
        </is>
      </c>
      <c r="D686" s="34" t="inlineStr">
        <is>
          <t>591 mL bottle</t>
        </is>
      </c>
      <c r="E686" s="48" t="n">
        <v>12</v>
      </c>
      <c r="F686" s="49" t="n"/>
      <c r="G686" s="50">
        <f>IF(AND(ISNUMBER($F686),ISNUMBER($E686),$E686&lt;&gt;0),$F686/$E686,"")</f>
        <v/>
      </c>
      <c r="H686" s="50">
        <f>IF(AND(ISNUMBER($F686),ISNUMBER($AL686),ISNUMBER($E686),($AL686*$E686)&lt;&gt;0),$F686/($AL686*$E686)*100,"")</f>
        <v/>
      </c>
      <c r="I686" s="51" t="n"/>
      <c r="J686" s="52" t="n"/>
      <c r="K686" s="50">
        <f>IF(AND(ISNUMBER($F686),ISNUMBER($J686)),$F686*(1-$J686),"")</f>
        <v/>
      </c>
      <c r="L686" s="51" t="n"/>
      <c r="M686" s="51" t="n"/>
      <c r="N686" s="50">
        <f>IF(ISNUMBER($F686),($F686-IF(ISNUMBER($AM686),$AM686,0))*(1-IF(ISNUMBER($J686),$J686,0)),"")</f>
        <v/>
      </c>
      <c r="O686" s="34" t="inlineStr">
        <is>
          <t>Raspberry</t>
        </is>
      </c>
      <c r="P686" s="48" t="n">
        <v>18</v>
      </c>
      <c r="Q686" s="48" t="n">
        <v>170</v>
      </c>
      <c r="R686" s="34" t="inlineStr">
        <is>
          <t>Not listed</t>
        </is>
      </c>
      <c r="S686" s="48" t="n">
        <v>29</v>
      </c>
      <c r="T686" s="48" t="n">
        <v>110</v>
      </c>
      <c r="U686" s="34" t="inlineStr">
        <is>
          <t>HFCS</t>
        </is>
      </c>
      <c r="V686" s="34" t="inlineStr">
        <is>
          <t>Bold value iced tea; 20 oz bottle = 1 serving per container (whole bottle figures); HFCS sweetened</t>
        </is>
      </c>
      <c r="W686" s="51" t="n"/>
      <c r="X686" s="51" t="n"/>
      <c r="Y686" s="51" t="n"/>
      <c r="Z686" s="51" t="n"/>
      <c r="AA686" s="34" t="inlineStr">
        <is>
          <t>Medium</t>
        </is>
      </c>
      <c r="AB686" s="34" t="inlineStr">
        <is>
          <t>Value RTD tea brand</t>
        </is>
      </c>
      <c r="AC686" s="34" t="inlineStr">
        <is>
          <t>Bold cheap iced tea</t>
        </is>
      </c>
      <c r="AD686" s="34" t="inlineStr">
        <is>
          <t>Punchy flavour at a low price.</t>
        </is>
      </c>
      <c r="AE686" s="51" t="n"/>
      <c r="AF686" s="53">
        <f>IF(AND(ISNUMBER($P686),ISNUMBER($AL686),$AL686&lt;&gt;0),ROUND($P686/$AL686*100,1),"")</f>
        <v/>
      </c>
      <c r="AG686" s="54">
        <f>IF(AND(ISNUMBER($S686),ISNUMBER($AL686),$AL686&lt;&gt;0),ROUND($S686/$AL686*100,2),"")</f>
        <v/>
      </c>
      <c r="AH686" s="53">
        <f>IF(AND(ISNUMBER($Q686),ISNUMBER($AL686),$AL686&lt;&gt;0),ROUND($Q686/$AL686*100,1),"")</f>
        <v/>
      </c>
      <c r="AI686" s="48">
        <f>IF(ISNUMBER($S686),IF($S686&lt;=1,"Yes","No"),"n/a")</f>
        <v/>
      </c>
      <c r="AJ686" s="48">
        <f>IF(ISNUMBER($S686),ROUND(MAX(0,MIN(100,100-$S686*2.5-IF(ISNUMBER($T686),$T686,0)*0.12+IF($S686&lt;=1,12,0))),0),"")</f>
        <v/>
      </c>
      <c r="AK686" s="48">
        <f>IF(ISNUMBER($Q686),IF($Q686&gt;=100,20,IF($Q686&gt;=30,10,0)),0)+IF(ISNUMBER($R686),IF($R686&gt;=100,20,0),0)+IF(ISNUMBER($P686),IF($P686&gt;=150,20,IF($P686&gt;=50,12,5)),0)+IF(ISNUMBER($S686),IF($S686&lt;=1,15,0),0)</f>
        <v/>
      </c>
      <c r="AL686" s="48" t="n">
        <v>591</v>
      </c>
      <c r="AM686" s="49" t="n"/>
      <c r="AN686" s="48">
        <f>IF(AND(ISNUMBER($P686),ISNUMBER($AL686),$AL686&lt;&gt;0),IF(OR($P686&gt;180,$P686/$AL686*1000&gt;400),"Over ceiling, confirm SKU","Within"),"n/a")</f>
        <v/>
      </c>
      <c r="AO686" s="51" t="n"/>
      <c r="AP686" s="51" t="n"/>
      <c r="AQ686" s="51" t="n"/>
      <c r="AR686" s="34" t="inlineStr">
        <is>
          <t>Retrieved and cited, see Enrichment Log</t>
        </is>
      </c>
      <c r="AS686" s="34" t="inlineStr">
        <is>
          <t>BLANK -&gt; requires live Amazon.ca capture</t>
        </is>
      </c>
      <c r="AT686" s="34" t="inlineStr">
        <is>
          <t>Unverified commercial data</t>
        </is>
      </c>
    </row>
    <row r="687" ht="28" customHeight="1">
      <c r="A687" s="34" t="inlineStr">
        <is>
          <t>Brisk</t>
        </is>
      </c>
      <c r="B687" s="34" t="inlineStr">
        <is>
          <t>Brisk Iced Tea | Raspberry | 24 pack 591mL</t>
        </is>
      </c>
      <c r="C687" s="34" t="inlineStr">
        <is>
          <t>4) Caffeine &amp; energy beverage</t>
        </is>
      </c>
      <c r="D687" s="34" t="inlineStr">
        <is>
          <t>591 mL bottle</t>
        </is>
      </c>
      <c r="E687" s="48" t="n">
        <v>24</v>
      </c>
      <c r="F687" s="49" t="n"/>
      <c r="G687" s="50">
        <f>IF(AND(ISNUMBER($F687),ISNUMBER($E687),$E687&lt;&gt;0),$F687/$E687,"")</f>
        <v/>
      </c>
      <c r="H687" s="50">
        <f>IF(AND(ISNUMBER($F687),ISNUMBER($AL687),ISNUMBER($E687),($AL687*$E687)&lt;&gt;0),$F687/($AL687*$E687)*100,"")</f>
        <v/>
      </c>
      <c r="I687" s="51" t="n"/>
      <c r="J687" s="52" t="n"/>
      <c r="K687" s="50">
        <f>IF(AND(ISNUMBER($F687),ISNUMBER($J687)),$F687*(1-$J687),"")</f>
        <v/>
      </c>
      <c r="L687" s="51" t="n"/>
      <c r="M687" s="51" t="n"/>
      <c r="N687" s="50">
        <f>IF(ISNUMBER($F687),($F687-IF(ISNUMBER($AM687),$AM687,0))*(1-IF(ISNUMBER($J687),$J687,0)),"")</f>
        <v/>
      </c>
      <c r="O687" s="34" t="inlineStr">
        <is>
          <t>Raspberry</t>
        </is>
      </c>
      <c r="P687" s="48" t="n">
        <v>18</v>
      </c>
      <c r="Q687" s="48" t="n">
        <v>170</v>
      </c>
      <c r="R687" s="34" t="inlineStr">
        <is>
          <t>Not listed</t>
        </is>
      </c>
      <c r="S687" s="48" t="n">
        <v>29</v>
      </c>
      <c r="T687" s="48" t="n">
        <v>110</v>
      </c>
      <c r="U687" s="34" t="inlineStr">
        <is>
          <t>HFCS</t>
        </is>
      </c>
      <c r="V687" s="34" t="inlineStr">
        <is>
          <t>Bold value iced tea; 20 oz bottle = 1 serving per container (whole bottle figures); HFCS sweetened</t>
        </is>
      </c>
      <c r="W687" s="51" t="n"/>
      <c r="X687" s="51" t="n"/>
      <c r="Y687" s="51" t="n"/>
      <c r="Z687" s="51" t="n"/>
      <c r="AA687" s="34" t="inlineStr">
        <is>
          <t>Medium</t>
        </is>
      </c>
      <c r="AB687" s="34" t="inlineStr">
        <is>
          <t>Value RTD tea brand</t>
        </is>
      </c>
      <c r="AC687" s="34" t="inlineStr">
        <is>
          <t>Bold cheap iced tea</t>
        </is>
      </c>
      <c r="AD687" s="34" t="inlineStr">
        <is>
          <t>Punchy flavour at a low price.</t>
        </is>
      </c>
      <c r="AE687" s="51" t="n"/>
      <c r="AF687" s="53">
        <f>IF(AND(ISNUMBER($P687),ISNUMBER($AL687),$AL687&lt;&gt;0),ROUND($P687/$AL687*100,1),"")</f>
        <v/>
      </c>
      <c r="AG687" s="54">
        <f>IF(AND(ISNUMBER($S687),ISNUMBER($AL687),$AL687&lt;&gt;0),ROUND($S687/$AL687*100,2),"")</f>
        <v/>
      </c>
      <c r="AH687" s="53">
        <f>IF(AND(ISNUMBER($Q687),ISNUMBER($AL687),$AL687&lt;&gt;0),ROUND($Q687/$AL687*100,1),"")</f>
        <v/>
      </c>
      <c r="AI687" s="48">
        <f>IF(ISNUMBER($S687),IF($S687&lt;=1,"Yes","No"),"n/a")</f>
        <v/>
      </c>
      <c r="AJ687" s="48">
        <f>IF(ISNUMBER($S687),ROUND(MAX(0,MIN(100,100-$S687*2.5-IF(ISNUMBER($T687),$T687,0)*0.12+IF($S687&lt;=1,12,0))),0),"")</f>
        <v/>
      </c>
      <c r="AK687" s="48">
        <f>IF(ISNUMBER($Q687),IF($Q687&gt;=100,20,IF($Q687&gt;=30,10,0)),0)+IF(ISNUMBER($R687),IF($R687&gt;=100,20,0),0)+IF(ISNUMBER($P687),IF($P687&gt;=150,20,IF($P687&gt;=50,12,5)),0)+IF(ISNUMBER($S687),IF($S687&lt;=1,15,0),0)</f>
        <v/>
      </c>
      <c r="AL687" s="48" t="n">
        <v>591</v>
      </c>
      <c r="AM687" s="49" t="n"/>
      <c r="AN687" s="48">
        <f>IF(AND(ISNUMBER($P687),ISNUMBER($AL687),$AL687&lt;&gt;0),IF(OR($P687&gt;180,$P687/$AL687*1000&gt;400),"Over ceiling, confirm SKU","Within"),"n/a")</f>
        <v/>
      </c>
      <c r="AO687" s="51" t="n"/>
      <c r="AP687" s="51" t="n"/>
      <c r="AQ687" s="51" t="n"/>
      <c r="AR687" s="34" t="inlineStr">
        <is>
          <t>Retrieved and cited, see Enrichment Log</t>
        </is>
      </c>
      <c r="AS687" s="34" t="inlineStr">
        <is>
          <t>BLANK -&gt; requires live Amazon.ca capture</t>
        </is>
      </c>
      <c r="AT687" s="34" t="inlineStr">
        <is>
          <t>Unverified commercial data</t>
        </is>
      </c>
    </row>
    <row r="688" ht="28" customHeight="1">
      <c r="A688" s="34" t="inlineStr">
        <is>
          <t>Honest Tea</t>
        </is>
      </c>
      <c r="B688" s="34" t="inlineStr">
        <is>
          <t>Honest Tea Organic | Honey Green | single 473mL</t>
        </is>
      </c>
      <c r="C688" s="34" t="inlineStr">
        <is>
          <t>4) Caffeine &amp; energy beverage</t>
        </is>
      </c>
      <c r="D688" s="34" t="inlineStr">
        <is>
          <t>473 mL bottle</t>
        </is>
      </c>
      <c r="E688" s="48" t="n">
        <v>1</v>
      </c>
      <c r="F688" s="49" t="n"/>
      <c r="G688" s="50">
        <f>IF(AND(ISNUMBER($F688),ISNUMBER($E688),$E688&lt;&gt;0),$F688/$E688,"")</f>
        <v/>
      </c>
      <c r="H688" s="50">
        <f>IF(AND(ISNUMBER($F688),ISNUMBER($AL688),ISNUMBER($E688),($AL688*$E688)&lt;&gt;0),$F688/($AL688*$E688)*100,"")</f>
        <v/>
      </c>
      <c r="I688" s="51" t="n"/>
      <c r="J688" s="52" t="n"/>
      <c r="K688" s="50">
        <f>IF(AND(ISNUMBER($F688),ISNUMBER($J688)),$F688*(1-$J688),"")</f>
        <v/>
      </c>
      <c r="L688" s="51" t="n"/>
      <c r="M688" s="51" t="n"/>
      <c r="N688" s="50">
        <f>IF(ISNUMBER($F688),($F688-IF(ISNUMBER($AM688),$AM688,0))*(1-IF(ISNUMBER($J688),$J688,0)),"")</f>
        <v/>
      </c>
      <c r="O688" s="34" t="inlineStr">
        <is>
          <t>Honey Green</t>
        </is>
      </c>
      <c r="P688" s="48" t="n">
        <v>42</v>
      </c>
      <c r="Q688" s="48" t="n">
        <v>10</v>
      </c>
      <c r="R688" s="34" t="inlineStr">
        <is>
          <t>Not listed</t>
        </is>
      </c>
      <c r="S688" s="48" t="n">
        <v>21</v>
      </c>
      <c r="T688" s="48" t="n">
        <v>90</v>
      </c>
      <c r="U688" s="34" t="inlineStr">
        <is>
          <t>Organic cane sugar</t>
        </is>
      </c>
      <c r="V688" s="34" t="inlineStr">
        <is>
          <t>Organic, Fair Trade, lower sugar tea</t>
        </is>
      </c>
      <c r="W688" s="51" t="n"/>
      <c r="X688" s="51" t="n"/>
      <c r="Y688" s="51" t="n"/>
      <c r="Z688" s="51" t="n"/>
      <c r="AA688" s="34" t="inlineStr">
        <is>
          <t>Medium</t>
        </is>
      </c>
      <c r="AB688" s="34" t="inlineStr">
        <is>
          <t>Organic RTD tea</t>
        </is>
      </c>
      <c r="AC688" s="34" t="inlineStr">
        <is>
          <t>Organic, less sweet bottled tea</t>
        </is>
      </c>
      <c r="AD688" s="34" t="inlineStr">
        <is>
          <t>Organic with restrained sweetness.</t>
        </is>
      </c>
      <c r="AE688" s="51" t="n"/>
      <c r="AF688" s="53">
        <f>IF(AND(ISNUMBER($P688),ISNUMBER($AL688),$AL688&lt;&gt;0),ROUND($P688/$AL688*100,1),"")</f>
        <v/>
      </c>
      <c r="AG688" s="54">
        <f>IF(AND(ISNUMBER($S688),ISNUMBER($AL688),$AL688&lt;&gt;0),ROUND($S688/$AL688*100,2),"")</f>
        <v/>
      </c>
      <c r="AH688" s="53">
        <f>IF(AND(ISNUMBER($Q688),ISNUMBER($AL688),$AL688&lt;&gt;0),ROUND($Q688/$AL688*100,1),"")</f>
        <v/>
      </c>
      <c r="AI688" s="48">
        <f>IF(ISNUMBER($S688),IF($S688&lt;=1,"Yes","No"),"n/a")</f>
        <v/>
      </c>
      <c r="AJ688" s="48">
        <f>IF(ISNUMBER($S688),ROUND(MAX(0,MIN(100,100-$S688*2.5-IF(ISNUMBER($T688),$T688,0)*0.12+IF($S688&lt;=1,12,0))),0),"")</f>
        <v/>
      </c>
      <c r="AK688" s="48">
        <f>IF(ISNUMBER($Q688),IF($Q688&gt;=100,20,IF($Q688&gt;=30,10,0)),0)+IF(ISNUMBER($R688),IF($R688&gt;=100,20,0),0)+IF(ISNUMBER($P688),IF($P688&gt;=150,20,IF($P688&gt;=50,12,5)),0)+IF(ISNUMBER($S688),IF($S688&lt;=1,15,0),0)</f>
        <v/>
      </c>
      <c r="AL688" s="48" t="n">
        <v>473</v>
      </c>
      <c r="AM688" s="49" t="n"/>
      <c r="AN688" s="48">
        <f>IF(AND(ISNUMBER($P688),ISNUMBER($AL688),$AL688&lt;&gt;0),IF(OR($P688&gt;180,$P688/$AL688*1000&gt;400),"Over ceiling, confirm SKU","Within"),"n/a")</f>
        <v/>
      </c>
      <c r="AO688" s="51" t="n"/>
      <c r="AP688" s="51" t="n"/>
      <c r="AQ688" s="51" t="n"/>
      <c r="AR688" s="34" t="inlineStr">
        <is>
          <t>Recalled, batch confirmed, to confirm</t>
        </is>
      </c>
      <c r="AS688" s="34" t="inlineStr">
        <is>
          <t>BLANK -&gt; requires live Amazon.ca capture</t>
        </is>
      </c>
      <c r="AT688" s="34" t="inlineStr">
        <is>
          <t>Unverified commercial data</t>
        </is>
      </c>
    </row>
    <row r="689" ht="28" customHeight="1">
      <c r="A689" s="34" t="inlineStr">
        <is>
          <t>Honest Tea</t>
        </is>
      </c>
      <c r="B689" s="34" t="inlineStr">
        <is>
          <t>Honest Tea Organic | Honey Green | 8 pack 473mL</t>
        </is>
      </c>
      <c r="C689" s="34" t="inlineStr">
        <is>
          <t>4) Caffeine &amp; energy beverage</t>
        </is>
      </c>
      <c r="D689" s="34" t="inlineStr">
        <is>
          <t>473 mL bottle</t>
        </is>
      </c>
      <c r="E689" s="48" t="n">
        <v>8</v>
      </c>
      <c r="F689" s="49" t="n"/>
      <c r="G689" s="50">
        <f>IF(AND(ISNUMBER($F689),ISNUMBER($E689),$E689&lt;&gt;0),$F689/$E689,"")</f>
        <v/>
      </c>
      <c r="H689" s="50">
        <f>IF(AND(ISNUMBER($F689),ISNUMBER($AL689),ISNUMBER($E689),($AL689*$E689)&lt;&gt;0),$F689/($AL689*$E689)*100,"")</f>
        <v/>
      </c>
      <c r="I689" s="51" t="n"/>
      <c r="J689" s="52" t="n"/>
      <c r="K689" s="50">
        <f>IF(AND(ISNUMBER($F689),ISNUMBER($J689)),$F689*(1-$J689),"")</f>
        <v/>
      </c>
      <c r="L689" s="51" t="n"/>
      <c r="M689" s="51" t="n"/>
      <c r="N689" s="50">
        <f>IF(ISNUMBER($F689),($F689-IF(ISNUMBER($AM689),$AM689,0))*(1-IF(ISNUMBER($J689),$J689,0)),"")</f>
        <v/>
      </c>
      <c r="O689" s="34" t="inlineStr">
        <is>
          <t>Honey Green</t>
        </is>
      </c>
      <c r="P689" s="48" t="n">
        <v>42</v>
      </c>
      <c r="Q689" s="48" t="n">
        <v>10</v>
      </c>
      <c r="R689" s="34" t="inlineStr">
        <is>
          <t>Not listed</t>
        </is>
      </c>
      <c r="S689" s="48" t="n">
        <v>21</v>
      </c>
      <c r="T689" s="48" t="n">
        <v>90</v>
      </c>
      <c r="U689" s="34" t="inlineStr">
        <is>
          <t>Organic cane sugar</t>
        </is>
      </c>
      <c r="V689" s="34" t="inlineStr">
        <is>
          <t>Organic, Fair Trade, lower sugar tea</t>
        </is>
      </c>
      <c r="W689" s="51" t="n"/>
      <c r="X689" s="51" t="n"/>
      <c r="Y689" s="51" t="n"/>
      <c r="Z689" s="51" t="n"/>
      <c r="AA689" s="34" t="inlineStr">
        <is>
          <t>Medium</t>
        </is>
      </c>
      <c r="AB689" s="34" t="inlineStr">
        <is>
          <t>Organic RTD tea</t>
        </is>
      </c>
      <c r="AC689" s="34" t="inlineStr">
        <is>
          <t>Organic, less sweet bottled tea</t>
        </is>
      </c>
      <c r="AD689" s="34" t="inlineStr">
        <is>
          <t>Organic with restrained sweetness.</t>
        </is>
      </c>
      <c r="AE689" s="51" t="n"/>
      <c r="AF689" s="53">
        <f>IF(AND(ISNUMBER($P689),ISNUMBER($AL689),$AL689&lt;&gt;0),ROUND($P689/$AL689*100,1),"")</f>
        <v/>
      </c>
      <c r="AG689" s="54">
        <f>IF(AND(ISNUMBER($S689),ISNUMBER($AL689),$AL689&lt;&gt;0),ROUND($S689/$AL689*100,2),"")</f>
        <v/>
      </c>
      <c r="AH689" s="53">
        <f>IF(AND(ISNUMBER($Q689),ISNUMBER($AL689),$AL689&lt;&gt;0),ROUND($Q689/$AL689*100,1),"")</f>
        <v/>
      </c>
      <c r="AI689" s="48">
        <f>IF(ISNUMBER($S689),IF($S689&lt;=1,"Yes","No"),"n/a")</f>
        <v/>
      </c>
      <c r="AJ689" s="48">
        <f>IF(ISNUMBER($S689),ROUND(MAX(0,MIN(100,100-$S689*2.5-IF(ISNUMBER($T689),$T689,0)*0.12+IF($S689&lt;=1,12,0))),0),"")</f>
        <v/>
      </c>
      <c r="AK689" s="48">
        <f>IF(ISNUMBER($Q689),IF($Q689&gt;=100,20,IF($Q689&gt;=30,10,0)),0)+IF(ISNUMBER($R689),IF($R689&gt;=100,20,0),0)+IF(ISNUMBER($P689),IF($P689&gt;=150,20,IF($P689&gt;=50,12,5)),0)+IF(ISNUMBER($S689),IF($S689&lt;=1,15,0),0)</f>
        <v/>
      </c>
      <c r="AL689" s="48" t="n">
        <v>473</v>
      </c>
      <c r="AM689" s="49" t="n"/>
      <c r="AN689" s="48">
        <f>IF(AND(ISNUMBER($P689),ISNUMBER($AL689),$AL689&lt;&gt;0),IF(OR($P689&gt;180,$P689/$AL689*1000&gt;400),"Over ceiling, confirm SKU","Within"),"n/a")</f>
        <v/>
      </c>
      <c r="AO689" s="51" t="n"/>
      <c r="AP689" s="51" t="n"/>
      <c r="AQ689" s="51" t="n"/>
      <c r="AR689" s="34" t="inlineStr">
        <is>
          <t>Recalled, batch confirmed, to confirm</t>
        </is>
      </c>
      <c r="AS689" s="34" t="inlineStr">
        <is>
          <t>BLANK -&gt; requires live Amazon.ca capture</t>
        </is>
      </c>
      <c r="AT689" s="34" t="inlineStr">
        <is>
          <t>Unverified commercial data</t>
        </is>
      </c>
    </row>
    <row r="690" ht="28" customHeight="1">
      <c r="A690" s="34" t="inlineStr">
        <is>
          <t>Honest Tea</t>
        </is>
      </c>
      <c r="B690" s="34" t="inlineStr">
        <is>
          <t>Honest Tea Organic | Honey Green | 12 pack 473mL</t>
        </is>
      </c>
      <c r="C690" s="34" t="inlineStr">
        <is>
          <t>4) Caffeine &amp; energy beverage</t>
        </is>
      </c>
      <c r="D690" s="34" t="inlineStr">
        <is>
          <t>473 mL bottle</t>
        </is>
      </c>
      <c r="E690" s="48" t="n">
        <v>12</v>
      </c>
      <c r="F690" s="49" t="n"/>
      <c r="G690" s="50">
        <f>IF(AND(ISNUMBER($F690),ISNUMBER($E690),$E690&lt;&gt;0),$F690/$E690,"")</f>
        <v/>
      </c>
      <c r="H690" s="50">
        <f>IF(AND(ISNUMBER($F690),ISNUMBER($AL690),ISNUMBER($E690),($AL690*$E690)&lt;&gt;0),$F690/($AL690*$E690)*100,"")</f>
        <v/>
      </c>
      <c r="I690" s="51" t="n"/>
      <c r="J690" s="52" t="n"/>
      <c r="K690" s="50">
        <f>IF(AND(ISNUMBER($F690),ISNUMBER($J690)),$F690*(1-$J690),"")</f>
        <v/>
      </c>
      <c r="L690" s="51" t="n"/>
      <c r="M690" s="51" t="n"/>
      <c r="N690" s="50">
        <f>IF(ISNUMBER($F690),($F690-IF(ISNUMBER($AM690),$AM690,0))*(1-IF(ISNUMBER($J690),$J690,0)),"")</f>
        <v/>
      </c>
      <c r="O690" s="34" t="inlineStr">
        <is>
          <t>Honey Green</t>
        </is>
      </c>
      <c r="P690" s="48" t="n">
        <v>42</v>
      </c>
      <c r="Q690" s="48" t="n">
        <v>10</v>
      </c>
      <c r="R690" s="34" t="inlineStr">
        <is>
          <t>Not listed</t>
        </is>
      </c>
      <c r="S690" s="48" t="n">
        <v>21</v>
      </c>
      <c r="T690" s="48" t="n">
        <v>90</v>
      </c>
      <c r="U690" s="34" t="inlineStr">
        <is>
          <t>Organic cane sugar</t>
        </is>
      </c>
      <c r="V690" s="34" t="inlineStr">
        <is>
          <t>Organic, Fair Trade, lower sugar tea</t>
        </is>
      </c>
      <c r="W690" s="51" t="n"/>
      <c r="X690" s="51" t="n"/>
      <c r="Y690" s="51" t="n"/>
      <c r="Z690" s="51" t="n"/>
      <c r="AA690" s="34" t="inlineStr">
        <is>
          <t>Medium</t>
        </is>
      </c>
      <c r="AB690" s="34" t="inlineStr">
        <is>
          <t>Organic RTD tea</t>
        </is>
      </c>
      <c r="AC690" s="34" t="inlineStr">
        <is>
          <t>Organic, less sweet bottled tea</t>
        </is>
      </c>
      <c r="AD690" s="34" t="inlineStr">
        <is>
          <t>Organic with restrained sweetness.</t>
        </is>
      </c>
      <c r="AE690" s="51" t="n"/>
      <c r="AF690" s="53">
        <f>IF(AND(ISNUMBER($P690),ISNUMBER($AL690),$AL690&lt;&gt;0),ROUND($P690/$AL690*100,1),"")</f>
        <v/>
      </c>
      <c r="AG690" s="54">
        <f>IF(AND(ISNUMBER($S690),ISNUMBER($AL690),$AL690&lt;&gt;0),ROUND($S690/$AL690*100,2),"")</f>
        <v/>
      </c>
      <c r="AH690" s="53">
        <f>IF(AND(ISNUMBER($Q690),ISNUMBER($AL690),$AL690&lt;&gt;0),ROUND($Q690/$AL690*100,1),"")</f>
        <v/>
      </c>
      <c r="AI690" s="48">
        <f>IF(ISNUMBER($S690),IF($S690&lt;=1,"Yes","No"),"n/a")</f>
        <v/>
      </c>
      <c r="AJ690" s="48">
        <f>IF(ISNUMBER($S690),ROUND(MAX(0,MIN(100,100-$S690*2.5-IF(ISNUMBER($T690),$T690,0)*0.12+IF($S690&lt;=1,12,0))),0),"")</f>
        <v/>
      </c>
      <c r="AK690" s="48">
        <f>IF(ISNUMBER($Q690),IF($Q690&gt;=100,20,IF($Q690&gt;=30,10,0)),0)+IF(ISNUMBER($R690),IF($R690&gt;=100,20,0),0)+IF(ISNUMBER($P690),IF($P690&gt;=150,20,IF($P690&gt;=50,12,5)),0)+IF(ISNUMBER($S690),IF($S690&lt;=1,15,0),0)</f>
        <v/>
      </c>
      <c r="AL690" s="48" t="n">
        <v>473</v>
      </c>
      <c r="AM690" s="49" t="n"/>
      <c r="AN690" s="48">
        <f>IF(AND(ISNUMBER($P690),ISNUMBER($AL690),$AL690&lt;&gt;0),IF(OR($P690&gt;180,$P690/$AL690*1000&gt;400),"Over ceiling, confirm SKU","Within"),"n/a")</f>
        <v/>
      </c>
      <c r="AO690" s="51" t="n"/>
      <c r="AP690" s="51" t="n"/>
      <c r="AQ690" s="51" t="n"/>
      <c r="AR690" s="34" t="inlineStr">
        <is>
          <t>Recalled, batch confirmed, to confirm</t>
        </is>
      </c>
      <c r="AS690" s="34" t="inlineStr">
        <is>
          <t>BLANK -&gt; requires live Amazon.ca capture</t>
        </is>
      </c>
      <c r="AT690" s="34" t="inlineStr">
        <is>
          <t>Unverified commercial data</t>
        </is>
      </c>
    </row>
    <row r="691" ht="28" customHeight="1">
      <c r="A691" s="34" t="inlineStr">
        <is>
          <t>Honest Tea</t>
        </is>
      </c>
      <c r="B691" s="34" t="inlineStr">
        <is>
          <t>Honest Tea Organic | Honey Green | 18 pack 473mL</t>
        </is>
      </c>
      <c r="C691" s="34" t="inlineStr">
        <is>
          <t>4) Caffeine &amp; energy beverage</t>
        </is>
      </c>
      <c r="D691" s="34" t="inlineStr">
        <is>
          <t>473 mL bottle</t>
        </is>
      </c>
      <c r="E691" s="48" t="n">
        <v>18</v>
      </c>
      <c r="F691" s="49" t="n"/>
      <c r="G691" s="50">
        <f>IF(AND(ISNUMBER($F691),ISNUMBER($E691),$E691&lt;&gt;0),$F691/$E691,"")</f>
        <v/>
      </c>
      <c r="H691" s="50">
        <f>IF(AND(ISNUMBER($F691),ISNUMBER($AL691),ISNUMBER($E691),($AL691*$E691)&lt;&gt;0),$F691/($AL691*$E691)*100,"")</f>
        <v/>
      </c>
      <c r="I691" s="51" t="n"/>
      <c r="J691" s="52" t="n"/>
      <c r="K691" s="50">
        <f>IF(AND(ISNUMBER($F691),ISNUMBER($J691)),$F691*(1-$J691),"")</f>
        <v/>
      </c>
      <c r="L691" s="51" t="n"/>
      <c r="M691" s="51" t="n"/>
      <c r="N691" s="50">
        <f>IF(ISNUMBER($F691),($F691-IF(ISNUMBER($AM691),$AM691,0))*(1-IF(ISNUMBER($J691),$J691,0)),"")</f>
        <v/>
      </c>
      <c r="O691" s="34" t="inlineStr">
        <is>
          <t>Honey Green</t>
        </is>
      </c>
      <c r="P691" s="48" t="n">
        <v>42</v>
      </c>
      <c r="Q691" s="48" t="n">
        <v>10</v>
      </c>
      <c r="R691" s="34" t="inlineStr">
        <is>
          <t>Not listed</t>
        </is>
      </c>
      <c r="S691" s="48" t="n">
        <v>21</v>
      </c>
      <c r="T691" s="48" t="n">
        <v>90</v>
      </c>
      <c r="U691" s="34" t="inlineStr">
        <is>
          <t>Organic cane sugar</t>
        </is>
      </c>
      <c r="V691" s="34" t="inlineStr">
        <is>
          <t>Organic, Fair Trade, lower sugar tea</t>
        </is>
      </c>
      <c r="W691" s="51" t="n"/>
      <c r="X691" s="51" t="n"/>
      <c r="Y691" s="51" t="n"/>
      <c r="Z691" s="51" t="n"/>
      <c r="AA691" s="34" t="inlineStr">
        <is>
          <t>Medium</t>
        </is>
      </c>
      <c r="AB691" s="34" t="inlineStr">
        <is>
          <t>Organic RTD tea</t>
        </is>
      </c>
      <c r="AC691" s="34" t="inlineStr">
        <is>
          <t>Organic, less sweet bottled tea</t>
        </is>
      </c>
      <c r="AD691" s="34" t="inlineStr">
        <is>
          <t>Organic with restrained sweetness.</t>
        </is>
      </c>
      <c r="AE691" s="51" t="n"/>
      <c r="AF691" s="53">
        <f>IF(AND(ISNUMBER($P691),ISNUMBER($AL691),$AL691&lt;&gt;0),ROUND($P691/$AL691*100,1),"")</f>
        <v/>
      </c>
      <c r="AG691" s="54">
        <f>IF(AND(ISNUMBER($S691),ISNUMBER($AL691),$AL691&lt;&gt;0),ROUND($S691/$AL691*100,2),"")</f>
        <v/>
      </c>
      <c r="AH691" s="53">
        <f>IF(AND(ISNUMBER($Q691),ISNUMBER($AL691),$AL691&lt;&gt;0),ROUND($Q691/$AL691*100,1),"")</f>
        <v/>
      </c>
      <c r="AI691" s="48">
        <f>IF(ISNUMBER($S691),IF($S691&lt;=1,"Yes","No"),"n/a")</f>
        <v/>
      </c>
      <c r="AJ691" s="48">
        <f>IF(ISNUMBER($S691),ROUND(MAX(0,MIN(100,100-$S691*2.5-IF(ISNUMBER($T691),$T691,0)*0.12+IF($S691&lt;=1,12,0))),0),"")</f>
        <v/>
      </c>
      <c r="AK691" s="48">
        <f>IF(ISNUMBER($Q691),IF($Q691&gt;=100,20,IF($Q691&gt;=30,10,0)),0)+IF(ISNUMBER($R691),IF($R691&gt;=100,20,0),0)+IF(ISNUMBER($P691),IF($P691&gt;=150,20,IF($P691&gt;=50,12,5)),0)+IF(ISNUMBER($S691),IF($S691&lt;=1,15,0),0)</f>
        <v/>
      </c>
      <c r="AL691" s="48" t="n">
        <v>473</v>
      </c>
      <c r="AM691" s="49" t="n"/>
      <c r="AN691" s="48">
        <f>IF(AND(ISNUMBER($P691),ISNUMBER($AL691),$AL691&lt;&gt;0),IF(OR($P691&gt;180,$P691/$AL691*1000&gt;400),"Over ceiling, confirm SKU","Within"),"n/a")</f>
        <v/>
      </c>
      <c r="AO691" s="51" t="n"/>
      <c r="AP691" s="51" t="n"/>
      <c r="AQ691" s="51" t="n"/>
      <c r="AR691" s="34" t="inlineStr">
        <is>
          <t>Recalled, batch confirmed, to confirm</t>
        </is>
      </c>
      <c r="AS691" s="34" t="inlineStr">
        <is>
          <t>BLANK -&gt; requires live Amazon.ca capture</t>
        </is>
      </c>
      <c r="AT691" s="34" t="inlineStr">
        <is>
          <t>Unverified commercial data</t>
        </is>
      </c>
    </row>
    <row r="692" ht="28" customHeight="1">
      <c r="A692" s="34" t="inlineStr">
        <is>
          <t>Honest Tea</t>
        </is>
      </c>
      <c r="B692" s="34" t="inlineStr">
        <is>
          <t>Honest Tea Organic | Honey Green | 24 pack 473mL</t>
        </is>
      </c>
      <c r="C692" s="34" t="inlineStr">
        <is>
          <t>4) Caffeine &amp; energy beverage</t>
        </is>
      </c>
      <c r="D692" s="34" t="inlineStr">
        <is>
          <t>473 mL bottle</t>
        </is>
      </c>
      <c r="E692" s="48" t="n">
        <v>24</v>
      </c>
      <c r="F692" s="49" t="n"/>
      <c r="G692" s="50">
        <f>IF(AND(ISNUMBER($F692),ISNUMBER($E692),$E692&lt;&gt;0),$F692/$E692,"")</f>
        <v/>
      </c>
      <c r="H692" s="50">
        <f>IF(AND(ISNUMBER($F692),ISNUMBER($AL692),ISNUMBER($E692),($AL692*$E692)&lt;&gt;0),$F692/($AL692*$E692)*100,"")</f>
        <v/>
      </c>
      <c r="I692" s="51" t="n"/>
      <c r="J692" s="52" t="n"/>
      <c r="K692" s="50">
        <f>IF(AND(ISNUMBER($F692),ISNUMBER($J692)),$F692*(1-$J692),"")</f>
        <v/>
      </c>
      <c r="L692" s="51" t="n"/>
      <c r="M692" s="51" t="n"/>
      <c r="N692" s="50">
        <f>IF(ISNUMBER($F692),($F692-IF(ISNUMBER($AM692),$AM692,0))*(1-IF(ISNUMBER($J692),$J692,0)),"")</f>
        <v/>
      </c>
      <c r="O692" s="34" t="inlineStr">
        <is>
          <t>Honey Green</t>
        </is>
      </c>
      <c r="P692" s="48" t="n">
        <v>42</v>
      </c>
      <c r="Q692" s="48" t="n">
        <v>10</v>
      </c>
      <c r="R692" s="34" t="inlineStr">
        <is>
          <t>Not listed</t>
        </is>
      </c>
      <c r="S692" s="48" t="n">
        <v>21</v>
      </c>
      <c r="T692" s="48" t="n">
        <v>90</v>
      </c>
      <c r="U692" s="34" t="inlineStr">
        <is>
          <t>Organic cane sugar</t>
        </is>
      </c>
      <c r="V692" s="34" t="inlineStr">
        <is>
          <t>Organic, Fair Trade, lower sugar tea</t>
        </is>
      </c>
      <c r="W692" s="51" t="n"/>
      <c r="X692" s="51" t="n"/>
      <c r="Y692" s="51" t="n"/>
      <c r="Z692" s="51" t="n"/>
      <c r="AA692" s="34" t="inlineStr">
        <is>
          <t>Medium</t>
        </is>
      </c>
      <c r="AB692" s="34" t="inlineStr">
        <is>
          <t>Organic RTD tea</t>
        </is>
      </c>
      <c r="AC692" s="34" t="inlineStr">
        <is>
          <t>Organic, less sweet bottled tea</t>
        </is>
      </c>
      <c r="AD692" s="34" t="inlineStr">
        <is>
          <t>Organic with restrained sweetness.</t>
        </is>
      </c>
      <c r="AE692" s="51" t="n"/>
      <c r="AF692" s="53">
        <f>IF(AND(ISNUMBER($P692),ISNUMBER($AL692),$AL692&lt;&gt;0),ROUND($P692/$AL692*100,1),"")</f>
        <v/>
      </c>
      <c r="AG692" s="54">
        <f>IF(AND(ISNUMBER($S692),ISNUMBER($AL692),$AL692&lt;&gt;0),ROUND($S692/$AL692*100,2),"")</f>
        <v/>
      </c>
      <c r="AH692" s="53">
        <f>IF(AND(ISNUMBER($Q692),ISNUMBER($AL692),$AL692&lt;&gt;0),ROUND($Q692/$AL692*100,1),"")</f>
        <v/>
      </c>
      <c r="AI692" s="48">
        <f>IF(ISNUMBER($S692),IF($S692&lt;=1,"Yes","No"),"n/a")</f>
        <v/>
      </c>
      <c r="AJ692" s="48">
        <f>IF(ISNUMBER($S692),ROUND(MAX(0,MIN(100,100-$S692*2.5-IF(ISNUMBER($T692),$T692,0)*0.12+IF($S692&lt;=1,12,0))),0),"")</f>
        <v/>
      </c>
      <c r="AK692" s="48">
        <f>IF(ISNUMBER($Q692),IF($Q692&gt;=100,20,IF($Q692&gt;=30,10,0)),0)+IF(ISNUMBER($R692),IF($R692&gt;=100,20,0),0)+IF(ISNUMBER($P692),IF($P692&gt;=150,20,IF($P692&gt;=50,12,5)),0)+IF(ISNUMBER($S692),IF($S692&lt;=1,15,0),0)</f>
        <v/>
      </c>
      <c r="AL692" s="48" t="n">
        <v>473</v>
      </c>
      <c r="AM692" s="49" t="n"/>
      <c r="AN692" s="48">
        <f>IF(AND(ISNUMBER($P692),ISNUMBER($AL692),$AL692&lt;&gt;0),IF(OR($P692&gt;180,$P692/$AL692*1000&gt;400),"Over ceiling, confirm SKU","Within"),"n/a")</f>
        <v/>
      </c>
      <c r="AO692" s="51" t="n"/>
      <c r="AP692" s="51" t="n"/>
      <c r="AQ692" s="51" t="n"/>
      <c r="AR692" s="34" t="inlineStr">
        <is>
          <t>Recalled, batch confirmed, to confirm</t>
        </is>
      </c>
      <c r="AS692" s="34" t="inlineStr">
        <is>
          <t>BLANK -&gt; requires live Amazon.ca capture</t>
        </is>
      </c>
      <c r="AT692" s="34" t="inlineStr">
        <is>
          <t>Unverified commercial data</t>
        </is>
      </c>
    </row>
    <row r="693" ht="28" customHeight="1">
      <c r="A693" s="34" t="inlineStr">
        <is>
          <t>Honest Tea</t>
        </is>
      </c>
      <c r="B693" s="34" t="inlineStr">
        <is>
          <t>Honest Tea Organic | Peach | single 473mL</t>
        </is>
      </c>
      <c r="C693" s="34" t="inlineStr">
        <is>
          <t>4) Caffeine &amp; energy beverage</t>
        </is>
      </c>
      <c r="D693" s="34" t="inlineStr">
        <is>
          <t>473 mL bottle</t>
        </is>
      </c>
      <c r="E693" s="48" t="n">
        <v>1</v>
      </c>
      <c r="F693" s="49" t="n"/>
      <c r="G693" s="50">
        <f>IF(AND(ISNUMBER($F693),ISNUMBER($E693),$E693&lt;&gt;0),$F693/$E693,"")</f>
        <v/>
      </c>
      <c r="H693" s="50">
        <f>IF(AND(ISNUMBER($F693),ISNUMBER($AL693),ISNUMBER($E693),($AL693*$E693)&lt;&gt;0),$F693/($AL693*$E693)*100,"")</f>
        <v/>
      </c>
      <c r="I693" s="51" t="n"/>
      <c r="J693" s="52" t="n"/>
      <c r="K693" s="50">
        <f>IF(AND(ISNUMBER($F693),ISNUMBER($J693)),$F693*(1-$J693),"")</f>
        <v/>
      </c>
      <c r="L693" s="51" t="n"/>
      <c r="M693" s="51" t="n"/>
      <c r="N693" s="50">
        <f>IF(ISNUMBER($F693),($F693-IF(ISNUMBER($AM693),$AM693,0))*(1-IF(ISNUMBER($J693),$J693,0)),"")</f>
        <v/>
      </c>
      <c r="O693" s="34" t="inlineStr">
        <is>
          <t>Peach</t>
        </is>
      </c>
      <c r="P693" s="48" t="n">
        <v>42</v>
      </c>
      <c r="Q693" s="48" t="n">
        <v>10</v>
      </c>
      <c r="R693" s="34" t="inlineStr">
        <is>
          <t>Not listed</t>
        </is>
      </c>
      <c r="S693" s="48" t="n">
        <v>21</v>
      </c>
      <c r="T693" s="48" t="n">
        <v>90</v>
      </c>
      <c r="U693" s="34" t="inlineStr">
        <is>
          <t>Organic cane sugar</t>
        </is>
      </c>
      <c r="V693" s="34" t="inlineStr">
        <is>
          <t>Organic, Fair Trade, lower sugar tea</t>
        </is>
      </c>
      <c r="W693" s="51" t="n"/>
      <c r="X693" s="51" t="n"/>
      <c r="Y693" s="51" t="n"/>
      <c r="Z693" s="51" t="n"/>
      <c r="AA693" s="34" t="inlineStr">
        <is>
          <t>Medium</t>
        </is>
      </c>
      <c r="AB693" s="34" t="inlineStr">
        <is>
          <t>Organic RTD tea</t>
        </is>
      </c>
      <c r="AC693" s="34" t="inlineStr">
        <is>
          <t>Organic, less sweet bottled tea</t>
        </is>
      </c>
      <c r="AD693" s="34" t="inlineStr">
        <is>
          <t>Organic with restrained sweetness.</t>
        </is>
      </c>
      <c r="AE693" s="51" t="n"/>
      <c r="AF693" s="53">
        <f>IF(AND(ISNUMBER($P693),ISNUMBER($AL693),$AL693&lt;&gt;0),ROUND($P693/$AL693*100,1),"")</f>
        <v/>
      </c>
      <c r="AG693" s="54">
        <f>IF(AND(ISNUMBER($S693),ISNUMBER($AL693),$AL693&lt;&gt;0),ROUND($S693/$AL693*100,2),"")</f>
        <v/>
      </c>
      <c r="AH693" s="53">
        <f>IF(AND(ISNUMBER($Q693),ISNUMBER($AL693),$AL693&lt;&gt;0),ROUND($Q693/$AL693*100,1),"")</f>
        <v/>
      </c>
      <c r="AI693" s="48">
        <f>IF(ISNUMBER($S693),IF($S693&lt;=1,"Yes","No"),"n/a")</f>
        <v/>
      </c>
      <c r="AJ693" s="48">
        <f>IF(ISNUMBER($S693),ROUND(MAX(0,MIN(100,100-$S693*2.5-IF(ISNUMBER($T693),$T693,0)*0.12+IF($S693&lt;=1,12,0))),0),"")</f>
        <v/>
      </c>
      <c r="AK693" s="48">
        <f>IF(ISNUMBER($Q693),IF($Q693&gt;=100,20,IF($Q693&gt;=30,10,0)),0)+IF(ISNUMBER($R693),IF($R693&gt;=100,20,0),0)+IF(ISNUMBER($P693),IF($P693&gt;=150,20,IF($P693&gt;=50,12,5)),0)+IF(ISNUMBER($S693),IF($S693&lt;=1,15,0),0)</f>
        <v/>
      </c>
      <c r="AL693" s="48" t="n">
        <v>473</v>
      </c>
      <c r="AM693" s="49" t="n"/>
      <c r="AN693" s="48">
        <f>IF(AND(ISNUMBER($P693),ISNUMBER($AL693),$AL693&lt;&gt;0),IF(OR($P693&gt;180,$P693/$AL693*1000&gt;400),"Over ceiling, confirm SKU","Within"),"n/a")</f>
        <v/>
      </c>
      <c r="AO693" s="51" t="n"/>
      <c r="AP693" s="51" t="n"/>
      <c r="AQ693" s="51" t="n"/>
      <c r="AR693" s="34" t="inlineStr">
        <is>
          <t>Recalled, batch confirmed, to confirm</t>
        </is>
      </c>
      <c r="AS693" s="34" t="inlineStr">
        <is>
          <t>BLANK -&gt; requires live Amazon.ca capture</t>
        </is>
      </c>
      <c r="AT693" s="34" t="inlineStr">
        <is>
          <t>Unverified commercial data</t>
        </is>
      </c>
    </row>
    <row r="694" ht="28" customHeight="1">
      <c r="A694" s="34" t="inlineStr">
        <is>
          <t>Honest Tea</t>
        </is>
      </c>
      <c r="B694" s="34" t="inlineStr">
        <is>
          <t>Honest Tea Organic | Peach | 8 pack 473mL</t>
        </is>
      </c>
      <c r="C694" s="34" t="inlineStr">
        <is>
          <t>4) Caffeine &amp; energy beverage</t>
        </is>
      </c>
      <c r="D694" s="34" t="inlineStr">
        <is>
          <t>473 mL bottle</t>
        </is>
      </c>
      <c r="E694" s="48" t="n">
        <v>8</v>
      </c>
      <c r="F694" s="49" t="n"/>
      <c r="G694" s="50">
        <f>IF(AND(ISNUMBER($F694),ISNUMBER($E694),$E694&lt;&gt;0),$F694/$E694,"")</f>
        <v/>
      </c>
      <c r="H694" s="50">
        <f>IF(AND(ISNUMBER($F694),ISNUMBER($AL694),ISNUMBER($E694),($AL694*$E694)&lt;&gt;0),$F694/($AL694*$E694)*100,"")</f>
        <v/>
      </c>
      <c r="I694" s="51" t="n"/>
      <c r="J694" s="52" t="n"/>
      <c r="K694" s="50">
        <f>IF(AND(ISNUMBER($F694),ISNUMBER($J694)),$F694*(1-$J694),"")</f>
        <v/>
      </c>
      <c r="L694" s="51" t="n"/>
      <c r="M694" s="51" t="n"/>
      <c r="N694" s="50">
        <f>IF(ISNUMBER($F694),($F694-IF(ISNUMBER($AM694),$AM694,0))*(1-IF(ISNUMBER($J694),$J694,0)),"")</f>
        <v/>
      </c>
      <c r="O694" s="34" t="inlineStr">
        <is>
          <t>Peach</t>
        </is>
      </c>
      <c r="P694" s="48" t="n">
        <v>42</v>
      </c>
      <c r="Q694" s="48" t="n">
        <v>10</v>
      </c>
      <c r="R694" s="34" t="inlineStr">
        <is>
          <t>Not listed</t>
        </is>
      </c>
      <c r="S694" s="48" t="n">
        <v>21</v>
      </c>
      <c r="T694" s="48" t="n">
        <v>90</v>
      </c>
      <c r="U694" s="34" t="inlineStr">
        <is>
          <t>Organic cane sugar</t>
        </is>
      </c>
      <c r="V694" s="34" t="inlineStr">
        <is>
          <t>Organic, Fair Trade, lower sugar tea</t>
        </is>
      </c>
      <c r="W694" s="51" t="n"/>
      <c r="X694" s="51" t="n"/>
      <c r="Y694" s="51" t="n"/>
      <c r="Z694" s="51" t="n"/>
      <c r="AA694" s="34" t="inlineStr">
        <is>
          <t>Medium</t>
        </is>
      </c>
      <c r="AB694" s="34" t="inlineStr">
        <is>
          <t>Organic RTD tea</t>
        </is>
      </c>
      <c r="AC694" s="34" t="inlineStr">
        <is>
          <t>Organic, less sweet bottled tea</t>
        </is>
      </c>
      <c r="AD694" s="34" t="inlineStr">
        <is>
          <t>Organic with restrained sweetness.</t>
        </is>
      </c>
      <c r="AE694" s="51" t="n"/>
      <c r="AF694" s="53">
        <f>IF(AND(ISNUMBER($P694),ISNUMBER($AL694),$AL694&lt;&gt;0),ROUND($P694/$AL694*100,1),"")</f>
        <v/>
      </c>
      <c r="AG694" s="54">
        <f>IF(AND(ISNUMBER($S694),ISNUMBER($AL694),$AL694&lt;&gt;0),ROUND($S694/$AL694*100,2),"")</f>
        <v/>
      </c>
      <c r="AH694" s="53">
        <f>IF(AND(ISNUMBER($Q694),ISNUMBER($AL694),$AL694&lt;&gt;0),ROUND($Q694/$AL694*100,1),"")</f>
        <v/>
      </c>
      <c r="AI694" s="48">
        <f>IF(ISNUMBER($S694),IF($S694&lt;=1,"Yes","No"),"n/a")</f>
        <v/>
      </c>
      <c r="AJ694" s="48">
        <f>IF(ISNUMBER($S694),ROUND(MAX(0,MIN(100,100-$S694*2.5-IF(ISNUMBER($T694),$T694,0)*0.12+IF($S694&lt;=1,12,0))),0),"")</f>
        <v/>
      </c>
      <c r="AK694" s="48">
        <f>IF(ISNUMBER($Q694),IF($Q694&gt;=100,20,IF($Q694&gt;=30,10,0)),0)+IF(ISNUMBER($R694),IF($R694&gt;=100,20,0),0)+IF(ISNUMBER($P694),IF($P694&gt;=150,20,IF($P694&gt;=50,12,5)),0)+IF(ISNUMBER($S694),IF($S694&lt;=1,15,0),0)</f>
        <v/>
      </c>
      <c r="AL694" s="48" t="n">
        <v>473</v>
      </c>
      <c r="AM694" s="49" t="n"/>
      <c r="AN694" s="48">
        <f>IF(AND(ISNUMBER($P694),ISNUMBER($AL694),$AL694&lt;&gt;0),IF(OR($P694&gt;180,$P694/$AL694*1000&gt;400),"Over ceiling, confirm SKU","Within"),"n/a")</f>
        <v/>
      </c>
      <c r="AO694" s="51" t="n"/>
      <c r="AP694" s="51" t="n"/>
      <c r="AQ694" s="51" t="n"/>
      <c r="AR694" s="34" t="inlineStr">
        <is>
          <t>Recalled, batch confirmed, to confirm</t>
        </is>
      </c>
      <c r="AS694" s="34" t="inlineStr">
        <is>
          <t>BLANK -&gt; requires live Amazon.ca capture</t>
        </is>
      </c>
      <c r="AT694" s="34" t="inlineStr">
        <is>
          <t>Unverified commercial data</t>
        </is>
      </c>
    </row>
    <row r="695" ht="28" customHeight="1">
      <c r="A695" s="34" t="inlineStr">
        <is>
          <t>Honest Tea</t>
        </is>
      </c>
      <c r="B695" s="34" t="inlineStr">
        <is>
          <t>Honest Tea Organic | Peach | 12 pack 473mL</t>
        </is>
      </c>
      <c r="C695" s="34" t="inlineStr">
        <is>
          <t>4) Caffeine &amp; energy beverage</t>
        </is>
      </c>
      <c r="D695" s="34" t="inlineStr">
        <is>
          <t>473 mL bottle</t>
        </is>
      </c>
      <c r="E695" s="48" t="n">
        <v>12</v>
      </c>
      <c r="F695" s="49" t="n"/>
      <c r="G695" s="50">
        <f>IF(AND(ISNUMBER($F695),ISNUMBER($E695),$E695&lt;&gt;0),$F695/$E695,"")</f>
        <v/>
      </c>
      <c r="H695" s="50">
        <f>IF(AND(ISNUMBER($F695),ISNUMBER($AL695),ISNUMBER($E695),($AL695*$E695)&lt;&gt;0),$F695/($AL695*$E695)*100,"")</f>
        <v/>
      </c>
      <c r="I695" s="51" t="n"/>
      <c r="J695" s="52" t="n"/>
      <c r="K695" s="50">
        <f>IF(AND(ISNUMBER($F695),ISNUMBER($J695)),$F695*(1-$J695),"")</f>
        <v/>
      </c>
      <c r="L695" s="51" t="n"/>
      <c r="M695" s="51" t="n"/>
      <c r="N695" s="50">
        <f>IF(ISNUMBER($F695),($F695-IF(ISNUMBER($AM695),$AM695,0))*(1-IF(ISNUMBER($J695),$J695,0)),"")</f>
        <v/>
      </c>
      <c r="O695" s="34" t="inlineStr">
        <is>
          <t>Peach</t>
        </is>
      </c>
      <c r="P695" s="48" t="n">
        <v>42</v>
      </c>
      <c r="Q695" s="48" t="n">
        <v>10</v>
      </c>
      <c r="R695" s="34" t="inlineStr">
        <is>
          <t>Not listed</t>
        </is>
      </c>
      <c r="S695" s="48" t="n">
        <v>21</v>
      </c>
      <c r="T695" s="48" t="n">
        <v>90</v>
      </c>
      <c r="U695" s="34" t="inlineStr">
        <is>
          <t>Organic cane sugar</t>
        </is>
      </c>
      <c r="V695" s="34" t="inlineStr">
        <is>
          <t>Organic, Fair Trade, lower sugar tea</t>
        </is>
      </c>
      <c r="W695" s="51" t="n"/>
      <c r="X695" s="51" t="n"/>
      <c r="Y695" s="51" t="n"/>
      <c r="Z695" s="51" t="n"/>
      <c r="AA695" s="34" t="inlineStr">
        <is>
          <t>Medium</t>
        </is>
      </c>
      <c r="AB695" s="34" t="inlineStr">
        <is>
          <t>Organic RTD tea</t>
        </is>
      </c>
      <c r="AC695" s="34" t="inlineStr">
        <is>
          <t>Organic, less sweet bottled tea</t>
        </is>
      </c>
      <c r="AD695" s="34" t="inlineStr">
        <is>
          <t>Organic with restrained sweetness.</t>
        </is>
      </c>
      <c r="AE695" s="51" t="n"/>
      <c r="AF695" s="53">
        <f>IF(AND(ISNUMBER($P695),ISNUMBER($AL695),$AL695&lt;&gt;0),ROUND($P695/$AL695*100,1),"")</f>
        <v/>
      </c>
      <c r="AG695" s="54">
        <f>IF(AND(ISNUMBER($S695),ISNUMBER($AL695),$AL695&lt;&gt;0),ROUND($S695/$AL695*100,2),"")</f>
        <v/>
      </c>
      <c r="AH695" s="53">
        <f>IF(AND(ISNUMBER($Q695),ISNUMBER($AL695),$AL695&lt;&gt;0),ROUND($Q695/$AL695*100,1),"")</f>
        <v/>
      </c>
      <c r="AI695" s="48">
        <f>IF(ISNUMBER($S695),IF($S695&lt;=1,"Yes","No"),"n/a")</f>
        <v/>
      </c>
      <c r="AJ695" s="48">
        <f>IF(ISNUMBER($S695),ROUND(MAX(0,MIN(100,100-$S695*2.5-IF(ISNUMBER($T695),$T695,0)*0.12+IF($S695&lt;=1,12,0))),0),"")</f>
        <v/>
      </c>
      <c r="AK695" s="48">
        <f>IF(ISNUMBER($Q695),IF($Q695&gt;=100,20,IF($Q695&gt;=30,10,0)),0)+IF(ISNUMBER($R695),IF($R695&gt;=100,20,0),0)+IF(ISNUMBER($P695),IF($P695&gt;=150,20,IF($P695&gt;=50,12,5)),0)+IF(ISNUMBER($S695),IF($S695&lt;=1,15,0),0)</f>
        <v/>
      </c>
      <c r="AL695" s="48" t="n">
        <v>473</v>
      </c>
      <c r="AM695" s="49" t="n"/>
      <c r="AN695" s="48">
        <f>IF(AND(ISNUMBER($P695),ISNUMBER($AL695),$AL695&lt;&gt;0),IF(OR($P695&gt;180,$P695/$AL695*1000&gt;400),"Over ceiling, confirm SKU","Within"),"n/a")</f>
        <v/>
      </c>
      <c r="AO695" s="51" t="n"/>
      <c r="AP695" s="51" t="n"/>
      <c r="AQ695" s="51" t="n"/>
      <c r="AR695" s="34" t="inlineStr">
        <is>
          <t>Recalled, batch confirmed, to confirm</t>
        </is>
      </c>
      <c r="AS695" s="34" t="inlineStr">
        <is>
          <t>BLANK -&gt; requires live Amazon.ca capture</t>
        </is>
      </c>
      <c r="AT695" s="34" t="inlineStr">
        <is>
          <t>Unverified commercial data</t>
        </is>
      </c>
    </row>
    <row r="696" ht="28" customHeight="1">
      <c r="A696" s="34" t="inlineStr">
        <is>
          <t>Honest Tea</t>
        </is>
      </c>
      <c r="B696" s="34" t="inlineStr">
        <is>
          <t>Honest Tea Organic | Peach | 18 pack 473mL</t>
        </is>
      </c>
      <c r="C696" s="34" t="inlineStr">
        <is>
          <t>4) Caffeine &amp; energy beverage</t>
        </is>
      </c>
      <c r="D696" s="34" t="inlineStr">
        <is>
          <t>473 mL bottle</t>
        </is>
      </c>
      <c r="E696" s="48" t="n">
        <v>18</v>
      </c>
      <c r="F696" s="49" t="n"/>
      <c r="G696" s="50">
        <f>IF(AND(ISNUMBER($F696),ISNUMBER($E696),$E696&lt;&gt;0),$F696/$E696,"")</f>
        <v/>
      </c>
      <c r="H696" s="50">
        <f>IF(AND(ISNUMBER($F696),ISNUMBER($AL696),ISNUMBER($E696),($AL696*$E696)&lt;&gt;0),$F696/($AL696*$E696)*100,"")</f>
        <v/>
      </c>
      <c r="I696" s="51" t="n"/>
      <c r="J696" s="52" t="n"/>
      <c r="K696" s="50">
        <f>IF(AND(ISNUMBER($F696),ISNUMBER($J696)),$F696*(1-$J696),"")</f>
        <v/>
      </c>
      <c r="L696" s="51" t="n"/>
      <c r="M696" s="51" t="n"/>
      <c r="N696" s="50">
        <f>IF(ISNUMBER($F696),($F696-IF(ISNUMBER($AM696),$AM696,0))*(1-IF(ISNUMBER($J696),$J696,0)),"")</f>
        <v/>
      </c>
      <c r="O696" s="34" t="inlineStr">
        <is>
          <t>Peach</t>
        </is>
      </c>
      <c r="P696" s="48" t="n">
        <v>42</v>
      </c>
      <c r="Q696" s="48" t="n">
        <v>10</v>
      </c>
      <c r="R696" s="34" t="inlineStr">
        <is>
          <t>Not listed</t>
        </is>
      </c>
      <c r="S696" s="48" t="n">
        <v>21</v>
      </c>
      <c r="T696" s="48" t="n">
        <v>90</v>
      </c>
      <c r="U696" s="34" t="inlineStr">
        <is>
          <t>Organic cane sugar</t>
        </is>
      </c>
      <c r="V696" s="34" t="inlineStr">
        <is>
          <t>Organic, Fair Trade, lower sugar tea</t>
        </is>
      </c>
      <c r="W696" s="51" t="n"/>
      <c r="X696" s="51" t="n"/>
      <c r="Y696" s="51" t="n"/>
      <c r="Z696" s="51" t="n"/>
      <c r="AA696" s="34" t="inlineStr">
        <is>
          <t>Medium</t>
        </is>
      </c>
      <c r="AB696" s="34" t="inlineStr">
        <is>
          <t>Organic RTD tea</t>
        </is>
      </c>
      <c r="AC696" s="34" t="inlineStr">
        <is>
          <t>Organic, less sweet bottled tea</t>
        </is>
      </c>
      <c r="AD696" s="34" t="inlineStr">
        <is>
          <t>Organic with restrained sweetness.</t>
        </is>
      </c>
      <c r="AE696" s="51" t="n"/>
      <c r="AF696" s="53">
        <f>IF(AND(ISNUMBER($P696),ISNUMBER($AL696),$AL696&lt;&gt;0),ROUND($P696/$AL696*100,1),"")</f>
        <v/>
      </c>
      <c r="AG696" s="54">
        <f>IF(AND(ISNUMBER($S696),ISNUMBER($AL696),$AL696&lt;&gt;0),ROUND($S696/$AL696*100,2),"")</f>
        <v/>
      </c>
      <c r="AH696" s="53">
        <f>IF(AND(ISNUMBER($Q696),ISNUMBER($AL696),$AL696&lt;&gt;0),ROUND($Q696/$AL696*100,1),"")</f>
        <v/>
      </c>
      <c r="AI696" s="48">
        <f>IF(ISNUMBER($S696),IF($S696&lt;=1,"Yes","No"),"n/a")</f>
        <v/>
      </c>
      <c r="AJ696" s="48">
        <f>IF(ISNUMBER($S696),ROUND(MAX(0,MIN(100,100-$S696*2.5-IF(ISNUMBER($T696),$T696,0)*0.12+IF($S696&lt;=1,12,0))),0),"")</f>
        <v/>
      </c>
      <c r="AK696" s="48">
        <f>IF(ISNUMBER($Q696),IF($Q696&gt;=100,20,IF($Q696&gt;=30,10,0)),0)+IF(ISNUMBER($R696),IF($R696&gt;=100,20,0),0)+IF(ISNUMBER($P696),IF($P696&gt;=150,20,IF($P696&gt;=50,12,5)),0)+IF(ISNUMBER($S696),IF($S696&lt;=1,15,0),0)</f>
        <v/>
      </c>
      <c r="AL696" s="48" t="n">
        <v>473</v>
      </c>
      <c r="AM696" s="49" t="n"/>
      <c r="AN696" s="48">
        <f>IF(AND(ISNUMBER($P696),ISNUMBER($AL696),$AL696&lt;&gt;0),IF(OR($P696&gt;180,$P696/$AL696*1000&gt;400),"Over ceiling, confirm SKU","Within"),"n/a")</f>
        <v/>
      </c>
      <c r="AO696" s="51" t="n"/>
      <c r="AP696" s="51" t="n"/>
      <c r="AQ696" s="51" t="n"/>
      <c r="AR696" s="34" t="inlineStr">
        <is>
          <t>Recalled, batch confirmed, to confirm</t>
        </is>
      </c>
      <c r="AS696" s="34" t="inlineStr">
        <is>
          <t>BLANK -&gt; requires live Amazon.ca capture</t>
        </is>
      </c>
      <c r="AT696" s="34" t="inlineStr">
        <is>
          <t>Unverified commercial data</t>
        </is>
      </c>
    </row>
    <row r="697" ht="28" customHeight="1">
      <c r="A697" s="34" t="inlineStr">
        <is>
          <t>Honest Tea</t>
        </is>
      </c>
      <c r="B697" s="34" t="inlineStr">
        <is>
          <t>Honest Tea Organic | Peach | 24 pack 473mL</t>
        </is>
      </c>
      <c r="C697" s="34" t="inlineStr">
        <is>
          <t>4) Caffeine &amp; energy beverage</t>
        </is>
      </c>
      <c r="D697" s="34" t="inlineStr">
        <is>
          <t>473 mL bottle</t>
        </is>
      </c>
      <c r="E697" s="48" t="n">
        <v>24</v>
      </c>
      <c r="F697" s="49" t="n"/>
      <c r="G697" s="50">
        <f>IF(AND(ISNUMBER($F697),ISNUMBER($E697),$E697&lt;&gt;0),$F697/$E697,"")</f>
        <v/>
      </c>
      <c r="H697" s="50">
        <f>IF(AND(ISNUMBER($F697),ISNUMBER($AL697),ISNUMBER($E697),($AL697*$E697)&lt;&gt;0),$F697/($AL697*$E697)*100,"")</f>
        <v/>
      </c>
      <c r="I697" s="51" t="n"/>
      <c r="J697" s="52" t="n"/>
      <c r="K697" s="50">
        <f>IF(AND(ISNUMBER($F697),ISNUMBER($J697)),$F697*(1-$J697),"")</f>
        <v/>
      </c>
      <c r="L697" s="51" t="n"/>
      <c r="M697" s="51" t="n"/>
      <c r="N697" s="50">
        <f>IF(ISNUMBER($F697),($F697-IF(ISNUMBER($AM697),$AM697,0))*(1-IF(ISNUMBER($J697),$J697,0)),"")</f>
        <v/>
      </c>
      <c r="O697" s="34" t="inlineStr">
        <is>
          <t>Peach</t>
        </is>
      </c>
      <c r="P697" s="48" t="n">
        <v>42</v>
      </c>
      <c r="Q697" s="48" t="n">
        <v>10</v>
      </c>
      <c r="R697" s="34" t="inlineStr">
        <is>
          <t>Not listed</t>
        </is>
      </c>
      <c r="S697" s="48" t="n">
        <v>21</v>
      </c>
      <c r="T697" s="48" t="n">
        <v>90</v>
      </c>
      <c r="U697" s="34" t="inlineStr">
        <is>
          <t>Organic cane sugar</t>
        </is>
      </c>
      <c r="V697" s="34" t="inlineStr">
        <is>
          <t>Organic, Fair Trade, lower sugar tea</t>
        </is>
      </c>
      <c r="W697" s="51" t="n"/>
      <c r="X697" s="51" t="n"/>
      <c r="Y697" s="51" t="n"/>
      <c r="Z697" s="51" t="n"/>
      <c r="AA697" s="34" t="inlineStr">
        <is>
          <t>Medium</t>
        </is>
      </c>
      <c r="AB697" s="34" t="inlineStr">
        <is>
          <t>Organic RTD tea</t>
        </is>
      </c>
      <c r="AC697" s="34" t="inlineStr">
        <is>
          <t>Organic, less sweet bottled tea</t>
        </is>
      </c>
      <c r="AD697" s="34" t="inlineStr">
        <is>
          <t>Organic with restrained sweetness.</t>
        </is>
      </c>
      <c r="AE697" s="51" t="n"/>
      <c r="AF697" s="53">
        <f>IF(AND(ISNUMBER($P697),ISNUMBER($AL697),$AL697&lt;&gt;0),ROUND($P697/$AL697*100,1),"")</f>
        <v/>
      </c>
      <c r="AG697" s="54">
        <f>IF(AND(ISNUMBER($S697),ISNUMBER($AL697),$AL697&lt;&gt;0),ROUND($S697/$AL697*100,2),"")</f>
        <v/>
      </c>
      <c r="AH697" s="53">
        <f>IF(AND(ISNUMBER($Q697),ISNUMBER($AL697),$AL697&lt;&gt;0),ROUND($Q697/$AL697*100,1),"")</f>
        <v/>
      </c>
      <c r="AI697" s="48">
        <f>IF(ISNUMBER($S697),IF($S697&lt;=1,"Yes","No"),"n/a")</f>
        <v/>
      </c>
      <c r="AJ697" s="48">
        <f>IF(ISNUMBER($S697),ROUND(MAX(0,MIN(100,100-$S697*2.5-IF(ISNUMBER($T697),$T697,0)*0.12+IF($S697&lt;=1,12,0))),0),"")</f>
        <v/>
      </c>
      <c r="AK697" s="48">
        <f>IF(ISNUMBER($Q697),IF($Q697&gt;=100,20,IF($Q697&gt;=30,10,0)),0)+IF(ISNUMBER($R697),IF($R697&gt;=100,20,0),0)+IF(ISNUMBER($P697),IF($P697&gt;=150,20,IF($P697&gt;=50,12,5)),0)+IF(ISNUMBER($S697),IF($S697&lt;=1,15,0),0)</f>
        <v/>
      </c>
      <c r="AL697" s="48" t="n">
        <v>473</v>
      </c>
      <c r="AM697" s="49" t="n"/>
      <c r="AN697" s="48">
        <f>IF(AND(ISNUMBER($P697),ISNUMBER($AL697),$AL697&lt;&gt;0),IF(OR($P697&gt;180,$P697/$AL697*1000&gt;400),"Over ceiling, confirm SKU","Within"),"n/a")</f>
        <v/>
      </c>
      <c r="AO697" s="51" t="n"/>
      <c r="AP697" s="51" t="n"/>
      <c r="AQ697" s="51" t="n"/>
      <c r="AR697" s="34" t="inlineStr">
        <is>
          <t>Recalled, batch confirmed, to confirm</t>
        </is>
      </c>
      <c r="AS697" s="34" t="inlineStr">
        <is>
          <t>BLANK -&gt; requires live Amazon.ca capture</t>
        </is>
      </c>
      <c r="AT697" s="34" t="inlineStr">
        <is>
          <t>Unverified commercial data</t>
        </is>
      </c>
    </row>
    <row r="698" ht="28" customHeight="1">
      <c r="A698" s="34" t="inlineStr">
        <is>
          <t>Honest Tea</t>
        </is>
      </c>
      <c r="B698" s="34" t="inlineStr">
        <is>
          <t>Honest Tea Organic | Half &amp; Half | single 473mL</t>
        </is>
      </c>
      <c r="C698" s="34" t="inlineStr">
        <is>
          <t>4) Caffeine &amp; energy beverage</t>
        </is>
      </c>
      <c r="D698" s="34" t="inlineStr">
        <is>
          <t>473 mL bottle</t>
        </is>
      </c>
      <c r="E698" s="48" t="n">
        <v>1</v>
      </c>
      <c r="F698" s="49" t="n"/>
      <c r="G698" s="50">
        <f>IF(AND(ISNUMBER($F698),ISNUMBER($E698),$E698&lt;&gt;0),$F698/$E698,"")</f>
        <v/>
      </c>
      <c r="H698" s="50">
        <f>IF(AND(ISNUMBER($F698),ISNUMBER($AL698),ISNUMBER($E698),($AL698*$E698)&lt;&gt;0),$F698/($AL698*$E698)*100,"")</f>
        <v/>
      </c>
      <c r="I698" s="51" t="n"/>
      <c r="J698" s="52" t="n"/>
      <c r="K698" s="50">
        <f>IF(AND(ISNUMBER($F698),ISNUMBER($J698)),$F698*(1-$J698),"")</f>
        <v/>
      </c>
      <c r="L698" s="51" t="n"/>
      <c r="M698" s="51" t="n"/>
      <c r="N698" s="50">
        <f>IF(ISNUMBER($F698),($F698-IF(ISNUMBER($AM698),$AM698,0))*(1-IF(ISNUMBER($J698),$J698,0)),"")</f>
        <v/>
      </c>
      <c r="O698" s="34" t="inlineStr">
        <is>
          <t>Half &amp; Half</t>
        </is>
      </c>
      <c r="P698" s="48" t="n">
        <v>42</v>
      </c>
      <c r="Q698" s="48" t="n">
        <v>10</v>
      </c>
      <c r="R698" s="34" t="inlineStr">
        <is>
          <t>Not listed</t>
        </is>
      </c>
      <c r="S698" s="48" t="n">
        <v>21</v>
      </c>
      <c r="T698" s="48" t="n">
        <v>90</v>
      </c>
      <c r="U698" s="34" t="inlineStr">
        <is>
          <t>Organic cane sugar</t>
        </is>
      </c>
      <c r="V698" s="34" t="inlineStr">
        <is>
          <t>Organic, Fair Trade, lower sugar tea</t>
        </is>
      </c>
      <c r="W698" s="51" t="n"/>
      <c r="X698" s="51" t="n"/>
      <c r="Y698" s="51" t="n"/>
      <c r="Z698" s="51" t="n"/>
      <c r="AA698" s="34" t="inlineStr">
        <is>
          <t>Medium</t>
        </is>
      </c>
      <c r="AB698" s="34" t="inlineStr">
        <is>
          <t>Organic RTD tea</t>
        </is>
      </c>
      <c r="AC698" s="34" t="inlineStr">
        <is>
          <t>Organic, less sweet bottled tea</t>
        </is>
      </c>
      <c r="AD698" s="34" t="inlineStr">
        <is>
          <t>Organic with restrained sweetness.</t>
        </is>
      </c>
      <c r="AE698" s="51" t="n"/>
      <c r="AF698" s="53">
        <f>IF(AND(ISNUMBER($P698),ISNUMBER($AL698),$AL698&lt;&gt;0),ROUND($P698/$AL698*100,1),"")</f>
        <v/>
      </c>
      <c r="AG698" s="54">
        <f>IF(AND(ISNUMBER($S698),ISNUMBER($AL698),$AL698&lt;&gt;0),ROUND($S698/$AL698*100,2),"")</f>
        <v/>
      </c>
      <c r="AH698" s="53">
        <f>IF(AND(ISNUMBER($Q698),ISNUMBER($AL698),$AL698&lt;&gt;0),ROUND($Q698/$AL698*100,1),"")</f>
        <v/>
      </c>
      <c r="AI698" s="48">
        <f>IF(ISNUMBER($S698),IF($S698&lt;=1,"Yes","No"),"n/a")</f>
        <v/>
      </c>
      <c r="AJ698" s="48">
        <f>IF(ISNUMBER($S698),ROUND(MAX(0,MIN(100,100-$S698*2.5-IF(ISNUMBER($T698),$T698,0)*0.12+IF($S698&lt;=1,12,0))),0),"")</f>
        <v/>
      </c>
      <c r="AK698" s="48">
        <f>IF(ISNUMBER($Q698),IF($Q698&gt;=100,20,IF($Q698&gt;=30,10,0)),0)+IF(ISNUMBER($R698),IF($R698&gt;=100,20,0),0)+IF(ISNUMBER($P698),IF($P698&gt;=150,20,IF($P698&gt;=50,12,5)),0)+IF(ISNUMBER($S698),IF($S698&lt;=1,15,0),0)</f>
        <v/>
      </c>
      <c r="AL698" s="48" t="n">
        <v>473</v>
      </c>
      <c r="AM698" s="49" t="n"/>
      <c r="AN698" s="48">
        <f>IF(AND(ISNUMBER($P698),ISNUMBER($AL698),$AL698&lt;&gt;0),IF(OR($P698&gt;180,$P698/$AL698*1000&gt;400),"Over ceiling, confirm SKU","Within"),"n/a")</f>
        <v/>
      </c>
      <c r="AO698" s="51" t="n"/>
      <c r="AP698" s="51" t="n"/>
      <c r="AQ698" s="51" t="n"/>
      <c r="AR698" s="34" t="inlineStr">
        <is>
          <t>Recalled, batch confirmed, to confirm</t>
        </is>
      </c>
      <c r="AS698" s="34" t="inlineStr">
        <is>
          <t>BLANK -&gt; requires live Amazon.ca capture</t>
        </is>
      </c>
      <c r="AT698" s="34" t="inlineStr">
        <is>
          <t>Unverified commercial data</t>
        </is>
      </c>
    </row>
    <row r="699" ht="28" customHeight="1">
      <c r="A699" s="34" t="inlineStr">
        <is>
          <t>Honest Tea</t>
        </is>
      </c>
      <c r="B699" s="34" t="inlineStr">
        <is>
          <t>Honest Tea Organic | Half &amp; Half | 8 pack 473mL</t>
        </is>
      </c>
      <c r="C699" s="34" t="inlineStr">
        <is>
          <t>4) Caffeine &amp; energy beverage</t>
        </is>
      </c>
      <c r="D699" s="34" t="inlineStr">
        <is>
          <t>473 mL bottle</t>
        </is>
      </c>
      <c r="E699" s="48" t="n">
        <v>8</v>
      </c>
      <c r="F699" s="49" t="n"/>
      <c r="G699" s="50">
        <f>IF(AND(ISNUMBER($F699),ISNUMBER($E699),$E699&lt;&gt;0),$F699/$E699,"")</f>
        <v/>
      </c>
      <c r="H699" s="50">
        <f>IF(AND(ISNUMBER($F699),ISNUMBER($AL699),ISNUMBER($E699),($AL699*$E699)&lt;&gt;0),$F699/($AL699*$E699)*100,"")</f>
        <v/>
      </c>
      <c r="I699" s="51" t="n"/>
      <c r="J699" s="52" t="n"/>
      <c r="K699" s="50">
        <f>IF(AND(ISNUMBER($F699),ISNUMBER($J699)),$F699*(1-$J699),"")</f>
        <v/>
      </c>
      <c r="L699" s="51" t="n"/>
      <c r="M699" s="51" t="n"/>
      <c r="N699" s="50">
        <f>IF(ISNUMBER($F699),($F699-IF(ISNUMBER($AM699),$AM699,0))*(1-IF(ISNUMBER($J699),$J699,0)),"")</f>
        <v/>
      </c>
      <c r="O699" s="34" t="inlineStr">
        <is>
          <t>Half &amp; Half</t>
        </is>
      </c>
      <c r="P699" s="48" t="n">
        <v>42</v>
      </c>
      <c r="Q699" s="48" t="n">
        <v>10</v>
      </c>
      <c r="R699" s="34" t="inlineStr">
        <is>
          <t>Not listed</t>
        </is>
      </c>
      <c r="S699" s="48" t="n">
        <v>21</v>
      </c>
      <c r="T699" s="48" t="n">
        <v>90</v>
      </c>
      <c r="U699" s="34" t="inlineStr">
        <is>
          <t>Organic cane sugar</t>
        </is>
      </c>
      <c r="V699" s="34" t="inlineStr">
        <is>
          <t>Organic, Fair Trade, lower sugar tea</t>
        </is>
      </c>
      <c r="W699" s="51" t="n"/>
      <c r="X699" s="51" t="n"/>
      <c r="Y699" s="51" t="n"/>
      <c r="Z699" s="51" t="n"/>
      <c r="AA699" s="34" t="inlineStr">
        <is>
          <t>Medium</t>
        </is>
      </c>
      <c r="AB699" s="34" t="inlineStr">
        <is>
          <t>Organic RTD tea</t>
        </is>
      </c>
      <c r="AC699" s="34" t="inlineStr">
        <is>
          <t>Organic, less sweet bottled tea</t>
        </is>
      </c>
      <c r="AD699" s="34" t="inlineStr">
        <is>
          <t>Organic with restrained sweetness.</t>
        </is>
      </c>
      <c r="AE699" s="51" t="n"/>
      <c r="AF699" s="53">
        <f>IF(AND(ISNUMBER($P699),ISNUMBER($AL699),$AL699&lt;&gt;0),ROUND($P699/$AL699*100,1),"")</f>
        <v/>
      </c>
      <c r="AG699" s="54">
        <f>IF(AND(ISNUMBER($S699),ISNUMBER($AL699),$AL699&lt;&gt;0),ROUND($S699/$AL699*100,2),"")</f>
        <v/>
      </c>
      <c r="AH699" s="53">
        <f>IF(AND(ISNUMBER($Q699),ISNUMBER($AL699),$AL699&lt;&gt;0),ROUND($Q699/$AL699*100,1),"")</f>
        <v/>
      </c>
      <c r="AI699" s="48">
        <f>IF(ISNUMBER($S699),IF($S699&lt;=1,"Yes","No"),"n/a")</f>
        <v/>
      </c>
      <c r="AJ699" s="48">
        <f>IF(ISNUMBER($S699),ROUND(MAX(0,MIN(100,100-$S699*2.5-IF(ISNUMBER($T699),$T699,0)*0.12+IF($S699&lt;=1,12,0))),0),"")</f>
        <v/>
      </c>
      <c r="AK699" s="48">
        <f>IF(ISNUMBER($Q699),IF($Q699&gt;=100,20,IF($Q699&gt;=30,10,0)),0)+IF(ISNUMBER($R699),IF($R699&gt;=100,20,0),0)+IF(ISNUMBER($P699),IF($P699&gt;=150,20,IF($P699&gt;=50,12,5)),0)+IF(ISNUMBER($S699),IF($S699&lt;=1,15,0),0)</f>
        <v/>
      </c>
      <c r="AL699" s="48" t="n">
        <v>473</v>
      </c>
      <c r="AM699" s="49" t="n"/>
      <c r="AN699" s="48">
        <f>IF(AND(ISNUMBER($P699),ISNUMBER($AL699),$AL699&lt;&gt;0),IF(OR($P699&gt;180,$P699/$AL699*1000&gt;400),"Over ceiling, confirm SKU","Within"),"n/a")</f>
        <v/>
      </c>
      <c r="AO699" s="51" t="n"/>
      <c r="AP699" s="51" t="n"/>
      <c r="AQ699" s="51" t="n"/>
      <c r="AR699" s="34" t="inlineStr">
        <is>
          <t>Recalled, batch confirmed, to confirm</t>
        </is>
      </c>
      <c r="AS699" s="34" t="inlineStr">
        <is>
          <t>BLANK -&gt; requires live Amazon.ca capture</t>
        </is>
      </c>
      <c r="AT699" s="34" t="inlineStr">
        <is>
          <t>Unverified commercial data</t>
        </is>
      </c>
    </row>
    <row r="700" ht="28" customHeight="1">
      <c r="A700" s="34" t="inlineStr">
        <is>
          <t>Honest Tea</t>
        </is>
      </c>
      <c r="B700" s="34" t="inlineStr">
        <is>
          <t>Honest Tea Organic | Half &amp; Half | 12 pack 473mL</t>
        </is>
      </c>
      <c r="C700" s="34" t="inlineStr">
        <is>
          <t>4) Caffeine &amp; energy beverage</t>
        </is>
      </c>
      <c r="D700" s="34" t="inlineStr">
        <is>
          <t>473 mL bottle</t>
        </is>
      </c>
      <c r="E700" s="48" t="n">
        <v>12</v>
      </c>
      <c r="F700" s="49" t="n"/>
      <c r="G700" s="50">
        <f>IF(AND(ISNUMBER($F700),ISNUMBER($E700),$E700&lt;&gt;0),$F700/$E700,"")</f>
        <v/>
      </c>
      <c r="H700" s="50">
        <f>IF(AND(ISNUMBER($F700),ISNUMBER($AL700),ISNUMBER($E700),($AL700*$E700)&lt;&gt;0),$F700/($AL700*$E700)*100,"")</f>
        <v/>
      </c>
      <c r="I700" s="51" t="n"/>
      <c r="J700" s="52" t="n"/>
      <c r="K700" s="50">
        <f>IF(AND(ISNUMBER($F700),ISNUMBER($J700)),$F700*(1-$J700),"")</f>
        <v/>
      </c>
      <c r="L700" s="51" t="n"/>
      <c r="M700" s="51" t="n"/>
      <c r="N700" s="50">
        <f>IF(ISNUMBER($F700),($F700-IF(ISNUMBER($AM700),$AM700,0))*(1-IF(ISNUMBER($J700),$J700,0)),"")</f>
        <v/>
      </c>
      <c r="O700" s="34" t="inlineStr">
        <is>
          <t>Half &amp; Half</t>
        </is>
      </c>
      <c r="P700" s="48" t="n">
        <v>42</v>
      </c>
      <c r="Q700" s="48" t="n">
        <v>10</v>
      </c>
      <c r="R700" s="34" t="inlineStr">
        <is>
          <t>Not listed</t>
        </is>
      </c>
      <c r="S700" s="48" t="n">
        <v>21</v>
      </c>
      <c r="T700" s="48" t="n">
        <v>90</v>
      </c>
      <c r="U700" s="34" t="inlineStr">
        <is>
          <t>Organic cane sugar</t>
        </is>
      </c>
      <c r="V700" s="34" t="inlineStr">
        <is>
          <t>Organic, Fair Trade, lower sugar tea</t>
        </is>
      </c>
      <c r="W700" s="51" t="n"/>
      <c r="X700" s="51" t="n"/>
      <c r="Y700" s="51" t="n"/>
      <c r="Z700" s="51" t="n"/>
      <c r="AA700" s="34" t="inlineStr">
        <is>
          <t>Medium</t>
        </is>
      </c>
      <c r="AB700" s="34" t="inlineStr">
        <is>
          <t>Organic RTD tea</t>
        </is>
      </c>
      <c r="AC700" s="34" t="inlineStr">
        <is>
          <t>Organic, less sweet bottled tea</t>
        </is>
      </c>
      <c r="AD700" s="34" t="inlineStr">
        <is>
          <t>Organic with restrained sweetness.</t>
        </is>
      </c>
      <c r="AE700" s="51" t="n"/>
      <c r="AF700" s="53">
        <f>IF(AND(ISNUMBER($P700),ISNUMBER($AL700),$AL700&lt;&gt;0),ROUND($P700/$AL700*100,1),"")</f>
        <v/>
      </c>
      <c r="AG700" s="54">
        <f>IF(AND(ISNUMBER($S700),ISNUMBER($AL700),$AL700&lt;&gt;0),ROUND($S700/$AL700*100,2),"")</f>
        <v/>
      </c>
      <c r="AH700" s="53">
        <f>IF(AND(ISNUMBER($Q700),ISNUMBER($AL700),$AL700&lt;&gt;0),ROUND($Q700/$AL700*100,1),"")</f>
        <v/>
      </c>
      <c r="AI700" s="48">
        <f>IF(ISNUMBER($S700),IF($S700&lt;=1,"Yes","No"),"n/a")</f>
        <v/>
      </c>
      <c r="AJ700" s="48">
        <f>IF(ISNUMBER($S700),ROUND(MAX(0,MIN(100,100-$S700*2.5-IF(ISNUMBER($T700),$T700,0)*0.12+IF($S700&lt;=1,12,0))),0),"")</f>
        <v/>
      </c>
      <c r="AK700" s="48">
        <f>IF(ISNUMBER($Q700),IF($Q700&gt;=100,20,IF($Q700&gt;=30,10,0)),0)+IF(ISNUMBER($R700),IF($R700&gt;=100,20,0),0)+IF(ISNUMBER($P700),IF($P700&gt;=150,20,IF($P700&gt;=50,12,5)),0)+IF(ISNUMBER($S700),IF($S700&lt;=1,15,0),0)</f>
        <v/>
      </c>
      <c r="AL700" s="48" t="n">
        <v>473</v>
      </c>
      <c r="AM700" s="49" t="n"/>
      <c r="AN700" s="48">
        <f>IF(AND(ISNUMBER($P700),ISNUMBER($AL700),$AL700&lt;&gt;0),IF(OR($P700&gt;180,$P700/$AL700*1000&gt;400),"Over ceiling, confirm SKU","Within"),"n/a")</f>
        <v/>
      </c>
      <c r="AO700" s="51" t="n"/>
      <c r="AP700" s="51" t="n"/>
      <c r="AQ700" s="51" t="n"/>
      <c r="AR700" s="34" t="inlineStr">
        <is>
          <t>Recalled, batch confirmed, to confirm</t>
        </is>
      </c>
      <c r="AS700" s="34" t="inlineStr">
        <is>
          <t>BLANK -&gt; requires live Amazon.ca capture</t>
        </is>
      </c>
      <c r="AT700" s="34" t="inlineStr">
        <is>
          <t>Unverified commercial data</t>
        </is>
      </c>
    </row>
    <row r="701" ht="28" customHeight="1">
      <c r="A701" s="34" t="inlineStr">
        <is>
          <t>Honest Tea</t>
        </is>
      </c>
      <c r="B701" s="34" t="inlineStr">
        <is>
          <t>Honest Tea Organic | Half &amp; Half | 18 pack 473mL</t>
        </is>
      </c>
      <c r="C701" s="34" t="inlineStr">
        <is>
          <t>4) Caffeine &amp; energy beverage</t>
        </is>
      </c>
      <c r="D701" s="34" t="inlineStr">
        <is>
          <t>473 mL bottle</t>
        </is>
      </c>
      <c r="E701" s="48" t="n">
        <v>18</v>
      </c>
      <c r="F701" s="49" t="n"/>
      <c r="G701" s="50">
        <f>IF(AND(ISNUMBER($F701),ISNUMBER($E701),$E701&lt;&gt;0),$F701/$E701,"")</f>
        <v/>
      </c>
      <c r="H701" s="50">
        <f>IF(AND(ISNUMBER($F701),ISNUMBER($AL701),ISNUMBER($E701),($AL701*$E701)&lt;&gt;0),$F701/($AL701*$E701)*100,"")</f>
        <v/>
      </c>
      <c r="I701" s="51" t="n"/>
      <c r="J701" s="52" t="n"/>
      <c r="K701" s="50">
        <f>IF(AND(ISNUMBER($F701),ISNUMBER($J701)),$F701*(1-$J701),"")</f>
        <v/>
      </c>
      <c r="L701" s="51" t="n"/>
      <c r="M701" s="51" t="n"/>
      <c r="N701" s="50">
        <f>IF(ISNUMBER($F701),($F701-IF(ISNUMBER($AM701),$AM701,0))*(1-IF(ISNUMBER($J701),$J701,0)),"")</f>
        <v/>
      </c>
      <c r="O701" s="34" t="inlineStr">
        <is>
          <t>Half &amp; Half</t>
        </is>
      </c>
      <c r="P701" s="48" t="n">
        <v>42</v>
      </c>
      <c r="Q701" s="48" t="n">
        <v>10</v>
      </c>
      <c r="R701" s="34" t="inlineStr">
        <is>
          <t>Not listed</t>
        </is>
      </c>
      <c r="S701" s="48" t="n">
        <v>21</v>
      </c>
      <c r="T701" s="48" t="n">
        <v>90</v>
      </c>
      <c r="U701" s="34" t="inlineStr">
        <is>
          <t>Organic cane sugar</t>
        </is>
      </c>
      <c r="V701" s="34" t="inlineStr">
        <is>
          <t>Organic, Fair Trade, lower sugar tea</t>
        </is>
      </c>
      <c r="W701" s="51" t="n"/>
      <c r="X701" s="51" t="n"/>
      <c r="Y701" s="51" t="n"/>
      <c r="Z701" s="51" t="n"/>
      <c r="AA701" s="34" t="inlineStr">
        <is>
          <t>Medium</t>
        </is>
      </c>
      <c r="AB701" s="34" t="inlineStr">
        <is>
          <t>Organic RTD tea</t>
        </is>
      </c>
      <c r="AC701" s="34" t="inlineStr">
        <is>
          <t>Organic, less sweet bottled tea</t>
        </is>
      </c>
      <c r="AD701" s="34" t="inlineStr">
        <is>
          <t>Organic with restrained sweetness.</t>
        </is>
      </c>
      <c r="AE701" s="51" t="n"/>
      <c r="AF701" s="53">
        <f>IF(AND(ISNUMBER($P701),ISNUMBER($AL701),$AL701&lt;&gt;0),ROUND($P701/$AL701*100,1),"")</f>
        <v/>
      </c>
      <c r="AG701" s="54">
        <f>IF(AND(ISNUMBER($S701),ISNUMBER($AL701),$AL701&lt;&gt;0),ROUND($S701/$AL701*100,2),"")</f>
        <v/>
      </c>
      <c r="AH701" s="53">
        <f>IF(AND(ISNUMBER($Q701),ISNUMBER($AL701),$AL701&lt;&gt;0),ROUND($Q701/$AL701*100,1),"")</f>
        <v/>
      </c>
      <c r="AI701" s="48">
        <f>IF(ISNUMBER($S701),IF($S701&lt;=1,"Yes","No"),"n/a")</f>
        <v/>
      </c>
      <c r="AJ701" s="48">
        <f>IF(ISNUMBER($S701),ROUND(MAX(0,MIN(100,100-$S701*2.5-IF(ISNUMBER($T701),$T701,0)*0.12+IF($S701&lt;=1,12,0))),0),"")</f>
        <v/>
      </c>
      <c r="AK701" s="48">
        <f>IF(ISNUMBER($Q701),IF($Q701&gt;=100,20,IF($Q701&gt;=30,10,0)),0)+IF(ISNUMBER($R701),IF($R701&gt;=100,20,0),0)+IF(ISNUMBER($P701),IF($P701&gt;=150,20,IF($P701&gt;=50,12,5)),0)+IF(ISNUMBER($S701),IF($S701&lt;=1,15,0),0)</f>
        <v/>
      </c>
      <c r="AL701" s="48" t="n">
        <v>473</v>
      </c>
      <c r="AM701" s="49" t="n"/>
      <c r="AN701" s="48">
        <f>IF(AND(ISNUMBER($P701),ISNUMBER($AL701),$AL701&lt;&gt;0),IF(OR($P701&gt;180,$P701/$AL701*1000&gt;400),"Over ceiling, confirm SKU","Within"),"n/a")</f>
        <v/>
      </c>
      <c r="AO701" s="51" t="n"/>
      <c r="AP701" s="51" t="n"/>
      <c r="AQ701" s="51" t="n"/>
      <c r="AR701" s="34" t="inlineStr">
        <is>
          <t>Recalled, batch confirmed, to confirm</t>
        </is>
      </c>
      <c r="AS701" s="34" t="inlineStr">
        <is>
          <t>BLANK -&gt; requires live Amazon.ca capture</t>
        </is>
      </c>
      <c r="AT701" s="34" t="inlineStr">
        <is>
          <t>Unverified commercial data</t>
        </is>
      </c>
    </row>
    <row r="702" ht="28" customHeight="1">
      <c r="A702" s="34" t="inlineStr">
        <is>
          <t>Honest Tea</t>
        </is>
      </c>
      <c r="B702" s="34" t="inlineStr">
        <is>
          <t>Honest Tea Organic | Half &amp; Half | 24 pack 473mL</t>
        </is>
      </c>
      <c r="C702" s="34" t="inlineStr">
        <is>
          <t>4) Caffeine &amp; energy beverage</t>
        </is>
      </c>
      <c r="D702" s="34" t="inlineStr">
        <is>
          <t>473 mL bottle</t>
        </is>
      </c>
      <c r="E702" s="48" t="n">
        <v>24</v>
      </c>
      <c r="F702" s="49" t="n"/>
      <c r="G702" s="50">
        <f>IF(AND(ISNUMBER($F702),ISNUMBER($E702),$E702&lt;&gt;0),$F702/$E702,"")</f>
        <v/>
      </c>
      <c r="H702" s="50">
        <f>IF(AND(ISNUMBER($F702),ISNUMBER($AL702),ISNUMBER($E702),($AL702*$E702)&lt;&gt;0),$F702/($AL702*$E702)*100,"")</f>
        <v/>
      </c>
      <c r="I702" s="51" t="n"/>
      <c r="J702" s="52" t="n"/>
      <c r="K702" s="50">
        <f>IF(AND(ISNUMBER($F702),ISNUMBER($J702)),$F702*(1-$J702),"")</f>
        <v/>
      </c>
      <c r="L702" s="51" t="n"/>
      <c r="M702" s="51" t="n"/>
      <c r="N702" s="50">
        <f>IF(ISNUMBER($F702),($F702-IF(ISNUMBER($AM702),$AM702,0))*(1-IF(ISNUMBER($J702),$J702,0)),"")</f>
        <v/>
      </c>
      <c r="O702" s="34" t="inlineStr">
        <is>
          <t>Half &amp; Half</t>
        </is>
      </c>
      <c r="P702" s="48" t="n">
        <v>42</v>
      </c>
      <c r="Q702" s="48" t="n">
        <v>10</v>
      </c>
      <c r="R702" s="34" t="inlineStr">
        <is>
          <t>Not listed</t>
        </is>
      </c>
      <c r="S702" s="48" t="n">
        <v>21</v>
      </c>
      <c r="T702" s="48" t="n">
        <v>90</v>
      </c>
      <c r="U702" s="34" t="inlineStr">
        <is>
          <t>Organic cane sugar</t>
        </is>
      </c>
      <c r="V702" s="34" t="inlineStr">
        <is>
          <t>Organic, Fair Trade, lower sugar tea</t>
        </is>
      </c>
      <c r="W702" s="51" t="n"/>
      <c r="X702" s="51" t="n"/>
      <c r="Y702" s="51" t="n"/>
      <c r="Z702" s="51" t="n"/>
      <c r="AA702" s="34" t="inlineStr">
        <is>
          <t>Medium</t>
        </is>
      </c>
      <c r="AB702" s="34" t="inlineStr">
        <is>
          <t>Organic RTD tea</t>
        </is>
      </c>
      <c r="AC702" s="34" t="inlineStr">
        <is>
          <t>Organic, less sweet bottled tea</t>
        </is>
      </c>
      <c r="AD702" s="34" t="inlineStr">
        <is>
          <t>Organic with restrained sweetness.</t>
        </is>
      </c>
      <c r="AE702" s="51" t="n"/>
      <c r="AF702" s="53">
        <f>IF(AND(ISNUMBER($P702),ISNUMBER($AL702),$AL702&lt;&gt;0),ROUND($P702/$AL702*100,1),"")</f>
        <v/>
      </c>
      <c r="AG702" s="54">
        <f>IF(AND(ISNUMBER($S702),ISNUMBER($AL702),$AL702&lt;&gt;0),ROUND($S702/$AL702*100,2),"")</f>
        <v/>
      </c>
      <c r="AH702" s="53">
        <f>IF(AND(ISNUMBER($Q702),ISNUMBER($AL702),$AL702&lt;&gt;0),ROUND($Q702/$AL702*100,1),"")</f>
        <v/>
      </c>
      <c r="AI702" s="48">
        <f>IF(ISNUMBER($S702),IF($S702&lt;=1,"Yes","No"),"n/a")</f>
        <v/>
      </c>
      <c r="AJ702" s="48">
        <f>IF(ISNUMBER($S702),ROUND(MAX(0,MIN(100,100-$S702*2.5-IF(ISNUMBER($T702),$T702,0)*0.12+IF($S702&lt;=1,12,0))),0),"")</f>
        <v/>
      </c>
      <c r="AK702" s="48">
        <f>IF(ISNUMBER($Q702),IF($Q702&gt;=100,20,IF($Q702&gt;=30,10,0)),0)+IF(ISNUMBER($R702),IF($R702&gt;=100,20,0),0)+IF(ISNUMBER($P702),IF($P702&gt;=150,20,IF($P702&gt;=50,12,5)),0)+IF(ISNUMBER($S702),IF($S702&lt;=1,15,0),0)</f>
        <v/>
      </c>
      <c r="AL702" s="48" t="n">
        <v>473</v>
      </c>
      <c r="AM702" s="49" t="n"/>
      <c r="AN702" s="48">
        <f>IF(AND(ISNUMBER($P702),ISNUMBER($AL702),$AL702&lt;&gt;0),IF(OR($P702&gt;180,$P702/$AL702*1000&gt;400),"Over ceiling, confirm SKU","Within"),"n/a")</f>
        <v/>
      </c>
      <c r="AO702" s="51" t="n"/>
      <c r="AP702" s="51" t="n"/>
      <c r="AQ702" s="51" t="n"/>
      <c r="AR702" s="34" t="inlineStr">
        <is>
          <t>Recalled, batch confirmed, to confirm</t>
        </is>
      </c>
      <c r="AS702" s="34" t="inlineStr">
        <is>
          <t>BLANK -&gt; requires live Amazon.ca capture</t>
        </is>
      </c>
      <c r="AT702" s="34" t="inlineStr">
        <is>
          <t>Unverified commercial data</t>
        </is>
      </c>
    </row>
    <row r="703" ht="28" customHeight="1">
      <c r="A703" s="34" t="inlineStr">
        <is>
          <t>Honest Tea</t>
        </is>
      </c>
      <c r="B703" s="34" t="inlineStr">
        <is>
          <t>Honest Tea Organic | Lemon | single 473mL</t>
        </is>
      </c>
      <c r="C703" s="34" t="inlineStr">
        <is>
          <t>4) Caffeine &amp; energy beverage</t>
        </is>
      </c>
      <c r="D703" s="34" t="inlineStr">
        <is>
          <t>473 mL bottle</t>
        </is>
      </c>
      <c r="E703" s="48" t="n">
        <v>1</v>
      </c>
      <c r="F703" s="49" t="n"/>
      <c r="G703" s="50">
        <f>IF(AND(ISNUMBER($F703),ISNUMBER($E703),$E703&lt;&gt;0),$F703/$E703,"")</f>
        <v/>
      </c>
      <c r="H703" s="50">
        <f>IF(AND(ISNUMBER($F703),ISNUMBER($AL703),ISNUMBER($E703),($AL703*$E703)&lt;&gt;0),$F703/($AL703*$E703)*100,"")</f>
        <v/>
      </c>
      <c r="I703" s="51" t="n"/>
      <c r="J703" s="52" t="n"/>
      <c r="K703" s="50">
        <f>IF(AND(ISNUMBER($F703),ISNUMBER($J703)),$F703*(1-$J703),"")</f>
        <v/>
      </c>
      <c r="L703" s="51" t="n"/>
      <c r="M703" s="51" t="n"/>
      <c r="N703" s="50">
        <f>IF(ISNUMBER($F703),($F703-IF(ISNUMBER($AM703),$AM703,0))*(1-IF(ISNUMBER($J703),$J703,0)),"")</f>
        <v/>
      </c>
      <c r="O703" s="34" t="inlineStr">
        <is>
          <t>Lemon</t>
        </is>
      </c>
      <c r="P703" s="48" t="n">
        <v>42</v>
      </c>
      <c r="Q703" s="48" t="n">
        <v>10</v>
      </c>
      <c r="R703" s="34" t="inlineStr">
        <is>
          <t>Not listed</t>
        </is>
      </c>
      <c r="S703" s="48" t="n">
        <v>21</v>
      </c>
      <c r="T703" s="48" t="n">
        <v>90</v>
      </c>
      <c r="U703" s="34" t="inlineStr">
        <is>
          <t>Organic cane sugar</t>
        </is>
      </c>
      <c r="V703" s="34" t="inlineStr">
        <is>
          <t>Organic, Fair Trade, lower sugar tea</t>
        </is>
      </c>
      <c r="W703" s="51" t="n"/>
      <c r="X703" s="51" t="n"/>
      <c r="Y703" s="51" t="n"/>
      <c r="Z703" s="51" t="n"/>
      <c r="AA703" s="34" t="inlineStr">
        <is>
          <t>Medium</t>
        </is>
      </c>
      <c r="AB703" s="34" t="inlineStr">
        <is>
          <t>Organic RTD tea</t>
        </is>
      </c>
      <c r="AC703" s="34" t="inlineStr">
        <is>
          <t>Organic, less sweet bottled tea</t>
        </is>
      </c>
      <c r="AD703" s="34" t="inlineStr">
        <is>
          <t>Organic with restrained sweetness.</t>
        </is>
      </c>
      <c r="AE703" s="51" t="n"/>
      <c r="AF703" s="53">
        <f>IF(AND(ISNUMBER($P703),ISNUMBER($AL703),$AL703&lt;&gt;0),ROUND($P703/$AL703*100,1),"")</f>
        <v/>
      </c>
      <c r="AG703" s="54">
        <f>IF(AND(ISNUMBER($S703),ISNUMBER($AL703),$AL703&lt;&gt;0),ROUND($S703/$AL703*100,2),"")</f>
        <v/>
      </c>
      <c r="AH703" s="53">
        <f>IF(AND(ISNUMBER($Q703),ISNUMBER($AL703),$AL703&lt;&gt;0),ROUND($Q703/$AL703*100,1),"")</f>
        <v/>
      </c>
      <c r="AI703" s="48">
        <f>IF(ISNUMBER($S703),IF($S703&lt;=1,"Yes","No"),"n/a")</f>
        <v/>
      </c>
      <c r="AJ703" s="48">
        <f>IF(ISNUMBER($S703),ROUND(MAX(0,MIN(100,100-$S703*2.5-IF(ISNUMBER($T703),$T703,0)*0.12+IF($S703&lt;=1,12,0))),0),"")</f>
        <v/>
      </c>
      <c r="AK703" s="48">
        <f>IF(ISNUMBER($Q703),IF($Q703&gt;=100,20,IF($Q703&gt;=30,10,0)),0)+IF(ISNUMBER($R703),IF($R703&gt;=100,20,0),0)+IF(ISNUMBER($P703),IF($P703&gt;=150,20,IF($P703&gt;=50,12,5)),0)+IF(ISNUMBER($S703),IF($S703&lt;=1,15,0),0)</f>
        <v/>
      </c>
      <c r="AL703" s="48" t="n">
        <v>473</v>
      </c>
      <c r="AM703" s="49" t="n"/>
      <c r="AN703" s="48">
        <f>IF(AND(ISNUMBER($P703),ISNUMBER($AL703),$AL703&lt;&gt;0),IF(OR($P703&gt;180,$P703/$AL703*1000&gt;400),"Over ceiling, confirm SKU","Within"),"n/a")</f>
        <v/>
      </c>
      <c r="AO703" s="51" t="n"/>
      <c r="AP703" s="51" t="n"/>
      <c r="AQ703" s="51" t="n"/>
      <c r="AR703" s="34" t="inlineStr">
        <is>
          <t>Recalled, batch confirmed, to confirm</t>
        </is>
      </c>
      <c r="AS703" s="34" t="inlineStr">
        <is>
          <t>BLANK -&gt; requires live Amazon.ca capture</t>
        </is>
      </c>
      <c r="AT703" s="34" t="inlineStr">
        <is>
          <t>Unverified commercial data</t>
        </is>
      </c>
    </row>
    <row r="704" ht="28" customHeight="1">
      <c r="A704" s="34" t="inlineStr">
        <is>
          <t>Honest Tea</t>
        </is>
      </c>
      <c r="B704" s="34" t="inlineStr">
        <is>
          <t>Honest Tea Organic | Lemon | 8 pack 473mL</t>
        </is>
      </c>
      <c r="C704" s="34" t="inlineStr">
        <is>
          <t>4) Caffeine &amp; energy beverage</t>
        </is>
      </c>
      <c r="D704" s="34" t="inlineStr">
        <is>
          <t>473 mL bottle</t>
        </is>
      </c>
      <c r="E704" s="48" t="n">
        <v>8</v>
      </c>
      <c r="F704" s="49" t="n"/>
      <c r="G704" s="50">
        <f>IF(AND(ISNUMBER($F704),ISNUMBER($E704),$E704&lt;&gt;0),$F704/$E704,"")</f>
        <v/>
      </c>
      <c r="H704" s="50">
        <f>IF(AND(ISNUMBER($F704),ISNUMBER($AL704),ISNUMBER($E704),($AL704*$E704)&lt;&gt;0),$F704/($AL704*$E704)*100,"")</f>
        <v/>
      </c>
      <c r="I704" s="51" t="n"/>
      <c r="J704" s="52" t="n"/>
      <c r="K704" s="50">
        <f>IF(AND(ISNUMBER($F704),ISNUMBER($J704)),$F704*(1-$J704),"")</f>
        <v/>
      </c>
      <c r="L704" s="51" t="n"/>
      <c r="M704" s="51" t="n"/>
      <c r="N704" s="50">
        <f>IF(ISNUMBER($F704),($F704-IF(ISNUMBER($AM704),$AM704,0))*(1-IF(ISNUMBER($J704),$J704,0)),"")</f>
        <v/>
      </c>
      <c r="O704" s="34" t="inlineStr">
        <is>
          <t>Lemon</t>
        </is>
      </c>
      <c r="P704" s="48" t="n">
        <v>42</v>
      </c>
      <c r="Q704" s="48" t="n">
        <v>10</v>
      </c>
      <c r="R704" s="34" t="inlineStr">
        <is>
          <t>Not listed</t>
        </is>
      </c>
      <c r="S704" s="48" t="n">
        <v>21</v>
      </c>
      <c r="T704" s="48" t="n">
        <v>90</v>
      </c>
      <c r="U704" s="34" t="inlineStr">
        <is>
          <t>Organic cane sugar</t>
        </is>
      </c>
      <c r="V704" s="34" t="inlineStr">
        <is>
          <t>Organic, Fair Trade, lower sugar tea</t>
        </is>
      </c>
      <c r="W704" s="51" t="n"/>
      <c r="X704" s="51" t="n"/>
      <c r="Y704" s="51" t="n"/>
      <c r="Z704" s="51" t="n"/>
      <c r="AA704" s="34" t="inlineStr">
        <is>
          <t>Medium</t>
        </is>
      </c>
      <c r="AB704" s="34" t="inlineStr">
        <is>
          <t>Organic RTD tea</t>
        </is>
      </c>
      <c r="AC704" s="34" t="inlineStr">
        <is>
          <t>Organic, less sweet bottled tea</t>
        </is>
      </c>
      <c r="AD704" s="34" t="inlineStr">
        <is>
          <t>Organic with restrained sweetness.</t>
        </is>
      </c>
      <c r="AE704" s="51" t="n"/>
      <c r="AF704" s="53">
        <f>IF(AND(ISNUMBER($P704),ISNUMBER($AL704),$AL704&lt;&gt;0),ROUND($P704/$AL704*100,1),"")</f>
        <v/>
      </c>
      <c r="AG704" s="54">
        <f>IF(AND(ISNUMBER($S704),ISNUMBER($AL704),$AL704&lt;&gt;0),ROUND($S704/$AL704*100,2),"")</f>
        <v/>
      </c>
      <c r="AH704" s="53">
        <f>IF(AND(ISNUMBER($Q704),ISNUMBER($AL704),$AL704&lt;&gt;0),ROUND($Q704/$AL704*100,1),"")</f>
        <v/>
      </c>
      <c r="AI704" s="48">
        <f>IF(ISNUMBER($S704),IF($S704&lt;=1,"Yes","No"),"n/a")</f>
        <v/>
      </c>
      <c r="AJ704" s="48">
        <f>IF(ISNUMBER($S704),ROUND(MAX(0,MIN(100,100-$S704*2.5-IF(ISNUMBER($T704),$T704,0)*0.12+IF($S704&lt;=1,12,0))),0),"")</f>
        <v/>
      </c>
      <c r="AK704" s="48">
        <f>IF(ISNUMBER($Q704),IF($Q704&gt;=100,20,IF($Q704&gt;=30,10,0)),0)+IF(ISNUMBER($R704),IF($R704&gt;=100,20,0),0)+IF(ISNUMBER($P704),IF($P704&gt;=150,20,IF($P704&gt;=50,12,5)),0)+IF(ISNUMBER($S704),IF($S704&lt;=1,15,0),0)</f>
        <v/>
      </c>
      <c r="AL704" s="48" t="n">
        <v>473</v>
      </c>
      <c r="AM704" s="49" t="n"/>
      <c r="AN704" s="48">
        <f>IF(AND(ISNUMBER($P704),ISNUMBER($AL704),$AL704&lt;&gt;0),IF(OR($P704&gt;180,$P704/$AL704*1000&gt;400),"Over ceiling, confirm SKU","Within"),"n/a")</f>
        <v/>
      </c>
      <c r="AO704" s="51" t="n"/>
      <c r="AP704" s="51" t="n"/>
      <c r="AQ704" s="51" t="n"/>
      <c r="AR704" s="34" t="inlineStr">
        <is>
          <t>Recalled, batch confirmed, to confirm</t>
        </is>
      </c>
      <c r="AS704" s="34" t="inlineStr">
        <is>
          <t>BLANK -&gt; requires live Amazon.ca capture</t>
        </is>
      </c>
      <c r="AT704" s="34" t="inlineStr">
        <is>
          <t>Unverified commercial data</t>
        </is>
      </c>
    </row>
    <row r="705" ht="28" customHeight="1">
      <c r="A705" s="34" t="inlineStr">
        <is>
          <t>Honest Tea</t>
        </is>
      </c>
      <c r="B705" s="34" t="inlineStr">
        <is>
          <t>Honest Tea Organic | Lemon | 12 pack 473mL</t>
        </is>
      </c>
      <c r="C705" s="34" t="inlineStr">
        <is>
          <t>4) Caffeine &amp; energy beverage</t>
        </is>
      </c>
      <c r="D705" s="34" t="inlineStr">
        <is>
          <t>473 mL bottle</t>
        </is>
      </c>
      <c r="E705" s="48" t="n">
        <v>12</v>
      </c>
      <c r="F705" s="49" t="n"/>
      <c r="G705" s="50">
        <f>IF(AND(ISNUMBER($F705),ISNUMBER($E705),$E705&lt;&gt;0),$F705/$E705,"")</f>
        <v/>
      </c>
      <c r="H705" s="50">
        <f>IF(AND(ISNUMBER($F705),ISNUMBER($AL705),ISNUMBER($E705),($AL705*$E705)&lt;&gt;0),$F705/($AL705*$E705)*100,"")</f>
        <v/>
      </c>
      <c r="I705" s="51" t="n"/>
      <c r="J705" s="52" t="n"/>
      <c r="K705" s="50">
        <f>IF(AND(ISNUMBER($F705),ISNUMBER($J705)),$F705*(1-$J705),"")</f>
        <v/>
      </c>
      <c r="L705" s="51" t="n"/>
      <c r="M705" s="51" t="n"/>
      <c r="N705" s="50">
        <f>IF(ISNUMBER($F705),($F705-IF(ISNUMBER($AM705),$AM705,0))*(1-IF(ISNUMBER($J705),$J705,0)),"")</f>
        <v/>
      </c>
      <c r="O705" s="34" t="inlineStr">
        <is>
          <t>Lemon</t>
        </is>
      </c>
      <c r="P705" s="48" t="n">
        <v>42</v>
      </c>
      <c r="Q705" s="48" t="n">
        <v>10</v>
      </c>
      <c r="R705" s="34" t="inlineStr">
        <is>
          <t>Not listed</t>
        </is>
      </c>
      <c r="S705" s="48" t="n">
        <v>21</v>
      </c>
      <c r="T705" s="48" t="n">
        <v>90</v>
      </c>
      <c r="U705" s="34" t="inlineStr">
        <is>
          <t>Organic cane sugar</t>
        </is>
      </c>
      <c r="V705" s="34" t="inlineStr">
        <is>
          <t>Organic, Fair Trade, lower sugar tea</t>
        </is>
      </c>
      <c r="W705" s="51" t="n"/>
      <c r="X705" s="51" t="n"/>
      <c r="Y705" s="51" t="n"/>
      <c r="Z705" s="51" t="n"/>
      <c r="AA705" s="34" t="inlineStr">
        <is>
          <t>Medium</t>
        </is>
      </c>
      <c r="AB705" s="34" t="inlineStr">
        <is>
          <t>Organic RTD tea</t>
        </is>
      </c>
      <c r="AC705" s="34" t="inlineStr">
        <is>
          <t>Organic, less sweet bottled tea</t>
        </is>
      </c>
      <c r="AD705" s="34" t="inlineStr">
        <is>
          <t>Organic with restrained sweetness.</t>
        </is>
      </c>
      <c r="AE705" s="51" t="n"/>
      <c r="AF705" s="53">
        <f>IF(AND(ISNUMBER($P705),ISNUMBER($AL705),$AL705&lt;&gt;0),ROUND($P705/$AL705*100,1),"")</f>
        <v/>
      </c>
      <c r="AG705" s="54">
        <f>IF(AND(ISNUMBER($S705),ISNUMBER($AL705),$AL705&lt;&gt;0),ROUND($S705/$AL705*100,2),"")</f>
        <v/>
      </c>
      <c r="AH705" s="53">
        <f>IF(AND(ISNUMBER($Q705),ISNUMBER($AL705),$AL705&lt;&gt;0),ROUND($Q705/$AL705*100,1),"")</f>
        <v/>
      </c>
      <c r="AI705" s="48">
        <f>IF(ISNUMBER($S705),IF($S705&lt;=1,"Yes","No"),"n/a")</f>
        <v/>
      </c>
      <c r="AJ705" s="48">
        <f>IF(ISNUMBER($S705),ROUND(MAX(0,MIN(100,100-$S705*2.5-IF(ISNUMBER($T705),$T705,0)*0.12+IF($S705&lt;=1,12,0))),0),"")</f>
        <v/>
      </c>
      <c r="AK705" s="48">
        <f>IF(ISNUMBER($Q705),IF($Q705&gt;=100,20,IF($Q705&gt;=30,10,0)),0)+IF(ISNUMBER($R705),IF($R705&gt;=100,20,0),0)+IF(ISNUMBER($P705),IF($P705&gt;=150,20,IF($P705&gt;=50,12,5)),0)+IF(ISNUMBER($S705),IF($S705&lt;=1,15,0),0)</f>
        <v/>
      </c>
      <c r="AL705" s="48" t="n">
        <v>473</v>
      </c>
      <c r="AM705" s="49" t="n"/>
      <c r="AN705" s="48">
        <f>IF(AND(ISNUMBER($P705),ISNUMBER($AL705),$AL705&lt;&gt;0),IF(OR($P705&gt;180,$P705/$AL705*1000&gt;400),"Over ceiling, confirm SKU","Within"),"n/a")</f>
        <v/>
      </c>
      <c r="AO705" s="51" t="n"/>
      <c r="AP705" s="51" t="n"/>
      <c r="AQ705" s="51" t="n"/>
      <c r="AR705" s="34" t="inlineStr">
        <is>
          <t>Recalled, batch confirmed, to confirm</t>
        </is>
      </c>
      <c r="AS705" s="34" t="inlineStr">
        <is>
          <t>BLANK -&gt; requires live Amazon.ca capture</t>
        </is>
      </c>
      <c r="AT705" s="34" t="inlineStr">
        <is>
          <t>Unverified commercial data</t>
        </is>
      </c>
    </row>
    <row r="706" ht="28" customHeight="1">
      <c r="A706" s="34" t="inlineStr">
        <is>
          <t>Honest Tea</t>
        </is>
      </c>
      <c r="B706" s="34" t="inlineStr">
        <is>
          <t>Honest Tea Organic | Lemon | 18 pack 473mL</t>
        </is>
      </c>
      <c r="C706" s="34" t="inlineStr">
        <is>
          <t>4) Caffeine &amp; energy beverage</t>
        </is>
      </c>
      <c r="D706" s="34" t="inlineStr">
        <is>
          <t>473 mL bottle</t>
        </is>
      </c>
      <c r="E706" s="48" t="n">
        <v>18</v>
      </c>
      <c r="F706" s="49" t="n"/>
      <c r="G706" s="50">
        <f>IF(AND(ISNUMBER($F706),ISNUMBER($E706),$E706&lt;&gt;0),$F706/$E706,"")</f>
        <v/>
      </c>
      <c r="H706" s="50">
        <f>IF(AND(ISNUMBER($F706),ISNUMBER($AL706),ISNUMBER($E706),($AL706*$E706)&lt;&gt;0),$F706/($AL706*$E706)*100,"")</f>
        <v/>
      </c>
      <c r="I706" s="51" t="n"/>
      <c r="J706" s="52" t="n"/>
      <c r="K706" s="50">
        <f>IF(AND(ISNUMBER($F706),ISNUMBER($J706)),$F706*(1-$J706),"")</f>
        <v/>
      </c>
      <c r="L706" s="51" t="n"/>
      <c r="M706" s="51" t="n"/>
      <c r="N706" s="50">
        <f>IF(ISNUMBER($F706),($F706-IF(ISNUMBER($AM706),$AM706,0))*(1-IF(ISNUMBER($J706),$J706,0)),"")</f>
        <v/>
      </c>
      <c r="O706" s="34" t="inlineStr">
        <is>
          <t>Lemon</t>
        </is>
      </c>
      <c r="P706" s="48" t="n">
        <v>42</v>
      </c>
      <c r="Q706" s="48" t="n">
        <v>10</v>
      </c>
      <c r="R706" s="34" t="inlineStr">
        <is>
          <t>Not listed</t>
        </is>
      </c>
      <c r="S706" s="48" t="n">
        <v>21</v>
      </c>
      <c r="T706" s="48" t="n">
        <v>90</v>
      </c>
      <c r="U706" s="34" t="inlineStr">
        <is>
          <t>Organic cane sugar</t>
        </is>
      </c>
      <c r="V706" s="34" t="inlineStr">
        <is>
          <t>Organic, Fair Trade, lower sugar tea</t>
        </is>
      </c>
      <c r="W706" s="51" t="n"/>
      <c r="X706" s="51" t="n"/>
      <c r="Y706" s="51" t="n"/>
      <c r="Z706" s="51" t="n"/>
      <c r="AA706" s="34" t="inlineStr">
        <is>
          <t>Medium</t>
        </is>
      </c>
      <c r="AB706" s="34" t="inlineStr">
        <is>
          <t>Organic RTD tea</t>
        </is>
      </c>
      <c r="AC706" s="34" t="inlineStr">
        <is>
          <t>Organic, less sweet bottled tea</t>
        </is>
      </c>
      <c r="AD706" s="34" t="inlineStr">
        <is>
          <t>Organic with restrained sweetness.</t>
        </is>
      </c>
      <c r="AE706" s="51" t="n"/>
      <c r="AF706" s="53">
        <f>IF(AND(ISNUMBER($P706),ISNUMBER($AL706),$AL706&lt;&gt;0),ROUND($P706/$AL706*100,1),"")</f>
        <v/>
      </c>
      <c r="AG706" s="54">
        <f>IF(AND(ISNUMBER($S706),ISNUMBER($AL706),$AL706&lt;&gt;0),ROUND($S706/$AL706*100,2),"")</f>
        <v/>
      </c>
      <c r="AH706" s="53">
        <f>IF(AND(ISNUMBER($Q706),ISNUMBER($AL706),$AL706&lt;&gt;0),ROUND($Q706/$AL706*100,1),"")</f>
        <v/>
      </c>
      <c r="AI706" s="48">
        <f>IF(ISNUMBER($S706),IF($S706&lt;=1,"Yes","No"),"n/a")</f>
        <v/>
      </c>
      <c r="AJ706" s="48">
        <f>IF(ISNUMBER($S706),ROUND(MAX(0,MIN(100,100-$S706*2.5-IF(ISNUMBER($T706),$T706,0)*0.12+IF($S706&lt;=1,12,0))),0),"")</f>
        <v/>
      </c>
      <c r="AK706" s="48">
        <f>IF(ISNUMBER($Q706),IF($Q706&gt;=100,20,IF($Q706&gt;=30,10,0)),0)+IF(ISNUMBER($R706),IF($R706&gt;=100,20,0),0)+IF(ISNUMBER($P706),IF($P706&gt;=150,20,IF($P706&gt;=50,12,5)),0)+IF(ISNUMBER($S706),IF($S706&lt;=1,15,0),0)</f>
        <v/>
      </c>
      <c r="AL706" s="48" t="n">
        <v>473</v>
      </c>
      <c r="AM706" s="49" t="n"/>
      <c r="AN706" s="48">
        <f>IF(AND(ISNUMBER($P706),ISNUMBER($AL706),$AL706&lt;&gt;0),IF(OR($P706&gt;180,$P706/$AL706*1000&gt;400),"Over ceiling, confirm SKU","Within"),"n/a")</f>
        <v/>
      </c>
      <c r="AO706" s="51" t="n"/>
      <c r="AP706" s="51" t="n"/>
      <c r="AQ706" s="51" t="n"/>
      <c r="AR706" s="34" t="inlineStr">
        <is>
          <t>Recalled, batch confirmed, to confirm</t>
        </is>
      </c>
      <c r="AS706" s="34" t="inlineStr">
        <is>
          <t>BLANK -&gt; requires live Amazon.ca capture</t>
        </is>
      </c>
      <c r="AT706" s="34" t="inlineStr">
        <is>
          <t>Unverified commercial data</t>
        </is>
      </c>
    </row>
    <row r="707" ht="28" customHeight="1">
      <c r="A707" s="34" t="inlineStr">
        <is>
          <t>Honest Tea</t>
        </is>
      </c>
      <c r="B707" s="34" t="inlineStr">
        <is>
          <t>Honest Tea Organic | Lemon | 24 pack 473mL</t>
        </is>
      </c>
      <c r="C707" s="34" t="inlineStr">
        <is>
          <t>4) Caffeine &amp; energy beverage</t>
        </is>
      </c>
      <c r="D707" s="34" t="inlineStr">
        <is>
          <t>473 mL bottle</t>
        </is>
      </c>
      <c r="E707" s="48" t="n">
        <v>24</v>
      </c>
      <c r="F707" s="49" t="n"/>
      <c r="G707" s="50">
        <f>IF(AND(ISNUMBER($F707),ISNUMBER($E707),$E707&lt;&gt;0),$F707/$E707,"")</f>
        <v/>
      </c>
      <c r="H707" s="50">
        <f>IF(AND(ISNUMBER($F707),ISNUMBER($AL707),ISNUMBER($E707),($AL707*$E707)&lt;&gt;0),$F707/($AL707*$E707)*100,"")</f>
        <v/>
      </c>
      <c r="I707" s="51" t="n"/>
      <c r="J707" s="52" t="n"/>
      <c r="K707" s="50">
        <f>IF(AND(ISNUMBER($F707),ISNUMBER($J707)),$F707*(1-$J707),"")</f>
        <v/>
      </c>
      <c r="L707" s="51" t="n"/>
      <c r="M707" s="51" t="n"/>
      <c r="N707" s="50">
        <f>IF(ISNUMBER($F707),($F707-IF(ISNUMBER($AM707),$AM707,0))*(1-IF(ISNUMBER($J707),$J707,0)),"")</f>
        <v/>
      </c>
      <c r="O707" s="34" t="inlineStr">
        <is>
          <t>Lemon</t>
        </is>
      </c>
      <c r="P707" s="48" t="n">
        <v>42</v>
      </c>
      <c r="Q707" s="48" t="n">
        <v>10</v>
      </c>
      <c r="R707" s="34" t="inlineStr">
        <is>
          <t>Not listed</t>
        </is>
      </c>
      <c r="S707" s="48" t="n">
        <v>21</v>
      </c>
      <c r="T707" s="48" t="n">
        <v>90</v>
      </c>
      <c r="U707" s="34" t="inlineStr">
        <is>
          <t>Organic cane sugar</t>
        </is>
      </c>
      <c r="V707" s="34" t="inlineStr">
        <is>
          <t>Organic, Fair Trade, lower sugar tea</t>
        </is>
      </c>
      <c r="W707" s="51" t="n"/>
      <c r="X707" s="51" t="n"/>
      <c r="Y707" s="51" t="n"/>
      <c r="Z707" s="51" t="n"/>
      <c r="AA707" s="34" t="inlineStr">
        <is>
          <t>Medium</t>
        </is>
      </c>
      <c r="AB707" s="34" t="inlineStr">
        <is>
          <t>Organic RTD tea</t>
        </is>
      </c>
      <c r="AC707" s="34" t="inlineStr">
        <is>
          <t>Organic, less sweet bottled tea</t>
        </is>
      </c>
      <c r="AD707" s="34" t="inlineStr">
        <is>
          <t>Organic with restrained sweetness.</t>
        </is>
      </c>
      <c r="AE707" s="51" t="n"/>
      <c r="AF707" s="53">
        <f>IF(AND(ISNUMBER($P707),ISNUMBER($AL707),$AL707&lt;&gt;0),ROUND($P707/$AL707*100,1),"")</f>
        <v/>
      </c>
      <c r="AG707" s="54">
        <f>IF(AND(ISNUMBER($S707),ISNUMBER($AL707),$AL707&lt;&gt;0),ROUND($S707/$AL707*100,2),"")</f>
        <v/>
      </c>
      <c r="AH707" s="53">
        <f>IF(AND(ISNUMBER($Q707),ISNUMBER($AL707),$AL707&lt;&gt;0),ROUND($Q707/$AL707*100,1),"")</f>
        <v/>
      </c>
      <c r="AI707" s="48">
        <f>IF(ISNUMBER($S707),IF($S707&lt;=1,"Yes","No"),"n/a")</f>
        <v/>
      </c>
      <c r="AJ707" s="48">
        <f>IF(ISNUMBER($S707),ROUND(MAX(0,MIN(100,100-$S707*2.5-IF(ISNUMBER($T707),$T707,0)*0.12+IF($S707&lt;=1,12,0))),0),"")</f>
        <v/>
      </c>
      <c r="AK707" s="48">
        <f>IF(ISNUMBER($Q707),IF($Q707&gt;=100,20,IF($Q707&gt;=30,10,0)),0)+IF(ISNUMBER($R707),IF($R707&gt;=100,20,0),0)+IF(ISNUMBER($P707),IF($P707&gt;=150,20,IF($P707&gt;=50,12,5)),0)+IF(ISNUMBER($S707),IF($S707&lt;=1,15,0),0)</f>
        <v/>
      </c>
      <c r="AL707" s="48" t="n">
        <v>473</v>
      </c>
      <c r="AM707" s="49" t="n"/>
      <c r="AN707" s="48">
        <f>IF(AND(ISNUMBER($P707),ISNUMBER($AL707),$AL707&lt;&gt;0),IF(OR($P707&gt;180,$P707/$AL707*1000&gt;400),"Over ceiling, confirm SKU","Within"),"n/a")</f>
        <v/>
      </c>
      <c r="AO707" s="51" t="n"/>
      <c r="AP707" s="51" t="n"/>
      <c r="AQ707" s="51" t="n"/>
      <c r="AR707" s="34" t="inlineStr">
        <is>
          <t>Recalled, batch confirmed, to confirm</t>
        </is>
      </c>
      <c r="AS707" s="34" t="inlineStr">
        <is>
          <t>BLANK -&gt; requires live Amazon.ca capture</t>
        </is>
      </c>
      <c r="AT707" s="34" t="inlineStr">
        <is>
          <t>Unverified commercial data</t>
        </is>
      </c>
    </row>
    <row r="708" ht="28" customHeight="1">
      <c r="A708" s="34" t="inlineStr">
        <is>
          <t>Honest Tea</t>
        </is>
      </c>
      <c r="B708" s="34" t="inlineStr">
        <is>
          <t>Honest Tea Organic | Just Black | single 473mL</t>
        </is>
      </c>
      <c r="C708" s="34" t="inlineStr">
        <is>
          <t>4) Caffeine &amp; energy beverage</t>
        </is>
      </c>
      <c r="D708" s="34" t="inlineStr">
        <is>
          <t>473 mL bottle</t>
        </is>
      </c>
      <c r="E708" s="48" t="n">
        <v>1</v>
      </c>
      <c r="F708" s="49" t="n"/>
      <c r="G708" s="50">
        <f>IF(AND(ISNUMBER($F708),ISNUMBER($E708),$E708&lt;&gt;0),$F708/$E708,"")</f>
        <v/>
      </c>
      <c r="H708" s="50">
        <f>IF(AND(ISNUMBER($F708),ISNUMBER($AL708),ISNUMBER($E708),($AL708*$E708)&lt;&gt;0),$F708/($AL708*$E708)*100,"")</f>
        <v/>
      </c>
      <c r="I708" s="51" t="n"/>
      <c r="J708" s="52" t="n"/>
      <c r="K708" s="50">
        <f>IF(AND(ISNUMBER($F708),ISNUMBER($J708)),$F708*(1-$J708),"")</f>
        <v/>
      </c>
      <c r="L708" s="51" t="n"/>
      <c r="M708" s="51" t="n"/>
      <c r="N708" s="50">
        <f>IF(ISNUMBER($F708),($F708-IF(ISNUMBER($AM708),$AM708,0))*(1-IF(ISNUMBER($J708),$J708,0)),"")</f>
        <v/>
      </c>
      <c r="O708" s="34" t="inlineStr">
        <is>
          <t>Just Black</t>
        </is>
      </c>
      <c r="P708" s="48" t="n">
        <v>42</v>
      </c>
      <c r="Q708" s="48" t="n">
        <v>10</v>
      </c>
      <c r="R708" s="34" t="inlineStr">
        <is>
          <t>Not listed</t>
        </is>
      </c>
      <c r="S708" s="48" t="n">
        <v>21</v>
      </c>
      <c r="T708" s="48" t="n">
        <v>90</v>
      </c>
      <c r="U708" s="34" t="inlineStr">
        <is>
          <t>Organic cane sugar</t>
        </is>
      </c>
      <c r="V708" s="34" t="inlineStr">
        <is>
          <t>Organic, Fair Trade, lower sugar tea</t>
        </is>
      </c>
      <c r="W708" s="51" t="n"/>
      <c r="X708" s="51" t="n"/>
      <c r="Y708" s="51" t="n"/>
      <c r="Z708" s="51" t="n"/>
      <c r="AA708" s="34" t="inlineStr">
        <is>
          <t>Medium</t>
        </is>
      </c>
      <c r="AB708" s="34" t="inlineStr">
        <is>
          <t>Organic RTD tea</t>
        </is>
      </c>
      <c r="AC708" s="34" t="inlineStr">
        <is>
          <t>Organic, less sweet bottled tea</t>
        </is>
      </c>
      <c r="AD708" s="34" t="inlineStr">
        <is>
          <t>Organic with restrained sweetness.</t>
        </is>
      </c>
      <c r="AE708" s="51" t="n"/>
      <c r="AF708" s="53">
        <f>IF(AND(ISNUMBER($P708),ISNUMBER($AL708),$AL708&lt;&gt;0),ROUND($P708/$AL708*100,1),"")</f>
        <v/>
      </c>
      <c r="AG708" s="54">
        <f>IF(AND(ISNUMBER($S708),ISNUMBER($AL708),$AL708&lt;&gt;0),ROUND($S708/$AL708*100,2),"")</f>
        <v/>
      </c>
      <c r="AH708" s="53">
        <f>IF(AND(ISNUMBER($Q708),ISNUMBER($AL708),$AL708&lt;&gt;0),ROUND($Q708/$AL708*100,1),"")</f>
        <v/>
      </c>
      <c r="AI708" s="48">
        <f>IF(ISNUMBER($S708),IF($S708&lt;=1,"Yes","No"),"n/a")</f>
        <v/>
      </c>
      <c r="AJ708" s="48">
        <f>IF(ISNUMBER($S708),ROUND(MAX(0,MIN(100,100-$S708*2.5-IF(ISNUMBER($T708),$T708,0)*0.12+IF($S708&lt;=1,12,0))),0),"")</f>
        <v/>
      </c>
      <c r="AK708" s="48">
        <f>IF(ISNUMBER($Q708),IF($Q708&gt;=100,20,IF($Q708&gt;=30,10,0)),0)+IF(ISNUMBER($R708),IF($R708&gt;=100,20,0),0)+IF(ISNUMBER($P708),IF($P708&gt;=150,20,IF($P708&gt;=50,12,5)),0)+IF(ISNUMBER($S708),IF($S708&lt;=1,15,0),0)</f>
        <v/>
      </c>
      <c r="AL708" s="48" t="n">
        <v>473</v>
      </c>
      <c r="AM708" s="49" t="n"/>
      <c r="AN708" s="48">
        <f>IF(AND(ISNUMBER($P708),ISNUMBER($AL708),$AL708&lt;&gt;0),IF(OR($P708&gt;180,$P708/$AL708*1000&gt;400),"Over ceiling, confirm SKU","Within"),"n/a")</f>
        <v/>
      </c>
      <c r="AO708" s="51" t="n"/>
      <c r="AP708" s="51" t="n"/>
      <c r="AQ708" s="51" t="n"/>
      <c r="AR708" s="34" t="inlineStr">
        <is>
          <t>Recalled, batch confirmed, to confirm</t>
        </is>
      </c>
      <c r="AS708" s="34" t="inlineStr">
        <is>
          <t>BLANK -&gt; requires live Amazon.ca capture</t>
        </is>
      </c>
      <c r="AT708" s="34" t="inlineStr">
        <is>
          <t>Unverified commercial data</t>
        </is>
      </c>
    </row>
    <row r="709" ht="28" customHeight="1">
      <c r="A709" s="34" t="inlineStr">
        <is>
          <t>Honest Tea</t>
        </is>
      </c>
      <c r="B709" s="34" t="inlineStr">
        <is>
          <t>Honest Tea Organic | Just Black | 8 pack 473mL</t>
        </is>
      </c>
      <c r="C709" s="34" t="inlineStr">
        <is>
          <t>4) Caffeine &amp; energy beverage</t>
        </is>
      </c>
      <c r="D709" s="34" t="inlineStr">
        <is>
          <t>473 mL bottle</t>
        </is>
      </c>
      <c r="E709" s="48" t="n">
        <v>8</v>
      </c>
      <c r="F709" s="49" t="n"/>
      <c r="G709" s="50">
        <f>IF(AND(ISNUMBER($F709),ISNUMBER($E709),$E709&lt;&gt;0),$F709/$E709,"")</f>
        <v/>
      </c>
      <c r="H709" s="50">
        <f>IF(AND(ISNUMBER($F709),ISNUMBER($AL709),ISNUMBER($E709),($AL709*$E709)&lt;&gt;0),$F709/($AL709*$E709)*100,"")</f>
        <v/>
      </c>
      <c r="I709" s="51" t="n"/>
      <c r="J709" s="52" t="n"/>
      <c r="K709" s="50">
        <f>IF(AND(ISNUMBER($F709),ISNUMBER($J709)),$F709*(1-$J709),"")</f>
        <v/>
      </c>
      <c r="L709" s="51" t="n"/>
      <c r="M709" s="51" t="n"/>
      <c r="N709" s="50">
        <f>IF(ISNUMBER($F709),($F709-IF(ISNUMBER($AM709),$AM709,0))*(1-IF(ISNUMBER($J709),$J709,0)),"")</f>
        <v/>
      </c>
      <c r="O709" s="34" t="inlineStr">
        <is>
          <t>Just Black</t>
        </is>
      </c>
      <c r="P709" s="48" t="n">
        <v>42</v>
      </c>
      <c r="Q709" s="48" t="n">
        <v>10</v>
      </c>
      <c r="R709" s="34" t="inlineStr">
        <is>
          <t>Not listed</t>
        </is>
      </c>
      <c r="S709" s="48" t="n">
        <v>21</v>
      </c>
      <c r="T709" s="48" t="n">
        <v>90</v>
      </c>
      <c r="U709" s="34" t="inlineStr">
        <is>
          <t>Organic cane sugar</t>
        </is>
      </c>
      <c r="V709" s="34" t="inlineStr">
        <is>
          <t>Organic, Fair Trade, lower sugar tea</t>
        </is>
      </c>
      <c r="W709" s="51" t="n"/>
      <c r="X709" s="51" t="n"/>
      <c r="Y709" s="51" t="n"/>
      <c r="Z709" s="51" t="n"/>
      <c r="AA709" s="34" t="inlineStr">
        <is>
          <t>Medium</t>
        </is>
      </c>
      <c r="AB709" s="34" t="inlineStr">
        <is>
          <t>Organic RTD tea</t>
        </is>
      </c>
      <c r="AC709" s="34" t="inlineStr">
        <is>
          <t>Organic, less sweet bottled tea</t>
        </is>
      </c>
      <c r="AD709" s="34" t="inlineStr">
        <is>
          <t>Organic with restrained sweetness.</t>
        </is>
      </c>
      <c r="AE709" s="51" t="n"/>
      <c r="AF709" s="53">
        <f>IF(AND(ISNUMBER($P709),ISNUMBER($AL709),$AL709&lt;&gt;0),ROUND($P709/$AL709*100,1),"")</f>
        <v/>
      </c>
      <c r="AG709" s="54">
        <f>IF(AND(ISNUMBER($S709),ISNUMBER($AL709),$AL709&lt;&gt;0),ROUND($S709/$AL709*100,2),"")</f>
        <v/>
      </c>
      <c r="AH709" s="53">
        <f>IF(AND(ISNUMBER($Q709),ISNUMBER($AL709),$AL709&lt;&gt;0),ROUND($Q709/$AL709*100,1),"")</f>
        <v/>
      </c>
      <c r="AI709" s="48">
        <f>IF(ISNUMBER($S709),IF($S709&lt;=1,"Yes","No"),"n/a")</f>
        <v/>
      </c>
      <c r="AJ709" s="48">
        <f>IF(ISNUMBER($S709),ROUND(MAX(0,MIN(100,100-$S709*2.5-IF(ISNUMBER($T709),$T709,0)*0.12+IF($S709&lt;=1,12,0))),0),"")</f>
        <v/>
      </c>
      <c r="AK709" s="48">
        <f>IF(ISNUMBER($Q709),IF($Q709&gt;=100,20,IF($Q709&gt;=30,10,0)),0)+IF(ISNUMBER($R709),IF($R709&gt;=100,20,0),0)+IF(ISNUMBER($P709),IF($P709&gt;=150,20,IF($P709&gt;=50,12,5)),0)+IF(ISNUMBER($S709),IF($S709&lt;=1,15,0),0)</f>
        <v/>
      </c>
      <c r="AL709" s="48" t="n">
        <v>473</v>
      </c>
      <c r="AM709" s="49" t="n"/>
      <c r="AN709" s="48">
        <f>IF(AND(ISNUMBER($P709),ISNUMBER($AL709),$AL709&lt;&gt;0),IF(OR($P709&gt;180,$P709/$AL709*1000&gt;400),"Over ceiling, confirm SKU","Within"),"n/a")</f>
        <v/>
      </c>
      <c r="AO709" s="51" t="n"/>
      <c r="AP709" s="51" t="n"/>
      <c r="AQ709" s="51" t="n"/>
      <c r="AR709" s="34" t="inlineStr">
        <is>
          <t>Recalled, batch confirmed, to confirm</t>
        </is>
      </c>
      <c r="AS709" s="34" t="inlineStr">
        <is>
          <t>BLANK -&gt; requires live Amazon.ca capture</t>
        </is>
      </c>
      <c r="AT709" s="34" t="inlineStr">
        <is>
          <t>Unverified commercial data</t>
        </is>
      </c>
    </row>
    <row r="710" ht="28" customHeight="1">
      <c r="A710" s="34" t="inlineStr">
        <is>
          <t>Honest Tea</t>
        </is>
      </c>
      <c r="B710" s="34" t="inlineStr">
        <is>
          <t>Honest Tea Organic | Just Black | 12 pack 473mL</t>
        </is>
      </c>
      <c r="C710" s="34" t="inlineStr">
        <is>
          <t>4) Caffeine &amp; energy beverage</t>
        </is>
      </c>
      <c r="D710" s="34" t="inlineStr">
        <is>
          <t>473 mL bottle</t>
        </is>
      </c>
      <c r="E710" s="48" t="n">
        <v>12</v>
      </c>
      <c r="F710" s="49" t="n"/>
      <c r="G710" s="50">
        <f>IF(AND(ISNUMBER($F710),ISNUMBER($E710),$E710&lt;&gt;0),$F710/$E710,"")</f>
        <v/>
      </c>
      <c r="H710" s="50">
        <f>IF(AND(ISNUMBER($F710),ISNUMBER($AL710),ISNUMBER($E710),($AL710*$E710)&lt;&gt;0),$F710/($AL710*$E710)*100,"")</f>
        <v/>
      </c>
      <c r="I710" s="51" t="n"/>
      <c r="J710" s="52" t="n"/>
      <c r="K710" s="50">
        <f>IF(AND(ISNUMBER($F710),ISNUMBER($J710)),$F710*(1-$J710),"")</f>
        <v/>
      </c>
      <c r="L710" s="51" t="n"/>
      <c r="M710" s="51" t="n"/>
      <c r="N710" s="50">
        <f>IF(ISNUMBER($F710),($F710-IF(ISNUMBER($AM710),$AM710,0))*(1-IF(ISNUMBER($J710),$J710,0)),"")</f>
        <v/>
      </c>
      <c r="O710" s="34" t="inlineStr">
        <is>
          <t>Just Black</t>
        </is>
      </c>
      <c r="P710" s="48" t="n">
        <v>42</v>
      </c>
      <c r="Q710" s="48" t="n">
        <v>10</v>
      </c>
      <c r="R710" s="34" t="inlineStr">
        <is>
          <t>Not listed</t>
        </is>
      </c>
      <c r="S710" s="48" t="n">
        <v>21</v>
      </c>
      <c r="T710" s="48" t="n">
        <v>90</v>
      </c>
      <c r="U710" s="34" t="inlineStr">
        <is>
          <t>Organic cane sugar</t>
        </is>
      </c>
      <c r="V710" s="34" t="inlineStr">
        <is>
          <t>Organic, Fair Trade, lower sugar tea</t>
        </is>
      </c>
      <c r="W710" s="51" t="n"/>
      <c r="X710" s="51" t="n"/>
      <c r="Y710" s="51" t="n"/>
      <c r="Z710" s="51" t="n"/>
      <c r="AA710" s="34" t="inlineStr">
        <is>
          <t>Medium</t>
        </is>
      </c>
      <c r="AB710" s="34" t="inlineStr">
        <is>
          <t>Organic RTD tea</t>
        </is>
      </c>
      <c r="AC710" s="34" t="inlineStr">
        <is>
          <t>Organic, less sweet bottled tea</t>
        </is>
      </c>
      <c r="AD710" s="34" t="inlineStr">
        <is>
          <t>Organic with restrained sweetness.</t>
        </is>
      </c>
      <c r="AE710" s="51" t="n"/>
      <c r="AF710" s="53">
        <f>IF(AND(ISNUMBER($P710),ISNUMBER($AL710),$AL710&lt;&gt;0),ROUND($P710/$AL710*100,1),"")</f>
        <v/>
      </c>
      <c r="AG710" s="54">
        <f>IF(AND(ISNUMBER($S710),ISNUMBER($AL710),$AL710&lt;&gt;0),ROUND($S710/$AL710*100,2),"")</f>
        <v/>
      </c>
      <c r="AH710" s="53">
        <f>IF(AND(ISNUMBER($Q710),ISNUMBER($AL710),$AL710&lt;&gt;0),ROUND($Q710/$AL710*100,1),"")</f>
        <v/>
      </c>
      <c r="AI710" s="48">
        <f>IF(ISNUMBER($S710),IF($S710&lt;=1,"Yes","No"),"n/a")</f>
        <v/>
      </c>
      <c r="AJ710" s="48">
        <f>IF(ISNUMBER($S710),ROUND(MAX(0,MIN(100,100-$S710*2.5-IF(ISNUMBER($T710),$T710,0)*0.12+IF($S710&lt;=1,12,0))),0),"")</f>
        <v/>
      </c>
      <c r="AK710" s="48">
        <f>IF(ISNUMBER($Q710),IF($Q710&gt;=100,20,IF($Q710&gt;=30,10,0)),0)+IF(ISNUMBER($R710),IF($R710&gt;=100,20,0),0)+IF(ISNUMBER($P710),IF($P710&gt;=150,20,IF($P710&gt;=50,12,5)),0)+IF(ISNUMBER($S710),IF($S710&lt;=1,15,0),0)</f>
        <v/>
      </c>
      <c r="AL710" s="48" t="n">
        <v>473</v>
      </c>
      <c r="AM710" s="49" t="n"/>
      <c r="AN710" s="48">
        <f>IF(AND(ISNUMBER($P710),ISNUMBER($AL710),$AL710&lt;&gt;0),IF(OR($P710&gt;180,$P710/$AL710*1000&gt;400),"Over ceiling, confirm SKU","Within"),"n/a")</f>
        <v/>
      </c>
      <c r="AO710" s="51" t="n"/>
      <c r="AP710" s="51" t="n"/>
      <c r="AQ710" s="51" t="n"/>
      <c r="AR710" s="34" t="inlineStr">
        <is>
          <t>Recalled, batch confirmed, to confirm</t>
        </is>
      </c>
      <c r="AS710" s="34" t="inlineStr">
        <is>
          <t>BLANK -&gt; requires live Amazon.ca capture</t>
        </is>
      </c>
      <c r="AT710" s="34" t="inlineStr">
        <is>
          <t>Unverified commercial data</t>
        </is>
      </c>
    </row>
    <row r="711" ht="28" customHeight="1">
      <c r="A711" s="34" t="inlineStr">
        <is>
          <t>Honest Tea</t>
        </is>
      </c>
      <c r="B711" s="34" t="inlineStr">
        <is>
          <t>Honest Tea Organic | Just Black | 18 pack 473mL</t>
        </is>
      </c>
      <c r="C711" s="34" t="inlineStr">
        <is>
          <t>4) Caffeine &amp; energy beverage</t>
        </is>
      </c>
      <c r="D711" s="34" t="inlineStr">
        <is>
          <t>473 mL bottle</t>
        </is>
      </c>
      <c r="E711" s="48" t="n">
        <v>18</v>
      </c>
      <c r="F711" s="49" t="n"/>
      <c r="G711" s="50">
        <f>IF(AND(ISNUMBER($F711),ISNUMBER($E711),$E711&lt;&gt;0),$F711/$E711,"")</f>
        <v/>
      </c>
      <c r="H711" s="50">
        <f>IF(AND(ISNUMBER($F711),ISNUMBER($AL711),ISNUMBER($E711),($AL711*$E711)&lt;&gt;0),$F711/($AL711*$E711)*100,"")</f>
        <v/>
      </c>
      <c r="I711" s="51" t="n"/>
      <c r="J711" s="52" t="n"/>
      <c r="K711" s="50">
        <f>IF(AND(ISNUMBER($F711),ISNUMBER($J711)),$F711*(1-$J711),"")</f>
        <v/>
      </c>
      <c r="L711" s="51" t="n"/>
      <c r="M711" s="51" t="n"/>
      <c r="N711" s="50">
        <f>IF(ISNUMBER($F711),($F711-IF(ISNUMBER($AM711),$AM711,0))*(1-IF(ISNUMBER($J711),$J711,0)),"")</f>
        <v/>
      </c>
      <c r="O711" s="34" t="inlineStr">
        <is>
          <t>Just Black</t>
        </is>
      </c>
      <c r="P711" s="48" t="n">
        <v>42</v>
      </c>
      <c r="Q711" s="48" t="n">
        <v>10</v>
      </c>
      <c r="R711" s="34" t="inlineStr">
        <is>
          <t>Not listed</t>
        </is>
      </c>
      <c r="S711" s="48" t="n">
        <v>21</v>
      </c>
      <c r="T711" s="48" t="n">
        <v>90</v>
      </c>
      <c r="U711" s="34" t="inlineStr">
        <is>
          <t>Organic cane sugar</t>
        </is>
      </c>
      <c r="V711" s="34" t="inlineStr">
        <is>
          <t>Organic, Fair Trade, lower sugar tea</t>
        </is>
      </c>
      <c r="W711" s="51" t="n"/>
      <c r="X711" s="51" t="n"/>
      <c r="Y711" s="51" t="n"/>
      <c r="Z711" s="51" t="n"/>
      <c r="AA711" s="34" t="inlineStr">
        <is>
          <t>Medium</t>
        </is>
      </c>
      <c r="AB711" s="34" t="inlineStr">
        <is>
          <t>Organic RTD tea</t>
        </is>
      </c>
      <c r="AC711" s="34" t="inlineStr">
        <is>
          <t>Organic, less sweet bottled tea</t>
        </is>
      </c>
      <c r="AD711" s="34" t="inlineStr">
        <is>
          <t>Organic with restrained sweetness.</t>
        </is>
      </c>
      <c r="AE711" s="51" t="n"/>
      <c r="AF711" s="53">
        <f>IF(AND(ISNUMBER($P711),ISNUMBER($AL711),$AL711&lt;&gt;0),ROUND($P711/$AL711*100,1),"")</f>
        <v/>
      </c>
      <c r="AG711" s="54">
        <f>IF(AND(ISNUMBER($S711),ISNUMBER($AL711),$AL711&lt;&gt;0),ROUND($S711/$AL711*100,2),"")</f>
        <v/>
      </c>
      <c r="AH711" s="53">
        <f>IF(AND(ISNUMBER($Q711),ISNUMBER($AL711),$AL711&lt;&gt;0),ROUND($Q711/$AL711*100,1),"")</f>
        <v/>
      </c>
      <c r="AI711" s="48">
        <f>IF(ISNUMBER($S711),IF($S711&lt;=1,"Yes","No"),"n/a")</f>
        <v/>
      </c>
      <c r="AJ711" s="48">
        <f>IF(ISNUMBER($S711),ROUND(MAX(0,MIN(100,100-$S711*2.5-IF(ISNUMBER($T711),$T711,0)*0.12+IF($S711&lt;=1,12,0))),0),"")</f>
        <v/>
      </c>
      <c r="AK711" s="48">
        <f>IF(ISNUMBER($Q711),IF($Q711&gt;=100,20,IF($Q711&gt;=30,10,0)),0)+IF(ISNUMBER($R711),IF($R711&gt;=100,20,0),0)+IF(ISNUMBER($P711),IF($P711&gt;=150,20,IF($P711&gt;=50,12,5)),0)+IF(ISNUMBER($S711),IF($S711&lt;=1,15,0),0)</f>
        <v/>
      </c>
      <c r="AL711" s="48" t="n">
        <v>473</v>
      </c>
      <c r="AM711" s="49" t="n"/>
      <c r="AN711" s="48">
        <f>IF(AND(ISNUMBER($P711),ISNUMBER($AL711),$AL711&lt;&gt;0),IF(OR($P711&gt;180,$P711/$AL711*1000&gt;400),"Over ceiling, confirm SKU","Within"),"n/a")</f>
        <v/>
      </c>
      <c r="AO711" s="51" t="n"/>
      <c r="AP711" s="51" t="n"/>
      <c r="AQ711" s="51" t="n"/>
      <c r="AR711" s="34" t="inlineStr">
        <is>
          <t>Recalled, batch confirmed, to confirm</t>
        </is>
      </c>
      <c r="AS711" s="34" t="inlineStr">
        <is>
          <t>BLANK -&gt; requires live Amazon.ca capture</t>
        </is>
      </c>
      <c r="AT711" s="34" t="inlineStr">
        <is>
          <t>Unverified commercial data</t>
        </is>
      </c>
    </row>
    <row r="712" ht="28" customHeight="1">
      <c r="A712" s="34" t="inlineStr">
        <is>
          <t>Honest Tea</t>
        </is>
      </c>
      <c r="B712" s="34" t="inlineStr">
        <is>
          <t>Honest Tea Organic | Just Black | 24 pack 473mL</t>
        </is>
      </c>
      <c r="C712" s="34" t="inlineStr">
        <is>
          <t>4) Caffeine &amp; energy beverage</t>
        </is>
      </c>
      <c r="D712" s="34" t="inlineStr">
        <is>
          <t>473 mL bottle</t>
        </is>
      </c>
      <c r="E712" s="48" t="n">
        <v>24</v>
      </c>
      <c r="F712" s="49" t="n"/>
      <c r="G712" s="50">
        <f>IF(AND(ISNUMBER($F712),ISNUMBER($E712),$E712&lt;&gt;0),$F712/$E712,"")</f>
        <v/>
      </c>
      <c r="H712" s="50">
        <f>IF(AND(ISNUMBER($F712),ISNUMBER($AL712),ISNUMBER($E712),($AL712*$E712)&lt;&gt;0),$F712/($AL712*$E712)*100,"")</f>
        <v/>
      </c>
      <c r="I712" s="51" t="n"/>
      <c r="J712" s="52" t="n"/>
      <c r="K712" s="50">
        <f>IF(AND(ISNUMBER($F712),ISNUMBER($J712)),$F712*(1-$J712),"")</f>
        <v/>
      </c>
      <c r="L712" s="51" t="n"/>
      <c r="M712" s="51" t="n"/>
      <c r="N712" s="50">
        <f>IF(ISNUMBER($F712),($F712-IF(ISNUMBER($AM712),$AM712,0))*(1-IF(ISNUMBER($J712),$J712,0)),"")</f>
        <v/>
      </c>
      <c r="O712" s="34" t="inlineStr">
        <is>
          <t>Just Black</t>
        </is>
      </c>
      <c r="P712" s="48" t="n">
        <v>42</v>
      </c>
      <c r="Q712" s="48" t="n">
        <v>10</v>
      </c>
      <c r="R712" s="34" t="inlineStr">
        <is>
          <t>Not listed</t>
        </is>
      </c>
      <c r="S712" s="48" t="n">
        <v>21</v>
      </c>
      <c r="T712" s="48" t="n">
        <v>90</v>
      </c>
      <c r="U712" s="34" t="inlineStr">
        <is>
          <t>Organic cane sugar</t>
        </is>
      </c>
      <c r="V712" s="34" t="inlineStr">
        <is>
          <t>Organic, Fair Trade, lower sugar tea</t>
        </is>
      </c>
      <c r="W712" s="51" t="n"/>
      <c r="X712" s="51" t="n"/>
      <c r="Y712" s="51" t="n"/>
      <c r="Z712" s="51" t="n"/>
      <c r="AA712" s="34" t="inlineStr">
        <is>
          <t>Medium</t>
        </is>
      </c>
      <c r="AB712" s="34" t="inlineStr">
        <is>
          <t>Organic RTD tea</t>
        </is>
      </c>
      <c r="AC712" s="34" t="inlineStr">
        <is>
          <t>Organic, less sweet bottled tea</t>
        </is>
      </c>
      <c r="AD712" s="34" t="inlineStr">
        <is>
          <t>Organic with restrained sweetness.</t>
        </is>
      </c>
      <c r="AE712" s="51" t="n"/>
      <c r="AF712" s="53">
        <f>IF(AND(ISNUMBER($P712),ISNUMBER($AL712),$AL712&lt;&gt;0),ROUND($P712/$AL712*100,1),"")</f>
        <v/>
      </c>
      <c r="AG712" s="54">
        <f>IF(AND(ISNUMBER($S712),ISNUMBER($AL712),$AL712&lt;&gt;0),ROUND($S712/$AL712*100,2),"")</f>
        <v/>
      </c>
      <c r="AH712" s="53">
        <f>IF(AND(ISNUMBER($Q712),ISNUMBER($AL712),$AL712&lt;&gt;0),ROUND($Q712/$AL712*100,1),"")</f>
        <v/>
      </c>
      <c r="AI712" s="48">
        <f>IF(ISNUMBER($S712),IF($S712&lt;=1,"Yes","No"),"n/a")</f>
        <v/>
      </c>
      <c r="AJ712" s="48">
        <f>IF(ISNUMBER($S712),ROUND(MAX(0,MIN(100,100-$S712*2.5-IF(ISNUMBER($T712),$T712,0)*0.12+IF($S712&lt;=1,12,0))),0),"")</f>
        <v/>
      </c>
      <c r="AK712" s="48">
        <f>IF(ISNUMBER($Q712),IF($Q712&gt;=100,20,IF($Q712&gt;=30,10,0)),0)+IF(ISNUMBER($R712),IF($R712&gt;=100,20,0),0)+IF(ISNUMBER($P712),IF($P712&gt;=150,20,IF($P712&gt;=50,12,5)),0)+IF(ISNUMBER($S712),IF($S712&lt;=1,15,0),0)</f>
        <v/>
      </c>
      <c r="AL712" s="48" t="n">
        <v>473</v>
      </c>
      <c r="AM712" s="49" t="n"/>
      <c r="AN712" s="48">
        <f>IF(AND(ISNUMBER($P712),ISNUMBER($AL712),$AL712&lt;&gt;0),IF(OR($P712&gt;180,$P712/$AL712*1000&gt;400),"Over ceiling, confirm SKU","Within"),"n/a")</f>
        <v/>
      </c>
      <c r="AO712" s="51" t="n"/>
      <c r="AP712" s="51" t="n"/>
      <c r="AQ712" s="51" t="n"/>
      <c r="AR712" s="34" t="inlineStr">
        <is>
          <t>Recalled, batch confirmed, to confirm</t>
        </is>
      </c>
      <c r="AS712" s="34" t="inlineStr">
        <is>
          <t>BLANK -&gt; requires live Amazon.ca capture</t>
        </is>
      </c>
      <c r="AT712" s="34" t="inlineStr">
        <is>
          <t>Unverified commercial data</t>
        </is>
      </c>
    </row>
    <row r="713" ht="28" customHeight="1">
      <c r="A713" s="34" t="inlineStr">
        <is>
          <t>STOK</t>
        </is>
      </c>
      <c r="B713" s="34" t="inlineStr">
        <is>
          <t>STOK Cold Brew Coffee | Not Too Sweet Black | single 405mL</t>
        </is>
      </c>
      <c r="C713" s="34" t="inlineStr">
        <is>
          <t>4) Caffeine &amp; energy beverage</t>
        </is>
      </c>
      <c r="D713" s="34" t="inlineStr">
        <is>
          <t>405 mL bottle</t>
        </is>
      </c>
      <c r="E713" s="48" t="n">
        <v>1</v>
      </c>
      <c r="F713" s="49" t="n"/>
      <c r="G713" s="50">
        <f>IF(AND(ISNUMBER($F713),ISNUMBER($E713),$E713&lt;&gt;0),$F713/$E713,"")</f>
        <v/>
      </c>
      <c r="H713" s="50">
        <f>IF(AND(ISNUMBER($F713),ISNUMBER($AL713),ISNUMBER($E713),($AL713*$E713)&lt;&gt;0),$F713/($AL713*$E713)*100,"")</f>
        <v/>
      </c>
      <c r="I713" s="51" t="n"/>
      <c r="J713" s="52" t="n"/>
      <c r="K713" s="50">
        <f>IF(AND(ISNUMBER($F713),ISNUMBER($J713)),$F713*(1-$J713),"")</f>
        <v/>
      </c>
      <c r="L713" s="51" t="n"/>
      <c r="M713" s="51" t="n"/>
      <c r="N713" s="50">
        <f>IF(ISNUMBER($F713),($F713-IF(ISNUMBER($AM713),$AM713,0))*(1-IF(ISNUMBER($J713),$J713,0)),"")</f>
        <v/>
      </c>
      <c r="O713" s="34" t="inlineStr">
        <is>
          <t>Not Too Sweet Black</t>
        </is>
      </c>
      <c r="P713" s="48" t="n">
        <v>145</v>
      </c>
      <c r="Q713" s="48" t="n">
        <v>40</v>
      </c>
      <c r="R713" s="34" t="inlineStr">
        <is>
          <t>Not listed</t>
        </is>
      </c>
      <c r="S713" s="48" t="n">
        <v>13</v>
      </c>
      <c r="T713" s="48" t="n">
        <v>70</v>
      </c>
      <c r="U713" s="34" t="inlineStr">
        <is>
          <t>Sugar</t>
        </is>
      </c>
      <c r="V713" s="34" t="inlineStr">
        <is>
          <t>Smooth cold brew, real coffee</t>
        </is>
      </c>
      <c r="W713" s="51" t="n"/>
      <c r="X713" s="51" t="n"/>
      <c r="Y713" s="51" t="n"/>
      <c r="Z713" s="51" t="n"/>
      <c r="AA713" s="34" t="inlineStr">
        <is>
          <t>Medium</t>
        </is>
      </c>
      <c r="AB713" s="34" t="inlineStr">
        <is>
          <t>Leading RTD cold brew</t>
        </is>
      </c>
      <c r="AC713" s="34" t="inlineStr">
        <is>
          <t>Smooth ready to pour cold brew</t>
        </is>
      </c>
      <c r="AD713" s="34" t="inlineStr">
        <is>
          <t>Cafe cold brew at home.</t>
        </is>
      </c>
      <c r="AE713" s="51" t="n"/>
      <c r="AF713" s="53">
        <f>IF(AND(ISNUMBER($P713),ISNUMBER($AL713),$AL713&lt;&gt;0),ROUND($P713/$AL713*100,1),"")</f>
        <v/>
      </c>
      <c r="AG713" s="54">
        <f>IF(AND(ISNUMBER($S713),ISNUMBER($AL713),$AL713&lt;&gt;0),ROUND($S713/$AL713*100,2),"")</f>
        <v/>
      </c>
      <c r="AH713" s="53">
        <f>IF(AND(ISNUMBER($Q713),ISNUMBER($AL713),$AL713&lt;&gt;0),ROUND($Q713/$AL713*100,1),"")</f>
        <v/>
      </c>
      <c r="AI713" s="48">
        <f>IF(ISNUMBER($S713),IF($S713&lt;=1,"Yes","No"),"n/a")</f>
        <v/>
      </c>
      <c r="AJ713" s="48">
        <f>IF(ISNUMBER($S713),ROUND(MAX(0,MIN(100,100-$S713*2.5-IF(ISNUMBER($T713),$T713,0)*0.12+IF($S713&lt;=1,12,0))),0),"")</f>
        <v/>
      </c>
      <c r="AK713" s="48">
        <f>IF(ISNUMBER($Q713),IF($Q713&gt;=100,20,IF($Q713&gt;=30,10,0)),0)+IF(ISNUMBER($R713),IF($R713&gt;=100,20,0),0)+IF(ISNUMBER($P713),IF($P713&gt;=150,20,IF($P713&gt;=50,12,5)),0)+IF(ISNUMBER($S713),IF($S713&lt;=1,15,0),0)</f>
        <v/>
      </c>
      <c r="AL713" s="48" t="n">
        <v>405</v>
      </c>
      <c r="AM713" s="49" t="n"/>
      <c r="AN713" s="48">
        <f>IF(AND(ISNUMBER($P713),ISNUMBER($AL713),$AL713&lt;&gt;0),IF(OR($P713&gt;180,$P713/$AL713*1000&gt;400),"Over ceiling, confirm SKU","Within"),"n/a")</f>
        <v/>
      </c>
      <c r="AO713" s="51" t="n"/>
      <c r="AP713" s="51" t="n"/>
      <c r="AQ713" s="51" t="n"/>
      <c r="AR713" s="34" t="inlineStr">
        <is>
          <t>Recalled, batch confirmed, to confirm</t>
        </is>
      </c>
      <c r="AS713" s="34" t="inlineStr">
        <is>
          <t>BLANK -&gt; requires live Amazon.ca capture</t>
        </is>
      </c>
      <c r="AT713" s="34" t="inlineStr">
        <is>
          <t>Unverified commercial data</t>
        </is>
      </c>
    </row>
    <row r="714" ht="28" customHeight="1">
      <c r="A714" s="34" t="inlineStr">
        <is>
          <t>STOK</t>
        </is>
      </c>
      <c r="B714" s="34" t="inlineStr">
        <is>
          <t>STOK Cold Brew Coffee | Not Too Sweet Black | 8 pack 405mL</t>
        </is>
      </c>
      <c r="C714" s="34" t="inlineStr">
        <is>
          <t>4) Caffeine &amp; energy beverage</t>
        </is>
      </c>
      <c r="D714" s="34" t="inlineStr">
        <is>
          <t>405 mL bottle</t>
        </is>
      </c>
      <c r="E714" s="48" t="n">
        <v>8</v>
      </c>
      <c r="F714" s="49" t="n"/>
      <c r="G714" s="50">
        <f>IF(AND(ISNUMBER($F714),ISNUMBER($E714),$E714&lt;&gt;0),$F714/$E714,"")</f>
        <v/>
      </c>
      <c r="H714" s="50">
        <f>IF(AND(ISNUMBER($F714),ISNUMBER($AL714),ISNUMBER($E714),($AL714*$E714)&lt;&gt;0),$F714/($AL714*$E714)*100,"")</f>
        <v/>
      </c>
      <c r="I714" s="51" t="n"/>
      <c r="J714" s="52" t="n"/>
      <c r="K714" s="50">
        <f>IF(AND(ISNUMBER($F714),ISNUMBER($J714)),$F714*(1-$J714),"")</f>
        <v/>
      </c>
      <c r="L714" s="51" t="n"/>
      <c r="M714" s="51" t="n"/>
      <c r="N714" s="50">
        <f>IF(ISNUMBER($F714),($F714-IF(ISNUMBER($AM714),$AM714,0))*(1-IF(ISNUMBER($J714),$J714,0)),"")</f>
        <v/>
      </c>
      <c r="O714" s="34" t="inlineStr">
        <is>
          <t>Not Too Sweet Black</t>
        </is>
      </c>
      <c r="P714" s="48" t="n">
        <v>145</v>
      </c>
      <c r="Q714" s="48" t="n">
        <v>40</v>
      </c>
      <c r="R714" s="34" t="inlineStr">
        <is>
          <t>Not listed</t>
        </is>
      </c>
      <c r="S714" s="48" t="n">
        <v>13</v>
      </c>
      <c r="T714" s="48" t="n">
        <v>70</v>
      </c>
      <c r="U714" s="34" t="inlineStr">
        <is>
          <t>Sugar</t>
        </is>
      </c>
      <c r="V714" s="34" t="inlineStr">
        <is>
          <t>Smooth cold brew, real coffee</t>
        </is>
      </c>
      <c r="W714" s="51" t="n"/>
      <c r="X714" s="51" t="n"/>
      <c r="Y714" s="51" t="n"/>
      <c r="Z714" s="51" t="n"/>
      <c r="AA714" s="34" t="inlineStr">
        <is>
          <t>Medium</t>
        </is>
      </c>
      <c r="AB714" s="34" t="inlineStr">
        <is>
          <t>Leading RTD cold brew</t>
        </is>
      </c>
      <c r="AC714" s="34" t="inlineStr">
        <is>
          <t>Smooth ready to pour cold brew</t>
        </is>
      </c>
      <c r="AD714" s="34" t="inlineStr">
        <is>
          <t>Cafe cold brew at home.</t>
        </is>
      </c>
      <c r="AE714" s="51" t="n"/>
      <c r="AF714" s="53">
        <f>IF(AND(ISNUMBER($P714),ISNUMBER($AL714),$AL714&lt;&gt;0),ROUND($P714/$AL714*100,1),"")</f>
        <v/>
      </c>
      <c r="AG714" s="54">
        <f>IF(AND(ISNUMBER($S714),ISNUMBER($AL714),$AL714&lt;&gt;0),ROUND($S714/$AL714*100,2),"")</f>
        <v/>
      </c>
      <c r="AH714" s="53">
        <f>IF(AND(ISNUMBER($Q714),ISNUMBER($AL714),$AL714&lt;&gt;0),ROUND($Q714/$AL714*100,1),"")</f>
        <v/>
      </c>
      <c r="AI714" s="48">
        <f>IF(ISNUMBER($S714),IF($S714&lt;=1,"Yes","No"),"n/a")</f>
        <v/>
      </c>
      <c r="AJ714" s="48">
        <f>IF(ISNUMBER($S714),ROUND(MAX(0,MIN(100,100-$S714*2.5-IF(ISNUMBER($T714),$T714,0)*0.12+IF($S714&lt;=1,12,0))),0),"")</f>
        <v/>
      </c>
      <c r="AK714" s="48">
        <f>IF(ISNUMBER($Q714),IF($Q714&gt;=100,20,IF($Q714&gt;=30,10,0)),0)+IF(ISNUMBER($R714),IF($R714&gt;=100,20,0),0)+IF(ISNUMBER($P714),IF($P714&gt;=150,20,IF($P714&gt;=50,12,5)),0)+IF(ISNUMBER($S714),IF($S714&lt;=1,15,0),0)</f>
        <v/>
      </c>
      <c r="AL714" s="48" t="n">
        <v>405</v>
      </c>
      <c r="AM714" s="49" t="n"/>
      <c r="AN714" s="48">
        <f>IF(AND(ISNUMBER($P714),ISNUMBER($AL714),$AL714&lt;&gt;0),IF(OR($P714&gt;180,$P714/$AL714*1000&gt;400),"Over ceiling, confirm SKU","Within"),"n/a")</f>
        <v/>
      </c>
      <c r="AO714" s="51" t="n"/>
      <c r="AP714" s="51" t="n"/>
      <c r="AQ714" s="51" t="n"/>
      <c r="AR714" s="34" t="inlineStr">
        <is>
          <t>Recalled, batch confirmed, to confirm</t>
        </is>
      </c>
      <c r="AS714" s="34" t="inlineStr">
        <is>
          <t>BLANK -&gt; requires live Amazon.ca capture</t>
        </is>
      </c>
      <c r="AT714" s="34" t="inlineStr">
        <is>
          <t>Unverified commercial data</t>
        </is>
      </c>
    </row>
    <row r="715" ht="28" customHeight="1">
      <c r="A715" s="34" t="inlineStr">
        <is>
          <t>STOK</t>
        </is>
      </c>
      <c r="B715" s="34" t="inlineStr">
        <is>
          <t>STOK Cold Brew Coffee | Not Too Sweet Black | 12 pack 405mL</t>
        </is>
      </c>
      <c r="C715" s="34" t="inlineStr">
        <is>
          <t>4) Caffeine &amp; energy beverage</t>
        </is>
      </c>
      <c r="D715" s="34" t="inlineStr">
        <is>
          <t>405 mL bottle</t>
        </is>
      </c>
      <c r="E715" s="48" t="n">
        <v>12</v>
      </c>
      <c r="F715" s="49" t="n"/>
      <c r="G715" s="50">
        <f>IF(AND(ISNUMBER($F715),ISNUMBER($E715),$E715&lt;&gt;0),$F715/$E715,"")</f>
        <v/>
      </c>
      <c r="H715" s="50">
        <f>IF(AND(ISNUMBER($F715),ISNUMBER($AL715),ISNUMBER($E715),($AL715*$E715)&lt;&gt;0),$F715/($AL715*$E715)*100,"")</f>
        <v/>
      </c>
      <c r="I715" s="51" t="n"/>
      <c r="J715" s="52" t="n"/>
      <c r="K715" s="50">
        <f>IF(AND(ISNUMBER($F715),ISNUMBER($J715)),$F715*(1-$J715),"")</f>
        <v/>
      </c>
      <c r="L715" s="51" t="n"/>
      <c r="M715" s="51" t="n"/>
      <c r="N715" s="50">
        <f>IF(ISNUMBER($F715),($F715-IF(ISNUMBER($AM715),$AM715,0))*(1-IF(ISNUMBER($J715),$J715,0)),"")</f>
        <v/>
      </c>
      <c r="O715" s="34" t="inlineStr">
        <is>
          <t>Not Too Sweet Black</t>
        </is>
      </c>
      <c r="P715" s="48" t="n">
        <v>145</v>
      </c>
      <c r="Q715" s="48" t="n">
        <v>40</v>
      </c>
      <c r="R715" s="34" t="inlineStr">
        <is>
          <t>Not listed</t>
        </is>
      </c>
      <c r="S715" s="48" t="n">
        <v>13</v>
      </c>
      <c r="T715" s="48" t="n">
        <v>70</v>
      </c>
      <c r="U715" s="34" t="inlineStr">
        <is>
          <t>Sugar</t>
        </is>
      </c>
      <c r="V715" s="34" t="inlineStr">
        <is>
          <t>Smooth cold brew, real coffee</t>
        </is>
      </c>
      <c r="W715" s="51" t="n"/>
      <c r="X715" s="51" t="n"/>
      <c r="Y715" s="51" t="n"/>
      <c r="Z715" s="51" t="n"/>
      <c r="AA715" s="34" t="inlineStr">
        <is>
          <t>Medium</t>
        </is>
      </c>
      <c r="AB715" s="34" t="inlineStr">
        <is>
          <t>Leading RTD cold brew</t>
        </is>
      </c>
      <c r="AC715" s="34" t="inlineStr">
        <is>
          <t>Smooth ready to pour cold brew</t>
        </is>
      </c>
      <c r="AD715" s="34" t="inlineStr">
        <is>
          <t>Cafe cold brew at home.</t>
        </is>
      </c>
      <c r="AE715" s="51" t="n"/>
      <c r="AF715" s="53">
        <f>IF(AND(ISNUMBER($P715),ISNUMBER($AL715),$AL715&lt;&gt;0),ROUND($P715/$AL715*100,1),"")</f>
        <v/>
      </c>
      <c r="AG715" s="54">
        <f>IF(AND(ISNUMBER($S715),ISNUMBER($AL715),$AL715&lt;&gt;0),ROUND($S715/$AL715*100,2),"")</f>
        <v/>
      </c>
      <c r="AH715" s="53">
        <f>IF(AND(ISNUMBER($Q715),ISNUMBER($AL715),$AL715&lt;&gt;0),ROUND($Q715/$AL715*100,1),"")</f>
        <v/>
      </c>
      <c r="AI715" s="48">
        <f>IF(ISNUMBER($S715),IF($S715&lt;=1,"Yes","No"),"n/a")</f>
        <v/>
      </c>
      <c r="AJ715" s="48">
        <f>IF(ISNUMBER($S715),ROUND(MAX(0,MIN(100,100-$S715*2.5-IF(ISNUMBER($T715),$T715,0)*0.12+IF($S715&lt;=1,12,0))),0),"")</f>
        <v/>
      </c>
      <c r="AK715" s="48">
        <f>IF(ISNUMBER($Q715),IF($Q715&gt;=100,20,IF($Q715&gt;=30,10,0)),0)+IF(ISNUMBER($R715),IF($R715&gt;=100,20,0),0)+IF(ISNUMBER($P715),IF($P715&gt;=150,20,IF($P715&gt;=50,12,5)),0)+IF(ISNUMBER($S715),IF($S715&lt;=1,15,0),0)</f>
        <v/>
      </c>
      <c r="AL715" s="48" t="n">
        <v>405</v>
      </c>
      <c r="AM715" s="49" t="n"/>
      <c r="AN715" s="48">
        <f>IF(AND(ISNUMBER($P715),ISNUMBER($AL715),$AL715&lt;&gt;0),IF(OR($P715&gt;180,$P715/$AL715*1000&gt;400),"Over ceiling, confirm SKU","Within"),"n/a")</f>
        <v/>
      </c>
      <c r="AO715" s="51" t="n"/>
      <c r="AP715" s="51" t="n"/>
      <c r="AQ715" s="51" t="n"/>
      <c r="AR715" s="34" t="inlineStr">
        <is>
          <t>Recalled, batch confirmed, to confirm</t>
        </is>
      </c>
      <c r="AS715" s="34" t="inlineStr">
        <is>
          <t>BLANK -&gt; requires live Amazon.ca capture</t>
        </is>
      </c>
      <c r="AT715" s="34" t="inlineStr">
        <is>
          <t>Unverified commercial data</t>
        </is>
      </c>
    </row>
    <row r="716" ht="28" customHeight="1">
      <c r="A716" s="34" t="inlineStr">
        <is>
          <t>STOK</t>
        </is>
      </c>
      <c r="B716" s="34" t="inlineStr">
        <is>
          <t>STOK Cold Brew Coffee | Not Too Sweet Black | 18 pack 405mL</t>
        </is>
      </c>
      <c r="C716" s="34" t="inlineStr">
        <is>
          <t>4) Caffeine &amp; energy beverage</t>
        </is>
      </c>
      <c r="D716" s="34" t="inlineStr">
        <is>
          <t>405 mL bottle</t>
        </is>
      </c>
      <c r="E716" s="48" t="n">
        <v>18</v>
      </c>
      <c r="F716" s="49" t="n"/>
      <c r="G716" s="50">
        <f>IF(AND(ISNUMBER($F716),ISNUMBER($E716),$E716&lt;&gt;0),$F716/$E716,"")</f>
        <v/>
      </c>
      <c r="H716" s="50">
        <f>IF(AND(ISNUMBER($F716),ISNUMBER($AL716),ISNUMBER($E716),($AL716*$E716)&lt;&gt;0),$F716/($AL716*$E716)*100,"")</f>
        <v/>
      </c>
      <c r="I716" s="51" t="n"/>
      <c r="J716" s="52" t="n"/>
      <c r="K716" s="50">
        <f>IF(AND(ISNUMBER($F716),ISNUMBER($J716)),$F716*(1-$J716),"")</f>
        <v/>
      </c>
      <c r="L716" s="51" t="n"/>
      <c r="M716" s="51" t="n"/>
      <c r="N716" s="50">
        <f>IF(ISNUMBER($F716),($F716-IF(ISNUMBER($AM716),$AM716,0))*(1-IF(ISNUMBER($J716),$J716,0)),"")</f>
        <v/>
      </c>
      <c r="O716" s="34" t="inlineStr">
        <is>
          <t>Not Too Sweet Black</t>
        </is>
      </c>
      <c r="P716" s="48" t="n">
        <v>145</v>
      </c>
      <c r="Q716" s="48" t="n">
        <v>40</v>
      </c>
      <c r="R716" s="34" t="inlineStr">
        <is>
          <t>Not listed</t>
        </is>
      </c>
      <c r="S716" s="48" t="n">
        <v>13</v>
      </c>
      <c r="T716" s="48" t="n">
        <v>70</v>
      </c>
      <c r="U716" s="34" t="inlineStr">
        <is>
          <t>Sugar</t>
        </is>
      </c>
      <c r="V716" s="34" t="inlineStr">
        <is>
          <t>Smooth cold brew, real coffee</t>
        </is>
      </c>
      <c r="W716" s="51" t="n"/>
      <c r="X716" s="51" t="n"/>
      <c r="Y716" s="51" t="n"/>
      <c r="Z716" s="51" t="n"/>
      <c r="AA716" s="34" t="inlineStr">
        <is>
          <t>Medium</t>
        </is>
      </c>
      <c r="AB716" s="34" t="inlineStr">
        <is>
          <t>Leading RTD cold brew</t>
        </is>
      </c>
      <c r="AC716" s="34" t="inlineStr">
        <is>
          <t>Smooth ready to pour cold brew</t>
        </is>
      </c>
      <c r="AD716" s="34" t="inlineStr">
        <is>
          <t>Cafe cold brew at home.</t>
        </is>
      </c>
      <c r="AE716" s="51" t="n"/>
      <c r="AF716" s="53">
        <f>IF(AND(ISNUMBER($P716),ISNUMBER($AL716),$AL716&lt;&gt;0),ROUND($P716/$AL716*100,1),"")</f>
        <v/>
      </c>
      <c r="AG716" s="54">
        <f>IF(AND(ISNUMBER($S716),ISNUMBER($AL716),$AL716&lt;&gt;0),ROUND($S716/$AL716*100,2),"")</f>
        <v/>
      </c>
      <c r="AH716" s="53">
        <f>IF(AND(ISNUMBER($Q716),ISNUMBER($AL716),$AL716&lt;&gt;0),ROUND($Q716/$AL716*100,1),"")</f>
        <v/>
      </c>
      <c r="AI716" s="48">
        <f>IF(ISNUMBER($S716),IF($S716&lt;=1,"Yes","No"),"n/a")</f>
        <v/>
      </c>
      <c r="AJ716" s="48">
        <f>IF(ISNUMBER($S716),ROUND(MAX(0,MIN(100,100-$S716*2.5-IF(ISNUMBER($T716),$T716,0)*0.12+IF($S716&lt;=1,12,0))),0),"")</f>
        <v/>
      </c>
      <c r="AK716" s="48">
        <f>IF(ISNUMBER($Q716),IF($Q716&gt;=100,20,IF($Q716&gt;=30,10,0)),0)+IF(ISNUMBER($R716),IF($R716&gt;=100,20,0),0)+IF(ISNUMBER($P716),IF($P716&gt;=150,20,IF($P716&gt;=50,12,5)),0)+IF(ISNUMBER($S716),IF($S716&lt;=1,15,0),0)</f>
        <v/>
      </c>
      <c r="AL716" s="48" t="n">
        <v>405</v>
      </c>
      <c r="AM716" s="49" t="n"/>
      <c r="AN716" s="48">
        <f>IF(AND(ISNUMBER($P716),ISNUMBER($AL716),$AL716&lt;&gt;0),IF(OR($P716&gt;180,$P716/$AL716*1000&gt;400),"Over ceiling, confirm SKU","Within"),"n/a")</f>
        <v/>
      </c>
      <c r="AO716" s="51" t="n"/>
      <c r="AP716" s="51" t="n"/>
      <c r="AQ716" s="51" t="n"/>
      <c r="AR716" s="34" t="inlineStr">
        <is>
          <t>Recalled, batch confirmed, to confirm</t>
        </is>
      </c>
      <c r="AS716" s="34" t="inlineStr">
        <is>
          <t>BLANK -&gt; requires live Amazon.ca capture</t>
        </is>
      </c>
      <c r="AT716" s="34" t="inlineStr">
        <is>
          <t>Unverified commercial data</t>
        </is>
      </c>
    </row>
    <row r="717" ht="28" customHeight="1">
      <c r="A717" s="34" t="inlineStr">
        <is>
          <t>STOK</t>
        </is>
      </c>
      <c r="B717" s="34" t="inlineStr">
        <is>
          <t>STOK Cold Brew Coffee | Not Too Sweet Black | 24 pack 405mL</t>
        </is>
      </c>
      <c r="C717" s="34" t="inlineStr">
        <is>
          <t>4) Caffeine &amp; energy beverage</t>
        </is>
      </c>
      <c r="D717" s="34" t="inlineStr">
        <is>
          <t>405 mL bottle</t>
        </is>
      </c>
      <c r="E717" s="48" t="n">
        <v>24</v>
      </c>
      <c r="F717" s="49" t="n"/>
      <c r="G717" s="50">
        <f>IF(AND(ISNUMBER($F717),ISNUMBER($E717),$E717&lt;&gt;0),$F717/$E717,"")</f>
        <v/>
      </c>
      <c r="H717" s="50">
        <f>IF(AND(ISNUMBER($F717),ISNUMBER($AL717),ISNUMBER($E717),($AL717*$E717)&lt;&gt;0),$F717/($AL717*$E717)*100,"")</f>
        <v/>
      </c>
      <c r="I717" s="51" t="n"/>
      <c r="J717" s="52" t="n"/>
      <c r="K717" s="50">
        <f>IF(AND(ISNUMBER($F717),ISNUMBER($J717)),$F717*(1-$J717),"")</f>
        <v/>
      </c>
      <c r="L717" s="51" t="n"/>
      <c r="M717" s="51" t="n"/>
      <c r="N717" s="50">
        <f>IF(ISNUMBER($F717),($F717-IF(ISNUMBER($AM717),$AM717,0))*(1-IF(ISNUMBER($J717),$J717,0)),"")</f>
        <v/>
      </c>
      <c r="O717" s="34" t="inlineStr">
        <is>
          <t>Not Too Sweet Black</t>
        </is>
      </c>
      <c r="P717" s="48" t="n">
        <v>145</v>
      </c>
      <c r="Q717" s="48" t="n">
        <v>40</v>
      </c>
      <c r="R717" s="34" t="inlineStr">
        <is>
          <t>Not listed</t>
        </is>
      </c>
      <c r="S717" s="48" t="n">
        <v>13</v>
      </c>
      <c r="T717" s="48" t="n">
        <v>70</v>
      </c>
      <c r="U717" s="34" t="inlineStr">
        <is>
          <t>Sugar</t>
        </is>
      </c>
      <c r="V717" s="34" t="inlineStr">
        <is>
          <t>Smooth cold brew, real coffee</t>
        </is>
      </c>
      <c r="W717" s="51" t="n"/>
      <c r="X717" s="51" t="n"/>
      <c r="Y717" s="51" t="n"/>
      <c r="Z717" s="51" t="n"/>
      <c r="AA717" s="34" t="inlineStr">
        <is>
          <t>Medium</t>
        </is>
      </c>
      <c r="AB717" s="34" t="inlineStr">
        <is>
          <t>Leading RTD cold brew</t>
        </is>
      </c>
      <c r="AC717" s="34" t="inlineStr">
        <is>
          <t>Smooth ready to pour cold brew</t>
        </is>
      </c>
      <c r="AD717" s="34" t="inlineStr">
        <is>
          <t>Cafe cold brew at home.</t>
        </is>
      </c>
      <c r="AE717" s="51" t="n"/>
      <c r="AF717" s="53">
        <f>IF(AND(ISNUMBER($P717),ISNUMBER($AL717),$AL717&lt;&gt;0),ROUND($P717/$AL717*100,1),"")</f>
        <v/>
      </c>
      <c r="AG717" s="54">
        <f>IF(AND(ISNUMBER($S717),ISNUMBER($AL717),$AL717&lt;&gt;0),ROUND($S717/$AL717*100,2),"")</f>
        <v/>
      </c>
      <c r="AH717" s="53">
        <f>IF(AND(ISNUMBER($Q717),ISNUMBER($AL717),$AL717&lt;&gt;0),ROUND($Q717/$AL717*100,1),"")</f>
        <v/>
      </c>
      <c r="AI717" s="48">
        <f>IF(ISNUMBER($S717),IF($S717&lt;=1,"Yes","No"),"n/a")</f>
        <v/>
      </c>
      <c r="AJ717" s="48">
        <f>IF(ISNUMBER($S717),ROUND(MAX(0,MIN(100,100-$S717*2.5-IF(ISNUMBER($T717),$T717,0)*0.12+IF($S717&lt;=1,12,0))),0),"")</f>
        <v/>
      </c>
      <c r="AK717" s="48">
        <f>IF(ISNUMBER($Q717),IF($Q717&gt;=100,20,IF($Q717&gt;=30,10,0)),0)+IF(ISNUMBER($R717),IF($R717&gt;=100,20,0),0)+IF(ISNUMBER($P717),IF($P717&gt;=150,20,IF($P717&gt;=50,12,5)),0)+IF(ISNUMBER($S717),IF($S717&lt;=1,15,0),0)</f>
        <v/>
      </c>
      <c r="AL717" s="48" t="n">
        <v>405</v>
      </c>
      <c r="AM717" s="49" t="n"/>
      <c r="AN717" s="48">
        <f>IF(AND(ISNUMBER($P717),ISNUMBER($AL717),$AL717&lt;&gt;0),IF(OR($P717&gt;180,$P717/$AL717*1000&gt;400),"Over ceiling, confirm SKU","Within"),"n/a")</f>
        <v/>
      </c>
      <c r="AO717" s="51" t="n"/>
      <c r="AP717" s="51" t="n"/>
      <c r="AQ717" s="51" t="n"/>
      <c r="AR717" s="34" t="inlineStr">
        <is>
          <t>Recalled, batch confirmed, to confirm</t>
        </is>
      </c>
      <c r="AS717" s="34" t="inlineStr">
        <is>
          <t>BLANK -&gt; requires live Amazon.ca capture</t>
        </is>
      </c>
      <c r="AT717" s="34" t="inlineStr">
        <is>
          <t>Unverified commercial data</t>
        </is>
      </c>
    </row>
    <row r="718" ht="28" customHeight="1">
      <c r="A718" s="34" t="inlineStr">
        <is>
          <t>STOK</t>
        </is>
      </c>
      <c r="B718" s="34" t="inlineStr">
        <is>
          <t>STOK Cold Brew Coffee | Un-Sweet Black | single 405mL</t>
        </is>
      </c>
      <c r="C718" s="34" t="inlineStr">
        <is>
          <t>4) Caffeine &amp; energy beverage</t>
        </is>
      </c>
      <c r="D718" s="34" t="inlineStr">
        <is>
          <t>405 mL bottle</t>
        </is>
      </c>
      <c r="E718" s="48" t="n">
        <v>1</v>
      </c>
      <c r="F718" s="49" t="n"/>
      <c r="G718" s="50">
        <f>IF(AND(ISNUMBER($F718),ISNUMBER($E718),$E718&lt;&gt;0),$F718/$E718,"")</f>
        <v/>
      </c>
      <c r="H718" s="50">
        <f>IF(AND(ISNUMBER($F718),ISNUMBER($AL718),ISNUMBER($E718),($AL718*$E718)&lt;&gt;0),$F718/($AL718*$E718)*100,"")</f>
        <v/>
      </c>
      <c r="I718" s="51" t="n"/>
      <c r="J718" s="52" t="n"/>
      <c r="K718" s="50">
        <f>IF(AND(ISNUMBER($F718),ISNUMBER($J718)),$F718*(1-$J718),"")</f>
        <v/>
      </c>
      <c r="L718" s="51" t="n"/>
      <c r="M718" s="51" t="n"/>
      <c r="N718" s="50">
        <f>IF(ISNUMBER($F718),($F718-IF(ISNUMBER($AM718),$AM718,0))*(1-IF(ISNUMBER($J718),$J718,0)),"")</f>
        <v/>
      </c>
      <c r="O718" s="34" t="inlineStr">
        <is>
          <t>Un-Sweet Black</t>
        </is>
      </c>
      <c r="P718" s="48" t="n">
        <v>145</v>
      </c>
      <c r="Q718" s="48" t="n">
        <v>40</v>
      </c>
      <c r="R718" s="34" t="inlineStr">
        <is>
          <t>Not listed</t>
        </is>
      </c>
      <c r="S718" s="48" t="n">
        <v>13</v>
      </c>
      <c r="T718" s="48" t="n">
        <v>70</v>
      </c>
      <c r="U718" s="34" t="inlineStr">
        <is>
          <t>Sugar</t>
        </is>
      </c>
      <c r="V718" s="34" t="inlineStr">
        <is>
          <t>Smooth cold brew, real coffee</t>
        </is>
      </c>
      <c r="W718" s="51" t="n"/>
      <c r="X718" s="51" t="n"/>
      <c r="Y718" s="51" t="n"/>
      <c r="Z718" s="51" t="n"/>
      <c r="AA718" s="34" t="inlineStr">
        <is>
          <t>Medium</t>
        </is>
      </c>
      <c r="AB718" s="34" t="inlineStr">
        <is>
          <t>Leading RTD cold brew</t>
        </is>
      </c>
      <c r="AC718" s="34" t="inlineStr">
        <is>
          <t>Smooth ready to pour cold brew</t>
        </is>
      </c>
      <c r="AD718" s="34" t="inlineStr">
        <is>
          <t>Cafe cold brew at home.</t>
        </is>
      </c>
      <c r="AE718" s="51" t="n"/>
      <c r="AF718" s="53">
        <f>IF(AND(ISNUMBER($P718),ISNUMBER($AL718),$AL718&lt;&gt;0),ROUND($P718/$AL718*100,1),"")</f>
        <v/>
      </c>
      <c r="AG718" s="54">
        <f>IF(AND(ISNUMBER($S718),ISNUMBER($AL718),$AL718&lt;&gt;0),ROUND($S718/$AL718*100,2),"")</f>
        <v/>
      </c>
      <c r="AH718" s="53">
        <f>IF(AND(ISNUMBER($Q718),ISNUMBER($AL718),$AL718&lt;&gt;0),ROUND($Q718/$AL718*100,1),"")</f>
        <v/>
      </c>
      <c r="AI718" s="48">
        <f>IF(ISNUMBER($S718),IF($S718&lt;=1,"Yes","No"),"n/a")</f>
        <v/>
      </c>
      <c r="AJ718" s="48">
        <f>IF(ISNUMBER($S718),ROUND(MAX(0,MIN(100,100-$S718*2.5-IF(ISNUMBER($T718),$T718,0)*0.12+IF($S718&lt;=1,12,0))),0),"")</f>
        <v/>
      </c>
      <c r="AK718" s="48">
        <f>IF(ISNUMBER($Q718),IF($Q718&gt;=100,20,IF($Q718&gt;=30,10,0)),0)+IF(ISNUMBER($R718),IF($R718&gt;=100,20,0),0)+IF(ISNUMBER($P718),IF($P718&gt;=150,20,IF($P718&gt;=50,12,5)),0)+IF(ISNUMBER($S718),IF($S718&lt;=1,15,0),0)</f>
        <v/>
      </c>
      <c r="AL718" s="48" t="n">
        <v>405</v>
      </c>
      <c r="AM718" s="49" t="n"/>
      <c r="AN718" s="48">
        <f>IF(AND(ISNUMBER($P718),ISNUMBER($AL718),$AL718&lt;&gt;0),IF(OR($P718&gt;180,$P718/$AL718*1000&gt;400),"Over ceiling, confirm SKU","Within"),"n/a")</f>
        <v/>
      </c>
      <c r="AO718" s="51" t="n"/>
      <c r="AP718" s="51" t="n"/>
      <c r="AQ718" s="51" t="n"/>
      <c r="AR718" s="34" t="inlineStr">
        <is>
          <t>Recalled, batch confirmed, to confirm</t>
        </is>
      </c>
      <c r="AS718" s="34" t="inlineStr">
        <is>
          <t>BLANK -&gt; requires live Amazon.ca capture</t>
        </is>
      </c>
      <c r="AT718" s="34" t="inlineStr">
        <is>
          <t>Unverified commercial data</t>
        </is>
      </c>
    </row>
    <row r="719" ht="28" customHeight="1">
      <c r="A719" s="34" t="inlineStr">
        <is>
          <t>STOK</t>
        </is>
      </c>
      <c r="B719" s="34" t="inlineStr">
        <is>
          <t>STOK Cold Brew Coffee | Un-Sweet Black | 8 pack 405mL</t>
        </is>
      </c>
      <c r="C719" s="34" t="inlineStr">
        <is>
          <t>4) Caffeine &amp; energy beverage</t>
        </is>
      </c>
      <c r="D719" s="34" t="inlineStr">
        <is>
          <t>405 mL bottle</t>
        </is>
      </c>
      <c r="E719" s="48" t="n">
        <v>8</v>
      </c>
      <c r="F719" s="49" t="n"/>
      <c r="G719" s="50">
        <f>IF(AND(ISNUMBER($F719),ISNUMBER($E719),$E719&lt;&gt;0),$F719/$E719,"")</f>
        <v/>
      </c>
      <c r="H719" s="50">
        <f>IF(AND(ISNUMBER($F719),ISNUMBER($AL719),ISNUMBER($E719),($AL719*$E719)&lt;&gt;0),$F719/($AL719*$E719)*100,"")</f>
        <v/>
      </c>
      <c r="I719" s="51" t="n"/>
      <c r="J719" s="52" t="n"/>
      <c r="K719" s="50">
        <f>IF(AND(ISNUMBER($F719),ISNUMBER($J719)),$F719*(1-$J719),"")</f>
        <v/>
      </c>
      <c r="L719" s="51" t="n"/>
      <c r="M719" s="51" t="n"/>
      <c r="N719" s="50">
        <f>IF(ISNUMBER($F719),($F719-IF(ISNUMBER($AM719),$AM719,0))*(1-IF(ISNUMBER($J719),$J719,0)),"")</f>
        <v/>
      </c>
      <c r="O719" s="34" t="inlineStr">
        <is>
          <t>Un-Sweet Black</t>
        </is>
      </c>
      <c r="P719" s="48" t="n">
        <v>145</v>
      </c>
      <c r="Q719" s="48" t="n">
        <v>40</v>
      </c>
      <c r="R719" s="34" t="inlineStr">
        <is>
          <t>Not listed</t>
        </is>
      </c>
      <c r="S719" s="48" t="n">
        <v>13</v>
      </c>
      <c r="T719" s="48" t="n">
        <v>70</v>
      </c>
      <c r="U719" s="34" t="inlineStr">
        <is>
          <t>Sugar</t>
        </is>
      </c>
      <c r="V719" s="34" t="inlineStr">
        <is>
          <t>Smooth cold brew, real coffee</t>
        </is>
      </c>
      <c r="W719" s="51" t="n"/>
      <c r="X719" s="51" t="n"/>
      <c r="Y719" s="51" t="n"/>
      <c r="Z719" s="51" t="n"/>
      <c r="AA719" s="34" t="inlineStr">
        <is>
          <t>Medium</t>
        </is>
      </c>
      <c r="AB719" s="34" t="inlineStr">
        <is>
          <t>Leading RTD cold brew</t>
        </is>
      </c>
      <c r="AC719" s="34" t="inlineStr">
        <is>
          <t>Smooth ready to pour cold brew</t>
        </is>
      </c>
      <c r="AD719" s="34" t="inlineStr">
        <is>
          <t>Cafe cold brew at home.</t>
        </is>
      </c>
      <c r="AE719" s="51" t="n"/>
      <c r="AF719" s="53">
        <f>IF(AND(ISNUMBER($P719),ISNUMBER($AL719),$AL719&lt;&gt;0),ROUND($P719/$AL719*100,1),"")</f>
        <v/>
      </c>
      <c r="AG719" s="54">
        <f>IF(AND(ISNUMBER($S719),ISNUMBER($AL719),$AL719&lt;&gt;0),ROUND($S719/$AL719*100,2),"")</f>
        <v/>
      </c>
      <c r="AH719" s="53">
        <f>IF(AND(ISNUMBER($Q719),ISNUMBER($AL719),$AL719&lt;&gt;0),ROUND($Q719/$AL719*100,1),"")</f>
        <v/>
      </c>
      <c r="AI719" s="48">
        <f>IF(ISNUMBER($S719),IF($S719&lt;=1,"Yes","No"),"n/a")</f>
        <v/>
      </c>
      <c r="AJ719" s="48">
        <f>IF(ISNUMBER($S719),ROUND(MAX(0,MIN(100,100-$S719*2.5-IF(ISNUMBER($T719),$T719,0)*0.12+IF($S719&lt;=1,12,0))),0),"")</f>
        <v/>
      </c>
      <c r="AK719" s="48">
        <f>IF(ISNUMBER($Q719),IF($Q719&gt;=100,20,IF($Q719&gt;=30,10,0)),0)+IF(ISNUMBER($R719),IF($R719&gt;=100,20,0),0)+IF(ISNUMBER($P719),IF($P719&gt;=150,20,IF($P719&gt;=50,12,5)),0)+IF(ISNUMBER($S719),IF($S719&lt;=1,15,0),0)</f>
        <v/>
      </c>
      <c r="AL719" s="48" t="n">
        <v>405</v>
      </c>
      <c r="AM719" s="49" t="n"/>
      <c r="AN719" s="48">
        <f>IF(AND(ISNUMBER($P719),ISNUMBER($AL719),$AL719&lt;&gt;0),IF(OR($P719&gt;180,$P719/$AL719*1000&gt;400),"Over ceiling, confirm SKU","Within"),"n/a")</f>
        <v/>
      </c>
      <c r="AO719" s="51" t="n"/>
      <c r="AP719" s="51" t="n"/>
      <c r="AQ719" s="51" t="n"/>
      <c r="AR719" s="34" t="inlineStr">
        <is>
          <t>Recalled, batch confirmed, to confirm</t>
        </is>
      </c>
      <c r="AS719" s="34" t="inlineStr">
        <is>
          <t>BLANK -&gt; requires live Amazon.ca capture</t>
        </is>
      </c>
      <c r="AT719" s="34" t="inlineStr">
        <is>
          <t>Unverified commercial data</t>
        </is>
      </c>
    </row>
    <row r="720" ht="28" customHeight="1">
      <c r="A720" s="34" t="inlineStr">
        <is>
          <t>STOK</t>
        </is>
      </c>
      <c r="B720" s="34" t="inlineStr">
        <is>
          <t>STOK Cold Brew Coffee | Un-Sweet Black | 12 pack 405mL</t>
        </is>
      </c>
      <c r="C720" s="34" t="inlineStr">
        <is>
          <t>4) Caffeine &amp; energy beverage</t>
        </is>
      </c>
      <c r="D720" s="34" t="inlineStr">
        <is>
          <t>405 mL bottle</t>
        </is>
      </c>
      <c r="E720" s="48" t="n">
        <v>12</v>
      </c>
      <c r="F720" s="49" t="n"/>
      <c r="G720" s="50">
        <f>IF(AND(ISNUMBER($F720),ISNUMBER($E720),$E720&lt;&gt;0),$F720/$E720,"")</f>
        <v/>
      </c>
      <c r="H720" s="50">
        <f>IF(AND(ISNUMBER($F720),ISNUMBER($AL720),ISNUMBER($E720),($AL720*$E720)&lt;&gt;0),$F720/($AL720*$E720)*100,"")</f>
        <v/>
      </c>
      <c r="I720" s="51" t="n"/>
      <c r="J720" s="52" t="n"/>
      <c r="K720" s="50">
        <f>IF(AND(ISNUMBER($F720),ISNUMBER($J720)),$F720*(1-$J720),"")</f>
        <v/>
      </c>
      <c r="L720" s="51" t="n"/>
      <c r="M720" s="51" t="n"/>
      <c r="N720" s="50">
        <f>IF(ISNUMBER($F720),($F720-IF(ISNUMBER($AM720),$AM720,0))*(1-IF(ISNUMBER($J720),$J720,0)),"")</f>
        <v/>
      </c>
      <c r="O720" s="34" t="inlineStr">
        <is>
          <t>Un-Sweet Black</t>
        </is>
      </c>
      <c r="P720" s="48" t="n">
        <v>145</v>
      </c>
      <c r="Q720" s="48" t="n">
        <v>40</v>
      </c>
      <c r="R720" s="34" t="inlineStr">
        <is>
          <t>Not listed</t>
        </is>
      </c>
      <c r="S720" s="48" t="n">
        <v>13</v>
      </c>
      <c r="T720" s="48" t="n">
        <v>70</v>
      </c>
      <c r="U720" s="34" t="inlineStr">
        <is>
          <t>Sugar</t>
        </is>
      </c>
      <c r="V720" s="34" t="inlineStr">
        <is>
          <t>Smooth cold brew, real coffee</t>
        </is>
      </c>
      <c r="W720" s="51" t="n"/>
      <c r="X720" s="51" t="n"/>
      <c r="Y720" s="51" t="n"/>
      <c r="Z720" s="51" t="n"/>
      <c r="AA720" s="34" t="inlineStr">
        <is>
          <t>Medium</t>
        </is>
      </c>
      <c r="AB720" s="34" t="inlineStr">
        <is>
          <t>Leading RTD cold brew</t>
        </is>
      </c>
      <c r="AC720" s="34" t="inlineStr">
        <is>
          <t>Smooth ready to pour cold brew</t>
        </is>
      </c>
      <c r="AD720" s="34" t="inlineStr">
        <is>
          <t>Cafe cold brew at home.</t>
        </is>
      </c>
      <c r="AE720" s="51" t="n"/>
      <c r="AF720" s="53">
        <f>IF(AND(ISNUMBER($P720),ISNUMBER($AL720),$AL720&lt;&gt;0),ROUND($P720/$AL720*100,1),"")</f>
        <v/>
      </c>
      <c r="AG720" s="54">
        <f>IF(AND(ISNUMBER($S720),ISNUMBER($AL720),$AL720&lt;&gt;0),ROUND($S720/$AL720*100,2),"")</f>
        <v/>
      </c>
      <c r="AH720" s="53">
        <f>IF(AND(ISNUMBER($Q720),ISNUMBER($AL720),$AL720&lt;&gt;0),ROUND($Q720/$AL720*100,1),"")</f>
        <v/>
      </c>
      <c r="AI720" s="48">
        <f>IF(ISNUMBER($S720),IF($S720&lt;=1,"Yes","No"),"n/a")</f>
        <v/>
      </c>
      <c r="AJ720" s="48">
        <f>IF(ISNUMBER($S720),ROUND(MAX(0,MIN(100,100-$S720*2.5-IF(ISNUMBER($T720),$T720,0)*0.12+IF($S720&lt;=1,12,0))),0),"")</f>
        <v/>
      </c>
      <c r="AK720" s="48">
        <f>IF(ISNUMBER($Q720),IF($Q720&gt;=100,20,IF($Q720&gt;=30,10,0)),0)+IF(ISNUMBER($R720),IF($R720&gt;=100,20,0),0)+IF(ISNUMBER($P720),IF($P720&gt;=150,20,IF($P720&gt;=50,12,5)),0)+IF(ISNUMBER($S720),IF($S720&lt;=1,15,0),0)</f>
        <v/>
      </c>
      <c r="AL720" s="48" t="n">
        <v>405</v>
      </c>
      <c r="AM720" s="49" t="n"/>
      <c r="AN720" s="48">
        <f>IF(AND(ISNUMBER($P720),ISNUMBER($AL720),$AL720&lt;&gt;0),IF(OR($P720&gt;180,$P720/$AL720*1000&gt;400),"Over ceiling, confirm SKU","Within"),"n/a")</f>
        <v/>
      </c>
      <c r="AO720" s="51" t="n"/>
      <c r="AP720" s="51" t="n"/>
      <c r="AQ720" s="51" t="n"/>
      <c r="AR720" s="34" t="inlineStr">
        <is>
          <t>Recalled, batch confirmed, to confirm</t>
        </is>
      </c>
      <c r="AS720" s="34" t="inlineStr">
        <is>
          <t>BLANK -&gt; requires live Amazon.ca capture</t>
        </is>
      </c>
      <c r="AT720" s="34" t="inlineStr">
        <is>
          <t>Unverified commercial data</t>
        </is>
      </c>
    </row>
    <row r="721" ht="28" customHeight="1">
      <c r="A721" s="34" t="inlineStr">
        <is>
          <t>STOK</t>
        </is>
      </c>
      <c r="B721" s="34" t="inlineStr">
        <is>
          <t>STOK Cold Brew Coffee | Un-Sweet Black | 18 pack 405mL</t>
        </is>
      </c>
      <c r="C721" s="34" t="inlineStr">
        <is>
          <t>4) Caffeine &amp; energy beverage</t>
        </is>
      </c>
      <c r="D721" s="34" t="inlineStr">
        <is>
          <t>405 mL bottle</t>
        </is>
      </c>
      <c r="E721" s="48" t="n">
        <v>18</v>
      </c>
      <c r="F721" s="49" t="n"/>
      <c r="G721" s="50">
        <f>IF(AND(ISNUMBER($F721),ISNUMBER($E721),$E721&lt;&gt;0),$F721/$E721,"")</f>
        <v/>
      </c>
      <c r="H721" s="50">
        <f>IF(AND(ISNUMBER($F721),ISNUMBER($AL721),ISNUMBER($E721),($AL721*$E721)&lt;&gt;0),$F721/($AL721*$E721)*100,"")</f>
        <v/>
      </c>
      <c r="I721" s="51" t="n"/>
      <c r="J721" s="52" t="n"/>
      <c r="K721" s="50">
        <f>IF(AND(ISNUMBER($F721),ISNUMBER($J721)),$F721*(1-$J721),"")</f>
        <v/>
      </c>
      <c r="L721" s="51" t="n"/>
      <c r="M721" s="51" t="n"/>
      <c r="N721" s="50">
        <f>IF(ISNUMBER($F721),($F721-IF(ISNUMBER($AM721),$AM721,0))*(1-IF(ISNUMBER($J721),$J721,0)),"")</f>
        <v/>
      </c>
      <c r="O721" s="34" t="inlineStr">
        <is>
          <t>Un-Sweet Black</t>
        </is>
      </c>
      <c r="P721" s="48" t="n">
        <v>145</v>
      </c>
      <c r="Q721" s="48" t="n">
        <v>40</v>
      </c>
      <c r="R721" s="34" t="inlineStr">
        <is>
          <t>Not listed</t>
        </is>
      </c>
      <c r="S721" s="48" t="n">
        <v>13</v>
      </c>
      <c r="T721" s="48" t="n">
        <v>70</v>
      </c>
      <c r="U721" s="34" t="inlineStr">
        <is>
          <t>Sugar</t>
        </is>
      </c>
      <c r="V721" s="34" t="inlineStr">
        <is>
          <t>Smooth cold brew, real coffee</t>
        </is>
      </c>
      <c r="W721" s="51" t="n"/>
      <c r="X721" s="51" t="n"/>
      <c r="Y721" s="51" t="n"/>
      <c r="Z721" s="51" t="n"/>
      <c r="AA721" s="34" t="inlineStr">
        <is>
          <t>Medium</t>
        </is>
      </c>
      <c r="AB721" s="34" t="inlineStr">
        <is>
          <t>Leading RTD cold brew</t>
        </is>
      </c>
      <c r="AC721" s="34" t="inlineStr">
        <is>
          <t>Smooth ready to pour cold brew</t>
        </is>
      </c>
      <c r="AD721" s="34" t="inlineStr">
        <is>
          <t>Cafe cold brew at home.</t>
        </is>
      </c>
      <c r="AE721" s="51" t="n"/>
      <c r="AF721" s="53">
        <f>IF(AND(ISNUMBER($P721),ISNUMBER($AL721),$AL721&lt;&gt;0),ROUND($P721/$AL721*100,1),"")</f>
        <v/>
      </c>
      <c r="AG721" s="54">
        <f>IF(AND(ISNUMBER($S721),ISNUMBER($AL721),$AL721&lt;&gt;0),ROUND($S721/$AL721*100,2),"")</f>
        <v/>
      </c>
      <c r="AH721" s="53">
        <f>IF(AND(ISNUMBER($Q721),ISNUMBER($AL721),$AL721&lt;&gt;0),ROUND($Q721/$AL721*100,1),"")</f>
        <v/>
      </c>
      <c r="AI721" s="48">
        <f>IF(ISNUMBER($S721),IF($S721&lt;=1,"Yes","No"),"n/a")</f>
        <v/>
      </c>
      <c r="AJ721" s="48">
        <f>IF(ISNUMBER($S721),ROUND(MAX(0,MIN(100,100-$S721*2.5-IF(ISNUMBER($T721),$T721,0)*0.12+IF($S721&lt;=1,12,0))),0),"")</f>
        <v/>
      </c>
      <c r="AK721" s="48">
        <f>IF(ISNUMBER($Q721),IF($Q721&gt;=100,20,IF($Q721&gt;=30,10,0)),0)+IF(ISNUMBER($R721),IF($R721&gt;=100,20,0),0)+IF(ISNUMBER($P721),IF($P721&gt;=150,20,IF($P721&gt;=50,12,5)),0)+IF(ISNUMBER($S721),IF($S721&lt;=1,15,0),0)</f>
        <v/>
      </c>
      <c r="AL721" s="48" t="n">
        <v>405</v>
      </c>
      <c r="AM721" s="49" t="n"/>
      <c r="AN721" s="48">
        <f>IF(AND(ISNUMBER($P721),ISNUMBER($AL721),$AL721&lt;&gt;0),IF(OR($P721&gt;180,$P721/$AL721*1000&gt;400),"Over ceiling, confirm SKU","Within"),"n/a")</f>
        <v/>
      </c>
      <c r="AO721" s="51" t="n"/>
      <c r="AP721" s="51" t="n"/>
      <c r="AQ721" s="51" t="n"/>
      <c r="AR721" s="34" t="inlineStr">
        <is>
          <t>Recalled, batch confirmed, to confirm</t>
        </is>
      </c>
      <c r="AS721" s="34" t="inlineStr">
        <is>
          <t>BLANK -&gt; requires live Amazon.ca capture</t>
        </is>
      </c>
      <c r="AT721" s="34" t="inlineStr">
        <is>
          <t>Unverified commercial data</t>
        </is>
      </c>
    </row>
    <row r="722" ht="28" customHeight="1">
      <c r="A722" s="34" t="inlineStr">
        <is>
          <t>STOK</t>
        </is>
      </c>
      <c r="B722" s="34" t="inlineStr">
        <is>
          <t>STOK Cold Brew Coffee | Un-Sweet Black | 24 pack 405mL</t>
        </is>
      </c>
      <c r="C722" s="34" t="inlineStr">
        <is>
          <t>4) Caffeine &amp; energy beverage</t>
        </is>
      </c>
      <c r="D722" s="34" t="inlineStr">
        <is>
          <t>405 mL bottle</t>
        </is>
      </c>
      <c r="E722" s="48" t="n">
        <v>24</v>
      </c>
      <c r="F722" s="49" t="n"/>
      <c r="G722" s="50">
        <f>IF(AND(ISNUMBER($F722),ISNUMBER($E722),$E722&lt;&gt;0),$F722/$E722,"")</f>
        <v/>
      </c>
      <c r="H722" s="50">
        <f>IF(AND(ISNUMBER($F722),ISNUMBER($AL722),ISNUMBER($E722),($AL722*$E722)&lt;&gt;0),$F722/($AL722*$E722)*100,"")</f>
        <v/>
      </c>
      <c r="I722" s="51" t="n"/>
      <c r="J722" s="52" t="n"/>
      <c r="K722" s="50">
        <f>IF(AND(ISNUMBER($F722),ISNUMBER($J722)),$F722*(1-$J722),"")</f>
        <v/>
      </c>
      <c r="L722" s="51" t="n"/>
      <c r="M722" s="51" t="n"/>
      <c r="N722" s="50">
        <f>IF(ISNUMBER($F722),($F722-IF(ISNUMBER($AM722),$AM722,0))*(1-IF(ISNUMBER($J722),$J722,0)),"")</f>
        <v/>
      </c>
      <c r="O722" s="34" t="inlineStr">
        <is>
          <t>Un-Sweet Black</t>
        </is>
      </c>
      <c r="P722" s="48" t="n">
        <v>145</v>
      </c>
      <c r="Q722" s="48" t="n">
        <v>40</v>
      </c>
      <c r="R722" s="34" t="inlineStr">
        <is>
          <t>Not listed</t>
        </is>
      </c>
      <c r="S722" s="48" t="n">
        <v>13</v>
      </c>
      <c r="T722" s="48" t="n">
        <v>70</v>
      </c>
      <c r="U722" s="34" t="inlineStr">
        <is>
          <t>Sugar</t>
        </is>
      </c>
      <c r="V722" s="34" t="inlineStr">
        <is>
          <t>Smooth cold brew, real coffee</t>
        </is>
      </c>
      <c r="W722" s="51" t="n"/>
      <c r="X722" s="51" t="n"/>
      <c r="Y722" s="51" t="n"/>
      <c r="Z722" s="51" t="n"/>
      <c r="AA722" s="34" t="inlineStr">
        <is>
          <t>Medium</t>
        </is>
      </c>
      <c r="AB722" s="34" t="inlineStr">
        <is>
          <t>Leading RTD cold brew</t>
        </is>
      </c>
      <c r="AC722" s="34" t="inlineStr">
        <is>
          <t>Smooth ready to pour cold brew</t>
        </is>
      </c>
      <c r="AD722" s="34" t="inlineStr">
        <is>
          <t>Cafe cold brew at home.</t>
        </is>
      </c>
      <c r="AE722" s="51" t="n"/>
      <c r="AF722" s="53">
        <f>IF(AND(ISNUMBER($P722),ISNUMBER($AL722),$AL722&lt;&gt;0),ROUND($P722/$AL722*100,1),"")</f>
        <v/>
      </c>
      <c r="AG722" s="54">
        <f>IF(AND(ISNUMBER($S722),ISNUMBER($AL722),$AL722&lt;&gt;0),ROUND($S722/$AL722*100,2),"")</f>
        <v/>
      </c>
      <c r="AH722" s="53">
        <f>IF(AND(ISNUMBER($Q722),ISNUMBER($AL722),$AL722&lt;&gt;0),ROUND($Q722/$AL722*100,1),"")</f>
        <v/>
      </c>
      <c r="AI722" s="48">
        <f>IF(ISNUMBER($S722),IF($S722&lt;=1,"Yes","No"),"n/a")</f>
        <v/>
      </c>
      <c r="AJ722" s="48">
        <f>IF(ISNUMBER($S722),ROUND(MAX(0,MIN(100,100-$S722*2.5-IF(ISNUMBER($T722),$T722,0)*0.12+IF($S722&lt;=1,12,0))),0),"")</f>
        <v/>
      </c>
      <c r="AK722" s="48">
        <f>IF(ISNUMBER($Q722),IF($Q722&gt;=100,20,IF($Q722&gt;=30,10,0)),0)+IF(ISNUMBER($R722),IF($R722&gt;=100,20,0),0)+IF(ISNUMBER($P722),IF($P722&gt;=150,20,IF($P722&gt;=50,12,5)),0)+IF(ISNUMBER($S722),IF($S722&lt;=1,15,0),0)</f>
        <v/>
      </c>
      <c r="AL722" s="48" t="n">
        <v>405</v>
      </c>
      <c r="AM722" s="49" t="n"/>
      <c r="AN722" s="48">
        <f>IF(AND(ISNUMBER($P722),ISNUMBER($AL722),$AL722&lt;&gt;0),IF(OR($P722&gt;180,$P722/$AL722*1000&gt;400),"Over ceiling, confirm SKU","Within"),"n/a")</f>
        <v/>
      </c>
      <c r="AO722" s="51" t="n"/>
      <c r="AP722" s="51" t="n"/>
      <c r="AQ722" s="51" t="n"/>
      <c r="AR722" s="34" t="inlineStr">
        <is>
          <t>Recalled, batch confirmed, to confirm</t>
        </is>
      </c>
      <c r="AS722" s="34" t="inlineStr">
        <is>
          <t>BLANK -&gt; requires live Amazon.ca capture</t>
        </is>
      </c>
      <c r="AT722" s="34" t="inlineStr">
        <is>
          <t>Unverified commercial data</t>
        </is>
      </c>
    </row>
    <row r="723" ht="28" customHeight="1">
      <c r="A723" s="34" t="inlineStr">
        <is>
          <t>STOK</t>
        </is>
      </c>
      <c r="B723" s="34" t="inlineStr">
        <is>
          <t>STOK Cold Brew Coffee | Vanilla | single 405mL</t>
        </is>
      </c>
      <c r="C723" s="34" t="inlineStr">
        <is>
          <t>4) Caffeine &amp; energy beverage</t>
        </is>
      </c>
      <c r="D723" s="34" t="inlineStr">
        <is>
          <t>405 mL bottle</t>
        </is>
      </c>
      <c r="E723" s="48" t="n">
        <v>1</v>
      </c>
      <c r="F723" s="49" t="n"/>
      <c r="G723" s="50">
        <f>IF(AND(ISNUMBER($F723),ISNUMBER($E723),$E723&lt;&gt;0),$F723/$E723,"")</f>
        <v/>
      </c>
      <c r="H723" s="50">
        <f>IF(AND(ISNUMBER($F723),ISNUMBER($AL723),ISNUMBER($E723),($AL723*$E723)&lt;&gt;0),$F723/($AL723*$E723)*100,"")</f>
        <v/>
      </c>
      <c r="I723" s="51" t="n"/>
      <c r="J723" s="52" t="n"/>
      <c r="K723" s="50">
        <f>IF(AND(ISNUMBER($F723),ISNUMBER($J723)),$F723*(1-$J723),"")</f>
        <v/>
      </c>
      <c r="L723" s="51" t="n"/>
      <c r="M723" s="51" t="n"/>
      <c r="N723" s="50">
        <f>IF(ISNUMBER($F723),($F723-IF(ISNUMBER($AM723),$AM723,0))*(1-IF(ISNUMBER($J723),$J723,0)),"")</f>
        <v/>
      </c>
      <c r="O723" s="34" t="inlineStr">
        <is>
          <t>Vanilla</t>
        </is>
      </c>
      <c r="P723" s="48" t="n">
        <v>145</v>
      </c>
      <c r="Q723" s="48" t="n">
        <v>40</v>
      </c>
      <c r="R723" s="34" t="inlineStr">
        <is>
          <t>Not listed</t>
        </is>
      </c>
      <c r="S723" s="48" t="n">
        <v>13</v>
      </c>
      <c r="T723" s="48" t="n">
        <v>70</v>
      </c>
      <c r="U723" s="34" t="inlineStr">
        <is>
          <t>Sugar</t>
        </is>
      </c>
      <c r="V723" s="34" t="inlineStr">
        <is>
          <t>Smooth cold brew, real coffee</t>
        </is>
      </c>
      <c r="W723" s="51" t="n"/>
      <c r="X723" s="51" t="n"/>
      <c r="Y723" s="51" t="n"/>
      <c r="Z723" s="51" t="n"/>
      <c r="AA723" s="34" t="inlineStr">
        <is>
          <t>Medium</t>
        </is>
      </c>
      <c r="AB723" s="34" t="inlineStr">
        <is>
          <t>Leading RTD cold brew</t>
        </is>
      </c>
      <c r="AC723" s="34" t="inlineStr">
        <is>
          <t>Smooth ready to pour cold brew</t>
        </is>
      </c>
      <c r="AD723" s="34" t="inlineStr">
        <is>
          <t>Cafe cold brew at home.</t>
        </is>
      </c>
      <c r="AE723" s="51" t="n"/>
      <c r="AF723" s="53">
        <f>IF(AND(ISNUMBER($P723),ISNUMBER($AL723),$AL723&lt;&gt;0),ROUND($P723/$AL723*100,1),"")</f>
        <v/>
      </c>
      <c r="AG723" s="54">
        <f>IF(AND(ISNUMBER($S723),ISNUMBER($AL723),$AL723&lt;&gt;0),ROUND($S723/$AL723*100,2),"")</f>
        <v/>
      </c>
      <c r="AH723" s="53">
        <f>IF(AND(ISNUMBER($Q723),ISNUMBER($AL723),$AL723&lt;&gt;0),ROUND($Q723/$AL723*100,1),"")</f>
        <v/>
      </c>
      <c r="AI723" s="48">
        <f>IF(ISNUMBER($S723),IF($S723&lt;=1,"Yes","No"),"n/a")</f>
        <v/>
      </c>
      <c r="AJ723" s="48">
        <f>IF(ISNUMBER($S723),ROUND(MAX(0,MIN(100,100-$S723*2.5-IF(ISNUMBER($T723),$T723,0)*0.12+IF($S723&lt;=1,12,0))),0),"")</f>
        <v/>
      </c>
      <c r="AK723" s="48">
        <f>IF(ISNUMBER($Q723),IF($Q723&gt;=100,20,IF($Q723&gt;=30,10,0)),0)+IF(ISNUMBER($R723),IF($R723&gt;=100,20,0),0)+IF(ISNUMBER($P723),IF($P723&gt;=150,20,IF($P723&gt;=50,12,5)),0)+IF(ISNUMBER($S723),IF($S723&lt;=1,15,0),0)</f>
        <v/>
      </c>
      <c r="AL723" s="48" t="n">
        <v>405</v>
      </c>
      <c r="AM723" s="49" t="n"/>
      <c r="AN723" s="48">
        <f>IF(AND(ISNUMBER($P723),ISNUMBER($AL723),$AL723&lt;&gt;0),IF(OR($P723&gt;180,$P723/$AL723*1000&gt;400),"Over ceiling, confirm SKU","Within"),"n/a")</f>
        <v/>
      </c>
      <c r="AO723" s="51" t="n"/>
      <c r="AP723" s="51" t="n"/>
      <c r="AQ723" s="51" t="n"/>
      <c r="AR723" s="34" t="inlineStr">
        <is>
          <t>Recalled, batch confirmed, to confirm</t>
        </is>
      </c>
      <c r="AS723" s="34" t="inlineStr">
        <is>
          <t>BLANK -&gt; requires live Amazon.ca capture</t>
        </is>
      </c>
      <c r="AT723" s="34" t="inlineStr">
        <is>
          <t>Unverified commercial data</t>
        </is>
      </c>
    </row>
    <row r="724" ht="28" customHeight="1">
      <c r="A724" s="34" t="inlineStr">
        <is>
          <t>STOK</t>
        </is>
      </c>
      <c r="B724" s="34" t="inlineStr">
        <is>
          <t>STOK Cold Brew Coffee | Vanilla | 8 pack 405mL</t>
        </is>
      </c>
      <c r="C724" s="34" t="inlineStr">
        <is>
          <t>4) Caffeine &amp; energy beverage</t>
        </is>
      </c>
      <c r="D724" s="34" t="inlineStr">
        <is>
          <t>405 mL bottle</t>
        </is>
      </c>
      <c r="E724" s="48" t="n">
        <v>8</v>
      </c>
      <c r="F724" s="49" t="n"/>
      <c r="G724" s="50">
        <f>IF(AND(ISNUMBER($F724),ISNUMBER($E724),$E724&lt;&gt;0),$F724/$E724,"")</f>
        <v/>
      </c>
      <c r="H724" s="50">
        <f>IF(AND(ISNUMBER($F724),ISNUMBER($AL724),ISNUMBER($E724),($AL724*$E724)&lt;&gt;0),$F724/($AL724*$E724)*100,"")</f>
        <v/>
      </c>
      <c r="I724" s="51" t="n"/>
      <c r="J724" s="52" t="n"/>
      <c r="K724" s="50">
        <f>IF(AND(ISNUMBER($F724),ISNUMBER($J724)),$F724*(1-$J724),"")</f>
        <v/>
      </c>
      <c r="L724" s="51" t="n"/>
      <c r="M724" s="51" t="n"/>
      <c r="N724" s="50">
        <f>IF(ISNUMBER($F724),($F724-IF(ISNUMBER($AM724),$AM724,0))*(1-IF(ISNUMBER($J724),$J724,0)),"")</f>
        <v/>
      </c>
      <c r="O724" s="34" t="inlineStr">
        <is>
          <t>Vanilla</t>
        </is>
      </c>
      <c r="P724" s="48" t="n">
        <v>145</v>
      </c>
      <c r="Q724" s="48" t="n">
        <v>40</v>
      </c>
      <c r="R724" s="34" t="inlineStr">
        <is>
          <t>Not listed</t>
        </is>
      </c>
      <c r="S724" s="48" t="n">
        <v>13</v>
      </c>
      <c r="T724" s="48" t="n">
        <v>70</v>
      </c>
      <c r="U724" s="34" t="inlineStr">
        <is>
          <t>Sugar</t>
        </is>
      </c>
      <c r="V724" s="34" t="inlineStr">
        <is>
          <t>Smooth cold brew, real coffee</t>
        </is>
      </c>
      <c r="W724" s="51" t="n"/>
      <c r="X724" s="51" t="n"/>
      <c r="Y724" s="51" t="n"/>
      <c r="Z724" s="51" t="n"/>
      <c r="AA724" s="34" t="inlineStr">
        <is>
          <t>Medium</t>
        </is>
      </c>
      <c r="AB724" s="34" t="inlineStr">
        <is>
          <t>Leading RTD cold brew</t>
        </is>
      </c>
      <c r="AC724" s="34" t="inlineStr">
        <is>
          <t>Smooth ready to pour cold brew</t>
        </is>
      </c>
      <c r="AD724" s="34" t="inlineStr">
        <is>
          <t>Cafe cold brew at home.</t>
        </is>
      </c>
      <c r="AE724" s="51" t="n"/>
      <c r="AF724" s="53">
        <f>IF(AND(ISNUMBER($P724),ISNUMBER($AL724),$AL724&lt;&gt;0),ROUND($P724/$AL724*100,1),"")</f>
        <v/>
      </c>
      <c r="AG724" s="54">
        <f>IF(AND(ISNUMBER($S724),ISNUMBER($AL724),$AL724&lt;&gt;0),ROUND($S724/$AL724*100,2),"")</f>
        <v/>
      </c>
      <c r="AH724" s="53">
        <f>IF(AND(ISNUMBER($Q724),ISNUMBER($AL724),$AL724&lt;&gt;0),ROUND($Q724/$AL724*100,1),"")</f>
        <v/>
      </c>
      <c r="AI724" s="48">
        <f>IF(ISNUMBER($S724),IF($S724&lt;=1,"Yes","No"),"n/a")</f>
        <v/>
      </c>
      <c r="AJ724" s="48">
        <f>IF(ISNUMBER($S724),ROUND(MAX(0,MIN(100,100-$S724*2.5-IF(ISNUMBER($T724),$T724,0)*0.12+IF($S724&lt;=1,12,0))),0),"")</f>
        <v/>
      </c>
      <c r="AK724" s="48">
        <f>IF(ISNUMBER($Q724),IF($Q724&gt;=100,20,IF($Q724&gt;=30,10,0)),0)+IF(ISNUMBER($R724),IF($R724&gt;=100,20,0),0)+IF(ISNUMBER($P724),IF($P724&gt;=150,20,IF($P724&gt;=50,12,5)),0)+IF(ISNUMBER($S724),IF($S724&lt;=1,15,0),0)</f>
        <v/>
      </c>
      <c r="AL724" s="48" t="n">
        <v>405</v>
      </c>
      <c r="AM724" s="49" t="n"/>
      <c r="AN724" s="48">
        <f>IF(AND(ISNUMBER($P724),ISNUMBER($AL724),$AL724&lt;&gt;0),IF(OR($P724&gt;180,$P724/$AL724*1000&gt;400),"Over ceiling, confirm SKU","Within"),"n/a")</f>
        <v/>
      </c>
      <c r="AO724" s="51" t="n"/>
      <c r="AP724" s="51" t="n"/>
      <c r="AQ724" s="51" t="n"/>
      <c r="AR724" s="34" t="inlineStr">
        <is>
          <t>Recalled, batch confirmed, to confirm</t>
        </is>
      </c>
      <c r="AS724" s="34" t="inlineStr">
        <is>
          <t>BLANK -&gt; requires live Amazon.ca capture</t>
        </is>
      </c>
      <c r="AT724" s="34" t="inlineStr">
        <is>
          <t>Unverified commercial data</t>
        </is>
      </c>
    </row>
    <row r="725" ht="28" customHeight="1">
      <c r="A725" s="34" t="inlineStr">
        <is>
          <t>STOK</t>
        </is>
      </c>
      <c r="B725" s="34" t="inlineStr">
        <is>
          <t>STOK Cold Brew Coffee | Vanilla | 12 pack 405mL</t>
        </is>
      </c>
      <c r="C725" s="34" t="inlineStr">
        <is>
          <t>4) Caffeine &amp; energy beverage</t>
        </is>
      </c>
      <c r="D725" s="34" t="inlineStr">
        <is>
          <t>405 mL bottle</t>
        </is>
      </c>
      <c r="E725" s="48" t="n">
        <v>12</v>
      </c>
      <c r="F725" s="49" t="n"/>
      <c r="G725" s="50">
        <f>IF(AND(ISNUMBER($F725),ISNUMBER($E725),$E725&lt;&gt;0),$F725/$E725,"")</f>
        <v/>
      </c>
      <c r="H725" s="50">
        <f>IF(AND(ISNUMBER($F725),ISNUMBER($AL725),ISNUMBER($E725),($AL725*$E725)&lt;&gt;0),$F725/($AL725*$E725)*100,"")</f>
        <v/>
      </c>
      <c r="I725" s="51" t="n"/>
      <c r="J725" s="52" t="n"/>
      <c r="K725" s="50">
        <f>IF(AND(ISNUMBER($F725),ISNUMBER($J725)),$F725*(1-$J725),"")</f>
        <v/>
      </c>
      <c r="L725" s="51" t="n"/>
      <c r="M725" s="51" t="n"/>
      <c r="N725" s="50">
        <f>IF(ISNUMBER($F725),($F725-IF(ISNUMBER($AM725),$AM725,0))*(1-IF(ISNUMBER($J725),$J725,0)),"")</f>
        <v/>
      </c>
      <c r="O725" s="34" t="inlineStr">
        <is>
          <t>Vanilla</t>
        </is>
      </c>
      <c r="P725" s="48" t="n">
        <v>145</v>
      </c>
      <c r="Q725" s="48" t="n">
        <v>40</v>
      </c>
      <c r="R725" s="34" t="inlineStr">
        <is>
          <t>Not listed</t>
        </is>
      </c>
      <c r="S725" s="48" t="n">
        <v>13</v>
      </c>
      <c r="T725" s="48" t="n">
        <v>70</v>
      </c>
      <c r="U725" s="34" t="inlineStr">
        <is>
          <t>Sugar</t>
        </is>
      </c>
      <c r="V725" s="34" t="inlineStr">
        <is>
          <t>Smooth cold brew, real coffee</t>
        </is>
      </c>
      <c r="W725" s="51" t="n"/>
      <c r="X725" s="51" t="n"/>
      <c r="Y725" s="51" t="n"/>
      <c r="Z725" s="51" t="n"/>
      <c r="AA725" s="34" t="inlineStr">
        <is>
          <t>Medium</t>
        </is>
      </c>
      <c r="AB725" s="34" t="inlineStr">
        <is>
          <t>Leading RTD cold brew</t>
        </is>
      </c>
      <c r="AC725" s="34" t="inlineStr">
        <is>
          <t>Smooth ready to pour cold brew</t>
        </is>
      </c>
      <c r="AD725" s="34" t="inlineStr">
        <is>
          <t>Cafe cold brew at home.</t>
        </is>
      </c>
      <c r="AE725" s="51" t="n"/>
      <c r="AF725" s="53">
        <f>IF(AND(ISNUMBER($P725),ISNUMBER($AL725),$AL725&lt;&gt;0),ROUND($P725/$AL725*100,1),"")</f>
        <v/>
      </c>
      <c r="AG725" s="54">
        <f>IF(AND(ISNUMBER($S725),ISNUMBER($AL725),$AL725&lt;&gt;0),ROUND($S725/$AL725*100,2),"")</f>
        <v/>
      </c>
      <c r="AH725" s="53">
        <f>IF(AND(ISNUMBER($Q725),ISNUMBER($AL725),$AL725&lt;&gt;0),ROUND($Q725/$AL725*100,1),"")</f>
        <v/>
      </c>
      <c r="AI725" s="48">
        <f>IF(ISNUMBER($S725),IF($S725&lt;=1,"Yes","No"),"n/a")</f>
        <v/>
      </c>
      <c r="AJ725" s="48">
        <f>IF(ISNUMBER($S725),ROUND(MAX(0,MIN(100,100-$S725*2.5-IF(ISNUMBER($T725),$T725,0)*0.12+IF($S725&lt;=1,12,0))),0),"")</f>
        <v/>
      </c>
      <c r="AK725" s="48">
        <f>IF(ISNUMBER($Q725),IF($Q725&gt;=100,20,IF($Q725&gt;=30,10,0)),0)+IF(ISNUMBER($R725),IF($R725&gt;=100,20,0),0)+IF(ISNUMBER($P725),IF($P725&gt;=150,20,IF($P725&gt;=50,12,5)),0)+IF(ISNUMBER($S725),IF($S725&lt;=1,15,0),0)</f>
        <v/>
      </c>
      <c r="AL725" s="48" t="n">
        <v>405</v>
      </c>
      <c r="AM725" s="49" t="n"/>
      <c r="AN725" s="48">
        <f>IF(AND(ISNUMBER($P725),ISNUMBER($AL725),$AL725&lt;&gt;0),IF(OR($P725&gt;180,$P725/$AL725*1000&gt;400),"Over ceiling, confirm SKU","Within"),"n/a")</f>
        <v/>
      </c>
      <c r="AO725" s="51" t="n"/>
      <c r="AP725" s="51" t="n"/>
      <c r="AQ725" s="51" t="n"/>
      <c r="AR725" s="34" t="inlineStr">
        <is>
          <t>Recalled, batch confirmed, to confirm</t>
        </is>
      </c>
      <c r="AS725" s="34" t="inlineStr">
        <is>
          <t>BLANK -&gt; requires live Amazon.ca capture</t>
        </is>
      </c>
      <c r="AT725" s="34" t="inlineStr">
        <is>
          <t>Unverified commercial data</t>
        </is>
      </c>
    </row>
    <row r="726" ht="28" customHeight="1">
      <c r="A726" s="34" t="inlineStr">
        <is>
          <t>STOK</t>
        </is>
      </c>
      <c r="B726" s="34" t="inlineStr">
        <is>
          <t>STOK Cold Brew Coffee | Vanilla | 18 pack 405mL</t>
        </is>
      </c>
      <c r="C726" s="34" t="inlineStr">
        <is>
          <t>4) Caffeine &amp; energy beverage</t>
        </is>
      </c>
      <c r="D726" s="34" t="inlineStr">
        <is>
          <t>405 mL bottle</t>
        </is>
      </c>
      <c r="E726" s="48" t="n">
        <v>18</v>
      </c>
      <c r="F726" s="49" t="n"/>
      <c r="G726" s="50">
        <f>IF(AND(ISNUMBER($F726),ISNUMBER($E726),$E726&lt;&gt;0),$F726/$E726,"")</f>
        <v/>
      </c>
      <c r="H726" s="50">
        <f>IF(AND(ISNUMBER($F726),ISNUMBER($AL726),ISNUMBER($E726),($AL726*$E726)&lt;&gt;0),$F726/($AL726*$E726)*100,"")</f>
        <v/>
      </c>
      <c r="I726" s="51" t="n"/>
      <c r="J726" s="52" t="n"/>
      <c r="K726" s="50">
        <f>IF(AND(ISNUMBER($F726),ISNUMBER($J726)),$F726*(1-$J726),"")</f>
        <v/>
      </c>
      <c r="L726" s="51" t="n"/>
      <c r="M726" s="51" t="n"/>
      <c r="N726" s="50">
        <f>IF(ISNUMBER($F726),($F726-IF(ISNUMBER($AM726),$AM726,0))*(1-IF(ISNUMBER($J726),$J726,0)),"")</f>
        <v/>
      </c>
      <c r="O726" s="34" t="inlineStr">
        <is>
          <t>Vanilla</t>
        </is>
      </c>
      <c r="P726" s="48" t="n">
        <v>145</v>
      </c>
      <c r="Q726" s="48" t="n">
        <v>40</v>
      </c>
      <c r="R726" s="34" t="inlineStr">
        <is>
          <t>Not listed</t>
        </is>
      </c>
      <c r="S726" s="48" t="n">
        <v>13</v>
      </c>
      <c r="T726" s="48" t="n">
        <v>70</v>
      </c>
      <c r="U726" s="34" t="inlineStr">
        <is>
          <t>Sugar</t>
        </is>
      </c>
      <c r="V726" s="34" t="inlineStr">
        <is>
          <t>Smooth cold brew, real coffee</t>
        </is>
      </c>
      <c r="W726" s="51" t="n"/>
      <c r="X726" s="51" t="n"/>
      <c r="Y726" s="51" t="n"/>
      <c r="Z726" s="51" t="n"/>
      <c r="AA726" s="34" t="inlineStr">
        <is>
          <t>Medium</t>
        </is>
      </c>
      <c r="AB726" s="34" t="inlineStr">
        <is>
          <t>Leading RTD cold brew</t>
        </is>
      </c>
      <c r="AC726" s="34" t="inlineStr">
        <is>
          <t>Smooth ready to pour cold brew</t>
        </is>
      </c>
      <c r="AD726" s="34" t="inlineStr">
        <is>
          <t>Cafe cold brew at home.</t>
        </is>
      </c>
      <c r="AE726" s="51" t="n"/>
      <c r="AF726" s="53">
        <f>IF(AND(ISNUMBER($P726),ISNUMBER($AL726),$AL726&lt;&gt;0),ROUND($P726/$AL726*100,1),"")</f>
        <v/>
      </c>
      <c r="AG726" s="54">
        <f>IF(AND(ISNUMBER($S726),ISNUMBER($AL726),$AL726&lt;&gt;0),ROUND($S726/$AL726*100,2),"")</f>
        <v/>
      </c>
      <c r="AH726" s="53">
        <f>IF(AND(ISNUMBER($Q726),ISNUMBER($AL726),$AL726&lt;&gt;0),ROUND($Q726/$AL726*100,1),"")</f>
        <v/>
      </c>
      <c r="AI726" s="48">
        <f>IF(ISNUMBER($S726),IF($S726&lt;=1,"Yes","No"),"n/a")</f>
        <v/>
      </c>
      <c r="AJ726" s="48">
        <f>IF(ISNUMBER($S726),ROUND(MAX(0,MIN(100,100-$S726*2.5-IF(ISNUMBER($T726),$T726,0)*0.12+IF($S726&lt;=1,12,0))),0),"")</f>
        <v/>
      </c>
      <c r="AK726" s="48">
        <f>IF(ISNUMBER($Q726),IF($Q726&gt;=100,20,IF($Q726&gt;=30,10,0)),0)+IF(ISNUMBER($R726),IF($R726&gt;=100,20,0),0)+IF(ISNUMBER($P726),IF($P726&gt;=150,20,IF($P726&gt;=50,12,5)),0)+IF(ISNUMBER($S726),IF($S726&lt;=1,15,0),0)</f>
        <v/>
      </c>
      <c r="AL726" s="48" t="n">
        <v>405</v>
      </c>
      <c r="AM726" s="49" t="n"/>
      <c r="AN726" s="48">
        <f>IF(AND(ISNUMBER($P726),ISNUMBER($AL726),$AL726&lt;&gt;0),IF(OR($P726&gt;180,$P726/$AL726*1000&gt;400),"Over ceiling, confirm SKU","Within"),"n/a")</f>
        <v/>
      </c>
      <c r="AO726" s="51" t="n"/>
      <c r="AP726" s="51" t="n"/>
      <c r="AQ726" s="51" t="n"/>
      <c r="AR726" s="34" t="inlineStr">
        <is>
          <t>Recalled, batch confirmed, to confirm</t>
        </is>
      </c>
      <c r="AS726" s="34" t="inlineStr">
        <is>
          <t>BLANK -&gt; requires live Amazon.ca capture</t>
        </is>
      </c>
      <c r="AT726" s="34" t="inlineStr">
        <is>
          <t>Unverified commercial data</t>
        </is>
      </c>
    </row>
    <row r="727" ht="28" customHeight="1">
      <c r="A727" s="34" t="inlineStr">
        <is>
          <t>STOK</t>
        </is>
      </c>
      <c r="B727" s="34" t="inlineStr">
        <is>
          <t>STOK Cold Brew Coffee | Vanilla | 24 pack 405mL</t>
        </is>
      </c>
      <c r="C727" s="34" t="inlineStr">
        <is>
          <t>4) Caffeine &amp; energy beverage</t>
        </is>
      </c>
      <c r="D727" s="34" t="inlineStr">
        <is>
          <t>405 mL bottle</t>
        </is>
      </c>
      <c r="E727" s="48" t="n">
        <v>24</v>
      </c>
      <c r="F727" s="49" t="n"/>
      <c r="G727" s="50">
        <f>IF(AND(ISNUMBER($F727),ISNUMBER($E727),$E727&lt;&gt;0),$F727/$E727,"")</f>
        <v/>
      </c>
      <c r="H727" s="50">
        <f>IF(AND(ISNUMBER($F727),ISNUMBER($AL727),ISNUMBER($E727),($AL727*$E727)&lt;&gt;0),$F727/($AL727*$E727)*100,"")</f>
        <v/>
      </c>
      <c r="I727" s="51" t="n"/>
      <c r="J727" s="52" t="n"/>
      <c r="K727" s="50">
        <f>IF(AND(ISNUMBER($F727),ISNUMBER($J727)),$F727*(1-$J727),"")</f>
        <v/>
      </c>
      <c r="L727" s="51" t="n"/>
      <c r="M727" s="51" t="n"/>
      <c r="N727" s="50">
        <f>IF(ISNUMBER($F727),($F727-IF(ISNUMBER($AM727),$AM727,0))*(1-IF(ISNUMBER($J727),$J727,0)),"")</f>
        <v/>
      </c>
      <c r="O727" s="34" t="inlineStr">
        <is>
          <t>Vanilla</t>
        </is>
      </c>
      <c r="P727" s="48" t="n">
        <v>145</v>
      </c>
      <c r="Q727" s="48" t="n">
        <v>40</v>
      </c>
      <c r="R727" s="34" t="inlineStr">
        <is>
          <t>Not listed</t>
        </is>
      </c>
      <c r="S727" s="48" t="n">
        <v>13</v>
      </c>
      <c r="T727" s="48" t="n">
        <v>70</v>
      </c>
      <c r="U727" s="34" t="inlineStr">
        <is>
          <t>Sugar</t>
        </is>
      </c>
      <c r="V727" s="34" t="inlineStr">
        <is>
          <t>Smooth cold brew, real coffee</t>
        </is>
      </c>
      <c r="W727" s="51" t="n"/>
      <c r="X727" s="51" t="n"/>
      <c r="Y727" s="51" t="n"/>
      <c r="Z727" s="51" t="n"/>
      <c r="AA727" s="34" t="inlineStr">
        <is>
          <t>Medium</t>
        </is>
      </c>
      <c r="AB727" s="34" t="inlineStr">
        <is>
          <t>Leading RTD cold brew</t>
        </is>
      </c>
      <c r="AC727" s="34" t="inlineStr">
        <is>
          <t>Smooth ready to pour cold brew</t>
        </is>
      </c>
      <c r="AD727" s="34" t="inlineStr">
        <is>
          <t>Cafe cold brew at home.</t>
        </is>
      </c>
      <c r="AE727" s="51" t="n"/>
      <c r="AF727" s="53">
        <f>IF(AND(ISNUMBER($P727),ISNUMBER($AL727),$AL727&lt;&gt;0),ROUND($P727/$AL727*100,1),"")</f>
        <v/>
      </c>
      <c r="AG727" s="54">
        <f>IF(AND(ISNUMBER($S727),ISNUMBER($AL727),$AL727&lt;&gt;0),ROUND($S727/$AL727*100,2),"")</f>
        <v/>
      </c>
      <c r="AH727" s="53">
        <f>IF(AND(ISNUMBER($Q727),ISNUMBER($AL727),$AL727&lt;&gt;0),ROUND($Q727/$AL727*100,1),"")</f>
        <v/>
      </c>
      <c r="AI727" s="48">
        <f>IF(ISNUMBER($S727),IF($S727&lt;=1,"Yes","No"),"n/a")</f>
        <v/>
      </c>
      <c r="AJ727" s="48">
        <f>IF(ISNUMBER($S727),ROUND(MAX(0,MIN(100,100-$S727*2.5-IF(ISNUMBER($T727),$T727,0)*0.12+IF($S727&lt;=1,12,0))),0),"")</f>
        <v/>
      </c>
      <c r="AK727" s="48">
        <f>IF(ISNUMBER($Q727),IF($Q727&gt;=100,20,IF($Q727&gt;=30,10,0)),0)+IF(ISNUMBER($R727),IF($R727&gt;=100,20,0),0)+IF(ISNUMBER($P727),IF($P727&gt;=150,20,IF($P727&gt;=50,12,5)),0)+IF(ISNUMBER($S727),IF($S727&lt;=1,15,0),0)</f>
        <v/>
      </c>
      <c r="AL727" s="48" t="n">
        <v>405</v>
      </c>
      <c r="AM727" s="49" t="n"/>
      <c r="AN727" s="48">
        <f>IF(AND(ISNUMBER($P727),ISNUMBER($AL727),$AL727&lt;&gt;0),IF(OR($P727&gt;180,$P727/$AL727*1000&gt;400),"Over ceiling, confirm SKU","Within"),"n/a")</f>
        <v/>
      </c>
      <c r="AO727" s="51" t="n"/>
      <c r="AP727" s="51" t="n"/>
      <c r="AQ727" s="51" t="n"/>
      <c r="AR727" s="34" t="inlineStr">
        <is>
          <t>Recalled, batch confirmed, to confirm</t>
        </is>
      </c>
      <c r="AS727" s="34" t="inlineStr">
        <is>
          <t>BLANK -&gt; requires live Amazon.ca capture</t>
        </is>
      </c>
      <c r="AT727" s="34" t="inlineStr">
        <is>
          <t>Unverified commercial data</t>
        </is>
      </c>
    </row>
    <row r="728" ht="28" customHeight="1">
      <c r="A728" s="34" t="inlineStr">
        <is>
          <t>STOK</t>
        </is>
      </c>
      <c r="B728" s="34" t="inlineStr">
        <is>
          <t>STOK Cold Brew Coffee | Mocha | single 405mL</t>
        </is>
      </c>
      <c r="C728" s="34" t="inlineStr">
        <is>
          <t>4) Caffeine &amp; energy beverage</t>
        </is>
      </c>
      <c r="D728" s="34" t="inlineStr">
        <is>
          <t>405 mL bottle</t>
        </is>
      </c>
      <c r="E728" s="48" t="n">
        <v>1</v>
      </c>
      <c r="F728" s="49" t="n"/>
      <c r="G728" s="50">
        <f>IF(AND(ISNUMBER($F728),ISNUMBER($E728),$E728&lt;&gt;0),$F728/$E728,"")</f>
        <v/>
      </c>
      <c r="H728" s="50">
        <f>IF(AND(ISNUMBER($F728),ISNUMBER($AL728),ISNUMBER($E728),($AL728*$E728)&lt;&gt;0),$F728/($AL728*$E728)*100,"")</f>
        <v/>
      </c>
      <c r="I728" s="51" t="n"/>
      <c r="J728" s="52" t="n"/>
      <c r="K728" s="50">
        <f>IF(AND(ISNUMBER($F728),ISNUMBER($J728)),$F728*(1-$J728),"")</f>
        <v/>
      </c>
      <c r="L728" s="51" t="n"/>
      <c r="M728" s="51" t="n"/>
      <c r="N728" s="50">
        <f>IF(ISNUMBER($F728),($F728-IF(ISNUMBER($AM728),$AM728,0))*(1-IF(ISNUMBER($J728),$J728,0)),"")</f>
        <v/>
      </c>
      <c r="O728" s="34" t="inlineStr">
        <is>
          <t>Mocha</t>
        </is>
      </c>
      <c r="P728" s="48" t="n">
        <v>145</v>
      </c>
      <c r="Q728" s="48" t="n">
        <v>40</v>
      </c>
      <c r="R728" s="34" t="inlineStr">
        <is>
          <t>Not listed</t>
        </is>
      </c>
      <c r="S728" s="48" t="n">
        <v>13</v>
      </c>
      <c r="T728" s="48" t="n">
        <v>70</v>
      </c>
      <c r="U728" s="34" t="inlineStr">
        <is>
          <t>Sugar</t>
        </is>
      </c>
      <c r="V728" s="34" t="inlineStr">
        <is>
          <t>Smooth cold brew, real coffee</t>
        </is>
      </c>
      <c r="W728" s="51" t="n"/>
      <c r="X728" s="51" t="n"/>
      <c r="Y728" s="51" t="n"/>
      <c r="Z728" s="51" t="n"/>
      <c r="AA728" s="34" t="inlineStr">
        <is>
          <t>Medium</t>
        </is>
      </c>
      <c r="AB728" s="34" t="inlineStr">
        <is>
          <t>Leading RTD cold brew</t>
        </is>
      </c>
      <c r="AC728" s="34" t="inlineStr">
        <is>
          <t>Smooth ready to pour cold brew</t>
        </is>
      </c>
      <c r="AD728" s="34" t="inlineStr">
        <is>
          <t>Cafe cold brew at home.</t>
        </is>
      </c>
      <c r="AE728" s="51" t="n"/>
      <c r="AF728" s="53">
        <f>IF(AND(ISNUMBER($P728),ISNUMBER($AL728),$AL728&lt;&gt;0),ROUND($P728/$AL728*100,1),"")</f>
        <v/>
      </c>
      <c r="AG728" s="54">
        <f>IF(AND(ISNUMBER($S728),ISNUMBER($AL728),$AL728&lt;&gt;0),ROUND($S728/$AL728*100,2),"")</f>
        <v/>
      </c>
      <c r="AH728" s="53">
        <f>IF(AND(ISNUMBER($Q728),ISNUMBER($AL728),$AL728&lt;&gt;0),ROUND($Q728/$AL728*100,1),"")</f>
        <v/>
      </c>
      <c r="AI728" s="48">
        <f>IF(ISNUMBER($S728),IF($S728&lt;=1,"Yes","No"),"n/a")</f>
        <v/>
      </c>
      <c r="AJ728" s="48">
        <f>IF(ISNUMBER($S728),ROUND(MAX(0,MIN(100,100-$S728*2.5-IF(ISNUMBER($T728),$T728,0)*0.12+IF($S728&lt;=1,12,0))),0),"")</f>
        <v/>
      </c>
      <c r="AK728" s="48">
        <f>IF(ISNUMBER($Q728),IF($Q728&gt;=100,20,IF($Q728&gt;=30,10,0)),0)+IF(ISNUMBER($R728),IF($R728&gt;=100,20,0),0)+IF(ISNUMBER($P728),IF($P728&gt;=150,20,IF($P728&gt;=50,12,5)),0)+IF(ISNUMBER($S728),IF($S728&lt;=1,15,0),0)</f>
        <v/>
      </c>
      <c r="AL728" s="48" t="n">
        <v>405</v>
      </c>
      <c r="AM728" s="49" t="n"/>
      <c r="AN728" s="48">
        <f>IF(AND(ISNUMBER($P728),ISNUMBER($AL728),$AL728&lt;&gt;0),IF(OR($P728&gt;180,$P728/$AL728*1000&gt;400),"Over ceiling, confirm SKU","Within"),"n/a")</f>
        <v/>
      </c>
      <c r="AO728" s="51" t="n"/>
      <c r="AP728" s="51" t="n"/>
      <c r="AQ728" s="51" t="n"/>
      <c r="AR728" s="34" t="inlineStr">
        <is>
          <t>Recalled, batch confirmed, to confirm</t>
        </is>
      </c>
      <c r="AS728" s="34" t="inlineStr">
        <is>
          <t>BLANK -&gt; requires live Amazon.ca capture</t>
        </is>
      </c>
      <c r="AT728" s="34" t="inlineStr">
        <is>
          <t>Unverified commercial data</t>
        </is>
      </c>
    </row>
    <row r="729" ht="28" customHeight="1">
      <c r="A729" s="34" t="inlineStr">
        <is>
          <t>STOK</t>
        </is>
      </c>
      <c r="B729" s="34" t="inlineStr">
        <is>
          <t>STOK Cold Brew Coffee | Mocha | 8 pack 405mL</t>
        </is>
      </c>
      <c r="C729" s="34" t="inlineStr">
        <is>
          <t>4) Caffeine &amp; energy beverage</t>
        </is>
      </c>
      <c r="D729" s="34" t="inlineStr">
        <is>
          <t>405 mL bottle</t>
        </is>
      </c>
      <c r="E729" s="48" t="n">
        <v>8</v>
      </c>
      <c r="F729" s="49" t="n"/>
      <c r="G729" s="50">
        <f>IF(AND(ISNUMBER($F729),ISNUMBER($E729),$E729&lt;&gt;0),$F729/$E729,"")</f>
        <v/>
      </c>
      <c r="H729" s="50">
        <f>IF(AND(ISNUMBER($F729),ISNUMBER($AL729),ISNUMBER($E729),($AL729*$E729)&lt;&gt;0),$F729/($AL729*$E729)*100,"")</f>
        <v/>
      </c>
      <c r="I729" s="51" t="n"/>
      <c r="J729" s="52" t="n"/>
      <c r="K729" s="50">
        <f>IF(AND(ISNUMBER($F729),ISNUMBER($J729)),$F729*(1-$J729),"")</f>
        <v/>
      </c>
      <c r="L729" s="51" t="n"/>
      <c r="M729" s="51" t="n"/>
      <c r="N729" s="50">
        <f>IF(ISNUMBER($F729),($F729-IF(ISNUMBER($AM729),$AM729,0))*(1-IF(ISNUMBER($J729),$J729,0)),"")</f>
        <v/>
      </c>
      <c r="O729" s="34" t="inlineStr">
        <is>
          <t>Mocha</t>
        </is>
      </c>
      <c r="P729" s="48" t="n">
        <v>145</v>
      </c>
      <c r="Q729" s="48" t="n">
        <v>40</v>
      </c>
      <c r="R729" s="34" t="inlineStr">
        <is>
          <t>Not listed</t>
        </is>
      </c>
      <c r="S729" s="48" t="n">
        <v>13</v>
      </c>
      <c r="T729" s="48" t="n">
        <v>70</v>
      </c>
      <c r="U729" s="34" t="inlineStr">
        <is>
          <t>Sugar</t>
        </is>
      </c>
      <c r="V729" s="34" t="inlineStr">
        <is>
          <t>Smooth cold brew, real coffee</t>
        </is>
      </c>
      <c r="W729" s="51" t="n"/>
      <c r="X729" s="51" t="n"/>
      <c r="Y729" s="51" t="n"/>
      <c r="Z729" s="51" t="n"/>
      <c r="AA729" s="34" t="inlineStr">
        <is>
          <t>Medium</t>
        </is>
      </c>
      <c r="AB729" s="34" t="inlineStr">
        <is>
          <t>Leading RTD cold brew</t>
        </is>
      </c>
      <c r="AC729" s="34" t="inlineStr">
        <is>
          <t>Smooth ready to pour cold brew</t>
        </is>
      </c>
      <c r="AD729" s="34" t="inlineStr">
        <is>
          <t>Cafe cold brew at home.</t>
        </is>
      </c>
      <c r="AE729" s="51" t="n"/>
      <c r="AF729" s="53">
        <f>IF(AND(ISNUMBER($P729),ISNUMBER($AL729),$AL729&lt;&gt;0),ROUND($P729/$AL729*100,1),"")</f>
        <v/>
      </c>
      <c r="AG729" s="54">
        <f>IF(AND(ISNUMBER($S729),ISNUMBER($AL729),$AL729&lt;&gt;0),ROUND($S729/$AL729*100,2),"")</f>
        <v/>
      </c>
      <c r="AH729" s="53">
        <f>IF(AND(ISNUMBER($Q729),ISNUMBER($AL729),$AL729&lt;&gt;0),ROUND($Q729/$AL729*100,1),"")</f>
        <v/>
      </c>
      <c r="AI729" s="48">
        <f>IF(ISNUMBER($S729),IF($S729&lt;=1,"Yes","No"),"n/a")</f>
        <v/>
      </c>
      <c r="AJ729" s="48">
        <f>IF(ISNUMBER($S729),ROUND(MAX(0,MIN(100,100-$S729*2.5-IF(ISNUMBER($T729),$T729,0)*0.12+IF($S729&lt;=1,12,0))),0),"")</f>
        <v/>
      </c>
      <c r="AK729" s="48">
        <f>IF(ISNUMBER($Q729),IF($Q729&gt;=100,20,IF($Q729&gt;=30,10,0)),0)+IF(ISNUMBER($R729),IF($R729&gt;=100,20,0),0)+IF(ISNUMBER($P729),IF($P729&gt;=150,20,IF($P729&gt;=50,12,5)),0)+IF(ISNUMBER($S729),IF($S729&lt;=1,15,0),0)</f>
        <v/>
      </c>
      <c r="AL729" s="48" t="n">
        <v>405</v>
      </c>
      <c r="AM729" s="49" t="n"/>
      <c r="AN729" s="48">
        <f>IF(AND(ISNUMBER($P729),ISNUMBER($AL729),$AL729&lt;&gt;0),IF(OR($P729&gt;180,$P729/$AL729*1000&gt;400),"Over ceiling, confirm SKU","Within"),"n/a")</f>
        <v/>
      </c>
      <c r="AO729" s="51" t="n"/>
      <c r="AP729" s="51" t="n"/>
      <c r="AQ729" s="51" t="n"/>
      <c r="AR729" s="34" t="inlineStr">
        <is>
          <t>Recalled, batch confirmed, to confirm</t>
        </is>
      </c>
      <c r="AS729" s="34" t="inlineStr">
        <is>
          <t>BLANK -&gt; requires live Amazon.ca capture</t>
        </is>
      </c>
      <c r="AT729" s="34" t="inlineStr">
        <is>
          <t>Unverified commercial data</t>
        </is>
      </c>
    </row>
    <row r="730" ht="28" customHeight="1">
      <c r="A730" s="34" t="inlineStr">
        <is>
          <t>STOK</t>
        </is>
      </c>
      <c r="B730" s="34" t="inlineStr">
        <is>
          <t>STOK Cold Brew Coffee | Mocha | 12 pack 405mL</t>
        </is>
      </c>
      <c r="C730" s="34" t="inlineStr">
        <is>
          <t>4) Caffeine &amp; energy beverage</t>
        </is>
      </c>
      <c r="D730" s="34" t="inlineStr">
        <is>
          <t>405 mL bottle</t>
        </is>
      </c>
      <c r="E730" s="48" t="n">
        <v>12</v>
      </c>
      <c r="F730" s="49" t="n"/>
      <c r="G730" s="50">
        <f>IF(AND(ISNUMBER($F730),ISNUMBER($E730),$E730&lt;&gt;0),$F730/$E730,"")</f>
        <v/>
      </c>
      <c r="H730" s="50">
        <f>IF(AND(ISNUMBER($F730),ISNUMBER($AL730),ISNUMBER($E730),($AL730*$E730)&lt;&gt;0),$F730/($AL730*$E730)*100,"")</f>
        <v/>
      </c>
      <c r="I730" s="51" t="n"/>
      <c r="J730" s="52" t="n"/>
      <c r="K730" s="50">
        <f>IF(AND(ISNUMBER($F730),ISNUMBER($J730)),$F730*(1-$J730),"")</f>
        <v/>
      </c>
      <c r="L730" s="51" t="n"/>
      <c r="M730" s="51" t="n"/>
      <c r="N730" s="50">
        <f>IF(ISNUMBER($F730),($F730-IF(ISNUMBER($AM730),$AM730,0))*(1-IF(ISNUMBER($J730),$J730,0)),"")</f>
        <v/>
      </c>
      <c r="O730" s="34" t="inlineStr">
        <is>
          <t>Mocha</t>
        </is>
      </c>
      <c r="P730" s="48" t="n">
        <v>145</v>
      </c>
      <c r="Q730" s="48" t="n">
        <v>40</v>
      </c>
      <c r="R730" s="34" t="inlineStr">
        <is>
          <t>Not listed</t>
        </is>
      </c>
      <c r="S730" s="48" t="n">
        <v>13</v>
      </c>
      <c r="T730" s="48" t="n">
        <v>70</v>
      </c>
      <c r="U730" s="34" t="inlineStr">
        <is>
          <t>Sugar</t>
        </is>
      </c>
      <c r="V730" s="34" t="inlineStr">
        <is>
          <t>Smooth cold brew, real coffee</t>
        </is>
      </c>
      <c r="W730" s="51" t="n"/>
      <c r="X730" s="51" t="n"/>
      <c r="Y730" s="51" t="n"/>
      <c r="Z730" s="51" t="n"/>
      <c r="AA730" s="34" t="inlineStr">
        <is>
          <t>Medium</t>
        </is>
      </c>
      <c r="AB730" s="34" t="inlineStr">
        <is>
          <t>Leading RTD cold brew</t>
        </is>
      </c>
      <c r="AC730" s="34" t="inlineStr">
        <is>
          <t>Smooth ready to pour cold brew</t>
        </is>
      </c>
      <c r="AD730" s="34" t="inlineStr">
        <is>
          <t>Cafe cold brew at home.</t>
        </is>
      </c>
      <c r="AE730" s="51" t="n"/>
      <c r="AF730" s="53">
        <f>IF(AND(ISNUMBER($P730),ISNUMBER($AL730),$AL730&lt;&gt;0),ROUND($P730/$AL730*100,1),"")</f>
        <v/>
      </c>
      <c r="AG730" s="54">
        <f>IF(AND(ISNUMBER($S730),ISNUMBER($AL730),$AL730&lt;&gt;0),ROUND($S730/$AL730*100,2),"")</f>
        <v/>
      </c>
      <c r="AH730" s="53">
        <f>IF(AND(ISNUMBER($Q730),ISNUMBER($AL730),$AL730&lt;&gt;0),ROUND($Q730/$AL730*100,1),"")</f>
        <v/>
      </c>
      <c r="AI730" s="48">
        <f>IF(ISNUMBER($S730),IF($S730&lt;=1,"Yes","No"),"n/a")</f>
        <v/>
      </c>
      <c r="AJ730" s="48">
        <f>IF(ISNUMBER($S730),ROUND(MAX(0,MIN(100,100-$S730*2.5-IF(ISNUMBER($T730),$T730,0)*0.12+IF($S730&lt;=1,12,0))),0),"")</f>
        <v/>
      </c>
      <c r="AK730" s="48">
        <f>IF(ISNUMBER($Q730),IF($Q730&gt;=100,20,IF($Q730&gt;=30,10,0)),0)+IF(ISNUMBER($R730),IF($R730&gt;=100,20,0),0)+IF(ISNUMBER($P730),IF($P730&gt;=150,20,IF($P730&gt;=50,12,5)),0)+IF(ISNUMBER($S730),IF($S730&lt;=1,15,0),0)</f>
        <v/>
      </c>
      <c r="AL730" s="48" t="n">
        <v>405</v>
      </c>
      <c r="AM730" s="49" t="n"/>
      <c r="AN730" s="48">
        <f>IF(AND(ISNUMBER($P730),ISNUMBER($AL730),$AL730&lt;&gt;0),IF(OR($P730&gt;180,$P730/$AL730*1000&gt;400),"Over ceiling, confirm SKU","Within"),"n/a")</f>
        <v/>
      </c>
      <c r="AO730" s="51" t="n"/>
      <c r="AP730" s="51" t="n"/>
      <c r="AQ730" s="51" t="n"/>
      <c r="AR730" s="34" t="inlineStr">
        <is>
          <t>Recalled, batch confirmed, to confirm</t>
        </is>
      </c>
      <c r="AS730" s="34" t="inlineStr">
        <is>
          <t>BLANK -&gt; requires live Amazon.ca capture</t>
        </is>
      </c>
      <c r="AT730" s="34" t="inlineStr">
        <is>
          <t>Unverified commercial data</t>
        </is>
      </c>
    </row>
    <row r="731" ht="28" customHeight="1">
      <c r="A731" s="34" t="inlineStr">
        <is>
          <t>STOK</t>
        </is>
      </c>
      <c r="B731" s="34" t="inlineStr">
        <is>
          <t>STOK Cold Brew Coffee | Mocha | 18 pack 405mL</t>
        </is>
      </c>
      <c r="C731" s="34" t="inlineStr">
        <is>
          <t>4) Caffeine &amp; energy beverage</t>
        </is>
      </c>
      <c r="D731" s="34" t="inlineStr">
        <is>
          <t>405 mL bottle</t>
        </is>
      </c>
      <c r="E731" s="48" t="n">
        <v>18</v>
      </c>
      <c r="F731" s="49" t="n"/>
      <c r="G731" s="50">
        <f>IF(AND(ISNUMBER($F731),ISNUMBER($E731),$E731&lt;&gt;0),$F731/$E731,"")</f>
        <v/>
      </c>
      <c r="H731" s="50">
        <f>IF(AND(ISNUMBER($F731),ISNUMBER($AL731),ISNUMBER($E731),($AL731*$E731)&lt;&gt;0),$F731/($AL731*$E731)*100,"")</f>
        <v/>
      </c>
      <c r="I731" s="51" t="n"/>
      <c r="J731" s="52" t="n"/>
      <c r="K731" s="50">
        <f>IF(AND(ISNUMBER($F731),ISNUMBER($J731)),$F731*(1-$J731),"")</f>
        <v/>
      </c>
      <c r="L731" s="51" t="n"/>
      <c r="M731" s="51" t="n"/>
      <c r="N731" s="50">
        <f>IF(ISNUMBER($F731),($F731-IF(ISNUMBER($AM731),$AM731,0))*(1-IF(ISNUMBER($J731),$J731,0)),"")</f>
        <v/>
      </c>
      <c r="O731" s="34" t="inlineStr">
        <is>
          <t>Mocha</t>
        </is>
      </c>
      <c r="P731" s="48" t="n">
        <v>145</v>
      </c>
      <c r="Q731" s="48" t="n">
        <v>40</v>
      </c>
      <c r="R731" s="34" t="inlineStr">
        <is>
          <t>Not listed</t>
        </is>
      </c>
      <c r="S731" s="48" t="n">
        <v>13</v>
      </c>
      <c r="T731" s="48" t="n">
        <v>70</v>
      </c>
      <c r="U731" s="34" t="inlineStr">
        <is>
          <t>Sugar</t>
        </is>
      </c>
      <c r="V731" s="34" t="inlineStr">
        <is>
          <t>Smooth cold brew, real coffee</t>
        </is>
      </c>
      <c r="W731" s="51" t="n"/>
      <c r="X731" s="51" t="n"/>
      <c r="Y731" s="51" t="n"/>
      <c r="Z731" s="51" t="n"/>
      <c r="AA731" s="34" t="inlineStr">
        <is>
          <t>Medium</t>
        </is>
      </c>
      <c r="AB731" s="34" t="inlineStr">
        <is>
          <t>Leading RTD cold brew</t>
        </is>
      </c>
      <c r="AC731" s="34" t="inlineStr">
        <is>
          <t>Smooth ready to pour cold brew</t>
        </is>
      </c>
      <c r="AD731" s="34" t="inlineStr">
        <is>
          <t>Cafe cold brew at home.</t>
        </is>
      </c>
      <c r="AE731" s="51" t="n"/>
      <c r="AF731" s="53">
        <f>IF(AND(ISNUMBER($P731),ISNUMBER($AL731),$AL731&lt;&gt;0),ROUND($P731/$AL731*100,1),"")</f>
        <v/>
      </c>
      <c r="AG731" s="54">
        <f>IF(AND(ISNUMBER($S731),ISNUMBER($AL731),$AL731&lt;&gt;0),ROUND($S731/$AL731*100,2),"")</f>
        <v/>
      </c>
      <c r="AH731" s="53">
        <f>IF(AND(ISNUMBER($Q731),ISNUMBER($AL731),$AL731&lt;&gt;0),ROUND($Q731/$AL731*100,1),"")</f>
        <v/>
      </c>
      <c r="AI731" s="48">
        <f>IF(ISNUMBER($S731),IF($S731&lt;=1,"Yes","No"),"n/a")</f>
        <v/>
      </c>
      <c r="AJ731" s="48">
        <f>IF(ISNUMBER($S731),ROUND(MAX(0,MIN(100,100-$S731*2.5-IF(ISNUMBER($T731),$T731,0)*0.12+IF($S731&lt;=1,12,0))),0),"")</f>
        <v/>
      </c>
      <c r="AK731" s="48">
        <f>IF(ISNUMBER($Q731),IF($Q731&gt;=100,20,IF($Q731&gt;=30,10,0)),0)+IF(ISNUMBER($R731),IF($R731&gt;=100,20,0),0)+IF(ISNUMBER($P731),IF($P731&gt;=150,20,IF($P731&gt;=50,12,5)),0)+IF(ISNUMBER($S731),IF($S731&lt;=1,15,0),0)</f>
        <v/>
      </c>
      <c r="AL731" s="48" t="n">
        <v>405</v>
      </c>
      <c r="AM731" s="49" t="n"/>
      <c r="AN731" s="48">
        <f>IF(AND(ISNUMBER($P731),ISNUMBER($AL731),$AL731&lt;&gt;0),IF(OR($P731&gt;180,$P731/$AL731*1000&gt;400),"Over ceiling, confirm SKU","Within"),"n/a")</f>
        <v/>
      </c>
      <c r="AO731" s="51" t="n"/>
      <c r="AP731" s="51" t="n"/>
      <c r="AQ731" s="51" t="n"/>
      <c r="AR731" s="34" t="inlineStr">
        <is>
          <t>Recalled, batch confirmed, to confirm</t>
        </is>
      </c>
      <c r="AS731" s="34" t="inlineStr">
        <is>
          <t>BLANK -&gt; requires live Amazon.ca capture</t>
        </is>
      </c>
      <c r="AT731" s="34" t="inlineStr">
        <is>
          <t>Unverified commercial data</t>
        </is>
      </c>
    </row>
    <row r="732" ht="28" customHeight="1">
      <c r="A732" s="34" t="inlineStr">
        <is>
          <t>STOK</t>
        </is>
      </c>
      <c r="B732" s="34" t="inlineStr">
        <is>
          <t>STOK Cold Brew Coffee | Mocha | 24 pack 405mL</t>
        </is>
      </c>
      <c r="C732" s="34" t="inlineStr">
        <is>
          <t>4) Caffeine &amp; energy beverage</t>
        </is>
      </c>
      <c r="D732" s="34" t="inlineStr">
        <is>
          <t>405 mL bottle</t>
        </is>
      </c>
      <c r="E732" s="48" t="n">
        <v>24</v>
      </c>
      <c r="F732" s="49" t="n"/>
      <c r="G732" s="50">
        <f>IF(AND(ISNUMBER($F732),ISNUMBER($E732),$E732&lt;&gt;0),$F732/$E732,"")</f>
        <v/>
      </c>
      <c r="H732" s="50">
        <f>IF(AND(ISNUMBER($F732),ISNUMBER($AL732),ISNUMBER($E732),($AL732*$E732)&lt;&gt;0),$F732/($AL732*$E732)*100,"")</f>
        <v/>
      </c>
      <c r="I732" s="51" t="n"/>
      <c r="J732" s="52" t="n"/>
      <c r="K732" s="50">
        <f>IF(AND(ISNUMBER($F732),ISNUMBER($J732)),$F732*(1-$J732),"")</f>
        <v/>
      </c>
      <c r="L732" s="51" t="n"/>
      <c r="M732" s="51" t="n"/>
      <c r="N732" s="50">
        <f>IF(ISNUMBER($F732),($F732-IF(ISNUMBER($AM732),$AM732,0))*(1-IF(ISNUMBER($J732),$J732,0)),"")</f>
        <v/>
      </c>
      <c r="O732" s="34" t="inlineStr">
        <is>
          <t>Mocha</t>
        </is>
      </c>
      <c r="P732" s="48" t="n">
        <v>145</v>
      </c>
      <c r="Q732" s="48" t="n">
        <v>40</v>
      </c>
      <c r="R732" s="34" t="inlineStr">
        <is>
          <t>Not listed</t>
        </is>
      </c>
      <c r="S732" s="48" t="n">
        <v>13</v>
      </c>
      <c r="T732" s="48" t="n">
        <v>70</v>
      </c>
      <c r="U732" s="34" t="inlineStr">
        <is>
          <t>Sugar</t>
        </is>
      </c>
      <c r="V732" s="34" t="inlineStr">
        <is>
          <t>Smooth cold brew, real coffee</t>
        </is>
      </c>
      <c r="W732" s="51" t="n"/>
      <c r="X732" s="51" t="n"/>
      <c r="Y732" s="51" t="n"/>
      <c r="Z732" s="51" t="n"/>
      <c r="AA732" s="34" t="inlineStr">
        <is>
          <t>Medium</t>
        </is>
      </c>
      <c r="AB732" s="34" t="inlineStr">
        <is>
          <t>Leading RTD cold brew</t>
        </is>
      </c>
      <c r="AC732" s="34" t="inlineStr">
        <is>
          <t>Smooth ready to pour cold brew</t>
        </is>
      </c>
      <c r="AD732" s="34" t="inlineStr">
        <is>
          <t>Cafe cold brew at home.</t>
        </is>
      </c>
      <c r="AE732" s="51" t="n"/>
      <c r="AF732" s="53">
        <f>IF(AND(ISNUMBER($P732),ISNUMBER($AL732),$AL732&lt;&gt;0),ROUND($P732/$AL732*100,1),"")</f>
        <v/>
      </c>
      <c r="AG732" s="54">
        <f>IF(AND(ISNUMBER($S732),ISNUMBER($AL732),$AL732&lt;&gt;0),ROUND($S732/$AL732*100,2),"")</f>
        <v/>
      </c>
      <c r="AH732" s="53">
        <f>IF(AND(ISNUMBER($Q732),ISNUMBER($AL732),$AL732&lt;&gt;0),ROUND($Q732/$AL732*100,1),"")</f>
        <v/>
      </c>
      <c r="AI732" s="48">
        <f>IF(ISNUMBER($S732),IF($S732&lt;=1,"Yes","No"),"n/a")</f>
        <v/>
      </c>
      <c r="AJ732" s="48">
        <f>IF(ISNUMBER($S732),ROUND(MAX(0,MIN(100,100-$S732*2.5-IF(ISNUMBER($T732),$T732,0)*0.12+IF($S732&lt;=1,12,0))),0),"")</f>
        <v/>
      </c>
      <c r="AK732" s="48">
        <f>IF(ISNUMBER($Q732),IF($Q732&gt;=100,20,IF($Q732&gt;=30,10,0)),0)+IF(ISNUMBER($R732),IF($R732&gt;=100,20,0),0)+IF(ISNUMBER($P732),IF($P732&gt;=150,20,IF($P732&gt;=50,12,5)),0)+IF(ISNUMBER($S732),IF($S732&lt;=1,15,0),0)</f>
        <v/>
      </c>
      <c r="AL732" s="48" t="n">
        <v>405</v>
      </c>
      <c r="AM732" s="49" t="n"/>
      <c r="AN732" s="48">
        <f>IF(AND(ISNUMBER($P732),ISNUMBER($AL732),$AL732&lt;&gt;0),IF(OR($P732&gt;180,$P732/$AL732*1000&gt;400),"Over ceiling, confirm SKU","Within"),"n/a")</f>
        <v/>
      </c>
      <c r="AO732" s="51" t="n"/>
      <c r="AP732" s="51" t="n"/>
      <c r="AQ732" s="51" t="n"/>
      <c r="AR732" s="34" t="inlineStr">
        <is>
          <t>Recalled, batch confirmed, to confirm</t>
        </is>
      </c>
      <c r="AS732" s="34" t="inlineStr">
        <is>
          <t>BLANK -&gt; requires live Amazon.ca capture</t>
        </is>
      </c>
      <c r="AT732" s="34" t="inlineStr">
        <is>
          <t>Unverified commercial data</t>
        </is>
      </c>
    </row>
    <row r="733" ht="28" customHeight="1">
      <c r="A733" s="34" t="inlineStr">
        <is>
          <t>Califia Farms</t>
        </is>
      </c>
      <c r="B733" s="34" t="inlineStr">
        <is>
          <t>Califia Farms Cold Brew | Black Unsweetened | single 355mL</t>
        </is>
      </c>
      <c r="C733" s="34" t="inlineStr">
        <is>
          <t>4) Caffeine &amp; energy beverage</t>
        </is>
      </c>
      <c r="D733" s="34" t="inlineStr">
        <is>
          <t>355 mL bottle</t>
        </is>
      </c>
      <c r="E733" s="48" t="n">
        <v>1</v>
      </c>
      <c r="F733" s="49" t="n"/>
      <c r="G733" s="50">
        <f>IF(AND(ISNUMBER($F733),ISNUMBER($E733),$E733&lt;&gt;0),$F733/$E733,"")</f>
        <v/>
      </c>
      <c r="H733" s="50">
        <f>IF(AND(ISNUMBER($F733),ISNUMBER($AL733),ISNUMBER($E733),($AL733*$E733)&lt;&gt;0),$F733/($AL733*$E733)*100,"")</f>
        <v/>
      </c>
      <c r="I733" s="51" t="n"/>
      <c r="J733" s="52" t="n"/>
      <c r="K733" s="50">
        <f>IF(AND(ISNUMBER($F733),ISNUMBER($J733)),$F733*(1-$J733),"")</f>
        <v/>
      </c>
      <c r="L733" s="51" t="n"/>
      <c r="M733" s="51" t="n"/>
      <c r="N733" s="50">
        <f>IF(ISNUMBER($F733),($F733-IF(ISNUMBER($AM733),$AM733,0))*(1-IF(ISNUMBER($J733),$J733,0)),"")</f>
        <v/>
      </c>
      <c r="O733" s="34" t="inlineStr">
        <is>
          <t>Black Unsweetened</t>
        </is>
      </c>
      <c r="P733" s="48" t="n">
        <v>120</v>
      </c>
      <c r="Q733" s="48" t="n">
        <v>30</v>
      </c>
      <c r="R733" s="34" t="inlineStr">
        <is>
          <t>Not listed</t>
        </is>
      </c>
      <c r="S733" s="48" t="n">
        <v>9</v>
      </c>
      <c r="T733" s="48" t="n">
        <v>70</v>
      </c>
      <c r="U733" s="34" t="inlineStr">
        <is>
          <t>Cane sugar (plant based)</t>
        </is>
      </c>
      <c r="V733" s="34" t="inlineStr">
        <is>
          <t>Plant based, almond/oat cold brew</t>
        </is>
      </c>
      <c r="W733" s="51" t="n"/>
      <c r="X733" s="51" t="n"/>
      <c r="Y733" s="51" t="n"/>
      <c r="Z733" s="51" t="n"/>
      <c r="AA733" s="34" t="inlineStr">
        <is>
          <t>Medium</t>
        </is>
      </c>
      <c r="AB733" s="34" t="inlineStr">
        <is>
          <t>Premium plant based coffee</t>
        </is>
      </c>
      <c r="AC733" s="34" t="inlineStr">
        <is>
          <t>Dairy free cold brew lattes</t>
        </is>
      </c>
      <c r="AD733" s="34" t="inlineStr">
        <is>
          <t>Plant based coffee without dairy.</t>
        </is>
      </c>
      <c r="AE733" s="51" t="n"/>
      <c r="AF733" s="53">
        <f>IF(AND(ISNUMBER($P733),ISNUMBER($AL733),$AL733&lt;&gt;0),ROUND($P733/$AL733*100,1),"")</f>
        <v/>
      </c>
      <c r="AG733" s="54">
        <f>IF(AND(ISNUMBER($S733),ISNUMBER($AL733),$AL733&lt;&gt;0),ROUND($S733/$AL733*100,2),"")</f>
        <v/>
      </c>
      <c r="AH733" s="53">
        <f>IF(AND(ISNUMBER($Q733),ISNUMBER($AL733),$AL733&lt;&gt;0),ROUND($Q733/$AL733*100,1),"")</f>
        <v/>
      </c>
      <c r="AI733" s="48">
        <f>IF(ISNUMBER($S733),IF($S733&lt;=1,"Yes","No"),"n/a")</f>
        <v/>
      </c>
      <c r="AJ733" s="48">
        <f>IF(ISNUMBER($S733),ROUND(MAX(0,MIN(100,100-$S733*2.5-IF(ISNUMBER($T733),$T733,0)*0.12+IF($S733&lt;=1,12,0))),0),"")</f>
        <v/>
      </c>
      <c r="AK733" s="48">
        <f>IF(ISNUMBER($Q733),IF($Q733&gt;=100,20,IF($Q733&gt;=30,10,0)),0)+IF(ISNUMBER($R733),IF($R733&gt;=100,20,0),0)+IF(ISNUMBER($P733),IF($P733&gt;=150,20,IF($P733&gt;=50,12,5)),0)+IF(ISNUMBER($S733),IF($S733&lt;=1,15,0),0)</f>
        <v/>
      </c>
      <c r="AL733" s="48" t="n">
        <v>355</v>
      </c>
      <c r="AM733" s="49" t="n"/>
      <c r="AN733" s="48">
        <f>IF(AND(ISNUMBER($P733),ISNUMBER($AL733),$AL733&lt;&gt;0),IF(OR($P733&gt;180,$P733/$AL733*1000&gt;400),"Over ceiling, confirm SKU","Within"),"n/a")</f>
        <v/>
      </c>
      <c r="AO733" s="51" t="n"/>
      <c r="AP733" s="51" t="n"/>
      <c r="AQ733" s="51" t="n"/>
      <c r="AR733" s="34" t="inlineStr">
        <is>
          <t>Recalled, batch confirmed, to confirm</t>
        </is>
      </c>
      <c r="AS733" s="34" t="inlineStr">
        <is>
          <t>BLANK -&gt; requires live Amazon.ca capture</t>
        </is>
      </c>
      <c r="AT733" s="34" t="inlineStr">
        <is>
          <t>Unverified commercial data</t>
        </is>
      </c>
    </row>
    <row r="734" ht="28" customHeight="1">
      <c r="A734" s="34" t="inlineStr">
        <is>
          <t>Califia Farms</t>
        </is>
      </c>
      <c r="B734" s="34" t="inlineStr">
        <is>
          <t>Califia Farms Cold Brew | Black Unsweetened | 8 pack 355mL</t>
        </is>
      </c>
      <c r="C734" s="34" t="inlineStr">
        <is>
          <t>4) Caffeine &amp; energy beverage</t>
        </is>
      </c>
      <c r="D734" s="34" t="inlineStr">
        <is>
          <t>355 mL bottle</t>
        </is>
      </c>
      <c r="E734" s="48" t="n">
        <v>8</v>
      </c>
      <c r="F734" s="49" t="n"/>
      <c r="G734" s="50">
        <f>IF(AND(ISNUMBER($F734),ISNUMBER($E734),$E734&lt;&gt;0),$F734/$E734,"")</f>
        <v/>
      </c>
      <c r="H734" s="50">
        <f>IF(AND(ISNUMBER($F734),ISNUMBER($AL734),ISNUMBER($E734),($AL734*$E734)&lt;&gt;0),$F734/($AL734*$E734)*100,"")</f>
        <v/>
      </c>
      <c r="I734" s="51" t="n"/>
      <c r="J734" s="52" t="n"/>
      <c r="K734" s="50">
        <f>IF(AND(ISNUMBER($F734),ISNUMBER($J734)),$F734*(1-$J734),"")</f>
        <v/>
      </c>
      <c r="L734" s="51" t="n"/>
      <c r="M734" s="51" t="n"/>
      <c r="N734" s="50">
        <f>IF(ISNUMBER($F734),($F734-IF(ISNUMBER($AM734),$AM734,0))*(1-IF(ISNUMBER($J734),$J734,0)),"")</f>
        <v/>
      </c>
      <c r="O734" s="34" t="inlineStr">
        <is>
          <t>Black Unsweetened</t>
        </is>
      </c>
      <c r="P734" s="48" t="n">
        <v>120</v>
      </c>
      <c r="Q734" s="48" t="n">
        <v>30</v>
      </c>
      <c r="R734" s="34" t="inlineStr">
        <is>
          <t>Not listed</t>
        </is>
      </c>
      <c r="S734" s="48" t="n">
        <v>9</v>
      </c>
      <c r="T734" s="48" t="n">
        <v>70</v>
      </c>
      <c r="U734" s="34" t="inlineStr">
        <is>
          <t>Cane sugar (plant based)</t>
        </is>
      </c>
      <c r="V734" s="34" t="inlineStr">
        <is>
          <t>Plant based, almond/oat cold brew</t>
        </is>
      </c>
      <c r="W734" s="51" t="n"/>
      <c r="X734" s="51" t="n"/>
      <c r="Y734" s="51" t="n"/>
      <c r="Z734" s="51" t="n"/>
      <c r="AA734" s="34" t="inlineStr">
        <is>
          <t>Medium</t>
        </is>
      </c>
      <c r="AB734" s="34" t="inlineStr">
        <is>
          <t>Premium plant based coffee</t>
        </is>
      </c>
      <c r="AC734" s="34" t="inlineStr">
        <is>
          <t>Dairy free cold brew lattes</t>
        </is>
      </c>
      <c r="AD734" s="34" t="inlineStr">
        <is>
          <t>Plant based coffee without dairy.</t>
        </is>
      </c>
      <c r="AE734" s="51" t="n"/>
      <c r="AF734" s="53">
        <f>IF(AND(ISNUMBER($P734),ISNUMBER($AL734),$AL734&lt;&gt;0),ROUND($P734/$AL734*100,1),"")</f>
        <v/>
      </c>
      <c r="AG734" s="54">
        <f>IF(AND(ISNUMBER($S734),ISNUMBER($AL734),$AL734&lt;&gt;0),ROUND($S734/$AL734*100,2),"")</f>
        <v/>
      </c>
      <c r="AH734" s="53">
        <f>IF(AND(ISNUMBER($Q734),ISNUMBER($AL734),$AL734&lt;&gt;0),ROUND($Q734/$AL734*100,1),"")</f>
        <v/>
      </c>
      <c r="AI734" s="48">
        <f>IF(ISNUMBER($S734),IF($S734&lt;=1,"Yes","No"),"n/a")</f>
        <v/>
      </c>
      <c r="AJ734" s="48">
        <f>IF(ISNUMBER($S734),ROUND(MAX(0,MIN(100,100-$S734*2.5-IF(ISNUMBER($T734),$T734,0)*0.12+IF($S734&lt;=1,12,0))),0),"")</f>
        <v/>
      </c>
      <c r="AK734" s="48">
        <f>IF(ISNUMBER($Q734),IF($Q734&gt;=100,20,IF($Q734&gt;=30,10,0)),0)+IF(ISNUMBER($R734),IF($R734&gt;=100,20,0),0)+IF(ISNUMBER($P734),IF($P734&gt;=150,20,IF($P734&gt;=50,12,5)),0)+IF(ISNUMBER($S734),IF($S734&lt;=1,15,0),0)</f>
        <v/>
      </c>
      <c r="AL734" s="48" t="n">
        <v>355</v>
      </c>
      <c r="AM734" s="49" t="n"/>
      <c r="AN734" s="48">
        <f>IF(AND(ISNUMBER($P734),ISNUMBER($AL734),$AL734&lt;&gt;0),IF(OR($P734&gt;180,$P734/$AL734*1000&gt;400),"Over ceiling, confirm SKU","Within"),"n/a")</f>
        <v/>
      </c>
      <c r="AO734" s="51" t="n"/>
      <c r="AP734" s="51" t="n"/>
      <c r="AQ734" s="51" t="n"/>
      <c r="AR734" s="34" t="inlineStr">
        <is>
          <t>Recalled, batch confirmed, to confirm</t>
        </is>
      </c>
      <c r="AS734" s="34" t="inlineStr">
        <is>
          <t>BLANK -&gt; requires live Amazon.ca capture</t>
        </is>
      </c>
      <c r="AT734" s="34" t="inlineStr">
        <is>
          <t>Unverified commercial data</t>
        </is>
      </c>
    </row>
    <row r="735" ht="28" customHeight="1">
      <c r="A735" s="34" t="inlineStr">
        <is>
          <t>Califia Farms</t>
        </is>
      </c>
      <c r="B735" s="34" t="inlineStr">
        <is>
          <t>Califia Farms Cold Brew | Black Unsweetened | 12 pack 355mL</t>
        </is>
      </c>
      <c r="C735" s="34" t="inlineStr">
        <is>
          <t>4) Caffeine &amp; energy beverage</t>
        </is>
      </c>
      <c r="D735" s="34" t="inlineStr">
        <is>
          <t>355 mL bottle</t>
        </is>
      </c>
      <c r="E735" s="48" t="n">
        <v>12</v>
      </c>
      <c r="F735" s="49" t="n"/>
      <c r="G735" s="50">
        <f>IF(AND(ISNUMBER($F735),ISNUMBER($E735),$E735&lt;&gt;0),$F735/$E735,"")</f>
        <v/>
      </c>
      <c r="H735" s="50">
        <f>IF(AND(ISNUMBER($F735),ISNUMBER($AL735),ISNUMBER($E735),($AL735*$E735)&lt;&gt;0),$F735/($AL735*$E735)*100,"")</f>
        <v/>
      </c>
      <c r="I735" s="51" t="n"/>
      <c r="J735" s="52" t="n"/>
      <c r="K735" s="50">
        <f>IF(AND(ISNUMBER($F735),ISNUMBER($J735)),$F735*(1-$J735),"")</f>
        <v/>
      </c>
      <c r="L735" s="51" t="n"/>
      <c r="M735" s="51" t="n"/>
      <c r="N735" s="50">
        <f>IF(ISNUMBER($F735),($F735-IF(ISNUMBER($AM735),$AM735,0))*(1-IF(ISNUMBER($J735),$J735,0)),"")</f>
        <v/>
      </c>
      <c r="O735" s="34" t="inlineStr">
        <is>
          <t>Black Unsweetened</t>
        </is>
      </c>
      <c r="P735" s="48" t="n">
        <v>120</v>
      </c>
      <c r="Q735" s="48" t="n">
        <v>30</v>
      </c>
      <c r="R735" s="34" t="inlineStr">
        <is>
          <t>Not listed</t>
        </is>
      </c>
      <c r="S735" s="48" t="n">
        <v>9</v>
      </c>
      <c r="T735" s="48" t="n">
        <v>70</v>
      </c>
      <c r="U735" s="34" t="inlineStr">
        <is>
          <t>Cane sugar (plant based)</t>
        </is>
      </c>
      <c r="V735" s="34" t="inlineStr">
        <is>
          <t>Plant based, almond/oat cold brew</t>
        </is>
      </c>
      <c r="W735" s="51" t="n"/>
      <c r="X735" s="51" t="n"/>
      <c r="Y735" s="51" t="n"/>
      <c r="Z735" s="51" t="n"/>
      <c r="AA735" s="34" t="inlineStr">
        <is>
          <t>Medium</t>
        </is>
      </c>
      <c r="AB735" s="34" t="inlineStr">
        <is>
          <t>Premium plant based coffee</t>
        </is>
      </c>
      <c r="AC735" s="34" t="inlineStr">
        <is>
          <t>Dairy free cold brew lattes</t>
        </is>
      </c>
      <c r="AD735" s="34" t="inlineStr">
        <is>
          <t>Plant based coffee without dairy.</t>
        </is>
      </c>
      <c r="AE735" s="51" t="n"/>
      <c r="AF735" s="53">
        <f>IF(AND(ISNUMBER($P735),ISNUMBER($AL735),$AL735&lt;&gt;0),ROUND($P735/$AL735*100,1),"")</f>
        <v/>
      </c>
      <c r="AG735" s="54">
        <f>IF(AND(ISNUMBER($S735),ISNUMBER($AL735),$AL735&lt;&gt;0),ROUND($S735/$AL735*100,2),"")</f>
        <v/>
      </c>
      <c r="AH735" s="53">
        <f>IF(AND(ISNUMBER($Q735),ISNUMBER($AL735),$AL735&lt;&gt;0),ROUND($Q735/$AL735*100,1),"")</f>
        <v/>
      </c>
      <c r="AI735" s="48">
        <f>IF(ISNUMBER($S735),IF($S735&lt;=1,"Yes","No"),"n/a")</f>
        <v/>
      </c>
      <c r="AJ735" s="48">
        <f>IF(ISNUMBER($S735),ROUND(MAX(0,MIN(100,100-$S735*2.5-IF(ISNUMBER($T735),$T735,0)*0.12+IF($S735&lt;=1,12,0))),0),"")</f>
        <v/>
      </c>
      <c r="AK735" s="48">
        <f>IF(ISNUMBER($Q735),IF($Q735&gt;=100,20,IF($Q735&gt;=30,10,0)),0)+IF(ISNUMBER($R735),IF($R735&gt;=100,20,0),0)+IF(ISNUMBER($P735),IF($P735&gt;=150,20,IF($P735&gt;=50,12,5)),0)+IF(ISNUMBER($S735),IF($S735&lt;=1,15,0),0)</f>
        <v/>
      </c>
      <c r="AL735" s="48" t="n">
        <v>355</v>
      </c>
      <c r="AM735" s="49" t="n"/>
      <c r="AN735" s="48">
        <f>IF(AND(ISNUMBER($P735),ISNUMBER($AL735),$AL735&lt;&gt;0),IF(OR($P735&gt;180,$P735/$AL735*1000&gt;400),"Over ceiling, confirm SKU","Within"),"n/a")</f>
        <v/>
      </c>
      <c r="AO735" s="51" t="n"/>
      <c r="AP735" s="51" t="n"/>
      <c r="AQ735" s="51" t="n"/>
      <c r="AR735" s="34" t="inlineStr">
        <is>
          <t>Recalled, batch confirmed, to confirm</t>
        </is>
      </c>
      <c r="AS735" s="34" t="inlineStr">
        <is>
          <t>BLANK -&gt; requires live Amazon.ca capture</t>
        </is>
      </c>
      <c r="AT735" s="34" t="inlineStr">
        <is>
          <t>Unverified commercial data</t>
        </is>
      </c>
    </row>
    <row r="736" ht="28" customHeight="1">
      <c r="A736" s="34" t="inlineStr">
        <is>
          <t>Califia Farms</t>
        </is>
      </c>
      <c r="B736" s="34" t="inlineStr">
        <is>
          <t>Califia Farms Cold Brew | Black Unsweetened | 15 pack 355mL</t>
        </is>
      </c>
      <c r="C736" s="34" t="inlineStr">
        <is>
          <t>4) Caffeine &amp; energy beverage</t>
        </is>
      </c>
      <c r="D736" s="34" t="inlineStr">
        <is>
          <t>355 mL bottle</t>
        </is>
      </c>
      <c r="E736" s="48" t="n">
        <v>15</v>
      </c>
      <c r="F736" s="49" t="n"/>
      <c r="G736" s="50">
        <f>IF(AND(ISNUMBER($F736),ISNUMBER($E736),$E736&lt;&gt;0),$F736/$E736,"")</f>
        <v/>
      </c>
      <c r="H736" s="50">
        <f>IF(AND(ISNUMBER($F736),ISNUMBER($AL736),ISNUMBER($E736),($AL736*$E736)&lt;&gt;0),$F736/($AL736*$E736)*100,"")</f>
        <v/>
      </c>
      <c r="I736" s="51" t="n"/>
      <c r="J736" s="52" t="n"/>
      <c r="K736" s="50">
        <f>IF(AND(ISNUMBER($F736),ISNUMBER($J736)),$F736*(1-$J736),"")</f>
        <v/>
      </c>
      <c r="L736" s="51" t="n"/>
      <c r="M736" s="51" t="n"/>
      <c r="N736" s="50">
        <f>IF(ISNUMBER($F736),($F736-IF(ISNUMBER($AM736),$AM736,0))*(1-IF(ISNUMBER($J736),$J736,0)),"")</f>
        <v/>
      </c>
      <c r="O736" s="34" t="inlineStr">
        <is>
          <t>Black Unsweetened</t>
        </is>
      </c>
      <c r="P736" s="48" t="n">
        <v>120</v>
      </c>
      <c r="Q736" s="48" t="n">
        <v>30</v>
      </c>
      <c r="R736" s="34" t="inlineStr">
        <is>
          <t>Not listed</t>
        </is>
      </c>
      <c r="S736" s="48" t="n">
        <v>9</v>
      </c>
      <c r="T736" s="48" t="n">
        <v>70</v>
      </c>
      <c r="U736" s="34" t="inlineStr">
        <is>
          <t>Cane sugar (plant based)</t>
        </is>
      </c>
      <c r="V736" s="34" t="inlineStr">
        <is>
          <t>Plant based, almond/oat cold brew</t>
        </is>
      </c>
      <c r="W736" s="51" t="n"/>
      <c r="X736" s="51" t="n"/>
      <c r="Y736" s="51" t="n"/>
      <c r="Z736" s="51" t="n"/>
      <c r="AA736" s="34" t="inlineStr">
        <is>
          <t>Medium</t>
        </is>
      </c>
      <c r="AB736" s="34" t="inlineStr">
        <is>
          <t>Premium plant based coffee</t>
        </is>
      </c>
      <c r="AC736" s="34" t="inlineStr">
        <is>
          <t>Dairy free cold brew lattes</t>
        </is>
      </c>
      <c r="AD736" s="34" t="inlineStr">
        <is>
          <t>Plant based coffee without dairy.</t>
        </is>
      </c>
      <c r="AE736" s="51" t="n"/>
      <c r="AF736" s="53">
        <f>IF(AND(ISNUMBER($P736),ISNUMBER($AL736),$AL736&lt;&gt;0),ROUND($P736/$AL736*100,1),"")</f>
        <v/>
      </c>
      <c r="AG736" s="54">
        <f>IF(AND(ISNUMBER($S736),ISNUMBER($AL736),$AL736&lt;&gt;0),ROUND($S736/$AL736*100,2),"")</f>
        <v/>
      </c>
      <c r="AH736" s="53">
        <f>IF(AND(ISNUMBER($Q736),ISNUMBER($AL736),$AL736&lt;&gt;0),ROUND($Q736/$AL736*100,1),"")</f>
        <v/>
      </c>
      <c r="AI736" s="48">
        <f>IF(ISNUMBER($S736),IF($S736&lt;=1,"Yes","No"),"n/a")</f>
        <v/>
      </c>
      <c r="AJ736" s="48">
        <f>IF(ISNUMBER($S736),ROUND(MAX(0,MIN(100,100-$S736*2.5-IF(ISNUMBER($T736),$T736,0)*0.12+IF($S736&lt;=1,12,0))),0),"")</f>
        <v/>
      </c>
      <c r="AK736" s="48">
        <f>IF(ISNUMBER($Q736),IF($Q736&gt;=100,20,IF($Q736&gt;=30,10,0)),0)+IF(ISNUMBER($R736),IF($R736&gt;=100,20,0),0)+IF(ISNUMBER($P736),IF($P736&gt;=150,20,IF($P736&gt;=50,12,5)),0)+IF(ISNUMBER($S736),IF($S736&lt;=1,15,0),0)</f>
        <v/>
      </c>
      <c r="AL736" s="48" t="n">
        <v>355</v>
      </c>
      <c r="AM736" s="49" t="n"/>
      <c r="AN736" s="48">
        <f>IF(AND(ISNUMBER($P736),ISNUMBER($AL736),$AL736&lt;&gt;0),IF(OR($P736&gt;180,$P736/$AL736*1000&gt;400),"Over ceiling, confirm SKU","Within"),"n/a")</f>
        <v/>
      </c>
      <c r="AO736" s="51" t="n"/>
      <c r="AP736" s="51" t="n"/>
      <c r="AQ736" s="51" t="n"/>
      <c r="AR736" s="34" t="inlineStr">
        <is>
          <t>Recalled, batch confirmed, to confirm</t>
        </is>
      </c>
      <c r="AS736" s="34" t="inlineStr">
        <is>
          <t>BLANK -&gt; requires live Amazon.ca capture</t>
        </is>
      </c>
      <c r="AT736" s="34" t="inlineStr">
        <is>
          <t>Unverified commercial data</t>
        </is>
      </c>
    </row>
    <row r="737" ht="28" customHeight="1">
      <c r="A737" s="34" t="inlineStr">
        <is>
          <t>Califia Farms</t>
        </is>
      </c>
      <c r="B737" s="34" t="inlineStr">
        <is>
          <t>Califia Farms Cold Brew | Black Unsweetened | 18 pack 355mL</t>
        </is>
      </c>
      <c r="C737" s="34" t="inlineStr">
        <is>
          <t>4) Caffeine &amp; energy beverage</t>
        </is>
      </c>
      <c r="D737" s="34" t="inlineStr">
        <is>
          <t>355 mL bottle</t>
        </is>
      </c>
      <c r="E737" s="48" t="n">
        <v>18</v>
      </c>
      <c r="F737" s="49" t="n"/>
      <c r="G737" s="50">
        <f>IF(AND(ISNUMBER($F737),ISNUMBER($E737),$E737&lt;&gt;0),$F737/$E737,"")</f>
        <v/>
      </c>
      <c r="H737" s="50">
        <f>IF(AND(ISNUMBER($F737),ISNUMBER($AL737),ISNUMBER($E737),($AL737*$E737)&lt;&gt;0),$F737/($AL737*$E737)*100,"")</f>
        <v/>
      </c>
      <c r="I737" s="51" t="n"/>
      <c r="J737" s="52" t="n"/>
      <c r="K737" s="50">
        <f>IF(AND(ISNUMBER($F737),ISNUMBER($J737)),$F737*(1-$J737),"")</f>
        <v/>
      </c>
      <c r="L737" s="51" t="n"/>
      <c r="M737" s="51" t="n"/>
      <c r="N737" s="50">
        <f>IF(ISNUMBER($F737),($F737-IF(ISNUMBER($AM737),$AM737,0))*(1-IF(ISNUMBER($J737),$J737,0)),"")</f>
        <v/>
      </c>
      <c r="O737" s="34" t="inlineStr">
        <is>
          <t>Black Unsweetened</t>
        </is>
      </c>
      <c r="P737" s="48" t="n">
        <v>120</v>
      </c>
      <c r="Q737" s="48" t="n">
        <v>30</v>
      </c>
      <c r="R737" s="34" t="inlineStr">
        <is>
          <t>Not listed</t>
        </is>
      </c>
      <c r="S737" s="48" t="n">
        <v>9</v>
      </c>
      <c r="T737" s="48" t="n">
        <v>70</v>
      </c>
      <c r="U737" s="34" t="inlineStr">
        <is>
          <t>Cane sugar (plant based)</t>
        </is>
      </c>
      <c r="V737" s="34" t="inlineStr">
        <is>
          <t>Plant based, almond/oat cold brew</t>
        </is>
      </c>
      <c r="W737" s="51" t="n"/>
      <c r="X737" s="51" t="n"/>
      <c r="Y737" s="51" t="n"/>
      <c r="Z737" s="51" t="n"/>
      <c r="AA737" s="34" t="inlineStr">
        <is>
          <t>Medium</t>
        </is>
      </c>
      <c r="AB737" s="34" t="inlineStr">
        <is>
          <t>Premium plant based coffee</t>
        </is>
      </c>
      <c r="AC737" s="34" t="inlineStr">
        <is>
          <t>Dairy free cold brew lattes</t>
        </is>
      </c>
      <c r="AD737" s="34" t="inlineStr">
        <is>
          <t>Plant based coffee without dairy.</t>
        </is>
      </c>
      <c r="AE737" s="51" t="n"/>
      <c r="AF737" s="53">
        <f>IF(AND(ISNUMBER($P737),ISNUMBER($AL737),$AL737&lt;&gt;0),ROUND($P737/$AL737*100,1),"")</f>
        <v/>
      </c>
      <c r="AG737" s="54">
        <f>IF(AND(ISNUMBER($S737),ISNUMBER($AL737),$AL737&lt;&gt;0),ROUND($S737/$AL737*100,2),"")</f>
        <v/>
      </c>
      <c r="AH737" s="53">
        <f>IF(AND(ISNUMBER($Q737),ISNUMBER($AL737),$AL737&lt;&gt;0),ROUND($Q737/$AL737*100,1),"")</f>
        <v/>
      </c>
      <c r="AI737" s="48">
        <f>IF(ISNUMBER($S737),IF($S737&lt;=1,"Yes","No"),"n/a")</f>
        <v/>
      </c>
      <c r="AJ737" s="48">
        <f>IF(ISNUMBER($S737),ROUND(MAX(0,MIN(100,100-$S737*2.5-IF(ISNUMBER($T737),$T737,0)*0.12+IF($S737&lt;=1,12,0))),0),"")</f>
        <v/>
      </c>
      <c r="AK737" s="48">
        <f>IF(ISNUMBER($Q737),IF($Q737&gt;=100,20,IF($Q737&gt;=30,10,0)),0)+IF(ISNUMBER($R737),IF($R737&gt;=100,20,0),0)+IF(ISNUMBER($P737),IF($P737&gt;=150,20,IF($P737&gt;=50,12,5)),0)+IF(ISNUMBER($S737),IF($S737&lt;=1,15,0),0)</f>
        <v/>
      </c>
      <c r="AL737" s="48" t="n">
        <v>355</v>
      </c>
      <c r="AM737" s="49" t="n"/>
      <c r="AN737" s="48">
        <f>IF(AND(ISNUMBER($P737),ISNUMBER($AL737),$AL737&lt;&gt;0),IF(OR($P737&gt;180,$P737/$AL737*1000&gt;400),"Over ceiling, confirm SKU","Within"),"n/a")</f>
        <v/>
      </c>
      <c r="AO737" s="51" t="n"/>
      <c r="AP737" s="51" t="n"/>
      <c r="AQ737" s="51" t="n"/>
      <c r="AR737" s="34" t="inlineStr">
        <is>
          <t>Recalled, batch confirmed, to confirm</t>
        </is>
      </c>
      <c r="AS737" s="34" t="inlineStr">
        <is>
          <t>BLANK -&gt; requires live Amazon.ca capture</t>
        </is>
      </c>
      <c r="AT737" s="34" t="inlineStr">
        <is>
          <t>Unverified commercial data</t>
        </is>
      </c>
    </row>
    <row r="738" ht="28" customHeight="1">
      <c r="A738" s="34" t="inlineStr">
        <is>
          <t>Califia Farms</t>
        </is>
      </c>
      <c r="B738" s="34" t="inlineStr">
        <is>
          <t>Califia Farms Cold Brew | Black Unsweetened | 24 pack 355mL</t>
        </is>
      </c>
      <c r="C738" s="34" t="inlineStr">
        <is>
          <t>4) Caffeine &amp; energy beverage</t>
        </is>
      </c>
      <c r="D738" s="34" t="inlineStr">
        <is>
          <t>355 mL bottle</t>
        </is>
      </c>
      <c r="E738" s="48" t="n">
        <v>24</v>
      </c>
      <c r="F738" s="49" t="n"/>
      <c r="G738" s="50">
        <f>IF(AND(ISNUMBER($F738),ISNUMBER($E738),$E738&lt;&gt;0),$F738/$E738,"")</f>
        <v/>
      </c>
      <c r="H738" s="50">
        <f>IF(AND(ISNUMBER($F738),ISNUMBER($AL738),ISNUMBER($E738),($AL738*$E738)&lt;&gt;0),$F738/($AL738*$E738)*100,"")</f>
        <v/>
      </c>
      <c r="I738" s="51" t="n"/>
      <c r="J738" s="52" t="n"/>
      <c r="K738" s="50">
        <f>IF(AND(ISNUMBER($F738),ISNUMBER($J738)),$F738*(1-$J738),"")</f>
        <v/>
      </c>
      <c r="L738" s="51" t="n"/>
      <c r="M738" s="51" t="n"/>
      <c r="N738" s="50">
        <f>IF(ISNUMBER($F738),($F738-IF(ISNUMBER($AM738),$AM738,0))*(1-IF(ISNUMBER($J738),$J738,0)),"")</f>
        <v/>
      </c>
      <c r="O738" s="34" t="inlineStr">
        <is>
          <t>Black Unsweetened</t>
        </is>
      </c>
      <c r="P738" s="48" t="n">
        <v>120</v>
      </c>
      <c r="Q738" s="48" t="n">
        <v>30</v>
      </c>
      <c r="R738" s="34" t="inlineStr">
        <is>
          <t>Not listed</t>
        </is>
      </c>
      <c r="S738" s="48" t="n">
        <v>9</v>
      </c>
      <c r="T738" s="48" t="n">
        <v>70</v>
      </c>
      <c r="U738" s="34" t="inlineStr">
        <is>
          <t>Cane sugar (plant based)</t>
        </is>
      </c>
      <c r="V738" s="34" t="inlineStr">
        <is>
          <t>Plant based, almond/oat cold brew</t>
        </is>
      </c>
      <c r="W738" s="51" t="n"/>
      <c r="X738" s="51" t="n"/>
      <c r="Y738" s="51" t="n"/>
      <c r="Z738" s="51" t="n"/>
      <c r="AA738" s="34" t="inlineStr">
        <is>
          <t>Medium</t>
        </is>
      </c>
      <c r="AB738" s="34" t="inlineStr">
        <is>
          <t>Premium plant based coffee</t>
        </is>
      </c>
      <c r="AC738" s="34" t="inlineStr">
        <is>
          <t>Dairy free cold brew lattes</t>
        </is>
      </c>
      <c r="AD738" s="34" t="inlineStr">
        <is>
          <t>Plant based coffee without dairy.</t>
        </is>
      </c>
      <c r="AE738" s="51" t="n"/>
      <c r="AF738" s="53">
        <f>IF(AND(ISNUMBER($P738),ISNUMBER($AL738),$AL738&lt;&gt;0),ROUND($P738/$AL738*100,1),"")</f>
        <v/>
      </c>
      <c r="AG738" s="54">
        <f>IF(AND(ISNUMBER($S738),ISNUMBER($AL738),$AL738&lt;&gt;0),ROUND($S738/$AL738*100,2),"")</f>
        <v/>
      </c>
      <c r="AH738" s="53">
        <f>IF(AND(ISNUMBER($Q738),ISNUMBER($AL738),$AL738&lt;&gt;0),ROUND($Q738/$AL738*100,1),"")</f>
        <v/>
      </c>
      <c r="AI738" s="48">
        <f>IF(ISNUMBER($S738),IF($S738&lt;=1,"Yes","No"),"n/a")</f>
        <v/>
      </c>
      <c r="AJ738" s="48">
        <f>IF(ISNUMBER($S738),ROUND(MAX(0,MIN(100,100-$S738*2.5-IF(ISNUMBER($T738),$T738,0)*0.12+IF($S738&lt;=1,12,0))),0),"")</f>
        <v/>
      </c>
      <c r="AK738" s="48">
        <f>IF(ISNUMBER($Q738),IF($Q738&gt;=100,20,IF($Q738&gt;=30,10,0)),0)+IF(ISNUMBER($R738),IF($R738&gt;=100,20,0),0)+IF(ISNUMBER($P738),IF($P738&gt;=150,20,IF($P738&gt;=50,12,5)),0)+IF(ISNUMBER($S738),IF($S738&lt;=1,15,0),0)</f>
        <v/>
      </c>
      <c r="AL738" s="48" t="n">
        <v>355</v>
      </c>
      <c r="AM738" s="49" t="n"/>
      <c r="AN738" s="48">
        <f>IF(AND(ISNUMBER($P738),ISNUMBER($AL738),$AL738&lt;&gt;0),IF(OR($P738&gt;180,$P738/$AL738*1000&gt;400),"Over ceiling, confirm SKU","Within"),"n/a")</f>
        <v/>
      </c>
      <c r="AO738" s="51" t="n"/>
      <c r="AP738" s="51" t="n"/>
      <c r="AQ738" s="51" t="n"/>
      <c r="AR738" s="34" t="inlineStr">
        <is>
          <t>Recalled, batch confirmed, to confirm</t>
        </is>
      </c>
      <c r="AS738" s="34" t="inlineStr">
        <is>
          <t>BLANK -&gt; requires live Amazon.ca capture</t>
        </is>
      </c>
      <c r="AT738" s="34" t="inlineStr">
        <is>
          <t>Unverified commercial data</t>
        </is>
      </c>
    </row>
    <row r="739" ht="28" customHeight="1">
      <c r="A739" s="34" t="inlineStr">
        <is>
          <t>Califia Farms</t>
        </is>
      </c>
      <c r="B739" s="34" t="inlineStr">
        <is>
          <t>Califia Farms Cold Brew | Mocha | single 355mL</t>
        </is>
      </c>
      <c r="C739" s="34" t="inlineStr">
        <is>
          <t>4) Caffeine &amp; energy beverage</t>
        </is>
      </c>
      <c r="D739" s="34" t="inlineStr">
        <is>
          <t>355 mL bottle</t>
        </is>
      </c>
      <c r="E739" s="48" t="n">
        <v>1</v>
      </c>
      <c r="F739" s="49" t="n"/>
      <c r="G739" s="50">
        <f>IF(AND(ISNUMBER($F739),ISNUMBER($E739),$E739&lt;&gt;0),$F739/$E739,"")</f>
        <v/>
      </c>
      <c r="H739" s="50">
        <f>IF(AND(ISNUMBER($F739),ISNUMBER($AL739),ISNUMBER($E739),($AL739*$E739)&lt;&gt;0),$F739/($AL739*$E739)*100,"")</f>
        <v/>
      </c>
      <c r="I739" s="51" t="n"/>
      <c r="J739" s="52" t="n"/>
      <c r="K739" s="50">
        <f>IF(AND(ISNUMBER($F739),ISNUMBER($J739)),$F739*(1-$J739),"")</f>
        <v/>
      </c>
      <c r="L739" s="51" t="n"/>
      <c r="M739" s="51" t="n"/>
      <c r="N739" s="50">
        <f>IF(ISNUMBER($F739),($F739-IF(ISNUMBER($AM739),$AM739,0))*(1-IF(ISNUMBER($J739),$J739,0)),"")</f>
        <v/>
      </c>
      <c r="O739" s="34" t="inlineStr">
        <is>
          <t>Mocha</t>
        </is>
      </c>
      <c r="P739" s="48" t="n">
        <v>120</v>
      </c>
      <c r="Q739" s="48" t="n">
        <v>30</v>
      </c>
      <c r="R739" s="34" t="inlineStr">
        <is>
          <t>Not listed</t>
        </is>
      </c>
      <c r="S739" s="48" t="n">
        <v>9</v>
      </c>
      <c r="T739" s="48" t="n">
        <v>70</v>
      </c>
      <c r="U739" s="34" t="inlineStr">
        <is>
          <t>Cane sugar (plant based)</t>
        </is>
      </c>
      <c r="V739" s="34" t="inlineStr">
        <is>
          <t>Plant based, almond/oat cold brew</t>
        </is>
      </c>
      <c r="W739" s="51" t="n"/>
      <c r="X739" s="51" t="n"/>
      <c r="Y739" s="51" t="n"/>
      <c r="Z739" s="51" t="n"/>
      <c r="AA739" s="34" t="inlineStr">
        <is>
          <t>Medium</t>
        </is>
      </c>
      <c r="AB739" s="34" t="inlineStr">
        <is>
          <t>Premium plant based coffee</t>
        </is>
      </c>
      <c r="AC739" s="34" t="inlineStr">
        <is>
          <t>Dairy free cold brew lattes</t>
        </is>
      </c>
      <c r="AD739" s="34" t="inlineStr">
        <is>
          <t>Plant based coffee without dairy.</t>
        </is>
      </c>
      <c r="AE739" s="51" t="n"/>
      <c r="AF739" s="53">
        <f>IF(AND(ISNUMBER($P739),ISNUMBER($AL739),$AL739&lt;&gt;0),ROUND($P739/$AL739*100,1),"")</f>
        <v/>
      </c>
      <c r="AG739" s="54">
        <f>IF(AND(ISNUMBER($S739),ISNUMBER($AL739),$AL739&lt;&gt;0),ROUND($S739/$AL739*100,2),"")</f>
        <v/>
      </c>
      <c r="AH739" s="53">
        <f>IF(AND(ISNUMBER($Q739),ISNUMBER($AL739),$AL739&lt;&gt;0),ROUND($Q739/$AL739*100,1),"")</f>
        <v/>
      </c>
      <c r="AI739" s="48">
        <f>IF(ISNUMBER($S739),IF($S739&lt;=1,"Yes","No"),"n/a")</f>
        <v/>
      </c>
      <c r="AJ739" s="48">
        <f>IF(ISNUMBER($S739),ROUND(MAX(0,MIN(100,100-$S739*2.5-IF(ISNUMBER($T739),$T739,0)*0.12+IF($S739&lt;=1,12,0))),0),"")</f>
        <v/>
      </c>
      <c r="AK739" s="48">
        <f>IF(ISNUMBER($Q739),IF($Q739&gt;=100,20,IF($Q739&gt;=30,10,0)),0)+IF(ISNUMBER($R739),IF($R739&gt;=100,20,0),0)+IF(ISNUMBER($P739),IF($P739&gt;=150,20,IF($P739&gt;=50,12,5)),0)+IF(ISNUMBER($S739),IF($S739&lt;=1,15,0),0)</f>
        <v/>
      </c>
      <c r="AL739" s="48" t="n">
        <v>355</v>
      </c>
      <c r="AM739" s="49" t="n"/>
      <c r="AN739" s="48">
        <f>IF(AND(ISNUMBER($P739),ISNUMBER($AL739),$AL739&lt;&gt;0),IF(OR($P739&gt;180,$P739/$AL739*1000&gt;400),"Over ceiling, confirm SKU","Within"),"n/a")</f>
        <v/>
      </c>
      <c r="AO739" s="51" t="n"/>
      <c r="AP739" s="51" t="n"/>
      <c r="AQ739" s="51" t="n"/>
      <c r="AR739" s="34" t="inlineStr">
        <is>
          <t>Recalled, batch confirmed, to confirm</t>
        </is>
      </c>
      <c r="AS739" s="34" t="inlineStr">
        <is>
          <t>BLANK -&gt; requires live Amazon.ca capture</t>
        </is>
      </c>
      <c r="AT739" s="34" t="inlineStr">
        <is>
          <t>Unverified commercial data</t>
        </is>
      </c>
    </row>
    <row r="740" ht="28" customHeight="1">
      <c r="A740" s="34" t="inlineStr">
        <is>
          <t>Califia Farms</t>
        </is>
      </c>
      <c r="B740" s="34" t="inlineStr">
        <is>
          <t>Califia Farms Cold Brew | Mocha | 8 pack 355mL</t>
        </is>
      </c>
      <c r="C740" s="34" t="inlineStr">
        <is>
          <t>4) Caffeine &amp; energy beverage</t>
        </is>
      </c>
      <c r="D740" s="34" t="inlineStr">
        <is>
          <t>355 mL bottle</t>
        </is>
      </c>
      <c r="E740" s="48" t="n">
        <v>8</v>
      </c>
      <c r="F740" s="49" t="n"/>
      <c r="G740" s="50">
        <f>IF(AND(ISNUMBER($F740),ISNUMBER($E740),$E740&lt;&gt;0),$F740/$E740,"")</f>
        <v/>
      </c>
      <c r="H740" s="50">
        <f>IF(AND(ISNUMBER($F740),ISNUMBER($AL740),ISNUMBER($E740),($AL740*$E740)&lt;&gt;0),$F740/($AL740*$E740)*100,"")</f>
        <v/>
      </c>
      <c r="I740" s="51" t="n"/>
      <c r="J740" s="52" t="n"/>
      <c r="K740" s="50">
        <f>IF(AND(ISNUMBER($F740),ISNUMBER($J740)),$F740*(1-$J740),"")</f>
        <v/>
      </c>
      <c r="L740" s="51" t="n"/>
      <c r="M740" s="51" t="n"/>
      <c r="N740" s="50">
        <f>IF(ISNUMBER($F740),($F740-IF(ISNUMBER($AM740),$AM740,0))*(1-IF(ISNUMBER($J740),$J740,0)),"")</f>
        <v/>
      </c>
      <c r="O740" s="34" t="inlineStr">
        <is>
          <t>Mocha</t>
        </is>
      </c>
      <c r="P740" s="48" t="n">
        <v>120</v>
      </c>
      <c r="Q740" s="48" t="n">
        <v>30</v>
      </c>
      <c r="R740" s="34" t="inlineStr">
        <is>
          <t>Not listed</t>
        </is>
      </c>
      <c r="S740" s="48" t="n">
        <v>9</v>
      </c>
      <c r="T740" s="48" t="n">
        <v>70</v>
      </c>
      <c r="U740" s="34" t="inlineStr">
        <is>
          <t>Cane sugar (plant based)</t>
        </is>
      </c>
      <c r="V740" s="34" t="inlineStr">
        <is>
          <t>Plant based, almond/oat cold brew</t>
        </is>
      </c>
      <c r="W740" s="51" t="n"/>
      <c r="X740" s="51" t="n"/>
      <c r="Y740" s="51" t="n"/>
      <c r="Z740" s="51" t="n"/>
      <c r="AA740" s="34" t="inlineStr">
        <is>
          <t>Medium</t>
        </is>
      </c>
      <c r="AB740" s="34" t="inlineStr">
        <is>
          <t>Premium plant based coffee</t>
        </is>
      </c>
      <c r="AC740" s="34" t="inlineStr">
        <is>
          <t>Dairy free cold brew lattes</t>
        </is>
      </c>
      <c r="AD740" s="34" t="inlineStr">
        <is>
          <t>Plant based coffee without dairy.</t>
        </is>
      </c>
      <c r="AE740" s="51" t="n"/>
      <c r="AF740" s="53">
        <f>IF(AND(ISNUMBER($P740),ISNUMBER($AL740),$AL740&lt;&gt;0),ROUND($P740/$AL740*100,1),"")</f>
        <v/>
      </c>
      <c r="AG740" s="54">
        <f>IF(AND(ISNUMBER($S740),ISNUMBER($AL740),$AL740&lt;&gt;0),ROUND($S740/$AL740*100,2),"")</f>
        <v/>
      </c>
      <c r="AH740" s="53">
        <f>IF(AND(ISNUMBER($Q740),ISNUMBER($AL740),$AL740&lt;&gt;0),ROUND($Q740/$AL740*100,1),"")</f>
        <v/>
      </c>
      <c r="AI740" s="48">
        <f>IF(ISNUMBER($S740),IF($S740&lt;=1,"Yes","No"),"n/a")</f>
        <v/>
      </c>
      <c r="AJ740" s="48">
        <f>IF(ISNUMBER($S740),ROUND(MAX(0,MIN(100,100-$S740*2.5-IF(ISNUMBER($T740),$T740,0)*0.12+IF($S740&lt;=1,12,0))),0),"")</f>
        <v/>
      </c>
      <c r="AK740" s="48">
        <f>IF(ISNUMBER($Q740),IF($Q740&gt;=100,20,IF($Q740&gt;=30,10,0)),0)+IF(ISNUMBER($R740),IF($R740&gt;=100,20,0),0)+IF(ISNUMBER($P740),IF($P740&gt;=150,20,IF($P740&gt;=50,12,5)),0)+IF(ISNUMBER($S740),IF($S740&lt;=1,15,0),0)</f>
        <v/>
      </c>
      <c r="AL740" s="48" t="n">
        <v>355</v>
      </c>
      <c r="AM740" s="49" t="n"/>
      <c r="AN740" s="48">
        <f>IF(AND(ISNUMBER($P740),ISNUMBER($AL740),$AL740&lt;&gt;0),IF(OR($P740&gt;180,$P740/$AL740*1000&gt;400),"Over ceiling, confirm SKU","Within"),"n/a")</f>
        <v/>
      </c>
      <c r="AO740" s="51" t="n"/>
      <c r="AP740" s="51" t="n"/>
      <c r="AQ740" s="51" t="n"/>
      <c r="AR740" s="34" t="inlineStr">
        <is>
          <t>Recalled, batch confirmed, to confirm</t>
        </is>
      </c>
      <c r="AS740" s="34" t="inlineStr">
        <is>
          <t>BLANK -&gt; requires live Amazon.ca capture</t>
        </is>
      </c>
      <c r="AT740" s="34" t="inlineStr">
        <is>
          <t>Unverified commercial data</t>
        </is>
      </c>
    </row>
    <row r="741" ht="28" customHeight="1">
      <c r="A741" s="34" t="inlineStr">
        <is>
          <t>Califia Farms</t>
        </is>
      </c>
      <c r="B741" s="34" t="inlineStr">
        <is>
          <t>Califia Farms Cold Brew | Mocha | 12 pack 355mL</t>
        </is>
      </c>
      <c r="C741" s="34" t="inlineStr">
        <is>
          <t>4) Caffeine &amp; energy beverage</t>
        </is>
      </c>
      <c r="D741" s="34" t="inlineStr">
        <is>
          <t>355 mL bottle</t>
        </is>
      </c>
      <c r="E741" s="48" t="n">
        <v>12</v>
      </c>
      <c r="F741" s="49" t="n"/>
      <c r="G741" s="50">
        <f>IF(AND(ISNUMBER($F741),ISNUMBER($E741),$E741&lt;&gt;0),$F741/$E741,"")</f>
        <v/>
      </c>
      <c r="H741" s="50">
        <f>IF(AND(ISNUMBER($F741),ISNUMBER($AL741),ISNUMBER($E741),($AL741*$E741)&lt;&gt;0),$F741/($AL741*$E741)*100,"")</f>
        <v/>
      </c>
      <c r="I741" s="51" t="n"/>
      <c r="J741" s="52" t="n"/>
      <c r="K741" s="50">
        <f>IF(AND(ISNUMBER($F741),ISNUMBER($J741)),$F741*(1-$J741),"")</f>
        <v/>
      </c>
      <c r="L741" s="51" t="n"/>
      <c r="M741" s="51" t="n"/>
      <c r="N741" s="50">
        <f>IF(ISNUMBER($F741),($F741-IF(ISNUMBER($AM741),$AM741,0))*(1-IF(ISNUMBER($J741),$J741,0)),"")</f>
        <v/>
      </c>
      <c r="O741" s="34" t="inlineStr">
        <is>
          <t>Mocha</t>
        </is>
      </c>
      <c r="P741" s="48" t="n">
        <v>120</v>
      </c>
      <c r="Q741" s="48" t="n">
        <v>30</v>
      </c>
      <c r="R741" s="34" t="inlineStr">
        <is>
          <t>Not listed</t>
        </is>
      </c>
      <c r="S741" s="48" t="n">
        <v>9</v>
      </c>
      <c r="T741" s="48" t="n">
        <v>70</v>
      </c>
      <c r="U741" s="34" t="inlineStr">
        <is>
          <t>Cane sugar (plant based)</t>
        </is>
      </c>
      <c r="V741" s="34" t="inlineStr">
        <is>
          <t>Plant based, almond/oat cold brew</t>
        </is>
      </c>
      <c r="W741" s="51" t="n"/>
      <c r="X741" s="51" t="n"/>
      <c r="Y741" s="51" t="n"/>
      <c r="Z741" s="51" t="n"/>
      <c r="AA741" s="34" t="inlineStr">
        <is>
          <t>Medium</t>
        </is>
      </c>
      <c r="AB741" s="34" t="inlineStr">
        <is>
          <t>Premium plant based coffee</t>
        </is>
      </c>
      <c r="AC741" s="34" t="inlineStr">
        <is>
          <t>Dairy free cold brew lattes</t>
        </is>
      </c>
      <c r="AD741" s="34" t="inlineStr">
        <is>
          <t>Plant based coffee without dairy.</t>
        </is>
      </c>
      <c r="AE741" s="51" t="n"/>
      <c r="AF741" s="53">
        <f>IF(AND(ISNUMBER($P741),ISNUMBER($AL741),$AL741&lt;&gt;0),ROUND($P741/$AL741*100,1),"")</f>
        <v/>
      </c>
      <c r="AG741" s="54">
        <f>IF(AND(ISNUMBER($S741),ISNUMBER($AL741),$AL741&lt;&gt;0),ROUND($S741/$AL741*100,2),"")</f>
        <v/>
      </c>
      <c r="AH741" s="53">
        <f>IF(AND(ISNUMBER($Q741),ISNUMBER($AL741),$AL741&lt;&gt;0),ROUND($Q741/$AL741*100,1),"")</f>
        <v/>
      </c>
      <c r="AI741" s="48">
        <f>IF(ISNUMBER($S741),IF($S741&lt;=1,"Yes","No"),"n/a")</f>
        <v/>
      </c>
      <c r="AJ741" s="48">
        <f>IF(ISNUMBER($S741),ROUND(MAX(0,MIN(100,100-$S741*2.5-IF(ISNUMBER($T741),$T741,0)*0.12+IF($S741&lt;=1,12,0))),0),"")</f>
        <v/>
      </c>
      <c r="AK741" s="48">
        <f>IF(ISNUMBER($Q741),IF($Q741&gt;=100,20,IF($Q741&gt;=30,10,0)),0)+IF(ISNUMBER($R741),IF($R741&gt;=100,20,0),0)+IF(ISNUMBER($P741),IF($P741&gt;=150,20,IF($P741&gt;=50,12,5)),0)+IF(ISNUMBER($S741),IF($S741&lt;=1,15,0),0)</f>
        <v/>
      </c>
      <c r="AL741" s="48" t="n">
        <v>355</v>
      </c>
      <c r="AM741" s="49" t="n"/>
      <c r="AN741" s="48">
        <f>IF(AND(ISNUMBER($P741),ISNUMBER($AL741),$AL741&lt;&gt;0),IF(OR($P741&gt;180,$P741/$AL741*1000&gt;400),"Over ceiling, confirm SKU","Within"),"n/a")</f>
        <v/>
      </c>
      <c r="AO741" s="51" t="n"/>
      <c r="AP741" s="51" t="n"/>
      <c r="AQ741" s="51" t="n"/>
      <c r="AR741" s="34" t="inlineStr">
        <is>
          <t>Recalled, batch confirmed, to confirm</t>
        </is>
      </c>
      <c r="AS741" s="34" t="inlineStr">
        <is>
          <t>BLANK -&gt; requires live Amazon.ca capture</t>
        </is>
      </c>
      <c r="AT741" s="34" t="inlineStr">
        <is>
          <t>Unverified commercial data</t>
        </is>
      </c>
    </row>
    <row r="742" ht="28" customHeight="1">
      <c r="A742" s="34" t="inlineStr">
        <is>
          <t>Califia Farms</t>
        </is>
      </c>
      <c r="B742" s="34" t="inlineStr">
        <is>
          <t>Califia Farms Cold Brew | Mocha | 15 pack 355mL</t>
        </is>
      </c>
      <c r="C742" s="34" t="inlineStr">
        <is>
          <t>4) Caffeine &amp; energy beverage</t>
        </is>
      </c>
      <c r="D742" s="34" t="inlineStr">
        <is>
          <t>355 mL bottle</t>
        </is>
      </c>
      <c r="E742" s="48" t="n">
        <v>15</v>
      </c>
      <c r="F742" s="49" t="n"/>
      <c r="G742" s="50">
        <f>IF(AND(ISNUMBER($F742),ISNUMBER($E742),$E742&lt;&gt;0),$F742/$E742,"")</f>
        <v/>
      </c>
      <c r="H742" s="50">
        <f>IF(AND(ISNUMBER($F742),ISNUMBER($AL742),ISNUMBER($E742),($AL742*$E742)&lt;&gt;0),$F742/($AL742*$E742)*100,"")</f>
        <v/>
      </c>
      <c r="I742" s="51" t="n"/>
      <c r="J742" s="52" t="n"/>
      <c r="K742" s="50">
        <f>IF(AND(ISNUMBER($F742),ISNUMBER($J742)),$F742*(1-$J742),"")</f>
        <v/>
      </c>
      <c r="L742" s="51" t="n"/>
      <c r="M742" s="51" t="n"/>
      <c r="N742" s="50">
        <f>IF(ISNUMBER($F742),($F742-IF(ISNUMBER($AM742),$AM742,0))*(1-IF(ISNUMBER($J742),$J742,0)),"")</f>
        <v/>
      </c>
      <c r="O742" s="34" t="inlineStr">
        <is>
          <t>Mocha</t>
        </is>
      </c>
      <c r="P742" s="48" t="n">
        <v>120</v>
      </c>
      <c r="Q742" s="48" t="n">
        <v>30</v>
      </c>
      <c r="R742" s="34" t="inlineStr">
        <is>
          <t>Not listed</t>
        </is>
      </c>
      <c r="S742" s="48" t="n">
        <v>9</v>
      </c>
      <c r="T742" s="48" t="n">
        <v>70</v>
      </c>
      <c r="U742" s="34" t="inlineStr">
        <is>
          <t>Cane sugar (plant based)</t>
        </is>
      </c>
      <c r="V742" s="34" t="inlineStr">
        <is>
          <t>Plant based, almond/oat cold brew</t>
        </is>
      </c>
      <c r="W742" s="51" t="n"/>
      <c r="X742" s="51" t="n"/>
      <c r="Y742" s="51" t="n"/>
      <c r="Z742" s="51" t="n"/>
      <c r="AA742" s="34" t="inlineStr">
        <is>
          <t>Medium</t>
        </is>
      </c>
      <c r="AB742" s="34" t="inlineStr">
        <is>
          <t>Premium plant based coffee</t>
        </is>
      </c>
      <c r="AC742" s="34" t="inlineStr">
        <is>
          <t>Dairy free cold brew lattes</t>
        </is>
      </c>
      <c r="AD742" s="34" t="inlineStr">
        <is>
          <t>Plant based coffee without dairy.</t>
        </is>
      </c>
      <c r="AE742" s="51" t="n"/>
      <c r="AF742" s="53">
        <f>IF(AND(ISNUMBER($P742),ISNUMBER($AL742),$AL742&lt;&gt;0),ROUND($P742/$AL742*100,1),"")</f>
        <v/>
      </c>
      <c r="AG742" s="54">
        <f>IF(AND(ISNUMBER($S742),ISNUMBER($AL742),$AL742&lt;&gt;0),ROUND($S742/$AL742*100,2),"")</f>
        <v/>
      </c>
      <c r="AH742" s="53">
        <f>IF(AND(ISNUMBER($Q742),ISNUMBER($AL742),$AL742&lt;&gt;0),ROUND($Q742/$AL742*100,1),"")</f>
        <v/>
      </c>
      <c r="AI742" s="48">
        <f>IF(ISNUMBER($S742),IF($S742&lt;=1,"Yes","No"),"n/a")</f>
        <v/>
      </c>
      <c r="AJ742" s="48">
        <f>IF(ISNUMBER($S742),ROUND(MAX(0,MIN(100,100-$S742*2.5-IF(ISNUMBER($T742),$T742,0)*0.12+IF($S742&lt;=1,12,0))),0),"")</f>
        <v/>
      </c>
      <c r="AK742" s="48">
        <f>IF(ISNUMBER($Q742),IF($Q742&gt;=100,20,IF($Q742&gt;=30,10,0)),0)+IF(ISNUMBER($R742),IF($R742&gt;=100,20,0),0)+IF(ISNUMBER($P742),IF($P742&gt;=150,20,IF($P742&gt;=50,12,5)),0)+IF(ISNUMBER($S742),IF($S742&lt;=1,15,0),0)</f>
        <v/>
      </c>
      <c r="AL742" s="48" t="n">
        <v>355</v>
      </c>
      <c r="AM742" s="49" t="n"/>
      <c r="AN742" s="48">
        <f>IF(AND(ISNUMBER($P742),ISNUMBER($AL742),$AL742&lt;&gt;0),IF(OR($P742&gt;180,$P742/$AL742*1000&gt;400),"Over ceiling, confirm SKU","Within"),"n/a")</f>
        <v/>
      </c>
      <c r="AO742" s="51" t="n"/>
      <c r="AP742" s="51" t="n"/>
      <c r="AQ742" s="51" t="n"/>
      <c r="AR742" s="34" t="inlineStr">
        <is>
          <t>Recalled, batch confirmed, to confirm</t>
        </is>
      </c>
      <c r="AS742" s="34" t="inlineStr">
        <is>
          <t>BLANK -&gt; requires live Amazon.ca capture</t>
        </is>
      </c>
      <c r="AT742" s="34" t="inlineStr">
        <is>
          <t>Unverified commercial data</t>
        </is>
      </c>
    </row>
    <row r="743" ht="28" customHeight="1">
      <c r="A743" s="34" t="inlineStr">
        <is>
          <t>Califia Farms</t>
        </is>
      </c>
      <c r="B743" s="34" t="inlineStr">
        <is>
          <t>Califia Farms Cold Brew | Mocha | 18 pack 355mL</t>
        </is>
      </c>
      <c r="C743" s="34" t="inlineStr">
        <is>
          <t>4) Caffeine &amp; energy beverage</t>
        </is>
      </c>
      <c r="D743" s="34" t="inlineStr">
        <is>
          <t>355 mL bottle</t>
        </is>
      </c>
      <c r="E743" s="48" t="n">
        <v>18</v>
      </c>
      <c r="F743" s="49" t="n"/>
      <c r="G743" s="50">
        <f>IF(AND(ISNUMBER($F743),ISNUMBER($E743),$E743&lt;&gt;0),$F743/$E743,"")</f>
        <v/>
      </c>
      <c r="H743" s="50">
        <f>IF(AND(ISNUMBER($F743),ISNUMBER($AL743),ISNUMBER($E743),($AL743*$E743)&lt;&gt;0),$F743/($AL743*$E743)*100,"")</f>
        <v/>
      </c>
      <c r="I743" s="51" t="n"/>
      <c r="J743" s="52" t="n"/>
      <c r="K743" s="50">
        <f>IF(AND(ISNUMBER($F743),ISNUMBER($J743)),$F743*(1-$J743),"")</f>
        <v/>
      </c>
      <c r="L743" s="51" t="n"/>
      <c r="M743" s="51" t="n"/>
      <c r="N743" s="50">
        <f>IF(ISNUMBER($F743),($F743-IF(ISNUMBER($AM743),$AM743,0))*(1-IF(ISNUMBER($J743),$J743,0)),"")</f>
        <v/>
      </c>
      <c r="O743" s="34" t="inlineStr">
        <is>
          <t>Mocha</t>
        </is>
      </c>
      <c r="P743" s="48" t="n">
        <v>120</v>
      </c>
      <c r="Q743" s="48" t="n">
        <v>30</v>
      </c>
      <c r="R743" s="34" t="inlineStr">
        <is>
          <t>Not listed</t>
        </is>
      </c>
      <c r="S743" s="48" t="n">
        <v>9</v>
      </c>
      <c r="T743" s="48" t="n">
        <v>70</v>
      </c>
      <c r="U743" s="34" t="inlineStr">
        <is>
          <t>Cane sugar (plant based)</t>
        </is>
      </c>
      <c r="V743" s="34" t="inlineStr">
        <is>
          <t>Plant based, almond/oat cold brew</t>
        </is>
      </c>
      <c r="W743" s="51" t="n"/>
      <c r="X743" s="51" t="n"/>
      <c r="Y743" s="51" t="n"/>
      <c r="Z743" s="51" t="n"/>
      <c r="AA743" s="34" t="inlineStr">
        <is>
          <t>Medium</t>
        </is>
      </c>
      <c r="AB743" s="34" t="inlineStr">
        <is>
          <t>Premium plant based coffee</t>
        </is>
      </c>
      <c r="AC743" s="34" t="inlineStr">
        <is>
          <t>Dairy free cold brew lattes</t>
        </is>
      </c>
      <c r="AD743" s="34" t="inlineStr">
        <is>
          <t>Plant based coffee without dairy.</t>
        </is>
      </c>
      <c r="AE743" s="51" t="n"/>
      <c r="AF743" s="53">
        <f>IF(AND(ISNUMBER($P743),ISNUMBER($AL743),$AL743&lt;&gt;0),ROUND($P743/$AL743*100,1),"")</f>
        <v/>
      </c>
      <c r="AG743" s="54">
        <f>IF(AND(ISNUMBER($S743),ISNUMBER($AL743),$AL743&lt;&gt;0),ROUND($S743/$AL743*100,2),"")</f>
        <v/>
      </c>
      <c r="AH743" s="53">
        <f>IF(AND(ISNUMBER($Q743),ISNUMBER($AL743),$AL743&lt;&gt;0),ROUND($Q743/$AL743*100,1),"")</f>
        <v/>
      </c>
      <c r="AI743" s="48">
        <f>IF(ISNUMBER($S743),IF($S743&lt;=1,"Yes","No"),"n/a")</f>
        <v/>
      </c>
      <c r="AJ743" s="48">
        <f>IF(ISNUMBER($S743),ROUND(MAX(0,MIN(100,100-$S743*2.5-IF(ISNUMBER($T743),$T743,0)*0.12+IF($S743&lt;=1,12,0))),0),"")</f>
        <v/>
      </c>
      <c r="AK743" s="48">
        <f>IF(ISNUMBER($Q743),IF($Q743&gt;=100,20,IF($Q743&gt;=30,10,0)),0)+IF(ISNUMBER($R743),IF($R743&gt;=100,20,0),0)+IF(ISNUMBER($P743),IF($P743&gt;=150,20,IF($P743&gt;=50,12,5)),0)+IF(ISNUMBER($S743),IF($S743&lt;=1,15,0),0)</f>
        <v/>
      </c>
      <c r="AL743" s="48" t="n">
        <v>355</v>
      </c>
      <c r="AM743" s="49" t="n"/>
      <c r="AN743" s="48">
        <f>IF(AND(ISNUMBER($P743),ISNUMBER($AL743),$AL743&lt;&gt;0),IF(OR($P743&gt;180,$P743/$AL743*1000&gt;400),"Over ceiling, confirm SKU","Within"),"n/a")</f>
        <v/>
      </c>
      <c r="AO743" s="51" t="n"/>
      <c r="AP743" s="51" t="n"/>
      <c r="AQ743" s="51" t="n"/>
      <c r="AR743" s="34" t="inlineStr">
        <is>
          <t>Recalled, batch confirmed, to confirm</t>
        </is>
      </c>
      <c r="AS743" s="34" t="inlineStr">
        <is>
          <t>BLANK -&gt; requires live Amazon.ca capture</t>
        </is>
      </c>
      <c r="AT743" s="34" t="inlineStr">
        <is>
          <t>Unverified commercial data</t>
        </is>
      </c>
    </row>
    <row r="744" ht="28" customHeight="1">
      <c r="A744" s="34" t="inlineStr">
        <is>
          <t>Califia Farms</t>
        </is>
      </c>
      <c r="B744" s="34" t="inlineStr">
        <is>
          <t>Califia Farms Cold Brew | Mocha | 24 pack 355mL</t>
        </is>
      </c>
      <c r="C744" s="34" t="inlineStr">
        <is>
          <t>4) Caffeine &amp; energy beverage</t>
        </is>
      </c>
      <c r="D744" s="34" t="inlineStr">
        <is>
          <t>355 mL bottle</t>
        </is>
      </c>
      <c r="E744" s="48" t="n">
        <v>24</v>
      </c>
      <c r="F744" s="49" t="n"/>
      <c r="G744" s="50">
        <f>IF(AND(ISNUMBER($F744),ISNUMBER($E744),$E744&lt;&gt;0),$F744/$E744,"")</f>
        <v/>
      </c>
      <c r="H744" s="50">
        <f>IF(AND(ISNUMBER($F744),ISNUMBER($AL744),ISNUMBER($E744),($AL744*$E744)&lt;&gt;0),$F744/($AL744*$E744)*100,"")</f>
        <v/>
      </c>
      <c r="I744" s="51" t="n"/>
      <c r="J744" s="52" t="n"/>
      <c r="K744" s="50">
        <f>IF(AND(ISNUMBER($F744),ISNUMBER($J744)),$F744*(1-$J744),"")</f>
        <v/>
      </c>
      <c r="L744" s="51" t="n"/>
      <c r="M744" s="51" t="n"/>
      <c r="N744" s="50">
        <f>IF(ISNUMBER($F744),($F744-IF(ISNUMBER($AM744),$AM744,0))*(1-IF(ISNUMBER($J744),$J744,0)),"")</f>
        <v/>
      </c>
      <c r="O744" s="34" t="inlineStr">
        <is>
          <t>Mocha</t>
        </is>
      </c>
      <c r="P744" s="48" t="n">
        <v>120</v>
      </c>
      <c r="Q744" s="48" t="n">
        <v>30</v>
      </c>
      <c r="R744" s="34" t="inlineStr">
        <is>
          <t>Not listed</t>
        </is>
      </c>
      <c r="S744" s="48" t="n">
        <v>9</v>
      </c>
      <c r="T744" s="48" t="n">
        <v>70</v>
      </c>
      <c r="U744" s="34" t="inlineStr">
        <is>
          <t>Cane sugar (plant based)</t>
        </is>
      </c>
      <c r="V744" s="34" t="inlineStr">
        <is>
          <t>Plant based, almond/oat cold brew</t>
        </is>
      </c>
      <c r="W744" s="51" t="n"/>
      <c r="X744" s="51" t="n"/>
      <c r="Y744" s="51" t="n"/>
      <c r="Z744" s="51" t="n"/>
      <c r="AA744" s="34" t="inlineStr">
        <is>
          <t>Medium</t>
        </is>
      </c>
      <c r="AB744" s="34" t="inlineStr">
        <is>
          <t>Premium plant based coffee</t>
        </is>
      </c>
      <c r="AC744" s="34" t="inlineStr">
        <is>
          <t>Dairy free cold brew lattes</t>
        </is>
      </c>
      <c r="AD744" s="34" t="inlineStr">
        <is>
          <t>Plant based coffee without dairy.</t>
        </is>
      </c>
      <c r="AE744" s="51" t="n"/>
      <c r="AF744" s="53">
        <f>IF(AND(ISNUMBER($P744),ISNUMBER($AL744),$AL744&lt;&gt;0),ROUND($P744/$AL744*100,1),"")</f>
        <v/>
      </c>
      <c r="AG744" s="54">
        <f>IF(AND(ISNUMBER($S744),ISNUMBER($AL744),$AL744&lt;&gt;0),ROUND($S744/$AL744*100,2),"")</f>
        <v/>
      </c>
      <c r="AH744" s="53">
        <f>IF(AND(ISNUMBER($Q744),ISNUMBER($AL744),$AL744&lt;&gt;0),ROUND($Q744/$AL744*100,1),"")</f>
        <v/>
      </c>
      <c r="AI744" s="48">
        <f>IF(ISNUMBER($S744),IF($S744&lt;=1,"Yes","No"),"n/a")</f>
        <v/>
      </c>
      <c r="AJ744" s="48">
        <f>IF(ISNUMBER($S744),ROUND(MAX(0,MIN(100,100-$S744*2.5-IF(ISNUMBER($T744),$T744,0)*0.12+IF($S744&lt;=1,12,0))),0),"")</f>
        <v/>
      </c>
      <c r="AK744" s="48">
        <f>IF(ISNUMBER($Q744),IF($Q744&gt;=100,20,IF($Q744&gt;=30,10,0)),0)+IF(ISNUMBER($R744),IF($R744&gt;=100,20,0),0)+IF(ISNUMBER($P744),IF($P744&gt;=150,20,IF($P744&gt;=50,12,5)),0)+IF(ISNUMBER($S744),IF($S744&lt;=1,15,0),0)</f>
        <v/>
      </c>
      <c r="AL744" s="48" t="n">
        <v>355</v>
      </c>
      <c r="AM744" s="49" t="n"/>
      <c r="AN744" s="48">
        <f>IF(AND(ISNUMBER($P744),ISNUMBER($AL744),$AL744&lt;&gt;0),IF(OR($P744&gt;180,$P744/$AL744*1000&gt;400),"Over ceiling, confirm SKU","Within"),"n/a")</f>
        <v/>
      </c>
      <c r="AO744" s="51" t="n"/>
      <c r="AP744" s="51" t="n"/>
      <c r="AQ744" s="51" t="n"/>
      <c r="AR744" s="34" t="inlineStr">
        <is>
          <t>Recalled, batch confirmed, to confirm</t>
        </is>
      </c>
      <c r="AS744" s="34" t="inlineStr">
        <is>
          <t>BLANK -&gt; requires live Amazon.ca capture</t>
        </is>
      </c>
      <c r="AT744" s="34" t="inlineStr">
        <is>
          <t>Unverified commercial data</t>
        </is>
      </c>
    </row>
    <row r="745" ht="28" customHeight="1">
      <c r="A745" s="34" t="inlineStr">
        <is>
          <t>Califia Farms</t>
        </is>
      </c>
      <c r="B745" s="34" t="inlineStr">
        <is>
          <t>Califia Farms Cold Brew | Vanilla | single 355mL</t>
        </is>
      </c>
      <c r="C745" s="34" t="inlineStr">
        <is>
          <t>4) Caffeine &amp; energy beverage</t>
        </is>
      </c>
      <c r="D745" s="34" t="inlineStr">
        <is>
          <t>355 mL bottle</t>
        </is>
      </c>
      <c r="E745" s="48" t="n">
        <v>1</v>
      </c>
      <c r="F745" s="49" t="n"/>
      <c r="G745" s="50">
        <f>IF(AND(ISNUMBER($F745),ISNUMBER($E745),$E745&lt;&gt;0),$F745/$E745,"")</f>
        <v/>
      </c>
      <c r="H745" s="50">
        <f>IF(AND(ISNUMBER($F745),ISNUMBER($AL745),ISNUMBER($E745),($AL745*$E745)&lt;&gt;0),$F745/($AL745*$E745)*100,"")</f>
        <v/>
      </c>
      <c r="I745" s="51" t="n"/>
      <c r="J745" s="52" t="n"/>
      <c r="K745" s="50">
        <f>IF(AND(ISNUMBER($F745),ISNUMBER($J745)),$F745*(1-$J745),"")</f>
        <v/>
      </c>
      <c r="L745" s="51" t="n"/>
      <c r="M745" s="51" t="n"/>
      <c r="N745" s="50">
        <f>IF(ISNUMBER($F745),($F745-IF(ISNUMBER($AM745),$AM745,0))*(1-IF(ISNUMBER($J745),$J745,0)),"")</f>
        <v/>
      </c>
      <c r="O745" s="34" t="inlineStr">
        <is>
          <t>Vanilla</t>
        </is>
      </c>
      <c r="P745" s="48" t="n">
        <v>120</v>
      </c>
      <c r="Q745" s="48" t="n">
        <v>30</v>
      </c>
      <c r="R745" s="34" t="inlineStr">
        <is>
          <t>Not listed</t>
        </is>
      </c>
      <c r="S745" s="48" t="n">
        <v>9</v>
      </c>
      <c r="T745" s="48" t="n">
        <v>70</v>
      </c>
      <c r="U745" s="34" t="inlineStr">
        <is>
          <t>Cane sugar (plant based)</t>
        </is>
      </c>
      <c r="V745" s="34" t="inlineStr">
        <is>
          <t>Plant based, almond/oat cold brew</t>
        </is>
      </c>
      <c r="W745" s="51" t="n"/>
      <c r="X745" s="51" t="n"/>
      <c r="Y745" s="51" t="n"/>
      <c r="Z745" s="51" t="n"/>
      <c r="AA745" s="34" t="inlineStr">
        <is>
          <t>Medium</t>
        </is>
      </c>
      <c r="AB745" s="34" t="inlineStr">
        <is>
          <t>Premium plant based coffee</t>
        </is>
      </c>
      <c r="AC745" s="34" t="inlineStr">
        <is>
          <t>Dairy free cold brew lattes</t>
        </is>
      </c>
      <c r="AD745" s="34" t="inlineStr">
        <is>
          <t>Plant based coffee without dairy.</t>
        </is>
      </c>
      <c r="AE745" s="51" t="n"/>
      <c r="AF745" s="53">
        <f>IF(AND(ISNUMBER($P745),ISNUMBER($AL745),$AL745&lt;&gt;0),ROUND($P745/$AL745*100,1),"")</f>
        <v/>
      </c>
      <c r="AG745" s="54">
        <f>IF(AND(ISNUMBER($S745),ISNUMBER($AL745),$AL745&lt;&gt;0),ROUND($S745/$AL745*100,2),"")</f>
        <v/>
      </c>
      <c r="AH745" s="53">
        <f>IF(AND(ISNUMBER($Q745),ISNUMBER($AL745),$AL745&lt;&gt;0),ROUND($Q745/$AL745*100,1),"")</f>
        <v/>
      </c>
      <c r="AI745" s="48">
        <f>IF(ISNUMBER($S745),IF($S745&lt;=1,"Yes","No"),"n/a")</f>
        <v/>
      </c>
      <c r="AJ745" s="48">
        <f>IF(ISNUMBER($S745),ROUND(MAX(0,MIN(100,100-$S745*2.5-IF(ISNUMBER($T745),$T745,0)*0.12+IF($S745&lt;=1,12,0))),0),"")</f>
        <v/>
      </c>
      <c r="AK745" s="48">
        <f>IF(ISNUMBER($Q745),IF($Q745&gt;=100,20,IF($Q745&gt;=30,10,0)),0)+IF(ISNUMBER($R745),IF($R745&gt;=100,20,0),0)+IF(ISNUMBER($P745),IF($P745&gt;=150,20,IF($P745&gt;=50,12,5)),0)+IF(ISNUMBER($S745),IF($S745&lt;=1,15,0),0)</f>
        <v/>
      </c>
      <c r="AL745" s="48" t="n">
        <v>355</v>
      </c>
      <c r="AM745" s="49" t="n"/>
      <c r="AN745" s="48">
        <f>IF(AND(ISNUMBER($P745),ISNUMBER($AL745),$AL745&lt;&gt;0),IF(OR($P745&gt;180,$P745/$AL745*1000&gt;400),"Over ceiling, confirm SKU","Within"),"n/a")</f>
        <v/>
      </c>
      <c r="AO745" s="51" t="n"/>
      <c r="AP745" s="51" t="n"/>
      <c r="AQ745" s="51" t="n"/>
      <c r="AR745" s="34" t="inlineStr">
        <is>
          <t>Recalled, batch confirmed, to confirm</t>
        </is>
      </c>
      <c r="AS745" s="34" t="inlineStr">
        <is>
          <t>BLANK -&gt; requires live Amazon.ca capture</t>
        </is>
      </c>
      <c r="AT745" s="34" t="inlineStr">
        <is>
          <t>Unverified commercial data</t>
        </is>
      </c>
    </row>
    <row r="746" ht="28" customHeight="1">
      <c r="A746" s="34" t="inlineStr">
        <is>
          <t>Califia Farms</t>
        </is>
      </c>
      <c r="B746" s="34" t="inlineStr">
        <is>
          <t>Califia Farms Cold Brew | Vanilla | 8 pack 355mL</t>
        </is>
      </c>
      <c r="C746" s="34" t="inlineStr">
        <is>
          <t>4) Caffeine &amp; energy beverage</t>
        </is>
      </c>
      <c r="D746" s="34" t="inlineStr">
        <is>
          <t>355 mL bottle</t>
        </is>
      </c>
      <c r="E746" s="48" t="n">
        <v>8</v>
      </c>
      <c r="F746" s="49" t="n"/>
      <c r="G746" s="50">
        <f>IF(AND(ISNUMBER($F746),ISNUMBER($E746),$E746&lt;&gt;0),$F746/$E746,"")</f>
        <v/>
      </c>
      <c r="H746" s="50">
        <f>IF(AND(ISNUMBER($F746),ISNUMBER($AL746),ISNUMBER($E746),($AL746*$E746)&lt;&gt;0),$F746/($AL746*$E746)*100,"")</f>
        <v/>
      </c>
      <c r="I746" s="51" t="n"/>
      <c r="J746" s="52" t="n"/>
      <c r="K746" s="50">
        <f>IF(AND(ISNUMBER($F746),ISNUMBER($J746)),$F746*(1-$J746),"")</f>
        <v/>
      </c>
      <c r="L746" s="51" t="n"/>
      <c r="M746" s="51" t="n"/>
      <c r="N746" s="50">
        <f>IF(ISNUMBER($F746),($F746-IF(ISNUMBER($AM746),$AM746,0))*(1-IF(ISNUMBER($J746),$J746,0)),"")</f>
        <v/>
      </c>
      <c r="O746" s="34" t="inlineStr">
        <is>
          <t>Vanilla</t>
        </is>
      </c>
      <c r="P746" s="48" t="n">
        <v>120</v>
      </c>
      <c r="Q746" s="48" t="n">
        <v>30</v>
      </c>
      <c r="R746" s="34" t="inlineStr">
        <is>
          <t>Not listed</t>
        </is>
      </c>
      <c r="S746" s="48" t="n">
        <v>9</v>
      </c>
      <c r="T746" s="48" t="n">
        <v>70</v>
      </c>
      <c r="U746" s="34" t="inlineStr">
        <is>
          <t>Cane sugar (plant based)</t>
        </is>
      </c>
      <c r="V746" s="34" t="inlineStr">
        <is>
          <t>Plant based, almond/oat cold brew</t>
        </is>
      </c>
      <c r="W746" s="51" t="n"/>
      <c r="X746" s="51" t="n"/>
      <c r="Y746" s="51" t="n"/>
      <c r="Z746" s="51" t="n"/>
      <c r="AA746" s="34" t="inlineStr">
        <is>
          <t>Medium</t>
        </is>
      </c>
      <c r="AB746" s="34" t="inlineStr">
        <is>
          <t>Premium plant based coffee</t>
        </is>
      </c>
      <c r="AC746" s="34" t="inlineStr">
        <is>
          <t>Dairy free cold brew lattes</t>
        </is>
      </c>
      <c r="AD746" s="34" t="inlineStr">
        <is>
          <t>Plant based coffee without dairy.</t>
        </is>
      </c>
      <c r="AE746" s="51" t="n"/>
      <c r="AF746" s="53">
        <f>IF(AND(ISNUMBER($P746),ISNUMBER($AL746),$AL746&lt;&gt;0),ROUND($P746/$AL746*100,1),"")</f>
        <v/>
      </c>
      <c r="AG746" s="54">
        <f>IF(AND(ISNUMBER($S746),ISNUMBER($AL746),$AL746&lt;&gt;0),ROUND($S746/$AL746*100,2),"")</f>
        <v/>
      </c>
      <c r="AH746" s="53">
        <f>IF(AND(ISNUMBER($Q746),ISNUMBER($AL746),$AL746&lt;&gt;0),ROUND($Q746/$AL746*100,1),"")</f>
        <v/>
      </c>
      <c r="AI746" s="48">
        <f>IF(ISNUMBER($S746),IF($S746&lt;=1,"Yes","No"),"n/a")</f>
        <v/>
      </c>
      <c r="AJ746" s="48">
        <f>IF(ISNUMBER($S746),ROUND(MAX(0,MIN(100,100-$S746*2.5-IF(ISNUMBER($T746),$T746,0)*0.12+IF($S746&lt;=1,12,0))),0),"")</f>
        <v/>
      </c>
      <c r="AK746" s="48">
        <f>IF(ISNUMBER($Q746),IF($Q746&gt;=100,20,IF($Q746&gt;=30,10,0)),0)+IF(ISNUMBER($R746),IF($R746&gt;=100,20,0),0)+IF(ISNUMBER($P746),IF($P746&gt;=150,20,IF($P746&gt;=50,12,5)),0)+IF(ISNUMBER($S746),IF($S746&lt;=1,15,0),0)</f>
        <v/>
      </c>
      <c r="AL746" s="48" t="n">
        <v>355</v>
      </c>
      <c r="AM746" s="49" t="n"/>
      <c r="AN746" s="48">
        <f>IF(AND(ISNUMBER($P746),ISNUMBER($AL746),$AL746&lt;&gt;0),IF(OR($P746&gt;180,$P746/$AL746*1000&gt;400),"Over ceiling, confirm SKU","Within"),"n/a")</f>
        <v/>
      </c>
      <c r="AO746" s="51" t="n"/>
      <c r="AP746" s="51" t="n"/>
      <c r="AQ746" s="51" t="n"/>
      <c r="AR746" s="34" t="inlineStr">
        <is>
          <t>Recalled, batch confirmed, to confirm</t>
        </is>
      </c>
      <c r="AS746" s="34" t="inlineStr">
        <is>
          <t>BLANK -&gt; requires live Amazon.ca capture</t>
        </is>
      </c>
      <c r="AT746" s="34" t="inlineStr">
        <is>
          <t>Unverified commercial data</t>
        </is>
      </c>
    </row>
    <row r="747" ht="28" customHeight="1">
      <c r="A747" s="34" t="inlineStr">
        <is>
          <t>Califia Farms</t>
        </is>
      </c>
      <c r="B747" s="34" t="inlineStr">
        <is>
          <t>Califia Farms Cold Brew | Vanilla | 12 pack 355mL</t>
        </is>
      </c>
      <c r="C747" s="34" t="inlineStr">
        <is>
          <t>4) Caffeine &amp; energy beverage</t>
        </is>
      </c>
      <c r="D747" s="34" t="inlineStr">
        <is>
          <t>355 mL bottle</t>
        </is>
      </c>
      <c r="E747" s="48" t="n">
        <v>12</v>
      </c>
      <c r="F747" s="49" t="n"/>
      <c r="G747" s="50">
        <f>IF(AND(ISNUMBER($F747),ISNUMBER($E747),$E747&lt;&gt;0),$F747/$E747,"")</f>
        <v/>
      </c>
      <c r="H747" s="50">
        <f>IF(AND(ISNUMBER($F747),ISNUMBER($AL747),ISNUMBER($E747),($AL747*$E747)&lt;&gt;0),$F747/($AL747*$E747)*100,"")</f>
        <v/>
      </c>
      <c r="I747" s="51" t="n"/>
      <c r="J747" s="52" t="n"/>
      <c r="K747" s="50">
        <f>IF(AND(ISNUMBER($F747),ISNUMBER($J747)),$F747*(1-$J747),"")</f>
        <v/>
      </c>
      <c r="L747" s="51" t="n"/>
      <c r="M747" s="51" t="n"/>
      <c r="N747" s="50">
        <f>IF(ISNUMBER($F747),($F747-IF(ISNUMBER($AM747),$AM747,0))*(1-IF(ISNUMBER($J747),$J747,0)),"")</f>
        <v/>
      </c>
      <c r="O747" s="34" t="inlineStr">
        <is>
          <t>Vanilla</t>
        </is>
      </c>
      <c r="P747" s="48" t="n">
        <v>120</v>
      </c>
      <c r="Q747" s="48" t="n">
        <v>30</v>
      </c>
      <c r="R747" s="34" t="inlineStr">
        <is>
          <t>Not listed</t>
        </is>
      </c>
      <c r="S747" s="48" t="n">
        <v>9</v>
      </c>
      <c r="T747" s="48" t="n">
        <v>70</v>
      </c>
      <c r="U747" s="34" t="inlineStr">
        <is>
          <t>Cane sugar (plant based)</t>
        </is>
      </c>
      <c r="V747" s="34" t="inlineStr">
        <is>
          <t>Plant based, almond/oat cold brew</t>
        </is>
      </c>
      <c r="W747" s="51" t="n"/>
      <c r="X747" s="51" t="n"/>
      <c r="Y747" s="51" t="n"/>
      <c r="Z747" s="51" t="n"/>
      <c r="AA747" s="34" t="inlineStr">
        <is>
          <t>Medium</t>
        </is>
      </c>
      <c r="AB747" s="34" t="inlineStr">
        <is>
          <t>Premium plant based coffee</t>
        </is>
      </c>
      <c r="AC747" s="34" t="inlineStr">
        <is>
          <t>Dairy free cold brew lattes</t>
        </is>
      </c>
      <c r="AD747" s="34" t="inlineStr">
        <is>
          <t>Plant based coffee without dairy.</t>
        </is>
      </c>
      <c r="AE747" s="51" t="n"/>
      <c r="AF747" s="53">
        <f>IF(AND(ISNUMBER($P747),ISNUMBER($AL747),$AL747&lt;&gt;0),ROUND($P747/$AL747*100,1),"")</f>
        <v/>
      </c>
      <c r="AG747" s="54">
        <f>IF(AND(ISNUMBER($S747),ISNUMBER($AL747),$AL747&lt;&gt;0),ROUND($S747/$AL747*100,2),"")</f>
        <v/>
      </c>
      <c r="AH747" s="53">
        <f>IF(AND(ISNUMBER($Q747),ISNUMBER($AL747),$AL747&lt;&gt;0),ROUND($Q747/$AL747*100,1),"")</f>
        <v/>
      </c>
      <c r="AI747" s="48">
        <f>IF(ISNUMBER($S747),IF($S747&lt;=1,"Yes","No"),"n/a")</f>
        <v/>
      </c>
      <c r="AJ747" s="48">
        <f>IF(ISNUMBER($S747),ROUND(MAX(0,MIN(100,100-$S747*2.5-IF(ISNUMBER($T747),$T747,0)*0.12+IF($S747&lt;=1,12,0))),0),"")</f>
        <v/>
      </c>
      <c r="AK747" s="48">
        <f>IF(ISNUMBER($Q747),IF($Q747&gt;=100,20,IF($Q747&gt;=30,10,0)),0)+IF(ISNUMBER($R747),IF($R747&gt;=100,20,0),0)+IF(ISNUMBER($P747),IF($P747&gt;=150,20,IF($P747&gt;=50,12,5)),0)+IF(ISNUMBER($S747),IF($S747&lt;=1,15,0),0)</f>
        <v/>
      </c>
      <c r="AL747" s="48" t="n">
        <v>355</v>
      </c>
      <c r="AM747" s="49" t="n"/>
      <c r="AN747" s="48">
        <f>IF(AND(ISNUMBER($P747),ISNUMBER($AL747),$AL747&lt;&gt;0),IF(OR($P747&gt;180,$P747/$AL747*1000&gt;400),"Over ceiling, confirm SKU","Within"),"n/a")</f>
        <v/>
      </c>
      <c r="AO747" s="51" t="n"/>
      <c r="AP747" s="51" t="n"/>
      <c r="AQ747" s="51" t="n"/>
      <c r="AR747" s="34" t="inlineStr">
        <is>
          <t>Recalled, batch confirmed, to confirm</t>
        </is>
      </c>
      <c r="AS747" s="34" t="inlineStr">
        <is>
          <t>BLANK -&gt; requires live Amazon.ca capture</t>
        </is>
      </c>
      <c r="AT747" s="34" t="inlineStr">
        <is>
          <t>Unverified commercial data</t>
        </is>
      </c>
    </row>
    <row r="748" ht="28" customHeight="1">
      <c r="A748" s="34" t="inlineStr">
        <is>
          <t>Califia Farms</t>
        </is>
      </c>
      <c r="B748" s="34" t="inlineStr">
        <is>
          <t>Califia Farms Cold Brew | Vanilla | 15 pack 355mL</t>
        </is>
      </c>
      <c r="C748" s="34" t="inlineStr">
        <is>
          <t>4) Caffeine &amp; energy beverage</t>
        </is>
      </c>
      <c r="D748" s="34" t="inlineStr">
        <is>
          <t>355 mL bottle</t>
        </is>
      </c>
      <c r="E748" s="48" t="n">
        <v>15</v>
      </c>
      <c r="F748" s="49" t="n"/>
      <c r="G748" s="50">
        <f>IF(AND(ISNUMBER($F748),ISNUMBER($E748),$E748&lt;&gt;0),$F748/$E748,"")</f>
        <v/>
      </c>
      <c r="H748" s="50">
        <f>IF(AND(ISNUMBER($F748),ISNUMBER($AL748),ISNUMBER($E748),($AL748*$E748)&lt;&gt;0),$F748/($AL748*$E748)*100,"")</f>
        <v/>
      </c>
      <c r="I748" s="51" t="n"/>
      <c r="J748" s="52" t="n"/>
      <c r="K748" s="50">
        <f>IF(AND(ISNUMBER($F748),ISNUMBER($J748)),$F748*(1-$J748),"")</f>
        <v/>
      </c>
      <c r="L748" s="51" t="n"/>
      <c r="M748" s="51" t="n"/>
      <c r="N748" s="50">
        <f>IF(ISNUMBER($F748),($F748-IF(ISNUMBER($AM748),$AM748,0))*(1-IF(ISNUMBER($J748),$J748,0)),"")</f>
        <v/>
      </c>
      <c r="O748" s="34" t="inlineStr">
        <is>
          <t>Vanilla</t>
        </is>
      </c>
      <c r="P748" s="48" t="n">
        <v>120</v>
      </c>
      <c r="Q748" s="48" t="n">
        <v>30</v>
      </c>
      <c r="R748" s="34" t="inlineStr">
        <is>
          <t>Not listed</t>
        </is>
      </c>
      <c r="S748" s="48" t="n">
        <v>9</v>
      </c>
      <c r="T748" s="48" t="n">
        <v>70</v>
      </c>
      <c r="U748" s="34" t="inlineStr">
        <is>
          <t>Cane sugar (plant based)</t>
        </is>
      </c>
      <c r="V748" s="34" t="inlineStr">
        <is>
          <t>Plant based, almond/oat cold brew</t>
        </is>
      </c>
      <c r="W748" s="51" t="n"/>
      <c r="X748" s="51" t="n"/>
      <c r="Y748" s="51" t="n"/>
      <c r="Z748" s="51" t="n"/>
      <c r="AA748" s="34" t="inlineStr">
        <is>
          <t>Medium</t>
        </is>
      </c>
      <c r="AB748" s="34" t="inlineStr">
        <is>
          <t>Premium plant based coffee</t>
        </is>
      </c>
      <c r="AC748" s="34" t="inlineStr">
        <is>
          <t>Dairy free cold brew lattes</t>
        </is>
      </c>
      <c r="AD748" s="34" t="inlineStr">
        <is>
          <t>Plant based coffee without dairy.</t>
        </is>
      </c>
      <c r="AE748" s="51" t="n"/>
      <c r="AF748" s="53">
        <f>IF(AND(ISNUMBER($P748),ISNUMBER($AL748),$AL748&lt;&gt;0),ROUND($P748/$AL748*100,1),"")</f>
        <v/>
      </c>
      <c r="AG748" s="54">
        <f>IF(AND(ISNUMBER($S748),ISNUMBER($AL748),$AL748&lt;&gt;0),ROUND($S748/$AL748*100,2),"")</f>
        <v/>
      </c>
      <c r="AH748" s="53">
        <f>IF(AND(ISNUMBER($Q748),ISNUMBER($AL748),$AL748&lt;&gt;0),ROUND($Q748/$AL748*100,1),"")</f>
        <v/>
      </c>
      <c r="AI748" s="48">
        <f>IF(ISNUMBER($S748),IF($S748&lt;=1,"Yes","No"),"n/a")</f>
        <v/>
      </c>
      <c r="AJ748" s="48">
        <f>IF(ISNUMBER($S748),ROUND(MAX(0,MIN(100,100-$S748*2.5-IF(ISNUMBER($T748),$T748,0)*0.12+IF($S748&lt;=1,12,0))),0),"")</f>
        <v/>
      </c>
      <c r="AK748" s="48">
        <f>IF(ISNUMBER($Q748),IF($Q748&gt;=100,20,IF($Q748&gt;=30,10,0)),0)+IF(ISNUMBER($R748),IF($R748&gt;=100,20,0),0)+IF(ISNUMBER($P748),IF($P748&gt;=150,20,IF($P748&gt;=50,12,5)),0)+IF(ISNUMBER($S748),IF($S748&lt;=1,15,0),0)</f>
        <v/>
      </c>
      <c r="AL748" s="48" t="n">
        <v>355</v>
      </c>
      <c r="AM748" s="49" t="n"/>
      <c r="AN748" s="48">
        <f>IF(AND(ISNUMBER($P748),ISNUMBER($AL748),$AL748&lt;&gt;0),IF(OR($P748&gt;180,$P748/$AL748*1000&gt;400),"Over ceiling, confirm SKU","Within"),"n/a")</f>
        <v/>
      </c>
      <c r="AO748" s="51" t="n"/>
      <c r="AP748" s="51" t="n"/>
      <c r="AQ748" s="51" t="n"/>
      <c r="AR748" s="34" t="inlineStr">
        <is>
          <t>Recalled, batch confirmed, to confirm</t>
        </is>
      </c>
      <c r="AS748" s="34" t="inlineStr">
        <is>
          <t>BLANK -&gt; requires live Amazon.ca capture</t>
        </is>
      </c>
      <c r="AT748" s="34" t="inlineStr">
        <is>
          <t>Unverified commercial data</t>
        </is>
      </c>
    </row>
    <row r="749" ht="28" customHeight="1">
      <c r="A749" s="34" t="inlineStr">
        <is>
          <t>Califia Farms</t>
        </is>
      </c>
      <c r="B749" s="34" t="inlineStr">
        <is>
          <t>Califia Farms Cold Brew | Vanilla | 18 pack 355mL</t>
        </is>
      </c>
      <c r="C749" s="34" t="inlineStr">
        <is>
          <t>4) Caffeine &amp; energy beverage</t>
        </is>
      </c>
      <c r="D749" s="34" t="inlineStr">
        <is>
          <t>355 mL bottle</t>
        </is>
      </c>
      <c r="E749" s="48" t="n">
        <v>18</v>
      </c>
      <c r="F749" s="49" t="n"/>
      <c r="G749" s="50">
        <f>IF(AND(ISNUMBER($F749),ISNUMBER($E749),$E749&lt;&gt;0),$F749/$E749,"")</f>
        <v/>
      </c>
      <c r="H749" s="50">
        <f>IF(AND(ISNUMBER($F749),ISNUMBER($AL749),ISNUMBER($E749),($AL749*$E749)&lt;&gt;0),$F749/($AL749*$E749)*100,"")</f>
        <v/>
      </c>
      <c r="I749" s="51" t="n"/>
      <c r="J749" s="52" t="n"/>
      <c r="K749" s="50">
        <f>IF(AND(ISNUMBER($F749),ISNUMBER($J749)),$F749*(1-$J749),"")</f>
        <v/>
      </c>
      <c r="L749" s="51" t="n"/>
      <c r="M749" s="51" t="n"/>
      <c r="N749" s="50">
        <f>IF(ISNUMBER($F749),($F749-IF(ISNUMBER($AM749),$AM749,0))*(1-IF(ISNUMBER($J749),$J749,0)),"")</f>
        <v/>
      </c>
      <c r="O749" s="34" t="inlineStr">
        <is>
          <t>Vanilla</t>
        </is>
      </c>
      <c r="P749" s="48" t="n">
        <v>120</v>
      </c>
      <c r="Q749" s="48" t="n">
        <v>30</v>
      </c>
      <c r="R749" s="34" t="inlineStr">
        <is>
          <t>Not listed</t>
        </is>
      </c>
      <c r="S749" s="48" t="n">
        <v>9</v>
      </c>
      <c r="T749" s="48" t="n">
        <v>70</v>
      </c>
      <c r="U749" s="34" t="inlineStr">
        <is>
          <t>Cane sugar (plant based)</t>
        </is>
      </c>
      <c r="V749" s="34" t="inlineStr">
        <is>
          <t>Plant based, almond/oat cold brew</t>
        </is>
      </c>
      <c r="W749" s="51" t="n"/>
      <c r="X749" s="51" t="n"/>
      <c r="Y749" s="51" t="n"/>
      <c r="Z749" s="51" t="n"/>
      <c r="AA749" s="34" t="inlineStr">
        <is>
          <t>Medium</t>
        </is>
      </c>
      <c r="AB749" s="34" t="inlineStr">
        <is>
          <t>Premium plant based coffee</t>
        </is>
      </c>
      <c r="AC749" s="34" t="inlineStr">
        <is>
          <t>Dairy free cold brew lattes</t>
        </is>
      </c>
      <c r="AD749" s="34" t="inlineStr">
        <is>
          <t>Plant based coffee without dairy.</t>
        </is>
      </c>
      <c r="AE749" s="51" t="n"/>
      <c r="AF749" s="53">
        <f>IF(AND(ISNUMBER($P749),ISNUMBER($AL749),$AL749&lt;&gt;0),ROUND($P749/$AL749*100,1),"")</f>
        <v/>
      </c>
      <c r="AG749" s="54">
        <f>IF(AND(ISNUMBER($S749),ISNUMBER($AL749),$AL749&lt;&gt;0),ROUND($S749/$AL749*100,2),"")</f>
        <v/>
      </c>
      <c r="AH749" s="53">
        <f>IF(AND(ISNUMBER($Q749),ISNUMBER($AL749),$AL749&lt;&gt;0),ROUND($Q749/$AL749*100,1),"")</f>
        <v/>
      </c>
      <c r="AI749" s="48">
        <f>IF(ISNUMBER($S749),IF($S749&lt;=1,"Yes","No"),"n/a")</f>
        <v/>
      </c>
      <c r="AJ749" s="48">
        <f>IF(ISNUMBER($S749),ROUND(MAX(0,MIN(100,100-$S749*2.5-IF(ISNUMBER($T749),$T749,0)*0.12+IF($S749&lt;=1,12,0))),0),"")</f>
        <v/>
      </c>
      <c r="AK749" s="48">
        <f>IF(ISNUMBER($Q749),IF($Q749&gt;=100,20,IF($Q749&gt;=30,10,0)),0)+IF(ISNUMBER($R749),IF($R749&gt;=100,20,0),0)+IF(ISNUMBER($P749),IF($P749&gt;=150,20,IF($P749&gt;=50,12,5)),0)+IF(ISNUMBER($S749),IF($S749&lt;=1,15,0),0)</f>
        <v/>
      </c>
      <c r="AL749" s="48" t="n">
        <v>355</v>
      </c>
      <c r="AM749" s="49" t="n"/>
      <c r="AN749" s="48">
        <f>IF(AND(ISNUMBER($P749),ISNUMBER($AL749),$AL749&lt;&gt;0),IF(OR($P749&gt;180,$P749/$AL749*1000&gt;400),"Over ceiling, confirm SKU","Within"),"n/a")</f>
        <v/>
      </c>
      <c r="AO749" s="51" t="n"/>
      <c r="AP749" s="51" t="n"/>
      <c r="AQ749" s="51" t="n"/>
      <c r="AR749" s="34" t="inlineStr">
        <is>
          <t>Recalled, batch confirmed, to confirm</t>
        </is>
      </c>
      <c r="AS749" s="34" t="inlineStr">
        <is>
          <t>BLANK -&gt; requires live Amazon.ca capture</t>
        </is>
      </c>
      <c r="AT749" s="34" t="inlineStr">
        <is>
          <t>Unverified commercial data</t>
        </is>
      </c>
    </row>
    <row r="750" ht="28" customHeight="1">
      <c r="A750" s="34" t="inlineStr">
        <is>
          <t>Califia Farms</t>
        </is>
      </c>
      <c r="B750" s="34" t="inlineStr">
        <is>
          <t>Califia Farms Cold Brew | Vanilla | 24 pack 355mL</t>
        </is>
      </c>
      <c r="C750" s="34" t="inlineStr">
        <is>
          <t>4) Caffeine &amp; energy beverage</t>
        </is>
      </c>
      <c r="D750" s="34" t="inlineStr">
        <is>
          <t>355 mL bottle</t>
        </is>
      </c>
      <c r="E750" s="48" t="n">
        <v>24</v>
      </c>
      <c r="F750" s="49" t="n"/>
      <c r="G750" s="50">
        <f>IF(AND(ISNUMBER($F750),ISNUMBER($E750),$E750&lt;&gt;0),$F750/$E750,"")</f>
        <v/>
      </c>
      <c r="H750" s="50">
        <f>IF(AND(ISNUMBER($F750),ISNUMBER($AL750),ISNUMBER($E750),($AL750*$E750)&lt;&gt;0),$F750/($AL750*$E750)*100,"")</f>
        <v/>
      </c>
      <c r="I750" s="51" t="n"/>
      <c r="J750" s="52" t="n"/>
      <c r="K750" s="50">
        <f>IF(AND(ISNUMBER($F750),ISNUMBER($J750)),$F750*(1-$J750),"")</f>
        <v/>
      </c>
      <c r="L750" s="51" t="n"/>
      <c r="M750" s="51" t="n"/>
      <c r="N750" s="50">
        <f>IF(ISNUMBER($F750),($F750-IF(ISNUMBER($AM750),$AM750,0))*(1-IF(ISNUMBER($J750),$J750,0)),"")</f>
        <v/>
      </c>
      <c r="O750" s="34" t="inlineStr">
        <is>
          <t>Vanilla</t>
        </is>
      </c>
      <c r="P750" s="48" t="n">
        <v>120</v>
      </c>
      <c r="Q750" s="48" t="n">
        <v>30</v>
      </c>
      <c r="R750" s="34" t="inlineStr">
        <is>
          <t>Not listed</t>
        </is>
      </c>
      <c r="S750" s="48" t="n">
        <v>9</v>
      </c>
      <c r="T750" s="48" t="n">
        <v>70</v>
      </c>
      <c r="U750" s="34" t="inlineStr">
        <is>
          <t>Cane sugar (plant based)</t>
        </is>
      </c>
      <c r="V750" s="34" t="inlineStr">
        <is>
          <t>Plant based, almond/oat cold brew</t>
        </is>
      </c>
      <c r="W750" s="51" t="n"/>
      <c r="X750" s="51" t="n"/>
      <c r="Y750" s="51" t="n"/>
      <c r="Z750" s="51" t="n"/>
      <c r="AA750" s="34" t="inlineStr">
        <is>
          <t>Medium</t>
        </is>
      </c>
      <c r="AB750" s="34" t="inlineStr">
        <is>
          <t>Premium plant based coffee</t>
        </is>
      </c>
      <c r="AC750" s="34" t="inlineStr">
        <is>
          <t>Dairy free cold brew lattes</t>
        </is>
      </c>
      <c r="AD750" s="34" t="inlineStr">
        <is>
          <t>Plant based coffee without dairy.</t>
        </is>
      </c>
      <c r="AE750" s="51" t="n"/>
      <c r="AF750" s="53">
        <f>IF(AND(ISNUMBER($P750),ISNUMBER($AL750),$AL750&lt;&gt;0),ROUND($P750/$AL750*100,1),"")</f>
        <v/>
      </c>
      <c r="AG750" s="54">
        <f>IF(AND(ISNUMBER($S750),ISNUMBER($AL750),$AL750&lt;&gt;0),ROUND($S750/$AL750*100,2),"")</f>
        <v/>
      </c>
      <c r="AH750" s="53">
        <f>IF(AND(ISNUMBER($Q750),ISNUMBER($AL750),$AL750&lt;&gt;0),ROUND($Q750/$AL750*100,1),"")</f>
        <v/>
      </c>
      <c r="AI750" s="48">
        <f>IF(ISNUMBER($S750),IF($S750&lt;=1,"Yes","No"),"n/a")</f>
        <v/>
      </c>
      <c r="AJ750" s="48">
        <f>IF(ISNUMBER($S750),ROUND(MAX(0,MIN(100,100-$S750*2.5-IF(ISNUMBER($T750),$T750,0)*0.12+IF($S750&lt;=1,12,0))),0),"")</f>
        <v/>
      </c>
      <c r="AK750" s="48">
        <f>IF(ISNUMBER($Q750),IF($Q750&gt;=100,20,IF($Q750&gt;=30,10,0)),0)+IF(ISNUMBER($R750),IF($R750&gt;=100,20,0),0)+IF(ISNUMBER($P750),IF($P750&gt;=150,20,IF($P750&gt;=50,12,5)),0)+IF(ISNUMBER($S750),IF($S750&lt;=1,15,0),0)</f>
        <v/>
      </c>
      <c r="AL750" s="48" t="n">
        <v>355</v>
      </c>
      <c r="AM750" s="49" t="n"/>
      <c r="AN750" s="48">
        <f>IF(AND(ISNUMBER($P750),ISNUMBER($AL750),$AL750&lt;&gt;0),IF(OR($P750&gt;180,$P750/$AL750*1000&gt;400),"Over ceiling, confirm SKU","Within"),"n/a")</f>
        <v/>
      </c>
      <c r="AO750" s="51" t="n"/>
      <c r="AP750" s="51" t="n"/>
      <c r="AQ750" s="51" t="n"/>
      <c r="AR750" s="34" t="inlineStr">
        <is>
          <t>Recalled, batch confirmed, to confirm</t>
        </is>
      </c>
      <c r="AS750" s="34" t="inlineStr">
        <is>
          <t>BLANK -&gt; requires live Amazon.ca capture</t>
        </is>
      </c>
      <c r="AT750" s="34" t="inlineStr">
        <is>
          <t>Unverified commercial data</t>
        </is>
      </c>
    </row>
    <row r="751" ht="28" customHeight="1">
      <c r="A751" s="34" t="inlineStr">
        <is>
          <t>Califia Farms</t>
        </is>
      </c>
      <c r="B751" s="34" t="inlineStr">
        <is>
          <t>Califia Farms Cold Brew | Café Latte | single 355mL</t>
        </is>
      </c>
      <c r="C751" s="34" t="inlineStr">
        <is>
          <t>4) Caffeine &amp; energy beverage</t>
        </is>
      </c>
      <c r="D751" s="34" t="inlineStr">
        <is>
          <t>355 mL bottle</t>
        </is>
      </c>
      <c r="E751" s="48" t="n">
        <v>1</v>
      </c>
      <c r="F751" s="49" t="n"/>
      <c r="G751" s="50">
        <f>IF(AND(ISNUMBER($F751),ISNUMBER($E751),$E751&lt;&gt;0),$F751/$E751,"")</f>
        <v/>
      </c>
      <c r="H751" s="50">
        <f>IF(AND(ISNUMBER($F751),ISNUMBER($AL751),ISNUMBER($E751),($AL751*$E751)&lt;&gt;0),$F751/($AL751*$E751)*100,"")</f>
        <v/>
      </c>
      <c r="I751" s="51" t="n"/>
      <c r="J751" s="52" t="n"/>
      <c r="K751" s="50">
        <f>IF(AND(ISNUMBER($F751),ISNUMBER($J751)),$F751*(1-$J751),"")</f>
        <v/>
      </c>
      <c r="L751" s="51" t="n"/>
      <c r="M751" s="51" t="n"/>
      <c r="N751" s="50">
        <f>IF(ISNUMBER($F751),($F751-IF(ISNUMBER($AM751),$AM751,0))*(1-IF(ISNUMBER($J751),$J751,0)),"")</f>
        <v/>
      </c>
      <c r="O751" s="34" t="inlineStr">
        <is>
          <t>Café Latte</t>
        </is>
      </c>
      <c r="P751" s="48" t="n">
        <v>120</v>
      </c>
      <c r="Q751" s="48" t="n">
        <v>30</v>
      </c>
      <c r="R751" s="34" t="inlineStr">
        <is>
          <t>Not listed</t>
        </is>
      </c>
      <c r="S751" s="48" t="n">
        <v>9</v>
      </c>
      <c r="T751" s="48" t="n">
        <v>70</v>
      </c>
      <c r="U751" s="34" t="inlineStr">
        <is>
          <t>Cane sugar (plant based)</t>
        </is>
      </c>
      <c r="V751" s="34" t="inlineStr">
        <is>
          <t>Plant based, almond/oat cold brew</t>
        </is>
      </c>
      <c r="W751" s="51" t="n"/>
      <c r="X751" s="51" t="n"/>
      <c r="Y751" s="51" t="n"/>
      <c r="Z751" s="51" t="n"/>
      <c r="AA751" s="34" t="inlineStr">
        <is>
          <t>Medium</t>
        </is>
      </c>
      <c r="AB751" s="34" t="inlineStr">
        <is>
          <t>Premium plant based coffee</t>
        </is>
      </c>
      <c r="AC751" s="34" t="inlineStr">
        <is>
          <t>Dairy free cold brew lattes</t>
        </is>
      </c>
      <c r="AD751" s="34" t="inlineStr">
        <is>
          <t>Plant based coffee without dairy.</t>
        </is>
      </c>
      <c r="AE751" s="51" t="n"/>
      <c r="AF751" s="53">
        <f>IF(AND(ISNUMBER($P751),ISNUMBER($AL751),$AL751&lt;&gt;0),ROUND($P751/$AL751*100,1),"")</f>
        <v/>
      </c>
      <c r="AG751" s="54">
        <f>IF(AND(ISNUMBER($S751),ISNUMBER($AL751),$AL751&lt;&gt;0),ROUND($S751/$AL751*100,2),"")</f>
        <v/>
      </c>
      <c r="AH751" s="53">
        <f>IF(AND(ISNUMBER($Q751),ISNUMBER($AL751),$AL751&lt;&gt;0),ROUND($Q751/$AL751*100,1),"")</f>
        <v/>
      </c>
      <c r="AI751" s="48">
        <f>IF(ISNUMBER($S751),IF($S751&lt;=1,"Yes","No"),"n/a")</f>
        <v/>
      </c>
      <c r="AJ751" s="48">
        <f>IF(ISNUMBER($S751),ROUND(MAX(0,MIN(100,100-$S751*2.5-IF(ISNUMBER($T751),$T751,0)*0.12+IF($S751&lt;=1,12,0))),0),"")</f>
        <v/>
      </c>
      <c r="AK751" s="48">
        <f>IF(ISNUMBER($Q751),IF($Q751&gt;=100,20,IF($Q751&gt;=30,10,0)),0)+IF(ISNUMBER($R751),IF($R751&gt;=100,20,0),0)+IF(ISNUMBER($P751),IF($P751&gt;=150,20,IF($P751&gt;=50,12,5)),0)+IF(ISNUMBER($S751),IF($S751&lt;=1,15,0),0)</f>
        <v/>
      </c>
      <c r="AL751" s="48" t="n">
        <v>355</v>
      </c>
      <c r="AM751" s="49" t="n"/>
      <c r="AN751" s="48">
        <f>IF(AND(ISNUMBER($P751),ISNUMBER($AL751),$AL751&lt;&gt;0),IF(OR($P751&gt;180,$P751/$AL751*1000&gt;400),"Over ceiling, confirm SKU","Within"),"n/a")</f>
        <v/>
      </c>
      <c r="AO751" s="51" t="n"/>
      <c r="AP751" s="51" t="n"/>
      <c r="AQ751" s="51" t="n"/>
      <c r="AR751" s="34" t="inlineStr">
        <is>
          <t>Recalled, batch confirmed, to confirm</t>
        </is>
      </c>
      <c r="AS751" s="34" t="inlineStr">
        <is>
          <t>BLANK -&gt; requires live Amazon.ca capture</t>
        </is>
      </c>
      <c r="AT751" s="34" t="inlineStr">
        <is>
          <t>Unverified commercial data</t>
        </is>
      </c>
    </row>
    <row r="752" ht="28" customHeight="1">
      <c r="A752" s="34" t="inlineStr">
        <is>
          <t>Califia Farms</t>
        </is>
      </c>
      <c r="B752" s="34" t="inlineStr">
        <is>
          <t>Califia Farms Cold Brew | Café Latte | 8 pack 355mL</t>
        </is>
      </c>
      <c r="C752" s="34" t="inlineStr">
        <is>
          <t>4) Caffeine &amp; energy beverage</t>
        </is>
      </c>
      <c r="D752" s="34" t="inlineStr">
        <is>
          <t>355 mL bottle</t>
        </is>
      </c>
      <c r="E752" s="48" t="n">
        <v>8</v>
      </c>
      <c r="F752" s="49" t="n"/>
      <c r="G752" s="50">
        <f>IF(AND(ISNUMBER($F752),ISNUMBER($E752),$E752&lt;&gt;0),$F752/$E752,"")</f>
        <v/>
      </c>
      <c r="H752" s="50">
        <f>IF(AND(ISNUMBER($F752),ISNUMBER($AL752),ISNUMBER($E752),($AL752*$E752)&lt;&gt;0),$F752/($AL752*$E752)*100,"")</f>
        <v/>
      </c>
      <c r="I752" s="51" t="n"/>
      <c r="J752" s="52" t="n"/>
      <c r="K752" s="50">
        <f>IF(AND(ISNUMBER($F752),ISNUMBER($J752)),$F752*(1-$J752),"")</f>
        <v/>
      </c>
      <c r="L752" s="51" t="n"/>
      <c r="M752" s="51" t="n"/>
      <c r="N752" s="50">
        <f>IF(ISNUMBER($F752),($F752-IF(ISNUMBER($AM752),$AM752,0))*(1-IF(ISNUMBER($J752),$J752,0)),"")</f>
        <v/>
      </c>
      <c r="O752" s="34" t="inlineStr">
        <is>
          <t>Café Latte</t>
        </is>
      </c>
      <c r="P752" s="48" t="n">
        <v>120</v>
      </c>
      <c r="Q752" s="48" t="n">
        <v>30</v>
      </c>
      <c r="R752" s="34" t="inlineStr">
        <is>
          <t>Not listed</t>
        </is>
      </c>
      <c r="S752" s="48" t="n">
        <v>9</v>
      </c>
      <c r="T752" s="48" t="n">
        <v>70</v>
      </c>
      <c r="U752" s="34" t="inlineStr">
        <is>
          <t>Cane sugar (plant based)</t>
        </is>
      </c>
      <c r="V752" s="34" t="inlineStr">
        <is>
          <t>Plant based, almond/oat cold brew</t>
        </is>
      </c>
      <c r="W752" s="51" t="n"/>
      <c r="X752" s="51" t="n"/>
      <c r="Y752" s="51" t="n"/>
      <c r="Z752" s="51" t="n"/>
      <c r="AA752" s="34" t="inlineStr">
        <is>
          <t>Medium</t>
        </is>
      </c>
      <c r="AB752" s="34" t="inlineStr">
        <is>
          <t>Premium plant based coffee</t>
        </is>
      </c>
      <c r="AC752" s="34" t="inlineStr">
        <is>
          <t>Dairy free cold brew lattes</t>
        </is>
      </c>
      <c r="AD752" s="34" t="inlineStr">
        <is>
          <t>Plant based coffee without dairy.</t>
        </is>
      </c>
      <c r="AE752" s="51" t="n"/>
      <c r="AF752" s="53">
        <f>IF(AND(ISNUMBER($P752),ISNUMBER($AL752),$AL752&lt;&gt;0),ROUND($P752/$AL752*100,1),"")</f>
        <v/>
      </c>
      <c r="AG752" s="54">
        <f>IF(AND(ISNUMBER($S752),ISNUMBER($AL752),$AL752&lt;&gt;0),ROUND($S752/$AL752*100,2),"")</f>
        <v/>
      </c>
      <c r="AH752" s="53">
        <f>IF(AND(ISNUMBER($Q752),ISNUMBER($AL752),$AL752&lt;&gt;0),ROUND($Q752/$AL752*100,1),"")</f>
        <v/>
      </c>
      <c r="AI752" s="48">
        <f>IF(ISNUMBER($S752),IF($S752&lt;=1,"Yes","No"),"n/a")</f>
        <v/>
      </c>
      <c r="AJ752" s="48">
        <f>IF(ISNUMBER($S752),ROUND(MAX(0,MIN(100,100-$S752*2.5-IF(ISNUMBER($T752),$T752,0)*0.12+IF($S752&lt;=1,12,0))),0),"")</f>
        <v/>
      </c>
      <c r="AK752" s="48">
        <f>IF(ISNUMBER($Q752),IF($Q752&gt;=100,20,IF($Q752&gt;=30,10,0)),0)+IF(ISNUMBER($R752),IF($R752&gt;=100,20,0),0)+IF(ISNUMBER($P752),IF($P752&gt;=150,20,IF($P752&gt;=50,12,5)),0)+IF(ISNUMBER($S752),IF($S752&lt;=1,15,0),0)</f>
        <v/>
      </c>
      <c r="AL752" s="48" t="n">
        <v>355</v>
      </c>
      <c r="AM752" s="49" t="n"/>
      <c r="AN752" s="48">
        <f>IF(AND(ISNUMBER($P752),ISNUMBER($AL752),$AL752&lt;&gt;0),IF(OR($P752&gt;180,$P752/$AL752*1000&gt;400),"Over ceiling, confirm SKU","Within"),"n/a")</f>
        <v/>
      </c>
      <c r="AO752" s="51" t="n"/>
      <c r="AP752" s="51" t="n"/>
      <c r="AQ752" s="51" t="n"/>
      <c r="AR752" s="34" t="inlineStr">
        <is>
          <t>Recalled, batch confirmed, to confirm</t>
        </is>
      </c>
      <c r="AS752" s="34" t="inlineStr">
        <is>
          <t>BLANK -&gt; requires live Amazon.ca capture</t>
        </is>
      </c>
      <c r="AT752" s="34" t="inlineStr">
        <is>
          <t>Unverified commercial data</t>
        </is>
      </c>
    </row>
    <row r="753" ht="28" customHeight="1">
      <c r="A753" s="34" t="inlineStr">
        <is>
          <t>Califia Farms</t>
        </is>
      </c>
      <c r="B753" s="34" t="inlineStr">
        <is>
          <t>Califia Farms Cold Brew | Café Latte | 12 pack 355mL</t>
        </is>
      </c>
      <c r="C753" s="34" t="inlineStr">
        <is>
          <t>4) Caffeine &amp; energy beverage</t>
        </is>
      </c>
      <c r="D753" s="34" t="inlineStr">
        <is>
          <t>355 mL bottle</t>
        </is>
      </c>
      <c r="E753" s="48" t="n">
        <v>12</v>
      </c>
      <c r="F753" s="49" t="n"/>
      <c r="G753" s="50">
        <f>IF(AND(ISNUMBER($F753),ISNUMBER($E753),$E753&lt;&gt;0),$F753/$E753,"")</f>
        <v/>
      </c>
      <c r="H753" s="50">
        <f>IF(AND(ISNUMBER($F753),ISNUMBER($AL753),ISNUMBER($E753),($AL753*$E753)&lt;&gt;0),$F753/($AL753*$E753)*100,"")</f>
        <v/>
      </c>
      <c r="I753" s="51" t="n"/>
      <c r="J753" s="52" t="n"/>
      <c r="K753" s="50">
        <f>IF(AND(ISNUMBER($F753),ISNUMBER($J753)),$F753*(1-$J753),"")</f>
        <v/>
      </c>
      <c r="L753" s="51" t="n"/>
      <c r="M753" s="51" t="n"/>
      <c r="N753" s="50">
        <f>IF(ISNUMBER($F753),($F753-IF(ISNUMBER($AM753),$AM753,0))*(1-IF(ISNUMBER($J753),$J753,0)),"")</f>
        <v/>
      </c>
      <c r="O753" s="34" t="inlineStr">
        <is>
          <t>Café Latte</t>
        </is>
      </c>
      <c r="P753" s="48" t="n">
        <v>120</v>
      </c>
      <c r="Q753" s="48" t="n">
        <v>30</v>
      </c>
      <c r="R753" s="34" t="inlineStr">
        <is>
          <t>Not listed</t>
        </is>
      </c>
      <c r="S753" s="48" t="n">
        <v>9</v>
      </c>
      <c r="T753" s="48" t="n">
        <v>70</v>
      </c>
      <c r="U753" s="34" t="inlineStr">
        <is>
          <t>Cane sugar (plant based)</t>
        </is>
      </c>
      <c r="V753" s="34" t="inlineStr">
        <is>
          <t>Plant based, almond/oat cold brew</t>
        </is>
      </c>
      <c r="W753" s="51" t="n"/>
      <c r="X753" s="51" t="n"/>
      <c r="Y753" s="51" t="n"/>
      <c r="Z753" s="51" t="n"/>
      <c r="AA753" s="34" t="inlineStr">
        <is>
          <t>Medium</t>
        </is>
      </c>
      <c r="AB753" s="34" t="inlineStr">
        <is>
          <t>Premium plant based coffee</t>
        </is>
      </c>
      <c r="AC753" s="34" t="inlineStr">
        <is>
          <t>Dairy free cold brew lattes</t>
        </is>
      </c>
      <c r="AD753" s="34" t="inlineStr">
        <is>
          <t>Plant based coffee without dairy.</t>
        </is>
      </c>
      <c r="AE753" s="51" t="n"/>
      <c r="AF753" s="53">
        <f>IF(AND(ISNUMBER($P753),ISNUMBER($AL753),$AL753&lt;&gt;0),ROUND($P753/$AL753*100,1),"")</f>
        <v/>
      </c>
      <c r="AG753" s="54">
        <f>IF(AND(ISNUMBER($S753),ISNUMBER($AL753),$AL753&lt;&gt;0),ROUND($S753/$AL753*100,2),"")</f>
        <v/>
      </c>
      <c r="AH753" s="53">
        <f>IF(AND(ISNUMBER($Q753),ISNUMBER($AL753),$AL753&lt;&gt;0),ROUND($Q753/$AL753*100,1),"")</f>
        <v/>
      </c>
      <c r="AI753" s="48">
        <f>IF(ISNUMBER($S753),IF($S753&lt;=1,"Yes","No"),"n/a")</f>
        <v/>
      </c>
      <c r="AJ753" s="48">
        <f>IF(ISNUMBER($S753),ROUND(MAX(0,MIN(100,100-$S753*2.5-IF(ISNUMBER($T753),$T753,0)*0.12+IF($S753&lt;=1,12,0))),0),"")</f>
        <v/>
      </c>
      <c r="AK753" s="48">
        <f>IF(ISNUMBER($Q753),IF($Q753&gt;=100,20,IF($Q753&gt;=30,10,0)),0)+IF(ISNUMBER($R753),IF($R753&gt;=100,20,0),0)+IF(ISNUMBER($P753),IF($P753&gt;=150,20,IF($P753&gt;=50,12,5)),0)+IF(ISNUMBER($S753),IF($S753&lt;=1,15,0),0)</f>
        <v/>
      </c>
      <c r="AL753" s="48" t="n">
        <v>355</v>
      </c>
      <c r="AM753" s="49" t="n"/>
      <c r="AN753" s="48">
        <f>IF(AND(ISNUMBER($P753),ISNUMBER($AL753),$AL753&lt;&gt;0),IF(OR($P753&gt;180,$P753/$AL753*1000&gt;400),"Over ceiling, confirm SKU","Within"),"n/a")</f>
        <v/>
      </c>
      <c r="AO753" s="51" t="n"/>
      <c r="AP753" s="51" t="n"/>
      <c r="AQ753" s="51" t="n"/>
      <c r="AR753" s="34" t="inlineStr">
        <is>
          <t>Recalled, batch confirmed, to confirm</t>
        </is>
      </c>
      <c r="AS753" s="34" t="inlineStr">
        <is>
          <t>BLANK -&gt; requires live Amazon.ca capture</t>
        </is>
      </c>
      <c r="AT753" s="34" t="inlineStr">
        <is>
          <t>Unverified commercial data</t>
        </is>
      </c>
    </row>
    <row r="754" ht="28" customHeight="1">
      <c r="A754" s="34" t="inlineStr">
        <is>
          <t>Califia Farms</t>
        </is>
      </c>
      <c r="B754" s="34" t="inlineStr">
        <is>
          <t>Califia Farms Cold Brew | Café Latte | 15 pack 355mL</t>
        </is>
      </c>
      <c r="C754" s="34" t="inlineStr">
        <is>
          <t>4) Caffeine &amp; energy beverage</t>
        </is>
      </c>
      <c r="D754" s="34" t="inlineStr">
        <is>
          <t>355 mL bottle</t>
        </is>
      </c>
      <c r="E754" s="48" t="n">
        <v>15</v>
      </c>
      <c r="F754" s="49" t="n"/>
      <c r="G754" s="50">
        <f>IF(AND(ISNUMBER($F754),ISNUMBER($E754),$E754&lt;&gt;0),$F754/$E754,"")</f>
        <v/>
      </c>
      <c r="H754" s="50">
        <f>IF(AND(ISNUMBER($F754),ISNUMBER($AL754),ISNUMBER($E754),($AL754*$E754)&lt;&gt;0),$F754/($AL754*$E754)*100,"")</f>
        <v/>
      </c>
      <c r="I754" s="51" t="n"/>
      <c r="J754" s="52" t="n"/>
      <c r="K754" s="50">
        <f>IF(AND(ISNUMBER($F754),ISNUMBER($J754)),$F754*(1-$J754),"")</f>
        <v/>
      </c>
      <c r="L754" s="51" t="n"/>
      <c r="M754" s="51" t="n"/>
      <c r="N754" s="50">
        <f>IF(ISNUMBER($F754),($F754-IF(ISNUMBER($AM754),$AM754,0))*(1-IF(ISNUMBER($J754),$J754,0)),"")</f>
        <v/>
      </c>
      <c r="O754" s="34" t="inlineStr">
        <is>
          <t>Café Latte</t>
        </is>
      </c>
      <c r="P754" s="48" t="n">
        <v>120</v>
      </c>
      <c r="Q754" s="48" t="n">
        <v>30</v>
      </c>
      <c r="R754" s="34" t="inlineStr">
        <is>
          <t>Not listed</t>
        </is>
      </c>
      <c r="S754" s="48" t="n">
        <v>9</v>
      </c>
      <c r="T754" s="48" t="n">
        <v>70</v>
      </c>
      <c r="U754" s="34" t="inlineStr">
        <is>
          <t>Cane sugar (plant based)</t>
        </is>
      </c>
      <c r="V754" s="34" t="inlineStr">
        <is>
          <t>Plant based, almond/oat cold brew</t>
        </is>
      </c>
      <c r="W754" s="51" t="n"/>
      <c r="X754" s="51" t="n"/>
      <c r="Y754" s="51" t="n"/>
      <c r="Z754" s="51" t="n"/>
      <c r="AA754" s="34" t="inlineStr">
        <is>
          <t>Medium</t>
        </is>
      </c>
      <c r="AB754" s="34" t="inlineStr">
        <is>
          <t>Premium plant based coffee</t>
        </is>
      </c>
      <c r="AC754" s="34" t="inlineStr">
        <is>
          <t>Dairy free cold brew lattes</t>
        </is>
      </c>
      <c r="AD754" s="34" t="inlineStr">
        <is>
          <t>Plant based coffee without dairy.</t>
        </is>
      </c>
      <c r="AE754" s="51" t="n"/>
      <c r="AF754" s="53">
        <f>IF(AND(ISNUMBER($P754),ISNUMBER($AL754),$AL754&lt;&gt;0),ROUND($P754/$AL754*100,1),"")</f>
        <v/>
      </c>
      <c r="AG754" s="54">
        <f>IF(AND(ISNUMBER($S754),ISNUMBER($AL754),$AL754&lt;&gt;0),ROUND($S754/$AL754*100,2),"")</f>
        <v/>
      </c>
      <c r="AH754" s="53">
        <f>IF(AND(ISNUMBER($Q754),ISNUMBER($AL754),$AL754&lt;&gt;0),ROUND($Q754/$AL754*100,1),"")</f>
        <v/>
      </c>
      <c r="AI754" s="48">
        <f>IF(ISNUMBER($S754),IF($S754&lt;=1,"Yes","No"),"n/a")</f>
        <v/>
      </c>
      <c r="AJ754" s="48">
        <f>IF(ISNUMBER($S754),ROUND(MAX(0,MIN(100,100-$S754*2.5-IF(ISNUMBER($T754),$T754,0)*0.12+IF($S754&lt;=1,12,0))),0),"")</f>
        <v/>
      </c>
      <c r="AK754" s="48">
        <f>IF(ISNUMBER($Q754),IF($Q754&gt;=100,20,IF($Q754&gt;=30,10,0)),0)+IF(ISNUMBER($R754),IF($R754&gt;=100,20,0),0)+IF(ISNUMBER($P754),IF($P754&gt;=150,20,IF($P754&gt;=50,12,5)),0)+IF(ISNUMBER($S754),IF($S754&lt;=1,15,0),0)</f>
        <v/>
      </c>
      <c r="AL754" s="48" t="n">
        <v>355</v>
      </c>
      <c r="AM754" s="49" t="n"/>
      <c r="AN754" s="48">
        <f>IF(AND(ISNUMBER($P754),ISNUMBER($AL754),$AL754&lt;&gt;0),IF(OR($P754&gt;180,$P754/$AL754*1000&gt;400),"Over ceiling, confirm SKU","Within"),"n/a")</f>
        <v/>
      </c>
      <c r="AO754" s="51" t="n"/>
      <c r="AP754" s="51" t="n"/>
      <c r="AQ754" s="51" t="n"/>
      <c r="AR754" s="34" t="inlineStr">
        <is>
          <t>Recalled, batch confirmed, to confirm</t>
        </is>
      </c>
      <c r="AS754" s="34" t="inlineStr">
        <is>
          <t>BLANK -&gt; requires live Amazon.ca capture</t>
        </is>
      </c>
      <c r="AT754" s="34" t="inlineStr">
        <is>
          <t>Unverified commercial data</t>
        </is>
      </c>
    </row>
    <row r="755" ht="28" customHeight="1">
      <c r="A755" s="34" t="inlineStr">
        <is>
          <t>Califia Farms</t>
        </is>
      </c>
      <c r="B755" s="34" t="inlineStr">
        <is>
          <t>Califia Farms Cold Brew | Café Latte | 18 pack 355mL</t>
        </is>
      </c>
      <c r="C755" s="34" t="inlineStr">
        <is>
          <t>4) Caffeine &amp; energy beverage</t>
        </is>
      </c>
      <c r="D755" s="34" t="inlineStr">
        <is>
          <t>355 mL bottle</t>
        </is>
      </c>
      <c r="E755" s="48" t="n">
        <v>18</v>
      </c>
      <c r="F755" s="49" t="n"/>
      <c r="G755" s="50">
        <f>IF(AND(ISNUMBER($F755),ISNUMBER($E755),$E755&lt;&gt;0),$F755/$E755,"")</f>
        <v/>
      </c>
      <c r="H755" s="50">
        <f>IF(AND(ISNUMBER($F755),ISNUMBER($AL755),ISNUMBER($E755),($AL755*$E755)&lt;&gt;0),$F755/($AL755*$E755)*100,"")</f>
        <v/>
      </c>
      <c r="I755" s="51" t="n"/>
      <c r="J755" s="52" t="n"/>
      <c r="K755" s="50">
        <f>IF(AND(ISNUMBER($F755),ISNUMBER($J755)),$F755*(1-$J755),"")</f>
        <v/>
      </c>
      <c r="L755" s="51" t="n"/>
      <c r="M755" s="51" t="n"/>
      <c r="N755" s="50">
        <f>IF(ISNUMBER($F755),($F755-IF(ISNUMBER($AM755),$AM755,0))*(1-IF(ISNUMBER($J755),$J755,0)),"")</f>
        <v/>
      </c>
      <c r="O755" s="34" t="inlineStr">
        <is>
          <t>Café Latte</t>
        </is>
      </c>
      <c r="P755" s="48" t="n">
        <v>120</v>
      </c>
      <c r="Q755" s="48" t="n">
        <v>30</v>
      </c>
      <c r="R755" s="34" t="inlineStr">
        <is>
          <t>Not listed</t>
        </is>
      </c>
      <c r="S755" s="48" t="n">
        <v>9</v>
      </c>
      <c r="T755" s="48" t="n">
        <v>70</v>
      </c>
      <c r="U755" s="34" t="inlineStr">
        <is>
          <t>Cane sugar (plant based)</t>
        </is>
      </c>
      <c r="V755" s="34" t="inlineStr">
        <is>
          <t>Plant based, almond/oat cold brew</t>
        </is>
      </c>
      <c r="W755" s="51" t="n"/>
      <c r="X755" s="51" t="n"/>
      <c r="Y755" s="51" t="n"/>
      <c r="Z755" s="51" t="n"/>
      <c r="AA755" s="34" t="inlineStr">
        <is>
          <t>Medium</t>
        </is>
      </c>
      <c r="AB755" s="34" t="inlineStr">
        <is>
          <t>Premium plant based coffee</t>
        </is>
      </c>
      <c r="AC755" s="34" t="inlineStr">
        <is>
          <t>Dairy free cold brew lattes</t>
        </is>
      </c>
      <c r="AD755" s="34" t="inlineStr">
        <is>
          <t>Plant based coffee without dairy.</t>
        </is>
      </c>
      <c r="AE755" s="51" t="n"/>
      <c r="AF755" s="53">
        <f>IF(AND(ISNUMBER($P755),ISNUMBER($AL755),$AL755&lt;&gt;0),ROUND($P755/$AL755*100,1),"")</f>
        <v/>
      </c>
      <c r="AG755" s="54">
        <f>IF(AND(ISNUMBER($S755),ISNUMBER($AL755),$AL755&lt;&gt;0),ROUND($S755/$AL755*100,2),"")</f>
        <v/>
      </c>
      <c r="AH755" s="53">
        <f>IF(AND(ISNUMBER($Q755),ISNUMBER($AL755),$AL755&lt;&gt;0),ROUND($Q755/$AL755*100,1),"")</f>
        <v/>
      </c>
      <c r="AI755" s="48">
        <f>IF(ISNUMBER($S755),IF($S755&lt;=1,"Yes","No"),"n/a")</f>
        <v/>
      </c>
      <c r="AJ755" s="48">
        <f>IF(ISNUMBER($S755),ROUND(MAX(0,MIN(100,100-$S755*2.5-IF(ISNUMBER($T755),$T755,0)*0.12+IF($S755&lt;=1,12,0))),0),"")</f>
        <v/>
      </c>
      <c r="AK755" s="48">
        <f>IF(ISNUMBER($Q755),IF($Q755&gt;=100,20,IF($Q755&gt;=30,10,0)),0)+IF(ISNUMBER($R755),IF($R755&gt;=100,20,0),0)+IF(ISNUMBER($P755),IF($P755&gt;=150,20,IF($P755&gt;=50,12,5)),0)+IF(ISNUMBER($S755),IF($S755&lt;=1,15,0),0)</f>
        <v/>
      </c>
      <c r="AL755" s="48" t="n">
        <v>355</v>
      </c>
      <c r="AM755" s="49" t="n"/>
      <c r="AN755" s="48">
        <f>IF(AND(ISNUMBER($P755),ISNUMBER($AL755),$AL755&lt;&gt;0),IF(OR($P755&gt;180,$P755/$AL755*1000&gt;400),"Over ceiling, confirm SKU","Within"),"n/a")</f>
        <v/>
      </c>
      <c r="AO755" s="51" t="n"/>
      <c r="AP755" s="51" t="n"/>
      <c r="AQ755" s="51" t="n"/>
      <c r="AR755" s="34" t="inlineStr">
        <is>
          <t>Recalled, batch confirmed, to confirm</t>
        </is>
      </c>
      <c r="AS755" s="34" t="inlineStr">
        <is>
          <t>BLANK -&gt; requires live Amazon.ca capture</t>
        </is>
      </c>
      <c r="AT755" s="34" t="inlineStr">
        <is>
          <t>Unverified commercial data</t>
        </is>
      </c>
    </row>
    <row r="756" ht="28" customHeight="1">
      <c r="A756" s="34" t="inlineStr">
        <is>
          <t>Califia Farms</t>
        </is>
      </c>
      <c r="B756" s="34" t="inlineStr">
        <is>
          <t>Califia Farms Cold Brew | Café Latte | 24 pack 355mL</t>
        </is>
      </c>
      <c r="C756" s="34" t="inlineStr">
        <is>
          <t>4) Caffeine &amp; energy beverage</t>
        </is>
      </c>
      <c r="D756" s="34" t="inlineStr">
        <is>
          <t>355 mL bottle</t>
        </is>
      </c>
      <c r="E756" s="48" t="n">
        <v>24</v>
      </c>
      <c r="F756" s="49" t="n"/>
      <c r="G756" s="50">
        <f>IF(AND(ISNUMBER($F756),ISNUMBER($E756),$E756&lt;&gt;0),$F756/$E756,"")</f>
        <v/>
      </c>
      <c r="H756" s="50">
        <f>IF(AND(ISNUMBER($F756),ISNUMBER($AL756),ISNUMBER($E756),($AL756*$E756)&lt;&gt;0),$F756/($AL756*$E756)*100,"")</f>
        <v/>
      </c>
      <c r="I756" s="51" t="n"/>
      <c r="J756" s="52" t="n"/>
      <c r="K756" s="50">
        <f>IF(AND(ISNUMBER($F756),ISNUMBER($J756)),$F756*(1-$J756),"")</f>
        <v/>
      </c>
      <c r="L756" s="51" t="n"/>
      <c r="M756" s="51" t="n"/>
      <c r="N756" s="50">
        <f>IF(ISNUMBER($F756),($F756-IF(ISNUMBER($AM756),$AM756,0))*(1-IF(ISNUMBER($J756),$J756,0)),"")</f>
        <v/>
      </c>
      <c r="O756" s="34" t="inlineStr">
        <is>
          <t>Café Latte</t>
        </is>
      </c>
      <c r="P756" s="48" t="n">
        <v>120</v>
      </c>
      <c r="Q756" s="48" t="n">
        <v>30</v>
      </c>
      <c r="R756" s="34" t="inlineStr">
        <is>
          <t>Not listed</t>
        </is>
      </c>
      <c r="S756" s="48" t="n">
        <v>9</v>
      </c>
      <c r="T756" s="48" t="n">
        <v>70</v>
      </c>
      <c r="U756" s="34" t="inlineStr">
        <is>
          <t>Cane sugar (plant based)</t>
        </is>
      </c>
      <c r="V756" s="34" t="inlineStr">
        <is>
          <t>Plant based, almond/oat cold brew</t>
        </is>
      </c>
      <c r="W756" s="51" t="n"/>
      <c r="X756" s="51" t="n"/>
      <c r="Y756" s="51" t="n"/>
      <c r="Z756" s="51" t="n"/>
      <c r="AA756" s="34" t="inlineStr">
        <is>
          <t>Medium</t>
        </is>
      </c>
      <c r="AB756" s="34" t="inlineStr">
        <is>
          <t>Premium plant based coffee</t>
        </is>
      </c>
      <c r="AC756" s="34" t="inlineStr">
        <is>
          <t>Dairy free cold brew lattes</t>
        </is>
      </c>
      <c r="AD756" s="34" t="inlineStr">
        <is>
          <t>Plant based coffee without dairy.</t>
        </is>
      </c>
      <c r="AE756" s="51" t="n"/>
      <c r="AF756" s="53">
        <f>IF(AND(ISNUMBER($P756),ISNUMBER($AL756),$AL756&lt;&gt;0),ROUND($P756/$AL756*100,1),"")</f>
        <v/>
      </c>
      <c r="AG756" s="54">
        <f>IF(AND(ISNUMBER($S756),ISNUMBER($AL756),$AL756&lt;&gt;0),ROUND($S756/$AL756*100,2),"")</f>
        <v/>
      </c>
      <c r="AH756" s="53">
        <f>IF(AND(ISNUMBER($Q756),ISNUMBER($AL756),$AL756&lt;&gt;0),ROUND($Q756/$AL756*100,1),"")</f>
        <v/>
      </c>
      <c r="AI756" s="48">
        <f>IF(ISNUMBER($S756),IF($S756&lt;=1,"Yes","No"),"n/a")</f>
        <v/>
      </c>
      <c r="AJ756" s="48">
        <f>IF(ISNUMBER($S756),ROUND(MAX(0,MIN(100,100-$S756*2.5-IF(ISNUMBER($T756),$T756,0)*0.12+IF($S756&lt;=1,12,0))),0),"")</f>
        <v/>
      </c>
      <c r="AK756" s="48">
        <f>IF(ISNUMBER($Q756),IF($Q756&gt;=100,20,IF($Q756&gt;=30,10,0)),0)+IF(ISNUMBER($R756),IF($R756&gt;=100,20,0),0)+IF(ISNUMBER($P756),IF($P756&gt;=150,20,IF($P756&gt;=50,12,5)),0)+IF(ISNUMBER($S756),IF($S756&lt;=1,15,0),0)</f>
        <v/>
      </c>
      <c r="AL756" s="48" t="n">
        <v>355</v>
      </c>
      <c r="AM756" s="49" t="n"/>
      <c r="AN756" s="48">
        <f>IF(AND(ISNUMBER($P756),ISNUMBER($AL756),$AL756&lt;&gt;0),IF(OR($P756&gt;180,$P756/$AL756*1000&gt;400),"Over ceiling, confirm SKU","Within"),"n/a")</f>
        <v/>
      </c>
      <c r="AO756" s="51" t="n"/>
      <c r="AP756" s="51" t="n"/>
      <c r="AQ756" s="51" t="n"/>
      <c r="AR756" s="34" t="inlineStr">
        <is>
          <t>Recalled, batch confirmed, to confirm</t>
        </is>
      </c>
      <c r="AS756" s="34" t="inlineStr">
        <is>
          <t>BLANK -&gt; requires live Amazon.ca capture</t>
        </is>
      </c>
      <c r="AT756" s="34" t="inlineStr">
        <is>
          <t>Unverified commercial data</t>
        </is>
      </c>
    </row>
    <row r="757" ht="28" customHeight="1">
      <c r="A757" s="34" t="inlineStr">
        <is>
          <t>La Colombe</t>
        </is>
      </c>
      <c r="B757" s="34" t="inlineStr">
        <is>
          <t>La Colombe Draft Latte | Original | single 260mL</t>
        </is>
      </c>
      <c r="C757" s="34" t="inlineStr">
        <is>
          <t>4) Caffeine &amp; energy beverage</t>
        </is>
      </c>
      <c r="D757" s="34" t="inlineStr">
        <is>
          <t>260 mL can</t>
        </is>
      </c>
      <c r="E757" s="48" t="n">
        <v>1</v>
      </c>
      <c r="F757" s="49" t="n"/>
      <c r="G757" s="50">
        <f>IF(AND(ISNUMBER($F757),ISNUMBER($E757),$E757&lt;&gt;0),$F757/$E757,"")</f>
        <v/>
      </c>
      <c r="H757" s="50">
        <f>IF(AND(ISNUMBER($F757),ISNUMBER($AL757),ISNUMBER($E757),($AL757*$E757)&lt;&gt;0),$F757/($AL757*$E757)*100,"")</f>
        <v/>
      </c>
      <c r="I757" s="51" t="n"/>
      <c r="J757" s="52" t="n"/>
      <c r="K757" s="50">
        <f>IF(AND(ISNUMBER($F757),ISNUMBER($J757)),$F757*(1-$J757),"")</f>
        <v/>
      </c>
      <c r="L757" s="51" t="n"/>
      <c r="M757" s="51" t="n"/>
      <c r="N757" s="50">
        <f>IF(ISNUMBER($F757),($F757-IF(ISNUMBER($AM757),$AM757,0))*(1-IF(ISNUMBER($J757),$J757,0)),"")</f>
        <v/>
      </c>
      <c r="O757" s="34" t="inlineStr">
        <is>
          <t>Original</t>
        </is>
      </c>
      <c r="P757" s="48" t="n">
        <v>120</v>
      </c>
      <c r="Q757" s="48" t="n">
        <v>70</v>
      </c>
      <c r="R757" s="34" t="inlineStr">
        <is>
          <t>Not listed</t>
        </is>
      </c>
      <c r="S757" s="48" t="n">
        <v>14</v>
      </c>
      <c r="T757" s="48" t="n">
        <v>110</v>
      </c>
      <c r="U757" s="34" t="inlineStr">
        <is>
          <t>Cane sugar</t>
        </is>
      </c>
      <c r="V757" s="34" t="inlineStr">
        <is>
          <t>Frothy draft latte, real cold pressed espresso</t>
        </is>
      </c>
      <c r="W757" s="51" t="n"/>
      <c r="X757" s="51" t="n"/>
      <c r="Y757" s="51" t="n"/>
      <c r="Z757" s="51" t="n"/>
      <c r="AA757" s="34" t="inlineStr">
        <is>
          <t>Medium</t>
        </is>
      </c>
      <c r="AB757" s="34" t="inlineStr">
        <is>
          <t>Premium canned latte</t>
        </is>
      </c>
      <c r="AC757" s="34" t="inlineStr">
        <is>
          <t>Frothy cafe latte from a can</t>
        </is>
      </c>
      <c r="AD757" s="34" t="inlineStr">
        <is>
          <t>Cafe quality latte texture.</t>
        </is>
      </c>
      <c r="AE757" s="51" t="n"/>
      <c r="AF757" s="53">
        <f>IF(AND(ISNUMBER($P757),ISNUMBER($AL757),$AL757&lt;&gt;0),ROUND($P757/$AL757*100,1),"")</f>
        <v/>
      </c>
      <c r="AG757" s="54">
        <f>IF(AND(ISNUMBER($S757),ISNUMBER($AL757),$AL757&lt;&gt;0),ROUND($S757/$AL757*100,2),"")</f>
        <v/>
      </c>
      <c r="AH757" s="53">
        <f>IF(AND(ISNUMBER($Q757),ISNUMBER($AL757),$AL757&lt;&gt;0),ROUND($Q757/$AL757*100,1),"")</f>
        <v/>
      </c>
      <c r="AI757" s="48">
        <f>IF(ISNUMBER($S757),IF($S757&lt;=1,"Yes","No"),"n/a")</f>
        <v/>
      </c>
      <c r="AJ757" s="48">
        <f>IF(ISNUMBER($S757),ROUND(MAX(0,MIN(100,100-$S757*2.5-IF(ISNUMBER($T757),$T757,0)*0.12+IF($S757&lt;=1,12,0))),0),"")</f>
        <v/>
      </c>
      <c r="AK757" s="48">
        <f>IF(ISNUMBER($Q757),IF($Q757&gt;=100,20,IF($Q757&gt;=30,10,0)),0)+IF(ISNUMBER($R757),IF($R757&gt;=100,20,0),0)+IF(ISNUMBER($P757),IF($P757&gt;=150,20,IF($P757&gt;=50,12,5)),0)+IF(ISNUMBER($S757),IF($S757&lt;=1,15,0),0)</f>
        <v/>
      </c>
      <c r="AL757" s="48" t="n">
        <v>260</v>
      </c>
      <c r="AM757" s="49" t="n"/>
      <c r="AN757" s="48">
        <f>IF(AND(ISNUMBER($P757),ISNUMBER($AL757),$AL757&lt;&gt;0),IF(OR($P757&gt;180,$P757/$AL757*1000&gt;400),"Over ceiling, confirm SKU","Within"),"n/a")</f>
        <v/>
      </c>
      <c r="AO757" s="51" t="n"/>
      <c r="AP757" s="51" t="n"/>
      <c r="AQ757" s="51" t="n"/>
      <c r="AR757" s="34" t="inlineStr">
        <is>
          <t>Recalled, batch confirmed, to confirm</t>
        </is>
      </c>
      <c r="AS757" s="34" t="inlineStr">
        <is>
          <t>BLANK -&gt; requires live Amazon.ca capture</t>
        </is>
      </c>
      <c r="AT757" s="34" t="inlineStr">
        <is>
          <t>Unverified commercial data</t>
        </is>
      </c>
    </row>
    <row r="758" ht="28" customHeight="1">
      <c r="A758" s="34" t="inlineStr">
        <is>
          <t>La Colombe</t>
        </is>
      </c>
      <c r="B758" s="34" t="inlineStr">
        <is>
          <t>La Colombe Draft Latte | Original | 8 pack 260mL</t>
        </is>
      </c>
      <c r="C758" s="34" t="inlineStr">
        <is>
          <t>4) Caffeine &amp; energy beverage</t>
        </is>
      </c>
      <c r="D758" s="34" t="inlineStr">
        <is>
          <t>260 mL can</t>
        </is>
      </c>
      <c r="E758" s="48" t="n">
        <v>8</v>
      </c>
      <c r="F758" s="49" t="n"/>
      <c r="G758" s="50">
        <f>IF(AND(ISNUMBER($F758),ISNUMBER($E758),$E758&lt;&gt;0),$F758/$E758,"")</f>
        <v/>
      </c>
      <c r="H758" s="50">
        <f>IF(AND(ISNUMBER($F758),ISNUMBER($AL758),ISNUMBER($E758),($AL758*$E758)&lt;&gt;0),$F758/($AL758*$E758)*100,"")</f>
        <v/>
      </c>
      <c r="I758" s="51" t="n"/>
      <c r="J758" s="52" t="n"/>
      <c r="K758" s="50">
        <f>IF(AND(ISNUMBER($F758),ISNUMBER($J758)),$F758*(1-$J758),"")</f>
        <v/>
      </c>
      <c r="L758" s="51" t="n"/>
      <c r="M758" s="51" t="n"/>
      <c r="N758" s="50">
        <f>IF(ISNUMBER($F758),($F758-IF(ISNUMBER($AM758),$AM758,0))*(1-IF(ISNUMBER($J758),$J758,0)),"")</f>
        <v/>
      </c>
      <c r="O758" s="34" t="inlineStr">
        <is>
          <t>Original</t>
        </is>
      </c>
      <c r="P758" s="48" t="n">
        <v>120</v>
      </c>
      <c r="Q758" s="48" t="n">
        <v>70</v>
      </c>
      <c r="R758" s="34" t="inlineStr">
        <is>
          <t>Not listed</t>
        </is>
      </c>
      <c r="S758" s="48" t="n">
        <v>14</v>
      </c>
      <c r="T758" s="48" t="n">
        <v>110</v>
      </c>
      <c r="U758" s="34" t="inlineStr">
        <is>
          <t>Cane sugar</t>
        </is>
      </c>
      <c r="V758" s="34" t="inlineStr">
        <is>
          <t>Frothy draft latte, real cold pressed espresso</t>
        </is>
      </c>
      <c r="W758" s="51" t="n"/>
      <c r="X758" s="51" t="n"/>
      <c r="Y758" s="51" t="n"/>
      <c r="Z758" s="51" t="n"/>
      <c r="AA758" s="34" t="inlineStr">
        <is>
          <t>Medium</t>
        </is>
      </c>
      <c r="AB758" s="34" t="inlineStr">
        <is>
          <t>Premium canned latte</t>
        </is>
      </c>
      <c r="AC758" s="34" t="inlineStr">
        <is>
          <t>Frothy cafe latte from a can</t>
        </is>
      </c>
      <c r="AD758" s="34" t="inlineStr">
        <is>
          <t>Cafe quality latte texture.</t>
        </is>
      </c>
      <c r="AE758" s="51" t="n"/>
      <c r="AF758" s="53">
        <f>IF(AND(ISNUMBER($P758),ISNUMBER($AL758),$AL758&lt;&gt;0),ROUND($P758/$AL758*100,1),"")</f>
        <v/>
      </c>
      <c r="AG758" s="54">
        <f>IF(AND(ISNUMBER($S758),ISNUMBER($AL758),$AL758&lt;&gt;0),ROUND($S758/$AL758*100,2),"")</f>
        <v/>
      </c>
      <c r="AH758" s="53">
        <f>IF(AND(ISNUMBER($Q758),ISNUMBER($AL758),$AL758&lt;&gt;0),ROUND($Q758/$AL758*100,1),"")</f>
        <v/>
      </c>
      <c r="AI758" s="48">
        <f>IF(ISNUMBER($S758),IF($S758&lt;=1,"Yes","No"),"n/a")</f>
        <v/>
      </c>
      <c r="AJ758" s="48">
        <f>IF(ISNUMBER($S758),ROUND(MAX(0,MIN(100,100-$S758*2.5-IF(ISNUMBER($T758),$T758,0)*0.12+IF($S758&lt;=1,12,0))),0),"")</f>
        <v/>
      </c>
      <c r="AK758" s="48">
        <f>IF(ISNUMBER($Q758),IF($Q758&gt;=100,20,IF($Q758&gt;=30,10,0)),0)+IF(ISNUMBER($R758),IF($R758&gt;=100,20,0),0)+IF(ISNUMBER($P758),IF($P758&gt;=150,20,IF($P758&gt;=50,12,5)),0)+IF(ISNUMBER($S758),IF($S758&lt;=1,15,0),0)</f>
        <v/>
      </c>
      <c r="AL758" s="48" t="n">
        <v>260</v>
      </c>
      <c r="AM758" s="49" t="n"/>
      <c r="AN758" s="48">
        <f>IF(AND(ISNUMBER($P758),ISNUMBER($AL758),$AL758&lt;&gt;0),IF(OR($P758&gt;180,$P758/$AL758*1000&gt;400),"Over ceiling, confirm SKU","Within"),"n/a")</f>
        <v/>
      </c>
      <c r="AO758" s="51" t="n"/>
      <c r="AP758" s="51" t="n"/>
      <c r="AQ758" s="51" t="n"/>
      <c r="AR758" s="34" t="inlineStr">
        <is>
          <t>Recalled, batch confirmed, to confirm</t>
        </is>
      </c>
      <c r="AS758" s="34" t="inlineStr">
        <is>
          <t>BLANK -&gt; requires live Amazon.ca capture</t>
        </is>
      </c>
      <c r="AT758" s="34" t="inlineStr">
        <is>
          <t>Unverified commercial data</t>
        </is>
      </c>
    </row>
    <row r="759" ht="28" customHeight="1">
      <c r="A759" s="34" t="inlineStr">
        <is>
          <t>La Colombe</t>
        </is>
      </c>
      <c r="B759" s="34" t="inlineStr">
        <is>
          <t>La Colombe Draft Latte | Original | 12 pack 260mL</t>
        </is>
      </c>
      <c r="C759" s="34" t="inlineStr">
        <is>
          <t>4) Caffeine &amp; energy beverage</t>
        </is>
      </c>
      <c r="D759" s="34" t="inlineStr">
        <is>
          <t>260 mL can</t>
        </is>
      </c>
      <c r="E759" s="48" t="n">
        <v>12</v>
      </c>
      <c r="F759" s="49" t="n"/>
      <c r="G759" s="50">
        <f>IF(AND(ISNUMBER($F759),ISNUMBER($E759),$E759&lt;&gt;0),$F759/$E759,"")</f>
        <v/>
      </c>
      <c r="H759" s="50">
        <f>IF(AND(ISNUMBER($F759),ISNUMBER($AL759),ISNUMBER($E759),($AL759*$E759)&lt;&gt;0),$F759/($AL759*$E759)*100,"")</f>
        <v/>
      </c>
      <c r="I759" s="51" t="n"/>
      <c r="J759" s="52" t="n"/>
      <c r="K759" s="50">
        <f>IF(AND(ISNUMBER($F759),ISNUMBER($J759)),$F759*(1-$J759),"")</f>
        <v/>
      </c>
      <c r="L759" s="51" t="n"/>
      <c r="M759" s="51" t="n"/>
      <c r="N759" s="50">
        <f>IF(ISNUMBER($F759),($F759-IF(ISNUMBER($AM759),$AM759,0))*(1-IF(ISNUMBER($J759),$J759,0)),"")</f>
        <v/>
      </c>
      <c r="O759" s="34" t="inlineStr">
        <is>
          <t>Original</t>
        </is>
      </c>
      <c r="P759" s="48" t="n">
        <v>120</v>
      </c>
      <c r="Q759" s="48" t="n">
        <v>70</v>
      </c>
      <c r="R759" s="34" t="inlineStr">
        <is>
          <t>Not listed</t>
        </is>
      </c>
      <c r="S759" s="48" t="n">
        <v>14</v>
      </c>
      <c r="T759" s="48" t="n">
        <v>110</v>
      </c>
      <c r="U759" s="34" t="inlineStr">
        <is>
          <t>Cane sugar</t>
        </is>
      </c>
      <c r="V759" s="34" t="inlineStr">
        <is>
          <t>Frothy draft latte, real cold pressed espresso</t>
        </is>
      </c>
      <c r="W759" s="51" t="n"/>
      <c r="X759" s="51" t="n"/>
      <c r="Y759" s="51" t="n"/>
      <c r="Z759" s="51" t="n"/>
      <c r="AA759" s="34" t="inlineStr">
        <is>
          <t>Medium</t>
        </is>
      </c>
      <c r="AB759" s="34" t="inlineStr">
        <is>
          <t>Premium canned latte</t>
        </is>
      </c>
      <c r="AC759" s="34" t="inlineStr">
        <is>
          <t>Frothy cafe latte from a can</t>
        </is>
      </c>
      <c r="AD759" s="34" t="inlineStr">
        <is>
          <t>Cafe quality latte texture.</t>
        </is>
      </c>
      <c r="AE759" s="51" t="n"/>
      <c r="AF759" s="53">
        <f>IF(AND(ISNUMBER($P759),ISNUMBER($AL759),$AL759&lt;&gt;0),ROUND($P759/$AL759*100,1),"")</f>
        <v/>
      </c>
      <c r="AG759" s="54">
        <f>IF(AND(ISNUMBER($S759),ISNUMBER($AL759),$AL759&lt;&gt;0),ROUND($S759/$AL759*100,2),"")</f>
        <v/>
      </c>
      <c r="AH759" s="53">
        <f>IF(AND(ISNUMBER($Q759),ISNUMBER($AL759),$AL759&lt;&gt;0),ROUND($Q759/$AL759*100,1),"")</f>
        <v/>
      </c>
      <c r="AI759" s="48">
        <f>IF(ISNUMBER($S759),IF($S759&lt;=1,"Yes","No"),"n/a")</f>
        <v/>
      </c>
      <c r="AJ759" s="48">
        <f>IF(ISNUMBER($S759),ROUND(MAX(0,MIN(100,100-$S759*2.5-IF(ISNUMBER($T759),$T759,0)*0.12+IF($S759&lt;=1,12,0))),0),"")</f>
        <v/>
      </c>
      <c r="AK759" s="48">
        <f>IF(ISNUMBER($Q759),IF($Q759&gt;=100,20,IF($Q759&gt;=30,10,0)),0)+IF(ISNUMBER($R759),IF($R759&gt;=100,20,0),0)+IF(ISNUMBER($P759),IF($P759&gt;=150,20,IF($P759&gt;=50,12,5)),0)+IF(ISNUMBER($S759),IF($S759&lt;=1,15,0),0)</f>
        <v/>
      </c>
      <c r="AL759" s="48" t="n">
        <v>260</v>
      </c>
      <c r="AM759" s="49" t="n"/>
      <c r="AN759" s="48">
        <f>IF(AND(ISNUMBER($P759),ISNUMBER($AL759),$AL759&lt;&gt;0),IF(OR($P759&gt;180,$P759/$AL759*1000&gt;400),"Over ceiling, confirm SKU","Within"),"n/a")</f>
        <v/>
      </c>
      <c r="AO759" s="51" t="n"/>
      <c r="AP759" s="51" t="n"/>
      <c r="AQ759" s="51" t="n"/>
      <c r="AR759" s="34" t="inlineStr">
        <is>
          <t>Recalled, batch confirmed, to confirm</t>
        </is>
      </c>
      <c r="AS759" s="34" t="inlineStr">
        <is>
          <t>BLANK -&gt; requires live Amazon.ca capture</t>
        </is>
      </c>
      <c r="AT759" s="34" t="inlineStr">
        <is>
          <t>Unverified commercial data</t>
        </is>
      </c>
    </row>
    <row r="760" ht="28" customHeight="1">
      <c r="A760" s="34" t="inlineStr">
        <is>
          <t>La Colombe</t>
        </is>
      </c>
      <c r="B760" s="34" t="inlineStr">
        <is>
          <t>La Colombe Draft Latte | Original | 15 pack 260mL</t>
        </is>
      </c>
      <c r="C760" s="34" t="inlineStr">
        <is>
          <t>4) Caffeine &amp; energy beverage</t>
        </is>
      </c>
      <c r="D760" s="34" t="inlineStr">
        <is>
          <t>260 mL can</t>
        </is>
      </c>
      <c r="E760" s="48" t="n">
        <v>15</v>
      </c>
      <c r="F760" s="49" t="n"/>
      <c r="G760" s="50">
        <f>IF(AND(ISNUMBER($F760),ISNUMBER($E760),$E760&lt;&gt;0),$F760/$E760,"")</f>
        <v/>
      </c>
      <c r="H760" s="50">
        <f>IF(AND(ISNUMBER($F760),ISNUMBER($AL760),ISNUMBER($E760),($AL760*$E760)&lt;&gt;0),$F760/($AL760*$E760)*100,"")</f>
        <v/>
      </c>
      <c r="I760" s="51" t="n"/>
      <c r="J760" s="52" t="n"/>
      <c r="K760" s="50">
        <f>IF(AND(ISNUMBER($F760),ISNUMBER($J760)),$F760*(1-$J760),"")</f>
        <v/>
      </c>
      <c r="L760" s="51" t="n"/>
      <c r="M760" s="51" t="n"/>
      <c r="N760" s="50">
        <f>IF(ISNUMBER($F760),($F760-IF(ISNUMBER($AM760),$AM760,0))*(1-IF(ISNUMBER($J760),$J760,0)),"")</f>
        <v/>
      </c>
      <c r="O760" s="34" t="inlineStr">
        <is>
          <t>Original</t>
        </is>
      </c>
      <c r="P760" s="48" t="n">
        <v>120</v>
      </c>
      <c r="Q760" s="48" t="n">
        <v>70</v>
      </c>
      <c r="R760" s="34" t="inlineStr">
        <is>
          <t>Not listed</t>
        </is>
      </c>
      <c r="S760" s="48" t="n">
        <v>14</v>
      </c>
      <c r="T760" s="48" t="n">
        <v>110</v>
      </c>
      <c r="U760" s="34" t="inlineStr">
        <is>
          <t>Cane sugar</t>
        </is>
      </c>
      <c r="V760" s="34" t="inlineStr">
        <is>
          <t>Frothy draft latte, real cold pressed espresso</t>
        </is>
      </c>
      <c r="W760" s="51" t="n"/>
      <c r="X760" s="51" t="n"/>
      <c r="Y760" s="51" t="n"/>
      <c r="Z760" s="51" t="n"/>
      <c r="AA760" s="34" t="inlineStr">
        <is>
          <t>Medium</t>
        </is>
      </c>
      <c r="AB760" s="34" t="inlineStr">
        <is>
          <t>Premium canned latte</t>
        </is>
      </c>
      <c r="AC760" s="34" t="inlineStr">
        <is>
          <t>Frothy cafe latte from a can</t>
        </is>
      </c>
      <c r="AD760" s="34" t="inlineStr">
        <is>
          <t>Cafe quality latte texture.</t>
        </is>
      </c>
      <c r="AE760" s="51" t="n"/>
      <c r="AF760" s="53">
        <f>IF(AND(ISNUMBER($P760),ISNUMBER($AL760),$AL760&lt;&gt;0),ROUND($P760/$AL760*100,1),"")</f>
        <v/>
      </c>
      <c r="AG760" s="54">
        <f>IF(AND(ISNUMBER($S760),ISNUMBER($AL760),$AL760&lt;&gt;0),ROUND($S760/$AL760*100,2),"")</f>
        <v/>
      </c>
      <c r="AH760" s="53">
        <f>IF(AND(ISNUMBER($Q760),ISNUMBER($AL760),$AL760&lt;&gt;0),ROUND($Q760/$AL760*100,1),"")</f>
        <v/>
      </c>
      <c r="AI760" s="48">
        <f>IF(ISNUMBER($S760),IF($S760&lt;=1,"Yes","No"),"n/a")</f>
        <v/>
      </c>
      <c r="AJ760" s="48">
        <f>IF(ISNUMBER($S760),ROUND(MAX(0,MIN(100,100-$S760*2.5-IF(ISNUMBER($T760),$T760,0)*0.12+IF($S760&lt;=1,12,0))),0),"")</f>
        <v/>
      </c>
      <c r="AK760" s="48">
        <f>IF(ISNUMBER($Q760),IF($Q760&gt;=100,20,IF($Q760&gt;=30,10,0)),0)+IF(ISNUMBER($R760),IF($R760&gt;=100,20,0),0)+IF(ISNUMBER($P760),IF($P760&gt;=150,20,IF($P760&gt;=50,12,5)),0)+IF(ISNUMBER($S760),IF($S760&lt;=1,15,0),0)</f>
        <v/>
      </c>
      <c r="AL760" s="48" t="n">
        <v>260</v>
      </c>
      <c r="AM760" s="49" t="n"/>
      <c r="AN760" s="48">
        <f>IF(AND(ISNUMBER($P760),ISNUMBER($AL760),$AL760&lt;&gt;0),IF(OR($P760&gt;180,$P760/$AL760*1000&gt;400),"Over ceiling, confirm SKU","Within"),"n/a")</f>
        <v/>
      </c>
      <c r="AO760" s="51" t="n"/>
      <c r="AP760" s="51" t="n"/>
      <c r="AQ760" s="51" t="n"/>
      <c r="AR760" s="34" t="inlineStr">
        <is>
          <t>Recalled, batch confirmed, to confirm</t>
        </is>
      </c>
      <c r="AS760" s="34" t="inlineStr">
        <is>
          <t>BLANK -&gt; requires live Amazon.ca capture</t>
        </is>
      </c>
      <c r="AT760" s="34" t="inlineStr">
        <is>
          <t>Unverified commercial data</t>
        </is>
      </c>
    </row>
    <row r="761" ht="28" customHeight="1">
      <c r="A761" s="34" t="inlineStr">
        <is>
          <t>La Colombe</t>
        </is>
      </c>
      <c r="B761" s="34" t="inlineStr">
        <is>
          <t>La Colombe Draft Latte | Original | 18 pack 260mL</t>
        </is>
      </c>
      <c r="C761" s="34" t="inlineStr">
        <is>
          <t>4) Caffeine &amp; energy beverage</t>
        </is>
      </c>
      <c r="D761" s="34" t="inlineStr">
        <is>
          <t>260 mL can</t>
        </is>
      </c>
      <c r="E761" s="48" t="n">
        <v>18</v>
      </c>
      <c r="F761" s="49" t="n"/>
      <c r="G761" s="50">
        <f>IF(AND(ISNUMBER($F761),ISNUMBER($E761),$E761&lt;&gt;0),$F761/$E761,"")</f>
        <v/>
      </c>
      <c r="H761" s="50">
        <f>IF(AND(ISNUMBER($F761),ISNUMBER($AL761),ISNUMBER($E761),($AL761*$E761)&lt;&gt;0),$F761/($AL761*$E761)*100,"")</f>
        <v/>
      </c>
      <c r="I761" s="51" t="n"/>
      <c r="J761" s="52" t="n"/>
      <c r="K761" s="50">
        <f>IF(AND(ISNUMBER($F761),ISNUMBER($J761)),$F761*(1-$J761),"")</f>
        <v/>
      </c>
      <c r="L761" s="51" t="n"/>
      <c r="M761" s="51" t="n"/>
      <c r="N761" s="50">
        <f>IF(ISNUMBER($F761),($F761-IF(ISNUMBER($AM761),$AM761,0))*(1-IF(ISNUMBER($J761),$J761,0)),"")</f>
        <v/>
      </c>
      <c r="O761" s="34" t="inlineStr">
        <is>
          <t>Original</t>
        </is>
      </c>
      <c r="P761" s="48" t="n">
        <v>120</v>
      </c>
      <c r="Q761" s="48" t="n">
        <v>70</v>
      </c>
      <c r="R761" s="34" t="inlineStr">
        <is>
          <t>Not listed</t>
        </is>
      </c>
      <c r="S761" s="48" t="n">
        <v>14</v>
      </c>
      <c r="T761" s="48" t="n">
        <v>110</v>
      </c>
      <c r="U761" s="34" t="inlineStr">
        <is>
          <t>Cane sugar</t>
        </is>
      </c>
      <c r="V761" s="34" t="inlineStr">
        <is>
          <t>Frothy draft latte, real cold pressed espresso</t>
        </is>
      </c>
      <c r="W761" s="51" t="n"/>
      <c r="X761" s="51" t="n"/>
      <c r="Y761" s="51" t="n"/>
      <c r="Z761" s="51" t="n"/>
      <c r="AA761" s="34" t="inlineStr">
        <is>
          <t>Medium</t>
        </is>
      </c>
      <c r="AB761" s="34" t="inlineStr">
        <is>
          <t>Premium canned latte</t>
        </is>
      </c>
      <c r="AC761" s="34" t="inlineStr">
        <is>
          <t>Frothy cafe latte from a can</t>
        </is>
      </c>
      <c r="AD761" s="34" t="inlineStr">
        <is>
          <t>Cafe quality latte texture.</t>
        </is>
      </c>
      <c r="AE761" s="51" t="n"/>
      <c r="AF761" s="53">
        <f>IF(AND(ISNUMBER($P761),ISNUMBER($AL761),$AL761&lt;&gt;0),ROUND($P761/$AL761*100,1),"")</f>
        <v/>
      </c>
      <c r="AG761" s="54">
        <f>IF(AND(ISNUMBER($S761),ISNUMBER($AL761),$AL761&lt;&gt;0),ROUND($S761/$AL761*100,2),"")</f>
        <v/>
      </c>
      <c r="AH761" s="53">
        <f>IF(AND(ISNUMBER($Q761),ISNUMBER($AL761),$AL761&lt;&gt;0),ROUND($Q761/$AL761*100,1),"")</f>
        <v/>
      </c>
      <c r="AI761" s="48">
        <f>IF(ISNUMBER($S761),IF($S761&lt;=1,"Yes","No"),"n/a")</f>
        <v/>
      </c>
      <c r="AJ761" s="48">
        <f>IF(ISNUMBER($S761),ROUND(MAX(0,MIN(100,100-$S761*2.5-IF(ISNUMBER($T761),$T761,0)*0.12+IF($S761&lt;=1,12,0))),0),"")</f>
        <v/>
      </c>
      <c r="AK761" s="48">
        <f>IF(ISNUMBER($Q761),IF($Q761&gt;=100,20,IF($Q761&gt;=30,10,0)),0)+IF(ISNUMBER($R761),IF($R761&gt;=100,20,0),0)+IF(ISNUMBER($P761),IF($P761&gt;=150,20,IF($P761&gt;=50,12,5)),0)+IF(ISNUMBER($S761),IF($S761&lt;=1,15,0),0)</f>
        <v/>
      </c>
      <c r="AL761" s="48" t="n">
        <v>260</v>
      </c>
      <c r="AM761" s="49" t="n"/>
      <c r="AN761" s="48">
        <f>IF(AND(ISNUMBER($P761),ISNUMBER($AL761),$AL761&lt;&gt;0),IF(OR($P761&gt;180,$P761/$AL761*1000&gt;400),"Over ceiling, confirm SKU","Within"),"n/a")</f>
        <v/>
      </c>
      <c r="AO761" s="51" t="n"/>
      <c r="AP761" s="51" t="n"/>
      <c r="AQ761" s="51" t="n"/>
      <c r="AR761" s="34" t="inlineStr">
        <is>
          <t>Recalled, batch confirmed, to confirm</t>
        </is>
      </c>
      <c r="AS761" s="34" t="inlineStr">
        <is>
          <t>BLANK -&gt; requires live Amazon.ca capture</t>
        </is>
      </c>
      <c r="AT761" s="34" t="inlineStr">
        <is>
          <t>Unverified commercial data</t>
        </is>
      </c>
    </row>
    <row r="762" ht="28" customHeight="1">
      <c r="A762" s="34" t="inlineStr">
        <is>
          <t>La Colombe</t>
        </is>
      </c>
      <c r="B762" s="34" t="inlineStr">
        <is>
          <t>La Colombe Draft Latte | Original | 24 pack 260mL</t>
        </is>
      </c>
      <c r="C762" s="34" t="inlineStr">
        <is>
          <t>4) Caffeine &amp; energy beverage</t>
        </is>
      </c>
      <c r="D762" s="34" t="inlineStr">
        <is>
          <t>260 mL can</t>
        </is>
      </c>
      <c r="E762" s="48" t="n">
        <v>24</v>
      </c>
      <c r="F762" s="49" t="n"/>
      <c r="G762" s="50">
        <f>IF(AND(ISNUMBER($F762),ISNUMBER($E762),$E762&lt;&gt;0),$F762/$E762,"")</f>
        <v/>
      </c>
      <c r="H762" s="50">
        <f>IF(AND(ISNUMBER($F762),ISNUMBER($AL762),ISNUMBER($E762),($AL762*$E762)&lt;&gt;0),$F762/($AL762*$E762)*100,"")</f>
        <v/>
      </c>
      <c r="I762" s="51" t="n"/>
      <c r="J762" s="52" t="n"/>
      <c r="K762" s="50">
        <f>IF(AND(ISNUMBER($F762),ISNUMBER($J762)),$F762*(1-$J762),"")</f>
        <v/>
      </c>
      <c r="L762" s="51" t="n"/>
      <c r="M762" s="51" t="n"/>
      <c r="N762" s="50">
        <f>IF(ISNUMBER($F762),($F762-IF(ISNUMBER($AM762),$AM762,0))*(1-IF(ISNUMBER($J762),$J762,0)),"")</f>
        <v/>
      </c>
      <c r="O762" s="34" t="inlineStr">
        <is>
          <t>Original</t>
        </is>
      </c>
      <c r="P762" s="48" t="n">
        <v>120</v>
      </c>
      <c r="Q762" s="48" t="n">
        <v>70</v>
      </c>
      <c r="R762" s="34" t="inlineStr">
        <is>
          <t>Not listed</t>
        </is>
      </c>
      <c r="S762" s="48" t="n">
        <v>14</v>
      </c>
      <c r="T762" s="48" t="n">
        <v>110</v>
      </c>
      <c r="U762" s="34" t="inlineStr">
        <is>
          <t>Cane sugar</t>
        </is>
      </c>
      <c r="V762" s="34" t="inlineStr">
        <is>
          <t>Frothy draft latte, real cold pressed espresso</t>
        </is>
      </c>
      <c r="W762" s="51" t="n"/>
      <c r="X762" s="51" t="n"/>
      <c r="Y762" s="51" t="n"/>
      <c r="Z762" s="51" t="n"/>
      <c r="AA762" s="34" t="inlineStr">
        <is>
          <t>Medium</t>
        </is>
      </c>
      <c r="AB762" s="34" t="inlineStr">
        <is>
          <t>Premium canned latte</t>
        </is>
      </c>
      <c r="AC762" s="34" t="inlineStr">
        <is>
          <t>Frothy cafe latte from a can</t>
        </is>
      </c>
      <c r="AD762" s="34" t="inlineStr">
        <is>
          <t>Cafe quality latte texture.</t>
        </is>
      </c>
      <c r="AE762" s="51" t="n"/>
      <c r="AF762" s="53">
        <f>IF(AND(ISNUMBER($P762),ISNUMBER($AL762),$AL762&lt;&gt;0),ROUND($P762/$AL762*100,1),"")</f>
        <v/>
      </c>
      <c r="AG762" s="54">
        <f>IF(AND(ISNUMBER($S762),ISNUMBER($AL762),$AL762&lt;&gt;0),ROUND($S762/$AL762*100,2),"")</f>
        <v/>
      </c>
      <c r="AH762" s="53">
        <f>IF(AND(ISNUMBER($Q762),ISNUMBER($AL762),$AL762&lt;&gt;0),ROUND($Q762/$AL762*100,1),"")</f>
        <v/>
      </c>
      <c r="AI762" s="48">
        <f>IF(ISNUMBER($S762),IF($S762&lt;=1,"Yes","No"),"n/a")</f>
        <v/>
      </c>
      <c r="AJ762" s="48">
        <f>IF(ISNUMBER($S762),ROUND(MAX(0,MIN(100,100-$S762*2.5-IF(ISNUMBER($T762),$T762,0)*0.12+IF($S762&lt;=1,12,0))),0),"")</f>
        <v/>
      </c>
      <c r="AK762" s="48">
        <f>IF(ISNUMBER($Q762),IF($Q762&gt;=100,20,IF($Q762&gt;=30,10,0)),0)+IF(ISNUMBER($R762),IF($R762&gt;=100,20,0),0)+IF(ISNUMBER($P762),IF($P762&gt;=150,20,IF($P762&gt;=50,12,5)),0)+IF(ISNUMBER($S762),IF($S762&lt;=1,15,0),0)</f>
        <v/>
      </c>
      <c r="AL762" s="48" t="n">
        <v>260</v>
      </c>
      <c r="AM762" s="49" t="n"/>
      <c r="AN762" s="48">
        <f>IF(AND(ISNUMBER($P762),ISNUMBER($AL762),$AL762&lt;&gt;0),IF(OR($P762&gt;180,$P762/$AL762*1000&gt;400),"Over ceiling, confirm SKU","Within"),"n/a")</f>
        <v/>
      </c>
      <c r="AO762" s="51" t="n"/>
      <c r="AP762" s="51" t="n"/>
      <c r="AQ762" s="51" t="n"/>
      <c r="AR762" s="34" t="inlineStr">
        <is>
          <t>Recalled, batch confirmed, to confirm</t>
        </is>
      </c>
      <c r="AS762" s="34" t="inlineStr">
        <is>
          <t>BLANK -&gt; requires live Amazon.ca capture</t>
        </is>
      </c>
      <c r="AT762" s="34" t="inlineStr">
        <is>
          <t>Unverified commercial data</t>
        </is>
      </c>
    </row>
    <row r="763" ht="28" customHeight="1">
      <c r="A763" s="34" t="inlineStr">
        <is>
          <t>La Colombe</t>
        </is>
      </c>
      <c r="B763" s="34" t="inlineStr">
        <is>
          <t>La Colombe Draft Latte | Vanilla | single 260mL</t>
        </is>
      </c>
      <c r="C763" s="34" t="inlineStr">
        <is>
          <t>4) Caffeine &amp; energy beverage</t>
        </is>
      </c>
      <c r="D763" s="34" t="inlineStr">
        <is>
          <t>260 mL can</t>
        </is>
      </c>
      <c r="E763" s="48" t="n">
        <v>1</v>
      </c>
      <c r="F763" s="49" t="n"/>
      <c r="G763" s="50">
        <f>IF(AND(ISNUMBER($F763),ISNUMBER($E763),$E763&lt;&gt;0),$F763/$E763,"")</f>
        <v/>
      </c>
      <c r="H763" s="50">
        <f>IF(AND(ISNUMBER($F763),ISNUMBER($AL763),ISNUMBER($E763),($AL763*$E763)&lt;&gt;0),$F763/($AL763*$E763)*100,"")</f>
        <v/>
      </c>
      <c r="I763" s="51" t="n"/>
      <c r="J763" s="52" t="n"/>
      <c r="K763" s="50">
        <f>IF(AND(ISNUMBER($F763),ISNUMBER($J763)),$F763*(1-$J763),"")</f>
        <v/>
      </c>
      <c r="L763" s="51" t="n"/>
      <c r="M763" s="51" t="n"/>
      <c r="N763" s="50">
        <f>IF(ISNUMBER($F763),($F763-IF(ISNUMBER($AM763),$AM763,0))*(1-IF(ISNUMBER($J763),$J763,0)),"")</f>
        <v/>
      </c>
      <c r="O763" s="34" t="inlineStr">
        <is>
          <t>Vanilla</t>
        </is>
      </c>
      <c r="P763" s="48" t="n">
        <v>120</v>
      </c>
      <c r="Q763" s="48" t="n">
        <v>70</v>
      </c>
      <c r="R763" s="34" t="inlineStr">
        <is>
          <t>Not listed</t>
        </is>
      </c>
      <c r="S763" s="48" t="n">
        <v>14</v>
      </c>
      <c r="T763" s="48" t="n">
        <v>110</v>
      </c>
      <c r="U763" s="34" t="inlineStr">
        <is>
          <t>Cane sugar</t>
        </is>
      </c>
      <c r="V763" s="34" t="inlineStr">
        <is>
          <t>Frothy draft latte, real cold pressed espresso</t>
        </is>
      </c>
      <c r="W763" s="51" t="n"/>
      <c r="X763" s="51" t="n"/>
      <c r="Y763" s="51" t="n"/>
      <c r="Z763" s="51" t="n"/>
      <c r="AA763" s="34" t="inlineStr">
        <is>
          <t>Medium</t>
        </is>
      </c>
      <c r="AB763" s="34" t="inlineStr">
        <is>
          <t>Premium canned latte</t>
        </is>
      </c>
      <c r="AC763" s="34" t="inlineStr">
        <is>
          <t>Frothy cafe latte from a can</t>
        </is>
      </c>
      <c r="AD763" s="34" t="inlineStr">
        <is>
          <t>Cafe quality latte texture.</t>
        </is>
      </c>
      <c r="AE763" s="51" t="n"/>
      <c r="AF763" s="53">
        <f>IF(AND(ISNUMBER($P763),ISNUMBER($AL763),$AL763&lt;&gt;0),ROUND($P763/$AL763*100,1),"")</f>
        <v/>
      </c>
      <c r="AG763" s="54">
        <f>IF(AND(ISNUMBER($S763),ISNUMBER($AL763),$AL763&lt;&gt;0),ROUND($S763/$AL763*100,2),"")</f>
        <v/>
      </c>
      <c r="AH763" s="53">
        <f>IF(AND(ISNUMBER($Q763),ISNUMBER($AL763),$AL763&lt;&gt;0),ROUND($Q763/$AL763*100,1),"")</f>
        <v/>
      </c>
      <c r="AI763" s="48">
        <f>IF(ISNUMBER($S763),IF($S763&lt;=1,"Yes","No"),"n/a")</f>
        <v/>
      </c>
      <c r="AJ763" s="48">
        <f>IF(ISNUMBER($S763),ROUND(MAX(0,MIN(100,100-$S763*2.5-IF(ISNUMBER($T763),$T763,0)*0.12+IF($S763&lt;=1,12,0))),0),"")</f>
        <v/>
      </c>
      <c r="AK763" s="48">
        <f>IF(ISNUMBER($Q763),IF($Q763&gt;=100,20,IF($Q763&gt;=30,10,0)),0)+IF(ISNUMBER($R763),IF($R763&gt;=100,20,0),0)+IF(ISNUMBER($P763),IF($P763&gt;=150,20,IF($P763&gt;=50,12,5)),0)+IF(ISNUMBER($S763),IF($S763&lt;=1,15,0),0)</f>
        <v/>
      </c>
      <c r="AL763" s="48" t="n">
        <v>260</v>
      </c>
      <c r="AM763" s="49" t="n"/>
      <c r="AN763" s="48">
        <f>IF(AND(ISNUMBER($P763),ISNUMBER($AL763),$AL763&lt;&gt;0),IF(OR($P763&gt;180,$P763/$AL763*1000&gt;400),"Over ceiling, confirm SKU","Within"),"n/a")</f>
        <v/>
      </c>
      <c r="AO763" s="51" t="n"/>
      <c r="AP763" s="51" t="n"/>
      <c r="AQ763" s="51" t="n"/>
      <c r="AR763" s="34" t="inlineStr">
        <is>
          <t>Recalled, batch confirmed, to confirm</t>
        </is>
      </c>
      <c r="AS763" s="34" t="inlineStr">
        <is>
          <t>BLANK -&gt; requires live Amazon.ca capture</t>
        </is>
      </c>
      <c r="AT763" s="34" t="inlineStr">
        <is>
          <t>Unverified commercial data</t>
        </is>
      </c>
    </row>
    <row r="764" ht="28" customHeight="1">
      <c r="A764" s="34" t="inlineStr">
        <is>
          <t>La Colombe</t>
        </is>
      </c>
      <c r="B764" s="34" t="inlineStr">
        <is>
          <t>La Colombe Draft Latte | Vanilla | 8 pack 260mL</t>
        </is>
      </c>
      <c r="C764" s="34" t="inlineStr">
        <is>
          <t>4) Caffeine &amp; energy beverage</t>
        </is>
      </c>
      <c r="D764" s="34" t="inlineStr">
        <is>
          <t>260 mL can</t>
        </is>
      </c>
      <c r="E764" s="48" t="n">
        <v>8</v>
      </c>
      <c r="F764" s="49" t="n"/>
      <c r="G764" s="50">
        <f>IF(AND(ISNUMBER($F764),ISNUMBER($E764),$E764&lt;&gt;0),$F764/$E764,"")</f>
        <v/>
      </c>
      <c r="H764" s="50">
        <f>IF(AND(ISNUMBER($F764),ISNUMBER($AL764),ISNUMBER($E764),($AL764*$E764)&lt;&gt;0),$F764/($AL764*$E764)*100,"")</f>
        <v/>
      </c>
      <c r="I764" s="51" t="n"/>
      <c r="J764" s="52" t="n"/>
      <c r="K764" s="50">
        <f>IF(AND(ISNUMBER($F764),ISNUMBER($J764)),$F764*(1-$J764),"")</f>
        <v/>
      </c>
      <c r="L764" s="51" t="n"/>
      <c r="M764" s="51" t="n"/>
      <c r="N764" s="50">
        <f>IF(ISNUMBER($F764),($F764-IF(ISNUMBER($AM764),$AM764,0))*(1-IF(ISNUMBER($J764),$J764,0)),"")</f>
        <v/>
      </c>
      <c r="O764" s="34" t="inlineStr">
        <is>
          <t>Vanilla</t>
        </is>
      </c>
      <c r="P764" s="48" t="n">
        <v>120</v>
      </c>
      <c r="Q764" s="48" t="n">
        <v>70</v>
      </c>
      <c r="R764" s="34" t="inlineStr">
        <is>
          <t>Not listed</t>
        </is>
      </c>
      <c r="S764" s="48" t="n">
        <v>14</v>
      </c>
      <c r="T764" s="48" t="n">
        <v>110</v>
      </c>
      <c r="U764" s="34" t="inlineStr">
        <is>
          <t>Cane sugar</t>
        </is>
      </c>
      <c r="V764" s="34" t="inlineStr">
        <is>
          <t>Frothy draft latte, real cold pressed espresso</t>
        </is>
      </c>
      <c r="W764" s="51" t="n"/>
      <c r="X764" s="51" t="n"/>
      <c r="Y764" s="51" t="n"/>
      <c r="Z764" s="51" t="n"/>
      <c r="AA764" s="34" t="inlineStr">
        <is>
          <t>Medium</t>
        </is>
      </c>
      <c r="AB764" s="34" t="inlineStr">
        <is>
          <t>Premium canned latte</t>
        </is>
      </c>
      <c r="AC764" s="34" t="inlineStr">
        <is>
          <t>Frothy cafe latte from a can</t>
        </is>
      </c>
      <c r="AD764" s="34" t="inlineStr">
        <is>
          <t>Cafe quality latte texture.</t>
        </is>
      </c>
      <c r="AE764" s="51" t="n"/>
      <c r="AF764" s="53">
        <f>IF(AND(ISNUMBER($P764),ISNUMBER($AL764),$AL764&lt;&gt;0),ROUND($P764/$AL764*100,1),"")</f>
        <v/>
      </c>
      <c r="AG764" s="54">
        <f>IF(AND(ISNUMBER($S764),ISNUMBER($AL764),$AL764&lt;&gt;0),ROUND($S764/$AL764*100,2),"")</f>
        <v/>
      </c>
      <c r="AH764" s="53">
        <f>IF(AND(ISNUMBER($Q764),ISNUMBER($AL764),$AL764&lt;&gt;0),ROUND($Q764/$AL764*100,1),"")</f>
        <v/>
      </c>
      <c r="AI764" s="48">
        <f>IF(ISNUMBER($S764),IF($S764&lt;=1,"Yes","No"),"n/a")</f>
        <v/>
      </c>
      <c r="AJ764" s="48">
        <f>IF(ISNUMBER($S764),ROUND(MAX(0,MIN(100,100-$S764*2.5-IF(ISNUMBER($T764),$T764,0)*0.12+IF($S764&lt;=1,12,0))),0),"")</f>
        <v/>
      </c>
      <c r="AK764" s="48">
        <f>IF(ISNUMBER($Q764),IF($Q764&gt;=100,20,IF($Q764&gt;=30,10,0)),0)+IF(ISNUMBER($R764),IF($R764&gt;=100,20,0),0)+IF(ISNUMBER($P764),IF($P764&gt;=150,20,IF($P764&gt;=50,12,5)),0)+IF(ISNUMBER($S764),IF($S764&lt;=1,15,0),0)</f>
        <v/>
      </c>
      <c r="AL764" s="48" t="n">
        <v>260</v>
      </c>
      <c r="AM764" s="49" t="n"/>
      <c r="AN764" s="48">
        <f>IF(AND(ISNUMBER($P764),ISNUMBER($AL764),$AL764&lt;&gt;0),IF(OR($P764&gt;180,$P764/$AL764*1000&gt;400),"Over ceiling, confirm SKU","Within"),"n/a")</f>
        <v/>
      </c>
      <c r="AO764" s="51" t="n"/>
      <c r="AP764" s="51" t="n"/>
      <c r="AQ764" s="51" t="n"/>
      <c r="AR764" s="34" t="inlineStr">
        <is>
          <t>Recalled, batch confirmed, to confirm</t>
        </is>
      </c>
      <c r="AS764" s="34" t="inlineStr">
        <is>
          <t>BLANK -&gt; requires live Amazon.ca capture</t>
        </is>
      </c>
      <c r="AT764" s="34" t="inlineStr">
        <is>
          <t>Unverified commercial data</t>
        </is>
      </c>
    </row>
    <row r="765" ht="28" customHeight="1">
      <c r="A765" s="34" t="inlineStr">
        <is>
          <t>La Colombe</t>
        </is>
      </c>
      <c r="B765" s="34" t="inlineStr">
        <is>
          <t>La Colombe Draft Latte | Vanilla | 12 pack 260mL</t>
        </is>
      </c>
      <c r="C765" s="34" t="inlineStr">
        <is>
          <t>4) Caffeine &amp; energy beverage</t>
        </is>
      </c>
      <c r="D765" s="34" t="inlineStr">
        <is>
          <t>260 mL can</t>
        </is>
      </c>
      <c r="E765" s="48" t="n">
        <v>12</v>
      </c>
      <c r="F765" s="49" t="n"/>
      <c r="G765" s="50">
        <f>IF(AND(ISNUMBER($F765),ISNUMBER($E765),$E765&lt;&gt;0),$F765/$E765,"")</f>
        <v/>
      </c>
      <c r="H765" s="50">
        <f>IF(AND(ISNUMBER($F765),ISNUMBER($AL765),ISNUMBER($E765),($AL765*$E765)&lt;&gt;0),$F765/($AL765*$E765)*100,"")</f>
        <v/>
      </c>
      <c r="I765" s="51" t="n"/>
      <c r="J765" s="52" t="n"/>
      <c r="K765" s="50">
        <f>IF(AND(ISNUMBER($F765),ISNUMBER($J765)),$F765*(1-$J765),"")</f>
        <v/>
      </c>
      <c r="L765" s="51" t="n"/>
      <c r="M765" s="51" t="n"/>
      <c r="N765" s="50">
        <f>IF(ISNUMBER($F765),($F765-IF(ISNUMBER($AM765),$AM765,0))*(1-IF(ISNUMBER($J765),$J765,0)),"")</f>
        <v/>
      </c>
      <c r="O765" s="34" t="inlineStr">
        <is>
          <t>Vanilla</t>
        </is>
      </c>
      <c r="P765" s="48" t="n">
        <v>120</v>
      </c>
      <c r="Q765" s="48" t="n">
        <v>70</v>
      </c>
      <c r="R765" s="34" t="inlineStr">
        <is>
          <t>Not listed</t>
        </is>
      </c>
      <c r="S765" s="48" t="n">
        <v>14</v>
      </c>
      <c r="T765" s="48" t="n">
        <v>110</v>
      </c>
      <c r="U765" s="34" t="inlineStr">
        <is>
          <t>Cane sugar</t>
        </is>
      </c>
      <c r="V765" s="34" t="inlineStr">
        <is>
          <t>Frothy draft latte, real cold pressed espresso</t>
        </is>
      </c>
      <c r="W765" s="51" t="n"/>
      <c r="X765" s="51" t="n"/>
      <c r="Y765" s="51" t="n"/>
      <c r="Z765" s="51" t="n"/>
      <c r="AA765" s="34" t="inlineStr">
        <is>
          <t>Medium</t>
        </is>
      </c>
      <c r="AB765" s="34" t="inlineStr">
        <is>
          <t>Premium canned latte</t>
        </is>
      </c>
      <c r="AC765" s="34" t="inlineStr">
        <is>
          <t>Frothy cafe latte from a can</t>
        </is>
      </c>
      <c r="AD765" s="34" t="inlineStr">
        <is>
          <t>Cafe quality latte texture.</t>
        </is>
      </c>
      <c r="AE765" s="51" t="n"/>
      <c r="AF765" s="53">
        <f>IF(AND(ISNUMBER($P765),ISNUMBER($AL765),$AL765&lt;&gt;0),ROUND($P765/$AL765*100,1),"")</f>
        <v/>
      </c>
      <c r="AG765" s="54">
        <f>IF(AND(ISNUMBER($S765),ISNUMBER($AL765),$AL765&lt;&gt;0),ROUND($S765/$AL765*100,2),"")</f>
        <v/>
      </c>
      <c r="AH765" s="53">
        <f>IF(AND(ISNUMBER($Q765),ISNUMBER($AL765),$AL765&lt;&gt;0),ROUND($Q765/$AL765*100,1),"")</f>
        <v/>
      </c>
      <c r="AI765" s="48">
        <f>IF(ISNUMBER($S765),IF($S765&lt;=1,"Yes","No"),"n/a")</f>
        <v/>
      </c>
      <c r="AJ765" s="48">
        <f>IF(ISNUMBER($S765),ROUND(MAX(0,MIN(100,100-$S765*2.5-IF(ISNUMBER($T765),$T765,0)*0.12+IF($S765&lt;=1,12,0))),0),"")</f>
        <v/>
      </c>
      <c r="AK765" s="48">
        <f>IF(ISNUMBER($Q765),IF($Q765&gt;=100,20,IF($Q765&gt;=30,10,0)),0)+IF(ISNUMBER($R765),IF($R765&gt;=100,20,0),0)+IF(ISNUMBER($P765),IF($P765&gt;=150,20,IF($P765&gt;=50,12,5)),0)+IF(ISNUMBER($S765),IF($S765&lt;=1,15,0),0)</f>
        <v/>
      </c>
      <c r="AL765" s="48" t="n">
        <v>260</v>
      </c>
      <c r="AM765" s="49" t="n"/>
      <c r="AN765" s="48">
        <f>IF(AND(ISNUMBER($P765),ISNUMBER($AL765),$AL765&lt;&gt;0),IF(OR($P765&gt;180,$P765/$AL765*1000&gt;400),"Over ceiling, confirm SKU","Within"),"n/a")</f>
        <v/>
      </c>
      <c r="AO765" s="51" t="n"/>
      <c r="AP765" s="51" t="n"/>
      <c r="AQ765" s="51" t="n"/>
      <c r="AR765" s="34" t="inlineStr">
        <is>
          <t>Recalled, batch confirmed, to confirm</t>
        </is>
      </c>
      <c r="AS765" s="34" t="inlineStr">
        <is>
          <t>BLANK -&gt; requires live Amazon.ca capture</t>
        </is>
      </c>
      <c r="AT765" s="34" t="inlineStr">
        <is>
          <t>Unverified commercial data</t>
        </is>
      </c>
    </row>
    <row r="766" ht="28" customHeight="1">
      <c r="A766" s="34" t="inlineStr">
        <is>
          <t>La Colombe</t>
        </is>
      </c>
      <c r="B766" s="34" t="inlineStr">
        <is>
          <t>La Colombe Draft Latte | Vanilla | 15 pack 260mL</t>
        </is>
      </c>
      <c r="C766" s="34" t="inlineStr">
        <is>
          <t>4) Caffeine &amp; energy beverage</t>
        </is>
      </c>
      <c r="D766" s="34" t="inlineStr">
        <is>
          <t>260 mL can</t>
        </is>
      </c>
      <c r="E766" s="48" t="n">
        <v>15</v>
      </c>
      <c r="F766" s="49" t="n"/>
      <c r="G766" s="50">
        <f>IF(AND(ISNUMBER($F766),ISNUMBER($E766),$E766&lt;&gt;0),$F766/$E766,"")</f>
        <v/>
      </c>
      <c r="H766" s="50">
        <f>IF(AND(ISNUMBER($F766),ISNUMBER($AL766),ISNUMBER($E766),($AL766*$E766)&lt;&gt;0),$F766/($AL766*$E766)*100,"")</f>
        <v/>
      </c>
      <c r="I766" s="51" t="n"/>
      <c r="J766" s="52" t="n"/>
      <c r="K766" s="50">
        <f>IF(AND(ISNUMBER($F766),ISNUMBER($J766)),$F766*(1-$J766),"")</f>
        <v/>
      </c>
      <c r="L766" s="51" t="n"/>
      <c r="M766" s="51" t="n"/>
      <c r="N766" s="50">
        <f>IF(ISNUMBER($F766),($F766-IF(ISNUMBER($AM766),$AM766,0))*(1-IF(ISNUMBER($J766),$J766,0)),"")</f>
        <v/>
      </c>
      <c r="O766" s="34" t="inlineStr">
        <is>
          <t>Vanilla</t>
        </is>
      </c>
      <c r="P766" s="48" t="n">
        <v>120</v>
      </c>
      <c r="Q766" s="48" t="n">
        <v>70</v>
      </c>
      <c r="R766" s="34" t="inlineStr">
        <is>
          <t>Not listed</t>
        </is>
      </c>
      <c r="S766" s="48" t="n">
        <v>14</v>
      </c>
      <c r="T766" s="48" t="n">
        <v>110</v>
      </c>
      <c r="U766" s="34" t="inlineStr">
        <is>
          <t>Cane sugar</t>
        </is>
      </c>
      <c r="V766" s="34" t="inlineStr">
        <is>
          <t>Frothy draft latte, real cold pressed espresso</t>
        </is>
      </c>
      <c r="W766" s="51" t="n"/>
      <c r="X766" s="51" t="n"/>
      <c r="Y766" s="51" t="n"/>
      <c r="Z766" s="51" t="n"/>
      <c r="AA766" s="34" t="inlineStr">
        <is>
          <t>Medium</t>
        </is>
      </c>
      <c r="AB766" s="34" t="inlineStr">
        <is>
          <t>Premium canned latte</t>
        </is>
      </c>
      <c r="AC766" s="34" t="inlineStr">
        <is>
          <t>Frothy cafe latte from a can</t>
        </is>
      </c>
      <c r="AD766" s="34" t="inlineStr">
        <is>
          <t>Cafe quality latte texture.</t>
        </is>
      </c>
      <c r="AE766" s="51" t="n"/>
      <c r="AF766" s="53">
        <f>IF(AND(ISNUMBER($P766),ISNUMBER($AL766),$AL766&lt;&gt;0),ROUND($P766/$AL766*100,1),"")</f>
        <v/>
      </c>
      <c r="AG766" s="54">
        <f>IF(AND(ISNUMBER($S766),ISNUMBER($AL766),$AL766&lt;&gt;0),ROUND($S766/$AL766*100,2),"")</f>
        <v/>
      </c>
      <c r="AH766" s="53">
        <f>IF(AND(ISNUMBER($Q766),ISNUMBER($AL766),$AL766&lt;&gt;0),ROUND($Q766/$AL766*100,1),"")</f>
        <v/>
      </c>
      <c r="AI766" s="48">
        <f>IF(ISNUMBER($S766),IF($S766&lt;=1,"Yes","No"),"n/a")</f>
        <v/>
      </c>
      <c r="AJ766" s="48">
        <f>IF(ISNUMBER($S766),ROUND(MAX(0,MIN(100,100-$S766*2.5-IF(ISNUMBER($T766),$T766,0)*0.12+IF($S766&lt;=1,12,0))),0),"")</f>
        <v/>
      </c>
      <c r="AK766" s="48">
        <f>IF(ISNUMBER($Q766),IF($Q766&gt;=100,20,IF($Q766&gt;=30,10,0)),0)+IF(ISNUMBER($R766),IF($R766&gt;=100,20,0),0)+IF(ISNUMBER($P766),IF($P766&gt;=150,20,IF($P766&gt;=50,12,5)),0)+IF(ISNUMBER($S766),IF($S766&lt;=1,15,0),0)</f>
        <v/>
      </c>
      <c r="AL766" s="48" t="n">
        <v>260</v>
      </c>
      <c r="AM766" s="49" t="n"/>
      <c r="AN766" s="48">
        <f>IF(AND(ISNUMBER($P766),ISNUMBER($AL766),$AL766&lt;&gt;0),IF(OR($P766&gt;180,$P766/$AL766*1000&gt;400),"Over ceiling, confirm SKU","Within"),"n/a")</f>
        <v/>
      </c>
      <c r="AO766" s="51" t="n"/>
      <c r="AP766" s="51" t="n"/>
      <c r="AQ766" s="51" t="n"/>
      <c r="AR766" s="34" t="inlineStr">
        <is>
          <t>Recalled, batch confirmed, to confirm</t>
        </is>
      </c>
      <c r="AS766" s="34" t="inlineStr">
        <is>
          <t>BLANK -&gt; requires live Amazon.ca capture</t>
        </is>
      </c>
      <c r="AT766" s="34" t="inlineStr">
        <is>
          <t>Unverified commercial data</t>
        </is>
      </c>
    </row>
    <row r="767" ht="28" customHeight="1">
      <c r="A767" s="34" t="inlineStr">
        <is>
          <t>La Colombe</t>
        </is>
      </c>
      <c r="B767" s="34" t="inlineStr">
        <is>
          <t>La Colombe Draft Latte | Vanilla | 18 pack 260mL</t>
        </is>
      </c>
      <c r="C767" s="34" t="inlineStr">
        <is>
          <t>4) Caffeine &amp; energy beverage</t>
        </is>
      </c>
      <c r="D767" s="34" t="inlineStr">
        <is>
          <t>260 mL can</t>
        </is>
      </c>
      <c r="E767" s="48" t="n">
        <v>18</v>
      </c>
      <c r="F767" s="49" t="n"/>
      <c r="G767" s="50">
        <f>IF(AND(ISNUMBER($F767),ISNUMBER($E767),$E767&lt;&gt;0),$F767/$E767,"")</f>
        <v/>
      </c>
      <c r="H767" s="50">
        <f>IF(AND(ISNUMBER($F767),ISNUMBER($AL767),ISNUMBER($E767),($AL767*$E767)&lt;&gt;0),$F767/($AL767*$E767)*100,"")</f>
        <v/>
      </c>
      <c r="I767" s="51" t="n"/>
      <c r="J767" s="52" t="n"/>
      <c r="K767" s="50">
        <f>IF(AND(ISNUMBER($F767),ISNUMBER($J767)),$F767*(1-$J767),"")</f>
        <v/>
      </c>
      <c r="L767" s="51" t="n"/>
      <c r="M767" s="51" t="n"/>
      <c r="N767" s="50">
        <f>IF(ISNUMBER($F767),($F767-IF(ISNUMBER($AM767),$AM767,0))*(1-IF(ISNUMBER($J767),$J767,0)),"")</f>
        <v/>
      </c>
      <c r="O767" s="34" t="inlineStr">
        <is>
          <t>Vanilla</t>
        </is>
      </c>
      <c r="P767" s="48" t="n">
        <v>120</v>
      </c>
      <c r="Q767" s="48" t="n">
        <v>70</v>
      </c>
      <c r="R767" s="34" t="inlineStr">
        <is>
          <t>Not listed</t>
        </is>
      </c>
      <c r="S767" s="48" t="n">
        <v>14</v>
      </c>
      <c r="T767" s="48" t="n">
        <v>110</v>
      </c>
      <c r="U767" s="34" t="inlineStr">
        <is>
          <t>Cane sugar</t>
        </is>
      </c>
      <c r="V767" s="34" t="inlineStr">
        <is>
          <t>Frothy draft latte, real cold pressed espresso</t>
        </is>
      </c>
      <c r="W767" s="51" t="n"/>
      <c r="X767" s="51" t="n"/>
      <c r="Y767" s="51" t="n"/>
      <c r="Z767" s="51" t="n"/>
      <c r="AA767" s="34" t="inlineStr">
        <is>
          <t>Medium</t>
        </is>
      </c>
      <c r="AB767" s="34" t="inlineStr">
        <is>
          <t>Premium canned latte</t>
        </is>
      </c>
      <c r="AC767" s="34" t="inlineStr">
        <is>
          <t>Frothy cafe latte from a can</t>
        </is>
      </c>
      <c r="AD767" s="34" t="inlineStr">
        <is>
          <t>Cafe quality latte texture.</t>
        </is>
      </c>
      <c r="AE767" s="51" t="n"/>
      <c r="AF767" s="53">
        <f>IF(AND(ISNUMBER($P767),ISNUMBER($AL767),$AL767&lt;&gt;0),ROUND($P767/$AL767*100,1),"")</f>
        <v/>
      </c>
      <c r="AG767" s="54">
        <f>IF(AND(ISNUMBER($S767),ISNUMBER($AL767),$AL767&lt;&gt;0),ROUND($S767/$AL767*100,2),"")</f>
        <v/>
      </c>
      <c r="AH767" s="53">
        <f>IF(AND(ISNUMBER($Q767),ISNUMBER($AL767),$AL767&lt;&gt;0),ROUND($Q767/$AL767*100,1),"")</f>
        <v/>
      </c>
      <c r="AI767" s="48">
        <f>IF(ISNUMBER($S767),IF($S767&lt;=1,"Yes","No"),"n/a")</f>
        <v/>
      </c>
      <c r="AJ767" s="48">
        <f>IF(ISNUMBER($S767),ROUND(MAX(0,MIN(100,100-$S767*2.5-IF(ISNUMBER($T767),$T767,0)*0.12+IF($S767&lt;=1,12,0))),0),"")</f>
        <v/>
      </c>
      <c r="AK767" s="48">
        <f>IF(ISNUMBER($Q767),IF($Q767&gt;=100,20,IF($Q767&gt;=30,10,0)),0)+IF(ISNUMBER($R767),IF($R767&gt;=100,20,0),0)+IF(ISNUMBER($P767),IF($P767&gt;=150,20,IF($P767&gt;=50,12,5)),0)+IF(ISNUMBER($S767),IF($S767&lt;=1,15,0),0)</f>
        <v/>
      </c>
      <c r="AL767" s="48" t="n">
        <v>260</v>
      </c>
      <c r="AM767" s="49" t="n"/>
      <c r="AN767" s="48">
        <f>IF(AND(ISNUMBER($P767),ISNUMBER($AL767),$AL767&lt;&gt;0),IF(OR($P767&gt;180,$P767/$AL767*1000&gt;400),"Over ceiling, confirm SKU","Within"),"n/a")</f>
        <v/>
      </c>
      <c r="AO767" s="51" t="n"/>
      <c r="AP767" s="51" t="n"/>
      <c r="AQ767" s="51" t="n"/>
      <c r="AR767" s="34" t="inlineStr">
        <is>
          <t>Recalled, batch confirmed, to confirm</t>
        </is>
      </c>
      <c r="AS767" s="34" t="inlineStr">
        <is>
          <t>BLANK -&gt; requires live Amazon.ca capture</t>
        </is>
      </c>
      <c r="AT767" s="34" t="inlineStr">
        <is>
          <t>Unverified commercial data</t>
        </is>
      </c>
    </row>
    <row r="768" ht="28" customHeight="1">
      <c r="A768" s="34" t="inlineStr">
        <is>
          <t>La Colombe</t>
        </is>
      </c>
      <c r="B768" s="34" t="inlineStr">
        <is>
          <t>La Colombe Draft Latte | Vanilla | 24 pack 260mL</t>
        </is>
      </c>
      <c r="C768" s="34" t="inlineStr">
        <is>
          <t>4) Caffeine &amp; energy beverage</t>
        </is>
      </c>
      <c r="D768" s="34" t="inlineStr">
        <is>
          <t>260 mL can</t>
        </is>
      </c>
      <c r="E768" s="48" t="n">
        <v>24</v>
      </c>
      <c r="F768" s="49" t="n"/>
      <c r="G768" s="50">
        <f>IF(AND(ISNUMBER($F768),ISNUMBER($E768),$E768&lt;&gt;0),$F768/$E768,"")</f>
        <v/>
      </c>
      <c r="H768" s="50">
        <f>IF(AND(ISNUMBER($F768),ISNUMBER($AL768),ISNUMBER($E768),($AL768*$E768)&lt;&gt;0),$F768/($AL768*$E768)*100,"")</f>
        <v/>
      </c>
      <c r="I768" s="51" t="n"/>
      <c r="J768" s="52" t="n"/>
      <c r="K768" s="50">
        <f>IF(AND(ISNUMBER($F768),ISNUMBER($J768)),$F768*(1-$J768),"")</f>
        <v/>
      </c>
      <c r="L768" s="51" t="n"/>
      <c r="M768" s="51" t="n"/>
      <c r="N768" s="50">
        <f>IF(ISNUMBER($F768),($F768-IF(ISNUMBER($AM768),$AM768,0))*(1-IF(ISNUMBER($J768),$J768,0)),"")</f>
        <v/>
      </c>
      <c r="O768" s="34" t="inlineStr">
        <is>
          <t>Vanilla</t>
        </is>
      </c>
      <c r="P768" s="48" t="n">
        <v>120</v>
      </c>
      <c r="Q768" s="48" t="n">
        <v>70</v>
      </c>
      <c r="R768" s="34" t="inlineStr">
        <is>
          <t>Not listed</t>
        </is>
      </c>
      <c r="S768" s="48" t="n">
        <v>14</v>
      </c>
      <c r="T768" s="48" t="n">
        <v>110</v>
      </c>
      <c r="U768" s="34" t="inlineStr">
        <is>
          <t>Cane sugar</t>
        </is>
      </c>
      <c r="V768" s="34" t="inlineStr">
        <is>
          <t>Frothy draft latte, real cold pressed espresso</t>
        </is>
      </c>
      <c r="W768" s="51" t="n"/>
      <c r="X768" s="51" t="n"/>
      <c r="Y768" s="51" t="n"/>
      <c r="Z768" s="51" t="n"/>
      <c r="AA768" s="34" t="inlineStr">
        <is>
          <t>Medium</t>
        </is>
      </c>
      <c r="AB768" s="34" t="inlineStr">
        <is>
          <t>Premium canned latte</t>
        </is>
      </c>
      <c r="AC768" s="34" t="inlineStr">
        <is>
          <t>Frothy cafe latte from a can</t>
        </is>
      </c>
      <c r="AD768" s="34" t="inlineStr">
        <is>
          <t>Cafe quality latte texture.</t>
        </is>
      </c>
      <c r="AE768" s="51" t="n"/>
      <c r="AF768" s="53">
        <f>IF(AND(ISNUMBER($P768),ISNUMBER($AL768),$AL768&lt;&gt;0),ROUND($P768/$AL768*100,1),"")</f>
        <v/>
      </c>
      <c r="AG768" s="54">
        <f>IF(AND(ISNUMBER($S768),ISNUMBER($AL768),$AL768&lt;&gt;0),ROUND($S768/$AL768*100,2),"")</f>
        <v/>
      </c>
      <c r="AH768" s="53">
        <f>IF(AND(ISNUMBER($Q768),ISNUMBER($AL768),$AL768&lt;&gt;0),ROUND($Q768/$AL768*100,1),"")</f>
        <v/>
      </c>
      <c r="AI768" s="48">
        <f>IF(ISNUMBER($S768),IF($S768&lt;=1,"Yes","No"),"n/a")</f>
        <v/>
      </c>
      <c r="AJ768" s="48">
        <f>IF(ISNUMBER($S768),ROUND(MAX(0,MIN(100,100-$S768*2.5-IF(ISNUMBER($T768),$T768,0)*0.12+IF($S768&lt;=1,12,0))),0),"")</f>
        <v/>
      </c>
      <c r="AK768" s="48">
        <f>IF(ISNUMBER($Q768),IF($Q768&gt;=100,20,IF($Q768&gt;=30,10,0)),0)+IF(ISNUMBER($R768),IF($R768&gt;=100,20,0),0)+IF(ISNUMBER($P768),IF($P768&gt;=150,20,IF($P768&gt;=50,12,5)),0)+IF(ISNUMBER($S768),IF($S768&lt;=1,15,0),0)</f>
        <v/>
      </c>
      <c r="AL768" s="48" t="n">
        <v>260</v>
      </c>
      <c r="AM768" s="49" t="n"/>
      <c r="AN768" s="48">
        <f>IF(AND(ISNUMBER($P768),ISNUMBER($AL768),$AL768&lt;&gt;0),IF(OR($P768&gt;180,$P768/$AL768*1000&gt;400),"Over ceiling, confirm SKU","Within"),"n/a")</f>
        <v/>
      </c>
      <c r="AO768" s="51" t="n"/>
      <c r="AP768" s="51" t="n"/>
      <c r="AQ768" s="51" t="n"/>
      <c r="AR768" s="34" t="inlineStr">
        <is>
          <t>Recalled, batch confirmed, to confirm</t>
        </is>
      </c>
      <c r="AS768" s="34" t="inlineStr">
        <is>
          <t>BLANK -&gt; requires live Amazon.ca capture</t>
        </is>
      </c>
      <c r="AT768" s="34" t="inlineStr">
        <is>
          <t>Unverified commercial data</t>
        </is>
      </c>
    </row>
    <row r="769" ht="28" customHeight="1">
      <c r="A769" s="34" t="inlineStr">
        <is>
          <t>La Colombe</t>
        </is>
      </c>
      <c r="B769" s="34" t="inlineStr">
        <is>
          <t>La Colombe Draft Latte | Mocha | single 260mL</t>
        </is>
      </c>
      <c r="C769" s="34" t="inlineStr">
        <is>
          <t>4) Caffeine &amp; energy beverage</t>
        </is>
      </c>
      <c r="D769" s="34" t="inlineStr">
        <is>
          <t>260 mL can</t>
        </is>
      </c>
      <c r="E769" s="48" t="n">
        <v>1</v>
      </c>
      <c r="F769" s="49" t="n"/>
      <c r="G769" s="50">
        <f>IF(AND(ISNUMBER($F769),ISNUMBER($E769),$E769&lt;&gt;0),$F769/$E769,"")</f>
        <v/>
      </c>
      <c r="H769" s="50">
        <f>IF(AND(ISNUMBER($F769),ISNUMBER($AL769),ISNUMBER($E769),($AL769*$E769)&lt;&gt;0),$F769/($AL769*$E769)*100,"")</f>
        <v/>
      </c>
      <c r="I769" s="51" t="n"/>
      <c r="J769" s="52" t="n"/>
      <c r="K769" s="50">
        <f>IF(AND(ISNUMBER($F769),ISNUMBER($J769)),$F769*(1-$J769),"")</f>
        <v/>
      </c>
      <c r="L769" s="51" t="n"/>
      <c r="M769" s="51" t="n"/>
      <c r="N769" s="50">
        <f>IF(ISNUMBER($F769),($F769-IF(ISNUMBER($AM769),$AM769,0))*(1-IF(ISNUMBER($J769),$J769,0)),"")</f>
        <v/>
      </c>
      <c r="O769" s="34" t="inlineStr">
        <is>
          <t>Mocha</t>
        </is>
      </c>
      <c r="P769" s="48" t="n">
        <v>120</v>
      </c>
      <c r="Q769" s="48" t="n">
        <v>70</v>
      </c>
      <c r="R769" s="34" t="inlineStr">
        <is>
          <t>Not listed</t>
        </is>
      </c>
      <c r="S769" s="48" t="n">
        <v>14</v>
      </c>
      <c r="T769" s="48" t="n">
        <v>110</v>
      </c>
      <c r="U769" s="34" t="inlineStr">
        <is>
          <t>Cane sugar</t>
        </is>
      </c>
      <c r="V769" s="34" t="inlineStr">
        <is>
          <t>Frothy draft latte, real cold pressed espresso</t>
        </is>
      </c>
      <c r="W769" s="51" t="n"/>
      <c r="X769" s="51" t="n"/>
      <c r="Y769" s="51" t="n"/>
      <c r="Z769" s="51" t="n"/>
      <c r="AA769" s="34" t="inlineStr">
        <is>
          <t>Medium</t>
        </is>
      </c>
      <c r="AB769" s="34" t="inlineStr">
        <is>
          <t>Premium canned latte</t>
        </is>
      </c>
      <c r="AC769" s="34" t="inlineStr">
        <is>
          <t>Frothy cafe latte from a can</t>
        </is>
      </c>
      <c r="AD769" s="34" t="inlineStr">
        <is>
          <t>Cafe quality latte texture.</t>
        </is>
      </c>
      <c r="AE769" s="51" t="n"/>
      <c r="AF769" s="53">
        <f>IF(AND(ISNUMBER($P769),ISNUMBER($AL769),$AL769&lt;&gt;0),ROUND($P769/$AL769*100,1),"")</f>
        <v/>
      </c>
      <c r="AG769" s="54">
        <f>IF(AND(ISNUMBER($S769),ISNUMBER($AL769),$AL769&lt;&gt;0),ROUND($S769/$AL769*100,2),"")</f>
        <v/>
      </c>
      <c r="AH769" s="53">
        <f>IF(AND(ISNUMBER($Q769),ISNUMBER($AL769),$AL769&lt;&gt;0),ROUND($Q769/$AL769*100,1),"")</f>
        <v/>
      </c>
      <c r="AI769" s="48">
        <f>IF(ISNUMBER($S769),IF($S769&lt;=1,"Yes","No"),"n/a")</f>
        <v/>
      </c>
      <c r="AJ769" s="48">
        <f>IF(ISNUMBER($S769),ROUND(MAX(0,MIN(100,100-$S769*2.5-IF(ISNUMBER($T769),$T769,0)*0.12+IF($S769&lt;=1,12,0))),0),"")</f>
        <v/>
      </c>
      <c r="AK769" s="48">
        <f>IF(ISNUMBER($Q769),IF($Q769&gt;=100,20,IF($Q769&gt;=30,10,0)),0)+IF(ISNUMBER($R769),IF($R769&gt;=100,20,0),0)+IF(ISNUMBER($P769),IF($P769&gt;=150,20,IF($P769&gt;=50,12,5)),0)+IF(ISNUMBER($S769),IF($S769&lt;=1,15,0),0)</f>
        <v/>
      </c>
      <c r="AL769" s="48" t="n">
        <v>260</v>
      </c>
      <c r="AM769" s="49" t="n"/>
      <c r="AN769" s="48">
        <f>IF(AND(ISNUMBER($P769),ISNUMBER($AL769),$AL769&lt;&gt;0),IF(OR($P769&gt;180,$P769/$AL769*1000&gt;400),"Over ceiling, confirm SKU","Within"),"n/a")</f>
        <v/>
      </c>
      <c r="AO769" s="51" t="n"/>
      <c r="AP769" s="51" t="n"/>
      <c r="AQ769" s="51" t="n"/>
      <c r="AR769" s="34" t="inlineStr">
        <is>
          <t>Recalled, batch confirmed, to confirm</t>
        </is>
      </c>
      <c r="AS769" s="34" t="inlineStr">
        <is>
          <t>BLANK -&gt; requires live Amazon.ca capture</t>
        </is>
      </c>
      <c r="AT769" s="34" t="inlineStr">
        <is>
          <t>Unverified commercial data</t>
        </is>
      </c>
    </row>
    <row r="770" ht="28" customHeight="1">
      <c r="A770" s="34" t="inlineStr">
        <is>
          <t>La Colombe</t>
        </is>
      </c>
      <c r="B770" s="34" t="inlineStr">
        <is>
          <t>La Colombe Draft Latte | Mocha | 8 pack 260mL</t>
        </is>
      </c>
      <c r="C770" s="34" t="inlineStr">
        <is>
          <t>4) Caffeine &amp; energy beverage</t>
        </is>
      </c>
      <c r="D770" s="34" t="inlineStr">
        <is>
          <t>260 mL can</t>
        </is>
      </c>
      <c r="E770" s="48" t="n">
        <v>8</v>
      </c>
      <c r="F770" s="49" t="n"/>
      <c r="G770" s="50">
        <f>IF(AND(ISNUMBER($F770),ISNUMBER($E770),$E770&lt;&gt;0),$F770/$E770,"")</f>
        <v/>
      </c>
      <c r="H770" s="50">
        <f>IF(AND(ISNUMBER($F770),ISNUMBER($AL770),ISNUMBER($E770),($AL770*$E770)&lt;&gt;0),$F770/($AL770*$E770)*100,"")</f>
        <v/>
      </c>
      <c r="I770" s="51" t="n"/>
      <c r="J770" s="52" t="n"/>
      <c r="K770" s="50">
        <f>IF(AND(ISNUMBER($F770),ISNUMBER($J770)),$F770*(1-$J770),"")</f>
        <v/>
      </c>
      <c r="L770" s="51" t="n"/>
      <c r="M770" s="51" t="n"/>
      <c r="N770" s="50">
        <f>IF(ISNUMBER($F770),($F770-IF(ISNUMBER($AM770),$AM770,0))*(1-IF(ISNUMBER($J770),$J770,0)),"")</f>
        <v/>
      </c>
      <c r="O770" s="34" t="inlineStr">
        <is>
          <t>Mocha</t>
        </is>
      </c>
      <c r="P770" s="48" t="n">
        <v>120</v>
      </c>
      <c r="Q770" s="48" t="n">
        <v>70</v>
      </c>
      <c r="R770" s="34" t="inlineStr">
        <is>
          <t>Not listed</t>
        </is>
      </c>
      <c r="S770" s="48" t="n">
        <v>14</v>
      </c>
      <c r="T770" s="48" t="n">
        <v>110</v>
      </c>
      <c r="U770" s="34" t="inlineStr">
        <is>
          <t>Cane sugar</t>
        </is>
      </c>
      <c r="V770" s="34" t="inlineStr">
        <is>
          <t>Frothy draft latte, real cold pressed espresso</t>
        </is>
      </c>
      <c r="W770" s="51" t="n"/>
      <c r="X770" s="51" t="n"/>
      <c r="Y770" s="51" t="n"/>
      <c r="Z770" s="51" t="n"/>
      <c r="AA770" s="34" t="inlineStr">
        <is>
          <t>Medium</t>
        </is>
      </c>
      <c r="AB770" s="34" t="inlineStr">
        <is>
          <t>Premium canned latte</t>
        </is>
      </c>
      <c r="AC770" s="34" t="inlineStr">
        <is>
          <t>Frothy cafe latte from a can</t>
        </is>
      </c>
      <c r="AD770" s="34" t="inlineStr">
        <is>
          <t>Cafe quality latte texture.</t>
        </is>
      </c>
      <c r="AE770" s="51" t="n"/>
      <c r="AF770" s="53">
        <f>IF(AND(ISNUMBER($P770),ISNUMBER($AL770),$AL770&lt;&gt;0),ROUND($P770/$AL770*100,1),"")</f>
        <v/>
      </c>
      <c r="AG770" s="54">
        <f>IF(AND(ISNUMBER($S770),ISNUMBER($AL770),$AL770&lt;&gt;0),ROUND($S770/$AL770*100,2),"")</f>
        <v/>
      </c>
      <c r="AH770" s="53">
        <f>IF(AND(ISNUMBER($Q770),ISNUMBER($AL770),$AL770&lt;&gt;0),ROUND($Q770/$AL770*100,1),"")</f>
        <v/>
      </c>
      <c r="AI770" s="48">
        <f>IF(ISNUMBER($S770),IF($S770&lt;=1,"Yes","No"),"n/a")</f>
        <v/>
      </c>
      <c r="AJ770" s="48">
        <f>IF(ISNUMBER($S770),ROUND(MAX(0,MIN(100,100-$S770*2.5-IF(ISNUMBER($T770),$T770,0)*0.12+IF($S770&lt;=1,12,0))),0),"")</f>
        <v/>
      </c>
      <c r="AK770" s="48">
        <f>IF(ISNUMBER($Q770),IF($Q770&gt;=100,20,IF($Q770&gt;=30,10,0)),0)+IF(ISNUMBER($R770),IF($R770&gt;=100,20,0),0)+IF(ISNUMBER($P770),IF($P770&gt;=150,20,IF($P770&gt;=50,12,5)),0)+IF(ISNUMBER($S770),IF($S770&lt;=1,15,0),0)</f>
        <v/>
      </c>
      <c r="AL770" s="48" t="n">
        <v>260</v>
      </c>
      <c r="AM770" s="49" t="n"/>
      <c r="AN770" s="48">
        <f>IF(AND(ISNUMBER($P770),ISNUMBER($AL770),$AL770&lt;&gt;0),IF(OR($P770&gt;180,$P770/$AL770*1000&gt;400),"Over ceiling, confirm SKU","Within"),"n/a")</f>
        <v/>
      </c>
      <c r="AO770" s="51" t="n"/>
      <c r="AP770" s="51" t="n"/>
      <c r="AQ770" s="51" t="n"/>
      <c r="AR770" s="34" t="inlineStr">
        <is>
          <t>Recalled, batch confirmed, to confirm</t>
        </is>
      </c>
      <c r="AS770" s="34" t="inlineStr">
        <is>
          <t>BLANK -&gt; requires live Amazon.ca capture</t>
        </is>
      </c>
      <c r="AT770" s="34" t="inlineStr">
        <is>
          <t>Unverified commercial data</t>
        </is>
      </c>
    </row>
    <row r="771" ht="28" customHeight="1">
      <c r="A771" s="34" t="inlineStr">
        <is>
          <t>La Colombe</t>
        </is>
      </c>
      <c r="B771" s="34" t="inlineStr">
        <is>
          <t>La Colombe Draft Latte | Mocha | 12 pack 260mL</t>
        </is>
      </c>
      <c r="C771" s="34" t="inlineStr">
        <is>
          <t>4) Caffeine &amp; energy beverage</t>
        </is>
      </c>
      <c r="D771" s="34" t="inlineStr">
        <is>
          <t>260 mL can</t>
        </is>
      </c>
      <c r="E771" s="48" t="n">
        <v>12</v>
      </c>
      <c r="F771" s="49" t="n"/>
      <c r="G771" s="50">
        <f>IF(AND(ISNUMBER($F771),ISNUMBER($E771),$E771&lt;&gt;0),$F771/$E771,"")</f>
        <v/>
      </c>
      <c r="H771" s="50">
        <f>IF(AND(ISNUMBER($F771),ISNUMBER($AL771),ISNUMBER($E771),($AL771*$E771)&lt;&gt;0),$F771/($AL771*$E771)*100,"")</f>
        <v/>
      </c>
      <c r="I771" s="51" t="n"/>
      <c r="J771" s="52" t="n"/>
      <c r="K771" s="50">
        <f>IF(AND(ISNUMBER($F771),ISNUMBER($J771)),$F771*(1-$J771),"")</f>
        <v/>
      </c>
      <c r="L771" s="51" t="n"/>
      <c r="M771" s="51" t="n"/>
      <c r="N771" s="50">
        <f>IF(ISNUMBER($F771),($F771-IF(ISNUMBER($AM771),$AM771,0))*(1-IF(ISNUMBER($J771),$J771,0)),"")</f>
        <v/>
      </c>
      <c r="O771" s="34" t="inlineStr">
        <is>
          <t>Mocha</t>
        </is>
      </c>
      <c r="P771" s="48" t="n">
        <v>120</v>
      </c>
      <c r="Q771" s="48" t="n">
        <v>70</v>
      </c>
      <c r="R771" s="34" t="inlineStr">
        <is>
          <t>Not listed</t>
        </is>
      </c>
      <c r="S771" s="48" t="n">
        <v>14</v>
      </c>
      <c r="T771" s="48" t="n">
        <v>110</v>
      </c>
      <c r="U771" s="34" t="inlineStr">
        <is>
          <t>Cane sugar</t>
        </is>
      </c>
      <c r="V771" s="34" t="inlineStr">
        <is>
          <t>Frothy draft latte, real cold pressed espresso</t>
        </is>
      </c>
      <c r="W771" s="51" t="n"/>
      <c r="X771" s="51" t="n"/>
      <c r="Y771" s="51" t="n"/>
      <c r="Z771" s="51" t="n"/>
      <c r="AA771" s="34" t="inlineStr">
        <is>
          <t>Medium</t>
        </is>
      </c>
      <c r="AB771" s="34" t="inlineStr">
        <is>
          <t>Premium canned latte</t>
        </is>
      </c>
      <c r="AC771" s="34" t="inlineStr">
        <is>
          <t>Frothy cafe latte from a can</t>
        </is>
      </c>
      <c r="AD771" s="34" t="inlineStr">
        <is>
          <t>Cafe quality latte texture.</t>
        </is>
      </c>
      <c r="AE771" s="51" t="n"/>
      <c r="AF771" s="53">
        <f>IF(AND(ISNUMBER($P771),ISNUMBER($AL771),$AL771&lt;&gt;0),ROUND($P771/$AL771*100,1),"")</f>
        <v/>
      </c>
      <c r="AG771" s="54">
        <f>IF(AND(ISNUMBER($S771),ISNUMBER($AL771),$AL771&lt;&gt;0),ROUND($S771/$AL771*100,2),"")</f>
        <v/>
      </c>
      <c r="AH771" s="53">
        <f>IF(AND(ISNUMBER($Q771),ISNUMBER($AL771),$AL771&lt;&gt;0),ROUND($Q771/$AL771*100,1),"")</f>
        <v/>
      </c>
      <c r="AI771" s="48">
        <f>IF(ISNUMBER($S771),IF($S771&lt;=1,"Yes","No"),"n/a")</f>
        <v/>
      </c>
      <c r="AJ771" s="48">
        <f>IF(ISNUMBER($S771),ROUND(MAX(0,MIN(100,100-$S771*2.5-IF(ISNUMBER($T771),$T771,0)*0.12+IF($S771&lt;=1,12,0))),0),"")</f>
        <v/>
      </c>
      <c r="AK771" s="48">
        <f>IF(ISNUMBER($Q771),IF($Q771&gt;=100,20,IF($Q771&gt;=30,10,0)),0)+IF(ISNUMBER($R771),IF($R771&gt;=100,20,0),0)+IF(ISNUMBER($P771),IF($P771&gt;=150,20,IF($P771&gt;=50,12,5)),0)+IF(ISNUMBER($S771),IF($S771&lt;=1,15,0),0)</f>
        <v/>
      </c>
      <c r="AL771" s="48" t="n">
        <v>260</v>
      </c>
      <c r="AM771" s="49" t="n"/>
      <c r="AN771" s="48">
        <f>IF(AND(ISNUMBER($P771),ISNUMBER($AL771),$AL771&lt;&gt;0),IF(OR($P771&gt;180,$P771/$AL771*1000&gt;400),"Over ceiling, confirm SKU","Within"),"n/a")</f>
        <v/>
      </c>
      <c r="AO771" s="51" t="n"/>
      <c r="AP771" s="51" t="n"/>
      <c r="AQ771" s="51" t="n"/>
      <c r="AR771" s="34" t="inlineStr">
        <is>
          <t>Recalled, batch confirmed, to confirm</t>
        </is>
      </c>
      <c r="AS771" s="34" t="inlineStr">
        <is>
          <t>BLANK -&gt; requires live Amazon.ca capture</t>
        </is>
      </c>
      <c r="AT771" s="34" t="inlineStr">
        <is>
          <t>Unverified commercial data</t>
        </is>
      </c>
    </row>
    <row r="772" ht="28" customHeight="1">
      <c r="A772" s="34" t="inlineStr">
        <is>
          <t>La Colombe</t>
        </is>
      </c>
      <c r="B772" s="34" t="inlineStr">
        <is>
          <t>La Colombe Draft Latte | Mocha | 15 pack 260mL</t>
        </is>
      </c>
      <c r="C772" s="34" t="inlineStr">
        <is>
          <t>4) Caffeine &amp; energy beverage</t>
        </is>
      </c>
      <c r="D772" s="34" t="inlineStr">
        <is>
          <t>260 mL can</t>
        </is>
      </c>
      <c r="E772" s="48" t="n">
        <v>15</v>
      </c>
      <c r="F772" s="49" t="n"/>
      <c r="G772" s="50">
        <f>IF(AND(ISNUMBER($F772),ISNUMBER($E772),$E772&lt;&gt;0),$F772/$E772,"")</f>
        <v/>
      </c>
      <c r="H772" s="50">
        <f>IF(AND(ISNUMBER($F772),ISNUMBER($AL772),ISNUMBER($E772),($AL772*$E772)&lt;&gt;0),$F772/($AL772*$E772)*100,"")</f>
        <v/>
      </c>
      <c r="I772" s="51" t="n"/>
      <c r="J772" s="52" t="n"/>
      <c r="K772" s="50">
        <f>IF(AND(ISNUMBER($F772),ISNUMBER($J772)),$F772*(1-$J772),"")</f>
        <v/>
      </c>
      <c r="L772" s="51" t="n"/>
      <c r="M772" s="51" t="n"/>
      <c r="N772" s="50">
        <f>IF(ISNUMBER($F772),($F772-IF(ISNUMBER($AM772),$AM772,0))*(1-IF(ISNUMBER($J772),$J772,0)),"")</f>
        <v/>
      </c>
      <c r="O772" s="34" t="inlineStr">
        <is>
          <t>Mocha</t>
        </is>
      </c>
      <c r="P772" s="48" t="n">
        <v>120</v>
      </c>
      <c r="Q772" s="48" t="n">
        <v>70</v>
      </c>
      <c r="R772" s="34" t="inlineStr">
        <is>
          <t>Not listed</t>
        </is>
      </c>
      <c r="S772" s="48" t="n">
        <v>14</v>
      </c>
      <c r="T772" s="48" t="n">
        <v>110</v>
      </c>
      <c r="U772" s="34" t="inlineStr">
        <is>
          <t>Cane sugar</t>
        </is>
      </c>
      <c r="V772" s="34" t="inlineStr">
        <is>
          <t>Frothy draft latte, real cold pressed espresso</t>
        </is>
      </c>
      <c r="W772" s="51" t="n"/>
      <c r="X772" s="51" t="n"/>
      <c r="Y772" s="51" t="n"/>
      <c r="Z772" s="51" t="n"/>
      <c r="AA772" s="34" t="inlineStr">
        <is>
          <t>Medium</t>
        </is>
      </c>
      <c r="AB772" s="34" t="inlineStr">
        <is>
          <t>Premium canned latte</t>
        </is>
      </c>
      <c r="AC772" s="34" t="inlineStr">
        <is>
          <t>Frothy cafe latte from a can</t>
        </is>
      </c>
      <c r="AD772" s="34" t="inlineStr">
        <is>
          <t>Cafe quality latte texture.</t>
        </is>
      </c>
      <c r="AE772" s="51" t="n"/>
      <c r="AF772" s="53">
        <f>IF(AND(ISNUMBER($P772),ISNUMBER($AL772),$AL772&lt;&gt;0),ROUND($P772/$AL772*100,1),"")</f>
        <v/>
      </c>
      <c r="AG772" s="54">
        <f>IF(AND(ISNUMBER($S772),ISNUMBER($AL772),$AL772&lt;&gt;0),ROUND($S772/$AL772*100,2),"")</f>
        <v/>
      </c>
      <c r="AH772" s="53">
        <f>IF(AND(ISNUMBER($Q772),ISNUMBER($AL772),$AL772&lt;&gt;0),ROUND($Q772/$AL772*100,1),"")</f>
        <v/>
      </c>
      <c r="AI772" s="48">
        <f>IF(ISNUMBER($S772),IF($S772&lt;=1,"Yes","No"),"n/a")</f>
        <v/>
      </c>
      <c r="AJ772" s="48">
        <f>IF(ISNUMBER($S772),ROUND(MAX(0,MIN(100,100-$S772*2.5-IF(ISNUMBER($T772),$T772,0)*0.12+IF($S772&lt;=1,12,0))),0),"")</f>
        <v/>
      </c>
      <c r="AK772" s="48">
        <f>IF(ISNUMBER($Q772),IF($Q772&gt;=100,20,IF($Q772&gt;=30,10,0)),0)+IF(ISNUMBER($R772),IF($R772&gt;=100,20,0),0)+IF(ISNUMBER($P772),IF($P772&gt;=150,20,IF($P772&gt;=50,12,5)),0)+IF(ISNUMBER($S772),IF($S772&lt;=1,15,0),0)</f>
        <v/>
      </c>
      <c r="AL772" s="48" t="n">
        <v>260</v>
      </c>
      <c r="AM772" s="49" t="n"/>
      <c r="AN772" s="48">
        <f>IF(AND(ISNUMBER($P772),ISNUMBER($AL772),$AL772&lt;&gt;0),IF(OR($P772&gt;180,$P772/$AL772*1000&gt;400),"Over ceiling, confirm SKU","Within"),"n/a")</f>
        <v/>
      </c>
      <c r="AO772" s="51" t="n"/>
      <c r="AP772" s="51" t="n"/>
      <c r="AQ772" s="51" t="n"/>
      <c r="AR772" s="34" t="inlineStr">
        <is>
          <t>Recalled, batch confirmed, to confirm</t>
        </is>
      </c>
      <c r="AS772" s="34" t="inlineStr">
        <is>
          <t>BLANK -&gt; requires live Amazon.ca capture</t>
        </is>
      </c>
      <c r="AT772" s="34" t="inlineStr">
        <is>
          <t>Unverified commercial data</t>
        </is>
      </c>
    </row>
    <row r="773" ht="28" customHeight="1">
      <c r="A773" s="34" t="inlineStr">
        <is>
          <t>La Colombe</t>
        </is>
      </c>
      <c r="B773" s="34" t="inlineStr">
        <is>
          <t>La Colombe Draft Latte | Mocha | 18 pack 260mL</t>
        </is>
      </c>
      <c r="C773" s="34" t="inlineStr">
        <is>
          <t>4) Caffeine &amp; energy beverage</t>
        </is>
      </c>
      <c r="D773" s="34" t="inlineStr">
        <is>
          <t>260 mL can</t>
        </is>
      </c>
      <c r="E773" s="48" t="n">
        <v>18</v>
      </c>
      <c r="F773" s="49" t="n"/>
      <c r="G773" s="50">
        <f>IF(AND(ISNUMBER($F773),ISNUMBER($E773),$E773&lt;&gt;0),$F773/$E773,"")</f>
        <v/>
      </c>
      <c r="H773" s="50">
        <f>IF(AND(ISNUMBER($F773),ISNUMBER($AL773),ISNUMBER($E773),($AL773*$E773)&lt;&gt;0),$F773/($AL773*$E773)*100,"")</f>
        <v/>
      </c>
      <c r="I773" s="51" t="n"/>
      <c r="J773" s="52" t="n"/>
      <c r="K773" s="50">
        <f>IF(AND(ISNUMBER($F773),ISNUMBER($J773)),$F773*(1-$J773),"")</f>
        <v/>
      </c>
      <c r="L773" s="51" t="n"/>
      <c r="M773" s="51" t="n"/>
      <c r="N773" s="50">
        <f>IF(ISNUMBER($F773),($F773-IF(ISNUMBER($AM773),$AM773,0))*(1-IF(ISNUMBER($J773),$J773,0)),"")</f>
        <v/>
      </c>
      <c r="O773" s="34" t="inlineStr">
        <is>
          <t>Mocha</t>
        </is>
      </c>
      <c r="P773" s="48" t="n">
        <v>120</v>
      </c>
      <c r="Q773" s="48" t="n">
        <v>70</v>
      </c>
      <c r="R773" s="34" t="inlineStr">
        <is>
          <t>Not listed</t>
        </is>
      </c>
      <c r="S773" s="48" t="n">
        <v>14</v>
      </c>
      <c r="T773" s="48" t="n">
        <v>110</v>
      </c>
      <c r="U773" s="34" t="inlineStr">
        <is>
          <t>Cane sugar</t>
        </is>
      </c>
      <c r="V773" s="34" t="inlineStr">
        <is>
          <t>Frothy draft latte, real cold pressed espresso</t>
        </is>
      </c>
      <c r="W773" s="51" t="n"/>
      <c r="X773" s="51" t="n"/>
      <c r="Y773" s="51" t="n"/>
      <c r="Z773" s="51" t="n"/>
      <c r="AA773" s="34" t="inlineStr">
        <is>
          <t>Medium</t>
        </is>
      </c>
      <c r="AB773" s="34" t="inlineStr">
        <is>
          <t>Premium canned latte</t>
        </is>
      </c>
      <c r="AC773" s="34" t="inlineStr">
        <is>
          <t>Frothy cafe latte from a can</t>
        </is>
      </c>
      <c r="AD773" s="34" t="inlineStr">
        <is>
          <t>Cafe quality latte texture.</t>
        </is>
      </c>
      <c r="AE773" s="51" t="n"/>
      <c r="AF773" s="53">
        <f>IF(AND(ISNUMBER($P773),ISNUMBER($AL773),$AL773&lt;&gt;0),ROUND($P773/$AL773*100,1),"")</f>
        <v/>
      </c>
      <c r="AG773" s="54">
        <f>IF(AND(ISNUMBER($S773),ISNUMBER($AL773),$AL773&lt;&gt;0),ROUND($S773/$AL773*100,2),"")</f>
        <v/>
      </c>
      <c r="AH773" s="53">
        <f>IF(AND(ISNUMBER($Q773),ISNUMBER($AL773),$AL773&lt;&gt;0),ROUND($Q773/$AL773*100,1),"")</f>
        <v/>
      </c>
      <c r="AI773" s="48">
        <f>IF(ISNUMBER($S773),IF($S773&lt;=1,"Yes","No"),"n/a")</f>
        <v/>
      </c>
      <c r="AJ773" s="48">
        <f>IF(ISNUMBER($S773),ROUND(MAX(0,MIN(100,100-$S773*2.5-IF(ISNUMBER($T773),$T773,0)*0.12+IF($S773&lt;=1,12,0))),0),"")</f>
        <v/>
      </c>
      <c r="AK773" s="48">
        <f>IF(ISNUMBER($Q773),IF($Q773&gt;=100,20,IF($Q773&gt;=30,10,0)),0)+IF(ISNUMBER($R773),IF($R773&gt;=100,20,0),0)+IF(ISNUMBER($P773),IF($P773&gt;=150,20,IF($P773&gt;=50,12,5)),0)+IF(ISNUMBER($S773),IF($S773&lt;=1,15,0),0)</f>
        <v/>
      </c>
      <c r="AL773" s="48" t="n">
        <v>260</v>
      </c>
      <c r="AM773" s="49" t="n"/>
      <c r="AN773" s="48">
        <f>IF(AND(ISNUMBER($P773),ISNUMBER($AL773),$AL773&lt;&gt;0),IF(OR($P773&gt;180,$P773/$AL773*1000&gt;400),"Over ceiling, confirm SKU","Within"),"n/a")</f>
        <v/>
      </c>
      <c r="AO773" s="51" t="n"/>
      <c r="AP773" s="51" t="n"/>
      <c r="AQ773" s="51" t="n"/>
      <c r="AR773" s="34" t="inlineStr">
        <is>
          <t>Recalled, batch confirmed, to confirm</t>
        </is>
      </c>
      <c r="AS773" s="34" t="inlineStr">
        <is>
          <t>BLANK -&gt; requires live Amazon.ca capture</t>
        </is>
      </c>
      <c r="AT773" s="34" t="inlineStr">
        <is>
          <t>Unverified commercial data</t>
        </is>
      </c>
    </row>
    <row r="774" ht="28" customHeight="1">
      <c r="A774" s="34" t="inlineStr">
        <is>
          <t>La Colombe</t>
        </is>
      </c>
      <c r="B774" s="34" t="inlineStr">
        <is>
          <t>La Colombe Draft Latte | Mocha | 24 pack 260mL</t>
        </is>
      </c>
      <c r="C774" s="34" t="inlineStr">
        <is>
          <t>4) Caffeine &amp; energy beverage</t>
        </is>
      </c>
      <c r="D774" s="34" t="inlineStr">
        <is>
          <t>260 mL can</t>
        </is>
      </c>
      <c r="E774" s="48" t="n">
        <v>24</v>
      </c>
      <c r="F774" s="49" t="n"/>
      <c r="G774" s="50">
        <f>IF(AND(ISNUMBER($F774),ISNUMBER($E774),$E774&lt;&gt;0),$F774/$E774,"")</f>
        <v/>
      </c>
      <c r="H774" s="50">
        <f>IF(AND(ISNUMBER($F774),ISNUMBER($AL774),ISNUMBER($E774),($AL774*$E774)&lt;&gt;0),$F774/($AL774*$E774)*100,"")</f>
        <v/>
      </c>
      <c r="I774" s="51" t="n"/>
      <c r="J774" s="52" t="n"/>
      <c r="K774" s="50">
        <f>IF(AND(ISNUMBER($F774),ISNUMBER($J774)),$F774*(1-$J774),"")</f>
        <v/>
      </c>
      <c r="L774" s="51" t="n"/>
      <c r="M774" s="51" t="n"/>
      <c r="N774" s="50">
        <f>IF(ISNUMBER($F774),($F774-IF(ISNUMBER($AM774),$AM774,0))*(1-IF(ISNUMBER($J774),$J774,0)),"")</f>
        <v/>
      </c>
      <c r="O774" s="34" t="inlineStr">
        <is>
          <t>Mocha</t>
        </is>
      </c>
      <c r="P774" s="48" t="n">
        <v>120</v>
      </c>
      <c r="Q774" s="48" t="n">
        <v>70</v>
      </c>
      <c r="R774" s="34" t="inlineStr">
        <is>
          <t>Not listed</t>
        </is>
      </c>
      <c r="S774" s="48" t="n">
        <v>14</v>
      </c>
      <c r="T774" s="48" t="n">
        <v>110</v>
      </c>
      <c r="U774" s="34" t="inlineStr">
        <is>
          <t>Cane sugar</t>
        </is>
      </c>
      <c r="V774" s="34" t="inlineStr">
        <is>
          <t>Frothy draft latte, real cold pressed espresso</t>
        </is>
      </c>
      <c r="W774" s="51" t="n"/>
      <c r="X774" s="51" t="n"/>
      <c r="Y774" s="51" t="n"/>
      <c r="Z774" s="51" t="n"/>
      <c r="AA774" s="34" t="inlineStr">
        <is>
          <t>Medium</t>
        </is>
      </c>
      <c r="AB774" s="34" t="inlineStr">
        <is>
          <t>Premium canned latte</t>
        </is>
      </c>
      <c r="AC774" s="34" t="inlineStr">
        <is>
          <t>Frothy cafe latte from a can</t>
        </is>
      </c>
      <c r="AD774" s="34" t="inlineStr">
        <is>
          <t>Cafe quality latte texture.</t>
        </is>
      </c>
      <c r="AE774" s="51" t="n"/>
      <c r="AF774" s="53">
        <f>IF(AND(ISNUMBER($P774),ISNUMBER($AL774),$AL774&lt;&gt;0),ROUND($P774/$AL774*100,1),"")</f>
        <v/>
      </c>
      <c r="AG774" s="54">
        <f>IF(AND(ISNUMBER($S774),ISNUMBER($AL774),$AL774&lt;&gt;0),ROUND($S774/$AL774*100,2),"")</f>
        <v/>
      </c>
      <c r="AH774" s="53">
        <f>IF(AND(ISNUMBER($Q774),ISNUMBER($AL774),$AL774&lt;&gt;0),ROUND($Q774/$AL774*100,1),"")</f>
        <v/>
      </c>
      <c r="AI774" s="48">
        <f>IF(ISNUMBER($S774),IF($S774&lt;=1,"Yes","No"),"n/a")</f>
        <v/>
      </c>
      <c r="AJ774" s="48">
        <f>IF(ISNUMBER($S774),ROUND(MAX(0,MIN(100,100-$S774*2.5-IF(ISNUMBER($T774),$T774,0)*0.12+IF($S774&lt;=1,12,0))),0),"")</f>
        <v/>
      </c>
      <c r="AK774" s="48">
        <f>IF(ISNUMBER($Q774),IF($Q774&gt;=100,20,IF($Q774&gt;=30,10,0)),0)+IF(ISNUMBER($R774),IF($R774&gt;=100,20,0),0)+IF(ISNUMBER($P774),IF($P774&gt;=150,20,IF($P774&gt;=50,12,5)),0)+IF(ISNUMBER($S774),IF($S774&lt;=1,15,0),0)</f>
        <v/>
      </c>
      <c r="AL774" s="48" t="n">
        <v>260</v>
      </c>
      <c r="AM774" s="49" t="n"/>
      <c r="AN774" s="48">
        <f>IF(AND(ISNUMBER($P774),ISNUMBER($AL774),$AL774&lt;&gt;0),IF(OR($P774&gt;180,$P774/$AL774*1000&gt;400),"Over ceiling, confirm SKU","Within"),"n/a")</f>
        <v/>
      </c>
      <c r="AO774" s="51" t="n"/>
      <c r="AP774" s="51" t="n"/>
      <c r="AQ774" s="51" t="n"/>
      <c r="AR774" s="34" t="inlineStr">
        <is>
          <t>Recalled, batch confirmed, to confirm</t>
        </is>
      </c>
      <c r="AS774" s="34" t="inlineStr">
        <is>
          <t>BLANK -&gt; requires live Amazon.ca capture</t>
        </is>
      </c>
      <c r="AT774" s="34" t="inlineStr">
        <is>
          <t>Unverified commercial data</t>
        </is>
      </c>
    </row>
    <row r="775" ht="28" customHeight="1">
      <c r="A775" s="34" t="inlineStr">
        <is>
          <t>La Colombe</t>
        </is>
      </c>
      <c r="B775" s="34" t="inlineStr">
        <is>
          <t>La Colombe Draft Latte | Oatmilk | single 260mL</t>
        </is>
      </c>
      <c r="C775" s="34" t="inlineStr">
        <is>
          <t>4) Caffeine &amp; energy beverage</t>
        </is>
      </c>
      <c r="D775" s="34" t="inlineStr">
        <is>
          <t>260 mL can</t>
        </is>
      </c>
      <c r="E775" s="48" t="n">
        <v>1</v>
      </c>
      <c r="F775" s="49" t="n"/>
      <c r="G775" s="50">
        <f>IF(AND(ISNUMBER($F775),ISNUMBER($E775),$E775&lt;&gt;0),$F775/$E775,"")</f>
        <v/>
      </c>
      <c r="H775" s="50">
        <f>IF(AND(ISNUMBER($F775),ISNUMBER($AL775),ISNUMBER($E775),($AL775*$E775)&lt;&gt;0),$F775/($AL775*$E775)*100,"")</f>
        <v/>
      </c>
      <c r="I775" s="51" t="n"/>
      <c r="J775" s="52" t="n"/>
      <c r="K775" s="50">
        <f>IF(AND(ISNUMBER($F775),ISNUMBER($J775)),$F775*(1-$J775),"")</f>
        <v/>
      </c>
      <c r="L775" s="51" t="n"/>
      <c r="M775" s="51" t="n"/>
      <c r="N775" s="50">
        <f>IF(ISNUMBER($F775),($F775-IF(ISNUMBER($AM775),$AM775,0))*(1-IF(ISNUMBER($J775),$J775,0)),"")</f>
        <v/>
      </c>
      <c r="O775" s="34" t="inlineStr">
        <is>
          <t>Oatmilk</t>
        </is>
      </c>
      <c r="P775" s="48" t="n">
        <v>120</v>
      </c>
      <c r="Q775" s="48" t="n">
        <v>70</v>
      </c>
      <c r="R775" s="34" t="inlineStr">
        <is>
          <t>Not listed</t>
        </is>
      </c>
      <c r="S775" s="48" t="n">
        <v>14</v>
      </c>
      <c r="T775" s="48" t="n">
        <v>110</v>
      </c>
      <c r="U775" s="34" t="inlineStr">
        <is>
          <t>Cane sugar</t>
        </is>
      </c>
      <c r="V775" s="34" t="inlineStr">
        <is>
          <t>Frothy draft latte, real cold pressed espresso</t>
        </is>
      </c>
      <c r="W775" s="51" t="n"/>
      <c r="X775" s="51" t="n"/>
      <c r="Y775" s="51" t="n"/>
      <c r="Z775" s="51" t="n"/>
      <c r="AA775" s="34" t="inlineStr">
        <is>
          <t>Medium</t>
        </is>
      </c>
      <c r="AB775" s="34" t="inlineStr">
        <is>
          <t>Premium canned latte</t>
        </is>
      </c>
      <c r="AC775" s="34" t="inlineStr">
        <is>
          <t>Frothy cafe latte from a can</t>
        </is>
      </c>
      <c r="AD775" s="34" t="inlineStr">
        <is>
          <t>Cafe quality latte texture.</t>
        </is>
      </c>
      <c r="AE775" s="51" t="n"/>
      <c r="AF775" s="53">
        <f>IF(AND(ISNUMBER($P775),ISNUMBER($AL775),$AL775&lt;&gt;0),ROUND($P775/$AL775*100,1),"")</f>
        <v/>
      </c>
      <c r="AG775" s="54">
        <f>IF(AND(ISNUMBER($S775),ISNUMBER($AL775),$AL775&lt;&gt;0),ROUND($S775/$AL775*100,2),"")</f>
        <v/>
      </c>
      <c r="AH775" s="53">
        <f>IF(AND(ISNUMBER($Q775),ISNUMBER($AL775),$AL775&lt;&gt;0),ROUND($Q775/$AL775*100,1),"")</f>
        <v/>
      </c>
      <c r="AI775" s="48">
        <f>IF(ISNUMBER($S775),IF($S775&lt;=1,"Yes","No"),"n/a")</f>
        <v/>
      </c>
      <c r="AJ775" s="48">
        <f>IF(ISNUMBER($S775),ROUND(MAX(0,MIN(100,100-$S775*2.5-IF(ISNUMBER($T775),$T775,0)*0.12+IF($S775&lt;=1,12,0))),0),"")</f>
        <v/>
      </c>
      <c r="AK775" s="48">
        <f>IF(ISNUMBER($Q775),IF($Q775&gt;=100,20,IF($Q775&gt;=30,10,0)),0)+IF(ISNUMBER($R775),IF($R775&gt;=100,20,0),0)+IF(ISNUMBER($P775),IF($P775&gt;=150,20,IF($P775&gt;=50,12,5)),0)+IF(ISNUMBER($S775),IF($S775&lt;=1,15,0),0)</f>
        <v/>
      </c>
      <c r="AL775" s="48" t="n">
        <v>260</v>
      </c>
      <c r="AM775" s="49" t="n"/>
      <c r="AN775" s="48">
        <f>IF(AND(ISNUMBER($P775),ISNUMBER($AL775),$AL775&lt;&gt;0),IF(OR($P775&gt;180,$P775/$AL775*1000&gt;400),"Over ceiling, confirm SKU","Within"),"n/a")</f>
        <v/>
      </c>
      <c r="AO775" s="51" t="n"/>
      <c r="AP775" s="51" t="n"/>
      <c r="AQ775" s="51" t="n"/>
      <c r="AR775" s="34" t="inlineStr">
        <is>
          <t>Recalled, batch confirmed, to confirm</t>
        </is>
      </c>
      <c r="AS775" s="34" t="inlineStr">
        <is>
          <t>BLANK -&gt; requires live Amazon.ca capture</t>
        </is>
      </c>
      <c r="AT775" s="34" t="inlineStr">
        <is>
          <t>Unverified commercial data</t>
        </is>
      </c>
    </row>
    <row r="776" ht="28" customHeight="1">
      <c r="A776" s="34" t="inlineStr">
        <is>
          <t>La Colombe</t>
        </is>
      </c>
      <c r="B776" s="34" t="inlineStr">
        <is>
          <t>La Colombe Draft Latte | Oatmilk | 8 pack 260mL</t>
        </is>
      </c>
      <c r="C776" s="34" t="inlineStr">
        <is>
          <t>4) Caffeine &amp; energy beverage</t>
        </is>
      </c>
      <c r="D776" s="34" t="inlineStr">
        <is>
          <t>260 mL can</t>
        </is>
      </c>
      <c r="E776" s="48" t="n">
        <v>8</v>
      </c>
      <c r="F776" s="49" t="n"/>
      <c r="G776" s="50">
        <f>IF(AND(ISNUMBER($F776),ISNUMBER($E776),$E776&lt;&gt;0),$F776/$E776,"")</f>
        <v/>
      </c>
      <c r="H776" s="50">
        <f>IF(AND(ISNUMBER($F776),ISNUMBER($AL776),ISNUMBER($E776),($AL776*$E776)&lt;&gt;0),$F776/($AL776*$E776)*100,"")</f>
        <v/>
      </c>
      <c r="I776" s="51" t="n"/>
      <c r="J776" s="52" t="n"/>
      <c r="K776" s="50">
        <f>IF(AND(ISNUMBER($F776),ISNUMBER($J776)),$F776*(1-$J776),"")</f>
        <v/>
      </c>
      <c r="L776" s="51" t="n"/>
      <c r="M776" s="51" t="n"/>
      <c r="N776" s="50">
        <f>IF(ISNUMBER($F776),($F776-IF(ISNUMBER($AM776),$AM776,0))*(1-IF(ISNUMBER($J776),$J776,0)),"")</f>
        <v/>
      </c>
      <c r="O776" s="34" t="inlineStr">
        <is>
          <t>Oatmilk</t>
        </is>
      </c>
      <c r="P776" s="48" t="n">
        <v>120</v>
      </c>
      <c r="Q776" s="48" t="n">
        <v>70</v>
      </c>
      <c r="R776" s="34" t="inlineStr">
        <is>
          <t>Not listed</t>
        </is>
      </c>
      <c r="S776" s="48" t="n">
        <v>14</v>
      </c>
      <c r="T776" s="48" t="n">
        <v>110</v>
      </c>
      <c r="U776" s="34" t="inlineStr">
        <is>
          <t>Cane sugar</t>
        </is>
      </c>
      <c r="V776" s="34" t="inlineStr">
        <is>
          <t>Frothy draft latte, real cold pressed espresso</t>
        </is>
      </c>
      <c r="W776" s="51" t="n"/>
      <c r="X776" s="51" t="n"/>
      <c r="Y776" s="51" t="n"/>
      <c r="Z776" s="51" t="n"/>
      <c r="AA776" s="34" t="inlineStr">
        <is>
          <t>Medium</t>
        </is>
      </c>
      <c r="AB776" s="34" t="inlineStr">
        <is>
          <t>Premium canned latte</t>
        </is>
      </c>
      <c r="AC776" s="34" t="inlineStr">
        <is>
          <t>Frothy cafe latte from a can</t>
        </is>
      </c>
      <c r="AD776" s="34" t="inlineStr">
        <is>
          <t>Cafe quality latte texture.</t>
        </is>
      </c>
      <c r="AE776" s="51" t="n"/>
      <c r="AF776" s="53">
        <f>IF(AND(ISNUMBER($P776),ISNUMBER($AL776),$AL776&lt;&gt;0),ROUND($P776/$AL776*100,1),"")</f>
        <v/>
      </c>
      <c r="AG776" s="54">
        <f>IF(AND(ISNUMBER($S776),ISNUMBER($AL776),$AL776&lt;&gt;0),ROUND($S776/$AL776*100,2),"")</f>
        <v/>
      </c>
      <c r="AH776" s="53">
        <f>IF(AND(ISNUMBER($Q776),ISNUMBER($AL776),$AL776&lt;&gt;0),ROUND($Q776/$AL776*100,1),"")</f>
        <v/>
      </c>
      <c r="AI776" s="48">
        <f>IF(ISNUMBER($S776),IF($S776&lt;=1,"Yes","No"),"n/a")</f>
        <v/>
      </c>
      <c r="AJ776" s="48">
        <f>IF(ISNUMBER($S776),ROUND(MAX(0,MIN(100,100-$S776*2.5-IF(ISNUMBER($T776),$T776,0)*0.12+IF($S776&lt;=1,12,0))),0),"")</f>
        <v/>
      </c>
      <c r="AK776" s="48">
        <f>IF(ISNUMBER($Q776),IF($Q776&gt;=100,20,IF($Q776&gt;=30,10,0)),0)+IF(ISNUMBER($R776),IF($R776&gt;=100,20,0),0)+IF(ISNUMBER($P776),IF($P776&gt;=150,20,IF($P776&gt;=50,12,5)),0)+IF(ISNUMBER($S776),IF($S776&lt;=1,15,0),0)</f>
        <v/>
      </c>
      <c r="AL776" s="48" t="n">
        <v>260</v>
      </c>
      <c r="AM776" s="49" t="n"/>
      <c r="AN776" s="48">
        <f>IF(AND(ISNUMBER($P776),ISNUMBER($AL776),$AL776&lt;&gt;0),IF(OR($P776&gt;180,$P776/$AL776*1000&gt;400),"Over ceiling, confirm SKU","Within"),"n/a")</f>
        <v/>
      </c>
      <c r="AO776" s="51" t="n"/>
      <c r="AP776" s="51" t="n"/>
      <c r="AQ776" s="51" t="n"/>
      <c r="AR776" s="34" t="inlineStr">
        <is>
          <t>Recalled, batch confirmed, to confirm</t>
        </is>
      </c>
      <c r="AS776" s="34" t="inlineStr">
        <is>
          <t>BLANK -&gt; requires live Amazon.ca capture</t>
        </is>
      </c>
      <c r="AT776" s="34" t="inlineStr">
        <is>
          <t>Unverified commercial data</t>
        </is>
      </c>
    </row>
    <row r="777" ht="28" customHeight="1">
      <c r="A777" s="34" t="inlineStr">
        <is>
          <t>La Colombe</t>
        </is>
      </c>
      <c r="B777" s="34" t="inlineStr">
        <is>
          <t>La Colombe Draft Latte | Oatmilk | 12 pack 260mL</t>
        </is>
      </c>
      <c r="C777" s="34" t="inlineStr">
        <is>
          <t>4) Caffeine &amp; energy beverage</t>
        </is>
      </c>
      <c r="D777" s="34" t="inlineStr">
        <is>
          <t>260 mL can</t>
        </is>
      </c>
      <c r="E777" s="48" t="n">
        <v>12</v>
      </c>
      <c r="F777" s="49" t="n"/>
      <c r="G777" s="50">
        <f>IF(AND(ISNUMBER($F777),ISNUMBER($E777),$E777&lt;&gt;0),$F777/$E777,"")</f>
        <v/>
      </c>
      <c r="H777" s="50">
        <f>IF(AND(ISNUMBER($F777),ISNUMBER($AL777),ISNUMBER($E777),($AL777*$E777)&lt;&gt;0),$F777/($AL777*$E777)*100,"")</f>
        <v/>
      </c>
      <c r="I777" s="51" t="n"/>
      <c r="J777" s="52" t="n"/>
      <c r="K777" s="50">
        <f>IF(AND(ISNUMBER($F777),ISNUMBER($J777)),$F777*(1-$J777),"")</f>
        <v/>
      </c>
      <c r="L777" s="51" t="n"/>
      <c r="M777" s="51" t="n"/>
      <c r="N777" s="50">
        <f>IF(ISNUMBER($F777),($F777-IF(ISNUMBER($AM777),$AM777,0))*(1-IF(ISNUMBER($J777),$J777,0)),"")</f>
        <v/>
      </c>
      <c r="O777" s="34" t="inlineStr">
        <is>
          <t>Oatmilk</t>
        </is>
      </c>
      <c r="P777" s="48" t="n">
        <v>120</v>
      </c>
      <c r="Q777" s="48" t="n">
        <v>70</v>
      </c>
      <c r="R777" s="34" t="inlineStr">
        <is>
          <t>Not listed</t>
        </is>
      </c>
      <c r="S777" s="48" t="n">
        <v>14</v>
      </c>
      <c r="T777" s="48" t="n">
        <v>110</v>
      </c>
      <c r="U777" s="34" t="inlineStr">
        <is>
          <t>Cane sugar</t>
        </is>
      </c>
      <c r="V777" s="34" t="inlineStr">
        <is>
          <t>Frothy draft latte, real cold pressed espresso</t>
        </is>
      </c>
      <c r="W777" s="51" t="n"/>
      <c r="X777" s="51" t="n"/>
      <c r="Y777" s="51" t="n"/>
      <c r="Z777" s="51" t="n"/>
      <c r="AA777" s="34" t="inlineStr">
        <is>
          <t>Medium</t>
        </is>
      </c>
      <c r="AB777" s="34" t="inlineStr">
        <is>
          <t>Premium canned latte</t>
        </is>
      </c>
      <c r="AC777" s="34" t="inlineStr">
        <is>
          <t>Frothy cafe latte from a can</t>
        </is>
      </c>
      <c r="AD777" s="34" t="inlineStr">
        <is>
          <t>Cafe quality latte texture.</t>
        </is>
      </c>
      <c r="AE777" s="51" t="n"/>
      <c r="AF777" s="53">
        <f>IF(AND(ISNUMBER($P777),ISNUMBER($AL777),$AL777&lt;&gt;0),ROUND($P777/$AL777*100,1),"")</f>
        <v/>
      </c>
      <c r="AG777" s="54">
        <f>IF(AND(ISNUMBER($S777),ISNUMBER($AL777),$AL777&lt;&gt;0),ROUND($S777/$AL777*100,2),"")</f>
        <v/>
      </c>
      <c r="AH777" s="53">
        <f>IF(AND(ISNUMBER($Q777),ISNUMBER($AL777),$AL777&lt;&gt;0),ROUND($Q777/$AL777*100,1),"")</f>
        <v/>
      </c>
      <c r="AI777" s="48">
        <f>IF(ISNUMBER($S777),IF($S777&lt;=1,"Yes","No"),"n/a")</f>
        <v/>
      </c>
      <c r="AJ777" s="48">
        <f>IF(ISNUMBER($S777),ROUND(MAX(0,MIN(100,100-$S777*2.5-IF(ISNUMBER($T777),$T777,0)*0.12+IF($S777&lt;=1,12,0))),0),"")</f>
        <v/>
      </c>
      <c r="AK777" s="48">
        <f>IF(ISNUMBER($Q777),IF($Q777&gt;=100,20,IF($Q777&gt;=30,10,0)),0)+IF(ISNUMBER($R777),IF($R777&gt;=100,20,0),0)+IF(ISNUMBER($P777),IF($P777&gt;=150,20,IF($P777&gt;=50,12,5)),0)+IF(ISNUMBER($S777),IF($S777&lt;=1,15,0),0)</f>
        <v/>
      </c>
      <c r="AL777" s="48" t="n">
        <v>260</v>
      </c>
      <c r="AM777" s="49" t="n"/>
      <c r="AN777" s="48">
        <f>IF(AND(ISNUMBER($P777),ISNUMBER($AL777),$AL777&lt;&gt;0),IF(OR($P777&gt;180,$P777/$AL777*1000&gt;400),"Over ceiling, confirm SKU","Within"),"n/a")</f>
        <v/>
      </c>
      <c r="AO777" s="51" t="n"/>
      <c r="AP777" s="51" t="n"/>
      <c r="AQ777" s="51" t="n"/>
      <c r="AR777" s="34" t="inlineStr">
        <is>
          <t>Recalled, batch confirmed, to confirm</t>
        </is>
      </c>
      <c r="AS777" s="34" t="inlineStr">
        <is>
          <t>BLANK -&gt; requires live Amazon.ca capture</t>
        </is>
      </c>
      <c r="AT777" s="34" t="inlineStr">
        <is>
          <t>Unverified commercial data</t>
        </is>
      </c>
    </row>
    <row r="778" ht="28" customHeight="1">
      <c r="A778" s="34" t="inlineStr">
        <is>
          <t>La Colombe</t>
        </is>
      </c>
      <c r="B778" s="34" t="inlineStr">
        <is>
          <t>La Colombe Draft Latte | Oatmilk | 15 pack 260mL</t>
        </is>
      </c>
      <c r="C778" s="34" t="inlineStr">
        <is>
          <t>4) Caffeine &amp; energy beverage</t>
        </is>
      </c>
      <c r="D778" s="34" t="inlineStr">
        <is>
          <t>260 mL can</t>
        </is>
      </c>
      <c r="E778" s="48" t="n">
        <v>15</v>
      </c>
      <c r="F778" s="49" t="n"/>
      <c r="G778" s="50">
        <f>IF(AND(ISNUMBER($F778),ISNUMBER($E778),$E778&lt;&gt;0),$F778/$E778,"")</f>
        <v/>
      </c>
      <c r="H778" s="50">
        <f>IF(AND(ISNUMBER($F778),ISNUMBER($AL778),ISNUMBER($E778),($AL778*$E778)&lt;&gt;0),$F778/($AL778*$E778)*100,"")</f>
        <v/>
      </c>
      <c r="I778" s="51" t="n"/>
      <c r="J778" s="52" t="n"/>
      <c r="K778" s="50">
        <f>IF(AND(ISNUMBER($F778),ISNUMBER($J778)),$F778*(1-$J778),"")</f>
        <v/>
      </c>
      <c r="L778" s="51" t="n"/>
      <c r="M778" s="51" t="n"/>
      <c r="N778" s="50">
        <f>IF(ISNUMBER($F778),($F778-IF(ISNUMBER($AM778),$AM778,0))*(1-IF(ISNUMBER($J778),$J778,0)),"")</f>
        <v/>
      </c>
      <c r="O778" s="34" t="inlineStr">
        <is>
          <t>Oatmilk</t>
        </is>
      </c>
      <c r="P778" s="48" t="n">
        <v>120</v>
      </c>
      <c r="Q778" s="48" t="n">
        <v>70</v>
      </c>
      <c r="R778" s="34" t="inlineStr">
        <is>
          <t>Not listed</t>
        </is>
      </c>
      <c r="S778" s="48" t="n">
        <v>14</v>
      </c>
      <c r="T778" s="48" t="n">
        <v>110</v>
      </c>
      <c r="U778" s="34" t="inlineStr">
        <is>
          <t>Cane sugar</t>
        </is>
      </c>
      <c r="V778" s="34" t="inlineStr">
        <is>
          <t>Frothy draft latte, real cold pressed espresso</t>
        </is>
      </c>
      <c r="W778" s="51" t="n"/>
      <c r="X778" s="51" t="n"/>
      <c r="Y778" s="51" t="n"/>
      <c r="Z778" s="51" t="n"/>
      <c r="AA778" s="34" t="inlineStr">
        <is>
          <t>Medium</t>
        </is>
      </c>
      <c r="AB778" s="34" t="inlineStr">
        <is>
          <t>Premium canned latte</t>
        </is>
      </c>
      <c r="AC778" s="34" t="inlineStr">
        <is>
          <t>Frothy cafe latte from a can</t>
        </is>
      </c>
      <c r="AD778" s="34" t="inlineStr">
        <is>
          <t>Cafe quality latte texture.</t>
        </is>
      </c>
      <c r="AE778" s="51" t="n"/>
      <c r="AF778" s="53">
        <f>IF(AND(ISNUMBER($P778),ISNUMBER($AL778),$AL778&lt;&gt;0),ROUND($P778/$AL778*100,1),"")</f>
        <v/>
      </c>
      <c r="AG778" s="54">
        <f>IF(AND(ISNUMBER($S778),ISNUMBER($AL778),$AL778&lt;&gt;0),ROUND($S778/$AL778*100,2),"")</f>
        <v/>
      </c>
      <c r="AH778" s="53">
        <f>IF(AND(ISNUMBER($Q778),ISNUMBER($AL778),$AL778&lt;&gt;0),ROUND($Q778/$AL778*100,1),"")</f>
        <v/>
      </c>
      <c r="AI778" s="48">
        <f>IF(ISNUMBER($S778),IF($S778&lt;=1,"Yes","No"),"n/a")</f>
        <v/>
      </c>
      <c r="AJ778" s="48">
        <f>IF(ISNUMBER($S778),ROUND(MAX(0,MIN(100,100-$S778*2.5-IF(ISNUMBER($T778),$T778,0)*0.12+IF($S778&lt;=1,12,0))),0),"")</f>
        <v/>
      </c>
      <c r="AK778" s="48">
        <f>IF(ISNUMBER($Q778),IF($Q778&gt;=100,20,IF($Q778&gt;=30,10,0)),0)+IF(ISNUMBER($R778),IF($R778&gt;=100,20,0),0)+IF(ISNUMBER($P778),IF($P778&gt;=150,20,IF($P778&gt;=50,12,5)),0)+IF(ISNUMBER($S778),IF($S778&lt;=1,15,0),0)</f>
        <v/>
      </c>
      <c r="AL778" s="48" t="n">
        <v>260</v>
      </c>
      <c r="AM778" s="49" t="n"/>
      <c r="AN778" s="48">
        <f>IF(AND(ISNUMBER($P778),ISNUMBER($AL778),$AL778&lt;&gt;0),IF(OR($P778&gt;180,$P778/$AL778*1000&gt;400),"Over ceiling, confirm SKU","Within"),"n/a")</f>
        <v/>
      </c>
      <c r="AO778" s="51" t="n"/>
      <c r="AP778" s="51" t="n"/>
      <c r="AQ778" s="51" t="n"/>
      <c r="AR778" s="34" t="inlineStr">
        <is>
          <t>Recalled, batch confirmed, to confirm</t>
        </is>
      </c>
      <c r="AS778" s="34" t="inlineStr">
        <is>
          <t>BLANK -&gt; requires live Amazon.ca capture</t>
        </is>
      </c>
      <c r="AT778" s="34" t="inlineStr">
        <is>
          <t>Unverified commercial data</t>
        </is>
      </c>
    </row>
    <row r="779" ht="28" customHeight="1">
      <c r="A779" s="34" t="inlineStr">
        <is>
          <t>La Colombe</t>
        </is>
      </c>
      <c r="B779" s="34" t="inlineStr">
        <is>
          <t>La Colombe Draft Latte | Oatmilk | 18 pack 260mL</t>
        </is>
      </c>
      <c r="C779" s="34" t="inlineStr">
        <is>
          <t>4) Caffeine &amp; energy beverage</t>
        </is>
      </c>
      <c r="D779" s="34" t="inlineStr">
        <is>
          <t>260 mL can</t>
        </is>
      </c>
      <c r="E779" s="48" t="n">
        <v>18</v>
      </c>
      <c r="F779" s="49" t="n"/>
      <c r="G779" s="50">
        <f>IF(AND(ISNUMBER($F779),ISNUMBER($E779),$E779&lt;&gt;0),$F779/$E779,"")</f>
        <v/>
      </c>
      <c r="H779" s="50">
        <f>IF(AND(ISNUMBER($F779),ISNUMBER($AL779),ISNUMBER($E779),($AL779*$E779)&lt;&gt;0),$F779/($AL779*$E779)*100,"")</f>
        <v/>
      </c>
      <c r="I779" s="51" t="n"/>
      <c r="J779" s="52" t="n"/>
      <c r="K779" s="50">
        <f>IF(AND(ISNUMBER($F779),ISNUMBER($J779)),$F779*(1-$J779),"")</f>
        <v/>
      </c>
      <c r="L779" s="51" t="n"/>
      <c r="M779" s="51" t="n"/>
      <c r="N779" s="50">
        <f>IF(ISNUMBER($F779),($F779-IF(ISNUMBER($AM779),$AM779,0))*(1-IF(ISNUMBER($J779),$J779,0)),"")</f>
        <v/>
      </c>
      <c r="O779" s="34" t="inlineStr">
        <is>
          <t>Oatmilk</t>
        </is>
      </c>
      <c r="P779" s="48" t="n">
        <v>120</v>
      </c>
      <c r="Q779" s="48" t="n">
        <v>70</v>
      </c>
      <c r="R779" s="34" t="inlineStr">
        <is>
          <t>Not listed</t>
        </is>
      </c>
      <c r="S779" s="48" t="n">
        <v>14</v>
      </c>
      <c r="T779" s="48" t="n">
        <v>110</v>
      </c>
      <c r="U779" s="34" t="inlineStr">
        <is>
          <t>Cane sugar</t>
        </is>
      </c>
      <c r="V779" s="34" t="inlineStr">
        <is>
          <t>Frothy draft latte, real cold pressed espresso</t>
        </is>
      </c>
      <c r="W779" s="51" t="n"/>
      <c r="X779" s="51" t="n"/>
      <c r="Y779" s="51" t="n"/>
      <c r="Z779" s="51" t="n"/>
      <c r="AA779" s="34" t="inlineStr">
        <is>
          <t>Medium</t>
        </is>
      </c>
      <c r="AB779" s="34" t="inlineStr">
        <is>
          <t>Premium canned latte</t>
        </is>
      </c>
      <c r="AC779" s="34" t="inlineStr">
        <is>
          <t>Frothy cafe latte from a can</t>
        </is>
      </c>
      <c r="AD779" s="34" t="inlineStr">
        <is>
          <t>Cafe quality latte texture.</t>
        </is>
      </c>
      <c r="AE779" s="51" t="n"/>
      <c r="AF779" s="53">
        <f>IF(AND(ISNUMBER($P779),ISNUMBER($AL779),$AL779&lt;&gt;0),ROUND($P779/$AL779*100,1),"")</f>
        <v/>
      </c>
      <c r="AG779" s="54">
        <f>IF(AND(ISNUMBER($S779),ISNUMBER($AL779),$AL779&lt;&gt;0),ROUND($S779/$AL779*100,2),"")</f>
        <v/>
      </c>
      <c r="AH779" s="53">
        <f>IF(AND(ISNUMBER($Q779),ISNUMBER($AL779),$AL779&lt;&gt;0),ROUND($Q779/$AL779*100,1),"")</f>
        <v/>
      </c>
      <c r="AI779" s="48">
        <f>IF(ISNUMBER($S779),IF($S779&lt;=1,"Yes","No"),"n/a")</f>
        <v/>
      </c>
      <c r="AJ779" s="48">
        <f>IF(ISNUMBER($S779),ROUND(MAX(0,MIN(100,100-$S779*2.5-IF(ISNUMBER($T779),$T779,0)*0.12+IF($S779&lt;=1,12,0))),0),"")</f>
        <v/>
      </c>
      <c r="AK779" s="48">
        <f>IF(ISNUMBER($Q779),IF($Q779&gt;=100,20,IF($Q779&gt;=30,10,0)),0)+IF(ISNUMBER($R779),IF($R779&gt;=100,20,0),0)+IF(ISNUMBER($P779),IF($P779&gt;=150,20,IF($P779&gt;=50,12,5)),0)+IF(ISNUMBER($S779),IF($S779&lt;=1,15,0),0)</f>
        <v/>
      </c>
      <c r="AL779" s="48" t="n">
        <v>260</v>
      </c>
      <c r="AM779" s="49" t="n"/>
      <c r="AN779" s="48">
        <f>IF(AND(ISNUMBER($P779),ISNUMBER($AL779),$AL779&lt;&gt;0),IF(OR($P779&gt;180,$P779/$AL779*1000&gt;400),"Over ceiling, confirm SKU","Within"),"n/a")</f>
        <v/>
      </c>
      <c r="AO779" s="51" t="n"/>
      <c r="AP779" s="51" t="n"/>
      <c r="AQ779" s="51" t="n"/>
      <c r="AR779" s="34" t="inlineStr">
        <is>
          <t>Recalled, batch confirmed, to confirm</t>
        </is>
      </c>
      <c r="AS779" s="34" t="inlineStr">
        <is>
          <t>BLANK -&gt; requires live Amazon.ca capture</t>
        </is>
      </c>
      <c r="AT779" s="34" t="inlineStr">
        <is>
          <t>Unverified commercial data</t>
        </is>
      </c>
    </row>
    <row r="780" ht="28" customHeight="1">
      <c r="A780" s="34" t="inlineStr">
        <is>
          <t>La Colombe</t>
        </is>
      </c>
      <c r="B780" s="34" t="inlineStr">
        <is>
          <t>La Colombe Draft Latte | Oatmilk | 24 pack 260mL</t>
        </is>
      </c>
      <c r="C780" s="34" t="inlineStr">
        <is>
          <t>4) Caffeine &amp; energy beverage</t>
        </is>
      </c>
      <c r="D780" s="34" t="inlineStr">
        <is>
          <t>260 mL can</t>
        </is>
      </c>
      <c r="E780" s="48" t="n">
        <v>24</v>
      </c>
      <c r="F780" s="49" t="n"/>
      <c r="G780" s="50">
        <f>IF(AND(ISNUMBER($F780),ISNUMBER($E780),$E780&lt;&gt;0),$F780/$E780,"")</f>
        <v/>
      </c>
      <c r="H780" s="50">
        <f>IF(AND(ISNUMBER($F780),ISNUMBER($AL780),ISNUMBER($E780),($AL780*$E780)&lt;&gt;0),$F780/($AL780*$E780)*100,"")</f>
        <v/>
      </c>
      <c r="I780" s="51" t="n"/>
      <c r="J780" s="52" t="n"/>
      <c r="K780" s="50">
        <f>IF(AND(ISNUMBER($F780),ISNUMBER($J780)),$F780*(1-$J780),"")</f>
        <v/>
      </c>
      <c r="L780" s="51" t="n"/>
      <c r="M780" s="51" t="n"/>
      <c r="N780" s="50">
        <f>IF(ISNUMBER($F780),($F780-IF(ISNUMBER($AM780),$AM780,0))*(1-IF(ISNUMBER($J780),$J780,0)),"")</f>
        <v/>
      </c>
      <c r="O780" s="34" t="inlineStr">
        <is>
          <t>Oatmilk</t>
        </is>
      </c>
      <c r="P780" s="48" t="n">
        <v>120</v>
      </c>
      <c r="Q780" s="48" t="n">
        <v>70</v>
      </c>
      <c r="R780" s="34" t="inlineStr">
        <is>
          <t>Not listed</t>
        </is>
      </c>
      <c r="S780" s="48" t="n">
        <v>14</v>
      </c>
      <c r="T780" s="48" t="n">
        <v>110</v>
      </c>
      <c r="U780" s="34" t="inlineStr">
        <is>
          <t>Cane sugar</t>
        </is>
      </c>
      <c r="V780" s="34" t="inlineStr">
        <is>
          <t>Frothy draft latte, real cold pressed espresso</t>
        </is>
      </c>
      <c r="W780" s="51" t="n"/>
      <c r="X780" s="51" t="n"/>
      <c r="Y780" s="51" t="n"/>
      <c r="Z780" s="51" t="n"/>
      <c r="AA780" s="34" t="inlineStr">
        <is>
          <t>Medium</t>
        </is>
      </c>
      <c r="AB780" s="34" t="inlineStr">
        <is>
          <t>Premium canned latte</t>
        </is>
      </c>
      <c r="AC780" s="34" t="inlineStr">
        <is>
          <t>Frothy cafe latte from a can</t>
        </is>
      </c>
      <c r="AD780" s="34" t="inlineStr">
        <is>
          <t>Cafe quality latte texture.</t>
        </is>
      </c>
      <c r="AE780" s="51" t="n"/>
      <c r="AF780" s="53">
        <f>IF(AND(ISNUMBER($P780),ISNUMBER($AL780),$AL780&lt;&gt;0),ROUND($P780/$AL780*100,1),"")</f>
        <v/>
      </c>
      <c r="AG780" s="54">
        <f>IF(AND(ISNUMBER($S780),ISNUMBER($AL780),$AL780&lt;&gt;0),ROUND($S780/$AL780*100,2),"")</f>
        <v/>
      </c>
      <c r="AH780" s="53">
        <f>IF(AND(ISNUMBER($Q780),ISNUMBER($AL780),$AL780&lt;&gt;0),ROUND($Q780/$AL780*100,1),"")</f>
        <v/>
      </c>
      <c r="AI780" s="48">
        <f>IF(ISNUMBER($S780),IF($S780&lt;=1,"Yes","No"),"n/a")</f>
        <v/>
      </c>
      <c r="AJ780" s="48">
        <f>IF(ISNUMBER($S780),ROUND(MAX(0,MIN(100,100-$S780*2.5-IF(ISNUMBER($T780),$T780,0)*0.12+IF($S780&lt;=1,12,0))),0),"")</f>
        <v/>
      </c>
      <c r="AK780" s="48">
        <f>IF(ISNUMBER($Q780),IF($Q780&gt;=100,20,IF($Q780&gt;=30,10,0)),0)+IF(ISNUMBER($R780),IF($R780&gt;=100,20,0),0)+IF(ISNUMBER($P780),IF($P780&gt;=150,20,IF($P780&gt;=50,12,5)),0)+IF(ISNUMBER($S780),IF($S780&lt;=1,15,0),0)</f>
        <v/>
      </c>
      <c r="AL780" s="48" t="n">
        <v>260</v>
      </c>
      <c r="AM780" s="49" t="n"/>
      <c r="AN780" s="48">
        <f>IF(AND(ISNUMBER($P780),ISNUMBER($AL780),$AL780&lt;&gt;0),IF(OR($P780&gt;180,$P780/$AL780*1000&gt;400),"Over ceiling, confirm SKU","Within"),"n/a")</f>
        <v/>
      </c>
      <c r="AO780" s="51" t="n"/>
      <c r="AP780" s="51" t="n"/>
      <c r="AQ780" s="51" t="n"/>
      <c r="AR780" s="34" t="inlineStr">
        <is>
          <t>Recalled, batch confirmed, to confirm</t>
        </is>
      </c>
      <c r="AS780" s="34" t="inlineStr">
        <is>
          <t>BLANK -&gt; requires live Amazon.ca capture</t>
        </is>
      </c>
      <c r="AT780" s="34" t="inlineStr">
        <is>
          <t>Unverified commercial data</t>
        </is>
      </c>
    </row>
    <row r="781" ht="28" customHeight="1">
      <c r="A781" s="34" t="inlineStr">
        <is>
          <t>La Colombe</t>
        </is>
      </c>
      <c r="B781" s="34" t="inlineStr">
        <is>
          <t>La Colombe Draft Latte | Triple | single 260mL</t>
        </is>
      </c>
      <c r="C781" s="34" t="inlineStr">
        <is>
          <t>4) Caffeine &amp; energy beverage</t>
        </is>
      </c>
      <c r="D781" s="34" t="inlineStr">
        <is>
          <t>260 mL can</t>
        </is>
      </c>
      <c r="E781" s="48" t="n">
        <v>1</v>
      </c>
      <c r="F781" s="49" t="n"/>
      <c r="G781" s="50">
        <f>IF(AND(ISNUMBER($F781),ISNUMBER($E781),$E781&lt;&gt;0),$F781/$E781,"")</f>
        <v/>
      </c>
      <c r="H781" s="50">
        <f>IF(AND(ISNUMBER($F781),ISNUMBER($AL781),ISNUMBER($E781),($AL781*$E781)&lt;&gt;0),$F781/($AL781*$E781)*100,"")</f>
        <v/>
      </c>
      <c r="I781" s="51" t="n"/>
      <c r="J781" s="52" t="n"/>
      <c r="K781" s="50">
        <f>IF(AND(ISNUMBER($F781),ISNUMBER($J781)),$F781*(1-$J781),"")</f>
        <v/>
      </c>
      <c r="L781" s="51" t="n"/>
      <c r="M781" s="51" t="n"/>
      <c r="N781" s="50">
        <f>IF(ISNUMBER($F781),($F781-IF(ISNUMBER($AM781),$AM781,0))*(1-IF(ISNUMBER($J781),$J781,0)),"")</f>
        <v/>
      </c>
      <c r="O781" s="34" t="inlineStr">
        <is>
          <t>Triple</t>
        </is>
      </c>
      <c r="P781" s="48" t="n">
        <v>120</v>
      </c>
      <c r="Q781" s="48" t="n">
        <v>70</v>
      </c>
      <c r="R781" s="34" t="inlineStr">
        <is>
          <t>Not listed</t>
        </is>
      </c>
      <c r="S781" s="48" t="n">
        <v>14</v>
      </c>
      <c r="T781" s="48" t="n">
        <v>110</v>
      </c>
      <c r="U781" s="34" t="inlineStr">
        <is>
          <t>Cane sugar</t>
        </is>
      </c>
      <c r="V781" s="34" t="inlineStr">
        <is>
          <t>Frothy draft latte, real cold pressed espresso</t>
        </is>
      </c>
      <c r="W781" s="51" t="n"/>
      <c r="X781" s="51" t="n"/>
      <c r="Y781" s="51" t="n"/>
      <c r="Z781" s="51" t="n"/>
      <c r="AA781" s="34" t="inlineStr">
        <is>
          <t>Medium</t>
        </is>
      </c>
      <c r="AB781" s="34" t="inlineStr">
        <is>
          <t>Premium canned latte</t>
        </is>
      </c>
      <c r="AC781" s="34" t="inlineStr">
        <is>
          <t>Frothy cafe latte from a can</t>
        </is>
      </c>
      <c r="AD781" s="34" t="inlineStr">
        <is>
          <t>Cafe quality latte texture.</t>
        </is>
      </c>
      <c r="AE781" s="51" t="n"/>
      <c r="AF781" s="53">
        <f>IF(AND(ISNUMBER($P781),ISNUMBER($AL781),$AL781&lt;&gt;0),ROUND($P781/$AL781*100,1),"")</f>
        <v/>
      </c>
      <c r="AG781" s="54">
        <f>IF(AND(ISNUMBER($S781),ISNUMBER($AL781),$AL781&lt;&gt;0),ROUND($S781/$AL781*100,2),"")</f>
        <v/>
      </c>
      <c r="AH781" s="53">
        <f>IF(AND(ISNUMBER($Q781),ISNUMBER($AL781),$AL781&lt;&gt;0),ROUND($Q781/$AL781*100,1),"")</f>
        <v/>
      </c>
      <c r="AI781" s="48">
        <f>IF(ISNUMBER($S781),IF($S781&lt;=1,"Yes","No"),"n/a")</f>
        <v/>
      </c>
      <c r="AJ781" s="48">
        <f>IF(ISNUMBER($S781),ROUND(MAX(0,MIN(100,100-$S781*2.5-IF(ISNUMBER($T781),$T781,0)*0.12+IF($S781&lt;=1,12,0))),0),"")</f>
        <v/>
      </c>
      <c r="AK781" s="48">
        <f>IF(ISNUMBER($Q781),IF($Q781&gt;=100,20,IF($Q781&gt;=30,10,0)),0)+IF(ISNUMBER($R781),IF($R781&gt;=100,20,0),0)+IF(ISNUMBER($P781),IF($P781&gt;=150,20,IF($P781&gt;=50,12,5)),0)+IF(ISNUMBER($S781),IF($S781&lt;=1,15,0),0)</f>
        <v/>
      </c>
      <c r="AL781" s="48" t="n">
        <v>260</v>
      </c>
      <c r="AM781" s="49" t="n"/>
      <c r="AN781" s="48">
        <f>IF(AND(ISNUMBER($P781),ISNUMBER($AL781),$AL781&lt;&gt;0),IF(OR($P781&gt;180,$P781/$AL781*1000&gt;400),"Over ceiling, confirm SKU","Within"),"n/a")</f>
        <v/>
      </c>
      <c r="AO781" s="51" t="n"/>
      <c r="AP781" s="51" t="n"/>
      <c r="AQ781" s="51" t="n"/>
      <c r="AR781" s="34" t="inlineStr">
        <is>
          <t>Recalled, batch confirmed, to confirm</t>
        </is>
      </c>
      <c r="AS781" s="34" t="inlineStr">
        <is>
          <t>BLANK -&gt; requires live Amazon.ca capture</t>
        </is>
      </c>
      <c r="AT781" s="34" t="inlineStr">
        <is>
          <t>Unverified commercial data</t>
        </is>
      </c>
    </row>
    <row r="782" ht="28" customHeight="1">
      <c r="A782" s="34" t="inlineStr">
        <is>
          <t>La Colombe</t>
        </is>
      </c>
      <c r="B782" s="34" t="inlineStr">
        <is>
          <t>La Colombe Draft Latte | Triple | 8 pack 260mL</t>
        </is>
      </c>
      <c r="C782" s="34" t="inlineStr">
        <is>
          <t>4) Caffeine &amp; energy beverage</t>
        </is>
      </c>
      <c r="D782" s="34" t="inlineStr">
        <is>
          <t>260 mL can</t>
        </is>
      </c>
      <c r="E782" s="48" t="n">
        <v>8</v>
      </c>
      <c r="F782" s="49" t="n"/>
      <c r="G782" s="50">
        <f>IF(AND(ISNUMBER($F782),ISNUMBER($E782),$E782&lt;&gt;0),$F782/$E782,"")</f>
        <v/>
      </c>
      <c r="H782" s="50">
        <f>IF(AND(ISNUMBER($F782),ISNUMBER($AL782),ISNUMBER($E782),($AL782*$E782)&lt;&gt;0),$F782/($AL782*$E782)*100,"")</f>
        <v/>
      </c>
      <c r="I782" s="51" t="n"/>
      <c r="J782" s="52" t="n"/>
      <c r="K782" s="50">
        <f>IF(AND(ISNUMBER($F782),ISNUMBER($J782)),$F782*(1-$J782),"")</f>
        <v/>
      </c>
      <c r="L782" s="51" t="n"/>
      <c r="M782" s="51" t="n"/>
      <c r="N782" s="50">
        <f>IF(ISNUMBER($F782),($F782-IF(ISNUMBER($AM782),$AM782,0))*(1-IF(ISNUMBER($J782),$J782,0)),"")</f>
        <v/>
      </c>
      <c r="O782" s="34" t="inlineStr">
        <is>
          <t>Triple</t>
        </is>
      </c>
      <c r="P782" s="48" t="n">
        <v>120</v>
      </c>
      <c r="Q782" s="48" t="n">
        <v>70</v>
      </c>
      <c r="R782" s="34" t="inlineStr">
        <is>
          <t>Not listed</t>
        </is>
      </c>
      <c r="S782" s="48" t="n">
        <v>14</v>
      </c>
      <c r="T782" s="48" t="n">
        <v>110</v>
      </c>
      <c r="U782" s="34" t="inlineStr">
        <is>
          <t>Cane sugar</t>
        </is>
      </c>
      <c r="V782" s="34" t="inlineStr">
        <is>
          <t>Frothy draft latte, real cold pressed espresso</t>
        </is>
      </c>
      <c r="W782" s="51" t="n"/>
      <c r="X782" s="51" t="n"/>
      <c r="Y782" s="51" t="n"/>
      <c r="Z782" s="51" t="n"/>
      <c r="AA782" s="34" t="inlineStr">
        <is>
          <t>Medium</t>
        </is>
      </c>
      <c r="AB782" s="34" t="inlineStr">
        <is>
          <t>Premium canned latte</t>
        </is>
      </c>
      <c r="AC782" s="34" t="inlineStr">
        <is>
          <t>Frothy cafe latte from a can</t>
        </is>
      </c>
      <c r="AD782" s="34" t="inlineStr">
        <is>
          <t>Cafe quality latte texture.</t>
        </is>
      </c>
      <c r="AE782" s="51" t="n"/>
      <c r="AF782" s="53">
        <f>IF(AND(ISNUMBER($P782),ISNUMBER($AL782),$AL782&lt;&gt;0),ROUND($P782/$AL782*100,1),"")</f>
        <v/>
      </c>
      <c r="AG782" s="54">
        <f>IF(AND(ISNUMBER($S782),ISNUMBER($AL782),$AL782&lt;&gt;0),ROUND($S782/$AL782*100,2),"")</f>
        <v/>
      </c>
      <c r="AH782" s="53">
        <f>IF(AND(ISNUMBER($Q782),ISNUMBER($AL782),$AL782&lt;&gt;0),ROUND($Q782/$AL782*100,1),"")</f>
        <v/>
      </c>
      <c r="AI782" s="48">
        <f>IF(ISNUMBER($S782),IF($S782&lt;=1,"Yes","No"),"n/a")</f>
        <v/>
      </c>
      <c r="AJ782" s="48">
        <f>IF(ISNUMBER($S782),ROUND(MAX(0,MIN(100,100-$S782*2.5-IF(ISNUMBER($T782),$T782,0)*0.12+IF($S782&lt;=1,12,0))),0),"")</f>
        <v/>
      </c>
      <c r="AK782" s="48">
        <f>IF(ISNUMBER($Q782),IF($Q782&gt;=100,20,IF($Q782&gt;=30,10,0)),0)+IF(ISNUMBER($R782),IF($R782&gt;=100,20,0),0)+IF(ISNUMBER($P782),IF($P782&gt;=150,20,IF($P782&gt;=50,12,5)),0)+IF(ISNUMBER($S782),IF($S782&lt;=1,15,0),0)</f>
        <v/>
      </c>
      <c r="AL782" s="48" t="n">
        <v>260</v>
      </c>
      <c r="AM782" s="49" t="n"/>
      <c r="AN782" s="48">
        <f>IF(AND(ISNUMBER($P782),ISNUMBER($AL782),$AL782&lt;&gt;0),IF(OR($P782&gt;180,$P782/$AL782*1000&gt;400),"Over ceiling, confirm SKU","Within"),"n/a")</f>
        <v/>
      </c>
      <c r="AO782" s="51" t="n"/>
      <c r="AP782" s="51" t="n"/>
      <c r="AQ782" s="51" t="n"/>
      <c r="AR782" s="34" t="inlineStr">
        <is>
          <t>Recalled, batch confirmed, to confirm</t>
        </is>
      </c>
      <c r="AS782" s="34" t="inlineStr">
        <is>
          <t>BLANK -&gt; requires live Amazon.ca capture</t>
        </is>
      </c>
      <c r="AT782" s="34" t="inlineStr">
        <is>
          <t>Unverified commercial data</t>
        </is>
      </c>
    </row>
    <row r="783" ht="28" customHeight="1">
      <c r="A783" s="34" t="inlineStr">
        <is>
          <t>La Colombe</t>
        </is>
      </c>
      <c r="B783" s="34" t="inlineStr">
        <is>
          <t>La Colombe Draft Latte | Triple | 12 pack 260mL</t>
        </is>
      </c>
      <c r="C783" s="34" t="inlineStr">
        <is>
          <t>4) Caffeine &amp; energy beverage</t>
        </is>
      </c>
      <c r="D783" s="34" t="inlineStr">
        <is>
          <t>260 mL can</t>
        </is>
      </c>
      <c r="E783" s="48" t="n">
        <v>12</v>
      </c>
      <c r="F783" s="49" t="n"/>
      <c r="G783" s="50">
        <f>IF(AND(ISNUMBER($F783),ISNUMBER($E783),$E783&lt;&gt;0),$F783/$E783,"")</f>
        <v/>
      </c>
      <c r="H783" s="50">
        <f>IF(AND(ISNUMBER($F783),ISNUMBER($AL783),ISNUMBER($E783),($AL783*$E783)&lt;&gt;0),$F783/($AL783*$E783)*100,"")</f>
        <v/>
      </c>
      <c r="I783" s="51" t="n"/>
      <c r="J783" s="52" t="n"/>
      <c r="K783" s="50">
        <f>IF(AND(ISNUMBER($F783),ISNUMBER($J783)),$F783*(1-$J783),"")</f>
        <v/>
      </c>
      <c r="L783" s="51" t="n"/>
      <c r="M783" s="51" t="n"/>
      <c r="N783" s="50">
        <f>IF(ISNUMBER($F783),($F783-IF(ISNUMBER($AM783),$AM783,0))*(1-IF(ISNUMBER($J783),$J783,0)),"")</f>
        <v/>
      </c>
      <c r="O783" s="34" t="inlineStr">
        <is>
          <t>Triple</t>
        </is>
      </c>
      <c r="P783" s="48" t="n">
        <v>120</v>
      </c>
      <c r="Q783" s="48" t="n">
        <v>70</v>
      </c>
      <c r="R783" s="34" t="inlineStr">
        <is>
          <t>Not listed</t>
        </is>
      </c>
      <c r="S783" s="48" t="n">
        <v>14</v>
      </c>
      <c r="T783" s="48" t="n">
        <v>110</v>
      </c>
      <c r="U783" s="34" t="inlineStr">
        <is>
          <t>Cane sugar</t>
        </is>
      </c>
      <c r="V783" s="34" t="inlineStr">
        <is>
          <t>Frothy draft latte, real cold pressed espresso</t>
        </is>
      </c>
      <c r="W783" s="51" t="n"/>
      <c r="X783" s="51" t="n"/>
      <c r="Y783" s="51" t="n"/>
      <c r="Z783" s="51" t="n"/>
      <c r="AA783" s="34" t="inlineStr">
        <is>
          <t>Medium</t>
        </is>
      </c>
      <c r="AB783" s="34" t="inlineStr">
        <is>
          <t>Premium canned latte</t>
        </is>
      </c>
      <c r="AC783" s="34" t="inlineStr">
        <is>
          <t>Frothy cafe latte from a can</t>
        </is>
      </c>
      <c r="AD783" s="34" t="inlineStr">
        <is>
          <t>Cafe quality latte texture.</t>
        </is>
      </c>
      <c r="AE783" s="51" t="n"/>
      <c r="AF783" s="53">
        <f>IF(AND(ISNUMBER($P783),ISNUMBER($AL783),$AL783&lt;&gt;0),ROUND($P783/$AL783*100,1),"")</f>
        <v/>
      </c>
      <c r="AG783" s="54">
        <f>IF(AND(ISNUMBER($S783),ISNUMBER($AL783),$AL783&lt;&gt;0),ROUND($S783/$AL783*100,2),"")</f>
        <v/>
      </c>
      <c r="AH783" s="53">
        <f>IF(AND(ISNUMBER($Q783),ISNUMBER($AL783),$AL783&lt;&gt;0),ROUND($Q783/$AL783*100,1),"")</f>
        <v/>
      </c>
      <c r="AI783" s="48">
        <f>IF(ISNUMBER($S783),IF($S783&lt;=1,"Yes","No"),"n/a")</f>
        <v/>
      </c>
      <c r="AJ783" s="48">
        <f>IF(ISNUMBER($S783),ROUND(MAX(0,MIN(100,100-$S783*2.5-IF(ISNUMBER($T783),$T783,0)*0.12+IF($S783&lt;=1,12,0))),0),"")</f>
        <v/>
      </c>
      <c r="AK783" s="48">
        <f>IF(ISNUMBER($Q783),IF($Q783&gt;=100,20,IF($Q783&gt;=30,10,0)),0)+IF(ISNUMBER($R783),IF($R783&gt;=100,20,0),0)+IF(ISNUMBER($P783),IF($P783&gt;=150,20,IF($P783&gt;=50,12,5)),0)+IF(ISNUMBER($S783),IF($S783&lt;=1,15,0),0)</f>
        <v/>
      </c>
      <c r="AL783" s="48" t="n">
        <v>260</v>
      </c>
      <c r="AM783" s="49" t="n"/>
      <c r="AN783" s="48">
        <f>IF(AND(ISNUMBER($P783),ISNUMBER($AL783),$AL783&lt;&gt;0),IF(OR($P783&gt;180,$P783/$AL783*1000&gt;400),"Over ceiling, confirm SKU","Within"),"n/a")</f>
        <v/>
      </c>
      <c r="AO783" s="51" t="n"/>
      <c r="AP783" s="51" t="n"/>
      <c r="AQ783" s="51" t="n"/>
      <c r="AR783" s="34" t="inlineStr">
        <is>
          <t>Recalled, batch confirmed, to confirm</t>
        </is>
      </c>
      <c r="AS783" s="34" t="inlineStr">
        <is>
          <t>BLANK -&gt; requires live Amazon.ca capture</t>
        </is>
      </c>
      <c r="AT783" s="34" t="inlineStr">
        <is>
          <t>Unverified commercial data</t>
        </is>
      </c>
    </row>
    <row r="784" ht="28" customHeight="1">
      <c r="A784" s="34" t="inlineStr">
        <is>
          <t>La Colombe</t>
        </is>
      </c>
      <c r="B784" s="34" t="inlineStr">
        <is>
          <t>La Colombe Draft Latte | Triple | 15 pack 260mL</t>
        </is>
      </c>
      <c r="C784" s="34" t="inlineStr">
        <is>
          <t>4) Caffeine &amp; energy beverage</t>
        </is>
      </c>
      <c r="D784" s="34" t="inlineStr">
        <is>
          <t>260 mL can</t>
        </is>
      </c>
      <c r="E784" s="48" t="n">
        <v>15</v>
      </c>
      <c r="F784" s="49" t="n"/>
      <c r="G784" s="50">
        <f>IF(AND(ISNUMBER($F784),ISNUMBER($E784),$E784&lt;&gt;0),$F784/$E784,"")</f>
        <v/>
      </c>
      <c r="H784" s="50">
        <f>IF(AND(ISNUMBER($F784),ISNUMBER($AL784),ISNUMBER($E784),($AL784*$E784)&lt;&gt;0),$F784/($AL784*$E784)*100,"")</f>
        <v/>
      </c>
      <c r="I784" s="51" t="n"/>
      <c r="J784" s="52" t="n"/>
      <c r="K784" s="50">
        <f>IF(AND(ISNUMBER($F784),ISNUMBER($J784)),$F784*(1-$J784),"")</f>
        <v/>
      </c>
      <c r="L784" s="51" t="n"/>
      <c r="M784" s="51" t="n"/>
      <c r="N784" s="50">
        <f>IF(ISNUMBER($F784),($F784-IF(ISNUMBER($AM784),$AM784,0))*(1-IF(ISNUMBER($J784),$J784,0)),"")</f>
        <v/>
      </c>
      <c r="O784" s="34" t="inlineStr">
        <is>
          <t>Triple</t>
        </is>
      </c>
      <c r="P784" s="48" t="n">
        <v>120</v>
      </c>
      <c r="Q784" s="48" t="n">
        <v>70</v>
      </c>
      <c r="R784" s="34" t="inlineStr">
        <is>
          <t>Not listed</t>
        </is>
      </c>
      <c r="S784" s="48" t="n">
        <v>14</v>
      </c>
      <c r="T784" s="48" t="n">
        <v>110</v>
      </c>
      <c r="U784" s="34" t="inlineStr">
        <is>
          <t>Cane sugar</t>
        </is>
      </c>
      <c r="V784" s="34" t="inlineStr">
        <is>
          <t>Frothy draft latte, real cold pressed espresso</t>
        </is>
      </c>
      <c r="W784" s="51" t="n"/>
      <c r="X784" s="51" t="n"/>
      <c r="Y784" s="51" t="n"/>
      <c r="Z784" s="51" t="n"/>
      <c r="AA784" s="34" t="inlineStr">
        <is>
          <t>Medium</t>
        </is>
      </c>
      <c r="AB784" s="34" t="inlineStr">
        <is>
          <t>Premium canned latte</t>
        </is>
      </c>
      <c r="AC784" s="34" t="inlineStr">
        <is>
          <t>Frothy cafe latte from a can</t>
        </is>
      </c>
      <c r="AD784" s="34" t="inlineStr">
        <is>
          <t>Cafe quality latte texture.</t>
        </is>
      </c>
      <c r="AE784" s="51" t="n"/>
      <c r="AF784" s="53">
        <f>IF(AND(ISNUMBER($P784),ISNUMBER($AL784),$AL784&lt;&gt;0),ROUND($P784/$AL784*100,1),"")</f>
        <v/>
      </c>
      <c r="AG784" s="54">
        <f>IF(AND(ISNUMBER($S784),ISNUMBER($AL784),$AL784&lt;&gt;0),ROUND($S784/$AL784*100,2),"")</f>
        <v/>
      </c>
      <c r="AH784" s="53">
        <f>IF(AND(ISNUMBER($Q784),ISNUMBER($AL784),$AL784&lt;&gt;0),ROUND($Q784/$AL784*100,1),"")</f>
        <v/>
      </c>
      <c r="AI784" s="48">
        <f>IF(ISNUMBER($S784),IF($S784&lt;=1,"Yes","No"),"n/a")</f>
        <v/>
      </c>
      <c r="AJ784" s="48">
        <f>IF(ISNUMBER($S784),ROUND(MAX(0,MIN(100,100-$S784*2.5-IF(ISNUMBER($T784),$T784,0)*0.12+IF($S784&lt;=1,12,0))),0),"")</f>
        <v/>
      </c>
      <c r="AK784" s="48">
        <f>IF(ISNUMBER($Q784),IF($Q784&gt;=100,20,IF($Q784&gt;=30,10,0)),0)+IF(ISNUMBER($R784),IF($R784&gt;=100,20,0),0)+IF(ISNUMBER($P784),IF($P784&gt;=150,20,IF($P784&gt;=50,12,5)),0)+IF(ISNUMBER($S784),IF($S784&lt;=1,15,0),0)</f>
        <v/>
      </c>
      <c r="AL784" s="48" t="n">
        <v>260</v>
      </c>
      <c r="AM784" s="49" t="n"/>
      <c r="AN784" s="48">
        <f>IF(AND(ISNUMBER($P784),ISNUMBER($AL784),$AL784&lt;&gt;0),IF(OR($P784&gt;180,$P784/$AL784*1000&gt;400),"Over ceiling, confirm SKU","Within"),"n/a")</f>
        <v/>
      </c>
      <c r="AO784" s="51" t="n"/>
      <c r="AP784" s="51" t="n"/>
      <c r="AQ784" s="51" t="n"/>
      <c r="AR784" s="34" t="inlineStr">
        <is>
          <t>Recalled, batch confirmed, to confirm</t>
        </is>
      </c>
      <c r="AS784" s="34" t="inlineStr">
        <is>
          <t>BLANK -&gt; requires live Amazon.ca capture</t>
        </is>
      </c>
      <c r="AT784" s="34" t="inlineStr">
        <is>
          <t>Unverified commercial data</t>
        </is>
      </c>
    </row>
    <row r="785" ht="28" customHeight="1">
      <c r="A785" s="34" t="inlineStr">
        <is>
          <t>La Colombe</t>
        </is>
      </c>
      <c r="B785" s="34" t="inlineStr">
        <is>
          <t>La Colombe Draft Latte | Triple | 18 pack 260mL</t>
        </is>
      </c>
      <c r="C785" s="34" t="inlineStr">
        <is>
          <t>4) Caffeine &amp; energy beverage</t>
        </is>
      </c>
      <c r="D785" s="34" t="inlineStr">
        <is>
          <t>260 mL can</t>
        </is>
      </c>
      <c r="E785" s="48" t="n">
        <v>18</v>
      </c>
      <c r="F785" s="49" t="n"/>
      <c r="G785" s="50">
        <f>IF(AND(ISNUMBER($F785),ISNUMBER($E785),$E785&lt;&gt;0),$F785/$E785,"")</f>
        <v/>
      </c>
      <c r="H785" s="50">
        <f>IF(AND(ISNUMBER($F785),ISNUMBER($AL785),ISNUMBER($E785),($AL785*$E785)&lt;&gt;0),$F785/($AL785*$E785)*100,"")</f>
        <v/>
      </c>
      <c r="I785" s="51" t="n"/>
      <c r="J785" s="52" t="n"/>
      <c r="K785" s="50">
        <f>IF(AND(ISNUMBER($F785),ISNUMBER($J785)),$F785*(1-$J785),"")</f>
        <v/>
      </c>
      <c r="L785" s="51" t="n"/>
      <c r="M785" s="51" t="n"/>
      <c r="N785" s="50">
        <f>IF(ISNUMBER($F785),($F785-IF(ISNUMBER($AM785),$AM785,0))*(1-IF(ISNUMBER($J785),$J785,0)),"")</f>
        <v/>
      </c>
      <c r="O785" s="34" t="inlineStr">
        <is>
          <t>Triple</t>
        </is>
      </c>
      <c r="P785" s="48" t="n">
        <v>120</v>
      </c>
      <c r="Q785" s="48" t="n">
        <v>70</v>
      </c>
      <c r="R785" s="34" t="inlineStr">
        <is>
          <t>Not listed</t>
        </is>
      </c>
      <c r="S785" s="48" t="n">
        <v>14</v>
      </c>
      <c r="T785" s="48" t="n">
        <v>110</v>
      </c>
      <c r="U785" s="34" t="inlineStr">
        <is>
          <t>Cane sugar</t>
        </is>
      </c>
      <c r="V785" s="34" t="inlineStr">
        <is>
          <t>Frothy draft latte, real cold pressed espresso</t>
        </is>
      </c>
      <c r="W785" s="51" t="n"/>
      <c r="X785" s="51" t="n"/>
      <c r="Y785" s="51" t="n"/>
      <c r="Z785" s="51" t="n"/>
      <c r="AA785" s="34" t="inlineStr">
        <is>
          <t>Medium</t>
        </is>
      </c>
      <c r="AB785" s="34" t="inlineStr">
        <is>
          <t>Premium canned latte</t>
        </is>
      </c>
      <c r="AC785" s="34" t="inlineStr">
        <is>
          <t>Frothy cafe latte from a can</t>
        </is>
      </c>
      <c r="AD785" s="34" t="inlineStr">
        <is>
          <t>Cafe quality latte texture.</t>
        </is>
      </c>
      <c r="AE785" s="51" t="n"/>
      <c r="AF785" s="53">
        <f>IF(AND(ISNUMBER($P785),ISNUMBER($AL785),$AL785&lt;&gt;0),ROUND($P785/$AL785*100,1),"")</f>
        <v/>
      </c>
      <c r="AG785" s="54">
        <f>IF(AND(ISNUMBER($S785),ISNUMBER($AL785),$AL785&lt;&gt;0),ROUND($S785/$AL785*100,2),"")</f>
        <v/>
      </c>
      <c r="AH785" s="53">
        <f>IF(AND(ISNUMBER($Q785),ISNUMBER($AL785),$AL785&lt;&gt;0),ROUND($Q785/$AL785*100,1),"")</f>
        <v/>
      </c>
      <c r="AI785" s="48">
        <f>IF(ISNUMBER($S785),IF($S785&lt;=1,"Yes","No"),"n/a")</f>
        <v/>
      </c>
      <c r="AJ785" s="48">
        <f>IF(ISNUMBER($S785),ROUND(MAX(0,MIN(100,100-$S785*2.5-IF(ISNUMBER($T785),$T785,0)*0.12+IF($S785&lt;=1,12,0))),0),"")</f>
        <v/>
      </c>
      <c r="AK785" s="48">
        <f>IF(ISNUMBER($Q785),IF($Q785&gt;=100,20,IF($Q785&gt;=30,10,0)),0)+IF(ISNUMBER($R785),IF($R785&gt;=100,20,0),0)+IF(ISNUMBER($P785),IF($P785&gt;=150,20,IF($P785&gt;=50,12,5)),0)+IF(ISNUMBER($S785),IF($S785&lt;=1,15,0),0)</f>
        <v/>
      </c>
      <c r="AL785" s="48" t="n">
        <v>260</v>
      </c>
      <c r="AM785" s="49" t="n"/>
      <c r="AN785" s="48">
        <f>IF(AND(ISNUMBER($P785),ISNUMBER($AL785),$AL785&lt;&gt;0),IF(OR($P785&gt;180,$P785/$AL785*1000&gt;400),"Over ceiling, confirm SKU","Within"),"n/a")</f>
        <v/>
      </c>
      <c r="AO785" s="51" t="n"/>
      <c r="AP785" s="51" t="n"/>
      <c r="AQ785" s="51" t="n"/>
      <c r="AR785" s="34" t="inlineStr">
        <is>
          <t>Recalled, batch confirmed, to confirm</t>
        </is>
      </c>
      <c r="AS785" s="34" t="inlineStr">
        <is>
          <t>BLANK -&gt; requires live Amazon.ca capture</t>
        </is>
      </c>
      <c r="AT785" s="34" t="inlineStr">
        <is>
          <t>Unverified commercial data</t>
        </is>
      </c>
    </row>
    <row r="786" ht="28" customHeight="1">
      <c r="A786" s="34" t="inlineStr">
        <is>
          <t>La Colombe</t>
        </is>
      </c>
      <c r="B786" s="34" t="inlineStr">
        <is>
          <t>La Colombe Draft Latte | Triple | 24 pack 260mL</t>
        </is>
      </c>
      <c r="C786" s="34" t="inlineStr">
        <is>
          <t>4) Caffeine &amp; energy beverage</t>
        </is>
      </c>
      <c r="D786" s="34" t="inlineStr">
        <is>
          <t>260 mL can</t>
        </is>
      </c>
      <c r="E786" s="48" t="n">
        <v>24</v>
      </c>
      <c r="F786" s="49" t="n"/>
      <c r="G786" s="50">
        <f>IF(AND(ISNUMBER($F786),ISNUMBER($E786),$E786&lt;&gt;0),$F786/$E786,"")</f>
        <v/>
      </c>
      <c r="H786" s="50">
        <f>IF(AND(ISNUMBER($F786),ISNUMBER($AL786),ISNUMBER($E786),($AL786*$E786)&lt;&gt;0),$F786/($AL786*$E786)*100,"")</f>
        <v/>
      </c>
      <c r="I786" s="51" t="n"/>
      <c r="J786" s="52" t="n"/>
      <c r="K786" s="50">
        <f>IF(AND(ISNUMBER($F786),ISNUMBER($J786)),$F786*(1-$J786),"")</f>
        <v/>
      </c>
      <c r="L786" s="51" t="n"/>
      <c r="M786" s="51" t="n"/>
      <c r="N786" s="50">
        <f>IF(ISNUMBER($F786),($F786-IF(ISNUMBER($AM786),$AM786,0))*(1-IF(ISNUMBER($J786),$J786,0)),"")</f>
        <v/>
      </c>
      <c r="O786" s="34" t="inlineStr">
        <is>
          <t>Triple</t>
        </is>
      </c>
      <c r="P786" s="48" t="n">
        <v>120</v>
      </c>
      <c r="Q786" s="48" t="n">
        <v>70</v>
      </c>
      <c r="R786" s="34" t="inlineStr">
        <is>
          <t>Not listed</t>
        </is>
      </c>
      <c r="S786" s="48" t="n">
        <v>14</v>
      </c>
      <c r="T786" s="48" t="n">
        <v>110</v>
      </c>
      <c r="U786" s="34" t="inlineStr">
        <is>
          <t>Cane sugar</t>
        </is>
      </c>
      <c r="V786" s="34" t="inlineStr">
        <is>
          <t>Frothy draft latte, real cold pressed espresso</t>
        </is>
      </c>
      <c r="W786" s="51" t="n"/>
      <c r="X786" s="51" t="n"/>
      <c r="Y786" s="51" t="n"/>
      <c r="Z786" s="51" t="n"/>
      <c r="AA786" s="34" t="inlineStr">
        <is>
          <t>Medium</t>
        </is>
      </c>
      <c r="AB786" s="34" t="inlineStr">
        <is>
          <t>Premium canned latte</t>
        </is>
      </c>
      <c r="AC786" s="34" t="inlineStr">
        <is>
          <t>Frothy cafe latte from a can</t>
        </is>
      </c>
      <c r="AD786" s="34" t="inlineStr">
        <is>
          <t>Cafe quality latte texture.</t>
        </is>
      </c>
      <c r="AE786" s="51" t="n"/>
      <c r="AF786" s="53">
        <f>IF(AND(ISNUMBER($P786),ISNUMBER($AL786),$AL786&lt;&gt;0),ROUND($P786/$AL786*100,1),"")</f>
        <v/>
      </c>
      <c r="AG786" s="54">
        <f>IF(AND(ISNUMBER($S786),ISNUMBER($AL786),$AL786&lt;&gt;0),ROUND($S786/$AL786*100,2),"")</f>
        <v/>
      </c>
      <c r="AH786" s="53">
        <f>IF(AND(ISNUMBER($Q786),ISNUMBER($AL786),$AL786&lt;&gt;0),ROUND($Q786/$AL786*100,1),"")</f>
        <v/>
      </c>
      <c r="AI786" s="48">
        <f>IF(ISNUMBER($S786),IF($S786&lt;=1,"Yes","No"),"n/a")</f>
        <v/>
      </c>
      <c r="AJ786" s="48">
        <f>IF(ISNUMBER($S786),ROUND(MAX(0,MIN(100,100-$S786*2.5-IF(ISNUMBER($T786),$T786,0)*0.12+IF($S786&lt;=1,12,0))),0),"")</f>
        <v/>
      </c>
      <c r="AK786" s="48">
        <f>IF(ISNUMBER($Q786),IF($Q786&gt;=100,20,IF($Q786&gt;=30,10,0)),0)+IF(ISNUMBER($R786),IF($R786&gt;=100,20,0),0)+IF(ISNUMBER($P786),IF($P786&gt;=150,20,IF($P786&gt;=50,12,5)),0)+IF(ISNUMBER($S786),IF($S786&lt;=1,15,0),0)</f>
        <v/>
      </c>
      <c r="AL786" s="48" t="n">
        <v>260</v>
      </c>
      <c r="AM786" s="49" t="n"/>
      <c r="AN786" s="48">
        <f>IF(AND(ISNUMBER($P786),ISNUMBER($AL786),$AL786&lt;&gt;0),IF(OR($P786&gt;180,$P786/$AL786*1000&gt;400),"Over ceiling, confirm SKU","Within"),"n/a")</f>
        <v/>
      </c>
      <c r="AO786" s="51" t="n"/>
      <c r="AP786" s="51" t="n"/>
      <c r="AQ786" s="51" t="n"/>
      <c r="AR786" s="34" t="inlineStr">
        <is>
          <t>Recalled, batch confirmed, to confirm</t>
        </is>
      </c>
      <c r="AS786" s="34" t="inlineStr">
        <is>
          <t>BLANK -&gt; requires live Amazon.ca capture</t>
        </is>
      </c>
      <c r="AT786" s="34" t="inlineStr">
        <is>
          <t>Unverified commercial data</t>
        </is>
      </c>
    </row>
    <row r="787" ht="28" customHeight="1">
      <c r="A787" s="34" t="inlineStr">
        <is>
          <t>Starbucks</t>
        </is>
      </c>
      <c r="B787" s="34" t="inlineStr">
        <is>
          <t>Starbucks Frappuccino | Mocha | single 281mL</t>
        </is>
      </c>
      <c r="C787" s="34" t="inlineStr">
        <is>
          <t>4) Caffeine &amp; energy beverage</t>
        </is>
      </c>
      <c r="D787" s="34" t="inlineStr">
        <is>
          <t>281 mL bottle</t>
        </is>
      </c>
      <c r="E787" s="48" t="n">
        <v>1</v>
      </c>
      <c r="F787" s="49" t="n"/>
      <c r="G787" s="50">
        <f>IF(AND(ISNUMBER($F787),ISNUMBER($E787),$E787&lt;&gt;0),$F787/$E787,"")</f>
        <v/>
      </c>
      <c r="H787" s="50">
        <f>IF(AND(ISNUMBER($F787),ISNUMBER($AL787),ISNUMBER($E787),($AL787*$E787)&lt;&gt;0),$F787/($AL787*$E787)*100,"")</f>
        <v/>
      </c>
      <c r="I787" s="51" t="n"/>
      <c r="J787" s="52" t="n"/>
      <c r="K787" s="50">
        <f>IF(AND(ISNUMBER($F787),ISNUMBER($J787)),$F787*(1-$J787),"")</f>
        <v/>
      </c>
      <c r="L787" s="51" t="n"/>
      <c r="M787" s="51" t="n"/>
      <c r="N787" s="50">
        <f>IF(ISNUMBER($F787),($F787-IF(ISNUMBER($AM787),$AM787,0))*(1-IF(ISNUMBER($J787),$J787,0)),"")</f>
        <v/>
      </c>
      <c r="O787" s="34" t="inlineStr">
        <is>
          <t>Mocha</t>
        </is>
      </c>
      <c r="P787" s="48" t="n">
        <v>90</v>
      </c>
      <c r="Q787" s="48" t="n">
        <v>85</v>
      </c>
      <c r="R787" s="34" t="inlineStr">
        <is>
          <t>Not listed</t>
        </is>
      </c>
      <c r="S787" s="48" t="n">
        <v>31</v>
      </c>
      <c r="T787" s="48" t="n">
        <v>200</v>
      </c>
      <c r="U787" s="34" t="inlineStr">
        <is>
          <t>Sugar</t>
        </is>
      </c>
      <c r="V787" s="34" t="inlineStr">
        <is>
          <t>Bottled coffee drink</t>
        </is>
      </c>
      <c r="W787" s="51" t="n"/>
      <c r="X787" s="51" t="n"/>
      <c r="Y787" s="51" t="n"/>
      <c r="Z787" s="51" t="n"/>
      <c r="AA787" s="34" t="inlineStr">
        <is>
          <t>High</t>
        </is>
      </c>
      <c r="AB787" s="34" t="inlineStr">
        <is>
          <t>Mass RTD coffee staple</t>
        </is>
      </c>
      <c r="AC787" s="34" t="inlineStr">
        <is>
          <t>Sweet bottled coffee treat</t>
        </is>
      </c>
      <c r="AD787" s="34" t="inlineStr">
        <is>
          <t>Familiar sweet Starbucks coffee.</t>
        </is>
      </c>
      <c r="AE787" s="51" t="n"/>
      <c r="AF787" s="53">
        <f>IF(AND(ISNUMBER($P787),ISNUMBER($AL787),$AL787&lt;&gt;0),ROUND($P787/$AL787*100,1),"")</f>
        <v/>
      </c>
      <c r="AG787" s="54">
        <f>IF(AND(ISNUMBER($S787),ISNUMBER($AL787),$AL787&lt;&gt;0),ROUND($S787/$AL787*100,2),"")</f>
        <v/>
      </c>
      <c r="AH787" s="53">
        <f>IF(AND(ISNUMBER($Q787),ISNUMBER($AL787),$AL787&lt;&gt;0),ROUND($Q787/$AL787*100,1),"")</f>
        <v/>
      </c>
      <c r="AI787" s="48">
        <f>IF(ISNUMBER($S787),IF($S787&lt;=1,"Yes","No"),"n/a")</f>
        <v/>
      </c>
      <c r="AJ787" s="48">
        <f>IF(ISNUMBER($S787),ROUND(MAX(0,MIN(100,100-$S787*2.5-IF(ISNUMBER($T787),$T787,0)*0.12+IF($S787&lt;=1,12,0))),0),"")</f>
        <v/>
      </c>
      <c r="AK787" s="48">
        <f>IF(ISNUMBER($Q787),IF($Q787&gt;=100,20,IF($Q787&gt;=30,10,0)),0)+IF(ISNUMBER($R787),IF($R787&gt;=100,20,0),0)+IF(ISNUMBER($P787),IF($P787&gt;=150,20,IF($P787&gt;=50,12,5)),0)+IF(ISNUMBER($S787),IF($S787&lt;=1,15,0),0)</f>
        <v/>
      </c>
      <c r="AL787" s="48" t="n">
        <v>281</v>
      </c>
      <c r="AM787" s="49" t="n"/>
      <c r="AN787" s="48">
        <f>IF(AND(ISNUMBER($P787),ISNUMBER($AL787),$AL787&lt;&gt;0),IF(OR($P787&gt;180,$P787/$AL787*1000&gt;400),"Over ceiling, confirm SKU","Within"),"n/a")</f>
        <v/>
      </c>
      <c r="AO787" s="51" t="n"/>
      <c r="AP787" s="51" t="n"/>
      <c r="AQ787" s="51" t="n"/>
      <c r="AR787" s="34" t="inlineStr">
        <is>
          <t>No enrichment entry, to confirm</t>
        </is>
      </c>
      <c r="AS787" s="34" t="inlineStr">
        <is>
          <t>BLANK -&gt; requires live Amazon.ca capture</t>
        </is>
      </c>
      <c r="AT787" s="34" t="inlineStr">
        <is>
          <t>Unverified commercial data</t>
        </is>
      </c>
    </row>
    <row r="788" ht="28" customHeight="1">
      <c r="A788" s="34" t="inlineStr">
        <is>
          <t>Starbucks</t>
        </is>
      </c>
      <c r="B788" s="34" t="inlineStr">
        <is>
          <t>Starbucks Frappuccino | Mocha | 8 pack 281mL</t>
        </is>
      </c>
      <c r="C788" s="34" t="inlineStr">
        <is>
          <t>4) Caffeine &amp; energy beverage</t>
        </is>
      </c>
      <c r="D788" s="34" t="inlineStr">
        <is>
          <t>281 mL bottle</t>
        </is>
      </c>
      <c r="E788" s="48" t="n">
        <v>8</v>
      </c>
      <c r="F788" s="49" t="n"/>
      <c r="G788" s="50">
        <f>IF(AND(ISNUMBER($F788),ISNUMBER($E788),$E788&lt;&gt;0),$F788/$E788,"")</f>
        <v/>
      </c>
      <c r="H788" s="50">
        <f>IF(AND(ISNUMBER($F788),ISNUMBER($AL788),ISNUMBER($E788),($AL788*$E788)&lt;&gt;0),$F788/($AL788*$E788)*100,"")</f>
        <v/>
      </c>
      <c r="I788" s="51" t="n"/>
      <c r="J788" s="52" t="n"/>
      <c r="K788" s="50">
        <f>IF(AND(ISNUMBER($F788),ISNUMBER($J788)),$F788*(1-$J788),"")</f>
        <v/>
      </c>
      <c r="L788" s="51" t="n"/>
      <c r="M788" s="51" t="n"/>
      <c r="N788" s="50">
        <f>IF(ISNUMBER($F788),($F788-IF(ISNUMBER($AM788),$AM788,0))*(1-IF(ISNUMBER($J788),$J788,0)),"")</f>
        <v/>
      </c>
      <c r="O788" s="34" t="inlineStr">
        <is>
          <t>Mocha</t>
        </is>
      </c>
      <c r="P788" s="48" t="n">
        <v>90</v>
      </c>
      <c r="Q788" s="48" t="n">
        <v>85</v>
      </c>
      <c r="R788" s="34" t="inlineStr">
        <is>
          <t>Not listed</t>
        </is>
      </c>
      <c r="S788" s="48" t="n">
        <v>31</v>
      </c>
      <c r="T788" s="48" t="n">
        <v>200</v>
      </c>
      <c r="U788" s="34" t="inlineStr">
        <is>
          <t>Sugar</t>
        </is>
      </c>
      <c r="V788" s="34" t="inlineStr">
        <is>
          <t>Bottled coffee drink</t>
        </is>
      </c>
      <c r="W788" s="51" t="n"/>
      <c r="X788" s="51" t="n"/>
      <c r="Y788" s="51" t="n"/>
      <c r="Z788" s="51" t="n"/>
      <c r="AA788" s="34" t="inlineStr">
        <is>
          <t>High</t>
        </is>
      </c>
      <c r="AB788" s="34" t="inlineStr">
        <is>
          <t>Mass RTD coffee staple</t>
        </is>
      </c>
      <c r="AC788" s="34" t="inlineStr">
        <is>
          <t>Sweet bottled coffee treat</t>
        </is>
      </c>
      <c r="AD788" s="34" t="inlineStr">
        <is>
          <t>Familiar sweet Starbucks coffee.</t>
        </is>
      </c>
      <c r="AE788" s="51" t="n"/>
      <c r="AF788" s="53">
        <f>IF(AND(ISNUMBER($P788),ISNUMBER($AL788),$AL788&lt;&gt;0),ROUND($P788/$AL788*100,1),"")</f>
        <v/>
      </c>
      <c r="AG788" s="54">
        <f>IF(AND(ISNUMBER($S788),ISNUMBER($AL788),$AL788&lt;&gt;0),ROUND($S788/$AL788*100,2),"")</f>
        <v/>
      </c>
      <c r="AH788" s="53">
        <f>IF(AND(ISNUMBER($Q788),ISNUMBER($AL788),$AL788&lt;&gt;0),ROUND($Q788/$AL788*100,1),"")</f>
        <v/>
      </c>
      <c r="AI788" s="48">
        <f>IF(ISNUMBER($S788),IF($S788&lt;=1,"Yes","No"),"n/a")</f>
        <v/>
      </c>
      <c r="AJ788" s="48">
        <f>IF(ISNUMBER($S788),ROUND(MAX(0,MIN(100,100-$S788*2.5-IF(ISNUMBER($T788),$T788,0)*0.12+IF($S788&lt;=1,12,0))),0),"")</f>
        <v/>
      </c>
      <c r="AK788" s="48">
        <f>IF(ISNUMBER($Q788),IF($Q788&gt;=100,20,IF($Q788&gt;=30,10,0)),0)+IF(ISNUMBER($R788),IF($R788&gt;=100,20,0),0)+IF(ISNUMBER($P788),IF($P788&gt;=150,20,IF($P788&gt;=50,12,5)),0)+IF(ISNUMBER($S788),IF($S788&lt;=1,15,0),0)</f>
        <v/>
      </c>
      <c r="AL788" s="48" t="n">
        <v>281</v>
      </c>
      <c r="AM788" s="49" t="n"/>
      <c r="AN788" s="48">
        <f>IF(AND(ISNUMBER($P788),ISNUMBER($AL788),$AL788&lt;&gt;0),IF(OR($P788&gt;180,$P788/$AL788*1000&gt;400),"Over ceiling, confirm SKU","Within"),"n/a")</f>
        <v/>
      </c>
      <c r="AO788" s="51" t="n"/>
      <c r="AP788" s="51" t="n"/>
      <c r="AQ788" s="51" t="n"/>
      <c r="AR788" s="34" t="inlineStr">
        <is>
          <t>No enrichment entry, to confirm</t>
        </is>
      </c>
      <c r="AS788" s="34" t="inlineStr">
        <is>
          <t>BLANK -&gt; requires live Amazon.ca capture</t>
        </is>
      </c>
      <c r="AT788" s="34" t="inlineStr">
        <is>
          <t>Unverified commercial data</t>
        </is>
      </c>
    </row>
    <row r="789" ht="28" customHeight="1">
      <c r="A789" s="34" t="inlineStr">
        <is>
          <t>Starbucks</t>
        </is>
      </c>
      <c r="B789" s="34" t="inlineStr">
        <is>
          <t>Starbucks Frappuccino | Mocha | 12 pack 281mL</t>
        </is>
      </c>
      <c r="C789" s="34" t="inlineStr">
        <is>
          <t>4) Caffeine &amp; energy beverage</t>
        </is>
      </c>
      <c r="D789" s="34" t="inlineStr">
        <is>
          <t>281 mL bottle</t>
        </is>
      </c>
      <c r="E789" s="48" t="n">
        <v>12</v>
      </c>
      <c r="F789" s="49" t="n"/>
      <c r="G789" s="50">
        <f>IF(AND(ISNUMBER($F789),ISNUMBER($E789),$E789&lt;&gt;0),$F789/$E789,"")</f>
        <v/>
      </c>
      <c r="H789" s="50">
        <f>IF(AND(ISNUMBER($F789),ISNUMBER($AL789),ISNUMBER($E789),($AL789*$E789)&lt;&gt;0),$F789/($AL789*$E789)*100,"")</f>
        <v/>
      </c>
      <c r="I789" s="51" t="n"/>
      <c r="J789" s="52" t="n"/>
      <c r="K789" s="50">
        <f>IF(AND(ISNUMBER($F789),ISNUMBER($J789)),$F789*(1-$J789),"")</f>
        <v/>
      </c>
      <c r="L789" s="51" t="n"/>
      <c r="M789" s="51" t="n"/>
      <c r="N789" s="50">
        <f>IF(ISNUMBER($F789),($F789-IF(ISNUMBER($AM789),$AM789,0))*(1-IF(ISNUMBER($J789),$J789,0)),"")</f>
        <v/>
      </c>
      <c r="O789" s="34" t="inlineStr">
        <is>
          <t>Mocha</t>
        </is>
      </c>
      <c r="P789" s="48" t="n">
        <v>90</v>
      </c>
      <c r="Q789" s="48" t="n">
        <v>85</v>
      </c>
      <c r="R789" s="34" t="inlineStr">
        <is>
          <t>Not listed</t>
        </is>
      </c>
      <c r="S789" s="48" t="n">
        <v>31</v>
      </c>
      <c r="T789" s="48" t="n">
        <v>200</v>
      </c>
      <c r="U789" s="34" t="inlineStr">
        <is>
          <t>Sugar</t>
        </is>
      </c>
      <c r="V789" s="34" t="inlineStr">
        <is>
          <t>Bottled coffee drink</t>
        </is>
      </c>
      <c r="W789" s="51" t="n"/>
      <c r="X789" s="51" t="n"/>
      <c r="Y789" s="51" t="n"/>
      <c r="Z789" s="51" t="n"/>
      <c r="AA789" s="34" t="inlineStr">
        <is>
          <t>High</t>
        </is>
      </c>
      <c r="AB789" s="34" t="inlineStr">
        <is>
          <t>Mass RTD coffee staple</t>
        </is>
      </c>
      <c r="AC789" s="34" t="inlineStr">
        <is>
          <t>Sweet bottled coffee treat</t>
        </is>
      </c>
      <c r="AD789" s="34" t="inlineStr">
        <is>
          <t>Familiar sweet Starbucks coffee.</t>
        </is>
      </c>
      <c r="AE789" s="51" t="n"/>
      <c r="AF789" s="53">
        <f>IF(AND(ISNUMBER($P789),ISNUMBER($AL789),$AL789&lt;&gt;0),ROUND($P789/$AL789*100,1),"")</f>
        <v/>
      </c>
      <c r="AG789" s="54">
        <f>IF(AND(ISNUMBER($S789),ISNUMBER($AL789),$AL789&lt;&gt;0),ROUND($S789/$AL789*100,2),"")</f>
        <v/>
      </c>
      <c r="AH789" s="53">
        <f>IF(AND(ISNUMBER($Q789),ISNUMBER($AL789),$AL789&lt;&gt;0),ROUND($Q789/$AL789*100,1),"")</f>
        <v/>
      </c>
      <c r="AI789" s="48">
        <f>IF(ISNUMBER($S789),IF($S789&lt;=1,"Yes","No"),"n/a")</f>
        <v/>
      </c>
      <c r="AJ789" s="48">
        <f>IF(ISNUMBER($S789),ROUND(MAX(0,MIN(100,100-$S789*2.5-IF(ISNUMBER($T789),$T789,0)*0.12+IF($S789&lt;=1,12,0))),0),"")</f>
        <v/>
      </c>
      <c r="AK789" s="48">
        <f>IF(ISNUMBER($Q789),IF($Q789&gt;=100,20,IF($Q789&gt;=30,10,0)),0)+IF(ISNUMBER($R789),IF($R789&gt;=100,20,0),0)+IF(ISNUMBER($P789),IF($P789&gt;=150,20,IF($P789&gt;=50,12,5)),0)+IF(ISNUMBER($S789),IF($S789&lt;=1,15,0),0)</f>
        <v/>
      </c>
      <c r="AL789" s="48" t="n">
        <v>281</v>
      </c>
      <c r="AM789" s="49" t="n"/>
      <c r="AN789" s="48">
        <f>IF(AND(ISNUMBER($P789),ISNUMBER($AL789),$AL789&lt;&gt;0),IF(OR($P789&gt;180,$P789/$AL789*1000&gt;400),"Over ceiling, confirm SKU","Within"),"n/a")</f>
        <v/>
      </c>
      <c r="AO789" s="51" t="n"/>
      <c r="AP789" s="51" t="n"/>
      <c r="AQ789" s="51" t="n"/>
      <c r="AR789" s="34" t="inlineStr">
        <is>
          <t>No enrichment entry, to confirm</t>
        </is>
      </c>
      <c r="AS789" s="34" t="inlineStr">
        <is>
          <t>BLANK -&gt; requires live Amazon.ca capture</t>
        </is>
      </c>
      <c r="AT789" s="34" t="inlineStr">
        <is>
          <t>Unverified commercial data</t>
        </is>
      </c>
    </row>
    <row r="790" ht="28" customHeight="1">
      <c r="A790" s="34" t="inlineStr">
        <is>
          <t>Starbucks</t>
        </is>
      </c>
      <c r="B790" s="34" t="inlineStr">
        <is>
          <t>Starbucks Frappuccino | Mocha | 15 pack 281mL</t>
        </is>
      </c>
      <c r="C790" s="34" t="inlineStr">
        <is>
          <t>4) Caffeine &amp; energy beverage</t>
        </is>
      </c>
      <c r="D790" s="34" t="inlineStr">
        <is>
          <t>281 mL bottle</t>
        </is>
      </c>
      <c r="E790" s="48" t="n">
        <v>15</v>
      </c>
      <c r="F790" s="49" t="n"/>
      <c r="G790" s="50">
        <f>IF(AND(ISNUMBER($F790),ISNUMBER($E790),$E790&lt;&gt;0),$F790/$E790,"")</f>
        <v/>
      </c>
      <c r="H790" s="50">
        <f>IF(AND(ISNUMBER($F790),ISNUMBER($AL790),ISNUMBER($E790),($AL790*$E790)&lt;&gt;0),$F790/($AL790*$E790)*100,"")</f>
        <v/>
      </c>
      <c r="I790" s="51" t="n"/>
      <c r="J790" s="52" t="n"/>
      <c r="K790" s="50">
        <f>IF(AND(ISNUMBER($F790),ISNUMBER($J790)),$F790*(1-$J790),"")</f>
        <v/>
      </c>
      <c r="L790" s="51" t="n"/>
      <c r="M790" s="51" t="n"/>
      <c r="N790" s="50">
        <f>IF(ISNUMBER($F790),($F790-IF(ISNUMBER($AM790),$AM790,0))*(1-IF(ISNUMBER($J790),$J790,0)),"")</f>
        <v/>
      </c>
      <c r="O790" s="34" t="inlineStr">
        <is>
          <t>Mocha</t>
        </is>
      </c>
      <c r="P790" s="48" t="n">
        <v>90</v>
      </c>
      <c r="Q790" s="48" t="n">
        <v>85</v>
      </c>
      <c r="R790" s="34" t="inlineStr">
        <is>
          <t>Not listed</t>
        </is>
      </c>
      <c r="S790" s="48" t="n">
        <v>31</v>
      </c>
      <c r="T790" s="48" t="n">
        <v>200</v>
      </c>
      <c r="U790" s="34" t="inlineStr">
        <is>
          <t>Sugar</t>
        </is>
      </c>
      <c r="V790" s="34" t="inlineStr">
        <is>
          <t>Bottled coffee drink</t>
        </is>
      </c>
      <c r="W790" s="51" t="n"/>
      <c r="X790" s="51" t="n"/>
      <c r="Y790" s="51" t="n"/>
      <c r="Z790" s="51" t="n"/>
      <c r="AA790" s="34" t="inlineStr">
        <is>
          <t>High</t>
        </is>
      </c>
      <c r="AB790" s="34" t="inlineStr">
        <is>
          <t>Mass RTD coffee staple</t>
        </is>
      </c>
      <c r="AC790" s="34" t="inlineStr">
        <is>
          <t>Sweet bottled coffee treat</t>
        </is>
      </c>
      <c r="AD790" s="34" t="inlineStr">
        <is>
          <t>Familiar sweet Starbucks coffee.</t>
        </is>
      </c>
      <c r="AE790" s="51" t="n"/>
      <c r="AF790" s="53">
        <f>IF(AND(ISNUMBER($P790),ISNUMBER($AL790),$AL790&lt;&gt;0),ROUND($P790/$AL790*100,1),"")</f>
        <v/>
      </c>
      <c r="AG790" s="54">
        <f>IF(AND(ISNUMBER($S790),ISNUMBER($AL790),$AL790&lt;&gt;0),ROUND($S790/$AL790*100,2),"")</f>
        <v/>
      </c>
      <c r="AH790" s="53">
        <f>IF(AND(ISNUMBER($Q790),ISNUMBER($AL790),$AL790&lt;&gt;0),ROUND($Q790/$AL790*100,1),"")</f>
        <v/>
      </c>
      <c r="AI790" s="48">
        <f>IF(ISNUMBER($S790),IF($S790&lt;=1,"Yes","No"),"n/a")</f>
        <v/>
      </c>
      <c r="AJ790" s="48">
        <f>IF(ISNUMBER($S790),ROUND(MAX(0,MIN(100,100-$S790*2.5-IF(ISNUMBER($T790),$T790,0)*0.12+IF($S790&lt;=1,12,0))),0),"")</f>
        <v/>
      </c>
      <c r="AK790" s="48">
        <f>IF(ISNUMBER($Q790),IF($Q790&gt;=100,20,IF($Q790&gt;=30,10,0)),0)+IF(ISNUMBER($R790),IF($R790&gt;=100,20,0),0)+IF(ISNUMBER($P790),IF($P790&gt;=150,20,IF($P790&gt;=50,12,5)),0)+IF(ISNUMBER($S790),IF($S790&lt;=1,15,0),0)</f>
        <v/>
      </c>
      <c r="AL790" s="48" t="n">
        <v>281</v>
      </c>
      <c r="AM790" s="49" t="n"/>
      <c r="AN790" s="48">
        <f>IF(AND(ISNUMBER($P790),ISNUMBER($AL790),$AL790&lt;&gt;0),IF(OR($P790&gt;180,$P790/$AL790*1000&gt;400),"Over ceiling, confirm SKU","Within"),"n/a")</f>
        <v/>
      </c>
      <c r="AO790" s="51" t="n"/>
      <c r="AP790" s="51" t="n"/>
      <c r="AQ790" s="51" t="n"/>
      <c r="AR790" s="34" t="inlineStr">
        <is>
          <t>No enrichment entry, to confirm</t>
        </is>
      </c>
      <c r="AS790" s="34" t="inlineStr">
        <is>
          <t>BLANK -&gt; requires live Amazon.ca capture</t>
        </is>
      </c>
      <c r="AT790" s="34" t="inlineStr">
        <is>
          <t>Unverified commercial data</t>
        </is>
      </c>
    </row>
    <row r="791" ht="28" customHeight="1">
      <c r="A791" s="34" t="inlineStr">
        <is>
          <t>Starbucks</t>
        </is>
      </c>
      <c r="B791" s="34" t="inlineStr">
        <is>
          <t>Starbucks Frappuccino | Mocha | 18 pack 281mL</t>
        </is>
      </c>
      <c r="C791" s="34" t="inlineStr">
        <is>
          <t>4) Caffeine &amp; energy beverage</t>
        </is>
      </c>
      <c r="D791" s="34" t="inlineStr">
        <is>
          <t>281 mL bottle</t>
        </is>
      </c>
      <c r="E791" s="48" t="n">
        <v>18</v>
      </c>
      <c r="F791" s="49" t="n"/>
      <c r="G791" s="50">
        <f>IF(AND(ISNUMBER($F791),ISNUMBER($E791),$E791&lt;&gt;0),$F791/$E791,"")</f>
        <v/>
      </c>
      <c r="H791" s="50">
        <f>IF(AND(ISNUMBER($F791),ISNUMBER($AL791),ISNUMBER($E791),($AL791*$E791)&lt;&gt;0),$F791/($AL791*$E791)*100,"")</f>
        <v/>
      </c>
      <c r="I791" s="51" t="n"/>
      <c r="J791" s="52" t="n"/>
      <c r="K791" s="50">
        <f>IF(AND(ISNUMBER($F791),ISNUMBER($J791)),$F791*(1-$J791),"")</f>
        <v/>
      </c>
      <c r="L791" s="51" t="n"/>
      <c r="M791" s="51" t="n"/>
      <c r="N791" s="50">
        <f>IF(ISNUMBER($F791),($F791-IF(ISNUMBER($AM791),$AM791,0))*(1-IF(ISNUMBER($J791),$J791,0)),"")</f>
        <v/>
      </c>
      <c r="O791" s="34" t="inlineStr">
        <is>
          <t>Mocha</t>
        </is>
      </c>
      <c r="P791" s="48" t="n">
        <v>90</v>
      </c>
      <c r="Q791" s="48" t="n">
        <v>85</v>
      </c>
      <c r="R791" s="34" t="inlineStr">
        <is>
          <t>Not listed</t>
        </is>
      </c>
      <c r="S791" s="48" t="n">
        <v>31</v>
      </c>
      <c r="T791" s="48" t="n">
        <v>200</v>
      </c>
      <c r="U791" s="34" t="inlineStr">
        <is>
          <t>Sugar</t>
        </is>
      </c>
      <c r="V791" s="34" t="inlineStr">
        <is>
          <t>Bottled coffee drink</t>
        </is>
      </c>
      <c r="W791" s="51" t="n"/>
      <c r="X791" s="51" t="n"/>
      <c r="Y791" s="51" t="n"/>
      <c r="Z791" s="51" t="n"/>
      <c r="AA791" s="34" t="inlineStr">
        <is>
          <t>High</t>
        </is>
      </c>
      <c r="AB791" s="34" t="inlineStr">
        <is>
          <t>Mass RTD coffee staple</t>
        </is>
      </c>
      <c r="AC791" s="34" t="inlineStr">
        <is>
          <t>Sweet bottled coffee treat</t>
        </is>
      </c>
      <c r="AD791" s="34" t="inlineStr">
        <is>
          <t>Familiar sweet Starbucks coffee.</t>
        </is>
      </c>
      <c r="AE791" s="51" t="n"/>
      <c r="AF791" s="53">
        <f>IF(AND(ISNUMBER($P791),ISNUMBER($AL791),$AL791&lt;&gt;0),ROUND($P791/$AL791*100,1),"")</f>
        <v/>
      </c>
      <c r="AG791" s="54">
        <f>IF(AND(ISNUMBER($S791),ISNUMBER($AL791),$AL791&lt;&gt;0),ROUND($S791/$AL791*100,2),"")</f>
        <v/>
      </c>
      <c r="AH791" s="53">
        <f>IF(AND(ISNUMBER($Q791),ISNUMBER($AL791),$AL791&lt;&gt;0),ROUND($Q791/$AL791*100,1),"")</f>
        <v/>
      </c>
      <c r="AI791" s="48">
        <f>IF(ISNUMBER($S791),IF($S791&lt;=1,"Yes","No"),"n/a")</f>
        <v/>
      </c>
      <c r="AJ791" s="48">
        <f>IF(ISNUMBER($S791),ROUND(MAX(0,MIN(100,100-$S791*2.5-IF(ISNUMBER($T791),$T791,0)*0.12+IF($S791&lt;=1,12,0))),0),"")</f>
        <v/>
      </c>
      <c r="AK791" s="48">
        <f>IF(ISNUMBER($Q791),IF($Q791&gt;=100,20,IF($Q791&gt;=30,10,0)),0)+IF(ISNUMBER($R791),IF($R791&gt;=100,20,0),0)+IF(ISNUMBER($P791),IF($P791&gt;=150,20,IF($P791&gt;=50,12,5)),0)+IF(ISNUMBER($S791),IF($S791&lt;=1,15,0),0)</f>
        <v/>
      </c>
      <c r="AL791" s="48" t="n">
        <v>281</v>
      </c>
      <c r="AM791" s="49" t="n"/>
      <c r="AN791" s="48">
        <f>IF(AND(ISNUMBER($P791),ISNUMBER($AL791),$AL791&lt;&gt;0),IF(OR($P791&gt;180,$P791/$AL791*1000&gt;400),"Over ceiling, confirm SKU","Within"),"n/a")</f>
        <v/>
      </c>
      <c r="AO791" s="51" t="n"/>
      <c r="AP791" s="51" t="n"/>
      <c r="AQ791" s="51" t="n"/>
      <c r="AR791" s="34" t="inlineStr">
        <is>
          <t>No enrichment entry, to confirm</t>
        </is>
      </c>
      <c r="AS791" s="34" t="inlineStr">
        <is>
          <t>BLANK -&gt; requires live Amazon.ca capture</t>
        </is>
      </c>
      <c r="AT791" s="34" t="inlineStr">
        <is>
          <t>Unverified commercial data</t>
        </is>
      </c>
    </row>
    <row r="792" ht="28" customHeight="1">
      <c r="A792" s="34" t="inlineStr">
        <is>
          <t>Starbucks</t>
        </is>
      </c>
      <c r="B792" s="34" t="inlineStr">
        <is>
          <t>Starbucks Frappuccino | Mocha | 24 pack 281mL</t>
        </is>
      </c>
      <c r="C792" s="34" t="inlineStr">
        <is>
          <t>4) Caffeine &amp; energy beverage</t>
        </is>
      </c>
      <c r="D792" s="34" t="inlineStr">
        <is>
          <t>281 mL bottle</t>
        </is>
      </c>
      <c r="E792" s="48" t="n">
        <v>24</v>
      </c>
      <c r="F792" s="49" t="n"/>
      <c r="G792" s="50">
        <f>IF(AND(ISNUMBER($F792),ISNUMBER($E792),$E792&lt;&gt;0),$F792/$E792,"")</f>
        <v/>
      </c>
      <c r="H792" s="50">
        <f>IF(AND(ISNUMBER($F792),ISNUMBER($AL792),ISNUMBER($E792),($AL792*$E792)&lt;&gt;0),$F792/($AL792*$E792)*100,"")</f>
        <v/>
      </c>
      <c r="I792" s="51" t="n"/>
      <c r="J792" s="52" t="n"/>
      <c r="K792" s="50">
        <f>IF(AND(ISNUMBER($F792),ISNUMBER($J792)),$F792*(1-$J792),"")</f>
        <v/>
      </c>
      <c r="L792" s="51" t="n"/>
      <c r="M792" s="51" t="n"/>
      <c r="N792" s="50">
        <f>IF(ISNUMBER($F792),($F792-IF(ISNUMBER($AM792),$AM792,0))*(1-IF(ISNUMBER($J792),$J792,0)),"")</f>
        <v/>
      </c>
      <c r="O792" s="34" t="inlineStr">
        <is>
          <t>Mocha</t>
        </is>
      </c>
      <c r="P792" s="48" t="n">
        <v>90</v>
      </c>
      <c r="Q792" s="48" t="n">
        <v>85</v>
      </c>
      <c r="R792" s="34" t="inlineStr">
        <is>
          <t>Not listed</t>
        </is>
      </c>
      <c r="S792" s="48" t="n">
        <v>31</v>
      </c>
      <c r="T792" s="48" t="n">
        <v>200</v>
      </c>
      <c r="U792" s="34" t="inlineStr">
        <is>
          <t>Sugar</t>
        </is>
      </c>
      <c r="V792" s="34" t="inlineStr">
        <is>
          <t>Bottled coffee drink</t>
        </is>
      </c>
      <c r="W792" s="51" t="n"/>
      <c r="X792" s="51" t="n"/>
      <c r="Y792" s="51" t="n"/>
      <c r="Z792" s="51" t="n"/>
      <c r="AA792" s="34" t="inlineStr">
        <is>
          <t>High</t>
        </is>
      </c>
      <c r="AB792" s="34" t="inlineStr">
        <is>
          <t>Mass RTD coffee staple</t>
        </is>
      </c>
      <c r="AC792" s="34" t="inlineStr">
        <is>
          <t>Sweet bottled coffee treat</t>
        </is>
      </c>
      <c r="AD792" s="34" t="inlineStr">
        <is>
          <t>Familiar sweet Starbucks coffee.</t>
        </is>
      </c>
      <c r="AE792" s="51" t="n"/>
      <c r="AF792" s="53">
        <f>IF(AND(ISNUMBER($P792),ISNUMBER($AL792),$AL792&lt;&gt;0),ROUND($P792/$AL792*100,1),"")</f>
        <v/>
      </c>
      <c r="AG792" s="54">
        <f>IF(AND(ISNUMBER($S792),ISNUMBER($AL792),$AL792&lt;&gt;0),ROUND($S792/$AL792*100,2),"")</f>
        <v/>
      </c>
      <c r="AH792" s="53">
        <f>IF(AND(ISNUMBER($Q792),ISNUMBER($AL792),$AL792&lt;&gt;0),ROUND($Q792/$AL792*100,1),"")</f>
        <v/>
      </c>
      <c r="AI792" s="48">
        <f>IF(ISNUMBER($S792),IF($S792&lt;=1,"Yes","No"),"n/a")</f>
        <v/>
      </c>
      <c r="AJ792" s="48">
        <f>IF(ISNUMBER($S792),ROUND(MAX(0,MIN(100,100-$S792*2.5-IF(ISNUMBER($T792),$T792,0)*0.12+IF($S792&lt;=1,12,0))),0),"")</f>
        <v/>
      </c>
      <c r="AK792" s="48">
        <f>IF(ISNUMBER($Q792),IF($Q792&gt;=100,20,IF($Q792&gt;=30,10,0)),0)+IF(ISNUMBER($R792),IF($R792&gt;=100,20,0),0)+IF(ISNUMBER($P792),IF($P792&gt;=150,20,IF($P792&gt;=50,12,5)),0)+IF(ISNUMBER($S792),IF($S792&lt;=1,15,0),0)</f>
        <v/>
      </c>
      <c r="AL792" s="48" t="n">
        <v>281</v>
      </c>
      <c r="AM792" s="49" t="n"/>
      <c r="AN792" s="48">
        <f>IF(AND(ISNUMBER($P792),ISNUMBER($AL792),$AL792&lt;&gt;0),IF(OR($P792&gt;180,$P792/$AL792*1000&gt;400),"Over ceiling, confirm SKU","Within"),"n/a")</f>
        <v/>
      </c>
      <c r="AO792" s="51" t="n"/>
      <c r="AP792" s="51" t="n"/>
      <c r="AQ792" s="51" t="n"/>
      <c r="AR792" s="34" t="inlineStr">
        <is>
          <t>No enrichment entry, to confirm</t>
        </is>
      </c>
      <c r="AS792" s="34" t="inlineStr">
        <is>
          <t>BLANK -&gt; requires live Amazon.ca capture</t>
        </is>
      </c>
      <c r="AT792" s="34" t="inlineStr">
        <is>
          <t>Unverified commercial data</t>
        </is>
      </c>
    </row>
    <row r="793" ht="28" customHeight="1">
      <c r="A793" s="34" t="inlineStr">
        <is>
          <t>Starbucks</t>
        </is>
      </c>
      <c r="B793" s="34" t="inlineStr">
        <is>
          <t>Starbucks Frappuccino | Vanilla | single 281mL</t>
        </is>
      </c>
      <c r="C793" s="34" t="inlineStr">
        <is>
          <t>4) Caffeine &amp; energy beverage</t>
        </is>
      </c>
      <c r="D793" s="34" t="inlineStr">
        <is>
          <t>281 mL bottle</t>
        </is>
      </c>
      <c r="E793" s="48" t="n">
        <v>1</v>
      </c>
      <c r="F793" s="49" t="n"/>
      <c r="G793" s="50">
        <f>IF(AND(ISNUMBER($F793),ISNUMBER($E793),$E793&lt;&gt;0),$F793/$E793,"")</f>
        <v/>
      </c>
      <c r="H793" s="50">
        <f>IF(AND(ISNUMBER($F793),ISNUMBER($AL793),ISNUMBER($E793),($AL793*$E793)&lt;&gt;0),$F793/($AL793*$E793)*100,"")</f>
        <v/>
      </c>
      <c r="I793" s="51" t="n"/>
      <c r="J793" s="52" t="n"/>
      <c r="K793" s="50">
        <f>IF(AND(ISNUMBER($F793),ISNUMBER($J793)),$F793*(1-$J793),"")</f>
        <v/>
      </c>
      <c r="L793" s="51" t="n"/>
      <c r="M793" s="51" t="n"/>
      <c r="N793" s="50">
        <f>IF(ISNUMBER($F793),($F793-IF(ISNUMBER($AM793),$AM793,0))*(1-IF(ISNUMBER($J793),$J793,0)),"")</f>
        <v/>
      </c>
      <c r="O793" s="34" t="inlineStr">
        <is>
          <t>Vanilla</t>
        </is>
      </c>
      <c r="P793" s="48" t="n">
        <v>90</v>
      </c>
      <c r="Q793" s="48" t="n">
        <v>85</v>
      </c>
      <c r="R793" s="34" t="inlineStr">
        <is>
          <t>Not listed</t>
        </is>
      </c>
      <c r="S793" s="48" t="n">
        <v>31</v>
      </c>
      <c r="T793" s="48" t="n">
        <v>200</v>
      </c>
      <c r="U793" s="34" t="inlineStr">
        <is>
          <t>Sugar</t>
        </is>
      </c>
      <c r="V793" s="34" t="inlineStr">
        <is>
          <t>Bottled coffee drink</t>
        </is>
      </c>
      <c r="W793" s="51" t="n"/>
      <c r="X793" s="51" t="n"/>
      <c r="Y793" s="51" t="n"/>
      <c r="Z793" s="51" t="n"/>
      <c r="AA793" s="34" t="inlineStr">
        <is>
          <t>High</t>
        </is>
      </c>
      <c r="AB793" s="34" t="inlineStr">
        <is>
          <t>Mass RTD coffee staple</t>
        </is>
      </c>
      <c r="AC793" s="34" t="inlineStr">
        <is>
          <t>Sweet bottled coffee treat</t>
        </is>
      </c>
      <c r="AD793" s="34" t="inlineStr">
        <is>
          <t>Familiar sweet Starbucks coffee.</t>
        </is>
      </c>
      <c r="AE793" s="51" t="n"/>
      <c r="AF793" s="53">
        <f>IF(AND(ISNUMBER($P793),ISNUMBER($AL793),$AL793&lt;&gt;0),ROUND($P793/$AL793*100,1),"")</f>
        <v/>
      </c>
      <c r="AG793" s="54">
        <f>IF(AND(ISNUMBER($S793),ISNUMBER($AL793),$AL793&lt;&gt;0),ROUND($S793/$AL793*100,2),"")</f>
        <v/>
      </c>
      <c r="AH793" s="53">
        <f>IF(AND(ISNUMBER($Q793),ISNUMBER($AL793),$AL793&lt;&gt;0),ROUND($Q793/$AL793*100,1),"")</f>
        <v/>
      </c>
      <c r="AI793" s="48">
        <f>IF(ISNUMBER($S793),IF($S793&lt;=1,"Yes","No"),"n/a")</f>
        <v/>
      </c>
      <c r="AJ793" s="48">
        <f>IF(ISNUMBER($S793),ROUND(MAX(0,MIN(100,100-$S793*2.5-IF(ISNUMBER($T793),$T793,0)*0.12+IF($S793&lt;=1,12,0))),0),"")</f>
        <v/>
      </c>
      <c r="AK793" s="48">
        <f>IF(ISNUMBER($Q793),IF($Q793&gt;=100,20,IF($Q793&gt;=30,10,0)),0)+IF(ISNUMBER($R793),IF($R793&gt;=100,20,0),0)+IF(ISNUMBER($P793),IF($P793&gt;=150,20,IF($P793&gt;=50,12,5)),0)+IF(ISNUMBER($S793),IF($S793&lt;=1,15,0),0)</f>
        <v/>
      </c>
      <c r="AL793" s="48" t="n">
        <v>281</v>
      </c>
      <c r="AM793" s="49" t="n"/>
      <c r="AN793" s="48">
        <f>IF(AND(ISNUMBER($P793),ISNUMBER($AL793),$AL793&lt;&gt;0),IF(OR($P793&gt;180,$P793/$AL793*1000&gt;400),"Over ceiling, confirm SKU","Within"),"n/a")</f>
        <v/>
      </c>
      <c r="AO793" s="51" t="n"/>
      <c r="AP793" s="51" t="n"/>
      <c r="AQ793" s="51" t="n"/>
      <c r="AR793" s="34" t="inlineStr">
        <is>
          <t>No enrichment entry, to confirm</t>
        </is>
      </c>
      <c r="AS793" s="34" t="inlineStr">
        <is>
          <t>BLANK -&gt; requires live Amazon.ca capture</t>
        </is>
      </c>
      <c r="AT793" s="34" t="inlineStr">
        <is>
          <t>Unverified commercial data</t>
        </is>
      </c>
    </row>
    <row r="794" ht="28" customHeight="1">
      <c r="A794" s="34" t="inlineStr">
        <is>
          <t>Starbucks</t>
        </is>
      </c>
      <c r="B794" s="34" t="inlineStr">
        <is>
          <t>Starbucks Frappuccino | Vanilla | 8 pack 281mL</t>
        </is>
      </c>
      <c r="C794" s="34" t="inlineStr">
        <is>
          <t>4) Caffeine &amp; energy beverage</t>
        </is>
      </c>
      <c r="D794" s="34" t="inlineStr">
        <is>
          <t>281 mL bottle</t>
        </is>
      </c>
      <c r="E794" s="48" t="n">
        <v>8</v>
      </c>
      <c r="F794" s="49" t="n"/>
      <c r="G794" s="50">
        <f>IF(AND(ISNUMBER($F794),ISNUMBER($E794),$E794&lt;&gt;0),$F794/$E794,"")</f>
        <v/>
      </c>
      <c r="H794" s="50">
        <f>IF(AND(ISNUMBER($F794),ISNUMBER($AL794),ISNUMBER($E794),($AL794*$E794)&lt;&gt;0),$F794/($AL794*$E794)*100,"")</f>
        <v/>
      </c>
      <c r="I794" s="51" t="n"/>
      <c r="J794" s="52" t="n"/>
      <c r="K794" s="50">
        <f>IF(AND(ISNUMBER($F794),ISNUMBER($J794)),$F794*(1-$J794),"")</f>
        <v/>
      </c>
      <c r="L794" s="51" t="n"/>
      <c r="M794" s="51" t="n"/>
      <c r="N794" s="50">
        <f>IF(ISNUMBER($F794),($F794-IF(ISNUMBER($AM794),$AM794,0))*(1-IF(ISNUMBER($J794),$J794,0)),"")</f>
        <v/>
      </c>
      <c r="O794" s="34" t="inlineStr">
        <is>
          <t>Vanilla</t>
        </is>
      </c>
      <c r="P794" s="48" t="n">
        <v>90</v>
      </c>
      <c r="Q794" s="48" t="n">
        <v>85</v>
      </c>
      <c r="R794" s="34" t="inlineStr">
        <is>
          <t>Not listed</t>
        </is>
      </c>
      <c r="S794" s="48" t="n">
        <v>31</v>
      </c>
      <c r="T794" s="48" t="n">
        <v>200</v>
      </c>
      <c r="U794" s="34" t="inlineStr">
        <is>
          <t>Sugar</t>
        </is>
      </c>
      <c r="V794" s="34" t="inlineStr">
        <is>
          <t>Bottled coffee drink</t>
        </is>
      </c>
      <c r="W794" s="51" t="n"/>
      <c r="X794" s="51" t="n"/>
      <c r="Y794" s="51" t="n"/>
      <c r="Z794" s="51" t="n"/>
      <c r="AA794" s="34" t="inlineStr">
        <is>
          <t>High</t>
        </is>
      </c>
      <c r="AB794" s="34" t="inlineStr">
        <is>
          <t>Mass RTD coffee staple</t>
        </is>
      </c>
      <c r="AC794" s="34" t="inlineStr">
        <is>
          <t>Sweet bottled coffee treat</t>
        </is>
      </c>
      <c r="AD794" s="34" t="inlineStr">
        <is>
          <t>Familiar sweet Starbucks coffee.</t>
        </is>
      </c>
      <c r="AE794" s="51" t="n"/>
      <c r="AF794" s="53">
        <f>IF(AND(ISNUMBER($P794),ISNUMBER($AL794),$AL794&lt;&gt;0),ROUND($P794/$AL794*100,1),"")</f>
        <v/>
      </c>
      <c r="AG794" s="54">
        <f>IF(AND(ISNUMBER($S794),ISNUMBER($AL794),$AL794&lt;&gt;0),ROUND($S794/$AL794*100,2),"")</f>
        <v/>
      </c>
      <c r="AH794" s="53">
        <f>IF(AND(ISNUMBER($Q794),ISNUMBER($AL794),$AL794&lt;&gt;0),ROUND($Q794/$AL794*100,1),"")</f>
        <v/>
      </c>
      <c r="AI794" s="48">
        <f>IF(ISNUMBER($S794),IF($S794&lt;=1,"Yes","No"),"n/a")</f>
        <v/>
      </c>
      <c r="AJ794" s="48">
        <f>IF(ISNUMBER($S794),ROUND(MAX(0,MIN(100,100-$S794*2.5-IF(ISNUMBER($T794),$T794,0)*0.12+IF($S794&lt;=1,12,0))),0),"")</f>
        <v/>
      </c>
      <c r="AK794" s="48">
        <f>IF(ISNUMBER($Q794),IF($Q794&gt;=100,20,IF($Q794&gt;=30,10,0)),0)+IF(ISNUMBER($R794),IF($R794&gt;=100,20,0),0)+IF(ISNUMBER($P794),IF($P794&gt;=150,20,IF($P794&gt;=50,12,5)),0)+IF(ISNUMBER($S794),IF($S794&lt;=1,15,0),0)</f>
        <v/>
      </c>
      <c r="AL794" s="48" t="n">
        <v>281</v>
      </c>
      <c r="AM794" s="49" t="n"/>
      <c r="AN794" s="48">
        <f>IF(AND(ISNUMBER($P794),ISNUMBER($AL794),$AL794&lt;&gt;0),IF(OR($P794&gt;180,$P794/$AL794*1000&gt;400),"Over ceiling, confirm SKU","Within"),"n/a")</f>
        <v/>
      </c>
      <c r="AO794" s="51" t="n"/>
      <c r="AP794" s="51" t="n"/>
      <c r="AQ794" s="51" t="n"/>
      <c r="AR794" s="34" t="inlineStr">
        <is>
          <t>No enrichment entry, to confirm</t>
        </is>
      </c>
      <c r="AS794" s="34" t="inlineStr">
        <is>
          <t>BLANK -&gt; requires live Amazon.ca capture</t>
        </is>
      </c>
      <c r="AT794" s="34" t="inlineStr">
        <is>
          <t>Unverified commercial data</t>
        </is>
      </c>
    </row>
    <row r="795" ht="28" customHeight="1">
      <c r="A795" s="34" t="inlineStr">
        <is>
          <t>Starbucks</t>
        </is>
      </c>
      <c r="B795" s="34" t="inlineStr">
        <is>
          <t>Starbucks Frappuccino | Vanilla | 12 pack 281mL</t>
        </is>
      </c>
      <c r="C795" s="34" t="inlineStr">
        <is>
          <t>4) Caffeine &amp; energy beverage</t>
        </is>
      </c>
      <c r="D795" s="34" t="inlineStr">
        <is>
          <t>281 mL bottle</t>
        </is>
      </c>
      <c r="E795" s="48" t="n">
        <v>12</v>
      </c>
      <c r="F795" s="49" t="n"/>
      <c r="G795" s="50">
        <f>IF(AND(ISNUMBER($F795),ISNUMBER($E795),$E795&lt;&gt;0),$F795/$E795,"")</f>
        <v/>
      </c>
      <c r="H795" s="50">
        <f>IF(AND(ISNUMBER($F795),ISNUMBER($AL795),ISNUMBER($E795),($AL795*$E795)&lt;&gt;0),$F795/($AL795*$E795)*100,"")</f>
        <v/>
      </c>
      <c r="I795" s="51" t="n"/>
      <c r="J795" s="52" t="n"/>
      <c r="K795" s="50">
        <f>IF(AND(ISNUMBER($F795),ISNUMBER($J795)),$F795*(1-$J795),"")</f>
        <v/>
      </c>
      <c r="L795" s="51" t="n"/>
      <c r="M795" s="51" t="n"/>
      <c r="N795" s="50">
        <f>IF(ISNUMBER($F795),($F795-IF(ISNUMBER($AM795),$AM795,0))*(1-IF(ISNUMBER($J795),$J795,0)),"")</f>
        <v/>
      </c>
      <c r="O795" s="34" t="inlineStr">
        <is>
          <t>Vanilla</t>
        </is>
      </c>
      <c r="P795" s="48" t="n">
        <v>90</v>
      </c>
      <c r="Q795" s="48" t="n">
        <v>85</v>
      </c>
      <c r="R795" s="34" t="inlineStr">
        <is>
          <t>Not listed</t>
        </is>
      </c>
      <c r="S795" s="48" t="n">
        <v>31</v>
      </c>
      <c r="T795" s="48" t="n">
        <v>200</v>
      </c>
      <c r="U795" s="34" t="inlineStr">
        <is>
          <t>Sugar</t>
        </is>
      </c>
      <c r="V795" s="34" t="inlineStr">
        <is>
          <t>Bottled coffee drink</t>
        </is>
      </c>
      <c r="W795" s="51" t="n"/>
      <c r="X795" s="51" t="n"/>
      <c r="Y795" s="51" t="n"/>
      <c r="Z795" s="51" t="n"/>
      <c r="AA795" s="34" t="inlineStr">
        <is>
          <t>High</t>
        </is>
      </c>
      <c r="AB795" s="34" t="inlineStr">
        <is>
          <t>Mass RTD coffee staple</t>
        </is>
      </c>
      <c r="AC795" s="34" t="inlineStr">
        <is>
          <t>Sweet bottled coffee treat</t>
        </is>
      </c>
      <c r="AD795" s="34" t="inlineStr">
        <is>
          <t>Familiar sweet Starbucks coffee.</t>
        </is>
      </c>
      <c r="AE795" s="51" t="n"/>
      <c r="AF795" s="53">
        <f>IF(AND(ISNUMBER($P795),ISNUMBER($AL795),$AL795&lt;&gt;0),ROUND($P795/$AL795*100,1),"")</f>
        <v/>
      </c>
      <c r="AG795" s="54">
        <f>IF(AND(ISNUMBER($S795),ISNUMBER($AL795),$AL795&lt;&gt;0),ROUND($S795/$AL795*100,2),"")</f>
        <v/>
      </c>
      <c r="AH795" s="53">
        <f>IF(AND(ISNUMBER($Q795),ISNUMBER($AL795),$AL795&lt;&gt;0),ROUND($Q795/$AL795*100,1),"")</f>
        <v/>
      </c>
      <c r="AI795" s="48">
        <f>IF(ISNUMBER($S795),IF($S795&lt;=1,"Yes","No"),"n/a")</f>
        <v/>
      </c>
      <c r="AJ795" s="48">
        <f>IF(ISNUMBER($S795),ROUND(MAX(0,MIN(100,100-$S795*2.5-IF(ISNUMBER($T795),$T795,0)*0.12+IF($S795&lt;=1,12,0))),0),"")</f>
        <v/>
      </c>
      <c r="AK795" s="48">
        <f>IF(ISNUMBER($Q795),IF($Q795&gt;=100,20,IF($Q795&gt;=30,10,0)),0)+IF(ISNUMBER($R795),IF($R795&gt;=100,20,0),0)+IF(ISNUMBER($P795),IF($P795&gt;=150,20,IF($P795&gt;=50,12,5)),0)+IF(ISNUMBER($S795),IF($S795&lt;=1,15,0),0)</f>
        <v/>
      </c>
      <c r="AL795" s="48" t="n">
        <v>281</v>
      </c>
      <c r="AM795" s="49" t="n"/>
      <c r="AN795" s="48">
        <f>IF(AND(ISNUMBER($P795),ISNUMBER($AL795),$AL795&lt;&gt;0),IF(OR($P795&gt;180,$P795/$AL795*1000&gt;400),"Over ceiling, confirm SKU","Within"),"n/a")</f>
        <v/>
      </c>
      <c r="AO795" s="51" t="n"/>
      <c r="AP795" s="51" t="n"/>
      <c r="AQ795" s="51" t="n"/>
      <c r="AR795" s="34" t="inlineStr">
        <is>
          <t>No enrichment entry, to confirm</t>
        </is>
      </c>
      <c r="AS795" s="34" t="inlineStr">
        <is>
          <t>BLANK -&gt; requires live Amazon.ca capture</t>
        </is>
      </c>
      <c r="AT795" s="34" t="inlineStr">
        <is>
          <t>Unverified commercial data</t>
        </is>
      </c>
    </row>
    <row r="796" ht="28" customHeight="1">
      <c r="A796" s="34" t="inlineStr">
        <is>
          <t>Starbucks</t>
        </is>
      </c>
      <c r="B796" s="34" t="inlineStr">
        <is>
          <t>Starbucks Frappuccino | Vanilla | 15 pack 281mL</t>
        </is>
      </c>
      <c r="C796" s="34" t="inlineStr">
        <is>
          <t>4) Caffeine &amp; energy beverage</t>
        </is>
      </c>
      <c r="D796" s="34" t="inlineStr">
        <is>
          <t>281 mL bottle</t>
        </is>
      </c>
      <c r="E796" s="48" t="n">
        <v>15</v>
      </c>
      <c r="F796" s="49" t="n"/>
      <c r="G796" s="50">
        <f>IF(AND(ISNUMBER($F796),ISNUMBER($E796),$E796&lt;&gt;0),$F796/$E796,"")</f>
        <v/>
      </c>
      <c r="H796" s="50">
        <f>IF(AND(ISNUMBER($F796),ISNUMBER($AL796),ISNUMBER($E796),($AL796*$E796)&lt;&gt;0),$F796/($AL796*$E796)*100,"")</f>
        <v/>
      </c>
      <c r="I796" s="51" t="n"/>
      <c r="J796" s="52" t="n"/>
      <c r="K796" s="50">
        <f>IF(AND(ISNUMBER($F796),ISNUMBER($J796)),$F796*(1-$J796),"")</f>
        <v/>
      </c>
      <c r="L796" s="51" t="n"/>
      <c r="M796" s="51" t="n"/>
      <c r="N796" s="50">
        <f>IF(ISNUMBER($F796),($F796-IF(ISNUMBER($AM796),$AM796,0))*(1-IF(ISNUMBER($J796),$J796,0)),"")</f>
        <v/>
      </c>
      <c r="O796" s="34" t="inlineStr">
        <is>
          <t>Vanilla</t>
        </is>
      </c>
      <c r="P796" s="48" t="n">
        <v>90</v>
      </c>
      <c r="Q796" s="48" t="n">
        <v>85</v>
      </c>
      <c r="R796" s="34" t="inlineStr">
        <is>
          <t>Not listed</t>
        </is>
      </c>
      <c r="S796" s="48" t="n">
        <v>31</v>
      </c>
      <c r="T796" s="48" t="n">
        <v>200</v>
      </c>
      <c r="U796" s="34" t="inlineStr">
        <is>
          <t>Sugar</t>
        </is>
      </c>
      <c r="V796" s="34" t="inlineStr">
        <is>
          <t>Bottled coffee drink</t>
        </is>
      </c>
      <c r="W796" s="51" t="n"/>
      <c r="X796" s="51" t="n"/>
      <c r="Y796" s="51" t="n"/>
      <c r="Z796" s="51" t="n"/>
      <c r="AA796" s="34" t="inlineStr">
        <is>
          <t>High</t>
        </is>
      </c>
      <c r="AB796" s="34" t="inlineStr">
        <is>
          <t>Mass RTD coffee staple</t>
        </is>
      </c>
      <c r="AC796" s="34" t="inlineStr">
        <is>
          <t>Sweet bottled coffee treat</t>
        </is>
      </c>
      <c r="AD796" s="34" t="inlineStr">
        <is>
          <t>Familiar sweet Starbucks coffee.</t>
        </is>
      </c>
      <c r="AE796" s="51" t="n"/>
      <c r="AF796" s="53">
        <f>IF(AND(ISNUMBER($P796),ISNUMBER($AL796),$AL796&lt;&gt;0),ROUND($P796/$AL796*100,1),"")</f>
        <v/>
      </c>
      <c r="AG796" s="54">
        <f>IF(AND(ISNUMBER($S796),ISNUMBER($AL796),$AL796&lt;&gt;0),ROUND($S796/$AL796*100,2),"")</f>
        <v/>
      </c>
      <c r="AH796" s="53">
        <f>IF(AND(ISNUMBER($Q796),ISNUMBER($AL796),$AL796&lt;&gt;0),ROUND($Q796/$AL796*100,1),"")</f>
        <v/>
      </c>
      <c r="AI796" s="48">
        <f>IF(ISNUMBER($S796),IF($S796&lt;=1,"Yes","No"),"n/a")</f>
        <v/>
      </c>
      <c r="AJ796" s="48">
        <f>IF(ISNUMBER($S796),ROUND(MAX(0,MIN(100,100-$S796*2.5-IF(ISNUMBER($T796),$T796,0)*0.12+IF($S796&lt;=1,12,0))),0),"")</f>
        <v/>
      </c>
      <c r="AK796" s="48">
        <f>IF(ISNUMBER($Q796),IF($Q796&gt;=100,20,IF($Q796&gt;=30,10,0)),0)+IF(ISNUMBER($R796),IF($R796&gt;=100,20,0),0)+IF(ISNUMBER($P796),IF($P796&gt;=150,20,IF($P796&gt;=50,12,5)),0)+IF(ISNUMBER($S796),IF($S796&lt;=1,15,0),0)</f>
        <v/>
      </c>
      <c r="AL796" s="48" t="n">
        <v>281</v>
      </c>
      <c r="AM796" s="49" t="n"/>
      <c r="AN796" s="48">
        <f>IF(AND(ISNUMBER($P796),ISNUMBER($AL796),$AL796&lt;&gt;0),IF(OR($P796&gt;180,$P796/$AL796*1000&gt;400),"Over ceiling, confirm SKU","Within"),"n/a")</f>
        <v/>
      </c>
      <c r="AO796" s="51" t="n"/>
      <c r="AP796" s="51" t="n"/>
      <c r="AQ796" s="51" t="n"/>
      <c r="AR796" s="34" t="inlineStr">
        <is>
          <t>No enrichment entry, to confirm</t>
        </is>
      </c>
      <c r="AS796" s="34" t="inlineStr">
        <is>
          <t>BLANK -&gt; requires live Amazon.ca capture</t>
        </is>
      </c>
      <c r="AT796" s="34" t="inlineStr">
        <is>
          <t>Unverified commercial data</t>
        </is>
      </c>
    </row>
    <row r="797" ht="28" customHeight="1">
      <c r="A797" s="34" t="inlineStr">
        <is>
          <t>Starbucks</t>
        </is>
      </c>
      <c r="B797" s="34" t="inlineStr">
        <is>
          <t>Starbucks Frappuccino | Vanilla | 18 pack 281mL</t>
        </is>
      </c>
      <c r="C797" s="34" t="inlineStr">
        <is>
          <t>4) Caffeine &amp; energy beverage</t>
        </is>
      </c>
      <c r="D797" s="34" t="inlineStr">
        <is>
          <t>281 mL bottle</t>
        </is>
      </c>
      <c r="E797" s="48" t="n">
        <v>18</v>
      </c>
      <c r="F797" s="49" t="n"/>
      <c r="G797" s="50">
        <f>IF(AND(ISNUMBER($F797),ISNUMBER($E797),$E797&lt;&gt;0),$F797/$E797,"")</f>
        <v/>
      </c>
      <c r="H797" s="50">
        <f>IF(AND(ISNUMBER($F797),ISNUMBER($AL797),ISNUMBER($E797),($AL797*$E797)&lt;&gt;0),$F797/($AL797*$E797)*100,"")</f>
        <v/>
      </c>
      <c r="I797" s="51" t="n"/>
      <c r="J797" s="52" t="n"/>
      <c r="K797" s="50">
        <f>IF(AND(ISNUMBER($F797),ISNUMBER($J797)),$F797*(1-$J797),"")</f>
        <v/>
      </c>
      <c r="L797" s="51" t="n"/>
      <c r="M797" s="51" t="n"/>
      <c r="N797" s="50">
        <f>IF(ISNUMBER($F797),($F797-IF(ISNUMBER($AM797),$AM797,0))*(1-IF(ISNUMBER($J797),$J797,0)),"")</f>
        <v/>
      </c>
      <c r="O797" s="34" t="inlineStr">
        <is>
          <t>Vanilla</t>
        </is>
      </c>
      <c r="P797" s="48" t="n">
        <v>90</v>
      </c>
      <c r="Q797" s="48" t="n">
        <v>85</v>
      </c>
      <c r="R797" s="34" t="inlineStr">
        <is>
          <t>Not listed</t>
        </is>
      </c>
      <c r="S797" s="48" t="n">
        <v>31</v>
      </c>
      <c r="T797" s="48" t="n">
        <v>200</v>
      </c>
      <c r="U797" s="34" t="inlineStr">
        <is>
          <t>Sugar</t>
        </is>
      </c>
      <c r="V797" s="34" t="inlineStr">
        <is>
          <t>Bottled coffee drink</t>
        </is>
      </c>
      <c r="W797" s="51" t="n"/>
      <c r="X797" s="51" t="n"/>
      <c r="Y797" s="51" t="n"/>
      <c r="Z797" s="51" t="n"/>
      <c r="AA797" s="34" t="inlineStr">
        <is>
          <t>High</t>
        </is>
      </c>
      <c r="AB797" s="34" t="inlineStr">
        <is>
          <t>Mass RTD coffee staple</t>
        </is>
      </c>
      <c r="AC797" s="34" t="inlineStr">
        <is>
          <t>Sweet bottled coffee treat</t>
        </is>
      </c>
      <c r="AD797" s="34" t="inlineStr">
        <is>
          <t>Familiar sweet Starbucks coffee.</t>
        </is>
      </c>
      <c r="AE797" s="51" t="n"/>
      <c r="AF797" s="53">
        <f>IF(AND(ISNUMBER($P797),ISNUMBER($AL797),$AL797&lt;&gt;0),ROUND($P797/$AL797*100,1),"")</f>
        <v/>
      </c>
      <c r="AG797" s="54">
        <f>IF(AND(ISNUMBER($S797),ISNUMBER($AL797),$AL797&lt;&gt;0),ROUND($S797/$AL797*100,2),"")</f>
        <v/>
      </c>
      <c r="AH797" s="53">
        <f>IF(AND(ISNUMBER($Q797),ISNUMBER($AL797),$AL797&lt;&gt;0),ROUND($Q797/$AL797*100,1),"")</f>
        <v/>
      </c>
      <c r="AI797" s="48">
        <f>IF(ISNUMBER($S797),IF($S797&lt;=1,"Yes","No"),"n/a")</f>
        <v/>
      </c>
      <c r="AJ797" s="48">
        <f>IF(ISNUMBER($S797),ROUND(MAX(0,MIN(100,100-$S797*2.5-IF(ISNUMBER($T797),$T797,0)*0.12+IF($S797&lt;=1,12,0))),0),"")</f>
        <v/>
      </c>
      <c r="AK797" s="48">
        <f>IF(ISNUMBER($Q797),IF($Q797&gt;=100,20,IF($Q797&gt;=30,10,0)),0)+IF(ISNUMBER($R797),IF($R797&gt;=100,20,0),0)+IF(ISNUMBER($P797),IF($P797&gt;=150,20,IF($P797&gt;=50,12,5)),0)+IF(ISNUMBER($S797),IF($S797&lt;=1,15,0),0)</f>
        <v/>
      </c>
      <c r="AL797" s="48" t="n">
        <v>281</v>
      </c>
      <c r="AM797" s="49" t="n"/>
      <c r="AN797" s="48">
        <f>IF(AND(ISNUMBER($P797),ISNUMBER($AL797),$AL797&lt;&gt;0),IF(OR($P797&gt;180,$P797/$AL797*1000&gt;400),"Over ceiling, confirm SKU","Within"),"n/a")</f>
        <v/>
      </c>
      <c r="AO797" s="51" t="n"/>
      <c r="AP797" s="51" t="n"/>
      <c r="AQ797" s="51" t="n"/>
      <c r="AR797" s="34" t="inlineStr">
        <is>
          <t>No enrichment entry, to confirm</t>
        </is>
      </c>
      <c r="AS797" s="34" t="inlineStr">
        <is>
          <t>BLANK -&gt; requires live Amazon.ca capture</t>
        </is>
      </c>
      <c r="AT797" s="34" t="inlineStr">
        <is>
          <t>Unverified commercial data</t>
        </is>
      </c>
    </row>
    <row r="798" ht="28" customHeight="1">
      <c r="A798" s="34" t="inlineStr">
        <is>
          <t>Starbucks</t>
        </is>
      </c>
      <c r="B798" s="34" t="inlineStr">
        <is>
          <t>Starbucks Frappuccino | Vanilla | 24 pack 281mL</t>
        </is>
      </c>
      <c r="C798" s="34" t="inlineStr">
        <is>
          <t>4) Caffeine &amp; energy beverage</t>
        </is>
      </c>
      <c r="D798" s="34" t="inlineStr">
        <is>
          <t>281 mL bottle</t>
        </is>
      </c>
      <c r="E798" s="48" t="n">
        <v>24</v>
      </c>
      <c r="F798" s="49" t="n"/>
      <c r="G798" s="50">
        <f>IF(AND(ISNUMBER($F798),ISNUMBER($E798),$E798&lt;&gt;0),$F798/$E798,"")</f>
        <v/>
      </c>
      <c r="H798" s="50">
        <f>IF(AND(ISNUMBER($F798),ISNUMBER($AL798),ISNUMBER($E798),($AL798*$E798)&lt;&gt;0),$F798/($AL798*$E798)*100,"")</f>
        <v/>
      </c>
      <c r="I798" s="51" t="n"/>
      <c r="J798" s="52" t="n"/>
      <c r="K798" s="50">
        <f>IF(AND(ISNUMBER($F798),ISNUMBER($J798)),$F798*(1-$J798),"")</f>
        <v/>
      </c>
      <c r="L798" s="51" t="n"/>
      <c r="M798" s="51" t="n"/>
      <c r="N798" s="50">
        <f>IF(ISNUMBER($F798),($F798-IF(ISNUMBER($AM798),$AM798,0))*(1-IF(ISNUMBER($J798),$J798,0)),"")</f>
        <v/>
      </c>
      <c r="O798" s="34" t="inlineStr">
        <is>
          <t>Vanilla</t>
        </is>
      </c>
      <c r="P798" s="48" t="n">
        <v>90</v>
      </c>
      <c r="Q798" s="48" t="n">
        <v>85</v>
      </c>
      <c r="R798" s="34" t="inlineStr">
        <is>
          <t>Not listed</t>
        </is>
      </c>
      <c r="S798" s="48" t="n">
        <v>31</v>
      </c>
      <c r="T798" s="48" t="n">
        <v>200</v>
      </c>
      <c r="U798" s="34" t="inlineStr">
        <is>
          <t>Sugar</t>
        </is>
      </c>
      <c r="V798" s="34" t="inlineStr">
        <is>
          <t>Bottled coffee drink</t>
        </is>
      </c>
      <c r="W798" s="51" t="n"/>
      <c r="X798" s="51" t="n"/>
      <c r="Y798" s="51" t="n"/>
      <c r="Z798" s="51" t="n"/>
      <c r="AA798" s="34" t="inlineStr">
        <is>
          <t>High</t>
        </is>
      </c>
      <c r="AB798" s="34" t="inlineStr">
        <is>
          <t>Mass RTD coffee staple</t>
        </is>
      </c>
      <c r="AC798" s="34" t="inlineStr">
        <is>
          <t>Sweet bottled coffee treat</t>
        </is>
      </c>
      <c r="AD798" s="34" t="inlineStr">
        <is>
          <t>Familiar sweet Starbucks coffee.</t>
        </is>
      </c>
      <c r="AE798" s="51" t="n"/>
      <c r="AF798" s="53">
        <f>IF(AND(ISNUMBER($P798),ISNUMBER($AL798),$AL798&lt;&gt;0),ROUND($P798/$AL798*100,1),"")</f>
        <v/>
      </c>
      <c r="AG798" s="54">
        <f>IF(AND(ISNUMBER($S798),ISNUMBER($AL798),$AL798&lt;&gt;0),ROUND($S798/$AL798*100,2),"")</f>
        <v/>
      </c>
      <c r="AH798" s="53">
        <f>IF(AND(ISNUMBER($Q798),ISNUMBER($AL798),$AL798&lt;&gt;0),ROUND($Q798/$AL798*100,1),"")</f>
        <v/>
      </c>
      <c r="AI798" s="48">
        <f>IF(ISNUMBER($S798),IF($S798&lt;=1,"Yes","No"),"n/a")</f>
        <v/>
      </c>
      <c r="AJ798" s="48">
        <f>IF(ISNUMBER($S798),ROUND(MAX(0,MIN(100,100-$S798*2.5-IF(ISNUMBER($T798),$T798,0)*0.12+IF($S798&lt;=1,12,0))),0),"")</f>
        <v/>
      </c>
      <c r="AK798" s="48">
        <f>IF(ISNUMBER($Q798),IF($Q798&gt;=100,20,IF($Q798&gt;=30,10,0)),0)+IF(ISNUMBER($R798),IF($R798&gt;=100,20,0),0)+IF(ISNUMBER($P798),IF($P798&gt;=150,20,IF($P798&gt;=50,12,5)),0)+IF(ISNUMBER($S798),IF($S798&lt;=1,15,0),0)</f>
        <v/>
      </c>
      <c r="AL798" s="48" t="n">
        <v>281</v>
      </c>
      <c r="AM798" s="49" t="n"/>
      <c r="AN798" s="48">
        <f>IF(AND(ISNUMBER($P798),ISNUMBER($AL798),$AL798&lt;&gt;0),IF(OR($P798&gt;180,$P798/$AL798*1000&gt;400),"Over ceiling, confirm SKU","Within"),"n/a")</f>
        <v/>
      </c>
      <c r="AO798" s="51" t="n"/>
      <c r="AP798" s="51" t="n"/>
      <c r="AQ798" s="51" t="n"/>
      <c r="AR798" s="34" t="inlineStr">
        <is>
          <t>No enrichment entry, to confirm</t>
        </is>
      </c>
      <c r="AS798" s="34" t="inlineStr">
        <is>
          <t>BLANK -&gt; requires live Amazon.ca capture</t>
        </is>
      </c>
      <c r="AT798" s="34" t="inlineStr">
        <is>
          <t>Unverified commercial data</t>
        </is>
      </c>
    </row>
    <row r="799" ht="28" customHeight="1">
      <c r="A799" s="34" t="inlineStr">
        <is>
          <t>Starbucks</t>
        </is>
      </c>
      <c r="B799" s="34" t="inlineStr">
        <is>
          <t>Starbucks Frappuccino | Caramel | single 281mL</t>
        </is>
      </c>
      <c r="C799" s="34" t="inlineStr">
        <is>
          <t>4) Caffeine &amp; energy beverage</t>
        </is>
      </c>
      <c r="D799" s="34" t="inlineStr">
        <is>
          <t>281 mL bottle</t>
        </is>
      </c>
      <c r="E799" s="48" t="n">
        <v>1</v>
      </c>
      <c r="F799" s="49" t="n"/>
      <c r="G799" s="50">
        <f>IF(AND(ISNUMBER($F799),ISNUMBER($E799),$E799&lt;&gt;0),$F799/$E799,"")</f>
        <v/>
      </c>
      <c r="H799" s="50">
        <f>IF(AND(ISNUMBER($F799),ISNUMBER($AL799),ISNUMBER($E799),($AL799*$E799)&lt;&gt;0),$F799/($AL799*$E799)*100,"")</f>
        <v/>
      </c>
      <c r="I799" s="51" t="n"/>
      <c r="J799" s="52" t="n"/>
      <c r="K799" s="50">
        <f>IF(AND(ISNUMBER($F799),ISNUMBER($J799)),$F799*(1-$J799),"")</f>
        <v/>
      </c>
      <c r="L799" s="51" t="n"/>
      <c r="M799" s="51" t="n"/>
      <c r="N799" s="50">
        <f>IF(ISNUMBER($F799),($F799-IF(ISNUMBER($AM799),$AM799,0))*(1-IF(ISNUMBER($J799),$J799,0)),"")</f>
        <v/>
      </c>
      <c r="O799" s="34" t="inlineStr">
        <is>
          <t>Caramel</t>
        </is>
      </c>
      <c r="P799" s="48" t="n">
        <v>90</v>
      </c>
      <c r="Q799" s="48" t="n">
        <v>85</v>
      </c>
      <c r="R799" s="34" t="inlineStr">
        <is>
          <t>Not listed</t>
        </is>
      </c>
      <c r="S799" s="48" t="n">
        <v>31</v>
      </c>
      <c r="T799" s="48" t="n">
        <v>200</v>
      </c>
      <c r="U799" s="34" t="inlineStr">
        <is>
          <t>Sugar</t>
        </is>
      </c>
      <c r="V799" s="34" t="inlineStr">
        <is>
          <t>Bottled coffee drink</t>
        </is>
      </c>
      <c r="W799" s="51" t="n"/>
      <c r="X799" s="51" t="n"/>
      <c r="Y799" s="51" t="n"/>
      <c r="Z799" s="51" t="n"/>
      <c r="AA799" s="34" t="inlineStr">
        <is>
          <t>High</t>
        </is>
      </c>
      <c r="AB799" s="34" t="inlineStr">
        <is>
          <t>Mass RTD coffee staple</t>
        </is>
      </c>
      <c r="AC799" s="34" t="inlineStr">
        <is>
          <t>Sweet bottled coffee treat</t>
        </is>
      </c>
      <c r="AD799" s="34" t="inlineStr">
        <is>
          <t>Familiar sweet Starbucks coffee.</t>
        </is>
      </c>
      <c r="AE799" s="51" t="n"/>
      <c r="AF799" s="53">
        <f>IF(AND(ISNUMBER($P799),ISNUMBER($AL799),$AL799&lt;&gt;0),ROUND($P799/$AL799*100,1),"")</f>
        <v/>
      </c>
      <c r="AG799" s="54">
        <f>IF(AND(ISNUMBER($S799),ISNUMBER($AL799),$AL799&lt;&gt;0),ROUND($S799/$AL799*100,2),"")</f>
        <v/>
      </c>
      <c r="AH799" s="53">
        <f>IF(AND(ISNUMBER($Q799),ISNUMBER($AL799),$AL799&lt;&gt;0),ROUND($Q799/$AL799*100,1),"")</f>
        <v/>
      </c>
      <c r="AI799" s="48">
        <f>IF(ISNUMBER($S799),IF($S799&lt;=1,"Yes","No"),"n/a")</f>
        <v/>
      </c>
      <c r="AJ799" s="48">
        <f>IF(ISNUMBER($S799),ROUND(MAX(0,MIN(100,100-$S799*2.5-IF(ISNUMBER($T799),$T799,0)*0.12+IF($S799&lt;=1,12,0))),0),"")</f>
        <v/>
      </c>
      <c r="AK799" s="48">
        <f>IF(ISNUMBER($Q799),IF($Q799&gt;=100,20,IF($Q799&gt;=30,10,0)),0)+IF(ISNUMBER($R799),IF($R799&gt;=100,20,0),0)+IF(ISNUMBER($P799),IF($P799&gt;=150,20,IF($P799&gt;=50,12,5)),0)+IF(ISNUMBER($S799),IF($S799&lt;=1,15,0),0)</f>
        <v/>
      </c>
      <c r="AL799" s="48" t="n">
        <v>281</v>
      </c>
      <c r="AM799" s="49" t="n"/>
      <c r="AN799" s="48">
        <f>IF(AND(ISNUMBER($P799),ISNUMBER($AL799),$AL799&lt;&gt;0),IF(OR($P799&gt;180,$P799/$AL799*1000&gt;400),"Over ceiling, confirm SKU","Within"),"n/a")</f>
        <v/>
      </c>
      <c r="AO799" s="51" t="n"/>
      <c r="AP799" s="51" t="n"/>
      <c r="AQ799" s="51" t="n"/>
      <c r="AR799" s="34" t="inlineStr">
        <is>
          <t>No enrichment entry, to confirm</t>
        </is>
      </c>
      <c r="AS799" s="34" t="inlineStr">
        <is>
          <t>BLANK -&gt; requires live Amazon.ca capture</t>
        </is>
      </c>
      <c r="AT799" s="34" t="inlineStr">
        <is>
          <t>Unverified commercial data</t>
        </is>
      </c>
    </row>
    <row r="800" ht="28" customHeight="1">
      <c r="A800" s="34" t="inlineStr">
        <is>
          <t>Starbucks</t>
        </is>
      </c>
      <c r="B800" s="34" t="inlineStr">
        <is>
          <t>Starbucks Frappuccino | Caramel | 8 pack 281mL</t>
        </is>
      </c>
      <c r="C800" s="34" t="inlineStr">
        <is>
          <t>4) Caffeine &amp; energy beverage</t>
        </is>
      </c>
      <c r="D800" s="34" t="inlineStr">
        <is>
          <t>281 mL bottle</t>
        </is>
      </c>
      <c r="E800" s="48" t="n">
        <v>8</v>
      </c>
      <c r="F800" s="49" t="n"/>
      <c r="G800" s="50">
        <f>IF(AND(ISNUMBER($F800),ISNUMBER($E800),$E800&lt;&gt;0),$F800/$E800,"")</f>
        <v/>
      </c>
      <c r="H800" s="50">
        <f>IF(AND(ISNUMBER($F800),ISNUMBER($AL800),ISNUMBER($E800),($AL800*$E800)&lt;&gt;0),$F800/($AL800*$E800)*100,"")</f>
        <v/>
      </c>
      <c r="I800" s="51" t="n"/>
      <c r="J800" s="52" t="n"/>
      <c r="K800" s="50">
        <f>IF(AND(ISNUMBER($F800),ISNUMBER($J800)),$F800*(1-$J800),"")</f>
        <v/>
      </c>
      <c r="L800" s="51" t="n"/>
      <c r="M800" s="51" t="n"/>
      <c r="N800" s="50">
        <f>IF(ISNUMBER($F800),($F800-IF(ISNUMBER($AM800),$AM800,0))*(1-IF(ISNUMBER($J800),$J800,0)),"")</f>
        <v/>
      </c>
      <c r="O800" s="34" t="inlineStr">
        <is>
          <t>Caramel</t>
        </is>
      </c>
      <c r="P800" s="48" t="n">
        <v>90</v>
      </c>
      <c r="Q800" s="48" t="n">
        <v>85</v>
      </c>
      <c r="R800" s="34" t="inlineStr">
        <is>
          <t>Not listed</t>
        </is>
      </c>
      <c r="S800" s="48" t="n">
        <v>31</v>
      </c>
      <c r="T800" s="48" t="n">
        <v>200</v>
      </c>
      <c r="U800" s="34" t="inlineStr">
        <is>
          <t>Sugar</t>
        </is>
      </c>
      <c r="V800" s="34" t="inlineStr">
        <is>
          <t>Bottled coffee drink</t>
        </is>
      </c>
      <c r="W800" s="51" t="n"/>
      <c r="X800" s="51" t="n"/>
      <c r="Y800" s="51" t="n"/>
      <c r="Z800" s="51" t="n"/>
      <c r="AA800" s="34" t="inlineStr">
        <is>
          <t>High</t>
        </is>
      </c>
      <c r="AB800" s="34" t="inlineStr">
        <is>
          <t>Mass RTD coffee staple</t>
        </is>
      </c>
      <c r="AC800" s="34" t="inlineStr">
        <is>
          <t>Sweet bottled coffee treat</t>
        </is>
      </c>
      <c r="AD800" s="34" t="inlineStr">
        <is>
          <t>Familiar sweet Starbucks coffee.</t>
        </is>
      </c>
      <c r="AE800" s="51" t="n"/>
      <c r="AF800" s="53">
        <f>IF(AND(ISNUMBER($P800),ISNUMBER($AL800),$AL800&lt;&gt;0),ROUND($P800/$AL800*100,1),"")</f>
        <v/>
      </c>
      <c r="AG800" s="54">
        <f>IF(AND(ISNUMBER($S800),ISNUMBER($AL800),$AL800&lt;&gt;0),ROUND($S800/$AL800*100,2),"")</f>
        <v/>
      </c>
      <c r="AH800" s="53">
        <f>IF(AND(ISNUMBER($Q800),ISNUMBER($AL800),$AL800&lt;&gt;0),ROUND($Q800/$AL800*100,1),"")</f>
        <v/>
      </c>
      <c r="AI800" s="48">
        <f>IF(ISNUMBER($S800),IF($S800&lt;=1,"Yes","No"),"n/a")</f>
        <v/>
      </c>
      <c r="AJ800" s="48">
        <f>IF(ISNUMBER($S800),ROUND(MAX(0,MIN(100,100-$S800*2.5-IF(ISNUMBER($T800),$T800,0)*0.12+IF($S800&lt;=1,12,0))),0),"")</f>
        <v/>
      </c>
      <c r="AK800" s="48">
        <f>IF(ISNUMBER($Q800),IF($Q800&gt;=100,20,IF($Q800&gt;=30,10,0)),0)+IF(ISNUMBER($R800),IF($R800&gt;=100,20,0),0)+IF(ISNUMBER($P800),IF($P800&gt;=150,20,IF($P800&gt;=50,12,5)),0)+IF(ISNUMBER($S800),IF($S800&lt;=1,15,0),0)</f>
        <v/>
      </c>
      <c r="AL800" s="48" t="n">
        <v>281</v>
      </c>
      <c r="AM800" s="49" t="n"/>
      <c r="AN800" s="48">
        <f>IF(AND(ISNUMBER($P800),ISNUMBER($AL800),$AL800&lt;&gt;0),IF(OR($P800&gt;180,$P800/$AL800*1000&gt;400),"Over ceiling, confirm SKU","Within"),"n/a")</f>
        <v/>
      </c>
      <c r="AO800" s="51" t="n"/>
      <c r="AP800" s="51" t="n"/>
      <c r="AQ800" s="51" t="n"/>
      <c r="AR800" s="34" t="inlineStr">
        <is>
          <t>No enrichment entry, to confirm</t>
        </is>
      </c>
      <c r="AS800" s="34" t="inlineStr">
        <is>
          <t>BLANK -&gt; requires live Amazon.ca capture</t>
        </is>
      </c>
      <c r="AT800" s="34" t="inlineStr">
        <is>
          <t>Unverified commercial data</t>
        </is>
      </c>
    </row>
    <row r="801" ht="28" customHeight="1">
      <c r="A801" s="34" t="inlineStr">
        <is>
          <t>Starbucks</t>
        </is>
      </c>
      <c r="B801" s="34" t="inlineStr">
        <is>
          <t>Starbucks Frappuccino | Caramel | 12 pack 281mL</t>
        </is>
      </c>
      <c r="C801" s="34" t="inlineStr">
        <is>
          <t>4) Caffeine &amp; energy beverage</t>
        </is>
      </c>
      <c r="D801" s="34" t="inlineStr">
        <is>
          <t>281 mL bottle</t>
        </is>
      </c>
      <c r="E801" s="48" t="n">
        <v>12</v>
      </c>
      <c r="F801" s="49" t="n"/>
      <c r="G801" s="50">
        <f>IF(AND(ISNUMBER($F801),ISNUMBER($E801),$E801&lt;&gt;0),$F801/$E801,"")</f>
        <v/>
      </c>
      <c r="H801" s="50">
        <f>IF(AND(ISNUMBER($F801),ISNUMBER($AL801),ISNUMBER($E801),($AL801*$E801)&lt;&gt;0),$F801/($AL801*$E801)*100,"")</f>
        <v/>
      </c>
      <c r="I801" s="51" t="n"/>
      <c r="J801" s="52" t="n"/>
      <c r="K801" s="50">
        <f>IF(AND(ISNUMBER($F801),ISNUMBER($J801)),$F801*(1-$J801),"")</f>
        <v/>
      </c>
      <c r="L801" s="51" t="n"/>
      <c r="M801" s="51" t="n"/>
      <c r="N801" s="50">
        <f>IF(ISNUMBER($F801),($F801-IF(ISNUMBER($AM801),$AM801,0))*(1-IF(ISNUMBER($J801),$J801,0)),"")</f>
        <v/>
      </c>
      <c r="O801" s="34" t="inlineStr">
        <is>
          <t>Caramel</t>
        </is>
      </c>
      <c r="P801" s="48" t="n">
        <v>90</v>
      </c>
      <c r="Q801" s="48" t="n">
        <v>85</v>
      </c>
      <c r="R801" s="34" t="inlineStr">
        <is>
          <t>Not listed</t>
        </is>
      </c>
      <c r="S801" s="48" t="n">
        <v>31</v>
      </c>
      <c r="T801" s="48" t="n">
        <v>200</v>
      </c>
      <c r="U801" s="34" t="inlineStr">
        <is>
          <t>Sugar</t>
        </is>
      </c>
      <c r="V801" s="34" t="inlineStr">
        <is>
          <t>Bottled coffee drink</t>
        </is>
      </c>
      <c r="W801" s="51" t="n"/>
      <c r="X801" s="51" t="n"/>
      <c r="Y801" s="51" t="n"/>
      <c r="Z801" s="51" t="n"/>
      <c r="AA801" s="34" t="inlineStr">
        <is>
          <t>High</t>
        </is>
      </c>
      <c r="AB801" s="34" t="inlineStr">
        <is>
          <t>Mass RTD coffee staple</t>
        </is>
      </c>
      <c r="AC801" s="34" t="inlineStr">
        <is>
          <t>Sweet bottled coffee treat</t>
        </is>
      </c>
      <c r="AD801" s="34" t="inlineStr">
        <is>
          <t>Familiar sweet Starbucks coffee.</t>
        </is>
      </c>
      <c r="AE801" s="51" t="n"/>
      <c r="AF801" s="53">
        <f>IF(AND(ISNUMBER($P801),ISNUMBER($AL801),$AL801&lt;&gt;0),ROUND($P801/$AL801*100,1),"")</f>
        <v/>
      </c>
      <c r="AG801" s="54">
        <f>IF(AND(ISNUMBER($S801),ISNUMBER($AL801),$AL801&lt;&gt;0),ROUND($S801/$AL801*100,2),"")</f>
        <v/>
      </c>
      <c r="AH801" s="53">
        <f>IF(AND(ISNUMBER($Q801),ISNUMBER($AL801),$AL801&lt;&gt;0),ROUND($Q801/$AL801*100,1),"")</f>
        <v/>
      </c>
      <c r="AI801" s="48">
        <f>IF(ISNUMBER($S801),IF($S801&lt;=1,"Yes","No"),"n/a")</f>
        <v/>
      </c>
      <c r="AJ801" s="48">
        <f>IF(ISNUMBER($S801),ROUND(MAX(0,MIN(100,100-$S801*2.5-IF(ISNUMBER($T801),$T801,0)*0.12+IF($S801&lt;=1,12,0))),0),"")</f>
        <v/>
      </c>
      <c r="AK801" s="48">
        <f>IF(ISNUMBER($Q801),IF($Q801&gt;=100,20,IF($Q801&gt;=30,10,0)),0)+IF(ISNUMBER($R801),IF($R801&gt;=100,20,0),0)+IF(ISNUMBER($P801),IF($P801&gt;=150,20,IF($P801&gt;=50,12,5)),0)+IF(ISNUMBER($S801),IF($S801&lt;=1,15,0),0)</f>
        <v/>
      </c>
      <c r="AL801" s="48" t="n">
        <v>281</v>
      </c>
      <c r="AM801" s="49" t="n"/>
      <c r="AN801" s="48">
        <f>IF(AND(ISNUMBER($P801),ISNUMBER($AL801),$AL801&lt;&gt;0),IF(OR($P801&gt;180,$P801/$AL801*1000&gt;400),"Over ceiling, confirm SKU","Within"),"n/a")</f>
        <v/>
      </c>
      <c r="AO801" s="51" t="n"/>
      <c r="AP801" s="51" t="n"/>
      <c r="AQ801" s="51" t="n"/>
      <c r="AR801" s="34" t="inlineStr">
        <is>
          <t>No enrichment entry, to confirm</t>
        </is>
      </c>
      <c r="AS801" s="34" t="inlineStr">
        <is>
          <t>BLANK -&gt; requires live Amazon.ca capture</t>
        </is>
      </c>
      <c r="AT801" s="34" t="inlineStr">
        <is>
          <t>Unverified commercial data</t>
        </is>
      </c>
    </row>
    <row r="802" ht="28" customHeight="1">
      <c r="A802" s="34" t="inlineStr">
        <is>
          <t>Starbucks</t>
        </is>
      </c>
      <c r="B802" s="34" t="inlineStr">
        <is>
          <t>Starbucks Frappuccino | Caramel | 15 pack 281mL</t>
        </is>
      </c>
      <c r="C802" s="34" t="inlineStr">
        <is>
          <t>4) Caffeine &amp; energy beverage</t>
        </is>
      </c>
      <c r="D802" s="34" t="inlineStr">
        <is>
          <t>281 mL bottle</t>
        </is>
      </c>
      <c r="E802" s="48" t="n">
        <v>15</v>
      </c>
      <c r="F802" s="49" t="n"/>
      <c r="G802" s="50">
        <f>IF(AND(ISNUMBER($F802),ISNUMBER($E802),$E802&lt;&gt;0),$F802/$E802,"")</f>
        <v/>
      </c>
      <c r="H802" s="50">
        <f>IF(AND(ISNUMBER($F802),ISNUMBER($AL802),ISNUMBER($E802),($AL802*$E802)&lt;&gt;0),$F802/($AL802*$E802)*100,"")</f>
        <v/>
      </c>
      <c r="I802" s="51" t="n"/>
      <c r="J802" s="52" t="n"/>
      <c r="K802" s="50">
        <f>IF(AND(ISNUMBER($F802),ISNUMBER($J802)),$F802*(1-$J802),"")</f>
        <v/>
      </c>
      <c r="L802" s="51" t="n"/>
      <c r="M802" s="51" t="n"/>
      <c r="N802" s="50">
        <f>IF(ISNUMBER($F802),($F802-IF(ISNUMBER($AM802),$AM802,0))*(1-IF(ISNUMBER($J802),$J802,0)),"")</f>
        <v/>
      </c>
      <c r="O802" s="34" t="inlineStr">
        <is>
          <t>Caramel</t>
        </is>
      </c>
      <c r="P802" s="48" t="n">
        <v>90</v>
      </c>
      <c r="Q802" s="48" t="n">
        <v>85</v>
      </c>
      <c r="R802" s="34" t="inlineStr">
        <is>
          <t>Not listed</t>
        </is>
      </c>
      <c r="S802" s="48" t="n">
        <v>31</v>
      </c>
      <c r="T802" s="48" t="n">
        <v>200</v>
      </c>
      <c r="U802" s="34" t="inlineStr">
        <is>
          <t>Sugar</t>
        </is>
      </c>
      <c r="V802" s="34" t="inlineStr">
        <is>
          <t>Bottled coffee drink</t>
        </is>
      </c>
      <c r="W802" s="51" t="n"/>
      <c r="X802" s="51" t="n"/>
      <c r="Y802" s="51" t="n"/>
      <c r="Z802" s="51" t="n"/>
      <c r="AA802" s="34" t="inlineStr">
        <is>
          <t>High</t>
        </is>
      </c>
      <c r="AB802" s="34" t="inlineStr">
        <is>
          <t>Mass RTD coffee staple</t>
        </is>
      </c>
      <c r="AC802" s="34" t="inlineStr">
        <is>
          <t>Sweet bottled coffee treat</t>
        </is>
      </c>
      <c r="AD802" s="34" t="inlineStr">
        <is>
          <t>Familiar sweet Starbucks coffee.</t>
        </is>
      </c>
      <c r="AE802" s="51" t="n"/>
      <c r="AF802" s="53">
        <f>IF(AND(ISNUMBER($P802),ISNUMBER($AL802),$AL802&lt;&gt;0),ROUND($P802/$AL802*100,1),"")</f>
        <v/>
      </c>
      <c r="AG802" s="54">
        <f>IF(AND(ISNUMBER($S802),ISNUMBER($AL802),$AL802&lt;&gt;0),ROUND($S802/$AL802*100,2),"")</f>
        <v/>
      </c>
      <c r="AH802" s="53">
        <f>IF(AND(ISNUMBER($Q802),ISNUMBER($AL802),$AL802&lt;&gt;0),ROUND($Q802/$AL802*100,1),"")</f>
        <v/>
      </c>
      <c r="AI802" s="48">
        <f>IF(ISNUMBER($S802),IF($S802&lt;=1,"Yes","No"),"n/a")</f>
        <v/>
      </c>
      <c r="AJ802" s="48">
        <f>IF(ISNUMBER($S802),ROUND(MAX(0,MIN(100,100-$S802*2.5-IF(ISNUMBER($T802),$T802,0)*0.12+IF($S802&lt;=1,12,0))),0),"")</f>
        <v/>
      </c>
      <c r="AK802" s="48">
        <f>IF(ISNUMBER($Q802),IF($Q802&gt;=100,20,IF($Q802&gt;=30,10,0)),0)+IF(ISNUMBER($R802),IF($R802&gt;=100,20,0),0)+IF(ISNUMBER($P802),IF($P802&gt;=150,20,IF($P802&gt;=50,12,5)),0)+IF(ISNUMBER($S802),IF($S802&lt;=1,15,0),0)</f>
        <v/>
      </c>
      <c r="AL802" s="48" t="n">
        <v>281</v>
      </c>
      <c r="AM802" s="49" t="n"/>
      <c r="AN802" s="48">
        <f>IF(AND(ISNUMBER($P802),ISNUMBER($AL802),$AL802&lt;&gt;0),IF(OR($P802&gt;180,$P802/$AL802*1000&gt;400),"Over ceiling, confirm SKU","Within"),"n/a")</f>
        <v/>
      </c>
      <c r="AO802" s="51" t="n"/>
      <c r="AP802" s="51" t="n"/>
      <c r="AQ802" s="51" t="n"/>
      <c r="AR802" s="34" t="inlineStr">
        <is>
          <t>No enrichment entry, to confirm</t>
        </is>
      </c>
      <c r="AS802" s="34" t="inlineStr">
        <is>
          <t>BLANK -&gt; requires live Amazon.ca capture</t>
        </is>
      </c>
      <c r="AT802" s="34" t="inlineStr">
        <is>
          <t>Unverified commercial data</t>
        </is>
      </c>
    </row>
    <row r="803" ht="28" customHeight="1">
      <c r="A803" s="34" t="inlineStr">
        <is>
          <t>Starbucks</t>
        </is>
      </c>
      <c r="B803" s="34" t="inlineStr">
        <is>
          <t>Starbucks Frappuccino | Caramel | 18 pack 281mL</t>
        </is>
      </c>
      <c r="C803" s="34" t="inlineStr">
        <is>
          <t>4) Caffeine &amp; energy beverage</t>
        </is>
      </c>
      <c r="D803" s="34" t="inlineStr">
        <is>
          <t>281 mL bottle</t>
        </is>
      </c>
      <c r="E803" s="48" t="n">
        <v>18</v>
      </c>
      <c r="F803" s="49" t="n"/>
      <c r="G803" s="50">
        <f>IF(AND(ISNUMBER($F803),ISNUMBER($E803),$E803&lt;&gt;0),$F803/$E803,"")</f>
        <v/>
      </c>
      <c r="H803" s="50">
        <f>IF(AND(ISNUMBER($F803),ISNUMBER($AL803),ISNUMBER($E803),($AL803*$E803)&lt;&gt;0),$F803/($AL803*$E803)*100,"")</f>
        <v/>
      </c>
      <c r="I803" s="51" t="n"/>
      <c r="J803" s="52" t="n"/>
      <c r="K803" s="50">
        <f>IF(AND(ISNUMBER($F803),ISNUMBER($J803)),$F803*(1-$J803),"")</f>
        <v/>
      </c>
      <c r="L803" s="51" t="n"/>
      <c r="M803" s="51" t="n"/>
      <c r="N803" s="50">
        <f>IF(ISNUMBER($F803),($F803-IF(ISNUMBER($AM803),$AM803,0))*(1-IF(ISNUMBER($J803),$J803,0)),"")</f>
        <v/>
      </c>
      <c r="O803" s="34" t="inlineStr">
        <is>
          <t>Caramel</t>
        </is>
      </c>
      <c r="P803" s="48" t="n">
        <v>90</v>
      </c>
      <c r="Q803" s="48" t="n">
        <v>85</v>
      </c>
      <c r="R803" s="34" t="inlineStr">
        <is>
          <t>Not listed</t>
        </is>
      </c>
      <c r="S803" s="48" t="n">
        <v>31</v>
      </c>
      <c r="T803" s="48" t="n">
        <v>200</v>
      </c>
      <c r="U803" s="34" t="inlineStr">
        <is>
          <t>Sugar</t>
        </is>
      </c>
      <c r="V803" s="34" t="inlineStr">
        <is>
          <t>Bottled coffee drink</t>
        </is>
      </c>
      <c r="W803" s="51" t="n"/>
      <c r="X803" s="51" t="n"/>
      <c r="Y803" s="51" t="n"/>
      <c r="Z803" s="51" t="n"/>
      <c r="AA803" s="34" t="inlineStr">
        <is>
          <t>High</t>
        </is>
      </c>
      <c r="AB803" s="34" t="inlineStr">
        <is>
          <t>Mass RTD coffee staple</t>
        </is>
      </c>
      <c r="AC803" s="34" t="inlineStr">
        <is>
          <t>Sweet bottled coffee treat</t>
        </is>
      </c>
      <c r="AD803" s="34" t="inlineStr">
        <is>
          <t>Familiar sweet Starbucks coffee.</t>
        </is>
      </c>
      <c r="AE803" s="51" t="n"/>
      <c r="AF803" s="53">
        <f>IF(AND(ISNUMBER($P803),ISNUMBER($AL803),$AL803&lt;&gt;0),ROUND($P803/$AL803*100,1),"")</f>
        <v/>
      </c>
      <c r="AG803" s="54">
        <f>IF(AND(ISNUMBER($S803),ISNUMBER($AL803),$AL803&lt;&gt;0),ROUND($S803/$AL803*100,2),"")</f>
        <v/>
      </c>
      <c r="AH803" s="53">
        <f>IF(AND(ISNUMBER($Q803),ISNUMBER($AL803),$AL803&lt;&gt;0),ROUND($Q803/$AL803*100,1),"")</f>
        <v/>
      </c>
      <c r="AI803" s="48">
        <f>IF(ISNUMBER($S803),IF($S803&lt;=1,"Yes","No"),"n/a")</f>
        <v/>
      </c>
      <c r="AJ803" s="48">
        <f>IF(ISNUMBER($S803),ROUND(MAX(0,MIN(100,100-$S803*2.5-IF(ISNUMBER($T803),$T803,0)*0.12+IF($S803&lt;=1,12,0))),0),"")</f>
        <v/>
      </c>
      <c r="AK803" s="48">
        <f>IF(ISNUMBER($Q803),IF($Q803&gt;=100,20,IF($Q803&gt;=30,10,0)),0)+IF(ISNUMBER($R803),IF($R803&gt;=100,20,0),0)+IF(ISNUMBER($P803),IF($P803&gt;=150,20,IF($P803&gt;=50,12,5)),0)+IF(ISNUMBER($S803),IF($S803&lt;=1,15,0),0)</f>
        <v/>
      </c>
      <c r="AL803" s="48" t="n">
        <v>281</v>
      </c>
      <c r="AM803" s="49" t="n"/>
      <c r="AN803" s="48">
        <f>IF(AND(ISNUMBER($P803),ISNUMBER($AL803),$AL803&lt;&gt;0),IF(OR($P803&gt;180,$P803/$AL803*1000&gt;400),"Over ceiling, confirm SKU","Within"),"n/a")</f>
        <v/>
      </c>
      <c r="AO803" s="51" t="n"/>
      <c r="AP803" s="51" t="n"/>
      <c r="AQ803" s="51" t="n"/>
      <c r="AR803" s="34" t="inlineStr">
        <is>
          <t>No enrichment entry, to confirm</t>
        </is>
      </c>
      <c r="AS803" s="34" t="inlineStr">
        <is>
          <t>BLANK -&gt; requires live Amazon.ca capture</t>
        </is>
      </c>
      <c r="AT803" s="34" t="inlineStr">
        <is>
          <t>Unverified commercial data</t>
        </is>
      </c>
    </row>
    <row r="804" ht="28" customHeight="1">
      <c r="A804" s="34" t="inlineStr">
        <is>
          <t>Starbucks</t>
        </is>
      </c>
      <c r="B804" s="34" t="inlineStr">
        <is>
          <t>Starbucks Frappuccino | Caramel | 24 pack 281mL</t>
        </is>
      </c>
      <c r="C804" s="34" t="inlineStr">
        <is>
          <t>4) Caffeine &amp; energy beverage</t>
        </is>
      </c>
      <c r="D804" s="34" t="inlineStr">
        <is>
          <t>281 mL bottle</t>
        </is>
      </c>
      <c r="E804" s="48" t="n">
        <v>24</v>
      </c>
      <c r="F804" s="49" t="n"/>
      <c r="G804" s="50">
        <f>IF(AND(ISNUMBER($F804),ISNUMBER($E804),$E804&lt;&gt;0),$F804/$E804,"")</f>
        <v/>
      </c>
      <c r="H804" s="50">
        <f>IF(AND(ISNUMBER($F804),ISNUMBER($AL804),ISNUMBER($E804),($AL804*$E804)&lt;&gt;0),$F804/($AL804*$E804)*100,"")</f>
        <v/>
      </c>
      <c r="I804" s="51" t="n"/>
      <c r="J804" s="52" t="n"/>
      <c r="K804" s="50">
        <f>IF(AND(ISNUMBER($F804),ISNUMBER($J804)),$F804*(1-$J804),"")</f>
        <v/>
      </c>
      <c r="L804" s="51" t="n"/>
      <c r="M804" s="51" t="n"/>
      <c r="N804" s="50">
        <f>IF(ISNUMBER($F804),($F804-IF(ISNUMBER($AM804),$AM804,0))*(1-IF(ISNUMBER($J804),$J804,0)),"")</f>
        <v/>
      </c>
      <c r="O804" s="34" t="inlineStr">
        <is>
          <t>Caramel</t>
        </is>
      </c>
      <c r="P804" s="48" t="n">
        <v>90</v>
      </c>
      <c r="Q804" s="48" t="n">
        <v>85</v>
      </c>
      <c r="R804" s="34" t="inlineStr">
        <is>
          <t>Not listed</t>
        </is>
      </c>
      <c r="S804" s="48" t="n">
        <v>31</v>
      </c>
      <c r="T804" s="48" t="n">
        <v>200</v>
      </c>
      <c r="U804" s="34" t="inlineStr">
        <is>
          <t>Sugar</t>
        </is>
      </c>
      <c r="V804" s="34" t="inlineStr">
        <is>
          <t>Bottled coffee drink</t>
        </is>
      </c>
      <c r="W804" s="51" t="n"/>
      <c r="X804" s="51" t="n"/>
      <c r="Y804" s="51" t="n"/>
      <c r="Z804" s="51" t="n"/>
      <c r="AA804" s="34" t="inlineStr">
        <is>
          <t>High</t>
        </is>
      </c>
      <c r="AB804" s="34" t="inlineStr">
        <is>
          <t>Mass RTD coffee staple</t>
        </is>
      </c>
      <c r="AC804" s="34" t="inlineStr">
        <is>
          <t>Sweet bottled coffee treat</t>
        </is>
      </c>
      <c r="AD804" s="34" t="inlineStr">
        <is>
          <t>Familiar sweet Starbucks coffee.</t>
        </is>
      </c>
      <c r="AE804" s="51" t="n"/>
      <c r="AF804" s="53">
        <f>IF(AND(ISNUMBER($P804),ISNUMBER($AL804),$AL804&lt;&gt;0),ROUND($P804/$AL804*100,1),"")</f>
        <v/>
      </c>
      <c r="AG804" s="54">
        <f>IF(AND(ISNUMBER($S804),ISNUMBER($AL804),$AL804&lt;&gt;0),ROUND($S804/$AL804*100,2),"")</f>
        <v/>
      </c>
      <c r="AH804" s="53">
        <f>IF(AND(ISNUMBER($Q804),ISNUMBER($AL804),$AL804&lt;&gt;0),ROUND($Q804/$AL804*100,1),"")</f>
        <v/>
      </c>
      <c r="AI804" s="48">
        <f>IF(ISNUMBER($S804),IF($S804&lt;=1,"Yes","No"),"n/a")</f>
        <v/>
      </c>
      <c r="AJ804" s="48">
        <f>IF(ISNUMBER($S804),ROUND(MAX(0,MIN(100,100-$S804*2.5-IF(ISNUMBER($T804),$T804,0)*0.12+IF($S804&lt;=1,12,0))),0),"")</f>
        <v/>
      </c>
      <c r="AK804" s="48">
        <f>IF(ISNUMBER($Q804),IF($Q804&gt;=100,20,IF($Q804&gt;=30,10,0)),0)+IF(ISNUMBER($R804),IF($R804&gt;=100,20,0),0)+IF(ISNUMBER($P804),IF($P804&gt;=150,20,IF($P804&gt;=50,12,5)),0)+IF(ISNUMBER($S804),IF($S804&lt;=1,15,0),0)</f>
        <v/>
      </c>
      <c r="AL804" s="48" t="n">
        <v>281</v>
      </c>
      <c r="AM804" s="49" t="n"/>
      <c r="AN804" s="48">
        <f>IF(AND(ISNUMBER($P804),ISNUMBER($AL804),$AL804&lt;&gt;0),IF(OR($P804&gt;180,$P804/$AL804*1000&gt;400),"Over ceiling, confirm SKU","Within"),"n/a")</f>
        <v/>
      </c>
      <c r="AO804" s="51" t="n"/>
      <c r="AP804" s="51" t="n"/>
      <c r="AQ804" s="51" t="n"/>
      <c r="AR804" s="34" t="inlineStr">
        <is>
          <t>No enrichment entry, to confirm</t>
        </is>
      </c>
      <c r="AS804" s="34" t="inlineStr">
        <is>
          <t>BLANK -&gt; requires live Amazon.ca capture</t>
        </is>
      </c>
      <c r="AT804" s="34" t="inlineStr">
        <is>
          <t>Unverified commercial data</t>
        </is>
      </c>
    </row>
    <row r="805" ht="28" customHeight="1">
      <c r="A805" s="34" t="inlineStr">
        <is>
          <t>Starbucks</t>
        </is>
      </c>
      <c r="B805" s="34" t="inlineStr">
        <is>
          <t>Starbucks Frappuccino | Coffee | single 281mL</t>
        </is>
      </c>
      <c r="C805" s="34" t="inlineStr">
        <is>
          <t>4) Caffeine &amp; energy beverage</t>
        </is>
      </c>
      <c r="D805" s="34" t="inlineStr">
        <is>
          <t>281 mL bottle</t>
        </is>
      </c>
      <c r="E805" s="48" t="n">
        <v>1</v>
      </c>
      <c r="F805" s="49" t="n"/>
      <c r="G805" s="50">
        <f>IF(AND(ISNUMBER($F805),ISNUMBER($E805),$E805&lt;&gt;0),$F805/$E805,"")</f>
        <v/>
      </c>
      <c r="H805" s="50">
        <f>IF(AND(ISNUMBER($F805),ISNUMBER($AL805),ISNUMBER($E805),($AL805*$E805)&lt;&gt;0),$F805/($AL805*$E805)*100,"")</f>
        <v/>
      </c>
      <c r="I805" s="51" t="n"/>
      <c r="J805" s="52" t="n"/>
      <c r="K805" s="50">
        <f>IF(AND(ISNUMBER($F805),ISNUMBER($J805)),$F805*(1-$J805),"")</f>
        <v/>
      </c>
      <c r="L805" s="51" t="n"/>
      <c r="M805" s="51" t="n"/>
      <c r="N805" s="50">
        <f>IF(ISNUMBER($F805),($F805-IF(ISNUMBER($AM805),$AM805,0))*(1-IF(ISNUMBER($J805),$J805,0)),"")</f>
        <v/>
      </c>
      <c r="O805" s="34" t="inlineStr">
        <is>
          <t>Coffee</t>
        </is>
      </c>
      <c r="P805" s="48" t="n">
        <v>90</v>
      </c>
      <c r="Q805" s="48" t="n">
        <v>85</v>
      </c>
      <c r="R805" s="34" t="inlineStr">
        <is>
          <t>Not listed</t>
        </is>
      </c>
      <c r="S805" s="48" t="n">
        <v>31</v>
      </c>
      <c r="T805" s="48" t="n">
        <v>200</v>
      </c>
      <c r="U805" s="34" t="inlineStr">
        <is>
          <t>Sugar</t>
        </is>
      </c>
      <c r="V805" s="34" t="inlineStr">
        <is>
          <t>Bottled coffee drink</t>
        </is>
      </c>
      <c r="W805" s="51" t="n"/>
      <c r="X805" s="51" t="n"/>
      <c r="Y805" s="51" t="n"/>
      <c r="Z805" s="51" t="n"/>
      <c r="AA805" s="34" t="inlineStr">
        <is>
          <t>High</t>
        </is>
      </c>
      <c r="AB805" s="34" t="inlineStr">
        <is>
          <t>Mass RTD coffee staple</t>
        </is>
      </c>
      <c r="AC805" s="34" t="inlineStr">
        <is>
          <t>Sweet bottled coffee treat</t>
        </is>
      </c>
      <c r="AD805" s="34" t="inlineStr">
        <is>
          <t>Familiar sweet Starbucks coffee.</t>
        </is>
      </c>
      <c r="AE805" s="51" t="n"/>
      <c r="AF805" s="53">
        <f>IF(AND(ISNUMBER($P805),ISNUMBER($AL805),$AL805&lt;&gt;0),ROUND($P805/$AL805*100,1),"")</f>
        <v/>
      </c>
      <c r="AG805" s="54">
        <f>IF(AND(ISNUMBER($S805),ISNUMBER($AL805),$AL805&lt;&gt;0),ROUND($S805/$AL805*100,2),"")</f>
        <v/>
      </c>
      <c r="AH805" s="53">
        <f>IF(AND(ISNUMBER($Q805),ISNUMBER($AL805),$AL805&lt;&gt;0),ROUND($Q805/$AL805*100,1),"")</f>
        <v/>
      </c>
      <c r="AI805" s="48">
        <f>IF(ISNUMBER($S805),IF($S805&lt;=1,"Yes","No"),"n/a")</f>
        <v/>
      </c>
      <c r="AJ805" s="48">
        <f>IF(ISNUMBER($S805),ROUND(MAX(0,MIN(100,100-$S805*2.5-IF(ISNUMBER($T805),$T805,0)*0.12+IF($S805&lt;=1,12,0))),0),"")</f>
        <v/>
      </c>
      <c r="AK805" s="48">
        <f>IF(ISNUMBER($Q805),IF($Q805&gt;=100,20,IF($Q805&gt;=30,10,0)),0)+IF(ISNUMBER($R805),IF($R805&gt;=100,20,0),0)+IF(ISNUMBER($P805),IF($P805&gt;=150,20,IF($P805&gt;=50,12,5)),0)+IF(ISNUMBER($S805),IF($S805&lt;=1,15,0),0)</f>
        <v/>
      </c>
      <c r="AL805" s="48" t="n">
        <v>281</v>
      </c>
      <c r="AM805" s="49" t="n"/>
      <c r="AN805" s="48">
        <f>IF(AND(ISNUMBER($P805),ISNUMBER($AL805),$AL805&lt;&gt;0),IF(OR($P805&gt;180,$P805/$AL805*1000&gt;400),"Over ceiling, confirm SKU","Within"),"n/a")</f>
        <v/>
      </c>
      <c r="AO805" s="51" t="n"/>
      <c r="AP805" s="51" t="n"/>
      <c r="AQ805" s="51" t="n"/>
      <c r="AR805" s="34" t="inlineStr">
        <is>
          <t>No enrichment entry, to confirm</t>
        </is>
      </c>
      <c r="AS805" s="34" t="inlineStr">
        <is>
          <t>BLANK -&gt; requires live Amazon.ca capture</t>
        </is>
      </c>
      <c r="AT805" s="34" t="inlineStr">
        <is>
          <t>Unverified commercial data</t>
        </is>
      </c>
    </row>
    <row r="806" ht="28" customHeight="1">
      <c r="A806" s="34" t="inlineStr">
        <is>
          <t>Starbucks</t>
        </is>
      </c>
      <c r="B806" s="34" t="inlineStr">
        <is>
          <t>Starbucks Frappuccino | Coffee | 8 pack 281mL</t>
        </is>
      </c>
      <c r="C806" s="34" t="inlineStr">
        <is>
          <t>4) Caffeine &amp; energy beverage</t>
        </is>
      </c>
      <c r="D806" s="34" t="inlineStr">
        <is>
          <t>281 mL bottle</t>
        </is>
      </c>
      <c r="E806" s="48" t="n">
        <v>8</v>
      </c>
      <c r="F806" s="49" t="n"/>
      <c r="G806" s="50">
        <f>IF(AND(ISNUMBER($F806),ISNUMBER($E806),$E806&lt;&gt;0),$F806/$E806,"")</f>
        <v/>
      </c>
      <c r="H806" s="50">
        <f>IF(AND(ISNUMBER($F806),ISNUMBER($AL806),ISNUMBER($E806),($AL806*$E806)&lt;&gt;0),$F806/($AL806*$E806)*100,"")</f>
        <v/>
      </c>
      <c r="I806" s="51" t="n"/>
      <c r="J806" s="52" t="n"/>
      <c r="K806" s="50">
        <f>IF(AND(ISNUMBER($F806),ISNUMBER($J806)),$F806*(1-$J806),"")</f>
        <v/>
      </c>
      <c r="L806" s="51" t="n"/>
      <c r="M806" s="51" t="n"/>
      <c r="N806" s="50">
        <f>IF(ISNUMBER($F806),($F806-IF(ISNUMBER($AM806),$AM806,0))*(1-IF(ISNUMBER($J806),$J806,0)),"")</f>
        <v/>
      </c>
      <c r="O806" s="34" t="inlineStr">
        <is>
          <t>Coffee</t>
        </is>
      </c>
      <c r="P806" s="48" t="n">
        <v>90</v>
      </c>
      <c r="Q806" s="48" t="n">
        <v>85</v>
      </c>
      <c r="R806" s="34" t="inlineStr">
        <is>
          <t>Not listed</t>
        </is>
      </c>
      <c r="S806" s="48" t="n">
        <v>31</v>
      </c>
      <c r="T806" s="48" t="n">
        <v>200</v>
      </c>
      <c r="U806" s="34" t="inlineStr">
        <is>
          <t>Sugar</t>
        </is>
      </c>
      <c r="V806" s="34" t="inlineStr">
        <is>
          <t>Bottled coffee drink</t>
        </is>
      </c>
      <c r="W806" s="51" t="n"/>
      <c r="X806" s="51" t="n"/>
      <c r="Y806" s="51" t="n"/>
      <c r="Z806" s="51" t="n"/>
      <c r="AA806" s="34" t="inlineStr">
        <is>
          <t>High</t>
        </is>
      </c>
      <c r="AB806" s="34" t="inlineStr">
        <is>
          <t>Mass RTD coffee staple</t>
        </is>
      </c>
      <c r="AC806" s="34" t="inlineStr">
        <is>
          <t>Sweet bottled coffee treat</t>
        </is>
      </c>
      <c r="AD806" s="34" t="inlineStr">
        <is>
          <t>Familiar sweet Starbucks coffee.</t>
        </is>
      </c>
      <c r="AE806" s="51" t="n"/>
      <c r="AF806" s="53">
        <f>IF(AND(ISNUMBER($P806),ISNUMBER($AL806),$AL806&lt;&gt;0),ROUND($P806/$AL806*100,1),"")</f>
        <v/>
      </c>
      <c r="AG806" s="54">
        <f>IF(AND(ISNUMBER($S806),ISNUMBER($AL806),$AL806&lt;&gt;0),ROUND($S806/$AL806*100,2),"")</f>
        <v/>
      </c>
      <c r="AH806" s="53">
        <f>IF(AND(ISNUMBER($Q806),ISNUMBER($AL806),$AL806&lt;&gt;0),ROUND($Q806/$AL806*100,1),"")</f>
        <v/>
      </c>
      <c r="AI806" s="48">
        <f>IF(ISNUMBER($S806),IF($S806&lt;=1,"Yes","No"),"n/a")</f>
        <v/>
      </c>
      <c r="AJ806" s="48">
        <f>IF(ISNUMBER($S806),ROUND(MAX(0,MIN(100,100-$S806*2.5-IF(ISNUMBER($T806),$T806,0)*0.12+IF($S806&lt;=1,12,0))),0),"")</f>
        <v/>
      </c>
      <c r="AK806" s="48">
        <f>IF(ISNUMBER($Q806),IF($Q806&gt;=100,20,IF($Q806&gt;=30,10,0)),0)+IF(ISNUMBER($R806),IF($R806&gt;=100,20,0),0)+IF(ISNUMBER($P806),IF($P806&gt;=150,20,IF($P806&gt;=50,12,5)),0)+IF(ISNUMBER($S806),IF($S806&lt;=1,15,0),0)</f>
        <v/>
      </c>
      <c r="AL806" s="48" t="n">
        <v>281</v>
      </c>
      <c r="AM806" s="49" t="n"/>
      <c r="AN806" s="48">
        <f>IF(AND(ISNUMBER($P806),ISNUMBER($AL806),$AL806&lt;&gt;0),IF(OR($P806&gt;180,$P806/$AL806*1000&gt;400),"Over ceiling, confirm SKU","Within"),"n/a")</f>
        <v/>
      </c>
      <c r="AO806" s="51" t="n"/>
      <c r="AP806" s="51" t="n"/>
      <c r="AQ806" s="51" t="n"/>
      <c r="AR806" s="34" t="inlineStr">
        <is>
          <t>No enrichment entry, to confirm</t>
        </is>
      </c>
      <c r="AS806" s="34" t="inlineStr">
        <is>
          <t>BLANK -&gt; requires live Amazon.ca capture</t>
        </is>
      </c>
      <c r="AT806" s="34" t="inlineStr">
        <is>
          <t>Unverified commercial data</t>
        </is>
      </c>
    </row>
    <row r="807" ht="28" customHeight="1">
      <c r="A807" s="34" t="inlineStr">
        <is>
          <t>Starbucks</t>
        </is>
      </c>
      <c r="B807" s="34" t="inlineStr">
        <is>
          <t>Starbucks Frappuccino | Coffee | 12 pack 281mL</t>
        </is>
      </c>
      <c r="C807" s="34" t="inlineStr">
        <is>
          <t>4) Caffeine &amp; energy beverage</t>
        </is>
      </c>
      <c r="D807" s="34" t="inlineStr">
        <is>
          <t>281 mL bottle</t>
        </is>
      </c>
      <c r="E807" s="48" t="n">
        <v>12</v>
      </c>
      <c r="F807" s="49" t="n"/>
      <c r="G807" s="50">
        <f>IF(AND(ISNUMBER($F807),ISNUMBER($E807),$E807&lt;&gt;0),$F807/$E807,"")</f>
        <v/>
      </c>
      <c r="H807" s="50">
        <f>IF(AND(ISNUMBER($F807),ISNUMBER($AL807),ISNUMBER($E807),($AL807*$E807)&lt;&gt;0),$F807/($AL807*$E807)*100,"")</f>
        <v/>
      </c>
      <c r="I807" s="51" t="n"/>
      <c r="J807" s="52" t="n"/>
      <c r="K807" s="50">
        <f>IF(AND(ISNUMBER($F807),ISNUMBER($J807)),$F807*(1-$J807),"")</f>
        <v/>
      </c>
      <c r="L807" s="51" t="n"/>
      <c r="M807" s="51" t="n"/>
      <c r="N807" s="50">
        <f>IF(ISNUMBER($F807),($F807-IF(ISNUMBER($AM807),$AM807,0))*(1-IF(ISNUMBER($J807),$J807,0)),"")</f>
        <v/>
      </c>
      <c r="O807" s="34" t="inlineStr">
        <is>
          <t>Coffee</t>
        </is>
      </c>
      <c r="P807" s="48" t="n">
        <v>90</v>
      </c>
      <c r="Q807" s="48" t="n">
        <v>85</v>
      </c>
      <c r="R807" s="34" t="inlineStr">
        <is>
          <t>Not listed</t>
        </is>
      </c>
      <c r="S807" s="48" t="n">
        <v>31</v>
      </c>
      <c r="T807" s="48" t="n">
        <v>200</v>
      </c>
      <c r="U807" s="34" t="inlineStr">
        <is>
          <t>Sugar</t>
        </is>
      </c>
      <c r="V807" s="34" t="inlineStr">
        <is>
          <t>Bottled coffee drink</t>
        </is>
      </c>
      <c r="W807" s="51" t="n"/>
      <c r="X807" s="51" t="n"/>
      <c r="Y807" s="51" t="n"/>
      <c r="Z807" s="51" t="n"/>
      <c r="AA807" s="34" t="inlineStr">
        <is>
          <t>High</t>
        </is>
      </c>
      <c r="AB807" s="34" t="inlineStr">
        <is>
          <t>Mass RTD coffee staple</t>
        </is>
      </c>
      <c r="AC807" s="34" t="inlineStr">
        <is>
          <t>Sweet bottled coffee treat</t>
        </is>
      </c>
      <c r="AD807" s="34" t="inlineStr">
        <is>
          <t>Familiar sweet Starbucks coffee.</t>
        </is>
      </c>
      <c r="AE807" s="51" t="n"/>
      <c r="AF807" s="53">
        <f>IF(AND(ISNUMBER($P807),ISNUMBER($AL807),$AL807&lt;&gt;0),ROUND($P807/$AL807*100,1),"")</f>
        <v/>
      </c>
      <c r="AG807" s="54">
        <f>IF(AND(ISNUMBER($S807),ISNUMBER($AL807),$AL807&lt;&gt;0),ROUND($S807/$AL807*100,2),"")</f>
        <v/>
      </c>
      <c r="AH807" s="53">
        <f>IF(AND(ISNUMBER($Q807),ISNUMBER($AL807),$AL807&lt;&gt;0),ROUND($Q807/$AL807*100,1),"")</f>
        <v/>
      </c>
      <c r="AI807" s="48">
        <f>IF(ISNUMBER($S807),IF($S807&lt;=1,"Yes","No"),"n/a")</f>
        <v/>
      </c>
      <c r="AJ807" s="48">
        <f>IF(ISNUMBER($S807),ROUND(MAX(0,MIN(100,100-$S807*2.5-IF(ISNUMBER($T807),$T807,0)*0.12+IF($S807&lt;=1,12,0))),0),"")</f>
        <v/>
      </c>
      <c r="AK807" s="48">
        <f>IF(ISNUMBER($Q807),IF($Q807&gt;=100,20,IF($Q807&gt;=30,10,0)),0)+IF(ISNUMBER($R807),IF($R807&gt;=100,20,0),0)+IF(ISNUMBER($P807),IF($P807&gt;=150,20,IF($P807&gt;=50,12,5)),0)+IF(ISNUMBER($S807),IF($S807&lt;=1,15,0),0)</f>
        <v/>
      </c>
      <c r="AL807" s="48" t="n">
        <v>281</v>
      </c>
      <c r="AM807" s="49" t="n"/>
      <c r="AN807" s="48">
        <f>IF(AND(ISNUMBER($P807),ISNUMBER($AL807),$AL807&lt;&gt;0),IF(OR($P807&gt;180,$P807/$AL807*1000&gt;400),"Over ceiling, confirm SKU","Within"),"n/a")</f>
        <v/>
      </c>
      <c r="AO807" s="51" t="n"/>
      <c r="AP807" s="51" t="n"/>
      <c r="AQ807" s="51" t="n"/>
      <c r="AR807" s="34" t="inlineStr">
        <is>
          <t>No enrichment entry, to confirm</t>
        </is>
      </c>
      <c r="AS807" s="34" t="inlineStr">
        <is>
          <t>BLANK -&gt; requires live Amazon.ca capture</t>
        </is>
      </c>
      <c r="AT807" s="34" t="inlineStr">
        <is>
          <t>Unverified commercial data</t>
        </is>
      </c>
    </row>
    <row r="808" ht="28" customHeight="1">
      <c r="A808" s="34" t="inlineStr">
        <is>
          <t>Starbucks</t>
        </is>
      </c>
      <c r="B808" s="34" t="inlineStr">
        <is>
          <t>Starbucks Frappuccino | Coffee | 15 pack 281mL</t>
        </is>
      </c>
      <c r="C808" s="34" t="inlineStr">
        <is>
          <t>4) Caffeine &amp; energy beverage</t>
        </is>
      </c>
      <c r="D808" s="34" t="inlineStr">
        <is>
          <t>281 mL bottle</t>
        </is>
      </c>
      <c r="E808" s="48" t="n">
        <v>15</v>
      </c>
      <c r="F808" s="49" t="n"/>
      <c r="G808" s="50">
        <f>IF(AND(ISNUMBER($F808),ISNUMBER($E808),$E808&lt;&gt;0),$F808/$E808,"")</f>
        <v/>
      </c>
      <c r="H808" s="50">
        <f>IF(AND(ISNUMBER($F808),ISNUMBER($AL808),ISNUMBER($E808),($AL808*$E808)&lt;&gt;0),$F808/($AL808*$E808)*100,"")</f>
        <v/>
      </c>
      <c r="I808" s="51" t="n"/>
      <c r="J808" s="52" t="n"/>
      <c r="K808" s="50">
        <f>IF(AND(ISNUMBER($F808),ISNUMBER($J808)),$F808*(1-$J808),"")</f>
        <v/>
      </c>
      <c r="L808" s="51" t="n"/>
      <c r="M808" s="51" t="n"/>
      <c r="N808" s="50">
        <f>IF(ISNUMBER($F808),($F808-IF(ISNUMBER($AM808),$AM808,0))*(1-IF(ISNUMBER($J808),$J808,0)),"")</f>
        <v/>
      </c>
      <c r="O808" s="34" t="inlineStr">
        <is>
          <t>Coffee</t>
        </is>
      </c>
      <c r="P808" s="48" t="n">
        <v>90</v>
      </c>
      <c r="Q808" s="48" t="n">
        <v>85</v>
      </c>
      <c r="R808" s="34" t="inlineStr">
        <is>
          <t>Not listed</t>
        </is>
      </c>
      <c r="S808" s="48" t="n">
        <v>31</v>
      </c>
      <c r="T808" s="48" t="n">
        <v>200</v>
      </c>
      <c r="U808" s="34" t="inlineStr">
        <is>
          <t>Sugar</t>
        </is>
      </c>
      <c r="V808" s="34" t="inlineStr">
        <is>
          <t>Bottled coffee drink</t>
        </is>
      </c>
      <c r="W808" s="51" t="n"/>
      <c r="X808" s="51" t="n"/>
      <c r="Y808" s="51" t="n"/>
      <c r="Z808" s="51" t="n"/>
      <c r="AA808" s="34" t="inlineStr">
        <is>
          <t>High</t>
        </is>
      </c>
      <c r="AB808" s="34" t="inlineStr">
        <is>
          <t>Mass RTD coffee staple</t>
        </is>
      </c>
      <c r="AC808" s="34" t="inlineStr">
        <is>
          <t>Sweet bottled coffee treat</t>
        </is>
      </c>
      <c r="AD808" s="34" t="inlineStr">
        <is>
          <t>Familiar sweet Starbucks coffee.</t>
        </is>
      </c>
      <c r="AE808" s="51" t="n"/>
      <c r="AF808" s="53">
        <f>IF(AND(ISNUMBER($P808),ISNUMBER($AL808),$AL808&lt;&gt;0),ROUND($P808/$AL808*100,1),"")</f>
        <v/>
      </c>
      <c r="AG808" s="54">
        <f>IF(AND(ISNUMBER($S808),ISNUMBER($AL808),$AL808&lt;&gt;0),ROUND($S808/$AL808*100,2),"")</f>
        <v/>
      </c>
      <c r="AH808" s="53">
        <f>IF(AND(ISNUMBER($Q808),ISNUMBER($AL808),$AL808&lt;&gt;0),ROUND($Q808/$AL808*100,1),"")</f>
        <v/>
      </c>
      <c r="AI808" s="48">
        <f>IF(ISNUMBER($S808),IF($S808&lt;=1,"Yes","No"),"n/a")</f>
        <v/>
      </c>
      <c r="AJ808" s="48">
        <f>IF(ISNUMBER($S808),ROUND(MAX(0,MIN(100,100-$S808*2.5-IF(ISNUMBER($T808),$T808,0)*0.12+IF($S808&lt;=1,12,0))),0),"")</f>
        <v/>
      </c>
      <c r="AK808" s="48">
        <f>IF(ISNUMBER($Q808),IF($Q808&gt;=100,20,IF($Q808&gt;=30,10,0)),0)+IF(ISNUMBER($R808),IF($R808&gt;=100,20,0),0)+IF(ISNUMBER($P808),IF($P808&gt;=150,20,IF($P808&gt;=50,12,5)),0)+IF(ISNUMBER($S808),IF($S808&lt;=1,15,0),0)</f>
        <v/>
      </c>
      <c r="AL808" s="48" t="n">
        <v>281</v>
      </c>
      <c r="AM808" s="49" t="n"/>
      <c r="AN808" s="48">
        <f>IF(AND(ISNUMBER($P808),ISNUMBER($AL808),$AL808&lt;&gt;0),IF(OR($P808&gt;180,$P808/$AL808*1000&gt;400),"Over ceiling, confirm SKU","Within"),"n/a")</f>
        <v/>
      </c>
      <c r="AO808" s="51" t="n"/>
      <c r="AP808" s="51" t="n"/>
      <c r="AQ808" s="51" t="n"/>
      <c r="AR808" s="34" t="inlineStr">
        <is>
          <t>No enrichment entry, to confirm</t>
        </is>
      </c>
      <c r="AS808" s="34" t="inlineStr">
        <is>
          <t>BLANK -&gt; requires live Amazon.ca capture</t>
        </is>
      </c>
      <c r="AT808" s="34" t="inlineStr">
        <is>
          <t>Unverified commercial data</t>
        </is>
      </c>
    </row>
    <row r="809" ht="28" customHeight="1">
      <c r="A809" s="34" t="inlineStr">
        <is>
          <t>Starbucks</t>
        </is>
      </c>
      <c r="B809" s="34" t="inlineStr">
        <is>
          <t>Starbucks Frappuccino | Coffee | 18 pack 281mL</t>
        </is>
      </c>
      <c r="C809" s="34" t="inlineStr">
        <is>
          <t>4) Caffeine &amp; energy beverage</t>
        </is>
      </c>
      <c r="D809" s="34" t="inlineStr">
        <is>
          <t>281 mL bottle</t>
        </is>
      </c>
      <c r="E809" s="48" t="n">
        <v>18</v>
      </c>
      <c r="F809" s="49" t="n"/>
      <c r="G809" s="50">
        <f>IF(AND(ISNUMBER($F809),ISNUMBER($E809),$E809&lt;&gt;0),$F809/$E809,"")</f>
        <v/>
      </c>
      <c r="H809" s="50">
        <f>IF(AND(ISNUMBER($F809),ISNUMBER($AL809),ISNUMBER($E809),($AL809*$E809)&lt;&gt;0),$F809/($AL809*$E809)*100,"")</f>
        <v/>
      </c>
      <c r="I809" s="51" t="n"/>
      <c r="J809" s="52" t="n"/>
      <c r="K809" s="50">
        <f>IF(AND(ISNUMBER($F809),ISNUMBER($J809)),$F809*(1-$J809),"")</f>
        <v/>
      </c>
      <c r="L809" s="51" t="n"/>
      <c r="M809" s="51" t="n"/>
      <c r="N809" s="50">
        <f>IF(ISNUMBER($F809),($F809-IF(ISNUMBER($AM809),$AM809,0))*(1-IF(ISNUMBER($J809),$J809,0)),"")</f>
        <v/>
      </c>
      <c r="O809" s="34" t="inlineStr">
        <is>
          <t>Coffee</t>
        </is>
      </c>
      <c r="P809" s="48" t="n">
        <v>90</v>
      </c>
      <c r="Q809" s="48" t="n">
        <v>85</v>
      </c>
      <c r="R809" s="34" t="inlineStr">
        <is>
          <t>Not listed</t>
        </is>
      </c>
      <c r="S809" s="48" t="n">
        <v>31</v>
      </c>
      <c r="T809" s="48" t="n">
        <v>200</v>
      </c>
      <c r="U809" s="34" t="inlineStr">
        <is>
          <t>Sugar</t>
        </is>
      </c>
      <c r="V809" s="34" t="inlineStr">
        <is>
          <t>Bottled coffee drink</t>
        </is>
      </c>
      <c r="W809" s="51" t="n"/>
      <c r="X809" s="51" t="n"/>
      <c r="Y809" s="51" t="n"/>
      <c r="Z809" s="51" t="n"/>
      <c r="AA809" s="34" t="inlineStr">
        <is>
          <t>High</t>
        </is>
      </c>
      <c r="AB809" s="34" t="inlineStr">
        <is>
          <t>Mass RTD coffee staple</t>
        </is>
      </c>
      <c r="AC809" s="34" t="inlineStr">
        <is>
          <t>Sweet bottled coffee treat</t>
        </is>
      </c>
      <c r="AD809" s="34" t="inlineStr">
        <is>
          <t>Familiar sweet Starbucks coffee.</t>
        </is>
      </c>
      <c r="AE809" s="51" t="n"/>
      <c r="AF809" s="53">
        <f>IF(AND(ISNUMBER($P809),ISNUMBER($AL809),$AL809&lt;&gt;0),ROUND($P809/$AL809*100,1),"")</f>
        <v/>
      </c>
      <c r="AG809" s="54">
        <f>IF(AND(ISNUMBER($S809),ISNUMBER($AL809),$AL809&lt;&gt;0),ROUND($S809/$AL809*100,2),"")</f>
        <v/>
      </c>
      <c r="AH809" s="53">
        <f>IF(AND(ISNUMBER($Q809),ISNUMBER($AL809),$AL809&lt;&gt;0),ROUND($Q809/$AL809*100,1),"")</f>
        <v/>
      </c>
      <c r="AI809" s="48">
        <f>IF(ISNUMBER($S809),IF($S809&lt;=1,"Yes","No"),"n/a")</f>
        <v/>
      </c>
      <c r="AJ809" s="48">
        <f>IF(ISNUMBER($S809),ROUND(MAX(0,MIN(100,100-$S809*2.5-IF(ISNUMBER($T809),$T809,0)*0.12+IF($S809&lt;=1,12,0))),0),"")</f>
        <v/>
      </c>
      <c r="AK809" s="48">
        <f>IF(ISNUMBER($Q809),IF($Q809&gt;=100,20,IF($Q809&gt;=30,10,0)),0)+IF(ISNUMBER($R809),IF($R809&gt;=100,20,0),0)+IF(ISNUMBER($P809),IF($P809&gt;=150,20,IF($P809&gt;=50,12,5)),0)+IF(ISNUMBER($S809),IF($S809&lt;=1,15,0),0)</f>
        <v/>
      </c>
      <c r="AL809" s="48" t="n">
        <v>281</v>
      </c>
      <c r="AM809" s="49" t="n"/>
      <c r="AN809" s="48">
        <f>IF(AND(ISNUMBER($P809),ISNUMBER($AL809),$AL809&lt;&gt;0),IF(OR($P809&gt;180,$P809/$AL809*1000&gt;400),"Over ceiling, confirm SKU","Within"),"n/a")</f>
        <v/>
      </c>
      <c r="AO809" s="51" t="n"/>
      <c r="AP809" s="51" t="n"/>
      <c r="AQ809" s="51" t="n"/>
      <c r="AR809" s="34" t="inlineStr">
        <is>
          <t>No enrichment entry, to confirm</t>
        </is>
      </c>
      <c r="AS809" s="34" t="inlineStr">
        <is>
          <t>BLANK -&gt; requires live Amazon.ca capture</t>
        </is>
      </c>
      <c r="AT809" s="34" t="inlineStr">
        <is>
          <t>Unverified commercial data</t>
        </is>
      </c>
    </row>
    <row r="810" ht="28" customHeight="1">
      <c r="A810" s="34" t="inlineStr">
        <is>
          <t>Starbucks</t>
        </is>
      </c>
      <c r="B810" s="34" t="inlineStr">
        <is>
          <t>Starbucks Frappuccino | Coffee | 24 pack 281mL</t>
        </is>
      </c>
      <c r="C810" s="34" t="inlineStr">
        <is>
          <t>4) Caffeine &amp; energy beverage</t>
        </is>
      </c>
      <c r="D810" s="34" t="inlineStr">
        <is>
          <t>281 mL bottle</t>
        </is>
      </c>
      <c r="E810" s="48" t="n">
        <v>24</v>
      </c>
      <c r="F810" s="49" t="n"/>
      <c r="G810" s="50">
        <f>IF(AND(ISNUMBER($F810),ISNUMBER($E810),$E810&lt;&gt;0),$F810/$E810,"")</f>
        <v/>
      </c>
      <c r="H810" s="50">
        <f>IF(AND(ISNUMBER($F810),ISNUMBER($AL810),ISNUMBER($E810),($AL810*$E810)&lt;&gt;0),$F810/($AL810*$E810)*100,"")</f>
        <v/>
      </c>
      <c r="I810" s="51" t="n"/>
      <c r="J810" s="52" t="n"/>
      <c r="K810" s="50">
        <f>IF(AND(ISNUMBER($F810),ISNUMBER($J810)),$F810*(1-$J810),"")</f>
        <v/>
      </c>
      <c r="L810" s="51" t="n"/>
      <c r="M810" s="51" t="n"/>
      <c r="N810" s="50">
        <f>IF(ISNUMBER($F810),($F810-IF(ISNUMBER($AM810),$AM810,0))*(1-IF(ISNUMBER($J810),$J810,0)),"")</f>
        <v/>
      </c>
      <c r="O810" s="34" t="inlineStr">
        <is>
          <t>Coffee</t>
        </is>
      </c>
      <c r="P810" s="48" t="n">
        <v>90</v>
      </c>
      <c r="Q810" s="48" t="n">
        <v>85</v>
      </c>
      <c r="R810" s="34" t="inlineStr">
        <is>
          <t>Not listed</t>
        </is>
      </c>
      <c r="S810" s="48" t="n">
        <v>31</v>
      </c>
      <c r="T810" s="48" t="n">
        <v>200</v>
      </c>
      <c r="U810" s="34" t="inlineStr">
        <is>
          <t>Sugar</t>
        </is>
      </c>
      <c r="V810" s="34" t="inlineStr">
        <is>
          <t>Bottled coffee drink</t>
        </is>
      </c>
      <c r="W810" s="51" t="n"/>
      <c r="X810" s="51" t="n"/>
      <c r="Y810" s="51" t="n"/>
      <c r="Z810" s="51" t="n"/>
      <c r="AA810" s="34" t="inlineStr">
        <is>
          <t>High</t>
        </is>
      </c>
      <c r="AB810" s="34" t="inlineStr">
        <is>
          <t>Mass RTD coffee staple</t>
        </is>
      </c>
      <c r="AC810" s="34" t="inlineStr">
        <is>
          <t>Sweet bottled coffee treat</t>
        </is>
      </c>
      <c r="AD810" s="34" t="inlineStr">
        <is>
          <t>Familiar sweet Starbucks coffee.</t>
        </is>
      </c>
      <c r="AE810" s="51" t="n"/>
      <c r="AF810" s="53">
        <f>IF(AND(ISNUMBER($P810),ISNUMBER($AL810),$AL810&lt;&gt;0),ROUND($P810/$AL810*100,1),"")</f>
        <v/>
      </c>
      <c r="AG810" s="54">
        <f>IF(AND(ISNUMBER($S810),ISNUMBER($AL810),$AL810&lt;&gt;0),ROUND($S810/$AL810*100,2),"")</f>
        <v/>
      </c>
      <c r="AH810" s="53">
        <f>IF(AND(ISNUMBER($Q810),ISNUMBER($AL810),$AL810&lt;&gt;0),ROUND($Q810/$AL810*100,1),"")</f>
        <v/>
      </c>
      <c r="AI810" s="48">
        <f>IF(ISNUMBER($S810),IF($S810&lt;=1,"Yes","No"),"n/a")</f>
        <v/>
      </c>
      <c r="AJ810" s="48">
        <f>IF(ISNUMBER($S810),ROUND(MAX(0,MIN(100,100-$S810*2.5-IF(ISNUMBER($T810),$T810,0)*0.12+IF($S810&lt;=1,12,0))),0),"")</f>
        <v/>
      </c>
      <c r="AK810" s="48">
        <f>IF(ISNUMBER($Q810),IF($Q810&gt;=100,20,IF($Q810&gt;=30,10,0)),0)+IF(ISNUMBER($R810),IF($R810&gt;=100,20,0),0)+IF(ISNUMBER($P810),IF($P810&gt;=150,20,IF($P810&gt;=50,12,5)),0)+IF(ISNUMBER($S810),IF($S810&lt;=1,15,0),0)</f>
        <v/>
      </c>
      <c r="AL810" s="48" t="n">
        <v>281</v>
      </c>
      <c r="AM810" s="49" t="n"/>
      <c r="AN810" s="48">
        <f>IF(AND(ISNUMBER($P810),ISNUMBER($AL810),$AL810&lt;&gt;0),IF(OR($P810&gt;180,$P810/$AL810*1000&gt;400),"Over ceiling, confirm SKU","Within"),"n/a")</f>
        <v/>
      </c>
      <c r="AO810" s="51" t="n"/>
      <c r="AP810" s="51" t="n"/>
      <c r="AQ810" s="51" t="n"/>
      <c r="AR810" s="34" t="inlineStr">
        <is>
          <t>No enrichment entry, to confirm</t>
        </is>
      </c>
      <c r="AS810" s="34" t="inlineStr">
        <is>
          <t>BLANK -&gt; requires live Amazon.ca capture</t>
        </is>
      </c>
      <c r="AT810" s="34" t="inlineStr">
        <is>
          <t>Unverified commercial data</t>
        </is>
      </c>
    </row>
    <row r="811" ht="28" customHeight="1">
      <c r="A811" s="34" t="inlineStr">
        <is>
          <t>Starbucks</t>
        </is>
      </c>
      <c r="B811" s="34" t="inlineStr">
        <is>
          <t>Starbucks Frappuccino | Dark Chocolate | single 281mL</t>
        </is>
      </c>
      <c r="C811" s="34" t="inlineStr">
        <is>
          <t>4) Caffeine &amp; energy beverage</t>
        </is>
      </c>
      <c r="D811" s="34" t="inlineStr">
        <is>
          <t>281 mL bottle</t>
        </is>
      </c>
      <c r="E811" s="48" t="n">
        <v>1</v>
      </c>
      <c r="F811" s="49" t="n"/>
      <c r="G811" s="50">
        <f>IF(AND(ISNUMBER($F811),ISNUMBER($E811),$E811&lt;&gt;0),$F811/$E811,"")</f>
        <v/>
      </c>
      <c r="H811" s="50">
        <f>IF(AND(ISNUMBER($F811),ISNUMBER($AL811),ISNUMBER($E811),($AL811*$E811)&lt;&gt;0),$F811/($AL811*$E811)*100,"")</f>
        <v/>
      </c>
      <c r="I811" s="51" t="n"/>
      <c r="J811" s="52" t="n"/>
      <c r="K811" s="50">
        <f>IF(AND(ISNUMBER($F811),ISNUMBER($J811)),$F811*(1-$J811),"")</f>
        <v/>
      </c>
      <c r="L811" s="51" t="n"/>
      <c r="M811" s="51" t="n"/>
      <c r="N811" s="50">
        <f>IF(ISNUMBER($F811),($F811-IF(ISNUMBER($AM811),$AM811,0))*(1-IF(ISNUMBER($J811),$J811,0)),"")</f>
        <v/>
      </c>
      <c r="O811" s="34" t="inlineStr">
        <is>
          <t>Dark Chocolate</t>
        </is>
      </c>
      <c r="P811" s="48" t="n">
        <v>90</v>
      </c>
      <c r="Q811" s="48" t="n">
        <v>85</v>
      </c>
      <c r="R811" s="34" t="inlineStr">
        <is>
          <t>Not listed</t>
        </is>
      </c>
      <c r="S811" s="48" t="n">
        <v>31</v>
      </c>
      <c r="T811" s="48" t="n">
        <v>200</v>
      </c>
      <c r="U811" s="34" t="inlineStr">
        <is>
          <t>Sugar</t>
        </is>
      </c>
      <c r="V811" s="34" t="inlineStr">
        <is>
          <t>Bottled coffee drink</t>
        </is>
      </c>
      <c r="W811" s="51" t="n"/>
      <c r="X811" s="51" t="n"/>
      <c r="Y811" s="51" t="n"/>
      <c r="Z811" s="51" t="n"/>
      <c r="AA811" s="34" t="inlineStr">
        <is>
          <t>High</t>
        </is>
      </c>
      <c r="AB811" s="34" t="inlineStr">
        <is>
          <t>Mass RTD coffee staple</t>
        </is>
      </c>
      <c r="AC811" s="34" t="inlineStr">
        <is>
          <t>Sweet bottled coffee treat</t>
        </is>
      </c>
      <c r="AD811" s="34" t="inlineStr">
        <is>
          <t>Familiar sweet Starbucks coffee.</t>
        </is>
      </c>
      <c r="AE811" s="51" t="n"/>
      <c r="AF811" s="53">
        <f>IF(AND(ISNUMBER($P811),ISNUMBER($AL811),$AL811&lt;&gt;0),ROUND($P811/$AL811*100,1),"")</f>
        <v/>
      </c>
      <c r="AG811" s="54">
        <f>IF(AND(ISNUMBER($S811),ISNUMBER($AL811),$AL811&lt;&gt;0),ROUND($S811/$AL811*100,2),"")</f>
        <v/>
      </c>
      <c r="AH811" s="53">
        <f>IF(AND(ISNUMBER($Q811),ISNUMBER($AL811),$AL811&lt;&gt;0),ROUND($Q811/$AL811*100,1),"")</f>
        <v/>
      </c>
      <c r="AI811" s="48">
        <f>IF(ISNUMBER($S811),IF($S811&lt;=1,"Yes","No"),"n/a")</f>
        <v/>
      </c>
      <c r="AJ811" s="48">
        <f>IF(ISNUMBER($S811),ROUND(MAX(0,MIN(100,100-$S811*2.5-IF(ISNUMBER($T811),$T811,0)*0.12+IF($S811&lt;=1,12,0))),0),"")</f>
        <v/>
      </c>
      <c r="AK811" s="48">
        <f>IF(ISNUMBER($Q811),IF($Q811&gt;=100,20,IF($Q811&gt;=30,10,0)),0)+IF(ISNUMBER($R811),IF($R811&gt;=100,20,0),0)+IF(ISNUMBER($P811),IF($P811&gt;=150,20,IF($P811&gt;=50,12,5)),0)+IF(ISNUMBER($S811),IF($S811&lt;=1,15,0),0)</f>
        <v/>
      </c>
      <c r="AL811" s="48" t="n">
        <v>281</v>
      </c>
      <c r="AM811" s="49" t="n"/>
      <c r="AN811" s="48">
        <f>IF(AND(ISNUMBER($P811),ISNUMBER($AL811),$AL811&lt;&gt;0),IF(OR($P811&gt;180,$P811/$AL811*1000&gt;400),"Over ceiling, confirm SKU","Within"),"n/a")</f>
        <v/>
      </c>
      <c r="AO811" s="51" t="n"/>
      <c r="AP811" s="51" t="n"/>
      <c r="AQ811" s="51" t="n"/>
      <c r="AR811" s="34" t="inlineStr">
        <is>
          <t>No enrichment entry, to confirm</t>
        </is>
      </c>
      <c r="AS811" s="34" t="inlineStr">
        <is>
          <t>BLANK -&gt; requires live Amazon.ca capture</t>
        </is>
      </c>
      <c r="AT811" s="34" t="inlineStr">
        <is>
          <t>Unverified commercial data</t>
        </is>
      </c>
    </row>
    <row r="812" ht="28" customHeight="1">
      <c r="A812" s="34" t="inlineStr">
        <is>
          <t>Starbucks</t>
        </is>
      </c>
      <c r="B812" s="34" t="inlineStr">
        <is>
          <t>Starbucks Frappuccino | Dark Chocolate | 8 pack 281mL</t>
        </is>
      </c>
      <c r="C812" s="34" t="inlineStr">
        <is>
          <t>4) Caffeine &amp; energy beverage</t>
        </is>
      </c>
      <c r="D812" s="34" t="inlineStr">
        <is>
          <t>281 mL bottle</t>
        </is>
      </c>
      <c r="E812" s="48" t="n">
        <v>8</v>
      </c>
      <c r="F812" s="49" t="n"/>
      <c r="G812" s="50">
        <f>IF(AND(ISNUMBER($F812),ISNUMBER($E812),$E812&lt;&gt;0),$F812/$E812,"")</f>
        <v/>
      </c>
      <c r="H812" s="50">
        <f>IF(AND(ISNUMBER($F812),ISNUMBER($AL812),ISNUMBER($E812),($AL812*$E812)&lt;&gt;0),$F812/($AL812*$E812)*100,"")</f>
        <v/>
      </c>
      <c r="I812" s="51" t="n"/>
      <c r="J812" s="52" t="n"/>
      <c r="K812" s="50">
        <f>IF(AND(ISNUMBER($F812),ISNUMBER($J812)),$F812*(1-$J812),"")</f>
        <v/>
      </c>
      <c r="L812" s="51" t="n"/>
      <c r="M812" s="51" t="n"/>
      <c r="N812" s="50">
        <f>IF(ISNUMBER($F812),($F812-IF(ISNUMBER($AM812),$AM812,0))*(1-IF(ISNUMBER($J812),$J812,0)),"")</f>
        <v/>
      </c>
      <c r="O812" s="34" t="inlineStr">
        <is>
          <t>Dark Chocolate</t>
        </is>
      </c>
      <c r="P812" s="48" t="n">
        <v>90</v>
      </c>
      <c r="Q812" s="48" t="n">
        <v>85</v>
      </c>
      <c r="R812" s="34" t="inlineStr">
        <is>
          <t>Not listed</t>
        </is>
      </c>
      <c r="S812" s="48" t="n">
        <v>31</v>
      </c>
      <c r="T812" s="48" t="n">
        <v>200</v>
      </c>
      <c r="U812" s="34" t="inlineStr">
        <is>
          <t>Sugar</t>
        </is>
      </c>
      <c r="V812" s="34" t="inlineStr">
        <is>
          <t>Bottled coffee drink</t>
        </is>
      </c>
      <c r="W812" s="51" t="n"/>
      <c r="X812" s="51" t="n"/>
      <c r="Y812" s="51" t="n"/>
      <c r="Z812" s="51" t="n"/>
      <c r="AA812" s="34" t="inlineStr">
        <is>
          <t>High</t>
        </is>
      </c>
      <c r="AB812" s="34" t="inlineStr">
        <is>
          <t>Mass RTD coffee staple</t>
        </is>
      </c>
      <c r="AC812" s="34" t="inlineStr">
        <is>
          <t>Sweet bottled coffee treat</t>
        </is>
      </c>
      <c r="AD812" s="34" t="inlineStr">
        <is>
          <t>Familiar sweet Starbucks coffee.</t>
        </is>
      </c>
      <c r="AE812" s="51" t="n"/>
      <c r="AF812" s="53">
        <f>IF(AND(ISNUMBER($P812),ISNUMBER($AL812),$AL812&lt;&gt;0),ROUND($P812/$AL812*100,1),"")</f>
        <v/>
      </c>
      <c r="AG812" s="54">
        <f>IF(AND(ISNUMBER($S812),ISNUMBER($AL812),$AL812&lt;&gt;0),ROUND($S812/$AL812*100,2),"")</f>
        <v/>
      </c>
      <c r="AH812" s="53">
        <f>IF(AND(ISNUMBER($Q812),ISNUMBER($AL812),$AL812&lt;&gt;0),ROUND($Q812/$AL812*100,1),"")</f>
        <v/>
      </c>
      <c r="AI812" s="48">
        <f>IF(ISNUMBER($S812),IF($S812&lt;=1,"Yes","No"),"n/a")</f>
        <v/>
      </c>
      <c r="AJ812" s="48">
        <f>IF(ISNUMBER($S812),ROUND(MAX(0,MIN(100,100-$S812*2.5-IF(ISNUMBER($T812),$T812,0)*0.12+IF($S812&lt;=1,12,0))),0),"")</f>
        <v/>
      </c>
      <c r="AK812" s="48">
        <f>IF(ISNUMBER($Q812),IF($Q812&gt;=100,20,IF($Q812&gt;=30,10,0)),0)+IF(ISNUMBER($R812),IF($R812&gt;=100,20,0),0)+IF(ISNUMBER($P812),IF($P812&gt;=150,20,IF($P812&gt;=50,12,5)),0)+IF(ISNUMBER($S812),IF($S812&lt;=1,15,0),0)</f>
        <v/>
      </c>
      <c r="AL812" s="48" t="n">
        <v>281</v>
      </c>
      <c r="AM812" s="49" t="n"/>
      <c r="AN812" s="48">
        <f>IF(AND(ISNUMBER($P812),ISNUMBER($AL812),$AL812&lt;&gt;0),IF(OR($P812&gt;180,$P812/$AL812*1000&gt;400),"Over ceiling, confirm SKU","Within"),"n/a")</f>
        <v/>
      </c>
      <c r="AO812" s="51" t="n"/>
      <c r="AP812" s="51" t="n"/>
      <c r="AQ812" s="51" t="n"/>
      <c r="AR812" s="34" t="inlineStr">
        <is>
          <t>No enrichment entry, to confirm</t>
        </is>
      </c>
      <c r="AS812" s="34" t="inlineStr">
        <is>
          <t>BLANK -&gt; requires live Amazon.ca capture</t>
        </is>
      </c>
      <c r="AT812" s="34" t="inlineStr">
        <is>
          <t>Unverified commercial data</t>
        </is>
      </c>
    </row>
    <row r="813" ht="28" customHeight="1">
      <c r="A813" s="34" t="inlineStr">
        <is>
          <t>Starbucks</t>
        </is>
      </c>
      <c r="B813" s="34" t="inlineStr">
        <is>
          <t>Starbucks Frappuccino | Dark Chocolate | 12 pack 281mL</t>
        </is>
      </c>
      <c r="C813" s="34" t="inlineStr">
        <is>
          <t>4) Caffeine &amp; energy beverage</t>
        </is>
      </c>
      <c r="D813" s="34" t="inlineStr">
        <is>
          <t>281 mL bottle</t>
        </is>
      </c>
      <c r="E813" s="48" t="n">
        <v>12</v>
      </c>
      <c r="F813" s="49" t="n"/>
      <c r="G813" s="50">
        <f>IF(AND(ISNUMBER($F813),ISNUMBER($E813),$E813&lt;&gt;0),$F813/$E813,"")</f>
        <v/>
      </c>
      <c r="H813" s="50">
        <f>IF(AND(ISNUMBER($F813),ISNUMBER($AL813),ISNUMBER($E813),($AL813*$E813)&lt;&gt;0),$F813/($AL813*$E813)*100,"")</f>
        <v/>
      </c>
      <c r="I813" s="51" t="n"/>
      <c r="J813" s="52" t="n"/>
      <c r="K813" s="50">
        <f>IF(AND(ISNUMBER($F813),ISNUMBER($J813)),$F813*(1-$J813),"")</f>
        <v/>
      </c>
      <c r="L813" s="51" t="n"/>
      <c r="M813" s="51" t="n"/>
      <c r="N813" s="50">
        <f>IF(ISNUMBER($F813),($F813-IF(ISNUMBER($AM813),$AM813,0))*(1-IF(ISNUMBER($J813),$J813,0)),"")</f>
        <v/>
      </c>
      <c r="O813" s="34" t="inlineStr">
        <is>
          <t>Dark Chocolate</t>
        </is>
      </c>
      <c r="P813" s="48" t="n">
        <v>90</v>
      </c>
      <c r="Q813" s="48" t="n">
        <v>85</v>
      </c>
      <c r="R813" s="34" t="inlineStr">
        <is>
          <t>Not listed</t>
        </is>
      </c>
      <c r="S813" s="48" t="n">
        <v>31</v>
      </c>
      <c r="T813" s="48" t="n">
        <v>200</v>
      </c>
      <c r="U813" s="34" t="inlineStr">
        <is>
          <t>Sugar</t>
        </is>
      </c>
      <c r="V813" s="34" t="inlineStr">
        <is>
          <t>Bottled coffee drink</t>
        </is>
      </c>
      <c r="W813" s="51" t="n"/>
      <c r="X813" s="51" t="n"/>
      <c r="Y813" s="51" t="n"/>
      <c r="Z813" s="51" t="n"/>
      <c r="AA813" s="34" t="inlineStr">
        <is>
          <t>High</t>
        </is>
      </c>
      <c r="AB813" s="34" t="inlineStr">
        <is>
          <t>Mass RTD coffee staple</t>
        </is>
      </c>
      <c r="AC813" s="34" t="inlineStr">
        <is>
          <t>Sweet bottled coffee treat</t>
        </is>
      </c>
      <c r="AD813" s="34" t="inlineStr">
        <is>
          <t>Familiar sweet Starbucks coffee.</t>
        </is>
      </c>
      <c r="AE813" s="51" t="n"/>
      <c r="AF813" s="53">
        <f>IF(AND(ISNUMBER($P813),ISNUMBER($AL813),$AL813&lt;&gt;0),ROUND($P813/$AL813*100,1),"")</f>
        <v/>
      </c>
      <c r="AG813" s="54">
        <f>IF(AND(ISNUMBER($S813),ISNUMBER($AL813),$AL813&lt;&gt;0),ROUND($S813/$AL813*100,2),"")</f>
        <v/>
      </c>
      <c r="AH813" s="53">
        <f>IF(AND(ISNUMBER($Q813),ISNUMBER($AL813),$AL813&lt;&gt;0),ROUND($Q813/$AL813*100,1),"")</f>
        <v/>
      </c>
      <c r="AI813" s="48">
        <f>IF(ISNUMBER($S813),IF($S813&lt;=1,"Yes","No"),"n/a")</f>
        <v/>
      </c>
      <c r="AJ813" s="48">
        <f>IF(ISNUMBER($S813),ROUND(MAX(0,MIN(100,100-$S813*2.5-IF(ISNUMBER($T813),$T813,0)*0.12+IF($S813&lt;=1,12,0))),0),"")</f>
        <v/>
      </c>
      <c r="AK813" s="48">
        <f>IF(ISNUMBER($Q813),IF($Q813&gt;=100,20,IF($Q813&gt;=30,10,0)),0)+IF(ISNUMBER($R813),IF($R813&gt;=100,20,0),0)+IF(ISNUMBER($P813),IF($P813&gt;=150,20,IF($P813&gt;=50,12,5)),0)+IF(ISNUMBER($S813),IF($S813&lt;=1,15,0),0)</f>
        <v/>
      </c>
      <c r="AL813" s="48" t="n">
        <v>281</v>
      </c>
      <c r="AM813" s="49" t="n"/>
      <c r="AN813" s="48">
        <f>IF(AND(ISNUMBER($P813),ISNUMBER($AL813),$AL813&lt;&gt;0),IF(OR($P813&gt;180,$P813/$AL813*1000&gt;400),"Over ceiling, confirm SKU","Within"),"n/a")</f>
        <v/>
      </c>
      <c r="AO813" s="51" t="n"/>
      <c r="AP813" s="51" t="n"/>
      <c r="AQ813" s="51" t="n"/>
      <c r="AR813" s="34" t="inlineStr">
        <is>
          <t>No enrichment entry, to confirm</t>
        </is>
      </c>
      <c r="AS813" s="34" t="inlineStr">
        <is>
          <t>BLANK -&gt; requires live Amazon.ca capture</t>
        </is>
      </c>
      <c r="AT813" s="34" t="inlineStr">
        <is>
          <t>Unverified commercial data</t>
        </is>
      </c>
    </row>
    <row r="814" ht="28" customHeight="1">
      <c r="A814" s="34" t="inlineStr">
        <is>
          <t>Starbucks</t>
        </is>
      </c>
      <c r="B814" s="34" t="inlineStr">
        <is>
          <t>Starbucks Frappuccino | Dark Chocolate | 15 pack 281mL</t>
        </is>
      </c>
      <c r="C814" s="34" t="inlineStr">
        <is>
          <t>4) Caffeine &amp; energy beverage</t>
        </is>
      </c>
      <c r="D814" s="34" t="inlineStr">
        <is>
          <t>281 mL bottle</t>
        </is>
      </c>
      <c r="E814" s="48" t="n">
        <v>15</v>
      </c>
      <c r="F814" s="49" t="n"/>
      <c r="G814" s="50">
        <f>IF(AND(ISNUMBER($F814),ISNUMBER($E814),$E814&lt;&gt;0),$F814/$E814,"")</f>
        <v/>
      </c>
      <c r="H814" s="50">
        <f>IF(AND(ISNUMBER($F814),ISNUMBER($AL814),ISNUMBER($E814),($AL814*$E814)&lt;&gt;0),$F814/($AL814*$E814)*100,"")</f>
        <v/>
      </c>
      <c r="I814" s="51" t="n"/>
      <c r="J814" s="52" t="n"/>
      <c r="K814" s="50">
        <f>IF(AND(ISNUMBER($F814),ISNUMBER($J814)),$F814*(1-$J814),"")</f>
        <v/>
      </c>
      <c r="L814" s="51" t="n"/>
      <c r="M814" s="51" t="n"/>
      <c r="N814" s="50">
        <f>IF(ISNUMBER($F814),($F814-IF(ISNUMBER($AM814),$AM814,0))*(1-IF(ISNUMBER($J814),$J814,0)),"")</f>
        <v/>
      </c>
      <c r="O814" s="34" t="inlineStr">
        <is>
          <t>Dark Chocolate</t>
        </is>
      </c>
      <c r="P814" s="48" t="n">
        <v>90</v>
      </c>
      <c r="Q814" s="48" t="n">
        <v>85</v>
      </c>
      <c r="R814" s="34" t="inlineStr">
        <is>
          <t>Not listed</t>
        </is>
      </c>
      <c r="S814" s="48" t="n">
        <v>31</v>
      </c>
      <c r="T814" s="48" t="n">
        <v>200</v>
      </c>
      <c r="U814" s="34" t="inlineStr">
        <is>
          <t>Sugar</t>
        </is>
      </c>
      <c r="V814" s="34" t="inlineStr">
        <is>
          <t>Bottled coffee drink</t>
        </is>
      </c>
      <c r="W814" s="51" t="n"/>
      <c r="X814" s="51" t="n"/>
      <c r="Y814" s="51" t="n"/>
      <c r="Z814" s="51" t="n"/>
      <c r="AA814" s="34" t="inlineStr">
        <is>
          <t>High</t>
        </is>
      </c>
      <c r="AB814" s="34" t="inlineStr">
        <is>
          <t>Mass RTD coffee staple</t>
        </is>
      </c>
      <c r="AC814" s="34" t="inlineStr">
        <is>
          <t>Sweet bottled coffee treat</t>
        </is>
      </c>
      <c r="AD814" s="34" t="inlineStr">
        <is>
          <t>Familiar sweet Starbucks coffee.</t>
        </is>
      </c>
      <c r="AE814" s="51" t="n"/>
      <c r="AF814" s="53">
        <f>IF(AND(ISNUMBER($P814),ISNUMBER($AL814),$AL814&lt;&gt;0),ROUND($P814/$AL814*100,1),"")</f>
        <v/>
      </c>
      <c r="AG814" s="54">
        <f>IF(AND(ISNUMBER($S814),ISNUMBER($AL814),$AL814&lt;&gt;0),ROUND($S814/$AL814*100,2),"")</f>
        <v/>
      </c>
      <c r="AH814" s="53">
        <f>IF(AND(ISNUMBER($Q814),ISNUMBER($AL814),$AL814&lt;&gt;0),ROUND($Q814/$AL814*100,1),"")</f>
        <v/>
      </c>
      <c r="AI814" s="48">
        <f>IF(ISNUMBER($S814),IF($S814&lt;=1,"Yes","No"),"n/a")</f>
        <v/>
      </c>
      <c r="AJ814" s="48">
        <f>IF(ISNUMBER($S814),ROUND(MAX(0,MIN(100,100-$S814*2.5-IF(ISNUMBER($T814),$T814,0)*0.12+IF($S814&lt;=1,12,0))),0),"")</f>
        <v/>
      </c>
      <c r="AK814" s="48">
        <f>IF(ISNUMBER($Q814),IF($Q814&gt;=100,20,IF($Q814&gt;=30,10,0)),0)+IF(ISNUMBER($R814),IF($R814&gt;=100,20,0),0)+IF(ISNUMBER($P814),IF($P814&gt;=150,20,IF($P814&gt;=50,12,5)),0)+IF(ISNUMBER($S814),IF($S814&lt;=1,15,0),0)</f>
        <v/>
      </c>
      <c r="AL814" s="48" t="n">
        <v>281</v>
      </c>
      <c r="AM814" s="49" t="n"/>
      <c r="AN814" s="48">
        <f>IF(AND(ISNUMBER($P814),ISNUMBER($AL814),$AL814&lt;&gt;0),IF(OR($P814&gt;180,$P814/$AL814*1000&gt;400),"Over ceiling, confirm SKU","Within"),"n/a")</f>
        <v/>
      </c>
      <c r="AO814" s="51" t="n"/>
      <c r="AP814" s="51" t="n"/>
      <c r="AQ814" s="51" t="n"/>
      <c r="AR814" s="34" t="inlineStr">
        <is>
          <t>No enrichment entry, to confirm</t>
        </is>
      </c>
      <c r="AS814" s="34" t="inlineStr">
        <is>
          <t>BLANK -&gt; requires live Amazon.ca capture</t>
        </is>
      </c>
      <c r="AT814" s="34" t="inlineStr">
        <is>
          <t>Unverified commercial data</t>
        </is>
      </c>
    </row>
    <row r="815" ht="28" customHeight="1">
      <c r="A815" s="34" t="inlineStr">
        <is>
          <t>Starbucks</t>
        </is>
      </c>
      <c r="B815" s="34" t="inlineStr">
        <is>
          <t>Starbucks Frappuccino | Dark Chocolate | 18 pack 281mL</t>
        </is>
      </c>
      <c r="C815" s="34" t="inlineStr">
        <is>
          <t>4) Caffeine &amp; energy beverage</t>
        </is>
      </c>
      <c r="D815" s="34" t="inlineStr">
        <is>
          <t>281 mL bottle</t>
        </is>
      </c>
      <c r="E815" s="48" t="n">
        <v>18</v>
      </c>
      <c r="F815" s="49" t="n"/>
      <c r="G815" s="50">
        <f>IF(AND(ISNUMBER($F815),ISNUMBER($E815),$E815&lt;&gt;0),$F815/$E815,"")</f>
        <v/>
      </c>
      <c r="H815" s="50">
        <f>IF(AND(ISNUMBER($F815),ISNUMBER($AL815),ISNUMBER($E815),($AL815*$E815)&lt;&gt;0),$F815/($AL815*$E815)*100,"")</f>
        <v/>
      </c>
      <c r="I815" s="51" t="n"/>
      <c r="J815" s="52" t="n"/>
      <c r="K815" s="50">
        <f>IF(AND(ISNUMBER($F815),ISNUMBER($J815)),$F815*(1-$J815),"")</f>
        <v/>
      </c>
      <c r="L815" s="51" t="n"/>
      <c r="M815" s="51" t="n"/>
      <c r="N815" s="50">
        <f>IF(ISNUMBER($F815),($F815-IF(ISNUMBER($AM815),$AM815,0))*(1-IF(ISNUMBER($J815),$J815,0)),"")</f>
        <v/>
      </c>
      <c r="O815" s="34" t="inlineStr">
        <is>
          <t>Dark Chocolate</t>
        </is>
      </c>
      <c r="P815" s="48" t="n">
        <v>90</v>
      </c>
      <c r="Q815" s="48" t="n">
        <v>85</v>
      </c>
      <c r="R815" s="34" t="inlineStr">
        <is>
          <t>Not listed</t>
        </is>
      </c>
      <c r="S815" s="48" t="n">
        <v>31</v>
      </c>
      <c r="T815" s="48" t="n">
        <v>200</v>
      </c>
      <c r="U815" s="34" t="inlineStr">
        <is>
          <t>Sugar</t>
        </is>
      </c>
      <c r="V815" s="34" t="inlineStr">
        <is>
          <t>Bottled coffee drink</t>
        </is>
      </c>
      <c r="W815" s="51" t="n"/>
      <c r="X815" s="51" t="n"/>
      <c r="Y815" s="51" t="n"/>
      <c r="Z815" s="51" t="n"/>
      <c r="AA815" s="34" t="inlineStr">
        <is>
          <t>High</t>
        </is>
      </c>
      <c r="AB815" s="34" t="inlineStr">
        <is>
          <t>Mass RTD coffee staple</t>
        </is>
      </c>
      <c r="AC815" s="34" t="inlineStr">
        <is>
          <t>Sweet bottled coffee treat</t>
        </is>
      </c>
      <c r="AD815" s="34" t="inlineStr">
        <is>
          <t>Familiar sweet Starbucks coffee.</t>
        </is>
      </c>
      <c r="AE815" s="51" t="n"/>
      <c r="AF815" s="53">
        <f>IF(AND(ISNUMBER($P815),ISNUMBER($AL815),$AL815&lt;&gt;0),ROUND($P815/$AL815*100,1),"")</f>
        <v/>
      </c>
      <c r="AG815" s="54">
        <f>IF(AND(ISNUMBER($S815),ISNUMBER($AL815),$AL815&lt;&gt;0),ROUND($S815/$AL815*100,2),"")</f>
        <v/>
      </c>
      <c r="AH815" s="53">
        <f>IF(AND(ISNUMBER($Q815),ISNUMBER($AL815),$AL815&lt;&gt;0),ROUND($Q815/$AL815*100,1),"")</f>
        <v/>
      </c>
      <c r="AI815" s="48">
        <f>IF(ISNUMBER($S815),IF($S815&lt;=1,"Yes","No"),"n/a")</f>
        <v/>
      </c>
      <c r="AJ815" s="48">
        <f>IF(ISNUMBER($S815),ROUND(MAX(0,MIN(100,100-$S815*2.5-IF(ISNUMBER($T815),$T815,0)*0.12+IF($S815&lt;=1,12,0))),0),"")</f>
        <v/>
      </c>
      <c r="AK815" s="48">
        <f>IF(ISNUMBER($Q815),IF($Q815&gt;=100,20,IF($Q815&gt;=30,10,0)),0)+IF(ISNUMBER($R815),IF($R815&gt;=100,20,0),0)+IF(ISNUMBER($P815),IF($P815&gt;=150,20,IF($P815&gt;=50,12,5)),0)+IF(ISNUMBER($S815),IF($S815&lt;=1,15,0),0)</f>
        <v/>
      </c>
      <c r="AL815" s="48" t="n">
        <v>281</v>
      </c>
      <c r="AM815" s="49" t="n"/>
      <c r="AN815" s="48">
        <f>IF(AND(ISNUMBER($P815),ISNUMBER($AL815),$AL815&lt;&gt;0),IF(OR($P815&gt;180,$P815/$AL815*1000&gt;400),"Over ceiling, confirm SKU","Within"),"n/a")</f>
        <v/>
      </c>
      <c r="AO815" s="51" t="n"/>
      <c r="AP815" s="51" t="n"/>
      <c r="AQ815" s="51" t="n"/>
      <c r="AR815" s="34" t="inlineStr">
        <is>
          <t>No enrichment entry, to confirm</t>
        </is>
      </c>
      <c r="AS815" s="34" t="inlineStr">
        <is>
          <t>BLANK -&gt; requires live Amazon.ca capture</t>
        </is>
      </c>
      <c r="AT815" s="34" t="inlineStr">
        <is>
          <t>Unverified commercial data</t>
        </is>
      </c>
    </row>
    <row r="816" ht="28" customHeight="1">
      <c r="A816" s="34" t="inlineStr">
        <is>
          <t>Starbucks</t>
        </is>
      </c>
      <c r="B816" s="34" t="inlineStr">
        <is>
          <t>Starbucks Frappuccino | Dark Chocolate | 24 pack 281mL</t>
        </is>
      </c>
      <c r="C816" s="34" t="inlineStr">
        <is>
          <t>4) Caffeine &amp; energy beverage</t>
        </is>
      </c>
      <c r="D816" s="34" t="inlineStr">
        <is>
          <t>281 mL bottle</t>
        </is>
      </c>
      <c r="E816" s="48" t="n">
        <v>24</v>
      </c>
      <c r="F816" s="49" t="n"/>
      <c r="G816" s="50">
        <f>IF(AND(ISNUMBER($F816),ISNUMBER($E816),$E816&lt;&gt;0),$F816/$E816,"")</f>
        <v/>
      </c>
      <c r="H816" s="50">
        <f>IF(AND(ISNUMBER($F816),ISNUMBER($AL816),ISNUMBER($E816),($AL816*$E816)&lt;&gt;0),$F816/($AL816*$E816)*100,"")</f>
        <v/>
      </c>
      <c r="I816" s="51" t="n"/>
      <c r="J816" s="52" t="n"/>
      <c r="K816" s="50">
        <f>IF(AND(ISNUMBER($F816),ISNUMBER($J816)),$F816*(1-$J816),"")</f>
        <v/>
      </c>
      <c r="L816" s="51" t="n"/>
      <c r="M816" s="51" t="n"/>
      <c r="N816" s="50">
        <f>IF(ISNUMBER($F816),($F816-IF(ISNUMBER($AM816),$AM816,0))*(1-IF(ISNUMBER($J816),$J816,0)),"")</f>
        <v/>
      </c>
      <c r="O816" s="34" t="inlineStr">
        <is>
          <t>Dark Chocolate</t>
        </is>
      </c>
      <c r="P816" s="48" t="n">
        <v>90</v>
      </c>
      <c r="Q816" s="48" t="n">
        <v>85</v>
      </c>
      <c r="R816" s="34" t="inlineStr">
        <is>
          <t>Not listed</t>
        </is>
      </c>
      <c r="S816" s="48" t="n">
        <v>31</v>
      </c>
      <c r="T816" s="48" t="n">
        <v>200</v>
      </c>
      <c r="U816" s="34" t="inlineStr">
        <is>
          <t>Sugar</t>
        </is>
      </c>
      <c r="V816" s="34" t="inlineStr">
        <is>
          <t>Bottled coffee drink</t>
        </is>
      </c>
      <c r="W816" s="51" t="n"/>
      <c r="X816" s="51" t="n"/>
      <c r="Y816" s="51" t="n"/>
      <c r="Z816" s="51" t="n"/>
      <c r="AA816" s="34" t="inlineStr">
        <is>
          <t>High</t>
        </is>
      </c>
      <c r="AB816" s="34" t="inlineStr">
        <is>
          <t>Mass RTD coffee staple</t>
        </is>
      </c>
      <c r="AC816" s="34" t="inlineStr">
        <is>
          <t>Sweet bottled coffee treat</t>
        </is>
      </c>
      <c r="AD816" s="34" t="inlineStr">
        <is>
          <t>Familiar sweet Starbucks coffee.</t>
        </is>
      </c>
      <c r="AE816" s="51" t="n"/>
      <c r="AF816" s="53">
        <f>IF(AND(ISNUMBER($P816),ISNUMBER($AL816),$AL816&lt;&gt;0),ROUND($P816/$AL816*100,1),"")</f>
        <v/>
      </c>
      <c r="AG816" s="54">
        <f>IF(AND(ISNUMBER($S816),ISNUMBER($AL816),$AL816&lt;&gt;0),ROUND($S816/$AL816*100,2),"")</f>
        <v/>
      </c>
      <c r="AH816" s="53">
        <f>IF(AND(ISNUMBER($Q816),ISNUMBER($AL816),$AL816&lt;&gt;0),ROUND($Q816/$AL816*100,1),"")</f>
        <v/>
      </c>
      <c r="AI816" s="48">
        <f>IF(ISNUMBER($S816),IF($S816&lt;=1,"Yes","No"),"n/a")</f>
        <v/>
      </c>
      <c r="AJ816" s="48">
        <f>IF(ISNUMBER($S816),ROUND(MAX(0,MIN(100,100-$S816*2.5-IF(ISNUMBER($T816),$T816,0)*0.12+IF($S816&lt;=1,12,0))),0),"")</f>
        <v/>
      </c>
      <c r="AK816" s="48">
        <f>IF(ISNUMBER($Q816),IF($Q816&gt;=100,20,IF($Q816&gt;=30,10,0)),0)+IF(ISNUMBER($R816),IF($R816&gt;=100,20,0),0)+IF(ISNUMBER($P816),IF($P816&gt;=150,20,IF($P816&gt;=50,12,5)),0)+IF(ISNUMBER($S816),IF($S816&lt;=1,15,0),0)</f>
        <v/>
      </c>
      <c r="AL816" s="48" t="n">
        <v>281</v>
      </c>
      <c r="AM816" s="49" t="n"/>
      <c r="AN816" s="48">
        <f>IF(AND(ISNUMBER($P816),ISNUMBER($AL816),$AL816&lt;&gt;0),IF(OR($P816&gt;180,$P816/$AL816*1000&gt;400),"Over ceiling, confirm SKU","Within"),"n/a")</f>
        <v/>
      </c>
      <c r="AO816" s="51" t="n"/>
      <c r="AP816" s="51" t="n"/>
      <c r="AQ816" s="51" t="n"/>
      <c r="AR816" s="34" t="inlineStr">
        <is>
          <t>No enrichment entry, to confirm</t>
        </is>
      </c>
      <c r="AS816" s="34" t="inlineStr">
        <is>
          <t>BLANK -&gt; requires live Amazon.ca capture</t>
        </is>
      </c>
      <c r="AT816" s="34" t="inlineStr">
        <is>
          <t>Unverified commercial data</t>
        </is>
      </c>
    </row>
  </sheetData>
  <autoFilter ref="A1:AT816"/>
  <conditionalFormatting sqref="S2:S816">
    <cfRule type="colorScale" priority="1">
      <colorScale>
        <cfvo type="min"/>
        <cfvo type="percentile" val="50"/>
        <cfvo type="max"/>
        <color rgb="00C6EFCE"/>
        <color rgb="00FFEB9C"/>
        <color rgb="00FFC7CE"/>
      </colorScale>
    </cfRule>
  </conditionalFormatting>
  <conditionalFormatting sqref="P2:P816">
    <cfRule type="colorScale" priority="2">
      <colorScale>
        <cfvo type="min"/>
        <cfvo type="percentile" val="50"/>
        <cfvo type="max"/>
        <color rgb="00DDEBF7"/>
        <color rgb="009BC2E6"/>
        <color rgb="002E75B6"/>
      </colorScale>
    </cfRule>
  </conditionalFormatting>
  <conditionalFormatting sqref="AJ2:AJ816">
    <cfRule type="dataBar" priority="3">
      <dataBar>
        <cfvo type="num" val="0"/>
        <cfvo type="num" val="100"/>
        <color rgb="0063BE7B"/>
      </dataBar>
    </cfRule>
  </conditionalFormatting>
  <conditionalFormatting sqref="AK2:AK816">
    <cfRule type="dataBar" priority="4">
      <dataBar>
        <cfvo type="num" val="0"/>
        <cfvo type="num" val="75"/>
        <color rgb="008FAADC"/>
      </dataBar>
    </cfRule>
  </conditionalFormatting>
  <conditionalFormatting sqref="AT2:AT816">
    <cfRule type="expression" priority="5" dxfId="0">
      <formula>ISBLANK($F2)</formula>
    </cfRule>
  </conditionalFormatting>
  <dataValidations count="1">
    <dataValidation sqref="I2:I816" showDropDown="0" showInputMessage="0" showErrorMessage="0" allowBlank="1" type="list">
      <formula1>"Yes,No"</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E5496"/>
    <outlinePr summaryBelow="1" summaryRight="1"/>
    <pageSetUpPr fitToPage="1"/>
  </sheetPr>
  <dimension ref="A1:AT9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26" customWidth="1" min="3" max="3"/>
    <col width="16" customWidth="1" min="4" max="4"/>
    <col width="9" customWidth="1" min="5" max="5"/>
    <col width="14" customWidth="1" min="6" max="6"/>
    <col width="13" customWidth="1" min="7" max="7"/>
    <col width="13" customWidth="1" min="8" max="8"/>
    <col width="11" customWidth="1" min="9" max="9"/>
    <col width="12" customWidth="1" min="10" max="10"/>
    <col width="14" customWidth="1" min="11" max="11"/>
    <col width="18" customWidth="1" min="12" max="12"/>
    <col width="22" customWidth="1" min="13" max="13"/>
    <col width="16" customWidth="1" min="14" max="14"/>
    <col width="40" customWidth="1" min="15" max="15"/>
    <col width="12" customWidth="1" min="16" max="16"/>
    <col width="12" customWidth="1" min="17" max="17"/>
    <col width="12" customWidth="1" min="18" max="18"/>
    <col width="11" customWidth="1" min="19" max="19"/>
    <col width="11" customWidth="1" min="20" max="20"/>
    <col width="24" customWidth="1" min="21" max="21"/>
    <col width="34" customWidth="1" min="22" max="22"/>
    <col width="10" customWidth="1" min="23" max="23"/>
    <col width="12" customWidth="1" min="24" max="24"/>
    <col width="16" customWidth="1" min="25" max="25"/>
    <col width="14" customWidth="1" min="26" max="26"/>
    <col width="14" customWidth="1" min="27" max="27"/>
    <col width="34" customWidth="1" min="28" max="28"/>
    <col width="40" customWidth="1" min="29" max="29"/>
    <col width="46" customWidth="1" min="30" max="30"/>
    <col width="22" customWidth="1" min="31" max="31"/>
    <col width="12" customWidth="1" min="32" max="32"/>
    <col width="12" customWidth="1" min="33" max="33"/>
    <col width="12" customWidth="1" min="34" max="34"/>
    <col width="11" customWidth="1" min="35" max="35"/>
    <col width="12" customWidth="1" min="36" max="36"/>
    <col width="13" customWidth="1" min="37" max="37"/>
    <col width="12" customWidth="1" min="38" max="38"/>
    <col width="13" customWidth="1" min="39" max="39"/>
    <col width="22" customWidth="1" min="40" max="40"/>
    <col width="18" customWidth="1" min="41" max="41"/>
    <col width="18" customWidth="1" min="42" max="42"/>
    <col width="18" customWidth="1" min="43" max="43"/>
    <col width="34" customWidth="1" min="44" max="44"/>
    <col width="26" customWidth="1" min="45" max="45"/>
    <col width="22" customWidth="1" min="46" max="46"/>
  </cols>
  <sheetData>
    <row r="1" ht="42" customHeight="1">
      <c r="A1" s="46" t="inlineStr">
        <is>
          <t>1. Brand</t>
        </is>
      </c>
      <c r="B1" s="46" t="inlineStr">
        <is>
          <t>2. Product Line / SKU Name</t>
        </is>
      </c>
      <c r="C1" s="46" t="inlineStr">
        <is>
          <t>3. Category</t>
        </is>
      </c>
      <c r="D1" s="46" t="inlineStr">
        <is>
          <t>4. Format &amp; Size</t>
        </is>
      </c>
      <c r="E1" s="46" t="inlineStr">
        <is>
          <t>5. Pack Count</t>
        </is>
      </c>
      <c r="F1" s="46" t="inlineStr">
        <is>
          <t>6. One Time Price (CAD)</t>
        </is>
      </c>
      <c r="G1" s="46" t="inlineStr">
        <is>
          <t>7. Price / Unit (CAD)</t>
        </is>
      </c>
      <c r="H1" s="46" t="inlineStr">
        <is>
          <t>8. Price / 100 mL (CAD)</t>
        </is>
      </c>
      <c r="I1" s="46" t="inlineStr">
        <is>
          <t>9. S&amp;S Offered (Y/N)</t>
        </is>
      </c>
      <c r="J1" s="46" t="inlineStr">
        <is>
          <t>10. S&amp;S Discount %</t>
        </is>
      </c>
      <c r="K1" s="46" t="inlineStr">
        <is>
          <t>11. S&amp;S Price After Disc.</t>
        </is>
      </c>
      <c r="L1" s="46" t="inlineStr">
        <is>
          <t>12. Coupon on Listing (Y/N + value)</t>
        </is>
      </c>
      <c r="M1" s="46" t="inlineStr">
        <is>
          <t>13. Promotion Text</t>
        </is>
      </c>
      <c r="N1" s="46" t="inlineStr">
        <is>
          <t>14. Lowest Effective Price (stacked)</t>
        </is>
      </c>
      <c r="O1" s="46" t="inlineStr">
        <is>
          <t>15. All Flavours in Listing</t>
        </is>
      </c>
      <c r="P1" s="46" t="inlineStr">
        <is>
          <t>16. Caffeine / Serving (mg)</t>
        </is>
      </c>
      <c r="Q1" s="46" t="inlineStr">
        <is>
          <t>17. Sodium / Serving (mg)</t>
        </is>
      </c>
      <c r="R1" s="46" t="inlineStr">
        <is>
          <t>18. Potassium / Serving (mg)</t>
        </is>
      </c>
      <c r="S1" s="46" t="inlineStr">
        <is>
          <t>19. Sugar / Serving (g)</t>
        </is>
      </c>
      <c r="T1" s="46" t="inlineStr">
        <is>
          <t>20. Calories / Serving</t>
        </is>
      </c>
      <c r="U1" s="46" t="inlineStr">
        <is>
          <t>21. Sweetener Type</t>
        </is>
      </c>
      <c r="V1" s="46" t="inlineStr">
        <is>
          <t>22. Key Functional Claims</t>
        </is>
      </c>
      <c r="W1" s="46" t="inlineStr">
        <is>
          <t>23. Star Rating</t>
        </is>
      </c>
      <c r="X1" s="46" t="inlineStr">
        <is>
          <t>24. Number of Ratings</t>
        </is>
      </c>
      <c r="Y1" s="46" t="inlineStr">
        <is>
          <t>25. Amazon Badge</t>
        </is>
      </c>
      <c r="Z1" s="46" t="inlineStr">
        <is>
          <t>26. Bestseller Rank in Category</t>
        </is>
      </c>
      <c r="AA1" s="46" t="inlineStr">
        <is>
          <t>27a. Est. Weekly Velocity (band)</t>
        </is>
      </c>
      <c r="AB1" s="46" t="inlineStr">
        <is>
          <t>27b. Velocity Signal Used</t>
        </is>
      </c>
      <c r="AC1" s="46" t="inlineStr">
        <is>
          <t>28. Biggest Selling Message</t>
        </is>
      </c>
      <c r="AD1" s="46" t="inlineStr">
        <is>
          <t>29. Why a Shopper Chooses This</t>
        </is>
      </c>
      <c r="AE1" s="46" t="inlineStr">
        <is>
          <t>30. Direct Product URL</t>
        </is>
      </c>
      <c r="AF1" s="46" t="inlineStr">
        <is>
          <t>C1. Caffeine /100 mL (mg)</t>
        </is>
      </c>
      <c r="AG1" s="46" t="inlineStr">
        <is>
          <t>C2. Sugar /100 mL (g)</t>
        </is>
      </c>
      <c r="AH1" s="46" t="inlineStr">
        <is>
          <t>C3. Sodium /100 mL (mg)</t>
        </is>
      </c>
      <c r="AI1" s="46" t="inlineStr">
        <is>
          <t>C4. Sugar Free? (&lt;=1 g)</t>
        </is>
      </c>
      <c r="AJ1" s="46" t="inlineStr">
        <is>
          <t>C5. Health Score (0 to 100)</t>
        </is>
      </c>
      <c r="AK1" s="46" t="inlineStr">
        <is>
          <t>C6. Functional Score (0 to 100)</t>
        </is>
      </c>
      <c r="AL1" s="46" t="inlineStr">
        <is>
          <t>H1. Unit Vol (mL) [calc helper]</t>
        </is>
      </c>
      <c r="AM1" s="46" t="inlineStr">
        <is>
          <t>H2. Coupon Value (CAD) [calc helper]</t>
        </is>
      </c>
      <c r="AN1" s="46" t="inlineStr">
        <is>
          <t>C7. Over Health Canada caffeine ceiling (180 mg per container or 400 mg per litre)?</t>
        </is>
      </c>
      <c r="AO1" s="46" t="inlineStr">
        <is>
          <t>31. Supplemented Food Facts table (Y/N)</t>
        </is>
      </c>
      <c r="AP1" s="46" t="inlineStr">
        <is>
          <t>32. Caution Identifier (Y/N/not required)</t>
        </is>
      </c>
      <c r="AQ1" s="46" t="inlineStr">
        <is>
          <t>33. Bilingual EN and FR panel (Y/N)</t>
        </is>
      </c>
      <c r="AR1" s="46" t="inlineStr">
        <is>
          <t>P1. Attribute Provenance</t>
        </is>
      </c>
      <c r="AS1" s="46" t="inlineStr">
        <is>
          <t>P2. Commercial Field Status</t>
        </is>
      </c>
      <c r="AT1" s="46" t="inlineStr">
        <is>
          <t>P3. Row Flag</t>
        </is>
      </c>
    </row>
    <row r="2" ht="28" customHeight="1">
      <c r="A2" s="34" t="inlineStr">
        <is>
          <t>Spindrift</t>
        </is>
      </c>
      <c r="B2" s="34" t="inlineStr">
        <is>
          <t>Spindrift Sparkling Water | Lemon | single 355mL</t>
        </is>
      </c>
      <c r="C2" s="34" t="inlineStr">
        <is>
          <t>5) Sparkling water &amp; soda</t>
        </is>
      </c>
      <c r="D2" s="34" t="inlineStr">
        <is>
          <t>355 mL can</t>
        </is>
      </c>
      <c r="E2" s="48" t="n">
        <v>1</v>
      </c>
      <c r="F2" s="49" t="n"/>
      <c r="G2" s="50">
        <f>IF(AND(ISNUMBER($F2),ISNUMBER($E2),$E2&lt;&gt;0),$F2/$E2,"")</f>
        <v/>
      </c>
      <c r="H2" s="50">
        <f>IF(AND(ISNUMBER($F2),ISNUMBER($AL2),ISNUMBER($E2),($AL2*$E2)&lt;&gt;0),$F2/($AL2*$E2)*100,"")</f>
        <v/>
      </c>
      <c r="I2" s="51" t="n"/>
      <c r="J2" s="52" t="n"/>
      <c r="K2" s="50">
        <f>IF(AND(ISNUMBER($F2),ISNUMBER($J2)),$F2*(1-$J2),"")</f>
        <v/>
      </c>
      <c r="L2" s="51" t="n"/>
      <c r="M2" s="51" t="n"/>
      <c r="N2" s="50">
        <f>IF(ISNUMBER($F2),($F2-IF(ISNUMBER($AM2),$AM2,0))*(1-IF(ISNUMBER($J2),$J2,0)),"")</f>
        <v/>
      </c>
      <c r="O2" s="34" t="inlineStr">
        <is>
          <t>Lemon</t>
        </is>
      </c>
      <c r="P2" s="48" t="n">
        <v>0</v>
      </c>
      <c r="Q2" s="48" t="n">
        <v>0</v>
      </c>
      <c r="R2" s="34" t="inlineStr">
        <is>
          <t>Not listed</t>
        </is>
      </c>
      <c r="S2" s="48" t="n">
        <v>2</v>
      </c>
      <c r="T2" s="48" t="n">
        <v>10</v>
      </c>
      <c r="U2" s="34" t="inlineStr">
        <is>
          <t>None (real squeezed fruit)</t>
        </is>
      </c>
      <c r="V2" s="34" t="inlineStr">
        <is>
          <t>Real squeezed fruit, no added sugar/sweetener</t>
        </is>
      </c>
      <c r="W2" s="51" t="n"/>
      <c r="X2" s="51" t="n"/>
      <c r="Y2" s="51" t="n"/>
      <c r="Z2" s="51" t="n"/>
      <c r="AA2" s="34" t="inlineStr">
        <is>
          <t>High</t>
        </is>
      </c>
      <c r="AB2" s="34" t="inlineStr">
        <is>
          <t>Premium real fruit seltzer; strong loyalty</t>
        </is>
      </c>
      <c r="AC2" s="34" t="inlineStr">
        <is>
          <t>Sparkling water made with real squeezed fruit</t>
        </is>
      </c>
      <c r="AD2" s="34" t="inlineStr">
        <is>
          <t>Tastes like real fruit because it is, not flavour essence.</t>
        </is>
      </c>
      <c r="AE2" s="51" t="n"/>
      <c r="AF2" s="53">
        <f>IF(AND(ISNUMBER($P2),ISNUMBER($AL2),$AL2&lt;&gt;0),ROUND($P2/$AL2*100,1),"")</f>
        <v/>
      </c>
      <c r="AG2" s="54">
        <f>IF(AND(ISNUMBER($S2),ISNUMBER($AL2),$AL2&lt;&gt;0),ROUND($S2/$AL2*100,2),"")</f>
        <v/>
      </c>
      <c r="AH2" s="53">
        <f>IF(AND(ISNUMBER($Q2),ISNUMBER($AL2),$AL2&lt;&gt;0),ROUND($Q2/$AL2*100,1),"")</f>
        <v/>
      </c>
      <c r="AI2" s="48">
        <f>IF(ISNUMBER($S2),IF($S2&lt;=1,"Yes","No"),"n/a")</f>
        <v/>
      </c>
      <c r="AJ2" s="48">
        <f>IF(ISNUMBER($S2),ROUND(MAX(0,MIN(100,100-$S2*2.5-IF(ISNUMBER($T2),$T2,0)*0.12+IF($S2&lt;=1,12,0))),0),"")</f>
        <v/>
      </c>
      <c r="AK2" s="48">
        <f>IF(ISNUMBER($Q2),IF($Q2&gt;=100,20,IF($Q2&gt;=30,10,0)),0)+IF(ISNUMBER($R2),IF($R2&gt;=100,20,0),0)+IF(ISNUMBER($P2),IF($P2&gt;=150,20,IF($P2&gt;=50,12,5)),0)+IF(ISNUMBER($S2),IF($S2&lt;=1,15,0),0)</f>
        <v/>
      </c>
      <c r="AL2" s="48" t="n">
        <v>355</v>
      </c>
      <c r="AM2" s="49" t="n"/>
      <c r="AN2" s="48">
        <f>IF(AND(ISNUMBER($P2),ISNUMBER($AL2),$AL2&lt;&gt;0),IF(OR($P2&gt;180,$P2/$AL2*1000&gt;400),"Over ceiling, confirm SKU","Within"),"n/a")</f>
        <v/>
      </c>
      <c r="AO2" s="51" t="n"/>
      <c r="AP2" s="51" t="n"/>
      <c r="AQ2" s="51" t="n"/>
      <c r="AR2" s="34" t="inlineStr">
        <is>
          <t>Retrieved and cited, see Enrichment Log</t>
        </is>
      </c>
      <c r="AS2" s="34" t="inlineStr">
        <is>
          <t>BLANK -&gt; requires live Amazon.ca capture</t>
        </is>
      </c>
      <c r="AT2" s="34" t="inlineStr">
        <is>
          <t>Unverified commercial data</t>
        </is>
      </c>
    </row>
    <row r="3" ht="28" customHeight="1">
      <c r="A3" s="34" t="inlineStr">
        <is>
          <t>Spindrift</t>
        </is>
      </c>
      <c r="B3" s="34" t="inlineStr">
        <is>
          <t>Spindrift Sparkling Water | Lemon | 8 pack 355mL</t>
        </is>
      </c>
      <c r="C3" s="34" t="inlineStr">
        <is>
          <t>5) Sparkling water &amp; soda</t>
        </is>
      </c>
      <c r="D3" s="34" t="inlineStr">
        <is>
          <t>355 mL can</t>
        </is>
      </c>
      <c r="E3" s="48" t="n">
        <v>8</v>
      </c>
      <c r="F3" s="49" t="n"/>
      <c r="G3" s="50">
        <f>IF(AND(ISNUMBER($F3),ISNUMBER($E3),$E3&lt;&gt;0),$F3/$E3,"")</f>
        <v/>
      </c>
      <c r="H3" s="50">
        <f>IF(AND(ISNUMBER($F3),ISNUMBER($AL3),ISNUMBER($E3),($AL3*$E3)&lt;&gt;0),$F3/($AL3*$E3)*100,"")</f>
        <v/>
      </c>
      <c r="I3" s="51" t="n"/>
      <c r="J3" s="52" t="n"/>
      <c r="K3" s="50">
        <f>IF(AND(ISNUMBER($F3),ISNUMBER($J3)),$F3*(1-$J3),"")</f>
        <v/>
      </c>
      <c r="L3" s="51" t="n"/>
      <c r="M3" s="51" t="n"/>
      <c r="N3" s="50">
        <f>IF(ISNUMBER($F3),($F3-IF(ISNUMBER($AM3),$AM3,0))*(1-IF(ISNUMBER($J3),$J3,0)),"")</f>
        <v/>
      </c>
      <c r="O3" s="34" t="inlineStr">
        <is>
          <t>Lemon</t>
        </is>
      </c>
      <c r="P3" s="48" t="n">
        <v>0</v>
      </c>
      <c r="Q3" s="48" t="n">
        <v>0</v>
      </c>
      <c r="R3" s="34" t="inlineStr">
        <is>
          <t>Not listed</t>
        </is>
      </c>
      <c r="S3" s="48" t="n">
        <v>2</v>
      </c>
      <c r="T3" s="48" t="n">
        <v>10</v>
      </c>
      <c r="U3" s="34" t="inlineStr">
        <is>
          <t>None (real squeezed fruit)</t>
        </is>
      </c>
      <c r="V3" s="34" t="inlineStr">
        <is>
          <t>Real squeezed fruit, no added sugar/sweetener</t>
        </is>
      </c>
      <c r="W3" s="51" t="n"/>
      <c r="X3" s="51" t="n"/>
      <c r="Y3" s="51" t="n"/>
      <c r="Z3" s="51" t="n"/>
      <c r="AA3" s="34" t="inlineStr">
        <is>
          <t>High</t>
        </is>
      </c>
      <c r="AB3" s="34" t="inlineStr">
        <is>
          <t>Premium real fruit seltzer; strong loyalty</t>
        </is>
      </c>
      <c r="AC3" s="34" t="inlineStr">
        <is>
          <t>Sparkling water made with real squeezed fruit</t>
        </is>
      </c>
      <c r="AD3" s="34" t="inlineStr">
        <is>
          <t>Tastes like real fruit because it is, not flavour essence.</t>
        </is>
      </c>
      <c r="AE3" s="51" t="n"/>
      <c r="AF3" s="53">
        <f>IF(AND(ISNUMBER($P3),ISNUMBER($AL3),$AL3&lt;&gt;0),ROUND($P3/$AL3*100,1),"")</f>
        <v/>
      </c>
      <c r="AG3" s="54">
        <f>IF(AND(ISNUMBER($S3),ISNUMBER($AL3),$AL3&lt;&gt;0),ROUND($S3/$AL3*100,2),"")</f>
        <v/>
      </c>
      <c r="AH3" s="53">
        <f>IF(AND(ISNUMBER($Q3),ISNUMBER($AL3),$AL3&lt;&gt;0),ROUND($Q3/$AL3*100,1),"")</f>
        <v/>
      </c>
      <c r="AI3" s="48">
        <f>IF(ISNUMBER($S3),IF($S3&lt;=1,"Yes","No"),"n/a")</f>
        <v/>
      </c>
      <c r="AJ3" s="48">
        <f>IF(ISNUMBER($S3),ROUND(MAX(0,MIN(100,100-$S3*2.5-IF(ISNUMBER($T3),$T3,0)*0.12+IF($S3&lt;=1,12,0))),0),"")</f>
        <v/>
      </c>
      <c r="AK3" s="48">
        <f>IF(ISNUMBER($Q3),IF($Q3&gt;=100,20,IF($Q3&gt;=30,10,0)),0)+IF(ISNUMBER($R3),IF($R3&gt;=100,20,0),0)+IF(ISNUMBER($P3),IF($P3&gt;=150,20,IF($P3&gt;=50,12,5)),0)+IF(ISNUMBER($S3),IF($S3&lt;=1,15,0),0)</f>
        <v/>
      </c>
      <c r="AL3" s="48" t="n">
        <v>355</v>
      </c>
      <c r="AM3" s="49" t="n"/>
      <c r="AN3" s="48">
        <f>IF(AND(ISNUMBER($P3),ISNUMBER($AL3),$AL3&lt;&gt;0),IF(OR($P3&gt;180,$P3/$AL3*1000&gt;400),"Over ceiling, confirm SKU","Within"),"n/a")</f>
        <v/>
      </c>
      <c r="AO3" s="51" t="n"/>
      <c r="AP3" s="51" t="n"/>
      <c r="AQ3" s="51" t="n"/>
      <c r="AR3" s="34" t="inlineStr">
        <is>
          <t>Retrieved and cited, see Enrichment Log</t>
        </is>
      </c>
      <c r="AS3" s="34" t="inlineStr">
        <is>
          <t>BLANK -&gt; requires live Amazon.ca capture</t>
        </is>
      </c>
      <c r="AT3" s="34" t="inlineStr">
        <is>
          <t>Unverified commercial data</t>
        </is>
      </c>
    </row>
    <row r="4" ht="28" customHeight="1">
      <c r="A4" s="34" t="inlineStr">
        <is>
          <t>Spindrift</t>
        </is>
      </c>
      <c r="B4" s="34" t="inlineStr">
        <is>
          <t>Spindrift Sparkling Water | Lemon | 12 pack 355mL</t>
        </is>
      </c>
      <c r="C4" s="34" t="inlineStr">
        <is>
          <t>5) Sparkling water &amp; soda</t>
        </is>
      </c>
      <c r="D4" s="34" t="inlineStr">
        <is>
          <t>355 mL can</t>
        </is>
      </c>
      <c r="E4" s="48" t="n">
        <v>12</v>
      </c>
      <c r="F4" s="49" t="n"/>
      <c r="G4" s="50">
        <f>IF(AND(ISNUMBER($F4),ISNUMBER($E4),$E4&lt;&gt;0),$F4/$E4,"")</f>
        <v/>
      </c>
      <c r="H4" s="50">
        <f>IF(AND(ISNUMBER($F4),ISNUMBER($AL4),ISNUMBER($E4),($AL4*$E4)&lt;&gt;0),$F4/($AL4*$E4)*100,"")</f>
        <v/>
      </c>
      <c r="I4" s="51" t="n"/>
      <c r="J4" s="52" t="n"/>
      <c r="K4" s="50">
        <f>IF(AND(ISNUMBER($F4),ISNUMBER($J4)),$F4*(1-$J4),"")</f>
        <v/>
      </c>
      <c r="L4" s="51" t="n"/>
      <c r="M4" s="51" t="n"/>
      <c r="N4" s="50">
        <f>IF(ISNUMBER($F4),($F4-IF(ISNUMBER($AM4),$AM4,0))*(1-IF(ISNUMBER($J4),$J4,0)),"")</f>
        <v/>
      </c>
      <c r="O4" s="34" t="inlineStr">
        <is>
          <t>Lemon</t>
        </is>
      </c>
      <c r="P4" s="48" t="n">
        <v>0</v>
      </c>
      <c r="Q4" s="48" t="n">
        <v>0</v>
      </c>
      <c r="R4" s="34" t="inlineStr">
        <is>
          <t>Not listed</t>
        </is>
      </c>
      <c r="S4" s="48" t="n">
        <v>2</v>
      </c>
      <c r="T4" s="48" t="n">
        <v>10</v>
      </c>
      <c r="U4" s="34" t="inlineStr">
        <is>
          <t>None (real squeezed fruit)</t>
        </is>
      </c>
      <c r="V4" s="34" t="inlineStr">
        <is>
          <t>Real squeezed fruit, no added sugar/sweetener</t>
        </is>
      </c>
      <c r="W4" s="51" t="n"/>
      <c r="X4" s="51" t="n"/>
      <c r="Y4" s="51" t="n"/>
      <c r="Z4" s="51" t="n"/>
      <c r="AA4" s="34" t="inlineStr">
        <is>
          <t>High</t>
        </is>
      </c>
      <c r="AB4" s="34" t="inlineStr">
        <is>
          <t>Premium real fruit seltzer; strong loyalty</t>
        </is>
      </c>
      <c r="AC4" s="34" t="inlineStr">
        <is>
          <t>Sparkling water made with real squeezed fruit</t>
        </is>
      </c>
      <c r="AD4" s="34" t="inlineStr">
        <is>
          <t>Tastes like real fruit because it is, not flavour essence.</t>
        </is>
      </c>
      <c r="AE4" s="51" t="n"/>
      <c r="AF4" s="53">
        <f>IF(AND(ISNUMBER($P4),ISNUMBER($AL4),$AL4&lt;&gt;0),ROUND($P4/$AL4*100,1),"")</f>
        <v/>
      </c>
      <c r="AG4" s="54">
        <f>IF(AND(ISNUMBER($S4),ISNUMBER($AL4),$AL4&lt;&gt;0),ROUND($S4/$AL4*100,2),"")</f>
        <v/>
      </c>
      <c r="AH4" s="53">
        <f>IF(AND(ISNUMBER($Q4),ISNUMBER($AL4),$AL4&lt;&gt;0),ROUND($Q4/$AL4*100,1),"")</f>
        <v/>
      </c>
      <c r="AI4" s="48">
        <f>IF(ISNUMBER($S4),IF($S4&lt;=1,"Yes","No"),"n/a")</f>
        <v/>
      </c>
      <c r="AJ4" s="48">
        <f>IF(ISNUMBER($S4),ROUND(MAX(0,MIN(100,100-$S4*2.5-IF(ISNUMBER($T4),$T4,0)*0.12+IF($S4&lt;=1,12,0))),0),"")</f>
        <v/>
      </c>
      <c r="AK4" s="48">
        <f>IF(ISNUMBER($Q4),IF($Q4&gt;=100,20,IF($Q4&gt;=30,10,0)),0)+IF(ISNUMBER($R4),IF($R4&gt;=100,20,0),0)+IF(ISNUMBER($P4),IF($P4&gt;=150,20,IF($P4&gt;=50,12,5)),0)+IF(ISNUMBER($S4),IF($S4&lt;=1,15,0),0)</f>
        <v/>
      </c>
      <c r="AL4" s="48" t="n">
        <v>355</v>
      </c>
      <c r="AM4" s="49" t="n"/>
      <c r="AN4" s="48">
        <f>IF(AND(ISNUMBER($P4),ISNUMBER($AL4),$AL4&lt;&gt;0),IF(OR($P4&gt;180,$P4/$AL4*1000&gt;400),"Over ceiling, confirm SKU","Within"),"n/a")</f>
        <v/>
      </c>
      <c r="AO4" s="51" t="n"/>
      <c r="AP4" s="51" t="n"/>
      <c r="AQ4" s="51" t="n"/>
      <c r="AR4" s="34" t="inlineStr">
        <is>
          <t>Retrieved and cited, see Enrichment Log</t>
        </is>
      </c>
      <c r="AS4" s="34" t="inlineStr">
        <is>
          <t>BLANK -&gt; requires live Amazon.ca capture</t>
        </is>
      </c>
      <c r="AT4" s="34" t="inlineStr">
        <is>
          <t>Unverified commercial data</t>
        </is>
      </c>
    </row>
    <row r="5" ht="28" customHeight="1">
      <c r="A5" s="34" t="inlineStr">
        <is>
          <t>Spindrift</t>
        </is>
      </c>
      <c r="B5" s="34" t="inlineStr">
        <is>
          <t>Spindrift Sparkling Water | Lemon | 15 pack 355mL</t>
        </is>
      </c>
      <c r="C5" s="34" t="inlineStr">
        <is>
          <t>5) Sparkling water &amp; soda</t>
        </is>
      </c>
      <c r="D5" s="34" t="inlineStr">
        <is>
          <t>355 mL can</t>
        </is>
      </c>
      <c r="E5" s="48" t="n">
        <v>15</v>
      </c>
      <c r="F5" s="49" t="n"/>
      <c r="G5" s="50">
        <f>IF(AND(ISNUMBER($F5),ISNUMBER($E5),$E5&lt;&gt;0),$F5/$E5,"")</f>
        <v/>
      </c>
      <c r="H5" s="50">
        <f>IF(AND(ISNUMBER($F5),ISNUMBER($AL5),ISNUMBER($E5),($AL5*$E5)&lt;&gt;0),$F5/($AL5*$E5)*100,"")</f>
        <v/>
      </c>
      <c r="I5" s="51" t="n"/>
      <c r="J5" s="52" t="n"/>
      <c r="K5" s="50">
        <f>IF(AND(ISNUMBER($F5),ISNUMBER($J5)),$F5*(1-$J5),"")</f>
        <v/>
      </c>
      <c r="L5" s="51" t="n"/>
      <c r="M5" s="51" t="n"/>
      <c r="N5" s="50">
        <f>IF(ISNUMBER($F5),($F5-IF(ISNUMBER($AM5),$AM5,0))*(1-IF(ISNUMBER($J5),$J5,0)),"")</f>
        <v/>
      </c>
      <c r="O5" s="34" t="inlineStr">
        <is>
          <t>Lemon</t>
        </is>
      </c>
      <c r="P5" s="48" t="n">
        <v>0</v>
      </c>
      <c r="Q5" s="48" t="n">
        <v>0</v>
      </c>
      <c r="R5" s="34" t="inlineStr">
        <is>
          <t>Not listed</t>
        </is>
      </c>
      <c r="S5" s="48" t="n">
        <v>2</v>
      </c>
      <c r="T5" s="48" t="n">
        <v>10</v>
      </c>
      <c r="U5" s="34" t="inlineStr">
        <is>
          <t>None (real squeezed fruit)</t>
        </is>
      </c>
      <c r="V5" s="34" t="inlineStr">
        <is>
          <t>Real squeezed fruit, no added sugar/sweetener</t>
        </is>
      </c>
      <c r="W5" s="51" t="n"/>
      <c r="X5" s="51" t="n"/>
      <c r="Y5" s="51" t="n"/>
      <c r="Z5" s="51" t="n"/>
      <c r="AA5" s="34" t="inlineStr">
        <is>
          <t>High</t>
        </is>
      </c>
      <c r="AB5" s="34" t="inlineStr">
        <is>
          <t>Premium real fruit seltzer; strong loyalty</t>
        </is>
      </c>
      <c r="AC5" s="34" t="inlineStr">
        <is>
          <t>Sparkling water made with real squeezed fruit</t>
        </is>
      </c>
      <c r="AD5" s="34" t="inlineStr">
        <is>
          <t>Tastes like real fruit because it is, not flavour essence.</t>
        </is>
      </c>
      <c r="AE5" s="51" t="n"/>
      <c r="AF5" s="53">
        <f>IF(AND(ISNUMBER($P5),ISNUMBER($AL5),$AL5&lt;&gt;0),ROUND($P5/$AL5*100,1),"")</f>
        <v/>
      </c>
      <c r="AG5" s="54">
        <f>IF(AND(ISNUMBER($S5),ISNUMBER($AL5),$AL5&lt;&gt;0),ROUND($S5/$AL5*100,2),"")</f>
        <v/>
      </c>
      <c r="AH5" s="53">
        <f>IF(AND(ISNUMBER($Q5),ISNUMBER($AL5),$AL5&lt;&gt;0),ROUND($Q5/$AL5*100,1),"")</f>
        <v/>
      </c>
      <c r="AI5" s="48">
        <f>IF(ISNUMBER($S5),IF($S5&lt;=1,"Yes","No"),"n/a")</f>
        <v/>
      </c>
      <c r="AJ5" s="48">
        <f>IF(ISNUMBER($S5),ROUND(MAX(0,MIN(100,100-$S5*2.5-IF(ISNUMBER($T5),$T5,0)*0.12+IF($S5&lt;=1,12,0))),0),"")</f>
        <v/>
      </c>
      <c r="AK5" s="48">
        <f>IF(ISNUMBER($Q5),IF($Q5&gt;=100,20,IF($Q5&gt;=30,10,0)),0)+IF(ISNUMBER($R5),IF($R5&gt;=100,20,0),0)+IF(ISNUMBER($P5),IF($P5&gt;=150,20,IF($P5&gt;=50,12,5)),0)+IF(ISNUMBER($S5),IF($S5&lt;=1,15,0),0)</f>
        <v/>
      </c>
      <c r="AL5" s="48" t="n">
        <v>355</v>
      </c>
      <c r="AM5" s="49" t="n"/>
      <c r="AN5" s="48">
        <f>IF(AND(ISNUMBER($P5),ISNUMBER($AL5),$AL5&lt;&gt;0),IF(OR($P5&gt;180,$P5/$AL5*1000&gt;400),"Over ceiling, confirm SKU","Within"),"n/a")</f>
        <v/>
      </c>
      <c r="AO5" s="51" t="n"/>
      <c r="AP5" s="51" t="n"/>
      <c r="AQ5" s="51" t="n"/>
      <c r="AR5" s="34" t="inlineStr">
        <is>
          <t>Retrieved and cited, see Enrichment Log</t>
        </is>
      </c>
      <c r="AS5" s="34" t="inlineStr">
        <is>
          <t>BLANK -&gt; requires live Amazon.ca capture</t>
        </is>
      </c>
      <c r="AT5" s="34" t="inlineStr">
        <is>
          <t>Unverified commercial data</t>
        </is>
      </c>
    </row>
    <row r="6" ht="28" customHeight="1">
      <c r="A6" s="34" t="inlineStr">
        <is>
          <t>Spindrift</t>
        </is>
      </c>
      <c r="B6" s="34" t="inlineStr">
        <is>
          <t>Spindrift Sparkling Water | Lemon | 18 pack 355mL</t>
        </is>
      </c>
      <c r="C6" s="34" t="inlineStr">
        <is>
          <t>5) Sparkling water &amp; soda</t>
        </is>
      </c>
      <c r="D6" s="34" t="inlineStr">
        <is>
          <t>355 mL can</t>
        </is>
      </c>
      <c r="E6" s="48" t="n">
        <v>18</v>
      </c>
      <c r="F6" s="49" t="n"/>
      <c r="G6" s="50">
        <f>IF(AND(ISNUMBER($F6),ISNUMBER($E6),$E6&lt;&gt;0),$F6/$E6,"")</f>
        <v/>
      </c>
      <c r="H6" s="50">
        <f>IF(AND(ISNUMBER($F6),ISNUMBER($AL6),ISNUMBER($E6),($AL6*$E6)&lt;&gt;0),$F6/($AL6*$E6)*100,"")</f>
        <v/>
      </c>
      <c r="I6" s="51" t="n"/>
      <c r="J6" s="52" t="n"/>
      <c r="K6" s="50">
        <f>IF(AND(ISNUMBER($F6),ISNUMBER($J6)),$F6*(1-$J6),"")</f>
        <v/>
      </c>
      <c r="L6" s="51" t="n"/>
      <c r="M6" s="51" t="n"/>
      <c r="N6" s="50">
        <f>IF(ISNUMBER($F6),($F6-IF(ISNUMBER($AM6),$AM6,0))*(1-IF(ISNUMBER($J6),$J6,0)),"")</f>
        <v/>
      </c>
      <c r="O6" s="34" t="inlineStr">
        <is>
          <t>Lemon</t>
        </is>
      </c>
      <c r="P6" s="48" t="n">
        <v>0</v>
      </c>
      <c r="Q6" s="48" t="n">
        <v>0</v>
      </c>
      <c r="R6" s="34" t="inlineStr">
        <is>
          <t>Not listed</t>
        </is>
      </c>
      <c r="S6" s="48" t="n">
        <v>2</v>
      </c>
      <c r="T6" s="48" t="n">
        <v>10</v>
      </c>
      <c r="U6" s="34" t="inlineStr">
        <is>
          <t>None (real squeezed fruit)</t>
        </is>
      </c>
      <c r="V6" s="34" t="inlineStr">
        <is>
          <t>Real squeezed fruit, no added sugar/sweetener</t>
        </is>
      </c>
      <c r="W6" s="51" t="n"/>
      <c r="X6" s="51" t="n"/>
      <c r="Y6" s="51" t="n"/>
      <c r="Z6" s="51" t="n"/>
      <c r="AA6" s="34" t="inlineStr">
        <is>
          <t>High</t>
        </is>
      </c>
      <c r="AB6" s="34" t="inlineStr">
        <is>
          <t>Premium real fruit seltzer; strong loyalty</t>
        </is>
      </c>
      <c r="AC6" s="34" t="inlineStr">
        <is>
          <t>Sparkling water made with real squeezed fruit</t>
        </is>
      </c>
      <c r="AD6" s="34" t="inlineStr">
        <is>
          <t>Tastes like real fruit because it is, not flavour essence.</t>
        </is>
      </c>
      <c r="AE6" s="51" t="n"/>
      <c r="AF6" s="53">
        <f>IF(AND(ISNUMBER($P6),ISNUMBER($AL6),$AL6&lt;&gt;0),ROUND($P6/$AL6*100,1),"")</f>
        <v/>
      </c>
      <c r="AG6" s="54">
        <f>IF(AND(ISNUMBER($S6),ISNUMBER($AL6),$AL6&lt;&gt;0),ROUND($S6/$AL6*100,2),"")</f>
        <v/>
      </c>
      <c r="AH6" s="53">
        <f>IF(AND(ISNUMBER($Q6),ISNUMBER($AL6),$AL6&lt;&gt;0),ROUND($Q6/$AL6*100,1),"")</f>
        <v/>
      </c>
      <c r="AI6" s="48">
        <f>IF(ISNUMBER($S6),IF($S6&lt;=1,"Yes","No"),"n/a")</f>
        <v/>
      </c>
      <c r="AJ6" s="48">
        <f>IF(ISNUMBER($S6),ROUND(MAX(0,MIN(100,100-$S6*2.5-IF(ISNUMBER($T6),$T6,0)*0.12+IF($S6&lt;=1,12,0))),0),"")</f>
        <v/>
      </c>
      <c r="AK6" s="48">
        <f>IF(ISNUMBER($Q6),IF($Q6&gt;=100,20,IF($Q6&gt;=30,10,0)),0)+IF(ISNUMBER($R6),IF($R6&gt;=100,20,0),0)+IF(ISNUMBER($P6),IF($P6&gt;=150,20,IF($P6&gt;=50,12,5)),0)+IF(ISNUMBER($S6),IF($S6&lt;=1,15,0),0)</f>
        <v/>
      </c>
      <c r="AL6" s="48" t="n">
        <v>355</v>
      </c>
      <c r="AM6" s="49" t="n"/>
      <c r="AN6" s="48">
        <f>IF(AND(ISNUMBER($P6),ISNUMBER($AL6),$AL6&lt;&gt;0),IF(OR($P6&gt;180,$P6/$AL6*1000&gt;400),"Over ceiling, confirm SKU","Within"),"n/a")</f>
        <v/>
      </c>
      <c r="AO6" s="51" t="n"/>
      <c r="AP6" s="51" t="n"/>
      <c r="AQ6" s="51" t="n"/>
      <c r="AR6" s="34" t="inlineStr">
        <is>
          <t>Retrieved and cited, see Enrichment Log</t>
        </is>
      </c>
      <c r="AS6" s="34" t="inlineStr">
        <is>
          <t>BLANK -&gt; requires live Amazon.ca capture</t>
        </is>
      </c>
      <c r="AT6" s="34" t="inlineStr">
        <is>
          <t>Unverified commercial data</t>
        </is>
      </c>
    </row>
    <row r="7" ht="28" customHeight="1">
      <c r="A7" s="34" t="inlineStr">
        <is>
          <t>Spindrift</t>
        </is>
      </c>
      <c r="B7" s="34" t="inlineStr">
        <is>
          <t>Spindrift Sparkling Water | Lemon | 24 pack 355mL</t>
        </is>
      </c>
      <c r="C7" s="34" t="inlineStr">
        <is>
          <t>5) Sparkling water &amp; soda</t>
        </is>
      </c>
      <c r="D7" s="34" t="inlineStr">
        <is>
          <t>355 mL can</t>
        </is>
      </c>
      <c r="E7" s="48" t="n">
        <v>24</v>
      </c>
      <c r="F7" s="49" t="n"/>
      <c r="G7" s="50">
        <f>IF(AND(ISNUMBER($F7),ISNUMBER($E7),$E7&lt;&gt;0),$F7/$E7,"")</f>
        <v/>
      </c>
      <c r="H7" s="50">
        <f>IF(AND(ISNUMBER($F7),ISNUMBER($AL7),ISNUMBER($E7),($AL7*$E7)&lt;&gt;0),$F7/($AL7*$E7)*100,"")</f>
        <v/>
      </c>
      <c r="I7" s="51" t="n"/>
      <c r="J7" s="52" t="n"/>
      <c r="K7" s="50">
        <f>IF(AND(ISNUMBER($F7),ISNUMBER($J7)),$F7*(1-$J7),"")</f>
        <v/>
      </c>
      <c r="L7" s="51" t="n"/>
      <c r="M7" s="51" t="n"/>
      <c r="N7" s="50">
        <f>IF(ISNUMBER($F7),($F7-IF(ISNUMBER($AM7),$AM7,0))*(1-IF(ISNUMBER($J7),$J7,0)),"")</f>
        <v/>
      </c>
      <c r="O7" s="34" t="inlineStr">
        <is>
          <t>Lemon</t>
        </is>
      </c>
      <c r="P7" s="48" t="n">
        <v>0</v>
      </c>
      <c r="Q7" s="48" t="n">
        <v>0</v>
      </c>
      <c r="R7" s="34" t="inlineStr">
        <is>
          <t>Not listed</t>
        </is>
      </c>
      <c r="S7" s="48" t="n">
        <v>2</v>
      </c>
      <c r="T7" s="48" t="n">
        <v>10</v>
      </c>
      <c r="U7" s="34" t="inlineStr">
        <is>
          <t>None (real squeezed fruit)</t>
        </is>
      </c>
      <c r="V7" s="34" t="inlineStr">
        <is>
          <t>Real squeezed fruit, no added sugar/sweetener</t>
        </is>
      </c>
      <c r="W7" s="51" t="n"/>
      <c r="X7" s="51" t="n"/>
      <c r="Y7" s="51" t="n"/>
      <c r="Z7" s="51" t="n"/>
      <c r="AA7" s="34" t="inlineStr">
        <is>
          <t>High</t>
        </is>
      </c>
      <c r="AB7" s="34" t="inlineStr">
        <is>
          <t>Premium real fruit seltzer; strong loyalty</t>
        </is>
      </c>
      <c r="AC7" s="34" t="inlineStr">
        <is>
          <t>Sparkling water made with real squeezed fruit</t>
        </is>
      </c>
      <c r="AD7" s="34" t="inlineStr">
        <is>
          <t>Tastes like real fruit because it is, not flavour essence.</t>
        </is>
      </c>
      <c r="AE7" s="51" t="n"/>
      <c r="AF7" s="53">
        <f>IF(AND(ISNUMBER($P7),ISNUMBER($AL7),$AL7&lt;&gt;0),ROUND($P7/$AL7*100,1),"")</f>
        <v/>
      </c>
      <c r="AG7" s="54">
        <f>IF(AND(ISNUMBER($S7),ISNUMBER($AL7),$AL7&lt;&gt;0),ROUND($S7/$AL7*100,2),"")</f>
        <v/>
      </c>
      <c r="AH7" s="53">
        <f>IF(AND(ISNUMBER($Q7),ISNUMBER($AL7),$AL7&lt;&gt;0),ROUND($Q7/$AL7*100,1),"")</f>
        <v/>
      </c>
      <c r="AI7" s="48">
        <f>IF(ISNUMBER($S7),IF($S7&lt;=1,"Yes","No"),"n/a")</f>
        <v/>
      </c>
      <c r="AJ7" s="48">
        <f>IF(ISNUMBER($S7),ROUND(MAX(0,MIN(100,100-$S7*2.5-IF(ISNUMBER($T7),$T7,0)*0.12+IF($S7&lt;=1,12,0))),0),"")</f>
        <v/>
      </c>
      <c r="AK7" s="48">
        <f>IF(ISNUMBER($Q7),IF($Q7&gt;=100,20,IF($Q7&gt;=30,10,0)),0)+IF(ISNUMBER($R7),IF($R7&gt;=100,20,0),0)+IF(ISNUMBER($P7),IF($P7&gt;=150,20,IF($P7&gt;=50,12,5)),0)+IF(ISNUMBER($S7),IF($S7&lt;=1,15,0),0)</f>
        <v/>
      </c>
      <c r="AL7" s="48" t="n">
        <v>355</v>
      </c>
      <c r="AM7" s="49" t="n"/>
      <c r="AN7" s="48">
        <f>IF(AND(ISNUMBER($P7),ISNUMBER($AL7),$AL7&lt;&gt;0),IF(OR($P7&gt;180,$P7/$AL7*1000&gt;400),"Over ceiling, confirm SKU","Within"),"n/a")</f>
        <v/>
      </c>
      <c r="AO7" s="51" t="n"/>
      <c r="AP7" s="51" t="n"/>
      <c r="AQ7" s="51" t="n"/>
      <c r="AR7" s="34" t="inlineStr">
        <is>
          <t>Retrieved and cited, see Enrichment Log</t>
        </is>
      </c>
      <c r="AS7" s="34" t="inlineStr">
        <is>
          <t>BLANK -&gt; requires live Amazon.ca capture</t>
        </is>
      </c>
      <c r="AT7" s="34" t="inlineStr">
        <is>
          <t>Unverified commercial data</t>
        </is>
      </c>
    </row>
    <row r="8" ht="28" customHeight="1">
      <c r="A8" s="34" t="inlineStr">
        <is>
          <t>Spindrift</t>
        </is>
      </c>
      <c r="B8" s="34" t="inlineStr">
        <is>
          <t>Spindrift Sparkling Water | Raspberry Lime | single 355mL</t>
        </is>
      </c>
      <c r="C8" s="34" t="inlineStr">
        <is>
          <t>5) Sparkling water &amp; soda</t>
        </is>
      </c>
      <c r="D8" s="34" t="inlineStr">
        <is>
          <t>355 mL can</t>
        </is>
      </c>
      <c r="E8" s="48" t="n">
        <v>1</v>
      </c>
      <c r="F8" s="49" t="n"/>
      <c r="G8" s="50">
        <f>IF(AND(ISNUMBER($F8),ISNUMBER($E8),$E8&lt;&gt;0),$F8/$E8,"")</f>
        <v/>
      </c>
      <c r="H8" s="50">
        <f>IF(AND(ISNUMBER($F8),ISNUMBER($AL8),ISNUMBER($E8),($AL8*$E8)&lt;&gt;0),$F8/($AL8*$E8)*100,"")</f>
        <v/>
      </c>
      <c r="I8" s="51" t="n"/>
      <c r="J8" s="52" t="n"/>
      <c r="K8" s="50">
        <f>IF(AND(ISNUMBER($F8),ISNUMBER($J8)),$F8*(1-$J8),"")</f>
        <v/>
      </c>
      <c r="L8" s="51" t="n"/>
      <c r="M8" s="51" t="n"/>
      <c r="N8" s="50">
        <f>IF(ISNUMBER($F8),($F8-IF(ISNUMBER($AM8),$AM8,0))*(1-IF(ISNUMBER($J8),$J8,0)),"")</f>
        <v/>
      </c>
      <c r="O8" s="34" t="inlineStr">
        <is>
          <t>Raspberry Lime</t>
        </is>
      </c>
      <c r="P8" s="48" t="n">
        <v>0</v>
      </c>
      <c r="Q8" s="48" t="n">
        <v>0</v>
      </c>
      <c r="R8" s="34" t="inlineStr">
        <is>
          <t>Not listed</t>
        </is>
      </c>
      <c r="S8" s="48" t="n">
        <v>2</v>
      </c>
      <c r="T8" s="48" t="n">
        <v>10</v>
      </c>
      <c r="U8" s="34" t="inlineStr">
        <is>
          <t>None (real squeezed fruit)</t>
        </is>
      </c>
      <c r="V8" s="34" t="inlineStr">
        <is>
          <t>Real squeezed fruit, no added sugar/sweetener</t>
        </is>
      </c>
      <c r="W8" s="51" t="n"/>
      <c r="X8" s="51" t="n"/>
      <c r="Y8" s="51" t="n"/>
      <c r="Z8" s="51" t="n"/>
      <c r="AA8" s="34" t="inlineStr">
        <is>
          <t>High</t>
        </is>
      </c>
      <c r="AB8" s="34" t="inlineStr">
        <is>
          <t>Premium real fruit seltzer; strong loyalty</t>
        </is>
      </c>
      <c r="AC8" s="34" t="inlineStr">
        <is>
          <t>Sparkling water made with real squeezed fruit</t>
        </is>
      </c>
      <c r="AD8" s="34" t="inlineStr">
        <is>
          <t>Tastes like real fruit because it is, not flavour essence.</t>
        </is>
      </c>
      <c r="AE8" s="51" t="n"/>
      <c r="AF8" s="53">
        <f>IF(AND(ISNUMBER($P8),ISNUMBER($AL8),$AL8&lt;&gt;0),ROUND($P8/$AL8*100,1),"")</f>
        <v/>
      </c>
      <c r="AG8" s="54">
        <f>IF(AND(ISNUMBER($S8),ISNUMBER($AL8),$AL8&lt;&gt;0),ROUND($S8/$AL8*100,2),"")</f>
        <v/>
      </c>
      <c r="AH8" s="53">
        <f>IF(AND(ISNUMBER($Q8),ISNUMBER($AL8),$AL8&lt;&gt;0),ROUND($Q8/$AL8*100,1),"")</f>
        <v/>
      </c>
      <c r="AI8" s="48">
        <f>IF(ISNUMBER($S8),IF($S8&lt;=1,"Yes","No"),"n/a")</f>
        <v/>
      </c>
      <c r="AJ8" s="48">
        <f>IF(ISNUMBER($S8),ROUND(MAX(0,MIN(100,100-$S8*2.5-IF(ISNUMBER($T8),$T8,0)*0.12+IF($S8&lt;=1,12,0))),0),"")</f>
        <v/>
      </c>
      <c r="AK8" s="48">
        <f>IF(ISNUMBER($Q8),IF($Q8&gt;=100,20,IF($Q8&gt;=30,10,0)),0)+IF(ISNUMBER($R8),IF($R8&gt;=100,20,0),0)+IF(ISNUMBER($P8),IF($P8&gt;=150,20,IF($P8&gt;=50,12,5)),0)+IF(ISNUMBER($S8),IF($S8&lt;=1,15,0),0)</f>
        <v/>
      </c>
      <c r="AL8" s="48" t="n">
        <v>355</v>
      </c>
      <c r="AM8" s="49" t="n"/>
      <c r="AN8" s="48">
        <f>IF(AND(ISNUMBER($P8),ISNUMBER($AL8),$AL8&lt;&gt;0),IF(OR($P8&gt;180,$P8/$AL8*1000&gt;400),"Over ceiling, confirm SKU","Within"),"n/a")</f>
        <v/>
      </c>
      <c r="AO8" s="51" t="n"/>
      <c r="AP8" s="51" t="n"/>
      <c r="AQ8" s="51" t="n"/>
      <c r="AR8" s="34" t="inlineStr">
        <is>
          <t>Retrieved and cited, see Enrichment Log</t>
        </is>
      </c>
      <c r="AS8" s="34" t="inlineStr">
        <is>
          <t>BLANK -&gt; requires live Amazon.ca capture</t>
        </is>
      </c>
      <c r="AT8" s="34" t="inlineStr">
        <is>
          <t>Unverified commercial data</t>
        </is>
      </c>
    </row>
    <row r="9" ht="28" customHeight="1">
      <c r="A9" s="34" t="inlineStr">
        <is>
          <t>Spindrift</t>
        </is>
      </c>
      <c r="B9" s="34" t="inlineStr">
        <is>
          <t>Spindrift Sparkling Water | Raspberry Lime | 8 pack 355mL</t>
        </is>
      </c>
      <c r="C9" s="34" t="inlineStr">
        <is>
          <t>5) Sparkling water &amp; soda</t>
        </is>
      </c>
      <c r="D9" s="34" t="inlineStr">
        <is>
          <t>355 mL can</t>
        </is>
      </c>
      <c r="E9" s="48" t="n">
        <v>8</v>
      </c>
      <c r="F9" s="49" t="n"/>
      <c r="G9" s="50">
        <f>IF(AND(ISNUMBER($F9),ISNUMBER($E9),$E9&lt;&gt;0),$F9/$E9,"")</f>
        <v/>
      </c>
      <c r="H9" s="50">
        <f>IF(AND(ISNUMBER($F9),ISNUMBER($AL9),ISNUMBER($E9),($AL9*$E9)&lt;&gt;0),$F9/($AL9*$E9)*100,"")</f>
        <v/>
      </c>
      <c r="I9" s="51" t="n"/>
      <c r="J9" s="52" t="n"/>
      <c r="K9" s="50">
        <f>IF(AND(ISNUMBER($F9),ISNUMBER($J9)),$F9*(1-$J9),"")</f>
        <v/>
      </c>
      <c r="L9" s="51" t="n"/>
      <c r="M9" s="51" t="n"/>
      <c r="N9" s="50">
        <f>IF(ISNUMBER($F9),($F9-IF(ISNUMBER($AM9),$AM9,0))*(1-IF(ISNUMBER($J9),$J9,0)),"")</f>
        <v/>
      </c>
      <c r="O9" s="34" t="inlineStr">
        <is>
          <t>Raspberry Lime</t>
        </is>
      </c>
      <c r="P9" s="48" t="n">
        <v>0</v>
      </c>
      <c r="Q9" s="48" t="n">
        <v>0</v>
      </c>
      <c r="R9" s="34" t="inlineStr">
        <is>
          <t>Not listed</t>
        </is>
      </c>
      <c r="S9" s="48" t="n">
        <v>2</v>
      </c>
      <c r="T9" s="48" t="n">
        <v>10</v>
      </c>
      <c r="U9" s="34" t="inlineStr">
        <is>
          <t>None (real squeezed fruit)</t>
        </is>
      </c>
      <c r="V9" s="34" t="inlineStr">
        <is>
          <t>Real squeezed fruit, no added sugar/sweetener</t>
        </is>
      </c>
      <c r="W9" s="51" t="n"/>
      <c r="X9" s="51" t="n"/>
      <c r="Y9" s="51" t="n"/>
      <c r="Z9" s="51" t="n"/>
      <c r="AA9" s="34" t="inlineStr">
        <is>
          <t>High</t>
        </is>
      </c>
      <c r="AB9" s="34" t="inlineStr">
        <is>
          <t>Premium real fruit seltzer; strong loyalty</t>
        </is>
      </c>
      <c r="AC9" s="34" t="inlineStr">
        <is>
          <t>Sparkling water made with real squeezed fruit</t>
        </is>
      </c>
      <c r="AD9" s="34" t="inlineStr">
        <is>
          <t>Tastes like real fruit because it is, not flavour essence.</t>
        </is>
      </c>
      <c r="AE9" s="51" t="n"/>
      <c r="AF9" s="53">
        <f>IF(AND(ISNUMBER($P9),ISNUMBER($AL9),$AL9&lt;&gt;0),ROUND($P9/$AL9*100,1),"")</f>
        <v/>
      </c>
      <c r="AG9" s="54">
        <f>IF(AND(ISNUMBER($S9),ISNUMBER($AL9),$AL9&lt;&gt;0),ROUND($S9/$AL9*100,2),"")</f>
        <v/>
      </c>
      <c r="AH9" s="53">
        <f>IF(AND(ISNUMBER($Q9),ISNUMBER($AL9),$AL9&lt;&gt;0),ROUND($Q9/$AL9*100,1),"")</f>
        <v/>
      </c>
      <c r="AI9" s="48">
        <f>IF(ISNUMBER($S9),IF($S9&lt;=1,"Yes","No"),"n/a")</f>
        <v/>
      </c>
      <c r="AJ9" s="48">
        <f>IF(ISNUMBER($S9),ROUND(MAX(0,MIN(100,100-$S9*2.5-IF(ISNUMBER($T9),$T9,0)*0.12+IF($S9&lt;=1,12,0))),0),"")</f>
        <v/>
      </c>
      <c r="AK9" s="48">
        <f>IF(ISNUMBER($Q9),IF($Q9&gt;=100,20,IF($Q9&gt;=30,10,0)),0)+IF(ISNUMBER($R9),IF($R9&gt;=100,20,0),0)+IF(ISNUMBER($P9),IF($P9&gt;=150,20,IF($P9&gt;=50,12,5)),0)+IF(ISNUMBER($S9),IF($S9&lt;=1,15,0),0)</f>
        <v/>
      </c>
      <c r="AL9" s="48" t="n">
        <v>355</v>
      </c>
      <c r="AM9" s="49" t="n"/>
      <c r="AN9" s="48">
        <f>IF(AND(ISNUMBER($P9),ISNUMBER($AL9),$AL9&lt;&gt;0),IF(OR($P9&gt;180,$P9/$AL9*1000&gt;400),"Over ceiling, confirm SKU","Within"),"n/a")</f>
        <v/>
      </c>
      <c r="AO9" s="51" t="n"/>
      <c r="AP9" s="51" t="n"/>
      <c r="AQ9" s="51" t="n"/>
      <c r="AR9" s="34" t="inlineStr">
        <is>
          <t>Retrieved and cited, see Enrichment Log</t>
        </is>
      </c>
      <c r="AS9" s="34" t="inlineStr">
        <is>
          <t>BLANK -&gt; requires live Amazon.ca capture</t>
        </is>
      </c>
      <c r="AT9" s="34" t="inlineStr">
        <is>
          <t>Unverified commercial data</t>
        </is>
      </c>
    </row>
    <row r="10" ht="28" customHeight="1">
      <c r="A10" s="34" t="inlineStr">
        <is>
          <t>Spindrift</t>
        </is>
      </c>
      <c r="B10" s="34" t="inlineStr">
        <is>
          <t>Spindrift Sparkling Water | Raspberry Lime | 12 pack 355mL</t>
        </is>
      </c>
      <c r="C10" s="34" t="inlineStr">
        <is>
          <t>5) Sparkling water &amp; soda</t>
        </is>
      </c>
      <c r="D10" s="34" t="inlineStr">
        <is>
          <t>355 mL can</t>
        </is>
      </c>
      <c r="E10" s="48" t="n">
        <v>12</v>
      </c>
      <c r="F10" s="49" t="n"/>
      <c r="G10" s="50">
        <f>IF(AND(ISNUMBER($F10),ISNUMBER($E10),$E10&lt;&gt;0),$F10/$E10,"")</f>
        <v/>
      </c>
      <c r="H10" s="50">
        <f>IF(AND(ISNUMBER($F10),ISNUMBER($AL10),ISNUMBER($E10),($AL10*$E10)&lt;&gt;0),$F10/($AL10*$E10)*100,"")</f>
        <v/>
      </c>
      <c r="I10" s="51" t="n"/>
      <c r="J10" s="52" t="n"/>
      <c r="K10" s="50">
        <f>IF(AND(ISNUMBER($F10),ISNUMBER($J10)),$F10*(1-$J10),"")</f>
        <v/>
      </c>
      <c r="L10" s="51" t="n"/>
      <c r="M10" s="51" t="n"/>
      <c r="N10" s="50">
        <f>IF(ISNUMBER($F10),($F10-IF(ISNUMBER($AM10),$AM10,0))*(1-IF(ISNUMBER($J10),$J10,0)),"")</f>
        <v/>
      </c>
      <c r="O10" s="34" t="inlineStr">
        <is>
          <t>Raspberry Lime</t>
        </is>
      </c>
      <c r="P10" s="48" t="n">
        <v>0</v>
      </c>
      <c r="Q10" s="48" t="n">
        <v>0</v>
      </c>
      <c r="R10" s="34" t="inlineStr">
        <is>
          <t>Not listed</t>
        </is>
      </c>
      <c r="S10" s="48" t="n">
        <v>2</v>
      </c>
      <c r="T10" s="48" t="n">
        <v>10</v>
      </c>
      <c r="U10" s="34" t="inlineStr">
        <is>
          <t>None (real squeezed fruit)</t>
        </is>
      </c>
      <c r="V10" s="34" t="inlineStr">
        <is>
          <t>Real squeezed fruit, no added sugar/sweetener</t>
        </is>
      </c>
      <c r="W10" s="51" t="n"/>
      <c r="X10" s="51" t="n"/>
      <c r="Y10" s="51" t="n"/>
      <c r="Z10" s="51" t="n"/>
      <c r="AA10" s="34" t="inlineStr">
        <is>
          <t>High</t>
        </is>
      </c>
      <c r="AB10" s="34" t="inlineStr">
        <is>
          <t>Premium real fruit seltzer; strong loyalty</t>
        </is>
      </c>
      <c r="AC10" s="34" t="inlineStr">
        <is>
          <t>Sparkling water made with real squeezed fruit</t>
        </is>
      </c>
      <c r="AD10" s="34" t="inlineStr">
        <is>
          <t>Tastes like real fruit because it is, not flavour essence.</t>
        </is>
      </c>
      <c r="AE10" s="51" t="n"/>
      <c r="AF10" s="53">
        <f>IF(AND(ISNUMBER($P10),ISNUMBER($AL10),$AL10&lt;&gt;0),ROUND($P10/$AL10*100,1),"")</f>
        <v/>
      </c>
      <c r="AG10" s="54">
        <f>IF(AND(ISNUMBER($S10),ISNUMBER($AL10),$AL10&lt;&gt;0),ROUND($S10/$AL10*100,2),"")</f>
        <v/>
      </c>
      <c r="AH10" s="53">
        <f>IF(AND(ISNUMBER($Q10),ISNUMBER($AL10),$AL10&lt;&gt;0),ROUND($Q10/$AL10*100,1),"")</f>
        <v/>
      </c>
      <c r="AI10" s="48">
        <f>IF(ISNUMBER($S10),IF($S10&lt;=1,"Yes","No"),"n/a")</f>
        <v/>
      </c>
      <c r="AJ10" s="48">
        <f>IF(ISNUMBER($S10),ROUND(MAX(0,MIN(100,100-$S10*2.5-IF(ISNUMBER($T10),$T10,0)*0.12+IF($S10&lt;=1,12,0))),0),"")</f>
        <v/>
      </c>
      <c r="AK10" s="48">
        <f>IF(ISNUMBER($Q10),IF($Q10&gt;=100,20,IF($Q10&gt;=30,10,0)),0)+IF(ISNUMBER($R10),IF($R10&gt;=100,20,0),0)+IF(ISNUMBER($P10),IF($P10&gt;=150,20,IF($P10&gt;=50,12,5)),0)+IF(ISNUMBER($S10),IF($S10&lt;=1,15,0),0)</f>
        <v/>
      </c>
      <c r="AL10" s="48" t="n">
        <v>355</v>
      </c>
      <c r="AM10" s="49" t="n"/>
      <c r="AN10" s="48">
        <f>IF(AND(ISNUMBER($P10),ISNUMBER($AL10),$AL10&lt;&gt;0),IF(OR($P10&gt;180,$P10/$AL10*1000&gt;400),"Over ceiling, confirm SKU","Within"),"n/a")</f>
        <v/>
      </c>
      <c r="AO10" s="51" t="n"/>
      <c r="AP10" s="51" t="n"/>
      <c r="AQ10" s="51" t="n"/>
      <c r="AR10" s="34" t="inlineStr">
        <is>
          <t>Retrieved and cited, see Enrichment Log</t>
        </is>
      </c>
      <c r="AS10" s="34" t="inlineStr">
        <is>
          <t>BLANK -&gt; requires live Amazon.ca capture</t>
        </is>
      </c>
      <c r="AT10" s="34" t="inlineStr">
        <is>
          <t>Unverified commercial data</t>
        </is>
      </c>
    </row>
    <row r="11" ht="28" customHeight="1">
      <c r="A11" s="34" t="inlineStr">
        <is>
          <t>Spindrift</t>
        </is>
      </c>
      <c r="B11" s="34" t="inlineStr">
        <is>
          <t>Spindrift Sparkling Water | Raspberry Lime | 15 pack 355mL</t>
        </is>
      </c>
      <c r="C11" s="34" t="inlineStr">
        <is>
          <t>5) Sparkling water &amp; soda</t>
        </is>
      </c>
      <c r="D11" s="34" t="inlineStr">
        <is>
          <t>355 mL can</t>
        </is>
      </c>
      <c r="E11" s="48" t="n">
        <v>15</v>
      </c>
      <c r="F11" s="49" t="n"/>
      <c r="G11" s="50">
        <f>IF(AND(ISNUMBER($F11),ISNUMBER($E11),$E11&lt;&gt;0),$F11/$E11,"")</f>
        <v/>
      </c>
      <c r="H11" s="50">
        <f>IF(AND(ISNUMBER($F11),ISNUMBER($AL11),ISNUMBER($E11),($AL11*$E11)&lt;&gt;0),$F11/($AL11*$E11)*100,"")</f>
        <v/>
      </c>
      <c r="I11" s="51" t="n"/>
      <c r="J11" s="52" t="n"/>
      <c r="K11" s="50">
        <f>IF(AND(ISNUMBER($F11),ISNUMBER($J11)),$F11*(1-$J11),"")</f>
        <v/>
      </c>
      <c r="L11" s="51" t="n"/>
      <c r="M11" s="51" t="n"/>
      <c r="N11" s="50">
        <f>IF(ISNUMBER($F11),($F11-IF(ISNUMBER($AM11),$AM11,0))*(1-IF(ISNUMBER($J11),$J11,0)),"")</f>
        <v/>
      </c>
      <c r="O11" s="34" t="inlineStr">
        <is>
          <t>Raspberry Lime</t>
        </is>
      </c>
      <c r="P11" s="48" t="n">
        <v>0</v>
      </c>
      <c r="Q11" s="48" t="n">
        <v>0</v>
      </c>
      <c r="R11" s="34" t="inlineStr">
        <is>
          <t>Not listed</t>
        </is>
      </c>
      <c r="S11" s="48" t="n">
        <v>2</v>
      </c>
      <c r="T11" s="48" t="n">
        <v>10</v>
      </c>
      <c r="U11" s="34" t="inlineStr">
        <is>
          <t>None (real squeezed fruit)</t>
        </is>
      </c>
      <c r="V11" s="34" t="inlineStr">
        <is>
          <t>Real squeezed fruit, no added sugar/sweetener</t>
        </is>
      </c>
      <c r="W11" s="51" t="n"/>
      <c r="X11" s="51" t="n"/>
      <c r="Y11" s="51" t="n"/>
      <c r="Z11" s="51" t="n"/>
      <c r="AA11" s="34" t="inlineStr">
        <is>
          <t>High</t>
        </is>
      </c>
      <c r="AB11" s="34" t="inlineStr">
        <is>
          <t>Premium real fruit seltzer; strong loyalty</t>
        </is>
      </c>
      <c r="AC11" s="34" t="inlineStr">
        <is>
          <t>Sparkling water made with real squeezed fruit</t>
        </is>
      </c>
      <c r="AD11" s="34" t="inlineStr">
        <is>
          <t>Tastes like real fruit because it is, not flavour essence.</t>
        </is>
      </c>
      <c r="AE11" s="51" t="n"/>
      <c r="AF11" s="53">
        <f>IF(AND(ISNUMBER($P11),ISNUMBER($AL11),$AL11&lt;&gt;0),ROUND($P11/$AL11*100,1),"")</f>
        <v/>
      </c>
      <c r="AG11" s="54">
        <f>IF(AND(ISNUMBER($S11),ISNUMBER($AL11),$AL11&lt;&gt;0),ROUND($S11/$AL11*100,2),"")</f>
        <v/>
      </c>
      <c r="AH11" s="53">
        <f>IF(AND(ISNUMBER($Q11),ISNUMBER($AL11),$AL11&lt;&gt;0),ROUND($Q11/$AL11*100,1),"")</f>
        <v/>
      </c>
      <c r="AI11" s="48">
        <f>IF(ISNUMBER($S11),IF($S11&lt;=1,"Yes","No"),"n/a")</f>
        <v/>
      </c>
      <c r="AJ11" s="48">
        <f>IF(ISNUMBER($S11),ROUND(MAX(0,MIN(100,100-$S11*2.5-IF(ISNUMBER($T11),$T11,0)*0.12+IF($S11&lt;=1,12,0))),0),"")</f>
        <v/>
      </c>
      <c r="AK11" s="48">
        <f>IF(ISNUMBER($Q11),IF($Q11&gt;=100,20,IF($Q11&gt;=30,10,0)),0)+IF(ISNUMBER($R11),IF($R11&gt;=100,20,0),0)+IF(ISNUMBER($P11),IF($P11&gt;=150,20,IF($P11&gt;=50,12,5)),0)+IF(ISNUMBER($S11),IF($S11&lt;=1,15,0),0)</f>
        <v/>
      </c>
      <c r="AL11" s="48" t="n">
        <v>355</v>
      </c>
      <c r="AM11" s="49" t="n"/>
      <c r="AN11" s="48">
        <f>IF(AND(ISNUMBER($P11),ISNUMBER($AL11),$AL11&lt;&gt;0),IF(OR($P11&gt;180,$P11/$AL11*1000&gt;400),"Over ceiling, confirm SKU","Within"),"n/a")</f>
        <v/>
      </c>
      <c r="AO11" s="51" t="n"/>
      <c r="AP11" s="51" t="n"/>
      <c r="AQ11" s="51" t="n"/>
      <c r="AR11" s="34" t="inlineStr">
        <is>
          <t>Retrieved and cited, see Enrichment Log</t>
        </is>
      </c>
      <c r="AS11" s="34" t="inlineStr">
        <is>
          <t>BLANK -&gt; requires live Amazon.ca capture</t>
        </is>
      </c>
      <c r="AT11" s="34" t="inlineStr">
        <is>
          <t>Unverified commercial data</t>
        </is>
      </c>
    </row>
    <row r="12" ht="28" customHeight="1">
      <c r="A12" s="34" t="inlineStr">
        <is>
          <t>Spindrift</t>
        </is>
      </c>
      <c r="B12" s="34" t="inlineStr">
        <is>
          <t>Spindrift Sparkling Water | Raspberry Lime | 18 pack 355mL</t>
        </is>
      </c>
      <c r="C12" s="34" t="inlineStr">
        <is>
          <t>5) Sparkling water &amp; soda</t>
        </is>
      </c>
      <c r="D12" s="34" t="inlineStr">
        <is>
          <t>355 mL can</t>
        </is>
      </c>
      <c r="E12" s="48" t="n">
        <v>18</v>
      </c>
      <c r="F12" s="49" t="n"/>
      <c r="G12" s="50">
        <f>IF(AND(ISNUMBER($F12),ISNUMBER($E12),$E12&lt;&gt;0),$F12/$E12,"")</f>
        <v/>
      </c>
      <c r="H12" s="50">
        <f>IF(AND(ISNUMBER($F12),ISNUMBER($AL12),ISNUMBER($E12),($AL12*$E12)&lt;&gt;0),$F12/($AL12*$E12)*100,"")</f>
        <v/>
      </c>
      <c r="I12" s="51" t="n"/>
      <c r="J12" s="52" t="n"/>
      <c r="K12" s="50">
        <f>IF(AND(ISNUMBER($F12),ISNUMBER($J12)),$F12*(1-$J12),"")</f>
        <v/>
      </c>
      <c r="L12" s="51" t="n"/>
      <c r="M12" s="51" t="n"/>
      <c r="N12" s="50">
        <f>IF(ISNUMBER($F12),($F12-IF(ISNUMBER($AM12),$AM12,0))*(1-IF(ISNUMBER($J12),$J12,0)),"")</f>
        <v/>
      </c>
      <c r="O12" s="34" t="inlineStr">
        <is>
          <t>Raspberry Lime</t>
        </is>
      </c>
      <c r="P12" s="48" t="n">
        <v>0</v>
      </c>
      <c r="Q12" s="48" t="n">
        <v>0</v>
      </c>
      <c r="R12" s="34" t="inlineStr">
        <is>
          <t>Not listed</t>
        </is>
      </c>
      <c r="S12" s="48" t="n">
        <v>2</v>
      </c>
      <c r="T12" s="48" t="n">
        <v>10</v>
      </c>
      <c r="U12" s="34" t="inlineStr">
        <is>
          <t>None (real squeezed fruit)</t>
        </is>
      </c>
      <c r="V12" s="34" t="inlineStr">
        <is>
          <t>Real squeezed fruit, no added sugar/sweetener</t>
        </is>
      </c>
      <c r="W12" s="51" t="n"/>
      <c r="X12" s="51" t="n"/>
      <c r="Y12" s="51" t="n"/>
      <c r="Z12" s="51" t="n"/>
      <c r="AA12" s="34" t="inlineStr">
        <is>
          <t>High</t>
        </is>
      </c>
      <c r="AB12" s="34" t="inlineStr">
        <is>
          <t>Premium real fruit seltzer; strong loyalty</t>
        </is>
      </c>
      <c r="AC12" s="34" t="inlineStr">
        <is>
          <t>Sparkling water made with real squeezed fruit</t>
        </is>
      </c>
      <c r="AD12" s="34" t="inlineStr">
        <is>
          <t>Tastes like real fruit because it is, not flavour essence.</t>
        </is>
      </c>
      <c r="AE12" s="51" t="n"/>
      <c r="AF12" s="53">
        <f>IF(AND(ISNUMBER($P12),ISNUMBER($AL12),$AL12&lt;&gt;0),ROUND($P12/$AL12*100,1),"")</f>
        <v/>
      </c>
      <c r="AG12" s="54">
        <f>IF(AND(ISNUMBER($S12),ISNUMBER($AL12),$AL12&lt;&gt;0),ROUND($S12/$AL12*100,2),"")</f>
        <v/>
      </c>
      <c r="AH12" s="53">
        <f>IF(AND(ISNUMBER($Q12),ISNUMBER($AL12),$AL12&lt;&gt;0),ROUND($Q12/$AL12*100,1),"")</f>
        <v/>
      </c>
      <c r="AI12" s="48">
        <f>IF(ISNUMBER($S12),IF($S12&lt;=1,"Yes","No"),"n/a")</f>
        <v/>
      </c>
      <c r="AJ12" s="48">
        <f>IF(ISNUMBER($S12),ROUND(MAX(0,MIN(100,100-$S12*2.5-IF(ISNUMBER($T12),$T12,0)*0.12+IF($S12&lt;=1,12,0))),0),"")</f>
        <v/>
      </c>
      <c r="AK12" s="48">
        <f>IF(ISNUMBER($Q12),IF($Q12&gt;=100,20,IF($Q12&gt;=30,10,0)),0)+IF(ISNUMBER($R12),IF($R12&gt;=100,20,0),0)+IF(ISNUMBER($P12),IF($P12&gt;=150,20,IF($P12&gt;=50,12,5)),0)+IF(ISNUMBER($S12),IF($S12&lt;=1,15,0),0)</f>
        <v/>
      </c>
      <c r="AL12" s="48" t="n">
        <v>355</v>
      </c>
      <c r="AM12" s="49" t="n"/>
      <c r="AN12" s="48">
        <f>IF(AND(ISNUMBER($P12),ISNUMBER($AL12),$AL12&lt;&gt;0),IF(OR($P12&gt;180,$P12/$AL12*1000&gt;400),"Over ceiling, confirm SKU","Within"),"n/a")</f>
        <v/>
      </c>
      <c r="AO12" s="51" t="n"/>
      <c r="AP12" s="51" t="n"/>
      <c r="AQ12" s="51" t="n"/>
      <c r="AR12" s="34" t="inlineStr">
        <is>
          <t>Retrieved and cited, see Enrichment Log</t>
        </is>
      </c>
      <c r="AS12" s="34" t="inlineStr">
        <is>
          <t>BLANK -&gt; requires live Amazon.ca capture</t>
        </is>
      </c>
      <c r="AT12" s="34" t="inlineStr">
        <is>
          <t>Unverified commercial data</t>
        </is>
      </c>
    </row>
    <row r="13" ht="28" customHeight="1">
      <c r="A13" s="34" t="inlineStr">
        <is>
          <t>Spindrift</t>
        </is>
      </c>
      <c r="B13" s="34" t="inlineStr">
        <is>
          <t>Spindrift Sparkling Water | Raspberry Lime | 24 pack 355mL</t>
        </is>
      </c>
      <c r="C13" s="34" t="inlineStr">
        <is>
          <t>5) Sparkling water &amp; soda</t>
        </is>
      </c>
      <c r="D13" s="34" t="inlineStr">
        <is>
          <t>355 mL can</t>
        </is>
      </c>
      <c r="E13" s="48" t="n">
        <v>24</v>
      </c>
      <c r="F13" s="49" t="n"/>
      <c r="G13" s="50">
        <f>IF(AND(ISNUMBER($F13),ISNUMBER($E13),$E13&lt;&gt;0),$F13/$E13,"")</f>
        <v/>
      </c>
      <c r="H13" s="50">
        <f>IF(AND(ISNUMBER($F13),ISNUMBER($AL13),ISNUMBER($E13),($AL13*$E13)&lt;&gt;0),$F13/($AL13*$E13)*100,"")</f>
        <v/>
      </c>
      <c r="I13" s="51" t="n"/>
      <c r="J13" s="52" t="n"/>
      <c r="K13" s="50">
        <f>IF(AND(ISNUMBER($F13),ISNUMBER($J13)),$F13*(1-$J13),"")</f>
        <v/>
      </c>
      <c r="L13" s="51" t="n"/>
      <c r="M13" s="51" t="n"/>
      <c r="N13" s="50">
        <f>IF(ISNUMBER($F13),($F13-IF(ISNUMBER($AM13),$AM13,0))*(1-IF(ISNUMBER($J13),$J13,0)),"")</f>
        <v/>
      </c>
      <c r="O13" s="34" t="inlineStr">
        <is>
          <t>Raspberry Lime</t>
        </is>
      </c>
      <c r="P13" s="48" t="n">
        <v>0</v>
      </c>
      <c r="Q13" s="48" t="n">
        <v>0</v>
      </c>
      <c r="R13" s="34" t="inlineStr">
        <is>
          <t>Not listed</t>
        </is>
      </c>
      <c r="S13" s="48" t="n">
        <v>2</v>
      </c>
      <c r="T13" s="48" t="n">
        <v>10</v>
      </c>
      <c r="U13" s="34" t="inlineStr">
        <is>
          <t>None (real squeezed fruit)</t>
        </is>
      </c>
      <c r="V13" s="34" t="inlineStr">
        <is>
          <t>Real squeezed fruit, no added sugar/sweetener</t>
        </is>
      </c>
      <c r="W13" s="51" t="n"/>
      <c r="X13" s="51" t="n"/>
      <c r="Y13" s="51" t="n"/>
      <c r="Z13" s="51" t="n"/>
      <c r="AA13" s="34" t="inlineStr">
        <is>
          <t>High</t>
        </is>
      </c>
      <c r="AB13" s="34" t="inlineStr">
        <is>
          <t>Premium real fruit seltzer; strong loyalty</t>
        </is>
      </c>
      <c r="AC13" s="34" t="inlineStr">
        <is>
          <t>Sparkling water made with real squeezed fruit</t>
        </is>
      </c>
      <c r="AD13" s="34" t="inlineStr">
        <is>
          <t>Tastes like real fruit because it is, not flavour essence.</t>
        </is>
      </c>
      <c r="AE13" s="51" t="n"/>
      <c r="AF13" s="53">
        <f>IF(AND(ISNUMBER($P13),ISNUMBER($AL13),$AL13&lt;&gt;0),ROUND($P13/$AL13*100,1),"")</f>
        <v/>
      </c>
      <c r="AG13" s="54">
        <f>IF(AND(ISNUMBER($S13),ISNUMBER($AL13),$AL13&lt;&gt;0),ROUND($S13/$AL13*100,2),"")</f>
        <v/>
      </c>
      <c r="AH13" s="53">
        <f>IF(AND(ISNUMBER($Q13),ISNUMBER($AL13),$AL13&lt;&gt;0),ROUND($Q13/$AL13*100,1),"")</f>
        <v/>
      </c>
      <c r="AI13" s="48">
        <f>IF(ISNUMBER($S13),IF($S13&lt;=1,"Yes","No"),"n/a")</f>
        <v/>
      </c>
      <c r="AJ13" s="48">
        <f>IF(ISNUMBER($S13),ROUND(MAX(0,MIN(100,100-$S13*2.5-IF(ISNUMBER($T13),$T13,0)*0.12+IF($S13&lt;=1,12,0))),0),"")</f>
        <v/>
      </c>
      <c r="AK13" s="48">
        <f>IF(ISNUMBER($Q13),IF($Q13&gt;=100,20,IF($Q13&gt;=30,10,0)),0)+IF(ISNUMBER($R13),IF($R13&gt;=100,20,0),0)+IF(ISNUMBER($P13),IF($P13&gt;=150,20,IF($P13&gt;=50,12,5)),0)+IF(ISNUMBER($S13),IF($S13&lt;=1,15,0),0)</f>
        <v/>
      </c>
      <c r="AL13" s="48" t="n">
        <v>355</v>
      </c>
      <c r="AM13" s="49" t="n"/>
      <c r="AN13" s="48">
        <f>IF(AND(ISNUMBER($P13),ISNUMBER($AL13),$AL13&lt;&gt;0),IF(OR($P13&gt;180,$P13/$AL13*1000&gt;400),"Over ceiling, confirm SKU","Within"),"n/a")</f>
        <v/>
      </c>
      <c r="AO13" s="51" t="n"/>
      <c r="AP13" s="51" t="n"/>
      <c r="AQ13" s="51" t="n"/>
      <c r="AR13" s="34" t="inlineStr">
        <is>
          <t>Retrieved and cited, see Enrichment Log</t>
        </is>
      </c>
      <c r="AS13" s="34" t="inlineStr">
        <is>
          <t>BLANK -&gt; requires live Amazon.ca capture</t>
        </is>
      </c>
      <c r="AT13" s="34" t="inlineStr">
        <is>
          <t>Unverified commercial data</t>
        </is>
      </c>
    </row>
    <row r="14" ht="28" customHeight="1">
      <c r="A14" s="34" t="inlineStr">
        <is>
          <t>Spindrift</t>
        </is>
      </c>
      <c r="B14" s="34" t="inlineStr">
        <is>
          <t>Spindrift Sparkling Water | Grapefruit | single 355mL</t>
        </is>
      </c>
      <c r="C14" s="34" t="inlineStr">
        <is>
          <t>5) Sparkling water &amp; soda</t>
        </is>
      </c>
      <c r="D14" s="34" t="inlineStr">
        <is>
          <t>355 mL can</t>
        </is>
      </c>
      <c r="E14" s="48" t="n">
        <v>1</v>
      </c>
      <c r="F14" s="49" t="n"/>
      <c r="G14" s="50">
        <f>IF(AND(ISNUMBER($F14),ISNUMBER($E14),$E14&lt;&gt;0),$F14/$E14,"")</f>
        <v/>
      </c>
      <c r="H14" s="50">
        <f>IF(AND(ISNUMBER($F14),ISNUMBER($AL14),ISNUMBER($E14),($AL14*$E14)&lt;&gt;0),$F14/($AL14*$E14)*100,"")</f>
        <v/>
      </c>
      <c r="I14" s="51" t="n"/>
      <c r="J14" s="52" t="n"/>
      <c r="K14" s="50">
        <f>IF(AND(ISNUMBER($F14),ISNUMBER($J14)),$F14*(1-$J14),"")</f>
        <v/>
      </c>
      <c r="L14" s="51" t="n"/>
      <c r="M14" s="51" t="n"/>
      <c r="N14" s="50">
        <f>IF(ISNUMBER($F14),($F14-IF(ISNUMBER($AM14),$AM14,0))*(1-IF(ISNUMBER($J14),$J14,0)),"")</f>
        <v/>
      </c>
      <c r="O14" s="34" t="inlineStr">
        <is>
          <t>Grapefruit</t>
        </is>
      </c>
      <c r="P14" s="48" t="n">
        <v>0</v>
      </c>
      <c r="Q14" s="48" t="n">
        <v>0</v>
      </c>
      <c r="R14" s="34" t="inlineStr">
        <is>
          <t>Not listed</t>
        </is>
      </c>
      <c r="S14" s="48" t="n">
        <v>2</v>
      </c>
      <c r="T14" s="48" t="n">
        <v>10</v>
      </c>
      <c r="U14" s="34" t="inlineStr">
        <is>
          <t>None (real squeezed fruit)</t>
        </is>
      </c>
      <c r="V14" s="34" t="inlineStr">
        <is>
          <t>Real squeezed fruit, no added sugar/sweetener</t>
        </is>
      </c>
      <c r="W14" s="51" t="n"/>
      <c r="X14" s="51" t="n"/>
      <c r="Y14" s="51" t="n"/>
      <c r="Z14" s="51" t="n"/>
      <c r="AA14" s="34" t="inlineStr">
        <is>
          <t>High</t>
        </is>
      </c>
      <c r="AB14" s="34" t="inlineStr">
        <is>
          <t>Premium real fruit seltzer; strong loyalty</t>
        </is>
      </c>
      <c r="AC14" s="34" t="inlineStr">
        <is>
          <t>Sparkling water made with real squeezed fruit</t>
        </is>
      </c>
      <c r="AD14" s="34" t="inlineStr">
        <is>
          <t>Tastes like real fruit because it is, not flavour essence.</t>
        </is>
      </c>
      <c r="AE14" s="51" t="n"/>
      <c r="AF14" s="53">
        <f>IF(AND(ISNUMBER($P14),ISNUMBER($AL14),$AL14&lt;&gt;0),ROUND($P14/$AL14*100,1),"")</f>
        <v/>
      </c>
      <c r="AG14" s="54">
        <f>IF(AND(ISNUMBER($S14),ISNUMBER($AL14),$AL14&lt;&gt;0),ROUND($S14/$AL14*100,2),"")</f>
        <v/>
      </c>
      <c r="AH14" s="53">
        <f>IF(AND(ISNUMBER($Q14),ISNUMBER($AL14),$AL14&lt;&gt;0),ROUND($Q14/$AL14*100,1),"")</f>
        <v/>
      </c>
      <c r="AI14" s="48">
        <f>IF(ISNUMBER($S14),IF($S14&lt;=1,"Yes","No"),"n/a")</f>
        <v/>
      </c>
      <c r="AJ14" s="48">
        <f>IF(ISNUMBER($S14),ROUND(MAX(0,MIN(100,100-$S14*2.5-IF(ISNUMBER($T14),$T14,0)*0.12+IF($S14&lt;=1,12,0))),0),"")</f>
        <v/>
      </c>
      <c r="AK14" s="48">
        <f>IF(ISNUMBER($Q14),IF($Q14&gt;=100,20,IF($Q14&gt;=30,10,0)),0)+IF(ISNUMBER($R14),IF($R14&gt;=100,20,0),0)+IF(ISNUMBER($P14),IF($P14&gt;=150,20,IF($P14&gt;=50,12,5)),0)+IF(ISNUMBER($S14),IF($S14&lt;=1,15,0),0)</f>
        <v/>
      </c>
      <c r="AL14" s="48" t="n">
        <v>355</v>
      </c>
      <c r="AM14" s="49" t="n"/>
      <c r="AN14" s="48">
        <f>IF(AND(ISNUMBER($P14),ISNUMBER($AL14),$AL14&lt;&gt;0),IF(OR($P14&gt;180,$P14/$AL14*1000&gt;400),"Over ceiling, confirm SKU","Within"),"n/a")</f>
        <v/>
      </c>
      <c r="AO14" s="51" t="n"/>
      <c r="AP14" s="51" t="n"/>
      <c r="AQ14" s="51" t="n"/>
      <c r="AR14" s="34" t="inlineStr">
        <is>
          <t>Retrieved and cited, see Enrichment Log</t>
        </is>
      </c>
      <c r="AS14" s="34" t="inlineStr">
        <is>
          <t>BLANK -&gt; requires live Amazon.ca capture</t>
        </is>
      </c>
      <c r="AT14" s="34" t="inlineStr">
        <is>
          <t>Unverified commercial data</t>
        </is>
      </c>
    </row>
    <row r="15" ht="28" customHeight="1">
      <c r="A15" s="34" t="inlineStr">
        <is>
          <t>Spindrift</t>
        </is>
      </c>
      <c r="B15" s="34" t="inlineStr">
        <is>
          <t>Spindrift Sparkling Water | Grapefruit | 8 pack 355mL</t>
        </is>
      </c>
      <c r="C15" s="34" t="inlineStr">
        <is>
          <t>5) Sparkling water &amp; soda</t>
        </is>
      </c>
      <c r="D15" s="34" t="inlineStr">
        <is>
          <t>355 mL can</t>
        </is>
      </c>
      <c r="E15" s="48" t="n">
        <v>8</v>
      </c>
      <c r="F15" s="49" t="n"/>
      <c r="G15" s="50">
        <f>IF(AND(ISNUMBER($F15),ISNUMBER($E15),$E15&lt;&gt;0),$F15/$E15,"")</f>
        <v/>
      </c>
      <c r="H15" s="50">
        <f>IF(AND(ISNUMBER($F15),ISNUMBER($AL15),ISNUMBER($E15),($AL15*$E15)&lt;&gt;0),$F15/($AL15*$E15)*100,"")</f>
        <v/>
      </c>
      <c r="I15" s="51" t="n"/>
      <c r="J15" s="52" t="n"/>
      <c r="K15" s="50">
        <f>IF(AND(ISNUMBER($F15),ISNUMBER($J15)),$F15*(1-$J15),"")</f>
        <v/>
      </c>
      <c r="L15" s="51" t="n"/>
      <c r="M15" s="51" t="n"/>
      <c r="N15" s="50">
        <f>IF(ISNUMBER($F15),($F15-IF(ISNUMBER($AM15),$AM15,0))*(1-IF(ISNUMBER($J15),$J15,0)),"")</f>
        <v/>
      </c>
      <c r="O15" s="34" t="inlineStr">
        <is>
          <t>Grapefruit</t>
        </is>
      </c>
      <c r="P15" s="48" t="n">
        <v>0</v>
      </c>
      <c r="Q15" s="48" t="n">
        <v>0</v>
      </c>
      <c r="R15" s="34" t="inlineStr">
        <is>
          <t>Not listed</t>
        </is>
      </c>
      <c r="S15" s="48" t="n">
        <v>2</v>
      </c>
      <c r="T15" s="48" t="n">
        <v>10</v>
      </c>
      <c r="U15" s="34" t="inlineStr">
        <is>
          <t>None (real squeezed fruit)</t>
        </is>
      </c>
      <c r="V15" s="34" t="inlineStr">
        <is>
          <t>Real squeezed fruit, no added sugar/sweetener</t>
        </is>
      </c>
      <c r="W15" s="51" t="n"/>
      <c r="X15" s="51" t="n"/>
      <c r="Y15" s="51" t="n"/>
      <c r="Z15" s="51" t="n"/>
      <c r="AA15" s="34" t="inlineStr">
        <is>
          <t>High</t>
        </is>
      </c>
      <c r="AB15" s="34" t="inlineStr">
        <is>
          <t>Premium real fruit seltzer; strong loyalty</t>
        </is>
      </c>
      <c r="AC15" s="34" t="inlineStr">
        <is>
          <t>Sparkling water made with real squeezed fruit</t>
        </is>
      </c>
      <c r="AD15" s="34" t="inlineStr">
        <is>
          <t>Tastes like real fruit because it is, not flavour essence.</t>
        </is>
      </c>
      <c r="AE15" s="51" t="n"/>
      <c r="AF15" s="53">
        <f>IF(AND(ISNUMBER($P15),ISNUMBER($AL15),$AL15&lt;&gt;0),ROUND($P15/$AL15*100,1),"")</f>
        <v/>
      </c>
      <c r="AG15" s="54">
        <f>IF(AND(ISNUMBER($S15),ISNUMBER($AL15),$AL15&lt;&gt;0),ROUND($S15/$AL15*100,2),"")</f>
        <v/>
      </c>
      <c r="AH15" s="53">
        <f>IF(AND(ISNUMBER($Q15),ISNUMBER($AL15),$AL15&lt;&gt;0),ROUND($Q15/$AL15*100,1),"")</f>
        <v/>
      </c>
      <c r="AI15" s="48">
        <f>IF(ISNUMBER($S15),IF($S15&lt;=1,"Yes","No"),"n/a")</f>
        <v/>
      </c>
      <c r="AJ15" s="48">
        <f>IF(ISNUMBER($S15),ROUND(MAX(0,MIN(100,100-$S15*2.5-IF(ISNUMBER($T15),$T15,0)*0.12+IF($S15&lt;=1,12,0))),0),"")</f>
        <v/>
      </c>
      <c r="AK15" s="48">
        <f>IF(ISNUMBER($Q15),IF($Q15&gt;=100,20,IF($Q15&gt;=30,10,0)),0)+IF(ISNUMBER($R15),IF($R15&gt;=100,20,0),0)+IF(ISNUMBER($P15),IF($P15&gt;=150,20,IF($P15&gt;=50,12,5)),0)+IF(ISNUMBER($S15),IF($S15&lt;=1,15,0),0)</f>
        <v/>
      </c>
      <c r="AL15" s="48" t="n">
        <v>355</v>
      </c>
      <c r="AM15" s="49" t="n"/>
      <c r="AN15" s="48">
        <f>IF(AND(ISNUMBER($P15),ISNUMBER($AL15),$AL15&lt;&gt;0),IF(OR($P15&gt;180,$P15/$AL15*1000&gt;400),"Over ceiling, confirm SKU","Within"),"n/a")</f>
        <v/>
      </c>
      <c r="AO15" s="51" t="n"/>
      <c r="AP15" s="51" t="n"/>
      <c r="AQ15" s="51" t="n"/>
      <c r="AR15" s="34" t="inlineStr">
        <is>
          <t>Retrieved and cited, see Enrichment Log</t>
        </is>
      </c>
      <c r="AS15" s="34" t="inlineStr">
        <is>
          <t>BLANK -&gt; requires live Amazon.ca capture</t>
        </is>
      </c>
      <c r="AT15" s="34" t="inlineStr">
        <is>
          <t>Unverified commercial data</t>
        </is>
      </c>
    </row>
    <row r="16" ht="28" customHeight="1">
      <c r="A16" s="34" t="inlineStr">
        <is>
          <t>Spindrift</t>
        </is>
      </c>
      <c r="B16" s="34" t="inlineStr">
        <is>
          <t>Spindrift Sparkling Water | Grapefruit | 12 pack 355mL</t>
        </is>
      </c>
      <c r="C16" s="34" t="inlineStr">
        <is>
          <t>5) Sparkling water &amp; soda</t>
        </is>
      </c>
      <c r="D16" s="34" t="inlineStr">
        <is>
          <t>355 mL can</t>
        </is>
      </c>
      <c r="E16" s="48" t="n">
        <v>12</v>
      </c>
      <c r="F16" s="49" t="n"/>
      <c r="G16" s="50">
        <f>IF(AND(ISNUMBER($F16),ISNUMBER($E16),$E16&lt;&gt;0),$F16/$E16,"")</f>
        <v/>
      </c>
      <c r="H16" s="50">
        <f>IF(AND(ISNUMBER($F16),ISNUMBER($AL16),ISNUMBER($E16),($AL16*$E16)&lt;&gt;0),$F16/($AL16*$E16)*100,"")</f>
        <v/>
      </c>
      <c r="I16" s="51" t="n"/>
      <c r="J16" s="52" t="n"/>
      <c r="K16" s="50">
        <f>IF(AND(ISNUMBER($F16),ISNUMBER($J16)),$F16*(1-$J16),"")</f>
        <v/>
      </c>
      <c r="L16" s="51" t="n"/>
      <c r="M16" s="51" t="n"/>
      <c r="N16" s="50">
        <f>IF(ISNUMBER($F16),($F16-IF(ISNUMBER($AM16),$AM16,0))*(1-IF(ISNUMBER($J16),$J16,0)),"")</f>
        <v/>
      </c>
      <c r="O16" s="34" t="inlineStr">
        <is>
          <t>Grapefruit</t>
        </is>
      </c>
      <c r="P16" s="48" t="n">
        <v>0</v>
      </c>
      <c r="Q16" s="48" t="n">
        <v>0</v>
      </c>
      <c r="R16" s="34" t="inlineStr">
        <is>
          <t>Not listed</t>
        </is>
      </c>
      <c r="S16" s="48" t="n">
        <v>2</v>
      </c>
      <c r="T16" s="48" t="n">
        <v>10</v>
      </c>
      <c r="U16" s="34" t="inlineStr">
        <is>
          <t>None (real squeezed fruit)</t>
        </is>
      </c>
      <c r="V16" s="34" t="inlineStr">
        <is>
          <t>Real squeezed fruit, no added sugar/sweetener</t>
        </is>
      </c>
      <c r="W16" s="51" t="n"/>
      <c r="X16" s="51" t="n"/>
      <c r="Y16" s="51" t="n"/>
      <c r="Z16" s="51" t="n"/>
      <c r="AA16" s="34" t="inlineStr">
        <is>
          <t>High</t>
        </is>
      </c>
      <c r="AB16" s="34" t="inlineStr">
        <is>
          <t>Premium real fruit seltzer; strong loyalty</t>
        </is>
      </c>
      <c r="AC16" s="34" t="inlineStr">
        <is>
          <t>Sparkling water made with real squeezed fruit</t>
        </is>
      </c>
      <c r="AD16" s="34" t="inlineStr">
        <is>
          <t>Tastes like real fruit because it is, not flavour essence.</t>
        </is>
      </c>
      <c r="AE16" s="51" t="n"/>
      <c r="AF16" s="53">
        <f>IF(AND(ISNUMBER($P16),ISNUMBER($AL16),$AL16&lt;&gt;0),ROUND($P16/$AL16*100,1),"")</f>
        <v/>
      </c>
      <c r="AG16" s="54">
        <f>IF(AND(ISNUMBER($S16),ISNUMBER($AL16),$AL16&lt;&gt;0),ROUND($S16/$AL16*100,2),"")</f>
        <v/>
      </c>
      <c r="AH16" s="53">
        <f>IF(AND(ISNUMBER($Q16),ISNUMBER($AL16),$AL16&lt;&gt;0),ROUND($Q16/$AL16*100,1),"")</f>
        <v/>
      </c>
      <c r="AI16" s="48">
        <f>IF(ISNUMBER($S16),IF($S16&lt;=1,"Yes","No"),"n/a")</f>
        <v/>
      </c>
      <c r="AJ16" s="48">
        <f>IF(ISNUMBER($S16),ROUND(MAX(0,MIN(100,100-$S16*2.5-IF(ISNUMBER($T16),$T16,0)*0.12+IF($S16&lt;=1,12,0))),0),"")</f>
        <v/>
      </c>
      <c r="AK16" s="48">
        <f>IF(ISNUMBER($Q16),IF($Q16&gt;=100,20,IF($Q16&gt;=30,10,0)),0)+IF(ISNUMBER($R16),IF($R16&gt;=100,20,0),0)+IF(ISNUMBER($P16),IF($P16&gt;=150,20,IF($P16&gt;=50,12,5)),0)+IF(ISNUMBER($S16),IF($S16&lt;=1,15,0),0)</f>
        <v/>
      </c>
      <c r="AL16" s="48" t="n">
        <v>355</v>
      </c>
      <c r="AM16" s="49" t="n"/>
      <c r="AN16" s="48">
        <f>IF(AND(ISNUMBER($P16),ISNUMBER($AL16),$AL16&lt;&gt;0),IF(OR($P16&gt;180,$P16/$AL16*1000&gt;400),"Over ceiling, confirm SKU","Within"),"n/a")</f>
        <v/>
      </c>
      <c r="AO16" s="51" t="n"/>
      <c r="AP16" s="51" t="n"/>
      <c r="AQ16" s="51" t="n"/>
      <c r="AR16" s="34" t="inlineStr">
        <is>
          <t>Retrieved and cited, see Enrichment Log</t>
        </is>
      </c>
      <c r="AS16" s="34" t="inlineStr">
        <is>
          <t>BLANK -&gt; requires live Amazon.ca capture</t>
        </is>
      </c>
      <c r="AT16" s="34" t="inlineStr">
        <is>
          <t>Unverified commercial data</t>
        </is>
      </c>
    </row>
    <row r="17" ht="28" customHeight="1">
      <c r="A17" s="34" t="inlineStr">
        <is>
          <t>Spindrift</t>
        </is>
      </c>
      <c r="B17" s="34" t="inlineStr">
        <is>
          <t>Spindrift Sparkling Water | Grapefruit | 15 pack 355mL</t>
        </is>
      </c>
      <c r="C17" s="34" t="inlineStr">
        <is>
          <t>5) Sparkling water &amp; soda</t>
        </is>
      </c>
      <c r="D17" s="34" t="inlineStr">
        <is>
          <t>355 mL can</t>
        </is>
      </c>
      <c r="E17" s="48" t="n">
        <v>15</v>
      </c>
      <c r="F17" s="49" t="n"/>
      <c r="G17" s="50">
        <f>IF(AND(ISNUMBER($F17),ISNUMBER($E17),$E17&lt;&gt;0),$F17/$E17,"")</f>
        <v/>
      </c>
      <c r="H17" s="50">
        <f>IF(AND(ISNUMBER($F17),ISNUMBER($AL17),ISNUMBER($E17),($AL17*$E17)&lt;&gt;0),$F17/($AL17*$E17)*100,"")</f>
        <v/>
      </c>
      <c r="I17" s="51" t="n"/>
      <c r="J17" s="52" t="n"/>
      <c r="K17" s="50">
        <f>IF(AND(ISNUMBER($F17),ISNUMBER($J17)),$F17*(1-$J17),"")</f>
        <v/>
      </c>
      <c r="L17" s="51" t="n"/>
      <c r="M17" s="51" t="n"/>
      <c r="N17" s="50">
        <f>IF(ISNUMBER($F17),($F17-IF(ISNUMBER($AM17),$AM17,0))*(1-IF(ISNUMBER($J17),$J17,0)),"")</f>
        <v/>
      </c>
      <c r="O17" s="34" t="inlineStr">
        <is>
          <t>Grapefruit</t>
        </is>
      </c>
      <c r="P17" s="48" t="n">
        <v>0</v>
      </c>
      <c r="Q17" s="48" t="n">
        <v>0</v>
      </c>
      <c r="R17" s="34" t="inlineStr">
        <is>
          <t>Not listed</t>
        </is>
      </c>
      <c r="S17" s="48" t="n">
        <v>2</v>
      </c>
      <c r="T17" s="48" t="n">
        <v>10</v>
      </c>
      <c r="U17" s="34" t="inlineStr">
        <is>
          <t>None (real squeezed fruit)</t>
        </is>
      </c>
      <c r="V17" s="34" t="inlineStr">
        <is>
          <t>Real squeezed fruit, no added sugar/sweetener</t>
        </is>
      </c>
      <c r="W17" s="51" t="n"/>
      <c r="X17" s="51" t="n"/>
      <c r="Y17" s="51" t="n"/>
      <c r="Z17" s="51" t="n"/>
      <c r="AA17" s="34" t="inlineStr">
        <is>
          <t>High</t>
        </is>
      </c>
      <c r="AB17" s="34" t="inlineStr">
        <is>
          <t>Premium real fruit seltzer; strong loyalty</t>
        </is>
      </c>
      <c r="AC17" s="34" t="inlineStr">
        <is>
          <t>Sparkling water made with real squeezed fruit</t>
        </is>
      </c>
      <c r="AD17" s="34" t="inlineStr">
        <is>
          <t>Tastes like real fruit because it is, not flavour essence.</t>
        </is>
      </c>
      <c r="AE17" s="51" t="n"/>
      <c r="AF17" s="53">
        <f>IF(AND(ISNUMBER($P17),ISNUMBER($AL17),$AL17&lt;&gt;0),ROUND($P17/$AL17*100,1),"")</f>
        <v/>
      </c>
      <c r="AG17" s="54">
        <f>IF(AND(ISNUMBER($S17),ISNUMBER($AL17),$AL17&lt;&gt;0),ROUND($S17/$AL17*100,2),"")</f>
        <v/>
      </c>
      <c r="AH17" s="53">
        <f>IF(AND(ISNUMBER($Q17),ISNUMBER($AL17),$AL17&lt;&gt;0),ROUND($Q17/$AL17*100,1),"")</f>
        <v/>
      </c>
      <c r="AI17" s="48">
        <f>IF(ISNUMBER($S17),IF($S17&lt;=1,"Yes","No"),"n/a")</f>
        <v/>
      </c>
      <c r="AJ17" s="48">
        <f>IF(ISNUMBER($S17),ROUND(MAX(0,MIN(100,100-$S17*2.5-IF(ISNUMBER($T17),$T17,0)*0.12+IF($S17&lt;=1,12,0))),0),"")</f>
        <v/>
      </c>
      <c r="AK17" s="48">
        <f>IF(ISNUMBER($Q17),IF($Q17&gt;=100,20,IF($Q17&gt;=30,10,0)),0)+IF(ISNUMBER($R17),IF($R17&gt;=100,20,0),0)+IF(ISNUMBER($P17),IF($P17&gt;=150,20,IF($P17&gt;=50,12,5)),0)+IF(ISNUMBER($S17),IF($S17&lt;=1,15,0),0)</f>
        <v/>
      </c>
      <c r="AL17" s="48" t="n">
        <v>355</v>
      </c>
      <c r="AM17" s="49" t="n"/>
      <c r="AN17" s="48">
        <f>IF(AND(ISNUMBER($P17),ISNUMBER($AL17),$AL17&lt;&gt;0),IF(OR($P17&gt;180,$P17/$AL17*1000&gt;400),"Over ceiling, confirm SKU","Within"),"n/a")</f>
        <v/>
      </c>
      <c r="AO17" s="51" t="n"/>
      <c r="AP17" s="51" t="n"/>
      <c r="AQ17" s="51" t="n"/>
      <c r="AR17" s="34" t="inlineStr">
        <is>
          <t>Retrieved and cited, see Enrichment Log</t>
        </is>
      </c>
      <c r="AS17" s="34" t="inlineStr">
        <is>
          <t>BLANK -&gt; requires live Amazon.ca capture</t>
        </is>
      </c>
      <c r="AT17" s="34" t="inlineStr">
        <is>
          <t>Unverified commercial data</t>
        </is>
      </c>
    </row>
    <row r="18" ht="28" customHeight="1">
      <c r="A18" s="34" t="inlineStr">
        <is>
          <t>Spindrift</t>
        </is>
      </c>
      <c r="B18" s="34" t="inlineStr">
        <is>
          <t>Spindrift Sparkling Water | Grapefruit | 18 pack 355mL</t>
        </is>
      </c>
      <c r="C18" s="34" t="inlineStr">
        <is>
          <t>5) Sparkling water &amp; soda</t>
        </is>
      </c>
      <c r="D18" s="34" t="inlineStr">
        <is>
          <t>355 mL can</t>
        </is>
      </c>
      <c r="E18" s="48" t="n">
        <v>18</v>
      </c>
      <c r="F18" s="49" t="n"/>
      <c r="G18" s="50">
        <f>IF(AND(ISNUMBER($F18),ISNUMBER($E18),$E18&lt;&gt;0),$F18/$E18,"")</f>
        <v/>
      </c>
      <c r="H18" s="50">
        <f>IF(AND(ISNUMBER($F18),ISNUMBER($AL18),ISNUMBER($E18),($AL18*$E18)&lt;&gt;0),$F18/($AL18*$E18)*100,"")</f>
        <v/>
      </c>
      <c r="I18" s="51" t="n"/>
      <c r="J18" s="52" t="n"/>
      <c r="K18" s="50">
        <f>IF(AND(ISNUMBER($F18),ISNUMBER($J18)),$F18*(1-$J18),"")</f>
        <v/>
      </c>
      <c r="L18" s="51" t="n"/>
      <c r="M18" s="51" t="n"/>
      <c r="N18" s="50">
        <f>IF(ISNUMBER($F18),($F18-IF(ISNUMBER($AM18),$AM18,0))*(1-IF(ISNUMBER($J18),$J18,0)),"")</f>
        <v/>
      </c>
      <c r="O18" s="34" t="inlineStr">
        <is>
          <t>Grapefruit</t>
        </is>
      </c>
      <c r="P18" s="48" t="n">
        <v>0</v>
      </c>
      <c r="Q18" s="48" t="n">
        <v>0</v>
      </c>
      <c r="R18" s="34" t="inlineStr">
        <is>
          <t>Not listed</t>
        </is>
      </c>
      <c r="S18" s="48" t="n">
        <v>2</v>
      </c>
      <c r="T18" s="48" t="n">
        <v>10</v>
      </c>
      <c r="U18" s="34" t="inlineStr">
        <is>
          <t>None (real squeezed fruit)</t>
        </is>
      </c>
      <c r="V18" s="34" t="inlineStr">
        <is>
          <t>Real squeezed fruit, no added sugar/sweetener</t>
        </is>
      </c>
      <c r="W18" s="51" t="n"/>
      <c r="X18" s="51" t="n"/>
      <c r="Y18" s="51" t="n"/>
      <c r="Z18" s="51" t="n"/>
      <c r="AA18" s="34" t="inlineStr">
        <is>
          <t>High</t>
        </is>
      </c>
      <c r="AB18" s="34" t="inlineStr">
        <is>
          <t>Premium real fruit seltzer; strong loyalty</t>
        </is>
      </c>
      <c r="AC18" s="34" t="inlineStr">
        <is>
          <t>Sparkling water made with real squeezed fruit</t>
        </is>
      </c>
      <c r="AD18" s="34" t="inlineStr">
        <is>
          <t>Tastes like real fruit because it is, not flavour essence.</t>
        </is>
      </c>
      <c r="AE18" s="51" t="n"/>
      <c r="AF18" s="53">
        <f>IF(AND(ISNUMBER($P18),ISNUMBER($AL18),$AL18&lt;&gt;0),ROUND($P18/$AL18*100,1),"")</f>
        <v/>
      </c>
      <c r="AG18" s="54">
        <f>IF(AND(ISNUMBER($S18),ISNUMBER($AL18),$AL18&lt;&gt;0),ROUND($S18/$AL18*100,2),"")</f>
        <v/>
      </c>
      <c r="AH18" s="53">
        <f>IF(AND(ISNUMBER($Q18),ISNUMBER($AL18),$AL18&lt;&gt;0),ROUND($Q18/$AL18*100,1),"")</f>
        <v/>
      </c>
      <c r="AI18" s="48">
        <f>IF(ISNUMBER($S18),IF($S18&lt;=1,"Yes","No"),"n/a")</f>
        <v/>
      </c>
      <c r="AJ18" s="48">
        <f>IF(ISNUMBER($S18),ROUND(MAX(0,MIN(100,100-$S18*2.5-IF(ISNUMBER($T18),$T18,0)*0.12+IF($S18&lt;=1,12,0))),0),"")</f>
        <v/>
      </c>
      <c r="AK18" s="48">
        <f>IF(ISNUMBER($Q18),IF($Q18&gt;=100,20,IF($Q18&gt;=30,10,0)),0)+IF(ISNUMBER($R18),IF($R18&gt;=100,20,0),0)+IF(ISNUMBER($P18),IF($P18&gt;=150,20,IF($P18&gt;=50,12,5)),0)+IF(ISNUMBER($S18),IF($S18&lt;=1,15,0),0)</f>
        <v/>
      </c>
      <c r="AL18" s="48" t="n">
        <v>355</v>
      </c>
      <c r="AM18" s="49" t="n"/>
      <c r="AN18" s="48">
        <f>IF(AND(ISNUMBER($P18),ISNUMBER($AL18),$AL18&lt;&gt;0),IF(OR($P18&gt;180,$P18/$AL18*1000&gt;400),"Over ceiling, confirm SKU","Within"),"n/a")</f>
        <v/>
      </c>
      <c r="AO18" s="51" t="n"/>
      <c r="AP18" s="51" t="n"/>
      <c r="AQ18" s="51" t="n"/>
      <c r="AR18" s="34" t="inlineStr">
        <is>
          <t>Retrieved and cited, see Enrichment Log</t>
        </is>
      </c>
      <c r="AS18" s="34" t="inlineStr">
        <is>
          <t>BLANK -&gt; requires live Amazon.ca capture</t>
        </is>
      </c>
      <c r="AT18" s="34" t="inlineStr">
        <is>
          <t>Unverified commercial data</t>
        </is>
      </c>
    </row>
    <row r="19" ht="28" customHeight="1">
      <c r="A19" s="34" t="inlineStr">
        <is>
          <t>Spindrift</t>
        </is>
      </c>
      <c r="B19" s="34" t="inlineStr">
        <is>
          <t>Spindrift Sparkling Water | Grapefruit | 24 pack 355mL</t>
        </is>
      </c>
      <c r="C19" s="34" t="inlineStr">
        <is>
          <t>5) Sparkling water &amp; soda</t>
        </is>
      </c>
      <c r="D19" s="34" t="inlineStr">
        <is>
          <t>355 mL can</t>
        </is>
      </c>
      <c r="E19" s="48" t="n">
        <v>24</v>
      </c>
      <c r="F19" s="49" t="n"/>
      <c r="G19" s="50">
        <f>IF(AND(ISNUMBER($F19),ISNUMBER($E19),$E19&lt;&gt;0),$F19/$E19,"")</f>
        <v/>
      </c>
      <c r="H19" s="50">
        <f>IF(AND(ISNUMBER($F19),ISNUMBER($AL19),ISNUMBER($E19),($AL19*$E19)&lt;&gt;0),$F19/($AL19*$E19)*100,"")</f>
        <v/>
      </c>
      <c r="I19" s="51" t="n"/>
      <c r="J19" s="52" t="n"/>
      <c r="K19" s="50">
        <f>IF(AND(ISNUMBER($F19),ISNUMBER($J19)),$F19*(1-$J19),"")</f>
        <v/>
      </c>
      <c r="L19" s="51" t="n"/>
      <c r="M19" s="51" t="n"/>
      <c r="N19" s="50">
        <f>IF(ISNUMBER($F19),($F19-IF(ISNUMBER($AM19),$AM19,0))*(1-IF(ISNUMBER($J19),$J19,0)),"")</f>
        <v/>
      </c>
      <c r="O19" s="34" t="inlineStr">
        <is>
          <t>Grapefruit</t>
        </is>
      </c>
      <c r="P19" s="48" t="n">
        <v>0</v>
      </c>
      <c r="Q19" s="48" t="n">
        <v>0</v>
      </c>
      <c r="R19" s="34" t="inlineStr">
        <is>
          <t>Not listed</t>
        </is>
      </c>
      <c r="S19" s="48" t="n">
        <v>2</v>
      </c>
      <c r="T19" s="48" t="n">
        <v>10</v>
      </c>
      <c r="U19" s="34" t="inlineStr">
        <is>
          <t>None (real squeezed fruit)</t>
        </is>
      </c>
      <c r="V19" s="34" t="inlineStr">
        <is>
          <t>Real squeezed fruit, no added sugar/sweetener</t>
        </is>
      </c>
      <c r="W19" s="51" t="n"/>
      <c r="X19" s="51" t="n"/>
      <c r="Y19" s="51" t="n"/>
      <c r="Z19" s="51" t="n"/>
      <c r="AA19" s="34" t="inlineStr">
        <is>
          <t>High</t>
        </is>
      </c>
      <c r="AB19" s="34" t="inlineStr">
        <is>
          <t>Premium real fruit seltzer; strong loyalty</t>
        </is>
      </c>
      <c r="AC19" s="34" t="inlineStr">
        <is>
          <t>Sparkling water made with real squeezed fruit</t>
        </is>
      </c>
      <c r="AD19" s="34" t="inlineStr">
        <is>
          <t>Tastes like real fruit because it is, not flavour essence.</t>
        </is>
      </c>
      <c r="AE19" s="51" t="n"/>
      <c r="AF19" s="53">
        <f>IF(AND(ISNUMBER($P19),ISNUMBER($AL19),$AL19&lt;&gt;0),ROUND($P19/$AL19*100,1),"")</f>
        <v/>
      </c>
      <c r="AG19" s="54">
        <f>IF(AND(ISNUMBER($S19),ISNUMBER($AL19),$AL19&lt;&gt;0),ROUND($S19/$AL19*100,2),"")</f>
        <v/>
      </c>
      <c r="AH19" s="53">
        <f>IF(AND(ISNUMBER($Q19),ISNUMBER($AL19),$AL19&lt;&gt;0),ROUND($Q19/$AL19*100,1),"")</f>
        <v/>
      </c>
      <c r="AI19" s="48">
        <f>IF(ISNUMBER($S19),IF($S19&lt;=1,"Yes","No"),"n/a")</f>
        <v/>
      </c>
      <c r="AJ19" s="48">
        <f>IF(ISNUMBER($S19),ROUND(MAX(0,MIN(100,100-$S19*2.5-IF(ISNUMBER($T19),$T19,0)*0.12+IF($S19&lt;=1,12,0))),0),"")</f>
        <v/>
      </c>
      <c r="AK19" s="48">
        <f>IF(ISNUMBER($Q19),IF($Q19&gt;=100,20,IF($Q19&gt;=30,10,0)),0)+IF(ISNUMBER($R19),IF($R19&gt;=100,20,0),0)+IF(ISNUMBER($P19),IF($P19&gt;=150,20,IF($P19&gt;=50,12,5)),0)+IF(ISNUMBER($S19),IF($S19&lt;=1,15,0),0)</f>
        <v/>
      </c>
      <c r="AL19" s="48" t="n">
        <v>355</v>
      </c>
      <c r="AM19" s="49" t="n"/>
      <c r="AN19" s="48">
        <f>IF(AND(ISNUMBER($P19),ISNUMBER($AL19),$AL19&lt;&gt;0),IF(OR($P19&gt;180,$P19/$AL19*1000&gt;400),"Over ceiling, confirm SKU","Within"),"n/a")</f>
        <v/>
      </c>
      <c r="AO19" s="51" t="n"/>
      <c r="AP19" s="51" t="n"/>
      <c r="AQ19" s="51" t="n"/>
      <c r="AR19" s="34" t="inlineStr">
        <is>
          <t>Retrieved and cited, see Enrichment Log</t>
        </is>
      </c>
      <c r="AS19" s="34" t="inlineStr">
        <is>
          <t>BLANK -&gt; requires live Amazon.ca capture</t>
        </is>
      </c>
      <c r="AT19" s="34" t="inlineStr">
        <is>
          <t>Unverified commercial data</t>
        </is>
      </c>
    </row>
    <row r="20" ht="28" customHeight="1">
      <c r="A20" s="34" t="inlineStr">
        <is>
          <t>Spindrift</t>
        </is>
      </c>
      <c r="B20" s="34" t="inlineStr">
        <is>
          <t>Spindrift Sparkling Water | Half-Tea Half-Lemon | single 355mL</t>
        </is>
      </c>
      <c r="C20" s="34" t="inlineStr">
        <is>
          <t>5) Sparkling water &amp; soda</t>
        </is>
      </c>
      <c r="D20" s="34" t="inlineStr">
        <is>
          <t>355 mL can</t>
        </is>
      </c>
      <c r="E20" s="48" t="n">
        <v>1</v>
      </c>
      <c r="F20" s="49" t="n"/>
      <c r="G20" s="50">
        <f>IF(AND(ISNUMBER($F20),ISNUMBER($E20),$E20&lt;&gt;0),$F20/$E20,"")</f>
        <v/>
      </c>
      <c r="H20" s="50">
        <f>IF(AND(ISNUMBER($F20),ISNUMBER($AL20),ISNUMBER($E20),($AL20*$E20)&lt;&gt;0),$F20/($AL20*$E20)*100,"")</f>
        <v/>
      </c>
      <c r="I20" s="51" t="n"/>
      <c r="J20" s="52" t="n"/>
      <c r="K20" s="50">
        <f>IF(AND(ISNUMBER($F20),ISNUMBER($J20)),$F20*(1-$J20),"")</f>
        <v/>
      </c>
      <c r="L20" s="51" t="n"/>
      <c r="M20" s="51" t="n"/>
      <c r="N20" s="50">
        <f>IF(ISNUMBER($F20),($F20-IF(ISNUMBER($AM20),$AM20,0))*(1-IF(ISNUMBER($J20),$J20,0)),"")</f>
        <v/>
      </c>
      <c r="O20" s="34" t="inlineStr">
        <is>
          <t>Half-Tea Half-Lemon</t>
        </is>
      </c>
      <c r="P20" s="48" t="n">
        <v>0</v>
      </c>
      <c r="Q20" s="48" t="n">
        <v>0</v>
      </c>
      <c r="R20" s="34" t="inlineStr">
        <is>
          <t>Not listed</t>
        </is>
      </c>
      <c r="S20" s="48" t="n">
        <v>2</v>
      </c>
      <c r="T20" s="48" t="n">
        <v>10</v>
      </c>
      <c r="U20" s="34" t="inlineStr">
        <is>
          <t>None (real squeezed fruit)</t>
        </is>
      </c>
      <c r="V20" s="34" t="inlineStr">
        <is>
          <t>Real squeezed fruit, no added sugar/sweetener</t>
        </is>
      </c>
      <c r="W20" s="51" t="n"/>
      <c r="X20" s="51" t="n"/>
      <c r="Y20" s="51" t="n"/>
      <c r="Z20" s="51" t="n"/>
      <c r="AA20" s="34" t="inlineStr">
        <is>
          <t>High</t>
        </is>
      </c>
      <c r="AB20" s="34" t="inlineStr">
        <is>
          <t>Premium real fruit seltzer; strong loyalty</t>
        </is>
      </c>
      <c r="AC20" s="34" t="inlineStr">
        <is>
          <t>Sparkling water made with real squeezed fruit</t>
        </is>
      </c>
      <c r="AD20" s="34" t="inlineStr">
        <is>
          <t>Tastes like real fruit because it is, not flavour essence.</t>
        </is>
      </c>
      <c r="AE20" s="51" t="n"/>
      <c r="AF20" s="53">
        <f>IF(AND(ISNUMBER($P20),ISNUMBER($AL20),$AL20&lt;&gt;0),ROUND($P20/$AL20*100,1),"")</f>
        <v/>
      </c>
      <c r="AG20" s="54">
        <f>IF(AND(ISNUMBER($S20),ISNUMBER($AL20),$AL20&lt;&gt;0),ROUND($S20/$AL20*100,2),"")</f>
        <v/>
      </c>
      <c r="AH20" s="53">
        <f>IF(AND(ISNUMBER($Q20),ISNUMBER($AL20),$AL20&lt;&gt;0),ROUND($Q20/$AL20*100,1),"")</f>
        <v/>
      </c>
      <c r="AI20" s="48">
        <f>IF(ISNUMBER($S20),IF($S20&lt;=1,"Yes","No"),"n/a")</f>
        <v/>
      </c>
      <c r="AJ20" s="48">
        <f>IF(ISNUMBER($S20),ROUND(MAX(0,MIN(100,100-$S20*2.5-IF(ISNUMBER($T20),$T20,0)*0.12+IF($S20&lt;=1,12,0))),0),"")</f>
        <v/>
      </c>
      <c r="AK20" s="48">
        <f>IF(ISNUMBER($Q20),IF($Q20&gt;=100,20,IF($Q20&gt;=30,10,0)),0)+IF(ISNUMBER($R20),IF($R20&gt;=100,20,0),0)+IF(ISNUMBER($P20),IF($P20&gt;=150,20,IF($P20&gt;=50,12,5)),0)+IF(ISNUMBER($S20),IF($S20&lt;=1,15,0),0)</f>
        <v/>
      </c>
      <c r="AL20" s="48" t="n">
        <v>355</v>
      </c>
      <c r="AM20" s="49" t="n"/>
      <c r="AN20" s="48">
        <f>IF(AND(ISNUMBER($P20),ISNUMBER($AL20),$AL20&lt;&gt;0),IF(OR($P20&gt;180,$P20/$AL20*1000&gt;400),"Over ceiling, confirm SKU","Within"),"n/a")</f>
        <v/>
      </c>
      <c r="AO20" s="51" t="n"/>
      <c r="AP20" s="51" t="n"/>
      <c r="AQ20" s="51" t="n"/>
      <c r="AR20" s="34" t="inlineStr">
        <is>
          <t>Retrieved and cited, see Enrichment Log</t>
        </is>
      </c>
      <c r="AS20" s="34" t="inlineStr">
        <is>
          <t>BLANK -&gt; requires live Amazon.ca capture</t>
        </is>
      </c>
      <c r="AT20" s="34" t="inlineStr">
        <is>
          <t>Unverified commercial data</t>
        </is>
      </c>
    </row>
    <row r="21" ht="28" customHeight="1">
      <c r="A21" s="34" t="inlineStr">
        <is>
          <t>Spindrift</t>
        </is>
      </c>
      <c r="B21" s="34" t="inlineStr">
        <is>
          <t>Spindrift Sparkling Water | Half-Tea Half-Lemon | 8 pack 355mL</t>
        </is>
      </c>
      <c r="C21" s="34" t="inlineStr">
        <is>
          <t>5) Sparkling water &amp; soda</t>
        </is>
      </c>
      <c r="D21" s="34" t="inlineStr">
        <is>
          <t>355 mL can</t>
        </is>
      </c>
      <c r="E21" s="48" t="n">
        <v>8</v>
      </c>
      <c r="F21" s="49" t="n"/>
      <c r="G21" s="50">
        <f>IF(AND(ISNUMBER($F21),ISNUMBER($E21),$E21&lt;&gt;0),$F21/$E21,"")</f>
        <v/>
      </c>
      <c r="H21" s="50">
        <f>IF(AND(ISNUMBER($F21),ISNUMBER($AL21),ISNUMBER($E21),($AL21*$E21)&lt;&gt;0),$F21/($AL21*$E21)*100,"")</f>
        <v/>
      </c>
      <c r="I21" s="51" t="n"/>
      <c r="J21" s="52" t="n"/>
      <c r="K21" s="50">
        <f>IF(AND(ISNUMBER($F21),ISNUMBER($J21)),$F21*(1-$J21),"")</f>
        <v/>
      </c>
      <c r="L21" s="51" t="n"/>
      <c r="M21" s="51" t="n"/>
      <c r="N21" s="50">
        <f>IF(ISNUMBER($F21),($F21-IF(ISNUMBER($AM21),$AM21,0))*(1-IF(ISNUMBER($J21),$J21,0)),"")</f>
        <v/>
      </c>
      <c r="O21" s="34" t="inlineStr">
        <is>
          <t>Half-Tea Half-Lemon</t>
        </is>
      </c>
      <c r="P21" s="48" t="n">
        <v>0</v>
      </c>
      <c r="Q21" s="48" t="n">
        <v>0</v>
      </c>
      <c r="R21" s="34" t="inlineStr">
        <is>
          <t>Not listed</t>
        </is>
      </c>
      <c r="S21" s="48" t="n">
        <v>2</v>
      </c>
      <c r="T21" s="48" t="n">
        <v>10</v>
      </c>
      <c r="U21" s="34" t="inlineStr">
        <is>
          <t>None (real squeezed fruit)</t>
        </is>
      </c>
      <c r="V21" s="34" t="inlineStr">
        <is>
          <t>Real squeezed fruit, no added sugar/sweetener</t>
        </is>
      </c>
      <c r="W21" s="51" t="n"/>
      <c r="X21" s="51" t="n"/>
      <c r="Y21" s="51" t="n"/>
      <c r="Z21" s="51" t="n"/>
      <c r="AA21" s="34" t="inlineStr">
        <is>
          <t>High</t>
        </is>
      </c>
      <c r="AB21" s="34" t="inlineStr">
        <is>
          <t>Premium real fruit seltzer; strong loyalty</t>
        </is>
      </c>
      <c r="AC21" s="34" t="inlineStr">
        <is>
          <t>Sparkling water made with real squeezed fruit</t>
        </is>
      </c>
      <c r="AD21" s="34" t="inlineStr">
        <is>
          <t>Tastes like real fruit because it is, not flavour essence.</t>
        </is>
      </c>
      <c r="AE21" s="51" t="n"/>
      <c r="AF21" s="53">
        <f>IF(AND(ISNUMBER($P21),ISNUMBER($AL21),$AL21&lt;&gt;0),ROUND($P21/$AL21*100,1),"")</f>
        <v/>
      </c>
      <c r="AG21" s="54">
        <f>IF(AND(ISNUMBER($S21),ISNUMBER($AL21),$AL21&lt;&gt;0),ROUND($S21/$AL21*100,2),"")</f>
        <v/>
      </c>
      <c r="AH21" s="53">
        <f>IF(AND(ISNUMBER($Q21),ISNUMBER($AL21),$AL21&lt;&gt;0),ROUND($Q21/$AL21*100,1),"")</f>
        <v/>
      </c>
      <c r="AI21" s="48">
        <f>IF(ISNUMBER($S21),IF($S21&lt;=1,"Yes","No"),"n/a")</f>
        <v/>
      </c>
      <c r="AJ21" s="48">
        <f>IF(ISNUMBER($S21),ROUND(MAX(0,MIN(100,100-$S21*2.5-IF(ISNUMBER($T21),$T21,0)*0.12+IF($S21&lt;=1,12,0))),0),"")</f>
        <v/>
      </c>
      <c r="AK21" s="48">
        <f>IF(ISNUMBER($Q21),IF($Q21&gt;=100,20,IF($Q21&gt;=30,10,0)),0)+IF(ISNUMBER($R21),IF($R21&gt;=100,20,0),0)+IF(ISNUMBER($P21),IF($P21&gt;=150,20,IF($P21&gt;=50,12,5)),0)+IF(ISNUMBER($S21),IF($S21&lt;=1,15,0),0)</f>
        <v/>
      </c>
      <c r="AL21" s="48" t="n">
        <v>355</v>
      </c>
      <c r="AM21" s="49" t="n"/>
      <c r="AN21" s="48">
        <f>IF(AND(ISNUMBER($P21),ISNUMBER($AL21),$AL21&lt;&gt;0),IF(OR($P21&gt;180,$P21/$AL21*1000&gt;400),"Over ceiling, confirm SKU","Within"),"n/a")</f>
        <v/>
      </c>
      <c r="AO21" s="51" t="n"/>
      <c r="AP21" s="51" t="n"/>
      <c r="AQ21" s="51" t="n"/>
      <c r="AR21" s="34" t="inlineStr">
        <is>
          <t>Retrieved and cited, see Enrichment Log</t>
        </is>
      </c>
      <c r="AS21" s="34" t="inlineStr">
        <is>
          <t>BLANK -&gt; requires live Amazon.ca capture</t>
        </is>
      </c>
      <c r="AT21" s="34" t="inlineStr">
        <is>
          <t>Unverified commercial data</t>
        </is>
      </c>
    </row>
    <row r="22" ht="28" customHeight="1">
      <c r="A22" s="34" t="inlineStr">
        <is>
          <t>Spindrift</t>
        </is>
      </c>
      <c r="B22" s="34" t="inlineStr">
        <is>
          <t>Spindrift Sparkling Water | Half-Tea Half-Lemon | 12 pack 355mL</t>
        </is>
      </c>
      <c r="C22" s="34" t="inlineStr">
        <is>
          <t>5) Sparkling water &amp; soda</t>
        </is>
      </c>
      <c r="D22" s="34" t="inlineStr">
        <is>
          <t>355 mL can</t>
        </is>
      </c>
      <c r="E22" s="48" t="n">
        <v>12</v>
      </c>
      <c r="F22" s="49" t="n"/>
      <c r="G22" s="50">
        <f>IF(AND(ISNUMBER($F22),ISNUMBER($E22),$E22&lt;&gt;0),$F22/$E22,"")</f>
        <v/>
      </c>
      <c r="H22" s="50">
        <f>IF(AND(ISNUMBER($F22),ISNUMBER($AL22),ISNUMBER($E22),($AL22*$E22)&lt;&gt;0),$F22/($AL22*$E22)*100,"")</f>
        <v/>
      </c>
      <c r="I22" s="51" t="n"/>
      <c r="J22" s="52" t="n"/>
      <c r="K22" s="50">
        <f>IF(AND(ISNUMBER($F22),ISNUMBER($J22)),$F22*(1-$J22),"")</f>
        <v/>
      </c>
      <c r="L22" s="51" t="n"/>
      <c r="M22" s="51" t="n"/>
      <c r="N22" s="50">
        <f>IF(ISNUMBER($F22),($F22-IF(ISNUMBER($AM22),$AM22,0))*(1-IF(ISNUMBER($J22),$J22,0)),"")</f>
        <v/>
      </c>
      <c r="O22" s="34" t="inlineStr">
        <is>
          <t>Half-Tea Half-Lemon</t>
        </is>
      </c>
      <c r="P22" s="48" t="n">
        <v>0</v>
      </c>
      <c r="Q22" s="48" t="n">
        <v>0</v>
      </c>
      <c r="R22" s="34" t="inlineStr">
        <is>
          <t>Not listed</t>
        </is>
      </c>
      <c r="S22" s="48" t="n">
        <v>2</v>
      </c>
      <c r="T22" s="48" t="n">
        <v>10</v>
      </c>
      <c r="U22" s="34" t="inlineStr">
        <is>
          <t>None (real squeezed fruit)</t>
        </is>
      </c>
      <c r="V22" s="34" t="inlineStr">
        <is>
          <t>Real squeezed fruit, no added sugar/sweetener</t>
        </is>
      </c>
      <c r="W22" s="51" t="n"/>
      <c r="X22" s="51" t="n"/>
      <c r="Y22" s="51" t="n"/>
      <c r="Z22" s="51" t="n"/>
      <c r="AA22" s="34" t="inlineStr">
        <is>
          <t>High</t>
        </is>
      </c>
      <c r="AB22" s="34" t="inlineStr">
        <is>
          <t>Premium real fruit seltzer; strong loyalty</t>
        </is>
      </c>
      <c r="AC22" s="34" t="inlineStr">
        <is>
          <t>Sparkling water made with real squeezed fruit</t>
        </is>
      </c>
      <c r="AD22" s="34" t="inlineStr">
        <is>
          <t>Tastes like real fruit because it is, not flavour essence.</t>
        </is>
      </c>
      <c r="AE22" s="51" t="n"/>
      <c r="AF22" s="53">
        <f>IF(AND(ISNUMBER($P22),ISNUMBER($AL22),$AL22&lt;&gt;0),ROUND($P22/$AL22*100,1),"")</f>
        <v/>
      </c>
      <c r="AG22" s="54">
        <f>IF(AND(ISNUMBER($S22),ISNUMBER($AL22),$AL22&lt;&gt;0),ROUND($S22/$AL22*100,2),"")</f>
        <v/>
      </c>
      <c r="AH22" s="53">
        <f>IF(AND(ISNUMBER($Q22),ISNUMBER($AL22),$AL22&lt;&gt;0),ROUND($Q22/$AL22*100,1),"")</f>
        <v/>
      </c>
      <c r="AI22" s="48">
        <f>IF(ISNUMBER($S22),IF($S22&lt;=1,"Yes","No"),"n/a")</f>
        <v/>
      </c>
      <c r="AJ22" s="48">
        <f>IF(ISNUMBER($S22),ROUND(MAX(0,MIN(100,100-$S22*2.5-IF(ISNUMBER($T22),$T22,0)*0.12+IF($S22&lt;=1,12,0))),0),"")</f>
        <v/>
      </c>
      <c r="AK22" s="48">
        <f>IF(ISNUMBER($Q22),IF($Q22&gt;=100,20,IF($Q22&gt;=30,10,0)),0)+IF(ISNUMBER($R22),IF($R22&gt;=100,20,0),0)+IF(ISNUMBER($P22),IF($P22&gt;=150,20,IF($P22&gt;=50,12,5)),0)+IF(ISNUMBER($S22),IF($S22&lt;=1,15,0),0)</f>
        <v/>
      </c>
      <c r="AL22" s="48" t="n">
        <v>355</v>
      </c>
      <c r="AM22" s="49" t="n"/>
      <c r="AN22" s="48">
        <f>IF(AND(ISNUMBER($P22),ISNUMBER($AL22),$AL22&lt;&gt;0),IF(OR($P22&gt;180,$P22/$AL22*1000&gt;400),"Over ceiling, confirm SKU","Within"),"n/a")</f>
        <v/>
      </c>
      <c r="AO22" s="51" t="n"/>
      <c r="AP22" s="51" t="n"/>
      <c r="AQ22" s="51" t="n"/>
      <c r="AR22" s="34" t="inlineStr">
        <is>
          <t>Retrieved and cited, see Enrichment Log</t>
        </is>
      </c>
      <c r="AS22" s="34" t="inlineStr">
        <is>
          <t>BLANK -&gt; requires live Amazon.ca capture</t>
        </is>
      </c>
      <c r="AT22" s="34" t="inlineStr">
        <is>
          <t>Unverified commercial data</t>
        </is>
      </c>
    </row>
    <row r="23" ht="28" customHeight="1">
      <c r="A23" s="34" t="inlineStr">
        <is>
          <t>Spindrift</t>
        </is>
      </c>
      <c r="B23" s="34" t="inlineStr">
        <is>
          <t>Spindrift Sparkling Water | Half-Tea Half-Lemon | 15 pack 355mL</t>
        </is>
      </c>
      <c r="C23" s="34" t="inlineStr">
        <is>
          <t>5) Sparkling water &amp; soda</t>
        </is>
      </c>
      <c r="D23" s="34" t="inlineStr">
        <is>
          <t>355 mL can</t>
        </is>
      </c>
      <c r="E23" s="48" t="n">
        <v>15</v>
      </c>
      <c r="F23" s="49" t="n"/>
      <c r="G23" s="50">
        <f>IF(AND(ISNUMBER($F23),ISNUMBER($E23),$E23&lt;&gt;0),$F23/$E23,"")</f>
        <v/>
      </c>
      <c r="H23" s="50">
        <f>IF(AND(ISNUMBER($F23),ISNUMBER($AL23),ISNUMBER($E23),($AL23*$E23)&lt;&gt;0),$F23/($AL23*$E23)*100,"")</f>
        <v/>
      </c>
      <c r="I23" s="51" t="n"/>
      <c r="J23" s="52" t="n"/>
      <c r="K23" s="50">
        <f>IF(AND(ISNUMBER($F23),ISNUMBER($J23)),$F23*(1-$J23),"")</f>
        <v/>
      </c>
      <c r="L23" s="51" t="n"/>
      <c r="M23" s="51" t="n"/>
      <c r="N23" s="50">
        <f>IF(ISNUMBER($F23),($F23-IF(ISNUMBER($AM23),$AM23,0))*(1-IF(ISNUMBER($J23),$J23,0)),"")</f>
        <v/>
      </c>
      <c r="O23" s="34" t="inlineStr">
        <is>
          <t>Half-Tea Half-Lemon</t>
        </is>
      </c>
      <c r="P23" s="48" t="n">
        <v>0</v>
      </c>
      <c r="Q23" s="48" t="n">
        <v>0</v>
      </c>
      <c r="R23" s="34" t="inlineStr">
        <is>
          <t>Not listed</t>
        </is>
      </c>
      <c r="S23" s="48" t="n">
        <v>2</v>
      </c>
      <c r="T23" s="48" t="n">
        <v>10</v>
      </c>
      <c r="U23" s="34" t="inlineStr">
        <is>
          <t>None (real squeezed fruit)</t>
        </is>
      </c>
      <c r="V23" s="34" t="inlineStr">
        <is>
          <t>Real squeezed fruit, no added sugar/sweetener</t>
        </is>
      </c>
      <c r="W23" s="51" t="n"/>
      <c r="X23" s="51" t="n"/>
      <c r="Y23" s="51" t="n"/>
      <c r="Z23" s="51" t="n"/>
      <c r="AA23" s="34" t="inlineStr">
        <is>
          <t>High</t>
        </is>
      </c>
      <c r="AB23" s="34" t="inlineStr">
        <is>
          <t>Premium real fruit seltzer; strong loyalty</t>
        </is>
      </c>
      <c r="AC23" s="34" t="inlineStr">
        <is>
          <t>Sparkling water made with real squeezed fruit</t>
        </is>
      </c>
      <c r="AD23" s="34" t="inlineStr">
        <is>
          <t>Tastes like real fruit because it is, not flavour essence.</t>
        </is>
      </c>
      <c r="AE23" s="51" t="n"/>
      <c r="AF23" s="53">
        <f>IF(AND(ISNUMBER($P23),ISNUMBER($AL23),$AL23&lt;&gt;0),ROUND($P23/$AL23*100,1),"")</f>
        <v/>
      </c>
      <c r="AG23" s="54">
        <f>IF(AND(ISNUMBER($S23),ISNUMBER($AL23),$AL23&lt;&gt;0),ROUND($S23/$AL23*100,2),"")</f>
        <v/>
      </c>
      <c r="AH23" s="53">
        <f>IF(AND(ISNUMBER($Q23),ISNUMBER($AL23),$AL23&lt;&gt;0),ROUND($Q23/$AL23*100,1),"")</f>
        <v/>
      </c>
      <c r="AI23" s="48">
        <f>IF(ISNUMBER($S23),IF($S23&lt;=1,"Yes","No"),"n/a")</f>
        <v/>
      </c>
      <c r="AJ23" s="48">
        <f>IF(ISNUMBER($S23),ROUND(MAX(0,MIN(100,100-$S23*2.5-IF(ISNUMBER($T23),$T23,0)*0.12+IF($S23&lt;=1,12,0))),0),"")</f>
        <v/>
      </c>
      <c r="AK23" s="48">
        <f>IF(ISNUMBER($Q23),IF($Q23&gt;=100,20,IF($Q23&gt;=30,10,0)),0)+IF(ISNUMBER($R23),IF($R23&gt;=100,20,0),0)+IF(ISNUMBER($P23),IF($P23&gt;=150,20,IF($P23&gt;=50,12,5)),0)+IF(ISNUMBER($S23),IF($S23&lt;=1,15,0),0)</f>
        <v/>
      </c>
      <c r="AL23" s="48" t="n">
        <v>355</v>
      </c>
      <c r="AM23" s="49" t="n"/>
      <c r="AN23" s="48">
        <f>IF(AND(ISNUMBER($P23),ISNUMBER($AL23),$AL23&lt;&gt;0),IF(OR($P23&gt;180,$P23/$AL23*1000&gt;400),"Over ceiling, confirm SKU","Within"),"n/a")</f>
        <v/>
      </c>
      <c r="AO23" s="51" t="n"/>
      <c r="AP23" s="51" t="n"/>
      <c r="AQ23" s="51" t="n"/>
      <c r="AR23" s="34" t="inlineStr">
        <is>
          <t>Retrieved and cited, see Enrichment Log</t>
        </is>
      </c>
      <c r="AS23" s="34" t="inlineStr">
        <is>
          <t>BLANK -&gt; requires live Amazon.ca capture</t>
        </is>
      </c>
      <c r="AT23" s="34" t="inlineStr">
        <is>
          <t>Unverified commercial data</t>
        </is>
      </c>
    </row>
    <row r="24" ht="28" customHeight="1">
      <c r="A24" s="34" t="inlineStr">
        <is>
          <t>Spindrift</t>
        </is>
      </c>
      <c r="B24" s="34" t="inlineStr">
        <is>
          <t>Spindrift Sparkling Water | Half-Tea Half-Lemon | 18 pack 355mL</t>
        </is>
      </c>
      <c r="C24" s="34" t="inlineStr">
        <is>
          <t>5) Sparkling water &amp; soda</t>
        </is>
      </c>
      <c r="D24" s="34" t="inlineStr">
        <is>
          <t>355 mL can</t>
        </is>
      </c>
      <c r="E24" s="48" t="n">
        <v>18</v>
      </c>
      <c r="F24" s="49" t="n"/>
      <c r="G24" s="50">
        <f>IF(AND(ISNUMBER($F24),ISNUMBER($E24),$E24&lt;&gt;0),$F24/$E24,"")</f>
        <v/>
      </c>
      <c r="H24" s="50">
        <f>IF(AND(ISNUMBER($F24),ISNUMBER($AL24),ISNUMBER($E24),($AL24*$E24)&lt;&gt;0),$F24/($AL24*$E24)*100,"")</f>
        <v/>
      </c>
      <c r="I24" s="51" t="n"/>
      <c r="J24" s="52" t="n"/>
      <c r="K24" s="50">
        <f>IF(AND(ISNUMBER($F24),ISNUMBER($J24)),$F24*(1-$J24),"")</f>
        <v/>
      </c>
      <c r="L24" s="51" t="n"/>
      <c r="M24" s="51" t="n"/>
      <c r="N24" s="50">
        <f>IF(ISNUMBER($F24),($F24-IF(ISNUMBER($AM24),$AM24,0))*(1-IF(ISNUMBER($J24),$J24,0)),"")</f>
        <v/>
      </c>
      <c r="O24" s="34" t="inlineStr">
        <is>
          <t>Half-Tea Half-Lemon</t>
        </is>
      </c>
      <c r="P24" s="48" t="n">
        <v>0</v>
      </c>
      <c r="Q24" s="48" t="n">
        <v>0</v>
      </c>
      <c r="R24" s="34" t="inlineStr">
        <is>
          <t>Not listed</t>
        </is>
      </c>
      <c r="S24" s="48" t="n">
        <v>2</v>
      </c>
      <c r="T24" s="48" t="n">
        <v>10</v>
      </c>
      <c r="U24" s="34" t="inlineStr">
        <is>
          <t>None (real squeezed fruit)</t>
        </is>
      </c>
      <c r="V24" s="34" t="inlineStr">
        <is>
          <t>Real squeezed fruit, no added sugar/sweetener</t>
        </is>
      </c>
      <c r="W24" s="51" t="n"/>
      <c r="X24" s="51" t="n"/>
      <c r="Y24" s="51" t="n"/>
      <c r="Z24" s="51" t="n"/>
      <c r="AA24" s="34" t="inlineStr">
        <is>
          <t>High</t>
        </is>
      </c>
      <c r="AB24" s="34" t="inlineStr">
        <is>
          <t>Premium real fruit seltzer; strong loyalty</t>
        </is>
      </c>
      <c r="AC24" s="34" t="inlineStr">
        <is>
          <t>Sparkling water made with real squeezed fruit</t>
        </is>
      </c>
      <c r="AD24" s="34" t="inlineStr">
        <is>
          <t>Tastes like real fruit because it is, not flavour essence.</t>
        </is>
      </c>
      <c r="AE24" s="51" t="n"/>
      <c r="AF24" s="53">
        <f>IF(AND(ISNUMBER($P24),ISNUMBER($AL24),$AL24&lt;&gt;0),ROUND($P24/$AL24*100,1),"")</f>
        <v/>
      </c>
      <c r="AG24" s="54">
        <f>IF(AND(ISNUMBER($S24),ISNUMBER($AL24),$AL24&lt;&gt;0),ROUND($S24/$AL24*100,2),"")</f>
        <v/>
      </c>
      <c r="AH24" s="53">
        <f>IF(AND(ISNUMBER($Q24),ISNUMBER($AL24),$AL24&lt;&gt;0),ROUND($Q24/$AL24*100,1),"")</f>
        <v/>
      </c>
      <c r="AI24" s="48">
        <f>IF(ISNUMBER($S24),IF($S24&lt;=1,"Yes","No"),"n/a")</f>
        <v/>
      </c>
      <c r="AJ24" s="48">
        <f>IF(ISNUMBER($S24),ROUND(MAX(0,MIN(100,100-$S24*2.5-IF(ISNUMBER($T24),$T24,0)*0.12+IF($S24&lt;=1,12,0))),0),"")</f>
        <v/>
      </c>
      <c r="AK24" s="48">
        <f>IF(ISNUMBER($Q24),IF($Q24&gt;=100,20,IF($Q24&gt;=30,10,0)),0)+IF(ISNUMBER($R24),IF($R24&gt;=100,20,0),0)+IF(ISNUMBER($P24),IF($P24&gt;=150,20,IF($P24&gt;=50,12,5)),0)+IF(ISNUMBER($S24),IF($S24&lt;=1,15,0),0)</f>
        <v/>
      </c>
      <c r="AL24" s="48" t="n">
        <v>355</v>
      </c>
      <c r="AM24" s="49" t="n"/>
      <c r="AN24" s="48">
        <f>IF(AND(ISNUMBER($P24),ISNUMBER($AL24),$AL24&lt;&gt;0),IF(OR($P24&gt;180,$P24/$AL24*1000&gt;400),"Over ceiling, confirm SKU","Within"),"n/a")</f>
        <v/>
      </c>
      <c r="AO24" s="51" t="n"/>
      <c r="AP24" s="51" t="n"/>
      <c r="AQ24" s="51" t="n"/>
      <c r="AR24" s="34" t="inlineStr">
        <is>
          <t>Retrieved and cited, see Enrichment Log</t>
        </is>
      </c>
      <c r="AS24" s="34" t="inlineStr">
        <is>
          <t>BLANK -&gt; requires live Amazon.ca capture</t>
        </is>
      </c>
      <c r="AT24" s="34" t="inlineStr">
        <is>
          <t>Unverified commercial data</t>
        </is>
      </c>
    </row>
    <row r="25" ht="28" customHeight="1">
      <c r="A25" s="34" t="inlineStr">
        <is>
          <t>Spindrift</t>
        </is>
      </c>
      <c r="B25" s="34" t="inlineStr">
        <is>
          <t>Spindrift Sparkling Water | Half-Tea Half-Lemon | 24 pack 355mL</t>
        </is>
      </c>
      <c r="C25" s="34" t="inlineStr">
        <is>
          <t>5) Sparkling water &amp; soda</t>
        </is>
      </c>
      <c r="D25" s="34" t="inlineStr">
        <is>
          <t>355 mL can</t>
        </is>
      </c>
      <c r="E25" s="48" t="n">
        <v>24</v>
      </c>
      <c r="F25" s="49" t="n"/>
      <c r="G25" s="50">
        <f>IF(AND(ISNUMBER($F25),ISNUMBER($E25),$E25&lt;&gt;0),$F25/$E25,"")</f>
        <v/>
      </c>
      <c r="H25" s="50">
        <f>IF(AND(ISNUMBER($F25),ISNUMBER($AL25),ISNUMBER($E25),($AL25*$E25)&lt;&gt;0),$F25/($AL25*$E25)*100,"")</f>
        <v/>
      </c>
      <c r="I25" s="51" t="n"/>
      <c r="J25" s="52" t="n"/>
      <c r="K25" s="50">
        <f>IF(AND(ISNUMBER($F25),ISNUMBER($J25)),$F25*(1-$J25),"")</f>
        <v/>
      </c>
      <c r="L25" s="51" t="n"/>
      <c r="M25" s="51" t="n"/>
      <c r="N25" s="50">
        <f>IF(ISNUMBER($F25),($F25-IF(ISNUMBER($AM25),$AM25,0))*(1-IF(ISNUMBER($J25),$J25,0)),"")</f>
        <v/>
      </c>
      <c r="O25" s="34" t="inlineStr">
        <is>
          <t>Half-Tea Half-Lemon</t>
        </is>
      </c>
      <c r="P25" s="48" t="n">
        <v>0</v>
      </c>
      <c r="Q25" s="48" t="n">
        <v>0</v>
      </c>
      <c r="R25" s="34" t="inlineStr">
        <is>
          <t>Not listed</t>
        </is>
      </c>
      <c r="S25" s="48" t="n">
        <v>2</v>
      </c>
      <c r="T25" s="48" t="n">
        <v>10</v>
      </c>
      <c r="U25" s="34" t="inlineStr">
        <is>
          <t>None (real squeezed fruit)</t>
        </is>
      </c>
      <c r="V25" s="34" t="inlineStr">
        <is>
          <t>Real squeezed fruit, no added sugar/sweetener</t>
        </is>
      </c>
      <c r="W25" s="51" t="n"/>
      <c r="X25" s="51" t="n"/>
      <c r="Y25" s="51" t="n"/>
      <c r="Z25" s="51" t="n"/>
      <c r="AA25" s="34" t="inlineStr">
        <is>
          <t>High</t>
        </is>
      </c>
      <c r="AB25" s="34" t="inlineStr">
        <is>
          <t>Premium real fruit seltzer; strong loyalty</t>
        </is>
      </c>
      <c r="AC25" s="34" t="inlineStr">
        <is>
          <t>Sparkling water made with real squeezed fruit</t>
        </is>
      </c>
      <c r="AD25" s="34" t="inlineStr">
        <is>
          <t>Tastes like real fruit because it is, not flavour essence.</t>
        </is>
      </c>
      <c r="AE25" s="51" t="n"/>
      <c r="AF25" s="53">
        <f>IF(AND(ISNUMBER($P25),ISNUMBER($AL25),$AL25&lt;&gt;0),ROUND($P25/$AL25*100,1),"")</f>
        <v/>
      </c>
      <c r="AG25" s="54">
        <f>IF(AND(ISNUMBER($S25),ISNUMBER($AL25),$AL25&lt;&gt;0),ROUND($S25/$AL25*100,2),"")</f>
        <v/>
      </c>
      <c r="AH25" s="53">
        <f>IF(AND(ISNUMBER($Q25),ISNUMBER($AL25),$AL25&lt;&gt;0),ROUND($Q25/$AL25*100,1),"")</f>
        <v/>
      </c>
      <c r="AI25" s="48">
        <f>IF(ISNUMBER($S25),IF($S25&lt;=1,"Yes","No"),"n/a")</f>
        <v/>
      </c>
      <c r="AJ25" s="48">
        <f>IF(ISNUMBER($S25),ROUND(MAX(0,MIN(100,100-$S25*2.5-IF(ISNUMBER($T25),$T25,0)*0.12+IF($S25&lt;=1,12,0))),0),"")</f>
        <v/>
      </c>
      <c r="AK25" s="48">
        <f>IF(ISNUMBER($Q25),IF($Q25&gt;=100,20,IF($Q25&gt;=30,10,0)),0)+IF(ISNUMBER($R25),IF($R25&gt;=100,20,0),0)+IF(ISNUMBER($P25),IF($P25&gt;=150,20,IF($P25&gt;=50,12,5)),0)+IF(ISNUMBER($S25),IF($S25&lt;=1,15,0),0)</f>
        <v/>
      </c>
      <c r="AL25" s="48" t="n">
        <v>355</v>
      </c>
      <c r="AM25" s="49" t="n"/>
      <c r="AN25" s="48">
        <f>IF(AND(ISNUMBER($P25),ISNUMBER($AL25),$AL25&lt;&gt;0),IF(OR($P25&gt;180,$P25/$AL25*1000&gt;400),"Over ceiling, confirm SKU","Within"),"n/a")</f>
        <v/>
      </c>
      <c r="AO25" s="51" t="n"/>
      <c r="AP25" s="51" t="n"/>
      <c r="AQ25" s="51" t="n"/>
      <c r="AR25" s="34" t="inlineStr">
        <is>
          <t>Retrieved and cited, see Enrichment Log</t>
        </is>
      </c>
      <c r="AS25" s="34" t="inlineStr">
        <is>
          <t>BLANK -&gt; requires live Amazon.ca capture</t>
        </is>
      </c>
      <c r="AT25" s="34" t="inlineStr">
        <is>
          <t>Unverified commercial data</t>
        </is>
      </c>
    </row>
    <row r="26" ht="28" customHeight="1">
      <c r="A26" s="34" t="inlineStr">
        <is>
          <t>Spindrift</t>
        </is>
      </c>
      <c r="B26" s="34" t="inlineStr">
        <is>
          <t>Spindrift Sparkling Water | Pineapple | single 355mL</t>
        </is>
      </c>
      <c r="C26" s="34" t="inlineStr">
        <is>
          <t>5) Sparkling water &amp; soda</t>
        </is>
      </c>
      <c r="D26" s="34" t="inlineStr">
        <is>
          <t>355 mL can</t>
        </is>
      </c>
      <c r="E26" s="48" t="n">
        <v>1</v>
      </c>
      <c r="F26" s="49" t="n"/>
      <c r="G26" s="50">
        <f>IF(AND(ISNUMBER($F26),ISNUMBER($E26),$E26&lt;&gt;0),$F26/$E26,"")</f>
        <v/>
      </c>
      <c r="H26" s="50">
        <f>IF(AND(ISNUMBER($F26),ISNUMBER($AL26),ISNUMBER($E26),($AL26*$E26)&lt;&gt;0),$F26/($AL26*$E26)*100,"")</f>
        <v/>
      </c>
      <c r="I26" s="51" t="n"/>
      <c r="J26" s="52" t="n"/>
      <c r="K26" s="50">
        <f>IF(AND(ISNUMBER($F26),ISNUMBER($J26)),$F26*(1-$J26),"")</f>
        <v/>
      </c>
      <c r="L26" s="51" t="n"/>
      <c r="M26" s="51" t="n"/>
      <c r="N26" s="50">
        <f>IF(ISNUMBER($F26),($F26-IF(ISNUMBER($AM26),$AM26,0))*(1-IF(ISNUMBER($J26),$J26,0)),"")</f>
        <v/>
      </c>
      <c r="O26" s="34" t="inlineStr">
        <is>
          <t>Pineapple</t>
        </is>
      </c>
      <c r="P26" s="48" t="n">
        <v>0</v>
      </c>
      <c r="Q26" s="48" t="n">
        <v>0</v>
      </c>
      <c r="R26" s="34" t="inlineStr">
        <is>
          <t>Not listed</t>
        </is>
      </c>
      <c r="S26" s="48" t="n">
        <v>2</v>
      </c>
      <c r="T26" s="48" t="n">
        <v>10</v>
      </c>
      <c r="U26" s="34" t="inlineStr">
        <is>
          <t>None (real squeezed fruit)</t>
        </is>
      </c>
      <c r="V26" s="34" t="inlineStr">
        <is>
          <t>Real squeezed fruit, no added sugar/sweetener</t>
        </is>
      </c>
      <c r="W26" s="51" t="n"/>
      <c r="X26" s="51" t="n"/>
      <c r="Y26" s="51" t="n"/>
      <c r="Z26" s="51" t="n"/>
      <c r="AA26" s="34" t="inlineStr">
        <is>
          <t>High</t>
        </is>
      </c>
      <c r="AB26" s="34" t="inlineStr">
        <is>
          <t>Premium real fruit seltzer; strong loyalty</t>
        </is>
      </c>
      <c r="AC26" s="34" t="inlineStr">
        <is>
          <t>Sparkling water made with real squeezed fruit</t>
        </is>
      </c>
      <c r="AD26" s="34" t="inlineStr">
        <is>
          <t>Tastes like real fruit because it is, not flavour essence.</t>
        </is>
      </c>
      <c r="AE26" s="51" t="n"/>
      <c r="AF26" s="53">
        <f>IF(AND(ISNUMBER($P26),ISNUMBER($AL26),$AL26&lt;&gt;0),ROUND($P26/$AL26*100,1),"")</f>
        <v/>
      </c>
      <c r="AG26" s="54">
        <f>IF(AND(ISNUMBER($S26),ISNUMBER($AL26),$AL26&lt;&gt;0),ROUND($S26/$AL26*100,2),"")</f>
        <v/>
      </c>
      <c r="AH26" s="53">
        <f>IF(AND(ISNUMBER($Q26),ISNUMBER($AL26),$AL26&lt;&gt;0),ROUND($Q26/$AL26*100,1),"")</f>
        <v/>
      </c>
      <c r="AI26" s="48">
        <f>IF(ISNUMBER($S26),IF($S26&lt;=1,"Yes","No"),"n/a")</f>
        <v/>
      </c>
      <c r="AJ26" s="48">
        <f>IF(ISNUMBER($S26),ROUND(MAX(0,MIN(100,100-$S26*2.5-IF(ISNUMBER($T26),$T26,0)*0.12+IF($S26&lt;=1,12,0))),0),"")</f>
        <v/>
      </c>
      <c r="AK26" s="48">
        <f>IF(ISNUMBER($Q26),IF($Q26&gt;=100,20,IF($Q26&gt;=30,10,0)),0)+IF(ISNUMBER($R26),IF($R26&gt;=100,20,0),0)+IF(ISNUMBER($P26),IF($P26&gt;=150,20,IF($P26&gt;=50,12,5)),0)+IF(ISNUMBER($S26),IF($S26&lt;=1,15,0),0)</f>
        <v/>
      </c>
      <c r="AL26" s="48" t="n">
        <v>355</v>
      </c>
      <c r="AM26" s="49" t="n"/>
      <c r="AN26" s="48">
        <f>IF(AND(ISNUMBER($P26),ISNUMBER($AL26),$AL26&lt;&gt;0),IF(OR($P26&gt;180,$P26/$AL26*1000&gt;400),"Over ceiling, confirm SKU","Within"),"n/a")</f>
        <v/>
      </c>
      <c r="AO26" s="51" t="n"/>
      <c r="AP26" s="51" t="n"/>
      <c r="AQ26" s="51" t="n"/>
      <c r="AR26" s="34" t="inlineStr">
        <is>
          <t>Retrieved and cited, see Enrichment Log</t>
        </is>
      </c>
      <c r="AS26" s="34" t="inlineStr">
        <is>
          <t>BLANK -&gt; requires live Amazon.ca capture</t>
        </is>
      </c>
      <c r="AT26" s="34" t="inlineStr">
        <is>
          <t>Unverified commercial data</t>
        </is>
      </c>
    </row>
    <row r="27" ht="28" customHeight="1">
      <c r="A27" s="34" t="inlineStr">
        <is>
          <t>Spindrift</t>
        </is>
      </c>
      <c r="B27" s="34" t="inlineStr">
        <is>
          <t>Spindrift Sparkling Water | Pineapple | 8 pack 355mL</t>
        </is>
      </c>
      <c r="C27" s="34" t="inlineStr">
        <is>
          <t>5) Sparkling water &amp; soda</t>
        </is>
      </c>
      <c r="D27" s="34" t="inlineStr">
        <is>
          <t>355 mL can</t>
        </is>
      </c>
      <c r="E27" s="48" t="n">
        <v>8</v>
      </c>
      <c r="F27" s="49" t="n"/>
      <c r="G27" s="50">
        <f>IF(AND(ISNUMBER($F27),ISNUMBER($E27),$E27&lt;&gt;0),$F27/$E27,"")</f>
        <v/>
      </c>
      <c r="H27" s="50">
        <f>IF(AND(ISNUMBER($F27),ISNUMBER($AL27),ISNUMBER($E27),($AL27*$E27)&lt;&gt;0),$F27/($AL27*$E27)*100,"")</f>
        <v/>
      </c>
      <c r="I27" s="51" t="n"/>
      <c r="J27" s="52" t="n"/>
      <c r="K27" s="50">
        <f>IF(AND(ISNUMBER($F27),ISNUMBER($J27)),$F27*(1-$J27),"")</f>
        <v/>
      </c>
      <c r="L27" s="51" t="n"/>
      <c r="M27" s="51" t="n"/>
      <c r="N27" s="50">
        <f>IF(ISNUMBER($F27),($F27-IF(ISNUMBER($AM27),$AM27,0))*(1-IF(ISNUMBER($J27),$J27,0)),"")</f>
        <v/>
      </c>
      <c r="O27" s="34" t="inlineStr">
        <is>
          <t>Pineapple</t>
        </is>
      </c>
      <c r="P27" s="48" t="n">
        <v>0</v>
      </c>
      <c r="Q27" s="48" t="n">
        <v>0</v>
      </c>
      <c r="R27" s="34" t="inlineStr">
        <is>
          <t>Not listed</t>
        </is>
      </c>
      <c r="S27" s="48" t="n">
        <v>2</v>
      </c>
      <c r="T27" s="48" t="n">
        <v>10</v>
      </c>
      <c r="U27" s="34" t="inlineStr">
        <is>
          <t>None (real squeezed fruit)</t>
        </is>
      </c>
      <c r="V27" s="34" t="inlineStr">
        <is>
          <t>Real squeezed fruit, no added sugar/sweetener</t>
        </is>
      </c>
      <c r="W27" s="51" t="n"/>
      <c r="X27" s="51" t="n"/>
      <c r="Y27" s="51" t="n"/>
      <c r="Z27" s="51" t="n"/>
      <c r="AA27" s="34" t="inlineStr">
        <is>
          <t>High</t>
        </is>
      </c>
      <c r="AB27" s="34" t="inlineStr">
        <is>
          <t>Premium real fruit seltzer; strong loyalty</t>
        </is>
      </c>
      <c r="AC27" s="34" t="inlineStr">
        <is>
          <t>Sparkling water made with real squeezed fruit</t>
        </is>
      </c>
      <c r="AD27" s="34" t="inlineStr">
        <is>
          <t>Tastes like real fruit because it is, not flavour essence.</t>
        </is>
      </c>
      <c r="AE27" s="51" t="n"/>
      <c r="AF27" s="53">
        <f>IF(AND(ISNUMBER($P27),ISNUMBER($AL27),$AL27&lt;&gt;0),ROUND($P27/$AL27*100,1),"")</f>
        <v/>
      </c>
      <c r="AG27" s="54">
        <f>IF(AND(ISNUMBER($S27),ISNUMBER($AL27),$AL27&lt;&gt;0),ROUND($S27/$AL27*100,2),"")</f>
        <v/>
      </c>
      <c r="AH27" s="53">
        <f>IF(AND(ISNUMBER($Q27),ISNUMBER($AL27),$AL27&lt;&gt;0),ROUND($Q27/$AL27*100,1),"")</f>
        <v/>
      </c>
      <c r="AI27" s="48">
        <f>IF(ISNUMBER($S27),IF($S27&lt;=1,"Yes","No"),"n/a")</f>
        <v/>
      </c>
      <c r="AJ27" s="48">
        <f>IF(ISNUMBER($S27),ROUND(MAX(0,MIN(100,100-$S27*2.5-IF(ISNUMBER($T27),$T27,0)*0.12+IF($S27&lt;=1,12,0))),0),"")</f>
        <v/>
      </c>
      <c r="AK27" s="48">
        <f>IF(ISNUMBER($Q27),IF($Q27&gt;=100,20,IF($Q27&gt;=30,10,0)),0)+IF(ISNUMBER($R27),IF($R27&gt;=100,20,0),0)+IF(ISNUMBER($P27),IF($P27&gt;=150,20,IF($P27&gt;=50,12,5)),0)+IF(ISNUMBER($S27),IF($S27&lt;=1,15,0),0)</f>
        <v/>
      </c>
      <c r="AL27" s="48" t="n">
        <v>355</v>
      </c>
      <c r="AM27" s="49" t="n"/>
      <c r="AN27" s="48">
        <f>IF(AND(ISNUMBER($P27),ISNUMBER($AL27),$AL27&lt;&gt;0),IF(OR($P27&gt;180,$P27/$AL27*1000&gt;400),"Over ceiling, confirm SKU","Within"),"n/a")</f>
        <v/>
      </c>
      <c r="AO27" s="51" t="n"/>
      <c r="AP27" s="51" t="n"/>
      <c r="AQ27" s="51" t="n"/>
      <c r="AR27" s="34" t="inlineStr">
        <is>
          <t>Retrieved and cited, see Enrichment Log</t>
        </is>
      </c>
      <c r="AS27" s="34" t="inlineStr">
        <is>
          <t>BLANK -&gt; requires live Amazon.ca capture</t>
        </is>
      </c>
      <c r="AT27" s="34" t="inlineStr">
        <is>
          <t>Unverified commercial data</t>
        </is>
      </c>
    </row>
    <row r="28" ht="28" customHeight="1">
      <c r="A28" s="34" t="inlineStr">
        <is>
          <t>Spindrift</t>
        </is>
      </c>
      <c r="B28" s="34" t="inlineStr">
        <is>
          <t>Spindrift Sparkling Water | Pineapple | 12 pack 355mL</t>
        </is>
      </c>
      <c r="C28" s="34" t="inlineStr">
        <is>
          <t>5) Sparkling water &amp; soda</t>
        </is>
      </c>
      <c r="D28" s="34" t="inlineStr">
        <is>
          <t>355 mL can</t>
        </is>
      </c>
      <c r="E28" s="48" t="n">
        <v>12</v>
      </c>
      <c r="F28" s="49" t="n"/>
      <c r="G28" s="50">
        <f>IF(AND(ISNUMBER($F28),ISNUMBER($E28),$E28&lt;&gt;0),$F28/$E28,"")</f>
        <v/>
      </c>
      <c r="H28" s="50">
        <f>IF(AND(ISNUMBER($F28),ISNUMBER($AL28),ISNUMBER($E28),($AL28*$E28)&lt;&gt;0),$F28/($AL28*$E28)*100,"")</f>
        <v/>
      </c>
      <c r="I28" s="51" t="n"/>
      <c r="J28" s="52" t="n"/>
      <c r="K28" s="50">
        <f>IF(AND(ISNUMBER($F28),ISNUMBER($J28)),$F28*(1-$J28),"")</f>
        <v/>
      </c>
      <c r="L28" s="51" t="n"/>
      <c r="M28" s="51" t="n"/>
      <c r="N28" s="50">
        <f>IF(ISNUMBER($F28),($F28-IF(ISNUMBER($AM28),$AM28,0))*(1-IF(ISNUMBER($J28),$J28,0)),"")</f>
        <v/>
      </c>
      <c r="O28" s="34" t="inlineStr">
        <is>
          <t>Pineapple</t>
        </is>
      </c>
      <c r="P28" s="48" t="n">
        <v>0</v>
      </c>
      <c r="Q28" s="48" t="n">
        <v>0</v>
      </c>
      <c r="R28" s="34" t="inlineStr">
        <is>
          <t>Not listed</t>
        </is>
      </c>
      <c r="S28" s="48" t="n">
        <v>2</v>
      </c>
      <c r="T28" s="48" t="n">
        <v>10</v>
      </c>
      <c r="U28" s="34" t="inlineStr">
        <is>
          <t>None (real squeezed fruit)</t>
        </is>
      </c>
      <c r="V28" s="34" t="inlineStr">
        <is>
          <t>Real squeezed fruit, no added sugar/sweetener</t>
        </is>
      </c>
      <c r="W28" s="51" t="n"/>
      <c r="X28" s="51" t="n"/>
      <c r="Y28" s="51" t="n"/>
      <c r="Z28" s="51" t="n"/>
      <c r="AA28" s="34" t="inlineStr">
        <is>
          <t>High</t>
        </is>
      </c>
      <c r="AB28" s="34" t="inlineStr">
        <is>
          <t>Premium real fruit seltzer; strong loyalty</t>
        </is>
      </c>
      <c r="AC28" s="34" t="inlineStr">
        <is>
          <t>Sparkling water made with real squeezed fruit</t>
        </is>
      </c>
      <c r="AD28" s="34" t="inlineStr">
        <is>
          <t>Tastes like real fruit because it is, not flavour essence.</t>
        </is>
      </c>
      <c r="AE28" s="51" t="n"/>
      <c r="AF28" s="53">
        <f>IF(AND(ISNUMBER($P28),ISNUMBER($AL28),$AL28&lt;&gt;0),ROUND($P28/$AL28*100,1),"")</f>
        <v/>
      </c>
      <c r="AG28" s="54">
        <f>IF(AND(ISNUMBER($S28),ISNUMBER($AL28),$AL28&lt;&gt;0),ROUND($S28/$AL28*100,2),"")</f>
        <v/>
      </c>
      <c r="AH28" s="53">
        <f>IF(AND(ISNUMBER($Q28),ISNUMBER($AL28),$AL28&lt;&gt;0),ROUND($Q28/$AL28*100,1),"")</f>
        <v/>
      </c>
      <c r="AI28" s="48">
        <f>IF(ISNUMBER($S28),IF($S28&lt;=1,"Yes","No"),"n/a")</f>
        <v/>
      </c>
      <c r="AJ28" s="48">
        <f>IF(ISNUMBER($S28),ROUND(MAX(0,MIN(100,100-$S28*2.5-IF(ISNUMBER($T28),$T28,0)*0.12+IF($S28&lt;=1,12,0))),0),"")</f>
        <v/>
      </c>
      <c r="AK28" s="48">
        <f>IF(ISNUMBER($Q28),IF($Q28&gt;=100,20,IF($Q28&gt;=30,10,0)),0)+IF(ISNUMBER($R28),IF($R28&gt;=100,20,0),0)+IF(ISNUMBER($P28),IF($P28&gt;=150,20,IF($P28&gt;=50,12,5)),0)+IF(ISNUMBER($S28),IF($S28&lt;=1,15,0),0)</f>
        <v/>
      </c>
      <c r="AL28" s="48" t="n">
        <v>355</v>
      </c>
      <c r="AM28" s="49" t="n"/>
      <c r="AN28" s="48">
        <f>IF(AND(ISNUMBER($P28),ISNUMBER($AL28),$AL28&lt;&gt;0),IF(OR($P28&gt;180,$P28/$AL28*1000&gt;400),"Over ceiling, confirm SKU","Within"),"n/a")</f>
        <v/>
      </c>
      <c r="AO28" s="51" t="n"/>
      <c r="AP28" s="51" t="n"/>
      <c r="AQ28" s="51" t="n"/>
      <c r="AR28" s="34" t="inlineStr">
        <is>
          <t>Retrieved and cited, see Enrichment Log</t>
        </is>
      </c>
      <c r="AS28" s="34" t="inlineStr">
        <is>
          <t>BLANK -&gt; requires live Amazon.ca capture</t>
        </is>
      </c>
      <c r="AT28" s="34" t="inlineStr">
        <is>
          <t>Unverified commercial data</t>
        </is>
      </c>
    </row>
    <row r="29" ht="28" customHeight="1">
      <c r="A29" s="34" t="inlineStr">
        <is>
          <t>Spindrift</t>
        </is>
      </c>
      <c r="B29" s="34" t="inlineStr">
        <is>
          <t>Spindrift Sparkling Water | Pineapple | 15 pack 355mL</t>
        </is>
      </c>
      <c r="C29" s="34" t="inlineStr">
        <is>
          <t>5) Sparkling water &amp; soda</t>
        </is>
      </c>
      <c r="D29" s="34" t="inlineStr">
        <is>
          <t>355 mL can</t>
        </is>
      </c>
      <c r="E29" s="48" t="n">
        <v>15</v>
      </c>
      <c r="F29" s="49" t="n"/>
      <c r="G29" s="50">
        <f>IF(AND(ISNUMBER($F29),ISNUMBER($E29),$E29&lt;&gt;0),$F29/$E29,"")</f>
        <v/>
      </c>
      <c r="H29" s="50">
        <f>IF(AND(ISNUMBER($F29),ISNUMBER($AL29),ISNUMBER($E29),($AL29*$E29)&lt;&gt;0),$F29/($AL29*$E29)*100,"")</f>
        <v/>
      </c>
      <c r="I29" s="51" t="n"/>
      <c r="J29" s="52" t="n"/>
      <c r="K29" s="50">
        <f>IF(AND(ISNUMBER($F29),ISNUMBER($J29)),$F29*(1-$J29),"")</f>
        <v/>
      </c>
      <c r="L29" s="51" t="n"/>
      <c r="M29" s="51" t="n"/>
      <c r="N29" s="50">
        <f>IF(ISNUMBER($F29),($F29-IF(ISNUMBER($AM29),$AM29,0))*(1-IF(ISNUMBER($J29),$J29,0)),"")</f>
        <v/>
      </c>
      <c r="O29" s="34" t="inlineStr">
        <is>
          <t>Pineapple</t>
        </is>
      </c>
      <c r="P29" s="48" t="n">
        <v>0</v>
      </c>
      <c r="Q29" s="48" t="n">
        <v>0</v>
      </c>
      <c r="R29" s="34" t="inlineStr">
        <is>
          <t>Not listed</t>
        </is>
      </c>
      <c r="S29" s="48" t="n">
        <v>2</v>
      </c>
      <c r="T29" s="48" t="n">
        <v>10</v>
      </c>
      <c r="U29" s="34" t="inlineStr">
        <is>
          <t>None (real squeezed fruit)</t>
        </is>
      </c>
      <c r="V29" s="34" t="inlineStr">
        <is>
          <t>Real squeezed fruit, no added sugar/sweetener</t>
        </is>
      </c>
      <c r="W29" s="51" t="n"/>
      <c r="X29" s="51" t="n"/>
      <c r="Y29" s="51" t="n"/>
      <c r="Z29" s="51" t="n"/>
      <c r="AA29" s="34" t="inlineStr">
        <is>
          <t>High</t>
        </is>
      </c>
      <c r="AB29" s="34" t="inlineStr">
        <is>
          <t>Premium real fruit seltzer; strong loyalty</t>
        </is>
      </c>
      <c r="AC29" s="34" t="inlineStr">
        <is>
          <t>Sparkling water made with real squeezed fruit</t>
        </is>
      </c>
      <c r="AD29" s="34" t="inlineStr">
        <is>
          <t>Tastes like real fruit because it is, not flavour essence.</t>
        </is>
      </c>
      <c r="AE29" s="51" t="n"/>
      <c r="AF29" s="53">
        <f>IF(AND(ISNUMBER($P29),ISNUMBER($AL29),$AL29&lt;&gt;0),ROUND($P29/$AL29*100,1),"")</f>
        <v/>
      </c>
      <c r="AG29" s="54">
        <f>IF(AND(ISNUMBER($S29),ISNUMBER($AL29),$AL29&lt;&gt;0),ROUND($S29/$AL29*100,2),"")</f>
        <v/>
      </c>
      <c r="AH29" s="53">
        <f>IF(AND(ISNUMBER($Q29),ISNUMBER($AL29),$AL29&lt;&gt;0),ROUND($Q29/$AL29*100,1),"")</f>
        <v/>
      </c>
      <c r="AI29" s="48">
        <f>IF(ISNUMBER($S29),IF($S29&lt;=1,"Yes","No"),"n/a")</f>
        <v/>
      </c>
      <c r="AJ29" s="48">
        <f>IF(ISNUMBER($S29),ROUND(MAX(0,MIN(100,100-$S29*2.5-IF(ISNUMBER($T29),$T29,0)*0.12+IF($S29&lt;=1,12,0))),0),"")</f>
        <v/>
      </c>
      <c r="AK29" s="48">
        <f>IF(ISNUMBER($Q29),IF($Q29&gt;=100,20,IF($Q29&gt;=30,10,0)),0)+IF(ISNUMBER($R29),IF($R29&gt;=100,20,0),0)+IF(ISNUMBER($P29),IF($P29&gt;=150,20,IF($P29&gt;=50,12,5)),0)+IF(ISNUMBER($S29),IF($S29&lt;=1,15,0),0)</f>
        <v/>
      </c>
      <c r="AL29" s="48" t="n">
        <v>355</v>
      </c>
      <c r="AM29" s="49" t="n"/>
      <c r="AN29" s="48">
        <f>IF(AND(ISNUMBER($P29),ISNUMBER($AL29),$AL29&lt;&gt;0),IF(OR($P29&gt;180,$P29/$AL29*1000&gt;400),"Over ceiling, confirm SKU","Within"),"n/a")</f>
        <v/>
      </c>
      <c r="AO29" s="51" t="n"/>
      <c r="AP29" s="51" t="n"/>
      <c r="AQ29" s="51" t="n"/>
      <c r="AR29" s="34" t="inlineStr">
        <is>
          <t>Retrieved and cited, see Enrichment Log</t>
        </is>
      </c>
      <c r="AS29" s="34" t="inlineStr">
        <is>
          <t>BLANK -&gt; requires live Amazon.ca capture</t>
        </is>
      </c>
      <c r="AT29" s="34" t="inlineStr">
        <is>
          <t>Unverified commercial data</t>
        </is>
      </c>
    </row>
    <row r="30" ht="28" customHeight="1">
      <c r="A30" s="34" t="inlineStr">
        <is>
          <t>Spindrift</t>
        </is>
      </c>
      <c r="B30" s="34" t="inlineStr">
        <is>
          <t>Spindrift Sparkling Water | Pineapple | 18 pack 355mL</t>
        </is>
      </c>
      <c r="C30" s="34" t="inlineStr">
        <is>
          <t>5) Sparkling water &amp; soda</t>
        </is>
      </c>
      <c r="D30" s="34" t="inlineStr">
        <is>
          <t>355 mL can</t>
        </is>
      </c>
      <c r="E30" s="48" t="n">
        <v>18</v>
      </c>
      <c r="F30" s="49" t="n"/>
      <c r="G30" s="50">
        <f>IF(AND(ISNUMBER($F30),ISNUMBER($E30),$E30&lt;&gt;0),$F30/$E30,"")</f>
        <v/>
      </c>
      <c r="H30" s="50">
        <f>IF(AND(ISNUMBER($F30),ISNUMBER($AL30),ISNUMBER($E30),($AL30*$E30)&lt;&gt;0),$F30/($AL30*$E30)*100,"")</f>
        <v/>
      </c>
      <c r="I30" s="51" t="n"/>
      <c r="J30" s="52" t="n"/>
      <c r="K30" s="50">
        <f>IF(AND(ISNUMBER($F30),ISNUMBER($J30)),$F30*(1-$J30),"")</f>
        <v/>
      </c>
      <c r="L30" s="51" t="n"/>
      <c r="M30" s="51" t="n"/>
      <c r="N30" s="50">
        <f>IF(ISNUMBER($F30),($F30-IF(ISNUMBER($AM30),$AM30,0))*(1-IF(ISNUMBER($J30),$J30,0)),"")</f>
        <v/>
      </c>
      <c r="O30" s="34" t="inlineStr">
        <is>
          <t>Pineapple</t>
        </is>
      </c>
      <c r="P30" s="48" t="n">
        <v>0</v>
      </c>
      <c r="Q30" s="48" t="n">
        <v>0</v>
      </c>
      <c r="R30" s="34" t="inlineStr">
        <is>
          <t>Not listed</t>
        </is>
      </c>
      <c r="S30" s="48" t="n">
        <v>2</v>
      </c>
      <c r="T30" s="48" t="n">
        <v>10</v>
      </c>
      <c r="U30" s="34" t="inlineStr">
        <is>
          <t>None (real squeezed fruit)</t>
        </is>
      </c>
      <c r="V30" s="34" t="inlineStr">
        <is>
          <t>Real squeezed fruit, no added sugar/sweetener</t>
        </is>
      </c>
      <c r="W30" s="51" t="n"/>
      <c r="X30" s="51" t="n"/>
      <c r="Y30" s="51" t="n"/>
      <c r="Z30" s="51" t="n"/>
      <c r="AA30" s="34" t="inlineStr">
        <is>
          <t>High</t>
        </is>
      </c>
      <c r="AB30" s="34" t="inlineStr">
        <is>
          <t>Premium real fruit seltzer; strong loyalty</t>
        </is>
      </c>
      <c r="AC30" s="34" t="inlineStr">
        <is>
          <t>Sparkling water made with real squeezed fruit</t>
        </is>
      </c>
      <c r="AD30" s="34" t="inlineStr">
        <is>
          <t>Tastes like real fruit because it is, not flavour essence.</t>
        </is>
      </c>
      <c r="AE30" s="51" t="n"/>
      <c r="AF30" s="53">
        <f>IF(AND(ISNUMBER($P30),ISNUMBER($AL30),$AL30&lt;&gt;0),ROUND($P30/$AL30*100,1),"")</f>
        <v/>
      </c>
      <c r="AG30" s="54">
        <f>IF(AND(ISNUMBER($S30),ISNUMBER($AL30),$AL30&lt;&gt;0),ROUND($S30/$AL30*100,2),"")</f>
        <v/>
      </c>
      <c r="AH30" s="53">
        <f>IF(AND(ISNUMBER($Q30),ISNUMBER($AL30),$AL30&lt;&gt;0),ROUND($Q30/$AL30*100,1),"")</f>
        <v/>
      </c>
      <c r="AI30" s="48">
        <f>IF(ISNUMBER($S30),IF($S30&lt;=1,"Yes","No"),"n/a")</f>
        <v/>
      </c>
      <c r="AJ30" s="48">
        <f>IF(ISNUMBER($S30),ROUND(MAX(0,MIN(100,100-$S30*2.5-IF(ISNUMBER($T30),$T30,0)*0.12+IF($S30&lt;=1,12,0))),0),"")</f>
        <v/>
      </c>
      <c r="AK30" s="48">
        <f>IF(ISNUMBER($Q30),IF($Q30&gt;=100,20,IF($Q30&gt;=30,10,0)),0)+IF(ISNUMBER($R30),IF($R30&gt;=100,20,0),0)+IF(ISNUMBER($P30),IF($P30&gt;=150,20,IF($P30&gt;=50,12,5)),0)+IF(ISNUMBER($S30),IF($S30&lt;=1,15,0),0)</f>
        <v/>
      </c>
      <c r="AL30" s="48" t="n">
        <v>355</v>
      </c>
      <c r="AM30" s="49" t="n"/>
      <c r="AN30" s="48">
        <f>IF(AND(ISNUMBER($P30),ISNUMBER($AL30),$AL30&lt;&gt;0),IF(OR($P30&gt;180,$P30/$AL30*1000&gt;400),"Over ceiling, confirm SKU","Within"),"n/a")</f>
        <v/>
      </c>
      <c r="AO30" s="51" t="n"/>
      <c r="AP30" s="51" t="n"/>
      <c r="AQ30" s="51" t="n"/>
      <c r="AR30" s="34" t="inlineStr">
        <is>
          <t>Retrieved and cited, see Enrichment Log</t>
        </is>
      </c>
      <c r="AS30" s="34" t="inlineStr">
        <is>
          <t>BLANK -&gt; requires live Amazon.ca capture</t>
        </is>
      </c>
      <c r="AT30" s="34" t="inlineStr">
        <is>
          <t>Unverified commercial data</t>
        </is>
      </c>
    </row>
    <row r="31" ht="28" customHeight="1">
      <c r="A31" s="34" t="inlineStr">
        <is>
          <t>Spindrift</t>
        </is>
      </c>
      <c r="B31" s="34" t="inlineStr">
        <is>
          <t>Spindrift Sparkling Water | Pineapple | 24 pack 355mL</t>
        </is>
      </c>
      <c r="C31" s="34" t="inlineStr">
        <is>
          <t>5) Sparkling water &amp; soda</t>
        </is>
      </c>
      <c r="D31" s="34" t="inlineStr">
        <is>
          <t>355 mL can</t>
        </is>
      </c>
      <c r="E31" s="48" t="n">
        <v>24</v>
      </c>
      <c r="F31" s="49" t="n"/>
      <c r="G31" s="50">
        <f>IF(AND(ISNUMBER($F31),ISNUMBER($E31),$E31&lt;&gt;0),$F31/$E31,"")</f>
        <v/>
      </c>
      <c r="H31" s="50">
        <f>IF(AND(ISNUMBER($F31),ISNUMBER($AL31),ISNUMBER($E31),($AL31*$E31)&lt;&gt;0),$F31/($AL31*$E31)*100,"")</f>
        <v/>
      </c>
      <c r="I31" s="51" t="n"/>
      <c r="J31" s="52" t="n"/>
      <c r="K31" s="50">
        <f>IF(AND(ISNUMBER($F31),ISNUMBER($J31)),$F31*(1-$J31),"")</f>
        <v/>
      </c>
      <c r="L31" s="51" t="n"/>
      <c r="M31" s="51" t="n"/>
      <c r="N31" s="50">
        <f>IF(ISNUMBER($F31),($F31-IF(ISNUMBER($AM31),$AM31,0))*(1-IF(ISNUMBER($J31),$J31,0)),"")</f>
        <v/>
      </c>
      <c r="O31" s="34" t="inlineStr">
        <is>
          <t>Pineapple</t>
        </is>
      </c>
      <c r="P31" s="48" t="n">
        <v>0</v>
      </c>
      <c r="Q31" s="48" t="n">
        <v>0</v>
      </c>
      <c r="R31" s="34" t="inlineStr">
        <is>
          <t>Not listed</t>
        </is>
      </c>
      <c r="S31" s="48" t="n">
        <v>2</v>
      </c>
      <c r="T31" s="48" t="n">
        <v>10</v>
      </c>
      <c r="U31" s="34" t="inlineStr">
        <is>
          <t>None (real squeezed fruit)</t>
        </is>
      </c>
      <c r="V31" s="34" t="inlineStr">
        <is>
          <t>Real squeezed fruit, no added sugar/sweetener</t>
        </is>
      </c>
      <c r="W31" s="51" t="n"/>
      <c r="X31" s="51" t="n"/>
      <c r="Y31" s="51" t="n"/>
      <c r="Z31" s="51" t="n"/>
      <c r="AA31" s="34" t="inlineStr">
        <is>
          <t>High</t>
        </is>
      </c>
      <c r="AB31" s="34" t="inlineStr">
        <is>
          <t>Premium real fruit seltzer; strong loyalty</t>
        </is>
      </c>
      <c r="AC31" s="34" t="inlineStr">
        <is>
          <t>Sparkling water made with real squeezed fruit</t>
        </is>
      </c>
      <c r="AD31" s="34" t="inlineStr">
        <is>
          <t>Tastes like real fruit because it is, not flavour essence.</t>
        </is>
      </c>
      <c r="AE31" s="51" t="n"/>
      <c r="AF31" s="53">
        <f>IF(AND(ISNUMBER($P31),ISNUMBER($AL31),$AL31&lt;&gt;0),ROUND($P31/$AL31*100,1),"")</f>
        <v/>
      </c>
      <c r="AG31" s="54">
        <f>IF(AND(ISNUMBER($S31),ISNUMBER($AL31),$AL31&lt;&gt;0),ROUND($S31/$AL31*100,2),"")</f>
        <v/>
      </c>
      <c r="AH31" s="53">
        <f>IF(AND(ISNUMBER($Q31),ISNUMBER($AL31),$AL31&lt;&gt;0),ROUND($Q31/$AL31*100,1),"")</f>
        <v/>
      </c>
      <c r="AI31" s="48">
        <f>IF(ISNUMBER($S31),IF($S31&lt;=1,"Yes","No"),"n/a")</f>
        <v/>
      </c>
      <c r="AJ31" s="48">
        <f>IF(ISNUMBER($S31),ROUND(MAX(0,MIN(100,100-$S31*2.5-IF(ISNUMBER($T31),$T31,0)*0.12+IF($S31&lt;=1,12,0))),0),"")</f>
        <v/>
      </c>
      <c r="AK31" s="48">
        <f>IF(ISNUMBER($Q31),IF($Q31&gt;=100,20,IF($Q31&gt;=30,10,0)),0)+IF(ISNUMBER($R31),IF($R31&gt;=100,20,0),0)+IF(ISNUMBER($P31),IF($P31&gt;=150,20,IF($P31&gt;=50,12,5)),0)+IF(ISNUMBER($S31),IF($S31&lt;=1,15,0),0)</f>
        <v/>
      </c>
      <c r="AL31" s="48" t="n">
        <v>355</v>
      </c>
      <c r="AM31" s="49" t="n"/>
      <c r="AN31" s="48">
        <f>IF(AND(ISNUMBER($P31),ISNUMBER($AL31),$AL31&lt;&gt;0),IF(OR($P31&gt;180,$P31/$AL31*1000&gt;400),"Over ceiling, confirm SKU","Within"),"n/a")</f>
        <v/>
      </c>
      <c r="AO31" s="51" t="n"/>
      <c r="AP31" s="51" t="n"/>
      <c r="AQ31" s="51" t="n"/>
      <c r="AR31" s="34" t="inlineStr">
        <is>
          <t>Retrieved and cited, see Enrichment Log</t>
        </is>
      </c>
      <c r="AS31" s="34" t="inlineStr">
        <is>
          <t>BLANK -&gt; requires live Amazon.ca capture</t>
        </is>
      </c>
      <c r="AT31" s="34" t="inlineStr">
        <is>
          <t>Unverified commercial data</t>
        </is>
      </c>
    </row>
    <row r="32" ht="28" customHeight="1">
      <c r="A32" s="34" t="inlineStr">
        <is>
          <t>Spindrift</t>
        </is>
      </c>
      <c r="B32" s="34" t="inlineStr">
        <is>
          <t>Spindrift Sparkling Water | Blackberry | single 355mL</t>
        </is>
      </c>
      <c r="C32" s="34" t="inlineStr">
        <is>
          <t>5) Sparkling water &amp; soda</t>
        </is>
      </c>
      <c r="D32" s="34" t="inlineStr">
        <is>
          <t>355 mL can</t>
        </is>
      </c>
      <c r="E32" s="48" t="n">
        <v>1</v>
      </c>
      <c r="F32" s="49" t="n"/>
      <c r="G32" s="50">
        <f>IF(AND(ISNUMBER($F32),ISNUMBER($E32),$E32&lt;&gt;0),$F32/$E32,"")</f>
        <v/>
      </c>
      <c r="H32" s="50">
        <f>IF(AND(ISNUMBER($F32),ISNUMBER($AL32),ISNUMBER($E32),($AL32*$E32)&lt;&gt;0),$F32/($AL32*$E32)*100,"")</f>
        <v/>
      </c>
      <c r="I32" s="51" t="n"/>
      <c r="J32" s="52" t="n"/>
      <c r="K32" s="50">
        <f>IF(AND(ISNUMBER($F32),ISNUMBER($J32)),$F32*(1-$J32),"")</f>
        <v/>
      </c>
      <c r="L32" s="51" t="n"/>
      <c r="M32" s="51" t="n"/>
      <c r="N32" s="50">
        <f>IF(ISNUMBER($F32),($F32-IF(ISNUMBER($AM32),$AM32,0))*(1-IF(ISNUMBER($J32),$J32,0)),"")</f>
        <v/>
      </c>
      <c r="O32" s="34" t="inlineStr">
        <is>
          <t>Blackberry</t>
        </is>
      </c>
      <c r="P32" s="48" t="n">
        <v>0</v>
      </c>
      <c r="Q32" s="48" t="n">
        <v>0</v>
      </c>
      <c r="R32" s="34" t="inlineStr">
        <is>
          <t>Not listed</t>
        </is>
      </c>
      <c r="S32" s="48" t="n">
        <v>2</v>
      </c>
      <c r="T32" s="48" t="n">
        <v>10</v>
      </c>
      <c r="U32" s="34" t="inlineStr">
        <is>
          <t>None (real squeezed fruit)</t>
        </is>
      </c>
      <c r="V32" s="34" t="inlineStr">
        <is>
          <t>Real squeezed fruit, no added sugar/sweetener</t>
        </is>
      </c>
      <c r="W32" s="51" t="n"/>
      <c r="X32" s="51" t="n"/>
      <c r="Y32" s="51" t="n"/>
      <c r="Z32" s="51" t="n"/>
      <c r="AA32" s="34" t="inlineStr">
        <is>
          <t>High</t>
        </is>
      </c>
      <c r="AB32" s="34" t="inlineStr">
        <is>
          <t>Premium real fruit seltzer; strong loyalty</t>
        </is>
      </c>
      <c r="AC32" s="34" t="inlineStr">
        <is>
          <t>Sparkling water made with real squeezed fruit</t>
        </is>
      </c>
      <c r="AD32" s="34" t="inlineStr">
        <is>
          <t>Tastes like real fruit because it is, not flavour essence.</t>
        </is>
      </c>
      <c r="AE32" s="51" t="n"/>
      <c r="AF32" s="53">
        <f>IF(AND(ISNUMBER($P32),ISNUMBER($AL32),$AL32&lt;&gt;0),ROUND($P32/$AL32*100,1),"")</f>
        <v/>
      </c>
      <c r="AG32" s="54">
        <f>IF(AND(ISNUMBER($S32),ISNUMBER($AL32),$AL32&lt;&gt;0),ROUND($S32/$AL32*100,2),"")</f>
        <v/>
      </c>
      <c r="AH32" s="53">
        <f>IF(AND(ISNUMBER($Q32),ISNUMBER($AL32),$AL32&lt;&gt;0),ROUND($Q32/$AL32*100,1),"")</f>
        <v/>
      </c>
      <c r="AI32" s="48">
        <f>IF(ISNUMBER($S32),IF($S32&lt;=1,"Yes","No"),"n/a")</f>
        <v/>
      </c>
      <c r="AJ32" s="48">
        <f>IF(ISNUMBER($S32),ROUND(MAX(0,MIN(100,100-$S32*2.5-IF(ISNUMBER($T32),$T32,0)*0.12+IF($S32&lt;=1,12,0))),0),"")</f>
        <v/>
      </c>
      <c r="AK32" s="48">
        <f>IF(ISNUMBER($Q32),IF($Q32&gt;=100,20,IF($Q32&gt;=30,10,0)),0)+IF(ISNUMBER($R32),IF($R32&gt;=100,20,0),0)+IF(ISNUMBER($P32),IF($P32&gt;=150,20,IF($P32&gt;=50,12,5)),0)+IF(ISNUMBER($S32),IF($S32&lt;=1,15,0),0)</f>
        <v/>
      </c>
      <c r="AL32" s="48" t="n">
        <v>355</v>
      </c>
      <c r="AM32" s="49" t="n"/>
      <c r="AN32" s="48">
        <f>IF(AND(ISNUMBER($P32),ISNUMBER($AL32),$AL32&lt;&gt;0),IF(OR($P32&gt;180,$P32/$AL32*1000&gt;400),"Over ceiling, confirm SKU","Within"),"n/a")</f>
        <v/>
      </c>
      <c r="AO32" s="51" t="n"/>
      <c r="AP32" s="51" t="n"/>
      <c r="AQ32" s="51" t="n"/>
      <c r="AR32" s="34" t="inlineStr">
        <is>
          <t>Retrieved and cited, see Enrichment Log</t>
        </is>
      </c>
      <c r="AS32" s="34" t="inlineStr">
        <is>
          <t>BLANK -&gt; requires live Amazon.ca capture</t>
        </is>
      </c>
      <c r="AT32" s="34" t="inlineStr">
        <is>
          <t>Unverified commercial data</t>
        </is>
      </c>
    </row>
    <row r="33" ht="28" customHeight="1">
      <c r="A33" s="34" t="inlineStr">
        <is>
          <t>Spindrift</t>
        </is>
      </c>
      <c r="B33" s="34" t="inlineStr">
        <is>
          <t>Spindrift Sparkling Water | Blackberry | 8 pack 355mL</t>
        </is>
      </c>
      <c r="C33" s="34" t="inlineStr">
        <is>
          <t>5) Sparkling water &amp; soda</t>
        </is>
      </c>
      <c r="D33" s="34" t="inlineStr">
        <is>
          <t>355 mL can</t>
        </is>
      </c>
      <c r="E33" s="48" t="n">
        <v>8</v>
      </c>
      <c r="F33" s="49" t="n"/>
      <c r="G33" s="50">
        <f>IF(AND(ISNUMBER($F33),ISNUMBER($E33),$E33&lt;&gt;0),$F33/$E33,"")</f>
        <v/>
      </c>
      <c r="H33" s="50">
        <f>IF(AND(ISNUMBER($F33),ISNUMBER($AL33),ISNUMBER($E33),($AL33*$E33)&lt;&gt;0),$F33/($AL33*$E33)*100,"")</f>
        <v/>
      </c>
      <c r="I33" s="51" t="n"/>
      <c r="J33" s="52" t="n"/>
      <c r="K33" s="50">
        <f>IF(AND(ISNUMBER($F33),ISNUMBER($J33)),$F33*(1-$J33),"")</f>
        <v/>
      </c>
      <c r="L33" s="51" t="n"/>
      <c r="M33" s="51" t="n"/>
      <c r="N33" s="50">
        <f>IF(ISNUMBER($F33),($F33-IF(ISNUMBER($AM33),$AM33,0))*(1-IF(ISNUMBER($J33),$J33,0)),"")</f>
        <v/>
      </c>
      <c r="O33" s="34" t="inlineStr">
        <is>
          <t>Blackberry</t>
        </is>
      </c>
      <c r="P33" s="48" t="n">
        <v>0</v>
      </c>
      <c r="Q33" s="48" t="n">
        <v>0</v>
      </c>
      <c r="R33" s="34" t="inlineStr">
        <is>
          <t>Not listed</t>
        </is>
      </c>
      <c r="S33" s="48" t="n">
        <v>2</v>
      </c>
      <c r="T33" s="48" t="n">
        <v>10</v>
      </c>
      <c r="U33" s="34" t="inlineStr">
        <is>
          <t>None (real squeezed fruit)</t>
        </is>
      </c>
      <c r="V33" s="34" t="inlineStr">
        <is>
          <t>Real squeezed fruit, no added sugar/sweetener</t>
        </is>
      </c>
      <c r="W33" s="51" t="n"/>
      <c r="X33" s="51" t="n"/>
      <c r="Y33" s="51" t="n"/>
      <c r="Z33" s="51" t="n"/>
      <c r="AA33" s="34" t="inlineStr">
        <is>
          <t>High</t>
        </is>
      </c>
      <c r="AB33" s="34" t="inlineStr">
        <is>
          <t>Premium real fruit seltzer; strong loyalty</t>
        </is>
      </c>
      <c r="AC33" s="34" t="inlineStr">
        <is>
          <t>Sparkling water made with real squeezed fruit</t>
        </is>
      </c>
      <c r="AD33" s="34" t="inlineStr">
        <is>
          <t>Tastes like real fruit because it is, not flavour essence.</t>
        </is>
      </c>
      <c r="AE33" s="51" t="n"/>
      <c r="AF33" s="53">
        <f>IF(AND(ISNUMBER($P33),ISNUMBER($AL33),$AL33&lt;&gt;0),ROUND($P33/$AL33*100,1),"")</f>
        <v/>
      </c>
      <c r="AG33" s="54">
        <f>IF(AND(ISNUMBER($S33),ISNUMBER($AL33),$AL33&lt;&gt;0),ROUND($S33/$AL33*100,2),"")</f>
        <v/>
      </c>
      <c r="AH33" s="53">
        <f>IF(AND(ISNUMBER($Q33),ISNUMBER($AL33),$AL33&lt;&gt;0),ROUND($Q33/$AL33*100,1),"")</f>
        <v/>
      </c>
      <c r="AI33" s="48">
        <f>IF(ISNUMBER($S33),IF($S33&lt;=1,"Yes","No"),"n/a")</f>
        <v/>
      </c>
      <c r="AJ33" s="48">
        <f>IF(ISNUMBER($S33),ROUND(MAX(0,MIN(100,100-$S33*2.5-IF(ISNUMBER($T33),$T33,0)*0.12+IF($S33&lt;=1,12,0))),0),"")</f>
        <v/>
      </c>
      <c r="AK33" s="48">
        <f>IF(ISNUMBER($Q33),IF($Q33&gt;=100,20,IF($Q33&gt;=30,10,0)),0)+IF(ISNUMBER($R33),IF($R33&gt;=100,20,0),0)+IF(ISNUMBER($P33),IF($P33&gt;=150,20,IF($P33&gt;=50,12,5)),0)+IF(ISNUMBER($S33),IF($S33&lt;=1,15,0),0)</f>
        <v/>
      </c>
      <c r="AL33" s="48" t="n">
        <v>355</v>
      </c>
      <c r="AM33" s="49" t="n"/>
      <c r="AN33" s="48">
        <f>IF(AND(ISNUMBER($P33),ISNUMBER($AL33),$AL33&lt;&gt;0),IF(OR($P33&gt;180,$P33/$AL33*1000&gt;400),"Over ceiling, confirm SKU","Within"),"n/a")</f>
        <v/>
      </c>
      <c r="AO33" s="51" t="n"/>
      <c r="AP33" s="51" t="n"/>
      <c r="AQ33" s="51" t="n"/>
      <c r="AR33" s="34" t="inlineStr">
        <is>
          <t>Retrieved and cited, see Enrichment Log</t>
        </is>
      </c>
      <c r="AS33" s="34" t="inlineStr">
        <is>
          <t>BLANK -&gt; requires live Amazon.ca capture</t>
        </is>
      </c>
      <c r="AT33" s="34" t="inlineStr">
        <is>
          <t>Unverified commercial data</t>
        </is>
      </c>
    </row>
    <row r="34" ht="28" customHeight="1">
      <c r="A34" s="34" t="inlineStr">
        <is>
          <t>Spindrift</t>
        </is>
      </c>
      <c r="B34" s="34" t="inlineStr">
        <is>
          <t>Spindrift Sparkling Water | Blackberry | 12 pack 355mL</t>
        </is>
      </c>
      <c r="C34" s="34" t="inlineStr">
        <is>
          <t>5) Sparkling water &amp; soda</t>
        </is>
      </c>
      <c r="D34" s="34" t="inlineStr">
        <is>
          <t>355 mL can</t>
        </is>
      </c>
      <c r="E34" s="48" t="n">
        <v>12</v>
      </c>
      <c r="F34" s="49" t="n"/>
      <c r="G34" s="50">
        <f>IF(AND(ISNUMBER($F34),ISNUMBER($E34),$E34&lt;&gt;0),$F34/$E34,"")</f>
        <v/>
      </c>
      <c r="H34" s="50">
        <f>IF(AND(ISNUMBER($F34),ISNUMBER($AL34),ISNUMBER($E34),($AL34*$E34)&lt;&gt;0),$F34/($AL34*$E34)*100,"")</f>
        <v/>
      </c>
      <c r="I34" s="51" t="n"/>
      <c r="J34" s="52" t="n"/>
      <c r="K34" s="50">
        <f>IF(AND(ISNUMBER($F34),ISNUMBER($J34)),$F34*(1-$J34),"")</f>
        <v/>
      </c>
      <c r="L34" s="51" t="n"/>
      <c r="M34" s="51" t="n"/>
      <c r="N34" s="50">
        <f>IF(ISNUMBER($F34),($F34-IF(ISNUMBER($AM34),$AM34,0))*(1-IF(ISNUMBER($J34),$J34,0)),"")</f>
        <v/>
      </c>
      <c r="O34" s="34" t="inlineStr">
        <is>
          <t>Blackberry</t>
        </is>
      </c>
      <c r="P34" s="48" t="n">
        <v>0</v>
      </c>
      <c r="Q34" s="48" t="n">
        <v>0</v>
      </c>
      <c r="R34" s="34" t="inlineStr">
        <is>
          <t>Not listed</t>
        </is>
      </c>
      <c r="S34" s="48" t="n">
        <v>2</v>
      </c>
      <c r="T34" s="48" t="n">
        <v>10</v>
      </c>
      <c r="U34" s="34" t="inlineStr">
        <is>
          <t>None (real squeezed fruit)</t>
        </is>
      </c>
      <c r="V34" s="34" t="inlineStr">
        <is>
          <t>Real squeezed fruit, no added sugar/sweetener</t>
        </is>
      </c>
      <c r="W34" s="51" t="n"/>
      <c r="X34" s="51" t="n"/>
      <c r="Y34" s="51" t="n"/>
      <c r="Z34" s="51" t="n"/>
      <c r="AA34" s="34" t="inlineStr">
        <is>
          <t>High</t>
        </is>
      </c>
      <c r="AB34" s="34" t="inlineStr">
        <is>
          <t>Premium real fruit seltzer; strong loyalty</t>
        </is>
      </c>
      <c r="AC34" s="34" t="inlineStr">
        <is>
          <t>Sparkling water made with real squeezed fruit</t>
        </is>
      </c>
      <c r="AD34" s="34" t="inlineStr">
        <is>
          <t>Tastes like real fruit because it is, not flavour essence.</t>
        </is>
      </c>
      <c r="AE34" s="51" t="n"/>
      <c r="AF34" s="53">
        <f>IF(AND(ISNUMBER($P34),ISNUMBER($AL34),$AL34&lt;&gt;0),ROUND($P34/$AL34*100,1),"")</f>
        <v/>
      </c>
      <c r="AG34" s="54">
        <f>IF(AND(ISNUMBER($S34),ISNUMBER($AL34),$AL34&lt;&gt;0),ROUND($S34/$AL34*100,2),"")</f>
        <v/>
      </c>
      <c r="AH34" s="53">
        <f>IF(AND(ISNUMBER($Q34),ISNUMBER($AL34),$AL34&lt;&gt;0),ROUND($Q34/$AL34*100,1),"")</f>
        <v/>
      </c>
      <c r="AI34" s="48">
        <f>IF(ISNUMBER($S34),IF($S34&lt;=1,"Yes","No"),"n/a")</f>
        <v/>
      </c>
      <c r="AJ34" s="48">
        <f>IF(ISNUMBER($S34),ROUND(MAX(0,MIN(100,100-$S34*2.5-IF(ISNUMBER($T34),$T34,0)*0.12+IF($S34&lt;=1,12,0))),0),"")</f>
        <v/>
      </c>
      <c r="AK34" s="48">
        <f>IF(ISNUMBER($Q34),IF($Q34&gt;=100,20,IF($Q34&gt;=30,10,0)),0)+IF(ISNUMBER($R34),IF($R34&gt;=100,20,0),0)+IF(ISNUMBER($P34),IF($P34&gt;=150,20,IF($P34&gt;=50,12,5)),0)+IF(ISNUMBER($S34),IF($S34&lt;=1,15,0),0)</f>
        <v/>
      </c>
      <c r="AL34" s="48" t="n">
        <v>355</v>
      </c>
      <c r="AM34" s="49" t="n"/>
      <c r="AN34" s="48">
        <f>IF(AND(ISNUMBER($P34),ISNUMBER($AL34),$AL34&lt;&gt;0),IF(OR($P34&gt;180,$P34/$AL34*1000&gt;400),"Over ceiling, confirm SKU","Within"),"n/a")</f>
        <v/>
      </c>
      <c r="AO34" s="51" t="n"/>
      <c r="AP34" s="51" t="n"/>
      <c r="AQ34" s="51" t="n"/>
      <c r="AR34" s="34" t="inlineStr">
        <is>
          <t>Retrieved and cited, see Enrichment Log</t>
        </is>
      </c>
      <c r="AS34" s="34" t="inlineStr">
        <is>
          <t>BLANK -&gt; requires live Amazon.ca capture</t>
        </is>
      </c>
      <c r="AT34" s="34" t="inlineStr">
        <is>
          <t>Unverified commercial data</t>
        </is>
      </c>
    </row>
    <row r="35" ht="28" customHeight="1">
      <c r="A35" s="34" t="inlineStr">
        <is>
          <t>Spindrift</t>
        </is>
      </c>
      <c r="B35" s="34" t="inlineStr">
        <is>
          <t>Spindrift Sparkling Water | Blackberry | 15 pack 355mL</t>
        </is>
      </c>
      <c r="C35" s="34" t="inlineStr">
        <is>
          <t>5) Sparkling water &amp; soda</t>
        </is>
      </c>
      <c r="D35" s="34" t="inlineStr">
        <is>
          <t>355 mL can</t>
        </is>
      </c>
      <c r="E35" s="48" t="n">
        <v>15</v>
      </c>
      <c r="F35" s="49" t="n"/>
      <c r="G35" s="50">
        <f>IF(AND(ISNUMBER($F35),ISNUMBER($E35),$E35&lt;&gt;0),$F35/$E35,"")</f>
        <v/>
      </c>
      <c r="H35" s="50">
        <f>IF(AND(ISNUMBER($F35),ISNUMBER($AL35),ISNUMBER($E35),($AL35*$E35)&lt;&gt;0),$F35/($AL35*$E35)*100,"")</f>
        <v/>
      </c>
      <c r="I35" s="51" t="n"/>
      <c r="J35" s="52" t="n"/>
      <c r="K35" s="50">
        <f>IF(AND(ISNUMBER($F35),ISNUMBER($J35)),$F35*(1-$J35),"")</f>
        <v/>
      </c>
      <c r="L35" s="51" t="n"/>
      <c r="M35" s="51" t="n"/>
      <c r="N35" s="50">
        <f>IF(ISNUMBER($F35),($F35-IF(ISNUMBER($AM35),$AM35,0))*(1-IF(ISNUMBER($J35),$J35,0)),"")</f>
        <v/>
      </c>
      <c r="O35" s="34" t="inlineStr">
        <is>
          <t>Blackberry</t>
        </is>
      </c>
      <c r="P35" s="48" t="n">
        <v>0</v>
      </c>
      <c r="Q35" s="48" t="n">
        <v>0</v>
      </c>
      <c r="R35" s="34" t="inlineStr">
        <is>
          <t>Not listed</t>
        </is>
      </c>
      <c r="S35" s="48" t="n">
        <v>2</v>
      </c>
      <c r="T35" s="48" t="n">
        <v>10</v>
      </c>
      <c r="U35" s="34" t="inlineStr">
        <is>
          <t>None (real squeezed fruit)</t>
        </is>
      </c>
      <c r="V35" s="34" t="inlineStr">
        <is>
          <t>Real squeezed fruit, no added sugar/sweetener</t>
        </is>
      </c>
      <c r="W35" s="51" t="n"/>
      <c r="X35" s="51" t="n"/>
      <c r="Y35" s="51" t="n"/>
      <c r="Z35" s="51" t="n"/>
      <c r="AA35" s="34" t="inlineStr">
        <is>
          <t>High</t>
        </is>
      </c>
      <c r="AB35" s="34" t="inlineStr">
        <is>
          <t>Premium real fruit seltzer; strong loyalty</t>
        </is>
      </c>
      <c r="AC35" s="34" t="inlineStr">
        <is>
          <t>Sparkling water made with real squeezed fruit</t>
        </is>
      </c>
      <c r="AD35" s="34" t="inlineStr">
        <is>
          <t>Tastes like real fruit because it is, not flavour essence.</t>
        </is>
      </c>
      <c r="AE35" s="51" t="n"/>
      <c r="AF35" s="53">
        <f>IF(AND(ISNUMBER($P35),ISNUMBER($AL35),$AL35&lt;&gt;0),ROUND($P35/$AL35*100,1),"")</f>
        <v/>
      </c>
      <c r="AG35" s="54">
        <f>IF(AND(ISNUMBER($S35),ISNUMBER($AL35),$AL35&lt;&gt;0),ROUND($S35/$AL35*100,2),"")</f>
        <v/>
      </c>
      <c r="AH35" s="53">
        <f>IF(AND(ISNUMBER($Q35),ISNUMBER($AL35),$AL35&lt;&gt;0),ROUND($Q35/$AL35*100,1),"")</f>
        <v/>
      </c>
      <c r="AI35" s="48">
        <f>IF(ISNUMBER($S35),IF($S35&lt;=1,"Yes","No"),"n/a")</f>
        <v/>
      </c>
      <c r="AJ35" s="48">
        <f>IF(ISNUMBER($S35),ROUND(MAX(0,MIN(100,100-$S35*2.5-IF(ISNUMBER($T35),$T35,0)*0.12+IF($S35&lt;=1,12,0))),0),"")</f>
        <v/>
      </c>
      <c r="AK35" s="48">
        <f>IF(ISNUMBER($Q35),IF($Q35&gt;=100,20,IF($Q35&gt;=30,10,0)),0)+IF(ISNUMBER($R35),IF($R35&gt;=100,20,0),0)+IF(ISNUMBER($P35),IF($P35&gt;=150,20,IF($P35&gt;=50,12,5)),0)+IF(ISNUMBER($S35),IF($S35&lt;=1,15,0),0)</f>
        <v/>
      </c>
      <c r="AL35" s="48" t="n">
        <v>355</v>
      </c>
      <c r="AM35" s="49" t="n"/>
      <c r="AN35" s="48">
        <f>IF(AND(ISNUMBER($P35),ISNUMBER($AL35),$AL35&lt;&gt;0),IF(OR($P35&gt;180,$P35/$AL35*1000&gt;400),"Over ceiling, confirm SKU","Within"),"n/a")</f>
        <v/>
      </c>
      <c r="AO35" s="51" t="n"/>
      <c r="AP35" s="51" t="n"/>
      <c r="AQ35" s="51" t="n"/>
      <c r="AR35" s="34" t="inlineStr">
        <is>
          <t>Retrieved and cited, see Enrichment Log</t>
        </is>
      </c>
      <c r="AS35" s="34" t="inlineStr">
        <is>
          <t>BLANK -&gt; requires live Amazon.ca capture</t>
        </is>
      </c>
      <c r="AT35" s="34" t="inlineStr">
        <is>
          <t>Unverified commercial data</t>
        </is>
      </c>
    </row>
    <row r="36" ht="28" customHeight="1">
      <c r="A36" s="34" t="inlineStr">
        <is>
          <t>Spindrift</t>
        </is>
      </c>
      <c r="B36" s="34" t="inlineStr">
        <is>
          <t>Spindrift Sparkling Water | Blackberry | 18 pack 355mL</t>
        </is>
      </c>
      <c r="C36" s="34" t="inlineStr">
        <is>
          <t>5) Sparkling water &amp; soda</t>
        </is>
      </c>
      <c r="D36" s="34" t="inlineStr">
        <is>
          <t>355 mL can</t>
        </is>
      </c>
      <c r="E36" s="48" t="n">
        <v>18</v>
      </c>
      <c r="F36" s="49" t="n"/>
      <c r="G36" s="50">
        <f>IF(AND(ISNUMBER($F36),ISNUMBER($E36),$E36&lt;&gt;0),$F36/$E36,"")</f>
        <v/>
      </c>
      <c r="H36" s="50">
        <f>IF(AND(ISNUMBER($F36),ISNUMBER($AL36),ISNUMBER($E36),($AL36*$E36)&lt;&gt;0),$F36/($AL36*$E36)*100,"")</f>
        <v/>
      </c>
      <c r="I36" s="51" t="n"/>
      <c r="J36" s="52" t="n"/>
      <c r="K36" s="50">
        <f>IF(AND(ISNUMBER($F36),ISNUMBER($J36)),$F36*(1-$J36),"")</f>
        <v/>
      </c>
      <c r="L36" s="51" t="n"/>
      <c r="M36" s="51" t="n"/>
      <c r="N36" s="50">
        <f>IF(ISNUMBER($F36),($F36-IF(ISNUMBER($AM36),$AM36,0))*(1-IF(ISNUMBER($J36),$J36,0)),"")</f>
        <v/>
      </c>
      <c r="O36" s="34" t="inlineStr">
        <is>
          <t>Blackberry</t>
        </is>
      </c>
      <c r="P36" s="48" t="n">
        <v>0</v>
      </c>
      <c r="Q36" s="48" t="n">
        <v>0</v>
      </c>
      <c r="R36" s="34" t="inlineStr">
        <is>
          <t>Not listed</t>
        </is>
      </c>
      <c r="S36" s="48" t="n">
        <v>2</v>
      </c>
      <c r="T36" s="48" t="n">
        <v>10</v>
      </c>
      <c r="U36" s="34" t="inlineStr">
        <is>
          <t>None (real squeezed fruit)</t>
        </is>
      </c>
      <c r="V36" s="34" t="inlineStr">
        <is>
          <t>Real squeezed fruit, no added sugar/sweetener</t>
        </is>
      </c>
      <c r="W36" s="51" t="n"/>
      <c r="X36" s="51" t="n"/>
      <c r="Y36" s="51" t="n"/>
      <c r="Z36" s="51" t="n"/>
      <c r="AA36" s="34" t="inlineStr">
        <is>
          <t>High</t>
        </is>
      </c>
      <c r="AB36" s="34" t="inlineStr">
        <is>
          <t>Premium real fruit seltzer; strong loyalty</t>
        </is>
      </c>
      <c r="AC36" s="34" t="inlineStr">
        <is>
          <t>Sparkling water made with real squeezed fruit</t>
        </is>
      </c>
      <c r="AD36" s="34" t="inlineStr">
        <is>
          <t>Tastes like real fruit because it is, not flavour essence.</t>
        </is>
      </c>
      <c r="AE36" s="51" t="n"/>
      <c r="AF36" s="53">
        <f>IF(AND(ISNUMBER($P36),ISNUMBER($AL36),$AL36&lt;&gt;0),ROUND($P36/$AL36*100,1),"")</f>
        <v/>
      </c>
      <c r="AG36" s="54">
        <f>IF(AND(ISNUMBER($S36),ISNUMBER($AL36),$AL36&lt;&gt;0),ROUND($S36/$AL36*100,2),"")</f>
        <v/>
      </c>
      <c r="AH36" s="53">
        <f>IF(AND(ISNUMBER($Q36),ISNUMBER($AL36),$AL36&lt;&gt;0),ROUND($Q36/$AL36*100,1),"")</f>
        <v/>
      </c>
      <c r="AI36" s="48">
        <f>IF(ISNUMBER($S36),IF($S36&lt;=1,"Yes","No"),"n/a")</f>
        <v/>
      </c>
      <c r="AJ36" s="48">
        <f>IF(ISNUMBER($S36),ROUND(MAX(0,MIN(100,100-$S36*2.5-IF(ISNUMBER($T36),$T36,0)*0.12+IF($S36&lt;=1,12,0))),0),"")</f>
        <v/>
      </c>
      <c r="AK36" s="48">
        <f>IF(ISNUMBER($Q36),IF($Q36&gt;=100,20,IF($Q36&gt;=30,10,0)),0)+IF(ISNUMBER($R36),IF($R36&gt;=100,20,0),0)+IF(ISNUMBER($P36),IF($P36&gt;=150,20,IF($P36&gt;=50,12,5)),0)+IF(ISNUMBER($S36),IF($S36&lt;=1,15,0),0)</f>
        <v/>
      </c>
      <c r="AL36" s="48" t="n">
        <v>355</v>
      </c>
      <c r="AM36" s="49" t="n"/>
      <c r="AN36" s="48">
        <f>IF(AND(ISNUMBER($P36),ISNUMBER($AL36),$AL36&lt;&gt;0),IF(OR($P36&gt;180,$P36/$AL36*1000&gt;400),"Over ceiling, confirm SKU","Within"),"n/a")</f>
        <v/>
      </c>
      <c r="AO36" s="51" t="n"/>
      <c r="AP36" s="51" t="n"/>
      <c r="AQ36" s="51" t="n"/>
      <c r="AR36" s="34" t="inlineStr">
        <is>
          <t>Retrieved and cited, see Enrichment Log</t>
        </is>
      </c>
      <c r="AS36" s="34" t="inlineStr">
        <is>
          <t>BLANK -&gt; requires live Amazon.ca capture</t>
        </is>
      </c>
      <c r="AT36" s="34" t="inlineStr">
        <is>
          <t>Unverified commercial data</t>
        </is>
      </c>
    </row>
    <row r="37" ht="28" customHeight="1">
      <c r="A37" s="34" t="inlineStr">
        <is>
          <t>Spindrift</t>
        </is>
      </c>
      <c r="B37" s="34" t="inlineStr">
        <is>
          <t>Spindrift Sparkling Water | Blackberry | 24 pack 355mL</t>
        </is>
      </c>
      <c r="C37" s="34" t="inlineStr">
        <is>
          <t>5) Sparkling water &amp; soda</t>
        </is>
      </c>
      <c r="D37" s="34" t="inlineStr">
        <is>
          <t>355 mL can</t>
        </is>
      </c>
      <c r="E37" s="48" t="n">
        <v>24</v>
      </c>
      <c r="F37" s="49" t="n"/>
      <c r="G37" s="50">
        <f>IF(AND(ISNUMBER($F37),ISNUMBER($E37),$E37&lt;&gt;0),$F37/$E37,"")</f>
        <v/>
      </c>
      <c r="H37" s="50">
        <f>IF(AND(ISNUMBER($F37),ISNUMBER($AL37),ISNUMBER($E37),($AL37*$E37)&lt;&gt;0),$F37/($AL37*$E37)*100,"")</f>
        <v/>
      </c>
      <c r="I37" s="51" t="n"/>
      <c r="J37" s="52" t="n"/>
      <c r="K37" s="50">
        <f>IF(AND(ISNUMBER($F37),ISNUMBER($J37)),$F37*(1-$J37),"")</f>
        <v/>
      </c>
      <c r="L37" s="51" t="n"/>
      <c r="M37" s="51" t="n"/>
      <c r="N37" s="50">
        <f>IF(ISNUMBER($F37),($F37-IF(ISNUMBER($AM37),$AM37,0))*(1-IF(ISNUMBER($J37),$J37,0)),"")</f>
        <v/>
      </c>
      <c r="O37" s="34" t="inlineStr">
        <is>
          <t>Blackberry</t>
        </is>
      </c>
      <c r="P37" s="48" t="n">
        <v>0</v>
      </c>
      <c r="Q37" s="48" t="n">
        <v>0</v>
      </c>
      <c r="R37" s="34" t="inlineStr">
        <is>
          <t>Not listed</t>
        </is>
      </c>
      <c r="S37" s="48" t="n">
        <v>2</v>
      </c>
      <c r="T37" s="48" t="n">
        <v>10</v>
      </c>
      <c r="U37" s="34" t="inlineStr">
        <is>
          <t>None (real squeezed fruit)</t>
        </is>
      </c>
      <c r="V37" s="34" t="inlineStr">
        <is>
          <t>Real squeezed fruit, no added sugar/sweetener</t>
        </is>
      </c>
      <c r="W37" s="51" t="n"/>
      <c r="X37" s="51" t="n"/>
      <c r="Y37" s="51" t="n"/>
      <c r="Z37" s="51" t="n"/>
      <c r="AA37" s="34" t="inlineStr">
        <is>
          <t>High</t>
        </is>
      </c>
      <c r="AB37" s="34" t="inlineStr">
        <is>
          <t>Premium real fruit seltzer; strong loyalty</t>
        </is>
      </c>
      <c r="AC37" s="34" t="inlineStr">
        <is>
          <t>Sparkling water made with real squeezed fruit</t>
        </is>
      </c>
      <c r="AD37" s="34" t="inlineStr">
        <is>
          <t>Tastes like real fruit because it is, not flavour essence.</t>
        </is>
      </c>
      <c r="AE37" s="51" t="n"/>
      <c r="AF37" s="53">
        <f>IF(AND(ISNUMBER($P37),ISNUMBER($AL37),$AL37&lt;&gt;0),ROUND($P37/$AL37*100,1),"")</f>
        <v/>
      </c>
      <c r="AG37" s="54">
        <f>IF(AND(ISNUMBER($S37),ISNUMBER($AL37),$AL37&lt;&gt;0),ROUND($S37/$AL37*100,2),"")</f>
        <v/>
      </c>
      <c r="AH37" s="53">
        <f>IF(AND(ISNUMBER($Q37),ISNUMBER($AL37),$AL37&lt;&gt;0),ROUND($Q37/$AL37*100,1),"")</f>
        <v/>
      </c>
      <c r="AI37" s="48">
        <f>IF(ISNUMBER($S37),IF($S37&lt;=1,"Yes","No"),"n/a")</f>
        <v/>
      </c>
      <c r="AJ37" s="48">
        <f>IF(ISNUMBER($S37),ROUND(MAX(0,MIN(100,100-$S37*2.5-IF(ISNUMBER($T37),$T37,0)*0.12+IF($S37&lt;=1,12,0))),0),"")</f>
        <v/>
      </c>
      <c r="AK37" s="48">
        <f>IF(ISNUMBER($Q37),IF($Q37&gt;=100,20,IF($Q37&gt;=30,10,0)),0)+IF(ISNUMBER($R37),IF($R37&gt;=100,20,0),0)+IF(ISNUMBER($P37),IF($P37&gt;=150,20,IF($P37&gt;=50,12,5)),0)+IF(ISNUMBER($S37),IF($S37&lt;=1,15,0),0)</f>
        <v/>
      </c>
      <c r="AL37" s="48" t="n">
        <v>355</v>
      </c>
      <c r="AM37" s="49" t="n"/>
      <c r="AN37" s="48">
        <f>IF(AND(ISNUMBER($P37),ISNUMBER($AL37),$AL37&lt;&gt;0),IF(OR($P37&gt;180,$P37/$AL37*1000&gt;400),"Over ceiling, confirm SKU","Within"),"n/a")</f>
        <v/>
      </c>
      <c r="AO37" s="51" t="n"/>
      <c r="AP37" s="51" t="n"/>
      <c r="AQ37" s="51" t="n"/>
      <c r="AR37" s="34" t="inlineStr">
        <is>
          <t>Retrieved and cited, see Enrichment Log</t>
        </is>
      </c>
      <c r="AS37" s="34" t="inlineStr">
        <is>
          <t>BLANK -&gt; requires live Amazon.ca capture</t>
        </is>
      </c>
      <c r="AT37" s="34" t="inlineStr">
        <is>
          <t>Unverified commercial data</t>
        </is>
      </c>
    </row>
    <row r="38" ht="28" customHeight="1">
      <c r="A38" s="34" t="inlineStr">
        <is>
          <t>Spindrift</t>
        </is>
      </c>
      <c r="B38" s="34" t="inlineStr">
        <is>
          <t>Spindrift Sparkling Water | Strawberry | single 355mL</t>
        </is>
      </c>
      <c r="C38" s="34" t="inlineStr">
        <is>
          <t>5) Sparkling water &amp; soda</t>
        </is>
      </c>
      <c r="D38" s="34" t="inlineStr">
        <is>
          <t>355 mL can</t>
        </is>
      </c>
      <c r="E38" s="48" t="n">
        <v>1</v>
      </c>
      <c r="F38" s="49" t="n"/>
      <c r="G38" s="50">
        <f>IF(AND(ISNUMBER($F38),ISNUMBER($E38),$E38&lt;&gt;0),$F38/$E38,"")</f>
        <v/>
      </c>
      <c r="H38" s="50">
        <f>IF(AND(ISNUMBER($F38),ISNUMBER($AL38),ISNUMBER($E38),($AL38*$E38)&lt;&gt;0),$F38/($AL38*$E38)*100,"")</f>
        <v/>
      </c>
      <c r="I38" s="51" t="n"/>
      <c r="J38" s="52" t="n"/>
      <c r="K38" s="50">
        <f>IF(AND(ISNUMBER($F38),ISNUMBER($J38)),$F38*(1-$J38),"")</f>
        <v/>
      </c>
      <c r="L38" s="51" t="n"/>
      <c r="M38" s="51" t="n"/>
      <c r="N38" s="50">
        <f>IF(ISNUMBER($F38),($F38-IF(ISNUMBER($AM38),$AM38,0))*(1-IF(ISNUMBER($J38),$J38,0)),"")</f>
        <v/>
      </c>
      <c r="O38" s="34" t="inlineStr">
        <is>
          <t>Strawberry</t>
        </is>
      </c>
      <c r="P38" s="48" t="n">
        <v>0</v>
      </c>
      <c r="Q38" s="48" t="n">
        <v>0</v>
      </c>
      <c r="R38" s="34" t="inlineStr">
        <is>
          <t>Not listed</t>
        </is>
      </c>
      <c r="S38" s="48" t="n">
        <v>2</v>
      </c>
      <c r="T38" s="48" t="n">
        <v>10</v>
      </c>
      <c r="U38" s="34" t="inlineStr">
        <is>
          <t>None (real squeezed fruit)</t>
        </is>
      </c>
      <c r="V38" s="34" t="inlineStr">
        <is>
          <t>Real squeezed fruit, no added sugar/sweetener</t>
        </is>
      </c>
      <c r="W38" s="51" t="n"/>
      <c r="X38" s="51" t="n"/>
      <c r="Y38" s="51" t="n"/>
      <c r="Z38" s="51" t="n"/>
      <c r="AA38" s="34" t="inlineStr">
        <is>
          <t>High</t>
        </is>
      </c>
      <c r="AB38" s="34" t="inlineStr">
        <is>
          <t>Premium real fruit seltzer; strong loyalty</t>
        </is>
      </c>
      <c r="AC38" s="34" t="inlineStr">
        <is>
          <t>Sparkling water made with real squeezed fruit</t>
        </is>
      </c>
      <c r="AD38" s="34" t="inlineStr">
        <is>
          <t>Tastes like real fruit because it is, not flavour essence.</t>
        </is>
      </c>
      <c r="AE38" s="51" t="n"/>
      <c r="AF38" s="53">
        <f>IF(AND(ISNUMBER($P38),ISNUMBER($AL38),$AL38&lt;&gt;0),ROUND($P38/$AL38*100,1),"")</f>
        <v/>
      </c>
      <c r="AG38" s="54">
        <f>IF(AND(ISNUMBER($S38),ISNUMBER($AL38),$AL38&lt;&gt;0),ROUND($S38/$AL38*100,2),"")</f>
        <v/>
      </c>
      <c r="AH38" s="53">
        <f>IF(AND(ISNUMBER($Q38),ISNUMBER($AL38),$AL38&lt;&gt;0),ROUND($Q38/$AL38*100,1),"")</f>
        <v/>
      </c>
      <c r="AI38" s="48">
        <f>IF(ISNUMBER($S38),IF($S38&lt;=1,"Yes","No"),"n/a")</f>
        <v/>
      </c>
      <c r="AJ38" s="48">
        <f>IF(ISNUMBER($S38),ROUND(MAX(0,MIN(100,100-$S38*2.5-IF(ISNUMBER($T38),$T38,0)*0.12+IF($S38&lt;=1,12,0))),0),"")</f>
        <v/>
      </c>
      <c r="AK38" s="48">
        <f>IF(ISNUMBER($Q38),IF($Q38&gt;=100,20,IF($Q38&gt;=30,10,0)),0)+IF(ISNUMBER($R38),IF($R38&gt;=100,20,0),0)+IF(ISNUMBER($P38),IF($P38&gt;=150,20,IF($P38&gt;=50,12,5)),0)+IF(ISNUMBER($S38),IF($S38&lt;=1,15,0),0)</f>
        <v/>
      </c>
      <c r="AL38" s="48" t="n">
        <v>355</v>
      </c>
      <c r="AM38" s="49" t="n"/>
      <c r="AN38" s="48">
        <f>IF(AND(ISNUMBER($P38),ISNUMBER($AL38),$AL38&lt;&gt;0),IF(OR($P38&gt;180,$P38/$AL38*1000&gt;400),"Over ceiling, confirm SKU","Within"),"n/a")</f>
        <v/>
      </c>
      <c r="AO38" s="51" t="n"/>
      <c r="AP38" s="51" t="n"/>
      <c r="AQ38" s="51" t="n"/>
      <c r="AR38" s="34" t="inlineStr">
        <is>
          <t>Retrieved and cited, see Enrichment Log</t>
        </is>
      </c>
      <c r="AS38" s="34" t="inlineStr">
        <is>
          <t>BLANK -&gt; requires live Amazon.ca capture</t>
        </is>
      </c>
      <c r="AT38" s="34" t="inlineStr">
        <is>
          <t>Unverified commercial data</t>
        </is>
      </c>
    </row>
    <row r="39" ht="28" customHeight="1">
      <c r="A39" s="34" t="inlineStr">
        <is>
          <t>Spindrift</t>
        </is>
      </c>
      <c r="B39" s="34" t="inlineStr">
        <is>
          <t>Spindrift Sparkling Water | Strawberry | 8 pack 355mL</t>
        </is>
      </c>
      <c r="C39" s="34" t="inlineStr">
        <is>
          <t>5) Sparkling water &amp; soda</t>
        </is>
      </c>
      <c r="D39" s="34" t="inlineStr">
        <is>
          <t>355 mL can</t>
        </is>
      </c>
      <c r="E39" s="48" t="n">
        <v>8</v>
      </c>
      <c r="F39" s="49" t="n"/>
      <c r="G39" s="50">
        <f>IF(AND(ISNUMBER($F39),ISNUMBER($E39),$E39&lt;&gt;0),$F39/$E39,"")</f>
        <v/>
      </c>
      <c r="H39" s="50">
        <f>IF(AND(ISNUMBER($F39),ISNUMBER($AL39),ISNUMBER($E39),($AL39*$E39)&lt;&gt;0),$F39/($AL39*$E39)*100,"")</f>
        <v/>
      </c>
      <c r="I39" s="51" t="n"/>
      <c r="J39" s="52" t="n"/>
      <c r="K39" s="50">
        <f>IF(AND(ISNUMBER($F39),ISNUMBER($J39)),$F39*(1-$J39),"")</f>
        <v/>
      </c>
      <c r="L39" s="51" t="n"/>
      <c r="M39" s="51" t="n"/>
      <c r="N39" s="50">
        <f>IF(ISNUMBER($F39),($F39-IF(ISNUMBER($AM39),$AM39,0))*(1-IF(ISNUMBER($J39),$J39,0)),"")</f>
        <v/>
      </c>
      <c r="O39" s="34" t="inlineStr">
        <is>
          <t>Strawberry</t>
        </is>
      </c>
      <c r="P39" s="48" t="n">
        <v>0</v>
      </c>
      <c r="Q39" s="48" t="n">
        <v>0</v>
      </c>
      <c r="R39" s="34" t="inlineStr">
        <is>
          <t>Not listed</t>
        </is>
      </c>
      <c r="S39" s="48" t="n">
        <v>2</v>
      </c>
      <c r="T39" s="48" t="n">
        <v>10</v>
      </c>
      <c r="U39" s="34" t="inlineStr">
        <is>
          <t>None (real squeezed fruit)</t>
        </is>
      </c>
      <c r="V39" s="34" t="inlineStr">
        <is>
          <t>Real squeezed fruit, no added sugar/sweetener</t>
        </is>
      </c>
      <c r="W39" s="51" t="n"/>
      <c r="X39" s="51" t="n"/>
      <c r="Y39" s="51" t="n"/>
      <c r="Z39" s="51" t="n"/>
      <c r="AA39" s="34" t="inlineStr">
        <is>
          <t>High</t>
        </is>
      </c>
      <c r="AB39" s="34" t="inlineStr">
        <is>
          <t>Premium real fruit seltzer; strong loyalty</t>
        </is>
      </c>
      <c r="AC39" s="34" t="inlineStr">
        <is>
          <t>Sparkling water made with real squeezed fruit</t>
        </is>
      </c>
      <c r="AD39" s="34" t="inlineStr">
        <is>
          <t>Tastes like real fruit because it is, not flavour essence.</t>
        </is>
      </c>
      <c r="AE39" s="51" t="n"/>
      <c r="AF39" s="53">
        <f>IF(AND(ISNUMBER($P39),ISNUMBER($AL39),$AL39&lt;&gt;0),ROUND($P39/$AL39*100,1),"")</f>
        <v/>
      </c>
      <c r="AG39" s="54">
        <f>IF(AND(ISNUMBER($S39),ISNUMBER($AL39),$AL39&lt;&gt;0),ROUND($S39/$AL39*100,2),"")</f>
        <v/>
      </c>
      <c r="AH39" s="53">
        <f>IF(AND(ISNUMBER($Q39),ISNUMBER($AL39),$AL39&lt;&gt;0),ROUND($Q39/$AL39*100,1),"")</f>
        <v/>
      </c>
      <c r="AI39" s="48">
        <f>IF(ISNUMBER($S39),IF($S39&lt;=1,"Yes","No"),"n/a")</f>
        <v/>
      </c>
      <c r="AJ39" s="48">
        <f>IF(ISNUMBER($S39),ROUND(MAX(0,MIN(100,100-$S39*2.5-IF(ISNUMBER($T39),$T39,0)*0.12+IF($S39&lt;=1,12,0))),0),"")</f>
        <v/>
      </c>
      <c r="AK39" s="48">
        <f>IF(ISNUMBER($Q39),IF($Q39&gt;=100,20,IF($Q39&gt;=30,10,0)),0)+IF(ISNUMBER($R39),IF($R39&gt;=100,20,0),0)+IF(ISNUMBER($P39),IF($P39&gt;=150,20,IF($P39&gt;=50,12,5)),0)+IF(ISNUMBER($S39),IF($S39&lt;=1,15,0),0)</f>
        <v/>
      </c>
      <c r="AL39" s="48" t="n">
        <v>355</v>
      </c>
      <c r="AM39" s="49" t="n"/>
      <c r="AN39" s="48">
        <f>IF(AND(ISNUMBER($P39),ISNUMBER($AL39),$AL39&lt;&gt;0),IF(OR($P39&gt;180,$P39/$AL39*1000&gt;400),"Over ceiling, confirm SKU","Within"),"n/a")</f>
        <v/>
      </c>
      <c r="AO39" s="51" t="n"/>
      <c r="AP39" s="51" t="n"/>
      <c r="AQ39" s="51" t="n"/>
      <c r="AR39" s="34" t="inlineStr">
        <is>
          <t>Retrieved and cited, see Enrichment Log</t>
        </is>
      </c>
      <c r="AS39" s="34" t="inlineStr">
        <is>
          <t>BLANK -&gt; requires live Amazon.ca capture</t>
        </is>
      </c>
      <c r="AT39" s="34" t="inlineStr">
        <is>
          <t>Unverified commercial data</t>
        </is>
      </c>
    </row>
    <row r="40" ht="28" customHeight="1">
      <c r="A40" s="34" t="inlineStr">
        <is>
          <t>Spindrift</t>
        </is>
      </c>
      <c r="B40" s="34" t="inlineStr">
        <is>
          <t>Spindrift Sparkling Water | Strawberry | 12 pack 355mL</t>
        </is>
      </c>
      <c r="C40" s="34" t="inlineStr">
        <is>
          <t>5) Sparkling water &amp; soda</t>
        </is>
      </c>
      <c r="D40" s="34" t="inlineStr">
        <is>
          <t>355 mL can</t>
        </is>
      </c>
      <c r="E40" s="48" t="n">
        <v>12</v>
      </c>
      <c r="F40" s="49" t="n"/>
      <c r="G40" s="50">
        <f>IF(AND(ISNUMBER($F40),ISNUMBER($E40),$E40&lt;&gt;0),$F40/$E40,"")</f>
        <v/>
      </c>
      <c r="H40" s="50">
        <f>IF(AND(ISNUMBER($F40),ISNUMBER($AL40),ISNUMBER($E40),($AL40*$E40)&lt;&gt;0),$F40/($AL40*$E40)*100,"")</f>
        <v/>
      </c>
      <c r="I40" s="51" t="n"/>
      <c r="J40" s="52" t="n"/>
      <c r="K40" s="50">
        <f>IF(AND(ISNUMBER($F40),ISNUMBER($J40)),$F40*(1-$J40),"")</f>
        <v/>
      </c>
      <c r="L40" s="51" t="n"/>
      <c r="M40" s="51" t="n"/>
      <c r="N40" s="50">
        <f>IF(ISNUMBER($F40),($F40-IF(ISNUMBER($AM40),$AM40,0))*(1-IF(ISNUMBER($J40),$J40,0)),"")</f>
        <v/>
      </c>
      <c r="O40" s="34" t="inlineStr">
        <is>
          <t>Strawberry</t>
        </is>
      </c>
      <c r="P40" s="48" t="n">
        <v>0</v>
      </c>
      <c r="Q40" s="48" t="n">
        <v>0</v>
      </c>
      <c r="R40" s="34" t="inlineStr">
        <is>
          <t>Not listed</t>
        </is>
      </c>
      <c r="S40" s="48" t="n">
        <v>2</v>
      </c>
      <c r="T40" s="48" t="n">
        <v>10</v>
      </c>
      <c r="U40" s="34" t="inlineStr">
        <is>
          <t>None (real squeezed fruit)</t>
        </is>
      </c>
      <c r="V40" s="34" t="inlineStr">
        <is>
          <t>Real squeezed fruit, no added sugar/sweetener</t>
        </is>
      </c>
      <c r="W40" s="51" t="n"/>
      <c r="X40" s="51" t="n"/>
      <c r="Y40" s="51" t="n"/>
      <c r="Z40" s="51" t="n"/>
      <c r="AA40" s="34" t="inlineStr">
        <is>
          <t>High</t>
        </is>
      </c>
      <c r="AB40" s="34" t="inlineStr">
        <is>
          <t>Premium real fruit seltzer; strong loyalty</t>
        </is>
      </c>
      <c r="AC40" s="34" t="inlineStr">
        <is>
          <t>Sparkling water made with real squeezed fruit</t>
        </is>
      </c>
      <c r="AD40" s="34" t="inlineStr">
        <is>
          <t>Tastes like real fruit because it is, not flavour essence.</t>
        </is>
      </c>
      <c r="AE40" s="51" t="n"/>
      <c r="AF40" s="53">
        <f>IF(AND(ISNUMBER($P40),ISNUMBER($AL40),$AL40&lt;&gt;0),ROUND($P40/$AL40*100,1),"")</f>
        <v/>
      </c>
      <c r="AG40" s="54">
        <f>IF(AND(ISNUMBER($S40),ISNUMBER($AL40),$AL40&lt;&gt;0),ROUND($S40/$AL40*100,2),"")</f>
        <v/>
      </c>
      <c r="AH40" s="53">
        <f>IF(AND(ISNUMBER($Q40),ISNUMBER($AL40),$AL40&lt;&gt;0),ROUND($Q40/$AL40*100,1),"")</f>
        <v/>
      </c>
      <c r="AI40" s="48">
        <f>IF(ISNUMBER($S40),IF($S40&lt;=1,"Yes","No"),"n/a")</f>
        <v/>
      </c>
      <c r="AJ40" s="48">
        <f>IF(ISNUMBER($S40),ROUND(MAX(0,MIN(100,100-$S40*2.5-IF(ISNUMBER($T40),$T40,0)*0.12+IF($S40&lt;=1,12,0))),0),"")</f>
        <v/>
      </c>
      <c r="AK40" s="48">
        <f>IF(ISNUMBER($Q40),IF($Q40&gt;=100,20,IF($Q40&gt;=30,10,0)),0)+IF(ISNUMBER($R40),IF($R40&gt;=100,20,0),0)+IF(ISNUMBER($P40),IF($P40&gt;=150,20,IF($P40&gt;=50,12,5)),0)+IF(ISNUMBER($S40),IF($S40&lt;=1,15,0),0)</f>
        <v/>
      </c>
      <c r="AL40" s="48" t="n">
        <v>355</v>
      </c>
      <c r="AM40" s="49" t="n"/>
      <c r="AN40" s="48">
        <f>IF(AND(ISNUMBER($P40),ISNUMBER($AL40),$AL40&lt;&gt;0),IF(OR($P40&gt;180,$P40/$AL40*1000&gt;400),"Over ceiling, confirm SKU","Within"),"n/a")</f>
        <v/>
      </c>
      <c r="AO40" s="51" t="n"/>
      <c r="AP40" s="51" t="n"/>
      <c r="AQ40" s="51" t="n"/>
      <c r="AR40" s="34" t="inlineStr">
        <is>
          <t>Retrieved and cited, see Enrichment Log</t>
        </is>
      </c>
      <c r="AS40" s="34" t="inlineStr">
        <is>
          <t>BLANK -&gt; requires live Amazon.ca capture</t>
        </is>
      </c>
      <c r="AT40" s="34" t="inlineStr">
        <is>
          <t>Unverified commercial data</t>
        </is>
      </c>
    </row>
    <row r="41" ht="28" customHeight="1">
      <c r="A41" s="34" t="inlineStr">
        <is>
          <t>Spindrift</t>
        </is>
      </c>
      <c r="B41" s="34" t="inlineStr">
        <is>
          <t>Spindrift Sparkling Water | Strawberry | 15 pack 355mL</t>
        </is>
      </c>
      <c r="C41" s="34" t="inlineStr">
        <is>
          <t>5) Sparkling water &amp; soda</t>
        </is>
      </c>
      <c r="D41" s="34" t="inlineStr">
        <is>
          <t>355 mL can</t>
        </is>
      </c>
      <c r="E41" s="48" t="n">
        <v>15</v>
      </c>
      <c r="F41" s="49" t="n"/>
      <c r="G41" s="50">
        <f>IF(AND(ISNUMBER($F41),ISNUMBER($E41),$E41&lt;&gt;0),$F41/$E41,"")</f>
        <v/>
      </c>
      <c r="H41" s="50">
        <f>IF(AND(ISNUMBER($F41),ISNUMBER($AL41),ISNUMBER($E41),($AL41*$E41)&lt;&gt;0),$F41/($AL41*$E41)*100,"")</f>
        <v/>
      </c>
      <c r="I41" s="51" t="n"/>
      <c r="J41" s="52" t="n"/>
      <c r="K41" s="50">
        <f>IF(AND(ISNUMBER($F41),ISNUMBER($J41)),$F41*(1-$J41),"")</f>
        <v/>
      </c>
      <c r="L41" s="51" t="n"/>
      <c r="M41" s="51" t="n"/>
      <c r="N41" s="50">
        <f>IF(ISNUMBER($F41),($F41-IF(ISNUMBER($AM41),$AM41,0))*(1-IF(ISNUMBER($J41),$J41,0)),"")</f>
        <v/>
      </c>
      <c r="O41" s="34" t="inlineStr">
        <is>
          <t>Strawberry</t>
        </is>
      </c>
      <c r="P41" s="48" t="n">
        <v>0</v>
      </c>
      <c r="Q41" s="48" t="n">
        <v>0</v>
      </c>
      <c r="R41" s="34" t="inlineStr">
        <is>
          <t>Not listed</t>
        </is>
      </c>
      <c r="S41" s="48" t="n">
        <v>2</v>
      </c>
      <c r="T41" s="48" t="n">
        <v>10</v>
      </c>
      <c r="U41" s="34" t="inlineStr">
        <is>
          <t>None (real squeezed fruit)</t>
        </is>
      </c>
      <c r="V41" s="34" t="inlineStr">
        <is>
          <t>Real squeezed fruit, no added sugar/sweetener</t>
        </is>
      </c>
      <c r="W41" s="51" t="n"/>
      <c r="X41" s="51" t="n"/>
      <c r="Y41" s="51" t="n"/>
      <c r="Z41" s="51" t="n"/>
      <c r="AA41" s="34" t="inlineStr">
        <is>
          <t>High</t>
        </is>
      </c>
      <c r="AB41" s="34" t="inlineStr">
        <is>
          <t>Premium real fruit seltzer; strong loyalty</t>
        </is>
      </c>
      <c r="AC41" s="34" t="inlineStr">
        <is>
          <t>Sparkling water made with real squeezed fruit</t>
        </is>
      </c>
      <c r="AD41" s="34" t="inlineStr">
        <is>
          <t>Tastes like real fruit because it is, not flavour essence.</t>
        </is>
      </c>
      <c r="AE41" s="51" t="n"/>
      <c r="AF41" s="53">
        <f>IF(AND(ISNUMBER($P41),ISNUMBER($AL41),$AL41&lt;&gt;0),ROUND($P41/$AL41*100,1),"")</f>
        <v/>
      </c>
      <c r="AG41" s="54">
        <f>IF(AND(ISNUMBER($S41),ISNUMBER($AL41),$AL41&lt;&gt;0),ROUND($S41/$AL41*100,2),"")</f>
        <v/>
      </c>
      <c r="AH41" s="53">
        <f>IF(AND(ISNUMBER($Q41),ISNUMBER($AL41),$AL41&lt;&gt;0),ROUND($Q41/$AL41*100,1),"")</f>
        <v/>
      </c>
      <c r="AI41" s="48">
        <f>IF(ISNUMBER($S41),IF($S41&lt;=1,"Yes","No"),"n/a")</f>
        <v/>
      </c>
      <c r="AJ41" s="48">
        <f>IF(ISNUMBER($S41),ROUND(MAX(0,MIN(100,100-$S41*2.5-IF(ISNUMBER($T41),$T41,0)*0.12+IF($S41&lt;=1,12,0))),0),"")</f>
        <v/>
      </c>
      <c r="AK41" s="48">
        <f>IF(ISNUMBER($Q41),IF($Q41&gt;=100,20,IF($Q41&gt;=30,10,0)),0)+IF(ISNUMBER($R41),IF($R41&gt;=100,20,0),0)+IF(ISNUMBER($P41),IF($P41&gt;=150,20,IF($P41&gt;=50,12,5)),0)+IF(ISNUMBER($S41),IF($S41&lt;=1,15,0),0)</f>
        <v/>
      </c>
      <c r="AL41" s="48" t="n">
        <v>355</v>
      </c>
      <c r="AM41" s="49" t="n"/>
      <c r="AN41" s="48">
        <f>IF(AND(ISNUMBER($P41),ISNUMBER($AL41),$AL41&lt;&gt;0),IF(OR($P41&gt;180,$P41/$AL41*1000&gt;400),"Over ceiling, confirm SKU","Within"),"n/a")</f>
        <v/>
      </c>
      <c r="AO41" s="51" t="n"/>
      <c r="AP41" s="51" t="n"/>
      <c r="AQ41" s="51" t="n"/>
      <c r="AR41" s="34" t="inlineStr">
        <is>
          <t>Retrieved and cited, see Enrichment Log</t>
        </is>
      </c>
      <c r="AS41" s="34" t="inlineStr">
        <is>
          <t>BLANK -&gt; requires live Amazon.ca capture</t>
        </is>
      </c>
      <c r="AT41" s="34" t="inlineStr">
        <is>
          <t>Unverified commercial data</t>
        </is>
      </c>
    </row>
    <row r="42" ht="28" customHeight="1">
      <c r="A42" s="34" t="inlineStr">
        <is>
          <t>Spindrift</t>
        </is>
      </c>
      <c r="B42" s="34" t="inlineStr">
        <is>
          <t>Spindrift Sparkling Water | Strawberry | 18 pack 355mL</t>
        </is>
      </c>
      <c r="C42" s="34" t="inlineStr">
        <is>
          <t>5) Sparkling water &amp; soda</t>
        </is>
      </c>
      <c r="D42" s="34" t="inlineStr">
        <is>
          <t>355 mL can</t>
        </is>
      </c>
      <c r="E42" s="48" t="n">
        <v>18</v>
      </c>
      <c r="F42" s="49" t="n"/>
      <c r="G42" s="50">
        <f>IF(AND(ISNUMBER($F42),ISNUMBER($E42),$E42&lt;&gt;0),$F42/$E42,"")</f>
        <v/>
      </c>
      <c r="H42" s="50">
        <f>IF(AND(ISNUMBER($F42),ISNUMBER($AL42),ISNUMBER($E42),($AL42*$E42)&lt;&gt;0),$F42/($AL42*$E42)*100,"")</f>
        <v/>
      </c>
      <c r="I42" s="51" t="n"/>
      <c r="J42" s="52" t="n"/>
      <c r="K42" s="50">
        <f>IF(AND(ISNUMBER($F42),ISNUMBER($J42)),$F42*(1-$J42),"")</f>
        <v/>
      </c>
      <c r="L42" s="51" t="n"/>
      <c r="M42" s="51" t="n"/>
      <c r="N42" s="50">
        <f>IF(ISNUMBER($F42),($F42-IF(ISNUMBER($AM42),$AM42,0))*(1-IF(ISNUMBER($J42),$J42,0)),"")</f>
        <v/>
      </c>
      <c r="O42" s="34" t="inlineStr">
        <is>
          <t>Strawberry</t>
        </is>
      </c>
      <c r="P42" s="48" t="n">
        <v>0</v>
      </c>
      <c r="Q42" s="48" t="n">
        <v>0</v>
      </c>
      <c r="R42" s="34" t="inlineStr">
        <is>
          <t>Not listed</t>
        </is>
      </c>
      <c r="S42" s="48" t="n">
        <v>2</v>
      </c>
      <c r="T42" s="48" t="n">
        <v>10</v>
      </c>
      <c r="U42" s="34" t="inlineStr">
        <is>
          <t>None (real squeezed fruit)</t>
        </is>
      </c>
      <c r="V42" s="34" t="inlineStr">
        <is>
          <t>Real squeezed fruit, no added sugar/sweetener</t>
        </is>
      </c>
      <c r="W42" s="51" t="n"/>
      <c r="X42" s="51" t="n"/>
      <c r="Y42" s="51" t="n"/>
      <c r="Z42" s="51" t="n"/>
      <c r="AA42" s="34" t="inlineStr">
        <is>
          <t>High</t>
        </is>
      </c>
      <c r="AB42" s="34" t="inlineStr">
        <is>
          <t>Premium real fruit seltzer; strong loyalty</t>
        </is>
      </c>
      <c r="AC42" s="34" t="inlineStr">
        <is>
          <t>Sparkling water made with real squeezed fruit</t>
        </is>
      </c>
      <c r="AD42" s="34" t="inlineStr">
        <is>
          <t>Tastes like real fruit because it is, not flavour essence.</t>
        </is>
      </c>
      <c r="AE42" s="51" t="n"/>
      <c r="AF42" s="53">
        <f>IF(AND(ISNUMBER($P42),ISNUMBER($AL42),$AL42&lt;&gt;0),ROUND($P42/$AL42*100,1),"")</f>
        <v/>
      </c>
      <c r="AG42" s="54">
        <f>IF(AND(ISNUMBER($S42),ISNUMBER($AL42),$AL42&lt;&gt;0),ROUND($S42/$AL42*100,2),"")</f>
        <v/>
      </c>
      <c r="AH42" s="53">
        <f>IF(AND(ISNUMBER($Q42),ISNUMBER($AL42),$AL42&lt;&gt;0),ROUND($Q42/$AL42*100,1),"")</f>
        <v/>
      </c>
      <c r="AI42" s="48">
        <f>IF(ISNUMBER($S42),IF($S42&lt;=1,"Yes","No"),"n/a")</f>
        <v/>
      </c>
      <c r="AJ42" s="48">
        <f>IF(ISNUMBER($S42),ROUND(MAX(0,MIN(100,100-$S42*2.5-IF(ISNUMBER($T42),$T42,0)*0.12+IF($S42&lt;=1,12,0))),0),"")</f>
        <v/>
      </c>
      <c r="AK42" s="48">
        <f>IF(ISNUMBER($Q42),IF($Q42&gt;=100,20,IF($Q42&gt;=30,10,0)),0)+IF(ISNUMBER($R42),IF($R42&gt;=100,20,0),0)+IF(ISNUMBER($P42),IF($P42&gt;=150,20,IF($P42&gt;=50,12,5)),0)+IF(ISNUMBER($S42),IF($S42&lt;=1,15,0),0)</f>
        <v/>
      </c>
      <c r="AL42" s="48" t="n">
        <v>355</v>
      </c>
      <c r="AM42" s="49" t="n"/>
      <c r="AN42" s="48">
        <f>IF(AND(ISNUMBER($P42),ISNUMBER($AL42),$AL42&lt;&gt;0),IF(OR($P42&gt;180,$P42/$AL42*1000&gt;400),"Over ceiling, confirm SKU","Within"),"n/a")</f>
        <v/>
      </c>
      <c r="AO42" s="51" t="n"/>
      <c r="AP42" s="51" t="n"/>
      <c r="AQ42" s="51" t="n"/>
      <c r="AR42" s="34" t="inlineStr">
        <is>
          <t>Retrieved and cited, see Enrichment Log</t>
        </is>
      </c>
      <c r="AS42" s="34" t="inlineStr">
        <is>
          <t>BLANK -&gt; requires live Amazon.ca capture</t>
        </is>
      </c>
      <c r="AT42" s="34" t="inlineStr">
        <is>
          <t>Unverified commercial data</t>
        </is>
      </c>
    </row>
    <row r="43" ht="28" customHeight="1">
      <c r="A43" s="34" t="inlineStr">
        <is>
          <t>Spindrift</t>
        </is>
      </c>
      <c r="B43" s="34" t="inlineStr">
        <is>
          <t>Spindrift Sparkling Water | Strawberry | 24 pack 355mL</t>
        </is>
      </c>
      <c r="C43" s="34" t="inlineStr">
        <is>
          <t>5) Sparkling water &amp; soda</t>
        </is>
      </c>
      <c r="D43" s="34" t="inlineStr">
        <is>
          <t>355 mL can</t>
        </is>
      </c>
      <c r="E43" s="48" t="n">
        <v>24</v>
      </c>
      <c r="F43" s="49" t="n"/>
      <c r="G43" s="50">
        <f>IF(AND(ISNUMBER($F43),ISNUMBER($E43),$E43&lt;&gt;0),$F43/$E43,"")</f>
        <v/>
      </c>
      <c r="H43" s="50">
        <f>IF(AND(ISNUMBER($F43),ISNUMBER($AL43),ISNUMBER($E43),($AL43*$E43)&lt;&gt;0),$F43/($AL43*$E43)*100,"")</f>
        <v/>
      </c>
      <c r="I43" s="51" t="n"/>
      <c r="J43" s="52" t="n"/>
      <c r="K43" s="50">
        <f>IF(AND(ISNUMBER($F43),ISNUMBER($J43)),$F43*(1-$J43),"")</f>
        <v/>
      </c>
      <c r="L43" s="51" t="n"/>
      <c r="M43" s="51" t="n"/>
      <c r="N43" s="50">
        <f>IF(ISNUMBER($F43),($F43-IF(ISNUMBER($AM43),$AM43,0))*(1-IF(ISNUMBER($J43),$J43,0)),"")</f>
        <v/>
      </c>
      <c r="O43" s="34" t="inlineStr">
        <is>
          <t>Strawberry</t>
        </is>
      </c>
      <c r="P43" s="48" t="n">
        <v>0</v>
      </c>
      <c r="Q43" s="48" t="n">
        <v>0</v>
      </c>
      <c r="R43" s="34" t="inlineStr">
        <is>
          <t>Not listed</t>
        </is>
      </c>
      <c r="S43" s="48" t="n">
        <v>2</v>
      </c>
      <c r="T43" s="48" t="n">
        <v>10</v>
      </c>
      <c r="U43" s="34" t="inlineStr">
        <is>
          <t>None (real squeezed fruit)</t>
        </is>
      </c>
      <c r="V43" s="34" t="inlineStr">
        <is>
          <t>Real squeezed fruit, no added sugar/sweetener</t>
        </is>
      </c>
      <c r="W43" s="51" t="n"/>
      <c r="X43" s="51" t="n"/>
      <c r="Y43" s="51" t="n"/>
      <c r="Z43" s="51" t="n"/>
      <c r="AA43" s="34" t="inlineStr">
        <is>
          <t>High</t>
        </is>
      </c>
      <c r="AB43" s="34" t="inlineStr">
        <is>
          <t>Premium real fruit seltzer; strong loyalty</t>
        </is>
      </c>
      <c r="AC43" s="34" t="inlineStr">
        <is>
          <t>Sparkling water made with real squeezed fruit</t>
        </is>
      </c>
      <c r="AD43" s="34" t="inlineStr">
        <is>
          <t>Tastes like real fruit because it is, not flavour essence.</t>
        </is>
      </c>
      <c r="AE43" s="51" t="n"/>
      <c r="AF43" s="53">
        <f>IF(AND(ISNUMBER($P43),ISNUMBER($AL43),$AL43&lt;&gt;0),ROUND($P43/$AL43*100,1),"")</f>
        <v/>
      </c>
      <c r="AG43" s="54">
        <f>IF(AND(ISNUMBER($S43),ISNUMBER($AL43),$AL43&lt;&gt;0),ROUND($S43/$AL43*100,2),"")</f>
        <v/>
      </c>
      <c r="AH43" s="53">
        <f>IF(AND(ISNUMBER($Q43),ISNUMBER($AL43),$AL43&lt;&gt;0),ROUND($Q43/$AL43*100,1),"")</f>
        <v/>
      </c>
      <c r="AI43" s="48">
        <f>IF(ISNUMBER($S43),IF($S43&lt;=1,"Yes","No"),"n/a")</f>
        <v/>
      </c>
      <c r="AJ43" s="48">
        <f>IF(ISNUMBER($S43),ROUND(MAX(0,MIN(100,100-$S43*2.5-IF(ISNUMBER($T43),$T43,0)*0.12+IF($S43&lt;=1,12,0))),0),"")</f>
        <v/>
      </c>
      <c r="AK43" s="48">
        <f>IF(ISNUMBER($Q43),IF($Q43&gt;=100,20,IF($Q43&gt;=30,10,0)),0)+IF(ISNUMBER($R43),IF($R43&gt;=100,20,0),0)+IF(ISNUMBER($P43),IF($P43&gt;=150,20,IF($P43&gt;=50,12,5)),0)+IF(ISNUMBER($S43),IF($S43&lt;=1,15,0),0)</f>
        <v/>
      </c>
      <c r="AL43" s="48" t="n">
        <v>355</v>
      </c>
      <c r="AM43" s="49" t="n"/>
      <c r="AN43" s="48">
        <f>IF(AND(ISNUMBER($P43),ISNUMBER($AL43),$AL43&lt;&gt;0),IF(OR($P43&gt;180,$P43/$AL43*1000&gt;400),"Over ceiling, confirm SKU","Within"),"n/a")</f>
        <v/>
      </c>
      <c r="AO43" s="51" t="n"/>
      <c r="AP43" s="51" t="n"/>
      <c r="AQ43" s="51" t="n"/>
      <c r="AR43" s="34" t="inlineStr">
        <is>
          <t>Retrieved and cited, see Enrichment Log</t>
        </is>
      </c>
      <c r="AS43" s="34" t="inlineStr">
        <is>
          <t>BLANK -&gt; requires live Amazon.ca capture</t>
        </is>
      </c>
      <c r="AT43" s="34" t="inlineStr">
        <is>
          <t>Unverified commercial data</t>
        </is>
      </c>
    </row>
    <row r="44" ht="28" customHeight="1">
      <c r="A44" s="34" t="inlineStr">
        <is>
          <t>Spindrift</t>
        </is>
      </c>
      <c r="B44" s="34" t="inlineStr">
        <is>
          <t>Spindrift Sparkling Water | Orange Mango | single 355mL</t>
        </is>
      </c>
      <c r="C44" s="34" t="inlineStr">
        <is>
          <t>5) Sparkling water &amp; soda</t>
        </is>
      </c>
      <c r="D44" s="34" t="inlineStr">
        <is>
          <t>355 mL can</t>
        </is>
      </c>
      <c r="E44" s="48" t="n">
        <v>1</v>
      </c>
      <c r="F44" s="49" t="n"/>
      <c r="G44" s="50">
        <f>IF(AND(ISNUMBER($F44),ISNUMBER($E44),$E44&lt;&gt;0),$F44/$E44,"")</f>
        <v/>
      </c>
      <c r="H44" s="50">
        <f>IF(AND(ISNUMBER($F44),ISNUMBER($AL44),ISNUMBER($E44),($AL44*$E44)&lt;&gt;0),$F44/($AL44*$E44)*100,"")</f>
        <v/>
      </c>
      <c r="I44" s="51" t="n"/>
      <c r="J44" s="52" t="n"/>
      <c r="K44" s="50">
        <f>IF(AND(ISNUMBER($F44),ISNUMBER($J44)),$F44*(1-$J44),"")</f>
        <v/>
      </c>
      <c r="L44" s="51" t="n"/>
      <c r="M44" s="51" t="n"/>
      <c r="N44" s="50">
        <f>IF(ISNUMBER($F44),($F44-IF(ISNUMBER($AM44),$AM44,0))*(1-IF(ISNUMBER($J44),$J44,0)),"")</f>
        <v/>
      </c>
      <c r="O44" s="34" t="inlineStr">
        <is>
          <t>Orange Mango</t>
        </is>
      </c>
      <c r="P44" s="48" t="n">
        <v>0</v>
      </c>
      <c r="Q44" s="48" t="n">
        <v>0</v>
      </c>
      <c r="R44" s="34" t="inlineStr">
        <is>
          <t>Not listed</t>
        </is>
      </c>
      <c r="S44" s="48" t="n">
        <v>2</v>
      </c>
      <c r="T44" s="48" t="n">
        <v>10</v>
      </c>
      <c r="U44" s="34" t="inlineStr">
        <is>
          <t>None (real squeezed fruit)</t>
        </is>
      </c>
      <c r="V44" s="34" t="inlineStr">
        <is>
          <t>Real squeezed fruit, no added sugar/sweetener</t>
        </is>
      </c>
      <c r="W44" s="51" t="n"/>
      <c r="X44" s="51" t="n"/>
      <c r="Y44" s="51" t="n"/>
      <c r="Z44" s="51" t="n"/>
      <c r="AA44" s="34" t="inlineStr">
        <is>
          <t>High</t>
        </is>
      </c>
      <c r="AB44" s="34" t="inlineStr">
        <is>
          <t>Premium real fruit seltzer; strong loyalty</t>
        </is>
      </c>
      <c r="AC44" s="34" t="inlineStr">
        <is>
          <t>Sparkling water made with real squeezed fruit</t>
        </is>
      </c>
      <c r="AD44" s="34" t="inlineStr">
        <is>
          <t>Tastes like real fruit because it is, not flavour essence.</t>
        </is>
      </c>
      <c r="AE44" s="51" t="n"/>
      <c r="AF44" s="53">
        <f>IF(AND(ISNUMBER($P44),ISNUMBER($AL44),$AL44&lt;&gt;0),ROUND($P44/$AL44*100,1),"")</f>
        <v/>
      </c>
      <c r="AG44" s="54">
        <f>IF(AND(ISNUMBER($S44),ISNUMBER($AL44),$AL44&lt;&gt;0),ROUND($S44/$AL44*100,2),"")</f>
        <v/>
      </c>
      <c r="AH44" s="53">
        <f>IF(AND(ISNUMBER($Q44),ISNUMBER($AL44),$AL44&lt;&gt;0),ROUND($Q44/$AL44*100,1),"")</f>
        <v/>
      </c>
      <c r="AI44" s="48">
        <f>IF(ISNUMBER($S44),IF($S44&lt;=1,"Yes","No"),"n/a")</f>
        <v/>
      </c>
      <c r="AJ44" s="48">
        <f>IF(ISNUMBER($S44),ROUND(MAX(0,MIN(100,100-$S44*2.5-IF(ISNUMBER($T44),$T44,0)*0.12+IF($S44&lt;=1,12,0))),0),"")</f>
        <v/>
      </c>
      <c r="AK44" s="48">
        <f>IF(ISNUMBER($Q44),IF($Q44&gt;=100,20,IF($Q44&gt;=30,10,0)),0)+IF(ISNUMBER($R44),IF($R44&gt;=100,20,0),0)+IF(ISNUMBER($P44),IF($P44&gt;=150,20,IF($P44&gt;=50,12,5)),0)+IF(ISNUMBER($S44),IF($S44&lt;=1,15,0),0)</f>
        <v/>
      </c>
      <c r="AL44" s="48" t="n">
        <v>355</v>
      </c>
      <c r="AM44" s="49" t="n"/>
      <c r="AN44" s="48">
        <f>IF(AND(ISNUMBER($P44),ISNUMBER($AL44),$AL44&lt;&gt;0),IF(OR($P44&gt;180,$P44/$AL44*1000&gt;400),"Over ceiling, confirm SKU","Within"),"n/a")</f>
        <v/>
      </c>
      <c r="AO44" s="51" t="n"/>
      <c r="AP44" s="51" t="n"/>
      <c r="AQ44" s="51" t="n"/>
      <c r="AR44" s="34" t="inlineStr">
        <is>
          <t>Retrieved and cited, see Enrichment Log</t>
        </is>
      </c>
      <c r="AS44" s="34" t="inlineStr">
        <is>
          <t>BLANK -&gt; requires live Amazon.ca capture</t>
        </is>
      </c>
      <c r="AT44" s="34" t="inlineStr">
        <is>
          <t>Unverified commercial data</t>
        </is>
      </c>
    </row>
    <row r="45" ht="28" customHeight="1">
      <c r="A45" s="34" t="inlineStr">
        <is>
          <t>Spindrift</t>
        </is>
      </c>
      <c r="B45" s="34" t="inlineStr">
        <is>
          <t>Spindrift Sparkling Water | Orange Mango | 8 pack 355mL</t>
        </is>
      </c>
      <c r="C45" s="34" t="inlineStr">
        <is>
          <t>5) Sparkling water &amp; soda</t>
        </is>
      </c>
      <c r="D45" s="34" t="inlineStr">
        <is>
          <t>355 mL can</t>
        </is>
      </c>
      <c r="E45" s="48" t="n">
        <v>8</v>
      </c>
      <c r="F45" s="49" t="n"/>
      <c r="G45" s="50">
        <f>IF(AND(ISNUMBER($F45),ISNUMBER($E45),$E45&lt;&gt;0),$F45/$E45,"")</f>
        <v/>
      </c>
      <c r="H45" s="50">
        <f>IF(AND(ISNUMBER($F45),ISNUMBER($AL45),ISNUMBER($E45),($AL45*$E45)&lt;&gt;0),$F45/($AL45*$E45)*100,"")</f>
        <v/>
      </c>
      <c r="I45" s="51" t="n"/>
      <c r="J45" s="52" t="n"/>
      <c r="K45" s="50">
        <f>IF(AND(ISNUMBER($F45),ISNUMBER($J45)),$F45*(1-$J45),"")</f>
        <v/>
      </c>
      <c r="L45" s="51" t="n"/>
      <c r="M45" s="51" t="n"/>
      <c r="N45" s="50">
        <f>IF(ISNUMBER($F45),($F45-IF(ISNUMBER($AM45),$AM45,0))*(1-IF(ISNUMBER($J45),$J45,0)),"")</f>
        <v/>
      </c>
      <c r="O45" s="34" t="inlineStr">
        <is>
          <t>Orange Mango</t>
        </is>
      </c>
      <c r="P45" s="48" t="n">
        <v>0</v>
      </c>
      <c r="Q45" s="48" t="n">
        <v>0</v>
      </c>
      <c r="R45" s="34" t="inlineStr">
        <is>
          <t>Not listed</t>
        </is>
      </c>
      <c r="S45" s="48" t="n">
        <v>2</v>
      </c>
      <c r="T45" s="48" t="n">
        <v>10</v>
      </c>
      <c r="U45" s="34" t="inlineStr">
        <is>
          <t>None (real squeezed fruit)</t>
        </is>
      </c>
      <c r="V45" s="34" t="inlineStr">
        <is>
          <t>Real squeezed fruit, no added sugar/sweetener</t>
        </is>
      </c>
      <c r="W45" s="51" t="n"/>
      <c r="X45" s="51" t="n"/>
      <c r="Y45" s="51" t="n"/>
      <c r="Z45" s="51" t="n"/>
      <c r="AA45" s="34" t="inlineStr">
        <is>
          <t>High</t>
        </is>
      </c>
      <c r="AB45" s="34" t="inlineStr">
        <is>
          <t>Premium real fruit seltzer; strong loyalty</t>
        </is>
      </c>
      <c r="AC45" s="34" t="inlineStr">
        <is>
          <t>Sparkling water made with real squeezed fruit</t>
        </is>
      </c>
      <c r="AD45" s="34" t="inlineStr">
        <is>
          <t>Tastes like real fruit because it is, not flavour essence.</t>
        </is>
      </c>
      <c r="AE45" s="51" t="n"/>
      <c r="AF45" s="53">
        <f>IF(AND(ISNUMBER($P45),ISNUMBER($AL45),$AL45&lt;&gt;0),ROUND($P45/$AL45*100,1),"")</f>
        <v/>
      </c>
      <c r="AG45" s="54">
        <f>IF(AND(ISNUMBER($S45),ISNUMBER($AL45),$AL45&lt;&gt;0),ROUND($S45/$AL45*100,2),"")</f>
        <v/>
      </c>
      <c r="AH45" s="53">
        <f>IF(AND(ISNUMBER($Q45),ISNUMBER($AL45),$AL45&lt;&gt;0),ROUND($Q45/$AL45*100,1),"")</f>
        <v/>
      </c>
      <c r="AI45" s="48">
        <f>IF(ISNUMBER($S45),IF($S45&lt;=1,"Yes","No"),"n/a")</f>
        <v/>
      </c>
      <c r="AJ45" s="48">
        <f>IF(ISNUMBER($S45),ROUND(MAX(0,MIN(100,100-$S45*2.5-IF(ISNUMBER($T45),$T45,0)*0.12+IF($S45&lt;=1,12,0))),0),"")</f>
        <v/>
      </c>
      <c r="AK45" s="48">
        <f>IF(ISNUMBER($Q45),IF($Q45&gt;=100,20,IF($Q45&gt;=30,10,0)),0)+IF(ISNUMBER($R45),IF($R45&gt;=100,20,0),0)+IF(ISNUMBER($P45),IF($P45&gt;=150,20,IF($P45&gt;=50,12,5)),0)+IF(ISNUMBER($S45),IF($S45&lt;=1,15,0),0)</f>
        <v/>
      </c>
      <c r="AL45" s="48" t="n">
        <v>355</v>
      </c>
      <c r="AM45" s="49" t="n"/>
      <c r="AN45" s="48">
        <f>IF(AND(ISNUMBER($P45),ISNUMBER($AL45),$AL45&lt;&gt;0),IF(OR($P45&gt;180,$P45/$AL45*1000&gt;400),"Over ceiling, confirm SKU","Within"),"n/a")</f>
        <v/>
      </c>
      <c r="AO45" s="51" t="n"/>
      <c r="AP45" s="51" t="n"/>
      <c r="AQ45" s="51" t="n"/>
      <c r="AR45" s="34" t="inlineStr">
        <is>
          <t>Retrieved and cited, see Enrichment Log</t>
        </is>
      </c>
      <c r="AS45" s="34" t="inlineStr">
        <is>
          <t>BLANK -&gt; requires live Amazon.ca capture</t>
        </is>
      </c>
      <c r="AT45" s="34" t="inlineStr">
        <is>
          <t>Unverified commercial data</t>
        </is>
      </c>
    </row>
    <row r="46" ht="28" customHeight="1">
      <c r="A46" s="34" t="inlineStr">
        <is>
          <t>Spindrift</t>
        </is>
      </c>
      <c r="B46" s="34" t="inlineStr">
        <is>
          <t>Spindrift Sparkling Water | Orange Mango | 12 pack 355mL</t>
        </is>
      </c>
      <c r="C46" s="34" t="inlineStr">
        <is>
          <t>5) Sparkling water &amp; soda</t>
        </is>
      </c>
      <c r="D46" s="34" t="inlineStr">
        <is>
          <t>355 mL can</t>
        </is>
      </c>
      <c r="E46" s="48" t="n">
        <v>12</v>
      </c>
      <c r="F46" s="49" t="n"/>
      <c r="G46" s="50">
        <f>IF(AND(ISNUMBER($F46),ISNUMBER($E46),$E46&lt;&gt;0),$F46/$E46,"")</f>
        <v/>
      </c>
      <c r="H46" s="50">
        <f>IF(AND(ISNUMBER($F46),ISNUMBER($AL46),ISNUMBER($E46),($AL46*$E46)&lt;&gt;0),$F46/($AL46*$E46)*100,"")</f>
        <v/>
      </c>
      <c r="I46" s="51" t="n"/>
      <c r="J46" s="52" t="n"/>
      <c r="K46" s="50">
        <f>IF(AND(ISNUMBER($F46),ISNUMBER($J46)),$F46*(1-$J46),"")</f>
        <v/>
      </c>
      <c r="L46" s="51" t="n"/>
      <c r="M46" s="51" t="n"/>
      <c r="N46" s="50">
        <f>IF(ISNUMBER($F46),($F46-IF(ISNUMBER($AM46),$AM46,0))*(1-IF(ISNUMBER($J46),$J46,0)),"")</f>
        <v/>
      </c>
      <c r="O46" s="34" t="inlineStr">
        <is>
          <t>Orange Mango</t>
        </is>
      </c>
      <c r="P46" s="48" t="n">
        <v>0</v>
      </c>
      <c r="Q46" s="48" t="n">
        <v>0</v>
      </c>
      <c r="R46" s="34" t="inlineStr">
        <is>
          <t>Not listed</t>
        </is>
      </c>
      <c r="S46" s="48" t="n">
        <v>2</v>
      </c>
      <c r="T46" s="48" t="n">
        <v>10</v>
      </c>
      <c r="U46" s="34" t="inlineStr">
        <is>
          <t>None (real squeezed fruit)</t>
        </is>
      </c>
      <c r="V46" s="34" t="inlineStr">
        <is>
          <t>Real squeezed fruit, no added sugar/sweetener</t>
        </is>
      </c>
      <c r="W46" s="51" t="n"/>
      <c r="X46" s="51" t="n"/>
      <c r="Y46" s="51" t="n"/>
      <c r="Z46" s="51" t="n"/>
      <c r="AA46" s="34" t="inlineStr">
        <is>
          <t>High</t>
        </is>
      </c>
      <c r="AB46" s="34" t="inlineStr">
        <is>
          <t>Premium real fruit seltzer; strong loyalty</t>
        </is>
      </c>
      <c r="AC46" s="34" t="inlineStr">
        <is>
          <t>Sparkling water made with real squeezed fruit</t>
        </is>
      </c>
      <c r="AD46" s="34" t="inlineStr">
        <is>
          <t>Tastes like real fruit because it is, not flavour essence.</t>
        </is>
      </c>
      <c r="AE46" s="51" t="n"/>
      <c r="AF46" s="53">
        <f>IF(AND(ISNUMBER($P46),ISNUMBER($AL46),$AL46&lt;&gt;0),ROUND($P46/$AL46*100,1),"")</f>
        <v/>
      </c>
      <c r="AG46" s="54">
        <f>IF(AND(ISNUMBER($S46),ISNUMBER($AL46),$AL46&lt;&gt;0),ROUND($S46/$AL46*100,2),"")</f>
        <v/>
      </c>
      <c r="AH46" s="53">
        <f>IF(AND(ISNUMBER($Q46),ISNUMBER($AL46),$AL46&lt;&gt;0),ROUND($Q46/$AL46*100,1),"")</f>
        <v/>
      </c>
      <c r="AI46" s="48">
        <f>IF(ISNUMBER($S46),IF($S46&lt;=1,"Yes","No"),"n/a")</f>
        <v/>
      </c>
      <c r="AJ46" s="48">
        <f>IF(ISNUMBER($S46),ROUND(MAX(0,MIN(100,100-$S46*2.5-IF(ISNUMBER($T46),$T46,0)*0.12+IF($S46&lt;=1,12,0))),0),"")</f>
        <v/>
      </c>
      <c r="AK46" s="48">
        <f>IF(ISNUMBER($Q46),IF($Q46&gt;=100,20,IF($Q46&gt;=30,10,0)),0)+IF(ISNUMBER($R46),IF($R46&gt;=100,20,0),0)+IF(ISNUMBER($P46),IF($P46&gt;=150,20,IF($P46&gt;=50,12,5)),0)+IF(ISNUMBER($S46),IF($S46&lt;=1,15,0),0)</f>
        <v/>
      </c>
      <c r="AL46" s="48" t="n">
        <v>355</v>
      </c>
      <c r="AM46" s="49" t="n"/>
      <c r="AN46" s="48">
        <f>IF(AND(ISNUMBER($P46),ISNUMBER($AL46),$AL46&lt;&gt;0),IF(OR($P46&gt;180,$P46/$AL46*1000&gt;400),"Over ceiling, confirm SKU","Within"),"n/a")</f>
        <v/>
      </c>
      <c r="AO46" s="51" t="n"/>
      <c r="AP46" s="51" t="n"/>
      <c r="AQ46" s="51" t="n"/>
      <c r="AR46" s="34" t="inlineStr">
        <is>
          <t>Retrieved and cited, see Enrichment Log</t>
        </is>
      </c>
      <c r="AS46" s="34" t="inlineStr">
        <is>
          <t>BLANK -&gt; requires live Amazon.ca capture</t>
        </is>
      </c>
      <c r="AT46" s="34" t="inlineStr">
        <is>
          <t>Unverified commercial data</t>
        </is>
      </c>
    </row>
    <row r="47" ht="28" customHeight="1">
      <c r="A47" s="34" t="inlineStr">
        <is>
          <t>Spindrift</t>
        </is>
      </c>
      <c r="B47" s="34" t="inlineStr">
        <is>
          <t>Spindrift Sparkling Water | Orange Mango | 15 pack 355mL</t>
        </is>
      </c>
      <c r="C47" s="34" t="inlineStr">
        <is>
          <t>5) Sparkling water &amp; soda</t>
        </is>
      </c>
      <c r="D47" s="34" t="inlineStr">
        <is>
          <t>355 mL can</t>
        </is>
      </c>
      <c r="E47" s="48" t="n">
        <v>15</v>
      </c>
      <c r="F47" s="49" t="n"/>
      <c r="G47" s="50">
        <f>IF(AND(ISNUMBER($F47),ISNUMBER($E47),$E47&lt;&gt;0),$F47/$E47,"")</f>
        <v/>
      </c>
      <c r="H47" s="50">
        <f>IF(AND(ISNUMBER($F47),ISNUMBER($AL47),ISNUMBER($E47),($AL47*$E47)&lt;&gt;0),$F47/($AL47*$E47)*100,"")</f>
        <v/>
      </c>
      <c r="I47" s="51" t="n"/>
      <c r="J47" s="52" t="n"/>
      <c r="K47" s="50">
        <f>IF(AND(ISNUMBER($F47),ISNUMBER($J47)),$F47*(1-$J47),"")</f>
        <v/>
      </c>
      <c r="L47" s="51" t="n"/>
      <c r="M47" s="51" t="n"/>
      <c r="N47" s="50">
        <f>IF(ISNUMBER($F47),($F47-IF(ISNUMBER($AM47),$AM47,0))*(1-IF(ISNUMBER($J47),$J47,0)),"")</f>
        <v/>
      </c>
      <c r="O47" s="34" t="inlineStr">
        <is>
          <t>Orange Mango</t>
        </is>
      </c>
      <c r="P47" s="48" t="n">
        <v>0</v>
      </c>
      <c r="Q47" s="48" t="n">
        <v>0</v>
      </c>
      <c r="R47" s="34" t="inlineStr">
        <is>
          <t>Not listed</t>
        </is>
      </c>
      <c r="S47" s="48" t="n">
        <v>2</v>
      </c>
      <c r="T47" s="48" t="n">
        <v>10</v>
      </c>
      <c r="U47" s="34" t="inlineStr">
        <is>
          <t>None (real squeezed fruit)</t>
        </is>
      </c>
      <c r="V47" s="34" t="inlineStr">
        <is>
          <t>Real squeezed fruit, no added sugar/sweetener</t>
        </is>
      </c>
      <c r="W47" s="51" t="n"/>
      <c r="X47" s="51" t="n"/>
      <c r="Y47" s="51" t="n"/>
      <c r="Z47" s="51" t="n"/>
      <c r="AA47" s="34" t="inlineStr">
        <is>
          <t>High</t>
        </is>
      </c>
      <c r="AB47" s="34" t="inlineStr">
        <is>
          <t>Premium real fruit seltzer; strong loyalty</t>
        </is>
      </c>
      <c r="AC47" s="34" t="inlineStr">
        <is>
          <t>Sparkling water made with real squeezed fruit</t>
        </is>
      </c>
      <c r="AD47" s="34" t="inlineStr">
        <is>
          <t>Tastes like real fruit because it is, not flavour essence.</t>
        </is>
      </c>
      <c r="AE47" s="51" t="n"/>
      <c r="AF47" s="53">
        <f>IF(AND(ISNUMBER($P47),ISNUMBER($AL47),$AL47&lt;&gt;0),ROUND($P47/$AL47*100,1),"")</f>
        <v/>
      </c>
      <c r="AG47" s="54">
        <f>IF(AND(ISNUMBER($S47),ISNUMBER($AL47),$AL47&lt;&gt;0),ROUND($S47/$AL47*100,2),"")</f>
        <v/>
      </c>
      <c r="AH47" s="53">
        <f>IF(AND(ISNUMBER($Q47),ISNUMBER($AL47),$AL47&lt;&gt;0),ROUND($Q47/$AL47*100,1),"")</f>
        <v/>
      </c>
      <c r="AI47" s="48">
        <f>IF(ISNUMBER($S47),IF($S47&lt;=1,"Yes","No"),"n/a")</f>
        <v/>
      </c>
      <c r="AJ47" s="48">
        <f>IF(ISNUMBER($S47),ROUND(MAX(0,MIN(100,100-$S47*2.5-IF(ISNUMBER($T47),$T47,0)*0.12+IF($S47&lt;=1,12,0))),0),"")</f>
        <v/>
      </c>
      <c r="AK47" s="48">
        <f>IF(ISNUMBER($Q47),IF($Q47&gt;=100,20,IF($Q47&gt;=30,10,0)),0)+IF(ISNUMBER($R47),IF($R47&gt;=100,20,0),0)+IF(ISNUMBER($P47),IF($P47&gt;=150,20,IF($P47&gt;=50,12,5)),0)+IF(ISNUMBER($S47),IF($S47&lt;=1,15,0),0)</f>
        <v/>
      </c>
      <c r="AL47" s="48" t="n">
        <v>355</v>
      </c>
      <c r="AM47" s="49" t="n"/>
      <c r="AN47" s="48">
        <f>IF(AND(ISNUMBER($P47),ISNUMBER($AL47),$AL47&lt;&gt;0),IF(OR($P47&gt;180,$P47/$AL47*1000&gt;400),"Over ceiling, confirm SKU","Within"),"n/a")</f>
        <v/>
      </c>
      <c r="AO47" s="51" t="n"/>
      <c r="AP47" s="51" t="n"/>
      <c r="AQ47" s="51" t="n"/>
      <c r="AR47" s="34" t="inlineStr">
        <is>
          <t>Retrieved and cited, see Enrichment Log</t>
        </is>
      </c>
      <c r="AS47" s="34" t="inlineStr">
        <is>
          <t>BLANK -&gt; requires live Amazon.ca capture</t>
        </is>
      </c>
      <c r="AT47" s="34" t="inlineStr">
        <is>
          <t>Unverified commercial data</t>
        </is>
      </c>
    </row>
    <row r="48" ht="28" customHeight="1">
      <c r="A48" s="34" t="inlineStr">
        <is>
          <t>Spindrift</t>
        </is>
      </c>
      <c r="B48" s="34" t="inlineStr">
        <is>
          <t>Spindrift Sparkling Water | Orange Mango | 18 pack 355mL</t>
        </is>
      </c>
      <c r="C48" s="34" t="inlineStr">
        <is>
          <t>5) Sparkling water &amp; soda</t>
        </is>
      </c>
      <c r="D48" s="34" t="inlineStr">
        <is>
          <t>355 mL can</t>
        </is>
      </c>
      <c r="E48" s="48" t="n">
        <v>18</v>
      </c>
      <c r="F48" s="49" t="n"/>
      <c r="G48" s="50">
        <f>IF(AND(ISNUMBER($F48),ISNUMBER($E48),$E48&lt;&gt;0),$F48/$E48,"")</f>
        <v/>
      </c>
      <c r="H48" s="50">
        <f>IF(AND(ISNUMBER($F48),ISNUMBER($AL48),ISNUMBER($E48),($AL48*$E48)&lt;&gt;0),$F48/($AL48*$E48)*100,"")</f>
        <v/>
      </c>
      <c r="I48" s="51" t="n"/>
      <c r="J48" s="52" t="n"/>
      <c r="K48" s="50">
        <f>IF(AND(ISNUMBER($F48),ISNUMBER($J48)),$F48*(1-$J48),"")</f>
        <v/>
      </c>
      <c r="L48" s="51" t="n"/>
      <c r="M48" s="51" t="n"/>
      <c r="N48" s="50">
        <f>IF(ISNUMBER($F48),($F48-IF(ISNUMBER($AM48),$AM48,0))*(1-IF(ISNUMBER($J48),$J48,0)),"")</f>
        <v/>
      </c>
      <c r="O48" s="34" t="inlineStr">
        <is>
          <t>Orange Mango</t>
        </is>
      </c>
      <c r="P48" s="48" t="n">
        <v>0</v>
      </c>
      <c r="Q48" s="48" t="n">
        <v>0</v>
      </c>
      <c r="R48" s="34" t="inlineStr">
        <is>
          <t>Not listed</t>
        </is>
      </c>
      <c r="S48" s="48" t="n">
        <v>2</v>
      </c>
      <c r="T48" s="48" t="n">
        <v>10</v>
      </c>
      <c r="U48" s="34" t="inlineStr">
        <is>
          <t>None (real squeezed fruit)</t>
        </is>
      </c>
      <c r="V48" s="34" t="inlineStr">
        <is>
          <t>Real squeezed fruit, no added sugar/sweetener</t>
        </is>
      </c>
      <c r="W48" s="51" t="n"/>
      <c r="X48" s="51" t="n"/>
      <c r="Y48" s="51" t="n"/>
      <c r="Z48" s="51" t="n"/>
      <c r="AA48" s="34" t="inlineStr">
        <is>
          <t>High</t>
        </is>
      </c>
      <c r="AB48" s="34" t="inlineStr">
        <is>
          <t>Premium real fruit seltzer; strong loyalty</t>
        </is>
      </c>
      <c r="AC48" s="34" t="inlineStr">
        <is>
          <t>Sparkling water made with real squeezed fruit</t>
        </is>
      </c>
      <c r="AD48" s="34" t="inlineStr">
        <is>
          <t>Tastes like real fruit because it is, not flavour essence.</t>
        </is>
      </c>
      <c r="AE48" s="51" t="n"/>
      <c r="AF48" s="53">
        <f>IF(AND(ISNUMBER($P48),ISNUMBER($AL48),$AL48&lt;&gt;0),ROUND($P48/$AL48*100,1),"")</f>
        <v/>
      </c>
      <c r="AG48" s="54">
        <f>IF(AND(ISNUMBER($S48),ISNUMBER($AL48),$AL48&lt;&gt;0),ROUND($S48/$AL48*100,2),"")</f>
        <v/>
      </c>
      <c r="AH48" s="53">
        <f>IF(AND(ISNUMBER($Q48),ISNUMBER($AL48),$AL48&lt;&gt;0),ROUND($Q48/$AL48*100,1),"")</f>
        <v/>
      </c>
      <c r="AI48" s="48">
        <f>IF(ISNUMBER($S48),IF($S48&lt;=1,"Yes","No"),"n/a")</f>
        <v/>
      </c>
      <c r="AJ48" s="48">
        <f>IF(ISNUMBER($S48),ROUND(MAX(0,MIN(100,100-$S48*2.5-IF(ISNUMBER($T48),$T48,0)*0.12+IF($S48&lt;=1,12,0))),0),"")</f>
        <v/>
      </c>
      <c r="AK48" s="48">
        <f>IF(ISNUMBER($Q48),IF($Q48&gt;=100,20,IF($Q48&gt;=30,10,0)),0)+IF(ISNUMBER($R48),IF($R48&gt;=100,20,0),0)+IF(ISNUMBER($P48),IF($P48&gt;=150,20,IF($P48&gt;=50,12,5)),0)+IF(ISNUMBER($S48),IF($S48&lt;=1,15,0),0)</f>
        <v/>
      </c>
      <c r="AL48" s="48" t="n">
        <v>355</v>
      </c>
      <c r="AM48" s="49" t="n"/>
      <c r="AN48" s="48">
        <f>IF(AND(ISNUMBER($P48),ISNUMBER($AL48),$AL48&lt;&gt;0),IF(OR($P48&gt;180,$P48/$AL48*1000&gt;400),"Over ceiling, confirm SKU","Within"),"n/a")</f>
        <v/>
      </c>
      <c r="AO48" s="51" t="n"/>
      <c r="AP48" s="51" t="n"/>
      <c r="AQ48" s="51" t="n"/>
      <c r="AR48" s="34" t="inlineStr">
        <is>
          <t>Retrieved and cited, see Enrichment Log</t>
        </is>
      </c>
      <c r="AS48" s="34" t="inlineStr">
        <is>
          <t>BLANK -&gt; requires live Amazon.ca capture</t>
        </is>
      </c>
      <c r="AT48" s="34" t="inlineStr">
        <is>
          <t>Unverified commercial data</t>
        </is>
      </c>
    </row>
    <row r="49" ht="28" customHeight="1">
      <c r="A49" s="34" t="inlineStr">
        <is>
          <t>Spindrift</t>
        </is>
      </c>
      <c r="B49" s="34" t="inlineStr">
        <is>
          <t>Spindrift Sparkling Water | Orange Mango | 24 pack 355mL</t>
        </is>
      </c>
      <c r="C49" s="34" t="inlineStr">
        <is>
          <t>5) Sparkling water &amp; soda</t>
        </is>
      </c>
      <c r="D49" s="34" t="inlineStr">
        <is>
          <t>355 mL can</t>
        </is>
      </c>
      <c r="E49" s="48" t="n">
        <v>24</v>
      </c>
      <c r="F49" s="49" t="n"/>
      <c r="G49" s="50">
        <f>IF(AND(ISNUMBER($F49),ISNUMBER($E49),$E49&lt;&gt;0),$F49/$E49,"")</f>
        <v/>
      </c>
      <c r="H49" s="50">
        <f>IF(AND(ISNUMBER($F49),ISNUMBER($AL49),ISNUMBER($E49),($AL49*$E49)&lt;&gt;0),$F49/($AL49*$E49)*100,"")</f>
        <v/>
      </c>
      <c r="I49" s="51" t="n"/>
      <c r="J49" s="52" t="n"/>
      <c r="K49" s="50">
        <f>IF(AND(ISNUMBER($F49),ISNUMBER($J49)),$F49*(1-$J49),"")</f>
        <v/>
      </c>
      <c r="L49" s="51" t="n"/>
      <c r="M49" s="51" t="n"/>
      <c r="N49" s="50">
        <f>IF(ISNUMBER($F49),($F49-IF(ISNUMBER($AM49),$AM49,0))*(1-IF(ISNUMBER($J49),$J49,0)),"")</f>
        <v/>
      </c>
      <c r="O49" s="34" t="inlineStr">
        <is>
          <t>Orange Mango</t>
        </is>
      </c>
      <c r="P49" s="48" t="n">
        <v>0</v>
      </c>
      <c r="Q49" s="48" t="n">
        <v>0</v>
      </c>
      <c r="R49" s="34" t="inlineStr">
        <is>
          <t>Not listed</t>
        </is>
      </c>
      <c r="S49" s="48" t="n">
        <v>2</v>
      </c>
      <c r="T49" s="48" t="n">
        <v>10</v>
      </c>
      <c r="U49" s="34" t="inlineStr">
        <is>
          <t>None (real squeezed fruit)</t>
        </is>
      </c>
      <c r="V49" s="34" t="inlineStr">
        <is>
          <t>Real squeezed fruit, no added sugar/sweetener</t>
        </is>
      </c>
      <c r="W49" s="51" t="n"/>
      <c r="X49" s="51" t="n"/>
      <c r="Y49" s="51" t="n"/>
      <c r="Z49" s="51" t="n"/>
      <c r="AA49" s="34" t="inlineStr">
        <is>
          <t>High</t>
        </is>
      </c>
      <c r="AB49" s="34" t="inlineStr">
        <is>
          <t>Premium real fruit seltzer; strong loyalty</t>
        </is>
      </c>
      <c r="AC49" s="34" t="inlineStr">
        <is>
          <t>Sparkling water made with real squeezed fruit</t>
        </is>
      </c>
      <c r="AD49" s="34" t="inlineStr">
        <is>
          <t>Tastes like real fruit because it is, not flavour essence.</t>
        </is>
      </c>
      <c r="AE49" s="51" t="n"/>
      <c r="AF49" s="53">
        <f>IF(AND(ISNUMBER($P49),ISNUMBER($AL49),$AL49&lt;&gt;0),ROUND($P49/$AL49*100,1),"")</f>
        <v/>
      </c>
      <c r="AG49" s="54">
        <f>IF(AND(ISNUMBER($S49),ISNUMBER($AL49),$AL49&lt;&gt;0),ROUND($S49/$AL49*100,2),"")</f>
        <v/>
      </c>
      <c r="AH49" s="53">
        <f>IF(AND(ISNUMBER($Q49),ISNUMBER($AL49),$AL49&lt;&gt;0),ROUND($Q49/$AL49*100,1),"")</f>
        <v/>
      </c>
      <c r="AI49" s="48">
        <f>IF(ISNUMBER($S49),IF($S49&lt;=1,"Yes","No"),"n/a")</f>
        <v/>
      </c>
      <c r="AJ49" s="48">
        <f>IF(ISNUMBER($S49),ROUND(MAX(0,MIN(100,100-$S49*2.5-IF(ISNUMBER($T49),$T49,0)*0.12+IF($S49&lt;=1,12,0))),0),"")</f>
        <v/>
      </c>
      <c r="AK49" s="48">
        <f>IF(ISNUMBER($Q49),IF($Q49&gt;=100,20,IF($Q49&gt;=30,10,0)),0)+IF(ISNUMBER($R49),IF($R49&gt;=100,20,0),0)+IF(ISNUMBER($P49),IF($P49&gt;=150,20,IF($P49&gt;=50,12,5)),0)+IF(ISNUMBER($S49),IF($S49&lt;=1,15,0),0)</f>
        <v/>
      </c>
      <c r="AL49" s="48" t="n">
        <v>355</v>
      </c>
      <c r="AM49" s="49" t="n"/>
      <c r="AN49" s="48">
        <f>IF(AND(ISNUMBER($P49),ISNUMBER($AL49),$AL49&lt;&gt;0),IF(OR($P49&gt;180,$P49/$AL49*1000&gt;400),"Over ceiling, confirm SKU","Within"),"n/a")</f>
        <v/>
      </c>
      <c r="AO49" s="51" t="n"/>
      <c r="AP49" s="51" t="n"/>
      <c r="AQ49" s="51" t="n"/>
      <c r="AR49" s="34" t="inlineStr">
        <is>
          <t>Retrieved and cited, see Enrichment Log</t>
        </is>
      </c>
      <c r="AS49" s="34" t="inlineStr">
        <is>
          <t>BLANK -&gt; requires live Amazon.ca capture</t>
        </is>
      </c>
      <c r="AT49" s="34" t="inlineStr">
        <is>
          <t>Unverified commercial data</t>
        </is>
      </c>
    </row>
    <row r="50" ht="28" customHeight="1">
      <c r="A50" s="34" t="inlineStr">
        <is>
          <t>LaCroix</t>
        </is>
      </c>
      <c r="B50" s="34" t="inlineStr">
        <is>
          <t>LaCroix Sparkling Water | Pamplemousse | single 355mL</t>
        </is>
      </c>
      <c r="C50" s="34" t="inlineStr">
        <is>
          <t>5) Sparkling water &amp; soda</t>
        </is>
      </c>
      <c r="D50" s="34" t="inlineStr">
        <is>
          <t>355 mL can</t>
        </is>
      </c>
      <c r="E50" s="48" t="n">
        <v>1</v>
      </c>
      <c r="F50" s="49" t="n"/>
      <c r="G50" s="50">
        <f>IF(AND(ISNUMBER($F50),ISNUMBER($E50),$E50&lt;&gt;0),$F50/$E50,"")</f>
        <v/>
      </c>
      <c r="H50" s="50">
        <f>IF(AND(ISNUMBER($F50),ISNUMBER($AL50),ISNUMBER($E50),($AL50*$E50)&lt;&gt;0),$F50/($AL50*$E50)*100,"")</f>
        <v/>
      </c>
      <c r="I50" s="51" t="n"/>
      <c r="J50" s="52" t="n"/>
      <c r="K50" s="50">
        <f>IF(AND(ISNUMBER($F50),ISNUMBER($J50)),$F50*(1-$J50),"")</f>
        <v/>
      </c>
      <c r="L50" s="51" t="n"/>
      <c r="M50" s="51" t="n"/>
      <c r="N50" s="50">
        <f>IF(ISNUMBER($F50),($F50-IF(ISNUMBER($AM50),$AM50,0))*(1-IF(ISNUMBER($J50),$J50,0)),"")</f>
        <v/>
      </c>
      <c r="O50" s="34" t="inlineStr">
        <is>
          <t>Pamplemousse</t>
        </is>
      </c>
      <c r="P50" s="48" t="n">
        <v>0</v>
      </c>
      <c r="Q50" s="48" t="n">
        <v>0</v>
      </c>
      <c r="R50" s="34" t="inlineStr">
        <is>
          <t>Not listed</t>
        </is>
      </c>
      <c r="S50" s="48" t="n">
        <v>0</v>
      </c>
      <c r="T50" s="48" t="n">
        <v>0</v>
      </c>
      <c r="U50" s="34" t="inlineStr">
        <is>
          <t>None (natural essence)</t>
        </is>
      </c>
      <c r="V50" s="34" t="inlineStr">
        <is>
          <t>Zero calorie/sugar/sweetener, naturally essenced</t>
        </is>
      </c>
      <c r="W50" s="51" t="n"/>
      <c r="X50" s="51" t="n"/>
      <c r="Y50" s="51" t="n"/>
      <c r="Z50" s="51" t="n"/>
      <c r="AA50" s="34" t="inlineStr">
        <is>
          <t>Very High</t>
        </is>
      </c>
      <c r="AB50" s="34" t="inlineStr">
        <is>
          <t>Iconic seltzer; huge mainstream base</t>
        </is>
      </c>
      <c r="AC50" s="34" t="inlineStr">
        <is>
          <t>The cult zero everything sparkling water</t>
        </is>
      </c>
      <c r="AD50" s="34" t="inlineStr">
        <is>
          <t>Zero calories/sugar with cult brand status and price.</t>
        </is>
      </c>
      <c r="AE50" s="51" t="n"/>
      <c r="AF50" s="53">
        <f>IF(AND(ISNUMBER($P50),ISNUMBER($AL50),$AL50&lt;&gt;0),ROUND($P50/$AL50*100,1),"")</f>
        <v/>
      </c>
      <c r="AG50" s="54">
        <f>IF(AND(ISNUMBER($S50),ISNUMBER($AL50),$AL50&lt;&gt;0),ROUND($S50/$AL50*100,2),"")</f>
        <v/>
      </c>
      <c r="AH50" s="53">
        <f>IF(AND(ISNUMBER($Q50),ISNUMBER($AL50),$AL50&lt;&gt;0),ROUND($Q50/$AL50*100,1),"")</f>
        <v/>
      </c>
      <c r="AI50" s="48">
        <f>IF(ISNUMBER($S50),IF($S50&lt;=1,"Yes","No"),"n/a")</f>
        <v/>
      </c>
      <c r="AJ50" s="48">
        <f>IF(ISNUMBER($S50),ROUND(MAX(0,MIN(100,100-$S50*2.5-IF(ISNUMBER($T50),$T50,0)*0.12+IF($S50&lt;=1,12,0))),0),"")</f>
        <v/>
      </c>
      <c r="AK50" s="48">
        <f>IF(ISNUMBER($Q50),IF($Q50&gt;=100,20,IF($Q50&gt;=30,10,0)),0)+IF(ISNUMBER($R50),IF($R50&gt;=100,20,0),0)+IF(ISNUMBER($P50),IF($P50&gt;=150,20,IF($P50&gt;=50,12,5)),0)+IF(ISNUMBER($S50),IF($S50&lt;=1,15,0),0)</f>
        <v/>
      </c>
      <c r="AL50" s="48" t="n">
        <v>355</v>
      </c>
      <c r="AM50" s="49" t="n"/>
      <c r="AN50" s="48">
        <f>IF(AND(ISNUMBER($P50),ISNUMBER($AL50),$AL50&lt;&gt;0),IF(OR($P50&gt;180,$P50/$AL50*1000&gt;400),"Over ceiling, confirm SKU","Within"),"n/a")</f>
        <v/>
      </c>
      <c r="AO50" s="51" t="n"/>
      <c r="AP50" s="51" t="n"/>
      <c r="AQ50" s="51" t="n"/>
      <c r="AR50" s="34" t="inlineStr">
        <is>
          <t>Retrieved and cited, see Enrichment Log</t>
        </is>
      </c>
      <c r="AS50" s="34" t="inlineStr">
        <is>
          <t>BLANK -&gt; requires live Amazon.ca capture</t>
        </is>
      </c>
      <c r="AT50" s="34" t="inlineStr">
        <is>
          <t>Unverified commercial data</t>
        </is>
      </c>
    </row>
    <row r="51" ht="28" customHeight="1">
      <c r="A51" s="34" t="inlineStr">
        <is>
          <t>LaCroix</t>
        </is>
      </c>
      <c r="B51" s="34" t="inlineStr">
        <is>
          <t>LaCroix Sparkling Water | Pamplemousse | 8 pack 355mL</t>
        </is>
      </c>
      <c r="C51" s="34" t="inlineStr">
        <is>
          <t>5) Sparkling water &amp; soda</t>
        </is>
      </c>
      <c r="D51" s="34" t="inlineStr">
        <is>
          <t>355 mL can</t>
        </is>
      </c>
      <c r="E51" s="48" t="n">
        <v>8</v>
      </c>
      <c r="F51" s="49" t="n"/>
      <c r="G51" s="50">
        <f>IF(AND(ISNUMBER($F51),ISNUMBER($E51),$E51&lt;&gt;0),$F51/$E51,"")</f>
        <v/>
      </c>
      <c r="H51" s="50">
        <f>IF(AND(ISNUMBER($F51),ISNUMBER($AL51),ISNUMBER($E51),($AL51*$E51)&lt;&gt;0),$F51/($AL51*$E51)*100,"")</f>
        <v/>
      </c>
      <c r="I51" s="51" t="n"/>
      <c r="J51" s="52" t="n"/>
      <c r="K51" s="50">
        <f>IF(AND(ISNUMBER($F51),ISNUMBER($J51)),$F51*(1-$J51),"")</f>
        <v/>
      </c>
      <c r="L51" s="51" t="n"/>
      <c r="M51" s="51" t="n"/>
      <c r="N51" s="50">
        <f>IF(ISNUMBER($F51),($F51-IF(ISNUMBER($AM51),$AM51,0))*(1-IF(ISNUMBER($J51),$J51,0)),"")</f>
        <v/>
      </c>
      <c r="O51" s="34" t="inlineStr">
        <is>
          <t>Pamplemousse</t>
        </is>
      </c>
      <c r="P51" s="48" t="n">
        <v>0</v>
      </c>
      <c r="Q51" s="48" t="n">
        <v>0</v>
      </c>
      <c r="R51" s="34" t="inlineStr">
        <is>
          <t>Not listed</t>
        </is>
      </c>
      <c r="S51" s="48" t="n">
        <v>0</v>
      </c>
      <c r="T51" s="48" t="n">
        <v>0</v>
      </c>
      <c r="U51" s="34" t="inlineStr">
        <is>
          <t>None (natural essence)</t>
        </is>
      </c>
      <c r="V51" s="34" t="inlineStr">
        <is>
          <t>Zero calorie/sugar/sweetener, naturally essenced</t>
        </is>
      </c>
      <c r="W51" s="51" t="n"/>
      <c r="X51" s="51" t="n"/>
      <c r="Y51" s="51" t="n"/>
      <c r="Z51" s="51" t="n"/>
      <c r="AA51" s="34" t="inlineStr">
        <is>
          <t>Very High</t>
        </is>
      </c>
      <c r="AB51" s="34" t="inlineStr">
        <is>
          <t>Iconic seltzer; huge mainstream base</t>
        </is>
      </c>
      <c r="AC51" s="34" t="inlineStr">
        <is>
          <t>The cult zero everything sparkling water</t>
        </is>
      </c>
      <c r="AD51" s="34" t="inlineStr">
        <is>
          <t>Zero calories/sugar with cult brand status and price.</t>
        </is>
      </c>
      <c r="AE51" s="51" t="n"/>
      <c r="AF51" s="53">
        <f>IF(AND(ISNUMBER($P51),ISNUMBER($AL51),$AL51&lt;&gt;0),ROUND($P51/$AL51*100,1),"")</f>
        <v/>
      </c>
      <c r="AG51" s="54">
        <f>IF(AND(ISNUMBER($S51),ISNUMBER($AL51),$AL51&lt;&gt;0),ROUND($S51/$AL51*100,2),"")</f>
        <v/>
      </c>
      <c r="AH51" s="53">
        <f>IF(AND(ISNUMBER($Q51),ISNUMBER($AL51),$AL51&lt;&gt;0),ROUND($Q51/$AL51*100,1),"")</f>
        <v/>
      </c>
      <c r="AI51" s="48">
        <f>IF(ISNUMBER($S51),IF($S51&lt;=1,"Yes","No"),"n/a")</f>
        <v/>
      </c>
      <c r="AJ51" s="48">
        <f>IF(ISNUMBER($S51),ROUND(MAX(0,MIN(100,100-$S51*2.5-IF(ISNUMBER($T51),$T51,0)*0.12+IF($S51&lt;=1,12,0))),0),"")</f>
        <v/>
      </c>
      <c r="AK51" s="48">
        <f>IF(ISNUMBER($Q51),IF($Q51&gt;=100,20,IF($Q51&gt;=30,10,0)),0)+IF(ISNUMBER($R51),IF($R51&gt;=100,20,0),0)+IF(ISNUMBER($P51),IF($P51&gt;=150,20,IF($P51&gt;=50,12,5)),0)+IF(ISNUMBER($S51),IF($S51&lt;=1,15,0),0)</f>
        <v/>
      </c>
      <c r="AL51" s="48" t="n">
        <v>355</v>
      </c>
      <c r="AM51" s="49" t="n"/>
      <c r="AN51" s="48">
        <f>IF(AND(ISNUMBER($P51),ISNUMBER($AL51),$AL51&lt;&gt;0),IF(OR($P51&gt;180,$P51/$AL51*1000&gt;400),"Over ceiling, confirm SKU","Within"),"n/a")</f>
        <v/>
      </c>
      <c r="AO51" s="51" t="n"/>
      <c r="AP51" s="51" t="n"/>
      <c r="AQ51" s="51" t="n"/>
      <c r="AR51" s="34" t="inlineStr">
        <is>
          <t>Retrieved and cited, see Enrichment Log</t>
        </is>
      </c>
      <c r="AS51" s="34" t="inlineStr">
        <is>
          <t>BLANK -&gt; requires live Amazon.ca capture</t>
        </is>
      </c>
      <c r="AT51" s="34" t="inlineStr">
        <is>
          <t>Unverified commercial data</t>
        </is>
      </c>
    </row>
    <row r="52" ht="28" customHeight="1">
      <c r="A52" s="34" t="inlineStr">
        <is>
          <t>LaCroix</t>
        </is>
      </c>
      <c r="B52" s="34" t="inlineStr">
        <is>
          <t>LaCroix Sparkling Water | Pamplemousse | 12 pack 355mL</t>
        </is>
      </c>
      <c r="C52" s="34" t="inlineStr">
        <is>
          <t>5) Sparkling water &amp; soda</t>
        </is>
      </c>
      <c r="D52" s="34" t="inlineStr">
        <is>
          <t>355 mL can</t>
        </is>
      </c>
      <c r="E52" s="48" t="n">
        <v>12</v>
      </c>
      <c r="F52" s="49" t="n"/>
      <c r="G52" s="50">
        <f>IF(AND(ISNUMBER($F52),ISNUMBER($E52),$E52&lt;&gt;0),$F52/$E52,"")</f>
        <v/>
      </c>
      <c r="H52" s="50">
        <f>IF(AND(ISNUMBER($F52),ISNUMBER($AL52),ISNUMBER($E52),($AL52*$E52)&lt;&gt;0),$F52/($AL52*$E52)*100,"")</f>
        <v/>
      </c>
      <c r="I52" s="51" t="n"/>
      <c r="J52" s="52" t="n"/>
      <c r="K52" s="50">
        <f>IF(AND(ISNUMBER($F52),ISNUMBER($J52)),$F52*(1-$J52),"")</f>
        <v/>
      </c>
      <c r="L52" s="51" t="n"/>
      <c r="M52" s="51" t="n"/>
      <c r="N52" s="50">
        <f>IF(ISNUMBER($F52),($F52-IF(ISNUMBER($AM52),$AM52,0))*(1-IF(ISNUMBER($J52),$J52,0)),"")</f>
        <v/>
      </c>
      <c r="O52" s="34" t="inlineStr">
        <is>
          <t>Pamplemousse</t>
        </is>
      </c>
      <c r="P52" s="48" t="n">
        <v>0</v>
      </c>
      <c r="Q52" s="48" t="n">
        <v>0</v>
      </c>
      <c r="R52" s="34" t="inlineStr">
        <is>
          <t>Not listed</t>
        </is>
      </c>
      <c r="S52" s="48" t="n">
        <v>0</v>
      </c>
      <c r="T52" s="48" t="n">
        <v>0</v>
      </c>
      <c r="U52" s="34" t="inlineStr">
        <is>
          <t>None (natural essence)</t>
        </is>
      </c>
      <c r="V52" s="34" t="inlineStr">
        <is>
          <t>Zero calorie/sugar/sweetener, naturally essenced</t>
        </is>
      </c>
      <c r="W52" s="51" t="n"/>
      <c r="X52" s="51" t="n"/>
      <c r="Y52" s="51" t="n"/>
      <c r="Z52" s="51" t="n"/>
      <c r="AA52" s="34" t="inlineStr">
        <is>
          <t>Very High</t>
        </is>
      </c>
      <c r="AB52" s="34" t="inlineStr">
        <is>
          <t>Iconic seltzer; huge mainstream base</t>
        </is>
      </c>
      <c r="AC52" s="34" t="inlineStr">
        <is>
          <t>The cult zero everything sparkling water</t>
        </is>
      </c>
      <c r="AD52" s="34" t="inlineStr">
        <is>
          <t>Zero calories/sugar with cult brand status and price.</t>
        </is>
      </c>
      <c r="AE52" s="51" t="n"/>
      <c r="AF52" s="53">
        <f>IF(AND(ISNUMBER($P52),ISNUMBER($AL52),$AL52&lt;&gt;0),ROUND($P52/$AL52*100,1),"")</f>
        <v/>
      </c>
      <c r="AG52" s="54">
        <f>IF(AND(ISNUMBER($S52),ISNUMBER($AL52),$AL52&lt;&gt;0),ROUND($S52/$AL52*100,2),"")</f>
        <v/>
      </c>
      <c r="AH52" s="53">
        <f>IF(AND(ISNUMBER($Q52),ISNUMBER($AL52),$AL52&lt;&gt;0),ROUND($Q52/$AL52*100,1),"")</f>
        <v/>
      </c>
      <c r="AI52" s="48">
        <f>IF(ISNUMBER($S52),IF($S52&lt;=1,"Yes","No"),"n/a")</f>
        <v/>
      </c>
      <c r="AJ52" s="48">
        <f>IF(ISNUMBER($S52),ROUND(MAX(0,MIN(100,100-$S52*2.5-IF(ISNUMBER($T52),$T52,0)*0.12+IF($S52&lt;=1,12,0))),0),"")</f>
        <v/>
      </c>
      <c r="AK52" s="48">
        <f>IF(ISNUMBER($Q52),IF($Q52&gt;=100,20,IF($Q52&gt;=30,10,0)),0)+IF(ISNUMBER($R52),IF($R52&gt;=100,20,0),0)+IF(ISNUMBER($P52),IF($P52&gt;=150,20,IF($P52&gt;=50,12,5)),0)+IF(ISNUMBER($S52),IF($S52&lt;=1,15,0),0)</f>
        <v/>
      </c>
      <c r="AL52" s="48" t="n">
        <v>355</v>
      </c>
      <c r="AM52" s="49" t="n"/>
      <c r="AN52" s="48">
        <f>IF(AND(ISNUMBER($P52),ISNUMBER($AL52),$AL52&lt;&gt;0),IF(OR($P52&gt;180,$P52/$AL52*1000&gt;400),"Over ceiling, confirm SKU","Within"),"n/a")</f>
        <v/>
      </c>
      <c r="AO52" s="51" t="n"/>
      <c r="AP52" s="51" t="n"/>
      <c r="AQ52" s="51" t="n"/>
      <c r="AR52" s="34" t="inlineStr">
        <is>
          <t>Retrieved and cited, see Enrichment Log</t>
        </is>
      </c>
      <c r="AS52" s="34" t="inlineStr">
        <is>
          <t>BLANK -&gt; requires live Amazon.ca capture</t>
        </is>
      </c>
      <c r="AT52" s="34" t="inlineStr">
        <is>
          <t>Unverified commercial data</t>
        </is>
      </c>
    </row>
    <row r="53" ht="28" customHeight="1">
      <c r="A53" s="34" t="inlineStr">
        <is>
          <t>LaCroix</t>
        </is>
      </c>
      <c r="B53" s="34" t="inlineStr">
        <is>
          <t>LaCroix Sparkling Water | Pamplemousse | 15 pack 355mL</t>
        </is>
      </c>
      <c r="C53" s="34" t="inlineStr">
        <is>
          <t>5) Sparkling water &amp; soda</t>
        </is>
      </c>
      <c r="D53" s="34" t="inlineStr">
        <is>
          <t>355 mL can</t>
        </is>
      </c>
      <c r="E53" s="48" t="n">
        <v>15</v>
      </c>
      <c r="F53" s="49" t="n"/>
      <c r="G53" s="50">
        <f>IF(AND(ISNUMBER($F53),ISNUMBER($E53),$E53&lt;&gt;0),$F53/$E53,"")</f>
        <v/>
      </c>
      <c r="H53" s="50">
        <f>IF(AND(ISNUMBER($F53),ISNUMBER($AL53),ISNUMBER($E53),($AL53*$E53)&lt;&gt;0),$F53/($AL53*$E53)*100,"")</f>
        <v/>
      </c>
      <c r="I53" s="51" t="n"/>
      <c r="J53" s="52" t="n"/>
      <c r="K53" s="50">
        <f>IF(AND(ISNUMBER($F53),ISNUMBER($J53)),$F53*(1-$J53),"")</f>
        <v/>
      </c>
      <c r="L53" s="51" t="n"/>
      <c r="M53" s="51" t="n"/>
      <c r="N53" s="50">
        <f>IF(ISNUMBER($F53),($F53-IF(ISNUMBER($AM53),$AM53,0))*(1-IF(ISNUMBER($J53),$J53,0)),"")</f>
        <v/>
      </c>
      <c r="O53" s="34" t="inlineStr">
        <is>
          <t>Pamplemousse</t>
        </is>
      </c>
      <c r="P53" s="48" t="n">
        <v>0</v>
      </c>
      <c r="Q53" s="48" t="n">
        <v>0</v>
      </c>
      <c r="R53" s="34" t="inlineStr">
        <is>
          <t>Not listed</t>
        </is>
      </c>
      <c r="S53" s="48" t="n">
        <v>0</v>
      </c>
      <c r="T53" s="48" t="n">
        <v>0</v>
      </c>
      <c r="U53" s="34" t="inlineStr">
        <is>
          <t>None (natural essence)</t>
        </is>
      </c>
      <c r="V53" s="34" t="inlineStr">
        <is>
          <t>Zero calorie/sugar/sweetener, naturally essenced</t>
        </is>
      </c>
      <c r="W53" s="51" t="n"/>
      <c r="X53" s="51" t="n"/>
      <c r="Y53" s="51" t="n"/>
      <c r="Z53" s="51" t="n"/>
      <c r="AA53" s="34" t="inlineStr">
        <is>
          <t>Very High</t>
        </is>
      </c>
      <c r="AB53" s="34" t="inlineStr">
        <is>
          <t>Iconic seltzer; huge mainstream base</t>
        </is>
      </c>
      <c r="AC53" s="34" t="inlineStr">
        <is>
          <t>The cult zero everything sparkling water</t>
        </is>
      </c>
      <c r="AD53" s="34" t="inlineStr">
        <is>
          <t>Zero calories/sugar with cult brand status and price.</t>
        </is>
      </c>
      <c r="AE53" s="51" t="n"/>
      <c r="AF53" s="53">
        <f>IF(AND(ISNUMBER($P53),ISNUMBER($AL53),$AL53&lt;&gt;0),ROUND($P53/$AL53*100,1),"")</f>
        <v/>
      </c>
      <c r="AG53" s="54">
        <f>IF(AND(ISNUMBER($S53),ISNUMBER($AL53),$AL53&lt;&gt;0),ROUND($S53/$AL53*100,2),"")</f>
        <v/>
      </c>
      <c r="AH53" s="53">
        <f>IF(AND(ISNUMBER($Q53),ISNUMBER($AL53),$AL53&lt;&gt;0),ROUND($Q53/$AL53*100,1),"")</f>
        <v/>
      </c>
      <c r="AI53" s="48">
        <f>IF(ISNUMBER($S53),IF($S53&lt;=1,"Yes","No"),"n/a")</f>
        <v/>
      </c>
      <c r="AJ53" s="48">
        <f>IF(ISNUMBER($S53),ROUND(MAX(0,MIN(100,100-$S53*2.5-IF(ISNUMBER($T53),$T53,0)*0.12+IF($S53&lt;=1,12,0))),0),"")</f>
        <v/>
      </c>
      <c r="AK53" s="48">
        <f>IF(ISNUMBER($Q53),IF($Q53&gt;=100,20,IF($Q53&gt;=30,10,0)),0)+IF(ISNUMBER($R53),IF($R53&gt;=100,20,0),0)+IF(ISNUMBER($P53),IF($P53&gt;=150,20,IF($P53&gt;=50,12,5)),0)+IF(ISNUMBER($S53),IF($S53&lt;=1,15,0),0)</f>
        <v/>
      </c>
      <c r="AL53" s="48" t="n">
        <v>355</v>
      </c>
      <c r="AM53" s="49" t="n"/>
      <c r="AN53" s="48">
        <f>IF(AND(ISNUMBER($P53),ISNUMBER($AL53),$AL53&lt;&gt;0),IF(OR($P53&gt;180,$P53/$AL53*1000&gt;400),"Over ceiling, confirm SKU","Within"),"n/a")</f>
        <v/>
      </c>
      <c r="AO53" s="51" t="n"/>
      <c r="AP53" s="51" t="n"/>
      <c r="AQ53" s="51" t="n"/>
      <c r="AR53" s="34" t="inlineStr">
        <is>
          <t>Retrieved and cited, see Enrichment Log</t>
        </is>
      </c>
      <c r="AS53" s="34" t="inlineStr">
        <is>
          <t>BLANK -&gt; requires live Amazon.ca capture</t>
        </is>
      </c>
      <c r="AT53" s="34" t="inlineStr">
        <is>
          <t>Unverified commercial data</t>
        </is>
      </c>
    </row>
    <row r="54" ht="28" customHeight="1">
      <c r="A54" s="34" t="inlineStr">
        <is>
          <t>LaCroix</t>
        </is>
      </c>
      <c r="B54" s="34" t="inlineStr">
        <is>
          <t>LaCroix Sparkling Water | Pamplemousse | 18 pack 355mL</t>
        </is>
      </c>
      <c r="C54" s="34" t="inlineStr">
        <is>
          <t>5) Sparkling water &amp; soda</t>
        </is>
      </c>
      <c r="D54" s="34" t="inlineStr">
        <is>
          <t>355 mL can</t>
        </is>
      </c>
      <c r="E54" s="48" t="n">
        <v>18</v>
      </c>
      <c r="F54" s="49" t="n"/>
      <c r="G54" s="50">
        <f>IF(AND(ISNUMBER($F54),ISNUMBER($E54),$E54&lt;&gt;0),$F54/$E54,"")</f>
        <v/>
      </c>
      <c r="H54" s="50">
        <f>IF(AND(ISNUMBER($F54),ISNUMBER($AL54),ISNUMBER($E54),($AL54*$E54)&lt;&gt;0),$F54/($AL54*$E54)*100,"")</f>
        <v/>
      </c>
      <c r="I54" s="51" t="n"/>
      <c r="J54" s="52" t="n"/>
      <c r="K54" s="50">
        <f>IF(AND(ISNUMBER($F54),ISNUMBER($J54)),$F54*(1-$J54),"")</f>
        <v/>
      </c>
      <c r="L54" s="51" t="n"/>
      <c r="M54" s="51" t="n"/>
      <c r="N54" s="50">
        <f>IF(ISNUMBER($F54),($F54-IF(ISNUMBER($AM54),$AM54,0))*(1-IF(ISNUMBER($J54),$J54,0)),"")</f>
        <v/>
      </c>
      <c r="O54" s="34" t="inlineStr">
        <is>
          <t>Pamplemousse</t>
        </is>
      </c>
      <c r="P54" s="48" t="n">
        <v>0</v>
      </c>
      <c r="Q54" s="48" t="n">
        <v>0</v>
      </c>
      <c r="R54" s="34" t="inlineStr">
        <is>
          <t>Not listed</t>
        </is>
      </c>
      <c r="S54" s="48" t="n">
        <v>0</v>
      </c>
      <c r="T54" s="48" t="n">
        <v>0</v>
      </c>
      <c r="U54" s="34" t="inlineStr">
        <is>
          <t>None (natural essence)</t>
        </is>
      </c>
      <c r="V54" s="34" t="inlineStr">
        <is>
          <t>Zero calorie/sugar/sweetener, naturally essenced</t>
        </is>
      </c>
      <c r="W54" s="51" t="n"/>
      <c r="X54" s="51" t="n"/>
      <c r="Y54" s="51" t="n"/>
      <c r="Z54" s="51" t="n"/>
      <c r="AA54" s="34" t="inlineStr">
        <is>
          <t>Very High</t>
        </is>
      </c>
      <c r="AB54" s="34" t="inlineStr">
        <is>
          <t>Iconic seltzer; huge mainstream base</t>
        </is>
      </c>
      <c r="AC54" s="34" t="inlineStr">
        <is>
          <t>The cult zero everything sparkling water</t>
        </is>
      </c>
      <c r="AD54" s="34" t="inlineStr">
        <is>
          <t>Zero calories/sugar with cult brand status and price.</t>
        </is>
      </c>
      <c r="AE54" s="51" t="n"/>
      <c r="AF54" s="53">
        <f>IF(AND(ISNUMBER($P54),ISNUMBER($AL54),$AL54&lt;&gt;0),ROUND($P54/$AL54*100,1),"")</f>
        <v/>
      </c>
      <c r="AG54" s="54">
        <f>IF(AND(ISNUMBER($S54),ISNUMBER($AL54),$AL54&lt;&gt;0),ROUND($S54/$AL54*100,2),"")</f>
        <v/>
      </c>
      <c r="AH54" s="53">
        <f>IF(AND(ISNUMBER($Q54),ISNUMBER($AL54),$AL54&lt;&gt;0),ROUND($Q54/$AL54*100,1),"")</f>
        <v/>
      </c>
      <c r="AI54" s="48">
        <f>IF(ISNUMBER($S54),IF($S54&lt;=1,"Yes","No"),"n/a")</f>
        <v/>
      </c>
      <c r="AJ54" s="48">
        <f>IF(ISNUMBER($S54),ROUND(MAX(0,MIN(100,100-$S54*2.5-IF(ISNUMBER($T54),$T54,0)*0.12+IF($S54&lt;=1,12,0))),0),"")</f>
        <v/>
      </c>
      <c r="AK54" s="48">
        <f>IF(ISNUMBER($Q54),IF($Q54&gt;=100,20,IF($Q54&gt;=30,10,0)),0)+IF(ISNUMBER($R54),IF($R54&gt;=100,20,0),0)+IF(ISNUMBER($P54),IF($P54&gt;=150,20,IF($P54&gt;=50,12,5)),0)+IF(ISNUMBER($S54),IF($S54&lt;=1,15,0),0)</f>
        <v/>
      </c>
      <c r="AL54" s="48" t="n">
        <v>355</v>
      </c>
      <c r="AM54" s="49" t="n"/>
      <c r="AN54" s="48">
        <f>IF(AND(ISNUMBER($P54),ISNUMBER($AL54),$AL54&lt;&gt;0),IF(OR($P54&gt;180,$P54/$AL54*1000&gt;400),"Over ceiling, confirm SKU","Within"),"n/a")</f>
        <v/>
      </c>
      <c r="AO54" s="51" t="n"/>
      <c r="AP54" s="51" t="n"/>
      <c r="AQ54" s="51" t="n"/>
      <c r="AR54" s="34" t="inlineStr">
        <is>
          <t>Retrieved and cited, see Enrichment Log</t>
        </is>
      </c>
      <c r="AS54" s="34" t="inlineStr">
        <is>
          <t>BLANK -&gt; requires live Amazon.ca capture</t>
        </is>
      </c>
      <c r="AT54" s="34" t="inlineStr">
        <is>
          <t>Unverified commercial data</t>
        </is>
      </c>
    </row>
    <row r="55" ht="28" customHeight="1">
      <c r="A55" s="34" t="inlineStr">
        <is>
          <t>LaCroix</t>
        </is>
      </c>
      <c r="B55" s="34" t="inlineStr">
        <is>
          <t>LaCroix Sparkling Water | Pamplemousse | 24 pack 355mL</t>
        </is>
      </c>
      <c r="C55" s="34" t="inlineStr">
        <is>
          <t>5) Sparkling water &amp; soda</t>
        </is>
      </c>
      <c r="D55" s="34" t="inlineStr">
        <is>
          <t>355 mL can</t>
        </is>
      </c>
      <c r="E55" s="48" t="n">
        <v>24</v>
      </c>
      <c r="F55" s="49" t="n"/>
      <c r="G55" s="50">
        <f>IF(AND(ISNUMBER($F55),ISNUMBER($E55),$E55&lt;&gt;0),$F55/$E55,"")</f>
        <v/>
      </c>
      <c r="H55" s="50">
        <f>IF(AND(ISNUMBER($F55),ISNUMBER($AL55),ISNUMBER($E55),($AL55*$E55)&lt;&gt;0),$F55/($AL55*$E55)*100,"")</f>
        <v/>
      </c>
      <c r="I55" s="51" t="n"/>
      <c r="J55" s="52" t="n"/>
      <c r="K55" s="50">
        <f>IF(AND(ISNUMBER($F55),ISNUMBER($J55)),$F55*(1-$J55),"")</f>
        <v/>
      </c>
      <c r="L55" s="51" t="n"/>
      <c r="M55" s="51" t="n"/>
      <c r="N55" s="50">
        <f>IF(ISNUMBER($F55),($F55-IF(ISNUMBER($AM55),$AM55,0))*(1-IF(ISNUMBER($J55),$J55,0)),"")</f>
        <v/>
      </c>
      <c r="O55" s="34" t="inlineStr">
        <is>
          <t>Pamplemousse</t>
        </is>
      </c>
      <c r="P55" s="48" t="n">
        <v>0</v>
      </c>
      <c r="Q55" s="48" t="n">
        <v>0</v>
      </c>
      <c r="R55" s="34" t="inlineStr">
        <is>
          <t>Not listed</t>
        </is>
      </c>
      <c r="S55" s="48" t="n">
        <v>0</v>
      </c>
      <c r="T55" s="48" t="n">
        <v>0</v>
      </c>
      <c r="U55" s="34" t="inlineStr">
        <is>
          <t>None (natural essence)</t>
        </is>
      </c>
      <c r="V55" s="34" t="inlineStr">
        <is>
          <t>Zero calorie/sugar/sweetener, naturally essenced</t>
        </is>
      </c>
      <c r="W55" s="51" t="n"/>
      <c r="X55" s="51" t="n"/>
      <c r="Y55" s="51" t="n"/>
      <c r="Z55" s="51" t="n"/>
      <c r="AA55" s="34" t="inlineStr">
        <is>
          <t>Very High</t>
        </is>
      </c>
      <c r="AB55" s="34" t="inlineStr">
        <is>
          <t>Iconic seltzer; huge mainstream base</t>
        </is>
      </c>
      <c r="AC55" s="34" t="inlineStr">
        <is>
          <t>The cult zero everything sparkling water</t>
        </is>
      </c>
      <c r="AD55" s="34" t="inlineStr">
        <is>
          <t>Zero calories/sugar with cult brand status and price.</t>
        </is>
      </c>
      <c r="AE55" s="51" t="n"/>
      <c r="AF55" s="53">
        <f>IF(AND(ISNUMBER($P55),ISNUMBER($AL55),$AL55&lt;&gt;0),ROUND($P55/$AL55*100,1),"")</f>
        <v/>
      </c>
      <c r="AG55" s="54">
        <f>IF(AND(ISNUMBER($S55),ISNUMBER($AL55),$AL55&lt;&gt;0),ROUND($S55/$AL55*100,2),"")</f>
        <v/>
      </c>
      <c r="AH55" s="53">
        <f>IF(AND(ISNUMBER($Q55),ISNUMBER($AL55),$AL55&lt;&gt;0),ROUND($Q55/$AL55*100,1),"")</f>
        <v/>
      </c>
      <c r="AI55" s="48">
        <f>IF(ISNUMBER($S55),IF($S55&lt;=1,"Yes","No"),"n/a")</f>
        <v/>
      </c>
      <c r="AJ55" s="48">
        <f>IF(ISNUMBER($S55),ROUND(MAX(0,MIN(100,100-$S55*2.5-IF(ISNUMBER($T55),$T55,0)*0.12+IF($S55&lt;=1,12,0))),0),"")</f>
        <v/>
      </c>
      <c r="AK55" s="48">
        <f>IF(ISNUMBER($Q55),IF($Q55&gt;=100,20,IF($Q55&gt;=30,10,0)),0)+IF(ISNUMBER($R55),IF($R55&gt;=100,20,0),0)+IF(ISNUMBER($P55),IF($P55&gt;=150,20,IF($P55&gt;=50,12,5)),0)+IF(ISNUMBER($S55),IF($S55&lt;=1,15,0),0)</f>
        <v/>
      </c>
      <c r="AL55" s="48" t="n">
        <v>355</v>
      </c>
      <c r="AM55" s="49" t="n"/>
      <c r="AN55" s="48">
        <f>IF(AND(ISNUMBER($P55),ISNUMBER($AL55),$AL55&lt;&gt;0),IF(OR($P55&gt;180,$P55/$AL55*1000&gt;400),"Over ceiling, confirm SKU","Within"),"n/a")</f>
        <v/>
      </c>
      <c r="AO55" s="51" t="n"/>
      <c r="AP55" s="51" t="n"/>
      <c r="AQ55" s="51" t="n"/>
      <c r="AR55" s="34" t="inlineStr">
        <is>
          <t>Retrieved and cited, see Enrichment Log</t>
        </is>
      </c>
      <c r="AS55" s="34" t="inlineStr">
        <is>
          <t>BLANK -&gt; requires live Amazon.ca capture</t>
        </is>
      </c>
      <c r="AT55" s="34" t="inlineStr">
        <is>
          <t>Unverified commercial data</t>
        </is>
      </c>
    </row>
    <row r="56" ht="28" customHeight="1">
      <c r="A56" s="34" t="inlineStr">
        <is>
          <t>LaCroix</t>
        </is>
      </c>
      <c r="B56" s="34" t="inlineStr">
        <is>
          <t>LaCroix Sparkling Water | Lime | single 355mL</t>
        </is>
      </c>
      <c r="C56" s="34" t="inlineStr">
        <is>
          <t>5) Sparkling water &amp; soda</t>
        </is>
      </c>
      <c r="D56" s="34" t="inlineStr">
        <is>
          <t>355 mL can</t>
        </is>
      </c>
      <c r="E56" s="48" t="n">
        <v>1</v>
      </c>
      <c r="F56" s="49" t="n"/>
      <c r="G56" s="50">
        <f>IF(AND(ISNUMBER($F56),ISNUMBER($E56),$E56&lt;&gt;0),$F56/$E56,"")</f>
        <v/>
      </c>
      <c r="H56" s="50">
        <f>IF(AND(ISNUMBER($F56),ISNUMBER($AL56),ISNUMBER($E56),($AL56*$E56)&lt;&gt;0),$F56/($AL56*$E56)*100,"")</f>
        <v/>
      </c>
      <c r="I56" s="51" t="n"/>
      <c r="J56" s="52" t="n"/>
      <c r="K56" s="50">
        <f>IF(AND(ISNUMBER($F56),ISNUMBER($J56)),$F56*(1-$J56),"")</f>
        <v/>
      </c>
      <c r="L56" s="51" t="n"/>
      <c r="M56" s="51" t="n"/>
      <c r="N56" s="50">
        <f>IF(ISNUMBER($F56),($F56-IF(ISNUMBER($AM56),$AM56,0))*(1-IF(ISNUMBER($J56),$J56,0)),"")</f>
        <v/>
      </c>
      <c r="O56" s="34" t="inlineStr">
        <is>
          <t>Lime</t>
        </is>
      </c>
      <c r="P56" s="48" t="n">
        <v>0</v>
      </c>
      <c r="Q56" s="48" t="n">
        <v>0</v>
      </c>
      <c r="R56" s="34" t="inlineStr">
        <is>
          <t>Not listed</t>
        </is>
      </c>
      <c r="S56" s="48" t="n">
        <v>0</v>
      </c>
      <c r="T56" s="48" t="n">
        <v>0</v>
      </c>
      <c r="U56" s="34" t="inlineStr">
        <is>
          <t>None (natural essence)</t>
        </is>
      </c>
      <c r="V56" s="34" t="inlineStr">
        <is>
          <t>Zero calorie/sugar/sweetener, naturally essenced</t>
        </is>
      </c>
      <c r="W56" s="51" t="n"/>
      <c r="X56" s="51" t="n"/>
      <c r="Y56" s="51" t="n"/>
      <c r="Z56" s="51" t="n"/>
      <c r="AA56" s="34" t="inlineStr">
        <is>
          <t>Very High</t>
        </is>
      </c>
      <c r="AB56" s="34" t="inlineStr">
        <is>
          <t>Iconic seltzer; huge mainstream base</t>
        </is>
      </c>
      <c r="AC56" s="34" t="inlineStr">
        <is>
          <t>The cult zero everything sparkling water</t>
        </is>
      </c>
      <c r="AD56" s="34" t="inlineStr">
        <is>
          <t>Zero calories/sugar with cult brand status and price.</t>
        </is>
      </c>
      <c r="AE56" s="51" t="n"/>
      <c r="AF56" s="53">
        <f>IF(AND(ISNUMBER($P56),ISNUMBER($AL56),$AL56&lt;&gt;0),ROUND($P56/$AL56*100,1),"")</f>
        <v/>
      </c>
      <c r="AG56" s="54">
        <f>IF(AND(ISNUMBER($S56),ISNUMBER($AL56),$AL56&lt;&gt;0),ROUND($S56/$AL56*100,2),"")</f>
        <v/>
      </c>
      <c r="AH56" s="53">
        <f>IF(AND(ISNUMBER($Q56),ISNUMBER($AL56),$AL56&lt;&gt;0),ROUND($Q56/$AL56*100,1),"")</f>
        <v/>
      </c>
      <c r="AI56" s="48">
        <f>IF(ISNUMBER($S56),IF($S56&lt;=1,"Yes","No"),"n/a")</f>
        <v/>
      </c>
      <c r="AJ56" s="48">
        <f>IF(ISNUMBER($S56),ROUND(MAX(0,MIN(100,100-$S56*2.5-IF(ISNUMBER($T56),$T56,0)*0.12+IF($S56&lt;=1,12,0))),0),"")</f>
        <v/>
      </c>
      <c r="AK56" s="48">
        <f>IF(ISNUMBER($Q56),IF($Q56&gt;=100,20,IF($Q56&gt;=30,10,0)),0)+IF(ISNUMBER($R56),IF($R56&gt;=100,20,0),0)+IF(ISNUMBER($P56),IF($P56&gt;=150,20,IF($P56&gt;=50,12,5)),0)+IF(ISNUMBER($S56),IF($S56&lt;=1,15,0),0)</f>
        <v/>
      </c>
      <c r="AL56" s="48" t="n">
        <v>355</v>
      </c>
      <c r="AM56" s="49" t="n"/>
      <c r="AN56" s="48">
        <f>IF(AND(ISNUMBER($P56),ISNUMBER($AL56),$AL56&lt;&gt;0),IF(OR($P56&gt;180,$P56/$AL56*1000&gt;400),"Over ceiling, confirm SKU","Within"),"n/a")</f>
        <v/>
      </c>
      <c r="AO56" s="51" t="n"/>
      <c r="AP56" s="51" t="n"/>
      <c r="AQ56" s="51" t="n"/>
      <c r="AR56" s="34" t="inlineStr">
        <is>
          <t>Retrieved and cited, see Enrichment Log</t>
        </is>
      </c>
      <c r="AS56" s="34" t="inlineStr">
        <is>
          <t>BLANK -&gt; requires live Amazon.ca capture</t>
        </is>
      </c>
      <c r="AT56" s="34" t="inlineStr">
        <is>
          <t>Unverified commercial data</t>
        </is>
      </c>
    </row>
    <row r="57" ht="28" customHeight="1">
      <c r="A57" s="34" t="inlineStr">
        <is>
          <t>LaCroix</t>
        </is>
      </c>
      <c r="B57" s="34" t="inlineStr">
        <is>
          <t>LaCroix Sparkling Water | Lime | 8 pack 355mL</t>
        </is>
      </c>
      <c r="C57" s="34" t="inlineStr">
        <is>
          <t>5) Sparkling water &amp; soda</t>
        </is>
      </c>
      <c r="D57" s="34" t="inlineStr">
        <is>
          <t>355 mL can</t>
        </is>
      </c>
      <c r="E57" s="48" t="n">
        <v>8</v>
      </c>
      <c r="F57" s="49" t="n"/>
      <c r="G57" s="50">
        <f>IF(AND(ISNUMBER($F57),ISNUMBER($E57),$E57&lt;&gt;0),$F57/$E57,"")</f>
        <v/>
      </c>
      <c r="H57" s="50">
        <f>IF(AND(ISNUMBER($F57),ISNUMBER($AL57),ISNUMBER($E57),($AL57*$E57)&lt;&gt;0),$F57/($AL57*$E57)*100,"")</f>
        <v/>
      </c>
      <c r="I57" s="51" t="n"/>
      <c r="J57" s="52" t="n"/>
      <c r="K57" s="50">
        <f>IF(AND(ISNUMBER($F57),ISNUMBER($J57)),$F57*(1-$J57),"")</f>
        <v/>
      </c>
      <c r="L57" s="51" t="n"/>
      <c r="M57" s="51" t="n"/>
      <c r="N57" s="50">
        <f>IF(ISNUMBER($F57),($F57-IF(ISNUMBER($AM57),$AM57,0))*(1-IF(ISNUMBER($J57),$J57,0)),"")</f>
        <v/>
      </c>
      <c r="O57" s="34" t="inlineStr">
        <is>
          <t>Lime</t>
        </is>
      </c>
      <c r="P57" s="48" t="n">
        <v>0</v>
      </c>
      <c r="Q57" s="48" t="n">
        <v>0</v>
      </c>
      <c r="R57" s="34" t="inlineStr">
        <is>
          <t>Not listed</t>
        </is>
      </c>
      <c r="S57" s="48" t="n">
        <v>0</v>
      </c>
      <c r="T57" s="48" t="n">
        <v>0</v>
      </c>
      <c r="U57" s="34" t="inlineStr">
        <is>
          <t>None (natural essence)</t>
        </is>
      </c>
      <c r="V57" s="34" t="inlineStr">
        <is>
          <t>Zero calorie/sugar/sweetener, naturally essenced</t>
        </is>
      </c>
      <c r="W57" s="51" t="n"/>
      <c r="X57" s="51" t="n"/>
      <c r="Y57" s="51" t="n"/>
      <c r="Z57" s="51" t="n"/>
      <c r="AA57" s="34" t="inlineStr">
        <is>
          <t>Very High</t>
        </is>
      </c>
      <c r="AB57" s="34" t="inlineStr">
        <is>
          <t>Iconic seltzer; huge mainstream base</t>
        </is>
      </c>
      <c r="AC57" s="34" t="inlineStr">
        <is>
          <t>The cult zero everything sparkling water</t>
        </is>
      </c>
      <c r="AD57" s="34" t="inlineStr">
        <is>
          <t>Zero calories/sugar with cult brand status and price.</t>
        </is>
      </c>
      <c r="AE57" s="51" t="n"/>
      <c r="AF57" s="53">
        <f>IF(AND(ISNUMBER($P57),ISNUMBER($AL57),$AL57&lt;&gt;0),ROUND($P57/$AL57*100,1),"")</f>
        <v/>
      </c>
      <c r="AG57" s="54">
        <f>IF(AND(ISNUMBER($S57),ISNUMBER($AL57),$AL57&lt;&gt;0),ROUND($S57/$AL57*100,2),"")</f>
        <v/>
      </c>
      <c r="AH57" s="53">
        <f>IF(AND(ISNUMBER($Q57),ISNUMBER($AL57),$AL57&lt;&gt;0),ROUND($Q57/$AL57*100,1),"")</f>
        <v/>
      </c>
      <c r="AI57" s="48">
        <f>IF(ISNUMBER($S57),IF($S57&lt;=1,"Yes","No"),"n/a")</f>
        <v/>
      </c>
      <c r="AJ57" s="48">
        <f>IF(ISNUMBER($S57),ROUND(MAX(0,MIN(100,100-$S57*2.5-IF(ISNUMBER($T57),$T57,0)*0.12+IF($S57&lt;=1,12,0))),0),"")</f>
        <v/>
      </c>
      <c r="AK57" s="48">
        <f>IF(ISNUMBER($Q57),IF($Q57&gt;=100,20,IF($Q57&gt;=30,10,0)),0)+IF(ISNUMBER($R57),IF($R57&gt;=100,20,0),0)+IF(ISNUMBER($P57),IF($P57&gt;=150,20,IF($P57&gt;=50,12,5)),0)+IF(ISNUMBER($S57),IF($S57&lt;=1,15,0),0)</f>
        <v/>
      </c>
      <c r="AL57" s="48" t="n">
        <v>355</v>
      </c>
      <c r="AM57" s="49" t="n"/>
      <c r="AN57" s="48">
        <f>IF(AND(ISNUMBER($P57),ISNUMBER($AL57),$AL57&lt;&gt;0),IF(OR($P57&gt;180,$P57/$AL57*1000&gt;400),"Over ceiling, confirm SKU","Within"),"n/a")</f>
        <v/>
      </c>
      <c r="AO57" s="51" t="n"/>
      <c r="AP57" s="51" t="n"/>
      <c r="AQ57" s="51" t="n"/>
      <c r="AR57" s="34" t="inlineStr">
        <is>
          <t>Retrieved and cited, see Enrichment Log</t>
        </is>
      </c>
      <c r="AS57" s="34" t="inlineStr">
        <is>
          <t>BLANK -&gt; requires live Amazon.ca capture</t>
        </is>
      </c>
      <c r="AT57" s="34" t="inlineStr">
        <is>
          <t>Unverified commercial data</t>
        </is>
      </c>
    </row>
    <row r="58" ht="28" customHeight="1">
      <c r="A58" s="34" t="inlineStr">
        <is>
          <t>LaCroix</t>
        </is>
      </c>
      <c r="B58" s="34" t="inlineStr">
        <is>
          <t>LaCroix Sparkling Water | Lime | 12 pack 355mL</t>
        </is>
      </c>
      <c r="C58" s="34" t="inlineStr">
        <is>
          <t>5) Sparkling water &amp; soda</t>
        </is>
      </c>
      <c r="D58" s="34" t="inlineStr">
        <is>
          <t>355 mL can</t>
        </is>
      </c>
      <c r="E58" s="48" t="n">
        <v>12</v>
      </c>
      <c r="F58" s="49" t="n"/>
      <c r="G58" s="50">
        <f>IF(AND(ISNUMBER($F58),ISNUMBER($E58),$E58&lt;&gt;0),$F58/$E58,"")</f>
        <v/>
      </c>
      <c r="H58" s="50">
        <f>IF(AND(ISNUMBER($F58),ISNUMBER($AL58),ISNUMBER($E58),($AL58*$E58)&lt;&gt;0),$F58/($AL58*$E58)*100,"")</f>
        <v/>
      </c>
      <c r="I58" s="51" t="n"/>
      <c r="J58" s="52" t="n"/>
      <c r="K58" s="50">
        <f>IF(AND(ISNUMBER($F58),ISNUMBER($J58)),$F58*(1-$J58),"")</f>
        <v/>
      </c>
      <c r="L58" s="51" t="n"/>
      <c r="M58" s="51" t="n"/>
      <c r="N58" s="50">
        <f>IF(ISNUMBER($F58),($F58-IF(ISNUMBER($AM58),$AM58,0))*(1-IF(ISNUMBER($J58),$J58,0)),"")</f>
        <v/>
      </c>
      <c r="O58" s="34" t="inlineStr">
        <is>
          <t>Lime</t>
        </is>
      </c>
      <c r="P58" s="48" t="n">
        <v>0</v>
      </c>
      <c r="Q58" s="48" t="n">
        <v>0</v>
      </c>
      <c r="R58" s="34" t="inlineStr">
        <is>
          <t>Not listed</t>
        </is>
      </c>
      <c r="S58" s="48" t="n">
        <v>0</v>
      </c>
      <c r="T58" s="48" t="n">
        <v>0</v>
      </c>
      <c r="U58" s="34" t="inlineStr">
        <is>
          <t>None (natural essence)</t>
        </is>
      </c>
      <c r="V58" s="34" t="inlineStr">
        <is>
          <t>Zero calorie/sugar/sweetener, naturally essenced</t>
        </is>
      </c>
      <c r="W58" s="51" t="n"/>
      <c r="X58" s="51" t="n"/>
      <c r="Y58" s="51" t="n"/>
      <c r="Z58" s="51" t="n"/>
      <c r="AA58" s="34" t="inlineStr">
        <is>
          <t>Very High</t>
        </is>
      </c>
      <c r="AB58" s="34" t="inlineStr">
        <is>
          <t>Iconic seltzer; huge mainstream base</t>
        </is>
      </c>
      <c r="AC58" s="34" t="inlineStr">
        <is>
          <t>The cult zero everything sparkling water</t>
        </is>
      </c>
      <c r="AD58" s="34" t="inlineStr">
        <is>
          <t>Zero calories/sugar with cult brand status and price.</t>
        </is>
      </c>
      <c r="AE58" s="51" t="n"/>
      <c r="AF58" s="53">
        <f>IF(AND(ISNUMBER($P58),ISNUMBER($AL58),$AL58&lt;&gt;0),ROUND($P58/$AL58*100,1),"")</f>
        <v/>
      </c>
      <c r="AG58" s="54">
        <f>IF(AND(ISNUMBER($S58),ISNUMBER($AL58),$AL58&lt;&gt;0),ROUND($S58/$AL58*100,2),"")</f>
        <v/>
      </c>
      <c r="AH58" s="53">
        <f>IF(AND(ISNUMBER($Q58),ISNUMBER($AL58),$AL58&lt;&gt;0),ROUND($Q58/$AL58*100,1),"")</f>
        <v/>
      </c>
      <c r="AI58" s="48">
        <f>IF(ISNUMBER($S58),IF($S58&lt;=1,"Yes","No"),"n/a")</f>
        <v/>
      </c>
      <c r="AJ58" s="48">
        <f>IF(ISNUMBER($S58),ROUND(MAX(0,MIN(100,100-$S58*2.5-IF(ISNUMBER($T58),$T58,0)*0.12+IF($S58&lt;=1,12,0))),0),"")</f>
        <v/>
      </c>
      <c r="AK58" s="48">
        <f>IF(ISNUMBER($Q58),IF($Q58&gt;=100,20,IF($Q58&gt;=30,10,0)),0)+IF(ISNUMBER($R58),IF($R58&gt;=100,20,0),0)+IF(ISNUMBER($P58),IF($P58&gt;=150,20,IF($P58&gt;=50,12,5)),0)+IF(ISNUMBER($S58),IF($S58&lt;=1,15,0),0)</f>
        <v/>
      </c>
      <c r="AL58" s="48" t="n">
        <v>355</v>
      </c>
      <c r="AM58" s="49" t="n"/>
      <c r="AN58" s="48">
        <f>IF(AND(ISNUMBER($P58),ISNUMBER($AL58),$AL58&lt;&gt;0),IF(OR($P58&gt;180,$P58/$AL58*1000&gt;400),"Over ceiling, confirm SKU","Within"),"n/a")</f>
        <v/>
      </c>
      <c r="AO58" s="51" t="n"/>
      <c r="AP58" s="51" t="n"/>
      <c r="AQ58" s="51" t="n"/>
      <c r="AR58" s="34" t="inlineStr">
        <is>
          <t>Retrieved and cited, see Enrichment Log</t>
        </is>
      </c>
      <c r="AS58" s="34" t="inlineStr">
        <is>
          <t>BLANK -&gt; requires live Amazon.ca capture</t>
        </is>
      </c>
      <c r="AT58" s="34" t="inlineStr">
        <is>
          <t>Unverified commercial data</t>
        </is>
      </c>
    </row>
    <row r="59" ht="28" customHeight="1">
      <c r="A59" s="34" t="inlineStr">
        <is>
          <t>LaCroix</t>
        </is>
      </c>
      <c r="B59" s="34" t="inlineStr">
        <is>
          <t>LaCroix Sparkling Water | Lime | 15 pack 355mL</t>
        </is>
      </c>
      <c r="C59" s="34" t="inlineStr">
        <is>
          <t>5) Sparkling water &amp; soda</t>
        </is>
      </c>
      <c r="D59" s="34" t="inlineStr">
        <is>
          <t>355 mL can</t>
        </is>
      </c>
      <c r="E59" s="48" t="n">
        <v>15</v>
      </c>
      <c r="F59" s="49" t="n"/>
      <c r="G59" s="50">
        <f>IF(AND(ISNUMBER($F59),ISNUMBER($E59),$E59&lt;&gt;0),$F59/$E59,"")</f>
        <v/>
      </c>
      <c r="H59" s="50">
        <f>IF(AND(ISNUMBER($F59),ISNUMBER($AL59),ISNUMBER($E59),($AL59*$E59)&lt;&gt;0),$F59/($AL59*$E59)*100,"")</f>
        <v/>
      </c>
      <c r="I59" s="51" t="n"/>
      <c r="J59" s="52" t="n"/>
      <c r="K59" s="50">
        <f>IF(AND(ISNUMBER($F59),ISNUMBER($J59)),$F59*(1-$J59),"")</f>
        <v/>
      </c>
      <c r="L59" s="51" t="n"/>
      <c r="M59" s="51" t="n"/>
      <c r="N59" s="50">
        <f>IF(ISNUMBER($F59),($F59-IF(ISNUMBER($AM59),$AM59,0))*(1-IF(ISNUMBER($J59),$J59,0)),"")</f>
        <v/>
      </c>
      <c r="O59" s="34" t="inlineStr">
        <is>
          <t>Lime</t>
        </is>
      </c>
      <c r="P59" s="48" t="n">
        <v>0</v>
      </c>
      <c r="Q59" s="48" t="n">
        <v>0</v>
      </c>
      <c r="R59" s="34" t="inlineStr">
        <is>
          <t>Not listed</t>
        </is>
      </c>
      <c r="S59" s="48" t="n">
        <v>0</v>
      </c>
      <c r="T59" s="48" t="n">
        <v>0</v>
      </c>
      <c r="U59" s="34" t="inlineStr">
        <is>
          <t>None (natural essence)</t>
        </is>
      </c>
      <c r="V59" s="34" t="inlineStr">
        <is>
          <t>Zero calorie/sugar/sweetener, naturally essenced</t>
        </is>
      </c>
      <c r="W59" s="51" t="n"/>
      <c r="X59" s="51" t="n"/>
      <c r="Y59" s="51" t="n"/>
      <c r="Z59" s="51" t="n"/>
      <c r="AA59" s="34" t="inlineStr">
        <is>
          <t>Very High</t>
        </is>
      </c>
      <c r="AB59" s="34" t="inlineStr">
        <is>
          <t>Iconic seltzer; huge mainstream base</t>
        </is>
      </c>
      <c r="AC59" s="34" t="inlineStr">
        <is>
          <t>The cult zero everything sparkling water</t>
        </is>
      </c>
      <c r="AD59" s="34" t="inlineStr">
        <is>
          <t>Zero calories/sugar with cult brand status and price.</t>
        </is>
      </c>
      <c r="AE59" s="51" t="n"/>
      <c r="AF59" s="53">
        <f>IF(AND(ISNUMBER($P59),ISNUMBER($AL59),$AL59&lt;&gt;0),ROUND($P59/$AL59*100,1),"")</f>
        <v/>
      </c>
      <c r="AG59" s="54">
        <f>IF(AND(ISNUMBER($S59),ISNUMBER($AL59),$AL59&lt;&gt;0),ROUND($S59/$AL59*100,2),"")</f>
        <v/>
      </c>
      <c r="AH59" s="53">
        <f>IF(AND(ISNUMBER($Q59),ISNUMBER($AL59),$AL59&lt;&gt;0),ROUND($Q59/$AL59*100,1),"")</f>
        <v/>
      </c>
      <c r="AI59" s="48">
        <f>IF(ISNUMBER($S59),IF($S59&lt;=1,"Yes","No"),"n/a")</f>
        <v/>
      </c>
      <c r="AJ59" s="48">
        <f>IF(ISNUMBER($S59),ROUND(MAX(0,MIN(100,100-$S59*2.5-IF(ISNUMBER($T59),$T59,0)*0.12+IF($S59&lt;=1,12,0))),0),"")</f>
        <v/>
      </c>
      <c r="AK59" s="48">
        <f>IF(ISNUMBER($Q59),IF($Q59&gt;=100,20,IF($Q59&gt;=30,10,0)),0)+IF(ISNUMBER($R59),IF($R59&gt;=100,20,0),0)+IF(ISNUMBER($P59),IF($P59&gt;=150,20,IF($P59&gt;=50,12,5)),0)+IF(ISNUMBER($S59),IF($S59&lt;=1,15,0),0)</f>
        <v/>
      </c>
      <c r="AL59" s="48" t="n">
        <v>355</v>
      </c>
      <c r="AM59" s="49" t="n"/>
      <c r="AN59" s="48">
        <f>IF(AND(ISNUMBER($P59),ISNUMBER($AL59),$AL59&lt;&gt;0),IF(OR($P59&gt;180,$P59/$AL59*1000&gt;400),"Over ceiling, confirm SKU","Within"),"n/a")</f>
        <v/>
      </c>
      <c r="AO59" s="51" t="n"/>
      <c r="AP59" s="51" t="n"/>
      <c r="AQ59" s="51" t="n"/>
      <c r="AR59" s="34" t="inlineStr">
        <is>
          <t>Retrieved and cited, see Enrichment Log</t>
        </is>
      </c>
      <c r="AS59" s="34" t="inlineStr">
        <is>
          <t>BLANK -&gt; requires live Amazon.ca capture</t>
        </is>
      </c>
      <c r="AT59" s="34" t="inlineStr">
        <is>
          <t>Unverified commercial data</t>
        </is>
      </c>
    </row>
    <row r="60" ht="28" customHeight="1">
      <c r="A60" s="34" t="inlineStr">
        <is>
          <t>LaCroix</t>
        </is>
      </c>
      <c r="B60" s="34" t="inlineStr">
        <is>
          <t>LaCroix Sparkling Water | Lime | 18 pack 355mL</t>
        </is>
      </c>
      <c r="C60" s="34" t="inlineStr">
        <is>
          <t>5) Sparkling water &amp; soda</t>
        </is>
      </c>
      <c r="D60" s="34" t="inlineStr">
        <is>
          <t>355 mL can</t>
        </is>
      </c>
      <c r="E60" s="48" t="n">
        <v>18</v>
      </c>
      <c r="F60" s="49" t="n"/>
      <c r="G60" s="50">
        <f>IF(AND(ISNUMBER($F60),ISNUMBER($E60),$E60&lt;&gt;0),$F60/$E60,"")</f>
        <v/>
      </c>
      <c r="H60" s="50">
        <f>IF(AND(ISNUMBER($F60),ISNUMBER($AL60),ISNUMBER($E60),($AL60*$E60)&lt;&gt;0),$F60/($AL60*$E60)*100,"")</f>
        <v/>
      </c>
      <c r="I60" s="51" t="n"/>
      <c r="J60" s="52" t="n"/>
      <c r="K60" s="50">
        <f>IF(AND(ISNUMBER($F60),ISNUMBER($J60)),$F60*(1-$J60),"")</f>
        <v/>
      </c>
      <c r="L60" s="51" t="n"/>
      <c r="M60" s="51" t="n"/>
      <c r="N60" s="50">
        <f>IF(ISNUMBER($F60),($F60-IF(ISNUMBER($AM60),$AM60,0))*(1-IF(ISNUMBER($J60),$J60,0)),"")</f>
        <v/>
      </c>
      <c r="O60" s="34" t="inlineStr">
        <is>
          <t>Lime</t>
        </is>
      </c>
      <c r="P60" s="48" t="n">
        <v>0</v>
      </c>
      <c r="Q60" s="48" t="n">
        <v>0</v>
      </c>
      <c r="R60" s="34" t="inlineStr">
        <is>
          <t>Not listed</t>
        </is>
      </c>
      <c r="S60" s="48" t="n">
        <v>0</v>
      </c>
      <c r="T60" s="48" t="n">
        <v>0</v>
      </c>
      <c r="U60" s="34" t="inlineStr">
        <is>
          <t>None (natural essence)</t>
        </is>
      </c>
      <c r="V60" s="34" t="inlineStr">
        <is>
          <t>Zero calorie/sugar/sweetener, naturally essenced</t>
        </is>
      </c>
      <c r="W60" s="51" t="n"/>
      <c r="X60" s="51" t="n"/>
      <c r="Y60" s="51" t="n"/>
      <c r="Z60" s="51" t="n"/>
      <c r="AA60" s="34" t="inlineStr">
        <is>
          <t>Very High</t>
        </is>
      </c>
      <c r="AB60" s="34" t="inlineStr">
        <is>
          <t>Iconic seltzer; huge mainstream base</t>
        </is>
      </c>
      <c r="AC60" s="34" t="inlineStr">
        <is>
          <t>The cult zero everything sparkling water</t>
        </is>
      </c>
      <c r="AD60" s="34" t="inlineStr">
        <is>
          <t>Zero calories/sugar with cult brand status and price.</t>
        </is>
      </c>
      <c r="AE60" s="51" t="n"/>
      <c r="AF60" s="53">
        <f>IF(AND(ISNUMBER($P60),ISNUMBER($AL60),$AL60&lt;&gt;0),ROUND($P60/$AL60*100,1),"")</f>
        <v/>
      </c>
      <c r="AG60" s="54">
        <f>IF(AND(ISNUMBER($S60),ISNUMBER($AL60),$AL60&lt;&gt;0),ROUND($S60/$AL60*100,2),"")</f>
        <v/>
      </c>
      <c r="AH60" s="53">
        <f>IF(AND(ISNUMBER($Q60),ISNUMBER($AL60),$AL60&lt;&gt;0),ROUND($Q60/$AL60*100,1),"")</f>
        <v/>
      </c>
      <c r="AI60" s="48">
        <f>IF(ISNUMBER($S60),IF($S60&lt;=1,"Yes","No"),"n/a")</f>
        <v/>
      </c>
      <c r="AJ60" s="48">
        <f>IF(ISNUMBER($S60),ROUND(MAX(0,MIN(100,100-$S60*2.5-IF(ISNUMBER($T60),$T60,0)*0.12+IF($S60&lt;=1,12,0))),0),"")</f>
        <v/>
      </c>
      <c r="AK60" s="48">
        <f>IF(ISNUMBER($Q60),IF($Q60&gt;=100,20,IF($Q60&gt;=30,10,0)),0)+IF(ISNUMBER($R60),IF($R60&gt;=100,20,0),0)+IF(ISNUMBER($P60),IF($P60&gt;=150,20,IF($P60&gt;=50,12,5)),0)+IF(ISNUMBER($S60),IF($S60&lt;=1,15,0),0)</f>
        <v/>
      </c>
      <c r="AL60" s="48" t="n">
        <v>355</v>
      </c>
      <c r="AM60" s="49" t="n"/>
      <c r="AN60" s="48">
        <f>IF(AND(ISNUMBER($P60),ISNUMBER($AL60),$AL60&lt;&gt;0),IF(OR($P60&gt;180,$P60/$AL60*1000&gt;400),"Over ceiling, confirm SKU","Within"),"n/a")</f>
        <v/>
      </c>
      <c r="AO60" s="51" t="n"/>
      <c r="AP60" s="51" t="n"/>
      <c r="AQ60" s="51" t="n"/>
      <c r="AR60" s="34" t="inlineStr">
        <is>
          <t>Retrieved and cited, see Enrichment Log</t>
        </is>
      </c>
      <c r="AS60" s="34" t="inlineStr">
        <is>
          <t>BLANK -&gt; requires live Amazon.ca capture</t>
        </is>
      </c>
      <c r="AT60" s="34" t="inlineStr">
        <is>
          <t>Unverified commercial data</t>
        </is>
      </c>
    </row>
    <row r="61" ht="28" customHeight="1">
      <c r="A61" s="34" t="inlineStr">
        <is>
          <t>LaCroix</t>
        </is>
      </c>
      <c r="B61" s="34" t="inlineStr">
        <is>
          <t>LaCroix Sparkling Water | Lime | 24 pack 355mL</t>
        </is>
      </c>
      <c r="C61" s="34" t="inlineStr">
        <is>
          <t>5) Sparkling water &amp; soda</t>
        </is>
      </c>
      <c r="D61" s="34" t="inlineStr">
        <is>
          <t>355 mL can</t>
        </is>
      </c>
      <c r="E61" s="48" t="n">
        <v>24</v>
      </c>
      <c r="F61" s="49" t="n"/>
      <c r="G61" s="50">
        <f>IF(AND(ISNUMBER($F61),ISNUMBER($E61),$E61&lt;&gt;0),$F61/$E61,"")</f>
        <v/>
      </c>
      <c r="H61" s="50">
        <f>IF(AND(ISNUMBER($F61),ISNUMBER($AL61),ISNUMBER($E61),($AL61*$E61)&lt;&gt;0),$F61/($AL61*$E61)*100,"")</f>
        <v/>
      </c>
      <c r="I61" s="51" t="n"/>
      <c r="J61" s="52" t="n"/>
      <c r="K61" s="50">
        <f>IF(AND(ISNUMBER($F61),ISNUMBER($J61)),$F61*(1-$J61),"")</f>
        <v/>
      </c>
      <c r="L61" s="51" t="n"/>
      <c r="M61" s="51" t="n"/>
      <c r="N61" s="50">
        <f>IF(ISNUMBER($F61),($F61-IF(ISNUMBER($AM61),$AM61,0))*(1-IF(ISNUMBER($J61),$J61,0)),"")</f>
        <v/>
      </c>
      <c r="O61" s="34" t="inlineStr">
        <is>
          <t>Lime</t>
        </is>
      </c>
      <c r="P61" s="48" t="n">
        <v>0</v>
      </c>
      <c r="Q61" s="48" t="n">
        <v>0</v>
      </c>
      <c r="R61" s="34" t="inlineStr">
        <is>
          <t>Not listed</t>
        </is>
      </c>
      <c r="S61" s="48" t="n">
        <v>0</v>
      </c>
      <c r="T61" s="48" t="n">
        <v>0</v>
      </c>
      <c r="U61" s="34" t="inlineStr">
        <is>
          <t>None (natural essence)</t>
        </is>
      </c>
      <c r="V61" s="34" t="inlineStr">
        <is>
          <t>Zero calorie/sugar/sweetener, naturally essenced</t>
        </is>
      </c>
      <c r="W61" s="51" t="n"/>
      <c r="X61" s="51" t="n"/>
      <c r="Y61" s="51" t="n"/>
      <c r="Z61" s="51" t="n"/>
      <c r="AA61" s="34" t="inlineStr">
        <is>
          <t>Very High</t>
        </is>
      </c>
      <c r="AB61" s="34" t="inlineStr">
        <is>
          <t>Iconic seltzer; huge mainstream base</t>
        </is>
      </c>
      <c r="AC61" s="34" t="inlineStr">
        <is>
          <t>The cult zero everything sparkling water</t>
        </is>
      </c>
      <c r="AD61" s="34" t="inlineStr">
        <is>
          <t>Zero calories/sugar with cult brand status and price.</t>
        </is>
      </c>
      <c r="AE61" s="51" t="n"/>
      <c r="AF61" s="53">
        <f>IF(AND(ISNUMBER($P61),ISNUMBER($AL61),$AL61&lt;&gt;0),ROUND($P61/$AL61*100,1),"")</f>
        <v/>
      </c>
      <c r="AG61" s="54">
        <f>IF(AND(ISNUMBER($S61),ISNUMBER($AL61),$AL61&lt;&gt;0),ROUND($S61/$AL61*100,2),"")</f>
        <v/>
      </c>
      <c r="AH61" s="53">
        <f>IF(AND(ISNUMBER($Q61),ISNUMBER($AL61),$AL61&lt;&gt;0),ROUND($Q61/$AL61*100,1),"")</f>
        <v/>
      </c>
      <c r="AI61" s="48">
        <f>IF(ISNUMBER($S61),IF($S61&lt;=1,"Yes","No"),"n/a")</f>
        <v/>
      </c>
      <c r="AJ61" s="48">
        <f>IF(ISNUMBER($S61),ROUND(MAX(0,MIN(100,100-$S61*2.5-IF(ISNUMBER($T61),$T61,0)*0.12+IF($S61&lt;=1,12,0))),0),"")</f>
        <v/>
      </c>
      <c r="AK61" s="48">
        <f>IF(ISNUMBER($Q61),IF($Q61&gt;=100,20,IF($Q61&gt;=30,10,0)),0)+IF(ISNUMBER($R61),IF($R61&gt;=100,20,0),0)+IF(ISNUMBER($P61),IF($P61&gt;=150,20,IF($P61&gt;=50,12,5)),0)+IF(ISNUMBER($S61),IF($S61&lt;=1,15,0),0)</f>
        <v/>
      </c>
      <c r="AL61" s="48" t="n">
        <v>355</v>
      </c>
      <c r="AM61" s="49" t="n"/>
      <c r="AN61" s="48">
        <f>IF(AND(ISNUMBER($P61),ISNUMBER($AL61),$AL61&lt;&gt;0),IF(OR($P61&gt;180,$P61/$AL61*1000&gt;400),"Over ceiling, confirm SKU","Within"),"n/a")</f>
        <v/>
      </c>
      <c r="AO61" s="51" t="n"/>
      <c r="AP61" s="51" t="n"/>
      <c r="AQ61" s="51" t="n"/>
      <c r="AR61" s="34" t="inlineStr">
        <is>
          <t>Retrieved and cited, see Enrichment Log</t>
        </is>
      </c>
      <c r="AS61" s="34" t="inlineStr">
        <is>
          <t>BLANK -&gt; requires live Amazon.ca capture</t>
        </is>
      </c>
      <c r="AT61" s="34" t="inlineStr">
        <is>
          <t>Unverified commercial data</t>
        </is>
      </c>
    </row>
    <row r="62" ht="28" customHeight="1">
      <c r="A62" s="34" t="inlineStr">
        <is>
          <t>LaCroix</t>
        </is>
      </c>
      <c r="B62" s="34" t="inlineStr">
        <is>
          <t>LaCroix Sparkling Water | Pure | single 355mL</t>
        </is>
      </c>
      <c r="C62" s="34" t="inlineStr">
        <is>
          <t>5) Sparkling water &amp; soda</t>
        </is>
      </c>
      <c r="D62" s="34" t="inlineStr">
        <is>
          <t>355 mL can</t>
        </is>
      </c>
      <c r="E62" s="48" t="n">
        <v>1</v>
      </c>
      <c r="F62" s="49" t="n"/>
      <c r="G62" s="50">
        <f>IF(AND(ISNUMBER($F62),ISNUMBER($E62),$E62&lt;&gt;0),$F62/$E62,"")</f>
        <v/>
      </c>
      <c r="H62" s="50">
        <f>IF(AND(ISNUMBER($F62),ISNUMBER($AL62),ISNUMBER($E62),($AL62*$E62)&lt;&gt;0),$F62/($AL62*$E62)*100,"")</f>
        <v/>
      </c>
      <c r="I62" s="51" t="n"/>
      <c r="J62" s="52" t="n"/>
      <c r="K62" s="50">
        <f>IF(AND(ISNUMBER($F62),ISNUMBER($J62)),$F62*(1-$J62),"")</f>
        <v/>
      </c>
      <c r="L62" s="51" t="n"/>
      <c r="M62" s="51" t="n"/>
      <c r="N62" s="50">
        <f>IF(ISNUMBER($F62),($F62-IF(ISNUMBER($AM62),$AM62,0))*(1-IF(ISNUMBER($J62),$J62,0)),"")</f>
        <v/>
      </c>
      <c r="O62" s="34" t="inlineStr">
        <is>
          <t>Pure</t>
        </is>
      </c>
      <c r="P62" s="48" t="n">
        <v>0</v>
      </c>
      <c r="Q62" s="48" t="n">
        <v>0</v>
      </c>
      <c r="R62" s="34" t="inlineStr">
        <is>
          <t>Not listed</t>
        </is>
      </c>
      <c r="S62" s="48" t="n">
        <v>0</v>
      </c>
      <c r="T62" s="48" t="n">
        <v>0</v>
      </c>
      <c r="U62" s="34" t="inlineStr">
        <is>
          <t>None (natural essence)</t>
        </is>
      </c>
      <c r="V62" s="34" t="inlineStr">
        <is>
          <t>Zero calorie/sugar/sweetener, naturally essenced</t>
        </is>
      </c>
      <c r="W62" s="51" t="n"/>
      <c r="X62" s="51" t="n"/>
      <c r="Y62" s="51" t="n"/>
      <c r="Z62" s="51" t="n"/>
      <c r="AA62" s="34" t="inlineStr">
        <is>
          <t>Very High</t>
        </is>
      </c>
      <c r="AB62" s="34" t="inlineStr">
        <is>
          <t>Iconic seltzer; huge mainstream base</t>
        </is>
      </c>
      <c r="AC62" s="34" t="inlineStr">
        <is>
          <t>The cult zero everything sparkling water</t>
        </is>
      </c>
      <c r="AD62" s="34" t="inlineStr">
        <is>
          <t>Zero calories/sugar with cult brand status and price.</t>
        </is>
      </c>
      <c r="AE62" s="51" t="n"/>
      <c r="AF62" s="53">
        <f>IF(AND(ISNUMBER($P62),ISNUMBER($AL62),$AL62&lt;&gt;0),ROUND($P62/$AL62*100,1),"")</f>
        <v/>
      </c>
      <c r="AG62" s="54">
        <f>IF(AND(ISNUMBER($S62),ISNUMBER($AL62),$AL62&lt;&gt;0),ROUND($S62/$AL62*100,2),"")</f>
        <v/>
      </c>
      <c r="AH62" s="53">
        <f>IF(AND(ISNUMBER($Q62),ISNUMBER($AL62),$AL62&lt;&gt;0),ROUND($Q62/$AL62*100,1),"")</f>
        <v/>
      </c>
      <c r="AI62" s="48">
        <f>IF(ISNUMBER($S62),IF($S62&lt;=1,"Yes","No"),"n/a")</f>
        <v/>
      </c>
      <c r="AJ62" s="48">
        <f>IF(ISNUMBER($S62),ROUND(MAX(0,MIN(100,100-$S62*2.5-IF(ISNUMBER($T62),$T62,0)*0.12+IF($S62&lt;=1,12,0))),0),"")</f>
        <v/>
      </c>
      <c r="AK62" s="48">
        <f>IF(ISNUMBER($Q62),IF($Q62&gt;=100,20,IF($Q62&gt;=30,10,0)),0)+IF(ISNUMBER($R62),IF($R62&gt;=100,20,0),0)+IF(ISNUMBER($P62),IF($P62&gt;=150,20,IF($P62&gt;=50,12,5)),0)+IF(ISNUMBER($S62),IF($S62&lt;=1,15,0),0)</f>
        <v/>
      </c>
      <c r="AL62" s="48" t="n">
        <v>355</v>
      </c>
      <c r="AM62" s="49" t="n"/>
      <c r="AN62" s="48">
        <f>IF(AND(ISNUMBER($P62),ISNUMBER($AL62),$AL62&lt;&gt;0),IF(OR($P62&gt;180,$P62/$AL62*1000&gt;400),"Over ceiling, confirm SKU","Within"),"n/a")</f>
        <v/>
      </c>
      <c r="AO62" s="51" t="n"/>
      <c r="AP62" s="51" t="n"/>
      <c r="AQ62" s="51" t="n"/>
      <c r="AR62" s="34" t="inlineStr">
        <is>
          <t>Retrieved and cited, see Enrichment Log</t>
        </is>
      </c>
      <c r="AS62" s="34" t="inlineStr">
        <is>
          <t>BLANK -&gt; requires live Amazon.ca capture</t>
        </is>
      </c>
      <c r="AT62" s="34" t="inlineStr">
        <is>
          <t>Unverified commercial data</t>
        </is>
      </c>
    </row>
    <row r="63" ht="28" customHeight="1">
      <c r="A63" s="34" t="inlineStr">
        <is>
          <t>LaCroix</t>
        </is>
      </c>
      <c r="B63" s="34" t="inlineStr">
        <is>
          <t>LaCroix Sparkling Water | Pure | 8 pack 355mL</t>
        </is>
      </c>
      <c r="C63" s="34" t="inlineStr">
        <is>
          <t>5) Sparkling water &amp; soda</t>
        </is>
      </c>
      <c r="D63" s="34" t="inlineStr">
        <is>
          <t>355 mL can</t>
        </is>
      </c>
      <c r="E63" s="48" t="n">
        <v>8</v>
      </c>
      <c r="F63" s="49" t="n"/>
      <c r="G63" s="50">
        <f>IF(AND(ISNUMBER($F63),ISNUMBER($E63),$E63&lt;&gt;0),$F63/$E63,"")</f>
        <v/>
      </c>
      <c r="H63" s="50">
        <f>IF(AND(ISNUMBER($F63),ISNUMBER($AL63),ISNUMBER($E63),($AL63*$E63)&lt;&gt;0),$F63/($AL63*$E63)*100,"")</f>
        <v/>
      </c>
      <c r="I63" s="51" t="n"/>
      <c r="J63" s="52" t="n"/>
      <c r="K63" s="50">
        <f>IF(AND(ISNUMBER($F63),ISNUMBER($J63)),$F63*(1-$J63),"")</f>
        <v/>
      </c>
      <c r="L63" s="51" t="n"/>
      <c r="M63" s="51" t="n"/>
      <c r="N63" s="50">
        <f>IF(ISNUMBER($F63),($F63-IF(ISNUMBER($AM63),$AM63,0))*(1-IF(ISNUMBER($J63),$J63,0)),"")</f>
        <v/>
      </c>
      <c r="O63" s="34" t="inlineStr">
        <is>
          <t>Pure</t>
        </is>
      </c>
      <c r="P63" s="48" t="n">
        <v>0</v>
      </c>
      <c r="Q63" s="48" t="n">
        <v>0</v>
      </c>
      <c r="R63" s="34" t="inlineStr">
        <is>
          <t>Not listed</t>
        </is>
      </c>
      <c r="S63" s="48" t="n">
        <v>0</v>
      </c>
      <c r="T63" s="48" t="n">
        <v>0</v>
      </c>
      <c r="U63" s="34" t="inlineStr">
        <is>
          <t>None (natural essence)</t>
        </is>
      </c>
      <c r="V63" s="34" t="inlineStr">
        <is>
          <t>Zero calorie/sugar/sweetener, naturally essenced</t>
        </is>
      </c>
      <c r="W63" s="51" t="n"/>
      <c r="X63" s="51" t="n"/>
      <c r="Y63" s="51" t="n"/>
      <c r="Z63" s="51" t="n"/>
      <c r="AA63" s="34" t="inlineStr">
        <is>
          <t>Very High</t>
        </is>
      </c>
      <c r="AB63" s="34" t="inlineStr">
        <is>
          <t>Iconic seltzer; huge mainstream base</t>
        </is>
      </c>
      <c r="AC63" s="34" t="inlineStr">
        <is>
          <t>The cult zero everything sparkling water</t>
        </is>
      </c>
      <c r="AD63" s="34" t="inlineStr">
        <is>
          <t>Zero calories/sugar with cult brand status and price.</t>
        </is>
      </c>
      <c r="AE63" s="51" t="n"/>
      <c r="AF63" s="53">
        <f>IF(AND(ISNUMBER($P63),ISNUMBER($AL63),$AL63&lt;&gt;0),ROUND($P63/$AL63*100,1),"")</f>
        <v/>
      </c>
      <c r="AG63" s="54">
        <f>IF(AND(ISNUMBER($S63),ISNUMBER($AL63),$AL63&lt;&gt;0),ROUND($S63/$AL63*100,2),"")</f>
        <v/>
      </c>
      <c r="AH63" s="53">
        <f>IF(AND(ISNUMBER($Q63),ISNUMBER($AL63),$AL63&lt;&gt;0),ROUND($Q63/$AL63*100,1),"")</f>
        <v/>
      </c>
      <c r="AI63" s="48">
        <f>IF(ISNUMBER($S63),IF($S63&lt;=1,"Yes","No"),"n/a")</f>
        <v/>
      </c>
      <c r="AJ63" s="48">
        <f>IF(ISNUMBER($S63),ROUND(MAX(0,MIN(100,100-$S63*2.5-IF(ISNUMBER($T63),$T63,0)*0.12+IF($S63&lt;=1,12,0))),0),"")</f>
        <v/>
      </c>
      <c r="AK63" s="48">
        <f>IF(ISNUMBER($Q63),IF($Q63&gt;=100,20,IF($Q63&gt;=30,10,0)),0)+IF(ISNUMBER($R63),IF($R63&gt;=100,20,0),0)+IF(ISNUMBER($P63),IF($P63&gt;=150,20,IF($P63&gt;=50,12,5)),0)+IF(ISNUMBER($S63),IF($S63&lt;=1,15,0),0)</f>
        <v/>
      </c>
      <c r="AL63" s="48" t="n">
        <v>355</v>
      </c>
      <c r="AM63" s="49" t="n"/>
      <c r="AN63" s="48">
        <f>IF(AND(ISNUMBER($P63),ISNUMBER($AL63),$AL63&lt;&gt;0),IF(OR($P63&gt;180,$P63/$AL63*1000&gt;400),"Over ceiling, confirm SKU","Within"),"n/a")</f>
        <v/>
      </c>
      <c r="AO63" s="51" t="n"/>
      <c r="AP63" s="51" t="n"/>
      <c r="AQ63" s="51" t="n"/>
      <c r="AR63" s="34" t="inlineStr">
        <is>
          <t>Retrieved and cited, see Enrichment Log</t>
        </is>
      </c>
      <c r="AS63" s="34" t="inlineStr">
        <is>
          <t>BLANK -&gt; requires live Amazon.ca capture</t>
        </is>
      </c>
      <c r="AT63" s="34" t="inlineStr">
        <is>
          <t>Unverified commercial data</t>
        </is>
      </c>
    </row>
    <row r="64" ht="28" customHeight="1">
      <c r="A64" s="34" t="inlineStr">
        <is>
          <t>LaCroix</t>
        </is>
      </c>
      <c r="B64" s="34" t="inlineStr">
        <is>
          <t>LaCroix Sparkling Water | Pure | 12 pack 355mL</t>
        </is>
      </c>
      <c r="C64" s="34" t="inlineStr">
        <is>
          <t>5) Sparkling water &amp; soda</t>
        </is>
      </c>
      <c r="D64" s="34" t="inlineStr">
        <is>
          <t>355 mL can</t>
        </is>
      </c>
      <c r="E64" s="48" t="n">
        <v>12</v>
      </c>
      <c r="F64" s="49" t="n"/>
      <c r="G64" s="50">
        <f>IF(AND(ISNUMBER($F64),ISNUMBER($E64),$E64&lt;&gt;0),$F64/$E64,"")</f>
        <v/>
      </c>
      <c r="H64" s="50">
        <f>IF(AND(ISNUMBER($F64),ISNUMBER($AL64),ISNUMBER($E64),($AL64*$E64)&lt;&gt;0),$F64/($AL64*$E64)*100,"")</f>
        <v/>
      </c>
      <c r="I64" s="51" t="n"/>
      <c r="J64" s="52" t="n"/>
      <c r="K64" s="50">
        <f>IF(AND(ISNUMBER($F64),ISNUMBER($J64)),$F64*(1-$J64),"")</f>
        <v/>
      </c>
      <c r="L64" s="51" t="n"/>
      <c r="M64" s="51" t="n"/>
      <c r="N64" s="50">
        <f>IF(ISNUMBER($F64),($F64-IF(ISNUMBER($AM64),$AM64,0))*(1-IF(ISNUMBER($J64),$J64,0)),"")</f>
        <v/>
      </c>
      <c r="O64" s="34" t="inlineStr">
        <is>
          <t>Pure</t>
        </is>
      </c>
      <c r="P64" s="48" t="n">
        <v>0</v>
      </c>
      <c r="Q64" s="48" t="n">
        <v>0</v>
      </c>
      <c r="R64" s="34" t="inlineStr">
        <is>
          <t>Not listed</t>
        </is>
      </c>
      <c r="S64" s="48" t="n">
        <v>0</v>
      </c>
      <c r="T64" s="48" t="n">
        <v>0</v>
      </c>
      <c r="U64" s="34" t="inlineStr">
        <is>
          <t>None (natural essence)</t>
        </is>
      </c>
      <c r="V64" s="34" t="inlineStr">
        <is>
          <t>Zero calorie/sugar/sweetener, naturally essenced</t>
        </is>
      </c>
      <c r="W64" s="51" t="n"/>
      <c r="X64" s="51" t="n"/>
      <c r="Y64" s="51" t="n"/>
      <c r="Z64" s="51" t="n"/>
      <c r="AA64" s="34" t="inlineStr">
        <is>
          <t>Very High</t>
        </is>
      </c>
      <c r="AB64" s="34" t="inlineStr">
        <is>
          <t>Iconic seltzer; huge mainstream base</t>
        </is>
      </c>
      <c r="AC64" s="34" t="inlineStr">
        <is>
          <t>The cult zero everything sparkling water</t>
        </is>
      </c>
      <c r="AD64" s="34" t="inlineStr">
        <is>
          <t>Zero calories/sugar with cult brand status and price.</t>
        </is>
      </c>
      <c r="AE64" s="51" t="n"/>
      <c r="AF64" s="53">
        <f>IF(AND(ISNUMBER($P64),ISNUMBER($AL64),$AL64&lt;&gt;0),ROUND($P64/$AL64*100,1),"")</f>
        <v/>
      </c>
      <c r="AG64" s="54">
        <f>IF(AND(ISNUMBER($S64),ISNUMBER($AL64),$AL64&lt;&gt;0),ROUND($S64/$AL64*100,2),"")</f>
        <v/>
      </c>
      <c r="AH64" s="53">
        <f>IF(AND(ISNUMBER($Q64),ISNUMBER($AL64),$AL64&lt;&gt;0),ROUND($Q64/$AL64*100,1),"")</f>
        <v/>
      </c>
      <c r="AI64" s="48">
        <f>IF(ISNUMBER($S64),IF($S64&lt;=1,"Yes","No"),"n/a")</f>
        <v/>
      </c>
      <c r="AJ64" s="48">
        <f>IF(ISNUMBER($S64),ROUND(MAX(0,MIN(100,100-$S64*2.5-IF(ISNUMBER($T64),$T64,0)*0.12+IF($S64&lt;=1,12,0))),0),"")</f>
        <v/>
      </c>
      <c r="AK64" s="48">
        <f>IF(ISNUMBER($Q64),IF($Q64&gt;=100,20,IF($Q64&gt;=30,10,0)),0)+IF(ISNUMBER($R64),IF($R64&gt;=100,20,0),0)+IF(ISNUMBER($P64),IF($P64&gt;=150,20,IF($P64&gt;=50,12,5)),0)+IF(ISNUMBER($S64),IF($S64&lt;=1,15,0),0)</f>
        <v/>
      </c>
      <c r="AL64" s="48" t="n">
        <v>355</v>
      </c>
      <c r="AM64" s="49" t="n"/>
      <c r="AN64" s="48">
        <f>IF(AND(ISNUMBER($P64),ISNUMBER($AL64),$AL64&lt;&gt;0),IF(OR($P64&gt;180,$P64/$AL64*1000&gt;400),"Over ceiling, confirm SKU","Within"),"n/a")</f>
        <v/>
      </c>
      <c r="AO64" s="51" t="n"/>
      <c r="AP64" s="51" t="n"/>
      <c r="AQ64" s="51" t="n"/>
      <c r="AR64" s="34" t="inlineStr">
        <is>
          <t>Retrieved and cited, see Enrichment Log</t>
        </is>
      </c>
      <c r="AS64" s="34" t="inlineStr">
        <is>
          <t>BLANK -&gt; requires live Amazon.ca capture</t>
        </is>
      </c>
      <c r="AT64" s="34" t="inlineStr">
        <is>
          <t>Unverified commercial data</t>
        </is>
      </c>
    </row>
    <row r="65" ht="28" customHeight="1">
      <c r="A65" s="34" t="inlineStr">
        <is>
          <t>LaCroix</t>
        </is>
      </c>
      <c r="B65" s="34" t="inlineStr">
        <is>
          <t>LaCroix Sparkling Water | Pure | 15 pack 355mL</t>
        </is>
      </c>
      <c r="C65" s="34" t="inlineStr">
        <is>
          <t>5) Sparkling water &amp; soda</t>
        </is>
      </c>
      <c r="D65" s="34" t="inlineStr">
        <is>
          <t>355 mL can</t>
        </is>
      </c>
      <c r="E65" s="48" t="n">
        <v>15</v>
      </c>
      <c r="F65" s="49" t="n"/>
      <c r="G65" s="50">
        <f>IF(AND(ISNUMBER($F65),ISNUMBER($E65),$E65&lt;&gt;0),$F65/$E65,"")</f>
        <v/>
      </c>
      <c r="H65" s="50">
        <f>IF(AND(ISNUMBER($F65),ISNUMBER($AL65),ISNUMBER($E65),($AL65*$E65)&lt;&gt;0),$F65/($AL65*$E65)*100,"")</f>
        <v/>
      </c>
      <c r="I65" s="51" t="n"/>
      <c r="J65" s="52" t="n"/>
      <c r="K65" s="50">
        <f>IF(AND(ISNUMBER($F65),ISNUMBER($J65)),$F65*(1-$J65),"")</f>
        <v/>
      </c>
      <c r="L65" s="51" t="n"/>
      <c r="M65" s="51" t="n"/>
      <c r="N65" s="50">
        <f>IF(ISNUMBER($F65),($F65-IF(ISNUMBER($AM65),$AM65,0))*(1-IF(ISNUMBER($J65),$J65,0)),"")</f>
        <v/>
      </c>
      <c r="O65" s="34" t="inlineStr">
        <is>
          <t>Pure</t>
        </is>
      </c>
      <c r="P65" s="48" t="n">
        <v>0</v>
      </c>
      <c r="Q65" s="48" t="n">
        <v>0</v>
      </c>
      <c r="R65" s="34" t="inlineStr">
        <is>
          <t>Not listed</t>
        </is>
      </c>
      <c r="S65" s="48" t="n">
        <v>0</v>
      </c>
      <c r="T65" s="48" t="n">
        <v>0</v>
      </c>
      <c r="U65" s="34" t="inlineStr">
        <is>
          <t>None (natural essence)</t>
        </is>
      </c>
      <c r="V65" s="34" t="inlineStr">
        <is>
          <t>Zero calorie/sugar/sweetener, naturally essenced</t>
        </is>
      </c>
      <c r="W65" s="51" t="n"/>
      <c r="X65" s="51" t="n"/>
      <c r="Y65" s="51" t="n"/>
      <c r="Z65" s="51" t="n"/>
      <c r="AA65" s="34" t="inlineStr">
        <is>
          <t>Very High</t>
        </is>
      </c>
      <c r="AB65" s="34" t="inlineStr">
        <is>
          <t>Iconic seltzer; huge mainstream base</t>
        </is>
      </c>
      <c r="AC65" s="34" t="inlineStr">
        <is>
          <t>The cult zero everything sparkling water</t>
        </is>
      </c>
      <c r="AD65" s="34" t="inlineStr">
        <is>
          <t>Zero calories/sugar with cult brand status and price.</t>
        </is>
      </c>
      <c r="AE65" s="51" t="n"/>
      <c r="AF65" s="53">
        <f>IF(AND(ISNUMBER($P65),ISNUMBER($AL65),$AL65&lt;&gt;0),ROUND($P65/$AL65*100,1),"")</f>
        <v/>
      </c>
      <c r="AG65" s="54">
        <f>IF(AND(ISNUMBER($S65),ISNUMBER($AL65),$AL65&lt;&gt;0),ROUND($S65/$AL65*100,2),"")</f>
        <v/>
      </c>
      <c r="AH65" s="53">
        <f>IF(AND(ISNUMBER($Q65),ISNUMBER($AL65),$AL65&lt;&gt;0),ROUND($Q65/$AL65*100,1),"")</f>
        <v/>
      </c>
      <c r="AI65" s="48">
        <f>IF(ISNUMBER($S65),IF($S65&lt;=1,"Yes","No"),"n/a")</f>
        <v/>
      </c>
      <c r="AJ65" s="48">
        <f>IF(ISNUMBER($S65),ROUND(MAX(0,MIN(100,100-$S65*2.5-IF(ISNUMBER($T65),$T65,0)*0.12+IF($S65&lt;=1,12,0))),0),"")</f>
        <v/>
      </c>
      <c r="AK65" s="48">
        <f>IF(ISNUMBER($Q65),IF($Q65&gt;=100,20,IF($Q65&gt;=30,10,0)),0)+IF(ISNUMBER($R65),IF($R65&gt;=100,20,0),0)+IF(ISNUMBER($P65),IF($P65&gt;=150,20,IF($P65&gt;=50,12,5)),0)+IF(ISNUMBER($S65),IF($S65&lt;=1,15,0),0)</f>
        <v/>
      </c>
      <c r="AL65" s="48" t="n">
        <v>355</v>
      </c>
      <c r="AM65" s="49" t="n"/>
      <c r="AN65" s="48">
        <f>IF(AND(ISNUMBER($P65),ISNUMBER($AL65),$AL65&lt;&gt;0),IF(OR($P65&gt;180,$P65/$AL65*1000&gt;400),"Over ceiling, confirm SKU","Within"),"n/a")</f>
        <v/>
      </c>
      <c r="AO65" s="51" t="n"/>
      <c r="AP65" s="51" t="n"/>
      <c r="AQ65" s="51" t="n"/>
      <c r="AR65" s="34" t="inlineStr">
        <is>
          <t>Retrieved and cited, see Enrichment Log</t>
        </is>
      </c>
      <c r="AS65" s="34" t="inlineStr">
        <is>
          <t>BLANK -&gt; requires live Amazon.ca capture</t>
        </is>
      </c>
      <c r="AT65" s="34" t="inlineStr">
        <is>
          <t>Unverified commercial data</t>
        </is>
      </c>
    </row>
    <row r="66" ht="28" customHeight="1">
      <c r="A66" s="34" t="inlineStr">
        <is>
          <t>LaCroix</t>
        </is>
      </c>
      <c r="B66" s="34" t="inlineStr">
        <is>
          <t>LaCroix Sparkling Water | Pure | 18 pack 355mL</t>
        </is>
      </c>
      <c r="C66" s="34" t="inlineStr">
        <is>
          <t>5) Sparkling water &amp; soda</t>
        </is>
      </c>
      <c r="D66" s="34" t="inlineStr">
        <is>
          <t>355 mL can</t>
        </is>
      </c>
      <c r="E66" s="48" t="n">
        <v>18</v>
      </c>
      <c r="F66" s="49" t="n"/>
      <c r="G66" s="50">
        <f>IF(AND(ISNUMBER($F66),ISNUMBER($E66),$E66&lt;&gt;0),$F66/$E66,"")</f>
        <v/>
      </c>
      <c r="H66" s="50">
        <f>IF(AND(ISNUMBER($F66),ISNUMBER($AL66),ISNUMBER($E66),($AL66*$E66)&lt;&gt;0),$F66/($AL66*$E66)*100,"")</f>
        <v/>
      </c>
      <c r="I66" s="51" t="n"/>
      <c r="J66" s="52" t="n"/>
      <c r="K66" s="50">
        <f>IF(AND(ISNUMBER($F66),ISNUMBER($J66)),$F66*(1-$J66),"")</f>
        <v/>
      </c>
      <c r="L66" s="51" t="n"/>
      <c r="M66" s="51" t="n"/>
      <c r="N66" s="50">
        <f>IF(ISNUMBER($F66),($F66-IF(ISNUMBER($AM66),$AM66,0))*(1-IF(ISNUMBER($J66),$J66,0)),"")</f>
        <v/>
      </c>
      <c r="O66" s="34" t="inlineStr">
        <is>
          <t>Pure</t>
        </is>
      </c>
      <c r="P66" s="48" t="n">
        <v>0</v>
      </c>
      <c r="Q66" s="48" t="n">
        <v>0</v>
      </c>
      <c r="R66" s="34" t="inlineStr">
        <is>
          <t>Not listed</t>
        </is>
      </c>
      <c r="S66" s="48" t="n">
        <v>0</v>
      </c>
      <c r="T66" s="48" t="n">
        <v>0</v>
      </c>
      <c r="U66" s="34" t="inlineStr">
        <is>
          <t>None (natural essence)</t>
        </is>
      </c>
      <c r="V66" s="34" t="inlineStr">
        <is>
          <t>Zero calorie/sugar/sweetener, naturally essenced</t>
        </is>
      </c>
      <c r="W66" s="51" t="n"/>
      <c r="X66" s="51" t="n"/>
      <c r="Y66" s="51" t="n"/>
      <c r="Z66" s="51" t="n"/>
      <c r="AA66" s="34" t="inlineStr">
        <is>
          <t>Very High</t>
        </is>
      </c>
      <c r="AB66" s="34" t="inlineStr">
        <is>
          <t>Iconic seltzer; huge mainstream base</t>
        </is>
      </c>
      <c r="AC66" s="34" t="inlineStr">
        <is>
          <t>The cult zero everything sparkling water</t>
        </is>
      </c>
      <c r="AD66" s="34" t="inlineStr">
        <is>
          <t>Zero calories/sugar with cult brand status and price.</t>
        </is>
      </c>
      <c r="AE66" s="51" t="n"/>
      <c r="AF66" s="53">
        <f>IF(AND(ISNUMBER($P66),ISNUMBER($AL66),$AL66&lt;&gt;0),ROUND($P66/$AL66*100,1),"")</f>
        <v/>
      </c>
      <c r="AG66" s="54">
        <f>IF(AND(ISNUMBER($S66),ISNUMBER($AL66),$AL66&lt;&gt;0),ROUND($S66/$AL66*100,2),"")</f>
        <v/>
      </c>
      <c r="AH66" s="53">
        <f>IF(AND(ISNUMBER($Q66),ISNUMBER($AL66),$AL66&lt;&gt;0),ROUND($Q66/$AL66*100,1),"")</f>
        <v/>
      </c>
      <c r="AI66" s="48">
        <f>IF(ISNUMBER($S66),IF($S66&lt;=1,"Yes","No"),"n/a")</f>
        <v/>
      </c>
      <c r="AJ66" s="48">
        <f>IF(ISNUMBER($S66),ROUND(MAX(0,MIN(100,100-$S66*2.5-IF(ISNUMBER($T66),$T66,0)*0.12+IF($S66&lt;=1,12,0))),0),"")</f>
        <v/>
      </c>
      <c r="AK66" s="48">
        <f>IF(ISNUMBER($Q66),IF($Q66&gt;=100,20,IF($Q66&gt;=30,10,0)),0)+IF(ISNUMBER($R66),IF($R66&gt;=100,20,0),0)+IF(ISNUMBER($P66),IF($P66&gt;=150,20,IF($P66&gt;=50,12,5)),0)+IF(ISNUMBER($S66),IF($S66&lt;=1,15,0),0)</f>
        <v/>
      </c>
      <c r="AL66" s="48" t="n">
        <v>355</v>
      </c>
      <c r="AM66" s="49" t="n"/>
      <c r="AN66" s="48">
        <f>IF(AND(ISNUMBER($P66),ISNUMBER($AL66),$AL66&lt;&gt;0),IF(OR($P66&gt;180,$P66/$AL66*1000&gt;400),"Over ceiling, confirm SKU","Within"),"n/a")</f>
        <v/>
      </c>
      <c r="AO66" s="51" t="n"/>
      <c r="AP66" s="51" t="n"/>
      <c r="AQ66" s="51" t="n"/>
      <c r="AR66" s="34" t="inlineStr">
        <is>
          <t>Retrieved and cited, see Enrichment Log</t>
        </is>
      </c>
      <c r="AS66" s="34" t="inlineStr">
        <is>
          <t>BLANK -&gt; requires live Amazon.ca capture</t>
        </is>
      </c>
      <c r="AT66" s="34" t="inlineStr">
        <is>
          <t>Unverified commercial data</t>
        </is>
      </c>
    </row>
    <row r="67" ht="28" customHeight="1">
      <c r="A67" s="34" t="inlineStr">
        <is>
          <t>LaCroix</t>
        </is>
      </c>
      <c r="B67" s="34" t="inlineStr">
        <is>
          <t>LaCroix Sparkling Water | Pure | 24 pack 355mL</t>
        </is>
      </c>
      <c r="C67" s="34" t="inlineStr">
        <is>
          <t>5) Sparkling water &amp; soda</t>
        </is>
      </c>
      <c r="D67" s="34" t="inlineStr">
        <is>
          <t>355 mL can</t>
        </is>
      </c>
      <c r="E67" s="48" t="n">
        <v>24</v>
      </c>
      <c r="F67" s="49" t="n"/>
      <c r="G67" s="50">
        <f>IF(AND(ISNUMBER($F67),ISNUMBER($E67),$E67&lt;&gt;0),$F67/$E67,"")</f>
        <v/>
      </c>
      <c r="H67" s="50">
        <f>IF(AND(ISNUMBER($F67),ISNUMBER($AL67),ISNUMBER($E67),($AL67*$E67)&lt;&gt;0),$F67/($AL67*$E67)*100,"")</f>
        <v/>
      </c>
      <c r="I67" s="51" t="n"/>
      <c r="J67" s="52" t="n"/>
      <c r="K67" s="50">
        <f>IF(AND(ISNUMBER($F67),ISNUMBER($J67)),$F67*(1-$J67),"")</f>
        <v/>
      </c>
      <c r="L67" s="51" t="n"/>
      <c r="M67" s="51" t="n"/>
      <c r="N67" s="50">
        <f>IF(ISNUMBER($F67),($F67-IF(ISNUMBER($AM67),$AM67,0))*(1-IF(ISNUMBER($J67),$J67,0)),"")</f>
        <v/>
      </c>
      <c r="O67" s="34" t="inlineStr">
        <is>
          <t>Pure</t>
        </is>
      </c>
      <c r="P67" s="48" t="n">
        <v>0</v>
      </c>
      <c r="Q67" s="48" t="n">
        <v>0</v>
      </c>
      <c r="R67" s="34" t="inlineStr">
        <is>
          <t>Not listed</t>
        </is>
      </c>
      <c r="S67" s="48" t="n">
        <v>0</v>
      </c>
      <c r="T67" s="48" t="n">
        <v>0</v>
      </c>
      <c r="U67" s="34" t="inlineStr">
        <is>
          <t>None (natural essence)</t>
        </is>
      </c>
      <c r="V67" s="34" t="inlineStr">
        <is>
          <t>Zero calorie/sugar/sweetener, naturally essenced</t>
        </is>
      </c>
      <c r="W67" s="51" t="n"/>
      <c r="X67" s="51" t="n"/>
      <c r="Y67" s="51" t="n"/>
      <c r="Z67" s="51" t="n"/>
      <c r="AA67" s="34" t="inlineStr">
        <is>
          <t>Very High</t>
        </is>
      </c>
      <c r="AB67" s="34" t="inlineStr">
        <is>
          <t>Iconic seltzer; huge mainstream base</t>
        </is>
      </c>
      <c r="AC67" s="34" t="inlineStr">
        <is>
          <t>The cult zero everything sparkling water</t>
        </is>
      </c>
      <c r="AD67" s="34" t="inlineStr">
        <is>
          <t>Zero calories/sugar with cult brand status and price.</t>
        </is>
      </c>
      <c r="AE67" s="51" t="n"/>
      <c r="AF67" s="53">
        <f>IF(AND(ISNUMBER($P67),ISNUMBER($AL67),$AL67&lt;&gt;0),ROUND($P67/$AL67*100,1),"")</f>
        <v/>
      </c>
      <c r="AG67" s="54">
        <f>IF(AND(ISNUMBER($S67),ISNUMBER($AL67),$AL67&lt;&gt;0),ROUND($S67/$AL67*100,2),"")</f>
        <v/>
      </c>
      <c r="AH67" s="53">
        <f>IF(AND(ISNUMBER($Q67),ISNUMBER($AL67),$AL67&lt;&gt;0),ROUND($Q67/$AL67*100,1),"")</f>
        <v/>
      </c>
      <c r="AI67" s="48">
        <f>IF(ISNUMBER($S67),IF($S67&lt;=1,"Yes","No"),"n/a")</f>
        <v/>
      </c>
      <c r="AJ67" s="48">
        <f>IF(ISNUMBER($S67),ROUND(MAX(0,MIN(100,100-$S67*2.5-IF(ISNUMBER($T67),$T67,0)*0.12+IF($S67&lt;=1,12,0))),0),"")</f>
        <v/>
      </c>
      <c r="AK67" s="48">
        <f>IF(ISNUMBER($Q67),IF($Q67&gt;=100,20,IF($Q67&gt;=30,10,0)),0)+IF(ISNUMBER($R67),IF($R67&gt;=100,20,0),0)+IF(ISNUMBER($P67),IF($P67&gt;=150,20,IF($P67&gt;=50,12,5)),0)+IF(ISNUMBER($S67),IF($S67&lt;=1,15,0),0)</f>
        <v/>
      </c>
      <c r="AL67" s="48" t="n">
        <v>355</v>
      </c>
      <c r="AM67" s="49" t="n"/>
      <c r="AN67" s="48">
        <f>IF(AND(ISNUMBER($P67),ISNUMBER($AL67),$AL67&lt;&gt;0),IF(OR($P67&gt;180,$P67/$AL67*1000&gt;400),"Over ceiling, confirm SKU","Within"),"n/a")</f>
        <v/>
      </c>
      <c r="AO67" s="51" t="n"/>
      <c r="AP67" s="51" t="n"/>
      <c r="AQ67" s="51" t="n"/>
      <c r="AR67" s="34" t="inlineStr">
        <is>
          <t>Retrieved and cited, see Enrichment Log</t>
        </is>
      </c>
      <c r="AS67" s="34" t="inlineStr">
        <is>
          <t>BLANK -&gt; requires live Amazon.ca capture</t>
        </is>
      </c>
      <c r="AT67" s="34" t="inlineStr">
        <is>
          <t>Unverified commercial data</t>
        </is>
      </c>
    </row>
    <row r="68" ht="28" customHeight="1">
      <c r="A68" s="34" t="inlineStr">
        <is>
          <t>LaCroix</t>
        </is>
      </c>
      <c r="B68" s="34" t="inlineStr">
        <is>
          <t>LaCroix Sparkling Water | Coconut | single 355mL</t>
        </is>
      </c>
      <c r="C68" s="34" t="inlineStr">
        <is>
          <t>5) Sparkling water &amp; soda</t>
        </is>
      </c>
      <c r="D68" s="34" t="inlineStr">
        <is>
          <t>355 mL can</t>
        </is>
      </c>
      <c r="E68" s="48" t="n">
        <v>1</v>
      </c>
      <c r="F68" s="49" t="n"/>
      <c r="G68" s="50">
        <f>IF(AND(ISNUMBER($F68),ISNUMBER($E68),$E68&lt;&gt;0),$F68/$E68,"")</f>
        <v/>
      </c>
      <c r="H68" s="50">
        <f>IF(AND(ISNUMBER($F68),ISNUMBER($AL68),ISNUMBER($E68),($AL68*$E68)&lt;&gt;0),$F68/($AL68*$E68)*100,"")</f>
        <v/>
      </c>
      <c r="I68" s="51" t="n"/>
      <c r="J68" s="52" t="n"/>
      <c r="K68" s="50">
        <f>IF(AND(ISNUMBER($F68),ISNUMBER($J68)),$F68*(1-$J68),"")</f>
        <v/>
      </c>
      <c r="L68" s="51" t="n"/>
      <c r="M68" s="51" t="n"/>
      <c r="N68" s="50">
        <f>IF(ISNUMBER($F68),($F68-IF(ISNUMBER($AM68),$AM68,0))*(1-IF(ISNUMBER($J68),$J68,0)),"")</f>
        <v/>
      </c>
      <c r="O68" s="34" t="inlineStr">
        <is>
          <t>Coconut</t>
        </is>
      </c>
      <c r="P68" s="48" t="n">
        <v>0</v>
      </c>
      <c r="Q68" s="48" t="n">
        <v>0</v>
      </c>
      <c r="R68" s="34" t="inlineStr">
        <is>
          <t>Not listed</t>
        </is>
      </c>
      <c r="S68" s="48" t="n">
        <v>0</v>
      </c>
      <c r="T68" s="48" t="n">
        <v>0</v>
      </c>
      <c r="U68" s="34" t="inlineStr">
        <is>
          <t>None (natural essence)</t>
        </is>
      </c>
      <c r="V68" s="34" t="inlineStr">
        <is>
          <t>Zero calorie/sugar/sweetener, naturally essenced</t>
        </is>
      </c>
      <c r="W68" s="51" t="n"/>
      <c r="X68" s="51" t="n"/>
      <c r="Y68" s="51" t="n"/>
      <c r="Z68" s="51" t="n"/>
      <c r="AA68" s="34" t="inlineStr">
        <is>
          <t>Very High</t>
        </is>
      </c>
      <c r="AB68" s="34" t="inlineStr">
        <is>
          <t>Iconic seltzer; huge mainstream base</t>
        </is>
      </c>
      <c r="AC68" s="34" t="inlineStr">
        <is>
          <t>The cult zero everything sparkling water</t>
        </is>
      </c>
      <c r="AD68" s="34" t="inlineStr">
        <is>
          <t>Zero calories/sugar with cult brand status and price.</t>
        </is>
      </c>
      <c r="AE68" s="51" t="n"/>
      <c r="AF68" s="53">
        <f>IF(AND(ISNUMBER($P68),ISNUMBER($AL68),$AL68&lt;&gt;0),ROUND($P68/$AL68*100,1),"")</f>
        <v/>
      </c>
      <c r="AG68" s="54">
        <f>IF(AND(ISNUMBER($S68),ISNUMBER($AL68),$AL68&lt;&gt;0),ROUND($S68/$AL68*100,2),"")</f>
        <v/>
      </c>
      <c r="AH68" s="53">
        <f>IF(AND(ISNUMBER($Q68),ISNUMBER($AL68),$AL68&lt;&gt;0),ROUND($Q68/$AL68*100,1),"")</f>
        <v/>
      </c>
      <c r="AI68" s="48">
        <f>IF(ISNUMBER($S68),IF($S68&lt;=1,"Yes","No"),"n/a")</f>
        <v/>
      </c>
      <c r="AJ68" s="48">
        <f>IF(ISNUMBER($S68),ROUND(MAX(0,MIN(100,100-$S68*2.5-IF(ISNUMBER($T68),$T68,0)*0.12+IF($S68&lt;=1,12,0))),0),"")</f>
        <v/>
      </c>
      <c r="AK68" s="48">
        <f>IF(ISNUMBER($Q68),IF($Q68&gt;=100,20,IF($Q68&gt;=30,10,0)),0)+IF(ISNUMBER($R68),IF($R68&gt;=100,20,0),0)+IF(ISNUMBER($P68),IF($P68&gt;=150,20,IF($P68&gt;=50,12,5)),0)+IF(ISNUMBER($S68),IF($S68&lt;=1,15,0),0)</f>
        <v/>
      </c>
      <c r="AL68" s="48" t="n">
        <v>355</v>
      </c>
      <c r="AM68" s="49" t="n"/>
      <c r="AN68" s="48">
        <f>IF(AND(ISNUMBER($P68),ISNUMBER($AL68),$AL68&lt;&gt;0),IF(OR($P68&gt;180,$P68/$AL68*1000&gt;400),"Over ceiling, confirm SKU","Within"),"n/a")</f>
        <v/>
      </c>
      <c r="AO68" s="51" t="n"/>
      <c r="AP68" s="51" t="n"/>
      <c r="AQ68" s="51" t="n"/>
      <c r="AR68" s="34" t="inlineStr">
        <is>
          <t>Retrieved and cited, see Enrichment Log</t>
        </is>
      </c>
      <c r="AS68" s="34" t="inlineStr">
        <is>
          <t>BLANK -&gt; requires live Amazon.ca capture</t>
        </is>
      </c>
      <c r="AT68" s="34" t="inlineStr">
        <is>
          <t>Unverified commercial data</t>
        </is>
      </c>
    </row>
    <row r="69" ht="28" customHeight="1">
      <c r="A69" s="34" t="inlineStr">
        <is>
          <t>LaCroix</t>
        </is>
      </c>
      <c r="B69" s="34" t="inlineStr">
        <is>
          <t>LaCroix Sparkling Water | Coconut | 8 pack 355mL</t>
        </is>
      </c>
      <c r="C69" s="34" t="inlineStr">
        <is>
          <t>5) Sparkling water &amp; soda</t>
        </is>
      </c>
      <c r="D69" s="34" t="inlineStr">
        <is>
          <t>355 mL can</t>
        </is>
      </c>
      <c r="E69" s="48" t="n">
        <v>8</v>
      </c>
      <c r="F69" s="49" t="n"/>
      <c r="G69" s="50">
        <f>IF(AND(ISNUMBER($F69),ISNUMBER($E69),$E69&lt;&gt;0),$F69/$E69,"")</f>
        <v/>
      </c>
      <c r="H69" s="50">
        <f>IF(AND(ISNUMBER($F69),ISNUMBER($AL69),ISNUMBER($E69),($AL69*$E69)&lt;&gt;0),$F69/($AL69*$E69)*100,"")</f>
        <v/>
      </c>
      <c r="I69" s="51" t="n"/>
      <c r="J69" s="52" t="n"/>
      <c r="K69" s="50">
        <f>IF(AND(ISNUMBER($F69),ISNUMBER($J69)),$F69*(1-$J69),"")</f>
        <v/>
      </c>
      <c r="L69" s="51" t="n"/>
      <c r="M69" s="51" t="n"/>
      <c r="N69" s="50">
        <f>IF(ISNUMBER($F69),($F69-IF(ISNUMBER($AM69),$AM69,0))*(1-IF(ISNUMBER($J69),$J69,0)),"")</f>
        <v/>
      </c>
      <c r="O69" s="34" t="inlineStr">
        <is>
          <t>Coconut</t>
        </is>
      </c>
      <c r="P69" s="48" t="n">
        <v>0</v>
      </c>
      <c r="Q69" s="48" t="n">
        <v>0</v>
      </c>
      <c r="R69" s="34" t="inlineStr">
        <is>
          <t>Not listed</t>
        </is>
      </c>
      <c r="S69" s="48" t="n">
        <v>0</v>
      </c>
      <c r="T69" s="48" t="n">
        <v>0</v>
      </c>
      <c r="U69" s="34" t="inlineStr">
        <is>
          <t>None (natural essence)</t>
        </is>
      </c>
      <c r="V69" s="34" t="inlineStr">
        <is>
          <t>Zero calorie/sugar/sweetener, naturally essenced</t>
        </is>
      </c>
      <c r="W69" s="51" t="n"/>
      <c r="X69" s="51" t="n"/>
      <c r="Y69" s="51" t="n"/>
      <c r="Z69" s="51" t="n"/>
      <c r="AA69" s="34" t="inlineStr">
        <is>
          <t>Very High</t>
        </is>
      </c>
      <c r="AB69" s="34" t="inlineStr">
        <is>
          <t>Iconic seltzer; huge mainstream base</t>
        </is>
      </c>
      <c r="AC69" s="34" t="inlineStr">
        <is>
          <t>The cult zero everything sparkling water</t>
        </is>
      </c>
      <c r="AD69" s="34" t="inlineStr">
        <is>
          <t>Zero calories/sugar with cult brand status and price.</t>
        </is>
      </c>
      <c r="AE69" s="51" t="n"/>
      <c r="AF69" s="53">
        <f>IF(AND(ISNUMBER($P69),ISNUMBER($AL69),$AL69&lt;&gt;0),ROUND($P69/$AL69*100,1),"")</f>
        <v/>
      </c>
      <c r="AG69" s="54">
        <f>IF(AND(ISNUMBER($S69),ISNUMBER($AL69),$AL69&lt;&gt;0),ROUND($S69/$AL69*100,2),"")</f>
        <v/>
      </c>
      <c r="AH69" s="53">
        <f>IF(AND(ISNUMBER($Q69),ISNUMBER($AL69),$AL69&lt;&gt;0),ROUND($Q69/$AL69*100,1),"")</f>
        <v/>
      </c>
      <c r="AI69" s="48">
        <f>IF(ISNUMBER($S69),IF($S69&lt;=1,"Yes","No"),"n/a")</f>
        <v/>
      </c>
      <c r="AJ69" s="48">
        <f>IF(ISNUMBER($S69),ROUND(MAX(0,MIN(100,100-$S69*2.5-IF(ISNUMBER($T69),$T69,0)*0.12+IF($S69&lt;=1,12,0))),0),"")</f>
        <v/>
      </c>
      <c r="AK69" s="48">
        <f>IF(ISNUMBER($Q69),IF($Q69&gt;=100,20,IF($Q69&gt;=30,10,0)),0)+IF(ISNUMBER($R69),IF($R69&gt;=100,20,0),0)+IF(ISNUMBER($P69),IF($P69&gt;=150,20,IF($P69&gt;=50,12,5)),0)+IF(ISNUMBER($S69),IF($S69&lt;=1,15,0),0)</f>
        <v/>
      </c>
      <c r="AL69" s="48" t="n">
        <v>355</v>
      </c>
      <c r="AM69" s="49" t="n"/>
      <c r="AN69" s="48">
        <f>IF(AND(ISNUMBER($P69),ISNUMBER($AL69),$AL69&lt;&gt;0),IF(OR($P69&gt;180,$P69/$AL69*1000&gt;400),"Over ceiling, confirm SKU","Within"),"n/a")</f>
        <v/>
      </c>
      <c r="AO69" s="51" t="n"/>
      <c r="AP69" s="51" t="n"/>
      <c r="AQ69" s="51" t="n"/>
      <c r="AR69" s="34" t="inlineStr">
        <is>
          <t>Retrieved and cited, see Enrichment Log</t>
        </is>
      </c>
      <c r="AS69" s="34" t="inlineStr">
        <is>
          <t>BLANK -&gt; requires live Amazon.ca capture</t>
        </is>
      </c>
      <c r="AT69" s="34" t="inlineStr">
        <is>
          <t>Unverified commercial data</t>
        </is>
      </c>
    </row>
    <row r="70" ht="28" customHeight="1">
      <c r="A70" s="34" t="inlineStr">
        <is>
          <t>LaCroix</t>
        </is>
      </c>
      <c r="B70" s="34" t="inlineStr">
        <is>
          <t>LaCroix Sparkling Water | Coconut | 12 pack 355mL</t>
        </is>
      </c>
      <c r="C70" s="34" t="inlineStr">
        <is>
          <t>5) Sparkling water &amp; soda</t>
        </is>
      </c>
      <c r="D70" s="34" t="inlineStr">
        <is>
          <t>355 mL can</t>
        </is>
      </c>
      <c r="E70" s="48" t="n">
        <v>12</v>
      </c>
      <c r="F70" s="49" t="n"/>
      <c r="G70" s="50">
        <f>IF(AND(ISNUMBER($F70),ISNUMBER($E70),$E70&lt;&gt;0),$F70/$E70,"")</f>
        <v/>
      </c>
      <c r="H70" s="50">
        <f>IF(AND(ISNUMBER($F70),ISNUMBER($AL70),ISNUMBER($E70),($AL70*$E70)&lt;&gt;0),$F70/($AL70*$E70)*100,"")</f>
        <v/>
      </c>
      <c r="I70" s="51" t="n"/>
      <c r="J70" s="52" t="n"/>
      <c r="K70" s="50">
        <f>IF(AND(ISNUMBER($F70),ISNUMBER($J70)),$F70*(1-$J70),"")</f>
        <v/>
      </c>
      <c r="L70" s="51" t="n"/>
      <c r="M70" s="51" t="n"/>
      <c r="N70" s="50">
        <f>IF(ISNUMBER($F70),($F70-IF(ISNUMBER($AM70),$AM70,0))*(1-IF(ISNUMBER($J70),$J70,0)),"")</f>
        <v/>
      </c>
      <c r="O70" s="34" t="inlineStr">
        <is>
          <t>Coconut</t>
        </is>
      </c>
      <c r="P70" s="48" t="n">
        <v>0</v>
      </c>
      <c r="Q70" s="48" t="n">
        <v>0</v>
      </c>
      <c r="R70" s="34" t="inlineStr">
        <is>
          <t>Not listed</t>
        </is>
      </c>
      <c r="S70" s="48" t="n">
        <v>0</v>
      </c>
      <c r="T70" s="48" t="n">
        <v>0</v>
      </c>
      <c r="U70" s="34" t="inlineStr">
        <is>
          <t>None (natural essence)</t>
        </is>
      </c>
      <c r="V70" s="34" t="inlineStr">
        <is>
          <t>Zero calorie/sugar/sweetener, naturally essenced</t>
        </is>
      </c>
      <c r="W70" s="51" t="n"/>
      <c r="X70" s="51" t="n"/>
      <c r="Y70" s="51" t="n"/>
      <c r="Z70" s="51" t="n"/>
      <c r="AA70" s="34" t="inlineStr">
        <is>
          <t>Very High</t>
        </is>
      </c>
      <c r="AB70" s="34" t="inlineStr">
        <is>
          <t>Iconic seltzer; huge mainstream base</t>
        </is>
      </c>
      <c r="AC70" s="34" t="inlineStr">
        <is>
          <t>The cult zero everything sparkling water</t>
        </is>
      </c>
      <c r="AD70" s="34" t="inlineStr">
        <is>
          <t>Zero calories/sugar with cult brand status and price.</t>
        </is>
      </c>
      <c r="AE70" s="51" t="n"/>
      <c r="AF70" s="53">
        <f>IF(AND(ISNUMBER($P70),ISNUMBER($AL70),$AL70&lt;&gt;0),ROUND($P70/$AL70*100,1),"")</f>
        <v/>
      </c>
      <c r="AG70" s="54">
        <f>IF(AND(ISNUMBER($S70),ISNUMBER($AL70),$AL70&lt;&gt;0),ROUND($S70/$AL70*100,2),"")</f>
        <v/>
      </c>
      <c r="AH70" s="53">
        <f>IF(AND(ISNUMBER($Q70),ISNUMBER($AL70),$AL70&lt;&gt;0),ROUND($Q70/$AL70*100,1),"")</f>
        <v/>
      </c>
      <c r="AI70" s="48">
        <f>IF(ISNUMBER($S70),IF($S70&lt;=1,"Yes","No"),"n/a")</f>
        <v/>
      </c>
      <c r="AJ70" s="48">
        <f>IF(ISNUMBER($S70),ROUND(MAX(0,MIN(100,100-$S70*2.5-IF(ISNUMBER($T70),$T70,0)*0.12+IF($S70&lt;=1,12,0))),0),"")</f>
        <v/>
      </c>
      <c r="AK70" s="48">
        <f>IF(ISNUMBER($Q70),IF($Q70&gt;=100,20,IF($Q70&gt;=30,10,0)),0)+IF(ISNUMBER($R70),IF($R70&gt;=100,20,0),0)+IF(ISNUMBER($P70),IF($P70&gt;=150,20,IF($P70&gt;=50,12,5)),0)+IF(ISNUMBER($S70),IF($S70&lt;=1,15,0),0)</f>
        <v/>
      </c>
      <c r="AL70" s="48" t="n">
        <v>355</v>
      </c>
      <c r="AM70" s="49" t="n"/>
      <c r="AN70" s="48">
        <f>IF(AND(ISNUMBER($P70),ISNUMBER($AL70),$AL70&lt;&gt;0),IF(OR($P70&gt;180,$P70/$AL70*1000&gt;400),"Over ceiling, confirm SKU","Within"),"n/a")</f>
        <v/>
      </c>
      <c r="AO70" s="51" t="n"/>
      <c r="AP70" s="51" t="n"/>
      <c r="AQ70" s="51" t="n"/>
      <c r="AR70" s="34" t="inlineStr">
        <is>
          <t>Retrieved and cited, see Enrichment Log</t>
        </is>
      </c>
      <c r="AS70" s="34" t="inlineStr">
        <is>
          <t>BLANK -&gt; requires live Amazon.ca capture</t>
        </is>
      </c>
      <c r="AT70" s="34" t="inlineStr">
        <is>
          <t>Unverified commercial data</t>
        </is>
      </c>
    </row>
    <row r="71" ht="28" customHeight="1">
      <c r="A71" s="34" t="inlineStr">
        <is>
          <t>LaCroix</t>
        </is>
      </c>
      <c r="B71" s="34" t="inlineStr">
        <is>
          <t>LaCroix Sparkling Water | Coconut | 15 pack 355mL</t>
        </is>
      </c>
      <c r="C71" s="34" t="inlineStr">
        <is>
          <t>5) Sparkling water &amp; soda</t>
        </is>
      </c>
      <c r="D71" s="34" t="inlineStr">
        <is>
          <t>355 mL can</t>
        </is>
      </c>
      <c r="E71" s="48" t="n">
        <v>15</v>
      </c>
      <c r="F71" s="49" t="n"/>
      <c r="G71" s="50">
        <f>IF(AND(ISNUMBER($F71),ISNUMBER($E71),$E71&lt;&gt;0),$F71/$E71,"")</f>
        <v/>
      </c>
      <c r="H71" s="50">
        <f>IF(AND(ISNUMBER($F71),ISNUMBER($AL71),ISNUMBER($E71),($AL71*$E71)&lt;&gt;0),$F71/($AL71*$E71)*100,"")</f>
        <v/>
      </c>
      <c r="I71" s="51" t="n"/>
      <c r="J71" s="52" t="n"/>
      <c r="K71" s="50">
        <f>IF(AND(ISNUMBER($F71),ISNUMBER($J71)),$F71*(1-$J71),"")</f>
        <v/>
      </c>
      <c r="L71" s="51" t="n"/>
      <c r="M71" s="51" t="n"/>
      <c r="N71" s="50">
        <f>IF(ISNUMBER($F71),($F71-IF(ISNUMBER($AM71),$AM71,0))*(1-IF(ISNUMBER($J71),$J71,0)),"")</f>
        <v/>
      </c>
      <c r="O71" s="34" t="inlineStr">
        <is>
          <t>Coconut</t>
        </is>
      </c>
      <c r="P71" s="48" t="n">
        <v>0</v>
      </c>
      <c r="Q71" s="48" t="n">
        <v>0</v>
      </c>
      <c r="R71" s="34" t="inlineStr">
        <is>
          <t>Not listed</t>
        </is>
      </c>
      <c r="S71" s="48" t="n">
        <v>0</v>
      </c>
      <c r="T71" s="48" t="n">
        <v>0</v>
      </c>
      <c r="U71" s="34" t="inlineStr">
        <is>
          <t>None (natural essence)</t>
        </is>
      </c>
      <c r="V71" s="34" t="inlineStr">
        <is>
          <t>Zero calorie/sugar/sweetener, naturally essenced</t>
        </is>
      </c>
      <c r="W71" s="51" t="n"/>
      <c r="X71" s="51" t="n"/>
      <c r="Y71" s="51" t="n"/>
      <c r="Z71" s="51" t="n"/>
      <c r="AA71" s="34" t="inlineStr">
        <is>
          <t>Very High</t>
        </is>
      </c>
      <c r="AB71" s="34" t="inlineStr">
        <is>
          <t>Iconic seltzer; huge mainstream base</t>
        </is>
      </c>
      <c r="AC71" s="34" t="inlineStr">
        <is>
          <t>The cult zero everything sparkling water</t>
        </is>
      </c>
      <c r="AD71" s="34" t="inlineStr">
        <is>
          <t>Zero calories/sugar with cult brand status and price.</t>
        </is>
      </c>
      <c r="AE71" s="51" t="n"/>
      <c r="AF71" s="53">
        <f>IF(AND(ISNUMBER($P71),ISNUMBER($AL71),$AL71&lt;&gt;0),ROUND($P71/$AL71*100,1),"")</f>
        <v/>
      </c>
      <c r="AG71" s="54">
        <f>IF(AND(ISNUMBER($S71),ISNUMBER($AL71),$AL71&lt;&gt;0),ROUND($S71/$AL71*100,2),"")</f>
        <v/>
      </c>
      <c r="AH71" s="53">
        <f>IF(AND(ISNUMBER($Q71),ISNUMBER($AL71),$AL71&lt;&gt;0),ROUND($Q71/$AL71*100,1),"")</f>
        <v/>
      </c>
      <c r="AI71" s="48">
        <f>IF(ISNUMBER($S71),IF($S71&lt;=1,"Yes","No"),"n/a")</f>
        <v/>
      </c>
      <c r="AJ71" s="48">
        <f>IF(ISNUMBER($S71),ROUND(MAX(0,MIN(100,100-$S71*2.5-IF(ISNUMBER($T71),$T71,0)*0.12+IF($S71&lt;=1,12,0))),0),"")</f>
        <v/>
      </c>
      <c r="AK71" s="48">
        <f>IF(ISNUMBER($Q71),IF($Q71&gt;=100,20,IF($Q71&gt;=30,10,0)),0)+IF(ISNUMBER($R71),IF($R71&gt;=100,20,0),0)+IF(ISNUMBER($P71),IF($P71&gt;=150,20,IF($P71&gt;=50,12,5)),0)+IF(ISNUMBER($S71),IF($S71&lt;=1,15,0),0)</f>
        <v/>
      </c>
      <c r="AL71" s="48" t="n">
        <v>355</v>
      </c>
      <c r="AM71" s="49" t="n"/>
      <c r="AN71" s="48">
        <f>IF(AND(ISNUMBER($P71),ISNUMBER($AL71),$AL71&lt;&gt;0),IF(OR($P71&gt;180,$P71/$AL71*1000&gt;400),"Over ceiling, confirm SKU","Within"),"n/a")</f>
        <v/>
      </c>
      <c r="AO71" s="51" t="n"/>
      <c r="AP71" s="51" t="n"/>
      <c r="AQ71" s="51" t="n"/>
      <c r="AR71" s="34" t="inlineStr">
        <is>
          <t>Retrieved and cited, see Enrichment Log</t>
        </is>
      </c>
      <c r="AS71" s="34" t="inlineStr">
        <is>
          <t>BLANK -&gt; requires live Amazon.ca capture</t>
        </is>
      </c>
      <c r="AT71" s="34" t="inlineStr">
        <is>
          <t>Unverified commercial data</t>
        </is>
      </c>
    </row>
    <row r="72" ht="28" customHeight="1">
      <c r="A72" s="34" t="inlineStr">
        <is>
          <t>LaCroix</t>
        </is>
      </c>
      <c r="B72" s="34" t="inlineStr">
        <is>
          <t>LaCroix Sparkling Water | Coconut | 18 pack 355mL</t>
        </is>
      </c>
      <c r="C72" s="34" t="inlineStr">
        <is>
          <t>5) Sparkling water &amp; soda</t>
        </is>
      </c>
      <c r="D72" s="34" t="inlineStr">
        <is>
          <t>355 mL can</t>
        </is>
      </c>
      <c r="E72" s="48" t="n">
        <v>18</v>
      </c>
      <c r="F72" s="49" t="n"/>
      <c r="G72" s="50">
        <f>IF(AND(ISNUMBER($F72),ISNUMBER($E72),$E72&lt;&gt;0),$F72/$E72,"")</f>
        <v/>
      </c>
      <c r="H72" s="50">
        <f>IF(AND(ISNUMBER($F72),ISNUMBER($AL72),ISNUMBER($E72),($AL72*$E72)&lt;&gt;0),$F72/($AL72*$E72)*100,"")</f>
        <v/>
      </c>
      <c r="I72" s="51" t="n"/>
      <c r="J72" s="52" t="n"/>
      <c r="K72" s="50">
        <f>IF(AND(ISNUMBER($F72),ISNUMBER($J72)),$F72*(1-$J72),"")</f>
        <v/>
      </c>
      <c r="L72" s="51" t="n"/>
      <c r="M72" s="51" t="n"/>
      <c r="N72" s="50">
        <f>IF(ISNUMBER($F72),($F72-IF(ISNUMBER($AM72),$AM72,0))*(1-IF(ISNUMBER($J72),$J72,0)),"")</f>
        <v/>
      </c>
      <c r="O72" s="34" t="inlineStr">
        <is>
          <t>Coconut</t>
        </is>
      </c>
      <c r="P72" s="48" t="n">
        <v>0</v>
      </c>
      <c r="Q72" s="48" t="n">
        <v>0</v>
      </c>
      <c r="R72" s="34" t="inlineStr">
        <is>
          <t>Not listed</t>
        </is>
      </c>
      <c r="S72" s="48" t="n">
        <v>0</v>
      </c>
      <c r="T72" s="48" t="n">
        <v>0</v>
      </c>
      <c r="U72" s="34" t="inlineStr">
        <is>
          <t>None (natural essence)</t>
        </is>
      </c>
      <c r="V72" s="34" t="inlineStr">
        <is>
          <t>Zero calorie/sugar/sweetener, naturally essenced</t>
        </is>
      </c>
      <c r="W72" s="51" t="n"/>
      <c r="X72" s="51" t="n"/>
      <c r="Y72" s="51" t="n"/>
      <c r="Z72" s="51" t="n"/>
      <c r="AA72" s="34" t="inlineStr">
        <is>
          <t>Very High</t>
        </is>
      </c>
      <c r="AB72" s="34" t="inlineStr">
        <is>
          <t>Iconic seltzer; huge mainstream base</t>
        </is>
      </c>
      <c r="AC72" s="34" t="inlineStr">
        <is>
          <t>The cult zero everything sparkling water</t>
        </is>
      </c>
      <c r="AD72" s="34" t="inlineStr">
        <is>
          <t>Zero calories/sugar with cult brand status and price.</t>
        </is>
      </c>
      <c r="AE72" s="51" t="n"/>
      <c r="AF72" s="53">
        <f>IF(AND(ISNUMBER($P72),ISNUMBER($AL72),$AL72&lt;&gt;0),ROUND($P72/$AL72*100,1),"")</f>
        <v/>
      </c>
      <c r="AG72" s="54">
        <f>IF(AND(ISNUMBER($S72),ISNUMBER($AL72),$AL72&lt;&gt;0),ROUND($S72/$AL72*100,2),"")</f>
        <v/>
      </c>
      <c r="AH72" s="53">
        <f>IF(AND(ISNUMBER($Q72),ISNUMBER($AL72),$AL72&lt;&gt;0),ROUND($Q72/$AL72*100,1),"")</f>
        <v/>
      </c>
      <c r="AI72" s="48">
        <f>IF(ISNUMBER($S72),IF($S72&lt;=1,"Yes","No"),"n/a")</f>
        <v/>
      </c>
      <c r="AJ72" s="48">
        <f>IF(ISNUMBER($S72),ROUND(MAX(0,MIN(100,100-$S72*2.5-IF(ISNUMBER($T72),$T72,0)*0.12+IF($S72&lt;=1,12,0))),0),"")</f>
        <v/>
      </c>
      <c r="AK72" s="48">
        <f>IF(ISNUMBER($Q72),IF($Q72&gt;=100,20,IF($Q72&gt;=30,10,0)),0)+IF(ISNUMBER($R72),IF($R72&gt;=100,20,0),0)+IF(ISNUMBER($P72),IF($P72&gt;=150,20,IF($P72&gt;=50,12,5)),0)+IF(ISNUMBER($S72),IF($S72&lt;=1,15,0),0)</f>
        <v/>
      </c>
      <c r="AL72" s="48" t="n">
        <v>355</v>
      </c>
      <c r="AM72" s="49" t="n"/>
      <c r="AN72" s="48">
        <f>IF(AND(ISNUMBER($P72),ISNUMBER($AL72),$AL72&lt;&gt;0),IF(OR($P72&gt;180,$P72/$AL72*1000&gt;400),"Over ceiling, confirm SKU","Within"),"n/a")</f>
        <v/>
      </c>
      <c r="AO72" s="51" t="n"/>
      <c r="AP72" s="51" t="n"/>
      <c r="AQ72" s="51" t="n"/>
      <c r="AR72" s="34" t="inlineStr">
        <is>
          <t>Retrieved and cited, see Enrichment Log</t>
        </is>
      </c>
      <c r="AS72" s="34" t="inlineStr">
        <is>
          <t>BLANK -&gt; requires live Amazon.ca capture</t>
        </is>
      </c>
      <c r="AT72" s="34" t="inlineStr">
        <is>
          <t>Unverified commercial data</t>
        </is>
      </c>
    </row>
    <row r="73" ht="28" customHeight="1">
      <c r="A73" s="34" t="inlineStr">
        <is>
          <t>LaCroix</t>
        </is>
      </c>
      <c r="B73" s="34" t="inlineStr">
        <is>
          <t>LaCroix Sparkling Water | Coconut | 24 pack 355mL</t>
        </is>
      </c>
      <c r="C73" s="34" t="inlineStr">
        <is>
          <t>5) Sparkling water &amp; soda</t>
        </is>
      </c>
      <c r="D73" s="34" t="inlineStr">
        <is>
          <t>355 mL can</t>
        </is>
      </c>
      <c r="E73" s="48" t="n">
        <v>24</v>
      </c>
      <c r="F73" s="49" t="n"/>
      <c r="G73" s="50">
        <f>IF(AND(ISNUMBER($F73),ISNUMBER($E73),$E73&lt;&gt;0),$F73/$E73,"")</f>
        <v/>
      </c>
      <c r="H73" s="50">
        <f>IF(AND(ISNUMBER($F73),ISNUMBER($AL73),ISNUMBER($E73),($AL73*$E73)&lt;&gt;0),$F73/($AL73*$E73)*100,"")</f>
        <v/>
      </c>
      <c r="I73" s="51" t="n"/>
      <c r="J73" s="52" t="n"/>
      <c r="K73" s="50">
        <f>IF(AND(ISNUMBER($F73),ISNUMBER($J73)),$F73*(1-$J73),"")</f>
        <v/>
      </c>
      <c r="L73" s="51" t="n"/>
      <c r="M73" s="51" t="n"/>
      <c r="N73" s="50">
        <f>IF(ISNUMBER($F73),($F73-IF(ISNUMBER($AM73),$AM73,0))*(1-IF(ISNUMBER($J73),$J73,0)),"")</f>
        <v/>
      </c>
      <c r="O73" s="34" t="inlineStr">
        <is>
          <t>Coconut</t>
        </is>
      </c>
      <c r="P73" s="48" t="n">
        <v>0</v>
      </c>
      <c r="Q73" s="48" t="n">
        <v>0</v>
      </c>
      <c r="R73" s="34" t="inlineStr">
        <is>
          <t>Not listed</t>
        </is>
      </c>
      <c r="S73" s="48" t="n">
        <v>0</v>
      </c>
      <c r="T73" s="48" t="n">
        <v>0</v>
      </c>
      <c r="U73" s="34" t="inlineStr">
        <is>
          <t>None (natural essence)</t>
        </is>
      </c>
      <c r="V73" s="34" t="inlineStr">
        <is>
          <t>Zero calorie/sugar/sweetener, naturally essenced</t>
        </is>
      </c>
      <c r="W73" s="51" t="n"/>
      <c r="X73" s="51" t="n"/>
      <c r="Y73" s="51" t="n"/>
      <c r="Z73" s="51" t="n"/>
      <c r="AA73" s="34" t="inlineStr">
        <is>
          <t>Very High</t>
        </is>
      </c>
      <c r="AB73" s="34" t="inlineStr">
        <is>
          <t>Iconic seltzer; huge mainstream base</t>
        </is>
      </c>
      <c r="AC73" s="34" t="inlineStr">
        <is>
          <t>The cult zero everything sparkling water</t>
        </is>
      </c>
      <c r="AD73" s="34" t="inlineStr">
        <is>
          <t>Zero calories/sugar with cult brand status and price.</t>
        </is>
      </c>
      <c r="AE73" s="51" t="n"/>
      <c r="AF73" s="53">
        <f>IF(AND(ISNUMBER($P73),ISNUMBER($AL73),$AL73&lt;&gt;0),ROUND($P73/$AL73*100,1),"")</f>
        <v/>
      </c>
      <c r="AG73" s="54">
        <f>IF(AND(ISNUMBER($S73),ISNUMBER($AL73),$AL73&lt;&gt;0),ROUND($S73/$AL73*100,2),"")</f>
        <v/>
      </c>
      <c r="AH73" s="53">
        <f>IF(AND(ISNUMBER($Q73),ISNUMBER($AL73),$AL73&lt;&gt;0),ROUND($Q73/$AL73*100,1),"")</f>
        <v/>
      </c>
      <c r="AI73" s="48">
        <f>IF(ISNUMBER($S73),IF($S73&lt;=1,"Yes","No"),"n/a")</f>
        <v/>
      </c>
      <c r="AJ73" s="48">
        <f>IF(ISNUMBER($S73),ROUND(MAX(0,MIN(100,100-$S73*2.5-IF(ISNUMBER($T73),$T73,0)*0.12+IF($S73&lt;=1,12,0))),0),"")</f>
        <v/>
      </c>
      <c r="AK73" s="48">
        <f>IF(ISNUMBER($Q73),IF($Q73&gt;=100,20,IF($Q73&gt;=30,10,0)),0)+IF(ISNUMBER($R73),IF($R73&gt;=100,20,0),0)+IF(ISNUMBER($P73),IF($P73&gt;=150,20,IF($P73&gt;=50,12,5)),0)+IF(ISNUMBER($S73),IF($S73&lt;=1,15,0),0)</f>
        <v/>
      </c>
      <c r="AL73" s="48" t="n">
        <v>355</v>
      </c>
      <c r="AM73" s="49" t="n"/>
      <c r="AN73" s="48">
        <f>IF(AND(ISNUMBER($P73),ISNUMBER($AL73),$AL73&lt;&gt;0),IF(OR($P73&gt;180,$P73/$AL73*1000&gt;400),"Over ceiling, confirm SKU","Within"),"n/a")</f>
        <v/>
      </c>
      <c r="AO73" s="51" t="n"/>
      <c r="AP73" s="51" t="n"/>
      <c r="AQ73" s="51" t="n"/>
      <c r="AR73" s="34" t="inlineStr">
        <is>
          <t>Retrieved and cited, see Enrichment Log</t>
        </is>
      </c>
      <c r="AS73" s="34" t="inlineStr">
        <is>
          <t>BLANK -&gt; requires live Amazon.ca capture</t>
        </is>
      </c>
      <c r="AT73" s="34" t="inlineStr">
        <is>
          <t>Unverified commercial data</t>
        </is>
      </c>
    </row>
    <row r="74" ht="28" customHeight="1">
      <c r="A74" s="34" t="inlineStr">
        <is>
          <t>LaCroix</t>
        </is>
      </c>
      <c r="B74" s="34" t="inlineStr">
        <is>
          <t>LaCroix Sparkling Water | Berry | single 355mL</t>
        </is>
      </c>
      <c r="C74" s="34" t="inlineStr">
        <is>
          <t>5) Sparkling water &amp; soda</t>
        </is>
      </c>
      <c r="D74" s="34" t="inlineStr">
        <is>
          <t>355 mL can</t>
        </is>
      </c>
      <c r="E74" s="48" t="n">
        <v>1</v>
      </c>
      <c r="F74" s="49" t="n"/>
      <c r="G74" s="50">
        <f>IF(AND(ISNUMBER($F74),ISNUMBER($E74),$E74&lt;&gt;0),$F74/$E74,"")</f>
        <v/>
      </c>
      <c r="H74" s="50">
        <f>IF(AND(ISNUMBER($F74),ISNUMBER($AL74),ISNUMBER($E74),($AL74*$E74)&lt;&gt;0),$F74/($AL74*$E74)*100,"")</f>
        <v/>
      </c>
      <c r="I74" s="51" t="n"/>
      <c r="J74" s="52" t="n"/>
      <c r="K74" s="50">
        <f>IF(AND(ISNUMBER($F74),ISNUMBER($J74)),$F74*(1-$J74),"")</f>
        <v/>
      </c>
      <c r="L74" s="51" t="n"/>
      <c r="M74" s="51" t="n"/>
      <c r="N74" s="50">
        <f>IF(ISNUMBER($F74),($F74-IF(ISNUMBER($AM74),$AM74,0))*(1-IF(ISNUMBER($J74),$J74,0)),"")</f>
        <v/>
      </c>
      <c r="O74" s="34" t="inlineStr">
        <is>
          <t>Berry</t>
        </is>
      </c>
      <c r="P74" s="48" t="n">
        <v>0</v>
      </c>
      <c r="Q74" s="48" t="n">
        <v>0</v>
      </c>
      <c r="R74" s="34" t="inlineStr">
        <is>
          <t>Not listed</t>
        </is>
      </c>
      <c r="S74" s="48" t="n">
        <v>0</v>
      </c>
      <c r="T74" s="48" t="n">
        <v>0</v>
      </c>
      <c r="U74" s="34" t="inlineStr">
        <is>
          <t>None (natural essence)</t>
        </is>
      </c>
      <c r="V74" s="34" t="inlineStr">
        <is>
          <t>Zero calorie/sugar/sweetener, naturally essenced</t>
        </is>
      </c>
      <c r="W74" s="51" t="n"/>
      <c r="X74" s="51" t="n"/>
      <c r="Y74" s="51" t="n"/>
      <c r="Z74" s="51" t="n"/>
      <c r="AA74" s="34" t="inlineStr">
        <is>
          <t>Very High</t>
        </is>
      </c>
      <c r="AB74" s="34" t="inlineStr">
        <is>
          <t>Iconic seltzer; huge mainstream base</t>
        </is>
      </c>
      <c r="AC74" s="34" t="inlineStr">
        <is>
          <t>The cult zero everything sparkling water</t>
        </is>
      </c>
      <c r="AD74" s="34" t="inlineStr">
        <is>
          <t>Zero calories/sugar with cult brand status and price.</t>
        </is>
      </c>
      <c r="AE74" s="51" t="n"/>
      <c r="AF74" s="53">
        <f>IF(AND(ISNUMBER($P74),ISNUMBER($AL74),$AL74&lt;&gt;0),ROUND($P74/$AL74*100,1),"")</f>
        <v/>
      </c>
      <c r="AG74" s="54">
        <f>IF(AND(ISNUMBER($S74),ISNUMBER($AL74),$AL74&lt;&gt;0),ROUND($S74/$AL74*100,2),"")</f>
        <v/>
      </c>
      <c r="AH74" s="53">
        <f>IF(AND(ISNUMBER($Q74),ISNUMBER($AL74),$AL74&lt;&gt;0),ROUND($Q74/$AL74*100,1),"")</f>
        <v/>
      </c>
      <c r="AI74" s="48">
        <f>IF(ISNUMBER($S74),IF($S74&lt;=1,"Yes","No"),"n/a")</f>
        <v/>
      </c>
      <c r="AJ74" s="48">
        <f>IF(ISNUMBER($S74),ROUND(MAX(0,MIN(100,100-$S74*2.5-IF(ISNUMBER($T74),$T74,0)*0.12+IF($S74&lt;=1,12,0))),0),"")</f>
        <v/>
      </c>
      <c r="AK74" s="48">
        <f>IF(ISNUMBER($Q74),IF($Q74&gt;=100,20,IF($Q74&gt;=30,10,0)),0)+IF(ISNUMBER($R74),IF($R74&gt;=100,20,0),0)+IF(ISNUMBER($P74),IF($P74&gt;=150,20,IF($P74&gt;=50,12,5)),0)+IF(ISNUMBER($S74),IF($S74&lt;=1,15,0),0)</f>
        <v/>
      </c>
      <c r="AL74" s="48" t="n">
        <v>355</v>
      </c>
      <c r="AM74" s="49" t="n"/>
      <c r="AN74" s="48">
        <f>IF(AND(ISNUMBER($P74),ISNUMBER($AL74),$AL74&lt;&gt;0),IF(OR($P74&gt;180,$P74/$AL74*1000&gt;400),"Over ceiling, confirm SKU","Within"),"n/a")</f>
        <v/>
      </c>
      <c r="AO74" s="51" t="n"/>
      <c r="AP74" s="51" t="n"/>
      <c r="AQ74" s="51" t="n"/>
      <c r="AR74" s="34" t="inlineStr">
        <is>
          <t>Retrieved and cited, see Enrichment Log</t>
        </is>
      </c>
      <c r="AS74" s="34" t="inlineStr">
        <is>
          <t>BLANK -&gt; requires live Amazon.ca capture</t>
        </is>
      </c>
      <c r="AT74" s="34" t="inlineStr">
        <is>
          <t>Unverified commercial data</t>
        </is>
      </c>
    </row>
    <row r="75" ht="28" customHeight="1">
      <c r="A75" s="34" t="inlineStr">
        <is>
          <t>LaCroix</t>
        </is>
      </c>
      <c r="B75" s="34" t="inlineStr">
        <is>
          <t>LaCroix Sparkling Water | Berry | 8 pack 355mL</t>
        </is>
      </c>
      <c r="C75" s="34" t="inlineStr">
        <is>
          <t>5) Sparkling water &amp; soda</t>
        </is>
      </c>
      <c r="D75" s="34" t="inlineStr">
        <is>
          <t>355 mL can</t>
        </is>
      </c>
      <c r="E75" s="48" t="n">
        <v>8</v>
      </c>
      <c r="F75" s="49" t="n"/>
      <c r="G75" s="50">
        <f>IF(AND(ISNUMBER($F75),ISNUMBER($E75),$E75&lt;&gt;0),$F75/$E75,"")</f>
        <v/>
      </c>
      <c r="H75" s="50">
        <f>IF(AND(ISNUMBER($F75),ISNUMBER($AL75),ISNUMBER($E75),($AL75*$E75)&lt;&gt;0),$F75/($AL75*$E75)*100,"")</f>
        <v/>
      </c>
      <c r="I75" s="51" t="n"/>
      <c r="J75" s="52" t="n"/>
      <c r="K75" s="50">
        <f>IF(AND(ISNUMBER($F75),ISNUMBER($J75)),$F75*(1-$J75),"")</f>
        <v/>
      </c>
      <c r="L75" s="51" t="n"/>
      <c r="M75" s="51" t="n"/>
      <c r="N75" s="50">
        <f>IF(ISNUMBER($F75),($F75-IF(ISNUMBER($AM75),$AM75,0))*(1-IF(ISNUMBER($J75),$J75,0)),"")</f>
        <v/>
      </c>
      <c r="O75" s="34" t="inlineStr">
        <is>
          <t>Berry</t>
        </is>
      </c>
      <c r="P75" s="48" t="n">
        <v>0</v>
      </c>
      <c r="Q75" s="48" t="n">
        <v>0</v>
      </c>
      <c r="R75" s="34" t="inlineStr">
        <is>
          <t>Not listed</t>
        </is>
      </c>
      <c r="S75" s="48" t="n">
        <v>0</v>
      </c>
      <c r="T75" s="48" t="n">
        <v>0</v>
      </c>
      <c r="U75" s="34" t="inlineStr">
        <is>
          <t>None (natural essence)</t>
        </is>
      </c>
      <c r="V75" s="34" t="inlineStr">
        <is>
          <t>Zero calorie/sugar/sweetener, naturally essenced</t>
        </is>
      </c>
      <c r="W75" s="51" t="n"/>
      <c r="X75" s="51" t="n"/>
      <c r="Y75" s="51" t="n"/>
      <c r="Z75" s="51" t="n"/>
      <c r="AA75" s="34" t="inlineStr">
        <is>
          <t>Very High</t>
        </is>
      </c>
      <c r="AB75" s="34" t="inlineStr">
        <is>
          <t>Iconic seltzer; huge mainstream base</t>
        </is>
      </c>
      <c r="AC75" s="34" t="inlineStr">
        <is>
          <t>The cult zero everything sparkling water</t>
        </is>
      </c>
      <c r="AD75" s="34" t="inlineStr">
        <is>
          <t>Zero calories/sugar with cult brand status and price.</t>
        </is>
      </c>
      <c r="AE75" s="51" t="n"/>
      <c r="AF75" s="53">
        <f>IF(AND(ISNUMBER($P75),ISNUMBER($AL75),$AL75&lt;&gt;0),ROUND($P75/$AL75*100,1),"")</f>
        <v/>
      </c>
      <c r="AG75" s="54">
        <f>IF(AND(ISNUMBER($S75),ISNUMBER($AL75),$AL75&lt;&gt;0),ROUND($S75/$AL75*100,2),"")</f>
        <v/>
      </c>
      <c r="AH75" s="53">
        <f>IF(AND(ISNUMBER($Q75),ISNUMBER($AL75),$AL75&lt;&gt;0),ROUND($Q75/$AL75*100,1),"")</f>
        <v/>
      </c>
      <c r="AI75" s="48">
        <f>IF(ISNUMBER($S75),IF($S75&lt;=1,"Yes","No"),"n/a")</f>
        <v/>
      </c>
      <c r="AJ75" s="48">
        <f>IF(ISNUMBER($S75),ROUND(MAX(0,MIN(100,100-$S75*2.5-IF(ISNUMBER($T75),$T75,0)*0.12+IF($S75&lt;=1,12,0))),0),"")</f>
        <v/>
      </c>
      <c r="AK75" s="48">
        <f>IF(ISNUMBER($Q75),IF($Q75&gt;=100,20,IF($Q75&gt;=30,10,0)),0)+IF(ISNUMBER($R75),IF($R75&gt;=100,20,0),0)+IF(ISNUMBER($P75),IF($P75&gt;=150,20,IF($P75&gt;=50,12,5)),0)+IF(ISNUMBER($S75),IF($S75&lt;=1,15,0),0)</f>
        <v/>
      </c>
      <c r="AL75" s="48" t="n">
        <v>355</v>
      </c>
      <c r="AM75" s="49" t="n"/>
      <c r="AN75" s="48">
        <f>IF(AND(ISNUMBER($P75),ISNUMBER($AL75),$AL75&lt;&gt;0),IF(OR($P75&gt;180,$P75/$AL75*1000&gt;400),"Over ceiling, confirm SKU","Within"),"n/a")</f>
        <v/>
      </c>
      <c r="AO75" s="51" t="n"/>
      <c r="AP75" s="51" t="n"/>
      <c r="AQ75" s="51" t="n"/>
      <c r="AR75" s="34" t="inlineStr">
        <is>
          <t>Retrieved and cited, see Enrichment Log</t>
        </is>
      </c>
      <c r="AS75" s="34" t="inlineStr">
        <is>
          <t>BLANK -&gt; requires live Amazon.ca capture</t>
        </is>
      </c>
      <c r="AT75" s="34" t="inlineStr">
        <is>
          <t>Unverified commercial data</t>
        </is>
      </c>
    </row>
    <row r="76" ht="28" customHeight="1">
      <c r="A76" s="34" t="inlineStr">
        <is>
          <t>LaCroix</t>
        </is>
      </c>
      <c r="B76" s="34" t="inlineStr">
        <is>
          <t>LaCroix Sparkling Water | Berry | 12 pack 355mL</t>
        </is>
      </c>
      <c r="C76" s="34" t="inlineStr">
        <is>
          <t>5) Sparkling water &amp; soda</t>
        </is>
      </c>
      <c r="D76" s="34" t="inlineStr">
        <is>
          <t>355 mL can</t>
        </is>
      </c>
      <c r="E76" s="48" t="n">
        <v>12</v>
      </c>
      <c r="F76" s="49" t="n"/>
      <c r="G76" s="50">
        <f>IF(AND(ISNUMBER($F76),ISNUMBER($E76),$E76&lt;&gt;0),$F76/$E76,"")</f>
        <v/>
      </c>
      <c r="H76" s="50">
        <f>IF(AND(ISNUMBER($F76),ISNUMBER($AL76),ISNUMBER($E76),($AL76*$E76)&lt;&gt;0),$F76/($AL76*$E76)*100,"")</f>
        <v/>
      </c>
      <c r="I76" s="51" t="n"/>
      <c r="J76" s="52" t="n"/>
      <c r="K76" s="50">
        <f>IF(AND(ISNUMBER($F76),ISNUMBER($J76)),$F76*(1-$J76),"")</f>
        <v/>
      </c>
      <c r="L76" s="51" t="n"/>
      <c r="M76" s="51" t="n"/>
      <c r="N76" s="50">
        <f>IF(ISNUMBER($F76),($F76-IF(ISNUMBER($AM76),$AM76,0))*(1-IF(ISNUMBER($J76),$J76,0)),"")</f>
        <v/>
      </c>
      <c r="O76" s="34" t="inlineStr">
        <is>
          <t>Berry</t>
        </is>
      </c>
      <c r="P76" s="48" t="n">
        <v>0</v>
      </c>
      <c r="Q76" s="48" t="n">
        <v>0</v>
      </c>
      <c r="R76" s="34" t="inlineStr">
        <is>
          <t>Not listed</t>
        </is>
      </c>
      <c r="S76" s="48" t="n">
        <v>0</v>
      </c>
      <c r="T76" s="48" t="n">
        <v>0</v>
      </c>
      <c r="U76" s="34" t="inlineStr">
        <is>
          <t>None (natural essence)</t>
        </is>
      </c>
      <c r="V76" s="34" t="inlineStr">
        <is>
          <t>Zero calorie/sugar/sweetener, naturally essenced</t>
        </is>
      </c>
      <c r="W76" s="51" t="n"/>
      <c r="X76" s="51" t="n"/>
      <c r="Y76" s="51" t="n"/>
      <c r="Z76" s="51" t="n"/>
      <c r="AA76" s="34" t="inlineStr">
        <is>
          <t>Very High</t>
        </is>
      </c>
      <c r="AB76" s="34" t="inlineStr">
        <is>
          <t>Iconic seltzer; huge mainstream base</t>
        </is>
      </c>
      <c r="AC76" s="34" t="inlineStr">
        <is>
          <t>The cult zero everything sparkling water</t>
        </is>
      </c>
      <c r="AD76" s="34" t="inlineStr">
        <is>
          <t>Zero calories/sugar with cult brand status and price.</t>
        </is>
      </c>
      <c r="AE76" s="51" t="n"/>
      <c r="AF76" s="53">
        <f>IF(AND(ISNUMBER($P76),ISNUMBER($AL76),$AL76&lt;&gt;0),ROUND($P76/$AL76*100,1),"")</f>
        <v/>
      </c>
      <c r="AG76" s="54">
        <f>IF(AND(ISNUMBER($S76),ISNUMBER($AL76),$AL76&lt;&gt;0),ROUND($S76/$AL76*100,2),"")</f>
        <v/>
      </c>
      <c r="AH76" s="53">
        <f>IF(AND(ISNUMBER($Q76),ISNUMBER($AL76),$AL76&lt;&gt;0),ROUND($Q76/$AL76*100,1),"")</f>
        <v/>
      </c>
      <c r="AI76" s="48">
        <f>IF(ISNUMBER($S76),IF($S76&lt;=1,"Yes","No"),"n/a")</f>
        <v/>
      </c>
      <c r="AJ76" s="48">
        <f>IF(ISNUMBER($S76),ROUND(MAX(0,MIN(100,100-$S76*2.5-IF(ISNUMBER($T76),$T76,0)*0.12+IF($S76&lt;=1,12,0))),0),"")</f>
        <v/>
      </c>
      <c r="AK76" s="48">
        <f>IF(ISNUMBER($Q76),IF($Q76&gt;=100,20,IF($Q76&gt;=30,10,0)),0)+IF(ISNUMBER($R76),IF($R76&gt;=100,20,0),0)+IF(ISNUMBER($P76),IF($P76&gt;=150,20,IF($P76&gt;=50,12,5)),0)+IF(ISNUMBER($S76),IF($S76&lt;=1,15,0),0)</f>
        <v/>
      </c>
      <c r="AL76" s="48" t="n">
        <v>355</v>
      </c>
      <c r="AM76" s="49" t="n"/>
      <c r="AN76" s="48">
        <f>IF(AND(ISNUMBER($P76),ISNUMBER($AL76),$AL76&lt;&gt;0),IF(OR($P76&gt;180,$P76/$AL76*1000&gt;400),"Over ceiling, confirm SKU","Within"),"n/a")</f>
        <v/>
      </c>
      <c r="AO76" s="51" t="n"/>
      <c r="AP76" s="51" t="n"/>
      <c r="AQ76" s="51" t="n"/>
      <c r="AR76" s="34" t="inlineStr">
        <is>
          <t>Retrieved and cited, see Enrichment Log</t>
        </is>
      </c>
      <c r="AS76" s="34" t="inlineStr">
        <is>
          <t>BLANK -&gt; requires live Amazon.ca capture</t>
        </is>
      </c>
      <c r="AT76" s="34" t="inlineStr">
        <is>
          <t>Unverified commercial data</t>
        </is>
      </c>
    </row>
    <row r="77" ht="28" customHeight="1">
      <c r="A77" s="34" t="inlineStr">
        <is>
          <t>LaCroix</t>
        </is>
      </c>
      <c r="B77" s="34" t="inlineStr">
        <is>
          <t>LaCroix Sparkling Water | Berry | 15 pack 355mL</t>
        </is>
      </c>
      <c r="C77" s="34" t="inlineStr">
        <is>
          <t>5) Sparkling water &amp; soda</t>
        </is>
      </c>
      <c r="D77" s="34" t="inlineStr">
        <is>
          <t>355 mL can</t>
        </is>
      </c>
      <c r="E77" s="48" t="n">
        <v>15</v>
      </c>
      <c r="F77" s="49" t="n"/>
      <c r="G77" s="50">
        <f>IF(AND(ISNUMBER($F77),ISNUMBER($E77),$E77&lt;&gt;0),$F77/$E77,"")</f>
        <v/>
      </c>
      <c r="H77" s="50">
        <f>IF(AND(ISNUMBER($F77),ISNUMBER($AL77),ISNUMBER($E77),($AL77*$E77)&lt;&gt;0),$F77/($AL77*$E77)*100,"")</f>
        <v/>
      </c>
      <c r="I77" s="51" t="n"/>
      <c r="J77" s="52" t="n"/>
      <c r="K77" s="50">
        <f>IF(AND(ISNUMBER($F77),ISNUMBER($J77)),$F77*(1-$J77),"")</f>
        <v/>
      </c>
      <c r="L77" s="51" t="n"/>
      <c r="M77" s="51" t="n"/>
      <c r="N77" s="50">
        <f>IF(ISNUMBER($F77),($F77-IF(ISNUMBER($AM77),$AM77,0))*(1-IF(ISNUMBER($J77),$J77,0)),"")</f>
        <v/>
      </c>
      <c r="O77" s="34" t="inlineStr">
        <is>
          <t>Berry</t>
        </is>
      </c>
      <c r="P77" s="48" t="n">
        <v>0</v>
      </c>
      <c r="Q77" s="48" t="n">
        <v>0</v>
      </c>
      <c r="R77" s="34" t="inlineStr">
        <is>
          <t>Not listed</t>
        </is>
      </c>
      <c r="S77" s="48" t="n">
        <v>0</v>
      </c>
      <c r="T77" s="48" t="n">
        <v>0</v>
      </c>
      <c r="U77" s="34" t="inlineStr">
        <is>
          <t>None (natural essence)</t>
        </is>
      </c>
      <c r="V77" s="34" t="inlineStr">
        <is>
          <t>Zero calorie/sugar/sweetener, naturally essenced</t>
        </is>
      </c>
      <c r="W77" s="51" t="n"/>
      <c r="X77" s="51" t="n"/>
      <c r="Y77" s="51" t="n"/>
      <c r="Z77" s="51" t="n"/>
      <c r="AA77" s="34" t="inlineStr">
        <is>
          <t>Very High</t>
        </is>
      </c>
      <c r="AB77" s="34" t="inlineStr">
        <is>
          <t>Iconic seltzer; huge mainstream base</t>
        </is>
      </c>
      <c r="AC77" s="34" t="inlineStr">
        <is>
          <t>The cult zero everything sparkling water</t>
        </is>
      </c>
      <c r="AD77" s="34" t="inlineStr">
        <is>
          <t>Zero calories/sugar with cult brand status and price.</t>
        </is>
      </c>
      <c r="AE77" s="51" t="n"/>
      <c r="AF77" s="53">
        <f>IF(AND(ISNUMBER($P77),ISNUMBER($AL77),$AL77&lt;&gt;0),ROUND($P77/$AL77*100,1),"")</f>
        <v/>
      </c>
      <c r="AG77" s="54">
        <f>IF(AND(ISNUMBER($S77),ISNUMBER($AL77),$AL77&lt;&gt;0),ROUND($S77/$AL77*100,2),"")</f>
        <v/>
      </c>
      <c r="AH77" s="53">
        <f>IF(AND(ISNUMBER($Q77),ISNUMBER($AL77),$AL77&lt;&gt;0),ROUND($Q77/$AL77*100,1),"")</f>
        <v/>
      </c>
      <c r="AI77" s="48">
        <f>IF(ISNUMBER($S77),IF($S77&lt;=1,"Yes","No"),"n/a")</f>
        <v/>
      </c>
      <c r="AJ77" s="48">
        <f>IF(ISNUMBER($S77),ROUND(MAX(0,MIN(100,100-$S77*2.5-IF(ISNUMBER($T77),$T77,0)*0.12+IF($S77&lt;=1,12,0))),0),"")</f>
        <v/>
      </c>
      <c r="AK77" s="48">
        <f>IF(ISNUMBER($Q77),IF($Q77&gt;=100,20,IF($Q77&gt;=30,10,0)),0)+IF(ISNUMBER($R77),IF($R77&gt;=100,20,0),0)+IF(ISNUMBER($P77),IF($P77&gt;=150,20,IF($P77&gt;=50,12,5)),0)+IF(ISNUMBER($S77),IF($S77&lt;=1,15,0),0)</f>
        <v/>
      </c>
      <c r="AL77" s="48" t="n">
        <v>355</v>
      </c>
      <c r="AM77" s="49" t="n"/>
      <c r="AN77" s="48">
        <f>IF(AND(ISNUMBER($P77),ISNUMBER($AL77),$AL77&lt;&gt;0),IF(OR($P77&gt;180,$P77/$AL77*1000&gt;400),"Over ceiling, confirm SKU","Within"),"n/a")</f>
        <v/>
      </c>
      <c r="AO77" s="51" t="n"/>
      <c r="AP77" s="51" t="n"/>
      <c r="AQ77" s="51" t="n"/>
      <c r="AR77" s="34" t="inlineStr">
        <is>
          <t>Retrieved and cited, see Enrichment Log</t>
        </is>
      </c>
      <c r="AS77" s="34" t="inlineStr">
        <is>
          <t>BLANK -&gt; requires live Amazon.ca capture</t>
        </is>
      </c>
      <c r="AT77" s="34" t="inlineStr">
        <is>
          <t>Unverified commercial data</t>
        </is>
      </c>
    </row>
    <row r="78" ht="28" customHeight="1">
      <c r="A78" s="34" t="inlineStr">
        <is>
          <t>LaCroix</t>
        </is>
      </c>
      <c r="B78" s="34" t="inlineStr">
        <is>
          <t>LaCroix Sparkling Water | Berry | 18 pack 355mL</t>
        </is>
      </c>
      <c r="C78" s="34" t="inlineStr">
        <is>
          <t>5) Sparkling water &amp; soda</t>
        </is>
      </c>
      <c r="D78" s="34" t="inlineStr">
        <is>
          <t>355 mL can</t>
        </is>
      </c>
      <c r="E78" s="48" t="n">
        <v>18</v>
      </c>
      <c r="F78" s="49" t="n"/>
      <c r="G78" s="50">
        <f>IF(AND(ISNUMBER($F78),ISNUMBER($E78),$E78&lt;&gt;0),$F78/$E78,"")</f>
        <v/>
      </c>
      <c r="H78" s="50">
        <f>IF(AND(ISNUMBER($F78),ISNUMBER($AL78),ISNUMBER($E78),($AL78*$E78)&lt;&gt;0),$F78/($AL78*$E78)*100,"")</f>
        <v/>
      </c>
      <c r="I78" s="51" t="n"/>
      <c r="J78" s="52" t="n"/>
      <c r="K78" s="50">
        <f>IF(AND(ISNUMBER($F78),ISNUMBER($J78)),$F78*(1-$J78),"")</f>
        <v/>
      </c>
      <c r="L78" s="51" t="n"/>
      <c r="M78" s="51" t="n"/>
      <c r="N78" s="50">
        <f>IF(ISNUMBER($F78),($F78-IF(ISNUMBER($AM78),$AM78,0))*(1-IF(ISNUMBER($J78),$J78,0)),"")</f>
        <v/>
      </c>
      <c r="O78" s="34" t="inlineStr">
        <is>
          <t>Berry</t>
        </is>
      </c>
      <c r="P78" s="48" t="n">
        <v>0</v>
      </c>
      <c r="Q78" s="48" t="n">
        <v>0</v>
      </c>
      <c r="R78" s="34" t="inlineStr">
        <is>
          <t>Not listed</t>
        </is>
      </c>
      <c r="S78" s="48" t="n">
        <v>0</v>
      </c>
      <c r="T78" s="48" t="n">
        <v>0</v>
      </c>
      <c r="U78" s="34" t="inlineStr">
        <is>
          <t>None (natural essence)</t>
        </is>
      </c>
      <c r="V78" s="34" t="inlineStr">
        <is>
          <t>Zero calorie/sugar/sweetener, naturally essenced</t>
        </is>
      </c>
      <c r="W78" s="51" t="n"/>
      <c r="X78" s="51" t="n"/>
      <c r="Y78" s="51" t="n"/>
      <c r="Z78" s="51" t="n"/>
      <c r="AA78" s="34" t="inlineStr">
        <is>
          <t>Very High</t>
        </is>
      </c>
      <c r="AB78" s="34" t="inlineStr">
        <is>
          <t>Iconic seltzer; huge mainstream base</t>
        </is>
      </c>
      <c r="AC78" s="34" t="inlineStr">
        <is>
          <t>The cult zero everything sparkling water</t>
        </is>
      </c>
      <c r="AD78" s="34" t="inlineStr">
        <is>
          <t>Zero calories/sugar with cult brand status and price.</t>
        </is>
      </c>
      <c r="AE78" s="51" t="n"/>
      <c r="AF78" s="53">
        <f>IF(AND(ISNUMBER($P78),ISNUMBER($AL78),$AL78&lt;&gt;0),ROUND($P78/$AL78*100,1),"")</f>
        <v/>
      </c>
      <c r="AG78" s="54">
        <f>IF(AND(ISNUMBER($S78),ISNUMBER($AL78),$AL78&lt;&gt;0),ROUND($S78/$AL78*100,2),"")</f>
        <v/>
      </c>
      <c r="AH78" s="53">
        <f>IF(AND(ISNUMBER($Q78),ISNUMBER($AL78),$AL78&lt;&gt;0),ROUND($Q78/$AL78*100,1),"")</f>
        <v/>
      </c>
      <c r="AI78" s="48">
        <f>IF(ISNUMBER($S78),IF($S78&lt;=1,"Yes","No"),"n/a")</f>
        <v/>
      </c>
      <c r="AJ78" s="48">
        <f>IF(ISNUMBER($S78),ROUND(MAX(0,MIN(100,100-$S78*2.5-IF(ISNUMBER($T78),$T78,0)*0.12+IF($S78&lt;=1,12,0))),0),"")</f>
        <v/>
      </c>
      <c r="AK78" s="48">
        <f>IF(ISNUMBER($Q78),IF($Q78&gt;=100,20,IF($Q78&gt;=30,10,0)),0)+IF(ISNUMBER($R78),IF($R78&gt;=100,20,0),0)+IF(ISNUMBER($P78),IF($P78&gt;=150,20,IF($P78&gt;=50,12,5)),0)+IF(ISNUMBER($S78),IF($S78&lt;=1,15,0),0)</f>
        <v/>
      </c>
      <c r="AL78" s="48" t="n">
        <v>355</v>
      </c>
      <c r="AM78" s="49" t="n"/>
      <c r="AN78" s="48">
        <f>IF(AND(ISNUMBER($P78),ISNUMBER($AL78),$AL78&lt;&gt;0),IF(OR($P78&gt;180,$P78/$AL78*1000&gt;400),"Over ceiling, confirm SKU","Within"),"n/a")</f>
        <v/>
      </c>
      <c r="AO78" s="51" t="n"/>
      <c r="AP78" s="51" t="n"/>
      <c r="AQ78" s="51" t="n"/>
      <c r="AR78" s="34" t="inlineStr">
        <is>
          <t>Retrieved and cited, see Enrichment Log</t>
        </is>
      </c>
      <c r="AS78" s="34" t="inlineStr">
        <is>
          <t>BLANK -&gt; requires live Amazon.ca capture</t>
        </is>
      </c>
      <c r="AT78" s="34" t="inlineStr">
        <is>
          <t>Unverified commercial data</t>
        </is>
      </c>
    </row>
    <row r="79" ht="28" customHeight="1">
      <c r="A79" s="34" t="inlineStr">
        <is>
          <t>LaCroix</t>
        </is>
      </c>
      <c r="B79" s="34" t="inlineStr">
        <is>
          <t>LaCroix Sparkling Water | Berry | 24 pack 355mL</t>
        </is>
      </c>
      <c r="C79" s="34" t="inlineStr">
        <is>
          <t>5) Sparkling water &amp; soda</t>
        </is>
      </c>
      <c r="D79" s="34" t="inlineStr">
        <is>
          <t>355 mL can</t>
        </is>
      </c>
      <c r="E79" s="48" t="n">
        <v>24</v>
      </c>
      <c r="F79" s="49" t="n"/>
      <c r="G79" s="50">
        <f>IF(AND(ISNUMBER($F79),ISNUMBER($E79),$E79&lt;&gt;0),$F79/$E79,"")</f>
        <v/>
      </c>
      <c r="H79" s="50">
        <f>IF(AND(ISNUMBER($F79),ISNUMBER($AL79),ISNUMBER($E79),($AL79*$E79)&lt;&gt;0),$F79/($AL79*$E79)*100,"")</f>
        <v/>
      </c>
      <c r="I79" s="51" t="n"/>
      <c r="J79" s="52" t="n"/>
      <c r="K79" s="50">
        <f>IF(AND(ISNUMBER($F79),ISNUMBER($J79)),$F79*(1-$J79),"")</f>
        <v/>
      </c>
      <c r="L79" s="51" t="n"/>
      <c r="M79" s="51" t="n"/>
      <c r="N79" s="50">
        <f>IF(ISNUMBER($F79),($F79-IF(ISNUMBER($AM79),$AM79,0))*(1-IF(ISNUMBER($J79),$J79,0)),"")</f>
        <v/>
      </c>
      <c r="O79" s="34" t="inlineStr">
        <is>
          <t>Berry</t>
        </is>
      </c>
      <c r="P79" s="48" t="n">
        <v>0</v>
      </c>
      <c r="Q79" s="48" t="n">
        <v>0</v>
      </c>
      <c r="R79" s="34" t="inlineStr">
        <is>
          <t>Not listed</t>
        </is>
      </c>
      <c r="S79" s="48" t="n">
        <v>0</v>
      </c>
      <c r="T79" s="48" t="n">
        <v>0</v>
      </c>
      <c r="U79" s="34" t="inlineStr">
        <is>
          <t>None (natural essence)</t>
        </is>
      </c>
      <c r="V79" s="34" t="inlineStr">
        <is>
          <t>Zero calorie/sugar/sweetener, naturally essenced</t>
        </is>
      </c>
      <c r="W79" s="51" t="n"/>
      <c r="X79" s="51" t="n"/>
      <c r="Y79" s="51" t="n"/>
      <c r="Z79" s="51" t="n"/>
      <c r="AA79" s="34" t="inlineStr">
        <is>
          <t>Very High</t>
        </is>
      </c>
      <c r="AB79" s="34" t="inlineStr">
        <is>
          <t>Iconic seltzer; huge mainstream base</t>
        </is>
      </c>
      <c r="AC79" s="34" t="inlineStr">
        <is>
          <t>The cult zero everything sparkling water</t>
        </is>
      </c>
      <c r="AD79" s="34" t="inlineStr">
        <is>
          <t>Zero calories/sugar with cult brand status and price.</t>
        </is>
      </c>
      <c r="AE79" s="51" t="n"/>
      <c r="AF79" s="53">
        <f>IF(AND(ISNUMBER($P79),ISNUMBER($AL79),$AL79&lt;&gt;0),ROUND($P79/$AL79*100,1),"")</f>
        <v/>
      </c>
      <c r="AG79" s="54">
        <f>IF(AND(ISNUMBER($S79),ISNUMBER($AL79),$AL79&lt;&gt;0),ROUND($S79/$AL79*100,2),"")</f>
        <v/>
      </c>
      <c r="AH79" s="53">
        <f>IF(AND(ISNUMBER($Q79),ISNUMBER($AL79),$AL79&lt;&gt;0),ROUND($Q79/$AL79*100,1),"")</f>
        <v/>
      </c>
      <c r="AI79" s="48">
        <f>IF(ISNUMBER($S79),IF($S79&lt;=1,"Yes","No"),"n/a")</f>
        <v/>
      </c>
      <c r="AJ79" s="48">
        <f>IF(ISNUMBER($S79),ROUND(MAX(0,MIN(100,100-$S79*2.5-IF(ISNUMBER($T79),$T79,0)*0.12+IF($S79&lt;=1,12,0))),0),"")</f>
        <v/>
      </c>
      <c r="AK79" s="48">
        <f>IF(ISNUMBER($Q79),IF($Q79&gt;=100,20,IF($Q79&gt;=30,10,0)),0)+IF(ISNUMBER($R79),IF($R79&gt;=100,20,0),0)+IF(ISNUMBER($P79),IF($P79&gt;=150,20,IF($P79&gt;=50,12,5)),0)+IF(ISNUMBER($S79),IF($S79&lt;=1,15,0),0)</f>
        <v/>
      </c>
      <c r="AL79" s="48" t="n">
        <v>355</v>
      </c>
      <c r="AM79" s="49" t="n"/>
      <c r="AN79" s="48">
        <f>IF(AND(ISNUMBER($P79),ISNUMBER($AL79),$AL79&lt;&gt;0),IF(OR($P79&gt;180,$P79/$AL79*1000&gt;400),"Over ceiling, confirm SKU","Within"),"n/a")</f>
        <v/>
      </c>
      <c r="AO79" s="51" t="n"/>
      <c r="AP79" s="51" t="n"/>
      <c r="AQ79" s="51" t="n"/>
      <c r="AR79" s="34" t="inlineStr">
        <is>
          <t>Retrieved and cited, see Enrichment Log</t>
        </is>
      </c>
      <c r="AS79" s="34" t="inlineStr">
        <is>
          <t>BLANK -&gt; requires live Amazon.ca capture</t>
        </is>
      </c>
      <c r="AT79" s="34" t="inlineStr">
        <is>
          <t>Unverified commercial data</t>
        </is>
      </c>
    </row>
    <row r="80" ht="28" customHeight="1">
      <c r="A80" s="34" t="inlineStr">
        <is>
          <t>LaCroix</t>
        </is>
      </c>
      <c r="B80" s="34" t="inlineStr">
        <is>
          <t>LaCroix Sparkling Water | Passionfruit | single 355mL</t>
        </is>
      </c>
      <c r="C80" s="34" t="inlineStr">
        <is>
          <t>5) Sparkling water &amp; soda</t>
        </is>
      </c>
      <c r="D80" s="34" t="inlineStr">
        <is>
          <t>355 mL can</t>
        </is>
      </c>
      <c r="E80" s="48" t="n">
        <v>1</v>
      </c>
      <c r="F80" s="49" t="n"/>
      <c r="G80" s="50">
        <f>IF(AND(ISNUMBER($F80),ISNUMBER($E80),$E80&lt;&gt;0),$F80/$E80,"")</f>
        <v/>
      </c>
      <c r="H80" s="50">
        <f>IF(AND(ISNUMBER($F80),ISNUMBER($AL80),ISNUMBER($E80),($AL80*$E80)&lt;&gt;0),$F80/($AL80*$E80)*100,"")</f>
        <v/>
      </c>
      <c r="I80" s="51" t="n"/>
      <c r="J80" s="52" t="n"/>
      <c r="K80" s="50">
        <f>IF(AND(ISNUMBER($F80),ISNUMBER($J80)),$F80*(1-$J80),"")</f>
        <v/>
      </c>
      <c r="L80" s="51" t="n"/>
      <c r="M80" s="51" t="n"/>
      <c r="N80" s="50">
        <f>IF(ISNUMBER($F80),($F80-IF(ISNUMBER($AM80),$AM80,0))*(1-IF(ISNUMBER($J80),$J80,0)),"")</f>
        <v/>
      </c>
      <c r="O80" s="34" t="inlineStr">
        <is>
          <t>Passionfruit</t>
        </is>
      </c>
      <c r="P80" s="48" t="n">
        <v>0</v>
      </c>
      <c r="Q80" s="48" t="n">
        <v>0</v>
      </c>
      <c r="R80" s="34" t="inlineStr">
        <is>
          <t>Not listed</t>
        </is>
      </c>
      <c r="S80" s="48" t="n">
        <v>0</v>
      </c>
      <c r="T80" s="48" t="n">
        <v>0</v>
      </c>
      <c r="U80" s="34" t="inlineStr">
        <is>
          <t>None (natural essence)</t>
        </is>
      </c>
      <c r="V80" s="34" t="inlineStr">
        <is>
          <t>Zero calorie/sugar/sweetener, naturally essenced</t>
        </is>
      </c>
      <c r="W80" s="51" t="n"/>
      <c r="X80" s="51" t="n"/>
      <c r="Y80" s="51" t="n"/>
      <c r="Z80" s="51" t="n"/>
      <c r="AA80" s="34" t="inlineStr">
        <is>
          <t>Very High</t>
        </is>
      </c>
      <c r="AB80" s="34" t="inlineStr">
        <is>
          <t>Iconic seltzer; huge mainstream base</t>
        </is>
      </c>
      <c r="AC80" s="34" t="inlineStr">
        <is>
          <t>The cult zero everything sparkling water</t>
        </is>
      </c>
      <c r="AD80" s="34" t="inlineStr">
        <is>
          <t>Zero calories/sugar with cult brand status and price.</t>
        </is>
      </c>
      <c r="AE80" s="51" t="n"/>
      <c r="AF80" s="53">
        <f>IF(AND(ISNUMBER($P80),ISNUMBER($AL80),$AL80&lt;&gt;0),ROUND($P80/$AL80*100,1),"")</f>
        <v/>
      </c>
      <c r="AG80" s="54">
        <f>IF(AND(ISNUMBER($S80),ISNUMBER($AL80),$AL80&lt;&gt;0),ROUND($S80/$AL80*100,2),"")</f>
        <v/>
      </c>
      <c r="AH80" s="53">
        <f>IF(AND(ISNUMBER($Q80),ISNUMBER($AL80),$AL80&lt;&gt;0),ROUND($Q80/$AL80*100,1),"")</f>
        <v/>
      </c>
      <c r="AI80" s="48">
        <f>IF(ISNUMBER($S80),IF($S80&lt;=1,"Yes","No"),"n/a")</f>
        <v/>
      </c>
      <c r="AJ80" s="48">
        <f>IF(ISNUMBER($S80),ROUND(MAX(0,MIN(100,100-$S80*2.5-IF(ISNUMBER($T80),$T80,0)*0.12+IF($S80&lt;=1,12,0))),0),"")</f>
        <v/>
      </c>
      <c r="AK80" s="48">
        <f>IF(ISNUMBER($Q80),IF($Q80&gt;=100,20,IF($Q80&gt;=30,10,0)),0)+IF(ISNUMBER($R80),IF($R80&gt;=100,20,0),0)+IF(ISNUMBER($P80),IF($P80&gt;=150,20,IF($P80&gt;=50,12,5)),0)+IF(ISNUMBER($S80),IF($S80&lt;=1,15,0),0)</f>
        <v/>
      </c>
      <c r="AL80" s="48" t="n">
        <v>355</v>
      </c>
      <c r="AM80" s="49" t="n"/>
      <c r="AN80" s="48">
        <f>IF(AND(ISNUMBER($P80),ISNUMBER($AL80),$AL80&lt;&gt;0),IF(OR($P80&gt;180,$P80/$AL80*1000&gt;400),"Over ceiling, confirm SKU","Within"),"n/a")</f>
        <v/>
      </c>
      <c r="AO80" s="51" t="n"/>
      <c r="AP80" s="51" t="n"/>
      <c r="AQ80" s="51" t="n"/>
      <c r="AR80" s="34" t="inlineStr">
        <is>
          <t>Retrieved and cited, see Enrichment Log</t>
        </is>
      </c>
      <c r="AS80" s="34" t="inlineStr">
        <is>
          <t>BLANK -&gt; requires live Amazon.ca capture</t>
        </is>
      </c>
      <c r="AT80" s="34" t="inlineStr">
        <is>
          <t>Unverified commercial data</t>
        </is>
      </c>
    </row>
    <row r="81" ht="28" customHeight="1">
      <c r="A81" s="34" t="inlineStr">
        <is>
          <t>LaCroix</t>
        </is>
      </c>
      <c r="B81" s="34" t="inlineStr">
        <is>
          <t>LaCroix Sparkling Water | Passionfruit | 8 pack 355mL</t>
        </is>
      </c>
      <c r="C81" s="34" t="inlineStr">
        <is>
          <t>5) Sparkling water &amp; soda</t>
        </is>
      </c>
      <c r="D81" s="34" t="inlineStr">
        <is>
          <t>355 mL can</t>
        </is>
      </c>
      <c r="E81" s="48" t="n">
        <v>8</v>
      </c>
      <c r="F81" s="49" t="n"/>
      <c r="G81" s="50">
        <f>IF(AND(ISNUMBER($F81),ISNUMBER($E81),$E81&lt;&gt;0),$F81/$E81,"")</f>
        <v/>
      </c>
      <c r="H81" s="50">
        <f>IF(AND(ISNUMBER($F81),ISNUMBER($AL81),ISNUMBER($E81),($AL81*$E81)&lt;&gt;0),$F81/($AL81*$E81)*100,"")</f>
        <v/>
      </c>
      <c r="I81" s="51" t="n"/>
      <c r="J81" s="52" t="n"/>
      <c r="K81" s="50">
        <f>IF(AND(ISNUMBER($F81),ISNUMBER($J81)),$F81*(1-$J81),"")</f>
        <v/>
      </c>
      <c r="L81" s="51" t="n"/>
      <c r="M81" s="51" t="n"/>
      <c r="N81" s="50">
        <f>IF(ISNUMBER($F81),($F81-IF(ISNUMBER($AM81),$AM81,0))*(1-IF(ISNUMBER($J81),$J81,0)),"")</f>
        <v/>
      </c>
      <c r="O81" s="34" t="inlineStr">
        <is>
          <t>Passionfruit</t>
        </is>
      </c>
      <c r="P81" s="48" t="n">
        <v>0</v>
      </c>
      <c r="Q81" s="48" t="n">
        <v>0</v>
      </c>
      <c r="R81" s="34" t="inlineStr">
        <is>
          <t>Not listed</t>
        </is>
      </c>
      <c r="S81" s="48" t="n">
        <v>0</v>
      </c>
      <c r="T81" s="48" t="n">
        <v>0</v>
      </c>
      <c r="U81" s="34" t="inlineStr">
        <is>
          <t>None (natural essence)</t>
        </is>
      </c>
      <c r="V81" s="34" t="inlineStr">
        <is>
          <t>Zero calorie/sugar/sweetener, naturally essenced</t>
        </is>
      </c>
      <c r="W81" s="51" t="n"/>
      <c r="X81" s="51" t="n"/>
      <c r="Y81" s="51" t="n"/>
      <c r="Z81" s="51" t="n"/>
      <c r="AA81" s="34" t="inlineStr">
        <is>
          <t>Very High</t>
        </is>
      </c>
      <c r="AB81" s="34" t="inlineStr">
        <is>
          <t>Iconic seltzer; huge mainstream base</t>
        </is>
      </c>
      <c r="AC81" s="34" t="inlineStr">
        <is>
          <t>The cult zero everything sparkling water</t>
        </is>
      </c>
      <c r="AD81" s="34" t="inlineStr">
        <is>
          <t>Zero calories/sugar with cult brand status and price.</t>
        </is>
      </c>
      <c r="AE81" s="51" t="n"/>
      <c r="AF81" s="53">
        <f>IF(AND(ISNUMBER($P81),ISNUMBER($AL81),$AL81&lt;&gt;0),ROUND($P81/$AL81*100,1),"")</f>
        <v/>
      </c>
      <c r="AG81" s="54">
        <f>IF(AND(ISNUMBER($S81),ISNUMBER($AL81),$AL81&lt;&gt;0),ROUND($S81/$AL81*100,2),"")</f>
        <v/>
      </c>
      <c r="AH81" s="53">
        <f>IF(AND(ISNUMBER($Q81),ISNUMBER($AL81),$AL81&lt;&gt;0),ROUND($Q81/$AL81*100,1),"")</f>
        <v/>
      </c>
      <c r="AI81" s="48">
        <f>IF(ISNUMBER($S81),IF($S81&lt;=1,"Yes","No"),"n/a")</f>
        <v/>
      </c>
      <c r="AJ81" s="48">
        <f>IF(ISNUMBER($S81),ROUND(MAX(0,MIN(100,100-$S81*2.5-IF(ISNUMBER($T81),$T81,0)*0.12+IF($S81&lt;=1,12,0))),0),"")</f>
        <v/>
      </c>
      <c r="AK81" s="48">
        <f>IF(ISNUMBER($Q81),IF($Q81&gt;=100,20,IF($Q81&gt;=30,10,0)),0)+IF(ISNUMBER($R81),IF($R81&gt;=100,20,0),0)+IF(ISNUMBER($P81),IF($P81&gt;=150,20,IF($P81&gt;=50,12,5)),0)+IF(ISNUMBER($S81),IF($S81&lt;=1,15,0),0)</f>
        <v/>
      </c>
      <c r="AL81" s="48" t="n">
        <v>355</v>
      </c>
      <c r="AM81" s="49" t="n"/>
      <c r="AN81" s="48">
        <f>IF(AND(ISNUMBER($P81),ISNUMBER($AL81),$AL81&lt;&gt;0),IF(OR($P81&gt;180,$P81/$AL81*1000&gt;400),"Over ceiling, confirm SKU","Within"),"n/a")</f>
        <v/>
      </c>
      <c r="AO81" s="51" t="n"/>
      <c r="AP81" s="51" t="n"/>
      <c r="AQ81" s="51" t="n"/>
      <c r="AR81" s="34" t="inlineStr">
        <is>
          <t>Retrieved and cited, see Enrichment Log</t>
        </is>
      </c>
      <c r="AS81" s="34" t="inlineStr">
        <is>
          <t>BLANK -&gt; requires live Amazon.ca capture</t>
        </is>
      </c>
      <c r="AT81" s="34" t="inlineStr">
        <is>
          <t>Unverified commercial data</t>
        </is>
      </c>
    </row>
    <row r="82" ht="28" customHeight="1">
      <c r="A82" s="34" t="inlineStr">
        <is>
          <t>LaCroix</t>
        </is>
      </c>
      <c r="B82" s="34" t="inlineStr">
        <is>
          <t>LaCroix Sparkling Water | Passionfruit | 12 pack 355mL</t>
        </is>
      </c>
      <c r="C82" s="34" t="inlineStr">
        <is>
          <t>5) Sparkling water &amp; soda</t>
        </is>
      </c>
      <c r="D82" s="34" t="inlineStr">
        <is>
          <t>355 mL can</t>
        </is>
      </c>
      <c r="E82" s="48" t="n">
        <v>12</v>
      </c>
      <c r="F82" s="49" t="n"/>
      <c r="G82" s="50">
        <f>IF(AND(ISNUMBER($F82),ISNUMBER($E82),$E82&lt;&gt;0),$F82/$E82,"")</f>
        <v/>
      </c>
      <c r="H82" s="50">
        <f>IF(AND(ISNUMBER($F82),ISNUMBER($AL82),ISNUMBER($E82),($AL82*$E82)&lt;&gt;0),$F82/($AL82*$E82)*100,"")</f>
        <v/>
      </c>
      <c r="I82" s="51" t="n"/>
      <c r="J82" s="52" t="n"/>
      <c r="K82" s="50">
        <f>IF(AND(ISNUMBER($F82),ISNUMBER($J82)),$F82*(1-$J82),"")</f>
        <v/>
      </c>
      <c r="L82" s="51" t="n"/>
      <c r="M82" s="51" t="n"/>
      <c r="N82" s="50">
        <f>IF(ISNUMBER($F82),($F82-IF(ISNUMBER($AM82),$AM82,0))*(1-IF(ISNUMBER($J82),$J82,0)),"")</f>
        <v/>
      </c>
      <c r="O82" s="34" t="inlineStr">
        <is>
          <t>Passionfruit</t>
        </is>
      </c>
      <c r="P82" s="48" t="n">
        <v>0</v>
      </c>
      <c r="Q82" s="48" t="n">
        <v>0</v>
      </c>
      <c r="R82" s="34" t="inlineStr">
        <is>
          <t>Not listed</t>
        </is>
      </c>
      <c r="S82" s="48" t="n">
        <v>0</v>
      </c>
      <c r="T82" s="48" t="n">
        <v>0</v>
      </c>
      <c r="U82" s="34" t="inlineStr">
        <is>
          <t>None (natural essence)</t>
        </is>
      </c>
      <c r="V82" s="34" t="inlineStr">
        <is>
          <t>Zero calorie/sugar/sweetener, naturally essenced</t>
        </is>
      </c>
      <c r="W82" s="51" t="n"/>
      <c r="X82" s="51" t="n"/>
      <c r="Y82" s="51" t="n"/>
      <c r="Z82" s="51" t="n"/>
      <c r="AA82" s="34" t="inlineStr">
        <is>
          <t>Very High</t>
        </is>
      </c>
      <c r="AB82" s="34" t="inlineStr">
        <is>
          <t>Iconic seltzer; huge mainstream base</t>
        </is>
      </c>
      <c r="AC82" s="34" t="inlineStr">
        <is>
          <t>The cult zero everything sparkling water</t>
        </is>
      </c>
      <c r="AD82" s="34" t="inlineStr">
        <is>
          <t>Zero calories/sugar with cult brand status and price.</t>
        </is>
      </c>
      <c r="AE82" s="51" t="n"/>
      <c r="AF82" s="53">
        <f>IF(AND(ISNUMBER($P82),ISNUMBER($AL82),$AL82&lt;&gt;0),ROUND($P82/$AL82*100,1),"")</f>
        <v/>
      </c>
      <c r="AG82" s="54">
        <f>IF(AND(ISNUMBER($S82),ISNUMBER($AL82),$AL82&lt;&gt;0),ROUND($S82/$AL82*100,2),"")</f>
        <v/>
      </c>
      <c r="AH82" s="53">
        <f>IF(AND(ISNUMBER($Q82),ISNUMBER($AL82),$AL82&lt;&gt;0),ROUND($Q82/$AL82*100,1),"")</f>
        <v/>
      </c>
      <c r="AI82" s="48">
        <f>IF(ISNUMBER($S82),IF($S82&lt;=1,"Yes","No"),"n/a")</f>
        <v/>
      </c>
      <c r="AJ82" s="48">
        <f>IF(ISNUMBER($S82),ROUND(MAX(0,MIN(100,100-$S82*2.5-IF(ISNUMBER($T82),$T82,0)*0.12+IF($S82&lt;=1,12,0))),0),"")</f>
        <v/>
      </c>
      <c r="AK82" s="48">
        <f>IF(ISNUMBER($Q82),IF($Q82&gt;=100,20,IF($Q82&gt;=30,10,0)),0)+IF(ISNUMBER($R82),IF($R82&gt;=100,20,0),0)+IF(ISNUMBER($P82),IF($P82&gt;=150,20,IF($P82&gt;=50,12,5)),0)+IF(ISNUMBER($S82),IF($S82&lt;=1,15,0),0)</f>
        <v/>
      </c>
      <c r="AL82" s="48" t="n">
        <v>355</v>
      </c>
      <c r="AM82" s="49" t="n"/>
      <c r="AN82" s="48">
        <f>IF(AND(ISNUMBER($P82),ISNUMBER($AL82),$AL82&lt;&gt;0),IF(OR($P82&gt;180,$P82/$AL82*1000&gt;400),"Over ceiling, confirm SKU","Within"),"n/a")</f>
        <v/>
      </c>
      <c r="AO82" s="51" t="n"/>
      <c r="AP82" s="51" t="n"/>
      <c r="AQ82" s="51" t="n"/>
      <c r="AR82" s="34" t="inlineStr">
        <is>
          <t>Retrieved and cited, see Enrichment Log</t>
        </is>
      </c>
      <c r="AS82" s="34" t="inlineStr">
        <is>
          <t>BLANK -&gt; requires live Amazon.ca capture</t>
        </is>
      </c>
      <c r="AT82" s="34" t="inlineStr">
        <is>
          <t>Unverified commercial data</t>
        </is>
      </c>
    </row>
    <row r="83" ht="28" customHeight="1">
      <c r="A83" s="34" t="inlineStr">
        <is>
          <t>LaCroix</t>
        </is>
      </c>
      <c r="B83" s="34" t="inlineStr">
        <is>
          <t>LaCroix Sparkling Water | Passionfruit | 15 pack 355mL</t>
        </is>
      </c>
      <c r="C83" s="34" t="inlineStr">
        <is>
          <t>5) Sparkling water &amp; soda</t>
        </is>
      </c>
      <c r="D83" s="34" t="inlineStr">
        <is>
          <t>355 mL can</t>
        </is>
      </c>
      <c r="E83" s="48" t="n">
        <v>15</v>
      </c>
      <c r="F83" s="49" t="n"/>
      <c r="G83" s="50">
        <f>IF(AND(ISNUMBER($F83),ISNUMBER($E83),$E83&lt;&gt;0),$F83/$E83,"")</f>
        <v/>
      </c>
      <c r="H83" s="50">
        <f>IF(AND(ISNUMBER($F83),ISNUMBER($AL83),ISNUMBER($E83),($AL83*$E83)&lt;&gt;0),$F83/($AL83*$E83)*100,"")</f>
        <v/>
      </c>
      <c r="I83" s="51" t="n"/>
      <c r="J83" s="52" t="n"/>
      <c r="K83" s="50">
        <f>IF(AND(ISNUMBER($F83),ISNUMBER($J83)),$F83*(1-$J83),"")</f>
        <v/>
      </c>
      <c r="L83" s="51" t="n"/>
      <c r="M83" s="51" t="n"/>
      <c r="N83" s="50">
        <f>IF(ISNUMBER($F83),($F83-IF(ISNUMBER($AM83),$AM83,0))*(1-IF(ISNUMBER($J83),$J83,0)),"")</f>
        <v/>
      </c>
      <c r="O83" s="34" t="inlineStr">
        <is>
          <t>Passionfruit</t>
        </is>
      </c>
      <c r="P83" s="48" t="n">
        <v>0</v>
      </c>
      <c r="Q83" s="48" t="n">
        <v>0</v>
      </c>
      <c r="R83" s="34" t="inlineStr">
        <is>
          <t>Not listed</t>
        </is>
      </c>
      <c r="S83" s="48" t="n">
        <v>0</v>
      </c>
      <c r="T83" s="48" t="n">
        <v>0</v>
      </c>
      <c r="U83" s="34" t="inlineStr">
        <is>
          <t>None (natural essence)</t>
        </is>
      </c>
      <c r="V83" s="34" t="inlineStr">
        <is>
          <t>Zero calorie/sugar/sweetener, naturally essenced</t>
        </is>
      </c>
      <c r="W83" s="51" t="n"/>
      <c r="X83" s="51" t="n"/>
      <c r="Y83" s="51" t="n"/>
      <c r="Z83" s="51" t="n"/>
      <c r="AA83" s="34" t="inlineStr">
        <is>
          <t>Very High</t>
        </is>
      </c>
      <c r="AB83" s="34" t="inlineStr">
        <is>
          <t>Iconic seltzer; huge mainstream base</t>
        </is>
      </c>
      <c r="AC83" s="34" t="inlineStr">
        <is>
          <t>The cult zero everything sparkling water</t>
        </is>
      </c>
      <c r="AD83" s="34" t="inlineStr">
        <is>
          <t>Zero calories/sugar with cult brand status and price.</t>
        </is>
      </c>
      <c r="AE83" s="51" t="n"/>
      <c r="AF83" s="53">
        <f>IF(AND(ISNUMBER($P83),ISNUMBER($AL83),$AL83&lt;&gt;0),ROUND($P83/$AL83*100,1),"")</f>
        <v/>
      </c>
      <c r="AG83" s="54">
        <f>IF(AND(ISNUMBER($S83),ISNUMBER($AL83),$AL83&lt;&gt;0),ROUND($S83/$AL83*100,2),"")</f>
        <v/>
      </c>
      <c r="AH83" s="53">
        <f>IF(AND(ISNUMBER($Q83),ISNUMBER($AL83),$AL83&lt;&gt;0),ROUND($Q83/$AL83*100,1),"")</f>
        <v/>
      </c>
      <c r="AI83" s="48">
        <f>IF(ISNUMBER($S83),IF($S83&lt;=1,"Yes","No"),"n/a")</f>
        <v/>
      </c>
      <c r="AJ83" s="48">
        <f>IF(ISNUMBER($S83),ROUND(MAX(0,MIN(100,100-$S83*2.5-IF(ISNUMBER($T83),$T83,0)*0.12+IF($S83&lt;=1,12,0))),0),"")</f>
        <v/>
      </c>
      <c r="AK83" s="48">
        <f>IF(ISNUMBER($Q83),IF($Q83&gt;=100,20,IF($Q83&gt;=30,10,0)),0)+IF(ISNUMBER($R83),IF($R83&gt;=100,20,0),0)+IF(ISNUMBER($P83),IF($P83&gt;=150,20,IF($P83&gt;=50,12,5)),0)+IF(ISNUMBER($S83),IF($S83&lt;=1,15,0),0)</f>
        <v/>
      </c>
      <c r="AL83" s="48" t="n">
        <v>355</v>
      </c>
      <c r="AM83" s="49" t="n"/>
      <c r="AN83" s="48">
        <f>IF(AND(ISNUMBER($P83),ISNUMBER($AL83),$AL83&lt;&gt;0),IF(OR($P83&gt;180,$P83/$AL83*1000&gt;400),"Over ceiling, confirm SKU","Within"),"n/a")</f>
        <v/>
      </c>
      <c r="AO83" s="51" t="n"/>
      <c r="AP83" s="51" t="n"/>
      <c r="AQ83" s="51" t="n"/>
      <c r="AR83" s="34" t="inlineStr">
        <is>
          <t>Retrieved and cited, see Enrichment Log</t>
        </is>
      </c>
      <c r="AS83" s="34" t="inlineStr">
        <is>
          <t>BLANK -&gt; requires live Amazon.ca capture</t>
        </is>
      </c>
      <c r="AT83" s="34" t="inlineStr">
        <is>
          <t>Unverified commercial data</t>
        </is>
      </c>
    </row>
    <row r="84" ht="28" customHeight="1">
      <c r="A84" s="34" t="inlineStr">
        <is>
          <t>LaCroix</t>
        </is>
      </c>
      <c r="B84" s="34" t="inlineStr">
        <is>
          <t>LaCroix Sparkling Water | Passionfruit | 18 pack 355mL</t>
        </is>
      </c>
      <c r="C84" s="34" t="inlineStr">
        <is>
          <t>5) Sparkling water &amp; soda</t>
        </is>
      </c>
      <c r="D84" s="34" t="inlineStr">
        <is>
          <t>355 mL can</t>
        </is>
      </c>
      <c r="E84" s="48" t="n">
        <v>18</v>
      </c>
      <c r="F84" s="49" t="n"/>
      <c r="G84" s="50">
        <f>IF(AND(ISNUMBER($F84),ISNUMBER($E84),$E84&lt;&gt;0),$F84/$E84,"")</f>
        <v/>
      </c>
      <c r="H84" s="50">
        <f>IF(AND(ISNUMBER($F84),ISNUMBER($AL84),ISNUMBER($E84),($AL84*$E84)&lt;&gt;0),$F84/($AL84*$E84)*100,"")</f>
        <v/>
      </c>
      <c r="I84" s="51" t="n"/>
      <c r="J84" s="52" t="n"/>
      <c r="K84" s="50">
        <f>IF(AND(ISNUMBER($F84),ISNUMBER($J84)),$F84*(1-$J84),"")</f>
        <v/>
      </c>
      <c r="L84" s="51" t="n"/>
      <c r="M84" s="51" t="n"/>
      <c r="N84" s="50">
        <f>IF(ISNUMBER($F84),($F84-IF(ISNUMBER($AM84),$AM84,0))*(1-IF(ISNUMBER($J84),$J84,0)),"")</f>
        <v/>
      </c>
      <c r="O84" s="34" t="inlineStr">
        <is>
          <t>Passionfruit</t>
        </is>
      </c>
      <c r="P84" s="48" t="n">
        <v>0</v>
      </c>
      <c r="Q84" s="48" t="n">
        <v>0</v>
      </c>
      <c r="R84" s="34" t="inlineStr">
        <is>
          <t>Not listed</t>
        </is>
      </c>
      <c r="S84" s="48" t="n">
        <v>0</v>
      </c>
      <c r="T84" s="48" t="n">
        <v>0</v>
      </c>
      <c r="U84" s="34" t="inlineStr">
        <is>
          <t>None (natural essence)</t>
        </is>
      </c>
      <c r="V84" s="34" t="inlineStr">
        <is>
          <t>Zero calorie/sugar/sweetener, naturally essenced</t>
        </is>
      </c>
      <c r="W84" s="51" t="n"/>
      <c r="X84" s="51" t="n"/>
      <c r="Y84" s="51" t="n"/>
      <c r="Z84" s="51" t="n"/>
      <c r="AA84" s="34" t="inlineStr">
        <is>
          <t>Very High</t>
        </is>
      </c>
      <c r="AB84" s="34" t="inlineStr">
        <is>
          <t>Iconic seltzer; huge mainstream base</t>
        </is>
      </c>
      <c r="AC84" s="34" t="inlineStr">
        <is>
          <t>The cult zero everything sparkling water</t>
        </is>
      </c>
      <c r="AD84" s="34" t="inlineStr">
        <is>
          <t>Zero calories/sugar with cult brand status and price.</t>
        </is>
      </c>
      <c r="AE84" s="51" t="n"/>
      <c r="AF84" s="53">
        <f>IF(AND(ISNUMBER($P84),ISNUMBER($AL84),$AL84&lt;&gt;0),ROUND($P84/$AL84*100,1),"")</f>
        <v/>
      </c>
      <c r="AG84" s="54">
        <f>IF(AND(ISNUMBER($S84),ISNUMBER($AL84),$AL84&lt;&gt;0),ROUND($S84/$AL84*100,2),"")</f>
        <v/>
      </c>
      <c r="AH84" s="53">
        <f>IF(AND(ISNUMBER($Q84),ISNUMBER($AL84),$AL84&lt;&gt;0),ROUND($Q84/$AL84*100,1),"")</f>
        <v/>
      </c>
      <c r="AI84" s="48">
        <f>IF(ISNUMBER($S84),IF($S84&lt;=1,"Yes","No"),"n/a")</f>
        <v/>
      </c>
      <c r="AJ84" s="48">
        <f>IF(ISNUMBER($S84),ROUND(MAX(0,MIN(100,100-$S84*2.5-IF(ISNUMBER($T84),$T84,0)*0.12+IF($S84&lt;=1,12,0))),0),"")</f>
        <v/>
      </c>
      <c r="AK84" s="48">
        <f>IF(ISNUMBER($Q84),IF($Q84&gt;=100,20,IF($Q84&gt;=30,10,0)),0)+IF(ISNUMBER($R84),IF($R84&gt;=100,20,0),0)+IF(ISNUMBER($P84),IF($P84&gt;=150,20,IF($P84&gt;=50,12,5)),0)+IF(ISNUMBER($S84),IF($S84&lt;=1,15,0),0)</f>
        <v/>
      </c>
      <c r="AL84" s="48" t="n">
        <v>355</v>
      </c>
      <c r="AM84" s="49" t="n"/>
      <c r="AN84" s="48">
        <f>IF(AND(ISNUMBER($P84),ISNUMBER($AL84),$AL84&lt;&gt;0),IF(OR($P84&gt;180,$P84/$AL84*1000&gt;400),"Over ceiling, confirm SKU","Within"),"n/a")</f>
        <v/>
      </c>
      <c r="AO84" s="51" t="n"/>
      <c r="AP84" s="51" t="n"/>
      <c r="AQ84" s="51" t="n"/>
      <c r="AR84" s="34" t="inlineStr">
        <is>
          <t>Retrieved and cited, see Enrichment Log</t>
        </is>
      </c>
      <c r="AS84" s="34" t="inlineStr">
        <is>
          <t>BLANK -&gt; requires live Amazon.ca capture</t>
        </is>
      </c>
      <c r="AT84" s="34" t="inlineStr">
        <is>
          <t>Unverified commercial data</t>
        </is>
      </c>
    </row>
    <row r="85" ht="28" customHeight="1">
      <c r="A85" s="34" t="inlineStr">
        <is>
          <t>LaCroix</t>
        </is>
      </c>
      <c r="B85" s="34" t="inlineStr">
        <is>
          <t>LaCroix Sparkling Water | Passionfruit | 24 pack 355mL</t>
        </is>
      </c>
      <c r="C85" s="34" t="inlineStr">
        <is>
          <t>5) Sparkling water &amp; soda</t>
        </is>
      </c>
      <c r="D85" s="34" t="inlineStr">
        <is>
          <t>355 mL can</t>
        </is>
      </c>
      <c r="E85" s="48" t="n">
        <v>24</v>
      </c>
      <c r="F85" s="49" t="n"/>
      <c r="G85" s="50">
        <f>IF(AND(ISNUMBER($F85),ISNUMBER($E85),$E85&lt;&gt;0),$F85/$E85,"")</f>
        <v/>
      </c>
      <c r="H85" s="50">
        <f>IF(AND(ISNUMBER($F85),ISNUMBER($AL85),ISNUMBER($E85),($AL85*$E85)&lt;&gt;0),$F85/($AL85*$E85)*100,"")</f>
        <v/>
      </c>
      <c r="I85" s="51" t="n"/>
      <c r="J85" s="52" t="n"/>
      <c r="K85" s="50">
        <f>IF(AND(ISNUMBER($F85),ISNUMBER($J85)),$F85*(1-$J85),"")</f>
        <v/>
      </c>
      <c r="L85" s="51" t="n"/>
      <c r="M85" s="51" t="n"/>
      <c r="N85" s="50">
        <f>IF(ISNUMBER($F85),($F85-IF(ISNUMBER($AM85),$AM85,0))*(1-IF(ISNUMBER($J85),$J85,0)),"")</f>
        <v/>
      </c>
      <c r="O85" s="34" t="inlineStr">
        <is>
          <t>Passionfruit</t>
        </is>
      </c>
      <c r="P85" s="48" t="n">
        <v>0</v>
      </c>
      <c r="Q85" s="48" t="n">
        <v>0</v>
      </c>
      <c r="R85" s="34" t="inlineStr">
        <is>
          <t>Not listed</t>
        </is>
      </c>
      <c r="S85" s="48" t="n">
        <v>0</v>
      </c>
      <c r="T85" s="48" t="n">
        <v>0</v>
      </c>
      <c r="U85" s="34" t="inlineStr">
        <is>
          <t>None (natural essence)</t>
        </is>
      </c>
      <c r="V85" s="34" t="inlineStr">
        <is>
          <t>Zero calorie/sugar/sweetener, naturally essenced</t>
        </is>
      </c>
      <c r="W85" s="51" t="n"/>
      <c r="X85" s="51" t="n"/>
      <c r="Y85" s="51" t="n"/>
      <c r="Z85" s="51" t="n"/>
      <c r="AA85" s="34" t="inlineStr">
        <is>
          <t>Very High</t>
        </is>
      </c>
      <c r="AB85" s="34" t="inlineStr">
        <is>
          <t>Iconic seltzer; huge mainstream base</t>
        </is>
      </c>
      <c r="AC85" s="34" t="inlineStr">
        <is>
          <t>The cult zero everything sparkling water</t>
        </is>
      </c>
      <c r="AD85" s="34" t="inlineStr">
        <is>
          <t>Zero calories/sugar with cult brand status and price.</t>
        </is>
      </c>
      <c r="AE85" s="51" t="n"/>
      <c r="AF85" s="53">
        <f>IF(AND(ISNUMBER($P85),ISNUMBER($AL85),$AL85&lt;&gt;0),ROUND($P85/$AL85*100,1),"")</f>
        <v/>
      </c>
      <c r="AG85" s="54">
        <f>IF(AND(ISNUMBER($S85),ISNUMBER($AL85),$AL85&lt;&gt;0),ROUND($S85/$AL85*100,2),"")</f>
        <v/>
      </c>
      <c r="AH85" s="53">
        <f>IF(AND(ISNUMBER($Q85),ISNUMBER($AL85),$AL85&lt;&gt;0),ROUND($Q85/$AL85*100,1),"")</f>
        <v/>
      </c>
      <c r="AI85" s="48">
        <f>IF(ISNUMBER($S85),IF($S85&lt;=1,"Yes","No"),"n/a")</f>
        <v/>
      </c>
      <c r="AJ85" s="48">
        <f>IF(ISNUMBER($S85),ROUND(MAX(0,MIN(100,100-$S85*2.5-IF(ISNUMBER($T85),$T85,0)*0.12+IF($S85&lt;=1,12,0))),0),"")</f>
        <v/>
      </c>
      <c r="AK85" s="48">
        <f>IF(ISNUMBER($Q85),IF($Q85&gt;=100,20,IF($Q85&gt;=30,10,0)),0)+IF(ISNUMBER($R85),IF($R85&gt;=100,20,0),0)+IF(ISNUMBER($P85),IF($P85&gt;=150,20,IF($P85&gt;=50,12,5)),0)+IF(ISNUMBER($S85),IF($S85&lt;=1,15,0),0)</f>
        <v/>
      </c>
      <c r="AL85" s="48" t="n">
        <v>355</v>
      </c>
      <c r="AM85" s="49" t="n"/>
      <c r="AN85" s="48">
        <f>IF(AND(ISNUMBER($P85),ISNUMBER($AL85),$AL85&lt;&gt;0),IF(OR($P85&gt;180,$P85/$AL85*1000&gt;400),"Over ceiling, confirm SKU","Within"),"n/a")</f>
        <v/>
      </c>
      <c r="AO85" s="51" t="n"/>
      <c r="AP85" s="51" t="n"/>
      <c r="AQ85" s="51" t="n"/>
      <c r="AR85" s="34" t="inlineStr">
        <is>
          <t>Retrieved and cited, see Enrichment Log</t>
        </is>
      </c>
      <c r="AS85" s="34" t="inlineStr">
        <is>
          <t>BLANK -&gt; requires live Amazon.ca capture</t>
        </is>
      </c>
      <c r="AT85" s="34" t="inlineStr">
        <is>
          <t>Unverified commercial data</t>
        </is>
      </c>
    </row>
    <row r="86" ht="28" customHeight="1">
      <c r="A86" s="34" t="inlineStr">
        <is>
          <t>LaCroix</t>
        </is>
      </c>
      <c r="B86" s="34" t="inlineStr">
        <is>
          <t>LaCroix Sparkling Water | Key Lime | single 355mL</t>
        </is>
      </c>
      <c r="C86" s="34" t="inlineStr">
        <is>
          <t>5) Sparkling water &amp; soda</t>
        </is>
      </c>
      <c r="D86" s="34" t="inlineStr">
        <is>
          <t>355 mL can</t>
        </is>
      </c>
      <c r="E86" s="48" t="n">
        <v>1</v>
      </c>
      <c r="F86" s="49" t="n"/>
      <c r="G86" s="50">
        <f>IF(AND(ISNUMBER($F86),ISNUMBER($E86),$E86&lt;&gt;0),$F86/$E86,"")</f>
        <v/>
      </c>
      <c r="H86" s="50">
        <f>IF(AND(ISNUMBER($F86),ISNUMBER($AL86),ISNUMBER($E86),($AL86*$E86)&lt;&gt;0),$F86/($AL86*$E86)*100,"")</f>
        <v/>
      </c>
      <c r="I86" s="51" t="n"/>
      <c r="J86" s="52" t="n"/>
      <c r="K86" s="50">
        <f>IF(AND(ISNUMBER($F86),ISNUMBER($J86)),$F86*(1-$J86),"")</f>
        <v/>
      </c>
      <c r="L86" s="51" t="n"/>
      <c r="M86" s="51" t="n"/>
      <c r="N86" s="50">
        <f>IF(ISNUMBER($F86),($F86-IF(ISNUMBER($AM86),$AM86,0))*(1-IF(ISNUMBER($J86),$J86,0)),"")</f>
        <v/>
      </c>
      <c r="O86" s="34" t="inlineStr">
        <is>
          <t>Key Lime</t>
        </is>
      </c>
      <c r="P86" s="48" t="n">
        <v>0</v>
      </c>
      <c r="Q86" s="48" t="n">
        <v>0</v>
      </c>
      <c r="R86" s="34" t="inlineStr">
        <is>
          <t>Not listed</t>
        </is>
      </c>
      <c r="S86" s="48" t="n">
        <v>0</v>
      </c>
      <c r="T86" s="48" t="n">
        <v>0</v>
      </c>
      <c r="U86" s="34" t="inlineStr">
        <is>
          <t>None (natural essence)</t>
        </is>
      </c>
      <c r="V86" s="34" t="inlineStr">
        <is>
          <t>Zero calorie/sugar/sweetener, naturally essenced</t>
        </is>
      </c>
      <c r="W86" s="51" t="n"/>
      <c r="X86" s="51" t="n"/>
      <c r="Y86" s="51" t="n"/>
      <c r="Z86" s="51" t="n"/>
      <c r="AA86" s="34" t="inlineStr">
        <is>
          <t>Very High</t>
        </is>
      </c>
      <c r="AB86" s="34" t="inlineStr">
        <is>
          <t>Iconic seltzer; huge mainstream base</t>
        </is>
      </c>
      <c r="AC86" s="34" t="inlineStr">
        <is>
          <t>The cult zero everything sparkling water</t>
        </is>
      </c>
      <c r="AD86" s="34" t="inlineStr">
        <is>
          <t>Zero calories/sugar with cult brand status and price.</t>
        </is>
      </c>
      <c r="AE86" s="51" t="n"/>
      <c r="AF86" s="53">
        <f>IF(AND(ISNUMBER($P86),ISNUMBER($AL86),$AL86&lt;&gt;0),ROUND($P86/$AL86*100,1),"")</f>
        <v/>
      </c>
      <c r="AG86" s="54">
        <f>IF(AND(ISNUMBER($S86),ISNUMBER($AL86),$AL86&lt;&gt;0),ROUND($S86/$AL86*100,2),"")</f>
        <v/>
      </c>
      <c r="AH86" s="53">
        <f>IF(AND(ISNUMBER($Q86),ISNUMBER($AL86),$AL86&lt;&gt;0),ROUND($Q86/$AL86*100,1),"")</f>
        <v/>
      </c>
      <c r="AI86" s="48">
        <f>IF(ISNUMBER($S86),IF($S86&lt;=1,"Yes","No"),"n/a")</f>
        <v/>
      </c>
      <c r="AJ86" s="48">
        <f>IF(ISNUMBER($S86),ROUND(MAX(0,MIN(100,100-$S86*2.5-IF(ISNUMBER($T86),$T86,0)*0.12+IF($S86&lt;=1,12,0))),0),"")</f>
        <v/>
      </c>
      <c r="AK86" s="48">
        <f>IF(ISNUMBER($Q86),IF($Q86&gt;=100,20,IF($Q86&gt;=30,10,0)),0)+IF(ISNUMBER($R86),IF($R86&gt;=100,20,0),0)+IF(ISNUMBER($P86),IF($P86&gt;=150,20,IF($P86&gt;=50,12,5)),0)+IF(ISNUMBER($S86),IF($S86&lt;=1,15,0),0)</f>
        <v/>
      </c>
      <c r="AL86" s="48" t="n">
        <v>355</v>
      </c>
      <c r="AM86" s="49" t="n"/>
      <c r="AN86" s="48">
        <f>IF(AND(ISNUMBER($P86),ISNUMBER($AL86),$AL86&lt;&gt;0),IF(OR($P86&gt;180,$P86/$AL86*1000&gt;400),"Over ceiling, confirm SKU","Within"),"n/a")</f>
        <v/>
      </c>
      <c r="AO86" s="51" t="n"/>
      <c r="AP86" s="51" t="n"/>
      <c r="AQ86" s="51" t="n"/>
      <c r="AR86" s="34" t="inlineStr">
        <is>
          <t>Retrieved and cited, see Enrichment Log</t>
        </is>
      </c>
      <c r="AS86" s="34" t="inlineStr">
        <is>
          <t>BLANK -&gt; requires live Amazon.ca capture</t>
        </is>
      </c>
      <c r="AT86" s="34" t="inlineStr">
        <is>
          <t>Unverified commercial data</t>
        </is>
      </c>
    </row>
    <row r="87" ht="28" customHeight="1">
      <c r="A87" s="34" t="inlineStr">
        <is>
          <t>LaCroix</t>
        </is>
      </c>
      <c r="B87" s="34" t="inlineStr">
        <is>
          <t>LaCroix Sparkling Water | Key Lime | 8 pack 355mL</t>
        </is>
      </c>
      <c r="C87" s="34" t="inlineStr">
        <is>
          <t>5) Sparkling water &amp; soda</t>
        </is>
      </c>
      <c r="D87" s="34" t="inlineStr">
        <is>
          <t>355 mL can</t>
        </is>
      </c>
      <c r="E87" s="48" t="n">
        <v>8</v>
      </c>
      <c r="F87" s="49" t="n"/>
      <c r="G87" s="50">
        <f>IF(AND(ISNUMBER($F87),ISNUMBER($E87),$E87&lt;&gt;0),$F87/$E87,"")</f>
        <v/>
      </c>
      <c r="H87" s="50">
        <f>IF(AND(ISNUMBER($F87),ISNUMBER($AL87),ISNUMBER($E87),($AL87*$E87)&lt;&gt;0),$F87/($AL87*$E87)*100,"")</f>
        <v/>
      </c>
      <c r="I87" s="51" t="n"/>
      <c r="J87" s="52" t="n"/>
      <c r="K87" s="50">
        <f>IF(AND(ISNUMBER($F87),ISNUMBER($J87)),$F87*(1-$J87),"")</f>
        <v/>
      </c>
      <c r="L87" s="51" t="n"/>
      <c r="M87" s="51" t="n"/>
      <c r="N87" s="50">
        <f>IF(ISNUMBER($F87),($F87-IF(ISNUMBER($AM87),$AM87,0))*(1-IF(ISNUMBER($J87),$J87,0)),"")</f>
        <v/>
      </c>
      <c r="O87" s="34" t="inlineStr">
        <is>
          <t>Key Lime</t>
        </is>
      </c>
      <c r="P87" s="48" t="n">
        <v>0</v>
      </c>
      <c r="Q87" s="48" t="n">
        <v>0</v>
      </c>
      <c r="R87" s="34" t="inlineStr">
        <is>
          <t>Not listed</t>
        </is>
      </c>
      <c r="S87" s="48" t="n">
        <v>0</v>
      </c>
      <c r="T87" s="48" t="n">
        <v>0</v>
      </c>
      <c r="U87" s="34" t="inlineStr">
        <is>
          <t>None (natural essence)</t>
        </is>
      </c>
      <c r="V87" s="34" t="inlineStr">
        <is>
          <t>Zero calorie/sugar/sweetener, naturally essenced</t>
        </is>
      </c>
      <c r="W87" s="51" t="n"/>
      <c r="X87" s="51" t="n"/>
      <c r="Y87" s="51" t="n"/>
      <c r="Z87" s="51" t="n"/>
      <c r="AA87" s="34" t="inlineStr">
        <is>
          <t>Very High</t>
        </is>
      </c>
      <c r="AB87" s="34" t="inlineStr">
        <is>
          <t>Iconic seltzer; huge mainstream base</t>
        </is>
      </c>
      <c r="AC87" s="34" t="inlineStr">
        <is>
          <t>The cult zero everything sparkling water</t>
        </is>
      </c>
      <c r="AD87" s="34" t="inlineStr">
        <is>
          <t>Zero calories/sugar with cult brand status and price.</t>
        </is>
      </c>
      <c r="AE87" s="51" t="n"/>
      <c r="AF87" s="53">
        <f>IF(AND(ISNUMBER($P87),ISNUMBER($AL87),$AL87&lt;&gt;0),ROUND($P87/$AL87*100,1),"")</f>
        <v/>
      </c>
      <c r="AG87" s="54">
        <f>IF(AND(ISNUMBER($S87),ISNUMBER($AL87),$AL87&lt;&gt;0),ROUND($S87/$AL87*100,2),"")</f>
        <v/>
      </c>
      <c r="AH87" s="53">
        <f>IF(AND(ISNUMBER($Q87),ISNUMBER($AL87),$AL87&lt;&gt;0),ROUND($Q87/$AL87*100,1),"")</f>
        <v/>
      </c>
      <c r="AI87" s="48">
        <f>IF(ISNUMBER($S87),IF($S87&lt;=1,"Yes","No"),"n/a")</f>
        <v/>
      </c>
      <c r="AJ87" s="48">
        <f>IF(ISNUMBER($S87),ROUND(MAX(0,MIN(100,100-$S87*2.5-IF(ISNUMBER($T87),$T87,0)*0.12+IF($S87&lt;=1,12,0))),0),"")</f>
        <v/>
      </c>
      <c r="AK87" s="48">
        <f>IF(ISNUMBER($Q87),IF($Q87&gt;=100,20,IF($Q87&gt;=30,10,0)),0)+IF(ISNUMBER($R87),IF($R87&gt;=100,20,0),0)+IF(ISNUMBER($P87),IF($P87&gt;=150,20,IF($P87&gt;=50,12,5)),0)+IF(ISNUMBER($S87),IF($S87&lt;=1,15,0),0)</f>
        <v/>
      </c>
      <c r="AL87" s="48" t="n">
        <v>355</v>
      </c>
      <c r="AM87" s="49" t="n"/>
      <c r="AN87" s="48">
        <f>IF(AND(ISNUMBER($P87),ISNUMBER($AL87),$AL87&lt;&gt;0),IF(OR($P87&gt;180,$P87/$AL87*1000&gt;400),"Over ceiling, confirm SKU","Within"),"n/a")</f>
        <v/>
      </c>
      <c r="AO87" s="51" t="n"/>
      <c r="AP87" s="51" t="n"/>
      <c r="AQ87" s="51" t="n"/>
      <c r="AR87" s="34" t="inlineStr">
        <is>
          <t>Retrieved and cited, see Enrichment Log</t>
        </is>
      </c>
      <c r="AS87" s="34" t="inlineStr">
        <is>
          <t>BLANK -&gt; requires live Amazon.ca capture</t>
        </is>
      </c>
      <c r="AT87" s="34" t="inlineStr">
        <is>
          <t>Unverified commercial data</t>
        </is>
      </c>
    </row>
    <row r="88" ht="28" customHeight="1">
      <c r="A88" s="34" t="inlineStr">
        <is>
          <t>LaCroix</t>
        </is>
      </c>
      <c r="B88" s="34" t="inlineStr">
        <is>
          <t>LaCroix Sparkling Water | Key Lime | 12 pack 355mL</t>
        </is>
      </c>
      <c r="C88" s="34" t="inlineStr">
        <is>
          <t>5) Sparkling water &amp; soda</t>
        </is>
      </c>
      <c r="D88" s="34" t="inlineStr">
        <is>
          <t>355 mL can</t>
        </is>
      </c>
      <c r="E88" s="48" t="n">
        <v>12</v>
      </c>
      <c r="F88" s="49" t="n"/>
      <c r="G88" s="50">
        <f>IF(AND(ISNUMBER($F88),ISNUMBER($E88),$E88&lt;&gt;0),$F88/$E88,"")</f>
        <v/>
      </c>
      <c r="H88" s="50">
        <f>IF(AND(ISNUMBER($F88),ISNUMBER($AL88),ISNUMBER($E88),($AL88*$E88)&lt;&gt;0),$F88/($AL88*$E88)*100,"")</f>
        <v/>
      </c>
      <c r="I88" s="51" t="n"/>
      <c r="J88" s="52" t="n"/>
      <c r="K88" s="50">
        <f>IF(AND(ISNUMBER($F88),ISNUMBER($J88)),$F88*(1-$J88),"")</f>
        <v/>
      </c>
      <c r="L88" s="51" t="n"/>
      <c r="M88" s="51" t="n"/>
      <c r="N88" s="50">
        <f>IF(ISNUMBER($F88),($F88-IF(ISNUMBER($AM88),$AM88,0))*(1-IF(ISNUMBER($J88),$J88,0)),"")</f>
        <v/>
      </c>
      <c r="O88" s="34" t="inlineStr">
        <is>
          <t>Key Lime</t>
        </is>
      </c>
      <c r="P88" s="48" t="n">
        <v>0</v>
      </c>
      <c r="Q88" s="48" t="n">
        <v>0</v>
      </c>
      <c r="R88" s="34" t="inlineStr">
        <is>
          <t>Not listed</t>
        </is>
      </c>
      <c r="S88" s="48" t="n">
        <v>0</v>
      </c>
      <c r="T88" s="48" t="n">
        <v>0</v>
      </c>
      <c r="U88" s="34" t="inlineStr">
        <is>
          <t>None (natural essence)</t>
        </is>
      </c>
      <c r="V88" s="34" t="inlineStr">
        <is>
          <t>Zero calorie/sugar/sweetener, naturally essenced</t>
        </is>
      </c>
      <c r="W88" s="51" t="n"/>
      <c r="X88" s="51" t="n"/>
      <c r="Y88" s="51" t="n"/>
      <c r="Z88" s="51" t="n"/>
      <c r="AA88" s="34" t="inlineStr">
        <is>
          <t>Very High</t>
        </is>
      </c>
      <c r="AB88" s="34" t="inlineStr">
        <is>
          <t>Iconic seltzer; huge mainstream base</t>
        </is>
      </c>
      <c r="AC88" s="34" t="inlineStr">
        <is>
          <t>The cult zero everything sparkling water</t>
        </is>
      </c>
      <c r="AD88" s="34" t="inlineStr">
        <is>
          <t>Zero calories/sugar with cult brand status and price.</t>
        </is>
      </c>
      <c r="AE88" s="51" t="n"/>
      <c r="AF88" s="53">
        <f>IF(AND(ISNUMBER($P88),ISNUMBER($AL88),$AL88&lt;&gt;0),ROUND($P88/$AL88*100,1),"")</f>
        <v/>
      </c>
      <c r="AG88" s="54">
        <f>IF(AND(ISNUMBER($S88),ISNUMBER($AL88),$AL88&lt;&gt;0),ROUND($S88/$AL88*100,2),"")</f>
        <v/>
      </c>
      <c r="AH88" s="53">
        <f>IF(AND(ISNUMBER($Q88),ISNUMBER($AL88),$AL88&lt;&gt;0),ROUND($Q88/$AL88*100,1),"")</f>
        <v/>
      </c>
      <c r="AI88" s="48">
        <f>IF(ISNUMBER($S88),IF($S88&lt;=1,"Yes","No"),"n/a")</f>
        <v/>
      </c>
      <c r="AJ88" s="48">
        <f>IF(ISNUMBER($S88),ROUND(MAX(0,MIN(100,100-$S88*2.5-IF(ISNUMBER($T88),$T88,0)*0.12+IF($S88&lt;=1,12,0))),0),"")</f>
        <v/>
      </c>
      <c r="AK88" s="48">
        <f>IF(ISNUMBER($Q88),IF($Q88&gt;=100,20,IF($Q88&gt;=30,10,0)),0)+IF(ISNUMBER($R88),IF($R88&gt;=100,20,0),0)+IF(ISNUMBER($P88),IF($P88&gt;=150,20,IF($P88&gt;=50,12,5)),0)+IF(ISNUMBER($S88),IF($S88&lt;=1,15,0),0)</f>
        <v/>
      </c>
      <c r="AL88" s="48" t="n">
        <v>355</v>
      </c>
      <c r="AM88" s="49" t="n"/>
      <c r="AN88" s="48">
        <f>IF(AND(ISNUMBER($P88),ISNUMBER($AL88),$AL88&lt;&gt;0),IF(OR($P88&gt;180,$P88/$AL88*1000&gt;400),"Over ceiling, confirm SKU","Within"),"n/a")</f>
        <v/>
      </c>
      <c r="AO88" s="51" t="n"/>
      <c r="AP88" s="51" t="n"/>
      <c r="AQ88" s="51" t="n"/>
      <c r="AR88" s="34" t="inlineStr">
        <is>
          <t>Retrieved and cited, see Enrichment Log</t>
        </is>
      </c>
      <c r="AS88" s="34" t="inlineStr">
        <is>
          <t>BLANK -&gt; requires live Amazon.ca capture</t>
        </is>
      </c>
      <c r="AT88" s="34" t="inlineStr">
        <is>
          <t>Unverified commercial data</t>
        </is>
      </c>
    </row>
    <row r="89" ht="28" customHeight="1">
      <c r="A89" s="34" t="inlineStr">
        <is>
          <t>LaCroix</t>
        </is>
      </c>
      <c r="B89" s="34" t="inlineStr">
        <is>
          <t>LaCroix Sparkling Water | Key Lime | 15 pack 355mL</t>
        </is>
      </c>
      <c r="C89" s="34" t="inlineStr">
        <is>
          <t>5) Sparkling water &amp; soda</t>
        </is>
      </c>
      <c r="D89" s="34" t="inlineStr">
        <is>
          <t>355 mL can</t>
        </is>
      </c>
      <c r="E89" s="48" t="n">
        <v>15</v>
      </c>
      <c r="F89" s="49" t="n"/>
      <c r="G89" s="50">
        <f>IF(AND(ISNUMBER($F89),ISNUMBER($E89),$E89&lt;&gt;0),$F89/$E89,"")</f>
        <v/>
      </c>
      <c r="H89" s="50">
        <f>IF(AND(ISNUMBER($F89),ISNUMBER($AL89),ISNUMBER($E89),($AL89*$E89)&lt;&gt;0),$F89/($AL89*$E89)*100,"")</f>
        <v/>
      </c>
      <c r="I89" s="51" t="n"/>
      <c r="J89" s="52" t="n"/>
      <c r="K89" s="50">
        <f>IF(AND(ISNUMBER($F89),ISNUMBER($J89)),$F89*(1-$J89),"")</f>
        <v/>
      </c>
      <c r="L89" s="51" t="n"/>
      <c r="M89" s="51" t="n"/>
      <c r="N89" s="50">
        <f>IF(ISNUMBER($F89),($F89-IF(ISNUMBER($AM89),$AM89,0))*(1-IF(ISNUMBER($J89),$J89,0)),"")</f>
        <v/>
      </c>
      <c r="O89" s="34" t="inlineStr">
        <is>
          <t>Key Lime</t>
        </is>
      </c>
      <c r="P89" s="48" t="n">
        <v>0</v>
      </c>
      <c r="Q89" s="48" t="n">
        <v>0</v>
      </c>
      <c r="R89" s="34" t="inlineStr">
        <is>
          <t>Not listed</t>
        </is>
      </c>
      <c r="S89" s="48" t="n">
        <v>0</v>
      </c>
      <c r="T89" s="48" t="n">
        <v>0</v>
      </c>
      <c r="U89" s="34" t="inlineStr">
        <is>
          <t>None (natural essence)</t>
        </is>
      </c>
      <c r="V89" s="34" t="inlineStr">
        <is>
          <t>Zero calorie/sugar/sweetener, naturally essenced</t>
        </is>
      </c>
      <c r="W89" s="51" t="n"/>
      <c r="X89" s="51" t="n"/>
      <c r="Y89" s="51" t="n"/>
      <c r="Z89" s="51" t="n"/>
      <c r="AA89" s="34" t="inlineStr">
        <is>
          <t>Very High</t>
        </is>
      </c>
      <c r="AB89" s="34" t="inlineStr">
        <is>
          <t>Iconic seltzer; huge mainstream base</t>
        </is>
      </c>
      <c r="AC89" s="34" t="inlineStr">
        <is>
          <t>The cult zero everything sparkling water</t>
        </is>
      </c>
      <c r="AD89" s="34" t="inlineStr">
        <is>
          <t>Zero calories/sugar with cult brand status and price.</t>
        </is>
      </c>
      <c r="AE89" s="51" t="n"/>
      <c r="AF89" s="53">
        <f>IF(AND(ISNUMBER($P89),ISNUMBER($AL89),$AL89&lt;&gt;0),ROUND($P89/$AL89*100,1),"")</f>
        <v/>
      </c>
      <c r="AG89" s="54">
        <f>IF(AND(ISNUMBER($S89),ISNUMBER($AL89),$AL89&lt;&gt;0),ROUND($S89/$AL89*100,2),"")</f>
        <v/>
      </c>
      <c r="AH89" s="53">
        <f>IF(AND(ISNUMBER($Q89),ISNUMBER($AL89),$AL89&lt;&gt;0),ROUND($Q89/$AL89*100,1),"")</f>
        <v/>
      </c>
      <c r="AI89" s="48">
        <f>IF(ISNUMBER($S89),IF($S89&lt;=1,"Yes","No"),"n/a")</f>
        <v/>
      </c>
      <c r="AJ89" s="48">
        <f>IF(ISNUMBER($S89),ROUND(MAX(0,MIN(100,100-$S89*2.5-IF(ISNUMBER($T89),$T89,0)*0.12+IF($S89&lt;=1,12,0))),0),"")</f>
        <v/>
      </c>
      <c r="AK89" s="48">
        <f>IF(ISNUMBER($Q89),IF($Q89&gt;=100,20,IF($Q89&gt;=30,10,0)),0)+IF(ISNUMBER($R89),IF($R89&gt;=100,20,0),0)+IF(ISNUMBER($P89),IF($P89&gt;=150,20,IF($P89&gt;=50,12,5)),0)+IF(ISNUMBER($S89),IF($S89&lt;=1,15,0),0)</f>
        <v/>
      </c>
      <c r="AL89" s="48" t="n">
        <v>355</v>
      </c>
      <c r="AM89" s="49" t="n"/>
      <c r="AN89" s="48">
        <f>IF(AND(ISNUMBER($P89),ISNUMBER($AL89),$AL89&lt;&gt;0),IF(OR($P89&gt;180,$P89/$AL89*1000&gt;400),"Over ceiling, confirm SKU","Within"),"n/a")</f>
        <v/>
      </c>
      <c r="AO89" s="51" t="n"/>
      <c r="AP89" s="51" t="n"/>
      <c r="AQ89" s="51" t="n"/>
      <c r="AR89" s="34" t="inlineStr">
        <is>
          <t>Retrieved and cited, see Enrichment Log</t>
        </is>
      </c>
      <c r="AS89" s="34" t="inlineStr">
        <is>
          <t>BLANK -&gt; requires live Amazon.ca capture</t>
        </is>
      </c>
      <c r="AT89" s="34" t="inlineStr">
        <is>
          <t>Unverified commercial data</t>
        </is>
      </c>
    </row>
    <row r="90" ht="28" customHeight="1">
      <c r="A90" s="34" t="inlineStr">
        <is>
          <t>LaCroix</t>
        </is>
      </c>
      <c r="B90" s="34" t="inlineStr">
        <is>
          <t>LaCroix Sparkling Water | Key Lime | 18 pack 355mL</t>
        </is>
      </c>
      <c r="C90" s="34" t="inlineStr">
        <is>
          <t>5) Sparkling water &amp; soda</t>
        </is>
      </c>
      <c r="D90" s="34" t="inlineStr">
        <is>
          <t>355 mL can</t>
        </is>
      </c>
      <c r="E90" s="48" t="n">
        <v>18</v>
      </c>
      <c r="F90" s="49" t="n"/>
      <c r="G90" s="50">
        <f>IF(AND(ISNUMBER($F90),ISNUMBER($E90),$E90&lt;&gt;0),$F90/$E90,"")</f>
        <v/>
      </c>
      <c r="H90" s="50">
        <f>IF(AND(ISNUMBER($F90),ISNUMBER($AL90),ISNUMBER($E90),($AL90*$E90)&lt;&gt;0),$F90/($AL90*$E90)*100,"")</f>
        <v/>
      </c>
      <c r="I90" s="51" t="n"/>
      <c r="J90" s="52" t="n"/>
      <c r="K90" s="50">
        <f>IF(AND(ISNUMBER($F90),ISNUMBER($J90)),$F90*(1-$J90),"")</f>
        <v/>
      </c>
      <c r="L90" s="51" t="n"/>
      <c r="M90" s="51" t="n"/>
      <c r="N90" s="50">
        <f>IF(ISNUMBER($F90),($F90-IF(ISNUMBER($AM90),$AM90,0))*(1-IF(ISNUMBER($J90),$J90,0)),"")</f>
        <v/>
      </c>
      <c r="O90" s="34" t="inlineStr">
        <is>
          <t>Key Lime</t>
        </is>
      </c>
      <c r="P90" s="48" t="n">
        <v>0</v>
      </c>
      <c r="Q90" s="48" t="n">
        <v>0</v>
      </c>
      <c r="R90" s="34" t="inlineStr">
        <is>
          <t>Not listed</t>
        </is>
      </c>
      <c r="S90" s="48" t="n">
        <v>0</v>
      </c>
      <c r="T90" s="48" t="n">
        <v>0</v>
      </c>
      <c r="U90" s="34" t="inlineStr">
        <is>
          <t>None (natural essence)</t>
        </is>
      </c>
      <c r="V90" s="34" t="inlineStr">
        <is>
          <t>Zero calorie/sugar/sweetener, naturally essenced</t>
        </is>
      </c>
      <c r="W90" s="51" t="n"/>
      <c r="X90" s="51" t="n"/>
      <c r="Y90" s="51" t="n"/>
      <c r="Z90" s="51" t="n"/>
      <c r="AA90" s="34" t="inlineStr">
        <is>
          <t>Very High</t>
        </is>
      </c>
      <c r="AB90" s="34" t="inlineStr">
        <is>
          <t>Iconic seltzer; huge mainstream base</t>
        </is>
      </c>
      <c r="AC90" s="34" t="inlineStr">
        <is>
          <t>The cult zero everything sparkling water</t>
        </is>
      </c>
      <c r="AD90" s="34" t="inlineStr">
        <is>
          <t>Zero calories/sugar with cult brand status and price.</t>
        </is>
      </c>
      <c r="AE90" s="51" t="n"/>
      <c r="AF90" s="53">
        <f>IF(AND(ISNUMBER($P90),ISNUMBER($AL90),$AL90&lt;&gt;0),ROUND($P90/$AL90*100,1),"")</f>
        <v/>
      </c>
      <c r="AG90" s="54">
        <f>IF(AND(ISNUMBER($S90),ISNUMBER($AL90),$AL90&lt;&gt;0),ROUND($S90/$AL90*100,2),"")</f>
        <v/>
      </c>
      <c r="AH90" s="53">
        <f>IF(AND(ISNUMBER($Q90),ISNUMBER($AL90),$AL90&lt;&gt;0),ROUND($Q90/$AL90*100,1),"")</f>
        <v/>
      </c>
      <c r="AI90" s="48">
        <f>IF(ISNUMBER($S90),IF($S90&lt;=1,"Yes","No"),"n/a")</f>
        <v/>
      </c>
      <c r="AJ90" s="48">
        <f>IF(ISNUMBER($S90),ROUND(MAX(0,MIN(100,100-$S90*2.5-IF(ISNUMBER($T90),$T90,0)*0.12+IF($S90&lt;=1,12,0))),0),"")</f>
        <v/>
      </c>
      <c r="AK90" s="48">
        <f>IF(ISNUMBER($Q90),IF($Q90&gt;=100,20,IF($Q90&gt;=30,10,0)),0)+IF(ISNUMBER($R90),IF($R90&gt;=100,20,0),0)+IF(ISNUMBER($P90),IF($P90&gt;=150,20,IF($P90&gt;=50,12,5)),0)+IF(ISNUMBER($S90),IF($S90&lt;=1,15,0),0)</f>
        <v/>
      </c>
      <c r="AL90" s="48" t="n">
        <v>355</v>
      </c>
      <c r="AM90" s="49" t="n"/>
      <c r="AN90" s="48">
        <f>IF(AND(ISNUMBER($P90),ISNUMBER($AL90),$AL90&lt;&gt;0),IF(OR($P90&gt;180,$P90/$AL90*1000&gt;400),"Over ceiling, confirm SKU","Within"),"n/a")</f>
        <v/>
      </c>
      <c r="AO90" s="51" t="n"/>
      <c r="AP90" s="51" t="n"/>
      <c r="AQ90" s="51" t="n"/>
      <c r="AR90" s="34" t="inlineStr">
        <is>
          <t>Retrieved and cited, see Enrichment Log</t>
        </is>
      </c>
      <c r="AS90" s="34" t="inlineStr">
        <is>
          <t>BLANK -&gt; requires live Amazon.ca capture</t>
        </is>
      </c>
      <c r="AT90" s="34" t="inlineStr">
        <is>
          <t>Unverified commercial data</t>
        </is>
      </c>
    </row>
    <row r="91" ht="28" customHeight="1">
      <c r="A91" s="34" t="inlineStr">
        <is>
          <t>LaCroix</t>
        </is>
      </c>
      <c r="B91" s="34" t="inlineStr">
        <is>
          <t>LaCroix Sparkling Water | Key Lime | 24 pack 355mL</t>
        </is>
      </c>
      <c r="C91" s="34" t="inlineStr">
        <is>
          <t>5) Sparkling water &amp; soda</t>
        </is>
      </c>
      <c r="D91" s="34" t="inlineStr">
        <is>
          <t>355 mL can</t>
        </is>
      </c>
      <c r="E91" s="48" t="n">
        <v>24</v>
      </c>
      <c r="F91" s="49" t="n"/>
      <c r="G91" s="50">
        <f>IF(AND(ISNUMBER($F91),ISNUMBER($E91),$E91&lt;&gt;0),$F91/$E91,"")</f>
        <v/>
      </c>
      <c r="H91" s="50">
        <f>IF(AND(ISNUMBER($F91),ISNUMBER($AL91),ISNUMBER($E91),($AL91*$E91)&lt;&gt;0),$F91/($AL91*$E91)*100,"")</f>
        <v/>
      </c>
      <c r="I91" s="51" t="n"/>
      <c r="J91" s="52" t="n"/>
      <c r="K91" s="50">
        <f>IF(AND(ISNUMBER($F91),ISNUMBER($J91)),$F91*(1-$J91),"")</f>
        <v/>
      </c>
      <c r="L91" s="51" t="n"/>
      <c r="M91" s="51" t="n"/>
      <c r="N91" s="50">
        <f>IF(ISNUMBER($F91),($F91-IF(ISNUMBER($AM91),$AM91,0))*(1-IF(ISNUMBER($J91),$J91,0)),"")</f>
        <v/>
      </c>
      <c r="O91" s="34" t="inlineStr">
        <is>
          <t>Key Lime</t>
        </is>
      </c>
      <c r="P91" s="48" t="n">
        <v>0</v>
      </c>
      <c r="Q91" s="48" t="n">
        <v>0</v>
      </c>
      <c r="R91" s="34" t="inlineStr">
        <is>
          <t>Not listed</t>
        </is>
      </c>
      <c r="S91" s="48" t="n">
        <v>0</v>
      </c>
      <c r="T91" s="48" t="n">
        <v>0</v>
      </c>
      <c r="U91" s="34" t="inlineStr">
        <is>
          <t>None (natural essence)</t>
        </is>
      </c>
      <c r="V91" s="34" t="inlineStr">
        <is>
          <t>Zero calorie/sugar/sweetener, naturally essenced</t>
        </is>
      </c>
      <c r="W91" s="51" t="n"/>
      <c r="X91" s="51" t="n"/>
      <c r="Y91" s="51" t="n"/>
      <c r="Z91" s="51" t="n"/>
      <c r="AA91" s="34" t="inlineStr">
        <is>
          <t>Very High</t>
        </is>
      </c>
      <c r="AB91" s="34" t="inlineStr">
        <is>
          <t>Iconic seltzer; huge mainstream base</t>
        </is>
      </c>
      <c r="AC91" s="34" t="inlineStr">
        <is>
          <t>The cult zero everything sparkling water</t>
        </is>
      </c>
      <c r="AD91" s="34" t="inlineStr">
        <is>
          <t>Zero calories/sugar with cult brand status and price.</t>
        </is>
      </c>
      <c r="AE91" s="51" t="n"/>
      <c r="AF91" s="53">
        <f>IF(AND(ISNUMBER($P91),ISNUMBER($AL91),$AL91&lt;&gt;0),ROUND($P91/$AL91*100,1),"")</f>
        <v/>
      </c>
      <c r="AG91" s="54">
        <f>IF(AND(ISNUMBER($S91),ISNUMBER($AL91),$AL91&lt;&gt;0),ROUND($S91/$AL91*100,2),"")</f>
        <v/>
      </c>
      <c r="AH91" s="53">
        <f>IF(AND(ISNUMBER($Q91),ISNUMBER($AL91),$AL91&lt;&gt;0),ROUND($Q91/$AL91*100,1),"")</f>
        <v/>
      </c>
      <c r="AI91" s="48">
        <f>IF(ISNUMBER($S91),IF($S91&lt;=1,"Yes","No"),"n/a")</f>
        <v/>
      </c>
      <c r="AJ91" s="48">
        <f>IF(ISNUMBER($S91),ROUND(MAX(0,MIN(100,100-$S91*2.5-IF(ISNUMBER($T91),$T91,0)*0.12+IF($S91&lt;=1,12,0))),0),"")</f>
        <v/>
      </c>
      <c r="AK91" s="48">
        <f>IF(ISNUMBER($Q91),IF($Q91&gt;=100,20,IF($Q91&gt;=30,10,0)),0)+IF(ISNUMBER($R91),IF($R91&gt;=100,20,0),0)+IF(ISNUMBER($P91),IF($P91&gt;=150,20,IF($P91&gt;=50,12,5)),0)+IF(ISNUMBER($S91),IF($S91&lt;=1,15,0),0)</f>
        <v/>
      </c>
      <c r="AL91" s="48" t="n">
        <v>355</v>
      </c>
      <c r="AM91" s="49" t="n"/>
      <c r="AN91" s="48">
        <f>IF(AND(ISNUMBER($P91),ISNUMBER($AL91),$AL91&lt;&gt;0),IF(OR($P91&gt;180,$P91/$AL91*1000&gt;400),"Over ceiling, confirm SKU","Within"),"n/a")</f>
        <v/>
      </c>
      <c r="AO91" s="51" t="n"/>
      <c r="AP91" s="51" t="n"/>
      <c r="AQ91" s="51" t="n"/>
      <c r="AR91" s="34" t="inlineStr">
        <is>
          <t>Retrieved and cited, see Enrichment Log</t>
        </is>
      </c>
      <c r="AS91" s="34" t="inlineStr">
        <is>
          <t>BLANK -&gt; requires live Amazon.ca capture</t>
        </is>
      </c>
      <c r="AT91" s="34" t="inlineStr">
        <is>
          <t>Unverified commercial data</t>
        </is>
      </c>
    </row>
    <row r="92" ht="28" customHeight="1">
      <c r="A92" s="34" t="inlineStr">
        <is>
          <t>LaCroix</t>
        </is>
      </c>
      <c r="B92" s="34" t="inlineStr">
        <is>
          <t>LaCroix Sparkling Water | Cerise Limon | single 355mL</t>
        </is>
      </c>
      <c r="C92" s="34" t="inlineStr">
        <is>
          <t>5) Sparkling water &amp; soda</t>
        </is>
      </c>
      <c r="D92" s="34" t="inlineStr">
        <is>
          <t>355 mL can</t>
        </is>
      </c>
      <c r="E92" s="48" t="n">
        <v>1</v>
      </c>
      <c r="F92" s="49" t="n"/>
      <c r="G92" s="50">
        <f>IF(AND(ISNUMBER($F92),ISNUMBER($E92),$E92&lt;&gt;0),$F92/$E92,"")</f>
        <v/>
      </c>
      <c r="H92" s="50">
        <f>IF(AND(ISNUMBER($F92),ISNUMBER($AL92),ISNUMBER($E92),($AL92*$E92)&lt;&gt;0),$F92/($AL92*$E92)*100,"")</f>
        <v/>
      </c>
      <c r="I92" s="51" t="n"/>
      <c r="J92" s="52" t="n"/>
      <c r="K92" s="50">
        <f>IF(AND(ISNUMBER($F92),ISNUMBER($J92)),$F92*(1-$J92),"")</f>
        <v/>
      </c>
      <c r="L92" s="51" t="n"/>
      <c r="M92" s="51" t="n"/>
      <c r="N92" s="50">
        <f>IF(ISNUMBER($F92),($F92-IF(ISNUMBER($AM92),$AM92,0))*(1-IF(ISNUMBER($J92),$J92,0)),"")</f>
        <v/>
      </c>
      <c r="O92" s="34" t="inlineStr">
        <is>
          <t>Cerise Limon</t>
        </is>
      </c>
      <c r="P92" s="48" t="n">
        <v>0</v>
      </c>
      <c r="Q92" s="48" t="n">
        <v>0</v>
      </c>
      <c r="R92" s="34" t="inlineStr">
        <is>
          <t>Not listed</t>
        </is>
      </c>
      <c r="S92" s="48" t="n">
        <v>0</v>
      </c>
      <c r="T92" s="48" t="n">
        <v>0</v>
      </c>
      <c r="U92" s="34" t="inlineStr">
        <is>
          <t>None (natural essence)</t>
        </is>
      </c>
      <c r="V92" s="34" t="inlineStr">
        <is>
          <t>Zero calorie/sugar/sweetener, naturally essenced</t>
        </is>
      </c>
      <c r="W92" s="51" t="n"/>
      <c r="X92" s="51" t="n"/>
      <c r="Y92" s="51" t="n"/>
      <c r="Z92" s="51" t="n"/>
      <c r="AA92" s="34" t="inlineStr">
        <is>
          <t>Very High</t>
        </is>
      </c>
      <c r="AB92" s="34" t="inlineStr">
        <is>
          <t>Iconic seltzer; huge mainstream base</t>
        </is>
      </c>
      <c r="AC92" s="34" t="inlineStr">
        <is>
          <t>The cult zero everything sparkling water</t>
        </is>
      </c>
      <c r="AD92" s="34" t="inlineStr">
        <is>
          <t>Zero calories/sugar with cult brand status and price.</t>
        </is>
      </c>
      <c r="AE92" s="51" t="n"/>
      <c r="AF92" s="53">
        <f>IF(AND(ISNUMBER($P92),ISNUMBER($AL92),$AL92&lt;&gt;0),ROUND($P92/$AL92*100,1),"")</f>
        <v/>
      </c>
      <c r="AG92" s="54">
        <f>IF(AND(ISNUMBER($S92),ISNUMBER($AL92),$AL92&lt;&gt;0),ROUND($S92/$AL92*100,2),"")</f>
        <v/>
      </c>
      <c r="AH92" s="53">
        <f>IF(AND(ISNUMBER($Q92),ISNUMBER($AL92),$AL92&lt;&gt;0),ROUND($Q92/$AL92*100,1),"")</f>
        <v/>
      </c>
      <c r="AI92" s="48">
        <f>IF(ISNUMBER($S92),IF($S92&lt;=1,"Yes","No"),"n/a")</f>
        <v/>
      </c>
      <c r="AJ92" s="48">
        <f>IF(ISNUMBER($S92),ROUND(MAX(0,MIN(100,100-$S92*2.5-IF(ISNUMBER($T92),$T92,0)*0.12+IF($S92&lt;=1,12,0))),0),"")</f>
        <v/>
      </c>
      <c r="AK92" s="48">
        <f>IF(ISNUMBER($Q92),IF($Q92&gt;=100,20,IF($Q92&gt;=30,10,0)),0)+IF(ISNUMBER($R92),IF($R92&gt;=100,20,0),0)+IF(ISNUMBER($P92),IF($P92&gt;=150,20,IF($P92&gt;=50,12,5)),0)+IF(ISNUMBER($S92),IF($S92&lt;=1,15,0),0)</f>
        <v/>
      </c>
      <c r="AL92" s="48" t="n">
        <v>355</v>
      </c>
      <c r="AM92" s="49" t="n"/>
      <c r="AN92" s="48">
        <f>IF(AND(ISNUMBER($P92),ISNUMBER($AL92),$AL92&lt;&gt;0),IF(OR($P92&gt;180,$P92/$AL92*1000&gt;400),"Over ceiling, confirm SKU","Within"),"n/a")</f>
        <v/>
      </c>
      <c r="AO92" s="51" t="n"/>
      <c r="AP92" s="51" t="n"/>
      <c r="AQ92" s="51" t="n"/>
      <c r="AR92" s="34" t="inlineStr">
        <is>
          <t>Retrieved and cited, see Enrichment Log</t>
        </is>
      </c>
      <c r="AS92" s="34" t="inlineStr">
        <is>
          <t>BLANK -&gt; requires live Amazon.ca capture</t>
        </is>
      </c>
      <c r="AT92" s="34" t="inlineStr">
        <is>
          <t>Unverified commercial data</t>
        </is>
      </c>
    </row>
    <row r="93" ht="28" customHeight="1">
      <c r="A93" s="34" t="inlineStr">
        <is>
          <t>LaCroix</t>
        </is>
      </c>
      <c r="B93" s="34" t="inlineStr">
        <is>
          <t>LaCroix Sparkling Water | Cerise Limon | 8 pack 355mL</t>
        </is>
      </c>
      <c r="C93" s="34" t="inlineStr">
        <is>
          <t>5) Sparkling water &amp; soda</t>
        </is>
      </c>
      <c r="D93" s="34" t="inlineStr">
        <is>
          <t>355 mL can</t>
        </is>
      </c>
      <c r="E93" s="48" t="n">
        <v>8</v>
      </c>
      <c r="F93" s="49" t="n"/>
      <c r="G93" s="50">
        <f>IF(AND(ISNUMBER($F93),ISNUMBER($E93),$E93&lt;&gt;0),$F93/$E93,"")</f>
        <v/>
      </c>
      <c r="H93" s="50">
        <f>IF(AND(ISNUMBER($F93),ISNUMBER($AL93),ISNUMBER($E93),($AL93*$E93)&lt;&gt;0),$F93/($AL93*$E93)*100,"")</f>
        <v/>
      </c>
      <c r="I93" s="51" t="n"/>
      <c r="J93" s="52" t="n"/>
      <c r="K93" s="50">
        <f>IF(AND(ISNUMBER($F93),ISNUMBER($J93)),$F93*(1-$J93),"")</f>
        <v/>
      </c>
      <c r="L93" s="51" t="n"/>
      <c r="M93" s="51" t="n"/>
      <c r="N93" s="50">
        <f>IF(ISNUMBER($F93),($F93-IF(ISNUMBER($AM93),$AM93,0))*(1-IF(ISNUMBER($J93),$J93,0)),"")</f>
        <v/>
      </c>
      <c r="O93" s="34" t="inlineStr">
        <is>
          <t>Cerise Limon</t>
        </is>
      </c>
      <c r="P93" s="48" t="n">
        <v>0</v>
      </c>
      <c r="Q93" s="48" t="n">
        <v>0</v>
      </c>
      <c r="R93" s="34" t="inlineStr">
        <is>
          <t>Not listed</t>
        </is>
      </c>
      <c r="S93" s="48" t="n">
        <v>0</v>
      </c>
      <c r="T93" s="48" t="n">
        <v>0</v>
      </c>
      <c r="U93" s="34" t="inlineStr">
        <is>
          <t>None (natural essence)</t>
        </is>
      </c>
      <c r="V93" s="34" t="inlineStr">
        <is>
          <t>Zero calorie/sugar/sweetener, naturally essenced</t>
        </is>
      </c>
      <c r="W93" s="51" t="n"/>
      <c r="X93" s="51" t="n"/>
      <c r="Y93" s="51" t="n"/>
      <c r="Z93" s="51" t="n"/>
      <c r="AA93" s="34" t="inlineStr">
        <is>
          <t>Very High</t>
        </is>
      </c>
      <c r="AB93" s="34" t="inlineStr">
        <is>
          <t>Iconic seltzer; huge mainstream base</t>
        </is>
      </c>
      <c r="AC93" s="34" t="inlineStr">
        <is>
          <t>The cult zero everything sparkling water</t>
        </is>
      </c>
      <c r="AD93" s="34" t="inlineStr">
        <is>
          <t>Zero calories/sugar with cult brand status and price.</t>
        </is>
      </c>
      <c r="AE93" s="51" t="n"/>
      <c r="AF93" s="53">
        <f>IF(AND(ISNUMBER($P93),ISNUMBER($AL93),$AL93&lt;&gt;0),ROUND($P93/$AL93*100,1),"")</f>
        <v/>
      </c>
      <c r="AG93" s="54">
        <f>IF(AND(ISNUMBER($S93),ISNUMBER($AL93),$AL93&lt;&gt;0),ROUND($S93/$AL93*100,2),"")</f>
        <v/>
      </c>
      <c r="AH93" s="53">
        <f>IF(AND(ISNUMBER($Q93),ISNUMBER($AL93),$AL93&lt;&gt;0),ROUND($Q93/$AL93*100,1),"")</f>
        <v/>
      </c>
      <c r="AI93" s="48">
        <f>IF(ISNUMBER($S93),IF($S93&lt;=1,"Yes","No"),"n/a")</f>
        <v/>
      </c>
      <c r="AJ93" s="48">
        <f>IF(ISNUMBER($S93),ROUND(MAX(0,MIN(100,100-$S93*2.5-IF(ISNUMBER($T93),$T93,0)*0.12+IF($S93&lt;=1,12,0))),0),"")</f>
        <v/>
      </c>
      <c r="AK93" s="48">
        <f>IF(ISNUMBER($Q93),IF($Q93&gt;=100,20,IF($Q93&gt;=30,10,0)),0)+IF(ISNUMBER($R93),IF($R93&gt;=100,20,0),0)+IF(ISNUMBER($P93),IF($P93&gt;=150,20,IF($P93&gt;=50,12,5)),0)+IF(ISNUMBER($S93),IF($S93&lt;=1,15,0),0)</f>
        <v/>
      </c>
      <c r="AL93" s="48" t="n">
        <v>355</v>
      </c>
      <c r="AM93" s="49" t="n"/>
      <c r="AN93" s="48">
        <f>IF(AND(ISNUMBER($P93),ISNUMBER($AL93),$AL93&lt;&gt;0),IF(OR($P93&gt;180,$P93/$AL93*1000&gt;400),"Over ceiling, confirm SKU","Within"),"n/a")</f>
        <v/>
      </c>
      <c r="AO93" s="51" t="n"/>
      <c r="AP93" s="51" t="n"/>
      <c r="AQ93" s="51" t="n"/>
      <c r="AR93" s="34" t="inlineStr">
        <is>
          <t>Retrieved and cited, see Enrichment Log</t>
        </is>
      </c>
      <c r="AS93" s="34" t="inlineStr">
        <is>
          <t>BLANK -&gt; requires live Amazon.ca capture</t>
        </is>
      </c>
      <c r="AT93" s="34" t="inlineStr">
        <is>
          <t>Unverified commercial data</t>
        </is>
      </c>
    </row>
    <row r="94" ht="28" customHeight="1">
      <c r="A94" s="34" t="inlineStr">
        <is>
          <t>LaCroix</t>
        </is>
      </c>
      <c r="B94" s="34" t="inlineStr">
        <is>
          <t>LaCroix Sparkling Water | Cerise Limon | 12 pack 355mL</t>
        </is>
      </c>
      <c r="C94" s="34" t="inlineStr">
        <is>
          <t>5) Sparkling water &amp; soda</t>
        </is>
      </c>
      <c r="D94" s="34" t="inlineStr">
        <is>
          <t>355 mL can</t>
        </is>
      </c>
      <c r="E94" s="48" t="n">
        <v>12</v>
      </c>
      <c r="F94" s="49" t="n"/>
      <c r="G94" s="50">
        <f>IF(AND(ISNUMBER($F94),ISNUMBER($E94),$E94&lt;&gt;0),$F94/$E94,"")</f>
        <v/>
      </c>
      <c r="H94" s="50">
        <f>IF(AND(ISNUMBER($F94),ISNUMBER($AL94),ISNUMBER($E94),($AL94*$E94)&lt;&gt;0),$F94/($AL94*$E94)*100,"")</f>
        <v/>
      </c>
      <c r="I94" s="51" t="n"/>
      <c r="J94" s="52" t="n"/>
      <c r="K94" s="50">
        <f>IF(AND(ISNUMBER($F94),ISNUMBER($J94)),$F94*(1-$J94),"")</f>
        <v/>
      </c>
      <c r="L94" s="51" t="n"/>
      <c r="M94" s="51" t="n"/>
      <c r="N94" s="50">
        <f>IF(ISNUMBER($F94),($F94-IF(ISNUMBER($AM94),$AM94,0))*(1-IF(ISNUMBER($J94),$J94,0)),"")</f>
        <v/>
      </c>
      <c r="O94" s="34" t="inlineStr">
        <is>
          <t>Cerise Limon</t>
        </is>
      </c>
      <c r="P94" s="48" t="n">
        <v>0</v>
      </c>
      <c r="Q94" s="48" t="n">
        <v>0</v>
      </c>
      <c r="R94" s="34" t="inlineStr">
        <is>
          <t>Not listed</t>
        </is>
      </c>
      <c r="S94" s="48" t="n">
        <v>0</v>
      </c>
      <c r="T94" s="48" t="n">
        <v>0</v>
      </c>
      <c r="U94" s="34" t="inlineStr">
        <is>
          <t>None (natural essence)</t>
        </is>
      </c>
      <c r="V94" s="34" t="inlineStr">
        <is>
          <t>Zero calorie/sugar/sweetener, naturally essenced</t>
        </is>
      </c>
      <c r="W94" s="51" t="n"/>
      <c r="X94" s="51" t="n"/>
      <c r="Y94" s="51" t="n"/>
      <c r="Z94" s="51" t="n"/>
      <c r="AA94" s="34" t="inlineStr">
        <is>
          <t>Very High</t>
        </is>
      </c>
      <c r="AB94" s="34" t="inlineStr">
        <is>
          <t>Iconic seltzer; huge mainstream base</t>
        </is>
      </c>
      <c r="AC94" s="34" t="inlineStr">
        <is>
          <t>The cult zero everything sparkling water</t>
        </is>
      </c>
      <c r="AD94" s="34" t="inlineStr">
        <is>
          <t>Zero calories/sugar with cult brand status and price.</t>
        </is>
      </c>
      <c r="AE94" s="51" t="n"/>
      <c r="AF94" s="53">
        <f>IF(AND(ISNUMBER($P94),ISNUMBER($AL94),$AL94&lt;&gt;0),ROUND($P94/$AL94*100,1),"")</f>
        <v/>
      </c>
      <c r="AG94" s="54">
        <f>IF(AND(ISNUMBER($S94),ISNUMBER($AL94),$AL94&lt;&gt;0),ROUND($S94/$AL94*100,2),"")</f>
        <v/>
      </c>
      <c r="AH94" s="53">
        <f>IF(AND(ISNUMBER($Q94),ISNUMBER($AL94),$AL94&lt;&gt;0),ROUND($Q94/$AL94*100,1),"")</f>
        <v/>
      </c>
      <c r="AI94" s="48">
        <f>IF(ISNUMBER($S94),IF($S94&lt;=1,"Yes","No"),"n/a")</f>
        <v/>
      </c>
      <c r="AJ94" s="48">
        <f>IF(ISNUMBER($S94),ROUND(MAX(0,MIN(100,100-$S94*2.5-IF(ISNUMBER($T94),$T94,0)*0.12+IF($S94&lt;=1,12,0))),0),"")</f>
        <v/>
      </c>
      <c r="AK94" s="48">
        <f>IF(ISNUMBER($Q94),IF($Q94&gt;=100,20,IF($Q94&gt;=30,10,0)),0)+IF(ISNUMBER($R94),IF($R94&gt;=100,20,0),0)+IF(ISNUMBER($P94),IF($P94&gt;=150,20,IF($P94&gt;=50,12,5)),0)+IF(ISNUMBER($S94),IF($S94&lt;=1,15,0),0)</f>
        <v/>
      </c>
      <c r="AL94" s="48" t="n">
        <v>355</v>
      </c>
      <c r="AM94" s="49" t="n"/>
      <c r="AN94" s="48">
        <f>IF(AND(ISNUMBER($P94),ISNUMBER($AL94),$AL94&lt;&gt;0),IF(OR($P94&gt;180,$P94/$AL94*1000&gt;400),"Over ceiling, confirm SKU","Within"),"n/a")</f>
        <v/>
      </c>
      <c r="AO94" s="51" t="n"/>
      <c r="AP94" s="51" t="n"/>
      <c r="AQ94" s="51" t="n"/>
      <c r="AR94" s="34" t="inlineStr">
        <is>
          <t>Retrieved and cited, see Enrichment Log</t>
        </is>
      </c>
      <c r="AS94" s="34" t="inlineStr">
        <is>
          <t>BLANK -&gt; requires live Amazon.ca capture</t>
        </is>
      </c>
      <c r="AT94" s="34" t="inlineStr">
        <is>
          <t>Unverified commercial data</t>
        </is>
      </c>
    </row>
    <row r="95" ht="28" customHeight="1">
      <c r="A95" s="34" t="inlineStr">
        <is>
          <t>LaCroix</t>
        </is>
      </c>
      <c r="B95" s="34" t="inlineStr">
        <is>
          <t>LaCroix Sparkling Water | Cerise Limon | 15 pack 355mL</t>
        </is>
      </c>
      <c r="C95" s="34" t="inlineStr">
        <is>
          <t>5) Sparkling water &amp; soda</t>
        </is>
      </c>
      <c r="D95" s="34" t="inlineStr">
        <is>
          <t>355 mL can</t>
        </is>
      </c>
      <c r="E95" s="48" t="n">
        <v>15</v>
      </c>
      <c r="F95" s="49" t="n"/>
      <c r="G95" s="50">
        <f>IF(AND(ISNUMBER($F95),ISNUMBER($E95),$E95&lt;&gt;0),$F95/$E95,"")</f>
        <v/>
      </c>
      <c r="H95" s="50">
        <f>IF(AND(ISNUMBER($F95),ISNUMBER($AL95),ISNUMBER($E95),($AL95*$E95)&lt;&gt;0),$F95/($AL95*$E95)*100,"")</f>
        <v/>
      </c>
      <c r="I95" s="51" t="n"/>
      <c r="J95" s="52" t="n"/>
      <c r="K95" s="50">
        <f>IF(AND(ISNUMBER($F95),ISNUMBER($J95)),$F95*(1-$J95),"")</f>
        <v/>
      </c>
      <c r="L95" s="51" t="n"/>
      <c r="M95" s="51" t="n"/>
      <c r="N95" s="50">
        <f>IF(ISNUMBER($F95),($F95-IF(ISNUMBER($AM95),$AM95,0))*(1-IF(ISNUMBER($J95),$J95,0)),"")</f>
        <v/>
      </c>
      <c r="O95" s="34" t="inlineStr">
        <is>
          <t>Cerise Limon</t>
        </is>
      </c>
      <c r="P95" s="48" t="n">
        <v>0</v>
      </c>
      <c r="Q95" s="48" t="n">
        <v>0</v>
      </c>
      <c r="R95" s="34" t="inlineStr">
        <is>
          <t>Not listed</t>
        </is>
      </c>
      <c r="S95" s="48" t="n">
        <v>0</v>
      </c>
      <c r="T95" s="48" t="n">
        <v>0</v>
      </c>
      <c r="U95" s="34" t="inlineStr">
        <is>
          <t>None (natural essence)</t>
        </is>
      </c>
      <c r="V95" s="34" t="inlineStr">
        <is>
          <t>Zero calorie/sugar/sweetener, naturally essenced</t>
        </is>
      </c>
      <c r="W95" s="51" t="n"/>
      <c r="X95" s="51" t="n"/>
      <c r="Y95" s="51" t="n"/>
      <c r="Z95" s="51" t="n"/>
      <c r="AA95" s="34" t="inlineStr">
        <is>
          <t>Very High</t>
        </is>
      </c>
      <c r="AB95" s="34" t="inlineStr">
        <is>
          <t>Iconic seltzer; huge mainstream base</t>
        </is>
      </c>
      <c r="AC95" s="34" t="inlineStr">
        <is>
          <t>The cult zero everything sparkling water</t>
        </is>
      </c>
      <c r="AD95" s="34" t="inlineStr">
        <is>
          <t>Zero calories/sugar with cult brand status and price.</t>
        </is>
      </c>
      <c r="AE95" s="51" t="n"/>
      <c r="AF95" s="53">
        <f>IF(AND(ISNUMBER($P95),ISNUMBER($AL95),$AL95&lt;&gt;0),ROUND($P95/$AL95*100,1),"")</f>
        <v/>
      </c>
      <c r="AG95" s="54">
        <f>IF(AND(ISNUMBER($S95),ISNUMBER($AL95),$AL95&lt;&gt;0),ROUND($S95/$AL95*100,2),"")</f>
        <v/>
      </c>
      <c r="AH95" s="53">
        <f>IF(AND(ISNUMBER($Q95),ISNUMBER($AL95),$AL95&lt;&gt;0),ROUND($Q95/$AL95*100,1),"")</f>
        <v/>
      </c>
      <c r="AI95" s="48">
        <f>IF(ISNUMBER($S95),IF($S95&lt;=1,"Yes","No"),"n/a")</f>
        <v/>
      </c>
      <c r="AJ95" s="48">
        <f>IF(ISNUMBER($S95),ROUND(MAX(0,MIN(100,100-$S95*2.5-IF(ISNUMBER($T95),$T95,0)*0.12+IF($S95&lt;=1,12,0))),0),"")</f>
        <v/>
      </c>
      <c r="AK95" s="48">
        <f>IF(ISNUMBER($Q95),IF($Q95&gt;=100,20,IF($Q95&gt;=30,10,0)),0)+IF(ISNUMBER($R95),IF($R95&gt;=100,20,0),0)+IF(ISNUMBER($P95),IF($P95&gt;=150,20,IF($P95&gt;=50,12,5)),0)+IF(ISNUMBER($S95),IF($S95&lt;=1,15,0),0)</f>
        <v/>
      </c>
      <c r="AL95" s="48" t="n">
        <v>355</v>
      </c>
      <c r="AM95" s="49" t="n"/>
      <c r="AN95" s="48">
        <f>IF(AND(ISNUMBER($P95),ISNUMBER($AL95),$AL95&lt;&gt;0),IF(OR($P95&gt;180,$P95/$AL95*1000&gt;400),"Over ceiling, confirm SKU","Within"),"n/a")</f>
        <v/>
      </c>
      <c r="AO95" s="51" t="n"/>
      <c r="AP95" s="51" t="n"/>
      <c r="AQ95" s="51" t="n"/>
      <c r="AR95" s="34" t="inlineStr">
        <is>
          <t>Retrieved and cited, see Enrichment Log</t>
        </is>
      </c>
      <c r="AS95" s="34" t="inlineStr">
        <is>
          <t>BLANK -&gt; requires live Amazon.ca capture</t>
        </is>
      </c>
      <c r="AT95" s="34" t="inlineStr">
        <is>
          <t>Unverified commercial data</t>
        </is>
      </c>
    </row>
    <row r="96" ht="28" customHeight="1">
      <c r="A96" s="34" t="inlineStr">
        <is>
          <t>LaCroix</t>
        </is>
      </c>
      <c r="B96" s="34" t="inlineStr">
        <is>
          <t>LaCroix Sparkling Water | Cerise Limon | 18 pack 355mL</t>
        </is>
      </c>
      <c r="C96" s="34" t="inlineStr">
        <is>
          <t>5) Sparkling water &amp; soda</t>
        </is>
      </c>
      <c r="D96" s="34" t="inlineStr">
        <is>
          <t>355 mL can</t>
        </is>
      </c>
      <c r="E96" s="48" t="n">
        <v>18</v>
      </c>
      <c r="F96" s="49" t="n"/>
      <c r="G96" s="50">
        <f>IF(AND(ISNUMBER($F96),ISNUMBER($E96),$E96&lt;&gt;0),$F96/$E96,"")</f>
        <v/>
      </c>
      <c r="H96" s="50">
        <f>IF(AND(ISNUMBER($F96),ISNUMBER($AL96),ISNUMBER($E96),($AL96*$E96)&lt;&gt;0),$F96/($AL96*$E96)*100,"")</f>
        <v/>
      </c>
      <c r="I96" s="51" t="n"/>
      <c r="J96" s="52" t="n"/>
      <c r="K96" s="50">
        <f>IF(AND(ISNUMBER($F96),ISNUMBER($J96)),$F96*(1-$J96),"")</f>
        <v/>
      </c>
      <c r="L96" s="51" t="n"/>
      <c r="M96" s="51" t="n"/>
      <c r="N96" s="50">
        <f>IF(ISNUMBER($F96),($F96-IF(ISNUMBER($AM96),$AM96,0))*(1-IF(ISNUMBER($J96),$J96,0)),"")</f>
        <v/>
      </c>
      <c r="O96" s="34" t="inlineStr">
        <is>
          <t>Cerise Limon</t>
        </is>
      </c>
      <c r="P96" s="48" t="n">
        <v>0</v>
      </c>
      <c r="Q96" s="48" t="n">
        <v>0</v>
      </c>
      <c r="R96" s="34" t="inlineStr">
        <is>
          <t>Not listed</t>
        </is>
      </c>
      <c r="S96" s="48" t="n">
        <v>0</v>
      </c>
      <c r="T96" s="48" t="n">
        <v>0</v>
      </c>
      <c r="U96" s="34" t="inlineStr">
        <is>
          <t>None (natural essence)</t>
        </is>
      </c>
      <c r="V96" s="34" t="inlineStr">
        <is>
          <t>Zero calorie/sugar/sweetener, naturally essenced</t>
        </is>
      </c>
      <c r="W96" s="51" t="n"/>
      <c r="X96" s="51" t="n"/>
      <c r="Y96" s="51" t="n"/>
      <c r="Z96" s="51" t="n"/>
      <c r="AA96" s="34" t="inlineStr">
        <is>
          <t>Very High</t>
        </is>
      </c>
      <c r="AB96" s="34" t="inlineStr">
        <is>
          <t>Iconic seltzer; huge mainstream base</t>
        </is>
      </c>
      <c r="AC96" s="34" t="inlineStr">
        <is>
          <t>The cult zero everything sparkling water</t>
        </is>
      </c>
      <c r="AD96" s="34" t="inlineStr">
        <is>
          <t>Zero calories/sugar with cult brand status and price.</t>
        </is>
      </c>
      <c r="AE96" s="51" t="n"/>
      <c r="AF96" s="53">
        <f>IF(AND(ISNUMBER($P96),ISNUMBER($AL96),$AL96&lt;&gt;0),ROUND($P96/$AL96*100,1),"")</f>
        <v/>
      </c>
      <c r="AG96" s="54">
        <f>IF(AND(ISNUMBER($S96),ISNUMBER($AL96),$AL96&lt;&gt;0),ROUND($S96/$AL96*100,2),"")</f>
        <v/>
      </c>
      <c r="AH96" s="53">
        <f>IF(AND(ISNUMBER($Q96),ISNUMBER($AL96),$AL96&lt;&gt;0),ROUND($Q96/$AL96*100,1),"")</f>
        <v/>
      </c>
      <c r="AI96" s="48">
        <f>IF(ISNUMBER($S96),IF($S96&lt;=1,"Yes","No"),"n/a")</f>
        <v/>
      </c>
      <c r="AJ96" s="48">
        <f>IF(ISNUMBER($S96),ROUND(MAX(0,MIN(100,100-$S96*2.5-IF(ISNUMBER($T96),$T96,0)*0.12+IF($S96&lt;=1,12,0))),0),"")</f>
        <v/>
      </c>
      <c r="AK96" s="48">
        <f>IF(ISNUMBER($Q96),IF($Q96&gt;=100,20,IF($Q96&gt;=30,10,0)),0)+IF(ISNUMBER($R96),IF($R96&gt;=100,20,0),0)+IF(ISNUMBER($P96),IF($P96&gt;=150,20,IF($P96&gt;=50,12,5)),0)+IF(ISNUMBER($S96),IF($S96&lt;=1,15,0),0)</f>
        <v/>
      </c>
      <c r="AL96" s="48" t="n">
        <v>355</v>
      </c>
      <c r="AM96" s="49" t="n"/>
      <c r="AN96" s="48">
        <f>IF(AND(ISNUMBER($P96),ISNUMBER($AL96),$AL96&lt;&gt;0),IF(OR($P96&gt;180,$P96/$AL96*1000&gt;400),"Over ceiling, confirm SKU","Within"),"n/a")</f>
        <v/>
      </c>
      <c r="AO96" s="51" t="n"/>
      <c r="AP96" s="51" t="n"/>
      <c r="AQ96" s="51" t="n"/>
      <c r="AR96" s="34" t="inlineStr">
        <is>
          <t>Retrieved and cited, see Enrichment Log</t>
        </is>
      </c>
      <c r="AS96" s="34" t="inlineStr">
        <is>
          <t>BLANK -&gt; requires live Amazon.ca capture</t>
        </is>
      </c>
      <c r="AT96" s="34" t="inlineStr">
        <is>
          <t>Unverified commercial data</t>
        </is>
      </c>
    </row>
    <row r="97" ht="28" customHeight="1">
      <c r="A97" s="34" t="inlineStr">
        <is>
          <t>LaCroix</t>
        </is>
      </c>
      <c r="B97" s="34" t="inlineStr">
        <is>
          <t>LaCroix Sparkling Water | Cerise Limon | 24 pack 355mL</t>
        </is>
      </c>
      <c r="C97" s="34" t="inlineStr">
        <is>
          <t>5) Sparkling water &amp; soda</t>
        </is>
      </c>
      <c r="D97" s="34" t="inlineStr">
        <is>
          <t>355 mL can</t>
        </is>
      </c>
      <c r="E97" s="48" t="n">
        <v>24</v>
      </c>
      <c r="F97" s="49" t="n"/>
      <c r="G97" s="50">
        <f>IF(AND(ISNUMBER($F97),ISNUMBER($E97),$E97&lt;&gt;0),$F97/$E97,"")</f>
        <v/>
      </c>
      <c r="H97" s="50">
        <f>IF(AND(ISNUMBER($F97),ISNUMBER($AL97),ISNUMBER($E97),($AL97*$E97)&lt;&gt;0),$F97/($AL97*$E97)*100,"")</f>
        <v/>
      </c>
      <c r="I97" s="51" t="n"/>
      <c r="J97" s="52" t="n"/>
      <c r="K97" s="50">
        <f>IF(AND(ISNUMBER($F97),ISNUMBER($J97)),$F97*(1-$J97),"")</f>
        <v/>
      </c>
      <c r="L97" s="51" t="n"/>
      <c r="M97" s="51" t="n"/>
      <c r="N97" s="50">
        <f>IF(ISNUMBER($F97),($F97-IF(ISNUMBER($AM97),$AM97,0))*(1-IF(ISNUMBER($J97),$J97,0)),"")</f>
        <v/>
      </c>
      <c r="O97" s="34" t="inlineStr">
        <is>
          <t>Cerise Limon</t>
        </is>
      </c>
      <c r="P97" s="48" t="n">
        <v>0</v>
      </c>
      <c r="Q97" s="48" t="n">
        <v>0</v>
      </c>
      <c r="R97" s="34" t="inlineStr">
        <is>
          <t>Not listed</t>
        </is>
      </c>
      <c r="S97" s="48" t="n">
        <v>0</v>
      </c>
      <c r="T97" s="48" t="n">
        <v>0</v>
      </c>
      <c r="U97" s="34" t="inlineStr">
        <is>
          <t>None (natural essence)</t>
        </is>
      </c>
      <c r="V97" s="34" t="inlineStr">
        <is>
          <t>Zero calorie/sugar/sweetener, naturally essenced</t>
        </is>
      </c>
      <c r="W97" s="51" t="n"/>
      <c r="X97" s="51" t="n"/>
      <c r="Y97" s="51" t="n"/>
      <c r="Z97" s="51" t="n"/>
      <c r="AA97" s="34" t="inlineStr">
        <is>
          <t>Very High</t>
        </is>
      </c>
      <c r="AB97" s="34" t="inlineStr">
        <is>
          <t>Iconic seltzer; huge mainstream base</t>
        </is>
      </c>
      <c r="AC97" s="34" t="inlineStr">
        <is>
          <t>The cult zero everything sparkling water</t>
        </is>
      </c>
      <c r="AD97" s="34" t="inlineStr">
        <is>
          <t>Zero calories/sugar with cult brand status and price.</t>
        </is>
      </c>
      <c r="AE97" s="51" t="n"/>
      <c r="AF97" s="53">
        <f>IF(AND(ISNUMBER($P97),ISNUMBER($AL97),$AL97&lt;&gt;0),ROUND($P97/$AL97*100,1),"")</f>
        <v/>
      </c>
      <c r="AG97" s="54">
        <f>IF(AND(ISNUMBER($S97),ISNUMBER($AL97),$AL97&lt;&gt;0),ROUND($S97/$AL97*100,2),"")</f>
        <v/>
      </c>
      <c r="AH97" s="53">
        <f>IF(AND(ISNUMBER($Q97),ISNUMBER($AL97),$AL97&lt;&gt;0),ROUND($Q97/$AL97*100,1),"")</f>
        <v/>
      </c>
      <c r="AI97" s="48">
        <f>IF(ISNUMBER($S97),IF($S97&lt;=1,"Yes","No"),"n/a")</f>
        <v/>
      </c>
      <c r="AJ97" s="48">
        <f>IF(ISNUMBER($S97),ROUND(MAX(0,MIN(100,100-$S97*2.5-IF(ISNUMBER($T97),$T97,0)*0.12+IF($S97&lt;=1,12,0))),0),"")</f>
        <v/>
      </c>
      <c r="AK97" s="48">
        <f>IF(ISNUMBER($Q97),IF($Q97&gt;=100,20,IF($Q97&gt;=30,10,0)),0)+IF(ISNUMBER($R97),IF($R97&gt;=100,20,0),0)+IF(ISNUMBER($P97),IF($P97&gt;=150,20,IF($P97&gt;=50,12,5)),0)+IF(ISNUMBER($S97),IF($S97&lt;=1,15,0),0)</f>
        <v/>
      </c>
      <c r="AL97" s="48" t="n">
        <v>355</v>
      </c>
      <c r="AM97" s="49" t="n"/>
      <c r="AN97" s="48">
        <f>IF(AND(ISNUMBER($P97),ISNUMBER($AL97),$AL97&lt;&gt;0),IF(OR($P97&gt;180,$P97/$AL97*1000&gt;400),"Over ceiling, confirm SKU","Within"),"n/a")</f>
        <v/>
      </c>
      <c r="AO97" s="51" t="n"/>
      <c r="AP97" s="51" t="n"/>
      <c r="AQ97" s="51" t="n"/>
      <c r="AR97" s="34" t="inlineStr">
        <is>
          <t>Retrieved and cited, see Enrichment Log</t>
        </is>
      </c>
      <c r="AS97" s="34" t="inlineStr">
        <is>
          <t>BLANK -&gt; requires live Amazon.ca capture</t>
        </is>
      </c>
      <c r="AT97" s="34" t="inlineStr">
        <is>
          <t>Unverified commercial data</t>
        </is>
      </c>
    </row>
    <row r="98" ht="28" customHeight="1">
      <c r="A98" s="34" t="inlineStr">
        <is>
          <t>bubly</t>
        </is>
      </c>
      <c r="B98" s="34" t="inlineStr">
        <is>
          <t>bubly Sparkling Water | Cherry | single 355mL</t>
        </is>
      </c>
      <c r="C98" s="34" t="inlineStr">
        <is>
          <t>5) Sparkling water &amp; soda</t>
        </is>
      </c>
      <c r="D98" s="34" t="inlineStr">
        <is>
          <t>355 mL can</t>
        </is>
      </c>
      <c r="E98" s="48" t="n">
        <v>1</v>
      </c>
      <c r="F98" s="49" t="n"/>
      <c r="G98" s="50">
        <f>IF(AND(ISNUMBER($F98),ISNUMBER($E98),$E98&lt;&gt;0),$F98/$E98,"")</f>
        <v/>
      </c>
      <c r="H98" s="50">
        <f>IF(AND(ISNUMBER($F98),ISNUMBER($AL98),ISNUMBER($E98),($AL98*$E98)&lt;&gt;0),$F98/($AL98*$E98)*100,"")</f>
        <v/>
      </c>
      <c r="I98" s="51" t="n"/>
      <c r="J98" s="52" t="n"/>
      <c r="K98" s="50">
        <f>IF(AND(ISNUMBER($F98),ISNUMBER($J98)),$F98*(1-$J98),"")</f>
        <v/>
      </c>
      <c r="L98" s="51" t="n"/>
      <c r="M98" s="51" t="n"/>
      <c r="N98" s="50">
        <f>IF(ISNUMBER($F98),($F98-IF(ISNUMBER($AM98),$AM98,0))*(1-IF(ISNUMBER($J98),$J98,0)),"")</f>
        <v/>
      </c>
      <c r="O98" s="34" t="inlineStr">
        <is>
          <t>Cherry</t>
        </is>
      </c>
      <c r="P98" s="48" t="n">
        <v>0</v>
      </c>
      <c r="Q98" s="48" t="n">
        <v>0</v>
      </c>
      <c r="R98" s="34" t="inlineStr">
        <is>
          <t>Not listed</t>
        </is>
      </c>
      <c r="S98" s="48" t="n">
        <v>0</v>
      </c>
      <c r="T98" s="48" t="n">
        <v>0</v>
      </c>
      <c r="U98" s="34" t="inlineStr">
        <is>
          <t>None (natural flavours)</t>
        </is>
      </c>
      <c r="V98" s="34" t="inlineStr">
        <is>
          <t>Zero calorie/sugar/sweetener</t>
        </is>
      </c>
      <c r="W98" s="51" t="n"/>
      <c r="X98" s="51" t="n"/>
      <c r="Y98" s="51" t="n"/>
      <c r="Z98" s="51" t="n"/>
      <c r="AA98" s="34" t="inlineStr">
        <is>
          <t>Very High</t>
        </is>
      </c>
      <c r="AB98" s="34" t="inlineStr">
        <is>
          <t>PepsiCo muscle; aggressive pricing &amp; distribution</t>
        </is>
      </c>
      <c r="AC98" s="34" t="inlineStr">
        <is>
          <t>Cheerful zero calorie sparkling water at a sharp price</t>
        </is>
      </c>
      <c r="AD98" s="34" t="inlineStr">
        <is>
          <t>Mainstream zero everything seltzer, usually well priced.</t>
        </is>
      </c>
      <c r="AE98" s="51" t="n"/>
      <c r="AF98" s="53">
        <f>IF(AND(ISNUMBER($P98),ISNUMBER($AL98),$AL98&lt;&gt;0),ROUND($P98/$AL98*100,1),"")</f>
        <v/>
      </c>
      <c r="AG98" s="54">
        <f>IF(AND(ISNUMBER($S98),ISNUMBER($AL98),$AL98&lt;&gt;0),ROUND($S98/$AL98*100,2),"")</f>
        <v/>
      </c>
      <c r="AH98" s="53">
        <f>IF(AND(ISNUMBER($Q98),ISNUMBER($AL98),$AL98&lt;&gt;0),ROUND($Q98/$AL98*100,1),"")</f>
        <v/>
      </c>
      <c r="AI98" s="48">
        <f>IF(ISNUMBER($S98),IF($S98&lt;=1,"Yes","No"),"n/a")</f>
        <v/>
      </c>
      <c r="AJ98" s="48">
        <f>IF(ISNUMBER($S98),ROUND(MAX(0,MIN(100,100-$S98*2.5-IF(ISNUMBER($T98),$T98,0)*0.12+IF($S98&lt;=1,12,0))),0),"")</f>
        <v/>
      </c>
      <c r="AK98" s="48">
        <f>IF(ISNUMBER($Q98),IF($Q98&gt;=100,20,IF($Q98&gt;=30,10,0)),0)+IF(ISNUMBER($R98),IF($R98&gt;=100,20,0),0)+IF(ISNUMBER($P98),IF($P98&gt;=150,20,IF($P98&gt;=50,12,5)),0)+IF(ISNUMBER($S98),IF($S98&lt;=1,15,0),0)</f>
        <v/>
      </c>
      <c r="AL98" s="48" t="n">
        <v>355</v>
      </c>
      <c r="AM98" s="49" t="n"/>
      <c r="AN98" s="48">
        <f>IF(AND(ISNUMBER($P98),ISNUMBER($AL98),$AL98&lt;&gt;0),IF(OR($P98&gt;180,$P98/$AL98*1000&gt;400),"Over ceiling, confirm SKU","Within"),"n/a")</f>
        <v/>
      </c>
      <c r="AO98" s="51" t="n"/>
      <c r="AP98" s="51" t="n"/>
      <c r="AQ98" s="51" t="n"/>
      <c r="AR98" s="34" t="inlineStr">
        <is>
          <t>Retrieved and cited, see Enrichment Log</t>
        </is>
      </c>
      <c r="AS98" s="34" t="inlineStr">
        <is>
          <t>BLANK -&gt; requires live Amazon.ca capture</t>
        </is>
      </c>
      <c r="AT98" s="34" t="inlineStr">
        <is>
          <t>Unverified commercial data</t>
        </is>
      </c>
    </row>
    <row r="99" ht="28" customHeight="1">
      <c r="A99" s="34" t="inlineStr">
        <is>
          <t>bubly</t>
        </is>
      </c>
      <c r="B99" s="34" t="inlineStr">
        <is>
          <t>bubly Sparkling Water | Cherry | 8 pack 355mL</t>
        </is>
      </c>
      <c r="C99" s="34" t="inlineStr">
        <is>
          <t>5) Sparkling water &amp; soda</t>
        </is>
      </c>
      <c r="D99" s="34" t="inlineStr">
        <is>
          <t>355 mL can</t>
        </is>
      </c>
      <c r="E99" s="48" t="n">
        <v>8</v>
      </c>
      <c r="F99" s="49" t="n"/>
      <c r="G99" s="50">
        <f>IF(AND(ISNUMBER($F99),ISNUMBER($E99),$E99&lt;&gt;0),$F99/$E99,"")</f>
        <v/>
      </c>
      <c r="H99" s="50">
        <f>IF(AND(ISNUMBER($F99),ISNUMBER($AL99),ISNUMBER($E99),($AL99*$E99)&lt;&gt;0),$F99/($AL99*$E99)*100,"")</f>
        <v/>
      </c>
      <c r="I99" s="51" t="n"/>
      <c r="J99" s="52" t="n"/>
      <c r="K99" s="50">
        <f>IF(AND(ISNUMBER($F99),ISNUMBER($J99)),$F99*(1-$J99),"")</f>
        <v/>
      </c>
      <c r="L99" s="51" t="n"/>
      <c r="M99" s="51" t="n"/>
      <c r="N99" s="50">
        <f>IF(ISNUMBER($F99),($F99-IF(ISNUMBER($AM99),$AM99,0))*(1-IF(ISNUMBER($J99),$J99,0)),"")</f>
        <v/>
      </c>
      <c r="O99" s="34" t="inlineStr">
        <is>
          <t>Cherry</t>
        </is>
      </c>
      <c r="P99" s="48" t="n">
        <v>0</v>
      </c>
      <c r="Q99" s="48" t="n">
        <v>0</v>
      </c>
      <c r="R99" s="34" t="inlineStr">
        <is>
          <t>Not listed</t>
        </is>
      </c>
      <c r="S99" s="48" t="n">
        <v>0</v>
      </c>
      <c r="T99" s="48" t="n">
        <v>0</v>
      </c>
      <c r="U99" s="34" t="inlineStr">
        <is>
          <t>None (natural flavours)</t>
        </is>
      </c>
      <c r="V99" s="34" t="inlineStr">
        <is>
          <t>Zero calorie/sugar/sweetener</t>
        </is>
      </c>
      <c r="W99" s="51" t="n"/>
      <c r="X99" s="51" t="n"/>
      <c r="Y99" s="51" t="n"/>
      <c r="Z99" s="51" t="n"/>
      <c r="AA99" s="34" t="inlineStr">
        <is>
          <t>Very High</t>
        </is>
      </c>
      <c r="AB99" s="34" t="inlineStr">
        <is>
          <t>PepsiCo muscle; aggressive pricing &amp; distribution</t>
        </is>
      </c>
      <c r="AC99" s="34" t="inlineStr">
        <is>
          <t>Cheerful zero calorie sparkling water at a sharp price</t>
        </is>
      </c>
      <c r="AD99" s="34" t="inlineStr">
        <is>
          <t>Mainstream zero everything seltzer, usually well priced.</t>
        </is>
      </c>
      <c r="AE99" s="51" t="n"/>
      <c r="AF99" s="53">
        <f>IF(AND(ISNUMBER($P99),ISNUMBER($AL99),$AL99&lt;&gt;0),ROUND($P99/$AL99*100,1),"")</f>
        <v/>
      </c>
      <c r="AG99" s="54">
        <f>IF(AND(ISNUMBER($S99),ISNUMBER($AL99),$AL99&lt;&gt;0),ROUND($S99/$AL99*100,2),"")</f>
        <v/>
      </c>
      <c r="AH99" s="53">
        <f>IF(AND(ISNUMBER($Q99),ISNUMBER($AL99),$AL99&lt;&gt;0),ROUND($Q99/$AL99*100,1),"")</f>
        <v/>
      </c>
      <c r="AI99" s="48">
        <f>IF(ISNUMBER($S99),IF($S99&lt;=1,"Yes","No"),"n/a")</f>
        <v/>
      </c>
      <c r="AJ99" s="48">
        <f>IF(ISNUMBER($S99),ROUND(MAX(0,MIN(100,100-$S99*2.5-IF(ISNUMBER($T99),$T99,0)*0.12+IF($S99&lt;=1,12,0))),0),"")</f>
        <v/>
      </c>
      <c r="AK99" s="48">
        <f>IF(ISNUMBER($Q99),IF($Q99&gt;=100,20,IF($Q99&gt;=30,10,0)),0)+IF(ISNUMBER($R99),IF($R99&gt;=100,20,0),0)+IF(ISNUMBER($P99),IF($P99&gt;=150,20,IF($P99&gt;=50,12,5)),0)+IF(ISNUMBER($S99),IF($S99&lt;=1,15,0),0)</f>
        <v/>
      </c>
      <c r="AL99" s="48" t="n">
        <v>355</v>
      </c>
      <c r="AM99" s="49" t="n"/>
      <c r="AN99" s="48">
        <f>IF(AND(ISNUMBER($P99),ISNUMBER($AL99),$AL99&lt;&gt;0),IF(OR($P99&gt;180,$P99/$AL99*1000&gt;400),"Over ceiling, confirm SKU","Within"),"n/a")</f>
        <v/>
      </c>
      <c r="AO99" s="51" t="n"/>
      <c r="AP99" s="51" t="n"/>
      <c r="AQ99" s="51" t="n"/>
      <c r="AR99" s="34" t="inlineStr">
        <is>
          <t>Retrieved and cited, see Enrichment Log</t>
        </is>
      </c>
      <c r="AS99" s="34" t="inlineStr">
        <is>
          <t>BLANK -&gt; requires live Amazon.ca capture</t>
        </is>
      </c>
      <c r="AT99" s="34" t="inlineStr">
        <is>
          <t>Unverified commercial data</t>
        </is>
      </c>
    </row>
    <row r="100" ht="28" customHeight="1">
      <c r="A100" s="34" t="inlineStr">
        <is>
          <t>bubly</t>
        </is>
      </c>
      <c r="B100" s="34" t="inlineStr">
        <is>
          <t>bubly Sparkling Water | Cherry | 12 pack 355mL</t>
        </is>
      </c>
      <c r="C100" s="34" t="inlineStr">
        <is>
          <t>5) Sparkling water &amp; soda</t>
        </is>
      </c>
      <c r="D100" s="34" t="inlineStr">
        <is>
          <t>355 mL can</t>
        </is>
      </c>
      <c r="E100" s="48" t="n">
        <v>12</v>
      </c>
      <c r="F100" s="49" t="n"/>
      <c r="G100" s="50">
        <f>IF(AND(ISNUMBER($F100),ISNUMBER($E100),$E100&lt;&gt;0),$F100/$E100,"")</f>
        <v/>
      </c>
      <c r="H100" s="50">
        <f>IF(AND(ISNUMBER($F100),ISNUMBER($AL100),ISNUMBER($E100),($AL100*$E100)&lt;&gt;0),$F100/($AL100*$E100)*100,"")</f>
        <v/>
      </c>
      <c r="I100" s="51" t="n"/>
      <c r="J100" s="52" t="n"/>
      <c r="K100" s="50">
        <f>IF(AND(ISNUMBER($F100),ISNUMBER($J100)),$F100*(1-$J100),"")</f>
        <v/>
      </c>
      <c r="L100" s="51" t="n"/>
      <c r="M100" s="51" t="n"/>
      <c r="N100" s="50">
        <f>IF(ISNUMBER($F100),($F100-IF(ISNUMBER($AM100),$AM100,0))*(1-IF(ISNUMBER($J100),$J100,0)),"")</f>
        <v/>
      </c>
      <c r="O100" s="34" t="inlineStr">
        <is>
          <t>Cherry</t>
        </is>
      </c>
      <c r="P100" s="48" t="n">
        <v>0</v>
      </c>
      <c r="Q100" s="48" t="n">
        <v>0</v>
      </c>
      <c r="R100" s="34" t="inlineStr">
        <is>
          <t>Not listed</t>
        </is>
      </c>
      <c r="S100" s="48" t="n">
        <v>0</v>
      </c>
      <c r="T100" s="48" t="n">
        <v>0</v>
      </c>
      <c r="U100" s="34" t="inlineStr">
        <is>
          <t>None (natural flavours)</t>
        </is>
      </c>
      <c r="V100" s="34" t="inlineStr">
        <is>
          <t>Zero calorie/sugar/sweetener</t>
        </is>
      </c>
      <c r="W100" s="51" t="n"/>
      <c r="X100" s="51" t="n"/>
      <c r="Y100" s="51" t="n"/>
      <c r="Z100" s="51" t="n"/>
      <c r="AA100" s="34" t="inlineStr">
        <is>
          <t>Very High</t>
        </is>
      </c>
      <c r="AB100" s="34" t="inlineStr">
        <is>
          <t>PepsiCo muscle; aggressive pricing &amp; distribution</t>
        </is>
      </c>
      <c r="AC100" s="34" t="inlineStr">
        <is>
          <t>Cheerful zero calorie sparkling water at a sharp price</t>
        </is>
      </c>
      <c r="AD100" s="34" t="inlineStr">
        <is>
          <t>Mainstream zero everything seltzer, usually well priced.</t>
        </is>
      </c>
      <c r="AE100" s="51" t="n"/>
      <c r="AF100" s="53">
        <f>IF(AND(ISNUMBER($P100),ISNUMBER($AL100),$AL100&lt;&gt;0),ROUND($P100/$AL100*100,1),"")</f>
        <v/>
      </c>
      <c r="AG100" s="54">
        <f>IF(AND(ISNUMBER($S100),ISNUMBER($AL100),$AL100&lt;&gt;0),ROUND($S100/$AL100*100,2),"")</f>
        <v/>
      </c>
      <c r="AH100" s="53">
        <f>IF(AND(ISNUMBER($Q100),ISNUMBER($AL100),$AL100&lt;&gt;0),ROUND($Q100/$AL100*100,1),"")</f>
        <v/>
      </c>
      <c r="AI100" s="48">
        <f>IF(ISNUMBER($S100),IF($S100&lt;=1,"Yes","No"),"n/a")</f>
        <v/>
      </c>
      <c r="AJ100" s="48">
        <f>IF(ISNUMBER($S100),ROUND(MAX(0,MIN(100,100-$S100*2.5-IF(ISNUMBER($T100),$T100,0)*0.12+IF($S100&lt;=1,12,0))),0),"")</f>
        <v/>
      </c>
      <c r="AK100" s="48">
        <f>IF(ISNUMBER($Q100),IF($Q100&gt;=100,20,IF($Q100&gt;=30,10,0)),0)+IF(ISNUMBER($R100),IF($R100&gt;=100,20,0),0)+IF(ISNUMBER($P100),IF($P100&gt;=150,20,IF($P100&gt;=50,12,5)),0)+IF(ISNUMBER($S100),IF($S100&lt;=1,15,0),0)</f>
        <v/>
      </c>
      <c r="AL100" s="48" t="n">
        <v>355</v>
      </c>
      <c r="AM100" s="49" t="n"/>
      <c r="AN100" s="48">
        <f>IF(AND(ISNUMBER($P100),ISNUMBER($AL100),$AL100&lt;&gt;0),IF(OR($P100&gt;180,$P100/$AL100*1000&gt;400),"Over ceiling, confirm SKU","Within"),"n/a")</f>
        <v/>
      </c>
      <c r="AO100" s="51" t="n"/>
      <c r="AP100" s="51" t="n"/>
      <c r="AQ100" s="51" t="n"/>
      <c r="AR100" s="34" t="inlineStr">
        <is>
          <t>Retrieved and cited, see Enrichment Log</t>
        </is>
      </c>
      <c r="AS100" s="34" t="inlineStr">
        <is>
          <t>BLANK -&gt; requires live Amazon.ca capture</t>
        </is>
      </c>
      <c r="AT100" s="34" t="inlineStr">
        <is>
          <t>Unverified commercial data</t>
        </is>
      </c>
    </row>
    <row r="101" ht="28" customHeight="1">
      <c r="A101" s="34" t="inlineStr">
        <is>
          <t>bubly</t>
        </is>
      </c>
      <c r="B101" s="34" t="inlineStr">
        <is>
          <t>bubly Sparkling Water | Cherry | 15 pack 355mL</t>
        </is>
      </c>
      <c r="C101" s="34" t="inlineStr">
        <is>
          <t>5) Sparkling water &amp; soda</t>
        </is>
      </c>
      <c r="D101" s="34" t="inlineStr">
        <is>
          <t>355 mL can</t>
        </is>
      </c>
      <c r="E101" s="48" t="n">
        <v>15</v>
      </c>
      <c r="F101" s="49" t="n"/>
      <c r="G101" s="50">
        <f>IF(AND(ISNUMBER($F101),ISNUMBER($E101),$E101&lt;&gt;0),$F101/$E101,"")</f>
        <v/>
      </c>
      <c r="H101" s="50">
        <f>IF(AND(ISNUMBER($F101),ISNUMBER($AL101),ISNUMBER($E101),($AL101*$E101)&lt;&gt;0),$F101/($AL101*$E101)*100,"")</f>
        <v/>
      </c>
      <c r="I101" s="51" t="n"/>
      <c r="J101" s="52" t="n"/>
      <c r="K101" s="50">
        <f>IF(AND(ISNUMBER($F101),ISNUMBER($J101)),$F101*(1-$J101),"")</f>
        <v/>
      </c>
      <c r="L101" s="51" t="n"/>
      <c r="M101" s="51" t="n"/>
      <c r="N101" s="50">
        <f>IF(ISNUMBER($F101),($F101-IF(ISNUMBER($AM101),$AM101,0))*(1-IF(ISNUMBER($J101),$J101,0)),"")</f>
        <v/>
      </c>
      <c r="O101" s="34" t="inlineStr">
        <is>
          <t>Cherry</t>
        </is>
      </c>
      <c r="P101" s="48" t="n">
        <v>0</v>
      </c>
      <c r="Q101" s="48" t="n">
        <v>0</v>
      </c>
      <c r="R101" s="34" t="inlineStr">
        <is>
          <t>Not listed</t>
        </is>
      </c>
      <c r="S101" s="48" t="n">
        <v>0</v>
      </c>
      <c r="T101" s="48" t="n">
        <v>0</v>
      </c>
      <c r="U101" s="34" t="inlineStr">
        <is>
          <t>None (natural flavours)</t>
        </is>
      </c>
      <c r="V101" s="34" t="inlineStr">
        <is>
          <t>Zero calorie/sugar/sweetener</t>
        </is>
      </c>
      <c r="W101" s="51" t="n"/>
      <c r="X101" s="51" t="n"/>
      <c r="Y101" s="51" t="n"/>
      <c r="Z101" s="51" t="n"/>
      <c r="AA101" s="34" t="inlineStr">
        <is>
          <t>Very High</t>
        </is>
      </c>
      <c r="AB101" s="34" t="inlineStr">
        <is>
          <t>PepsiCo muscle; aggressive pricing &amp; distribution</t>
        </is>
      </c>
      <c r="AC101" s="34" t="inlineStr">
        <is>
          <t>Cheerful zero calorie sparkling water at a sharp price</t>
        </is>
      </c>
      <c r="AD101" s="34" t="inlineStr">
        <is>
          <t>Mainstream zero everything seltzer, usually well priced.</t>
        </is>
      </c>
      <c r="AE101" s="51" t="n"/>
      <c r="AF101" s="53">
        <f>IF(AND(ISNUMBER($P101),ISNUMBER($AL101),$AL101&lt;&gt;0),ROUND($P101/$AL101*100,1),"")</f>
        <v/>
      </c>
      <c r="AG101" s="54">
        <f>IF(AND(ISNUMBER($S101),ISNUMBER($AL101),$AL101&lt;&gt;0),ROUND($S101/$AL101*100,2),"")</f>
        <v/>
      </c>
      <c r="AH101" s="53">
        <f>IF(AND(ISNUMBER($Q101),ISNUMBER($AL101),$AL101&lt;&gt;0),ROUND($Q101/$AL101*100,1),"")</f>
        <v/>
      </c>
      <c r="AI101" s="48">
        <f>IF(ISNUMBER($S101),IF($S101&lt;=1,"Yes","No"),"n/a")</f>
        <v/>
      </c>
      <c r="AJ101" s="48">
        <f>IF(ISNUMBER($S101),ROUND(MAX(0,MIN(100,100-$S101*2.5-IF(ISNUMBER($T101),$T101,0)*0.12+IF($S101&lt;=1,12,0))),0),"")</f>
        <v/>
      </c>
      <c r="AK101" s="48">
        <f>IF(ISNUMBER($Q101),IF($Q101&gt;=100,20,IF($Q101&gt;=30,10,0)),0)+IF(ISNUMBER($R101),IF($R101&gt;=100,20,0),0)+IF(ISNUMBER($P101),IF($P101&gt;=150,20,IF($P101&gt;=50,12,5)),0)+IF(ISNUMBER($S101),IF($S101&lt;=1,15,0),0)</f>
        <v/>
      </c>
      <c r="AL101" s="48" t="n">
        <v>355</v>
      </c>
      <c r="AM101" s="49" t="n"/>
      <c r="AN101" s="48">
        <f>IF(AND(ISNUMBER($P101),ISNUMBER($AL101),$AL101&lt;&gt;0),IF(OR($P101&gt;180,$P101/$AL101*1000&gt;400),"Over ceiling, confirm SKU","Within"),"n/a")</f>
        <v/>
      </c>
      <c r="AO101" s="51" t="n"/>
      <c r="AP101" s="51" t="n"/>
      <c r="AQ101" s="51" t="n"/>
      <c r="AR101" s="34" t="inlineStr">
        <is>
          <t>Retrieved and cited, see Enrichment Log</t>
        </is>
      </c>
      <c r="AS101" s="34" t="inlineStr">
        <is>
          <t>BLANK -&gt; requires live Amazon.ca capture</t>
        </is>
      </c>
      <c r="AT101" s="34" t="inlineStr">
        <is>
          <t>Unverified commercial data</t>
        </is>
      </c>
    </row>
    <row r="102" ht="28" customHeight="1">
      <c r="A102" s="34" t="inlineStr">
        <is>
          <t>bubly</t>
        </is>
      </c>
      <c r="B102" s="34" t="inlineStr">
        <is>
          <t>bubly Sparkling Water | Cherry | 18 pack 355mL</t>
        </is>
      </c>
      <c r="C102" s="34" t="inlineStr">
        <is>
          <t>5) Sparkling water &amp; soda</t>
        </is>
      </c>
      <c r="D102" s="34" t="inlineStr">
        <is>
          <t>355 mL can</t>
        </is>
      </c>
      <c r="E102" s="48" t="n">
        <v>18</v>
      </c>
      <c r="F102" s="49" t="n"/>
      <c r="G102" s="50">
        <f>IF(AND(ISNUMBER($F102),ISNUMBER($E102),$E102&lt;&gt;0),$F102/$E102,"")</f>
        <v/>
      </c>
      <c r="H102" s="50">
        <f>IF(AND(ISNUMBER($F102),ISNUMBER($AL102),ISNUMBER($E102),($AL102*$E102)&lt;&gt;0),$F102/($AL102*$E102)*100,"")</f>
        <v/>
      </c>
      <c r="I102" s="51" t="n"/>
      <c r="J102" s="52" t="n"/>
      <c r="K102" s="50">
        <f>IF(AND(ISNUMBER($F102),ISNUMBER($J102)),$F102*(1-$J102),"")</f>
        <v/>
      </c>
      <c r="L102" s="51" t="n"/>
      <c r="M102" s="51" t="n"/>
      <c r="N102" s="50">
        <f>IF(ISNUMBER($F102),($F102-IF(ISNUMBER($AM102),$AM102,0))*(1-IF(ISNUMBER($J102),$J102,0)),"")</f>
        <v/>
      </c>
      <c r="O102" s="34" t="inlineStr">
        <is>
          <t>Cherry</t>
        </is>
      </c>
      <c r="P102" s="48" t="n">
        <v>0</v>
      </c>
      <c r="Q102" s="48" t="n">
        <v>0</v>
      </c>
      <c r="R102" s="34" t="inlineStr">
        <is>
          <t>Not listed</t>
        </is>
      </c>
      <c r="S102" s="48" t="n">
        <v>0</v>
      </c>
      <c r="T102" s="48" t="n">
        <v>0</v>
      </c>
      <c r="U102" s="34" t="inlineStr">
        <is>
          <t>None (natural flavours)</t>
        </is>
      </c>
      <c r="V102" s="34" t="inlineStr">
        <is>
          <t>Zero calorie/sugar/sweetener</t>
        </is>
      </c>
      <c r="W102" s="51" t="n"/>
      <c r="X102" s="51" t="n"/>
      <c r="Y102" s="51" t="n"/>
      <c r="Z102" s="51" t="n"/>
      <c r="AA102" s="34" t="inlineStr">
        <is>
          <t>Very High</t>
        </is>
      </c>
      <c r="AB102" s="34" t="inlineStr">
        <is>
          <t>PepsiCo muscle; aggressive pricing &amp; distribution</t>
        </is>
      </c>
      <c r="AC102" s="34" t="inlineStr">
        <is>
          <t>Cheerful zero calorie sparkling water at a sharp price</t>
        </is>
      </c>
      <c r="AD102" s="34" t="inlineStr">
        <is>
          <t>Mainstream zero everything seltzer, usually well priced.</t>
        </is>
      </c>
      <c r="AE102" s="51" t="n"/>
      <c r="AF102" s="53">
        <f>IF(AND(ISNUMBER($P102),ISNUMBER($AL102),$AL102&lt;&gt;0),ROUND($P102/$AL102*100,1),"")</f>
        <v/>
      </c>
      <c r="AG102" s="54">
        <f>IF(AND(ISNUMBER($S102),ISNUMBER($AL102),$AL102&lt;&gt;0),ROUND($S102/$AL102*100,2),"")</f>
        <v/>
      </c>
      <c r="AH102" s="53">
        <f>IF(AND(ISNUMBER($Q102),ISNUMBER($AL102),$AL102&lt;&gt;0),ROUND($Q102/$AL102*100,1),"")</f>
        <v/>
      </c>
      <c r="AI102" s="48">
        <f>IF(ISNUMBER($S102),IF($S102&lt;=1,"Yes","No"),"n/a")</f>
        <v/>
      </c>
      <c r="AJ102" s="48">
        <f>IF(ISNUMBER($S102),ROUND(MAX(0,MIN(100,100-$S102*2.5-IF(ISNUMBER($T102),$T102,0)*0.12+IF($S102&lt;=1,12,0))),0),"")</f>
        <v/>
      </c>
      <c r="AK102" s="48">
        <f>IF(ISNUMBER($Q102),IF($Q102&gt;=100,20,IF($Q102&gt;=30,10,0)),0)+IF(ISNUMBER($R102),IF($R102&gt;=100,20,0),0)+IF(ISNUMBER($P102),IF($P102&gt;=150,20,IF($P102&gt;=50,12,5)),0)+IF(ISNUMBER($S102),IF($S102&lt;=1,15,0),0)</f>
        <v/>
      </c>
      <c r="AL102" s="48" t="n">
        <v>355</v>
      </c>
      <c r="AM102" s="49" t="n"/>
      <c r="AN102" s="48">
        <f>IF(AND(ISNUMBER($P102),ISNUMBER($AL102),$AL102&lt;&gt;0),IF(OR($P102&gt;180,$P102/$AL102*1000&gt;400),"Over ceiling, confirm SKU","Within"),"n/a")</f>
        <v/>
      </c>
      <c r="AO102" s="51" t="n"/>
      <c r="AP102" s="51" t="n"/>
      <c r="AQ102" s="51" t="n"/>
      <c r="AR102" s="34" t="inlineStr">
        <is>
          <t>Retrieved and cited, see Enrichment Log</t>
        </is>
      </c>
      <c r="AS102" s="34" t="inlineStr">
        <is>
          <t>BLANK -&gt; requires live Amazon.ca capture</t>
        </is>
      </c>
      <c r="AT102" s="34" t="inlineStr">
        <is>
          <t>Unverified commercial data</t>
        </is>
      </c>
    </row>
    <row r="103" ht="28" customHeight="1">
      <c r="A103" s="34" t="inlineStr">
        <is>
          <t>bubly</t>
        </is>
      </c>
      <c r="B103" s="34" t="inlineStr">
        <is>
          <t>bubly Sparkling Water | Cherry | 24 pack 355mL</t>
        </is>
      </c>
      <c r="C103" s="34" t="inlineStr">
        <is>
          <t>5) Sparkling water &amp; soda</t>
        </is>
      </c>
      <c r="D103" s="34" t="inlineStr">
        <is>
          <t>355 mL can</t>
        </is>
      </c>
      <c r="E103" s="48" t="n">
        <v>24</v>
      </c>
      <c r="F103" s="49" t="n"/>
      <c r="G103" s="50">
        <f>IF(AND(ISNUMBER($F103),ISNUMBER($E103),$E103&lt;&gt;0),$F103/$E103,"")</f>
        <v/>
      </c>
      <c r="H103" s="50">
        <f>IF(AND(ISNUMBER($F103),ISNUMBER($AL103),ISNUMBER($E103),($AL103*$E103)&lt;&gt;0),$F103/($AL103*$E103)*100,"")</f>
        <v/>
      </c>
      <c r="I103" s="51" t="n"/>
      <c r="J103" s="52" t="n"/>
      <c r="K103" s="50">
        <f>IF(AND(ISNUMBER($F103),ISNUMBER($J103)),$F103*(1-$J103),"")</f>
        <v/>
      </c>
      <c r="L103" s="51" t="n"/>
      <c r="M103" s="51" t="n"/>
      <c r="N103" s="50">
        <f>IF(ISNUMBER($F103),($F103-IF(ISNUMBER($AM103),$AM103,0))*(1-IF(ISNUMBER($J103),$J103,0)),"")</f>
        <v/>
      </c>
      <c r="O103" s="34" t="inlineStr">
        <is>
          <t>Cherry</t>
        </is>
      </c>
      <c r="P103" s="48" t="n">
        <v>0</v>
      </c>
      <c r="Q103" s="48" t="n">
        <v>0</v>
      </c>
      <c r="R103" s="34" t="inlineStr">
        <is>
          <t>Not listed</t>
        </is>
      </c>
      <c r="S103" s="48" t="n">
        <v>0</v>
      </c>
      <c r="T103" s="48" t="n">
        <v>0</v>
      </c>
      <c r="U103" s="34" t="inlineStr">
        <is>
          <t>None (natural flavours)</t>
        </is>
      </c>
      <c r="V103" s="34" t="inlineStr">
        <is>
          <t>Zero calorie/sugar/sweetener</t>
        </is>
      </c>
      <c r="W103" s="51" t="n"/>
      <c r="X103" s="51" t="n"/>
      <c r="Y103" s="51" t="n"/>
      <c r="Z103" s="51" t="n"/>
      <c r="AA103" s="34" t="inlineStr">
        <is>
          <t>Very High</t>
        </is>
      </c>
      <c r="AB103" s="34" t="inlineStr">
        <is>
          <t>PepsiCo muscle; aggressive pricing &amp; distribution</t>
        </is>
      </c>
      <c r="AC103" s="34" t="inlineStr">
        <is>
          <t>Cheerful zero calorie sparkling water at a sharp price</t>
        </is>
      </c>
      <c r="AD103" s="34" t="inlineStr">
        <is>
          <t>Mainstream zero everything seltzer, usually well priced.</t>
        </is>
      </c>
      <c r="AE103" s="51" t="n"/>
      <c r="AF103" s="53">
        <f>IF(AND(ISNUMBER($P103),ISNUMBER($AL103),$AL103&lt;&gt;0),ROUND($P103/$AL103*100,1),"")</f>
        <v/>
      </c>
      <c r="AG103" s="54">
        <f>IF(AND(ISNUMBER($S103),ISNUMBER($AL103),$AL103&lt;&gt;0),ROUND($S103/$AL103*100,2),"")</f>
        <v/>
      </c>
      <c r="AH103" s="53">
        <f>IF(AND(ISNUMBER($Q103),ISNUMBER($AL103),$AL103&lt;&gt;0),ROUND($Q103/$AL103*100,1),"")</f>
        <v/>
      </c>
      <c r="AI103" s="48">
        <f>IF(ISNUMBER($S103),IF($S103&lt;=1,"Yes","No"),"n/a")</f>
        <v/>
      </c>
      <c r="AJ103" s="48">
        <f>IF(ISNUMBER($S103),ROUND(MAX(0,MIN(100,100-$S103*2.5-IF(ISNUMBER($T103),$T103,0)*0.12+IF($S103&lt;=1,12,0))),0),"")</f>
        <v/>
      </c>
      <c r="AK103" s="48">
        <f>IF(ISNUMBER($Q103),IF($Q103&gt;=100,20,IF($Q103&gt;=30,10,0)),0)+IF(ISNUMBER($R103),IF($R103&gt;=100,20,0),0)+IF(ISNUMBER($P103),IF($P103&gt;=150,20,IF($P103&gt;=50,12,5)),0)+IF(ISNUMBER($S103),IF($S103&lt;=1,15,0),0)</f>
        <v/>
      </c>
      <c r="AL103" s="48" t="n">
        <v>355</v>
      </c>
      <c r="AM103" s="49" t="n"/>
      <c r="AN103" s="48">
        <f>IF(AND(ISNUMBER($P103),ISNUMBER($AL103),$AL103&lt;&gt;0),IF(OR($P103&gt;180,$P103/$AL103*1000&gt;400),"Over ceiling, confirm SKU","Within"),"n/a")</f>
        <v/>
      </c>
      <c r="AO103" s="51" t="n"/>
      <c r="AP103" s="51" t="n"/>
      <c r="AQ103" s="51" t="n"/>
      <c r="AR103" s="34" t="inlineStr">
        <is>
          <t>Retrieved and cited, see Enrichment Log</t>
        </is>
      </c>
      <c r="AS103" s="34" t="inlineStr">
        <is>
          <t>BLANK -&gt; requires live Amazon.ca capture</t>
        </is>
      </c>
      <c r="AT103" s="34" t="inlineStr">
        <is>
          <t>Unverified commercial data</t>
        </is>
      </c>
    </row>
    <row r="104" ht="28" customHeight="1">
      <c r="A104" s="34" t="inlineStr">
        <is>
          <t>bubly</t>
        </is>
      </c>
      <c r="B104" s="34" t="inlineStr">
        <is>
          <t>bubly Sparkling Water | Lime | single 355mL</t>
        </is>
      </c>
      <c r="C104" s="34" t="inlineStr">
        <is>
          <t>5) Sparkling water &amp; soda</t>
        </is>
      </c>
      <c r="D104" s="34" t="inlineStr">
        <is>
          <t>355 mL can</t>
        </is>
      </c>
      <c r="E104" s="48" t="n">
        <v>1</v>
      </c>
      <c r="F104" s="49" t="n"/>
      <c r="G104" s="50">
        <f>IF(AND(ISNUMBER($F104),ISNUMBER($E104),$E104&lt;&gt;0),$F104/$E104,"")</f>
        <v/>
      </c>
      <c r="H104" s="50">
        <f>IF(AND(ISNUMBER($F104),ISNUMBER($AL104),ISNUMBER($E104),($AL104*$E104)&lt;&gt;0),$F104/($AL104*$E104)*100,"")</f>
        <v/>
      </c>
      <c r="I104" s="51" t="n"/>
      <c r="J104" s="52" t="n"/>
      <c r="K104" s="50">
        <f>IF(AND(ISNUMBER($F104),ISNUMBER($J104)),$F104*(1-$J104),"")</f>
        <v/>
      </c>
      <c r="L104" s="51" t="n"/>
      <c r="M104" s="51" t="n"/>
      <c r="N104" s="50">
        <f>IF(ISNUMBER($F104),($F104-IF(ISNUMBER($AM104),$AM104,0))*(1-IF(ISNUMBER($J104),$J104,0)),"")</f>
        <v/>
      </c>
      <c r="O104" s="34" t="inlineStr">
        <is>
          <t>Lime</t>
        </is>
      </c>
      <c r="P104" s="48" t="n">
        <v>0</v>
      </c>
      <c r="Q104" s="48" t="n">
        <v>0</v>
      </c>
      <c r="R104" s="34" t="inlineStr">
        <is>
          <t>Not listed</t>
        </is>
      </c>
      <c r="S104" s="48" t="n">
        <v>0</v>
      </c>
      <c r="T104" s="48" t="n">
        <v>0</v>
      </c>
      <c r="U104" s="34" t="inlineStr">
        <is>
          <t>None (natural flavours)</t>
        </is>
      </c>
      <c r="V104" s="34" t="inlineStr">
        <is>
          <t>Zero calorie/sugar/sweetener</t>
        </is>
      </c>
      <c r="W104" s="51" t="n"/>
      <c r="X104" s="51" t="n"/>
      <c r="Y104" s="51" t="n"/>
      <c r="Z104" s="51" t="n"/>
      <c r="AA104" s="34" t="inlineStr">
        <is>
          <t>Very High</t>
        </is>
      </c>
      <c r="AB104" s="34" t="inlineStr">
        <is>
          <t>PepsiCo muscle; aggressive pricing &amp; distribution</t>
        </is>
      </c>
      <c r="AC104" s="34" t="inlineStr">
        <is>
          <t>Cheerful zero calorie sparkling water at a sharp price</t>
        </is>
      </c>
      <c r="AD104" s="34" t="inlineStr">
        <is>
          <t>Mainstream zero everything seltzer, usually well priced.</t>
        </is>
      </c>
      <c r="AE104" s="51" t="n"/>
      <c r="AF104" s="53">
        <f>IF(AND(ISNUMBER($P104),ISNUMBER($AL104),$AL104&lt;&gt;0),ROUND($P104/$AL104*100,1),"")</f>
        <v/>
      </c>
      <c r="AG104" s="54">
        <f>IF(AND(ISNUMBER($S104),ISNUMBER($AL104),$AL104&lt;&gt;0),ROUND($S104/$AL104*100,2),"")</f>
        <v/>
      </c>
      <c r="AH104" s="53">
        <f>IF(AND(ISNUMBER($Q104),ISNUMBER($AL104),$AL104&lt;&gt;0),ROUND($Q104/$AL104*100,1),"")</f>
        <v/>
      </c>
      <c r="AI104" s="48">
        <f>IF(ISNUMBER($S104),IF($S104&lt;=1,"Yes","No"),"n/a")</f>
        <v/>
      </c>
      <c r="AJ104" s="48">
        <f>IF(ISNUMBER($S104),ROUND(MAX(0,MIN(100,100-$S104*2.5-IF(ISNUMBER($T104),$T104,0)*0.12+IF($S104&lt;=1,12,0))),0),"")</f>
        <v/>
      </c>
      <c r="AK104" s="48">
        <f>IF(ISNUMBER($Q104),IF($Q104&gt;=100,20,IF($Q104&gt;=30,10,0)),0)+IF(ISNUMBER($R104),IF($R104&gt;=100,20,0),0)+IF(ISNUMBER($P104),IF($P104&gt;=150,20,IF($P104&gt;=50,12,5)),0)+IF(ISNUMBER($S104),IF($S104&lt;=1,15,0),0)</f>
        <v/>
      </c>
      <c r="AL104" s="48" t="n">
        <v>355</v>
      </c>
      <c r="AM104" s="49" t="n"/>
      <c r="AN104" s="48">
        <f>IF(AND(ISNUMBER($P104),ISNUMBER($AL104),$AL104&lt;&gt;0),IF(OR($P104&gt;180,$P104/$AL104*1000&gt;400),"Over ceiling, confirm SKU","Within"),"n/a")</f>
        <v/>
      </c>
      <c r="AO104" s="51" t="n"/>
      <c r="AP104" s="51" t="n"/>
      <c r="AQ104" s="51" t="n"/>
      <c r="AR104" s="34" t="inlineStr">
        <is>
          <t>Retrieved and cited, see Enrichment Log</t>
        </is>
      </c>
      <c r="AS104" s="34" t="inlineStr">
        <is>
          <t>BLANK -&gt; requires live Amazon.ca capture</t>
        </is>
      </c>
      <c r="AT104" s="34" t="inlineStr">
        <is>
          <t>Unverified commercial data</t>
        </is>
      </c>
    </row>
    <row r="105" ht="28" customHeight="1">
      <c r="A105" s="34" t="inlineStr">
        <is>
          <t>bubly</t>
        </is>
      </c>
      <c r="B105" s="34" t="inlineStr">
        <is>
          <t>bubly Sparkling Water | Lime | 8 pack 355mL</t>
        </is>
      </c>
      <c r="C105" s="34" t="inlineStr">
        <is>
          <t>5) Sparkling water &amp; soda</t>
        </is>
      </c>
      <c r="D105" s="34" t="inlineStr">
        <is>
          <t>355 mL can</t>
        </is>
      </c>
      <c r="E105" s="48" t="n">
        <v>8</v>
      </c>
      <c r="F105" s="49" t="n"/>
      <c r="G105" s="50">
        <f>IF(AND(ISNUMBER($F105),ISNUMBER($E105),$E105&lt;&gt;0),$F105/$E105,"")</f>
        <v/>
      </c>
      <c r="H105" s="50">
        <f>IF(AND(ISNUMBER($F105),ISNUMBER($AL105),ISNUMBER($E105),($AL105*$E105)&lt;&gt;0),$F105/($AL105*$E105)*100,"")</f>
        <v/>
      </c>
      <c r="I105" s="51" t="n"/>
      <c r="J105" s="52" t="n"/>
      <c r="K105" s="50">
        <f>IF(AND(ISNUMBER($F105),ISNUMBER($J105)),$F105*(1-$J105),"")</f>
        <v/>
      </c>
      <c r="L105" s="51" t="n"/>
      <c r="M105" s="51" t="n"/>
      <c r="N105" s="50">
        <f>IF(ISNUMBER($F105),($F105-IF(ISNUMBER($AM105),$AM105,0))*(1-IF(ISNUMBER($J105),$J105,0)),"")</f>
        <v/>
      </c>
      <c r="O105" s="34" t="inlineStr">
        <is>
          <t>Lime</t>
        </is>
      </c>
      <c r="P105" s="48" t="n">
        <v>0</v>
      </c>
      <c r="Q105" s="48" t="n">
        <v>0</v>
      </c>
      <c r="R105" s="34" t="inlineStr">
        <is>
          <t>Not listed</t>
        </is>
      </c>
      <c r="S105" s="48" t="n">
        <v>0</v>
      </c>
      <c r="T105" s="48" t="n">
        <v>0</v>
      </c>
      <c r="U105" s="34" t="inlineStr">
        <is>
          <t>None (natural flavours)</t>
        </is>
      </c>
      <c r="V105" s="34" t="inlineStr">
        <is>
          <t>Zero calorie/sugar/sweetener</t>
        </is>
      </c>
      <c r="W105" s="51" t="n"/>
      <c r="X105" s="51" t="n"/>
      <c r="Y105" s="51" t="n"/>
      <c r="Z105" s="51" t="n"/>
      <c r="AA105" s="34" t="inlineStr">
        <is>
          <t>Very High</t>
        </is>
      </c>
      <c r="AB105" s="34" t="inlineStr">
        <is>
          <t>PepsiCo muscle; aggressive pricing &amp; distribution</t>
        </is>
      </c>
      <c r="AC105" s="34" t="inlineStr">
        <is>
          <t>Cheerful zero calorie sparkling water at a sharp price</t>
        </is>
      </c>
      <c r="AD105" s="34" t="inlineStr">
        <is>
          <t>Mainstream zero everything seltzer, usually well priced.</t>
        </is>
      </c>
      <c r="AE105" s="51" t="n"/>
      <c r="AF105" s="53">
        <f>IF(AND(ISNUMBER($P105),ISNUMBER($AL105),$AL105&lt;&gt;0),ROUND($P105/$AL105*100,1),"")</f>
        <v/>
      </c>
      <c r="AG105" s="54">
        <f>IF(AND(ISNUMBER($S105),ISNUMBER($AL105),$AL105&lt;&gt;0),ROUND($S105/$AL105*100,2),"")</f>
        <v/>
      </c>
      <c r="AH105" s="53">
        <f>IF(AND(ISNUMBER($Q105),ISNUMBER($AL105),$AL105&lt;&gt;0),ROUND($Q105/$AL105*100,1),"")</f>
        <v/>
      </c>
      <c r="AI105" s="48">
        <f>IF(ISNUMBER($S105),IF($S105&lt;=1,"Yes","No"),"n/a")</f>
        <v/>
      </c>
      <c r="AJ105" s="48">
        <f>IF(ISNUMBER($S105),ROUND(MAX(0,MIN(100,100-$S105*2.5-IF(ISNUMBER($T105),$T105,0)*0.12+IF($S105&lt;=1,12,0))),0),"")</f>
        <v/>
      </c>
      <c r="AK105" s="48">
        <f>IF(ISNUMBER($Q105),IF($Q105&gt;=100,20,IF($Q105&gt;=30,10,0)),0)+IF(ISNUMBER($R105),IF($R105&gt;=100,20,0),0)+IF(ISNUMBER($P105),IF($P105&gt;=150,20,IF($P105&gt;=50,12,5)),0)+IF(ISNUMBER($S105),IF($S105&lt;=1,15,0),0)</f>
        <v/>
      </c>
      <c r="AL105" s="48" t="n">
        <v>355</v>
      </c>
      <c r="AM105" s="49" t="n"/>
      <c r="AN105" s="48">
        <f>IF(AND(ISNUMBER($P105),ISNUMBER($AL105),$AL105&lt;&gt;0),IF(OR($P105&gt;180,$P105/$AL105*1000&gt;400),"Over ceiling, confirm SKU","Within"),"n/a")</f>
        <v/>
      </c>
      <c r="AO105" s="51" t="n"/>
      <c r="AP105" s="51" t="n"/>
      <c r="AQ105" s="51" t="n"/>
      <c r="AR105" s="34" t="inlineStr">
        <is>
          <t>Retrieved and cited, see Enrichment Log</t>
        </is>
      </c>
      <c r="AS105" s="34" t="inlineStr">
        <is>
          <t>BLANK -&gt; requires live Amazon.ca capture</t>
        </is>
      </c>
      <c r="AT105" s="34" t="inlineStr">
        <is>
          <t>Unverified commercial data</t>
        </is>
      </c>
    </row>
    <row r="106" ht="28" customHeight="1">
      <c r="A106" s="34" t="inlineStr">
        <is>
          <t>bubly</t>
        </is>
      </c>
      <c r="B106" s="34" t="inlineStr">
        <is>
          <t>bubly Sparkling Water | Lime | 12 pack 355mL</t>
        </is>
      </c>
      <c r="C106" s="34" t="inlineStr">
        <is>
          <t>5) Sparkling water &amp; soda</t>
        </is>
      </c>
      <c r="D106" s="34" t="inlineStr">
        <is>
          <t>355 mL can</t>
        </is>
      </c>
      <c r="E106" s="48" t="n">
        <v>12</v>
      </c>
      <c r="F106" s="49" t="n"/>
      <c r="G106" s="50">
        <f>IF(AND(ISNUMBER($F106),ISNUMBER($E106),$E106&lt;&gt;0),$F106/$E106,"")</f>
        <v/>
      </c>
      <c r="H106" s="50">
        <f>IF(AND(ISNUMBER($F106),ISNUMBER($AL106),ISNUMBER($E106),($AL106*$E106)&lt;&gt;0),$F106/($AL106*$E106)*100,"")</f>
        <v/>
      </c>
      <c r="I106" s="51" t="n"/>
      <c r="J106" s="52" t="n"/>
      <c r="K106" s="50">
        <f>IF(AND(ISNUMBER($F106),ISNUMBER($J106)),$F106*(1-$J106),"")</f>
        <v/>
      </c>
      <c r="L106" s="51" t="n"/>
      <c r="M106" s="51" t="n"/>
      <c r="N106" s="50">
        <f>IF(ISNUMBER($F106),($F106-IF(ISNUMBER($AM106),$AM106,0))*(1-IF(ISNUMBER($J106),$J106,0)),"")</f>
        <v/>
      </c>
      <c r="O106" s="34" t="inlineStr">
        <is>
          <t>Lime</t>
        </is>
      </c>
      <c r="P106" s="48" t="n">
        <v>0</v>
      </c>
      <c r="Q106" s="48" t="n">
        <v>0</v>
      </c>
      <c r="R106" s="34" t="inlineStr">
        <is>
          <t>Not listed</t>
        </is>
      </c>
      <c r="S106" s="48" t="n">
        <v>0</v>
      </c>
      <c r="T106" s="48" t="n">
        <v>0</v>
      </c>
      <c r="U106" s="34" t="inlineStr">
        <is>
          <t>None (natural flavours)</t>
        </is>
      </c>
      <c r="V106" s="34" t="inlineStr">
        <is>
          <t>Zero calorie/sugar/sweetener</t>
        </is>
      </c>
      <c r="W106" s="51" t="n"/>
      <c r="X106" s="51" t="n"/>
      <c r="Y106" s="51" t="n"/>
      <c r="Z106" s="51" t="n"/>
      <c r="AA106" s="34" t="inlineStr">
        <is>
          <t>Very High</t>
        </is>
      </c>
      <c r="AB106" s="34" t="inlineStr">
        <is>
          <t>PepsiCo muscle; aggressive pricing &amp; distribution</t>
        </is>
      </c>
      <c r="AC106" s="34" t="inlineStr">
        <is>
          <t>Cheerful zero calorie sparkling water at a sharp price</t>
        </is>
      </c>
      <c r="AD106" s="34" t="inlineStr">
        <is>
          <t>Mainstream zero everything seltzer, usually well priced.</t>
        </is>
      </c>
      <c r="AE106" s="51" t="n"/>
      <c r="AF106" s="53">
        <f>IF(AND(ISNUMBER($P106),ISNUMBER($AL106),$AL106&lt;&gt;0),ROUND($P106/$AL106*100,1),"")</f>
        <v/>
      </c>
      <c r="AG106" s="54">
        <f>IF(AND(ISNUMBER($S106),ISNUMBER($AL106),$AL106&lt;&gt;0),ROUND($S106/$AL106*100,2),"")</f>
        <v/>
      </c>
      <c r="AH106" s="53">
        <f>IF(AND(ISNUMBER($Q106),ISNUMBER($AL106),$AL106&lt;&gt;0),ROUND($Q106/$AL106*100,1),"")</f>
        <v/>
      </c>
      <c r="AI106" s="48">
        <f>IF(ISNUMBER($S106),IF($S106&lt;=1,"Yes","No"),"n/a")</f>
        <v/>
      </c>
      <c r="AJ106" s="48">
        <f>IF(ISNUMBER($S106),ROUND(MAX(0,MIN(100,100-$S106*2.5-IF(ISNUMBER($T106),$T106,0)*0.12+IF($S106&lt;=1,12,0))),0),"")</f>
        <v/>
      </c>
      <c r="AK106" s="48">
        <f>IF(ISNUMBER($Q106),IF($Q106&gt;=100,20,IF($Q106&gt;=30,10,0)),0)+IF(ISNUMBER($R106),IF($R106&gt;=100,20,0),0)+IF(ISNUMBER($P106),IF($P106&gt;=150,20,IF($P106&gt;=50,12,5)),0)+IF(ISNUMBER($S106),IF($S106&lt;=1,15,0),0)</f>
        <v/>
      </c>
      <c r="AL106" s="48" t="n">
        <v>355</v>
      </c>
      <c r="AM106" s="49" t="n"/>
      <c r="AN106" s="48">
        <f>IF(AND(ISNUMBER($P106),ISNUMBER($AL106),$AL106&lt;&gt;0),IF(OR($P106&gt;180,$P106/$AL106*1000&gt;400),"Over ceiling, confirm SKU","Within"),"n/a")</f>
        <v/>
      </c>
      <c r="AO106" s="51" t="n"/>
      <c r="AP106" s="51" t="n"/>
      <c r="AQ106" s="51" t="n"/>
      <c r="AR106" s="34" t="inlineStr">
        <is>
          <t>Retrieved and cited, see Enrichment Log</t>
        </is>
      </c>
      <c r="AS106" s="34" t="inlineStr">
        <is>
          <t>BLANK -&gt; requires live Amazon.ca capture</t>
        </is>
      </c>
      <c r="AT106" s="34" t="inlineStr">
        <is>
          <t>Unverified commercial data</t>
        </is>
      </c>
    </row>
    <row r="107" ht="28" customHeight="1">
      <c r="A107" s="34" t="inlineStr">
        <is>
          <t>bubly</t>
        </is>
      </c>
      <c r="B107" s="34" t="inlineStr">
        <is>
          <t>bubly Sparkling Water | Lime | 15 pack 355mL</t>
        </is>
      </c>
      <c r="C107" s="34" t="inlineStr">
        <is>
          <t>5) Sparkling water &amp; soda</t>
        </is>
      </c>
      <c r="D107" s="34" t="inlineStr">
        <is>
          <t>355 mL can</t>
        </is>
      </c>
      <c r="E107" s="48" t="n">
        <v>15</v>
      </c>
      <c r="F107" s="49" t="n"/>
      <c r="G107" s="50">
        <f>IF(AND(ISNUMBER($F107),ISNUMBER($E107),$E107&lt;&gt;0),$F107/$E107,"")</f>
        <v/>
      </c>
      <c r="H107" s="50">
        <f>IF(AND(ISNUMBER($F107),ISNUMBER($AL107),ISNUMBER($E107),($AL107*$E107)&lt;&gt;0),$F107/($AL107*$E107)*100,"")</f>
        <v/>
      </c>
      <c r="I107" s="51" t="n"/>
      <c r="J107" s="52" t="n"/>
      <c r="K107" s="50">
        <f>IF(AND(ISNUMBER($F107),ISNUMBER($J107)),$F107*(1-$J107),"")</f>
        <v/>
      </c>
      <c r="L107" s="51" t="n"/>
      <c r="M107" s="51" t="n"/>
      <c r="N107" s="50">
        <f>IF(ISNUMBER($F107),($F107-IF(ISNUMBER($AM107),$AM107,0))*(1-IF(ISNUMBER($J107),$J107,0)),"")</f>
        <v/>
      </c>
      <c r="O107" s="34" t="inlineStr">
        <is>
          <t>Lime</t>
        </is>
      </c>
      <c r="P107" s="48" t="n">
        <v>0</v>
      </c>
      <c r="Q107" s="48" t="n">
        <v>0</v>
      </c>
      <c r="R107" s="34" t="inlineStr">
        <is>
          <t>Not listed</t>
        </is>
      </c>
      <c r="S107" s="48" t="n">
        <v>0</v>
      </c>
      <c r="T107" s="48" t="n">
        <v>0</v>
      </c>
      <c r="U107" s="34" t="inlineStr">
        <is>
          <t>None (natural flavours)</t>
        </is>
      </c>
      <c r="V107" s="34" t="inlineStr">
        <is>
          <t>Zero calorie/sugar/sweetener</t>
        </is>
      </c>
      <c r="W107" s="51" t="n"/>
      <c r="X107" s="51" t="n"/>
      <c r="Y107" s="51" t="n"/>
      <c r="Z107" s="51" t="n"/>
      <c r="AA107" s="34" t="inlineStr">
        <is>
          <t>Very High</t>
        </is>
      </c>
      <c r="AB107" s="34" t="inlineStr">
        <is>
          <t>PepsiCo muscle; aggressive pricing &amp; distribution</t>
        </is>
      </c>
      <c r="AC107" s="34" t="inlineStr">
        <is>
          <t>Cheerful zero calorie sparkling water at a sharp price</t>
        </is>
      </c>
      <c r="AD107" s="34" t="inlineStr">
        <is>
          <t>Mainstream zero everything seltzer, usually well priced.</t>
        </is>
      </c>
      <c r="AE107" s="51" t="n"/>
      <c r="AF107" s="53">
        <f>IF(AND(ISNUMBER($P107),ISNUMBER($AL107),$AL107&lt;&gt;0),ROUND($P107/$AL107*100,1),"")</f>
        <v/>
      </c>
      <c r="AG107" s="54">
        <f>IF(AND(ISNUMBER($S107),ISNUMBER($AL107),$AL107&lt;&gt;0),ROUND($S107/$AL107*100,2),"")</f>
        <v/>
      </c>
      <c r="AH107" s="53">
        <f>IF(AND(ISNUMBER($Q107),ISNUMBER($AL107),$AL107&lt;&gt;0),ROUND($Q107/$AL107*100,1),"")</f>
        <v/>
      </c>
      <c r="AI107" s="48">
        <f>IF(ISNUMBER($S107),IF($S107&lt;=1,"Yes","No"),"n/a")</f>
        <v/>
      </c>
      <c r="AJ107" s="48">
        <f>IF(ISNUMBER($S107),ROUND(MAX(0,MIN(100,100-$S107*2.5-IF(ISNUMBER($T107),$T107,0)*0.12+IF($S107&lt;=1,12,0))),0),"")</f>
        <v/>
      </c>
      <c r="AK107" s="48">
        <f>IF(ISNUMBER($Q107),IF($Q107&gt;=100,20,IF($Q107&gt;=30,10,0)),0)+IF(ISNUMBER($R107),IF($R107&gt;=100,20,0),0)+IF(ISNUMBER($P107),IF($P107&gt;=150,20,IF($P107&gt;=50,12,5)),0)+IF(ISNUMBER($S107),IF($S107&lt;=1,15,0),0)</f>
        <v/>
      </c>
      <c r="AL107" s="48" t="n">
        <v>355</v>
      </c>
      <c r="AM107" s="49" t="n"/>
      <c r="AN107" s="48">
        <f>IF(AND(ISNUMBER($P107),ISNUMBER($AL107),$AL107&lt;&gt;0),IF(OR($P107&gt;180,$P107/$AL107*1000&gt;400),"Over ceiling, confirm SKU","Within"),"n/a")</f>
        <v/>
      </c>
      <c r="AO107" s="51" t="n"/>
      <c r="AP107" s="51" t="n"/>
      <c r="AQ107" s="51" t="n"/>
      <c r="AR107" s="34" t="inlineStr">
        <is>
          <t>Retrieved and cited, see Enrichment Log</t>
        </is>
      </c>
      <c r="AS107" s="34" t="inlineStr">
        <is>
          <t>BLANK -&gt; requires live Amazon.ca capture</t>
        </is>
      </c>
      <c r="AT107" s="34" t="inlineStr">
        <is>
          <t>Unverified commercial data</t>
        </is>
      </c>
    </row>
    <row r="108" ht="28" customHeight="1">
      <c r="A108" s="34" t="inlineStr">
        <is>
          <t>bubly</t>
        </is>
      </c>
      <c r="B108" s="34" t="inlineStr">
        <is>
          <t>bubly Sparkling Water | Lime | 18 pack 355mL</t>
        </is>
      </c>
      <c r="C108" s="34" t="inlineStr">
        <is>
          <t>5) Sparkling water &amp; soda</t>
        </is>
      </c>
      <c r="D108" s="34" t="inlineStr">
        <is>
          <t>355 mL can</t>
        </is>
      </c>
      <c r="E108" s="48" t="n">
        <v>18</v>
      </c>
      <c r="F108" s="49" t="n"/>
      <c r="G108" s="50">
        <f>IF(AND(ISNUMBER($F108),ISNUMBER($E108),$E108&lt;&gt;0),$F108/$E108,"")</f>
        <v/>
      </c>
      <c r="H108" s="50">
        <f>IF(AND(ISNUMBER($F108),ISNUMBER($AL108),ISNUMBER($E108),($AL108*$E108)&lt;&gt;0),$F108/($AL108*$E108)*100,"")</f>
        <v/>
      </c>
      <c r="I108" s="51" t="n"/>
      <c r="J108" s="52" t="n"/>
      <c r="K108" s="50">
        <f>IF(AND(ISNUMBER($F108),ISNUMBER($J108)),$F108*(1-$J108),"")</f>
        <v/>
      </c>
      <c r="L108" s="51" t="n"/>
      <c r="M108" s="51" t="n"/>
      <c r="N108" s="50">
        <f>IF(ISNUMBER($F108),($F108-IF(ISNUMBER($AM108),$AM108,0))*(1-IF(ISNUMBER($J108),$J108,0)),"")</f>
        <v/>
      </c>
      <c r="O108" s="34" t="inlineStr">
        <is>
          <t>Lime</t>
        </is>
      </c>
      <c r="P108" s="48" t="n">
        <v>0</v>
      </c>
      <c r="Q108" s="48" t="n">
        <v>0</v>
      </c>
      <c r="R108" s="34" t="inlineStr">
        <is>
          <t>Not listed</t>
        </is>
      </c>
      <c r="S108" s="48" t="n">
        <v>0</v>
      </c>
      <c r="T108" s="48" t="n">
        <v>0</v>
      </c>
      <c r="U108" s="34" t="inlineStr">
        <is>
          <t>None (natural flavours)</t>
        </is>
      </c>
      <c r="V108" s="34" t="inlineStr">
        <is>
          <t>Zero calorie/sugar/sweetener</t>
        </is>
      </c>
      <c r="W108" s="51" t="n"/>
      <c r="X108" s="51" t="n"/>
      <c r="Y108" s="51" t="n"/>
      <c r="Z108" s="51" t="n"/>
      <c r="AA108" s="34" t="inlineStr">
        <is>
          <t>Very High</t>
        </is>
      </c>
      <c r="AB108" s="34" t="inlineStr">
        <is>
          <t>PepsiCo muscle; aggressive pricing &amp; distribution</t>
        </is>
      </c>
      <c r="AC108" s="34" t="inlineStr">
        <is>
          <t>Cheerful zero calorie sparkling water at a sharp price</t>
        </is>
      </c>
      <c r="AD108" s="34" t="inlineStr">
        <is>
          <t>Mainstream zero everything seltzer, usually well priced.</t>
        </is>
      </c>
      <c r="AE108" s="51" t="n"/>
      <c r="AF108" s="53">
        <f>IF(AND(ISNUMBER($P108),ISNUMBER($AL108),$AL108&lt;&gt;0),ROUND($P108/$AL108*100,1),"")</f>
        <v/>
      </c>
      <c r="AG108" s="54">
        <f>IF(AND(ISNUMBER($S108),ISNUMBER($AL108),$AL108&lt;&gt;0),ROUND($S108/$AL108*100,2),"")</f>
        <v/>
      </c>
      <c r="AH108" s="53">
        <f>IF(AND(ISNUMBER($Q108),ISNUMBER($AL108),$AL108&lt;&gt;0),ROUND($Q108/$AL108*100,1),"")</f>
        <v/>
      </c>
      <c r="AI108" s="48">
        <f>IF(ISNUMBER($S108),IF($S108&lt;=1,"Yes","No"),"n/a")</f>
        <v/>
      </c>
      <c r="AJ108" s="48">
        <f>IF(ISNUMBER($S108),ROUND(MAX(0,MIN(100,100-$S108*2.5-IF(ISNUMBER($T108),$T108,0)*0.12+IF($S108&lt;=1,12,0))),0),"")</f>
        <v/>
      </c>
      <c r="AK108" s="48">
        <f>IF(ISNUMBER($Q108),IF($Q108&gt;=100,20,IF($Q108&gt;=30,10,0)),0)+IF(ISNUMBER($R108),IF($R108&gt;=100,20,0),0)+IF(ISNUMBER($P108),IF($P108&gt;=150,20,IF($P108&gt;=50,12,5)),0)+IF(ISNUMBER($S108),IF($S108&lt;=1,15,0),0)</f>
        <v/>
      </c>
      <c r="AL108" s="48" t="n">
        <v>355</v>
      </c>
      <c r="AM108" s="49" t="n"/>
      <c r="AN108" s="48">
        <f>IF(AND(ISNUMBER($P108),ISNUMBER($AL108),$AL108&lt;&gt;0),IF(OR($P108&gt;180,$P108/$AL108*1000&gt;400),"Over ceiling, confirm SKU","Within"),"n/a")</f>
        <v/>
      </c>
      <c r="AO108" s="51" t="n"/>
      <c r="AP108" s="51" t="n"/>
      <c r="AQ108" s="51" t="n"/>
      <c r="AR108" s="34" t="inlineStr">
        <is>
          <t>Retrieved and cited, see Enrichment Log</t>
        </is>
      </c>
      <c r="AS108" s="34" t="inlineStr">
        <is>
          <t>BLANK -&gt; requires live Amazon.ca capture</t>
        </is>
      </c>
      <c r="AT108" s="34" t="inlineStr">
        <is>
          <t>Unverified commercial data</t>
        </is>
      </c>
    </row>
    <row r="109" ht="28" customHeight="1">
      <c r="A109" s="34" t="inlineStr">
        <is>
          <t>bubly</t>
        </is>
      </c>
      <c r="B109" s="34" t="inlineStr">
        <is>
          <t>bubly Sparkling Water | Lime | 24 pack 355mL</t>
        </is>
      </c>
      <c r="C109" s="34" t="inlineStr">
        <is>
          <t>5) Sparkling water &amp; soda</t>
        </is>
      </c>
      <c r="D109" s="34" t="inlineStr">
        <is>
          <t>355 mL can</t>
        </is>
      </c>
      <c r="E109" s="48" t="n">
        <v>24</v>
      </c>
      <c r="F109" s="49" t="n"/>
      <c r="G109" s="50">
        <f>IF(AND(ISNUMBER($F109),ISNUMBER($E109),$E109&lt;&gt;0),$F109/$E109,"")</f>
        <v/>
      </c>
      <c r="H109" s="50">
        <f>IF(AND(ISNUMBER($F109),ISNUMBER($AL109),ISNUMBER($E109),($AL109*$E109)&lt;&gt;0),$F109/($AL109*$E109)*100,"")</f>
        <v/>
      </c>
      <c r="I109" s="51" t="n"/>
      <c r="J109" s="52" t="n"/>
      <c r="K109" s="50">
        <f>IF(AND(ISNUMBER($F109),ISNUMBER($J109)),$F109*(1-$J109),"")</f>
        <v/>
      </c>
      <c r="L109" s="51" t="n"/>
      <c r="M109" s="51" t="n"/>
      <c r="N109" s="50">
        <f>IF(ISNUMBER($F109),($F109-IF(ISNUMBER($AM109),$AM109,0))*(1-IF(ISNUMBER($J109),$J109,0)),"")</f>
        <v/>
      </c>
      <c r="O109" s="34" t="inlineStr">
        <is>
          <t>Lime</t>
        </is>
      </c>
      <c r="P109" s="48" t="n">
        <v>0</v>
      </c>
      <c r="Q109" s="48" t="n">
        <v>0</v>
      </c>
      <c r="R109" s="34" t="inlineStr">
        <is>
          <t>Not listed</t>
        </is>
      </c>
      <c r="S109" s="48" t="n">
        <v>0</v>
      </c>
      <c r="T109" s="48" t="n">
        <v>0</v>
      </c>
      <c r="U109" s="34" t="inlineStr">
        <is>
          <t>None (natural flavours)</t>
        </is>
      </c>
      <c r="V109" s="34" t="inlineStr">
        <is>
          <t>Zero calorie/sugar/sweetener</t>
        </is>
      </c>
      <c r="W109" s="51" t="n"/>
      <c r="X109" s="51" t="n"/>
      <c r="Y109" s="51" t="n"/>
      <c r="Z109" s="51" t="n"/>
      <c r="AA109" s="34" t="inlineStr">
        <is>
          <t>Very High</t>
        </is>
      </c>
      <c r="AB109" s="34" t="inlineStr">
        <is>
          <t>PepsiCo muscle; aggressive pricing &amp; distribution</t>
        </is>
      </c>
      <c r="AC109" s="34" t="inlineStr">
        <is>
          <t>Cheerful zero calorie sparkling water at a sharp price</t>
        </is>
      </c>
      <c r="AD109" s="34" t="inlineStr">
        <is>
          <t>Mainstream zero everything seltzer, usually well priced.</t>
        </is>
      </c>
      <c r="AE109" s="51" t="n"/>
      <c r="AF109" s="53">
        <f>IF(AND(ISNUMBER($P109),ISNUMBER($AL109),$AL109&lt;&gt;0),ROUND($P109/$AL109*100,1),"")</f>
        <v/>
      </c>
      <c r="AG109" s="54">
        <f>IF(AND(ISNUMBER($S109),ISNUMBER($AL109),$AL109&lt;&gt;0),ROUND($S109/$AL109*100,2),"")</f>
        <v/>
      </c>
      <c r="AH109" s="53">
        <f>IF(AND(ISNUMBER($Q109),ISNUMBER($AL109),$AL109&lt;&gt;0),ROUND($Q109/$AL109*100,1),"")</f>
        <v/>
      </c>
      <c r="AI109" s="48">
        <f>IF(ISNUMBER($S109),IF($S109&lt;=1,"Yes","No"),"n/a")</f>
        <v/>
      </c>
      <c r="AJ109" s="48">
        <f>IF(ISNUMBER($S109),ROUND(MAX(0,MIN(100,100-$S109*2.5-IF(ISNUMBER($T109),$T109,0)*0.12+IF($S109&lt;=1,12,0))),0),"")</f>
        <v/>
      </c>
      <c r="AK109" s="48">
        <f>IF(ISNUMBER($Q109),IF($Q109&gt;=100,20,IF($Q109&gt;=30,10,0)),0)+IF(ISNUMBER($R109),IF($R109&gt;=100,20,0),0)+IF(ISNUMBER($P109),IF($P109&gt;=150,20,IF($P109&gt;=50,12,5)),0)+IF(ISNUMBER($S109),IF($S109&lt;=1,15,0),0)</f>
        <v/>
      </c>
      <c r="AL109" s="48" t="n">
        <v>355</v>
      </c>
      <c r="AM109" s="49" t="n"/>
      <c r="AN109" s="48">
        <f>IF(AND(ISNUMBER($P109),ISNUMBER($AL109),$AL109&lt;&gt;0),IF(OR($P109&gt;180,$P109/$AL109*1000&gt;400),"Over ceiling, confirm SKU","Within"),"n/a")</f>
        <v/>
      </c>
      <c r="AO109" s="51" t="n"/>
      <c r="AP109" s="51" t="n"/>
      <c r="AQ109" s="51" t="n"/>
      <c r="AR109" s="34" t="inlineStr">
        <is>
          <t>Retrieved and cited, see Enrichment Log</t>
        </is>
      </c>
      <c r="AS109" s="34" t="inlineStr">
        <is>
          <t>BLANK -&gt; requires live Amazon.ca capture</t>
        </is>
      </c>
      <c r="AT109" s="34" t="inlineStr">
        <is>
          <t>Unverified commercial data</t>
        </is>
      </c>
    </row>
    <row r="110" ht="28" customHeight="1">
      <c r="A110" s="34" t="inlineStr">
        <is>
          <t>bubly</t>
        </is>
      </c>
      <c r="B110" s="34" t="inlineStr">
        <is>
          <t>bubly Sparkling Water | Grapefruit | single 355mL</t>
        </is>
      </c>
      <c r="C110" s="34" t="inlineStr">
        <is>
          <t>5) Sparkling water &amp; soda</t>
        </is>
      </c>
      <c r="D110" s="34" t="inlineStr">
        <is>
          <t>355 mL can</t>
        </is>
      </c>
      <c r="E110" s="48" t="n">
        <v>1</v>
      </c>
      <c r="F110" s="49" t="n"/>
      <c r="G110" s="50">
        <f>IF(AND(ISNUMBER($F110),ISNUMBER($E110),$E110&lt;&gt;0),$F110/$E110,"")</f>
        <v/>
      </c>
      <c r="H110" s="50">
        <f>IF(AND(ISNUMBER($F110),ISNUMBER($AL110),ISNUMBER($E110),($AL110*$E110)&lt;&gt;0),$F110/($AL110*$E110)*100,"")</f>
        <v/>
      </c>
      <c r="I110" s="51" t="n"/>
      <c r="J110" s="52" t="n"/>
      <c r="K110" s="50">
        <f>IF(AND(ISNUMBER($F110),ISNUMBER($J110)),$F110*(1-$J110),"")</f>
        <v/>
      </c>
      <c r="L110" s="51" t="n"/>
      <c r="M110" s="51" t="n"/>
      <c r="N110" s="50">
        <f>IF(ISNUMBER($F110),($F110-IF(ISNUMBER($AM110),$AM110,0))*(1-IF(ISNUMBER($J110),$J110,0)),"")</f>
        <v/>
      </c>
      <c r="O110" s="34" t="inlineStr">
        <is>
          <t>Grapefruit</t>
        </is>
      </c>
      <c r="P110" s="48" t="n">
        <v>0</v>
      </c>
      <c r="Q110" s="48" t="n">
        <v>0</v>
      </c>
      <c r="R110" s="34" t="inlineStr">
        <is>
          <t>Not listed</t>
        </is>
      </c>
      <c r="S110" s="48" t="n">
        <v>0</v>
      </c>
      <c r="T110" s="48" t="n">
        <v>0</v>
      </c>
      <c r="U110" s="34" t="inlineStr">
        <is>
          <t>None (natural flavours)</t>
        </is>
      </c>
      <c r="V110" s="34" t="inlineStr">
        <is>
          <t>Zero calorie/sugar/sweetener</t>
        </is>
      </c>
      <c r="W110" s="51" t="n"/>
      <c r="X110" s="51" t="n"/>
      <c r="Y110" s="51" t="n"/>
      <c r="Z110" s="51" t="n"/>
      <c r="AA110" s="34" t="inlineStr">
        <is>
          <t>Very High</t>
        </is>
      </c>
      <c r="AB110" s="34" t="inlineStr">
        <is>
          <t>PepsiCo muscle; aggressive pricing &amp; distribution</t>
        </is>
      </c>
      <c r="AC110" s="34" t="inlineStr">
        <is>
          <t>Cheerful zero calorie sparkling water at a sharp price</t>
        </is>
      </c>
      <c r="AD110" s="34" t="inlineStr">
        <is>
          <t>Mainstream zero everything seltzer, usually well priced.</t>
        </is>
      </c>
      <c r="AE110" s="51" t="n"/>
      <c r="AF110" s="53">
        <f>IF(AND(ISNUMBER($P110),ISNUMBER($AL110),$AL110&lt;&gt;0),ROUND($P110/$AL110*100,1),"")</f>
        <v/>
      </c>
      <c r="AG110" s="54">
        <f>IF(AND(ISNUMBER($S110),ISNUMBER($AL110),$AL110&lt;&gt;0),ROUND($S110/$AL110*100,2),"")</f>
        <v/>
      </c>
      <c r="AH110" s="53">
        <f>IF(AND(ISNUMBER($Q110),ISNUMBER($AL110),$AL110&lt;&gt;0),ROUND($Q110/$AL110*100,1),"")</f>
        <v/>
      </c>
      <c r="AI110" s="48">
        <f>IF(ISNUMBER($S110),IF($S110&lt;=1,"Yes","No"),"n/a")</f>
        <v/>
      </c>
      <c r="AJ110" s="48">
        <f>IF(ISNUMBER($S110),ROUND(MAX(0,MIN(100,100-$S110*2.5-IF(ISNUMBER($T110),$T110,0)*0.12+IF($S110&lt;=1,12,0))),0),"")</f>
        <v/>
      </c>
      <c r="AK110" s="48">
        <f>IF(ISNUMBER($Q110),IF($Q110&gt;=100,20,IF($Q110&gt;=30,10,0)),0)+IF(ISNUMBER($R110),IF($R110&gt;=100,20,0),0)+IF(ISNUMBER($P110),IF($P110&gt;=150,20,IF($P110&gt;=50,12,5)),0)+IF(ISNUMBER($S110),IF($S110&lt;=1,15,0),0)</f>
        <v/>
      </c>
      <c r="AL110" s="48" t="n">
        <v>355</v>
      </c>
      <c r="AM110" s="49" t="n"/>
      <c r="AN110" s="48">
        <f>IF(AND(ISNUMBER($P110),ISNUMBER($AL110),$AL110&lt;&gt;0),IF(OR($P110&gt;180,$P110/$AL110*1000&gt;400),"Over ceiling, confirm SKU","Within"),"n/a")</f>
        <v/>
      </c>
      <c r="AO110" s="51" t="n"/>
      <c r="AP110" s="51" t="n"/>
      <c r="AQ110" s="51" t="n"/>
      <c r="AR110" s="34" t="inlineStr">
        <is>
          <t>Retrieved and cited, see Enrichment Log</t>
        </is>
      </c>
      <c r="AS110" s="34" t="inlineStr">
        <is>
          <t>BLANK -&gt; requires live Amazon.ca capture</t>
        </is>
      </c>
      <c r="AT110" s="34" t="inlineStr">
        <is>
          <t>Unverified commercial data</t>
        </is>
      </c>
    </row>
    <row r="111" ht="28" customHeight="1">
      <c r="A111" s="34" t="inlineStr">
        <is>
          <t>bubly</t>
        </is>
      </c>
      <c r="B111" s="34" t="inlineStr">
        <is>
          <t>bubly Sparkling Water | Grapefruit | 8 pack 355mL</t>
        </is>
      </c>
      <c r="C111" s="34" t="inlineStr">
        <is>
          <t>5) Sparkling water &amp; soda</t>
        </is>
      </c>
      <c r="D111" s="34" t="inlineStr">
        <is>
          <t>355 mL can</t>
        </is>
      </c>
      <c r="E111" s="48" t="n">
        <v>8</v>
      </c>
      <c r="F111" s="49" t="n"/>
      <c r="G111" s="50">
        <f>IF(AND(ISNUMBER($F111),ISNUMBER($E111),$E111&lt;&gt;0),$F111/$E111,"")</f>
        <v/>
      </c>
      <c r="H111" s="50">
        <f>IF(AND(ISNUMBER($F111),ISNUMBER($AL111),ISNUMBER($E111),($AL111*$E111)&lt;&gt;0),$F111/($AL111*$E111)*100,"")</f>
        <v/>
      </c>
      <c r="I111" s="51" t="n"/>
      <c r="J111" s="52" t="n"/>
      <c r="K111" s="50">
        <f>IF(AND(ISNUMBER($F111),ISNUMBER($J111)),$F111*(1-$J111),"")</f>
        <v/>
      </c>
      <c r="L111" s="51" t="n"/>
      <c r="M111" s="51" t="n"/>
      <c r="N111" s="50">
        <f>IF(ISNUMBER($F111),($F111-IF(ISNUMBER($AM111),$AM111,0))*(1-IF(ISNUMBER($J111),$J111,0)),"")</f>
        <v/>
      </c>
      <c r="O111" s="34" t="inlineStr">
        <is>
          <t>Grapefruit</t>
        </is>
      </c>
      <c r="P111" s="48" t="n">
        <v>0</v>
      </c>
      <c r="Q111" s="48" t="n">
        <v>0</v>
      </c>
      <c r="R111" s="34" t="inlineStr">
        <is>
          <t>Not listed</t>
        </is>
      </c>
      <c r="S111" s="48" t="n">
        <v>0</v>
      </c>
      <c r="T111" s="48" t="n">
        <v>0</v>
      </c>
      <c r="U111" s="34" t="inlineStr">
        <is>
          <t>None (natural flavours)</t>
        </is>
      </c>
      <c r="V111" s="34" t="inlineStr">
        <is>
          <t>Zero calorie/sugar/sweetener</t>
        </is>
      </c>
      <c r="W111" s="51" t="n"/>
      <c r="X111" s="51" t="n"/>
      <c r="Y111" s="51" t="n"/>
      <c r="Z111" s="51" t="n"/>
      <c r="AA111" s="34" t="inlineStr">
        <is>
          <t>Very High</t>
        </is>
      </c>
      <c r="AB111" s="34" t="inlineStr">
        <is>
          <t>PepsiCo muscle; aggressive pricing &amp; distribution</t>
        </is>
      </c>
      <c r="AC111" s="34" t="inlineStr">
        <is>
          <t>Cheerful zero calorie sparkling water at a sharp price</t>
        </is>
      </c>
      <c r="AD111" s="34" t="inlineStr">
        <is>
          <t>Mainstream zero everything seltzer, usually well priced.</t>
        </is>
      </c>
      <c r="AE111" s="51" t="n"/>
      <c r="AF111" s="53">
        <f>IF(AND(ISNUMBER($P111),ISNUMBER($AL111),$AL111&lt;&gt;0),ROUND($P111/$AL111*100,1),"")</f>
        <v/>
      </c>
      <c r="AG111" s="54">
        <f>IF(AND(ISNUMBER($S111),ISNUMBER($AL111),$AL111&lt;&gt;0),ROUND($S111/$AL111*100,2),"")</f>
        <v/>
      </c>
      <c r="AH111" s="53">
        <f>IF(AND(ISNUMBER($Q111),ISNUMBER($AL111),$AL111&lt;&gt;0),ROUND($Q111/$AL111*100,1),"")</f>
        <v/>
      </c>
      <c r="AI111" s="48">
        <f>IF(ISNUMBER($S111),IF($S111&lt;=1,"Yes","No"),"n/a")</f>
        <v/>
      </c>
      <c r="AJ111" s="48">
        <f>IF(ISNUMBER($S111),ROUND(MAX(0,MIN(100,100-$S111*2.5-IF(ISNUMBER($T111),$T111,0)*0.12+IF($S111&lt;=1,12,0))),0),"")</f>
        <v/>
      </c>
      <c r="AK111" s="48">
        <f>IF(ISNUMBER($Q111),IF($Q111&gt;=100,20,IF($Q111&gt;=30,10,0)),0)+IF(ISNUMBER($R111),IF($R111&gt;=100,20,0),0)+IF(ISNUMBER($P111),IF($P111&gt;=150,20,IF($P111&gt;=50,12,5)),0)+IF(ISNUMBER($S111),IF($S111&lt;=1,15,0),0)</f>
        <v/>
      </c>
      <c r="AL111" s="48" t="n">
        <v>355</v>
      </c>
      <c r="AM111" s="49" t="n"/>
      <c r="AN111" s="48">
        <f>IF(AND(ISNUMBER($P111),ISNUMBER($AL111),$AL111&lt;&gt;0),IF(OR($P111&gt;180,$P111/$AL111*1000&gt;400),"Over ceiling, confirm SKU","Within"),"n/a")</f>
        <v/>
      </c>
      <c r="AO111" s="51" t="n"/>
      <c r="AP111" s="51" t="n"/>
      <c r="AQ111" s="51" t="n"/>
      <c r="AR111" s="34" t="inlineStr">
        <is>
          <t>Retrieved and cited, see Enrichment Log</t>
        </is>
      </c>
      <c r="AS111" s="34" t="inlineStr">
        <is>
          <t>BLANK -&gt; requires live Amazon.ca capture</t>
        </is>
      </c>
      <c r="AT111" s="34" t="inlineStr">
        <is>
          <t>Unverified commercial data</t>
        </is>
      </c>
    </row>
    <row r="112" ht="28" customHeight="1">
      <c r="A112" s="34" t="inlineStr">
        <is>
          <t>bubly</t>
        </is>
      </c>
      <c r="B112" s="34" t="inlineStr">
        <is>
          <t>bubly Sparkling Water | Grapefruit | 12 pack 355mL</t>
        </is>
      </c>
      <c r="C112" s="34" t="inlineStr">
        <is>
          <t>5) Sparkling water &amp; soda</t>
        </is>
      </c>
      <c r="D112" s="34" t="inlineStr">
        <is>
          <t>355 mL can</t>
        </is>
      </c>
      <c r="E112" s="48" t="n">
        <v>12</v>
      </c>
      <c r="F112" s="49" t="n"/>
      <c r="G112" s="50">
        <f>IF(AND(ISNUMBER($F112),ISNUMBER($E112),$E112&lt;&gt;0),$F112/$E112,"")</f>
        <v/>
      </c>
      <c r="H112" s="50">
        <f>IF(AND(ISNUMBER($F112),ISNUMBER($AL112),ISNUMBER($E112),($AL112*$E112)&lt;&gt;0),$F112/($AL112*$E112)*100,"")</f>
        <v/>
      </c>
      <c r="I112" s="51" t="n"/>
      <c r="J112" s="52" t="n"/>
      <c r="K112" s="50">
        <f>IF(AND(ISNUMBER($F112),ISNUMBER($J112)),$F112*(1-$J112),"")</f>
        <v/>
      </c>
      <c r="L112" s="51" t="n"/>
      <c r="M112" s="51" t="n"/>
      <c r="N112" s="50">
        <f>IF(ISNUMBER($F112),($F112-IF(ISNUMBER($AM112),$AM112,0))*(1-IF(ISNUMBER($J112),$J112,0)),"")</f>
        <v/>
      </c>
      <c r="O112" s="34" t="inlineStr">
        <is>
          <t>Grapefruit</t>
        </is>
      </c>
      <c r="P112" s="48" t="n">
        <v>0</v>
      </c>
      <c r="Q112" s="48" t="n">
        <v>0</v>
      </c>
      <c r="R112" s="34" t="inlineStr">
        <is>
          <t>Not listed</t>
        </is>
      </c>
      <c r="S112" s="48" t="n">
        <v>0</v>
      </c>
      <c r="T112" s="48" t="n">
        <v>0</v>
      </c>
      <c r="U112" s="34" t="inlineStr">
        <is>
          <t>None (natural flavours)</t>
        </is>
      </c>
      <c r="V112" s="34" t="inlineStr">
        <is>
          <t>Zero calorie/sugar/sweetener</t>
        </is>
      </c>
      <c r="W112" s="51" t="n"/>
      <c r="X112" s="51" t="n"/>
      <c r="Y112" s="51" t="n"/>
      <c r="Z112" s="51" t="n"/>
      <c r="AA112" s="34" t="inlineStr">
        <is>
          <t>Very High</t>
        </is>
      </c>
      <c r="AB112" s="34" t="inlineStr">
        <is>
          <t>PepsiCo muscle; aggressive pricing &amp; distribution</t>
        </is>
      </c>
      <c r="AC112" s="34" t="inlineStr">
        <is>
          <t>Cheerful zero calorie sparkling water at a sharp price</t>
        </is>
      </c>
      <c r="AD112" s="34" t="inlineStr">
        <is>
          <t>Mainstream zero everything seltzer, usually well priced.</t>
        </is>
      </c>
      <c r="AE112" s="51" t="n"/>
      <c r="AF112" s="53">
        <f>IF(AND(ISNUMBER($P112),ISNUMBER($AL112),$AL112&lt;&gt;0),ROUND($P112/$AL112*100,1),"")</f>
        <v/>
      </c>
      <c r="AG112" s="54">
        <f>IF(AND(ISNUMBER($S112),ISNUMBER($AL112),$AL112&lt;&gt;0),ROUND($S112/$AL112*100,2),"")</f>
        <v/>
      </c>
      <c r="AH112" s="53">
        <f>IF(AND(ISNUMBER($Q112),ISNUMBER($AL112),$AL112&lt;&gt;0),ROUND($Q112/$AL112*100,1),"")</f>
        <v/>
      </c>
      <c r="AI112" s="48">
        <f>IF(ISNUMBER($S112),IF($S112&lt;=1,"Yes","No"),"n/a")</f>
        <v/>
      </c>
      <c r="AJ112" s="48">
        <f>IF(ISNUMBER($S112),ROUND(MAX(0,MIN(100,100-$S112*2.5-IF(ISNUMBER($T112),$T112,0)*0.12+IF($S112&lt;=1,12,0))),0),"")</f>
        <v/>
      </c>
      <c r="AK112" s="48">
        <f>IF(ISNUMBER($Q112),IF($Q112&gt;=100,20,IF($Q112&gt;=30,10,0)),0)+IF(ISNUMBER($R112),IF($R112&gt;=100,20,0),0)+IF(ISNUMBER($P112),IF($P112&gt;=150,20,IF($P112&gt;=50,12,5)),0)+IF(ISNUMBER($S112),IF($S112&lt;=1,15,0),0)</f>
        <v/>
      </c>
      <c r="AL112" s="48" t="n">
        <v>355</v>
      </c>
      <c r="AM112" s="49" t="n"/>
      <c r="AN112" s="48">
        <f>IF(AND(ISNUMBER($P112),ISNUMBER($AL112),$AL112&lt;&gt;0),IF(OR($P112&gt;180,$P112/$AL112*1000&gt;400),"Over ceiling, confirm SKU","Within"),"n/a")</f>
        <v/>
      </c>
      <c r="AO112" s="51" t="n"/>
      <c r="AP112" s="51" t="n"/>
      <c r="AQ112" s="51" t="n"/>
      <c r="AR112" s="34" t="inlineStr">
        <is>
          <t>Retrieved and cited, see Enrichment Log</t>
        </is>
      </c>
      <c r="AS112" s="34" t="inlineStr">
        <is>
          <t>BLANK -&gt; requires live Amazon.ca capture</t>
        </is>
      </c>
      <c r="AT112" s="34" t="inlineStr">
        <is>
          <t>Unverified commercial data</t>
        </is>
      </c>
    </row>
    <row r="113" ht="28" customHeight="1">
      <c r="A113" s="34" t="inlineStr">
        <is>
          <t>bubly</t>
        </is>
      </c>
      <c r="B113" s="34" t="inlineStr">
        <is>
          <t>bubly Sparkling Water | Grapefruit | 15 pack 355mL</t>
        </is>
      </c>
      <c r="C113" s="34" t="inlineStr">
        <is>
          <t>5) Sparkling water &amp; soda</t>
        </is>
      </c>
      <c r="D113" s="34" t="inlineStr">
        <is>
          <t>355 mL can</t>
        </is>
      </c>
      <c r="E113" s="48" t="n">
        <v>15</v>
      </c>
      <c r="F113" s="49" t="n"/>
      <c r="G113" s="50">
        <f>IF(AND(ISNUMBER($F113),ISNUMBER($E113),$E113&lt;&gt;0),$F113/$E113,"")</f>
        <v/>
      </c>
      <c r="H113" s="50">
        <f>IF(AND(ISNUMBER($F113),ISNUMBER($AL113),ISNUMBER($E113),($AL113*$E113)&lt;&gt;0),$F113/($AL113*$E113)*100,"")</f>
        <v/>
      </c>
      <c r="I113" s="51" t="n"/>
      <c r="J113" s="52" t="n"/>
      <c r="K113" s="50">
        <f>IF(AND(ISNUMBER($F113),ISNUMBER($J113)),$F113*(1-$J113),"")</f>
        <v/>
      </c>
      <c r="L113" s="51" t="n"/>
      <c r="M113" s="51" t="n"/>
      <c r="N113" s="50">
        <f>IF(ISNUMBER($F113),($F113-IF(ISNUMBER($AM113),$AM113,0))*(1-IF(ISNUMBER($J113),$J113,0)),"")</f>
        <v/>
      </c>
      <c r="O113" s="34" t="inlineStr">
        <is>
          <t>Grapefruit</t>
        </is>
      </c>
      <c r="P113" s="48" t="n">
        <v>0</v>
      </c>
      <c r="Q113" s="48" t="n">
        <v>0</v>
      </c>
      <c r="R113" s="34" t="inlineStr">
        <is>
          <t>Not listed</t>
        </is>
      </c>
      <c r="S113" s="48" t="n">
        <v>0</v>
      </c>
      <c r="T113" s="48" t="n">
        <v>0</v>
      </c>
      <c r="U113" s="34" t="inlineStr">
        <is>
          <t>None (natural flavours)</t>
        </is>
      </c>
      <c r="V113" s="34" t="inlineStr">
        <is>
          <t>Zero calorie/sugar/sweetener</t>
        </is>
      </c>
      <c r="W113" s="51" t="n"/>
      <c r="X113" s="51" t="n"/>
      <c r="Y113" s="51" t="n"/>
      <c r="Z113" s="51" t="n"/>
      <c r="AA113" s="34" t="inlineStr">
        <is>
          <t>Very High</t>
        </is>
      </c>
      <c r="AB113" s="34" t="inlineStr">
        <is>
          <t>PepsiCo muscle; aggressive pricing &amp; distribution</t>
        </is>
      </c>
      <c r="AC113" s="34" t="inlineStr">
        <is>
          <t>Cheerful zero calorie sparkling water at a sharp price</t>
        </is>
      </c>
      <c r="AD113" s="34" t="inlineStr">
        <is>
          <t>Mainstream zero everything seltzer, usually well priced.</t>
        </is>
      </c>
      <c r="AE113" s="51" t="n"/>
      <c r="AF113" s="53">
        <f>IF(AND(ISNUMBER($P113),ISNUMBER($AL113),$AL113&lt;&gt;0),ROUND($P113/$AL113*100,1),"")</f>
        <v/>
      </c>
      <c r="AG113" s="54">
        <f>IF(AND(ISNUMBER($S113),ISNUMBER($AL113),$AL113&lt;&gt;0),ROUND($S113/$AL113*100,2),"")</f>
        <v/>
      </c>
      <c r="AH113" s="53">
        <f>IF(AND(ISNUMBER($Q113),ISNUMBER($AL113),$AL113&lt;&gt;0),ROUND($Q113/$AL113*100,1),"")</f>
        <v/>
      </c>
      <c r="AI113" s="48">
        <f>IF(ISNUMBER($S113),IF($S113&lt;=1,"Yes","No"),"n/a")</f>
        <v/>
      </c>
      <c r="AJ113" s="48">
        <f>IF(ISNUMBER($S113),ROUND(MAX(0,MIN(100,100-$S113*2.5-IF(ISNUMBER($T113),$T113,0)*0.12+IF($S113&lt;=1,12,0))),0),"")</f>
        <v/>
      </c>
      <c r="AK113" s="48">
        <f>IF(ISNUMBER($Q113),IF($Q113&gt;=100,20,IF($Q113&gt;=30,10,0)),0)+IF(ISNUMBER($R113),IF($R113&gt;=100,20,0),0)+IF(ISNUMBER($P113),IF($P113&gt;=150,20,IF($P113&gt;=50,12,5)),0)+IF(ISNUMBER($S113),IF($S113&lt;=1,15,0),0)</f>
        <v/>
      </c>
      <c r="AL113" s="48" t="n">
        <v>355</v>
      </c>
      <c r="AM113" s="49" t="n"/>
      <c r="AN113" s="48">
        <f>IF(AND(ISNUMBER($P113),ISNUMBER($AL113),$AL113&lt;&gt;0),IF(OR($P113&gt;180,$P113/$AL113*1000&gt;400),"Over ceiling, confirm SKU","Within"),"n/a")</f>
        <v/>
      </c>
      <c r="AO113" s="51" t="n"/>
      <c r="AP113" s="51" t="n"/>
      <c r="AQ113" s="51" t="n"/>
      <c r="AR113" s="34" t="inlineStr">
        <is>
          <t>Retrieved and cited, see Enrichment Log</t>
        </is>
      </c>
      <c r="AS113" s="34" t="inlineStr">
        <is>
          <t>BLANK -&gt; requires live Amazon.ca capture</t>
        </is>
      </c>
      <c r="AT113" s="34" t="inlineStr">
        <is>
          <t>Unverified commercial data</t>
        </is>
      </c>
    </row>
    <row r="114" ht="28" customHeight="1">
      <c r="A114" s="34" t="inlineStr">
        <is>
          <t>bubly</t>
        </is>
      </c>
      <c r="B114" s="34" t="inlineStr">
        <is>
          <t>bubly Sparkling Water | Grapefruit | 18 pack 355mL</t>
        </is>
      </c>
      <c r="C114" s="34" t="inlineStr">
        <is>
          <t>5) Sparkling water &amp; soda</t>
        </is>
      </c>
      <c r="D114" s="34" t="inlineStr">
        <is>
          <t>355 mL can</t>
        </is>
      </c>
      <c r="E114" s="48" t="n">
        <v>18</v>
      </c>
      <c r="F114" s="49" t="n"/>
      <c r="G114" s="50">
        <f>IF(AND(ISNUMBER($F114),ISNUMBER($E114),$E114&lt;&gt;0),$F114/$E114,"")</f>
        <v/>
      </c>
      <c r="H114" s="50">
        <f>IF(AND(ISNUMBER($F114),ISNUMBER($AL114),ISNUMBER($E114),($AL114*$E114)&lt;&gt;0),$F114/($AL114*$E114)*100,"")</f>
        <v/>
      </c>
      <c r="I114" s="51" t="n"/>
      <c r="J114" s="52" t="n"/>
      <c r="K114" s="50">
        <f>IF(AND(ISNUMBER($F114),ISNUMBER($J114)),$F114*(1-$J114),"")</f>
        <v/>
      </c>
      <c r="L114" s="51" t="n"/>
      <c r="M114" s="51" t="n"/>
      <c r="N114" s="50">
        <f>IF(ISNUMBER($F114),($F114-IF(ISNUMBER($AM114),$AM114,0))*(1-IF(ISNUMBER($J114),$J114,0)),"")</f>
        <v/>
      </c>
      <c r="O114" s="34" t="inlineStr">
        <is>
          <t>Grapefruit</t>
        </is>
      </c>
      <c r="P114" s="48" t="n">
        <v>0</v>
      </c>
      <c r="Q114" s="48" t="n">
        <v>0</v>
      </c>
      <c r="R114" s="34" t="inlineStr">
        <is>
          <t>Not listed</t>
        </is>
      </c>
      <c r="S114" s="48" t="n">
        <v>0</v>
      </c>
      <c r="T114" s="48" t="n">
        <v>0</v>
      </c>
      <c r="U114" s="34" t="inlineStr">
        <is>
          <t>None (natural flavours)</t>
        </is>
      </c>
      <c r="V114" s="34" t="inlineStr">
        <is>
          <t>Zero calorie/sugar/sweetener</t>
        </is>
      </c>
      <c r="W114" s="51" t="n"/>
      <c r="X114" s="51" t="n"/>
      <c r="Y114" s="51" t="n"/>
      <c r="Z114" s="51" t="n"/>
      <c r="AA114" s="34" t="inlineStr">
        <is>
          <t>Very High</t>
        </is>
      </c>
      <c r="AB114" s="34" t="inlineStr">
        <is>
          <t>PepsiCo muscle; aggressive pricing &amp; distribution</t>
        </is>
      </c>
      <c r="AC114" s="34" t="inlineStr">
        <is>
          <t>Cheerful zero calorie sparkling water at a sharp price</t>
        </is>
      </c>
      <c r="AD114" s="34" t="inlineStr">
        <is>
          <t>Mainstream zero everything seltzer, usually well priced.</t>
        </is>
      </c>
      <c r="AE114" s="51" t="n"/>
      <c r="AF114" s="53">
        <f>IF(AND(ISNUMBER($P114),ISNUMBER($AL114),$AL114&lt;&gt;0),ROUND($P114/$AL114*100,1),"")</f>
        <v/>
      </c>
      <c r="AG114" s="54">
        <f>IF(AND(ISNUMBER($S114),ISNUMBER($AL114),$AL114&lt;&gt;0),ROUND($S114/$AL114*100,2),"")</f>
        <v/>
      </c>
      <c r="AH114" s="53">
        <f>IF(AND(ISNUMBER($Q114),ISNUMBER($AL114),$AL114&lt;&gt;0),ROUND($Q114/$AL114*100,1),"")</f>
        <v/>
      </c>
      <c r="AI114" s="48">
        <f>IF(ISNUMBER($S114),IF($S114&lt;=1,"Yes","No"),"n/a")</f>
        <v/>
      </c>
      <c r="AJ114" s="48">
        <f>IF(ISNUMBER($S114),ROUND(MAX(0,MIN(100,100-$S114*2.5-IF(ISNUMBER($T114),$T114,0)*0.12+IF($S114&lt;=1,12,0))),0),"")</f>
        <v/>
      </c>
      <c r="AK114" s="48">
        <f>IF(ISNUMBER($Q114),IF($Q114&gt;=100,20,IF($Q114&gt;=30,10,0)),0)+IF(ISNUMBER($R114),IF($R114&gt;=100,20,0),0)+IF(ISNUMBER($P114),IF($P114&gt;=150,20,IF($P114&gt;=50,12,5)),0)+IF(ISNUMBER($S114),IF($S114&lt;=1,15,0),0)</f>
        <v/>
      </c>
      <c r="AL114" s="48" t="n">
        <v>355</v>
      </c>
      <c r="AM114" s="49" t="n"/>
      <c r="AN114" s="48">
        <f>IF(AND(ISNUMBER($P114),ISNUMBER($AL114),$AL114&lt;&gt;0),IF(OR($P114&gt;180,$P114/$AL114*1000&gt;400),"Over ceiling, confirm SKU","Within"),"n/a")</f>
        <v/>
      </c>
      <c r="AO114" s="51" t="n"/>
      <c r="AP114" s="51" t="n"/>
      <c r="AQ114" s="51" t="n"/>
      <c r="AR114" s="34" t="inlineStr">
        <is>
          <t>Retrieved and cited, see Enrichment Log</t>
        </is>
      </c>
      <c r="AS114" s="34" t="inlineStr">
        <is>
          <t>BLANK -&gt; requires live Amazon.ca capture</t>
        </is>
      </c>
      <c r="AT114" s="34" t="inlineStr">
        <is>
          <t>Unverified commercial data</t>
        </is>
      </c>
    </row>
    <row r="115" ht="28" customHeight="1">
      <c r="A115" s="34" t="inlineStr">
        <is>
          <t>bubly</t>
        </is>
      </c>
      <c r="B115" s="34" t="inlineStr">
        <is>
          <t>bubly Sparkling Water | Grapefruit | 24 pack 355mL</t>
        </is>
      </c>
      <c r="C115" s="34" t="inlineStr">
        <is>
          <t>5) Sparkling water &amp; soda</t>
        </is>
      </c>
      <c r="D115" s="34" t="inlineStr">
        <is>
          <t>355 mL can</t>
        </is>
      </c>
      <c r="E115" s="48" t="n">
        <v>24</v>
      </c>
      <c r="F115" s="49" t="n"/>
      <c r="G115" s="50">
        <f>IF(AND(ISNUMBER($F115),ISNUMBER($E115),$E115&lt;&gt;0),$F115/$E115,"")</f>
        <v/>
      </c>
      <c r="H115" s="50">
        <f>IF(AND(ISNUMBER($F115),ISNUMBER($AL115),ISNUMBER($E115),($AL115*$E115)&lt;&gt;0),$F115/($AL115*$E115)*100,"")</f>
        <v/>
      </c>
      <c r="I115" s="51" t="n"/>
      <c r="J115" s="52" t="n"/>
      <c r="K115" s="50">
        <f>IF(AND(ISNUMBER($F115),ISNUMBER($J115)),$F115*(1-$J115),"")</f>
        <v/>
      </c>
      <c r="L115" s="51" t="n"/>
      <c r="M115" s="51" t="n"/>
      <c r="N115" s="50">
        <f>IF(ISNUMBER($F115),($F115-IF(ISNUMBER($AM115),$AM115,0))*(1-IF(ISNUMBER($J115),$J115,0)),"")</f>
        <v/>
      </c>
      <c r="O115" s="34" t="inlineStr">
        <is>
          <t>Grapefruit</t>
        </is>
      </c>
      <c r="P115" s="48" t="n">
        <v>0</v>
      </c>
      <c r="Q115" s="48" t="n">
        <v>0</v>
      </c>
      <c r="R115" s="34" t="inlineStr">
        <is>
          <t>Not listed</t>
        </is>
      </c>
      <c r="S115" s="48" t="n">
        <v>0</v>
      </c>
      <c r="T115" s="48" t="n">
        <v>0</v>
      </c>
      <c r="U115" s="34" t="inlineStr">
        <is>
          <t>None (natural flavours)</t>
        </is>
      </c>
      <c r="V115" s="34" t="inlineStr">
        <is>
          <t>Zero calorie/sugar/sweetener</t>
        </is>
      </c>
      <c r="W115" s="51" t="n"/>
      <c r="X115" s="51" t="n"/>
      <c r="Y115" s="51" t="n"/>
      <c r="Z115" s="51" t="n"/>
      <c r="AA115" s="34" t="inlineStr">
        <is>
          <t>Very High</t>
        </is>
      </c>
      <c r="AB115" s="34" t="inlineStr">
        <is>
          <t>PepsiCo muscle; aggressive pricing &amp; distribution</t>
        </is>
      </c>
      <c r="AC115" s="34" t="inlineStr">
        <is>
          <t>Cheerful zero calorie sparkling water at a sharp price</t>
        </is>
      </c>
      <c r="AD115" s="34" t="inlineStr">
        <is>
          <t>Mainstream zero everything seltzer, usually well priced.</t>
        </is>
      </c>
      <c r="AE115" s="51" t="n"/>
      <c r="AF115" s="53">
        <f>IF(AND(ISNUMBER($P115),ISNUMBER($AL115),$AL115&lt;&gt;0),ROUND($P115/$AL115*100,1),"")</f>
        <v/>
      </c>
      <c r="AG115" s="54">
        <f>IF(AND(ISNUMBER($S115),ISNUMBER($AL115),$AL115&lt;&gt;0),ROUND($S115/$AL115*100,2),"")</f>
        <v/>
      </c>
      <c r="AH115" s="53">
        <f>IF(AND(ISNUMBER($Q115),ISNUMBER($AL115),$AL115&lt;&gt;0),ROUND($Q115/$AL115*100,1),"")</f>
        <v/>
      </c>
      <c r="AI115" s="48">
        <f>IF(ISNUMBER($S115),IF($S115&lt;=1,"Yes","No"),"n/a")</f>
        <v/>
      </c>
      <c r="AJ115" s="48">
        <f>IF(ISNUMBER($S115),ROUND(MAX(0,MIN(100,100-$S115*2.5-IF(ISNUMBER($T115),$T115,0)*0.12+IF($S115&lt;=1,12,0))),0),"")</f>
        <v/>
      </c>
      <c r="AK115" s="48">
        <f>IF(ISNUMBER($Q115),IF($Q115&gt;=100,20,IF($Q115&gt;=30,10,0)),0)+IF(ISNUMBER($R115),IF($R115&gt;=100,20,0),0)+IF(ISNUMBER($P115),IF($P115&gt;=150,20,IF($P115&gt;=50,12,5)),0)+IF(ISNUMBER($S115),IF($S115&lt;=1,15,0),0)</f>
        <v/>
      </c>
      <c r="AL115" s="48" t="n">
        <v>355</v>
      </c>
      <c r="AM115" s="49" t="n"/>
      <c r="AN115" s="48">
        <f>IF(AND(ISNUMBER($P115),ISNUMBER($AL115),$AL115&lt;&gt;0),IF(OR($P115&gt;180,$P115/$AL115*1000&gt;400),"Over ceiling, confirm SKU","Within"),"n/a")</f>
        <v/>
      </c>
      <c r="AO115" s="51" t="n"/>
      <c r="AP115" s="51" t="n"/>
      <c r="AQ115" s="51" t="n"/>
      <c r="AR115" s="34" t="inlineStr">
        <is>
          <t>Retrieved and cited, see Enrichment Log</t>
        </is>
      </c>
      <c r="AS115" s="34" t="inlineStr">
        <is>
          <t>BLANK -&gt; requires live Amazon.ca capture</t>
        </is>
      </c>
      <c r="AT115" s="34" t="inlineStr">
        <is>
          <t>Unverified commercial data</t>
        </is>
      </c>
    </row>
    <row r="116" ht="28" customHeight="1">
      <c r="A116" s="34" t="inlineStr">
        <is>
          <t>bubly</t>
        </is>
      </c>
      <c r="B116" s="34" t="inlineStr">
        <is>
          <t>bubly Sparkling Water | Mango | single 355mL</t>
        </is>
      </c>
      <c r="C116" s="34" t="inlineStr">
        <is>
          <t>5) Sparkling water &amp; soda</t>
        </is>
      </c>
      <c r="D116" s="34" t="inlineStr">
        <is>
          <t>355 mL can</t>
        </is>
      </c>
      <c r="E116" s="48" t="n">
        <v>1</v>
      </c>
      <c r="F116" s="49" t="n"/>
      <c r="G116" s="50">
        <f>IF(AND(ISNUMBER($F116),ISNUMBER($E116),$E116&lt;&gt;0),$F116/$E116,"")</f>
        <v/>
      </c>
      <c r="H116" s="50">
        <f>IF(AND(ISNUMBER($F116),ISNUMBER($AL116),ISNUMBER($E116),($AL116*$E116)&lt;&gt;0),$F116/($AL116*$E116)*100,"")</f>
        <v/>
      </c>
      <c r="I116" s="51" t="n"/>
      <c r="J116" s="52" t="n"/>
      <c r="K116" s="50">
        <f>IF(AND(ISNUMBER($F116),ISNUMBER($J116)),$F116*(1-$J116),"")</f>
        <v/>
      </c>
      <c r="L116" s="51" t="n"/>
      <c r="M116" s="51" t="n"/>
      <c r="N116" s="50">
        <f>IF(ISNUMBER($F116),($F116-IF(ISNUMBER($AM116),$AM116,0))*(1-IF(ISNUMBER($J116),$J116,0)),"")</f>
        <v/>
      </c>
      <c r="O116" s="34" t="inlineStr">
        <is>
          <t>Mango</t>
        </is>
      </c>
      <c r="P116" s="48" t="n">
        <v>0</v>
      </c>
      <c r="Q116" s="48" t="n">
        <v>0</v>
      </c>
      <c r="R116" s="34" t="inlineStr">
        <is>
          <t>Not listed</t>
        </is>
      </c>
      <c r="S116" s="48" t="n">
        <v>0</v>
      </c>
      <c r="T116" s="48" t="n">
        <v>0</v>
      </c>
      <c r="U116" s="34" t="inlineStr">
        <is>
          <t>None (natural flavours)</t>
        </is>
      </c>
      <c r="V116" s="34" t="inlineStr">
        <is>
          <t>Zero calorie/sugar/sweetener</t>
        </is>
      </c>
      <c r="W116" s="51" t="n"/>
      <c r="X116" s="51" t="n"/>
      <c r="Y116" s="51" t="n"/>
      <c r="Z116" s="51" t="n"/>
      <c r="AA116" s="34" t="inlineStr">
        <is>
          <t>Very High</t>
        </is>
      </c>
      <c r="AB116" s="34" t="inlineStr">
        <is>
          <t>PepsiCo muscle; aggressive pricing &amp; distribution</t>
        </is>
      </c>
      <c r="AC116" s="34" t="inlineStr">
        <is>
          <t>Cheerful zero calorie sparkling water at a sharp price</t>
        </is>
      </c>
      <c r="AD116" s="34" t="inlineStr">
        <is>
          <t>Mainstream zero everything seltzer, usually well priced.</t>
        </is>
      </c>
      <c r="AE116" s="51" t="n"/>
      <c r="AF116" s="53">
        <f>IF(AND(ISNUMBER($P116),ISNUMBER($AL116),$AL116&lt;&gt;0),ROUND($P116/$AL116*100,1),"")</f>
        <v/>
      </c>
      <c r="AG116" s="54">
        <f>IF(AND(ISNUMBER($S116),ISNUMBER($AL116),$AL116&lt;&gt;0),ROUND($S116/$AL116*100,2),"")</f>
        <v/>
      </c>
      <c r="AH116" s="53">
        <f>IF(AND(ISNUMBER($Q116),ISNUMBER($AL116),$AL116&lt;&gt;0),ROUND($Q116/$AL116*100,1),"")</f>
        <v/>
      </c>
      <c r="AI116" s="48">
        <f>IF(ISNUMBER($S116),IF($S116&lt;=1,"Yes","No"),"n/a")</f>
        <v/>
      </c>
      <c r="AJ116" s="48">
        <f>IF(ISNUMBER($S116),ROUND(MAX(0,MIN(100,100-$S116*2.5-IF(ISNUMBER($T116),$T116,0)*0.12+IF($S116&lt;=1,12,0))),0),"")</f>
        <v/>
      </c>
      <c r="AK116" s="48">
        <f>IF(ISNUMBER($Q116),IF($Q116&gt;=100,20,IF($Q116&gt;=30,10,0)),0)+IF(ISNUMBER($R116),IF($R116&gt;=100,20,0),0)+IF(ISNUMBER($P116),IF($P116&gt;=150,20,IF($P116&gt;=50,12,5)),0)+IF(ISNUMBER($S116),IF($S116&lt;=1,15,0),0)</f>
        <v/>
      </c>
      <c r="AL116" s="48" t="n">
        <v>355</v>
      </c>
      <c r="AM116" s="49" t="n"/>
      <c r="AN116" s="48">
        <f>IF(AND(ISNUMBER($P116),ISNUMBER($AL116),$AL116&lt;&gt;0),IF(OR($P116&gt;180,$P116/$AL116*1000&gt;400),"Over ceiling, confirm SKU","Within"),"n/a")</f>
        <v/>
      </c>
      <c r="AO116" s="51" t="n"/>
      <c r="AP116" s="51" t="n"/>
      <c r="AQ116" s="51" t="n"/>
      <c r="AR116" s="34" t="inlineStr">
        <is>
          <t>Retrieved and cited, see Enrichment Log</t>
        </is>
      </c>
      <c r="AS116" s="34" t="inlineStr">
        <is>
          <t>BLANK -&gt; requires live Amazon.ca capture</t>
        </is>
      </c>
      <c r="AT116" s="34" t="inlineStr">
        <is>
          <t>Unverified commercial data</t>
        </is>
      </c>
    </row>
    <row r="117" ht="28" customHeight="1">
      <c r="A117" s="34" t="inlineStr">
        <is>
          <t>bubly</t>
        </is>
      </c>
      <c r="B117" s="34" t="inlineStr">
        <is>
          <t>bubly Sparkling Water | Mango | 8 pack 355mL</t>
        </is>
      </c>
      <c r="C117" s="34" t="inlineStr">
        <is>
          <t>5) Sparkling water &amp; soda</t>
        </is>
      </c>
      <c r="D117" s="34" t="inlineStr">
        <is>
          <t>355 mL can</t>
        </is>
      </c>
      <c r="E117" s="48" t="n">
        <v>8</v>
      </c>
      <c r="F117" s="49" t="n"/>
      <c r="G117" s="50">
        <f>IF(AND(ISNUMBER($F117),ISNUMBER($E117),$E117&lt;&gt;0),$F117/$E117,"")</f>
        <v/>
      </c>
      <c r="H117" s="50">
        <f>IF(AND(ISNUMBER($F117),ISNUMBER($AL117),ISNUMBER($E117),($AL117*$E117)&lt;&gt;0),$F117/($AL117*$E117)*100,"")</f>
        <v/>
      </c>
      <c r="I117" s="51" t="n"/>
      <c r="J117" s="52" t="n"/>
      <c r="K117" s="50">
        <f>IF(AND(ISNUMBER($F117),ISNUMBER($J117)),$F117*(1-$J117),"")</f>
        <v/>
      </c>
      <c r="L117" s="51" t="n"/>
      <c r="M117" s="51" t="n"/>
      <c r="N117" s="50">
        <f>IF(ISNUMBER($F117),($F117-IF(ISNUMBER($AM117),$AM117,0))*(1-IF(ISNUMBER($J117),$J117,0)),"")</f>
        <v/>
      </c>
      <c r="O117" s="34" t="inlineStr">
        <is>
          <t>Mango</t>
        </is>
      </c>
      <c r="P117" s="48" t="n">
        <v>0</v>
      </c>
      <c r="Q117" s="48" t="n">
        <v>0</v>
      </c>
      <c r="R117" s="34" t="inlineStr">
        <is>
          <t>Not listed</t>
        </is>
      </c>
      <c r="S117" s="48" t="n">
        <v>0</v>
      </c>
      <c r="T117" s="48" t="n">
        <v>0</v>
      </c>
      <c r="U117" s="34" t="inlineStr">
        <is>
          <t>None (natural flavours)</t>
        </is>
      </c>
      <c r="V117" s="34" t="inlineStr">
        <is>
          <t>Zero calorie/sugar/sweetener</t>
        </is>
      </c>
      <c r="W117" s="51" t="n"/>
      <c r="X117" s="51" t="n"/>
      <c r="Y117" s="51" t="n"/>
      <c r="Z117" s="51" t="n"/>
      <c r="AA117" s="34" t="inlineStr">
        <is>
          <t>Very High</t>
        </is>
      </c>
      <c r="AB117" s="34" t="inlineStr">
        <is>
          <t>PepsiCo muscle; aggressive pricing &amp; distribution</t>
        </is>
      </c>
      <c r="AC117" s="34" t="inlineStr">
        <is>
          <t>Cheerful zero calorie sparkling water at a sharp price</t>
        </is>
      </c>
      <c r="AD117" s="34" t="inlineStr">
        <is>
          <t>Mainstream zero everything seltzer, usually well priced.</t>
        </is>
      </c>
      <c r="AE117" s="51" t="n"/>
      <c r="AF117" s="53">
        <f>IF(AND(ISNUMBER($P117),ISNUMBER($AL117),$AL117&lt;&gt;0),ROUND($P117/$AL117*100,1),"")</f>
        <v/>
      </c>
      <c r="AG117" s="54">
        <f>IF(AND(ISNUMBER($S117),ISNUMBER($AL117),$AL117&lt;&gt;0),ROUND($S117/$AL117*100,2),"")</f>
        <v/>
      </c>
      <c r="AH117" s="53">
        <f>IF(AND(ISNUMBER($Q117),ISNUMBER($AL117),$AL117&lt;&gt;0),ROUND($Q117/$AL117*100,1),"")</f>
        <v/>
      </c>
      <c r="AI117" s="48">
        <f>IF(ISNUMBER($S117),IF($S117&lt;=1,"Yes","No"),"n/a")</f>
        <v/>
      </c>
      <c r="AJ117" s="48">
        <f>IF(ISNUMBER($S117),ROUND(MAX(0,MIN(100,100-$S117*2.5-IF(ISNUMBER($T117),$T117,0)*0.12+IF($S117&lt;=1,12,0))),0),"")</f>
        <v/>
      </c>
      <c r="AK117" s="48">
        <f>IF(ISNUMBER($Q117),IF($Q117&gt;=100,20,IF($Q117&gt;=30,10,0)),0)+IF(ISNUMBER($R117),IF($R117&gt;=100,20,0),0)+IF(ISNUMBER($P117),IF($P117&gt;=150,20,IF($P117&gt;=50,12,5)),0)+IF(ISNUMBER($S117),IF($S117&lt;=1,15,0),0)</f>
        <v/>
      </c>
      <c r="AL117" s="48" t="n">
        <v>355</v>
      </c>
      <c r="AM117" s="49" t="n"/>
      <c r="AN117" s="48">
        <f>IF(AND(ISNUMBER($P117),ISNUMBER($AL117),$AL117&lt;&gt;0),IF(OR($P117&gt;180,$P117/$AL117*1000&gt;400),"Over ceiling, confirm SKU","Within"),"n/a")</f>
        <v/>
      </c>
      <c r="AO117" s="51" t="n"/>
      <c r="AP117" s="51" t="n"/>
      <c r="AQ117" s="51" t="n"/>
      <c r="AR117" s="34" t="inlineStr">
        <is>
          <t>Retrieved and cited, see Enrichment Log</t>
        </is>
      </c>
      <c r="AS117" s="34" t="inlineStr">
        <is>
          <t>BLANK -&gt; requires live Amazon.ca capture</t>
        </is>
      </c>
      <c r="AT117" s="34" t="inlineStr">
        <is>
          <t>Unverified commercial data</t>
        </is>
      </c>
    </row>
    <row r="118" ht="28" customHeight="1">
      <c r="A118" s="34" t="inlineStr">
        <is>
          <t>bubly</t>
        </is>
      </c>
      <c r="B118" s="34" t="inlineStr">
        <is>
          <t>bubly Sparkling Water | Mango | 12 pack 355mL</t>
        </is>
      </c>
      <c r="C118" s="34" t="inlineStr">
        <is>
          <t>5) Sparkling water &amp; soda</t>
        </is>
      </c>
      <c r="D118" s="34" t="inlineStr">
        <is>
          <t>355 mL can</t>
        </is>
      </c>
      <c r="E118" s="48" t="n">
        <v>12</v>
      </c>
      <c r="F118" s="49" t="n"/>
      <c r="G118" s="50">
        <f>IF(AND(ISNUMBER($F118),ISNUMBER($E118),$E118&lt;&gt;0),$F118/$E118,"")</f>
        <v/>
      </c>
      <c r="H118" s="50">
        <f>IF(AND(ISNUMBER($F118),ISNUMBER($AL118),ISNUMBER($E118),($AL118*$E118)&lt;&gt;0),$F118/($AL118*$E118)*100,"")</f>
        <v/>
      </c>
      <c r="I118" s="51" t="n"/>
      <c r="J118" s="52" t="n"/>
      <c r="K118" s="50">
        <f>IF(AND(ISNUMBER($F118),ISNUMBER($J118)),$F118*(1-$J118),"")</f>
        <v/>
      </c>
      <c r="L118" s="51" t="n"/>
      <c r="M118" s="51" t="n"/>
      <c r="N118" s="50">
        <f>IF(ISNUMBER($F118),($F118-IF(ISNUMBER($AM118),$AM118,0))*(1-IF(ISNUMBER($J118),$J118,0)),"")</f>
        <v/>
      </c>
      <c r="O118" s="34" t="inlineStr">
        <is>
          <t>Mango</t>
        </is>
      </c>
      <c r="P118" s="48" t="n">
        <v>0</v>
      </c>
      <c r="Q118" s="48" t="n">
        <v>0</v>
      </c>
      <c r="R118" s="34" t="inlineStr">
        <is>
          <t>Not listed</t>
        </is>
      </c>
      <c r="S118" s="48" t="n">
        <v>0</v>
      </c>
      <c r="T118" s="48" t="n">
        <v>0</v>
      </c>
      <c r="U118" s="34" t="inlineStr">
        <is>
          <t>None (natural flavours)</t>
        </is>
      </c>
      <c r="V118" s="34" t="inlineStr">
        <is>
          <t>Zero calorie/sugar/sweetener</t>
        </is>
      </c>
      <c r="W118" s="51" t="n"/>
      <c r="X118" s="51" t="n"/>
      <c r="Y118" s="51" t="n"/>
      <c r="Z118" s="51" t="n"/>
      <c r="AA118" s="34" t="inlineStr">
        <is>
          <t>Very High</t>
        </is>
      </c>
      <c r="AB118" s="34" t="inlineStr">
        <is>
          <t>PepsiCo muscle; aggressive pricing &amp; distribution</t>
        </is>
      </c>
      <c r="AC118" s="34" t="inlineStr">
        <is>
          <t>Cheerful zero calorie sparkling water at a sharp price</t>
        </is>
      </c>
      <c r="AD118" s="34" t="inlineStr">
        <is>
          <t>Mainstream zero everything seltzer, usually well priced.</t>
        </is>
      </c>
      <c r="AE118" s="51" t="n"/>
      <c r="AF118" s="53">
        <f>IF(AND(ISNUMBER($P118),ISNUMBER($AL118),$AL118&lt;&gt;0),ROUND($P118/$AL118*100,1),"")</f>
        <v/>
      </c>
      <c r="AG118" s="54">
        <f>IF(AND(ISNUMBER($S118),ISNUMBER($AL118),$AL118&lt;&gt;0),ROUND($S118/$AL118*100,2),"")</f>
        <v/>
      </c>
      <c r="AH118" s="53">
        <f>IF(AND(ISNUMBER($Q118),ISNUMBER($AL118),$AL118&lt;&gt;0),ROUND($Q118/$AL118*100,1),"")</f>
        <v/>
      </c>
      <c r="AI118" s="48">
        <f>IF(ISNUMBER($S118),IF($S118&lt;=1,"Yes","No"),"n/a")</f>
        <v/>
      </c>
      <c r="AJ118" s="48">
        <f>IF(ISNUMBER($S118),ROUND(MAX(0,MIN(100,100-$S118*2.5-IF(ISNUMBER($T118),$T118,0)*0.12+IF($S118&lt;=1,12,0))),0),"")</f>
        <v/>
      </c>
      <c r="AK118" s="48">
        <f>IF(ISNUMBER($Q118),IF($Q118&gt;=100,20,IF($Q118&gt;=30,10,0)),0)+IF(ISNUMBER($R118),IF($R118&gt;=100,20,0),0)+IF(ISNUMBER($P118),IF($P118&gt;=150,20,IF($P118&gt;=50,12,5)),0)+IF(ISNUMBER($S118),IF($S118&lt;=1,15,0),0)</f>
        <v/>
      </c>
      <c r="AL118" s="48" t="n">
        <v>355</v>
      </c>
      <c r="AM118" s="49" t="n"/>
      <c r="AN118" s="48">
        <f>IF(AND(ISNUMBER($P118),ISNUMBER($AL118),$AL118&lt;&gt;0),IF(OR($P118&gt;180,$P118/$AL118*1000&gt;400),"Over ceiling, confirm SKU","Within"),"n/a")</f>
        <v/>
      </c>
      <c r="AO118" s="51" t="n"/>
      <c r="AP118" s="51" t="n"/>
      <c r="AQ118" s="51" t="n"/>
      <c r="AR118" s="34" t="inlineStr">
        <is>
          <t>Retrieved and cited, see Enrichment Log</t>
        </is>
      </c>
      <c r="AS118" s="34" t="inlineStr">
        <is>
          <t>BLANK -&gt; requires live Amazon.ca capture</t>
        </is>
      </c>
      <c r="AT118" s="34" t="inlineStr">
        <is>
          <t>Unverified commercial data</t>
        </is>
      </c>
    </row>
    <row r="119" ht="28" customHeight="1">
      <c r="A119" s="34" t="inlineStr">
        <is>
          <t>bubly</t>
        </is>
      </c>
      <c r="B119" s="34" t="inlineStr">
        <is>
          <t>bubly Sparkling Water | Mango | 15 pack 355mL</t>
        </is>
      </c>
      <c r="C119" s="34" t="inlineStr">
        <is>
          <t>5) Sparkling water &amp; soda</t>
        </is>
      </c>
      <c r="D119" s="34" t="inlineStr">
        <is>
          <t>355 mL can</t>
        </is>
      </c>
      <c r="E119" s="48" t="n">
        <v>15</v>
      </c>
      <c r="F119" s="49" t="n"/>
      <c r="G119" s="50">
        <f>IF(AND(ISNUMBER($F119),ISNUMBER($E119),$E119&lt;&gt;0),$F119/$E119,"")</f>
        <v/>
      </c>
      <c r="H119" s="50">
        <f>IF(AND(ISNUMBER($F119),ISNUMBER($AL119),ISNUMBER($E119),($AL119*$E119)&lt;&gt;0),$F119/($AL119*$E119)*100,"")</f>
        <v/>
      </c>
      <c r="I119" s="51" t="n"/>
      <c r="J119" s="52" t="n"/>
      <c r="K119" s="50">
        <f>IF(AND(ISNUMBER($F119),ISNUMBER($J119)),$F119*(1-$J119),"")</f>
        <v/>
      </c>
      <c r="L119" s="51" t="n"/>
      <c r="M119" s="51" t="n"/>
      <c r="N119" s="50">
        <f>IF(ISNUMBER($F119),($F119-IF(ISNUMBER($AM119),$AM119,0))*(1-IF(ISNUMBER($J119),$J119,0)),"")</f>
        <v/>
      </c>
      <c r="O119" s="34" t="inlineStr">
        <is>
          <t>Mango</t>
        </is>
      </c>
      <c r="P119" s="48" t="n">
        <v>0</v>
      </c>
      <c r="Q119" s="48" t="n">
        <v>0</v>
      </c>
      <c r="R119" s="34" t="inlineStr">
        <is>
          <t>Not listed</t>
        </is>
      </c>
      <c r="S119" s="48" t="n">
        <v>0</v>
      </c>
      <c r="T119" s="48" t="n">
        <v>0</v>
      </c>
      <c r="U119" s="34" t="inlineStr">
        <is>
          <t>None (natural flavours)</t>
        </is>
      </c>
      <c r="V119" s="34" t="inlineStr">
        <is>
          <t>Zero calorie/sugar/sweetener</t>
        </is>
      </c>
      <c r="W119" s="51" t="n"/>
      <c r="X119" s="51" t="n"/>
      <c r="Y119" s="51" t="n"/>
      <c r="Z119" s="51" t="n"/>
      <c r="AA119" s="34" t="inlineStr">
        <is>
          <t>Very High</t>
        </is>
      </c>
      <c r="AB119" s="34" t="inlineStr">
        <is>
          <t>PepsiCo muscle; aggressive pricing &amp; distribution</t>
        </is>
      </c>
      <c r="AC119" s="34" t="inlineStr">
        <is>
          <t>Cheerful zero calorie sparkling water at a sharp price</t>
        </is>
      </c>
      <c r="AD119" s="34" t="inlineStr">
        <is>
          <t>Mainstream zero everything seltzer, usually well priced.</t>
        </is>
      </c>
      <c r="AE119" s="51" t="n"/>
      <c r="AF119" s="53">
        <f>IF(AND(ISNUMBER($P119),ISNUMBER($AL119),$AL119&lt;&gt;0),ROUND($P119/$AL119*100,1),"")</f>
        <v/>
      </c>
      <c r="AG119" s="54">
        <f>IF(AND(ISNUMBER($S119),ISNUMBER($AL119),$AL119&lt;&gt;0),ROUND($S119/$AL119*100,2),"")</f>
        <v/>
      </c>
      <c r="AH119" s="53">
        <f>IF(AND(ISNUMBER($Q119),ISNUMBER($AL119),$AL119&lt;&gt;0),ROUND($Q119/$AL119*100,1),"")</f>
        <v/>
      </c>
      <c r="AI119" s="48">
        <f>IF(ISNUMBER($S119),IF($S119&lt;=1,"Yes","No"),"n/a")</f>
        <v/>
      </c>
      <c r="AJ119" s="48">
        <f>IF(ISNUMBER($S119),ROUND(MAX(0,MIN(100,100-$S119*2.5-IF(ISNUMBER($T119),$T119,0)*0.12+IF($S119&lt;=1,12,0))),0),"")</f>
        <v/>
      </c>
      <c r="AK119" s="48">
        <f>IF(ISNUMBER($Q119),IF($Q119&gt;=100,20,IF($Q119&gt;=30,10,0)),0)+IF(ISNUMBER($R119),IF($R119&gt;=100,20,0),0)+IF(ISNUMBER($P119),IF($P119&gt;=150,20,IF($P119&gt;=50,12,5)),0)+IF(ISNUMBER($S119),IF($S119&lt;=1,15,0),0)</f>
        <v/>
      </c>
      <c r="AL119" s="48" t="n">
        <v>355</v>
      </c>
      <c r="AM119" s="49" t="n"/>
      <c r="AN119" s="48">
        <f>IF(AND(ISNUMBER($P119),ISNUMBER($AL119),$AL119&lt;&gt;0),IF(OR($P119&gt;180,$P119/$AL119*1000&gt;400),"Over ceiling, confirm SKU","Within"),"n/a")</f>
        <v/>
      </c>
      <c r="AO119" s="51" t="n"/>
      <c r="AP119" s="51" t="n"/>
      <c r="AQ119" s="51" t="n"/>
      <c r="AR119" s="34" t="inlineStr">
        <is>
          <t>Retrieved and cited, see Enrichment Log</t>
        </is>
      </c>
      <c r="AS119" s="34" t="inlineStr">
        <is>
          <t>BLANK -&gt; requires live Amazon.ca capture</t>
        </is>
      </c>
      <c r="AT119" s="34" t="inlineStr">
        <is>
          <t>Unverified commercial data</t>
        </is>
      </c>
    </row>
    <row r="120" ht="28" customHeight="1">
      <c r="A120" s="34" t="inlineStr">
        <is>
          <t>bubly</t>
        </is>
      </c>
      <c r="B120" s="34" t="inlineStr">
        <is>
          <t>bubly Sparkling Water | Mango | 18 pack 355mL</t>
        </is>
      </c>
      <c r="C120" s="34" t="inlineStr">
        <is>
          <t>5) Sparkling water &amp; soda</t>
        </is>
      </c>
      <c r="D120" s="34" t="inlineStr">
        <is>
          <t>355 mL can</t>
        </is>
      </c>
      <c r="E120" s="48" t="n">
        <v>18</v>
      </c>
      <c r="F120" s="49" t="n"/>
      <c r="G120" s="50">
        <f>IF(AND(ISNUMBER($F120),ISNUMBER($E120),$E120&lt;&gt;0),$F120/$E120,"")</f>
        <v/>
      </c>
      <c r="H120" s="50">
        <f>IF(AND(ISNUMBER($F120),ISNUMBER($AL120),ISNUMBER($E120),($AL120*$E120)&lt;&gt;0),$F120/($AL120*$E120)*100,"")</f>
        <v/>
      </c>
      <c r="I120" s="51" t="n"/>
      <c r="J120" s="52" t="n"/>
      <c r="K120" s="50">
        <f>IF(AND(ISNUMBER($F120),ISNUMBER($J120)),$F120*(1-$J120),"")</f>
        <v/>
      </c>
      <c r="L120" s="51" t="n"/>
      <c r="M120" s="51" t="n"/>
      <c r="N120" s="50">
        <f>IF(ISNUMBER($F120),($F120-IF(ISNUMBER($AM120),$AM120,0))*(1-IF(ISNUMBER($J120),$J120,0)),"")</f>
        <v/>
      </c>
      <c r="O120" s="34" t="inlineStr">
        <is>
          <t>Mango</t>
        </is>
      </c>
      <c r="P120" s="48" t="n">
        <v>0</v>
      </c>
      <c r="Q120" s="48" t="n">
        <v>0</v>
      </c>
      <c r="R120" s="34" t="inlineStr">
        <is>
          <t>Not listed</t>
        </is>
      </c>
      <c r="S120" s="48" t="n">
        <v>0</v>
      </c>
      <c r="T120" s="48" t="n">
        <v>0</v>
      </c>
      <c r="U120" s="34" t="inlineStr">
        <is>
          <t>None (natural flavours)</t>
        </is>
      </c>
      <c r="V120" s="34" t="inlineStr">
        <is>
          <t>Zero calorie/sugar/sweetener</t>
        </is>
      </c>
      <c r="W120" s="51" t="n"/>
      <c r="X120" s="51" t="n"/>
      <c r="Y120" s="51" t="n"/>
      <c r="Z120" s="51" t="n"/>
      <c r="AA120" s="34" t="inlineStr">
        <is>
          <t>Very High</t>
        </is>
      </c>
      <c r="AB120" s="34" t="inlineStr">
        <is>
          <t>PepsiCo muscle; aggressive pricing &amp; distribution</t>
        </is>
      </c>
      <c r="AC120" s="34" t="inlineStr">
        <is>
          <t>Cheerful zero calorie sparkling water at a sharp price</t>
        </is>
      </c>
      <c r="AD120" s="34" t="inlineStr">
        <is>
          <t>Mainstream zero everything seltzer, usually well priced.</t>
        </is>
      </c>
      <c r="AE120" s="51" t="n"/>
      <c r="AF120" s="53">
        <f>IF(AND(ISNUMBER($P120),ISNUMBER($AL120),$AL120&lt;&gt;0),ROUND($P120/$AL120*100,1),"")</f>
        <v/>
      </c>
      <c r="AG120" s="54">
        <f>IF(AND(ISNUMBER($S120),ISNUMBER($AL120),$AL120&lt;&gt;0),ROUND($S120/$AL120*100,2),"")</f>
        <v/>
      </c>
      <c r="AH120" s="53">
        <f>IF(AND(ISNUMBER($Q120),ISNUMBER($AL120),$AL120&lt;&gt;0),ROUND($Q120/$AL120*100,1),"")</f>
        <v/>
      </c>
      <c r="AI120" s="48">
        <f>IF(ISNUMBER($S120),IF($S120&lt;=1,"Yes","No"),"n/a")</f>
        <v/>
      </c>
      <c r="AJ120" s="48">
        <f>IF(ISNUMBER($S120),ROUND(MAX(0,MIN(100,100-$S120*2.5-IF(ISNUMBER($T120),$T120,0)*0.12+IF($S120&lt;=1,12,0))),0),"")</f>
        <v/>
      </c>
      <c r="AK120" s="48">
        <f>IF(ISNUMBER($Q120),IF($Q120&gt;=100,20,IF($Q120&gt;=30,10,0)),0)+IF(ISNUMBER($R120),IF($R120&gt;=100,20,0),0)+IF(ISNUMBER($P120),IF($P120&gt;=150,20,IF($P120&gt;=50,12,5)),0)+IF(ISNUMBER($S120),IF($S120&lt;=1,15,0),0)</f>
        <v/>
      </c>
      <c r="AL120" s="48" t="n">
        <v>355</v>
      </c>
      <c r="AM120" s="49" t="n"/>
      <c r="AN120" s="48">
        <f>IF(AND(ISNUMBER($P120),ISNUMBER($AL120),$AL120&lt;&gt;0),IF(OR($P120&gt;180,$P120/$AL120*1000&gt;400),"Over ceiling, confirm SKU","Within"),"n/a")</f>
        <v/>
      </c>
      <c r="AO120" s="51" t="n"/>
      <c r="AP120" s="51" t="n"/>
      <c r="AQ120" s="51" t="n"/>
      <c r="AR120" s="34" t="inlineStr">
        <is>
          <t>Retrieved and cited, see Enrichment Log</t>
        </is>
      </c>
      <c r="AS120" s="34" t="inlineStr">
        <is>
          <t>BLANK -&gt; requires live Amazon.ca capture</t>
        </is>
      </c>
      <c r="AT120" s="34" t="inlineStr">
        <is>
          <t>Unverified commercial data</t>
        </is>
      </c>
    </row>
    <row r="121" ht="28" customHeight="1">
      <c r="A121" s="34" t="inlineStr">
        <is>
          <t>bubly</t>
        </is>
      </c>
      <c r="B121" s="34" t="inlineStr">
        <is>
          <t>bubly Sparkling Water | Mango | 24 pack 355mL</t>
        </is>
      </c>
      <c r="C121" s="34" t="inlineStr">
        <is>
          <t>5) Sparkling water &amp; soda</t>
        </is>
      </c>
      <c r="D121" s="34" t="inlineStr">
        <is>
          <t>355 mL can</t>
        </is>
      </c>
      <c r="E121" s="48" t="n">
        <v>24</v>
      </c>
      <c r="F121" s="49" t="n"/>
      <c r="G121" s="50">
        <f>IF(AND(ISNUMBER($F121),ISNUMBER($E121),$E121&lt;&gt;0),$F121/$E121,"")</f>
        <v/>
      </c>
      <c r="H121" s="50">
        <f>IF(AND(ISNUMBER($F121),ISNUMBER($AL121),ISNUMBER($E121),($AL121*$E121)&lt;&gt;0),$F121/($AL121*$E121)*100,"")</f>
        <v/>
      </c>
      <c r="I121" s="51" t="n"/>
      <c r="J121" s="52" t="n"/>
      <c r="K121" s="50">
        <f>IF(AND(ISNUMBER($F121),ISNUMBER($J121)),$F121*(1-$J121),"")</f>
        <v/>
      </c>
      <c r="L121" s="51" t="n"/>
      <c r="M121" s="51" t="n"/>
      <c r="N121" s="50">
        <f>IF(ISNUMBER($F121),($F121-IF(ISNUMBER($AM121),$AM121,0))*(1-IF(ISNUMBER($J121),$J121,0)),"")</f>
        <v/>
      </c>
      <c r="O121" s="34" t="inlineStr">
        <is>
          <t>Mango</t>
        </is>
      </c>
      <c r="P121" s="48" t="n">
        <v>0</v>
      </c>
      <c r="Q121" s="48" t="n">
        <v>0</v>
      </c>
      <c r="R121" s="34" t="inlineStr">
        <is>
          <t>Not listed</t>
        </is>
      </c>
      <c r="S121" s="48" t="n">
        <v>0</v>
      </c>
      <c r="T121" s="48" t="n">
        <v>0</v>
      </c>
      <c r="U121" s="34" t="inlineStr">
        <is>
          <t>None (natural flavours)</t>
        </is>
      </c>
      <c r="V121" s="34" t="inlineStr">
        <is>
          <t>Zero calorie/sugar/sweetener</t>
        </is>
      </c>
      <c r="W121" s="51" t="n"/>
      <c r="X121" s="51" t="n"/>
      <c r="Y121" s="51" t="n"/>
      <c r="Z121" s="51" t="n"/>
      <c r="AA121" s="34" t="inlineStr">
        <is>
          <t>Very High</t>
        </is>
      </c>
      <c r="AB121" s="34" t="inlineStr">
        <is>
          <t>PepsiCo muscle; aggressive pricing &amp; distribution</t>
        </is>
      </c>
      <c r="AC121" s="34" t="inlineStr">
        <is>
          <t>Cheerful zero calorie sparkling water at a sharp price</t>
        </is>
      </c>
      <c r="AD121" s="34" t="inlineStr">
        <is>
          <t>Mainstream zero everything seltzer, usually well priced.</t>
        </is>
      </c>
      <c r="AE121" s="51" t="n"/>
      <c r="AF121" s="53">
        <f>IF(AND(ISNUMBER($P121),ISNUMBER($AL121),$AL121&lt;&gt;0),ROUND($P121/$AL121*100,1),"")</f>
        <v/>
      </c>
      <c r="AG121" s="54">
        <f>IF(AND(ISNUMBER($S121),ISNUMBER($AL121),$AL121&lt;&gt;0),ROUND($S121/$AL121*100,2),"")</f>
        <v/>
      </c>
      <c r="AH121" s="53">
        <f>IF(AND(ISNUMBER($Q121),ISNUMBER($AL121),$AL121&lt;&gt;0),ROUND($Q121/$AL121*100,1),"")</f>
        <v/>
      </c>
      <c r="AI121" s="48">
        <f>IF(ISNUMBER($S121),IF($S121&lt;=1,"Yes","No"),"n/a")</f>
        <v/>
      </c>
      <c r="AJ121" s="48">
        <f>IF(ISNUMBER($S121),ROUND(MAX(0,MIN(100,100-$S121*2.5-IF(ISNUMBER($T121),$T121,0)*0.12+IF($S121&lt;=1,12,0))),0),"")</f>
        <v/>
      </c>
      <c r="AK121" s="48">
        <f>IF(ISNUMBER($Q121),IF($Q121&gt;=100,20,IF($Q121&gt;=30,10,0)),0)+IF(ISNUMBER($R121),IF($R121&gt;=100,20,0),0)+IF(ISNUMBER($P121),IF($P121&gt;=150,20,IF($P121&gt;=50,12,5)),0)+IF(ISNUMBER($S121),IF($S121&lt;=1,15,0),0)</f>
        <v/>
      </c>
      <c r="AL121" s="48" t="n">
        <v>355</v>
      </c>
      <c r="AM121" s="49" t="n"/>
      <c r="AN121" s="48">
        <f>IF(AND(ISNUMBER($P121),ISNUMBER($AL121),$AL121&lt;&gt;0),IF(OR($P121&gt;180,$P121/$AL121*1000&gt;400),"Over ceiling, confirm SKU","Within"),"n/a")</f>
        <v/>
      </c>
      <c r="AO121" s="51" t="n"/>
      <c r="AP121" s="51" t="n"/>
      <c r="AQ121" s="51" t="n"/>
      <c r="AR121" s="34" t="inlineStr">
        <is>
          <t>Retrieved and cited, see Enrichment Log</t>
        </is>
      </c>
      <c r="AS121" s="34" t="inlineStr">
        <is>
          <t>BLANK -&gt; requires live Amazon.ca capture</t>
        </is>
      </c>
      <c r="AT121" s="34" t="inlineStr">
        <is>
          <t>Unverified commercial data</t>
        </is>
      </c>
    </row>
    <row r="122" ht="28" customHeight="1">
      <c r="A122" s="34" t="inlineStr">
        <is>
          <t>bubly</t>
        </is>
      </c>
      <c r="B122" s="34" t="inlineStr">
        <is>
          <t>bubly Sparkling Water | Strawberry | single 355mL</t>
        </is>
      </c>
      <c r="C122" s="34" t="inlineStr">
        <is>
          <t>5) Sparkling water &amp; soda</t>
        </is>
      </c>
      <c r="D122" s="34" t="inlineStr">
        <is>
          <t>355 mL can</t>
        </is>
      </c>
      <c r="E122" s="48" t="n">
        <v>1</v>
      </c>
      <c r="F122" s="49" t="n"/>
      <c r="G122" s="50">
        <f>IF(AND(ISNUMBER($F122),ISNUMBER($E122),$E122&lt;&gt;0),$F122/$E122,"")</f>
        <v/>
      </c>
      <c r="H122" s="50">
        <f>IF(AND(ISNUMBER($F122),ISNUMBER($AL122),ISNUMBER($E122),($AL122*$E122)&lt;&gt;0),$F122/($AL122*$E122)*100,"")</f>
        <v/>
      </c>
      <c r="I122" s="51" t="n"/>
      <c r="J122" s="52" t="n"/>
      <c r="K122" s="50">
        <f>IF(AND(ISNUMBER($F122),ISNUMBER($J122)),$F122*(1-$J122),"")</f>
        <v/>
      </c>
      <c r="L122" s="51" t="n"/>
      <c r="M122" s="51" t="n"/>
      <c r="N122" s="50">
        <f>IF(ISNUMBER($F122),($F122-IF(ISNUMBER($AM122),$AM122,0))*(1-IF(ISNUMBER($J122),$J122,0)),"")</f>
        <v/>
      </c>
      <c r="O122" s="34" t="inlineStr">
        <is>
          <t>Strawberry</t>
        </is>
      </c>
      <c r="P122" s="48" t="n">
        <v>0</v>
      </c>
      <c r="Q122" s="48" t="n">
        <v>0</v>
      </c>
      <c r="R122" s="34" t="inlineStr">
        <is>
          <t>Not listed</t>
        </is>
      </c>
      <c r="S122" s="48" t="n">
        <v>0</v>
      </c>
      <c r="T122" s="48" t="n">
        <v>0</v>
      </c>
      <c r="U122" s="34" t="inlineStr">
        <is>
          <t>None (natural flavours)</t>
        </is>
      </c>
      <c r="V122" s="34" t="inlineStr">
        <is>
          <t>Zero calorie/sugar/sweetener</t>
        </is>
      </c>
      <c r="W122" s="51" t="n"/>
      <c r="X122" s="51" t="n"/>
      <c r="Y122" s="51" t="n"/>
      <c r="Z122" s="51" t="n"/>
      <c r="AA122" s="34" t="inlineStr">
        <is>
          <t>Very High</t>
        </is>
      </c>
      <c r="AB122" s="34" t="inlineStr">
        <is>
          <t>PepsiCo muscle; aggressive pricing &amp; distribution</t>
        </is>
      </c>
      <c r="AC122" s="34" t="inlineStr">
        <is>
          <t>Cheerful zero calorie sparkling water at a sharp price</t>
        </is>
      </c>
      <c r="AD122" s="34" t="inlineStr">
        <is>
          <t>Mainstream zero everything seltzer, usually well priced.</t>
        </is>
      </c>
      <c r="AE122" s="51" t="n"/>
      <c r="AF122" s="53">
        <f>IF(AND(ISNUMBER($P122),ISNUMBER($AL122),$AL122&lt;&gt;0),ROUND($P122/$AL122*100,1),"")</f>
        <v/>
      </c>
      <c r="AG122" s="54">
        <f>IF(AND(ISNUMBER($S122),ISNUMBER($AL122),$AL122&lt;&gt;0),ROUND($S122/$AL122*100,2),"")</f>
        <v/>
      </c>
      <c r="AH122" s="53">
        <f>IF(AND(ISNUMBER($Q122),ISNUMBER($AL122),$AL122&lt;&gt;0),ROUND($Q122/$AL122*100,1),"")</f>
        <v/>
      </c>
      <c r="AI122" s="48">
        <f>IF(ISNUMBER($S122),IF($S122&lt;=1,"Yes","No"),"n/a")</f>
        <v/>
      </c>
      <c r="AJ122" s="48">
        <f>IF(ISNUMBER($S122),ROUND(MAX(0,MIN(100,100-$S122*2.5-IF(ISNUMBER($T122),$T122,0)*0.12+IF($S122&lt;=1,12,0))),0),"")</f>
        <v/>
      </c>
      <c r="AK122" s="48">
        <f>IF(ISNUMBER($Q122),IF($Q122&gt;=100,20,IF($Q122&gt;=30,10,0)),0)+IF(ISNUMBER($R122),IF($R122&gt;=100,20,0),0)+IF(ISNUMBER($P122),IF($P122&gt;=150,20,IF($P122&gt;=50,12,5)),0)+IF(ISNUMBER($S122),IF($S122&lt;=1,15,0),0)</f>
        <v/>
      </c>
      <c r="AL122" s="48" t="n">
        <v>355</v>
      </c>
      <c r="AM122" s="49" t="n"/>
      <c r="AN122" s="48">
        <f>IF(AND(ISNUMBER($P122),ISNUMBER($AL122),$AL122&lt;&gt;0),IF(OR($P122&gt;180,$P122/$AL122*1000&gt;400),"Over ceiling, confirm SKU","Within"),"n/a")</f>
        <v/>
      </c>
      <c r="AO122" s="51" t="n"/>
      <c r="AP122" s="51" t="n"/>
      <c r="AQ122" s="51" t="n"/>
      <c r="AR122" s="34" t="inlineStr">
        <is>
          <t>Retrieved and cited, see Enrichment Log</t>
        </is>
      </c>
      <c r="AS122" s="34" t="inlineStr">
        <is>
          <t>BLANK -&gt; requires live Amazon.ca capture</t>
        </is>
      </c>
      <c r="AT122" s="34" t="inlineStr">
        <is>
          <t>Unverified commercial data</t>
        </is>
      </c>
    </row>
    <row r="123" ht="28" customHeight="1">
      <c r="A123" s="34" t="inlineStr">
        <is>
          <t>bubly</t>
        </is>
      </c>
      <c r="B123" s="34" t="inlineStr">
        <is>
          <t>bubly Sparkling Water | Strawberry | 8 pack 355mL</t>
        </is>
      </c>
      <c r="C123" s="34" t="inlineStr">
        <is>
          <t>5) Sparkling water &amp; soda</t>
        </is>
      </c>
      <c r="D123" s="34" t="inlineStr">
        <is>
          <t>355 mL can</t>
        </is>
      </c>
      <c r="E123" s="48" t="n">
        <v>8</v>
      </c>
      <c r="F123" s="49" t="n"/>
      <c r="G123" s="50">
        <f>IF(AND(ISNUMBER($F123),ISNUMBER($E123),$E123&lt;&gt;0),$F123/$E123,"")</f>
        <v/>
      </c>
      <c r="H123" s="50">
        <f>IF(AND(ISNUMBER($F123),ISNUMBER($AL123),ISNUMBER($E123),($AL123*$E123)&lt;&gt;0),$F123/($AL123*$E123)*100,"")</f>
        <v/>
      </c>
      <c r="I123" s="51" t="n"/>
      <c r="J123" s="52" t="n"/>
      <c r="K123" s="50">
        <f>IF(AND(ISNUMBER($F123),ISNUMBER($J123)),$F123*(1-$J123),"")</f>
        <v/>
      </c>
      <c r="L123" s="51" t="n"/>
      <c r="M123" s="51" t="n"/>
      <c r="N123" s="50">
        <f>IF(ISNUMBER($F123),($F123-IF(ISNUMBER($AM123),$AM123,0))*(1-IF(ISNUMBER($J123),$J123,0)),"")</f>
        <v/>
      </c>
      <c r="O123" s="34" t="inlineStr">
        <is>
          <t>Strawberry</t>
        </is>
      </c>
      <c r="P123" s="48" t="n">
        <v>0</v>
      </c>
      <c r="Q123" s="48" t="n">
        <v>0</v>
      </c>
      <c r="R123" s="34" t="inlineStr">
        <is>
          <t>Not listed</t>
        </is>
      </c>
      <c r="S123" s="48" t="n">
        <v>0</v>
      </c>
      <c r="T123" s="48" t="n">
        <v>0</v>
      </c>
      <c r="U123" s="34" t="inlineStr">
        <is>
          <t>None (natural flavours)</t>
        </is>
      </c>
      <c r="V123" s="34" t="inlineStr">
        <is>
          <t>Zero calorie/sugar/sweetener</t>
        </is>
      </c>
      <c r="W123" s="51" t="n"/>
      <c r="X123" s="51" t="n"/>
      <c r="Y123" s="51" t="n"/>
      <c r="Z123" s="51" t="n"/>
      <c r="AA123" s="34" t="inlineStr">
        <is>
          <t>Very High</t>
        </is>
      </c>
      <c r="AB123" s="34" t="inlineStr">
        <is>
          <t>PepsiCo muscle; aggressive pricing &amp; distribution</t>
        </is>
      </c>
      <c r="AC123" s="34" t="inlineStr">
        <is>
          <t>Cheerful zero calorie sparkling water at a sharp price</t>
        </is>
      </c>
      <c r="AD123" s="34" t="inlineStr">
        <is>
          <t>Mainstream zero everything seltzer, usually well priced.</t>
        </is>
      </c>
      <c r="AE123" s="51" t="n"/>
      <c r="AF123" s="53">
        <f>IF(AND(ISNUMBER($P123),ISNUMBER($AL123),$AL123&lt;&gt;0),ROUND($P123/$AL123*100,1),"")</f>
        <v/>
      </c>
      <c r="AG123" s="54">
        <f>IF(AND(ISNUMBER($S123),ISNUMBER($AL123),$AL123&lt;&gt;0),ROUND($S123/$AL123*100,2),"")</f>
        <v/>
      </c>
      <c r="AH123" s="53">
        <f>IF(AND(ISNUMBER($Q123),ISNUMBER($AL123),$AL123&lt;&gt;0),ROUND($Q123/$AL123*100,1),"")</f>
        <v/>
      </c>
      <c r="AI123" s="48">
        <f>IF(ISNUMBER($S123),IF($S123&lt;=1,"Yes","No"),"n/a")</f>
        <v/>
      </c>
      <c r="AJ123" s="48">
        <f>IF(ISNUMBER($S123),ROUND(MAX(0,MIN(100,100-$S123*2.5-IF(ISNUMBER($T123),$T123,0)*0.12+IF($S123&lt;=1,12,0))),0),"")</f>
        <v/>
      </c>
      <c r="AK123" s="48">
        <f>IF(ISNUMBER($Q123),IF($Q123&gt;=100,20,IF($Q123&gt;=30,10,0)),0)+IF(ISNUMBER($R123),IF($R123&gt;=100,20,0),0)+IF(ISNUMBER($P123),IF($P123&gt;=150,20,IF($P123&gt;=50,12,5)),0)+IF(ISNUMBER($S123),IF($S123&lt;=1,15,0),0)</f>
        <v/>
      </c>
      <c r="AL123" s="48" t="n">
        <v>355</v>
      </c>
      <c r="AM123" s="49" t="n"/>
      <c r="AN123" s="48">
        <f>IF(AND(ISNUMBER($P123),ISNUMBER($AL123),$AL123&lt;&gt;0),IF(OR($P123&gt;180,$P123/$AL123*1000&gt;400),"Over ceiling, confirm SKU","Within"),"n/a")</f>
        <v/>
      </c>
      <c r="AO123" s="51" t="n"/>
      <c r="AP123" s="51" t="n"/>
      <c r="AQ123" s="51" t="n"/>
      <c r="AR123" s="34" t="inlineStr">
        <is>
          <t>Retrieved and cited, see Enrichment Log</t>
        </is>
      </c>
      <c r="AS123" s="34" t="inlineStr">
        <is>
          <t>BLANK -&gt; requires live Amazon.ca capture</t>
        </is>
      </c>
      <c r="AT123" s="34" t="inlineStr">
        <is>
          <t>Unverified commercial data</t>
        </is>
      </c>
    </row>
    <row r="124" ht="28" customHeight="1">
      <c r="A124" s="34" t="inlineStr">
        <is>
          <t>bubly</t>
        </is>
      </c>
      <c r="B124" s="34" t="inlineStr">
        <is>
          <t>bubly Sparkling Water | Strawberry | 12 pack 355mL</t>
        </is>
      </c>
      <c r="C124" s="34" t="inlineStr">
        <is>
          <t>5) Sparkling water &amp; soda</t>
        </is>
      </c>
      <c r="D124" s="34" t="inlineStr">
        <is>
          <t>355 mL can</t>
        </is>
      </c>
      <c r="E124" s="48" t="n">
        <v>12</v>
      </c>
      <c r="F124" s="49" t="n"/>
      <c r="G124" s="50">
        <f>IF(AND(ISNUMBER($F124),ISNUMBER($E124),$E124&lt;&gt;0),$F124/$E124,"")</f>
        <v/>
      </c>
      <c r="H124" s="50">
        <f>IF(AND(ISNUMBER($F124),ISNUMBER($AL124),ISNUMBER($E124),($AL124*$E124)&lt;&gt;0),$F124/($AL124*$E124)*100,"")</f>
        <v/>
      </c>
      <c r="I124" s="51" t="n"/>
      <c r="J124" s="52" t="n"/>
      <c r="K124" s="50">
        <f>IF(AND(ISNUMBER($F124),ISNUMBER($J124)),$F124*(1-$J124),"")</f>
        <v/>
      </c>
      <c r="L124" s="51" t="n"/>
      <c r="M124" s="51" t="n"/>
      <c r="N124" s="50">
        <f>IF(ISNUMBER($F124),($F124-IF(ISNUMBER($AM124),$AM124,0))*(1-IF(ISNUMBER($J124),$J124,0)),"")</f>
        <v/>
      </c>
      <c r="O124" s="34" t="inlineStr">
        <is>
          <t>Strawberry</t>
        </is>
      </c>
      <c r="P124" s="48" t="n">
        <v>0</v>
      </c>
      <c r="Q124" s="48" t="n">
        <v>0</v>
      </c>
      <c r="R124" s="34" t="inlineStr">
        <is>
          <t>Not listed</t>
        </is>
      </c>
      <c r="S124" s="48" t="n">
        <v>0</v>
      </c>
      <c r="T124" s="48" t="n">
        <v>0</v>
      </c>
      <c r="U124" s="34" t="inlineStr">
        <is>
          <t>None (natural flavours)</t>
        </is>
      </c>
      <c r="V124" s="34" t="inlineStr">
        <is>
          <t>Zero calorie/sugar/sweetener</t>
        </is>
      </c>
      <c r="W124" s="51" t="n"/>
      <c r="X124" s="51" t="n"/>
      <c r="Y124" s="51" t="n"/>
      <c r="Z124" s="51" t="n"/>
      <c r="AA124" s="34" t="inlineStr">
        <is>
          <t>Very High</t>
        </is>
      </c>
      <c r="AB124" s="34" t="inlineStr">
        <is>
          <t>PepsiCo muscle; aggressive pricing &amp; distribution</t>
        </is>
      </c>
      <c r="AC124" s="34" t="inlineStr">
        <is>
          <t>Cheerful zero calorie sparkling water at a sharp price</t>
        </is>
      </c>
      <c r="AD124" s="34" t="inlineStr">
        <is>
          <t>Mainstream zero everything seltzer, usually well priced.</t>
        </is>
      </c>
      <c r="AE124" s="51" t="n"/>
      <c r="AF124" s="53">
        <f>IF(AND(ISNUMBER($P124),ISNUMBER($AL124),$AL124&lt;&gt;0),ROUND($P124/$AL124*100,1),"")</f>
        <v/>
      </c>
      <c r="AG124" s="54">
        <f>IF(AND(ISNUMBER($S124),ISNUMBER($AL124),$AL124&lt;&gt;0),ROUND($S124/$AL124*100,2),"")</f>
        <v/>
      </c>
      <c r="AH124" s="53">
        <f>IF(AND(ISNUMBER($Q124),ISNUMBER($AL124),$AL124&lt;&gt;0),ROUND($Q124/$AL124*100,1),"")</f>
        <v/>
      </c>
      <c r="AI124" s="48">
        <f>IF(ISNUMBER($S124),IF($S124&lt;=1,"Yes","No"),"n/a")</f>
        <v/>
      </c>
      <c r="AJ124" s="48">
        <f>IF(ISNUMBER($S124),ROUND(MAX(0,MIN(100,100-$S124*2.5-IF(ISNUMBER($T124),$T124,0)*0.12+IF($S124&lt;=1,12,0))),0),"")</f>
        <v/>
      </c>
      <c r="AK124" s="48">
        <f>IF(ISNUMBER($Q124),IF($Q124&gt;=100,20,IF($Q124&gt;=30,10,0)),0)+IF(ISNUMBER($R124),IF($R124&gt;=100,20,0),0)+IF(ISNUMBER($P124),IF($P124&gt;=150,20,IF($P124&gt;=50,12,5)),0)+IF(ISNUMBER($S124),IF($S124&lt;=1,15,0),0)</f>
        <v/>
      </c>
      <c r="AL124" s="48" t="n">
        <v>355</v>
      </c>
      <c r="AM124" s="49" t="n"/>
      <c r="AN124" s="48">
        <f>IF(AND(ISNUMBER($P124),ISNUMBER($AL124),$AL124&lt;&gt;0),IF(OR($P124&gt;180,$P124/$AL124*1000&gt;400),"Over ceiling, confirm SKU","Within"),"n/a")</f>
        <v/>
      </c>
      <c r="AO124" s="51" t="n"/>
      <c r="AP124" s="51" t="n"/>
      <c r="AQ124" s="51" t="n"/>
      <c r="AR124" s="34" t="inlineStr">
        <is>
          <t>Retrieved and cited, see Enrichment Log</t>
        </is>
      </c>
      <c r="AS124" s="34" t="inlineStr">
        <is>
          <t>BLANK -&gt; requires live Amazon.ca capture</t>
        </is>
      </c>
      <c r="AT124" s="34" t="inlineStr">
        <is>
          <t>Unverified commercial data</t>
        </is>
      </c>
    </row>
    <row r="125" ht="28" customHeight="1">
      <c r="A125" s="34" t="inlineStr">
        <is>
          <t>bubly</t>
        </is>
      </c>
      <c r="B125" s="34" t="inlineStr">
        <is>
          <t>bubly Sparkling Water | Strawberry | 15 pack 355mL</t>
        </is>
      </c>
      <c r="C125" s="34" t="inlineStr">
        <is>
          <t>5) Sparkling water &amp; soda</t>
        </is>
      </c>
      <c r="D125" s="34" t="inlineStr">
        <is>
          <t>355 mL can</t>
        </is>
      </c>
      <c r="E125" s="48" t="n">
        <v>15</v>
      </c>
      <c r="F125" s="49" t="n"/>
      <c r="G125" s="50">
        <f>IF(AND(ISNUMBER($F125),ISNUMBER($E125),$E125&lt;&gt;0),$F125/$E125,"")</f>
        <v/>
      </c>
      <c r="H125" s="50">
        <f>IF(AND(ISNUMBER($F125),ISNUMBER($AL125),ISNUMBER($E125),($AL125*$E125)&lt;&gt;0),$F125/($AL125*$E125)*100,"")</f>
        <v/>
      </c>
      <c r="I125" s="51" t="n"/>
      <c r="J125" s="52" t="n"/>
      <c r="K125" s="50">
        <f>IF(AND(ISNUMBER($F125),ISNUMBER($J125)),$F125*(1-$J125),"")</f>
        <v/>
      </c>
      <c r="L125" s="51" t="n"/>
      <c r="M125" s="51" t="n"/>
      <c r="N125" s="50">
        <f>IF(ISNUMBER($F125),($F125-IF(ISNUMBER($AM125),$AM125,0))*(1-IF(ISNUMBER($J125),$J125,0)),"")</f>
        <v/>
      </c>
      <c r="O125" s="34" t="inlineStr">
        <is>
          <t>Strawberry</t>
        </is>
      </c>
      <c r="P125" s="48" t="n">
        <v>0</v>
      </c>
      <c r="Q125" s="48" t="n">
        <v>0</v>
      </c>
      <c r="R125" s="34" t="inlineStr">
        <is>
          <t>Not listed</t>
        </is>
      </c>
      <c r="S125" s="48" t="n">
        <v>0</v>
      </c>
      <c r="T125" s="48" t="n">
        <v>0</v>
      </c>
      <c r="U125" s="34" t="inlineStr">
        <is>
          <t>None (natural flavours)</t>
        </is>
      </c>
      <c r="V125" s="34" t="inlineStr">
        <is>
          <t>Zero calorie/sugar/sweetener</t>
        </is>
      </c>
      <c r="W125" s="51" t="n"/>
      <c r="X125" s="51" t="n"/>
      <c r="Y125" s="51" t="n"/>
      <c r="Z125" s="51" t="n"/>
      <c r="AA125" s="34" t="inlineStr">
        <is>
          <t>Very High</t>
        </is>
      </c>
      <c r="AB125" s="34" t="inlineStr">
        <is>
          <t>PepsiCo muscle; aggressive pricing &amp; distribution</t>
        </is>
      </c>
      <c r="AC125" s="34" t="inlineStr">
        <is>
          <t>Cheerful zero calorie sparkling water at a sharp price</t>
        </is>
      </c>
      <c r="AD125" s="34" t="inlineStr">
        <is>
          <t>Mainstream zero everything seltzer, usually well priced.</t>
        </is>
      </c>
      <c r="AE125" s="51" t="n"/>
      <c r="AF125" s="53">
        <f>IF(AND(ISNUMBER($P125),ISNUMBER($AL125),$AL125&lt;&gt;0),ROUND($P125/$AL125*100,1),"")</f>
        <v/>
      </c>
      <c r="AG125" s="54">
        <f>IF(AND(ISNUMBER($S125),ISNUMBER($AL125),$AL125&lt;&gt;0),ROUND($S125/$AL125*100,2),"")</f>
        <v/>
      </c>
      <c r="AH125" s="53">
        <f>IF(AND(ISNUMBER($Q125),ISNUMBER($AL125),$AL125&lt;&gt;0),ROUND($Q125/$AL125*100,1),"")</f>
        <v/>
      </c>
      <c r="AI125" s="48">
        <f>IF(ISNUMBER($S125),IF($S125&lt;=1,"Yes","No"),"n/a")</f>
        <v/>
      </c>
      <c r="AJ125" s="48">
        <f>IF(ISNUMBER($S125),ROUND(MAX(0,MIN(100,100-$S125*2.5-IF(ISNUMBER($T125),$T125,0)*0.12+IF($S125&lt;=1,12,0))),0),"")</f>
        <v/>
      </c>
      <c r="AK125" s="48">
        <f>IF(ISNUMBER($Q125),IF($Q125&gt;=100,20,IF($Q125&gt;=30,10,0)),0)+IF(ISNUMBER($R125),IF($R125&gt;=100,20,0),0)+IF(ISNUMBER($P125),IF($P125&gt;=150,20,IF($P125&gt;=50,12,5)),0)+IF(ISNUMBER($S125),IF($S125&lt;=1,15,0),0)</f>
        <v/>
      </c>
      <c r="AL125" s="48" t="n">
        <v>355</v>
      </c>
      <c r="AM125" s="49" t="n"/>
      <c r="AN125" s="48">
        <f>IF(AND(ISNUMBER($P125),ISNUMBER($AL125),$AL125&lt;&gt;0),IF(OR($P125&gt;180,$P125/$AL125*1000&gt;400),"Over ceiling, confirm SKU","Within"),"n/a")</f>
        <v/>
      </c>
      <c r="AO125" s="51" t="n"/>
      <c r="AP125" s="51" t="n"/>
      <c r="AQ125" s="51" t="n"/>
      <c r="AR125" s="34" t="inlineStr">
        <is>
          <t>Retrieved and cited, see Enrichment Log</t>
        </is>
      </c>
      <c r="AS125" s="34" t="inlineStr">
        <is>
          <t>BLANK -&gt; requires live Amazon.ca capture</t>
        </is>
      </c>
      <c r="AT125" s="34" t="inlineStr">
        <is>
          <t>Unverified commercial data</t>
        </is>
      </c>
    </row>
    <row r="126" ht="28" customHeight="1">
      <c r="A126" s="34" t="inlineStr">
        <is>
          <t>bubly</t>
        </is>
      </c>
      <c r="B126" s="34" t="inlineStr">
        <is>
          <t>bubly Sparkling Water | Strawberry | 18 pack 355mL</t>
        </is>
      </c>
      <c r="C126" s="34" t="inlineStr">
        <is>
          <t>5) Sparkling water &amp; soda</t>
        </is>
      </c>
      <c r="D126" s="34" t="inlineStr">
        <is>
          <t>355 mL can</t>
        </is>
      </c>
      <c r="E126" s="48" t="n">
        <v>18</v>
      </c>
      <c r="F126" s="49" t="n"/>
      <c r="G126" s="50">
        <f>IF(AND(ISNUMBER($F126),ISNUMBER($E126),$E126&lt;&gt;0),$F126/$E126,"")</f>
        <v/>
      </c>
      <c r="H126" s="50">
        <f>IF(AND(ISNUMBER($F126),ISNUMBER($AL126),ISNUMBER($E126),($AL126*$E126)&lt;&gt;0),$F126/($AL126*$E126)*100,"")</f>
        <v/>
      </c>
      <c r="I126" s="51" t="n"/>
      <c r="J126" s="52" t="n"/>
      <c r="K126" s="50">
        <f>IF(AND(ISNUMBER($F126),ISNUMBER($J126)),$F126*(1-$J126),"")</f>
        <v/>
      </c>
      <c r="L126" s="51" t="n"/>
      <c r="M126" s="51" t="n"/>
      <c r="N126" s="50">
        <f>IF(ISNUMBER($F126),($F126-IF(ISNUMBER($AM126),$AM126,0))*(1-IF(ISNUMBER($J126),$J126,0)),"")</f>
        <v/>
      </c>
      <c r="O126" s="34" t="inlineStr">
        <is>
          <t>Strawberry</t>
        </is>
      </c>
      <c r="P126" s="48" t="n">
        <v>0</v>
      </c>
      <c r="Q126" s="48" t="n">
        <v>0</v>
      </c>
      <c r="R126" s="34" t="inlineStr">
        <is>
          <t>Not listed</t>
        </is>
      </c>
      <c r="S126" s="48" t="n">
        <v>0</v>
      </c>
      <c r="T126" s="48" t="n">
        <v>0</v>
      </c>
      <c r="U126" s="34" t="inlineStr">
        <is>
          <t>None (natural flavours)</t>
        </is>
      </c>
      <c r="V126" s="34" t="inlineStr">
        <is>
          <t>Zero calorie/sugar/sweetener</t>
        </is>
      </c>
      <c r="W126" s="51" t="n"/>
      <c r="X126" s="51" t="n"/>
      <c r="Y126" s="51" t="n"/>
      <c r="Z126" s="51" t="n"/>
      <c r="AA126" s="34" t="inlineStr">
        <is>
          <t>Very High</t>
        </is>
      </c>
      <c r="AB126" s="34" t="inlineStr">
        <is>
          <t>PepsiCo muscle; aggressive pricing &amp; distribution</t>
        </is>
      </c>
      <c r="AC126" s="34" t="inlineStr">
        <is>
          <t>Cheerful zero calorie sparkling water at a sharp price</t>
        </is>
      </c>
      <c r="AD126" s="34" t="inlineStr">
        <is>
          <t>Mainstream zero everything seltzer, usually well priced.</t>
        </is>
      </c>
      <c r="AE126" s="51" t="n"/>
      <c r="AF126" s="53">
        <f>IF(AND(ISNUMBER($P126),ISNUMBER($AL126),$AL126&lt;&gt;0),ROUND($P126/$AL126*100,1),"")</f>
        <v/>
      </c>
      <c r="AG126" s="54">
        <f>IF(AND(ISNUMBER($S126),ISNUMBER($AL126),$AL126&lt;&gt;0),ROUND($S126/$AL126*100,2),"")</f>
        <v/>
      </c>
      <c r="AH126" s="53">
        <f>IF(AND(ISNUMBER($Q126),ISNUMBER($AL126),$AL126&lt;&gt;0),ROUND($Q126/$AL126*100,1),"")</f>
        <v/>
      </c>
      <c r="AI126" s="48">
        <f>IF(ISNUMBER($S126),IF($S126&lt;=1,"Yes","No"),"n/a")</f>
        <v/>
      </c>
      <c r="AJ126" s="48">
        <f>IF(ISNUMBER($S126),ROUND(MAX(0,MIN(100,100-$S126*2.5-IF(ISNUMBER($T126),$T126,0)*0.12+IF($S126&lt;=1,12,0))),0),"")</f>
        <v/>
      </c>
      <c r="AK126" s="48">
        <f>IF(ISNUMBER($Q126),IF($Q126&gt;=100,20,IF($Q126&gt;=30,10,0)),0)+IF(ISNUMBER($R126),IF($R126&gt;=100,20,0),0)+IF(ISNUMBER($P126),IF($P126&gt;=150,20,IF($P126&gt;=50,12,5)),0)+IF(ISNUMBER($S126),IF($S126&lt;=1,15,0),0)</f>
        <v/>
      </c>
      <c r="AL126" s="48" t="n">
        <v>355</v>
      </c>
      <c r="AM126" s="49" t="n"/>
      <c r="AN126" s="48">
        <f>IF(AND(ISNUMBER($P126),ISNUMBER($AL126),$AL126&lt;&gt;0),IF(OR($P126&gt;180,$P126/$AL126*1000&gt;400),"Over ceiling, confirm SKU","Within"),"n/a")</f>
        <v/>
      </c>
      <c r="AO126" s="51" t="n"/>
      <c r="AP126" s="51" t="n"/>
      <c r="AQ126" s="51" t="n"/>
      <c r="AR126" s="34" t="inlineStr">
        <is>
          <t>Retrieved and cited, see Enrichment Log</t>
        </is>
      </c>
      <c r="AS126" s="34" t="inlineStr">
        <is>
          <t>BLANK -&gt; requires live Amazon.ca capture</t>
        </is>
      </c>
      <c r="AT126" s="34" t="inlineStr">
        <is>
          <t>Unverified commercial data</t>
        </is>
      </c>
    </row>
    <row r="127" ht="28" customHeight="1">
      <c r="A127" s="34" t="inlineStr">
        <is>
          <t>bubly</t>
        </is>
      </c>
      <c r="B127" s="34" t="inlineStr">
        <is>
          <t>bubly Sparkling Water | Strawberry | 24 pack 355mL</t>
        </is>
      </c>
      <c r="C127" s="34" t="inlineStr">
        <is>
          <t>5) Sparkling water &amp; soda</t>
        </is>
      </c>
      <c r="D127" s="34" t="inlineStr">
        <is>
          <t>355 mL can</t>
        </is>
      </c>
      <c r="E127" s="48" t="n">
        <v>24</v>
      </c>
      <c r="F127" s="49" t="n"/>
      <c r="G127" s="50">
        <f>IF(AND(ISNUMBER($F127),ISNUMBER($E127),$E127&lt;&gt;0),$F127/$E127,"")</f>
        <v/>
      </c>
      <c r="H127" s="50">
        <f>IF(AND(ISNUMBER($F127),ISNUMBER($AL127),ISNUMBER($E127),($AL127*$E127)&lt;&gt;0),$F127/($AL127*$E127)*100,"")</f>
        <v/>
      </c>
      <c r="I127" s="51" t="n"/>
      <c r="J127" s="52" t="n"/>
      <c r="K127" s="50">
        <f>IF(AND(ISNUMBER($F127),ISNUMBER($J127)),$F127*(1-$J127),"")</f>
        <v/>
      </c>
      <c r="L127" s="51" t="n"/>
      <c r="M127" s="51" t="n"/>
      <c r="N127" s="50">
        <f>IF(ISNUMBER($F127),($F127-IF(ISNUMBER($AM127),$AM127,0))*(1-IF(ISNUMBER($J127),$J127,0)),"")</f>
        <v/>
      </c>
      <c r="O127" s="34" t="inlineStr">
        <is>
          <t>Strawberry</t>
        </is>
      </c>
      <c r="P127" s="48" t="n">
        <v>0</v>
      </c>
      <c r="Q127" s="48" t="n">
        <v>0</v>
      </c>
      <c r="R127" s="34" t="inlineStr">
        <is>
          <t>Not listed</t>
        </is>
      </c>
      <c r="S127" s="48" t="n">
        <v>0</v>
      </c>
      <c r="T127" s="48" t="n">
        <v>0</v>
      </c>
      <c r="U127" s="34" t="inlineStr">
        <is>
          <t>None (natural flavours)</t>
        </is>
      </c>
      <c r="V127" s="34" t="inlineStr">
        <is>
          <t>Zero calorie/sugar/sweetener</t>
        </is>
      </c>
      <c r="W127" s="51" t="n"/>
      <c r="X127" s="51" t="n"/>
      <c r="Y127" s="51" t="n"/>
      <c r="Z127" s="51" t="n"/>
      <c r="AA127" s="34" t="inlineStr">
        <is>
          <t>Very High</t>
        </is>
      </c>
      <c r="AB127" s="34" t="inlineStr">
        <is>
          <t>PepsiCo muscle; aggressive pricing &amp; distribution</t>
        </is>
      </c>
      <c r="AC127" s="34" t="inlineStr">
        <is>
          <t>Cheerful zero calorie sparkling water at a sharp price</t>
        </is>
      </c>
      <c r="AD127" s="34" t="inlineStr">
        <is>
          <t>Mainstream zero everything seltzer, usually well priced.</t>
        </is>
      </c>
      <c r="AE127" s="51" t="n"/>
      <c r="AF127" s="53">
        <f>IF(AND(ISNUMBER($P127),ISNUMBER($AL127),$AL127&lt;&gt;0),ROUND($P127/$AL127*100,1),"")</f>
        <v/>
      </c>
      <c r="AG127" s="54">
        <f>IF(AND(ISNUMBER($S127),ISNUMBER($AL127),$AL127&lt;&gt;0),ROUND($S127/$AL127*100,2),"")</f>
        <v/>
      </c>
      <c r="AH127" s="53">
        <f>IF(AND(ISNUMBER($Q127),ISNUMBER($AL127),$AL127&lt;&gt;0),ROUND($Q127/$AL127*100,1),"")</f>
        <v/>
      </c>
      <c r="AI127" s="48">
        <f>IF(ISNUMBER($S127),IF($S127&lt;=1,"Yes","No"),"n/a")</f>
        <v/>
      </c>
      <c r="AJ127" s="48">
        <f>IF(ISNUMBER($S127),ROUND(MAX(0,MIN(100,100-$S127*2.5-IF(ISNUMBER($T127),$T127,0)*0.12+IF($S127&lt;=1,12,0))),0),"")</f>
        <v/>
      </c>
      <c r="AK127" s="48">
        <f>IF(ISNUMBER($Q127),IF($Q127&gt;=100,20,IF($Q127&gt;=30,10,0)),0)+IF(ISNUMBER($R127),IF($R127&gt;=100,20,0),0)+IF(ISNUMBER($P127),IF($P127&gt;=150,20,IF($P127&gt;=50,12,5)),0)+IF(ISNUMBER($S127),IF($S127&lt;=1,15,0),0)</f>
        <v/>
      </c>
      <c r="AL127" s="48" t="n">
        <v>355</v>
      </c>
      <c r="AM127" s="49" t="n"/>
      <c r="AN127" s="48">
        <f>IF(AND(ISNUMBER($P127),ISNUMBER($AL127),$AL127&lt;&gt;0),IF(OR($P127&gt;180,$P127/$AL127*1000&gt;400),"Over ceiling, confirm SKU","Within"),"n/a")</f>
        <v/>
      </c>
      <c r="AO127" s="51" t="n"/>
      <c r="AP127" s="51" t="n"/>
      <c r="AQ127" s="51" t="n"/>
      <c r="AR127" s="34" t="inlineStr">
        <is>
          <t>Retrieved and cited, see Enrichment Log</t>
        </is>
      </c>
      <c r="AS127" s="34" t="inlineStr">
        <is>
          <t>BLANK -&gt; requires live Amazon.ca capture</t>
        </is>
      </c>
      <c r="AT127" s="34" t="inlineStr">
        <is>
          <t>Unverified commercial data</t>
        </is>
      </c>
    </row>
    <row r="128" ht="28" customHeight="1">
      <c r="A128" s="34" t="inlineStr">
        <is>
          <t>bubly</t>
        </is>
      </c>
      <c r="B128" s="34" t="inlineStr">
        <is>
          <t>bubly Sparkling Water | Blackberry | single 355mL</t>
        </is>
      </c>
      <c r="C128" s="34" t="inlineStr">
        <is>
          <t>5) Sparkling water &amp; soda</t>
        </is>
      </c>
      <c r="D128" s="34" t="inlineStr">
        <is>
          <t>355 mL can</t>
        </is>
      </c>
      <c r="E128" s="48" t="n">
        <v>1</v>
      </c>
      <c r="F128" s="49" t="n"/>
      <c r="G128" s="50">
        <f>IF(AND(ISNUMBER($F128),ISNUMBER($E128),$E128&lt;&gt;0),$F128/$E128,"")</f>
        <v/>
      </c>
      <c r="H128" s="50">
        <f>IF(AND(ISNUMBER($F128),ISNUMBER($AL128),ISNUMBER($E128),($AL128*$E128)&lt;&gt;0),$F128/($AL128*$E128)*100,"")</f>
        <v/>
      </c>
      <c r="I128" s="51" t="n"/>
      <c r="J128" s="52" t="n"/>
      <c r="K128" s="50">
        <f>IF(AND(ISNUMBER($F128),ISNUMBER($J128)),$F128*(1-$J128),"")</f>
        <v/>
      </c>
      <c r="L128" s="51" t="n"/>
      <c r="M128" s="51" t="n"/>
      <c r="N128" s="50">
        <f>IF(ISNUMBER($F128),($F128-IF(ISNUMBER($AM128),$AM128,0))*(1-IF(ISNUMBER($J128),$J128,0)),"")</f>
        <v/>
      </c>
      <c r="O128" s="34" t="inlineStr">
        <is>
          <t>Blackberry</t>
        </is>
      </c>
      <c r="P128" s="48" t="n">
        <v>0</v>
      </c>
      <c r="Q128" s="48" t="n">
        <v>0</v>
      </c>
      <c r="R128" s="34" t="inlineStr">
        <is>
          <t>Not listed</t>
        </is>
      </c>
      <c r="S128" s="48" t="n">
        <v>0</v>
      </c>
      <c r="T128" s="48" t="n">
        <v>0</v>
      </c>
      <c r="U128" s="34" t="inlineStr">
        <is>
          <t>None (natural flavours)</t>
        </is>
      </c>
      <c r="V128" s="34" t="inlineStr">
        <is>
          <t>Zero calorie/sugar/sweetener</t>
        </is>
      </c>
      <c r="W128" s="51" t="n"/>
      <c r="X128" s="51" t="n"/>
      <c r="Y128" s="51" t="n"/>
      <c r="Z128" s="51" t="n"/>
      <c r="AA128" s="34" t="inlineStr">
        <is>
          <t>Very High</t>
        </is>
      </c>
      <c r="AB128" s="34" t="inlineStr">
        <is>
          <t>PepsiCo muscle; aggressive pricing &amp; distribution</t>
        </is>
      </c>
      <c r="AC128" s="34" t="inlineStr">
        <is>
          <t>Cheerful zero calorie sparkling water at a sharp price</t>
        </is>
      </c>
      <c r="AD128" s="34" t="inlineStr">
        <is>
          <t>Mainstream zero everything seltzer, usually well priced.</t>
        </is>
      </c>
      <c r="AE128" s="51" t="n"/>
      <c r="AF128" s="53">
        <f>IF(AND(ISNUMBER($P128),ISNUMBER($AL128),$AL128&lt;&gt;0),ROUND($P128/$AL128*100,1),"")</f>
        <v/>
      </c>
      <c r="AG128" s="54">
        <f>IF(AND(ISNUMBER($S128),ISNUMBER($AL128),$AL128&lt;&gt;0),ROUND($S128/$AL128*100,2),"")</f>
        <v/>
      </c>
      <c r="AH128" s="53">
        <f>IF(AND(ISNUMBER($Q128),ISNUMBER($AL128),$AL128&lt;&gt;0),ROUND($Q128/$AL128*100,1),"")</f>
        <v/>
      </c>
      <c r="AI128" s="48">
        <f>IF(ISNUMBER($S128),IF($S128&lt;=1,"Yes","No"),"n/a")</f>
        <v/>
      </c>
      <c r="AJ128" s="48">
        <f>IF(ISNUMBER($S128),ROUND(MAX(0,MIN(100,100-$S128*2.5-IF(ISNUMBER($T128),$T128,0)*0.12+IF($S128&lt;=1,12,0))),0),"")</f>
        <v/>
      </c>
      <c r="AK128" s="48">
        <f>IF(ISNUMBER($Q128),IF($Q128&gt;=100,20,IF($Q128&gt;=30,10,0)),0)+IF(ISNUMBER($R128),IF($R128&gt;=100,20,0),0)+IF(ISNUMBER($P128),IF($P128&gt;=150,20,IF($P128&gt;=50,12,5)),0)+IF(ISNUMBER($S128),IF($S128&lt;=1,15,0),0)</f>
        <v/>
      </c>
      <c r="AL128" s="48" t="n">
        <v>355</v>
      </c>
      <c r="AM128" s="49" t="n"/>
      <c r="AN128" s="48">
        <f>IF(AND(ISNUMBER($P128),ISNUMBER($AL128),$AL128&lt;&gt;0),IF(OR($P128&gt;180,$P128/$AL128*1000&gt;400),"Over ceiling, confirm SKU","Within"),"n/a")</f>
        <v/>
      </c>
      <c r="AO128" s="51" t="n"/>
      <c r="AP128" s="51" t="n"/>
      <c r="AQ128" s="51" t="n"/>
      <c r="AR128" s="34" t="inlineStr">
        <is>
          <t>Retrieved and cited, see Enrichment Log</t>
        </is>
      </c>
      <c r="AS128" s="34" t="inlineStr">
        <is>
          <t>BLANK -&gt; requires live Amazon.ca capture</t>
        </is>
      </c>
      <c r="AT128" s="34" t="inlineStr">
        <is>
          <t>Unverified commercial data</t>
        </is>
      </c>
    </row>
    <row r="129" ht="28" customHeight="1">
      <c r="A129" s="34" t="inlineStr">
        <is>
          <t>bubly</t>
        </is>
      </c>
      <c r="B129" s="34" t="inlineStr">
        <is>
          <t>bubly Sparkling Water | Blackberry | 8 pack 355mL</t>
        </is>
      </c>
      <c r="C129" s="34" t="inlineStr">
        <is>
          <t>5) Sparkling water &amp; soda</t>
        </is>
      </c>
      <c r="D129" s="34" t="inlineStr">
        <is>
          <t>355 mL can</t>
        </is>
      </c>
      <c r="E129" s="48" t="n">
        <v>8</v>
      </c>
      <c r="F129" s="49" t="n"/>
      <c r="G129" s="50">
        <f>IF(AND(ISNUMBER($F129),ISNUMBER($E129),$E129&lt;&gt;0),$F129/$E129,"")</f>
        <v/>
      </c>
      <c r="H129" s="50">
        <f>IF(AND(ISNUMBER($F129),ISNUMBER($AL129),ISNUMBER($E129),($AL129*$E129)&lt;&gt;0),$F129/($AL129*$E129)*100,"")</f>
        <v/>
      </c>
      <c r="I129" s="51" t="n"/>
      <c r="J129" s="52" t="n"/>
      <c r="K129" s="50">
        <f>IF(AND(ISNUMBER($F129),ISNUMBER($J129)),$F129*(1-$J129),"")</f>
        <v/>
      </c>
      <c r="L129" s="51" t="n"/>
      <c r="M129" s="51" t="n"/>
      <c r="N129" s="50">
        <f>IF(ISNUMBER($F129),($F129-IF(ISNUMBER($AM129),$AM129,0))*(1-IF(ISNUMBER($J129),$J129,0)),"")</f>
        <v/>
      </c>
      <c r="O129" s="34" t="inlineStr">
        <is>
          <t>Blackberry</t>
        </is>
      </c>
      <c r="P129" s="48" t="n">
        <v>0</v>
      </c>
      <c r="Q129" s="48" t="n">
        <v>0</v>
      </c>
      <c r="R129" s="34" t="inlineStr">
        <is>
          <t>Not listed</t>
        </is>
      </c>
      <c r="S129" s="48" t="n">
        <v>0</v>
      </c>
      <c r="T129" s="48" t="n">
        <v>0</v>
      </c>
      <c r="U129" s="34" t="inlineStr">
        <is>
          <t>None (natural flavours)</t>
        </is>
      </c>
      <c r="V129" s="34" t="inlineStr">
        <is>
          <t>Zero calorie/sugar/sweetener</t>
        </is>
      </c>
      <c r="W129" s="51" t="n"/>
      <c r="X129" s="51" t="n"/>
      <c r="Y129" s="51" t="n"/>
      <c r="Z129" s="51" t="n"/>
      <c r="AA129" s="34" t="inlineStr">
        <is>
          <t>Very High</t>
        </is>
      </c>
      <c r="AB129" s="34" t="inlineStr">
        <is>
          <t>PepsiCo muscle; aggressive pricing &amp; distribution</t>
        </is>
      </c>
      <c r="AC129" s="34" t="inlineStr">
        <is>
          <t>Cheerful zero calorie sparkling water at a sharp price</t>
        </is>
      </c>
      <c r="AD129" s="34" t="inlineStr">
        <is>
          <t>Mainstream zero everything seltzer, usually well priced.</t>
        </is>
      </c>
      <c r="AE129" s="51" t="n"/>
      <c r="AF129" s="53">
        <f>IF(AND(ISNUMBER($P129),ISNUMBER($AL129),$AL129&lt;&gt;0),ROUND($P129/$AL129*100,1),"")</f>
        <v/>
      </c>
      <c r="AG129" s="54">
        <f>IF(AND(ISNUMBER($S129),ISNUMBER($AL129),$AL129&lt;&gt;0),ROUND($S129/$AL129*100,2),"")</f>
        <v/>
      </c>
      <c r="AH129" s="53">
        <f>IF(AND(ISNUMBER($Q129),ISNUMBER($AL129),$AL129&lt;&gt;0),ROUND($Q129/$AL129*100,1),"")</f>
        <v/>
      </c>
      <c r="AI129" s="48">
        <f>IF(ISNUMBER($S129),IF($S129&lt;=1,"Yes","No"),"n/a")</f>
        <v/>
      </c>
      <c r="AJ129" s="48">
        <f>IF(ISNUMBER($S129),ROUND(MAX(0,MIN(100,100-$S129*2.5-IF(ISNUMBER($T129),$T129,0)*0.12+IF($S129&lt;=1,12,0))),0),"")</f>
        <v/>
      </c>
      <c r="AK129" s="48">
        <f>IF(ISNUMBER($Q129),IF($Q129&gt;=100,20,IF($Q129&gt;=30,10,0)),0)+IF(ISNUMBER($R129),IF($R129&gt;=100,20,0),0)+IF(ISNUMBER($P129),IF($P129&gt;=150,20,IF($P129&gt;=50,12,5)),0)+IF(ISNUMBER($S129),IF($S129&lt;=1,15,0),0)</f>
        <v/>
      </c>
      <c r="AL129" s="48" t="n">
        <v>355</v>
      </c>
      <c r="AM129" s="49" t="n"/>
      <c r="AN129" s="48">
        <f>IF(AND(ISNUMBER($P129),ISNUMBER($AL129),$AL129&lt;&gt;0),IF(OR($P129&gt;180,$P129/$AL129*1000&gt;400),"Over ceiling, confirm SKU","Within"),"n/a")</f>
        <v/>
      </c>
      <c r="AO129" s="51" t="n"/>
      <c r="AP129" s="51" t="n"/>
      <c r="AQ129" s="51" t="n"/>
      <c r="AR129" s="34" t="inlineStr">
        <is>
          <t>Retrieved and cited, see Enrichment Log</t>
        </is>
      </c>
      <c r="AS129" s="34" t="inlineStr">
        <is>
          <t>BLANK -&gt; requires live Amazon.ca capture</t>
        </is>
      </c>
      <c r="AT129" s="34" t="inlineStr">
        <is>
          <t>Unverified commercial data</t>
        </is>
      </c>
    </row>
    <row r="130" ht="28" customHeight="1">
      <c r="A130" s="34" t="inlineStr">
        <is>
          <t>bubly</t>
        </is>
      </c>
      <c r="B130" s="34" t="inlineStr">
        <is>
          <t>bubly Sparkling Water | Blackberry | 12 pack 355mL</t>
        </is>
      </c>
      <c r="C130" s="34" t="inlineStr">
        <is>
          <t>5) Sparkling water &amp; soda</t>
        </is>
      </c>
      <c r="D130" s="34" t="inlineStr">
        <is>
          <t>355 mL can</t>
        </is>
      </c>
      <c r="E130" s="48" t="n">
        <v>12</v>
      </c>
      <c r="F130" s="49" t="n"/>
      <c r="G130" s="50">
        <f>IF(AND(ISNUMBER($F130),ISNUMBER($E130),$E130&lt;&gt;0),$F130/$E130,"")</f>
        <v/>
      </c>
      <c r="H130" s="50">
        <f>IF(AND(ISNUMBER($F130),ISNUMBER($AL130),ISNUMBER($E130),($AL130*$E130)&lt;&gt;0),$F130/($AL130*$E130)*100,"")</f>
        <v/>
      </c>
      <c r="I130" s="51" t="n"/>
      <c r="J130" s="52" t="n"/>
      <c r="K130" s="50">
        <f>IF(AND(ISNUMBER($F130),ISNUMBER($J130)),$F130*(1-$J130),"")</f>
        <v/>
      </c>
      <c r="L130" s="51" t="n"/>
      <c r="M130" s="51" t="n"/>
      <c r="N130" s="50">
        <f>IF(ISNUMBER($F130),($F130-IF(ISNUMBER($AM130),$AM130,0))*(1-IF(ISNUMBER($J130),$J130,0)),"")</f>
        <v/>
      </c>
      <c r="O130" s="34" t="inlineStr">
        <is>
          <t>Blackberry</t>
        </is>
      </c>
      <c r="P130" s="48" t="n">
        <v>0</v>
      </c>
      <c r="Q130" s="48" t="n">
        <v>0</v>
      </c>
      <c r="R130" s="34" t="inlineStr">
        <is>
          <t>Not listed</t>
        </is>
      </c>
      <c r="S130" s="48" t="n">
        <v>0</v>
      </c>
      <c r="T130" s="48" t="n">
        <v>0</v>
      </c>
      <c r="U130" s="34" t="inlineStr">
        <is>
          <t>None (natural flavours)</t>
        </is>
      </c>
      <c r="V130" s="34" t="inlineStr">
        <is>
          <t>Zero calorie/sugar/sweetener</t>
        </is>
      </c>
      <c r="W130" s="51" t="n"/>
      <c r="X130" s="51" t="n"/>
      <c r="Y130" s="51" t="n"/>
      <c r="Z130" s="51" t="n"/>
      <c r="AA130" s="34" t="inlineStr">
        <is>
          <t>Very High</t>
        </is>
      </c>
      <c r="AB130" s="34" t="inlineStr">
        <is>
          <t>PepsiCo muscle; aggressive pricing &amp; distribution</t>
        </is>
      </c>
      <c r="AC130" s="34" t="inlineStr">
        <is>
          <t>Cheerful zero calorie sparkling water at a sharp price</t>
        </is>
      </c>
      <c r="AD130" s="34" t="inlineStr">
        <is>
          <t>Mainstream zero everything seltzer, usually well priced.</t>
        </is>
      </c>
      <c r="AE130" s="51" t="n"/>
      <c r="AF130" s="53">
        <f>IF(AND(ISNUMBER($P130),ISNUMBER($AL130),$AL130&lt;&gt;0),ROUND($P130/$AL130*100,1),"")</f>
        <v/>
      </c>
      <c r="AG130" s="54">
        <f>IF(AND(ISNUMBER($S130),ISNUMBER($AL130),$AL130&lt;&gt;0),ROUND($S130/$AL130*100,2),"")</f>
        <v/>
      </c>
      <c r="AH130" s="53">
        <f>IF(AND(ISNUMBER($Q130),ISNUMBER($AL130),$AL130&lt;&gt;0),ROUND($Q130/$AL130*100,1),"")</f>
        <v/>
      </c>
      <c r="AI130" s="48">
        <f>IF(ISNUMBER($S130),IF($S130&lt;=1,"Yes","No"),"n/a")</f>
        <v/>
      </c>
      <c r="AJ130" s="48">
        <f>IF(ISNUMBER($S130),ROUND(MAX(0,MIN(100,100-$S130*2.5-IF(ISNUMBER($T130),$T130,0)*0.12+IF($S130&lt;=1,12,0))),0),"")</f>
        <v/>
      </c>
      <c r="AK130" s="48">
        <f>IF(ISNUMBER($Q130),IF($Q130&gt;=100,20,IF($Q130&gt;=30,10,0)),0)+IF(ISNUMBER($R130),IF($R130&gt;=100,20,0),0)+IF(ISNUMBER($P130),IF($P130&gt;=150,20,IF($P130&gt;=50,12,5)),0)+IF(ISNUMBER($S130),IF($S130&lt;=1,15,0),0)</f>
        <v/>
      </c>
      <c r="AL130" s="48" t="n">
        <v>355</v>
      </c>
      <c r="AM130" s="49" t="n"/>
      <c r="AN130" s="48">
        <f>IF(AND(ISNUMBER($P130),ISNUMBER($AL130),$AL130&lt;&gt;0),IF(OR($P130&gt;180,$P130/$AL130*1000&gt;400),"Over ceiling, confirm SKU","Within"),"n/a")</f>
        <v/>
      </c>
      <c r="AO130" s="51" t="n"/>
      <c r="AP130" s="51" t="n"/>
      <c r="AQ130" s="51" t="n"/>
      <c r="AR130" s="34" t="inlineStr">
        <is>
          <t>Retrieved and cited, see Enrichment Log</t>
        </is>
      </c>
      <c r="AS130" s="34" t="inlineStr">
        <is>
          <t>BLANK -&gt; requires live Amazon.ca capture</t>
        </is>
      </c>
      <c r="AT130" s="34" t="inlineStr">
        <is>
          <t>Unverified commercial data</t>
        </is>
      </c>
    </row>
    <row r="131" ht="28" customHeight="1">
      <c r="A131" s="34" t="inlineStr">
        <is>
          <t>bubly</t>
        </is>
      </c>
      <c r="B131" s="34" t="inlineStr">
        <is>
          <t>bubly Sparkling Water | Blackberry | 15 pack 355mL</t>
        </is>
      </c>
      <c r="C131" s="34" t="inlineStr">
        <is>
          <t>5) Sparkling water &amp; soda</t>
        </is>
      </c>
      <c r="D131" s="34" t="inlineStr">
        <is>
          <t>355 mL can</t>
        </is>
      </c>
      <c r="E131" s="48" t="n">
        <v>15</v>
      </c>
      <c r="F131" s="49" t="n"/>
      <c r="G131" s="50">
        <f>IF(AND(ISNUMBER($F131),ISNUMBER($E131),$E131&lt;&gt;0),$F131/$E131,"")</f>
        <v/>
      </c>
      <c r="H131" s="50">
        <f>IF(AND(ISNUMBER($F131),ISNUMBER($AL131),ISNUMBER($E131),($AL131*$E131)&lt;&gt;0),$F131/($AL131*$E131)*100,"")</f>
        <v/>
      </c>
      <c r="I131" s="51" t="n"/>
      <c r="J131" s="52" t="n"/>
      <c r="K131" s="50">
        <f>IF(AND(ISNUMBER($F131),ISNUMBER($J131)),$F131*(1-$J131),"")</f>
        <v/>
      </c>
      <c r="L131" s="51" t="n"/>
      <c r="M131" s="51" t="n"/>
      <c r="N131" s="50">
        <f>IF(ISNUMBER($F131),($F131-IF(ISNUMBER($AM131),$AM131,0))*(1-IF(ISNUMBER($J131),$J131,0)),"")</f>
        <v/>
      </c>
      <c r="O131" s="34" t="inlineStr">
        <is>
          <t>Blackberry</t>
        </is>
      </c>
      <c r="P131" s="48" t="n">
        <v>0</v>
      </c>
      <c r="Q131" s="48" t="n">
        <v>0</v>
      </c>
      <c r="R131" s="34" t="inlineStr">
        <is>
          <t>Not listed</t>
        </is>
      </c>
      <c r="S131" s="48" t="n">
        <v>0</v>
      </c>
      <c r="T131" s="48" t="n">
        <v>0</v>
      </c>
      <c r="U131" s="34" t="inlineStr">
        <is>
          <t>None (natural flavours)</t>
        </is>
      </c>
      <c r="V131" s="34" t="inlineStr">
        <is>
          <t>Zero calorie/sugar/sweetener</t>
        </is>
      </c>
      <c r="W131" s="51" t="n"/>
      <c r="X131" s="51" t="n"/>
      <c r="Y131" s="51" t="n"/>
      <c r="Z131" s="51" t="n"/>
      <c r="AA131" s="34" t="inlineStr">
        <is>
          <t>Very High</t>
        </is>
      </c>
      <c r="AB131" s="34" t="inlineStr">
        <is>
          <t>PepsiCo muscle; aggressive pricing &amp; distribution</t>
        </is>
      </c>
      <c r="AC131" s="34" t="inlineStr">
        <is>
          <t>Cheerful zero calorie sparkling water at a sharp price</t>
        </is>
      </c>
      <c r="AD131" s="34" t="inlineStr">
        <is>
          <t>Mainstream zero everything seltzer, usually well priced.</t>
        </is>
      </c>
      <c r="AE131" s="51" t="n"/>
      <c r="AF131" s="53">
        <f>IF(AND(ISNUMBER($P131),ISNUMBER($AL131),$AL131&lt;&gt;0),ROUND($P131/$AL131*100,1),"")</f>
        <v/>
      </c>
      <c r="AG131" s="54">
        <f>IF(AND(ISNUMBER($S131),ISNUMBER($AL131),$AL131&lt;&gt;0),ROUND($S131/$AL131*100,2),"")</f>
        <v/>
      </c>
      <c r="AH131" s="53">
        <f>IF(AND(ISNUMBER($Q131),ISNUMBER($AL131),$AL131&lt;&gt;0),ROUND($Q131/$AL131*100,1),"")</f>
        <v/>
      </c>
      <c r="AI131" s="48">
        <f>IF(ISNUMBER($S131),IF($S131&lt;=1,"Yes","No"),"n/a")</f>
        <v/>
      </c>
      <c r="AJ131" s="48">
        <f>IF(ISNUMBER($S131),ROUND(MAX(0,MIN(100,100-$S131*2.5-IF(ISNUMBER($T131),$T131,0)*0.12+IF($S131&lt;=1,12,0))),0),"")</f>
        <v/>
      </c>
      <c r="AK131" s="48">
        <f>IF(ISNUMBER($Q131),IF($Q131&gt;=100,20,IF($Q131&gt;=30,10,0)),0)+IF(ISNUMBER($R131),IF($R131&gt;=100,20,0),0)+IF(ISNUMBER($P131),IF($P131&gt;=150,20,IF($P131&gt;=50,12,5)),0)+IF(ISNUMBER($S131),IF($S131&lt;=1,15,0),0)</f>
        <v/>
      </c>
      <c r="AL131" s="48" t="n">
        <v>355</v>
      </c>
      <c r="AM131" s="49" t="n"/>
      <c r="AN131" s="48">
        <f>IF(AND(ISNUMBER($P131),ISNUMBER($AL131),$AL131&lt;&gt;0),IF(OR($P131&gt;180,$P131/$AL131*1000&gt;400),"Over ceiling, confirm SKU","Within"),"n/a")</f>
        <v/>
      </c>
      <c r="AO131" s="51" t="n"/>
      <c r="AP131" s="51" t="n"/>
      <c r="AQ131" s="51" t="n"/>
      <c r="AR131" s="34" t="inlineStr">
        <is>
          <t>Retrieved and cited, see Enrichment Log</t>
        </is>
      </c>
      <c r="AS131" s="34" t="inlineStr">
        <is>
          <t>BLANK -&gt; requires live Amazon.ca capture</t>
        </is>
      </c>
      <c r="AT131" s="34" t="inlineStr">
        <is>
          <t>Unverified commercial data</t>
        </is>
      </c>
    </row>
    <row r="132" ht="28" customHeight="1">
      <c r="A132" s="34" t="inlineStr">
        <is>
          <t>bubly</t>
        </is>
      </c>
      <c r="B132" s="34" t="inlineStr">
        <is>
          <t>bubly Sparkling Water | Blackberry | 18 pack 355mL</t>
        </is>
      </c>
      <c r="C132" s="34" t="inlineStr">
        <is>
          <t>5) Sparkling water &amp; soda</t>
        </is>
      </c>
      <c r="D132" s="34" t="inlineStr">
        <is>
          <t>355 mL can</t>
        </is>
      </c>
      <c r="E132" s="48" t="n">
        <v>18</v>
      </c>
      <c r="F132" s="49" t="n"/>
      <c r="G132" s="50">
        <f>IF(AND(ISNUMBER($F132),ISNUMBER($E132),$E132&lt;&gt;0),$F132/$E132,"")</f>
        <v/>
      </c>
      <c r="H132" s="50">
        <f>IF(AND(ISNUMBER($F132),ISNUMBER($AL132),ISNUMBER($E132),($AL132*$E132)&lt;&gt;0),$F132/($AL132*$E132)*100,"")</f>
        <v/>
      </c>
      <c r="I132" s="51" t="n"/>
      <c r="J132" s="52" t="n"/>
      <c r="K132" s="50">
        <f>IF(AND(ISNUMBER($F132),ISNUMBER($J132)),$F132*(1-$J132),"")</f>
        <v/>
      </c>
      <c r="L132" s="51" t="n"/>
      <c r="M132" s="51" t="n"/>
      <c r="N132" s="50">
        <f>IF(ISNUMBER($F132),($F132-IF(ISNUMBER($AM132),$AM132,0))*(1-IF(ISNUMBER($J132),$J132,0)),"")</f>
        <v/>
      </c>
      <c r="O132" s="34" t="inlineStr">
        <is>
          <t>Blackberry</t>
        </is>
      </c>
      <c r="P132" s="48" t="n">
        <v>0</v>
      </c>
      <c r="Q132" s="48" t="n">
        <v>0</v>
      </c>
      <c r="R132" s="34" t="inlineStr">
        <is>
          <t>Not listed</t>
        </is>
      </c>
      <c r="S132" s="48" t="n">
        <v>0</v>
      </c>
      <c r="T132" s="48" t="n">
        <v>0</v>
      </c>
      <c r="U132" s="34" t="inlineStr">
        <is>
          <t>None (natural flavours)</t>
        </is>
      </c>
      <c r="V132" s="34" t="inlineStr">
        <is>
          <t>Zero calorie/sugar/sweetener</t>
        </is>
      </c>
      <c r="W132" s="51" t="n"/>
      <c r="X132" s="51" t="n"/>
      <c r="Y132" s="51" t="n"/>
      <c r="Z132" s="51" t="n"/>
      <c r="AA132" s="34" t="inlineStr">
        <is>
          <t>Very High</t>
        </is>
      </c>
      <c r="AB132" s="34" t="inlineStr">
        <is>
          <t>PepsiCo muscle; aggressive pricing &amp; distribution</t>
        </is>
      </c>
      <c r="AC132" s="34" t="inlineStr">
        <is>
          <t>Cheerful zero calorie sparkling water at a sharp price</t>
        </is>
      </c>
      <c r="AD132" s="34" t="inlineStr">
        <is>
          <t>Mainstream zero everything seltzer, usually well priced.</t>
        </is>
      </c>
      <c r="AE132" s="51" t="n"/>
      <c r="AF132" s="53">
        <f>IF(AND(ISNUMBER($P132),ISNUMBER($AL132),$AL132&lt;&gt;0),ROUND($P132/$AL132*100,1),"")</f>
        <v/>
      </c>
      <c r="AG132" s="54">
        <f>IF(AND(ISNUMBER($S132),ISNUMBER($AL132),$AL132&lt;&gt;0),ROUND($S132/$AL132*100,2),"")</f>
        <v/>
      </c>
      <c r="AH132" s="53">
        <f>IF(AND(ISNUMBER($Q132),ISNUMBER($AL132),$AL132&lt;&gt;0),ROUND($Q132/$AL132*100,1),"")</f>
        <v/>
      </c>
      <c r="AI132" s="48">
        <f>IF(ISNUMBER($S132),IF($S132&lt;=1,"Yes","No"),"n/a")</f>
        <v/>
      </c>
      <c r="AJ132" s="48">
        <f>IF(ISNUMBER($S132),ROUND(MAX(0,MIN(100,100-$S132*2.5-IF(ISNUMBER($T132),$T132,0)*0.12+IF($S132&lt;=1,12,0))),0),"")</f>
        <v/>
      </c>
      <c r="AK132" s="48">
        <f>IF(ISNUMBER($Q132),IF($Q132&gt;=100,20,IF($Q132&gt;=30,10,0)),0)+IF(ISNUMBER($R132),IF($R132&gt;=100,20,0),0)+IF(ISNUMBER($P132),IF($P132&gt;=150,20,IF($P132&gt;=50,12,5)),0)+IF(ISNUMBER($S132),IF($S132&lt;=1,15,0),0)</f>
        <v/>
      </c>
      <c r="AL132" s="48" t="n">
        <v>355</v>
      </c>
      <c r="AM132" s="49" t="n"/>
      <c r="AN132" s="48">
        <f>IF(AND(ISNUMBER($P132),ISNUMBER($AL132),$AL132&lt;&gt;0),IF(OR($P132&gt;180,$P132/$AL132*1000&gt;400),"Over ceiling, confirm SKU","Within"),"n/a")</f>
        <v/>
      </c>
      <c r="AO132" s="51" t="n"/>
      <c r="AP132" s="51" t="n"/>
      <c r="AQ132" s="51" t="n"/>
      <c r="AR132" s="34" t="inlineStr">
        <is>
          <t>Retrieved and cited, see Enrichment Log</t>
        </is>
      </c>
      <c r="AS132" s="34" t="inlineStr">
        <is>
          <t>BLANK -&gt; requires live Amazon.ca capture</t>
        </is>
      </c>
      <c r="AT132" s="34" t="inlineStr">
        <is>
          <t>Unverified commercial data</t>
        </is>
      </c>
    </row>
    <row r="133" ht="28" customHeight="1">
      <c r="A133" s="34" t="inlineStr">
        <is>
          <t>bubly</t>
        </is>
      </c>
      <c r="B133" s="34" t="inlineStr">
        <is>
          <t>bubly Sparkling Water | Blackberry | 24 pack 355mL</t>
        </is>
      </c>
      <c r="C133" s="34" t="inlineStr">
        <is>
          <t>5) Sparkling water &amp; soda</t>
        </is>
      </c>
      <c r="D133" s="34" t="inlineStr">
        <is>
          <t>355 mL can</t>
        </is>
      </c>
      <c r="E133" s="48" t="n">
        <v>24</v>
      </c>
      <c r="F133" s="49" t="n"/>
      <c r="G133" s="50">
        <f>IF(AND(ISNUMBER($F133),ISNUMBER($E133),$E133&lt;&gt;0),$F133/$E133,"")</f>
        <v/>
      </c>
      <c r="H133" s="50">
        <f>IF(AND(ISNUMBER($F133),ISNUMBER($AL133),ISNUMBER($E133),($AL133*$E133)&lt;&gt;0),$F133/($AL133*$E133)*100,"")</f>
        <v/>
      </c>
      <c r="I133" s="51" t="n"/>
      <c r="J133" s="52" t="n"/>
      <c r="K133" s="50">
        <f>IF(AND(ISNUMBER($F133),ISNUMBER($J133)),$F133*(1-$J133),"")</f>
        <v/>
      </c>
      <c r="L133" s="51" t="n"/>
      <c r="M133" s="51" t="n"/>
      <c r="N133" s="50">
        <f>IF(ISNUMBER($F133),($F133-IF(ISNUMBER($AM133),$AM133,0))*(1-IF(ISNUMBER($J133),$J133,0)),"")</f>
        <v/>
      </c>
      <c r="O133" s="34" t="inlineStr">
        <is>
          <t>Blackberry</t>
        </is>
      </c>
      <c r="P133" s="48" t="n">
        <v>0</v>
      </c>
      <c r="Q133" s="48" t="n">
        <v>0</v>
      </c>
      <c r="R133" s="34" t="inlineStr">
        <is>
          <t>Not listed</t>
        </is>
      </c>
      <c r="S133" s="48" t="n">
        <v>0</v>
      </c>
      <c r="T133" s="48" t="n">
        <v>0</v>
      </c>
      <c r="U133" s="34" t="inlineStr">
        <is>
          <t>None (natural flavours)</t>
        </is>
      </c>
      <c r="V133" s="34" t="inlineStr">
        <is>
          <t>Zero calorie/sugar/sweetener</t>
        </is>
      </c>
      <c r="W133" s="51" t="n"/>
      <c r="X133" s="51" t="n"/>
      <c r="Y133" s="51" t="n"/>
      <c r="Z133" s="51" t="n"/>
      <c r="AA133" s="34" t="inlineStr">
        <is>
          <t>Very High</t>
        </is>
      </c>
      <c r="AB133" s="34" t="inlineStr">
        <is>
          <t>PepsiCo muscle; aggressive pricing &amp; distribution</t>
        </is>
      </c>
      <c r="AC133" s="34" t="inlineStr">
        <is>
          <t>Cheerful zero calorie sparkling water at a sharp price</t>
        </is>
      </c>
      <c r="AD133" s="34" t="inlineStr">
        <is>
          <t>Mainstream zero everything seltzer, usually well priced.</t>
        </is>
      </c>
      <c r="AE133" s="51" t="n"/>
      <c r="AF133" s="53">
        <f>IF(AND(ISNUMBER($P133),ISNUMBER($AL133),$AL133&lt;&gt;0),ROUND($P133/$AL133*100,1),"")</f>
        <v/>
      </c>
      <c r="AG133" s="54">
        <f>IF(AND(ISNUMBER($S133),ISNUMBER($AL133),$AL133&lt;&gt;0),ROUND($S133/$AL133*100,2),"")</f>
        <v/>
      </c>
      <c r="AH133" s="53">
        <f>IF(AND(ISNUMBER($Q133),ISNUMBER($AL133),$AL133&lt;&gt;0),ROUND($Q133/$AL133*100,1),"")</f>
        <v/>
      </c>
      <c r="AI133" s="48">
        <f>IF(ISNUMBER($S133),IF($S133&lt;=1,"Yes","No"),"n/a")</f>
        <v/>
      </c>
      <c r="AJ133" s="48">
        <f>IF(ISNUMBER($S133),ROUND(MAX(0,MIN(100,100-$S133*2.5-IF(ISNUMBER($T133),$T133,0)*0.12+IF($S133&lt;=1,12,0))),0),"")</f>
        <v/>
      </c>
      <c r="AK133" s="48">
        <f>IF(ISNUMBER($Q133),IF($Q133&gt;=100,20,IF($Q133&gt;=30,10,0)),0)+IF(ISNUMBER($R133),IF($R133&gt;=100,20,0),0)+IF(ISNUMBER($P133),IF($P133&gt;=150,20,IF($P133&gt;=50,12,5)),0)+IF(ISNUMBER($S133),IF($S133&lt;=1,15,0),0)</f>
        <v/>
      </c>
      <c r="AL133" s="48" t="n">
        <v>355</v>
      </c>
      <c r="AM133" s="49" t="n"/>
      <c r="AN133" s="48">
        <f>IF(AND(ISNUMBER($P133),ISNUMBER($AL133),$AL133&lt;&gt;0),IF(OR($P133&gt;180,$P133/$AL133*1000&gt;400),"Over ceiling, confirm SKU","Within"),"n/a")</f>
        <v/>
      </c>
      <c r="AO133" s="51" t="n"/>
      <c r="AP133" s="51" t="n"/>
      <c r="AQ133" s="51" t="n"/>
      <c r="AR133" s="34" t="inlineStr">
        <is>
          <t>Retrieved and cited, see Enrichment Log</t>
        </is>
      </c>
      <c r="AS133" s="34" t="inlineStr">
        <is>
          <t>BLANK -&gt; requires live Amazon.ca capture</t>
        </is>
      </c>
      <c r="AT133" s="34" t="inlineStr">
        <is>
          <t>Unverified commercial data</t>
        </is>
      </c>
    </row>
    <row r="134" ht="28" customHeight="1">
      <c r="A134" s="34" t="inlineStr">
        <is>
          <t>bubly</t>
        </is>
      </c>
      <c r="B134" s="34" t="inlineStr">
        <is>
          <t>bubly Sparkling Water | Raspberry | single 355mL</t>
        </is>
      </c>
      <c r="C134" s="34" t="inlineStr">
        <is>
          <t>5) Sparkling water &amp; soda</t>
        </is>
      </c>
      <c r="D134" s="34" t="inlineStr">
        <is>
          <t>355 mL can</t>
        </is>
      </c>
      <c r="E134" s="48" t="n">
        <v>1</v>
      </c>
      <c r="F134" s="49" t="n"/>
      <c r="G134" s="50">
        <f>IF(AND(ISNUMBER($F134),ISNUMBER($E134),$E134&lt;&gt;0),$F134/$E134,"")</f>
        <v/>
      </c>
      <c r="H134" s="50">
        <f>IF(AND(ISNUMBER($F134),ISNUMBER($AL134),ISNUMBER($E134),($AL134*$E134)&lt;&gt;0),$F134/($AL134*$E134)*100,"")</f>
        <v/>
      </c>
      <c r="I134" s="51" t="n"/>
      <c r="J134" s="52" t="n"/>
      <c r="K134" s="50">
        <f>IF(AND(ISNUMBER($F134),ISNUMBER($J134)),$F134*(1-$J134),"")</f>
        <v/>
      </c>
      <c r="L134" s="51" t="n"/>
      <c r="M134" s="51" t="n"/>
      <c r="N134" s="50">
        <f>IF(ISNUMBER($F134),($F134-IF(ISNUMBER($AM134),$AM134,0))*(1-IF(ISNUMBER($J134),$J134,0)),"")</f>
        <v/>
      </c>
      <c r="O134" s="34" t="inlineStr">
        <is>
          <t>Raspberry</t>
        </is>
      </c>
      <c r="P134" s="48" t="n">
        <v>0</v>
      </c>
      <c r="Q134" s="48" t="n">
        <v>0</v>
      </c>
      <c r="R134" s="34" t="inlineStr">
        <is>
          <t>Not listed</t>
        </is>
      </c>
      <c r="S134" s="48" t="n">
        <v>0</v>
      </c>
      <c r="T134" s="48" t="n">
        <v>0</v>
      </c>
      <c r="U134" s="34" t="inlineStr">
        <is>
          <t>None (natural flavours)</t>
        </is>
      </c>
      <c r="V134" s="34" t="inlineStr">
        <is>
          <t>Zero calorie/sugar/sweetener</t>
        </is>
      </c>
      <c r="W134" s="51" t="n"/>
      <c r="X134" s="51" t="n"/>
      <c r="Y134" s="51" t="n"/>
      <c r="Z134" s="51" t="n"/>
      <c r="AA134" s="34" t="inlineStr">
        <is>
          <t>Very High</t>
        </is>
      </c>
      <c r="AB134" s="34" t="inlineStr">
        <is>
          <t>PepsiCo muscle; aggressive pricing &amp; distribution</t>
        </is>
      </c>
      <c r="AC134" s="34" t="inlineStr">
        <is>
          <t>Cheerful zero calorie sparkling water at a sharp price</t>
        </is>
      </c>
      <c r="AD134" s="34" t="inlineStr">
        <is>
          <t>Mainstream zero everything seltzer, usually well priced.</t>
        </is>
      </c>
      <c r="AE134" s="51" t="n"/>
      <c r="AF134" s="53">
        <f>IF(AND(ISNUMBER($P134),ISNUMBER($AL134),$AL134&lt;&gt;0),ROUND($P134/$AL134*100,1),"")</f>
        <v/>
      </c>
      <c r="AG134" s="54">
        <f>IF(AND(ISNUMBER($S134),ISNUMBER($AL134),$AL134&lt;&gt;0),ROUND($S134/$AL134*100,2),"")</f>
        <v/>
      </c>
      <c r="AH134" s="53">
        <f>IF(AND(ISNUMBER($Q134),ISNUMBER($AL134),$AL134&lt;&gt;0),ROUND($Q134/$AL134*100,1),"")</f>
        <v/>
      </c>
      <c r="AI134" s="48">
        <f>IF(ISNUMBER($S134),IF($S134&lt;=1,"Yes","No"),"n/a")</f>
        <v/>
      </c>
      <c r="AJ134" s="48">
        <f>IF(ISNUMBER($S134),ROUND(MAX(0,MIN(100,100-$S134*2.5-IF(ISNUMBER($T134),$T134,0)*0.12+IF($S134&lt;=1,12,0))),0),"")</f>
        <v/>
      </c>
      <c r="AK134" s="48">
        <f>IF(ISNUMBER($Q134),IF($Q134&gt;=100,20,IF($Q134&gt;=30,10,0)),0)+IF(ISNUMBER($R134),IF($R134&gt;=100,20,0),0)+IF(ISNUMBER($P134),IF($P134&gt;=150,20,IF($P134&gt;=50,12,5)),0)+IF(ISNUMBER($S134),IF($S134&lt;=1,15,0),0)</f>
        <v/>
      </c>
      <c r="AL134" s="48" t="n">
        <v>355</v>
      </c>
      <c r="AM134" s="49" t="n"/>
      <c r="AN134" s="48">
        <f>IF(AND(ISNUMBER($P134),ISNUMBER($AL134),$AL134&lt;&gt;0),IF(OR($P134&gt;180,$P134/$AL134*1000&gt;400),"Over ceiling, confirm SKU","Within"),"n/a")</f>
        <v/>
      </c>
      <c r="AO134" s="51" t="n"/>
      <c r="AP134" s="51" t="n"/>
      <c r="AQ134" s="51" t="n"/>
      <c r="AR134" s="34" t="inlineStr">
        <is>
          <t>Retrieved and cited, see Enrichment Log</t>
        </is>
      </c>
      <c r="AS134" s="34" t="inlineStr">
        <is>
          <t>BLANK -&gt; requires live Amazon.ca capture</t>
        </is>
      </c>
      <c r="AT134" s="34" t="inlineStr">
        <is>
          <t>Unverified commercial data</t>
        </is>
      </c>
    </row>
    <row r="135" ht="28" customHeight="1">
      <c r="A135" s="34" t="inlineStr">
        <is>
          <t>bubly</t>
        </is>
      </c>
      <c r="B135" s="34" t="inlineStr">
        <is>
          <t>bubly Sparkling Water | Raspberry | 8 pack 355mL</t>
        </is>
      </c>
      <c r="C135" s="34" t="inlineStr">
        <is>
          <t>5) Sparkling water &amp; soda</t>
        </is>
      </c>
      <c r="D135" s="34" t="inlineStr">
        <is>
          <t>355 mL can</t>
        </is>
      </c>
      <c r="E135" s="48" t="n">
        <v>8</v>
      </c>
      <c r="F135" s="49" t="n"/>
      <c r="G135" s="50">
        <f>IF(AND(ISNUMBER($F135),ISNUMBER($E135),$E135&lt;&gt;0),$F135/$E135,"")</f>
        <v/>
      </c>
      <c r="H135" s="50">
        <f>IF(AND(ISNUMBER($F135),ISNUMBER($AL135),ISNUMBER($E135),($AL135*$E135)&lt;&gt;0),$F135/($AL135*$E135)*100,"")</f>
        <v/>
      </c>
      <c r="I135" s="51" t="n"/>
      <c r="J135" s="52" t="n"/>
      <c r="K135" s="50">
        <f>IF(AND(ISNUMBER($F135),ISNUMBER($J135)),$F135*(1-$J135),"")</f>
        <v/>
      </c>
      <c r="L135" s="51" t="n"/>
      <c r="M135" s="51" t="n"/>
      <c r="N135" s="50">
        <f>IF(ISNUMBER($F135),($F135-IF(ISNUMBER($AM135),$AM135,0))*(1-IF(ISNUMBER($J135),$J135,0)),"")</f>
        <v/>
      </c>
      <c r="O135" s="34" t="inlineStr">
        <is>
          <t>Raspberry</t>
        </is>
      </c>
      <c r="P135" s="48" t="n">
        <v>0</v>
      </c>
      <c r="Q135" s="48" t="n">
        <v>0</v>
      </c>
      <c r="R135" s="34" t="inlineStr">
        <is>
          <t>Not listed</t>
        </is>
      </c>
      <c r="S135" s="48" t="n">
        <v>0</v>
      </c>
      <c r="T135" s="48" t="n">
        <v>0</v>
      </c>
      <c r="U135" s="34" t="inlineStr">
        <is>
          <t>None (natural flavours)</t>
        </is>
      </c>
      <c r="V135" s="34" t="inlineStr">
        <is>
          <t>Zero calorie/sugar/sweetener</t>
        </is>
      </c>
      <c r="W135" s="51" t="n"/>
      <c r="X135" s="51" t="n"/>
      <c r="Y135" s="51" t="n"/>
      <c r="Z135" s="51" t="n"/>
      <c r="AA135" s="34" t="inlineStr">
        <is>
          <t>Very High</t>
        </is>
      </c>
      <c r="AB135" s="34" t="inlineStr">
        <is>
          <t>PepsiCo muscle; aggressive pricing &amp; distribution</t>
        </is>
      </c>
      <c r="AC135" s="34" t="inlineStr">
        <is>
          <t>Cheerful zero calorie sparkling water at a sharp price</t>
        </is>
      </c>
      <c r="AD135" s="34" t="inlineStr">
        <is>
          <t>Mainstream zero everything seltzer, usually well priced.</t>
        </is>
      </c>
      <c r="AE135" s="51" t="n"/>
      <c r="AF135" s="53">
        <f>IF(AND(ISNUMBER($P135),ISNUMBER($AL135),$AL135&lt;&gt;0),ROUND($P135/$AL135*100,1),"")</f>
        <v/>
      </c>
      <c r="AG135" s="54">
        <f>IF(AND(ISNUMBER($S135),ISNUMBER($AL135),$AL135&lt;&gt;0),ROUND($S135/$AL135*100,2),"")</f>
        <v/>
      </c>
      <c r="AH135" s="53">
        <f>IF(AND(ISNUMBER($Q135),ISNUMBER($AL135),$AL135&lt;&gt;0),ROUND($Q135/$AL135*100,1),"")</f>
        <v/>
      </c>
      <c r="AI135" s="48">
        <f>IF(ISNUMBER($S135),IF($S135&lt;=1,"Yes","No"),"n/a")</f>
        <v/>
      </c>
      <c r="AJ135" s="48">
        <f>IF(ISNUMBER($S135),ROUND(MAX(0,MIN(100,100-$S135*2.5-IF(ISNUMBER($T135),$T135,0)*0.12+IF($S135&lt;=1,12,0))),0),"")</f>
        <v/>
      </c>
      <c r="AK135" s="48">
        <f>IF(ISNUMBER($Q135),IF($Q135&gt;=100,20,IF($Q135&gt;=30,10,0)),0)+IF(ISNUMBER($R135),IF($R135&gt;=100,20,0),0)+IF(ISNUMBER($P135),IF($P135&gt;=150,20,IF($P135&gt;=50,12,5)),0)+IF(ISNUMBER($S135),IF($S135&lt;=1,15,0),0)</f>
        <v/>
      </c>
      <c r="AL135" s="48" t="n">
        <v>355</v>
      </c>
      <c r="AM135" s="49" t="n"/>
      <c r="AN135" s="48">
        <f>IF(AND(ISNUMBER($P135),ISNUMBER($AL135),$AL135&lt;&gt;0),IF(OR($P135&gt;180,$P135/$AL135*1000&gt;400),"Over ceiling, confirm SKU","Within"),"n/a")</f>
        <v/>
      </c>
      <c r="AO135" s="51" t="n"/>
      <c r="AP135" s="51" t="n"/>
      <c r="AQ135" s="51" t="n"/>
      <c r="AR135" s="34" t="inlineStr">
        <is>
          <t>Retrieved and cited, see Enrichment Log</t>
        </is>
      </c>
      <c r="AS135" s="34" t="inlineStr">
        <is>
          <t>BLANK -&gt; requires live Amazon.ca capture</t>
        </is>
      </c>
      <c r="AT135" s="34" t="inlineStr">
        <is>
          <t>Unverified commercial data</t>
        </is>
      </c>
    </row>
    <row r="136" ht="28" customHeight="1">
      <c r="A136" s="34" t="inlineStr">
        <is>
          <t>bubly</t>
        </is>
      </c>
      <c r="B136" s="34" t="inlineStr">
        <is>
          <t>bubly Sparkling Water | Raspberry | 12 pack 355mL</t>
        </is>
      </c>
      <c r="C136" s="34" t="inlineStr">
        <is>
          <t>5) Sparkling water &amp; soda</t>
        </is>
      </c>
      <c r="D136" s="34" t="inlineStr">
        <is>
          <t>355 mL can</t>
        </is>
      </c>
      <c r="E136" s="48" t="n">
        <v>12</v>
      </c>
      <c r="F136" s="49" t="n"/>
      <c r="G136" s="50">
        <f>IF(AND(ISNUMBER($F136),ISNUMBER($E136),$E136&lt;&gt;0),$F136/$E136,"")</f>
        <v/>
      </c>
      <c r="H136" s="50">
        <f>IF(AND(ISNUMBER($F136),ISNUMBER($AL136),ISNUMBER($E136),($AL136*$E136)&lt;&gt;0),$F136/($AL136*$E136)*100,"")</f>
        <v/>
      </c>
      <c r="I136" s="51" t="n"/>
      <c r="J136" s="52" t="n"/>
      <c r="K136" s="50">
        <f>IF(AND(ISNUMBER($F136),ISNUMBER($J136)),$F136*(1-$J136),"")</f>
        <v/>
      </c>
      <c r="L136" s="51" t="n"/>
      <c r="M136" s="51" t="n"/>
      <c r="N136" s="50">
        <f>IF(ISNUMBER($F136),($F136-IF(ISNUMBER($AM136),$AM136,0))*(1-IF(ISNUMBER($J136),$J136,0)),"")</f>
        <v/>
      </c>
      <c r="O136" s="34" t="inlineStr">
        <is>
          <t>Raspberry</t>
        </is>
      </c>
      <c r="P136" s="48" t="n">
        <v>0</v>
      </c>
      <c r="Q136" s="48" t="n">
        <v>0</v>
      </c>
      <c r="R136" s="34" t="inlineStr">
        <is>
          <t>Not listed</t>
        </is>
      </c>
      <c r="S136" s="48" t="n">
        <v>0</v>
      </c>
      <c r="T136" s="48" t="n">
        <v>0</v>
      </c>
      <c r="U136" s="34" t="inlineStr">
        <is>
          <t>None (natural flavours)</t>
        </is>
      </c>
      <c r="V136" s="34" t="inlineStr">
        <is>
          <t>Zero calorie/sugar/sweetener</t>
        </is>
      </c>
      <c r="W136" s="51" t="n"/>
      <c r="X136" s="51" t="n"/>
      <c r="Y136" s="51" t="n"/>
      <c r="Z136" s="51" t="n"/>
      <c r="AA136" s="34" t="inlineStr">
        <is>
          <t>Very High</t>
        </is>
      </c>
      <c r="AB136" s="34" t="inlineStr">
        <is>
          <t>PepsiCo muscle; aggressive pricing &amp; distribution</t>
        </is>
      </c>
      <c r="AC136" s="34" t="inlineStr">
        <is>
          <t>Cheerful zero calorie sparkling water at a sharp price</t>
        </is>
      </c>
      <c r="AD136" s="34" t="inlineStr">
        <is>
          <t>Mainstream zero everything seltzer, usually well priced.</t>
        </is>
      </c>
      <c r="AE136" s="51" t="n"/>
      <c r="AF136" s="53">
        <f>IF(AND(ISNUMBER($P136),ISNUMBER($AL136),$AL136&lt;&gt;0),ROUND($P136/$AL136*100,1),"")</f>
        <v/>
      </c>
      <c r="AG136" s="54">
        <f>IF(AND(ISNUMBER($S136),ISNUMBER($AL136),$AL136&lt;&gt;0),ROUND($S136/$AL136*100,2),"")</f>
        <v/>
      </c>
      <c r="AH136" s="53">
        <f>IF(AND(ISNUMBER($Q136),ISNUMBER($AL136),$AL136&lt;&gt;0),ROUND($Q136/$AL136*100,1),"")</f>
        <v/>
      </c>
      <c r="AI136" s="48">
        <f>IF(ISNUMBER($S136),IF($S136&lt;=1,"Yes","No"),"n/a")</f>
        <v/>
      </c>
      <c r="AJ136" s="48">
        <f>IF(ISNUMBER($S136),ROUND(MAX(0,MIN(100,100-$S136*2.5-IF(ISNUMBER($T136),$T136,0)*0.12+IF($S136&lt;=1,12,0))),0),"")</f>
        <v/>
      </c>
      <c r="AK136" s="48">
        <f>IF(ISNUMBER($Q136),IF($Q136&gt;=100,20,IF($Q136&gt;=30,10,0)),0)+IF(ISNUMBER($R136),IF($R136&gt;=100,20,0),0)+IF(ISNUMBER($P136),IF($P136&gt;=150,20,IF($P136&gt;=50,12,5)),0)+IF(ISNUMBER($S136),IF($S136&lt;=1,15,0),0)</f>
        <v/>
      </c>
      <c r="AL136" s="48" t="n">
        <v>355</v>
      </c>
      <c r="AM136" s="49" t="n"/>
      <c r="AN136" s="48">
        <f>IF(AND(ISNUMBER($P136),ISNUMBER($AL136),$AL136&lt;&gt;0),IF(OR($P136&gt;180,$P136/$AL136*1000&gt;400),"Over ceiling, confirm SKU","Within"),"n/a")</f>
        <v/>
      </c>
      <c r="AO136" s="51" t="n"/>
      <c r="AP136" s="51" t="n"/>
      <c r="AQ136" s="51" t="n"/>
      <c r="AR136" s="34" t="inlineStr">
        <is>
          <t>Retrieved and cited, see Enrichment Log</t>
        </is>
      </c>
      <c r="AS136" s="34" t="inlineStr">
        <is>
          <t>BLANK -&gt; requires live Amazon.ca capture</t>
        </is>
      </c>
      <c r="AT136" s="34" t="inlineStr">
        <is>
          <t>Unverified commercial data</t>
        </is>
      </c>
    </row>
    <row r="137" ht="28" customHeight="1">
      <c r="A137" s="34" t="inlineStr">
        <is>
          <t>bubly</t>
        </is>
      </c>
      <c r="B137" s="34" t="inlineStr">
        <is>
          <t>bubly Sparkling Water | Raspberry | 15 pack 355mL</t>
        </is>
      </c>
      <c r="C137" s="34" t="inlineStr">
        <is>
          <t>5) Sparkling water &amp; soda</t>
        </is>
      </c>
      <c r="D137" s="34" t="inlineStr">
        <is>
          <t>355 mL can</t>
        </is>
      </c>
      <c r="E137" s="48" t="n">
        <v>15</v>
      </c>
      <c r="F137" s="49" t="n"/>
      <c r="G137" s="50">
        <f>IF(AND(ISNUMBER($F137),ISNUMBER($E137),$E137&lt;&gt;0),$F137/$E137,"")</f>
        <v/>
      </c>
      <c r="H137" s="50">
        <f>IF(AND(ISNUMBER($F137),ISNUMBER($AL137),ISNUMBER($E137),($AL137*$E137)&lt;&gt;0),$F137/($AL137*$E137)*100,"")</f>
        <v/>
      </c>
      <c r="I137" s="51" t="n"/>
      <c r="J137" s="52" t="n"/>
      <c r="K137" s="50">
        <f>IF(AND(ISNUMBER($F137),ISNUMBER($J137)),$F137*(1-$J137),"")</f>
        <v/>
      </c>
      <c r="L137" s="51" t="n"/>
      <c r="M137" s="51" t="n"/>
      <c r="N137" s="50">
        <f>IF(ISNUMBER($F137),($F137-IF(ISNUMBER($AM137),$AM137,0))*(1-IF(ISNUMBER($J137),$J137,0)),"")</f>
        <v/>
      </c>
      <c r="O137" s="34" t="inlineStr">
        <is>
          <t>Raspberry</t>
        </is>
      </c>
      <c r="P137" s="48" t="n">
        <v>0</v>
      </c>
      <c r="Q137" s="48" t="n">
        <v>0</v>
      </c>
      <c r="R137" s="34" t="inlineStr">
        <is>
          <t>Not listed</t>
        </is>
      </c>
      <c r="S137" s="48" t="n">
        <v>0</v>
      </c>
      <c r="T137" s="48" t="n">
        <v>0</v>
      </c>
      <c r="U137" s="34" t="inlineStr">
        <is>
          <t>None (natural flavours)</t>
        </is>
      </c>
      <c r="V137" s="34" t="inlineStr">
        <is>
          <t>Zero calorie/sugar/sweetener</t>
        </is>
      </c>
      <c r="W137" s="51" t="n"/>
      <c r="X137" s="51" t="n"/>
      <c r="Y137" s="51" t="n"/>
      <c r="Z137" s="51" t="n"/>
      <c r="AA137" s="34" t="inlineStr">
        <is>
          <t>Very High</t>
        </is>
      </c>
      <c r="AB137" s="34" t="inlineStr">
        <is>
          <t>PepsiCo muscle; aggressive pricing &amp; distribution</t>
        </is>
      </c>
      <c r="AC137" s="34" t="inlineStr">
        <is>
          <t>Cheerful zero calorie sparkling water at a sharp price</t>
        </is>
      </c>
      <c r="AD137" s="34" t="inlineStr">
        <is>
          <t>Mainstream zero everything seltzer, usually well priced.</t>
        </is>
      </c>
      <c r="AE137" s="51" t="n"/>
      <c r="AF137" s="53">
        <f>IF(AND(ISNUMBER($P137),ISNUMBER($AL137),$AL137&lt;&gt;0),ROUND($P137/$AL137*100,1),"")</f>
        <v/>
      </c>
      <c r="AG137" s="54">
        <f>IF(AND(ISNUMBER($S137),ISNUMBER($AL137),$AL137&lt;&gt;0),ROUND($S137/$AL137*100,2),"")</f>
        <v/>
      </c>
      <c r="AH137" s="53">
        <f>IF(AND(ISNUMBER($Q137),ISNUMBER($AL137),$AL137&lt;&gt;0),ROUND($Q137/$AL137*100,1),"")</f>
        <v/>
      </c>
      <c r="AI137" s="48">
        <f>IF(ISNUMBER($S137),IF($S137&lt;=1,"Yes","No"),"n/a")</f>
        <v/>
      </c>
      <c r="AJ137" s="48">
        <f>IF(ISNUMBER($S137),ROUND(MAX(0,MIN(100,100-$S137*2.5-IF(ISNUMBER($T137),$T137,0)*0.12+IF($S137&lt;=1,12,0))),0),"")</f>
        <v/>
      </c>
      <c r="AK137" s="48">
        <f>IF(ISNUMBER($Q137),IF($Q137&gt;=100,20,IF($Q137&gt;=30,10,0)),0)+IF(ISNUMBER($R137),IF($R137&gt;=100,20,0),0)+IF(ISNUMBER($P137),IF($P137&gt;=150,20,IF($P137&gt;=50,12,5)),0)+IF(ISNUMBER($S137),IF($S137&lt;=1,15,0),0)</f>
        <v/>
      </c>
      <c r="AL137" s="48" t="n">
        <v>355</v>
      </c>
      <c r="AM137" s="49" t="n"/>
      <c r="AN137" s="48">
        <f>IF(AND(ISNUMBER($P137),ISNUMBER($AL137),$AL137&lt;&gt;0),IF(OR($P137&gt;180,$P137/$AL137*1000&gt;400),"Over ceiling, confirm SKU","Within"),"n/a")</f>
        <v/>
      </c>
      <c r="AO137" s="51" t="n"/>
      <c r="AP137" s="51" t="n"/>
      <c r="AQ137" s="51" t="n"/>
      <c r="AR137" s="34" t="inlineStr">
        <is>
          <t>Retrieved and cited, see Enrichment Log</t>
        </is>
      </c>
      <c r="AS137" s="34" t="inlineStr">
        <is>
          <t>BLANK -&gt; requires live Amazon.ca capture</t>
        </is>
      </c>
      <c r="AT137" s="34" t="inlineStr">
        <is>
          <t>Unverified commercial data</t>
        </is>
      </c>
    </row>
    <row r="138" ht="28" customHeight="1">
      <c r="A138" s="34" t="inlineStr">
        <is>
          <t>bubly</t>
        </is>
      </c>
      <c r="B138" s="34" t="inlineStr">
        <is>
          <t>bubly Sparkling Water | Raspberry | 18 pack 355mL</t>
        </is>
      </c>
      <c r="C138" s="34" t="inlineStr">
        <is>
          <t>5) Sparkling water &amp; soda</t>
        </is>
      </c>
      <c r="D138" s="34" t="inlineStr">
        <is>
          <t>355 mL can</t>
        </is>
      </c>
      <c r="E138" s="48" t="n">
        <v>18</v>
      </c>
      <c r="F138" s="49" t="n"/>
      <c r="G138" s="50">
        <f>IF(AND(ISNUMBER($F138),ISNUMBER($E138),$E138&lt;&gt;0),$F138/$E138,"")</f>
        <v/>
      </c>
      <c r="H138" s="50">
        <f>IF(AND(ISNUMBER($F138),ISNUMBER($AL138),ISNUMBER($E138),($AL138*$E138)&lt;&gt;0),$F138/($AL138*$E138)*100,"")</f>
        <v/>
      </c>
      <c r="I138" s="51" t="n"/>
      <c r="J138" s="52" t="n"/>
      <c r="K138" s="50">
        <f>IF(AND(ISNUMBER($F138),ISNUMBER($J138)),$F138*(1-$J138),"")</f>
        <v/>
      </c>
      <c r="L138" s="51" t="n"/>
      <c r="M138" s="51" t="n"/>
      <c r="N138" s="50">
        <f>IF(ISNUMBER($F138),($F138-IF(ISNUMBER($AM138),$AM138,0))*(1-IF(ISNUMBER($J138),$J138,0)),"")</f>
        <v/>
      </c>
      <c r="O138" s="34" t="inlineStr">
        <is>
          <t>Raspberry</t>
        </is>
      </c>
      <c r="P138" s="48" t="n">
        <v>0</v>
      </c>
      <c r="Q138" s="48" t="n">
        <v>0</v>
      </c>
      <c r="R138" s="34" t="inlineStr">
        <is>
          <t>Not listed</t>
        </is>
      </c>
      <c r="S138" s="48" t="n">
        <v>0</v>
      </c>
      <c r="T138" s="48" t="n">
        <v>0</v>
      </c>
      <c r="U138" s="34" t="inlineStr">
        <is>
          <t>None (natural flavours)</t>
        </is>
      </c>
      <c r="V138" s="34" t="inlineStr">
        <is>
          <t>Zero calorie/sugar/sweetener</t>
        </is>
      </c>
      <c r="W138" s="51" t="n"/>
      <c r="X138" s="51" t="n"/>
      <c r="Y138" s="51" t="n"/>
      <c r="Z138" s="51" t="n"/>
      <c r="AA138" s="34" t="inlineStr">
        <is>
          <t>Very High</t>
        </is>
      </c>
      <c r="AB138" s="34" t="inlineStr">
        <is>
          <t>PepsiCo muscle; aggressive pricing &amp; distribution</t>
        </is>
      </c>
      <c r="AC138" s="34" t="inlineStr">
        <is>
          <t>Cheerful zero calorie sparkling water at a sharp price</t>
        </is>
      </c>
      <c r="AD138" s="34" t="inlineStr">
        <is>
          <t>Mainstream zero everything seltzer, usually well priced.</t>
        </is>
      </c>
      <c r="AE138" s="51" t="n"/>
      <c r="AF138" s="53">
        <f>IF(AND(ISNUMBER($P138),ISNUMBER($AL138),$AL138&lt;&gt;0),ROUND($P138/$AL138*100,1),"")</f>
        <v/>
      </c>
      <c r="AG138" s="54">
        <f>IF(AND(ISNUMBER($S138),ISNUMBER($AL138),$AL138&lt;&gt;0),ROUND($S138/$AL138*100,2),"")</f>
        <v/>
      </c>
      <c r="AH138" s="53">
        <f>IF(AND(ISNUMBER($Q138),ISNUMBER($AL138),$AL138&lt;&gt;0),ROUND($Q138/$AL138*100,1),"")</f>
        <v/>
      </c>
      <c r="AI138" s="48">
        <f>IF(ISNUMBER($S138),IF($S138&lt;=1,"Yes","No"),"n/a")</f>
        <v/>
      </c>
      <c r="AJ138" s="48">
        <f>IF(ISNUMBER($S138),ROUND(MAX(0,MIN(100,100-$S138*2.5-IF(ISNUMBER($T138),$T138,0)*0.12+IF($S138&lt;=1,12,0))),0),"")</f>
        <v/>
      </c>
      <c r="AK138" s="48">
        <f>IF(ISNUMBER($Q138),IF($Q138&gt;=100,20,IF($Q138&gt;=30,10,0)),0)+IF(ISNUMBER($R138),IF($R138&gt;=100,20,0),0)+IF(ISNUMBER($P138),IF($P138&gt;=150,20,IF($P138&gt;=50,12,5)),0)+IF(ISNUMBER($S138),IF($S138&lt;=1,15,0),0)</f>
        <v/>
      </c>
      <c r="AL138" s="48" t="n">
        <v>355</v>
      </c>
      <c r="AM138" s="49" t="n"/>
      <c r="AN138" s="48">
        <f>IF(AND(ISNUMBER($P138),ISNUMBER($AL138),$AL138&lt;&gt;0),IF(OR($P138&gt;180,$P138/$AL138*1000&gt;400),"Over ceiling, confirm SKU","Within"),"n/a")</f>
        <v/>
      </c>
      <c r="AO138" s="51" t="n"/>
      <c r="AP138" s="51" t="n"/>
      <c r="AQ138" s="51" t="n"/>
      <c r="AR138" s="34" t="inlineStr">
        <is>
          <t>Retrieved and cited, see Enrichment Log</t>
        </is>
      </c>
      <c r="AS138" s="34" t="inlineStr">
        <is>
          <t>BLANK -&gt; requires live Amazon.ca capture</t>
        </is>
      </c>
      <c r="AT138" s="34" t="inlineStr">
        <is>
          <t>Unverified commercial data</t>
        </is>
      </c>
    </row>
    <row r="139" ht="28" customHeight="1">
      <c r="A139" s="34" t="inlineStr">
        <is>
          <t>bubly</t>
        </is>
      </c>
      <c r="B139" s="34" t="inlineStr">
        <is>
          <t>bubly Sparkling Water | Raspberry | 24 pack 355mL</t>
        </is>
      </c>
      <c r="C139" s="34" t="inlineStr">
        <is>
          <t>5) Sparkling water &amp; soda</t>
        </is>
      </c>
      <c r="D139" s="34" t="inlineStr">
        <is>
          <t>355 mL can</t>
        </is>
      </c>
      <c r="E139" s="48" t="n">
        <v>24</v>
      </c>
      <c r="F139" s="49" t="n"/>
      <c r="G139" s="50">
        <f>IF(AND(ISNUMBER($F139),ISNUMBER($E139),$E139&lt;&gt;0),$F139/$E139,"")</f>
        <v/>
      </c>
      <c r="H139" s="50">
        <f>IF(AND(ISNUMBER($F139),ISNUMBER($AL139),ISNUMBER($E139),($AL139*$E139)&lt;&gt;0),$F139/($AL139*$E139)*100,"")</f>
        <v/>
      </c>
      <c r="I139" s="51" t="n"/>
      <c r="J139" s="52" t="n"/>
      <c r="K139" s="50">
        <f>IF(AND(ISNUMBER($F139),ISNUMBER($J139)),$F139*(1-$J139),"")</f>
        <v/>
      </c>
      <c r="L139" s="51" t="n"/>
      <c r="M139" s="51" t="n"/>
      <c r="N139" s="50">
        <f>IF(ISNUMBER($F139),($F139-IF(ISNUMBER($AM139),$AM139,0))*(1-IF(ISNUMBER($J139),$J139,0)),"")</f>
        <v/>
      </c>
      <c r="O139" s="34" t="inlineStr">
        <is>
          <t>Raspberry</t>
        </is>
      </c>
      <c r="P139" s="48" t="n">
        <v>0</v>
      </c>
      <c r="Q139" s="48" t="n">
        <v>0</v>
      </c>
      <c r="R139" s="34" t="inlineStr">
        <is>
          <t>Not listed</t>
        </is>
      </c>
      <c r="S139" s="48" t="n">
        <v>0</v>
      </c>
      <c r="T139" s="48" t="n">
        <v>0</v>
      </c>
      <c r="U139" s="34" t="inlineStr">
        <is>
          <t>None (natural flavours)</t>
        </is>
      </c>
      <c r="V139" s="34" t="inlineStr">
        <is>
          <t>Zero calorie/sugar/sweetener</t>
        </is>
      </c>
      <c r="W139" s="51" t="n"/>
      <c r="X139" s="51" t="n"/>
      <c r="Y139" s="51" t="n"/>
      <c r="Z139" s="51" t="n"/>
      <c r="AA139" s="34" t="inlineStr">
        <is>
          <t>Very High</t>
        </is>
      </c>
      <c r="AB139" s="34" t="inlineStr">
        <is>
          <t>PepsiCo muscle; aggressive pricing &amp; distribution</t>
        </is>
      </c>
      <c r="AC139" s="34" t="inlineStr">
        <is>
          <t>Cheerful zero calorie sparkling water at a sharp price</t>
        </is>
      </c>
      <c r="AD139" s="34" t="inlineStr">
        <is>
          <t>Mainstream zero everything seltzer, usually well priced.</t>
        </is>
      </c>
      <c r="AE139" s="51" t="n"/>
      <c r="AF139" s="53">
        <f>IF(AND(ISNUMBER($P139),ISNUMBER($AL139),$AL139&lt;&gt;0),ROUND($P139/$AL139*100,1),"")</f>
        <v/>
      </c>
      <c r="AG139" s="54">
        <f>IF(AND(ISNUMBER($S139),ISNUMBER($AL139),$AL139&lt;&gt;0),ROUND($S139/$AL139*100,2),"")</f>
        <v/>
      </c>
      <c r="AH139" s="53">
        <f>IF(AND(ISNUMBER($Q139),ISNUMBER($AL139),$AL139&lt;&gt;0),ROUND($Q139/$AL139*100,1),"")</f>
        <v/>
      </c>
      <c r="AI139" s="48">
        <f>IF(ISNUMBER($S139),IF($S139&lt;=1,"Yes","No"),"n/a")</f>
        <v/>
      </c>
      <c r="AJ139" s="48">
        <f>IF(ISNUMBER($S139),ROUND(MAX(0,MIN(100,100-$S139*2.5-IF(ISNUMBER($T139),$T139,0)*0.12+IF($S139&lt;=1,12,0))),0),"")</f>
        <v/>
      </c>
      <c r="AK139" s="48">
        <f>IF(ISNUMBER($Q139),IF($Q139&gt;=100,20,IF($Q139&gt;=30,10,0)),0)+IF(ISNUMBER($R139),IF($R139&gt;=100,20,0),0)+IF(ISNUMBER($P139),IF($P139&gt;=150,20,IF($P139&gt;=50,12,5)),0)+IF(ISNUMBER($S139),IF($S139&lt;=1,15,0),0)</f>
        <v/>
      </c>
      <c r="AL139" s="48" t="n">
        <v>355</v>
      </c>
      <c r="AM139" s="49" t="n"/>
      <c r="AN139" s="48">
        <f>IF(AND(ISNUMBER($P139),ISNUMBER($AL139),$AL139&lt;&gt;0),IF(OR($P139&gt;180,$P139/$AL139*1000&gt;400),"Over ceiling, confirm SKU","Within"),"n/a")</f>
        <v/>
      </c>
      <c r="AO139" s="51" t="n"/>
      <c r="AP139" s="51" t="n"/>
      <c r="AQ139" s="51" t="n"/>
      <c r="AR139" s="34" t="inlineStr">
        <is>
          <t>Retrieved and cited, see Enrichment Log</t>
        </is>
      </c>
      <c r="AS139" s="34" t="inlineStr">
        <is>
          <t>BLANK -&gt; requires live Amazon.ca capture</t>
        </is>
      </c>
      <c r="AT139" s="34" t="inlineStr">
        <is>
          <t>Unverified commercial data</t>
        </is>
      </c>
    </row>
    <row r="140" ht="28" customHeight="1">
      <c r="A140" s="34" t="inlineStr">
        <is>
          <t>bubly</t>
        </is>
      </c>
      <c r="B140" s="34" t="inlineStr">
        <is>
          <t>bubly Sparkling Water | Watermelon | single 355mL</t>
        </is>
      </c>
      <c r="C140" s="34" t="inlineStr">
        <is>
          <t>5) Sparkling water &amp; soda</t>
        </is>
      </c>
      <c r="D140" s="34" t="inlineStr">
        <is>
          <t>355 mL can</t>
        </is>
      </c>
      <c r="E140" s="48" t="n">
        <v>1</v>
      </c>
      <c r="F140" s="49" t="n"/>
      <c r="G140" s="50">
        <f>IF(AND(ISNUMBER($F140),ISNUMBER($E140),$E140&lt;&gt;0),$F140/$E140,"")</f>
        <v/>
      </c>
      <c r="H140" s="50">
        <f>IF(AND(ISNUMBER($F140),ISNUMBER($AL140),ISNUMBER($E140),($AL140*$E140)&lt;&gt;0),$F140/($AL140*$E140)*100,"")</f>
        <v/>
      </c>
      <c r="I140" s="51" t="n"/>
      <c r="J140" s="52" t="n"/>
      <c r="K140" s="50">
        <f>IF(AND(ISNUMBER($F140),ISNUMBER($J140)),$F140*(1-$J140),"")</f>
        <v/>
      </c>
      <c r="L140" s="51" t="n"/>
      <c r="M140" s="51" t="n"/>
      <c r="N140" s="50">
        <f>IF(ISNUMBER($F140),($F140-IF(ISNUMBER($AM140),$AM140,0))*(1-IF(ISNUMBER($J140),$J140,0)),"")</f>
        <v/>
      </c>
      <c r="O140" s="34" t="inlineStr">
        <is>
          <t>Watermelon</t>
        </is>
      </c>
      <c r="P140" s="48" t="n">
        <v>0</v>
      </c>
      <c r="Q140" s="48" t="n">
        <v>0</v>
      </c>
      <c r="R140" s="34" t="inlineStr">
        <is>
          <t>Not listed</t>
        </is>
      </c>
      <c r="S140" s="48" t="n">
        <v>0</v>
      </c>
      <c r="T140" s="48" t="n">
        <v>0</v>
      </c>
      <c r="U140" s="34" t="inlineStr">
        <is>
          <t>None (natural flavours)</t>
        </is>
      </c>
      <c r="V140" s="34" t="inlineStr">
        <is>
          <t>Zero calorie/sugar/sweetener</t>
        </is>
      </c>
      <c r="W140" s="51" t="n"/>
      <c r="X140" s="51" t="n"/>
      <c r="Y140" s="51" t="n"/>
      <c r="Z140" s="51" t="n"/>
      <c r="AA140" s="34" t="inlineStr">
        <is>
          <t>Very High</t>
        </is>
      </c>
      <c r="AB140" s="34" t="inlineStr">
        <is>
          <t>PepsiCo muscle; aggressive pricing &amp; distribution</t>
        </is>
      </c>
      <c r="AC140" s="34" t="inlineStr">
        <is>
          <t>Cheerful zero calorie sparkling water at a sharp price</t>
        </is>
      </c>
      <c r="AD140" s="34" t="inlineStr">
        <is>
          <t>Mainstream zero everything seltzer, usually well priced.</t>
        </is>
      </c>
      <c r="AE140" s="51" t="n"/>
      <c r="AF140" s="53">
        <f>IF(AND(ISNUMBER($P140),ISNUMBER($AL140),$AL140&lt;&gt;0),ROUND($P140/$AL140*100,1),"")</f>
        <v/>
      </c>
      <c r="AG140" s="54">
        <f>IF(AND(ISNUMBER($S140),ISNUMBER($AL140),$AL140&lt;&gt;0),ROUND($S140/$AL140*100,2),"")</f>
        <v/>
      </c>
      <c r="AH140" s="53">
        <f>IF(AND(ISNUMBER($Q140),ISNUMBER($AL140),$AL140&lt;&gt;0),ROUND($Q140/$AL140*100,1),"")</f>
        <v/>
      </c>
      <c r="AI140" s="48">
        <f>IF(ISNUMBER($S140),IF($S140&lt;=1,"Yes","No"),"n/a")</f>
        <v/>
      </c>
      <c r="AJ140" s="48">
        <f>IF(ISNUMBER($S140),ROUND(MAX(0,MIN(100,100-$S140*2.5-IF(ISNUMBER($T140),$T140,0)*0.12+IF($S140&lt;=1,12,0))),0),"")</f>
        <v/>
      </c>
      <c r="AK140" s="48">
        <f>IF(ISNUMBER($Q140),IF($Q140&gt;=100,20,IF($Q140&gt;=30,10,0)),0)+IF(ISNUMBER($R140),IF($R140&gt;=100,20,0),0)+IF(ISNUMBER($P140),IF($P140&gt;=150,20,IF($P140&gt;=50,12,5)),0)+IF(ISNUMBER($S140),IF($S140&lt;=1,15,0),0)</f>
        <v/>
      </c>
      <c r="AL140" s="48" t="n">
        <v>355</v>
      </c>
      <c r="AM140" s="49" t="n"/>
      <c r="AN140" s="48">
        <f>IF(AND(ISNUMBER($P140),ISNUMBER($AL140),$AL140&lt;&gt;0),IF(OR($P140&gt;180,$P140/$AL140*1000&gt;400),"Over ceiling, confirm SKU","Within"),"n/a")</f>
        <v/>
      </c>
      <c r="AO140" s="51" t="n"/>
      <c r="AP140" s="51" t="n"/>
      <c r="AQ140" s="51" t="n"/>
      <c r="AR140" s="34" t="inlineStr">
        <is>
          <t>Retrieved and cited, see Enrichment Log</t>
        </is>
      </c>
      <c r="AS140" s="34" t="inlineStr">
        <is>
          <t>BLANK -&gt; requires live Amazon.ca capture</t>
        </is>
      </c>
      <c r="AT140" s="34" t="inlineStr">
        <is>
          <t>Unverified commercial data</t>
        </is>
      </c>
    </row>
    <row r="141" ht="28" customHeight="1">
      <c r="A141" s="34" t="inlineStr">
        <is>
          <t>bubly</t>
        </is>
      </c>
      <c r="B141" s="34" t="inlineStr">
        <is>
          <t>bubly Sparkling Water | Watermelon | 8 pack 355mL</t>
        </is>
      </c>
      <c r="C141" s="34" t="inlineStr">
        <is>
          <t>5) Sparkling water &amp; soda</t>
        </is>
      </c>
      <c r="D141" s="34" t="inlineStr">
        <is>
          <t>355 mL can</t>
        </is>
      </c>
      <c r="E141" s="48" t="n">
        <v>8</v>
      </c>
      <c r="F141" s="49" t="n"/>
      <c r="G141" s="50">
        <f>IF(AND(ISNUMBER($F141),ISNUMBER($E141),$E141&lt;&gt;0),$F141/$E141,"")</f>
        <v/>
      </c>
      <c r="H141" s="50">
        <f>IF(AND(ISNUMBER($F141),ISNUMBER($AL141),ISNUMBER($E141),($AL141*$E141)&lt;&gt;0),$F141/($AL141*$E141)*100,"")</f>
        <v/>
      </c>
      <c r="I141" s="51" t="n"/>
      <c r="J141" s="52" t="n"/>
      <c r="K141" s="50">
        <f>IF(AND(ISNUMBER($F141),ISNUMBER($J141)),$F141*(1-$J141),"")</f>
        <v/>
      </c>
      <c r="L141" s="51" t="n"/>
      <c r="M141" s="51" t="n"/>
      <c r="N141" s="50">
        <f>IF(ISNUMBER($F141),($F141-IF(ISNUMBER($AM141),$AM141,0))*(1-IF(ISNUMBER($J141),$J141,0)),"")</f>
        <v/>
      </c>
      <c r="O141" s="34" t="inlineStr">
        <is>
          <t>Watermelon</t>
        </is>
      </c>
      <c r="P141" s="48" t="n">
        <v>0</v>
      </c>
      <c r="Q141" s="48" t="n">
        <v>0</v>
      </c>
      <c r="R141" s="34" t="inlineStr">
        <is>
          <t>Not listed</t>
        </is>
      </c>
      <c r="S141" s="48" t="n">
        <v>0</v>
      </c>
      <c r="T141" s="48" t="n">
        <v>0</v>
      </c>
      <c r="U141" s="34" t="inlineStr">
        <is>
          <t>None (natural flavours)</t>
        </is>
      </c>
      <c r="V141" s="34" t="inlineStr">
        <is>
          <t>Zero calorie/sugar/sweetener</t>
        </is>
      </c>
      <c r="W141" s="51" t="n"/>
      <c r="X141" s="51" t="n"/>
      <c r="Y141" s="51" t="n"/>
      <c r="Z141" s="51" t="n"/>
      <c r="AA141" s="34" t="inlineStr">
        <is>
          <t>Very High</t>
        </is>
      </c>
      <c r="AB141" s="34" t="inlineStr">
        <is>
          <t>PepsiCo muscle; aggressive pricing &amp; distribution</t>
        </is>
      </c>
      <c r="AC141" s="34" t="inlineStr">
        <is>
          <t>Cheerful zero calorie sparkling water at a sharp price</t>
        </is>
      </c>
      <c r="AD141" s="34" t="inlineStr">
        <is>
          <t>Mainstream zero everything seltzer, usually well priced.</t>
        </is>
      </c>
      <c r="AE141" s="51" t="n"/>
      <c r="AF141" s="53">
        <f>IF(AND(ISNUMBER($P141),ISNUMBER($AL141),$AL141&lt;&gt;0),ROUND($P141/$AL141*100,1),"")</f>
        <v/>
      </c>
      <c r="AG141" s="54">
        <f>IF(AND(ISNUMBER($S141),ISNUMBER($AL141),$AL141&lt;&gt;0),ROUND($S141/$AL141*100,2),"")</f>
        <v/>
      </c>
      <c r="AH141" s="53">
        <f>IF(AND(ISNUMBER($Q141),ISNUMBER($AL141),$AL141&lt;&gt;0),ROUND($Q141/$AL141*100,1),"")</f>
        <v/>
      </c>
      <c r="AI141" s="48">
        <f>IF(ISNUMBER($S141),IF($S141&lt;=1,"Yes","No"),"n/a")</f>
        <v/>
      </c>
      <c r="AJ141" s="48">
        <f>IF(ISNUMBER($S141),ROUND(MAX(0,MIN(100,100-$S141*2.5-IF(ISNUMBER($T141),$T141,0)*0.12+IF($S141&lt;=1,12,0))),0),"")</f>
        <v/>
      </c>
      <c r="AK141" s="48">
        <f>IF(ISNUMBER($Q141),IF($Q141&gt;=100,20,IF($Q141&gt;=30,10,0)),0)+IF(ISNUMBER($R141),IF($R141&gt;=100,20,0),0)+IF(ISNUMBER($P141),IF($P141&gt;=150,20,IF($P141&gt;=50,12,5)),0)+IF(ISNUMBER($S141),IF($S141&lt;=1,15,0),0)</f>
        <v/>
      </c>
      <c r="AL141" s="48" t="n">
        <v>355</v>
      </c>
      <c r="AM141" s="49" t="n"/>
      <c r="AN141" s="48">
        <f>IF(AND(ISNUMBER($P141),ISNUMBER($AL141),$AL141&lt;&gt;0),IF(OR($P141&gt;180,$P141/$AL141*1000&gt;400),"Over ceiling, confirm SKU","Within"),"n/a")</f>
        <v/>
      </c>
      <c r="AO141" s="51" t="n"/>
      <c r="AP141" s="51" t="n"/>
      <c r="AQ141" s="51" t="n"/>
      <c r="AR141" s="34" t="inlineStr">
        <is>
          <t>Retrieved and cited, see Enrichment Log</t>
        </is>
      </c>
      <c r="AS141" s="34" t="inlineStr">
        <is>
          <t>BLANK -&gt; requires live Amazon.ca capture</t>
        </is>
      </c>
      <c r="AT141" s="34" t="inlineStr">
        <is>
          <t>Unverified commercial data</t>
        </is>
      </c>
    </row>
    <row r="142" ht="28" customHeight="1">
      <c r="A142" s="34" t="inlineStr">
        <is>
          <t>bubly</t>
        </is>
      </c>
      <c r="B142" s="34" t="inlineStr">
        <is>
          <t>bubly Sparkling Water | Watermelon | 12 pack 355mL</t>
        </is>
      </c>
      <c r="C142" s="34" t="inlineStr">
        <is>
          <t>5) Sparkling water &amp; soda</t>
        </is>
      </c>
      <c r="D142" s="34" t="inlineStr">
        <is>
          <t>355 mL can</t>
        </is>
      </c>
      <c r="E142" s="48" t="n">
        <v>12</v>
      </c>
      <c r="F142" s="49" t="n"/>
      <c r="G142" s="50">
        <f>IF(AND(ISNUMBER($F142),ISNUMBER($E142),$E142&lt;&gt;0),$F142/$E142,"")</f>
        <v/>
      </c>
      <c r="H142" s="50">
        <f>IF(AND(ISNUMBER($F142),ISNUMBER($AL142),ISNUMBER($E142),($AL142*$E142)&lt;&gt;0),$F142/($AL142*$E142)*100,"")</f>
        <v/>
      </c>
      <c r="I142" s="51" t="n"/>
      <c r="J142" s="52" t="n"/>
      <c r="K142" s="50">
        <f>IF(AND(ISNUMBER($F142),ISNUMBER($J142)),$F142*(1-$J142),"")</f>
        <v/>
      </c>
      <c r="L142" s="51" t="n"/>
      <c r="M142" s="51" t="n"/>
      <c r="N142" s="50">
        <f>IF(ISNUMBER($F142),($F142-IF(ISNUMBER($AM142),$AM142,0))*(1-IF(ISNUMBER($J142),$J142,0)),"")</f>
        <v/>
      </c>
      <c r="O142" s="34" t="inlineStr">
        <is>
          <t>Watermelon</t>
        </is>
      </c>
      <c r="P142" s="48" t="n">
        <v>0</v>
      </c>
      <c r="Q142" s="48" t="n">
        <v>0</v>
      </c>
      <c r="R142" s="34" t="inlineStr">
        <is>
          <t>Not listed</t>
        </is>
      </c>
      <c r="S142" s="48" t="n">
        <v>0</v>
      </c>
      <c r="T142" s="48" t="n">
        <v>0</v>
      </c>
      <c r="U142" s="34" t="inlineStr">
        <is>
          <t>None (natural flavours)</t>
        </is>
      </c>
      <c r="V142" s="34" t="inlineStr">
        <is>
          <t>Zero calorie/sugar/sweetener</t>
        </is>
      </c>
      <c r="W142" s="51" t="n"/>
      <c r="X142" s="51" t="n"/>
      <c r="Y142" s="51" t="n"/>
      <c r="Z142" s="51" t="n"/>
      <c r="AA142" s="34" t="inlineStr">
        <is>
          <t>Very High</t>
        </is>
      </c>
      <c r="AB142" s="34" t="inlineStr">
        <is>
          <t>PepsiCo muscle; aggressive pricing &amp; distribution</t>
        </is>
      </c>
      <c r="AC142" s="34" t="inlineStr">
        <is>
          <t>Cheerful zero calorie sparkling water at a sharp price</t>
        </is>
      </c>
      <c r="AD142" s="34" t="inlineStr">
        <is>
          <t>Mainstream zero everything seltzer, usually well priced.</t>
        </is>
      </c>
      <c r="AE142" s="51" t="n"/>
      <c r="AF142" s="53">
        <f>IF(AND(ISNUMBER($P142),ISNUMBER($AL142),$AL142&lt;&gt;0),ROUND($P142/$AL142*100,1),"")</f>
        <v/>
      </c>
      <c r="AG142" s="54">
        <f>IF(AND(ISNUMBER($S142),ISNUMBER($AL142),$AL142&lt;&gt;0),ROUND($S142/$AL142*100,2),"")</f>
        <v/>
      </c>
      <c r="AH142" s="53">
        <f>IF(AND(ISNUMBER($Q142),ISNUMBER($AL142),$AL142&lt;&gt;0),ROUND($Q142/$AL142*100,1),"")</f>
        <v/>
      </c>
      <c r="AI142" s="48">
        <f>IF(ISNUMBER($S142),IF($S142&lt;=1,"Yes","No"),"n/a")</f>
        <v/>
      </c>
      <c r="AJ142" s="48">
        <f>IF(ISNUMBER($S142),ROUND(MAX(0,MIN(100,100-$S142*2.5-IF(ISNUMBER($T142),$T142,0)*0.12+IF($S142&lt;=1,12,0))),0),"")</f>
        <v/>
      </c>
      <c r="AK142" s="48">
        <f>IF(ISNUMBER($Q142),IF($Q142&gt;=100,20,IF($Q142&gt;=30,10,0)),0)+IF(ISNUMBER($R142),IF($R142&gt;=100,20,0),0)+IF(ISNUMBER($P142),IF($P142&gt;=150,20,IF($P142&gt;=50,12,5)),0)+IF(ISNUMBER($S142),IF($S142&lt;=1,15,0),0)</f>
        <v/>
      </c>
      <c r="AL142" s="48" t="n">
        <v>355</v>
      </c>
      <c r="AM142" s="49" t="n"/>
      <c r="AN142" s="48">
        <f>IF(AND(ISNUMBER($P142),ISNUMBER($AL142),$AL142&lt;&gt;0),IF(OR($P142&gt;180,$P142/$AL142*1000&gt;400),"Over ceiling, confirm SKU","Within"),"n/a")</f>
        <v/>
      </c>
      <c r="AO142" s="51" t="n"/>
      <c r="AP142" s="51" t="n"/>
      <c r="AQ142" s="51" t="n"/>
      <c r="AR142" s="34" t="inlineStr">
        <is>
          <t>Retrieved and cited, see Enrichment Log</t>
        </is>
      </c>
      <c r="AS142" s="34" t="inlineStr">
        <is>
          <t>BLANK -&gt; requires live Amazon.ca capture</t>
        </is>
      </c>
      <c r="AT142" s="34" t="inlineStr">
        <is>
          <t>Unverified commercial data</t>
        </is>
      </c>
    </row>
    <row r="143" ht="28" customHeight="1">
      <c r="A143" s="34" t="inlineStr">
        <is>
          <t>bubly</t>
        </is>
      </c>
      <c r="B143" s="34" t="inlineStr">
        <is>
          <t>bubly Sparkling Water | Watermelon | 15 pack 355mL</t>
        </is>
      </c>
      <c r="C143" s="34" t="inlineStr">
        <is>
          <t>5) Sparkling water &amp; soda</t>
        </is>
      </c>
      <c r="D143" s="34" t="inlineStr">
        <is>
          <t>355 mL can</t>
        </is>
      </c>
      <c r="E143" s="48" t="n">
        <v>15</v>
      </c>
      <c r="F143" s="49" t="n"/>
      <c r="G143" s="50">
        <f>IF(AND(ISNUMBER($F143),ISNUMBER($E143),$E143&lt;&gt;0),$F143/$E143,"")</f>
        <v/>
      </c>
      <c r="H143" s="50">
        <f>IF(AND(ISNUMBER($F143),ISNUMBER($AL143),ISNUMBER($E143),($AL143*$E143)&lt;&gt;0),$F143/($AL143*$E143)*100,"")</f>
        <v/>
      </c>
      <c r="I143" s="51" t="n"/>
      <c r="J143" s="52" t="n"/>
      <c r="K143" s="50">
        <f>IF(AND(ISNUMBER($F143),ISNUMBER($J143)),$F143*(1-$J143),"")</f>
        <v/>
      </c>
      <c r="L143" s="51" t="n"/>
      <c r="M143" s="51" t="n"/>
      <c r="N143" s="50">
        <f>IF(ISNUMBER($F143),($F143-IF(ISNUMBER($AM143),$AM143,0))*(1-IF(ISNUMBER($J143),$J143,0)),"")</f>
        <v/>
      </c>
      <c r="O143" s="34" t="inlineStr">
        <is>
          <t>Watermelon</t>
        </is>
      </c>
      <c r="P143" s="48" t="n">
        <v>0</v>
      </c>
      <c r="Q143" s="48" t="n">
        <v>0</v>
      </c>
      <c r="R143" s="34" t="inlineStr">
        <is>
          <t>Not listed</t>
        </is>
      </c>
      <c r="S143" s="48" t="n">
        <v>0</v>
      </c>
      <c r="T143" s="48" t="n">
        <v>0</v>
      </c>
      <c r="U143" s="34" t="inlineStr">
        <is>
          <t>None (natural flavours)</t>
        </is>
      </c>
      <c r="V143" s="34" t="inlineStr">
        <is>
          <t>Zero calorie/sugar/sweetener</t>
        </is>
      </c>
      <c r="W143" s="51" t="n"/>
      <c r="X143" s="51" t="n"/>
      <c r="Y143" s="51" t="n"/>
      <c r="Z143" s="51" t="n"/>
      <c r="AA143" s="34" t="inlineStr">
        <is>
          <t>Very High</t>
        </is>
      </c>
      <c r="AB143" s="34" t="inlineStr">
        <is>
          <t>PepsiCo muscle; aggressive pricing &amp; distribution</t>
        </is>
      </c>
      <c r="AC143" s="34" t="inlineStr">
        <is>
          <t>Cheerful zero calorie sparkling water at a sharp price</t>
        </is>
      </c>
      <c r="AD143" s="34" t="inlineStr">
        <is>
          <t>Mainstream zero everything seltzer, usually well priced.</t>
        </is>
      </c>
      <c r="AE143" s="51" t="n"/>
      <c r="AF143" s="53">
        <f>IF(AND(ISNUMBER($P143),ISNUMBER($AL143),$AL143&lt;&gt;0),ROUND($P143/$AL143*100,1),"")</f>
        <v/>
      </c>
      <c r="AG143" s="54">
        <f>IF(AND(ISNUMBER($S143),ISNUMBER($AL143),$AL143&lt;&gt;0),ROUND($S143/$AL143*100,2),"")</f>
        <v/>
      </c>
      <c r="AH143" s="53">
        <f>IF(AND(ISNUMBER($Q143),ISNUMBER($AL143),$AL143&lt;&gt;0),ROUND($Q143/$AL143*100,1),"")</f>
        <v/>
      </c>
      <c r="AI143" s="48">
        <f>IF(ISNUMBER($S143),IF($S143&lt;=1,"Yes","No"),"n/a")</f>
        <v/>
      </c>
      <c r="AJ143" s="48">
        <f>IF(ISNUMBER($S143),ROUND(MAX(0,MIN(100,100-$S143*2.5-IF(ISNUMBER($T143),$T143,0)*0.12+IF($S143&lt;=1,12,0))),0),"")</f>
        <v/>
      </c>
      <c r="AK143" s="48">
        <f>IF(ISNUMBER($Q143),IF($Q143&gt;=100,20,IF($Q143&gt;=30,10,0)),0)+IF(ISNUMBER($R143),IF($R143&gt;=100,20,0),0)+IF(ISNUMBER($P143),IF($P143&gt;=150,20,IF($P143&gt;=50,12,5)),0)+IF(ISNUMBER($S143),IF($S143&lt;=1,15,0),0)</f>
        <v/>
      </c>
      <c r="AL143" s="48" t="n">
        <v>355</v>
      </c>
      <c r="AM143" s="49" t="n"/>
      <c r="AN143" s="48">
        <f>IF(AND(ISNUMBER($P143),ISNUMBER($AL143),$AL143&lt;&gt;0),IF(OR($P143&gt;180,$P143/$AL143*1000&gt;400),"Over ceiling, confirm SKU","Within"),"n/a")</f>
        <v/>
      </c>
      <c r="AO143" s="51" t="n"/>
      <c r="AP143" s="51" t="n"/>
      <c r="AQ143" s="51" t="n"/>
      <c r="AR143" s="34" t="inlineStr">
        <is>
          <t>Retrieved and cited, see Enrichment Log</t>
        </is>
      </c>
      <c r="AS143" s="34" t="inlineStr">
        <is>
          <t>BLANK -&gt; requires live Amazon.ca capture</t>
        </is>
      </c>
      <c r="AT143" s="34" t="inlineStr">
        <is>
          <t>Unverified commercial data</t>
        </is>
      </c>
    </row>
    <row r="144" ht="28" customHeight="1">
      <c r="A144" s="34" t="inlineStr">
        <is>
          <t>bubly</t>
        </is>
      </c>
      <c r="B144" s="34" t="inlineStr">
        <is>
          <t>bubly Sparkling Water | Watermelon | 18 pack 355mL</t>
        </is>
      </c>
      <c r="C144" s="34" t="inlineStr">
        <is>
          <t>5) Sparkling water &amp; soda</t>
        </is>
      </c>
      <c r="D144" s="34" t="inlineStr">
        <is>
          <t>355 mL can</t>
        </is>
      </c>
      <c r="E144" s="48" t="n">
        <v>18</v>
      </c>
      <c r="F144" s="49" t="n"/>
      <c r="G144" s="50">
        <f>IF(AND(ISNUMBER($F144),ISNUMBER($E144),$E144&lt;&gt;0),$F144/$E144,"")</f>
        <v/>
      </c>
      <c r="H144" s="50">
        <f>IF(AND(ISNUMBER($F144),ISNUMBER($AL144),ISNUMBER($E144),($AL144*$E144)&lt;&gt;0),$F144/($AL144*$E144)*100,"")</f>
        <v/>
      </c>
      <c r="I144" s="51" t="n"/>
      <c r="J144" s="52" t="n"/>
      <c r="K144" s="50">
        <f>IF(AND(ISNUMBER($F144),ISNUMBER($J144)),$F144*(1-$J144),"")</f>
        <v/>
      </c>
      <c r="L144" s="51" t="n"/>
      <c r="M144" s="51" t="n"/>
      <c r="N144" s="50">
        <f>IF(ISNUMBER($F144),($F144-IF(ISNUMBER($AM144),$AM144,0))*(1-IF(ISNUMBER($J144),$J144,0)),"")</f>
        <v/>
      </c>
      <c r="O144" s="34" t="inlineStr">
        <is>
          <t>Watermelon</t>
        </is>
      </c>
      <c r="P144" s="48" t="n">
        <v>0</v>
      </c>
      <c r="Q144" s="48" t="n">
        <v>0</v>
      </c>
      <c r="R144" s="34" t="inlineStr">
        <is>
          <t>Not listed</t>
        </is>
      </c>
      <c r="S144" s="48" t="n">
        <v>0</v>
      </c>
      <c r="T144" s="48" t="n">
        <v>0</v>
      </c>
      <c r="U144" s="34" t="inlineStr">
        <is>
          <t>None (natural flavours)</t>
        </is>
      </c>
      <c r="V144" s="34" t="inlineStr">
        <is>
          <t>Zero calorie/sugar/sweetener</t>
        </is>
      </c>
      <c r="W144" s="51" t="n"/>
      <c r="X144" s="51" t="n"/>
      <c r="Y144" s="51" t="n"/>
      <c r="Z144" s="51" t="n"/>
      <c r="AA144" s="34" t="inlineStr">
        <is>
          <t>Very High</t>
        </is>
      </c>
      <c r="AB144" s="34" t="inlineStr">
        <is>
          <t>PepsiCo muscle; aggressive pricing &amp; distribution</t>
        </is>
      </c>
      <c r="AC144" s="34" t="inlineStr">
        <is>
          <t>Cheerful zero calorie sparkling water at a sharp price</t>
        </is>
      </c>
      <c r="AD144" s="34" t="inlineStr">
        <is>
          <t>Mainstream zero everything seltzer, usually well priced.</t>
        </is>
      </c>
      <c r="AE144" s="51" t="n"/>
      <c r="AF144" s="53">
        <f>IF(AND(ISNUMBER($P144),ISNUMBER($AL144),$AL144&lt;&gt;0),ROUND($P144/$AL144*100,1),"")</f>
        <v/>
      </c>
      <c r="AG144" s="54">
        <f>IF(AND(ISNUMBER($S144),ISNUMBER($AL144),$AL144&lt;&gt;0),ROUND($S144/$AL144*100,2),"")</f>
        <v/>
      </c>
      <c r="AH144" s="53">
        <f>IF(AND(ISNUMBER($Q144),ISNUMBER($AL144),$AL144&lt;&gt;0),ROUND($Q144/$AL144*100,1),"")</f>
        <v/>
      </c>
      <c r="AI144" s="48">
        <f>IF(ISNUMBER($S144),IF($S144&lt;=1,"Yes","No"),"n/a")</f>
        <v/>
      </c>
      <c r="AJ144" s="48">
        <f>IF(ISNUMBER($S144),ROUND(MAX(0,MIN(100,100-$S144*2.5-IF(ISNUMBER($T144),$T144,0)*0.12+IF($S144&lt;=1,12,0))),0),"")</f>
        <v/>
      </c>
      <c r="AK144" s="48">
        <f>IF(ISNUMBER($Q144),IF($Q144&gt;=100,20,IF($Q144&gt;=30,10,0)),0)+IF(ISNUMBER($R144),IF($R144&gt;=100,20,0),0)+IF(ISNUMBER($P144),IF($P144&gt;=150,20,IF($P144&gt;=50,12,5)),0)+IF(ISNUMBER($S144),IF($S144&lt;=1,15,0),0)</f>
        <v/>
      </c>
      <c r="AL144" s="48" t="n">
        <v>355</v>
      </c>
      <c r="AM144" s="49" t="n"/>
      <c r="AN144" s="48">
        <f>IF(AND(ISNUMBER($P144),ISNUMBER($AL144),$AL144&lt;&gt;0),IF(OR($P144&gt;180,$P144/$AL144*1000&gt;400),"Over ceiling, confirm SKU","Within"),"n/a")</f>
        <v/>
      </c>
      <c r="AO144" s="51" t="n"/>
      <c r="AP144" s="51" t="n"/>
      <c r="AQ144" s="51" t="n"/>
      <c r="AR144" s="34" t="inlineStr">
        <is>
          <t>Retrieved and cited, see Enrichment Log</t>
        </is>
      </c>
      <c r="AS144" s="34" t="inlineStr">
        <is>
          <t>BLANK -&gt; requires live Amazon.ca capture</t>
        </is>
      </c>
      <c r="AT144" s="34" t="inlineStr">
        <is>
          <t>Unverified commercial data</t>
        </is>
      </c>
    </row>
    <row r="145" ht="28" customHeight="1">
      <c r="A145" s="34" t="inlineStr">
        <is>
          <t>bubly</t>
        </is>
      </c>
      <c r="B145" s="34" t="inlineStr">
        <is>
          <t>bubly Sparkling Water | Watermelon | 24 pack 355mL</t>
        </is>
      </c>
      <c r="C145" s="34" t="inlineStr">
        <is>
          <t>5) Sparkling water &amp; soda</t>
        </is>
      </c>
      <c r="D145" s="34" t="inlineStr">
        <is>
          <t>355 mL can</t>
        </is>
      </c>
      <c r="E145" s="48" t="n">
        <v>24</v>
      </c>
      <c r="F145" s="49" t="n"/>
      <c r="G145" s="50">
        <f>IF(AND(ISNUMBER($F145),ISNUMBER($E145),$E145&lt;&gt;0),$F145/$E145,"")</f>
        <v/>
      </c>
      <c r="H145" s="50">
        <f>IF(AND(ISNUMBER($F145),ISNUMBER($AL145),ISNUMBER($E145),($AL145*$E145)&lt;&gt;0),$F145/($AL145*$E145)*100,"")</f>
        <v/>
      </c>
      <c r="I145" s="51" t="n"/>
      <c r="J145" s="52" t="n"/>
      <c r="K145" s="50">
        <f>IF(AND(ISNUMBER($F145),ISNUMBER($J145)),$F145*(1-$J145),"")</f>
        <v/>
      </c>
      <c r="L145" s="51" t="n"/>
      <c r="M145" s="51" t="n"/>
      <c r="N145" s="50">
        <f>IF(ISNUMBER($F145),($F145-IF(ISNUMBER($AM145),$AM145,0))*(1-IF(ISNUMBER($J145),$J145,0)),"")</f>
        <v/>
      </c>
      <c r="O145" s="34" t="inlineStr">
        <is>
          <t>Watermelon</t>
        </is>
      </c>
      <c r="P145" s="48" t="n">
        <v>0</v>
      </c>
      <c r="Q145" s="48" t="n">
        <v>0</v>
      </c>
      <c r="R145" s="34" t="inlineStr">
        <is>
          <t>Not listed</t>
        </is>
      </c>
      <c r="S145" s="48" t="n">
        <v>0</v>
      </c>
      <c r="T145" s="48" t="n">
        <v>0</v>
      </c>
      <c r="U145" s="34" t="inlineStr">
        <is>
          <t>None (natural flavours)</t>
        </is>
      </c>
      <c r="V145" s="34" t="inlineStr">
        <is>
          <t>Zero calorie/sugar/sweetener</t>
        </is>
      </c>
      <c r="W145" s="51" t="n"/>
      <c r="X145" s="51" t="n"/>
      <c r="Y145" s="51" t="n"/>
      <c r="Z145" s="51" t="n"/>
      <c r="AA145" s="34" t="inlineStr">
        <is>
          <t>Very High</t>
        </is>
      </c>
      <c r="AB145" s="34" t="inlineStr">
        <is>
          <t>PepsiCo muscle; aggressive pricing &amp; distribution</t>
        </is>
      </c>
      <c r="AC145" s="34" t="inlineStr">
        <is>
          <t>Cheerful zero calorie sparkling water at a sharp price</t>
        </is>
      </c>
      <c r="AD145" s="34" t="inlineStr">
        <is>
          <t>Mainstream zero everything seltzer, usually well priced.</t>
        </is>
      </c>
      <c r="AE145" s="51" t="n"/>
      <c r="AF145" s="53">
        <f>IF(AND(ISNUMBER($P145),ISNUMBER($AL145),$AL145&lt;&gt;0),ROUND($P145/$AL145*100,1),"")</f>
        <v/>
      </c>
      <c r="AG145" s="54">
        <f>IF(AND(ISNUMBER($S145),ISNUMBER($AL145),$AL145&lt;&gt;0),ROUND($S145/$AL145*100,2),"")</f>
        <v/>
      </c>
      <c r="AH145" s="53">
        <f>IF(AND(ISNUMBER($Q145),ISNUMBER($AL145),$AL145&lt;&gt;0),ROUND($Q145/$AL145*100,1),"")</f>
        <v/>
      </c>
      <c r="AI145" s="48">
        <f>IF(ISNUMBER($S145),IF($S145&lt;=1,"Yes","No"),"n/a")</f>
        <v/>
      </c>
      <c r="AJ145" s="48">
        <f>IF(ISNUMBER($S145),ROUND(MAX(0,MIN(100,100-$S145*2.5-IF(ISNUMBER($T145),$T145,0)*0.12+IF($S145&lt;=1,12,0))),0),"")</f>
        <v/>
      </c>
      <c r="AK145" s="48">
        <f>IF(ISNUMBER($Q145),IF($Q145&gt;=100,20,IF($Q145&gt;=30,10,0)),0)+IF(ISNUMBER($R145),IF($R145&gt;=100,20,0),0)+IF(ISNUMBER($P145),IF($P145&gt;=150,20,IF($P145&gt;=50,12,5)),0)+IF(ISNUMBER($S145),IF($S145&lt;=1,15,0),0)</f>
        <v/>
      </c>
      <c r="AL145" s="48" t="n">
        <v>355</v>
      </c>
      <c r="AM145" s="49" t="n"/>
      <c r="AN145" s="48">
        <f>IF(AND(ISNUMBER($P145),ISNUMBER($AL145),$AL145&lt;&gt;0),IF(OR($P145&gt;180,$P145/$AL145*1000&gt;400),"Over ceiling, confirm SKU","Within"),"n/a")</f>
        <v/>
      </c>
      <c r="AO145" s="51" t="n"/>
      <c r="AP145" s="51" t="n"/>
      <c r="AQ145" s="51" t="n"/>
      <c r="AR145" s="34" t="inlineStr">
        <is>
          <t>Retrieved and cited, see Enrichment Log</t>
        </is>
      </c>
      <c r="AS145" s="34" t="inlineStr">
        <is>
          <t>BLANK -&gt; requires live Amazon.ca capture</t>
        </is>
      </c>
      <c r="AT145" s="34" t="inlineStr">
        <is>
          <t>Unverified commercial data</t>
        </is>
      </c>
    </row>
    <row r="146" ht="28" customHeight="1">
      <c r="A146" s="34" t="inlineStr">
        <is>
          <t>Waterloo</t>
        </is>
      </c>
      <c r="B146" s="34" t="inlineStr">
        <is>
          <t>Waterloo Sparkling Water | Black Cherry | single 355mL</t>
        </is>
      </c>
      <c r="C146" s="34" t="inlineStr">
        <is>
          <t>5) Sparkling water &amp; soda</t>
        </is>
      </c>
      <c r="D146" s="34" t="inlineStr">
        <is>
          <t>355 mL can</t>
        </is>
      </c>
      <c r="E146" s="48" t="n">
        <v>1</v>
      </c>
      <c r="F146" s="49" t="n"/>
      <c r="G146" s="50">
        <f>IF(AND(ISNUMBER($F146),ISNUMBER($E146),$E146&lt;&gt;0),$F146/$E146,"")</f>
        <v/>
      </c>
      <c r="H146" s="50">
        <f>IF(AND(ISNUMBER($F146),ISNUMBER($AL146),ISNUMBER($E146),($AL146*$E146)&lt;&gt;0),$F146/($AL146*$E146)*100,"")</f>
        <v/>
      </c>
      <c r="I146" s="51" t="n"/>
      <c r="J146" s="52" t="n"/>
      <c r="K146" s="50">
        <f>IF(AND(ISNUMBER($F146),ISNUMBER($J146)),$F146*(1-$J146),"")</f>
        <v/>
      </c>
      <c r="L146" s="51" t="n"/>
      <c r="M146" s="51" t="n"/>
      <c r="N146" s="50">
        <f>IF(ISNUMBER($F146),($F146-IF(ISNUMBER($AM146),$AM146,0))*(1-IF(ISNUMBER($J146),$J146,0)),"")</f>
        <v/>
      </c>
      <c r="O146" s="34" t="inlineStr">
        <is>
          <t>Black Cherry</t>
        </is>
      </c>
      <c r="P146" s="48" t="n">
        <v>0</v>
      </c>
      <c r="Q146" s="48" t="n">
        <v>0</v>
      </c>
      <c r="R146" s="34" t="inlineStr">
        <is>
          <t>Not listed</t>
        </is>
      </c>
      <c r="S146" s="48" t="n">
        <v>0</v>
      </c>
      <c r="T146" s="48" t="n">
        <v>0</v>
      </c>
      <c r="U146" s="34" t="inlineStr">
        <is>
          <t>None (natural flavours)</t>
        </is>
      </c>
      <c r="V146" s="34" t="inlineStr">
        <is>
          <t>Zero calorie/sugar, bold true to fruit flavour</t>
        </is>
      </c>
      <c r="W146" s="51" t="n"/>
      <c r="X146" s="51" t="n"/>
      <c r="Y146" s="51" t="n"/>
      <c r="Z146" s="51" t="n"/>
      <c r="AA146" s="34" t="inlineStr">
        <is>
          <t>Medium</t>
        </is>
      </c>
      <c r="AB146" s="34" t="inlineStr">
        <is>
          <t>Flavour forward challenger; growing</t>
        </is>
      </c>
      <c r="AC146" s="34" t="inlineStr">
        <is>
          <t>Bolder, more flavour true sparkling water</t>
        </is>
      </c>
      <c r="AD146" s="34" t="inlineStr">
        <is>
          <t>Stronger, more realistic flavour than the big seltzers.</t>
        </is>
      </c>
      <c r="AE146" s="51" t="n"/>
      <c r="AF146" s="53">
        <f>IF(AND(ISNUMBER($P146),ISNUMBER($AL146),$AL146&lt;&gt;0),ROUND($P146/$AL146*100,1),"")</f>
        <v/>
      </c>
      <c r="AG146" s="54">
        <f>IF(AND(ISNUMBER($S146),ISNUMBER($AL146),$AL146&lt;&gt;0),ROUND($S146/$AL146*100,2),"")</f>
        <v/>
      </c>
      <c r="AH146" s="53">
        <f>IF(AND(ISNUMBER($Q146),ISNUMBER($AL146),$AL146&lt;&gt;0),ROUND($Q146/$AL146*100,1),"")</f>
        <v/>
      </c>
      <c r="AI146" s="48">
        <f>IF(ISNUMBER($S146),IF($S146&lt;=1,"Yes","No"),"n/a")</f>
        <v/>
      </c>
      <c r="AJ146" s="48">
        <f>IF(ISNUMBER($S146),ROUND(MAX(0,MIN(100,100-$S146*2.5-IF(ISNUMBER($T146),$T146,0)*0.12+IF($S146&lt;=1,12,0))),0),"")</f>
        <v/>
      </c>
      <c r="AK146" s="48">
        <f>IF(ISNUMBER($Q146),IF($Q146&gt;=100,20,IF($Q146&gt;=30,10,0)),0)+IF(ISNUMBER($R146),IF($R146&gt;=100,20,0),0)+IF(ISNUMBER($P146),IF($P146&gt;=150,20,IF($P146&gt;=50,12,5)),0)+IF(ISNUMBER($S146),IF($S146&lt;=1,15,0),0)</f>
        <v/>
      </c>
      <c r="AL146" s="48" t="n">
        <v>355</v>
      </c>
      <c r="AM146" s="49" t="n"/>
      <c r="AN146" s="48">
        <f>IF(AND(ISNUMBER($P146),ISNUMBER($AL146),$AL146&lt;&gt;0),IF(OR($P146&gt;180,$P146/$AL146*1000&gt;400),"Over ceiling, confirm SKU","Within"),"n/a")</f>
        <v/>
      </c>
      <c r="AO146" s="51" t="n"/>
      <c r="AP146" s="51" t="n"/>
      <c r="AQ146" s="51" t="n"/>
      <c r="AR146" s="34" t="inlineStr">
        <is>
          <t>Retrieved and cited, see Enrichment Log</t>
        </is>
      </c>
      <c r="AS146" s="34" t="inlineStr">
        <is>
          <t>BLANK -&gt; requires live Amazon.ca capture</t>
        </is>
      </c>
      <c r="AT146" s="34" t="inlineStr">
        <is>
          <t>Unverified commercial data</t>
        </is>
      </c>
    </row>
    <row r="147" ht="28" customHeight="1">
      <c r="A147" s="34" t="inlineStr">
        <is>
          <t>Waterloo</t>
        </is>
      </c>
      <c r="B147" s="34" t="inlineStr">
        <is>
          <t>Waterloo Sparkling Water | Black Cherry | 8 pack 355mL</t>
        </is>
      </c>
      <c r="C147" s="34" t="inlineStr">
        <is>
          <t>5) Sparkling water &amp; soda</t>
        </is>
      </c>
      <c r="D147" s="34" t="inlineStr">
        <is>
          <t>355 mL can</t>
        </is>
      </c>
      <c r="E147" s="48" t="n">
        <v>8</v>
      </c>
      <c r="F147" s="49" t="n"/>
      <c r="G147" s="50">
        <f>IF(AND(ISNUMBER($F147),ISNUMBER($E147),$E147&lt;&gt;0),$F147/$E147,"")</f>
        <v/>
      </c>
      <c r="H147" s="50">
        <f>IF(AND(ISNUMBER($F147),ISNUMBER($AL147),ISNUMBER($E147),($AL147*$E147)&lt;&gt;0),$F147/($AL147*$E147)*100,"")</f>
        <v/>
      </c>
      <c r="I147" s="51" t="n"/>
      <c r="J147" s="52" t="n"/>
      <c r="K147" s="50">
        <f>IF(AND(ISNUMBER($F147),ISNUMBER($J147)),$F147*(1-$J147),"")</f>
        <v/>
      </c>
      <c r="L147" s="51" t="n"/>
      <c r="M147" s="51" t="n"/>
      <c r="N147" s="50">
        <f>IF(ISNUMBER($F147),($F147-IF(ISNUMBER($AM147),$AM147,0))*(1-IF(ISNUMBER($J147),$J147,0)),"")</f>
        <v/>
      </c>
      <c r="O147" s="34" t="inlineStr">
        <is>
          <t>Black Cherry</t>
        </is>
      </c>
      <c r="P147" s="48" t="n">
        <v>0</v>
      </c>
      <c r="Q147" s="48" t="n">
        <v>0</v>
      </c>
      <c r="R147" s="34" t="inlineStr">
        <is>
          <t>Not listed</t>
        </is>
      </c>
      <c r="S147" s="48" t="n">
        <v>0</v>
      </c>
      <c r="T147" s="48" t="n">
        <v>0</v>
      </c>
      <c r="U147" s="34" t="inlineStr">
        <is>
          <t>None (natural flavours)</t>
        </is>
      </c>
      <c r="V147" s="34" t="inlineStr">
        <is>
          <t>Zero calorie/sugar, bold true to fruit flavour</t>
        </is>
      </c>
      <c r="W147" s="51" t="n"/>
      <c r="X147" s="51" t="n"/>
      <c r="Y147" s="51" t="n"/>
      <c r="Z147" s="51" t="n"/>
      <c r="AA147" s="34" t="inlineStr">
        <is>
          <t>Medium</t>
        </is>
      </c>
      <c r="AB147" s="34" t="inlineStr">
        <is>
          <t>Flavour forward challenger; growing</t>
        </is>
      </c>
      <c r="AC147" s="34" t="inlineStr">
        <is>
          <t>Bolder, more flavour true sparkling water</t>
        </is>
      </c>
      <c r="AD147" s="34" t="inlineStr">
        <is>
          <t>Stronger, more realistic flavour than the big seltzers.</t>
        </is>
      </c>
      <c r="AE147" s="51" t="n"/>
      <c r="AF147" s="53">
        <f>IF(AND(ISNUMBER($P147),ISNUMBER($AL147),$AL147&lt;&gt;0),ROUND($P147/$AL147*100,1),"")</f>
        <v/>
      </c>
      <c r="AG147" s="54">
        <f>IF(AND(ISNUMBER($S147),ISNUMBER($AL147),$AL147&lt;&gt;0),ROUND($S147/$AL147*100,2),"")</f>
        <v/>
      </c>
      <c r="AH147" s="53">
        <f>IF(AND(ISNUMBER($Q147),ISNUMBER($AL147),$AL147&lt;&gt;0),ROUND($Q147/$AL147*100,1),"")</f>
        <v/>
      </c>
      <c r="AI147" s="48">
        <f>IF(ISNUMBER($S147),IF($S147&lt;=1,"Yes","No"),"n/a")</f>
        <v/>
      </c>
      <c r="AJ147" s="48">
        <f>IF(ISNUMBER($S147),ROUND(MAX(0,MIN(100,100-$S147*2.5-IF(ISNUMBER($T147),$T147,0)*0.12+IF($S147&lt;=1,12,0))),0),"")</f>
        <v/>
      </c>
      <c r="AK147" s="48">
        <f>IF(ISNUMBER($Q147),IF($Q147&gt;=100,20,IF($Q147&gt;=30,10,0)),0)+IF(ISNUMBER($R147),IF($R147&gt;=100,20,0),0)+IF(ISNUMBER($P147),IF($P147&gt;=150,20,IF($P147&gt;=50,12,5)),0)+IF(ISNUMBER($S147),IF($S147&lt;=1,15,0),0)</f>
        <v/>
      </c>
      <c r="AL147" s="48" t="n">
        <v>355</v>
      </c>
      <c r="AM147" s="49" t="n"/>
      <c r="AN147" s="48">
        <f>IF(AND(ISNUMBER($P147),ISNUMBER($AL147),$AL147&lt;&gt;0),IF(OR($P147&gt;180,$P147/$AL147*1000&gt;400),"Over ceiling, confirm SKU","Within"),"n/a")</f>
        <v/>
      </c>
      <c r="AO147" s="51" t="n"/>
      <c r="AP147" s="51" t="n"/>
      <c r="AQ147" s="51" t="n"/>
      <c r="AR147" s="34" t="inlineStr">
        <is>
          <t>Retrieved and cited, see Enrichment Log</t>
        </is>
      </c>
      <c r="AS147" s="34" t="inlineStr">
        <is>
          <t>BLANK -&gt; requires live Amazon.ca capture</t>
        </is>
      </c>
      <c r="AT147" s="34" t="inlineStr">
        <is>
          <t>Unverified commercial data</t>
        </is>
      </c>
    </row>
    <row r="148" ht="28" customHeight="1">
      <c r="A148" s="34" t="inlineStr">
        <is>
          <t>Waterloo</t>
        </is>
      </c>
      <c r="B148" s="34" t="inlineStr">
        <is>
          <t>Waterloo Sparkling Water | Black Cherry | 12 pack 355mL</t>
        </is>
      </c>
      <c r="C148" s="34" t="inlineStr">
        <is>
          <t>5) Sparkling water &amp; soda</t>
        </is>
      </c>
      <c r="D148" s="34" t="inlineStr">
        <is>
          <t>355 mL can</t>
        </is>
      </c>
      <c r="E148" s="48" t="n">
        <v>12</v>
      </c>
      <c r="F148" s="49" t="n"/>
      <c r="G148" s="50">
        <f>IF(AND(ISNUMBER($F148),ISNUMBER($E148),$E148&lt;&gt;0),$F148/$E148,"")</f>
        <v/>
      </c>
      <c r="H148" s="50">
        <f>IF(AND(ISNUMBER($F148),ISNUMBER($AL148),ISNUMBER($E148),($AL148*$E148)&lt;&gt;0),$F148/($AL148*$E148)*100,"")</f>
        <v/>
      </c>
      <c r="I148" s="51" t="n"/>
      <c r="J148" s="52" t="n"/>
      <c r="K148" s="50">
        <f>IF(AND(ISNUMBER($F148),ISNUMBER($J148)),$F148*(1-$J148),"")</f>
        <v/>
      </c>
      <c r="L148" s="51" t="n"/>
      <c r="M148" s="51" t="n"/>
      <c r="N148" s="50">
        <f>IF(ISNUMBER($F148),($F148-IF(ISNUMBER($AM148),$AM148,0))*(1-IF(ISNUMBER($J148),$J148,0)),"")</f>
        <v/>
      </c>
      <c r="O148" s="34" t="inlineStr">
        <is>
          <t>Black Cherry</t>
        </is>
      </c>
      <c r="P148" s="48" t="n">
        <v>0</v>
      </c>
      <c r="Q148" s="48" t="n">
        <v>0</v>
      </c>
      <c r="R148" s="34" t="inlineStr">
        <is>
          <t>Not listed</t>
        </is>
      </c>
      <c r="S148" s="48" t="n">
        <v>0</v>
      </c>
      <c r="T148" s="48" t="n">
        <v>0</v>
      </c>
      <c r="U148" s="34" t="inlineStr">
        <is>
          <t>None (natural flavours)</t>
        </is>
      </c>
      <c r="V148" s="34" t="inlineStr">
        <is>
          <t>Zero calorie/sugar, bold true to fruit flavour</t>
        </is>
      </c>
      <c r="W148" s="51" t="n"/>
      <c r="X148" s="51" t="n"/>
      <c r="Y148" s="51" t="n"/>
      <c r="Z148" s="51" t="n"/>
      <c r="AA148" s="34" t="inlineStr">
        <is>
          <t>Medium</t>
        </is>
      </c>
      <c r="AB148" s="34" t="inlineStr">
        <is>
          <t>Flavour forward challenger; growing</t>
        </is>
      </c>
      <c r="AC148" s="34" t="inlineStr">
        <is>
          <t>Bolder, more flavour true sparkling water</t>
        </is>
      </c>
      <c r="AD148" s="34" t="inlineStr">
        <is>
          <t>Stronger, more realistic flavour than the big seltzers.</t>
        </is>
      </c>
      <c r="AE148" s="51" t="n"/>
      <c r="AF148" s="53">
        <f>IF(AND(ISNUMBER($P148),ISNUMBER($AL148),$AL148&lt;&gt;0),ROUND($P148/$AL148*100,1),"")</f>
        <v/>
      </c>
      <c r="AG148" s="54">
        <f>IF(AND(ISNUMBER($S148),ISNUMBER($AL148),$AL148&lt;&gt;0),ROUND($S148/$AL148*100,2),"")</f>
        <v/>
      </c>
      <c r="AH148" s="53">
        <f>IF(AND(ISNUMBER($Q148),ISNUMBER($AL148),$AL148&lt;&gt;0),ROUND($Q148/$AL148*100,1),"")</f>
        <v/>
      </c>
      <c r="AI148" s="48">
        <f>IF(ISNUMBER($S148),IF($S148&lt;=1,"Yes","No"),"n/a")</f>
        <v/>
      </c>
      <c r="AJ148" s="48">
        <f>IF(ISNUMBER($S148),ROUND(MAX(0,MIN(100,100-$S148*2.5-IF(ISNUMBER($T148),$T148,0)*0.12+IF($S148&lt;=1,12,0))),0),"")</f>
        <v/>
      </c>
      <c r="AK148" s="48">
        <f>IF(ISNUMBER($Q148),IF($Q148&gt;=100,20,IF($Q148&gt;=30,10,0)),0)+IF(ISNUMBER($R148),IF($R148&gt;=100,20,0),0)+IF(ISNUMBER($P148),IF($P148&gt;=150,20,IF($P148&gt;=50,12,5)),0)+IF(ISNUMBER($S148),IF($S148&lt;=1,15,0),0)</f>
        <v/>
      </c>
      <c r="AL148" s="48" t="n">
        <v>355</v>
      </c>
      <c r="AM148" s="49" t="n"/>
      <c r="AN148" s="48">
        <f>IF(AND(ISNUMBER($P148),ISNUMBER($AL148),$AL148&lt;&gt;0),IF(OR($P148&gt;180,$P148/$AL148*1000&gt;400),"Over ceiling, confirm SKU","Within"),"n/a")</f>
        <v/>
      </c>
      <c r="AO148" s="51" t="n"/>
      <c r="AP148" s="51" t="n"/>
      <c r="AQ148" s="51" t="n"/>
      <c r="AR148" s="34" t="inlineStr">
        <is>
          <t>Retrieved and cited, see Enrichment Log</t>
        </is>
      </c>
      <c r="AS148" s="34" t="inlineStr">
        <is>
          <t>BLANK -&gt; requires live Amazon.ca capture</t>
        </is>
      </c>
      <c r="AT148" s="34" t="inlineStr">
        <is>
          <t>Unverified commercial data</t>
        </is>
      </c>
    </row>
    <row r="149" ht="28" customHeight="1">
      <c r="A149" s="34" t="inlineStr">
        <is>
          <t>Waterloo</t>
        </is>
      </c>
      <c r="B149" s="34" t="inlineStr">
        <is>
          <t>Waterloo Sparkling Water | Black Cherry | 15 pack 355mL</t>
        </is>
      </c>
      <c r="C149" s="34" t="inlineStr">
        <is>
          <t>5) Sparkling water &amp; soda</t>
        </is>
      </c>
      <c r="D149" s="34" t="inlineStr">
        <is>
          <t>355 mL can</t>
        </is>
      </c>
      <c r="E149" s="48" t="n">
        <v>15</v>
      </c>
      <c r="F149" s="49" t="n"/>
      <c r="G149" s="50">
        <f>IF(AND(ISNUMBER($F149),ISNUMBER($E149),$E149&lt;&gt;0),$F149/$E149,"")</f>
        <v/>
      </c>
      <c r="H149" s="50">
        <f>IF(AND(ISNUMBER($F149),ISNUMBER($AL149),ISNUMBER($E149),($AL149*$E149)&lt;&gt;0),$F149/($AL149*$E149)*100,"")</f>
        <v/>
      </c>
      <c r="I149" s="51" t="n"/>
      <c r="J149" s="52" t="n"/>
      <c r="K149" s="50">
        <f>IF(AND(ISNUMBER($F149),ISNUMBER($J149)),$F149*(1-$J149),"")</f>
        <v/>
      </c>
      <c r="L149" s="51" t="n"/>
      <c r="M149" s="51" t="n"/>
      <c r="N149" s="50">
        <f>IF(ISNUMBER($F149),($F149-IF(ISNUMBER($AM149),$AM149,0))*(1-IF(ISNUMBER($J149),$J149,0)),"")</f>
        <v/>
      </c>
      <c r="O149" s="34" t="inlineStr">
        <is>
          <t>Black Cherry</t>
        </is>
      </c>
      <c r="P149" s="48" t="n">
        <v>0</v>
      </c>
      <c r="Q149" s="48" t="n">
        <v>0</v>
      </c>
      <c r="R149" s="34" t="inlineStr">
        <is>
          <t>Not listed</t>
        </is>
      </c>
      <c r="S149" s="48" t="n">
        <v>0</v>
      </c>
      <c r="T149" s="48" t="n">
        <v>0</v>
      </c>
      <c r="U149" s="34" t="inlineStr">
        <is>
          <t>None (natural flavours)</t>
        </is>
      </c>
      <c r="V149" s="34" t="inlineStr">
        <is>
          <t>Zero calorie/sugar, bold true to fruit flavour</t>
        </is>
      </c>
      <c r="W149" s="51" t="n"/>
      <c r="X149" s="51" t="n"/>
      <c r="Y149" s="51" t="n"/>
      <c r="Z149" s="51" t="n"/>
      <c r="AA149" s="34" t="inlineStr">
        <is>
          <t>Medium</t>
        </is>
      </c>
      <c r="AB149" s="34" t="inlineStr">
        <is>
          <t>Flavour forward challenger; growing</t>
        </is>
      </c>
      <c r="AC149" s="34" t="inlineStr">
        <is>
          <t>Bolder, more flavour true sparkling water</t>
        </is>
      </c>
      <c r="AD149" s="34" t="inlineStr">
        <is>
          <t>Stronger, more realistic flavour than the big seltzers.</t>
        </is>
      </c>
      <c r="AE149" s="51" t="n"/>
      <c r="AF149" s="53">
        <f>IF(AND(ISNUMBER($P149),ISNUMBER($AL149),$AL149&lt;&gt;0),ROUND($P149/$AL149*100,1),"")</f>
        <v/>
      </c>
      <c r="AG149" s="54">
        <f>IF(AND(ISNUMBER($S149),ISNUMBER($AL149),$AL149&lt;&gt;0),ROUND($S149/$AL149*100,2),"")</f>
        <v/>
      </c>
      <c r="AH149" s="53">
        <f>IF(AND(ISNUMBER($Q149),ISNUMBER($AL149),$AL149&lt;&gt;0),ROUND($Q149/$AL149*100,1),"")</f>
        <v/>
      </c>
      <c r="AI149" s="48">
        <f>IF(ISNUMBER($S149),IF($S149&lt;=1,"Yes","No"),"n/a")</f>
        <v/>
      </c>
      <c r="AJ149" s="48">
        <f>IF(ISNUMBER($S149),ROUND(MAX(0,MIN(100,100-$S149*2.5-IF(ISNUMBER($T149),$T149,0)*0.12+IF($S149&lt;=1,12,0))),0),"")</f>
        <v/>
      </c>
      <c r="AK149" s="48">
        <f>IF(ISNUMBER($Q149),IF($Q149&gt;=100,20,IF($Q149&gt;=30,10,0)),0)+IF(ISNUMBER($R149),IF($R149&gt;=100,20,0),0)+IF(ISNUMBER($P149),IF($P149&gt;=150,20,IF($P149&gt;=50,12,5)),0)+IF(ISNUMBER($S149),IF($S149&lt;=1,15,0),0)</f>
        <v/>
      </c>
      <c r="AL149" s="48" t="n">
        <v>355</v>
      </c>
      <c r="AM149" s="49" t="n"/>
      <c r="AN149" s="48">
        <f>IF(AND(ISNUMBER($P149),ISNUMBER($AL149),$AL149&lt;&gt;0),IF(OR($P149&gt;180,$P149/$AL149*1000&gt;400),"Over ceiling, confirm SKU","Within"),"n/a")</f>
        <v/>
      </c>
      <c r="AO149" s="51" t="n"/>
      <c r="AP149" s="51" t="n"/>
      <c r="AQ149" s="51" t="n"/>
      <c r="AR149" s="34" t="inlineStr">
        <is>
          <t>Retrieved and cited, see Enrichment Log</t>
        </is>
      </c>
      <c r="AS149" s="34" t="inlineStr">
        <is>
          <t>BLANK -&gt; requires live Amazon.ca capture</t>
        </is>
      </c>
      <c r="AT149" s="34" t="inlineStr">
        <is>
          <t>Unverified commercial data</t>
        </is>
      </c>
    </row>
    <row r="150" ht="28" customHeight="1">
      <c r="A150" s="34" t="inlineStr">
        <is>
          <t>Waterloo</t>
        </is>
      </c>
      <c r="B150" s="34" t="inlineStr">
        <is>
          <t>Waterloo Sparkling Water | Black Cherry | 18 pack 355mL</t>
        </is>
      </c>
      <c r="C150" s="34" t="inlineStr">
        <is>
          <t>5) Sparkling water &amp; soda</t>
        </is>
      </c>
      <c r="D150" s="34" t="inlineStr">
        <is>
          <t>355 mL can</t>
        </is>
      </c>
      <c r="E150" s="48" t="n">
        <v>18</v>
      </c>
      <c r="F150" s="49" t="n"/>
      <c r="G150" s="50">
        <f>IF(AND(ISNUMBER($F150),ISNUMBER($E150),$E150&lt;&gt;0),$F150/$E150,"")</f>
        <v/>
      </c>
      <c r="H150" s="50">
        <f>IF(AND(ISNUMBER($F150),ISNUMBER($AL150),ISNUMBER($E150),($AL150*$E150)&lt;&gt;0),$F150/($AL150*$E150)*100,"")</f>
        <v/>
      </c>
      <c r="I150" s="51" t="n"/>
      <c r="J150" s="52" t="n"/>
      <c r="K150" s="50">
        <f>IF(AND(ISNUMBER($F150),ISNUMBER($J150)),$F150*(1-$J150),"")</f>
        <v/>
      </c>
      <c r="L150" s="51" t="n"/>
      <c r="M150" s="51" t="n"/>
      <c r="N150" s="50">
        <f>IF(ISNUMBER($F150),($F150-IF(ISNUMBER($AM150),$AM150,0))*(1-IF(ISNUMBER($J150),$J150,0)),"")</f>
        <v/>
      </c>
      <c r="O150" s="34" t="inlineStr">
        <is>
          <t>Black Cherry</t>
        </is>
      </c>
      <c r="P150" s="48" t="n">
        <v>0</v>
      </c>
      <c r="Q150" s="48" t="n">
        <v>0</v>
      </c>
      <c r="R150" s="34" t="inlineStr">
        <is>
          <t>Not listed</t>
        </is>
      </c>
      <c r="S150" s="48" t="n">
        <v>0</v>
      </c>
      <c r="T150" s="48" t="n">
        <v>0</v>
      </c>
      <c r="U150" s="34" t="inlineStr">
        <is>
          <t>None (natural flavours)</t>
        </is>
      </c>
      <c r="V150" s="34" t="inlineStr">
        <is>
          <t>Zero calorie/sugar, bold true to fruit flavour</t>
        </is>
      </c>
      <c r="W150" s="51" t="n"/>
      <c r="X150" s="51" t="n"/>
      <c r="Y150" s="51" t="n"/>
      <c r="Z150" s="51" t="n"/>
      <c r="AA150" s="34" t="inlineStr">
        <is>
          <t>Medium</t>
        </is>
      </c>
      <c r="AB150" s="34" t="inlineStr">
        <is>
          <t>Flavour forward challenger; growing</t>
        </is>
      </c>
      <c r="AC150" s="34" t="inlineStr">
        <is>
          <t>Bolder, more flavour true sparkling water</t>
        </is>
      </c>
      <c r="AD150" s="34" t="inlineStr">
        <is>
          <t>Stronger, more realistic flavour than the big seltzers.</t>
        </is>
      </c>
      <c r="AE150" s="51" t="n"/>
      <c r="AF150" s="53">
        <f>IF(AND(ISNUMBER($P150),ISNUMBER($AL150),$AL150&lt;&gt;0),ROUND($P150/$AL150*100,1),"")</f>
        <v/>
      </c>
      <c r="AG150" s="54">
        <f>IF(AND(ISNUMBER($S150),ISNUMBER($AL150),$AL150&lt;&gt;0),ROUND($S150/$AL150*100,2),"")</f>
        <v/>
      </c>
      <c r="AH150" s="53">
        <f>IF(AND(ISNUMBER($Q150),ISNUMBER($AL150),$AL150&lt;&gt;0),ROUND($Q150/$AL150*100,1),"")</f>
        <v/>
      </c>
      <c r="AI150" s="48">
        <f>IF(ISNUMBER($S150),IF($S150&lt;=1,"Yes","No"),"n/a")</f>
        <v/>
      </c>
      <c r="AJ150" s="48">
        <f>IF(ISNUMBER($S150),ROUND(MAX(0,MIN(100,100-$S150*2.5-IF(ISNUMBER($T150),$T150,0)*0.12+IF($S150&lt;=1,12,0))),0),"")</f>
        <v/>
      </c>
      <c r="AK150" s="48">
        <f>IF(ISNUMBER($Q150),IF($Q150&gt;=100,20,IF($Q150&gt;=30,10,0)),0)+IF(ISNUMBER($R150),IF($R150&gt;=100,20,0),0)+IF(ISNUMBER($P150),IF($P150&gt;=150,20,IF($P150&gt;=50,12,5)),0)+IF(ISNUMBER($S150),IF($S150&lt;=1,15,0),0)</f>
        <v/>
      </c>
      <c r="AL150" s="48" t="n">
        <v>355</v>
      </c>
      <c r="AM150" s="49" t="n"/>
      <c r="AN150" s="48">
        <f>IF(AND(ISNUMBER($P150),ISNUMBER($AL150),$AL150&lt;&gt;0),IF(OR($P150&gt;180,$P150/$AL150*1000&gt;400),"Over ceiling, confirm SKU","Within"),"n/a")</f>
        <v/>
      </c>
      <c r="AO150" s="51" t="n"/>
      <c r="AP150" s="51" t="n"/>
      <c r="AQ150" s="51" t="n"/>
      <c r="AR150" s="34" t="inlineStr">
        <is>
          <t>Retrieved and cited, see Enrichment Log</t>
        </is>
      </c>
      <c r="AS150" s="34" t="inlineStr">
        <is>
          <t>BLANK -&gt; requires live Amazon.ca capture</t>
        </is>
      </c>
      <c r="AT150" s="34" t="inlineStr">
        <is>
          <t>Unverified commercial data</t>
        </is>
      </c>
    </row>
    <row r="151" ht="28" customHeight="1">
      <c r="A151" s="34" t="inlineStr">
        <is>
          <t>Waterloo</t>
        </is>
      </c>
      <c r="B151" s="34" t="inlineStr">
        <is>
          <t>Waterloo Sparkling Water | Black Cherry | 24 pack 355mL</t>
        </is>
      </c>
      <c r="C151" s="34" t="inlineStr">
        <is>
          <t>5) Sparkling water &amp; soda</t>
        </is>
      </c>
      <c r="D151" s="34" t="inlineStr">
        <is>
          <t>355 mL can</t>
        </is>
      </c>
      <c r="E151" s="48" t="n">
        <v>24</v>
      </c>
      <c r="F151" s="49" t="n"/>
      <c r="G151" s="50">
        <f>IF(AND(ISNUMBER($F151),ISNUMBER($E151),$E151&lt;&gt;0),$F151/$E151,"")</f>
        <v/>
      </c>
      <c r="H151" s="50">
        <f>IF(AND(ISNUMBER($F151),ISNUMBER($AL151),ISNUMBER($E151),($AL151*$E151)&lt;&gt;0),$F151/($AL151*$E151)*100,"")</f>
        <v/>
      </c>
      <c r="I151" s="51" t="n"/>
      <c r="J151" s="52" t="n"/>
      <c r="K151" s="50">
        <f>IF(AND(ISNUMBER($F151),ISNUMBER($J151)),$F151*(1-$J151),"")</f>
        <v/>
      </c>
      <c r="L151" s="51" t="n"/>
      <c r="M151" s="51" t="n"/>
      <c r="N151" s="50">
        <f>IF(ISNUMBER($F151),($F151-IF(ISNUMBER($AM151),$AM151,0))*(1-IF(ISNUMBER($J151),$J151,0)),"")</f>
        <v/>
      </c>
      <c r="O151" s="34" t="inlineStr">
        <is>
          <t>Black Cherry</t>
        </is>
      </c>
      <c r="P151" s="48" t="n">
        <v>0</v>
      </c>
      <c r="Q151" s="48" t="n">
        <v>0</v>
      </c>
      <c r="R151" s="34" t="inlineStr">
        <is>
          <t>Not listed</t>
        </is>
      </c>
      <c r="S151" s="48" t="n">
        <v>0</v>
      </c>
      <c r="T151" s="48" t="n">
        <v>0</v>
      </c>
      <c r="U151" s="34" t="inlineStr">
        <is>
          <t>None (natural flavours)</t>
        </is>
      </c>
      <c r="V151" s="34" t="inlineStr">
        <is>
          <t>Zero calorie/sugar, bold true to fruit flavour</t>
        </is>
      </c>
      <c r="W151" s="51" t="n"/>
      <c r="X151" s="51" t="n"/>
      <c r="Y151" s="51" t="n"/>
      <c r="Z151" s="51" t="n"/>
      <c r="AA151" s="34" t="inlineStr">
        <is>
          <t>Medium</t>
        </is>
      </c>
      <c r="AB151" s="34" t="inlineStr">
        <is>
          <t>Flavour forward challenger; growing</t>
        </is>
      </c>
      <c r="AC151" s="34" t="inlineStr">
        <is>
          <t>Bolder, more flavour true sparkling water</t>
        </is>
      </c>
      <c r="AD151" s="34" t="inlineStr">
        <is>
          <t>Stronger, more realistic flavour than the big seltzers.</t>
        </is>
      </c>
      <c r="AE151" s="51" t="n"/>
      <c r="AF151" s="53">
        <f>IF(AND(ISNUMBER($P151),ISNUMBER($AL151),$AL151&lt;&gt;0),ROUND($P151/$AL151*100,1),"")</f>
        <v/>
      </c>
      <c r="AG151" s="54">
        <f>IF(AND(ISNUMBER($S151),ISNUMBER($AL151),$AL151&lt;&gt;0),ROUND($S151/$AL151*100,2),"")</f>
        <v/>
      </c>
      <c r="AH151" s="53">
        <f>IF(AND(ISNUMBER($Q151),ISNUMBER($AL151),$AL151&lt;&gt;0),ROUND($Q151/$AL151*100,1),"")</f>
        <v/>
      </c>
      <c r="AI151" s="48">
        <f>IF(ISNUMBER($S151),IF($S151&lt;=1,"Yes","No"),"n/a")</f>
        <v/>
      </c>
      <c r="AJ151" s="48">
        <f>IF(ISNUMBER($S151),ROUND(MAX(0,MIN(100,100-$S151*2.5-IF(ISNUMBER($T151),$T151,0)*0.12+IF($S151&lt;=1,12,0))),0),"")</f>
        <v/>
      </c>
      <c r="AK151" s="48">
        <f>IF(ISNUMBER($Q151),IF($Q151&gt;=100,20,IF($Q151&gt;=30,10,0)),0)+IF(ISNUMBER($R151),IF($R151&gt;=100,20,0),0)+IF(ISNUMBER($P151),IF($P151&gt;=150,20,IF($P151&gt;=50,12,5)),0)+IF(ISNUMBER($S151),IF($S151&lt;=1,15,0),0)</f>
        <v/>
      </c>
      <c r="AL151" s="48" t="n">
        <v>355</v>
      </c>
      <c r="AM151" s="49" t="n"/>
      <c r="AN151" s="48">
        <f>IF(AND(ISNUMBER($P151),ISNUMBER($AL151),$AL151&lt;&gt;0),IF(OR($P151&gt;180,$P151/$AL151*1000&gt;400),"Over ceiling, confirm SKU","Within"),"n/a")</f>
        <v/>
      </c>
      <c r="AO151" s="51" t="n"/>
      <c r="AP151" s="51" t="n"/>
      <c r="AQ151" s="51" t="n"/>
      <c r="AR151" s="34" t="inlineStr">
        <is>
          <t>Retrieved and cited, see Enrichment Log</t>
        </is>
      </c>
      <c r="AS151" s="34" t="inlineStr">
        <is>
          <t>BLANK -&gt; requires live Amazon.ca capture</t>
        </is>
      </c>
      <c r="AT151" s="34" t="inlineStr">
        <is>
          <t>Unverified commercial data</t>
        </is>
      </c>
    </row>
    <row r="152" ht="28" customHeight="1">
      <c r="A152" s="34" t="inlineStr">
        <is>
          <t>Waterloo</t>
        </is>
      </c>
      <c r="B152" s="34" t="inlineStr">
        <is>
          <t>Waterloo Sparkling Water | Grape | single 355mL</t>
        </is>
      </c>
      <c r="C152" s="34" t="inlineStr">
        <is>
          <t>5) Sparkling water &amp; soda</t>
        </is>
      </c>
      <c r="D152" s="34" t="inlineStr">
        <is>
          <t>355 mL can</t>
        </is>
      </c>
      <c r="E152" s="48" t="n">
        <v>1</v>
      </c>
      <c r="F152" s="49" t="n"/>
      <c r="G152" s="50">
        <f>IF(AND(ISNUMBER($F152),ISNUMBER($E152),$E152&lt;&gt;0),$F152/$E152,"")</f>
        <v/>
      </c>
      <c r="H152" s="50">
        <f>IF(AND(ISNUMBER($F152),ISNUMBER($AL152),ISNUMBER($E152),($AL152*$E152)&lt;&gt;0),$F152/($AL152*$E152)*100,"")</f>
        <v/>
      </c>
      <c r="I152" s="51" t="n"/>
      <c r="J152" s="52" t="n"/>
      <c r="K152" s="50">
        <f>IF(AND(ISNUMBER($F152),ISNUMBER($J152)),$F152*(1-$J152),"")</f>
        <v/>
      </c>
      <c r="L152" s="51" t="n"/>
      <c r="M152" s="51" t="n"/>
      <c r="N152" s="50">
        <f>IF(ISNUMBER($F152),($F152-IF(ISNUMBER($AM152),$AM152,0))*(1-IF(ISNUMBER($J152),$J152,0)),"")</f>
        <v/>
      </c>
      <c r="O152" s="34" t="inlineStr">
        <is>
          <t>Grape</t>
        </is>
      </c>
      <c r="P152" s="48" t="n">
        <v>0</v>
      </c>
      <c r="Q152" s="48" t="n">
        <v>0</v>
      </c>
      <c r="R152" s="34" t="inlineStr">
        <is>
          <t>Not listed</t>
        </is>
      </c>
      <c r="S152" s="48" t="n">
        <v>0</v>
      </c>
      <c r="T152" s="48" t="n">
        <v>0</v>
      </c>
      <c r="U152" s="34" t="inlineStr">
        <is>
          <t>None (natural flavours)</t>
        </is>
      </c>
      <c r="V152" s="34" t="inlineStr">
        <is>
          <t>Zero calorie/sugar, bold true to fruit flavour</t>
        </is>
      </c>
      <c r="W152" s="51" t="n"/>
      <c r="X152" s="51" t="n"/>
      <c r="Y152" s="51" t="n"/>
      <c r="Z152" s="51" t="n"/>
      <c r="AA152" s="34" t="inlineStr">
        <is>
          <t>Medium</t>
        </is>
      </c>
      <c r="AB152" s="34" t="inlineStr">
        <is>
          <t>Flavour forward challenger; growing</t>
        </is>
      </c>
      <c r="AC152" s="34" t="inlineStr">
        <is>
          <t>Bolder, more flavour true sparkling water</t>
        </is>
      </c>
      <c r="AD152" s="34" t="inlineStr">
        <is>
          <t>Stronger, more realistic flavour than the big seltzers.</t>
        </is>
      </c>
      <c r="AE152" s="51" t="n"/>
      <c r="AF152" s="53">
        <f>IF(AND(ISNUMBER($P152),ISNUMBER($AL152),$AL152&lt;&gt;0),ROUND($P152/$AL152*100,1),"")</f>
        <v/>
      </c>
      <c r="AG152" s="54">
        <f>IF(AND(ISNUMBER($S152),ISNUMBER($AL152),$AL152&lt;&gt;0),ROUND($S152/$AL152*100,2),"")</f>
        <v/>
      </c>
      <c r="AH152" s="53">
        <f>IF(AND(ISNUMBER($Q152),ISNUMBER($AL152),$AL152&lt;&gt;0),ROUND($Q152/$AL152*100,1),"")</f>
        <v/>
      </c>
      <c r="AI152" s="48">
        <f>IF(ISNUMBER($S152),IF($S152&lt;=1,"Yes","No"),"n/a")</f>
        <v/>
      </c>
      <c r="AJ152" s="48">
        <f>IF(ISNUMBER($S152),ROUND(MAX(0,MIN(100,100-$S152*2.5-IF(ISNUMBER($T152),$T152,0)*0.12+IF($S152&lt;=1,12,0))),0),"")</f>
        <v/>
      </c>
      <c r="AK152" s="48">
        <f>IF(ISNUMBER($Q152),IF($Q152&gt;=100,20,IF($Q152&gt;=30,10,0)),0)+IF(ISNUMBER($R152),IF($R152&gt;=100,20,0),0)+IF(ISNUMBER($P152),IF($P152&gt;=150,20,IF($P152&gt;=50,12,5)),0)+IF(ISNUMBER($S152),IF($S152&lt;=1,15,0),0)</f>
        <v/>
      </c>
      <c r="AL152" s="48" t="n">
        <v>355</v>
      </c>
      <c r="AM152" s="49" t="n"/>
      <c r="AN152" s="48">
        <f>IF(AND(ISNUMBER($P152),ISNUMBER($AL152),$AL152&lt;&gt;0),IF(OR($P152&gt;180,$P152/$AL152*1000&gt;400),"Over ceiling, confirm SKU","Within"),"n/a")</f>
        <v/>
      </c>
      <c r="AO152" s="51" t="n"/>
      <c r="AP152" s="51" t="n"/>
      <c r="AQ152" s="51" t="n"/>
      <c r="AR152" s="34" t="inlineStr">
        <is>
          <t>Retrieved and cited, see Enrichment Log</t>
        </is>
      </c>
      <c r="AS152" s="34" t="inlineStr">
        <is>
          <t>BLANK -&gt; requires live Amazon.ca capture</t>
        </is>
      </c>
      <c r="AT152" s="34" t="inlineStr">
        <is>
          <t>Unverified commercial data</t>
        </is>
      </c>
    </row>
    <row r="153" ht="28" customHeight="1">
      <c r="A153" s="34" t="inlineStr">
        <is>
          <t>Waterloo</t>
        </is>
      </c>
      <c r="B153" s="34" t="inlineStr">
        <is>
          <t>Waterloo Sparkling Water | Grape | 8 pack 355mL</t>
        </is>
      </c>
      <c r="C153" s="34" t="inlineStr">
        <is>
          <t>5) Sparkling water &amp; soda</t>
        </is>
      </c>
      <c r="D153" s="34" t="inlineStr">
        <is>
          <t>355 mL can</t>
        </is>
      </c>
      <c r="E153" s="48" t="n">
        <v>8</v>
      </c>
      <c r="F153" s="49" t="n"/>
      <c r="G153" s="50">
        <f>IF(AND(ISNUMBER($F153),ISNUMBER($E153),$E153&lt;&gt;0),$F153/$E153,"")</f>
        <v/>
      </c>
      <c r="H153" s="50">
        <f>IF(AND(ISNUMBER($F153),ISNUMBER($AL153),ISNUMBER($E153),($AL153*$E153)&lt;&gt;0),$F153/($AL153*$E153)*100,"")</f>
        <v/>
      </c>
      <c r="I153" s="51" t="n"/>
      <c r="J153" s="52" t="n"/>
      <c r="K153" s="50">
        <f>IF(AND(ISNUMBER($F153),ISNUMBER($J153)),$F153*(1-$J153),"")</f>
        <v/>
      </c>
      <c r="L153" s="51" t="n"/>
      <c r="M153" s="51" t="n"/>
      <c r="N153" s="50">
        <f>IF(ISNUMBER($F153),($F153-IF(ISNUMBER($AM153),$AM153,0))*(1-IF(ISNUMBER($J153),$J153,0)),"")</f>
        <v/>
      </c>
      <c r="O153" s="34" t="inlineStr">
        <is>
          <t>Grape</t>
        </is>
      </c>
      <c r="P153" s="48" t="n">
        <v>0</v>
      </c>
      <c r="Q153" s="48" t="n">
        <v>0</v>
      </c>
      <c r="R153" s="34" t="inlineStr">
        <is>
          <t>Not listed</t>
        </is>
      </c>
      <c r="S153" s="48" t="n">
        <v>0</v>
      </c>
      <c r="T153" s="48" t="n">
        <v>0</v>
      </c>
      <c r="U153" s="34" t="inlineStr">
        <is>
          <t>None (natural flavours)</t>
        </is>
      </c>
      <c r="V153" s="34" t="inlineStr">
        <is>
          <t>Zero calorie/sugar, bold true to fruit flavour</t>
        </is>
      </c>
      <c r="W153" s="51" t="n"/>
      <c r="X153" s="51" t="n"/>
      <c r="Y153" s="51" t="n"/>
      <c r="Z153" s="51" t="n"/>
      <c r="AA153" s="34" t="inlineStr">
        <is>
          <t>Medium</t>
        </is>
      </c>
      <c r="AB153" s="34" t="inlineStr">
        <is>
          <t>Flavour forward challenger; growing</t>
        </is>
      </c>
      <c r="AC153" s="34" t="inlineStr">
        <is>
          <t>Bolder, more flavour true sparkling water</t>
        </is>
      </c>
      <c r="AD153" s="34" t="inlineStr">
        <is>
          <t>Stronger, more realistic flavour than the big seltzers.</t>
        </is>
      </c>
      <c r="AE153" s="51" t="n"/>
      <c r="AF153" s="53">
        <f>IF(AND(ISNUMBER($P153),ISNUMBER($AL153),$AL153&lt;&gt;0),ROUND($P153/$AL153*100,1),"")</f>
        <v/>
      </c>
      <c r="AG153" s="54">
        <f>IF(AND(ISNUMBER($S153),ISNUMBER($AL153),$AL153&lt;&gt;0),ROUND($S153/$AL153*100,2),"")</f>
        <v/>
      </c>
      <c r="AH153" s="53">
        <f>IF(AND(ISNUMBER($Q153),ISNUMBER($AL153),$AL153&lt;&gt;0),ROUND($Q153/$AL153*100,1),"")</f>
        <v/>
      </c>
      <c r="AI153" s="48">
        <f>IF(ISNUMBER($S153),IF($S153&lt;=1,"Yes","No"),"n/a")</f>
        <v/>
      </c>
      <c r="AJ153" s="48">
        <f>IF(ISNUMBER($S153),ROUND(MAX(0,MIN(100,100-$S153*2.5-IF(ISNUMBER($T153),$T153,0)*0.12+IF($S153&lt;=1,12,0))),0),"")</f>
        <v/>
      </c>
      <c r="AK153" s="48">
        <f>IF(ISNUMBER($Q153),IF($Q153&gt;=100,20,IF($Q153&gt;=30,10,0)),0)+IF(ISNUMBER($R153),IF($R153&gt;=100,20,0),0)+IF(ISNUMBER($P153),IF($P153&gt;=150,20,IF($P153&gt;=50,12,5)),0)+IF(ISNUMBER($S153),IF($S153&lt;=1,15,0),0)</f>
        <v/>
      </c>
      <c r="AL153" s="48" t="n">
        <v>355</v>
      </c>
      <c r="AM153" s="49" t="n"/>
      <c r="AN153" s="48">
        <f>IF(AND(ISNUMBER($P153),ISNUMBER($AL153),$AL153&lt;&gt;0),IF(OR($P153&gt;180,$P153/$AL153*1000&gt;400),"Over ceiling, confirm SKU","Within"),"n/a")</f>
        <v/>
      </c>
      <c r="AO153" s="51" t="n"/>
      <c r="AP153" s="51" t="n"/>
      <c r="AQ153" s="51" t="n"/>
      <c r="AR153" s="34" t="inlineStr">
        <is>
          <t>Retrieved and cited, see Enrichment Log</t>
        </is>
      </c>
      <c r="AS153" s="34" t="inlineStr">
        <is>
          <t>BLANK -&gt; requires live Amazon.ca capture</t>
        </is>
      </c>
      <c r="AT153" s="34" t="inlineStr">
        <is>
          <t>Unverified commercial data</t>
        </is>
      </c>
    </row>
    <row r="154" ht="28" customHeight="1">
      <c r="A154" s="34" t="inlineStr">
        <is>
          <t>Waterloo</t>
        </is>
      </c>
      <c r="B154" s="34" t="inlineStr">
        <is>
          <t>Waterloo Sparkling Water | Grape | 12 pack 355mL</t>
        </is>
      </c>
      <c r="C154" s="34" t="inlineStr">
        <is>
          <t>5) Sparkling water &amp; soda</t>
        </is>
      </c>
      <c r="D154" s="34" t="inlineStr">
        <is>
          <t>355 mL can</t>
        </is>
      </c>
      <c r="E154" s="48" t="n">
        <v>12</v>
      </c>
      <c r="F154" s="49" t="n"/>
      <c r="G154" s="50">
        <f>IF(AND(ISNUMBER($F154),ISNUMBER($E154),$E154&lt;&gt;0),$F154/$E154,"")</f>
        <v/>
      </c>
      <c r="H154" s="50">
        <f>IF(AND(ISNUMBER($F154),ISNUMBER($AL154),ISNUMBER($E154),($AL154*$E154)&lt;&gt;0),$F154/($AL154*$E154)*100,"")</f>
        <v/>
      </c>
      <c r="I154" s="51" t="n"/>
      <c r="J154" s="52" t="n"/>
      <c r="K154" s="50">
        <f>IF(AND(ISNUMBER($F154),ISNUMBER($J154)),$F154*(1-$J154),"")</f>
        <v/>
      </c>
      <c r="L154" s="51" t="n"/>
      <c r="M154" s="51" t="n"/>
      <c r="N154" s="50">
        <f>IF(ISNUMBER($F154),($F154-IF(ISNUMBER($AM154),$AM154,0))*(1-IF(ISNUMBER($J154),$J154,0)),"")</f>
        <v/>
      </c>
      <c r="O154" s="34" t="inlineStr">
        <is>
          <t>Grape</t>
        </is>
      </c>
      <c r="P154" s="48" t="n">
        <v>0</v>
      </c>
      <c r="Q154" s="48" t="n">
        <v>0</v>
      </c>
      <c r="R154" s="34" t="inlineStr">
        <is>
          <t>Not listed</t>
        </is>
      </c>
      <c r="S154" s="48" t="n">
        <v>0</v>
      </c>
      <c r="T154" s="48" t="n">
        <v>0</v>
      </c>
      <c r="U154" s="34" t="inlineStr">
        <is>
          <t>None (natural flavours)</t>
        </is>
      </c>
      <c r="V154" s="34" t="inlineStr">
        <is>
          <t>Zero calorie/sugar, bold true to fruit flavour</t>
        </is>
      </c>
      <c r="W154" s="51" t="n"/>
      <c r="X154" s="51" t="n"/>
      <c r="Y154" s="51" t="n"/>
      <c r="Z154" s="51" t="n"/>
      <c r="AA154" s="34" t="inlineStr">
        <is>
          <t>Medium</t>
        </is>
      </c>
      <c r="AB154" s="34" t="inlineStr">
        <is>
          <t>Flavour forward challenger; growing</t>
        </is>
      </c>
      <c r="AC154" s="34" t="inlineStr">
        <is>
          <t>Bolder, more flavour true sparkling water</t>
        </is>
      </c>
      <c r="AD154" s="34" t="inlineStr">
        <is>
          <t>Stronger, more realistic flavour than the big seltzers.</t>
        </is>
      </c>
      <c r="AE154" s="51" t="n"/>
      <c r="AF154" s="53">
        <f>IF(AND(ISNUMBER($P154),ISNUMBER($AL154),$AL154&lt;&gt;0),ROUND($P154/$AL154*100,1),"")</f>
        <v/>
      </c>
      <c r="AG154" s="54">
        <f>IF(AND(ISNUMBER($S154),ISNUMBER($AL154),$AL154&lt;&gt;0),ROUND($S154/$AL154*100,2),"")</f>
        <v/>
      </c>
      <c r="AH154" s="53">
        <f>IF(AND(ISNUMBER($Q154),ISNUMBER($AL154),$AL154&lt;&gt;0),ROUND($Q154/$AL154*100,1),"")</f>
        <v/>
      </c>
      <c r="AI154" s="48">
        <f>IF(ISNUMBER($S154),IF($S154&lt;=1,"Yes","No"),"n/a")</f>
        <v/>
      </c>
      <c r="AJ154" s="48">
        <f>IF(ISNUMBER($S154),ROUND(MAX(0,MIN(100,100-$S154*2.5-IF(ISNUMBER($T154),$T154,0)*0.12+IF($S154&lt;=1,12,0))),0),"")</f>
        <v/>
      </c>
      <c r="AK154" s="48">
        <f>IF(ISNUMBER($Q154),IF($Q154&gt;=100,20,IF($Q154&gt;=30,10,0)),0)+IF(ISNUMBER($R154),IF($R154&gt;=100,20,0),0)+IF(ISNUMBER($P154),IF($P154&gt;=150,20,IF($P154&gt;=50,12,5)),0)+IF(ISNUMBER($S154),IF($S154&lt;=1,15,0),0)</f>
        <v/>
      </c>
      <c r="AL154" s="48" t="n">
        <v>355</v>
      </c>
      <c r="AM154" s="49" t="n"/>
      <c r="AN154" s="48">
        <f>IF(AND(ISNUMBER($P154),ISNUMBER($AL154),$AL154&lt;&gt;0),IF(OR($P154&gt;180,$P154/$AL154*1000&gt;400),"Over ceiling, confirm SKU","Within"),"n/a")</f>
        <v/>
      </c>
      <c r="AO154" s="51" t="n"/>
      <c r="AP154" s="51" t="n"/>
      <c r="AQ154" s="51" t="n"/>
      <c r="AR154" s="34" t="inlineStr">
        <is>
          <t>Retrieved and cited, see Enrichment Log</t>
        </is>
      </c>
      <c r="AS154" s="34" t="inlineStr">
        <is>
          <t>BLANK -&gt; requires live Amazon.ca capture</t>
        </is>
      </c>
      <c r="AT154" s="34" t="inlineStr">
        <is>
          <t>Unverified commercial data</t>
        </is>
      </c>
    </row>
    <row r="155" ht="28" customHeight="1">
      <c r="A155" s="34" t="inlineStr">
        <is>
          <t>Waterloo</t>
        </is>
      </c>
      <c r="B155" s="34" t="inlineStr">
        <is>
          <t>Waterloo Sparkling Water | Grape | 15 pack 355mL</t>
        </is>
      </c>
      <c r="C155" s="34" t="inlineStr">
        <is>
          <t>5) Sparkling water &amp; soda</t>
        </is>
      </c>
      <c r="D155" s="34" t="inlineStr">
        <is>
          <t>355 mL can</t>
        </is>
      </c>
      <c r="E155" s="48" t="n">
        <v>15</v>
      </c>
      <c r="F155" s="49" t="n"/>
      <c r="G155" s="50">
        <f>IF(AND(ISNUMBER($F155),ISNUMBER($E155),$E155&lt;&gt;0),$F155/$E155,"")</f>
        <v/>
      </c>
      <c r="H155" s="50">
        <f>IF(AND(ISNUMBER($F155),ISNUMBER($AL155),ISNUMBER($E155),($AL155*$E155)&lt;&gt;0),$F155/($AL155*$E155)*100,"")</f>
        <v/>
      </c>
      <c r="I155" s="51" t="n"/>
      <c r="J155" s="52" t="n"/>
      <c r="K155" s="50">
        <f>IF(AND(ISNUMBER($F155),ISNUMBER($J155)),$F155*(1-$J155),"")</f>
        <v/>
      </c>
      <c r="L155" s="51" t="n"/>
      <c r="M155" s="51" t="n"/>
      <c r="N155" s="50">
        <f>IF(ISNUMBER($F155),($F155-IF(ISNUMBER($AM155),$AM155,0))*(1-IF(ISNUMBER($J155),$J155,0)),"")</f>
        <v/>
      </c>
      <c r="O155" s="34" t="inlineStr">
        <is>
          <t>Grape</t>
        </is>
      </c>
      <c r="P155" s="48" t="n">
        <v>0</v>
      </c>
      <c r="Q155" s="48" t="n">
        <v>0</v>
      </c>
      <c r="R155" s="34" t="inlineStr">
        <is>
          <t>Not listed</t>
        </is>
      </c>
      <c r="S155" s="48" t="n">
        <v>0</v>
      </c>
      <c r="T155" s="48" t="n">
        <v>0</v>
      </c>
      <c r="U155" s="34" t="inlineStr">
        <is>
          <t>None (natural flavours)</t>
        </is>
      </c>
      <c r="V155" s="34" t="inlineStr">
        <is>
          <t>Zero calorie/sugar, bold true to fruit flavour</t>
        </is>
      </c>
      <c r="W155" s="51" t="n"/>
      <c r="X155" s="51" t="n"/>
      <c r="Y155" s="51" t="n"/>
      <c r="Z155" s="51" t="n"/>
      <c r="AA155" s="34" t="inlineStr">
        <is>
          <t>Medium</t>
        </is>
      </c>
      <c r="AB155" s="34" t="inlineStr">
        <is>
          <t>Flavour forward challenger; growing</t>
        </is>
      </c>
      <c r="AC155" s="34" t="inlineStr">
        <is>
          <t>Bolder, more flavour true sparkling water</t>
        </is>
      </c>
      <c r="AD155" s="34" t="inlineStr">
        <is>
          <t>Stronger, more realistic flavour than the big seltzers.</t>
        </is>
      </c>
      <c r="AE155" s="51" t="n"/>
      <c r="AF155" s="53">
        <f>IF(AND(ISNUMBER($P155),ISNUMBER($AL155),$AL155&lt;&gt;0),ROUND($P155/$AL155*100,1),"")</f>
        <v/>
      </c>
      <c r="AG155" s="54">
        <f>IF(AND(ISNUMBER($S155),ISNUMBER($AL155),$AL155&lt;&gt;0),ROUND($S155/$AL155*100,2),"")</f>
        <v/>
      </c>
      <c r="AH155" s="53">
        <f>IF(AND(ISNUMBER($Q155),ISNUMBER($AL155),$AL155&lt;&gt;0),ROUND($Q155/$AL155*100,1),"")</f>
        <v/>
      </c>
      <c r="AI155" s="48">
        <f>IF(ISNUMBER($S155),IF($S155&lt;=1,"Yes","No"),"n/a")</f>
        <v/>
      </c>
      <c r="AJ155" s="48">
        <f>IF(ISNUMBER($S155),ROUND(MAX(0,MIN(100,100-$S155*2.5-IF(ISNUMBER($T155),$T155,0)*0.12+IF($S155&lt;=1,12,0))),0),"")</f>
        <v/>
      </c>
      <c r="AK155" s="48">
        <f>IF(ISNUMBER($Q155),IF($Q155&gt;=100,20,IF($Q155&gt;=30,10,0)),0)+IF(ISNUMBER($R155),IF($R155&gt;=100,20,0),0)+IF(ISNUMBER($P155),IF($P155&gt;=150,20,IF($P155&gt;=50,12,5)),0)+IF(ISNUMBER($S155),IF($S155&lt;=1,15,0),0)</f>
        <v/>
      </c>
      <c r="AL155" s="48" t="n">
        <v>355</v>
      </c>
      <c r="AM155" s="49" t="n"/>
      <c r="AN155" s="48">
        <f>IF(AND(ISNUMBER($P155),ISNUMBER($AL155),$AL155&lt;&gt;0),IF(OR($P155&gt;180,$P155/$AL155*1000&gt;400),"Over ceiling, confirm SKU","Within"),"n/a")</f>
        <v/>
      </c>
      <c r="AO155" s="51" t="n"/>
      <c r="AP155" s="51" t="n"/>
      <c r="AQ155" s="51" t="n"/>
      <c r="AR155" s="34" t="inlineStr">
        <is>
          <t>Retrieved and cited, see Enrichment Log</t>
        </is>
      </c>
      <c r="AS155" s="34" t="inlineStr">
        <is>
          <t>BLANK -&gt; requires live Amazon.ca capture</t>
        </is>
      </c>
      <c r="AT155" s="34" t="inlineStr">
        <is>
          <t>Unverified commercial data</t>
        </is>
      </c>
    </row>
    <row r="156" ht="28" customHeight="1">
      <c r="A156" s="34" t="inlineStr">
        <is>
          <t>Waterloo</t>
        </is>
      </c>
      <c r="B156" s="34" t="inlineStr">
        <is>
          <t>Waterloo Sparkling Water | Grape | 18 pack 355mL</t>
        </is>
      </c>
      <c r="C156" s="34" t="inlineStr">
        <is>
          <t>5) Sparkling water &amp; soda</t>
        </is>
      </c>
      <c r="D156" s="34" t="inlineStr">
        <is>
          <t>355 mL can</t>
        </is>
      </c>
      <c r="E156" s="48" t="n">
        <v>18</v>
      </c>
      <c r="F156" s="49" t="n"/>
      <c r="G156" s="50">
        <f>IF(AND(ISNUMBER($F156),ISNUMBER($E156),$E156&lt;&gt;0),$F156/$E156,"")</f>
        <v/>
      </c>
      <c r="H156" s="50">
        <f>IF(AND(ISNUMBER($F156),ISNUMBER($AL156),ISNUMBER($E156),($AL156*$E156)&lt;&gt;0),$F156/($AL156*$E156)*100,"")</f>
        <v/>
      </c>
      <c r="I156" s="51" t="n"/>
      <c r="J156" s="52" t="n"/>
      <c r="K156" s="50">
        <f>IF(AND(ISNUMBER($F156),ISNUMBER($J156)),$F156*(1-$J156),"")</f>
        <v/>
      </c>
      <c r="L156" s="51" t="n"/>
      <c r="M156" s="51" t="n"/>
      <c r="N156" s="50">
        <f>IF(ISNUMBER($F156),($F156-IF(ISNUMBER($AM156),$AM156,0))*(1-IF(ISNUMBER($J156),$J156,0)),"")</f>
        <v/>
      </c>
      <c r="O156" s="34" t="inlineStr">
        <is>
          <t>Grape</t>
        </is>
      </c>
      <c r="P156" s="48" t="n">
        <v>0</v>
      </c>
      <c r="Q156" s="48" t="n">
        <v>0</v>
      </c>
      <c r="R156" s="34" t="inlineStr">
        <is>
          <t>Not listed</t>
        </is>
      </c>
      <c r="S156" s="48" t="n">
        <v>0</v>
      </c>
      <c r="T156" s="48" t="n">
        <v>0</v>
      </c>
      <c r="U156" s="34" t="inlineStr">
        <is>
          <t>None (natural flavours)</t>
        </is>
      </c>
      <c r="V156" s="34" t="inlineStr">
        <is>
          <t>Zero calorie/sugar, bold true to fruit flavour</t>
        </is>
      </c>
      <c r="W156" s="51" t="n"/>
      <c r="X156" s="51" t="n"/>
      <c r="Y156" s="51" t="n"/>
      <c r="Z156" s="51" t="n"/>
      <c r="AA156" s="34" t="inlineStr">
        <is>
          <t>Medium</t>
        </is>
      </c>
      <c r="AB156" s="34" t="inlineStr">
        <is>
          <t>Flavour forward challenger; growing</t>
        </is>
      </c>
      <c r="AC156" s="34" t="inlineStr">
        <is>
          <t>Bolder, more flavour true sparkling water</t>
        </is>
      </c>
      <c r="AD156" s="34" t="inlineStr">
        <is>
          <t>Stronger, more realistic flavour than the big seltzers.</t>
        </is>
      </c>
      <c r="AE156" s="51" t="n"/>
      <c r="AF156" s="53">
        <f>IF(AND(ISNUMBER($P156),ISNUMBER($AL156),$AL156&lt;&gt;0),ROUND($P156/$AL156*100,1),"")</f>
        <v/>
      </c>
      <c r="AG156" s="54">
        <f>IF(AND(ISNUMBER($S156),ISNUMBER($AL156),$AL156&lt;&gt;0),ROUND($S156/$AL156*100,2),"")</f>
        <v/>
      </c>
      <c r="AH156" s="53">
        <f>IF(AND(ISNUMBER($Q156),ISNUMBER($AL156),$AL156&lt;&gt;0),ROUND($Q156/$AL156*100,1),"")</f>
        <v/>
      </c>
      <c r="AI156" s="48">
        <f>IF(ISNUMBER($S156),IF($S156&lt;=1,"Yes","No"),"n/a")</f>
        <v/>
      </c>
      <c r="AJ156" s="48">
        <f>IF(ISNUMBER($S156),ROUND(MAX(0,MIN(100,100-$S156*2.5-IF(ISNUMBER($T156),$T156,0)*0.12+IF($S156&lt;=1,12,0))),0),"")</f>
        <v/>
      </c>
      <c r="AK156" s="48">
        <f>IF(ISNUMBER($Q156),IF($Q156&gt;=100,20,IF($Q156&gt;=30,10,0)),0)+IF(ISNUMBER($R156),IF($R156&gt;=100,20,0),0)+IF(ISNUMBER($P156),IF($P156&gt;=150,20,IF($P156&gt;=50,12,5)),0)+IF(ISNUMBER($S156),IF($S156&lt;=1,15,0),0)</f>
        <v/>
      </c>
      <c r="AL156" s="48" t="n">
        <v>355</v>
      </c>
      <c r="AM156" s="49" t="n"/>
      <c r="AN156" s="48">
        <f>IF(AND(ISNUMBER($P156),ISNUMBER($AL156),$AL156&lt;&gt;0),IF(OR($P156&gt;180,$P156/$AL156*1000&gt;400),"Over ceiling, confirm SKU","Within"),"n/a")</f>
        <v/>
      </c>
      <c r="AO156" s="51" t="n"/>
      <c r="AP156" s="51" t="n"/>
      <c r="AQ156" s="51" t="n"/>
      <c r="AR156" s="34" t="inlineStr">
        <is>
          <t>Retrieved and cited, see Enrichment Log</t>
        </is>
      </c>
      <c r="AS156" s="34" t="inlineStr">
        <is>
          <t>BLANK -&gt; requires live Amazon.ca capture</t>
        </is>
      </c>
      <c r="AT156" s="34" t="inlineStr">
        <is>
          <t>Unverified commercial data</t>
        </is>
      </c>
    </row>
    <row r="157" ht="28" customHeight="1">
      <c r="A157" s="34" t="inlineStr">
        <is>
          <t>Waterloo</t>
        </is>
      </c>
      <c r="B157" s="34" t="inlineStr">
        <is>
          <t>Waterloo Sparkling Water | Grape | 24 pack 355mL</t>
        </is>
      </c>
      <c r="C157" s="34" t="inlineStr">
        <is>
          <t>5) Sparkling water &amp; soda</t>
        </is>
      </c>
      <c r="D157" s="34" t="inlineStr">
        <is>
          <t>355 mL can</t>
        </is>
      </c>
      <c r="E157" s="48" t="n">
        <v>24</v>
      </c>
      <c r="F157" s="49" t="n"/>
      <c r="G157" s="50">
        <f>IF(AND(ISNUMBER($F157),ISNUMBER($E157),$E157&lt;&gt;0),$F157/$E157,"")</f>
        <v/>
      </c>
      <c r="H157" s="50">
        <f>IF(AND(ISNUMBER($F157),ISNUMBER($AL157),ISNUMBER($E157),($AL157*$E157)&lt;&gt;0),$F157/($AL157*$E157)*100,"")</f>
        <v/>
      </c>
      <c r="I157" s="51" t="n"/>
      <c r="J157" s="52" t="n"/>
      <c r="K157" s="50">
        <f>IF(AND(ISNUMBER($F157),ISNUMBER($J157)),$F157*(1-$J157),"")</f>
        <v/>
      </c>
      <c r="L157" s="51" t="n"/>
      <c r="M157" s="51" t="n"/>
      <c r="N157" s="50">
        <f>IF(ISNUMBER($F157),($F157-IF(ISNUMBER($AM157),$AM157,0))*(1-IF(ISNUMBER($J157),$J157,0)),"")</f>
        <v/>
      </c>
      <c r="O157" s="34" t="inlineStr">
        <is>
          <t>Grape</t>
        </is>
      </c>
      <c r="P157" s="48" t="n">
        <v>0</v>
      </c>
      <c r="Q157" s="48" t="n">
        <v>0</v>
      </c>
      <c r="R157" s="34" t="inlineStr">
        <is>
          <t>Not listed</t>
        </is>
      </c>
      <c r="S157" s="48" t="n">
        <v>0</v>
      </c>
      <c r="T157" s="48" t="n">
        <v>0</v>
      </c>
      <c r="U157" s="34" t="inlineStr">
        <is>
          <t>None (natural flavours)</t>
        </is>
      </c>
      <c r="V157" s="34" t="inlineStr">
        <is>
          <t>Zero calorie/sugar, bold true to fruit flavour</t>
        </is>
      </c>
      <c r="W157" s="51" t="n"/>
      <c r="X157" s="51" t="n"/>
      <c r="Y157" s="51" t="n"/>
      <c r="Z157" s="51" t="n"/>
      <c r="AA157" s="34" t="inlineStr">
        <is>
          <t>Medium</t>
        </is>
      </c>
      <c r="AB157" s="34" t="inlineStr">
        <is>
          <t>Flavour forward challenger; growing</t>
        </is>
      </c>
      <c r="AC157" s="34" t="inlineStr">
        <is>
          <t>Bolder, more flavour true sparkling water</t>
        </is>
      </c>
      <c r="AD157" s="34" t="inlineStr">
        <is>
          <t>Stronger, more realistic flavour than the big seltzers.</t>
        </is>
      </c>
      <c r="AE157" s="51" t="n"/>
      <c r="AF157" s="53">
        <f>IF(AND(ISNUMBER($P157),ISNUMBER($AL157),$AL157&lt;&gt;0),ROUND($P157/$AL157*100,1),"")</f>
        <v/>
      </c>
      <c r="AG157" s="54">
        <f>IF(AND(ISNUMBER($S157),ISNUMBER($AL157),$AL157&lt;&gt;0),ROUND($S157/$AL157*100,2),"")</f>
        <v/>
      </c>
      <c r="AH157" s="53">
        <f>IF(AND(ISNUMBER($Q157),ISNUMBER($AL157),$AL157&lt;&gt;0),ROUND($Q157/$AL157*100,1),"")</f>
        <v/>
      </c>
      <c r="AI157" s="48">
        <f>IF(ISNUMBER($S157),IF($S157&lt;=1,"Yes","No"),"n/a")</f>
        <v/>
      </c>
      <c r="AJ157" s="48">
        <f>IF(ISNUMBER($S157),ROUND(MAX(0,MIN(100,100-$S157*2.5-IF(ISNUMBER($T157),$T157,0)*0.12+IF($S157&lt;=1,12,0))),0),"")</f>
        <v/>
      </c>
      <c r="AK157" s="48">
        <f>IF(ISNUMBER($Q157),IF($Q157&gt;=100,20,IF($Q157&gt;=30,10,0)),0)+IF(ISNUMBER($R157),IF($R157&gt;=100,20,0),0)+IF(ISNUMBER($P157),IF($P157&gt;=150,20,IF($P157&gt;=50,12,5)),0)+IF(ISNUMBER($S157),IF($S157&lt;=1,15,0),0)</f>
        <v/>
      </c>
      <c r="AL157" s="48" t="n">
        <v>355</v>
      </c>
      <c r="AM157" s="49" t="n"/>
      <c r="AN157" s="48">
        <f>IF(AND(ISNUMBER($P157),ISNUMBER($AL157),$AL157&lt;&gt;0),IF(OR($P157&gt;180,$P157/$AL157*1000&gt;400),"Over ceiling, confirm SKU","Within"),"n/a")</f>
        <v/>
      </c>
      <c r="AO157" s="51" t="n"/>
      <c r="AP157" s="51" t="n"/>
      <c r="AQ157" s="51" t="n"/>
      <c r="AR157" s="34" t="inlineStr">
        <is>
          <t>Retrieved and cited, see Enrichment Log</t>
        </is>
      </c>
      <c r="AS157" s="34" t="inlineStr">
        <is>
          <t>BLANK -&gt; requires live Amazon.ca capture</t>
        </is>
      </c>
      <c r="AT157" s="34" t="inlineStr">
        <is>
          <t>Unverified commercial data</t>
        </is>
      </c>
    </row>
    <row r="158" ht="28" customHeight="1">
      <c r="A158" s="34" t="inlineStr">
        <is>
          <t>Waterloo</t>
        </is>
      </c>
      <c r="B158" s="34" t="inlineStr">
        <is>
          <t>Waterloo Sparkling Water | Watermelon | single 355mL</t>
        </is>
      </c>
      <c r="C158" s="34" t="inlineStr">
        <is>
          <t>5) Sparkling water &amp; soda</t>
        </is>
      </c>
      <c r="D158" s="34" t="inlineStr">
        <is>
          <t>355 mL can</t>
        </is>
      </c>
      <c r="E158" s="48" t="n">
        <v>1</v>
      </c>
      <c r="F158" s="49" t="n"/>
      <c r="G158" s="50">
        <f>IF(AND(ISNUMBER($F158),ISNUMBER($E158),$E158&lt;&gt;0),$F158/$E158,"")</f>
        <v/>
      </c>
      <c r="H158" s="50">
        <f>IF(AND(ISNUMBER($F158),ISNUMBER($AL158),ISNUMBER($E158),($AL158*$E158)&lt;&gt;0),$F158/($AL158*$E158)*100,"")</f>
        <v/>
      </c>
      <c r="I158" s="51" t="n"/>
      <c r="J158" s="52" t="n"/>
      <c r="K158" s="50">
        <f>IF(AND(ISNUMBER($F158),ISNUMBER($J158)),$F158*(1-$J158),"")</f>
        <v/>
      </c>
      <c r="L158" s="51" t="n"/>
      <c r="M158" s="51" t="n"/>
      <c r="N158" s="50">
        <f>IF(ISNUMBER($F158),($F158-IF(ISNUMBER($AM158),$AM158,0))*(1-IF(ISNUMBER($J158),$J158,0)),"")</f>
        <v/>
      </c>
      <c r="O158" s="34" t="inlineStr">
        <is>
          <t>Watermelon</t>
        </is>
      </c>
      <c r="P158" s="48" t="n">
        <v>0</v>
      </c>
      <c r="Q158" s="48" t="n">
        <v>0</v>
      </c>
      <c r="R158" s="34" t="inlineStr">
        <is>
          <t>Not listed</t>
        </is>
      </c>
      <c r="S158" s="48" t="n">
        <v>0</v>
      </c>
      <c r="T158" s="48" t="n">
        <v>0</v>
      </c>
      <c r="U158" s="34" t="inlineStr">
        <is>
          <t>None (natural flavours)</t>
        </is>
      </c>
      <c r="V158" s="34" t="inlineStr">
        <is>
          <t>Zero calorie/sugar, bold true to fruit flavour</t>
        </is>
      </c>
      <c r="W158" s="51" t="n"/>
      <c r="X158" s="51" t="n"/>
      <c r="Y158" s="51" t="n"/>
      <c r="Z158" s="51" t="n"/>
      <c r="AA158" s="34" t="inlineStr">
        <is>
          <t>Medium</t>
        </is>
      </c>
      <c r="AB158" s="34" t="inlineStr">
        <is>
          <t>Flavour forward challenger; growing</t>
        </is>
      </c>
      <c r="AC158" s="34" t="inlineStr">
        <is>
          <t>Bolder, more flavour true sparkling water</t>
        </is>
      </c>
      <c r="AD158" s="34" t="inlineStr">
        <is>
          <t>Stronger, more realistic flavour than the big seltzers.</t>
        </is>
      </c>
      <c r="AE158" s="51" t="n"/>
      <c r="AF158" s="53">
        <f>IF(AND(ISNUMBER($P158),ISNUMBER($AL158),$AL158&lt;&gt;0),ROUND($P158/$AL158*100,1),"")</f>
        <v/>
      </c>
      <c r="AG158" s="54">
        <f>IF(AND(ISNUMBER($S158),ISNUMBER($AL158),$AL158&lt;&gt;0),ROUND($S158/$AL158*100,2),"")</f>
        <v/>
      </c>
      <c r="AH158" s="53">
        <f>IF(AND(ISNUMBER($Q158),ISNUMBER($AL158),$AL158&lt;&gt;0),ROUND($Q158/$AL158*100,1),"")</f>
        <v/>
      </c>
      <c r="AI158" s="48">
        <f>IF(ISNUMBER($S158),IF($S158&lt;=1,"Yes","No"),"n/a")</f>
        <v/>
      </c>
      <c r="AJ158" s="48">
        <f>IF(ISNUMBER($S158),ROUND(MAX(0,MIN(100,100-$S158*2.5-IF(ISNUMBER($T158),$T158,0)*0.12+IF($S158&lt;=1,12,0))),0),"")</f>
        <v/>
      </c>
      <c r="AK158" s="48">
        <f>IF(ISNUMBER($Q158),IF($Q158&gt;=100,20,IF($Q158&gt;=30,10,0)),0)+IF(ISNUMBER($R158),IF($R158&gt;=100,20,0),0)+IF(ISNUMBER($P158),IF($P158&gt;=150,20,IF($P158&gt;=50,12,5)),0)+IF(ISNUMBER($S158),IF($S158&lt;=1,15,0),0)</f>
        <v/>
      </c>
      <c r="AL158" s="48" t="n">
        <v>355</v>
      </c>
      <c r="AM158" s="49" t="n"/>
      <c r="AN158" s="48">
        <f>IF(AND(ISNUMBER($P158),ISNUMBER($AL158),$AL158&lt;&gt;0),IF(OR($P158&gt;180,$P158/$AL158*1000&gt;400),"Over ceiling, confirm SKU","Within"),"n/a")</f>
        <v/>
      </c>
      <c r="AO158" s="51" t="n"/>
      <c r="AP158" s="51" t="n"/>
      <c r="AQ158" s="51" t="n"/>
      <c r="AR158" s="34" t="inlineStr">
        <is>
          <t>Retrieved and cited, see Enrichment Log</t>
        </is>
      </c>
      <c r="AS158" s="34" t="inlineStr">
        <is>
          <t>BLANK -&gt; requires live Amazon.ca capture</t>
        </is>
      </c>
      <c r="AT158" s="34" t="inlineStr">
        <is>
          <t>Unverified commercial data</t>
        </is>
      </c>
    </row>
    <row r="159" ht="28" customHeight="1">
      <c r="A159" s="34" t="inlineStr">
        <is>
          <t>Waterloo</t>
        </is>
      </c>
      <c r="B159" s="34" t="inlineStr">
        <is>
          <t>Waterloo Sparkling Water | Watermelon | 8 pack 355mL</t>
        </is>
      </c>
      <c r="C159" s="34" t="inlineStr">
        <is>
          <t>5) Sparkling water &amp; soda</t>
        </is>
      </c>
      <c r="D159" s="34" t="inlineStr">
        <is>
          <t>355 mL can</t>
        </is>
      </c>
      <c r="E159" s="48" t="n">
        <v>8</v>
      </c>
      <c r="F159" s="49" t="n"/>
      <c r="G159" s="50">
        <f>IF(AND(ISNUMBER($F159),ISNUMBER($E159),$E159&lt;&gt;0),$F159/$E159,"")</f>
        <v/>
      </c>
      <c r="H159" s="50">
        <f>IF(AND(ISNUMBER($F159),ISNUMBER($AL159),ISNUMBER($E159),($AL159*$E159)&lt;&gt;0),$F159/($AL159*$E159)*100,"")</f>
        <v/>
      </c>
      <c r="I159" s="51" t="n"/>
      <c r="J159" s="52" t="n"/>
      <c r="K159" s="50">
        <f>IF(AND(ISNUMBER($F159),ISNUMBER($J159)),$F159*(1-$J159),"")</f>
        <v/>
      </c>
      <c r="L159" s="51" t="n"/>
      <c r="M159" s="51" t="n"/>
      <c r="N159" s="50">
        <f>IF(ISNUMBER($F159),($F159-IF(ISNUMBER($AM159),$AM159,0))*(1-IF(ISNUMBER($J159),$J159,0)),"")</f>
        <v/>
      </c>
      <c r="O159" s="34" t="inlineStr">
        <is>
          <t>Watermelon</t>
        </is>
      </c>
      <c r="P159" s="48" t="n">
        <v>0</v>
      </c>
      <c r="Q159" s="48" t="n">
        <v>0</v>
      </c>
      <c r="R159" s="34" t="inlineStr">
        <is>
          <t>Not listed</t>
        </is>
      </c>
      <c r="S159" s="48" t="n">
        <v>0</v>
      </c>
      <c r="T159" s="48" t="n">
        <v>0</v>
      </c>
      <c r="U159" s="34" t="inlineStr">
        <is>
          <t>None (natural flavours)</t>
        </is>
      </c>
      <c r="V159" s="34" t="inlineStr">
        <is>
          <t>Zero calorie/sugar, bold true to fruit flavour</t>
        </is>
      </c>
      <c r="W159" s="51" t="n"/>
      <c r="X159" s="51" t="n"/>
      <c r="Y159" s="51" t="n"/>
      <c r="Z159" s="51" t="n"/>
      <c r="AA159" s="34" t="inlineStr">
        <is>
          <t>Medium</t>
        </is>
      </c>
      <c r="AB159" s="34" t="inlineStr">
        <is>
          <t>Flavour forward challenger; growing</t>
        </is>
      </c>
      <c r="AC159" s="34" t="inlineStr">
        <is>
          <t>Bolder, more flavour true sparkling water</t>
        </is>
      </c>
      <c r="AD159" s="34" t="inlineStr">
        <is>
          <t>Stronger, more realistic flavour than the big seltzers.</t>
        </is>
      </c>
      <c r="AE159" s="51" t="n"/>
      <c r="AF159" s="53">
        <f>IF(AND(ISNUMBER($P159),ISNUMBER($AL159),$AL159&lt;&gt;0),ROUND($P159/$AL159*100,1),"")</f>
        <v/>
      </c>
      <c r="AG159" s="54">
        <f>IF(AND(ISNUMBER($S159),ISNUMBER($AL159),$AL159&lt;&gt;0),ROUND($S159/$AL159*100,2),"")</f>
        <v/>
      </c>
      <c r="AH159" s="53">
        <f>IF(AND(ISNUMBER($Q159),ISNUMBER($AL159),$AL159&lt;&gt;0),ROUND($Q159/$AL159*100,1),"")</f>
        <v/>
      </c>
      <c r="AI159" s="48">
        <f>IF(ISNUMBER($S159),IF($S159&lt;=1,"Yes","No"),"n/a")</f>
        <v/>
      </c>
      <c r="AJ159" s="48">
        <f>IF(ISNUMBER($S159),ROUND(MAX(0,MIN(100,100-$S159*2.5-IF(ISNUMBER($T159),$T159,0)*0.12+IF($S159&lt;=1,12,0))),0),"")</f>
        <v/>
      </c>
      <c r="AK159" s="48">
        <f>IF(ISNUMBER($Q159),IF($Q159&gt;=100,20,IF($Q159&gt;=30,10,0)),0)+IF(ISNUMBER($R159),IF($R159&gt;=100,20,0),0)+IF(ISNUMBER($P159),IF($P159&gt;=150,20,IF($P159&gt;=50,12,5)),0)+IF(ISNUMBER($S159),IF($S159&lt;=1,15,0),0)</f>
        <v/>
      </c>
      <c r="AL159" s="48" t="n">
        <v>355</v>
      </c>
      <c r="AM159" s="49" t="n"/>
      <c r="AN159" s="48">
        <f>IF(AND(ISNUMBER($P159),ISNUMBER($AL159),$AL159&lt;&gt;0),IF(OR($P159&gt;180,$P159/$AL159*1000&gt;400),"Over ceiling, confirm SKU","Within"),"n/a")</f>
        <v/>
      </c>
      <c r="AO159" s="51" t="n"/>
      <c r="AP159" s="51" t="n"/>
      <c r="AQ159" s="51" t="n"/>
      <c r="AR159" s="34" t="inlineStr">
        <is>
          <t>Retrieved and cited, see Enrichment Log</t>
        </is>
      </c>
      <c r="AS159" s="34" t="inlineStr">
        <is>
          <t>BLANK -&gt; requires live Amazon.ca capture</t>
        </is>
      </c>
      <c r="AT159" s="34" t="inlineStr">
        <is>
          <t>Unverified commercial data</t>
        </is>
      </c>
    </row>
    <row r="160" ht="28" customHeight="1">
      <c r="A160" s="34" t="inlineStr">
        <is>
          <t>Waterloo</t>
        </is>
      </c>
      <c r="B160" s="34" t="inlineStr">
        <is>
          <t>Waterloo Sparkling Water | Watermelon | 12 pack 355mL</t>
        </is>
      </c>
      <c r="C160" s="34" t="inlineStr">
        <is>
          <t>5) Sparkling water &amp; soda</t>
        </is>
      </c>
      <c r="D160" s="34" t="inlineStr">
        <is>
          <t>355 mL can</t>
        </is>
      </c>
      <c r="E160" s="48" t="n">
        <v>12</v>
      </c>
      <c r="F160" s="49" t="n"/>
      <c r="G160" s="50">
        <f>IF(AND(ISNUMBER($F160),ISNUMBER($E160),$E160&lt;&gt;0),$F160/$E160,"")</f>
        <v/>
      </c>
      <c r="H160" s="50">
        <f>IF(AND(ISNUMBER($F160),ISNUMBER($AL160),ISNUMBER($E160),($AL160*$E160)&lt;&gt;0),$F160/($AL160*$E160)*100,"")</f>
        <v/>
      </c>
      <c r="I160" s="51" t="n"/>
      <c r="J160" s="52" t="n"/>
      <c r="K160" s="50">
        <f>IF(AND(ISNUMBER($F160),ISNUMBER($J160)),$F160*(1-$J160),"")</f>
        <v/>
      </c>
      <c r="L160" s="51" t="n"/>
      <c r="M160" s="51" t="n"/>
      <c r="N160" s="50">
        <f>IF(ISNUMBER($F160),($F160-IF(ISNUMBER($AM160),$AM160,0))*(1-IF(ISNUMBER($J160),$J160,0)),"")</f>
        <v/>
      </c>
      <c r="O160" s="34" t="inlineStr">
        <is>
          <t>Watermelon</t>
        </is>
      </c>
      <c r="P160" s="48" t="n">
        <v>0</v>
      </c>
      <c r="Q160" s="48" t="n">
        <v>0</v>
      </c>
      <c r="R160" s="34" t="inlineStr">
        <is>
          <t>Not listed</t>
        </is>
      </c>
      <c r="S160" s="48" t="n">
        <v>0</v>
      </c>
      <c r="T160" s="48" t="n">
        <v>0</v>
      </c>
      <c r="U160" s="34" t="inlineStr">
        <is>
          <t>None (natural flavours)</t>
        </is>
      </c>
      <c r="V160" s="34" t="inlineStr">
        <is>
          <t>Zero calorie/sugar, bold true to fruit flavour</t>
        </is>
      </c>
      <c r="W160" s="51" t="n"/>
      <c r="X160" s="51" t="n"/>
      <c r="Y160" s="51" t="n"/>
      <c r="Z160" s="51" t="n"/>
      <c r="AA160" s="34" t="inlineStr">
        <is>
          <t>Medium</t>
        </is>
      </c>
      <c r="AB160" s="34" t="inlineStr">
        <is>
          <t>Flavour forward challenger; growing</t>
        </is>
      </c>
      <c r="AC160" s="34" t="inlineStr">
        <is>
          <t>Bolder, more flavour true sparkling water</t>
        </is>
      </c>
      <c r="AD160" s="34" t="inlineStr">
        <is>
          <t>Stronger, more realistic flavour than the big seltzers.</t>
        </is>
      </c>
      <c r="AE160" s="51" t="n"/>
      <c r="AF160" s="53">
        <f>IF(AND(ISNUMBER($P160),ISNUMBER($AL160),$AL160&lt;&gt;0),ROUND($P160/$AL160*100,1),"")</f>
        <v/>
      </c>
      <c r="AG160" s="54">
        <f>IF(AND(ISNUMBER($S160),ISNUMBER($AL160),$AL160&lt;&gt;0),ROUND($S160/$AL160*100,2),"")</f>
        <v/>
      </c>
      <c r="AH160" s="53">
        <f>IF(AND(ISNUMBER($Q160),ISNUMBER($AL160),$AL160&lt;&gt;0),ROUND($Q160/$AL160*100,1),"")</f>
        <v/>
      </c>
      <c r="AI160" s="48">
        <f>IF(ISNUMBER($S160),IF($S160&lt;=1,"Yes","No"),"n/a")</f>
        <v/>
      </c>
      <c r="AJ160" s="48">
        <f>IF(ISNUMBER($S160),ROUND(MAX(0,MIN(100,100-$S160*2.5-IF(ISNUMBER($T160),$T160,0)*0.12+IF($S160&lt;=1,12,0))),0),"")</f>
        <v/>
      </c>
      <c r="AK160" s="48">
        <f>IF(ISNUMBER($Q160),IF($Q160&gt;=100,20,IF($Q160&gt;=30,10,0)),0)+IF(ISNUMBER($R160),IF($R160&gt;=100,20,0),0)+IF(ISNUMBER($P160),IF($P160&gt;=150,20,IF($P160&gt;=50,12,5)),0)+IF(ISNUMBER($S160),IF($S160&lt;=1,15,0),0)</f>
        <v/>
      </c>
      <c r="AL160" s="48" t="n">
        <v>355</v>
      </c>
      <c r="AM160" s="49" t="n"/>
      <c r="AN160" s="48">
        <f>IF(AND(ISNUMBER($P160),ISNUMBER($AL160),$AL160&lt;&gt;0),IF(OR($P160&gt;180,$P160/$AL160*1000&gt;400),"Over ceiling, confirm SKU","Within"),"n/a")</f>
        <v/>
      </c>
      <c r="AO160" s="51" t="n"/>
      <c r="AP160" s="51" t="n"/>
      <c r="AQ160" s="51" t="n"/>
      <c r="AR160" s="34" t="inlineStr">
        <is>
          <t>Retrieved and cited, see Enrichment Log</t>
        </is>
      </c>
      <c r="AS160" s="34" t="inlineStr">
        <is>
          <t>BLANK -&gt; requires live Amazon.ca capture</t>
        </is>
      </c>
      <c r="AT160" s="34" t="inlineStr">
        <is>
          <t>Unverified commercial data</t>
        </is>
      </c>
    </row>
    <row r="161" ht="28" customHeight="1">
      <c r="A161" s="34" t="inlineStr">
        <is>
          <t>Waterloo</t>
        </is>
      </c>
      <c r="B161" s="34" t="inlineStr">
        <is>
          <t>Waterloo Sparkling Water | Watermelon | 15 pack 355mL</t>
        </is>
      </c>
      <c r="C161" s="34" t="inlineStr">
        <is>
          <t>5) Sparkling water &amp; soda</t>
        </is>
      </c>
      <c r="D161" s="34" t="inlineStr">
        <is>
          <t>355 mL can</t>
        </is>
      </c>
      <c r="E161" s="48" t="n">
        <v>15</v>
      </c>
      <c r="F161" s="49" t="n"/>
      <c r="G161" s="50">
        <f>IF(AND(ISNUMBER($F161),ISNUMBER($E161),$E161&lt;&gt;0),$F161/$E161,"")</f>
        <v/>
      </c>
      <c r="H161" s="50">
        <f>IF(AND(ISNUMBER($F161),ISNUMBER($AL161),ISNUMBER($E161),($AL161*$E161)&lt;&gt;0),$F161/($AL161*$E161)*100,"")</f>
        <v/>
      </c>
      <c r="I161" s="51" t="n"/>
      <c r="J161" s="52" t="n"/>
      <c r="K161" s="50">
        <f>IF(AND(ISNUMBER($F161),ISNUMBER($J161)),$F161*(1-$J161),"")</f>
        <v/>
      </c>
      <c r="L161" s="51" t="n"/>
      <c r="M161" s="51" t="n"/>
      <c r="N161" s="50">
        <f>IF(ISNUMBER($F161),($F161-IF(ISNUMBER($AM161),$AM161,0))*(1-IF(ISNUMBER($J161),$J161,0)),"")</f>
        <v/>
      </c>
      <c r="O161" s="34" t="inlineStr">
        <is>
          <t>Watermelon</t>
        </is>
      </c>
      <c r="P161" s="48" t="n">
        <v>0</v>
      </c>
      <c r="Q161" s="48" t="n">
        <v>0</v>
      </c>
      <c r="R161" s="34" t="inlineStr">
        <is>
          <t>Not listed</t>
        </is>
      </c>
      <c r="S161" s="48" t="n">
        <v>0</v>
      </c>
      <c r="T161" s="48" t="n">
        <v>0</v>
      </c>
      <c r="U161" s="34" t="inlineStr">
        <is>
          <t>None (natural flavours)</t>
        </is>
      </c>
      <c r="V161" s="34" t="inlineStr">
        <is>
          <t>Zero calorie/sugar, bold true to fruit flavour</t>
        </is>
      </c>
      <c r="W161" s="51" t="n"/>
      <c r="X161" s="51" t="n"/>
      <c r="Y161" s="51" t="n"/>
      <c r="Z161" s="51" t="n"/>
      <c r="AA161" s="34" t="inlineStr">
        <is>
          <t>Medium</t>
        </is>
      </c>
      <c r="AB161" s="34" t="inlineStr">
        <is>
          <t>Flavour forward challenger; growing</t>
        </is>
      </c>
      <c r="AC161" s="34" t="inlineStr">
        <is>
          <t>Bolder, more flavour true sparkling water</t>
        </is>
      </c>
      <c r="AD161" s="34" t="inlineStr">
        <is>
          <t>Stronger, more realistic flavour than the big seltzers.</t>
        </is>
      </c>
      <c r="AE161" s="51" t="n"/>
      <c r="AF161" s="53">
        <f>IF(AND(ISNUMBER($P161),ISNUMBER($AL161),$AL161&lt;&gt;0),ROUND($P161/$AL161*100,1),"")</f>
        <v/>
      </c>
      <c r="AG161" s="54">
        <f>IF(AND(ISNUMBER($S161),ISNUMBER($AL161),$AL161&lt;&gt;0),ROUND($S161/$AL161*100,2),"")</f>
        <v/>
      </c>
      <c r="AH161" s="53">
        <f>IF(AND(ISNUMBER($Q161),ISNUMBER($AL161),$AL161&lt;&gt;0),ROUND($Q161/$AL161*100,1),"")</f>
        <v/>
      </c>
      <c r="AI161" s="48">
        <f>IF(ISNUMBER($S161),IF($S161&lt;=1,"Yes","No"),"n/a")</f>
        <v/>
      </c>
      <c r="AJ161" s="48">
        <f>IF(ISNUMBER($S161),ROUND(MAX(0,MIN(100,100-$S161*2.5-IF(ISNUMBER($T161),$T161,0)*0.12+IF($S161&lt;=1,12,0))),0),"")</f>
        <v/>
      </c>
      <c r="AK161" s="48">
        <f>IF(ISNUMBER($Q161),IF($Q161&gt;=100,20,IF($Q161&gt;=30,10,0)),0)+IF(ISNUMBER($R161),IF($R161&gt;=100,20,0),0)+IF(ISNUMBER($P161),IF($P161&gt;=150,20,IF($P161&gt;=50,12,5)),0)+IF(ISNUMBER($S161),IF($S161&lt;=1,15,0),0)</f>
        <v/>
      </c>
      <c r="AL161" s="48" t="n">
        <v>355</v>
      </c>
      <c r="AM161" s="49" t="n"/>
      <c r="AN161" s="48">
        <f>IF(AND(ISNUMBER($P161),ISNUMBER($AL161),$AL161&lt;&gt;0),IF(OR($P161&gt;180,$P161/$AL161*1000&gt;400),"Over ceiling, confirm SKU","Within"),"n/a")</f>
        <v/>
      </c>
      <c r="AO161" s="51" t="n"/>
      <c r="AP161" s="51" t="n"/>
      <c r="AQ161" s="51" t="n"/>
      <c r="AR161" s="34" t="inlineStr">
        <is>
          <t>Retrieved and cited, see Enrichment Log</t>
        </is>
      </c>
      <c r="AS161" s="34" t="inlineStr">
        <is>
          <t>BLANK -&gt; requires live Amazon.ca capture</t>
        </is>
      </c>
      <c r="AT161" s="34" t="inlineStr">
        <is>
          <t>Unverified commercial data</t>
        </is>
      </c>
    </row>
    <row r="162" ht="28" customHeight="1">
      <c r="A162" s="34" t="inlineStr">
        <is>
          <t>Waterloo</t>
        </is>
      </c>
      <c r="B162" s="34" t="inlineStr">
        <is>
          <t>Waterloo Sparkling Water | Watermelon | 18 pack 355mL</t>
        </is>
      </c>
      <c r="C162" s="34" t="inlineStr">
        <is>
          <t>5) Sparkling water &amp; soda</t>
        </is>
      </c>
      <c r="D162" s="34" t="inlineStr">
        <is>
          <t>355 mL can</t>
        </is>
      </c>
      <c r="E162" s="48" t="n">
        <v>18</v>
      </c>
      <c r="F162" s="49" t="n"/>
      <c r="G162" s="50">
        <f>IF(AND(ISNUMBER($F162),ISNUMBER($E162),$E162&lt;&gt;0),$F162/$E162,"")</f>
        <v/>
      </c>
      <c r="H162" s="50">
        <f>IF(AND(ISNUMBER($F162),ISNUMBER($AL162),ISNUMBER($E162),($AL162*$E162)&lt;&gt;0),$F162/($AL162*$E162)*100,"")</f>
        <v/>
      </c>
      <c r="I162" s="51" t="n"/>
      <c r="J162" s="52" t="n"/>
      <c r="K162" s="50">
        <f>IF(AND(ISNUMBER($F162),ISNUMBER($J162)),$F162*(1-$J162),"")</f>
        <v/>
      </c>
      <c r="L162" s="51" t="n"/>
      <c r="M162" s="51" t="n"/>
      <c r="N162" s="50">
        <f>IF(ISNUMBER($F162),($F162-IF(ISNUMBER($AM162),$AM162,0))*(1-IF(ISNUMBER($J162),$J162,0)),"")</f>
        <v/>
      </c>
      <c r="O162" s="34" t="inlineStr">
        <is>
          <t>Watermelon</t>
        </is>
      </c>
      <c r="P162" s="48" t="n">
        <v>0</v>
      </c>
      <c r="Q162" s="48" t="n">
        <v>0</v>
      </c>
      <c r="R162" s="34" t="inlineStr">
        <is>
          <t>Not listed</t>
        </is>
      </c>
      <c r="S162" s="48" t="n">
        <v>0</v>
      </c>
      <c r="T162" s="48" t="n">
        <v>0</v>
      </c>
      <c r="U162" s="34" t="inlineStr">
        <is>
          <t>None (natural flavours)</t>
        </is>
      </c>
      <c r="V162" s="34" t="inlineStr">
        <is>
          <t>Zero calorie/sugar, bold true to fruit flavour</t>
        </is>
      </c>
      <c r="W162" s="51" t="n"/>
      <c r="X162" s="51" t="n"/>
      <c r="Y162" s="51" t="n"/>
      <c r="Z162" s="51" t="n"/>
      <c r="AA162" s="34" t="inlineStr">
        <is>
          <t>Medium</t>
        </is>
      </c>
      <c r="AB162" s="34" t="inlineStr">
        <is>
          <t>Flavour forward challenger; growing</t>
        </is>
      </c>
      <c r="AC162" s="34" t="inlineStr">
        <is>
          <t>Bolder, more flavour true sparkling water</t>
        </is>
      </c>
      <c r="AD162" s="34" t="inlineStr">
        <is>
          <t>Stronger, more realistic flavour than the big seltzers.</t>
        </is>
      </c>
      <c r="AE162" s="51" t="n"/>
      <c r="AF162" s="53">
        <f>IF(AND(ISNUMBER($P162),ISNUMBER($AL162),$AL162&lt;&gt;0),ROUND($P162/$AL162*100,1),"")</f>
        <v/>
      </c>
      <c r="AG162" s="54">
        <f>IF(AND(ISNUMBER($S162),ISNUMBER($AL162),$AL162&lt;&gt;0),ROUND($S162/$AL162*100,2),"")</f>
        <v/>
      </c>
      <c r="AH162" s="53">
        <f>IF(AND(ISNUMBER($Q162),ISNUMBER($AL162),$AL162&lt;&gt;0),ROUND($Q162/$AL162*100,1),"")</f>
        <v/>
      </c>
      <c r="AI162" s="48">
        <f>IF(ISNUMBER($S162),IF($S162&lt;=1,"Yes","No"),"n/a")</f>
        <v/>
      </c>
      <c r="AJ162" s="48">
        <f>IF(ISNUMBER($S162),ROUND(MAX(0,MIN(100,100-$S162*2.5-IF(ISNUMBER($T162),$T162,0)*0.12+IF($S162&lt;=1,12,0))),0),"")</f>
        <v/>
      </c>
      <c r="AK162" s="48">
        <f>IF(ISNUMBER($Q162),IF($Q162&gt;=100,20,IF($Q162&gt;=30,10,0)),0)+IF(ISNUMBER($R162),IF($R162&gt;=100,20,0),0)+IF(ISNUMBER($P162),IF($P162&gt;=150,20,IF($P162&gt;=50,12,5)),0)+IF(ISNUMBER($S162),IF($S162&lt;=1,15,0),0)</f>
        <v/>
      </c>
      <c r="AL162" s="48" t="n">
        <v>355</v>
      </c>
      <c r="AM162" s="49" t="n"/>
      <c r="AN162" s="48">
        <f>IF(AND(ISNUMBER($P162),ISNUMBER($AL162),$AL162&lt;&gt;0),IF(OR($P162&gt;180,$P162/$AL162*1000&gt;400),"Over ceiling, confirm SKU","Within"),"n/a")</f>
        <v/>
      </c>
      <c r="AO162" s="51" t="n"/>
      <c r="AP162" s="51" t="n"/>
      <c r="AQ162" s="51" t="n"/>
      <c r="AR162" s="34" t="inlineStr">
        <is>
          <t>Retrieved and cited, see Enrichment Log</t>
        </is>
      </c>
      <c r="AS162" s="34" t="inlineStr">
        <is>
          <t>BLANK -&gt; requires live Amazon.ca capture</t>
        </is>
      </c>
      <c r="AT162" s="34" t="inlineStr">
        <is>
          <t>Unverified commercial data</t>
        </is>
      </c>
    </row>
    <row r="163" ht="28" customHeight="1">
      <c r="A163" s="34" t="inlineStr">
        <is>
          <t>Waterloo</t>
        </is>
      </c>
      <c r="B163" s="34" t="inlineStr">
        <is>
          <t>Waterloo Sparkling Water | Watermelon | 24 pack 355mL</t>
        </is>
      </c>
      <c r="C163" s="34" t="inlineStr">
        <is>
          <t>5) Sparkling water &amp; soda</t>
        </is>
      </c>
      <c r="D163" s="34" t="inlineStr">
        <is>
          <t>355 mL can</t>
        </is>
      </c>
      <c r="E163" s="48" t="n">
        <v>24</v>
      </c>
      <c r="F163" s="49" t="n"/>
      <c r="G163" s="50">
        <f>IF(AND(ISNUMBER($F163),ISNUMBER($E163),$E163&lt;&gt;0),$F163/$E163,"")</f>
        <v/>
      </c>
      <c r="H163" s="50">
        <f>IF(AND(ISNUMBER($F163),ISNUMBER($AL163),ISNUMBER($E163),($AL163*$E163)&lt;&gt;0),$F163/($AL163*$E163)*100,"")</f>
        <v/>
      </c>
      <c r="I163" s="51" t="n"/>
      <c r="J163" s="52" t="n"/>
      <c r="K163" s="50">
        <f>IF(AND(ISNUMBER($F163),ISNUMBER($J163)),$F163*(1-$J163),"")</f>
        <v/>
      </c>
      <c r="L163" s="51" t="n"/>
      <c r="M163" s="51" t="n"/>
      <c r="N163" s="50">
        <f>IF(ISNUMBER($F163),($F163-IF(ISNUMBER($AM163),$AM163,0))*(1-IF(ISNUMBER($J163),$J163,0)),"")</f>
        <v/>
      </c>
      <c r="O163" s="34" t="inlineStr">
        <is>
          <t>Watermelon</t>
        </is>
      </c>
      <c r="P163" s="48" t="n">
        <v>0</v>
      </c>
      <c r="Q163" s="48" t="n">
        <v>0</v>
      </c>
      <c r="R163" s="34" t="inlineStr">
        <is>
          <t>Not listed</t>
        </is>
      </c>
      <c r="S163" s="48" t="n">
        <v>0</v>
      </c>
      <c r="T163" s="48" t="n">
        <v>0</v>
      </c>
      <c r="U163" s="34" t="inlineStr">
        <is>
          <t>None (natural flavours)</t>
        </is>
      </c>
      <c r="V163" s="34" t="inlineStr">
        <is>
          <t>Zero calorie/sugar, bold true to fruit flavour</t>
        </is>
      </c>
      <c r="W163" s="51" t="n"/>
      <c r="X163" s="51" t="n"/>
      <c r="Y163" s="51" t="n"/>
      <c r="Z163" s="51" t="n"/>
      <c r="AA163" s="34" t="inlineStr">
        <is>
          <t>Medium</t>
        </is>
      </c>
      <c r="AB163" s="34" t="inlineStr">
        <is>
          <t>Flavour forward challenger; growing</t>
        </is>
      </c>
      <c r="AC163" s="34" t="inlineStr">
        <is>
          <t>Bolder, more flavour true sparkling water</t>
        </is>
      </c>
      <c r="AD163" s="34" t="inlineStr">
        <is>
          <t>Stronger, more realistic flavour than the big seltzers.</t>
        </is>
      </c>
      <c r="AE163" s="51" t="n"/>
      <c r="AF163" s="53">
        <f>IF(AND(ISNUMBER($P163),ISNUMBER($AL163),$AL163&lt;&gt;0),ROUND($P163/$AL163*100,1),"")</f>
        <v/>
      </c>
      <c r="AG163" s="54">
        <f>IF(AND(ISNUMBER($S163),ISNUMBER($AL163),$AL163&lt;&gt;0),ROUND($S163/$AL163*100,2),"")</f>
        <v/>
      </c>
      <c r="AH163" s="53">
        <f>IF(AND(ISNUMBER($Q163),ISNUMBER($AL163),$AL163&lt;&gt;0),ROUND($Q163/$AL163*100,1),"")</f>
        <v/>
      </c>
      <c r="AI163" s="48">
        <f>IF(ISNUMBER($S163),IF($S163&lt;=1,"Yes","No"),"n/a")</f>
        <v/>
      </c>
      <c r="AJ163" s="48">
        <f>IF(ISNUMBER($S163),ROUND(MAX(0,MIN(100,100-$S163*2.5-IF(ISNUMBER($T163),$T163,0)*0.12+IF($S163&lt;=1,12,0))),0),"")</f>
        <v/>
      </c>
      <c r="AK163" s="48">
        <f>IF(ISNUMBER($Q163),IF($Q163&gt;=100,20,IF($Q163&gt;=30,10,0)),0)+IF(ISNUMBER($R163),IF($R163&gt;=100,20,0),0)+IF(ISNUMBER($P163),IF($P163&gt;=150,20,IF($P163&gt;=50,12,5)),0)+IF(ISNUMBER($S163),IF($S163&lt;=1,15,0),0)</f>
        <v/>
      </c>
      <c r="AL163" s="48" t="n">
        <v>355</v>
      </c>
      <c r="AM163" s="49" t="n"/>
      <c r="AN163" s="48">
        <f>IF(AND(ISNUMBER($P163),ISNUMBER($AL163),$AL163&lt;&gt;0),IF(OR($P163&gt;180,$P163/$AL163*1000&gt;400),"Over ceiling, confirm SKU","Within"),"n/a")</f>
        <v/>
      </c>
      <c r="AO163" s="51" t="n"/>
      <c r="AP163" s="51" t="n"/>
      <c r="AQ163" s="51" t="n"/>
      <c r="AR163" s="34" t="inlineStr">
        <is>
          <t>Retrieved and cited, see Enrichment Log</t>
        </is>
      </c>
      <c r="AS163" s="34" t="inlineStr">
        <is>
          <t>BLANK -&gt; requires live Amazon.ca capture</t>
        </is>
      </c>
      <c r="AT163" s="34" t="inlineStr">
        <is>
          <t>Unverified commercial data</t>
        </is>
      </c>
    </row>
    <row r="164" ht="28" customHeight="1">
      <c r="A164" s="34" t="inlineStr">
        <is>
          <t>Waterloo</t>
        </is>
      </c>
      <c r="B164" s="34" t="inlineStr">
        <is>
          <t>Waterloo Sparkling Water | Lemon-Lime | single 355mL</t>
        </is>
      </c>
      <c r="C164" s="34" t="inlineStr">
        <is>
          <t>5) Sparkling water &amp; soda</t>
        </is>
      </c>
      <c r="D164" s="34" t="inlineStr">
        <is>
          <t>355 mL can</t>
        </is>
      </c>
      <c r="E164" s="48" t="n">
        <v>1</v>
      </c>
      <c r="F164" s="49" t="n"/>
      <c r="G164" s="50">
        <f>IF(AND(ISNUMBER($F164),ISNUMBER($E164),$E164&lt;&gt;0),$F164/$E164,"")</f>
        <v/>
      </c>
      <c r="H164" s="50">
        <f>IF(AND(ISNUMBER($F164),ISNUMBER($AL164),ISNUMBER($E164),($AL164*$E164)&lt;&gt;0),$F164/($AL164*$E164)*100,"")</f>
        <v/>
      </c>
      <c r="I164" s="51" t="n"/>
      <c r="J164" s="52" t="n"/>
      <c r="K164" s="50">
        <f>IF(AND(ISNUMBER($F164),ISNUMBER($J164)),$F164*(1-$J164),"")</f>
        <v/>
      </c>
      <c r="L164" s="51" t="n"/>
      <c r="M164" s="51" t="n"/>
      <c r="N164" s="50">
        <f>IF(ISNUMBER($F164),($F164-IF(ISNUMBER($AM164),$AM164,0))*(1-IF(ISNUMBER($J164),$J164,0)),"")</f>
        <v/>
      </c>
      <c r="O164" s="34" t="inlineStr">
        <is>
          <t>Lemon-Lime</t>
        </is>
      </c>
      <c r="P164" s="48" t="n">
        <v>0</v>
      </c>
      <c r="Q164" s="48" t="n">
        <v>0</v>
      </c>
      <c r="R164" s="34" t="inlineStr">
        <is>
          <t>Not listed</t>
        </is>
      </c>
      <c r="S164" s="48" t="n">
        <v>0</v>
      </c>
      <c r="T164" s="48" t="n">
        <v>0</v>
      </c>
      <c r="U164" s="34" t="inlineStr">
        <is>
          <t>None (natural flavours)</t>
        </is>
      </c>
      <c r="V164" s="34" t="inlineStr">
        <is>
          <t>Zero calorie/sugar, bold true to fruit flavour</t>
        </is>
      </c>
      <c r="W164" s="51" t="n"/>
      <c r="X164" s="51" t="n"/>
      <c r="Y164" s="51" t="n"/>
      <c r="Z164" s="51" t="n"/>
      <c r="AA164" s="34" t="inlineStr">
        <is>
          <t>Medium</t>
        </is>
      </c>
      <c r="AB164" s="34" t="inlineStr">
        <is>
          <t>Flavour forward challenger; growing</t>
        </is>
      </c>
      <c r="AC164" s="34" t="inlineStr">
        <is>
          <t>Bolder, more flavour true sparkling water</t>
        </is>
      </c>
      <c r="AD164" s="34" t="inlineStr">
        <is>
          <t>Stronger, more realistic flavour than the big seltzers.</t>
        </is>
      </c>
      <c r="AE164" s="51" t="n"/>
      <c r="AF164" s="53">
        <f>IF(AND(ISNUMBER($P164),ISNUMBER($AL164),$AL164&lt;&gt;0),ROUND($P164/$AL164*100,1),"")</f>
        <v/>
      </c>
      <c r="AG164" s="54">
        <f>IF(AND(ISNUMBER($S164),ISNUMBER($AL164),$AL164&lt;&gt;0),ROUND($S164/$AL164*100,2),"")</f>
        <v/>
      </c>
      <c r="AH164" s="53">
        <f>IF(AND(ISNUMBER($Q164),ISNUMBER($AL164),$AL164&lt;&gt;0),ROUND($Q164/$AL164*100,1),"")</f>
        <v/>
      </c>
      <c r="AI164" s="48">
        <f>IF(ISNUMBER($S164),IF($S164&lt;=1,"Yes","No"),"n/a")</f>
        <v/>
      </c>
      <c r="AJ164" s="48">
        <f>IF(ISNUMBER($S164),ROUND(MAX(0,MIN(100,100-$S164*2.5-IF(ISNUMBER($T164),$T164,0)*0.12+IF($S164&lt;=1,12,0))),0),"")</f>
        <v/>
      </c>
      <c r="AK164" s="48">
        <f>IF(ISNUMBER($Q164),IF($Q164&gt;=100,20,IF($Q164&gt;=30,10,0)),0)+IF(ISNUMBER($R164),IF($R164&gt;=100,20,0),0)+IF(ISNUMBER($P164),IF($P164&gt;=150,20,IF($P164&gt;=50,12,5)),0)+IF(ISNUMBER($S164),IF($S164&lt;=1,15,0),0)</f>
        <v/>
      </c>
      <c r="AL164" s="48" t="n">
        <v>355</v>
      </c>
      <c r="AM164" s="49" t="n"/>
      <c r="AN164" s="48">
        <f>IF(AND(ISNUMBER($P164),ISNUMBER($AL164),$AL164&lt;&gt;0),IF(OR($P164&gt;180,$P164/$AL164*1000&gt;400),"Over ceiling, confirm SKU","Within"),"n/a")</f>
        <v/>
      </c>
      <c r="AO164" s="51" t="n"/>
      <c r="AP164" s="51" t="n"/>
      <c r="AQ164" s="51" t="n"/>
      <c r="AR164" s="34" t="inlineStr">
        <is>
          <t>Retrieved and cited, see Enrichment Log</t>
        </is>
      </c>
      <c r="AS164" s="34" t="inlineStr">
        <is>
          <t>BLANK -&gt; requires live Amazon.ca capture</t>
        </is>
      </c>
      <c r="AT164" s="34" t="inlineStr">
        <is>
          <t>Unverified commercial data</t>
        </is>
      </c>
    </row>
    <row r="165" ht="28" customHeight="1">
      <c r="A165" s="34" t="inlineStr">
        <is>
          <t>Waterloo</t>
        </is>
      </c>
      <c r="B165" s="34" t="inlineStr">
        <is>
          <t>Waterloo Sparkling Water | Lemon-Lime | 8 pack 355mL</t>
        </is>
      </c>
      <c r="C165" s="34" t="inlineStr">
        <is>
          <t>5) Sparkling water &amp; soda</t>
        </is>
      </c>
      <c r="D165" s="34" t="inlineStr">
        <is>
          <t>355 mL can</t>
        </is>
      </c>
      <c r="E165" s="48" t="n">
        <v>8</v>
      </c>
      <c r="F165" s="49" t="n"/>
      <c r="G165" s="50">
        <f>IF(AND(ISNUMBER($F165),ISNUMBER($E165),$E165&lt;&gt;0),$F165/$E165,"")</f>
        <v/>
      </c>
      <c r="H165" s="50">
        <f>IF(AND(ISNUMBER($F165),ISNUMBER($AL165),ISNUMBER($E165),($AL165*$E165)&lt;&gt;0),$F165/($AL165*$E165)*100,"")</f>
        <v/>
      </c>
      <c r="I165" s="51" t="n"/>
      <c r="J165" s="52" t="n"/>
      <c r="K165" s="50">
        <f>IF(AND(ISNUMBER($F165),ISNUMBER($J165)),$F165*(1-$J165),"")</f>
        <v/>
      </c>
      <c r="L165" s="51" t="n"/>
      <c r="M165" s="51" t="n"/>
      <c r="N165" s="50">
        <f>IF(ISNUMBER($F165),($F165-IF(ISNUMBER($AM165),$AM165,0))*(1-IF(ISNUMBER($J165),$J165,0)),"")</f>
        <v/>
      </c>
      <c r="O165" s="34" t="inlineStr">
        <is>
          <t>Lemon-Lime</t>
        </is>
      </c>
      <c r="P165" s="48" t="n">
        <v>0</v>
      </c>
      <c r="Q165" s="48" t="n">
        <v>0</v>
      </c>
      <c r="R165" s="34" t="inlineStr">
        <is>
          <t>Not listed</t>
        </is>
      </c>
      <c r="S165" s="48" t="n">
        <v>0</v>
      </c>
      <c r="T165" s="48" t="n">
        <v>0</v>
      </c>
      <c r="U165" s="34" t="inlineStr">
        <is>
          <t>None (natural flavours)</t>
        </is>
      </c>
      <c r="V165" s="34" t="inlineStr">
        <is>
          <t>Zero calorie/sugar, bold true to fruit flavour</t>
        </is>
      </c>
      <c r="W165" s="51" t="n"/>
      <c r="X165" s="51" t="n"/>
      <c r="Y165" s="51" t="n"/>
      <c r="Z165" s="51" t="n"/>
      <c r="AA165" s="34" t="inlineStr">
        <is>
          <t>Medium</t>
        </is>
      </c>
      <c r="AB165" s="34" t="inlineStr">
        <is>
          <t>Flavour forward challenger; growing</t>
        </is>
      </c>
      <c r="AC165" s="34" t="inlineStr">
        <is>
          <t>Bolder, more flavour true sparkling water</t>
        </is>
      </c>
      <c r="AD165" s="34" t="inlineStr">
        <is>
          <t>Stronger, more realistic flavour than the big seltzers.</t>
        </is>
      </c>
      <c r="AE165" s="51" t="n"/>
      <c r="AF165" s="53">
        <f>IF(AND(ISNUMBER($P165),ISNUMBER($AL165),$AL165&lt;&gt;0),ROUND($P165/$AL165*100,1),"")</f>
        <v/>
      </c>
      <c r="AG165" s="54">
        <f>IF(AND(ISNUMBER($S165),ISNUMBER($AL165),$AL165&lt;&gt;0),ROUND($S165/$AL165*100,2),"")</f>
        <v/>
      </c>
      <c r="AH165" s="53">
        <f>IF(AND(ISNUMBER($Q165),ISNUMBER($AL165),$AL165&lt;&gt;0),ROUND($Q165/$AL165*100,1),"")</f>
        <v/>
      </c>
      <c r="AI165" s="48">
        <f>IF(ISNUMBER($S165),IF($S165&lt;=1,"Yes","No"),"n/a")</f>
        <v/>
      </c>
      <c r="AJ165" s="48">
        <f>IF(ISNUMBER($S165),ROUND(MAX(0,MIN(100,100-$S165*2.5-IF(ISNUMBER($T165),$T165,0)*0.12+IF($S165&lt;=1,12,0))),0),"")</f>
        <v/>
      </c>
      <c r="AK165" s="48">
        <f>IF(ISNUMBER($Q165),IF($Q165&gt;=100,20,IF($Q165&gt;=30,10,0)),0)+IF(ISNUMBER($R165),IF($R165&gt;=100,20,0),0)+IF(ISNUMBER($P165),IF($P165&gt;=150,20,IF($P165&gt;=50,12,5)),0)+IF(ISNUMBER($S165),IF($S165&lt;=1,15,0),0)</f>
        <v/>
      </c>
      <c r="AL165" s="48" t="n">
        <v>355</v>
      </c>
      <c r="AM165" s="49" t="n"/>
      <c r="AN165" s="48">
        <f>IF(AND(ISNUMBER($P165),ISNUMBER($AL165),$AL165&lt;&gt;0),IF(OR($P165&gt;180,$P165/$AL165*1000&gt;400),"Over ceiling, confirm SKU","Within"),"n/a")</f>
        <v/>
      </c>
      <c r="AO165" s="51" t="n"/>
      <c r="AP165" s="51" t="n"/>
      <c r="AQ165" s="51" t="n"/>
      <c r="AR165" s="34" t="inlineStr">
        <is>
          <t>Retrieved and cited, see Enrichment Log</t>
        </is>
      </c>
      <c r="AS165" s="34" t="inlineStr">
        <is>
          <t>BLANK -&gt; requires live Amazon.ca capture</t>
        </is>
      </c>
      <c r="AT165" s="34" t="inlineStr">
        <is>
          <t>Unverified commercial data</t>
        </is>
      </c>
    </row>
    <row r="166" ht="28" customHeight="1">
      <c r="A166" s="34" t="inlineStr">
        <is>
          <t>Waterloo</t>
        </is>
      </c>
      <c r="B166" s="34" t="inlineStr">
        <is>
          <t>Waterloo Sparkling Water | Lemon-Lime | 12 pack 355mL</t>
        </is>
      </c>
      <c r="C166" s="34" t="inlineStr">
        <is>
          <t>5) Sparkling water &amp; soda</t>
        </is>
      </c>
      <c r="D166" s="34" t="inlineStr">
        <is>
          <t>355 mL can</t>
        </is>
      </c>
      <c r="E166" s="48" t="n">
        <v>12</v>
      </c>
      <c r="F166" s="49" t="n"/>
      <c r="G166" s="50">
        <f>IF(AND(ISNUMBER($F166),ISNUMBER($E166),$E166&lt;&gt;0),$F166/$E166,"")</f>
        <v/>
      </c>
      <c r="H166" s="50">
        <f>IF(AND(ISNUMBER($F166),ISNUMBER($AL166),ISNUMBER($E166),($AL166*$E166)&lt;&gt;0),$F166/($AL166*$E166)*100,"")</f>
        <v/>
      </c>
      <c r="I166" s="51" t="n"/>
      <c r="J166" s="52" t="n"/>
      <c r="K166" s="50">
        <f>IF(AND(ISNUMBER($F166),ISNUMBER($J166)),$F166*(1-$J166),"")</f>
        <v/>
      </c>
      <c r="L166" s="51" t="n"/>
      <c r="M166" s="51" t="n"/>
      <c r="N166" s="50">
        <f>IF(ISNUMBER($F166),($F166-IF(ISNUMBER($AM166),$AM166,0))*(1-IF(ISNUMBER($J166),$J166,0)),"")</f>
        <v/>
      </c>
      <c r="O166" s="34" t="inlineStr">
        <is>
          <t>Lemon-Lime</t>
        </is>
      </c>
      <c r="P166" s="48" t="n">
        <v>0</v>
      </c>
      <c r="Q166" s="48" t="n">
        <v>0</v>
      </c>
      <c r="R166" s="34" t="inlineStr">
        <is>
          <t>Not listed</t>
        </is>
      </c>
      <c r="S166" s="48" t="n">
        <v>0</v>
      </c>
      <c r="T166" s="48" t="n">
        <v>0</v>
      </c>
      <c r="U166" s="34" t="inlineStr">
        <is>
          <t>None (natural flavours)</t>
        </is>
      </c>
      <c r="V166" s="34" t="inlineStr">
        <is>
          <t>Zero calorie/sugar, bold true to fruit flavour</t>
        </is>
      </c>
      <c r="W166" s="51" t="n"/>
      <c r="X166" s="51" t="n"/>
      <c r="Y166" s="51" t="n"/>
      <c r="Z166" s="51" t="n"/>
      <c r="AA166" s="34" t="inlineStr">
        <is>
          <t>Medium</t>
        </is>
      </c>
      <c r="AB166" s="34" t="inlineStr">
        <is>
          <t>Flavour forward challenger; growing</t>
        </is>
      </c>
      <c r="AC166" s="34" t="inlineStr">
        <is>
          <t>Bolder, more flavour true sparkling water</t>
        </is>
      </c>
      <c r="AD166" s="34" t="inlineStr">
        <is>
          <t>Stronger, more realistic flavour than the big seltzers.</t>
        </is>
      </c>
      <c r="AE166" s="51" t="n"/>
      <c r="AF166" s="53">
        <f>IF(AND(ISNUMBER($P166),ISNUMBER($AL166),$AL166&lt;&gt;0),ROUND($P166/$AL166*100,1),"")</f>
        <v/>
      </c>
      <c r="AG166" s="54">
        <f>IF(AND(ISNUMBER($S166),ISNUMBER($AL166),$AL166&lt;&gt;0),ROUND($S166/$AL166*100,2),"")</f>
        <v/>
      </c>
      <c r="AH166" s="53">
        <f>IF(AND(ISNUMBER($Q166),ISNUMBER($AL166),$AL166&lt;&gt;0),ROUND($Q166/$AL166*100,1),"")</f>
        <v/>
      </c>
      <c r="AI166" s="48">
        <f>IF(ISNUMBER($S166),IF($S166&lt;=1,"Yes","No"),"n/a")</f>
        <v/>
      </c>
      <c r="AJ166" s="48">
        <f>IF(ISNUMBER($S166),ROUND(MAX(0,MIN(100,100-$S166*2.5-IF(ISNUMBER($T166),$T166,0)*0.12+IF($S166&lt;=1,12,0))),0),"")</f>
        <v/>
      </c>
      <c r="AK166" s="48">
        <f>IF(ISNUMBER($Q166),IF($Q166&gt;=100,20,IF($Q166&gt;=30,10,0)),0)+IF(ISNUMBER($R166),IF($R166&gt;=100,20,0),0)+IF(ISNUMBER($P166),IF($P166&gt;=150,20,IF($P166&gt;=50,12,5)),0)+IF(ISNUMBER($S166),IF($S166&lt;=1,15,0),0)</f>
        <v/>
      </c>
      <c r="AL166" s="48" t="n">
        <v>355</v>
      </c>
      <c r="AM166" s="49" t="n"/>
      <c r="AN166" s="48">
        <f>IF(AND(ISNUMBER($P166),ISNUMBER($AL166),$AL166&lt;&gt;0),IF(OR($P166&gt;180,$P166/$AL166*1000&gt;400),"Over ceiling, confirm SKU","Within"),"n/a")</f>
        <v/>
      </c>
      <c r="AO166" s="51" t="n"/>
      <c r="AP166" s="51" t="n"/>
      <c r="AQ166" s="51" t="n"/>
      <c r="AR166" s="34" t="inlineStr">
        <is>
          <t>Retrieved and cited, see Enrichment Log</t>
        </is>
      </c>
      <c r="AS166" s="34" t="inlineStr">
        <is>
          <t>BLANK -&gt; requires live Amazon.ca capture</t>
        </is>
      </c>
      <c r="AT166" s="34" t="inlineStr">
        <is>
          <t>Unverified commercial data</t>
        </is>
      </c>
    </row>
    <row r="167" ht="28" customHeight="1">
      <c r="A167" s="34" t="inlineStr">
        <is>
          <t>Waterloo</t>
        </is>
      </c>
      <c r="B167" s="34" t="inlineStr">
        <is>
          <t>Waterloo Sparkling Water | Lemon-Lime | 15 pack 355mL</t>
        </is>
      </c>
      <c r="C167" s="34" t="inlineStr">
        <is>
          <t>5) Sparkling water &amp; soda</t>
        </is>
      </c>
      <c r="D167" s="34" t="inlineStr">
        <is>
          <t>355 mL can</t>
        </is>
      </c>
      <c r="E167" s="48" t="n">
        <v>15</v>
      </c>
      <c r="F167" s="49" t="n"/>
      <c r="G167" s="50">
        <f>IF(AND(ISNUMBER($F167),ISNUMBER($E167),$E167&lt;&gt;0),$F167/$E167,"")</f>
        <v/>
      </c>
      <c r="H167" s="50">
        <f>IF(AND(ISNUMBER($F167),ISNUMBER($AL167),ISNUMBER($E167),($AL167*$E167)&lt;&gt;0),$F167/($AL167*$E167)*100,"")</f>
        <v/>
      </c>
      <c r="I167" s="51" t="n"/>
      <c r="J167" s="52" t="n"/>
      <c r="K167" s="50">
        <f>IF(AND(ISNUMBER($F167),ISNUMBER($J167)),$F167*(1-$J167),"")</f>
        <v/>
      </c>
      <c r="L167" s="51" t="n"/>
      <c r="M167" s="51" t="n"/>
      <c r="N167" s="50">
        <f>IF(ISNUMBER($F167),($F167-IF(ISNUMBER($AM167),$AM167,0))*(1-IF(ISNUMBER($J167),$J167,0)),"")</f>
        <v/>
      </c>
      <c r="O167" s="34" t="inlineStr">
        <is>
          <t>Lemon-Lime</t>
        </is>
      </c>
      <c r="P167" s="48" t="n">
        <v>0</v>
      </c>
      <c r="Q167" s="48" t="n">
        <v>0</v>
      </c>
      <c r="R167" s="34" t="inlineStr">
        <is>
          <t>Not listed</t>
        </is>
      </c>
      <c r="S167" s="48" t="n">
        <v>0</v>
      </c>
      <c r="T167" s="48" t="n">
        <v>0</v>
      </c>
      <c r="U167" s="34" t="inlineStr">
        <is>
          <t>None (natural flavours)</t>
        </is>
      </c>
      <c r="V167" s="34" t="inlineStr">
        <is>
          <t>Zero calorie/sugar, bold true to fruit flavour</t>
        </is>
      </c>
      <c r="W167" s="51" t="n"/>
      <c r="X167" s="51" t="n"/>
      <c r="Y167" s="51" t="n"/>
      <c r="Z167" s="51" t="n"/>
      <c r="AA167" s="34" t="inlineStr">
        <is>
          <t>Medium</t>
        </is>
      </c>
      <c r="AB167" s="34" t="inlineStr">
        <is>
          <t>Flavour forward challenger; growing</t>
        </is>
      </c>
      <c r="AC167" s="34" t="inlineStr">
        <is>
          <t>Bolder, more flavour true sparkling water</t>
        </is>
      </c>
      <c r="AD167" s="34" t="inlineStr">
        <is>
          <t>Stronger, more realistic flavour than the big seltzers.</t>
        </is>
      </c>
      <c r="AE167" s="51" t="n"/>
      <c r="AF167" s="53">
        <f>IF(AND(ISNUMBER($P167),ISNUMBER($AL167),$AL167&lt;&gt;0),ROUND($P167/$AL167*100,1),"")</f>
        <v/>
      </c>
      <c r="AG167" s="54">
        <f>IF(AND(ISNUMBER($S167),ISNUMBER($AL167),$AL167&lt;&gt;0),ROUND($S167/$AL167*100,2),"")</f>
        <v/>
      </c>
      <c r="AH167" s="53">
        <f>IF(AND(ISNUMBER($Q167),ISNUMBER($AL167),$AL167&lt;&gt;0),ROUND($Q167/$AL167*100,1),"")</f>
        <v/>
      </c>
      <c r="AI167" s="48">
        <f>IF(ISNUMBER($S167),IF($S167&lt;=1,"Yes","No"),"n/a")</f>
        <v/>
      </c>
      <c r="AJ167" s="48">
        <f>IF(ISNUMBER($S167),ROUND(MAX(0,MIN(100,100-$S167*2.5-IF(ISNUMBER($T167),$T167,0)*0.12+IF($S167&lt;=1,12,0))),0),"")</f>
        <v/>
      </c>
      <c r="AK167" s="48">
        <f>IF(ISNUMBER($Q167),IF($Q167&gt;=100,20,IF($Q167&gt;=30,10,0)),0)+IF(ISNUMBER($R167),IF($R167&gt;=100,20,0),0)+IF(ISNUMBER($P167),IF($P167&gt;=150,20,IF($P167&gt;=50,12,5)),0)+IF(ISNUMBER($S167),IF($S167&lt;=1,15,0),0)</f>
        <v/>
      </c>
      <c r="AL167" s="48" t="n">
        <v>355</v>
      </c>
      <c r="AM167" s="49" t="n"/>
      <c r="AN167" s="48">
        <f>IF(AND(ISNUMBER($P167),ISNUMBER($AL167),$AL167&lt;&gt;0),IF(OR($P167&gt;180,$P167/$AL167*1000&gt;400),"Over ceiling, confirm SKU","Within"),"n/a")</f>
        <v/>
      </c>
      <c r="AO167" s="51" t="n"/>
      <c r="AP167" s="51" t="n"/>
      <c r="AQ167" s="51" t="n"/>
      <c r="AR167" s="34" t="inlineStr">
        <is>
          <t>Retrieved and cited, see Enrichment Log</t>
        </is>
      </c>
      <c r="AS167" s="34" t="inlineStr">
        <is>
          <t>BLANK -&gt; requires live Amazon.ca capture</t>
        </is>
      </c>
      <c r="AT167" s="34" t="inlineStr">
        <is>
          <t>Unverified commercial data</t>
        </is>
      </c>
    </row>
    <row r="168" ht="28" customHeight="1">
      <c r="A168" s="34" t="inlineStr">
        <is>
          <t>Waterloo</t>
        </is>
      </c>
      <c r="B168" s="34" t="inlineStr">
        <is>
          <t>Waterloo Sparkling Water | Lemon-Lime | 18 pack 355mL</t>
        </is>
      </c>
      <c r="C168" s="34" t="inlineStr">
        <is>
          <t>5) Sparkling water &amp; soda</t>
        </is>
      </c>
      <c r="D168" s="34" t="inlineStr">
        <is>
          <t>355 mL can</t>
        </is>
      </c>
      <c r="E168" s="48" t="n">
        <v>18</v>
      </c>
      <c r="F168" s="49" t="n"/>
      <c r="G168" s="50">
        <f>IF(AND(ISNUMBER($F168),ISNUMBER($E168),$E168&lt;&gt;0),$F168/$E168,"")</f>
        <v/>
      </c>
      <c r="H168" s="50">
        <f>IF(AND(ISNUMBER($F168),ISNUMBER($AL168),ISNUMBER($E168),($AL168*$E168)&lt;&gt;0),$F168/($AL168*$E168)*100,"")</f>
        <v/>
      </c>
      <c r="I168" s="51" t="n"/>
      <c r="J168" s="52" t="n"/>
      <c r="K168" s="50">
        <f>IF(AND(ISNUMBER($F168),ISNUMBER($J168)),$F168*(1-$J168),"")</f>
        <v/>
      </c>
      <c r="L168" s="51" t="n"/>
      <c r="M168" s="51" t="n"/>
      <c r="N168" s="50">
        <f>IF(ISNUMBER($F168),($F168-IF(ISNUMBER($AM168),$AM168,0))*(1-IF(ISNUMBER($J168),$J168,0)),"")</f>
        <v/>
      </c>
      <c r="O168" s="34" t="inlineStr">
        <is>
          <t>Lemon-Lime</t>
        </is>
      </c>
      <c r="P168" s="48" t="n">
        <v>0</v>
      </c>
      <c r="Q168" s="48" t="n">
        <v>0</v>
      </c>
      <c r="R168" s="34" t="inlineStr">
        <is>
          <t>Not listed</t>
        </is>
      </c>
      <c r="S168" s="48" t="n">
        <v>0</v>
      </c>
      <c r="T168" s="48" t="n">
        <v>0</v>
      </c>
      <c r="U168" s="34" t="inlineStr">
        <is>
          <t>None (natural flavours)</t>
        </is>
      </c>
      <c r="V168" s="34" t="inlineStr">
        <is>
          <t>Zero calorie/sugar, bold true to fruit flavour</t>
        </is>
      </c>
      <c r="W168" s="51" t="n"/>
      <c r="X168" s="51" t="n"/>
      <c r="Y168" s="51" t="n"/>
      <c r="Z168" s="51" t="n"/>
      <c r="AA168" s="34" t="inlineStr">
        <is>
          <t>Medium</t>
        </is>
      </c>
      <c r="AB168" s="34" t="inlineStr">
        <is>
          <t>Flavour forward challenger; growing</t>
        </is>
      </c>
      <c r="AC168" s="34" t="inlineStr">
        <is>
          <t>Bolder, more flavour true sparkling water</t>
        </is>
      </c>
      <c r="AD168" s="34" t="inlineStr">
        <is>
          <t>Stronger, more realistic flavour than the big seltzers.</t>
        </is>
      </c>
      <c r="AE168" s="51" t="n"/>
      <c r="AF168" s="53">
        <f>IF(AND(ISNUMBER($P168),ISNUMBER($AL168),$AL168&lt;&gt;0),ROUND($P168/$AL168*100,1),"")</f>
        <v/>
      </c>
      <c r="AG168" s="54">
        <f>IF(AND(ISNUMBER($S168),ISNUMBER($AL168),$AL168&lt;&gt;0),ROUND($S168/$AL168*100,2),"")</f>
        <v/>
      </c>
      <c r="AH168" s="53">
        <f>IF(AND(ISNUMBER($Q168),ISNUMBER($AL168),$AL168&lt;&gt;0),ROUND($Q168/$AL168*100,1),"")</f>
        <v/>
      </c>
      <c r="AI168" s="48">
        <f>IF(ISNUMBER($S168),IF($S168&lt;=1,"Yes","No"),"n/a")</f>
        <v/>
      </c>
      <c r="AJ168" s="48">
        <f>IF(ISNUMBER($S168),ROUND(MAX(0,MIN(100,100-$S168*2.5-IF(ISNUMBER($T168),$T168,0)*0.12+IF($S168&lt;=1,12,0))),0),"")</f>
        <v/>
      </c>
      <c r="AK168" s="48">
        <f>IF(ISNUMBER($Q168),IF($Q168&gt;=100,20,IF($Q168&gt;=30,10,0)),0)+IF(ISNUMBER($R168),IF($R168&gt;=100,20,0),0)+IF(ISNUMBER($P168),IF($P168&gt;=150,20,IF($P168&gt;=50,12,5)),0)+IF(ISNUMBER($S168),IF($S168&lt;=1,15,0),0)</f>
        <v/>
      </c>
      <c r="AL168" s="48" t="n">
        <v>355</v>
      </c>
      <c r="AM168" s="49" t="n"/>
      <c r="AN168" s="48">
        <f>IF(AND(ISNUMBER($P168),ISNUMBER($AL168),$AL168&lt;&gt;0),IF(OR($P168&gt;180,$P168/$AL168*1000&gt;400),"Over ceiling, confirm SKU","Within"),"n/a")</f>
        <v/>
      </c>
      <c r="AO168" s="51" t="n"/>
      <c r="AP168" s="51" t="n"/>
      <c r="AQ168" s="51" t="n"/>
      <c r="AR168" s="34" t="inlineStr">
        <is>
          <t>Retrieved and cited, see Enrichment Log</t>
        </is>
      </c>
      <c r="AS168" s="34" t="inlineStr">
        <is>
          <t>BLANK -&gt; requires live Amazon.ca capture</t>
        </is>
      </c>
      <c r="AT168" s="34" t="inlineStr">
        <is>
          <t>Unverified commercial data</t>
        </is>
      </c>
    </row>
    <row r="169" ht="28" customHeight="1">
      <c r="A169" s="34" t="inlineStr">
        <is>
          <t>Waterloo</t>
        </is>
      </c>
      <c r="B169" s="34" t="inlineStr">
        <is>
          <t>Waterloo Sparkling Water | Lemon-Lime | 24 pack 355mL</t>
        </is>
      </c>
      <c r="C169" s="34" t="inlineStr">
        <is>
          <t>5) Sparkling water &amp; soda</t>
        </is>
      </c>
      <c r="D169" s="34" t="inlineStr">
        <is>
          <t>355 mL can</t>
        </is>
      </c>
      <c r="E169" s="48" t="n">
        <v>24</v>
      </c>
      <c r="F169" s="49" t="n"/>
      <c r="G169" s="50">
        <f>IF(AND(ISNUMBER($F169),ISNUMBER($E169),$E169&lt;&gt;0),$F169/$E169,"")</f>
        <v/>
      </c>
      <c r="H169" s="50">
        <f>IF(AND(ISNUMBER($F169),ISNUMBER($AL169),ISNUMBER($E169),($AL169*$E169)&lt;&gt;0),$F169/($AL169*$E169)*100,"")</f>
        <v/>
      </c>
      <c r="I169" s="51" t="n"/>
      <c r="J169" s="52" t="n"/>
      <c r="K169" s="50">
        <f>IF(AND(ISNUMBER($F169),ISNUMBER($J169)),$F169*(1-$J169),"")</f>
        <v/>
      </c>
      <c r="L169" s="51" t="n"/>
      <c r="M169" s="51" t="n"/>
      <c r="N169" s="50">
        <f>IF(ISNUMBER($F169),($F169-IF(ISNUMBER($AM169),$AM169,0))*(1-IF(ISNUMBER($J169),$J169,0)),"")</f>
        <v/>
      </c>
      <c r="O169" s="34" t="inlineStr">
        <is>
          <t>Lemon-Lime</t>
        </is>
      </c>
      <c r="P169" s="48" t="n">
        <v>0</v>
      </c>
      <c r="Q169" s="48" t="n">
        <v>0</v>
      </c>
      <c r="R169" s="34" t="inlineStr">
        <is>
          <t>Not listed</t>
        </is>
      </c>
      <c r="S169" s="48" t="n">
        <v>0</v>
      </c>
      <c r="T169" s="48" t="n">
        <v>0</v>
      </c>
      <c r="U169" s="34" t="inlineStr">
        <is>
          <t>None (natural flavours)</t>
        </is>
      </c>
      <c r="V169" s="34" t="inlineStr">
        <is>
          <t>Zero calorie/sugar, bold true to fruit flavour</t>
        </is>
      </c>
      <c r="W169" s="51" t="n"/>
      <c r="X169" s="51" t="n"/>
      <c r="Y169" s="51" t="n"/>
      <c r="Z169" s="51" t="n"/>
      <c r="AA169" s="34" t="inlineStr">
        <is>
          <t>Medium</t>
        </is>
      </c>
      <c r="AB169" s="34" t="inlineStr">
        <is>
          <t>Flavour forward challenger; growing</t>
        </is>
      </c>
      <c r="AC169" s="34" t="inlineStr">
        <is>
          <t>Bolder, more flavour true sparkling water</t>
        </is>
      </c>
      <c r="AD169" s="34" t="inlineStr">
        <is>
          <t>Stronger, more realistic flavour than the big seltzers.</t>
        </is>
      </c>
      <c r="AE169" s="51" t="n"/>
      <c r="AF169" s="53">
        <f>IF(AND(ISNUMBER($P169),ISNUMBER($AL169),$AL169&lt;&gt;0),ROUND($P169/$AL169*100,1),"")</f>
        <v/>
      </c>
      <c r="AG169" s="54">
        <f>IF(AND(ISNUMBER($S169),ISNUMBER($AL169),$AL169&lt;&gt;0),ROUND($S169/$AL169*100,2),"")</f>
        <v/>
      </c>
      <c r="AH169" s="53">
        <f>IF(AND(ISNUMBER($Q169),ISNUMBER($AL169),$AL169&lt;&gt;0),ROUND($Q169/$AL169*100,1),"")</f>
        <v/>
      </c>
      <c r="AI169" s="48">
        <f>IF(ISNUMBER($S169),IF($S169&lt;=1,"Yes","No"),"n/a")</f>
        <v/>
      </c>
      <c r="AJ169" s="48">
        <f>IF(ISNUMBER($S169),ROUND(MAX(0,MIN(100,100-$S169*2.5-IF(ISNUMBER($T169),$T169,0)*0.12+IF($S169&lt;=1,12,0))),0),"")</f>
        <v/>
      </c>
      <c r="AK169" s="48">
        <f>IF(ISNUMBER($Q169),IF($Q169&gt;=100,20,IF($Q169&gt;=30,10,0)),0)+IF(ISNUMBER($R169),IF($R169&gt;=100,20,0),0)+IF(ISNUMBER($P169),IF($P169&gt;=150,20,IF($P169&gt;=50,12,5)),0)+IF(ISNUMBER($S169),IF($S169&lt;=1,15,0),0)</f>
        <v/>
      </c>
      <c r="AL169" s="48" t="n">
        <v>355</v>
      </c>
      <c r="AM169" s="49" t="n"/>
      <c r="AN169" s="48">
        <f>IF(AND(ISNUMBER($P169),ISNUMBER($AL169),$AL169&lt;&gt;0),IF(OR($P169&gt;180,$P169/$AL169*1000&gt;400),"Over ceiling, confirm SKU","Within"),"n/a")</f>
        <v/>
      </c>
      <c r="AO169" s="51" t="n"/>
      <c r="AP169" s="51" t="n"/>
      <c r="AQ169" s="51" t="n"/>
      <c r="AR169" s="34" t="inlineStr">
        <is>
          <t>Retrieved and cited, see Enrichment Log</t>
        </is>
      </c>
      <c r="AS169" s="34" t="inlineStr">
        <is>
          <t>BLANK -&gt; requires live Amazon.ca capture</t>
        </is>
      </c>
      <c r="AT169" s="34" t="inlineStr">
        <is>
          <t>Unverified commercial data</t>
        </is>
      </c>
    </row>
    <row r="170" ht="28" customHeight="1">
      <c r="A170" s="34" t="inlineStr">
        <is>
          <t>Waterloo</t>
        </is>
      </c>
      <c r="B170" s="34" t="inlineStr">
        <is>
          <t>Waterloo Sparkling Water | Peach | single 355mL</t>
        </is>
      </c>
      <c r="C170" s="34" t="inlineStr">
        <is>
          <t>5) Sparkling water &amp; soda</t>
        </is>
      </c>
      <c r="D170" s="34" t="inlineStr">
        <is>
          <t>355 mL can</t>
        </is>
      </c>
      <c r="E170" s="48" t="n">
        <v>1</v>
      </c>
      <c r="F170" s="49" t="n"/>
      <c r="G170" s="50">
        <f>IF(AND(ISNUMBER($F170),ISNUMBER($E170),$E170&lt;&gt;0),$F170/$E170,"")</f>
        <v/>
      </c>
      <c r="H170" s="50">
        <f>IF(AND(ISNUMBER($F170),ISNUMBER($AL170),ISNUMBER($E170),($AL170*$E170)&lt;&gt;0),$F170/($AL170*$E170)*100,"")</f>
        <v/>
      </c>
      <c r="I170" s="51" t="n"/>
      <c r="J170" s="52" t="n"/>
      <c r="K170" s="50">
        <f>IF(AND(ISNUMBER($F170),ISNUMBER($J170)),$F170*(1-$J170),"")</f>
        <v/>
      </c>
      <c r="L170" s="51" t="n"/>
      <c r="M170" s="51" t="n"/>
      <c r="N170" s="50">
        <f>IF(ISNUMBER($F170),($F170-IF(ISNUMBER($AM170),$AM170,0))*(1-IF(ISNUMBER($J170),$J170,0)),"")</f>
        <v/>
      </c>
      <c r="O170" s="34" t="inlineStr">
        <is>
          <t>Peach</t>
        </is>
      </c>
      <c r="P170" s="48" t="n">
        <v>0</v>
      </c>
      <c r="Q170" s="48" t="n">
        <v>0</v>
      </c>
      <c r="R170" s="34" t="inlineStr">
        <is>
          <t>Not listed</t>
        </is>
      </c>
      <c r="S170" s="48" t="n">
        <v>0</v>
      </c>
      <c r="T170" s="48" t="n">
        <v>0</v>
      </c>
      <c r="U170" s="34" t="inlineStr">
        <is>
          <t>None (natural flavours)</t>
        </is>
      </c>
      <c r="V170" s="34" t="inlineStr">
        <is>
          <t>Zero calorie/sugar, bold true to fruit flavour</t>
        </is>
      </c>
      <c r="W170" s="51" t="n"/>
      <c r="X170" s="51" t="n"/>
      <c r="Y170" s="51" t="n"/>
      <c r="Z170" s="51" t="n"/>
      <c r="AA170" s="34" t="inlineStr">
        <is>
          <t>Medium</t>
        </is>
      </c>
      <c r="AB170" s="34" t="inlineStr">
        <is>
          <t>Flavour forward challenger; growing</t>
        </is>
      </c>
      <c r="AC170" s="34" t="inlineStr">
        <is>
          <t>Bolder, more flavour true sparkling water</t>
        </is>
      </c>
      <c r="AD170" s="34" t="inlineStr">
        <is>
          <t>Stronger, more realistic flavour than the big seltzers.</t>
        </is>
      </c>
      <c r="AE170" s="51" t="n"/>
      <c r="AF170" s="53">
        <f>IF(AND(ISNUMBER($P170),ISNUMBER($AL170),$AL170&lt;&gt;0),ROUND($P170/$AL170*100,1),"")</f>
        <v/>
      </c>
      <c r="AG170" s="54">
        <f>IF(AND(ISNUMBER($S170),ISNUMBER($AL170),$AL170&lt;&gt;0),ROUND($S170/$AL170*100,2),"")</f>
        <v/>
      </c>
      <c r="AH170" s="53">
        <f>IF(AND(ISNUMBER($Q170),ISNUMBER($AL170),$AL170&lt;&gt;0),ROUND($Q170/$AL170*100,1),"")</f>
        <v/>
      </c>
      <c r="AI170" s="48">
        <f>IF(ISNUMBER($S170),IF($S170&lt;=1,"Yes","No"),"n/a")</f>
        <v/>
      </c>
      <c r="AJ170" s="48">
        <f>IF(ISNUMBER($S170),ROUND(MAX(0,MIN(100,100-$S170*2.5-IF(ISNUMBER($T170),$T170,0)*0.12+IF($S170&lt;=1,12,0))),0),"")</f>
        <v/>
      </c>
      <c r="AK170" s="48">
        <f>IF(ISNUMBER($Q170),IF($Q170&gt;=100,20,IF($Q170&gt;=30,10,0)),0)+IF(ISNUMBER($R170),IF($R170&gt;=100,20,0),0)+IF(ISNUMBER($P170),IF($P170&gt;=150,20,IF($P170&gt;=50,12,5)),0)+IF(ISNUMBER($S170),IF($S170&lt;=1,15,0),0)</f>
        <v/>
      </c>
      <c r="AL170" s="48" t="n">
        <v>355</v>
      </c>
      <c r="AM170" s="49" t="n"/>
      <c r="AN170" s="48">
        <f>IF(AND(ISNUMBER($P170),ISNUMBER($AL170),$AL170&lt;&gt;0),IF(OR($P170&gt;180,$P170/$AL170*1000&gt;400),"Over ceiling, confirm SKU","Within"),"n/a")</f>
        <v/>
      </c>
      <c r="AO170" s="51" t="n"/>
      <c r="AP170" s="51" t="n"/>
      <c r="AQ170" s="51" t="n"/>
      <c r="AR170" s="34" t="inlineStr">
        <is>
          <t>Retrieved and cited, see Enrichment Log</t>
        </is>
      </c>
      <c r="AS170" s="34" t="inlineStr">
        <is>
          <t>BLANK -&gt; requires live Amazon.ca capture</t>
        </is>
      </c>
      <c r="AT170" s="34" t="inlineStr">
        <is>
          <t>Unverified commercial data</t>
        </is>
      </c>
    </row>
    <row r="171" ht="28" customHeight="1">
      <c r="A171" s="34" t="inlineStr">
        <is>
          <t>Waterloo</t>
        </is>
      </c>
      <c r="B171" s="34" t="inlineStr">
        <is>
          <t>Waterloo Sparkling Water | Peach | 8 pack 355mL</t>
        </is>
      </c>
      <c r="C171" s="34" t="inlineStr">
        <is>
          <t>5) Sparkling water &amp; soda</t>
        </is>
      </c>
      <c r="D171" s="34" t="inlineStr">
        <is>
          <t>355 mL can</t>
        </is>
      </c>
      <c r="E171" s="48" t="n">
        <v>8</v>
      </c>
      <c r="F171" s="49" t="n"/>
      <c r="G171" s="50">
        <f>IF(AND(ISNUMBER($F171),ISNUMBER($E171),$E171&lt;&gt;0),$F171/$E171,"")</f>
        <v/>
      </c>
      <c r="H171" s="50">
        <f>IF(AND(ISNUMBER($F171),ISNUMBER($AL171),ISNUMBER($E171),($AL171*$E171)&lt;&gt;0),$F171/($AL171*$E171)*100,"")</f>
        <v/>
      </c>
      <c r="I171" s="51" t="n"/>
      <c r="J171" s="52" t="n"/>
      <c r="K171" s="50">
        <f>IF(AND(ISNUMBER($F171),ISNUMBER($J171)),$F171*(1-$J171),"")</f>
        <v/>
      </c>
      <c r="L171" s="51" t="n"/>
      <c r="M171" s="51" t="n"/>
      <c r="N171" s="50">
        <f>IF(ISNUMBER($F171),($F171-IF(ISNUMBER($AM171),$AM171,0))*(1-IF(ISNUMBER($J171),$J171,0)),"")</f>
        <v/>
      </c>
      <c r="O171" s="34" t="inlineStr">
        <is>
          <t>Peach</t>
        </is>
      </c>
      <c r="P171" s="48" t="n">
        <v>0</v>
      </c>
      <c r="Q171" s="48" t="n">
        <v>0</v>
      </c>
      <c r="R171" s="34" t="inlineStr">
        <is>
          <t>Not listed</t>
        </is>
      </c>
      <c r="S171" s="48" t="n">
        <v>0</v>
      </c>
      <c r="T171" s="48" t="n">
        <v>0</v>
      </c>
      <c r="U171" s="34" t="inlineStr">
        <is>
          <t>None (natural flavours)</t>
        </is>
      </c>
      <c r="V171" s="34" t="inlineStr">
        <is>
          <t>Zero calorie/sugar, bold true to fruit flavour</t>
        </is>
      </c>
      <c r="W171" s="51" t="n"/>
      <c r="X171" s="51" t="n"/>
      <c r="Y171" s="51" t="n"/>
      <c r="Z171" s="51" t="n"/>
      <c r="AA171" s="34" t="inlineStr">
        <is>
          <t>Medium</t>
        </is>
      </c>
      <c r="AB171" s="34" t="inlineStr">
        <is>
          <t>Flavour forward challenger; growing</t>
        </is>
      </c>
      <c r="AC171" s="34" t="inlineStr">
        <is>
          <t>Bolder, more flavour true sparkling water</t>
        </is>
      </c>
      <c r="AD171" s="34" t="inlineStr">
        <is>
          <t>Stronger, more realistic flavour than the big seltzers.</t>
        </is>
      </c>
      <c r="AE171" s="51" t="n"/>
      <c r="AF171" s="53">
        <f>IF(AND(ISNUMBER($P171),ISNUMBER($AL171),$AL171&lt;&gt;0),ROUND($P171/$AL171*100,1),"")</f>
        <v/>
      </c>
      <c r="AG171" s="54">
        <f>IF(AND(ISNUMBER($S171),ISNUMBER($AL171),$AL171&lt;&gt;0),ROUND($S171/$AL171*100,2),"")</f>
        <v/>
      </c>
      <c r="AH171" s="53">
        <f>IF(AND(ISNUMBER($Q171),ISNUMBER($AL171),$AL171&lt;&gt;0),ROUND($Q171/$AL171*100,1),"")</f>
        <v/>
      </c>
      <c r="AI171" s="48">
        <f>IF(ISNUMBER($S171),IF($S171&lt;=1,"Yes","No"),"n/a")</f>
        <v/>
      </c>
      <c r="AJ171" s="48">
        <f>IF(ISNUMBER($S171),ROUND(MAX(0,MIN(100,100-$S171*2.5-IF(ISNUMBER($T171),$T171,0)*0.12+IF($S171&lt;=1,12,0))),0),"")</f>
        <v/>
      </c>
      <c r="AK171" s="48">
        <f>IF(ISNUMBER($Q171),IF($Q171&gt;=100,20,IF($Q171&gt;=30,10,0)),0)+IF(ISNUMBER($R171),IF($R171&gt;=100,20,0),0)+IF(ISNUMBER($P171),IF($P171&gt;=150,20,IF($P171&gt;=50,12,5)),0)+IF(ISNUMBER($S171),IF($S171&lt;=1,15,0),0)</f>
        <v/>
      </c>
      <c r="AL171" s="48" t="n">
        <v>355</v>
      </c>
      <c r="AM171" s="49" t="n"/>
      <c r="AN171" s="48">
        <f>IF(AND(ISNUMBER($P171),ISNUMBER($AL171),$AL171&lt;&gt;0),IF(OR($P171&gt;180,$P171/$AL171*1000&gt;400),"Over ceiling, confirm SKU","Within"),"n/a")</f>
        <v/>
      </c>
      <c r="AO171" s="51" t="n"/>
      <c r="AP171" s="51" t="n"/>
      <c r="AQ171" s="51" t="n"/>
      <c r="AR171" s="34" t="inlineStr">
        <is>
          <t>Retrieved and cited, see Enrichment Log</t>
        </is>
      </c>
      <c r="AS171" s="34" t="inlineStr">
        <is>
          <t>BLANK -&gt; requires live Amazon.ca capture</t>
        </is>
      </c>
      <c r="AT171" s="34" t="inlineStr">
        <is>
          <t>Unverified commercial data</t>
        </is>
      </c>
    </row>
    <row r="172" ht="28" customHeight="1">
      <c r="A172" s="34" t="inlineStr">
        <is>
          <t>Waterloo</t>
        </is>
      </c>
      <c r="B172" s="34" t="inlineStr">
        <is>
          <t>Waterloo Sparkling Water | Peach | 12 pack 355mL</t>
        </is>
      </c>
      <c r="C172" s="34" t="inlineStr">
        <is>
          <t>5) Sparkling water &amp; soda</t>
        </is>
      </c>
      <c r="D172" s="34" t="inlineStr">
        <is>
          <t>355 mL can</t>
        </is>
      </c>
      <c r="E172" s="48" t="n">
        <v>12</v>
      </c>
      <c r="F172" s="49" t="n"/>
      <c r="G172" s="50">
        <f>IF(AND(ISNUMBER($F172),ISNUMBER($E172),$E172&lt;&gt;0),$F172/$E172,"")</f>
        <v/>
      </c>
      <c r="H172" s="50">
        <f>IF(AND(ISNUMBER($F172),ISNUMBER($AL172),ISNUMBER($E172),($AL172*$E172)&lt;&gt;0),$F172/($AL172*$E172)*100,"")</f>
        <v/>
      </c>
      <c r="I172" s="51" t="n"/>
      <c r="J172" s="52" t="n"/>
      <c r="K172" s="50">
        <f>IF(AND(ISNUMBER($F172),ISNUMBER($J172)),$F172*(1-$J172),"")</f>
        <v/>
      </c>
      <c r="L172" s="51" t="n"/>
      <c r="M172" s="51" t="n"/>
      <c r="N172" s="50">
        <f>IF(ISNUMBER($F172),($F172-IF(ISNUMBER($AM172),$AM172,0))*(1-IF(ISNUMBER($J172),$J172,0)),"")</f>
        <v/>
      </c>
      <c r="O172" s="34" t="inlineStr">
        <is>
          <t>Peach</t>
        </is>
      </c>
      <c r="P172" s="48" t="n">
        <v>0</v>
      </c>
      <c r="Q172" s="48" t="n">
        <v>0</v>
      </c>
      <c r="R172" s="34" t="inlineStr">
        <is>
          <t>Not listed</t>
        </is>
      </c>
      <c r="S172" s="48" t="n">
        <v>0</v>
      </c>
      <c r="T172" s="48" t="n">
        <v>0</v>
      </c>
      <c r="U172" s="34" t="inlineStr">
        <is>
          <t>None (natural flavours)</t>
        </is>
      </c>
      <c r="V172" s="34" t="inlineStr">
        <is>
          <t>Zero calorie/sugar, bold true to fruit flavour</t>
        </is>
      </c>
      <c r="W172" s="51" t="n"/>
      <c r="X172" s="51" t="n"/>
      <c r="Y172" s="51" t="n"/>
      <c r="Z172" s="51" t="n"/>
      <c r="AA172" s="34" t="inlineStr">
        <is>
          <t>Medium</t>
        </is>
      </c>
      <c r="AB172" s="34" t="inlineStr">
        <is>
          <t>Flavour forward challenger; growing</t>
        </is>
      </c>
      <c r="AC172" s="34" t="inlineStr">
        <is>
          <t>Bolder, more flavour true sparkling water</t>
        </is>
      </c>
      <c r="AD172" s="34" t="inlineStr">
        <is>
          <t>Stronger, more realistic flavour than the big seltzers.</t>
        </is>
      </c>
      <c r="AE172" s="51" t="n"/>
      <c r="AF172" s="53">
        <f>IF(AND(ISNUMBER($P172),ISNUMBER($AL172),$AL172&lt;&gt;0),ROUND($P172/$AL172*100,1),"")</f>
        <v/>
      </c>
      <c r="AG172" s="54">
        <f>IF(AND(ISNUMBER($S172),ISNUMBER($AL172),$AL172&lt;&gt;0),ROUND($S172/$AL172*100,2),"")</f>
        <v/>
      </c>
      <c r="AH172" s="53">
        <f>IF(AND(ISNUMBER($Q172),ISNUMBER($AL172),$AL172&lt;&gt;0),ROUND($Q172/$AL172*100,1),"")</f>
        <v/>
      </c>
      <c r="AI172" s="48">
        <f>IF(ISNUMBER($S172),IF($S172&lt;=1,"Yes","No"),"n/a")</f>
        <v/>
      </c>
      <c r="AJ172" s="48">
        <f>IF(ISNUMBER($S172),ROUND(MAX(0,MIN(100,100-$S172*2.5-IF(ISNUMBER($T172),$T172,0)*0.12+IF($S172&lt;=1,12,0))),0),"")</f>
        <v/>
      </c>
      <c r="AK172" s="48">
        <f>IF(ISNUMBER($Q172),IF($Q172&gt;=100,20,IF($Q172&gt;=30,10,0)),0)+IF(ISNUMBER($R172),IF($R172&gt;=100,20,0),0)+IF(ISNUMBER($P172),IF($P172&gt;=150,20,IF($P172&gt;=50,12,5)),0)+IF(ISNUMBER($S172),IF($S172&lt;=1,15,0),0)</f>
        <v/>
      </c>
      <c r="AL172" s="48" t="n">
        <v>355</v>
      </c>
      <c r="AM172" s="49" t="n"/>
      <c r="AN172" s="48">
        <f>IF(AND(ISNUMBER($P172),ISNUMBER($AL172),$AL172&lt;&gt;0),IF(OR($P172&gt;180,$P172/$AL172*1000&gt;400),"Over ceiling, confirm SKU","Within"),"n/a")</f>
        <v/>
      </c>
      <c r="AO172" s="51" t="n"/>
      <c r="AP172" s="51" t="n"/>
      <c r="AQ172" s="51" t="n"/>
      <c r="AR172" s="34" t="inlineStr">
        <is>
          <t>Retrieved and cited, see Enrichment Log</t>
        </is>
      </c>
      <c r="AS172" s="34" t="inlineStr">
        <is>
          <t>BLANK -&gt; requires live Amazon.ca capture</t>
        </is>
      </c>
      <c r="AT172" s="34" t="inlineStr">
        <is>
          <t>Unverified commercial data</t>
        </is>
      </c>
    </row>
    <row r="173" ht="28" customHeight="1">
      <c r="A173" s="34" t="inlineStr">
        <is>
          <t>Waterloo</t>
        </is>
      </c>
      <c r="B173" s="34" t="inlineStr">
        <is>
          <t>Waterloo Sparkling Water | Peach | 15 pack 355mL</t>
        </is>
      </c>
      <c r="C173" s="34" t="inlineStr">
        <is>
          <t>5) Sparkling water &amp; soda</t>
        </is>
      </c>
      <c r="D173" s="34" t="inlineStr">
        <is>
          <t>355 mL can</t>
        </is>
      </c>
      <c r="E173" s="48" t="n">
        <v>15</v>
      </c>
      <c r="F173" s="49" t="n"/>
      <c r="G173" s="50">
        <f>IF(AND(ISNUMBER($F173),ISNUMBER($E173),$E173&lt;&gt;0),$F173/$E173,"")</f>
        <v/>
      </c>
      <c r="H173" s="50">
        <f>IF(AND(ISNUMBER($F173),ISNUMBER($AL173),ISNUMBER($E173),($AL173*$E173)&lt;&gt;0),$F173/($AL173*$E173)*100,"")</f>
        <v/>
      </c>
      <c r="I173" s="51" t="n"/>
      <c r="J173" s="52" t="n"/>
      <c r="K173" s="50">
        <f>IF(AND(ISNUMBER($F173),ISNUMBER($J173)),$F173*(1-$J173),"")</f>
        <v/>
      </c>
      <c r="L173" s="51" t="n"/>
      <c r="M173" s="51" t="n"/>
      <c r="N173" s="50">
        <f>IF(ISNUMBER($F173),($F173-IF(ISNUMBER($AM173),$AM173,0))*(1-IF(ISNUMBER($J173),$J173,0)),"")</f>
        <v/>
      </c>
      <c r="O173" s="34" t="inlineStr">
        <is>
          <t>Peach</t>
        </is>
      </c>
      <c r="P173" s="48" t="n">
        <v>0</v>
      </c>
      <c r="Q173" s="48" t="n">
        <v>0</v>
      </c>
      <c r="R173" s="34" t="inlineStr">
        <is>
          <t>Not listed</t>
        </is>
      </c>
      <c r="S173" s="48" t="n">
        <v>0</v>
      </c>
      <c r="T173" s="48" t="n">
        <v>0</v>
      </c>
      <c r="U173" s="34" t="inlineStr">
        <is>
          <t>None (natural flavours)</t>
        </is>
      </c>
      <c r="V173" s="34" t="inlineStr">
        <is>
          <t>Zero calorie/sugar, bold true to fruit flavour</t>
        </is>
      </c>
      <c r="W173" s="51" t="n"/>
      <c r="X173" s="51" t="n"/>
      <c r="Y173" s="51" t="n"/>
      <c r="Z173" s="51" t="n"/>
      <c r="AA173" s="34" t="inlineStr">
        <is>
          <t>Medium</t>
        </is>
      </c>
      <c r="AB173" s="34" t="inlineStr">
        <is>
          <t>Flavour forward challenger; growing</t>
        </is>
      </c>
      <c r="AC173" s="34" t="inlineStr">
        <is>
          <t>Bolder, more flavour true sparkling water</t>
        </is>
      </c>
      <c r="AD173" s="34" t="inlineStr">
        <is>
          <t>Stronger, more realistic flavour than the big seltzers.</t>
        </is>
      </c>
      <c r="AE173" s="51" t="n"/>
      <c r="AF173" s="53">
        <f>IF(AND(ISNUMBER($P173),ISNUMBER($AL173),$AL173&lt;&gt;0),ROUND($P173/$AL173*100,1),"")</f>
        <v/>
      </c>
      <c r="AG173" s="54">
        <f>IF(AND(ISNUMBER($S173),ISNUMBER($AL173),$AL173&lt;&gt;0),ROUND($S173/$AL173*100,2),"")</f>
        <v/>
      </c>
      <c r="AH173" s="53">
        <f>IF(AND(ISNUMBER($Q173),ISNUMBER($AL173),$AL173&lt;&gt;0),ROUND($Q173/$AL173*100,1),"")</f>
        <v/>
      </c>
      <c r="AI173" s="48">
        <f>IF(ISNUMBER($S173),IF($S173&lt;=1,"Yes","No"),"n/a")</f>
        <v/>
      </c>
      <c r="AJ173" s="48">
        <f>IF(ISNUMBER($S173),ROUND(MAX(0,MIN(100,100-$S173*2.5-IF(ISNUMBER($T173),$T173,0)*0.12+IF($S173&lt;=1,12,0))),0),"")</f>
        <v/>
      </c>
      <c r="AK173" s="48">
        <f>IF(ISNUMBER($Q173),IF($Q173&gt;=100,20,IF($Q173&gt;=30,10,0)),0)+IF(ISNUMBER($R173),IF($R173&gt;=100,20,0),0)+IF(ISNUMBER($P173),IF($P173&gt;=150,20,IF($P173&gt;=50,12,5)),0)+IF(ISNUMBER($S173),IF($S173&lt;=1,15,0),0)</f>
        <v/>
      </c>
      <c r="AL173" s="48" t="n">
        <v>355</v>
      </c>
      <c r="AM173" s="49" t="n"/>
      <c r="AN173" s="48">
        <f>IF(AND(ISNUMBER($P173),ISNUMBER($AL173),$AL173&lt;&gt;0),IF(OR($P173&gt;180,$P173/$AL173*1000&gt;400),"Over ceiling, confirm SKU","Within"),"n/a")</f>
        <v/>
      </c>
      <c r="AO173" s="51" t="n"/>
      <c r="AP173" s="51" t="n"/>
      <c r="AQ173" s="51" t="n"/>
      <c r="AR173" s="34" t="inlineStr">
        <is>
          <t>Retrieved and cited, see Enrichment Log</t>
        </is>
      </c>
      <c r="AS173" s="34" t="inlineStr">
        <is>
          <t>BLANK -&gt; requires live Amazon.ca capture</t>
        </is>
      </c>
      <c r="AT173" s="34" t="inlineStr">
        <is>
          <t>Unverified commercial data</t>
        </is>
      </c>
    </row>
    <row r="174" ht="28" customHeight="1">
      <c r="A174" s="34" t="inlineStr">
        <is>
          <t>Waterloo</t>
        </is>
      </c>
      <c r="B174" s="34" t="inlineStr">
        <is>
          <t>Waterloo Sparkling Water | Peach | 18 pack 355mL</t>
        </is>
      </c>
      <c r="C174" s="34" t="inlineStr">
        <is>
          <t>5) Sparkling water &amp; soda</t>
        </is>
      </c>
      <c r="D174" s="34" t="inlineStr">
        <is>
          <t>355 mL can</t>
        </is>
      </c>
      <c r="E174" s="48" t="n">
        <v>18</v>
      </c>
      <c r="F174" s="49" t="n"/>
      <c r="G174" s="50">
        <f>IF(AND(ISNUMBER($F174),ISNUMBER($E174),$E174&lt;&gt;0),$F174/$E174,"")</f>
        <v/>
      </c>
      <c r="H174" s="50">
        <f>IF(AND(ISNUMBER($F174),ISNUMBER($AL174),ISNUMBER($E174),($AL174*$E174)&lt;&gt;0),$F174/($AL174*$E174)*100,"")</f>
        <v/>
      </c>
      <c r="I174" s="51" t="n"/>
      <c r="J174" s="52" t="n"/>
      <c r="K174" s="50">
        <f>IF(AND(ISNUMBER($F174),ISNUMBER($J174)),$F174*(1-$J174),"")</f>
        <v/>
      </c>
      <c r="L174" s="51" t="n"/>
      <c r="M174" s="51" t="n"/>
      <c r="N174" s="50">
        <f>IF(ISNUMBER($F174),($F174-IF(ISNUMBER($AM174),$AM174,0))*(1-IF(ISNUMBER($J174),$J174,0)),"")</f>
        <v/>
      </c>
      <c r="O174" s="34" t="inlineStr">
        <is>
          <t>Peach</t>
        </is>
      </c>
      <c r="P174" s="48" t="n">
        <v>0</v>
      </c>
      <c r="Q174" s="48" t="n">
        <v>0</v>
      </c>
      <c r="R174" s="34" t="inlineStr">
        <is>
          <t>Not listed</t>
        </is>
      </c>
      <c r="S174" s="48" t="n">
        <v>0</v>
      </c>
      <c r="T174" s="48" t="n">
        <v>0</v>
      </c>
      <c r="U174" s="34" t="inlineStr">
        <is>
          <t>None (natural flavours)</t>
        </is>
      </c>
      <c r="V174" s="34" t="inlineStr">
        <is>
          <t>Zero calorie/sugar, bold true to fruit flavour</t>
        </is>
      </c>
      <c r="W174" s="51" t="n"/>
      <c r="X174" s="51" t="n"/>
      <c r="Y174" s="51" t="n"/>
      <c r="Z174" s="51" t="n"/>
      <c r="AA174" s="34" t="inlineStr">
        <is>
          <t>Medium</t>
        </is>
      </c>
      <c r="AB174" s="34" t="inlineStr">
        <is>
          <t>Flavour forward challenger; growing</t>
        </is>
      </c>
      <c r="AC174" s="34" t="inlineStr">
        <is>
          <t>Bolder, more flavour true sparkling water</t>
        </is>
      </c>
      <c r="AD174" s="34" t="inlineStr">
        <is>
          <t>Stronger, more realistic flavour than the big seltzers.</t>
        </is>
      </c>
      <c r="AE174" s="51" t="n"/>
      <c r="AF174" s="53">
        <f>IF(AND(ISNUMBER($P174),ISNUMBER($AL174),$AL174&lt;&gt;0),ROUND($P174/$AL174*100,1),"")</f>
        <v/>
      </c>
      <c r="AG174" s="54">
        <f>IF(AND(ISNUMBER($S174),ISNUMBER($AL174),$AL174&lt;&gt;0),ROUND($S174/$AL174*100,2),"")</f>
        <v/>
      </c>
      <c r="AH174" s="53">
        <f>IF(AND(ISNUMBER($Q174),ISNUMBER($AL174),$AL174&lt;&gt;0),ROUND($Q174/$AL174*100,1),"")</f>
        <v/>
      </c>
      <c r="AI174" s="48">
        <f>IF(ISNUMBER($S174),IF($S174&lt;=1,"Yes","No"),"n/a")</f>
        <v/>
      </c>
      <c r="AJ174" s="48">
        <f>IF(ISNUMBER($S174),ROUND(MAX(0,MIN(100,100-$S174*2.5-IF(ISNUMBER($T174),$T174,0)*0.12+IF($S174&lt;=1,12,0))),0),"")</f>
        <v/>
      </c>
      <c r="AK174" s="48">
        <f>IF(ISNUMBER($Q174),IF($Q174&gt;=100,20,IF($Q174&gt;=30,10,0)),0)+IF(ISNUMBER($R174),IF($R174&gt;=100,20,0),0)+IF(ISNUMBER($P174),IF($P174&gt;=150,20,IF($P174&gt;=50,12,5)),0)+IF(ISNUMBER($S174),IF($S174&lt;=1,15,0),0)</f>
        <v/>
      </c>
      <c r="AL174" s="48" t="n">
        <v>355</v>
      </c>
      <c r="AM174" s="49" t="n"/>
      <c r="AN174" s="48">
        <f>IF(AND(ISNUMBER($P174),ISNUMBER($AL174),$AL174&lt;&gt;0),IF(OR($P174&gt;180,$P174/$AL174*1000&gt;400),"Over ceiling, confirm SKU","Within"),"n/a")</f>
        <v/>
      </c>
      <c r="AO174" s="51" t="n"/>
      <c r="AP174" s="51" t="n"/>
      <c r="AQ174" s="51" t="n"/>
      <c r="AR174" s="34" t="inlineStr">
        <is>
          <t>Retrieved and cited, see Enrichment Log</t>
        </is>
      </c>
      <c r="AS174" s="34" t="inlineStr">
        <is>
          <t>BLANK -&gt; requires live Amazon.ca capture</t>
        </is>
      </c>
      <c r="AT174" s="34" t="inlineStr">
        <is>
          <t>Unverified commercial data</t>
        </is>
      </c>
    </row>
    <row r="175" ht="28" customHeight="1">
      <c r="A175" s="34" t="inlineStr">
        <is>
          <t>Waterloo</t>
        </is>
      </c>
      <c r="B175" s="34" t="inlineStr">
        <is>
          <t>Waterloo Sparkling Water | Peach | 24 pack 355mL</t>
        </is>
      </c>
      <c r="C175" s="34" t="inlineStr">
        <is>
          <t>5) Sparkling water &amp; soda</t>
        </is>
      </c>
      <c r="D175" s="34" t="inlineStr">
        <is>
          <t>355 mL can</t>
        </is>
      </c>
      <c r="E175" s="48" t="n">
        <v>24</v>
      </c>
      <c r="F175" s="49" t="n"/>
      <c r="G175" s="50">
        <f>IF(AND(ISNUMBER($F175),ISNUMBER($E175),$E175&lt;&gt;0),$F175/$E175,"")</f>
        <v/>
      </c>
      <c r="H175" s="50">
        <f>IF(AND(ISNUMBER($F175),ISNUMBER($AL175),ISNUMBER($E175),($AL175*$E175)&lt;&gt;0),$F175/($AL175*$E175)*100,"")</f>
        <v/>
      </c>
      <c r="I175" s="51" t="n"/>
      <c r="J175" s="52" t="n"/>
      <c r="K175" s="50">
        <f>IF(AND(ISNUMBER($F175),ISNUMBER($J175)),$F175*(1-$J175),"")</f>
        <v/>
      </c>
      <c r="L175" s="51" t="n"/>
      <c r="M175" s="51" t="n"/>
      <c r="N175" s="50">
        <f>IF(ISNUMBER($F175),($F175-IF(ISNUMBER($AM175),$AM175,0))*(1-IF(ISNUMBER($J175),$J175,0)),"")</f>
        <v/>
      </c>
      <c r="O175" s="34" t="inlineStr">
        <is>
          <t>Peach</t>
        </is>
      </c>
      <c r="P175" s="48" t="n">
        <v>0</v>
      </c>
      <c r="Q175" s="48" t="n">
        <v>0</v>
      </c>
      <c r="R175" s="34" t="inlineStr">
        <is>
          <t>Not listed</t>
        </is>
      </c>
      <c r="S175" s="48" t="n">
        <v>0</v>
      </c>
      <c r="T175" s="48" t="n">
        <v>0</v>
      </c>
      <c r="U175" s="34" t="inlineStr">
        <is>
          <t>None (natural flavours)</t>
        </is>
      </c>
      <c r="V175" s="34" t="inlineStr">
        <is>
          <t>Zero calorie/sugar, bold true to fruit flavour</t>
        </is>
      </c>
      <c r="W175" s="51" t="n"/>
      <c r="X175" s="51" t="n"/>
      <c r="Y175" s="51" t="n"/>
      <c r="Z175" s="51" t="n"/>
      <c r="AA175" s="34" t="inlineStr">
        <is>
          <t>Medium</t>
        </is>
      </c>
      <c r="AB175" s="34" t="inlineStr">
        <is>
          <t>Flavour forward challenger; growing</t>
        </is>
      </c>
      <c r="AC175" s="34" t="inlineStr">
        <is>
          <t>Bolder, more flavour true sparkling water</t>
        </is>
      </c>
      <c r="AD175" s="34" t="inlineStr">
        <is>
          <t>Stronger, more realistic flavour than the big seltzers.</t>
        </is>
      </c>
      <c r="AE175" s="51" t="n"/>
      <c r="AF175" s="53">
        <f>IF(AND(ISNUMBER($P175),ISNUMBER($AL175),$AL175&lt;&gt;0),ROUND($P175/$AL175*100,1),"")</f>
        <v/>
      </c>
      <c r="AG175" s="54">
        <f>IF(AND(ISNUMBER($S175),ISNUMBER($AL175),$AL175&lt;&gt;0),ROUND($S175/$AL175*100,2),"")</f>
        <v/>
      </c>
      <c r="AH175" s="53">
        <f>IF(AND(ISNUMBER($Q175),ISNUMBER($AL175),$AL175&lt;&gt;0),ROUND($Q175/$AL175*100,1),"")</f>
        <v/>
      </c>
      <c r="AI175" s="48">
        <f>IF(ISNUMBER($S175),IF($S175&lt;=1,"Yes","No"),"n/a")</f>
        <v/>
      </c>
      <c r="AJ175" s="48">
        <f>IF(ISNUMBER($S175),ROUND(MAX(0,MIN(100,100-$S175*2.5-IF(ISNUMBER($T175),$T175,0)*0.12+IF($S175&lt;=1,12,0))),0),"")</f>
        <v/>
      </c>
      <c r="AK175" s="48">
        <f>IF(ISNUMBER($Q175),IF($Q175&gt;=100,20,IF($Q175&gt;=30,10,0)),0)+IF(ISNUMBER($R175),IF($R175&gt;=100,20,0),0)+IF(ISNUMBER($P175),IF($P175&gt;=150,20,IF($P175&gt;=50,12,5)),0)+IF(ISNUMBER($S175),IF($S175&lt;=1,15,0),0)</f>
        <v/>
      </c>
      <c r="AL175" s="48" t="n">
        <v>355</v>
      </c>
      <c r="AM175" s="49" t="n"/>
      <c r="AN175" s="48">
        <f>IF(AND(ISNUMBER($P175),ISNUMBER($AL175),$AL175&lt;&gt;0),IF(OR($P175&gt;180,$P175/$AL175*1000&gt;400),"Over ceiling, confirm SKU","Within"),"n/a")</f>
        <v/>
      </c>
      <c r="AO175" s="51" t="n"/>
      <c r="AP175" s="51" t="n"/>
      <c r="AQ175" s="51" t="n"/>
      <c r="AR175" s="34" t="inlineStr">
        <is>
          <t>Retrieved and cited, see Enrichment Log</t>
        </is>
      </c>
      <c r="AS175" s="34" t="inlineStr">
        <is>
          <t>BLANK -&gt; requires live Amazon.ca capture</t>
        </is>
      </c>
      <c r="AT175" s="34" t="inlineStr">
        <is>
          <t>Unverified commercial data</t>
        </is>
      </c>
    </row>
    <row r="176" ht="28" customHeight="1">
      <c r="A176" s="34" t="inlineStr">
        <is>
          <t>Waterloo</t>
        </is>
      </c>
      <c r="B176" s="34" t="inlineStr">
        <is>
          <t>Waterloo Sparkling Water | Mango Orange | single 355mL</t>
        </is>
      </c>
      <c r="C176" s="34" t="inlineStr">
        <is>
          <t>5) Sparkling water &amp; soda</t>
        </is>
      </c>
      <c r="D176" s="34" t="inlineStr">
        <is>
          <t>355 mL can</t>
        </is>
      </c>
      <c r="E176" s="48" t="n">
        <v>1</v>
      </c>
      <c r="F176" s="49" t="n"/>
      <c r="G176" s="50">
        <f>IF(AND(ISNUMBER($F176),ISNUMBER($E176),$E176&lt;&gt;0),$F176/$E176,"")</f>
        <v/>
      </c>
      <c r="H176" s="50">
        <f>IF(AND(ISNUMBER($F176),ISNUMBER($AL176),ISNUMBER($E176),($AL176*$E176)&lt;&gt;0),$F176/($AL176*$E176)*100,"")</f>
        <v/>
      </c>
      <c r="I176" s="51" t="n"/>
      <c r="J176" s="52" t="n"/>
      <c r="K176" s="50">
        <f>IF(AND(ISNUMBER($F176),ISNUMBER($J176)),$F176*(1-$J176),"")</f>
        <v/>
      </c>
      <c r="L176" s="51" t="n"/>
      <c r="M176" s="51" t="n"/>
      <c r="N176" s="50">
        <f>IF(ISNUMBER($F176),($F176-IF(ISNUMBER($AM176),$AM176,0))*(1-IF(ISNUMBER($J176),$J176,0)),"")</f>
        <v/>
      </c>
      <c r="O176" s="34" t="inlineStr">
        <is>
          <t>Mango Orange</t>
        </is>
      </c>
      <c r="P176" s="48" t="n">
        <v>0</v>
      </c>
      <c r="Q176" s="48" t="n">
        <v>0</v>
      </c>
      <c r="R176" s="34" t="inlineStr">
        <is>
          <t>Not listed</t>
        </is>
      </c>
      <c r="S176" s="48" t="n">
        <v>0</v>
      </c>
      <c r="T176" s="48" t="n">
        <v>0</v>
      </c>
      <c r="U176" s="34" t="inlineStr">
        <is>
          <t>None (natural flavours)</t>
        </is>
      </c>
      <c r="V176" s="34" t="inlineStr">
        <is>
          <t>Zero calorie/sugar, bold true to fruit flavour</t>
        </is>
      </c>
      <c r="W176" s="51" t="n"/>
      <c r="X176" s="51" t="n"/>
      <c r="Y176" s="51" t="n"/>
      <c r="Z176" s="51" t="n"/>
      <c r="AA176" s="34" t="inlineStr">
        <is>
          <t>Medium</t>
        </is>
      </c>
      <c r="AB176" s="34" t="inlineStr">
        <is>
          <t>Flavour forward challenger; growing</t>
        </is>
      </c>
      <c r="AC176" s="34" t="inlineStr">
        <is>
          <t>Bolder, more flavour true sparkling water</t>
        </is>
      </c>
      <c r="AD176" s="34" t="inlineStr">
        <is>
          <t>Stronger, more realistic flavour than the big seltzers.</t>
        </is>
      </c>
      <c r="AE176" s="51" t="n"/>
      <c r="AF176" s="53">
        <f>IF(AND(ISNUMBER($P176),ISNUMBER($AL176),$AL176&lt;&gt;0),ROUND($P176/$AL176*100,1),"")</f>
        <v/>
      </c>
      <c r="AG176" s="54">
        <f>IF(AND(ISNUMBER($S176),ISNUMBER($AL176),$AL176&lt;&gt;0),ROUND($S176/$AL176*100,2),"")</f>
        <v/>
      </c>
      <c r="AH176" s="53">
        <f>IF(AND(ISNUMBER($Q176),ISNUMBER($AL176),$AL176&lt;&gt;0),ROUND($Q176/$AL176*100,1),"")</f>
        <v/>
      </c>
      <c r="AI176" s="48">
        <f>IF(ISNUMBER($S176),IF($S176&lt;=1,"Yes","No"),"n/a")</f>
        <v/>
      </c>
      <c r="AJ176" s="48">
        <f>IF(ISNUMBER($S176),ROUND(MAX(0,MIN(100,100-$S176*2.5-IF(ISNUMBER($T176),$T176,0)*0.12+IF($S176&lt;=1,12,0))),0),"")</f>
        <v/>
      </c>
      <c r="AK176" s="48">
        <f>IF(ISNUMBER($Q176),IF($Q176&gt;=100,20,IF($Q176&gt;=30,10,0)),0)+IF(ISNUMBER($R176),IF($R176&gt;=100,20,0),0)+IF(ISNUMBER($P176),IF($P176&gt;=150,20,IF($P176&gt;=50,12,5)),0)+IF(ISNUMBER($S176),IF($S176&lt;=1,15,0),0)</f>
        <v/>
      </c>
      <c r="AL176" s="48" t="n">
        <v>355</v>
      </c>
      <c r="AM176" s="49" t="n"/>
      <c r="AN176" s="48">
        <f>IF(AND(ISNUMBER($P176),ISNUMBER($AL176),$AL176&lt;&gt;0),IF(OR($P176&gt;180,$P176/$AL176*1000&gt;400),"Over ceiling, confirm SKU","Within"),"n/a")</f>
        <v/>
      </c>
      <c r="AO176" s="51" t="n"/>
      <c r="AP176" s="51" t="n"/>
      <c r="AQ176" s="51" t="n"/>
      <c r="AR176" s="34" t="inlineStr">
        <is>
          <t>Retrieved and cited, see Enrichment Log</t>
        </is>
      </c>
      <c r="AS176" s="34" t="inlineStr">
        <is>
          <t>BLANK -&gt; requires live Amazon.ca capture</t>
        </is>
      </c>
      <c r="AT176" s="34" t="inlineStr">
        <is>
          <t>Unverified commercial data</t>
        </is>
      </c>
    </row>
    <row r="177" ht="28" customHeight="1">
      <c r="A177" s="34" t="inlineStr">
        <is>
          <t>Waterloo</t>
        </is>
      </c>
      <c r="B177" s="34" t="inlineStr">
        <is>
          <t>Waterloo Sparkling Water | Mango Orange | 8 pack 355mL</t>
        </is>
      </c>
      <c r="C177" s="34" t="inlineStr">
        <is>
          <t>5) Sparkling water &amp; soda</t>
        </is>
      </c>
      <c r="D177" s="34" t="inlineStr">
        <is>
          <t>355 mL can</t>
        </is>
      </c>
      <c r="E177" s="48" t="n">
        <v>8</v>
      </c>
      <c r="F177" s="49" t="n"/>
      <c r="G177" s="50">
        <f>IF(AND(ISNUMBER($F177),ISNUMBER($E177),$E177&lt;&gt;0),$F177/$E177,"")</f>
        <v/>
      </c>
      <c r="H177" s="50">
        <f>IF(AND(ISNUMBER($F177),ISNUMBER($AL177),ISNUMBER($E177),($AL177*$E177)&lt;&gt;0),$F177/($AL177*$E177)*100,"")</f>
        <v/>
      </c>
      <c r="I177" s="51" t="n"/>
      <c r="J177" s="52" t="n"/>
      <c r="K177" s="50">
        <f>IF(AND(ISNUMBER($F177),ISNUMBER($J177)),$F177*(1-$J177),"")</f>
        <v/>
      </c>
      <c r="L177" s="51" t="n"/>
      <c r="M177" s="51" t="n"/>
      <c r="N177" s="50">
        <f>IF(ISNUMBER($F177),($F177-IF(ISNUMBER($AM177),$AM177,0))*(1-IF(ISNUMBER($J177),$J177,0)),"")</f>
        <v/>
      </c>
      <c r="O177" s="34" t="inlineStr">
        <is>
          <t>Mango Orange</t>
        </is>
      </c>
      <c r="P177" s="48" t="n">
        <v>0</v>
      </c>
      <c r="Q177" s="48" t="n">
        <v>0</v>
      </c>
      <c r="R177" s="34" t="inlineStr">
        <is>
          <t>Not listed</t>
        </is>
      </c>
      <c r="S177" s="48" t="n">
        <v>0</v>
      </c>
      <c r="T177" s="48" t="n">
        <v>0</v>
      </c>
      <c r="U177" s="34" t="inlineStr">
        <is>
          <t>None (natural flavours)</t>
        </is>
      </c>
      <c r="V177" s="34" t="inlineStr">
        <is>
          <t>Zero calorie/sugar, bold true to fruit flavour</t>
        </is>
      </c>
      <c r="W177" s="51" t="n"/>
      <c r="X177" s="51" t="n"/>
      <c r="Y177" s="51" t="n"/>
      <c r="Z177" s="51" t="n"/>
      <c r="AA177" s="34" t="inlineStr">
        <is>
          <t>Medium</t>
        </is>
      </c>
      <c r="AB177" s="34" t="inlineStr">
        <is>
          <t>Flavour forward challenger; growing</t>
        </is>
      </c>
      <c r="AC177" s="34" t="inlineStr">
        <is>
          <t>Bolder, more flavour true sparkling water</t>
        </is>
      </c>
      <c r="AD177" s="34" t="inlineStr">
        <is>
          <t>Stronger, more realistic flavour than the big seltzers.</t>
        </is>
      </c>
      <c r="AE177" s="51" t="n"/>
      <c r="AF177" s="53">
        <f>IF(AND(ISNUMBER($P177),ISNUMBER($AL177),$AL177&lt;&gt;0),ROUND($P177/$AL177*100,1),"")</f>
        <v/>
      </c>
      <c r="AG177" s="54">
        <f>IF(AND(ISNUMBER($S177),ISNUMBER($AL177),$AL177&lt;&gt;0),ROUND($S177/$AL177*100,2),"")</f>
        <v/>
      </c>
      <c r="AH177" s="53">
        <f>IF(AND(ISNUMBER($Q177),ISNUMBER($AL177),$AL177&lt;&gt;0),ROUND($Q177/$AL177*100,1),"")</f>
        <v/>
      </c>
      <c r="AI177" s="48">
        <f>IF(ISNUMBER($S177),IF($S177&lt;=1,"Yes","No"),"n/a")</f>
        <v/>
      </c>
      <c r="AJ177" s="48">
        <f>IF(ISNUMBER($S177),ROUND(MAX(0,MIN(100,100-$S177*2.5-IF(ISNUMBER($T177),$T177,0)*0.12+IF($S177&lt;=1,12,0))),0),"")</f>
        <v/>
      </c>
      <c r="AK177" s="48">
        <f>IF(ISNUMBER($Q177),IF($Q177&gt;=100,20,IF($Q177&gt;=30,10,0)),0)+IF(ISNUMBER($R177),IF($R177&gt;=100,20,0),0)+IF(ISNUMBER($P177),IF($P177&gt;=150,20,IF($P177&gt;=50,12,5)),0)+IF(ISNUMBER($S177),IF($S177&lt;=1,15,0),0)</f>
        <v/>
      </c>
      <c r="AL177" s="48" t="n">
        <v>355</v>
      </c>
      <c r="AM177" s="49" t="n"/>
      <c r="AN177" s="48">
        <f>IF(AND(ISNUMBER($P177),ISNUMBER($AL177),$AL177&lt;&gt;0),IF(OR($P177&gt;180,$P177/$AL177*1000&gt;400),"Over ceiling, confirm SKU","Within"),"n/a")</f>
        <v/>
      </c>
      <c r="AO177" s="51" t="n"/>
      <c r="AP177" s="51" t="n"/>
      <c r="AQ177" s="51" t="n"/>
      <c r="AR177" s="34" t="inlineStr">
        <is>
          <t>Retrieved and cited, see Enrichment Log</t>
        </is>
      </c>
      <c r="AS177" s="34" t="inlineStr">
        <is>
          <t>BLANK -&gt; requires live Amazon.ca capture</t>
        </is>
      </c>
      <c r="AT177" s="34" t="inlineStr">
        <is>
          <t>Unverified commercial data</t>
        </is>
      </c>
    </row>
    <row r="178" ht="28" customHeight="1">
      <c r="A178" s="34" t="inlineStr">
        <is>
          <t>Waterloo</t>
        </is>
      </c>
      <c r="B178" s="34" t="inlineStr">
        <is>
          <t>Waterloo Sparkling Water | Mango Orange | 12 pack 355mL</t>
        </is>
      </c>
      <c r="C178" s="34" t="inlineStr">
        <is>
          <t>5) Sparkling water &amp; soda</t>
        </is>
      </c>
      <c r="D178" s="34" t="inlineStr">
        <is>
          <t>355 mL can</t>
        </is>
      </c>
      <c r="E178" s="48" t="n">
        <v>12</v>
      </c>
      <c r="F178" s="49" t="n"/>
      <c r="G178" s="50">
        <f>IF(AND(ISNUMBER($F178),ISNUMBER($E178),$E178&lt;&gt;0),$F178/$E178,"")</f>
        <v/>
      </c>
      <c r="H178" s="50">
        <f>IF(AND(ISNUMBER($F178),ISNUMBER($AL178),ISNUMBER($E178),($AL178*$E178)&lt;&gt;0),$F178/($AL178*$E178)*100,"")</f>
        <v/>
      </c>
      <c r="I178" s="51" t="n"/>
      <c r="J178" s="52" t="n"/>
      <c r="K178" s="50">
        <f>IF(AND(ISNUMBER($F178),ISNUMBER($J178)),$F178*(1-$J178),"")</f>
        <v/>
      </c>
      <c r="L178" s="51" t="n"/>
      <c r="M178" s="51" t="n"/>
      <c r="N178" s="50">
        <f>IF(ISNUMBER($F178),($F178-IF(ISNUMBER($AM178),$AM178,0))*(1-IF(ISNUMBER($J178),$J178,0)),"")</f>
        <v/>
      </c>
      <c r="O178" s="34" t="inlineStr">
        <is>
          <t>Mango Orange</t>
        </is>
      </c>
      <c r="P178" s="48" t="n">
        <v>0</v>
      </c>
      <c r="Q178" s="48" t="n">
        <v>0</v>
      </c>
      <c r="R178" s="34" t="inlineStr">
        <is>
          <t>Not listed</t>
        </is>
      </c>
      <c r="S178" s="48" t="n">
        <v>0</v>
      </c>
      <c r="T178" s="48" t="n">
        <v>0</v>
      </c>
      <c r="U178" s="34" t="inlineStr">
        <is>
          <t>None (natural flavours)</t>
        </is>
      </c>
      <c r="V178" s="34" t="inlineStr">
        <is>
          <t>Zero calorie/sugar, bold true to fruit flavour</t>
        </is>
      </c>
      <c r="W178" s="51" t="n"/>
      <c r="X178" s="51" t="n"/>
      <c r="Y178" s="51" t="n"/>
      <c r="Z178" s="51" t="n"/>
      <c r="AA178" s="34" t="inlineStr">
        <is>
          <t>Medium</t>
        </is>
      </c>
      <c r="AB178" s="34" t="inlineStr">
        <is>
          <t>Flavour forward challenger; growing</t>
        </is>
      </c>
      <c r="AC178" s="34" t="inlineStr">
        <is>
          <t>Bolder, more flavour true sparkling water</t>
        </is>
      </c>
      <c r="AD178" s="34" t="inlineStr">
        <is>
          <t>Stronger, more realistic flavour than the big seltzers.</t>
        </is>
      </c>
      <c r="AE178" s="51" t="n"/>
      <c r="AF178" s="53">
        <f>IF(AND(ISNUMBER($P178),ISNUMBER($AL178),$AL178&lt;&gt;0),ROUND($P178/$AL178*100,1),"")</f>
        <v/>
      </c>
      <c r="AG178" s="54">
        <f>IF(AND(ISNUMBER($S178),ISNUMBER($AL178),$AL178&lt;&gt;0),ROUND($S178/$AL178*100,2),"")</f>
        <v/>
      </c>
      <c r="AH178" s="53">
        <f>IF(AND(ISNUMBER($Q178),ISNUMBER($AL178),$AL178&lt;&gt;0),ROUND($Q178/$AL178*100,1),"")</f>
        <v/>
      </c>
      <c r="AI178" s="48">
        <f>IF(ISNUMBER($S178),IF($S178&lt;=1,"Yes","No"),"n/a")</f>
        <v/>
      </c>
      <c r="AJ178" s="48">
        <f>IF(ISNUMBER($S178),ROUND(MAX(0,MIN(100,100-$S178*2.5-IF(ISNUMBER($T178),$T178,0)*0.12+IF($S178&lt;=1,12,0))),0),"")</f>
        <v/>
      </c>
      <c r="AK178" s="48">
        <f>IF(ISNUMBER($Q178),IF($Q178&gt;=100,20,IF($Q178&gt;=30,10,0)),0)+IF(ISNUMBER($R178),IF($R178&gt;=100,20,0),0)+IF(ISNUMBER($P178),IF($P178&gt;=150,20,IF($P178&gt;=50,12,5)),0)+IF(ISNUMBER($S178),IF($S178&lt;=1,15,0),0)</f>
        <v/>
      </c>
      <c r="AL178" s="48" t="n">
        <v>355</v>
      </c>
      <c r="AM178" s="49" t="n"/>
      <c r="AN178" s="48">
        <f>IF(AND(ISNUMBER($P178),ISNUMBER($AL178),$AL178&lt;&gt;0),IF(OR($P178&gt;180,$P178/$AL178*1000&gt;400),"Over ceiling, confirm SKU","Within"),"n/a")</f>
        <v/>
      </c>
      <c r="AO178" s="51" t="n"/>
      <c r="AP178" s="51" t="n"/>
      <c r="AQ178" s="51" t="n"/>
      <c r="AR178" s="34" t="inlineStr">
        <is>
          <t>Retrieved and cited, see Enrichment Log</t>
        </is>
      </c>
      <c r="AS178" s="34" t="inlineStr">
        <is>
          <t>BLANK -&gt; requires live Amazon.ca capture</t>
        </is>
      </c>
      <c r="AT178" s="34" t="inlineStr">
        <is>
          <t>Unverified commercial data</t>
        </is>
      </c>
    </row>
    <row r="179" ht="28" customHeight="1">
      <c r="A179" s="34" t="inlineStr">
        <is>
          <t>Waterloo</t>
        </is>
      </c>
      <c r="B179" s="34" t="inlineStr">
        <is>
          <t>Waterloo Sparkling Water | Mango Orange | 15 pack 355mL</t>
        </is>
      </c>
      <c r="C179" s="34" t="inlineStr">
        <is>
          <t>5) Sparkling water &amp; soda</t>
        </is>
      </c>
      <c r="D179" s="34" t="inlineStr">
        <is>
          <t>355 mL can</t>
        </is>
      </c>
      <c r="E179" s="48" t="n">
        <v>15</v>
      </c>
      <c r="F179" s="49" t="n"/>
      <c r="G179" s="50">
        <f>IF(AND(ISNUMBER($F179),ISNUMBER($E179),$E179&lt;&gt;0),$F179/$E179,"")</f>
        <v/>
      </c>
      <c r="H179" s="50">
        <f>IF(AND(ISNUMBER($F179),ISNUMBER($AL179),ISNUMBER($E179),($AL179*$E179)&lt;&gt;0),$F179/($AL179*$E179)*100,"")</f>
        <v/>
      </c>
      <c r="I179" s="51" t="n"/>
      <c r="J179" s="52" t="n"/>
      <c r="K179" s="50">
        <f>IF(AND(ISNUMBER($F179),ISNUMBER($J179)),$F179*(1-$J179),"")</f>
        <v/>
      </c>
      <c r="L179" s="51" t="n"/>
      <c r="M179" s="51" t="n"/>
      <c r="N179" s="50">
        <f>IF(ISNUMBER($F179),($F179-IF(ISNUMBER($AM179),$AM179,0))*(1-IF(ISNUMBER($J179),$J179,0)),"")</f>
        <v/>
      </c>
      <c r="O179" s="34" t="inlineStr">
        <is>
          <t>Mango Orange</t>
        </is>
      </c>
      <c r="P179" s="48" t="n">
        <v>0</v>
      </c>
      <c r="Q179" s="48" t="n">
        <v>0</v>
      </c>
      <c r="R179" s="34" t="inlineStr">
        <is>
          <t>Not listed</t>
        </is>
      </c>
      <c r="S179" s="48" t="n">
        <v>0</v>
      </c>
      <c r="T179" s="48" t="n">
        <v>0</v>
      </c>
      <c r="U179" s="34" t="inlineStr">
        <is>
          <t>None (natural flavours)</t>
        </is>
      </c>
      <c r="V179" s="34" t="inlineStr">
        <is>
          <t>Zero calorie/sugar, bold true to fruit flavour</t>
        </is>
      </c>
      <c r="W179" s="51" t="n"/>
      <c r="X179" s="51" t="n"/>
      <c r="Y179" s="51" t="n"/>
      <c r="Z179" s="51" t="n"/>
      <c r="AA179" s="34" t="inlineStr">
        <is>
          <t>Medium</t>
        </is>
      </c>
      <c r="AB179" s="34" t="inlineStr">
        <is>
          <t>Flavour forward challenger; growing</t>
        </is>
      </c>
      <c r="AC179" s="34" t="inlineStr">
        <is>
          <t>Bolder, more flavour true sparkling water</t>
        </is>
      </c>
      <c r="AD179" s="34" t="inlineStr">
        <is>
          <t>Stronger, more realistic flavour than the big seltzers.</t>
        </is>
      </c>
      <c r="AE179" s="51" t="n"/>
      <c r="AF179" s="53">
        <f>IF(AND(ISNUMBER($P179),ISNUMBER($AL179),$AL179&lt;&gt;0),ROUND($P179/$AL179*100,1),"")</f>
        <v/>
      </c>
      <c r="AG179" s="54">
        <f>IF(AND(ISNUMBER($S179),ISNUMBER($AL179),$AL179&lt;&gt;0),ROUND($S179/$AL179*100,2),"")</f>
        <v/>
      </c>
      <c r="AH179" s="53">
        <f>IF(AND(ISNUMBER($Q179),ISNUMBER($AL179),$AL179&lt;&gt;0),ROUND($Q179/$AL179*100,1),"")</f>
        <v/>
      </c>
      <c r="AI179" s="48">
        <f>IF(ISNUMBER($S179),IF($S179&lt;=1,"Yes","No"),"n/a")</f>
        <v/>
      </c>
      <c r="AJ179" s="48">
        <f>IF(ISNUMBER($S179),ROUND(MAX(0,MIN(100,100-$S179*2.5-IF(ISNUMBER($T179),$T179,0)*0.12+IF($S179&lt;=1,12,0))),0),"")</f>
        <v/>
      </c>
      <c r="AK179" s="48">
        <f>IF(ISNUMBER($Q179),IF($Q179&gt;=100,20,IF($Q179&gt;=30,10,0)),0)+IF(ISNUMBER($R179),IF($R179&gt;=100,20,0),0)+IF(ISNUMBER($P179),IF($P179&gt;=150,20,IF($P179&gt;=50,12,5)),0)+IF(ISNUMBER($S179),IF($S179&lt;=1,15,0),0)</f>
        <v/>
      </c>
      <c r="AL179" s="48" t="n">
        <v>355</v>
      </c>
      <c r="AM179" s="49" t="n"/>
      <c r="AN179" s="48">
        <f>IF(AND(ISNUMBER($P179),ISNUMBER($AL179),$AL179&lt;&gt;0),IF(OR($P179&gt;180,$P179/$AL179*1000&gt;400),"Over ceiling, confirm SKU","Within"),"n/a")</f>
        <v/>
      </c>
      <c r="AO179" s="51" t="n"/>
      <c r="AP179" s="51" t="n"/>
      <c r="AQ179" s="51" t="n"/>
      <c r="AR179" s="34" t="inlineStr">
        <is>
          <t>Retrieved and cited, see Enrichment Log</t>
        </is>
      </c>
      <c r="AS179" s="34" t="inlineStr">
        <is>
          <t>BLANK -&gt; requires live Amazon.ca capture</t>
        </is>
      </c>
      <c r="AT179" s="34" t="inlineStr">
        <is>
          <t>Unverified commercial data</t>
        </is>
      </c>
    </row>
    <row r="180" ht="28" customHeight="1">
      <c r="A180" s="34" t="inlineStr">
        <is>
          <t>Waterloo</t>
        </is>
      </c>
      <c r="B180" s="34" t="inlineStr">
        <is>
          <t>Waterloo Sparkling Water | Mango Orange | 18 pack 355mL</t>
        </is>
      </c>
      <c r="C180" s="34" t="inlineStr">
        <is>
          <t>5) Sparkling water &amp; soda</t>
        </is>
      </c>
      <c r="D180" s="34" t="inlineStr">
        <is>
          <t>355 mL can</t>
        </is>
      </c>
      <c r="E180" s="48" t="n">
        <v>18</v>
      </c>
      <c r="F180" s="49" t="n"/>
      <c r="G180" s="50">
        <f>IF(AND(ISNUMBER($F180),ISNUMBER($E180),$E180&lt;&gt;0),$F180/$E180,"")</f>
        <v/>
      </c>
      <c r="H180" s="50">
        <f>IF(AND(ISNUMBER($F180),ISNUMBER($AL180),ISNUMBER($E180),($AL180*$E180)&lt;&gt;0),$F180/($AL180*$E180)*100,"")</f>
        <v/>
      </c>
      <c r="I180" s="51" t="n"/>
      <c r="J180" s="52" t="n"/>
      <c r="K180" s="50">
        <f>IF(AND(ISNUMBER($F180),ISNUMBER($J180)),$F180*(1-$J180),"")</f>
        <v/>
      </c>
      <c r="L180" s="51" t="n"/>
      <c r="M180" s="51" t="n"/>
      <c r="N180" s="50">
        <f>IF(ISNUMBER($F180),($F180-IF(ISNUMBER($AM180),$AM180,0))*(1-IF(ISNUMBER($J180),$J180,0)),"")</f>
        <v/>
      </c>
      <c r="O180" s="34" t="inlineStr">
        <is>
          <t>Mango Orange</t>
        </is>
      </c>
      <c r="P180" s="48" t="n">
        <v>0</v>
      </c>
      <c r="Q180" s="48" t="n">
        <v>0</v>
      </c>
      <c r="R180" s="34" t="inlineStr">
        <is>
          <t>Not listed</t>
        </is>
      </c>
      <c r="S180" s="48" t="n">
        <v>0</v>
      </c>
      <c r="T180" s="48" t="n">
        <v>0</v>
      </c>
      <c r="U180" s="34" t="inlineStr">
        <is>
          <t>None (natural flavours)</t>
        </is>
      </c>
      <c r="V180" s="34" t="inlineStr">
        <is>
          <t>Zero calorie/sugar, bold true to fruit flavour</t>
        </is>
      </c>
      <c r="W180" s="51" t="n"/>
      <c r="X180" s="51" t="n"/>
      <c r="Y180" s="51" t="n"/>
      <c r="Z180" s="51" t="n"/>
      <c r="AA180" s="34" t="inlineStr">
        <is>
          <t>Medium</t>
        </is>
      </c>
      <c r="AB180" s="34" t="inlineStr">
        <is>
          <t>Flavour forward challenger; growing</t>
        </is>
      </c>
      <c r="AC180" s="34" t="inlineStr">
        <is>
          <t>Bolder, more flavour true sparkling water</t>
        </is>
      </c>
      <c r="AD180" s="34" t="inlineStr">
        <is>
          <t>Stronger, more realistic flavour than the big seltzers.</t>
        </is>
      </c>
      <c r="AE180" s="51" t="n"/>
      <c r="AF180" s="53">
        <f>IF(AND(ISNUMBER($P180),ISNUMBER($AL180),$AL180&lt;&gt;0),ROUND($P180/$AL180*100,1),"")</f>
        <v/>
      </c>
      <c r="AG180" s="54">
        <f>IF(AND(ISNUMBER($S180),ISNUMBER($AL180),$AL180&lt;&gt;0),ROUND($S180/$AL180*100,2),"")</f>
        <v/>
      </c>
      <c r="AH180" s="53">
        <f>IF(AND(ISNUMBER($Q180),ISNUMBER($AL180),$AL180&lt;&gt;0),ROUND($Q180/$AL180*100,1),"")</f>
        <v/>
      </c>
      <c r="AI180" s="48">
        <f>IF(ISNUMBER($S180),IF($S180&lt;=1,"Yes","No"),"n/a")</f>
        <v/>
      </c>
      <c r="AJ180" s="48">
        <f>IF(ISNUMBER($S180),ROUND(MAX(0,MIN(100,100-$S180*2.5-IF(ISNUMBER($T180),$T180,0)*0.12+IF($S180&lt;=1,12,0))),0),"")</f>
        <v/>
      </c>
      <c r="AK180" s="48">
        <f>IF(ISNUMBER($Q180),IF($Q180&gt;=100,20,IF($Q180&gt;=30,10,0)),0)+IF(ISNUMBER($R180),IF($R180&gt;=100,20,0),0)+IF(ISNUMBER($P180),IF($P180&gt;=150,20,IF($P180&gt;=50,12,5)),0)+IF(ISNUMBER($S180),IF($S180&lt;=1,15,0),0)</f>
        <v/>
      </c>
      <c r="AL180" s="48" t="n">
        <v>355</v>
      </c>
      <c r="AM180" s="49" t="n"/>
      <c r="AN180" s="48">
        <f>IF(AND(ISNUMBER($P180),ISNUMBER($AL180),$AL180&lt;&gt;0),IF(OR($P180&gt;180,$P180/$AL180*1000&gt;400),"Over ceiling, confirm SKU","Within"),"n/a")</f>
        <v/>
      </c>
      <c r="AO180" s="51" t="n"/>
      <c r="AP180" s="51" t="n"/>
      <c r="AQ180" s="51" t="n"/>
      <c r="AR180" s="34" t="inlineStr">
        <is>
          <t>Retrieved and cited, see Enrichment Log</t>
        </is>
      </c>
      <c r="AS180" s="34" t="inlineStr">
        <is>
          <t>BLANK -&gt; requires live Amazon.ca capture</t>
        </is>
      </c>
      <c r="AT180" s="34" t="inlineStr">
        <is>
          <t>Unverified commercial data</t>
        </is>
      </c>
    </row>
    <row r="181" ht="28" customHeight="1">
      <c r="A181" s="34" t="inlineStr">
        <is>
          <t>Waterloo</t>
        </is>
      </c>
      <c r="B181" s="34" t="inlineStr">
        <is>
          <t>Waterloo Sparkling Water | Mango Orange | 24 pack 355mL</t>
        </is>
      </c>
      <c r="C181" s="34" t="inlineStr">
        <is>
          <t>5) Sparkling water &amp; soda</t>
        </is>
      </c>
      <c r="D181" s="34" t="inlineStr">
        <is>
          <t>355 mL can</t>
        </is>
      </c>
      <c r="E181" s="48" t="n">
        <v>24</v>
      </c>
      <c r="F181" s="49" t="n"/>
      <c r="G181" s="50">
        <f>IF(AND(ISNUMBER($F181),ISNUMBER($E181),$E181&lt;&gt;0),$F181/$E181,"")</f>
        <v/>
      </c>
      <c r="H181" s="50">
        <f>IF(AND(ISNUMBER($F181),ISNUMBER($AL181),ISNUMBER($E181),($AL181*$E181)&lt;&gt;0),$F181/($AL181*$E181)*100,"")</f>
        <v/>
      </c>
      <c r="I181" s="51" t="n"/>
      <c r="J181" s="52" t="n"/>
      <c r="K181" s="50">
        <f>IF(AND(ISNUMBER($F181),ISNUMBER($J181)),$F181*(1-$J181),"")</f>
        <v/>
      </c>
      <c r="L181" s="51" t="n"/>
      <c r="M181" s="51" t="n"/>
      <c r="N181" s="50">
        <f>IF(ISNUMBER($F181),($F181-IF(ISNUMBER($AM181),$AM181,0))*(1-IF(ISNUMBER($J181),$J181,0)),"")</f>
        <v/>
      </c>
      <c r="O181" s="34" t="inlineStr">
        <is>
          <t>Mango Orange</t>
        </is>
      </c>
      <c r="P181" s="48" t="n">
        <v>0</v>
      </c>
      <c r="Q181" s="48" t="n">
        <v>0</v>
      </c>
      <c r="R181" s="34" t="inlineStr">
        <is>
          <t>Not listed</t>
        </is>
      </c>
      <c r="S181" s="48" t="n">
        <v>0</v>
      </c>
      <c r="T181" s="48" t="n">
        <v>0</v>
      </c>
      <c r="U181" s="34" t="inlineStr">
        <is>
          <t>None (natural flavours)</t>
        </is>
      </c>
      <c r="V181" s="34" t="inlineStr">
        <is>
          <t>Zero calorie/sugar, bold true to fruit flavour</t>
        </is>
      </c>
      <c r="W181" s="51" t="n"/>
      <c r="X181" s="51" t="n"/>
      <c r="Y181" s="51" t="n"/>
      <c r="Z181" s="51" t="n"/>
      <c r="AA181" s="34" t="inlineStr">
        <is>
          <t>Medium</t>
        </is>
      </c>
      <c r="AB181" s="34" t="inlineStr">
        <is>
          <t>Flavour forward challenger; growing</t>
        </is>
      </c>
      <c r="AC181" s="34" t="inlineStr">
        <is>
          <t>Bolder, more flavour true sparkling water</t>
        </is>
      </c>
      <c r="AD181" s="34" t="inlineStr">
        <is>
          <t>Stronger, more realistic flavour than the big seltzers.</t>
        </is>
      </c>
      <c r="AE181" s="51" t="n"/>
      <c r="AF181" s="53">
        <f>IF(AND(ISNUMBER($P181),ISNUMBER($AL181),$AL181&lt;&gt;0),ROUND($P181/$AL181*100,1),"")</f>
        <v/>
      </c>
      <c r="AG181" s="54">
        <f>IF(AND(ISNUMBER($S181),ISNUMBER($AL181),$AL181&lt;&gt;0),ROUND($S181/$AL181*100,2),"")</f>
        <v/>
      </c>
      <c r="AH181" s="53">
        <f>IF(AND(ISNUMBER($Q181),ISNUMBER($AL181),$AL181&lt;&gt;0),ROUND($Q181/$AL181*100,1),"")</f>
        <v/>
      </c>
      <c r="AI181" s="48">
        <f>IF(ISNUMBER($S181),IF($S181&lt;=1,"Yes","No"),"n/a")</f>
        <v/>
      </c>
      <c r="AJ181" s="48">
        <f>IF(ISNUMBER($S181),ROUND(MAX(0,MIN(100,100-$S181*2.5-IF(ISNUMBER($T181),$T181,0)*0.12+IF($S181&lt;=1,12,0))),0),"")</f>
        <v/>
      </c>
      <c r="AK181" s="48">
        <f>IF(ISNUMBER($Q181),IF($Q181&gt;=100,20,IF($Q181&gt;=30,10,0)),0)+IF(ISNUMBER($R181),IF($R181&gt;=100,20,0),0)+IF(ISNUMBER($P181),IF($P181&gt;=150,20,IF($P181&gt;=50,12,5)),0)+IF(ISNUMBER($S181),IF($S181&lt;=1,15,0),0)</f>
        <v/>
      </c>
      <c r="AL181" s="48" t="n">
        <v>355</v>
      </c>
      <c r="AM181" s="49" t="n"/>
      <c r="AN181" s="48">
        <f>IF(AND(ISNUMBER($P181),ISNUMBER($AL181),$AL181&lt;&gt;0),IF(OR($P181&gt;180,$P181/$AL181*1000&gt;400),"Over ceiling, confirm SKU","Within"),"n/a")</f>
        <v/>
      </c>
      <c r="AO181" s="51" t="n"/>
      <c r="AP181" s="51" t="n"/>
      <c r="AQ181" s="51" t="n"/>
      <c r="AR181" s="34" t="inlineStr">
        <is>
          <t>Retrieved and cited, see Enrichment Log</t>
        </is>
      </c>
      <c r="AS181" s="34" t="inlineStr">
        <is>
          <t>BLANK -&gt; requires live Amazon.ca capture</t>
        </is>
      </c>
      <c r="AT181" s="34" t="inlineStr">
        <is>
          <t>Unverified commercial data</t>
        </is>
      </c>
    </row>
    <row r="182" ht="28" customHeight="1">
      <c r="A182" s="34" t="inlineStr">
        <is>
          <t>Waterloo</t>
        </is>
      </c>
      <c r="B182" s="34" t="inlineStr">
        <is>
          <t>Waterloo Sparkling Water | Summer Berry | single 355mL</t>
        </is>
      </c>
      <c r="C182" s="34" t="inlineStr">
        <is>
          <t>5) Sparkling water &amp; soda</t>
        </is>
      </c>
      <c r="D182" s="34" t="inlineStr">
        <is>
          <t>355 mL can</t>
        </is>
      </c>
      <c r="E182" s="48" t="n">
        <v>1</v>
      </c>
      <c r="F182" s="49" t="n"/>
      <c r="G182" s="50">
        <f>IF(AND(ISNUMBER($F182),ISNUMBER($E182),$E182&lt;&gt;0),$F182/$E182,"")</f>
        <v/>
      </c>
      <c r="H182" s="50">
        <f>IF(AND(ISNUMBER($F182),ISNUMBER($AL182),ISNUMBER($E182),($AL182*$E182)&lt;&gt;0),$F182/($AL182*$E182)*100,"")</f>
        <v/>
      </c>
      <c r="I182" s="51" t="n"/>
      <c r="J182" s="52" t="n"/>
      <c r="K182" s="50">
        <f>IF(AND(ISNUMBER($F182),ISNUMBER($J182)),$F182*(1-$J182),"")</f>
        <v/>
      </c>
      <c r="L182" s="51" t="n"/>
      <c r="M182" s="51" t="n"/>
      <c r="N182" s="50">
        <f>IF(ISNUMBER($F182),($F182-IF(ISNUMBER($AM182),$AM182,0))*(1-IF(ISNUMBER($J182),$J182,0)),"")</f>
        <v/>
      </c>
      <c r="O182" s="34" t="inlineStr">
        <is>
          <t>Summer Berry</t>
        </is>
      </c>
      <c r="P182" s="48" t="n">
        <v>0</v>
      </c>
      <c r="Q182" s="48" t="n">
        <v>0</v>
      </c>
      <c r="R182" s="34" t="inlineStr">
        <is>
          <t>Not listed</t>
        </is>
      </c>
      <c r="S182" s="48" t="n">
        <v>0</v>
      </c>
      <c r="T182" s="48" t="n">
        <v>0</v>
      </c>
      <c r="U182" s="34" t="inlineStr">
        <is>
          <t>None (natural flavours)</t>
        </is>
      </c>
      <c r="V182" s="34" t="inlineStr">
        <is>
          <t>Zero calorie/sugar, bold true to fruit flavour</t>
        </is>
      </c>
      <c r="W182" s="51" t="n"/>
      <c r="X182" s="51" t="n"/>
      <c r="Y182" s="51" t="n"/>
      <c r="Z182" s="51" t="n"/>
      <c r="AA182" s="34" t="inlineStr">
        <is>
          <t>Medium</t>
        </is>
      </c>
      <c r="AB182" s="34" t="inlineStr">
        <is>
          <t>Flavour forward challenger; growing</t>
        </is>
      </c>
      <c r="AC182" s="34" t="inlineStr">
        <is>
          <t>Bolder, more flavour true sparkling water</t>
        </is>
      </c>
      <c r="AD182" s="34" t="inlineStr">
        <is>
          <t>Stronger, more realistic flavour than the big seltzers.</t>
        </is>
      </c>
      <c r="AE182" s="51" t="n"/>
      <c r="AF182" s="53">
        <f>IF(AND(ISNUMBER($P182),ISNUMBER($AL182),$AL182&lt;&gt;0),ROUND($P182/$AL182*100,1),"")</f>
        <v/>
      </c>
      <c r="AG182" s="54">
        <f>IF(AND(ISNUMBER($S182),ISNUMBER($AL182),$AL182&lt;&gt;0),ROUND($S182/$AL182*100,2),"")</f>
        <v/>
      </c>
      <c r="AH182" s="53">
        <f>IF(AND(ISNUMBER($Q182),ISNUMBER($AL182),$AL182&lt;&gt;0),ROUND($Q182/$AL182*100,1),"")</f>
        <v/>
      </c>
      <c r="AI182" s="48">
        <f>IF(ISNUMBER($S182),IF($S182&lt;=1,"Yes","No"),"n/a")</f>
        <v/>
      </c>
      <c r="AJ182" s="48">
        <f>IF(ISNUMBER($S182),ROUND(MAX(0,MIN(100,100-$S182*2.5-IF(ISNUMBER($T182),$T182,0)*0.12+IF($S182&lt;=1,12,0))),0),"")</f>
        <v/>
      </c>
      <c r="AK182" s="48">
        <f>IF(ISNUMBER($Q182),IF($Q182&gt;=100,20,IF($Q182&gt;=30,10,0)),0)+IF(ISNUMBER($R182),IF($R182&gt;=100,20,0),0)+IF(ISNUMBER($P182),IF($P182&gt;=150,20,IF($P182&gt;=50,12,5)),0)+IF(ISNUMBER($S182),IF($S182&lt;=1,15,0),0)</f>
        <v/>
      </c>
      <c r="AL182" s="48" t="n">
        <v>355</v>
      </c>
      <c r="AM182" s="49" t="n"/>
      <c r="AN182" s="48">
        <f>IF(AND(ISNUMBER($P182),ISNUMBER($AL182),$AL182&lt;&gt;0),IF(OR($P182&gt;180,$P182/$AL182*1000&gt;400),"Over ceiling, confirm SKU","Within"),"n/a")</f>
        <v/>
      </c>
      <c r="AO182" s="51" t="n"/>
      <c r="AP182" s="51" t="n"/>
      <c r="AQ182" s="51" t="n"/>
      <c r="AR182" s="34" t="inlineStr">
        <is>
          <t>Retrieved and cited, see Enrichment Log</t>
        </is>
      </c>
      <c r="AS182" s="34" t="inlineStr">
        <is>
          <t>BLANK -&gt; requires live Amazon.ca capture</t>
        </is>
      </c>
      <c r="AT182" s="34" t="inlineStr">
        <is>
          <t>Unverified commercial data</t>
        </is>
      </c>
    </row>
    <row r="183" ht="28" customHeight="1">
      <c r="A183" s="34" t="inlineStr">
        <is>
          <t>Waterloo</t>
        </is>
      </c>
      <c r="B183" s="34" t="inlineStr">
        <is>
          <t>Waterloo Sparkling Water | Summer Berry | 8 pack 355mL</t>
        </is>
      </c>
      <c r="C183" s="34" t="inlineStr">
        <is>
          <t>5) Sparkling water &amp; soda</t>
        </is>
      </c>
      <c r="D183" s="34" t="inlineStr">
        <is>
          <t>355 mL can</t>
        </is>
      </c>
      <c r="E183" s="48" t="n">
        <v>8</v>
      </c>
      <c r="F183" s="49" t="n"/>
      <c r="G183" s="50">
        <f>IF(AND(ISNUMBER($F183),ISNUMBER($E183),$E183&lt;&gt;0),$F183/$E183,"")</f>
        <v/>
      </c>
      <c r="H183" s="50">
        <f>IF(AND(ISNUMBER($F183),ISNUMBER($AL183),ISNUMBER($E183),($AL183*$E183)&lt;&gt;0),$F183/($AL183*$E183)*100,"")</f>
        <v/>
      </c>
      <c r="I183" s="51" t="n"/>
      <c r="J183" s="52" t="n"/>
      <c r="K183" s="50">
        <f>IF(AND(ISNUMBER($F183),ISNUMBER($J183)),$F183*(1-$J183),"")</f>
        <v/>
      </c>
      <c r="L183" s="51" t="n"/>
      <c r="M183" s="51" t="n"/>
      <c r="N183" s="50">
        <f>IF(ISNUMBER($F183),($F183-IF(ISNUMBER($AM183),$AM183,0))*(1-IF(ISNUMBER($J183),$J183,0)),"")</f>
        <v/>
      </c>
      <c r="O183" s="34" t="inlineStr">
        <is>
          <t>Summer Berry</t>
        </is>
      </c>
      <c r="P183" s="48" t="n">
        <v>0</v>
      </c>
      <c r="Q183" s="48" t="n">
        <v>0</v>
      </c>
      <c r="R183" s="34" t="inlineStr">
        <is>
          <t>Not listed</t>
        </is>
      </c>
      <c r="S183" s="48" t="n">
        <v>0</v>
      </c>
      <c r="T183" s="48" t="n">
        <v>0</v>
      </c>
      <c r="U183" s="34" t="inlineStr">
        <is>
          <t>None (natural flavours)</t>
        </is>
      </c>
      <c r="V183" s="34" t="inlineStr">
        <is>
          <t>Zero calorie/sugar, bold true to fruit flavour</t>
        </is>
      </c>
      <c r="W183" s="51" t="n"/>
      <c r="X183" s="51" t="n"/>
      <c r="Y183" s="51" t="n"/>
      <c r="Z183" s="51" t="n"/>
      <c r="AA183" s="34" t="inlineStr">
        <is>
          <t>Medium</t>
        </is>
      </c>
      <c r="AB183" s="34" t="inlineStr">
        <is>
          <t>Flavour forward challenger; growing</t>
        </is>
      </c>
      <c r="AC183" s="34" t="inlineStr">
        <is>
          <t>Bolder, more flavour true sparkling water</t>
        </is>
      </c>
      <c r="AD183" s="34" t="inlineStr">
        <is>
          <t>Stronger, more realistic flavour than the big seltzers.</t>
        </is>
      </c>
      <c r="AE183" s="51" t="n"/>
      <c r="AF183" s="53">
        <f>IF(AND(ISNUMBER($P183),ISNUMBER($AL183),$AL183&lt;&gt;0),ROUND($P183/$AL183*100,1),"")</f>
        <v/>
      </c>
      <c r="AG183" s="54">
        <f>IF(AND(ISNUMBER($S183),ISNUMBER($AL183),$AL183&lt;&gt;0),ROUND($S183/$AL183*100,2),"")</f>
        <v/>
      </c>
      <c r="AH183" s="53">
        <f>IF(AND(ISNUMBER($Q183),ISNUMBER($AL183),$AL183&lt;&gt;0),ROUND($Q183/$AL183*100,1),"")</f>
        <v/>
      </c>
      <c r="AI183" s="48">
        <f>IF(ISNUMBER($S183),IF($S183&lt;=1,"Yes","No"),"n/a")</f>
        <v/>
      </c>
      <c r="AJ183" s="48">
        <f>IF(ISNUMBER($S183),ROUND(MAX(0,MIN(100,100-$S183*2.5-IF(ISNUMBER($T183),$T183,0)*0.12+IF($S183&lt;=1,12,0))),0),"")</f>
        <v/>
      </c>
      <c r="AK183" s="48">
        <f>IF(ISNUMBER($Q183),IF($Q183&gt;=100,20,IF($Q183&gt;=30,10,0)),0)+IF(ISNUMBER($R183),IF($R183&gt;=100,20,0),0)+IF(ISNUMBER($P183),IF($P183&gt;=150,20,IF($P183&gt;=50,12,5)),0)+IF(ISNUMBER($S183),IF($S183&lt;=1,15,0),0)</f>
        <v/>
      </c>
      <c r="AL183" s="48" t="n">
        <v>355</v>
      </c>
      <c r="AM183" s="49" t="n"/>
      <c r="AN183" s="48">
        <f>IF(AND(ISNUMBER($P183),ISNUMBER($AL183),$AL183&lt;&gt;0),IF(OR($P183&gt;180,$P183/$AL183*1000&gt;400),"Over ceiling, confirm SKU","Within"),"n/a")</f>
        <v/>
      </c>
      <c r="AO183" s="51" t="n"/>
      <c r="AP183" s="51" t="n"/>
      <c r="AQ183" s="51" t="n"/>
      <c r="AR183" s="34" t="inlineStr">
        <is>
          <t>Retrieved and cited, see Enrichment Log</t>
        </is>
      </c>
      <c r="AS183" s="34" t="inlineStr">
        <is>
          <t>BLANK -&gt; requires live Amazon.ca capture</t>
        </is>
      </c>
      <c r="AT183" s="34" t="inlineStr">
        <is>
          <t>Unverified commercial data</t>
        </is>
      </c>
    </row>
    <row r="184" ht="28" customHeight="1">
      <c r="A184" s="34" t="inlineStr">
        <is>
          <t>Waterloo</t>
        </is>
      </c>
      <c r="B184" s="34" t="inlineStr">
        <is>
          <t>Waterloo Sparkling Water | Summer Berry | 12 pack 355mL</t>
        </is>
      </c>
      <c r="C184" s="34" t="inlineStr">
        <is>
          <t>5) Sparkling water &amp; soda</t>
        </is>
      </c>
      <c r="D184" s="34" t="inlineStr">
        <is>
          <t>355 mL can</t>
        </is>
      </c>
      <c r="E184" s="48" t="n">
        <v>12</v>
      </c>
      <c r="F184" s="49" t="n"/>
      <c r="G184" s="50">
        <f>IF(AND(ISNUMBER($F184),ISNUMBER($E184),$E184&lt;&gt;0),$F184/$E184,"")</f>
        <v/>
      </c>
      <c r="H184" s="50">
        <f>IF(AND(ISNUMBER($F184),ISNUMBER($AL184),ISNUMBER($E184),($AL184*$E184)&lt;&gt;0),$F184/($AL184*$E184)*100,"")</f>
        <v/>
      </c>
      <c r="I184" s="51" t="n"/>
      <c r="J184" s="52" t="n"/>
      <c r="K184" s="50">
        <f>IF(AND(ISNUMBER($F184),ISNUMBER($J184)),$F184*(1-$J184),"")</f>
        <v/>
      </c>
      <c r="L184" s="51" t="n"/>
      <c r="M184" s="51" t="n"/>
      <c r="N184" s="50">
        <f>IF(ISNUMBER($F184),($F184-IF(ISNUMBER($AM184),$AM184,0))*(1-IF(ISNUMBER($J184),$J184,0)),"")</f>
        <v/>
      </c>
      <c r="O184" s="34" t="inlineStr">
        <is>
          <t>Summer Berry</t>
        </is>
      </c>
      <c r="P184" s="48" t="n">
        <v>0</v>
      </c>
      <c r="Q184" s="48" t="n">
        <v>0</v>
      </c>
      <c r="R184" s="34" t="inlineStr">
        <is>
          <t>Not listed</t>
        </is>
      </c>
      <c r="S184" s="48" t="n">
        <v>0</v>
      </c>
      <c r="T184" s="48" t="n">
        <v>0</v>
      </c>
      <c r="U184" s="34" t="inlineStr">
        <is>
          <t>None (natural flavours)</t>
        </is>
      </c>
      <c r="V184" s="34" t="inlineStr">
        <is>
          <t>Zero calorie/sugar, bold true to fruit flavour</t>
        </is>
      </c>
      <c r="W184" s="51" t="n"/>
      <c r="X184" s="51" t="n"/>
      <c r="Y184" s="51" t="n"/>
      <c r="Z184" s="51" t="n"/>
      <c r="AA184" s="34" t="inlineStr">
        <is>
          <t>Medium</t>
        </is>
      </c>
      <c r="AB184" s="34" t="inlineStr">
        <is>
          <t>Flavour forward challenger; growing</t>
        </is>
      </c>
      <c r="AC184" s="34" t="inlineStr">
        <is>
          <t>Bolder, more flavour true sparkling water</t>
        </is>
      </c>
      <c r="AD184" s="34" t="inlineStr">
        <is>
          <t>Stronger, more realistic flavour than the big seltzers.</t>
        </is>
      </c>
      <c r="AE184" s="51" t="n"/>
      <c r="AF184" s="53">
        <f>IF(AND(ISNUMBER($P184),ISNUMBER($AL184),$AL184&lt;&gt;0),ROUND($P184/$AL184*100,1),"")</f>
        <v/>
      </c>
      <c r="AG184" s="54">
        <f>IF(AND(ISNUMBER($S184),ISNUMBER($AL184),$AL184&lt;&gt;0),ROUND($S184/$AL184*100,2),"")</f>
        <v/>
      </c>
      <c r="AH184" s="53">
        <f>IF(AND(ISNUMBER($Q184),ISNUMBER($AL184),$AL184&lt;&gt;0),ROUND($Q184/$AL184*100,1),"")</f>
        <v/>
      </c>
      <c r="AI184" s="48">
        <f>IF(ISNUMBER($S184),IF($S184&lt;=1,"Yes","No"),"n/a")</f>
        <v/>
      </c>
      <c r="AJ184" s="48">
        <f>IF(ISNUMBER($S184),ROUND(MAX(0,MIN(100,100-$S184*2.5-IF(ISNUMBER($T184),$T184,0)*0.12+IF($S184&lt;=1,12,0))),0),"")</f>
        <v/>
      </c>
      <c r="AK184" s="48">
        <f>IF(ISNUMBER($Q184),IF($Q184&gt;=100,20,IF($Q184&gt;=30,10,0)),0)+IF(ISNUMBER($R184),IF($R184&gt;=100,20,0),0)+IF(ISNUMBER($P184),IF($P184&gt;=150,20,IF($P184&gt;=50,12,5)),0)+IF(ISNUMBER($S184),IF($S184&lt;=1,15,0),0)</f>
        <v/>
      </c>
      <c r="AL184" s="48" t="n">
        <v>355</v>
      </c>
      <c r="AM184" s="49" t="n"/>
      <c r="AN184" s="48">
        <f>IF(AND(ISNUMBER($P184),ISNUMBER($AL184),$AL184&lt;&gt;0),IF(OR($P184&gt;180,$P184/$AL184*1000&gt;400),"Over ceiling, confirm SKU","Within"),"n/a")</f>
        <v/>
      </c>
      <c r="AO184" s="51" t="n"/>
      <c r="AP184" s="51" t="n"/>
      <c r="AQ184" s="51" t="n"/>
      <c r="AR184" s="34" t="inlineStr">
        <is>
          <t>Retrieved and cited, see Enrichment Log</t>
        </is>
      </c>
      <c r="AS184" s="34" t="inlineStr">
        <is>
          <t>BLANK -&gt; requires live Amazon.ca capture</t>
        </is>
      </c>
      <c r="AT184" s="34" t="inlineStr">
        <is>
          <t>Unverified commercial data</t>
        </is>
      </c>
    </row>
    <row r="185" ht="28" customHeight="1">
      <c r="A185" s="34" t="inlineStr">
        <is>
          <t>Waterloo</t>
        </is>
      </c>
      <c r="B185" s="34" t="inlineStr">
        <is>
          <t>Waterloo Sparkling Water | Summer Berry | 15 pack 355mL</t>
        </is>
      </c>
      <c r="C185" s="34" t="inlineStr">
        <is>
          <t>5) Sparkling water &amp; soda</t>
        </is>
      </c>
      <c r="D185" s="34" t="inlineStr">
        <is>
          <t>355 mL can</t>
        </is>
      </c>
      <c r="E185" s="48" t="n">
        <v>15</v>
      </c>
      <c r="F185" s="49" t="n"/>
      <c r="G185" s="50">
        <f>IF(AND(ISNUMBER($F185),ISNUMBER($E185),$E185&lt;&gt;0),$F185/$E185,"")</f>
        <v/>
      </c>
      <c r="H185" s="50">
        <f>IF(AND(ISNUMBER($F185),ISNUMBER($AL185),ISNUMBER($E185),($AL185*$E185)&lt;&gt;0),$F185/($AL185*$E185)*100,"")</f>
        <v/>
      </c>
      <c r="I185" s="51" t="n"/>
      <c r="J185" s="52" t="n"/>
      <c r="K185" s="50">
        <f>IF(AND(ISNUMBER($F185),ISNUMBER($J185)),$F185*(1-$J185),"")</f>
        <v/>
      </c>
      <c r="L185" s="51" t="n"/>
      <c r="M185" s="51" t="n"/>
      <c r="N185" s="50">
        <f>IF(ISNUMBER($F185),($F185-IF(ISNUMBER($AM185),$AM185,0))*(1-IF(ISNUMBER($J185),$J185,0)),"")</f>
        <v/>
      </c>
      <c r="O185" s="34" t="inlineStr">
        <is>
          <t>Summer Berry</t>
        </is>
      </c>
      <c r="P185" s="48" t="n">
        <v>0</v>
      </c>
      <c r="Q185" s="48" t="n">
        <v>0</v>
      </c>
      <c r="R185" s="34" t="inlineStr">
        <is>
          <t>Not listed</t>
        </is>
      </c>
      <c r="S185" s="48" t="n">
        <v>0</v>
      </c>
      <c r="T185" s="48" t="n">
        <v>0</v>
      </c>
      <c r="U185" s="34" t="inlineStr">
        <is>
          <t>None (natural flavours)</t>
        </is>
      </c>
      <c r="V185" s="34" t="inlineStr">
        <is>
          <t>Zero calorie/sugar, bold true to fruit flavour</t>
        </is>
      </c>
      <c r="W185" s="51" t="n"/>
      <c r="X185" s="51" t="n"/>
      <c r="Y185" s="51" t="n"/>
      <c r="Z185" s="51" t="n"/>
      <c r="AA185" s="34" t="inlineStr">
        <is>
          <t>Medium</t>
        </is>
      </c>
      <c r="AB185" s="34" t="inlineStr">
        <is>
          <t>Flavour forward challenger; growing</t>
        </is>
      </c>
      <c r="AC185" s="34" t="inlineStr">
        <is>
          <t>Bolder, more flavour true sparkling water</t>
        </is>
      </c>
      <c r="AD185" s="34" t="inlineStr">
        <is>
          <t>Stronger, more realistic flavour than the big seltzers.</t>
        </is>
      </c>
      <c r="AE185" s="51" t="n"/>
      <c r="AF185" s="53">
        <f>IF(AND(ISNUMBER($P185),ISNUMBER($AL185),$AL185&lt;&gt;0),ROUND($P185/$AL185*100,1),"")</f>
        <v/>
      </c>
      <c r="AG185" s="54">
        <f>IF(AND(ISNUMBER($S185),ISNUMBER($AL185),$AL185&lt;&gt;0),ROUND($S185/$AL185*100,2),"")</f>
        <v/>
      </c>
      <c r="AH185" s="53">
        <f>IF(AND(ISNUMBER($Q185),ISNUMBER($AL185),$AL185&lt;&gt;0),ROUND($Q185/$AL185*100,1),"")</f>
        <v/>
      </c>
      <c r="AI185" s="48">
        <f>IF(ISNUMBER($S185),IF($S185&lt;=1,"Yes","No"),"n/a")</f>
        <v/>
      </c>
      <c r="AJ185" s="48">
        <f>IF(ISNUMBER($S185),ROUND(MAX(0,MIN(100,100-$S185*2.5-IF(ISNUMBER($T185),$T185,0)*0.12+IF($S185&lt;=1,12,0))),0),"")</f>
        <v/>
      </c>
      <c r="AK185" s="48">
        <f>IF(ISNUMBER($Q185),IF($Q185&gt;=100,20,IF($Q185&gt;=30,10,0)),0)+IF(ISNUMBER($R185),IF($R185&gt;=100,20,0),0)+IF(ISNUMBER($P185),IF($P185&gt;=150,20,IF($P185&gt;=50,12,5)),0)+IF(ISNUMBER($S185),IF($S185&lt;=1,15,0),0)</f>
        <v/>
      </c>
      <c r="AL185" s="48" t="n">
        <v>355</v>
      </c>
      <c r="AM185" s="49" t="n"/>
      <c r="AN185" s="48">
        <f>IF(AND(ISNUMBER($P185),ISNUMBER($AL185),$AL185&lt;&gt;0),IF(OR($P185&gt;180,$P185/$AL185*1000&gt;400),"Over ceiling, confirm SKU","Within"),"n/a")</f>
        <v/>
      </c>
      <c r="AO185" s="51" t="n"/>
      <c r="AP185" s="51" t="n"/>
      <c r="AQ185" s="51" t="n"/>
      <c r="AR185" s="34" t="inlineStr">
        <is>
          <t>Retrieved and cited, see Enrichment Log</t>
        </is>
      </c>
      <c r="AS185" s="34" t="inlineStr">
        <is>
          <t>BLANK -&gt; requires live Amazon.ca capture</t>
        </is>
      </c>
      <c r="AT185" s="34" t="inlineStr">
        <is>
          <t>Unverified commercial data</t>
        </is>
      </c>
    </row>
    <row r="186" ht="28" customHeight="1">
      <c r="A186" s="34" t="inlineStr">
        <is>
          <t>Waterloo</t>
        </is>
      </c>
      <c r="B186" s="34" t="inlineStr">
        <is>
          <t>Waterloo Sparkling Water | Summer Berry | 18 pack 355mL</t>
        </is>
      </c>
      <c r="C186" s="34" t="inlineStr">
        <is>
          <t>5) Sparkling water &amp; soda</t>
        </is>
      </c>
      <c r="D186" s="34" t="inlineStr">
        <is>
          <t>355 mL can</t>
        </is>
      </c>
      <c r="E186" s="48" t="n">
        <v>18</v>
      </c>
      <c r="F186" s="49" t="n"/>
      <c r="G186" s="50">
        <f>IF(AND(ISNUMBER($F186),ISNUMBER($E186),$E186&lt;&gt;0),$F186/$E186,"")</f>
        <v/>
      </c>
      <c r="H186" s="50">
        <f>IF(AND(ISNUMBER($F186),ISNUMBER($AL186),ISNUMBER($E186),($AL186*$E186)&lt;&gt;0),$F186/($AL186*$E186)*100,"")</f>
        <v/>
      </c>
      <c r="I186" s="51" t="n"/>
      <c r="J186" s="52" t="n"/>
      <c r="K186" s="50">
        <f>IF(AND(ISNUMBER($F186),ISNUMBER($J186)),$F186*(1-$J186),"")</f>
        <v/>
      </c>
      <c r="L186" s="51" t="n"/>
      <c r="M186" s="51" t="n"/>
      <c r="N186" s="50">
        <f>IF(ISNUMBER($F186),($F186-IF(ISNUMBER($AM186),$AM186,0))*(1-IF(ISNUMBER($J186),$J186,0)),"")</f>
        <v/>
      </c>
      <c r="O186" s="34" t="inlineStr">
        <is>
          <t>Summer Berry</t>
        </is>
      </c>
      <c r="P186" s="48" t="n">
        <v>0</v>
      </c>
      <c r="Q186" s="48" t="n">
        <v>0</v>
      </c>
      <c r="R186" s="34" t="inlineStr">
        <is>
          <t>Not listed</t>
        </is>
      </c>
      <c r="S186" s="48" t="n">
        <v>0</v>
      </c>
      <c r="T186" s="48" t="n">
        <v>0</v>
      </c>
      <c r="U186" s="34" t="inlineStr">
        <is>
          <t>None (natural flavours)</t>
        </is>
      </c>
      <c r="V186" s="34" t="inlineStr">
        <is>
          <t>Zero calorie/sugar, bold true to fruit flavour</t>
        </is>
      </c>
      <c r="W186" s="51" t="n"/>
      <c r="X186" s="51" t="n"/>
      <c r="Y186" s="51" t="n"/>
      <c r="Z186" s="51" t="n"/>
      <c r="AA186" s="34" t="inlineStr">
        <is>
          <t>Medium</t>
        </is>
      </c>
      <c r="AB186" s="34" t="inlineStr">
        <is>
          <t>Flavour forward challenger; growing</t>
        </is>
      </c>
      <c r="AC186" s="34" t="inlineStr">
        <is>
          <t>Bolder, more flavour true sparkling water</t>
        </is>
      </c>
      <c r="AD186" s="34" t="inlineStr">
        <is>
          <t>Stronger, more realistic flavour than the big seltzers.</t>
        </is>
      </c>
      <c r="AE186" s="51" t="n"/>
      <c r="AF186" s="53">
        <f>IF(AND(ISNUMBER($P186),ISNUMBER($AL186),$AL186&lt;&gt;0),ROUND($P186/$AL186*100,1),"")</f>
        <v/>
      </c>
      <c r="AG186" s="54">
        <f>IF(AND(ISNUMBER($S186),ISNUMBER($AL186),$AL186&lt;&gt;0),ROUND($S186/$AL186*100,2),"")</f>
        <v/>
      </c>
      <c r="AH186" s="53">
        <f>IF(AND(ISNUMBER($Q186),ISNUMBER($AL186),$AL186&lt;&gt;0),ROUND($Q186/$AL186*100,1),"")</f>
        <v/>
      </c>
      <c r="AI186" s="48">
        <f>IF(ISNUMBER($S186),IF($S186&lt;=1,"Yes","No"),"n/a")</f>
        <v/>
      </c>
      <c r="AJ186" s="48">
        <f>IF(ISNUMBER($S186),ROUND(MAX(0,MIN(100,100-$S186*2.5-IF(ISNUMBER($T186),$T186,0)*0.12+IF($S186&lt;=1,12,0))),0),"")</f>
        <v/>
      </c>
      <c r="AK186" s="48">
        <f>IF(ISNUMBER($Q186),IF($Q186&gt;=100,20,IF($Q186&gt;=30,10,0)),0)+IF(ISNUMBER($R186),IF($R186&gt;=100,20,0),0)+IF(ISNUMBER($P186),IF($P186&gt;=150,20,IF($P186&gt;=50,12,5)),0)+IF(ISNUMBER($S186),IF($S186&lt;=1,15,0),0)</f>
        <v/>
      </c>
      <c r="AL186" s="48" t="n">
        <v>355</v>
      </c>
      <c r="AM186" s="49" t="n"/>
      <c r="AN186" s="48">
        <f>IF(AND(ISNUMBER($P186),ISNUMBER($AL186),$AL186&lt;&gt;0),IF(OR($P186&gt;180,$P186/$AL186*1000&gt;400),"Over ceiling, confirm SKU","Within"),"n/a")</f>
        <v/>
      </c>
      <c r="AO186" s="51" t="n"/>
      <c r="AP186" s="51" t="n"/>
      <c r="AQ186" s="51" t="n"/>
      <c r="AR186" s="34" t="inlineStr">
        <is>
          <t>Retrieved and cited, see Enrichment Log</t>
        </is>
      </c>
      <c r="AS186" s="34" t="inlineStr">
        <is>
          <t>BLANK -&gt; requires live Amazon.ca capture</t>
        </is>
      </c>
      <c r="AT186" s="34" t="inlineStr">
        <is>
          <t>Unverified commercial data</t>
        </is>
      </c>
    </row>
    <row r="187" ht="28" customHeight="1">
      <c r="A187" s="34" t="inlineStr">
        <is>
          <t>Waterloo</t>
        </is>
      </c>
      <c r="B187" s="34" t="inlineStr">
        <is>
          <t>Waterloo Sparkling Water | Summer Berry | 24 pack 355mL</t>
        </is>
      </c>
      <c r="C187" s="34" t="inlineStr">
        <is>
          <t>5) Sparkling water &amp; soda</t>
        </is>
      </c>
      <c r="D187" s="34" t="inlineStr">
        <is>
          <t>355 mL can</t>
        </is>
      </c>
      <c r="E187" s="48" t="n">
        <v>24</v>
      </c>
      <c r="F187" s="49" t="n"/>
      <c r="G187" s="50">
        <f>IF(AND(ISNUMBER($F187),ISNUMBER($E187),$E187&lt;&gt;0),$F187/$E187,"")</f>
        <v/>
      </c>
      <c r="H187" s="50">
        <f>IF(AND(ISNUMBER($F187),ISNUMBER($AL187),ISNUMBER($E187),($AL187*$E187)&lt;&gt;0),$F187/($AL187*$E187)*100,"")</f>
        <v/>
      </c>
      <c r="I187" s="51" t="n"/>
      <c r="J187" s="52" t="n"/>
      <c r="K187" s="50">
        <f>IF(AND(ISNUMBER($F187),ISNUMBER($J187)),$F187*(1-$J187),"")</f>
        <v/>
      </c>
      <c r="L187" s="51" t="n"/>
      <c r="M187" s="51" t="n"/>
      <c r="N187" s="50">
        <f>IF(ISNUMBER($F187),($F187-IF(ISNUMBER($AM187),$AM187,0))*(1-IF(ISNUMBER($J187),$J187,0)),"")</f>
        <v/>
      </c>
      <c r="O187" s="34" t="inlineStr">
        <is>
          <t>Summer Berry</t>
        </is>
      </c>
      <c r="P187" s="48" t="n">
        <v>0</v>
      </c>
      <c r="Q187" s="48" t="n">
        <v>0</v>
      </c>
      <c r="R187" s="34" t="inlineStr">
        <is>
          <t>Not listed</t>
        </is>
      </c>
      <c r="S187" s="48" t="n">
        <v>0</v>
      </c>
      <c r="T187" s="48" t="n">
        <v>0</v>
      </c>
      <c r="U187" s="34" t="inlineStr">
        <is>
          <t>None (natural flavours)</t>
        </is>
      </c>
      <c r="V187" s="34" t="inlineStr">
        <is>
          <t>Zero calorie/sugar, bold true to fruit flavour</t>
        </is>
      </c>
      <c r="W187" s="51" t="n"/>
      <c r="X187" s="51" t="n"/>
      <c r="Y187" s="51" t="n"/>
      <c r="Z187" s="51" t="n"/>
      <c r="AA187" s="34" t="inlineStr">
        <is>
          <t>Medium</t>
        </is>
      </c>
      <c r="AB187" s="34" t="inlineStr">
        <is>
          <t>Flavour forward challenger; growing</t>
        </is>
      </c>
      <c r="AC187" s="34" t="inlineStr">
        <is>
          <t>Bolder, more flavour true sparkling water</t>
        </is>
      </c>
      <c r="AD187" s="34" t="inlineStr">
        <is>
          <t>Stronger, more realistic flavour than the big seltzers.</t>
        </is>
      </c>
      <c r="AE187" s="51" t="n"/>
      <c r="AF187" s="53">
        <f>IF(AND(ISNUMBER($P187),ISNUMBER($AL187),$AL187&lt;&gt;0),ROUND($P187/$AL187*100,1),"")</f>
        <v/>
      </c>
      <c r="AG187" s="54">
        <f>IF(AND(ISNUMBER($S187),ISNUMBER($AL187),$AL187&lt;&gt;0),ROUND($S187/$AL187*100,2),"")</f>
        <v/>
      </c>
      <c r="AH187" s="53">
        <f>IF(AND(ISNUMBER($Q187),ISNUMBER($AL187),$AL187&lt;&gt;0),ROUND($Q187/$AL187*100,1),"")</f>
        <v/>
      </c>
      <c r="AI187" s="48">
        <f>IF(ISNUMBER($S187),IF($S187&lt;=1,"Yes","No"),"n/a")</f>
        <v/>
      </c>
      <c r="AJ187" s="48">
        <f>IF(ISNUMBER($S187),ROUND(MAX(0,MIN(100,100-$S187*2.5-IF(ISNUMBER($T187),$T187,0)*0.12+IF($S187&lt;=1,12,0))),0),"")</f>
        <v/>
      </c>
      <c r="AK187" s="48">
        <f>IF(ISNUMBER($Q187),IF($Q187&gt;=100,20,IF($Q187&gt;=30,10,0)),0)+IF(ISNUMBER($R187),IF($R187&gt;=100,20,0),0)+IF(ISNUMBER($P187),IF($P187&gt;=150,20,IF($P187&gt;=50,12,5)),0)+IF(ISNUMBER($S187),IF($S187&lt;=1,15,0),0)</f>
        <v/>
      </c>
      <c r="AL187" s="48" t="n">
        <v>355</v>
      </c>
      <c r="AM187" s="49" t="n"/>
      <c r="AN187" s="48">
        <f>IF(AND(ISNUMBER($P187),ISNUMBER($AL187),$AL187&lt;&gt;0),IF(OR($P187&gt;180,$P187/$AL187*1000&gt;400),"Over ceiling, confirm SKU","Within"),"n/a")</f>
        <v/>
      </c>
      <c r="AO187" s="51" t="n"/>
      <c r="AP187" s="51" t="n"/>
      <c r="AQ187" s="51" t="n"/>
      <c r="AR187" s="34" t="inlineStr">
        <is>
          <t>Retrieved and cited, see Enrichment Log</t>
        </is>
      </c>
      <c r="AS187" s="34" t="inlineStr">
        <is>
          <t>BLANK -&gt; requires live Amazon.ca capture</t>
        </is>
      </c>
      <c r="AT187" s="34" t="inlineStr">
        <is>
          <t>Unverified commercial data</t>
        </is>
      </c>
    </row>
    <row r="188" ht="28" customHeight="1">
      <c r="A188" s="34" t="inlineStr">
        <is>
          <t>Perrier</t>
        </is>
      </c>
      <c r="B188" s="34" t="inlineStr">
        <is>
          <t>Perrier Carbonated Mineral Water | Original | single 330mL</t>
        </is>
      </c>
      <c r="C188" s="34" t="inlineStr">
        <is>
          <t>5) Sparkling water &amp; soda</t>
        </is>
      </c>
      <c r="D188" s="34" t="inlineStr">
        <is>
          <t>330 mL can</t>
        </is>
      </c>
      <c r="E188" s="48" t="n">
        <v>1</v>
      </c>
      <c r="F188" s="49" t="n"/>
      <c r="G188" s="50">
        <f>IF(AND(ISNUMBER($F188),ISNUMBER($E188),$E188&lt;&gt;0),$F188/$E188,"")</f>
        <v/>
      </c>
      <c r="H188" s="50">
        <f>IF(AND(ISNUMBER($F188),ISNUMBER($AL188),ISNUMBER($E188),($AL188*$E188)&lt;&gt;0),$F188/($AL188*$E188)*100,"")</f>
        <v/>
      </c>
      <c r="I188" s="51" t="n"/>
      <c r="J188" s="52" t="n"/>
      <c r="K188" s="50">
        <f>IF(AND(ISNUMBER($F188),ISNUMBER($J188)),$F188*(1-$J188),"")</f>
        <v/>
      </c>
      <c r="L188" s="51" t="n"/>
      <c r="M188" s="51" t="n"/>
      <c r="N188" s="50">
        <f>IF(ISNUMBER($F188),($F188-IF(ISNUMBER($AM188),$AM188,0))*(1-IF(ISNUMBER($J188),$J188,0)),"")</f>
        <v/>
      </c>
      <c r="O188" s="34" t="inlineStr">
        <is>
          <t>Original</t>
        </is>
      </c>
      <c r="P188" s="48" t="n">
        <v>0</v>
      </c>
      <c r="Q188" s="48" t="n">
        <v>0</v>
      </c>
      <c r="R188" s="34" t="inlineStr">
        <is>
          <t>Not listed</t>
        </is>
      </c>
      <c r="S188" s="48" t="n">
        <v>0</v>
      </c>
      <c r="T188" s="48" t="n">
        <v>0</v>
      </c>
      <c r="U188" s="34" t="inlineStr">
        <is>
          <t>None</t>
        </is>
      </c>
      <c r="V188" s="34" t="inlineStr">
        <is>
          <t>Natural French mineral water from Vergèze (9.5 mg/L sodium, 150 mg/L calcium, below 5 mg label threshold per serving, declared as 0 mg), naturally carbonated, premium</t>
        </is>
      </c>
      <c r="W188" s="51" t="n"/>
      <c r="X188" s="51" t="n"/>
      <c r="Y188" s="51" t="n"/>
      <c r="Z188" s="51" t="n"/>
      <c r="AA188" s="34" t="inlineStr">
        <is>
          <t>High</t>
        </is>
      </c>
      <c r="AB188" s="34" t="inlineStr">
        <is>
          <t>Iconic premium mineral water; mainstream + horeca</t>
        </is>
      </c>
      <c r="AC188" s="34" t="inlineStr">
        <is>
          <t>Premium French sparkling mineral water</t>
        </is>
      </c>
      <c r="AD188" s="34" t="inlineStr">
        <is>
          <t>Premium imported mineral water cachet and crisp bubbles.</t>
        </is>
      </c>
      <c r="AE188" s="51" t="n"/>
      <c r="AF188" s="53">
        <f>IF(AND(ISNUMBER($P188),ISNUMBER($AL188),$AL188&lt;&gt;0),ROUND($P188/$AL188*100,1),"")</f>
        <v/>
      </c>
      <c r="AG188" s="54">
        <f>IF(AND(ISNUMBER($S188),ISNUMBER($AL188),$AL188&lt;&gt;0),ROUND($S188/$AL188*100,2),"")</f>
        <v/>
      </c>
      <c r="AH188" s="53">
        <f>IF(AND(ISNUMBER($Q188),ISNUMBER($AL188),$AL188&lt;&gt;0),ROUND($Q188/$AL188*100,1),"")</f>
        <v/>
      </c>
      <c r="AI188" s="48">
        <f>IF(ISNUMBER($S188),IF($S188&lt;=1,"Yes","No"),"n/a")</f>
        <v/>
      </c>
      <c r="AJ188" s="48">
        <f>IF(ISNUMBER($S188),ROUND(MAX(0,MIN(100,100-$S188*2.5-IF(ISNUMBER($T188),$T188,0)*0.12+IF($S188&lt;=1,12,0))),0),"")</f>
        <v/>
      </c>
      <c r="AK188" s="48">
        <f>IF(ISNUMBER($Q188),IF($Q188&gt;=100,20,IF($Q188&gt;=30,10,0)),0)+IF(ISNUMBER($R188),IF($R188&gt;=100,20,0),0)+IF(ISNUMBER($P188),IF($P188&gt;=150,20,IF($P188&gt;=50,12,5)),0)+IF(ISNUMBER($S188),IF($S188&lt;=1,15,0),0)</f>
        <v/>
      </c>
      <c r="AL188" s="48" t="n">
        <v>330</v>
      </c>
      <c r="AM188" s="49" t="n"/>
      <c r="AN188" s="48">
        <f>IF(AND(ISNUMBER($P188),ISNUMBER($AL188),$AL188&lt;&gt;0),IF(OR($P188&gt;180,$P188/$AL188*1000&gt;400),"Over ceiling, confirm SKU","Within"),"n/a")</f>
        <v/>
      </c>
      <c r="AO188" s="51" t="n"/>
      <c r="AP188" s="51" t="n"/>
      <c r="AQ188" s="51" t="n"/>
      <c r="AR188" s="34" t="inlineStr">
        <is>
          <t>Retrieved and cited, see Enrichment Log</t>
        </is>
      </c>
      <c r="AS188" s="34" t="inlineStr">
        <is>
          <t>BLANK -&gt; requires live Amazon.ca capture</t>
        </is>
      </c>
      <c r="AT188" s="34" t="inlineStr">
        <is>
          <t>Unverified commercial data</t>
        </is>
      </c>
    </row>
    <row r="189" ht="28" customHeight="1">
      <c r="A189" s="34" t="inlineStr">
        <is>
          <t>Perrier</t>
        </is>
      </c>
      <c r="B189" s="34" t="inlineStr">
        <is>
          <t>Perrier Carbonated Mineral Water | Original | 8 pack 330mL</t>
        </is>
      </c>
      <c r="C189" s="34" t="inlineStr">
        <is>
          <t>5) Sparkling water &amp; soda</t>
        </is>
      </c>
      <c r="D189" s="34" t="inlineStr">
        <is>
          <t>330 mL can</t>
        </is>
      </c>
      <c r="E189" s="48" t="n">
        <v>8</v>
      </c>
      <c r="F189" s="49" t="n"/>
      <c r="G189" s="50">
        <f>IF(AND(ISNUMBER($F189),ISNUMBER($E189),$E189&lt;&gt;0),$F189/$E189,"")</f>
        <v/>
      </c>
      <c r="H189" s="50">
        <f>IF(AND(ISNUMBER($F189),ISNUMBER($AL189),ISNUMBER($E189),($AL189*$E189)&lt;&gt;0),$F189/($AL189*$E189)*100,"")</f>
        <v/>
      </c>
      <c r="I189" s="51" t="n"/>
      <c r="J189" s="52" t="n"/>
      <c r="K189" s="50">
        <f>IF(AND(ISNUMBER($F189),ISNUMBER($J189)),$F189*(1-$J189),"")</f>
        <v/>
      </c>
      <c r="L189" s="51" t="n"/>
      <c r="M189" s="51" t="n"/>
      <c r="N189" s="50">
        <f>IF(ISNUMBER($F189),($F189-IF(ISNUMBER($AM189),$AM189,0))*(1-IF(ISNUMBER($J189),$J189,0)),"")</f>
        <v/>
      </c>
      <c r="O189" s="34" t="inlineStr">
        <is>
          <t>Original</t>
        </is>
      </c>
      <c r="P189" s="48" t="n">
        <v>0</v>
      </c>
      <c r="Q189" s="48" t="n">
        <v>0</v>
      </c>
      <c r="R189" s="34" t="inlineStr">
        <is>
          <t>Not listed</t>
        </is>
      </c>
      <c r="S189" s="48" t="n">
        <v>0</v>
      </c>
      <c r="T189" s="48" t="n">
        <v>0</v>
      </c>
      <c r="U189" s="34" t="inlineStr">
        <is>
          <t>None</t>
        </is>
      </c>
      <c r="V189" s="34" t="inlineStr">
        <is>
          <t>Natural French mineral water from Vergèze (9.5 mg/L sodium, 150 mg/L calcium, below 5 mg label threshold per serving, declared as 0 mg), naturally carbonated, premium</t>
        </is>
      </c>
      <c r="W189" s="51" t="n"/>
      <c r="X189" s="51" t="n"/>
      <c r="Y189" s="51" t="n"/>
      <c r="Z189" s="51" t="n"/>
      <c r="AA189" s="34" t="inlineStr">
        <is>
          <t>High</t>
        </is>
      </c>
      <c r="AB189" s="34" t="inlineStr">
        <is>
          <t>Iconic premium mineral water; mainstream + horeca</t>
        </is>
      </c>
      <c r="AC189" s="34" t="inlineStr">
        <is>
          <t>Premium French sparkling mineral water</t>
        </is>
      </c>
      <c r="AD189" s="34" t="inlineStr">
        <is>
          <t>Premium imported mineral water cachet and crisp bubbles.</t>
        </is>
      </c>
      <c r="AE189" s="51" t="n"/>
      <c r="AF189" s="53">
        <f>IF(AND(ISNUMBER($P189),ISNUMBER($AL189),$AL189&lt;&gt;0),ROUND($P189/$AL189*100,1),"")</f>
        <v/>
      </c>
      <c r="AG189" s="54">
        <f>IF(AND(ISNUMBER($S189),ISNUMBER($AL189),$AL189&lt;&gt;0),ROUND($S189/$AL189*100,2),"")</f>
        <v/>
      </c>
      <c r="AH189" s="53">
        <f>IF(AND(ISNUMBER($Q189),ISNUMBER($AL189),$AL189&lt;&gt;0),ROUND($Q189/$AL189*100,1),"")</f>
        <v/>
      </c>
      <c r="AI189" s="48">
        <f>IF(ISNUMBER($S189),IF($S189&lt;=1,"Yes","No"),"n/a")</f>
        <v/>
      </c>
      <c r="AJ189" s="48">
        <f>IF(ISNUMBER($S189),ROUND(MAX(0,MIN(100,100-$S189*2.5-IF(ISNUMBER($T189),$T189,0)*0.12+IF($S189&lt;=1,12,0))),0),"")</f>
        <v/>
      </c>
      <c r="AK189" s="48">
        <f>IF(ISNUMBER($Q189),IF($Q189&gt;=100,20,IF($Q189&gt;=30,10,0)),0)+IF(ISNUMBER($R189),IF($R189&gt;=100,20,0),0)+IF(ISNUMBER($P189),IF($P189&gt;=150,20,IF($P189&gt;=50,12,5)),0)+IF(ISNUMBER($S189),IF($S189&lt;=1,15,0),0)</f>
        <v/>
      </c>
      <c r="AL189" s="48" t="n">
        <v>330</v>
      </c>
      <c r="AM189" s="49" t="n"/>
      <c r="AN189" s="48">
        <f>IF(AND(ISNUMBER($P189),ISNUMBER($AL189),$AL189&lt;&gt;0),IF(OR($P189&gt;180,$P189/$AL189*1000&gt;400),"Over ceiling, confirm SKU","Within"),"n/a")</f>
        <v/>
      </c>
      <c r="AO189" s="51" t="n"/>
      <c r="AP189" s="51" t="n"/>
      <c r="AQ189" s="51" t="n"/>
      <c r="AR189" s="34" t="inlineStr">
        <is>
          <t>Retrieved and cited, see Enrichment Log</t>
        </is>
      </c>
      <c r="AS189" s="34" t="inlineStr">
        <is>
          <t>BLANK -&gt; requires live Amazon.ca capture</t>
        </is>
      </c>
      <c r="AT189" s="34" t="inlineStr">
        <is>
          <t>Unverified commercial data</t>
        </is>
      </c>
    </row>
    <row r="190" ht="28" customHeight="1">
      <c r="A190" s="34" t="inlineStr">
        <is>
          <t>Perrier</t>
        </is>
      </c>
      <c r="B190" s="34" t="inlineStr">
        <is>
          <t>Perrier Carbonated Mineral Water | Original | 12 pack 330mL</t>
        </is>
      </c>
      <c r="C190" s="34" t="inlineStr">
        <is>
          <t>5) Sparkling water &amp; soda</t>
        </is>
      </c>
      <c r="D190" s="34" t="inlineStr">
        <is>
          <t>330 mL can</t>
        </is>
      </c>
      <c r="E190" s="48" t="n">
        <v>12</v>
      </c>
      <c r="F190" s="49" t="n"/>
      <c r="G190" s="50">
        <f>IF(AND(ISNUMBER($F190),ISNUMBER($E190),$E190&lt;&gt;0),$F190/$E190,"")</f>
        <v/>
      </c>
      <c r="H190" s="50">
        <f>IF(AND(ISNUMBER($F190),ISNUMBER($AL190),ISNUMBER($E190),($AL190*$E190)&lt;&gt;0),$F190/($AL190*$E190)*100,"")</f>
        <v/>
      </c>
      <c r="I190" s="51" t="n"/>
      <c r="J190" s="52" t="n"/>
      <c r="K190" s="50">
        <f>IF(AND(ISNUMBER($F190),ISNUMBER($J190)),$F190*(1-$J190),"")</f>
        <v/>
      </c>
      <c r="L190" s="51" t="n"/>
      <c r="M190" s="51" t="n"/>
      <c r="N190" s="50">
        <f>IF(ISNUMBER($F190),($F190-IF(ISNUMBER($AM190),$AM190,0))*(1-IF(ISNUMBER($J190),$J190,0)),"")</f>
        <v/>
      </c>
      <c r="O190" s="34" t="inlineStr">
        <is>
          <t>Original</t>
        </is>
      </c>
      <c r="P190" s="48" t="n">
        <v>0</v>
      </c>
      <c r="Q190" s="48" t="n">
        <v>0</v>
      </c>
      <c r="R190" s="34" t="inlineStr">
        <is>
          <t>Not listed</t>
        </is>
      </c>
      <c r="S190" s="48" t="n">
        <v>0</v>
      </c>
      <c r="T190" s="48" t="n">
        <v>0</v>
      </c>
      <c r="U190" s="34" t="inlineStr">
        <is>
          <t>None</t>
        </is>
      </c>
      <c r="V190" s="34" t="inlineStr">
        <is>
          <t>Natural French mineral water from Vergèze (9.5 mg/L sodium, 150 mg/L calcium, below 5 mg label threshold per serving, declared as 0 mg), naturally carbonated, premium</t>
        </is>
      </c>
      <c r="W190" s="51" t="n"/>
      <c r="X190" s="51" t="n"/>
      <c r="Y190" s="51" t="n"/>
      <c r="Z190" s="51" t="n"/>
      <c r="AA190" s="34" t="inlineStr">
        <is>
          <t>High</t>
        </is>
      </c>
      <c r="AB190" s="34" t="inlineStr">
        <is>
          <t>Iconic premium mineral water; mainstream + horeca</t>
        </is>
      </c>
      <c r="AC190" s="34" t="inlineStr">
        <is>
          <t>Premium French sparkling mineral water</t>
        </is>
      </c>
      <c r="AD190" s="34" t="inlineStr">
        <is>
          <t>Premium imported mineral water cachet and crisp bubbles.</t>
        </is>
      </c>
      <c r="AE190" s="51" t="n"/>
      <c r="AF190" s="53">
        <f>IF(AND(ISNUMBER($P190),ISNUMBER($AL190),$AL190&lt;&gt;0),ROUND($P190/$AL190*100,1),"")</f>
        <v/>
      </c>
      <c r="AG190" s="54">
        <f>IF(AND(ISNUMBER($S190),ISNUMBER($AL190),$AL190&lt;&gt;0),ROUND($S190/$AL190*100,2),"")</f>
        <v/>
      </c>
      <c r="AH190" s="53">
        <f>IF(AND(ISNUMBER($Q190),ISNUMBER($AL190),$AL190&lt;&gt;0),ROUND($Q190/$AL190*100,1),"")</f>
        <v/>
      </c>
      <c r="AI190" s="48">
        <f>IF(ISNUMBER($S190),IF($S190&lt;=1,"Yes","No"),"n/a")</f>
        <v/>
      </c>
      <c r="AJ190" s="48">
        <f>IF(ISNUMBER($S190),ROUND(MAX(0,MIN(100,100-$S190*2.5-IF(ISNUMBER($T190),$T190,0)*0.12+IF($S190&lt;=1,12,0))),0),"")</f>
        <v/>
      </c>
      <c r="AK190" s="48">
        <f>IF(ISNUMBER($Q190),IF($Q190&gt;=100,20,IF($Q190&gt;=30,10,0)),0)+IF(ISNUMBER($R190),IF($R190&gt;=100,20,0),0)+IF(ISNUMBER($P190),IF($P190&gt;=150,20,IF($P190&gt;=50,12,5)),0)+IF(ISNUMBER($S190),IF($S190&lt;=1,15,0),0)</f>
        <v/>
      </c>
      <c r="AL190" s="48" t="n">
        <v>330</v>
      </c>
      <c r="AM190" s="49" t="n"/>
      <c r="AN190" s="48">
        <f>IF(AND(ISNUMBER($P190),ISNUMBER($AL190),$AL190&lt;&gt;0),IF(OR($P190&gt;180,$P190/$AL190*1000&gt;400),"Over ceiling, confirm SKU","Within"),"n/a")</f>
        <v/>
      </c>
      <c r="AO190" s="51" t="n"/>
      <c r="AP190" s="51" t="n"/>
      <c r="AQ190" s="51" t="n"/>
      <c r="AR190" s="34" t="inlineStr">
        <is>
          <t>Retrieved and cited, see Enrichment Log</t>
        </is>
      </c>
      <c r="AS190" s="34" t="inlineStr">
        <is>
          <t>BLANK -&gt; requires live Amazon.ca capture</t>
        </is>
      </c>
      <c r="AT190" s="34" t="inlineStr">
        <is>
          <t>Unverified commercial data</t>
        </is>
      </c>
    </row>
    <row r="191" ht="28" customHeight="1">
      <c r="A191" s="34" t="inlineStr">
        <is>
          <t>Perrier</t>
        </is>
      </c>
      <c r="B191" s="34" t="inlineStr">
        <is>
          <t>Perrier Carbonated Mineral Water | Original | 15 pack 330mL</t>
        </is>
      </c>
      <c r="C191" s="34" t="inlineStr">
        <is>
          <t>5) Sparkling water &amp; soda</t>
        </is>
      </c>
      <c r="D191" s="34" t="inlineStr">
        <is>
          <t>330 mL can</t>
        </is>
      </c>
      <c r="E191" s="48" t="n">
        <v>15</v>
      </c>
      <c r="F191" s="49" t="n"/>
      <c r="G191" s="50">
        <f>IF(AND(ISNUMBER($F191),ISNUMBER($E191),$E191&lt;&gt;0),$F191/$E191,"")</f>
        <v/>
      </c>
      <c r="H191" s="50">
        <f>IF(AND(ISNUMBER($F191),ISNUMBER($AL191),ISNUMBER($E191),($AL191*$E191)&lt;&gt;0),$F191/($AL191*$E191)*100,"")</f>
        <v/>
      </c>
      <c r="I191" s="51" t="n"/>
      <c r="J191" s="52" t="n"/>
      <c r="K191" s="50">
        <f>IF(AND(ISNUMBER($F191),ISNUMBER($J191)),$F191*(1-$J191),"")</f>
        <v/>
      </c>
      <c r="L191" s="51" t="n"/>
      <c r="M191" s="51" t="n"/>
      <c r="N191" s="50">
        <f>IF(ISNUMBER($F191),($F191-IF(ISNUMBER($AM191),$AM191,0))*(1-IF(ISNUMBER($J191),$J191,0)),"")</f>
        <v/>
      </c>
      <c r="O191" s="34" t="inlineStr">
        <is>
          <t>Original</t>
        </is>
      </c>
      <c r="P191" s="48" t="n">
        <v>0</v>
      </c>
      <c r="Q191" s="48" t="n">
        <v>0</v>
      </c>
      <c r="R191" s="34" t="inlineStr">
        <is>
          <t>Not listed</t>
        </is>
      </c>
      <c r="S191" s="48" t="n">
        <v>0</v>
      </c>
      <c r="T191" s="48" t="n">
        <v>0</v>
      </c>
      <c r="U191" s="34" t="inlineStr">
        <is>
          <t>None</t>
        </is>
      </c>
      <c r="V191" s="34" t="inlineStr">
        <is>
          <t>Natural French mineral water from Vergèze (9.5 mg/L sodium, 150 mg/L calcium, below 5 mg label threshold per serving, declared as 0 mg), naturally carbonated, premium</t>
        </is>
      </c>
      <c r="W191" s="51" t="n"/>
      <c r="X191" s="51" t="n"/>
      <c r="Y191" s="51" t="n"/>
      <c r="Z191" s="51" t="n"/>
      <c r="AA191" s="34" t="inlineStr">
        <is>
          <t>High</t>
        </is>
      </c>
      <c r="AB191" s="34" t="inlineStr">
        <is>
          <t>Iconic premium mineral water; mainstream + horeca</t>
        </is>
      </c>
      <c r="AC191" s="34" t="inlineStr">
        <is>
          <t>Premium French sparkling mineral water</t>
        </is>
      </c>
      <c r="AD191" s="34" t="inlineStr">
        <is>
          <t>Premium imported mineral water cachet and crisp bubbles.</t>
        </is>
      </c>
      <c r="AE191" s="51" t="n"/>
      <c r="AF191" s="53">
        <f>IF(AND(ISNUMBER($P191),ISNUMBER($AL191),$AL191&lt;&gt;0),ROUND($P191/$AL191*100,1),"")</f>
        <v/>
      </c>
      <c r="AG191" s="54">
        <f>IF(AND(ISNUMBER($S191),ISNUMBER($AL191),$AL191&lt;&gt;0),ROUND($S191/$AL191*100,2),"")</f>
        <v/>
      </c>
      <c r="AH191" s="53">
        <f>IF(AND(ISNUMBER($Q191),ISNUMBER($AL191),$AL191&lt;&gt;0),ROUND($Q191/$AL191*100,1),"")</f>
        <v/>
      </c>
      <c r="AI191" s="48">
        <f>IF(ISNUMBER($S191),IF($S191&lt;=1,"Yes","No"),"n/a")</f>
        <v/>
      </c>
      <c r="AJ191" s="48">
        <f>IF(ISNUMBER($S191),ROUND(MAX(0,MIN(100,100-$S191*2.5-IF(ISNUMBER($T191),$T191,0)*0.12+IF($S191&lt;=1,12,0))),0),"")</f>
        <v/>
      </c>
      <c r="AK191" s="48">
        <f>IF(ISNUMBER($Q191),IF($Q191&gt;=100,20,IF($Q191&gt;=30,10,0)),0)+IF(ISNUMBER($R191),IF($R191&gt;=100,20,0),0)+IF(ISNUMBER($P191),IF($P191&gt;=150,20,IF($P191&gt;=50,12,5)),0)+IF(ISNUMBER($S191),IF($S191&lt;=1,15,0),0)</f>
        <v/>
      </c>
      <c r="AL191" s="48" t="n">
        <v>330</v>
      </c>
      <c r="AM191" s="49" t="n"/>
      <c r="AN191" s="48">
        <f>IF(AND(ISNUMBER($P191),ISNUMBER($AL191),$AL191&lt;&gt;0),IF(OR($P191&gt;180,$P191/$AL191*1000&gt;400),"Over ceiling, confirm SKU","Within"),"n/a")</f>
        <v/>
      </c>
      <c r="AO191" s="51" t="n"/>
      <c r="AP191" s="51" t="n"/>
      <c r="AQ191" s="51" t="n"/>
      <c r="AR191" s="34" t="inlineStr">
        <is>
          <t>Retrieved and cited, see Enrichment Log</t>
        </is>
      </c>
      <c r="AS191" s="34" t="inlineStr">
        <is>
          <t>BLANK -&gt; requires live Amazon.ca capture</t>
        </is>
      </c>
      <c r="AT191" s="34" t="inlineStr">
        <is>
          <t>Unverified commercial data</t>
        </is>
      </c>
    </row>
    <row r="192" ht="28" customHeight="1">
      <c r="A192" s="34" t="inlineStr">
        <is>
          <t>Perrier</t>
        </is>
      </c>
      <c r="B192" s="34" t="inlineStr">
        <is>
          <t>Perrier Carbonated Mineral Water | Original | 18 pack 330mL</t>
        </is>
      </c>
      <c r="C192" s="34" t="inlineStr">
        <is>
          <t>5) Sparkling water &amp; soda</t>
        </is>
      </c>
      <c r="D192" s="34" t="inlineStr">
        <is>
          <t>330 mL can</t>
        </is>
      </c>
      <c r="E192" s="48" t="n">
        <v>18</v>
      </c>
      <c r="F192" s="49" t="n"/>
      <c r="G192" s="50">
        <f>IF(AND(ISNUMBER($F192),ISNUMBER($E192),$E192&lt;&gt;0),$F192/$E192,"")</f>
        <v/>
      </c>
      <c r="H192" s="50">
        <f>IF(AND(ISNUMBER($F192),ISNUMBER($AL192),ISNUMBER($E192),($AL192*$E192)&lt;&gt;0),$F192/($AL192*$E192)*100,"")</f>
        <v/>
      </c>
      <c r="I192" s="51" t="n"/>
      <c r="J192" s="52" t="n"/>
      <c r="K192" s="50">
        <f>IF(AND(ISNUMBER($F192),ISNUMBER($J192)),$F192*(1-$J192),"")</f>
        <v/>
      </c>
      <c r="L192" s="51" t="n"/>
      <c r="M192" s="51" t="n"/>
      <c r="N192" s="50">
        <f>IF(ISNUMBER($F192),($F192-IF(ISNUMBER($AM192),$AM192,0))*(1-IF(ISNUMBER($J192),$J192,0)),"")</f>
        <v/>
      </c>
      <c r="O192" s="34" t="inlineStr">
        <is>
          <t>Original</t>
        </is>
      </c>
      <c r="P192" s="48" t="n">
        <v>0</v>
      </c>
      <c r="Q192" s="48" t="n">
        <v>0</v>
      </c>
      <c r="R192" s="34" t="inlineStr">
        <is>
          <t>Not listed</t>
        </is>
      </c>
      <c r="S192" s="48" t="n">
        <v>0</v>
      </c>
      <c r="T192" s="48" t="n">
        <v>0</v>
      </c>
      <c r="U192" s="34" t="inlineStr">
        <is>
          <t>None</t>
        </is>
      </c>
      <c r="V192" s="34" t="inlineStr">
        <is>
          <t>Natural French mineral water from Vergèze (9.5 mg/L sodium, 150 mg/L calcium, below 5 mg label threshold per serving, declared as 0 mg), naturally carbonated, premium</t>
        </is>
      </c>
      <c r="W192" s="51" t="n"/>
      <c r="X192" s="51" t="n"/>
      <c r="Y192" s="51" t="n"/>
      <c r="Z192" s="51" t="n"/>
      <c r="AA192" s="34" t="inlineStr">
        <is>
          <t>High</t>
        </is>
      </c>
      <c r="AB192" s="34" t="inlineStr">
        <is>
          <t>Iconic premium mineral water; mainstream + horeca</t>
        </is>
      </c>
      <c r="AC192" s="34" t="inlineStr">
        <is>
          <t>Premium French sparkling mineral water</t>
        </is>
      </c>
      <c r="AD192" s="34" t="inlineStr">
        <is>
          <t>Premium imported mineral water cachet and crisp bubbles.</t>
        </is>
      </c>
      <c r="AE192" s="51" t="n"/>
      <c r="AF192" s="53">
        <f>IF(AND(ISNUMBER($P192),ISNUMBER($AL192),$AL192&lt;&gt;0),ROUND($P192/$AL192*100,1),"")</f>
        <v/>
      </c>
      <c r="AG192" s="54">
        <f>IF(AND(ISNUMBER($S192),ISNUMBER($AL192),$AL192&lt;&gt;0),ROUND($S192/$AL192*100,2),"")</f>
        <v/>
      </c>
      <c r="AH192" s="53">
        <f>IF(AND(ISNUMBER($Q192),ISNUMBER($AL192),$AL192&lt;&gt;0),ROUND($Q192/$AL192*100,1),"")</f>
        <v/>
      </c>
      <c r="AI192" s="48">
        <f>IF(ISNUMBER($S192),IF($S192&lt;=1,"Yes","No"),"n/a")</f>
        <v/>
      </c>
      <c r="AJ192" s="48">
        <f>IF(ISNUMBER($S192),ROUND(MAX(0,MIN(100,100-$S192*2.5-IF(ISNUMBER($T192),$T192,0)*0.12+IF($S192&lt;=1,12,0))),0),"")</f>
        <v/>
      </c>
      <c r="AK192" s="48">
        <f>IF(ISNUMBER($Q192),IF($Q192&gt;=100,20,IF($Q192&gt;=30,10,0)),0)+IF(ISNUMBER($R192),IF($R192&gt;=100,20,0),0)+IF(ISNUMBER($P192),IF($P192&gt;=150,20,IF($P192&gt;=50,12,5)),0)+IF(ISNUMBER($S192),IF($S192&lt;=1,15,0),0)</f>
        <v/>
      </c>
      <c r="AL192" s="48" t="n">
        <v>330</v>
      </c>
      <c r="AM192" s="49" t="n"/>
      <c r="AN192" s="48">
        <f>IF(AND(ISNUMBER($P192),ISNUMBER($AL192),$AL192&lt;&gt;0),IF(OR($P192&gt;180,$P192/$AL192*1000&gt;400),"Over ceiling, confirm SKU","Within"),"n/a")</f>
        <v/>
      </c>
      <c r="AO192" s="51" t="n"/>
      <c r="AP192" s="51" t="n"/>
      <c r="AQ192" s="51" t="n"/>
      <c r="AR192" s="34" t="inlineStr">
        <is>
          <t>Retrieved and cited, see Enrichment Log</t>
        </is>
      </c>
      <c r="AS192" s="34" t="inlineStr">
        <is>
          <t>BLANK -&gt; requires live Amazon.ca capture</t>
        </is>
      </c>
      <c r="AT192" s="34" t="inlineStr">
        <is>
          <t>Unverified commercial data</t>
        </is>
      </c>
    </row>
    <row r="193" ht="28" customHeight="1">
      <c r="A193" s="34" t="inlineStr">
        <is>
          <t>Perrier</t>
        </is>
      </c>
      <c r="B193" s="34" t="inlineStr">
        <is>
          <t>Perrier Carbonated Mineral Water | Original | 24 pack 330mL</t>
        </is>
      </c>
      <c r="C193" s="34" t="inlineStr">
        <is>
          <t>5) Sparkling water &amp; soda</t>
        </is>
      </c>
      <c r="D193" s="34" t="inlineStr">
        <is>
          <t>330 mL can</t>
        </is>
      </c>
      <c r="E193" s="48" t="n">
        <v>24</v>
      </c>
      <c r="F193" s="49" t="n"/>
      <c r="G193" s="50">
        <f>IF(AND(ISNUMBER($F193),ISNUMBER($E193),$E193&lt;&gt;0),$F193/$E193,"")</f>
        <v/>
      </c>
      <c r="H193" s="50">
        <f>IF(AND(ISNUMBER($F193),ISNUMBER($AL193),ISNUMBER($E193),($AL193*$E193)&lt;&gt;0),$F193/($AL193*$E193)*100,"")</f>
        <v/>
      </c>
      <c r="I193" s="51" t="n"/>
      <c r="J193" s="52" t="n"/>
      <c r="K193" s="50">
        <f>IF(AND(ISNUMBER($F193),ISNUMBER($J193)),$F193*(1-$J193),"")</f>
        <v/>
      </c>
      <c r="L193" s="51" t="n"/>
      <c r="M193" s="51" t="n"/>
      <c r="N193" s="50">
        <f>IF(ISNUMBER($F193),($F193-IF(ISNUMBER($AM193),$AM193,0))*(1-IF(ISNUMBER($J193),$J193,0)),"")</f>
        <v/>
      </c>
      <c r="O193" s="34" t="inlineStr">
        <is>
          <t>Original</t>
        </is>
      </c>
      <c r="P193" s="48" t="n">
        <v>0</v>
      </c>
      <c r="Q193" s="48" t="n">
        <v>0</v>
      </c>
      <c r="R193" s="34" t="inlineStr">
        <is>
          <t>Not listed</t>
        </is>
      </c>
      <c r="S193" s="48" t="n">
        <v>0</v>
      </c>
      <c r="T193" s="48" t="n">
        <v>0</v>
      </c>
      <c r="U193" s="34" t="inlineStr">
        <is>
          <t>None</t>
        </is>
      </c>
      <c r="V193" s="34" t="inlineStr">
        <is>
          <t>Natural French mineral water from Vergèze (9.5 mg/L sodium, 150 mg/L calcium, below 5 mg label threshold per serving, declared as 0 mg), naturally carbonated, premium</t>
        </is>
      </c>
      <c r="W193" s="51" t="n"/>
      <c r="X193" s="51" t="n"/>
      <c r="Y193" s="51" t="n"/>
      <c r="Z193" s="51" t="n"/>
      <c r="AA193" s="34" t="inlineStr">
        <is>
          <t>High</t>
        </is>
      </c>
      <c r="AB193" s="34" t="inlineStr">
        <is>
          <t>Iconic premium mineral water; mainstream + horeca</t>
        </is>
      </c>
      <c r="AC193" s="34" t="inlineStr">
        <is>
          <t>Premium French sparkling mineral water</t>
        </is>
      </c>
      <c r="AD193" s="34" t="inlineStr">
        <is>
          <t>Premium imported mineral water cachet and crisp bubbles.</t>
        </is>
      </c>
      <c r="AE193" s="51" t="n"/>
      <c r="AF193" s="53">
        <f>IF(AND(ISNUMBER($P193),ISNUMBER($AL193),$AL193&lt;&gt;0),ROUND($P193/$AL193*100,1),"")</f>
        <v/>
      </c>
      <c r="AG193" s="54">
        <f>IF(AND(ISNUMBER($S193),ISNUMBER($AL193),$AL193&lt;&gt;0),ROUND($S193/$AL193*100,2),"")</f>
        <v/>
      </c>
      <c r="AH193" s="53">
        <f>IF(AND(ISNUMBER($Q193),ISNUMBER($AL193),$AL193&lt;&gt;0),ROUND($Q193/$AL193*100,1),"")</f>
        <v/>
      </c>
      <c r="AI193" s="48">
        <f>IF(ISNUMBER($S193),IF($S193&lt;=1,"Yes","No"),"n/a")</f>
        <v/>
      </c>
      <c r="AJ193" s="48">
        <f>IF(ISNUMBER($S193),ROUND(MAX(0,MIN(100,100-$S193*2.5-IF(ISNUMBER($T193),$T193,0)*0.12+IF($S193&lt;=1,12,0))),0),"")</f>
        <v/>
      </c>
      <c r="AK193" s="48">
        <f>IF(ISNUMBER($Q193),IF($Q193&gt;=100,20,IF($Q193&gt;=30,10,0)),0)+IF(ISNUMBER($R193),IF($R193&gt;=100,20,0),0)+IF(ISNUMBER($P193),IF($P193&gt;=150,20,IF($P193&gt;=50,12,5)),0)+IF(ISNUMBER($S193),IF($S193&lt;=1,15,0),0)</f>
        <v/>
      </c>
      <c r="AL193" s="48" t="n">
        <v>330</v>
      </c>
      <c r="AM193" s="49" t="n"/>
      <c r="AN193" s="48">
        <f>IF(AND(ISNUMBER($P193),ISNUMBER($AL193),$AL193&lt;&gt;0),IF(OR($P193&gt;180,$P193/$AL193*1000&gt;400),"Over ceiling, confirm SKU","Within"),"n/a")</f>
        <v/>
      </c>
      <c r="AO193" s="51" t="n"/>
      <c r="AP193" s="51" t="n"/>
      <c r="AQ193" s="51" t="n"/>
      <c r="AR193" s="34" t="inlineStr">
        <is>
          <t>Retrieved and cited, see Enrichment Log</t>
        </is>
      </c>
      <c r="AS193" s="34" t="inlineStr">
        <is>
          <t>BLANK -&gt; requires live Amazon.ca capture</t>
        </is>
      </c>
      <c r="AT193" s="34" t="inlineStr">
        <is>
          <t>Unverified commercial data</t>
        </is>
      </c>
    </row>
    <row r="194" ht="28" customHeight="1">
      <c r="A194" s="34" t="inlineStr">
        <is>
          <t>Perrier</t>
        </is>
      </c>
      <c r="B194" s="34" t="inlineStr">
        <is>
          <t>Perrier Carbonated Mineral Water | Lime | single 330mL</t>
        </is>
      </c>
      <c r="C194" s="34" t="inlineStr">
        <is>
          <t>5) Sparkling water &amp; soda</t>
        </is>
      </c>
      <c r="D194" s="34" t="inlineStr">
        <is>
          <t>330 mL can</t>
        </is>
      </c>
      <c r="E194" s="48" t="n">
        <v>1</v>
      </c>
      <c r="F194" s="49" t="n"/>
      <c r="G194" s="50">
        <f>IF(AND(ISNUMBER($F194),ISNUMBER($E194),$E194&lt;&gt;0),$F194/$E194,"")</f>
        <v/>
      </c>
      <c r="H194" s="50">
        <f>IF(AND(ISNUMBER($F194),ISNUMBER($AL194),ISNUMBER($E194),($AL194*$E194)&lt;&gt;0),$F194/($AL194*$E194)*100,"")</f>
        <v/>
      </c>
      <c r="I194" s="51" t="n"/>
      <c r="J194" s="52" t="n"/>
      <c r="K194" s="50">
        <f>IF(AND(ISNUMBER($F194),ISNUMBER($J194)),$F194*(1-$J194),"")</f>
        <v/>
      </c>
      <c r="L194" s="51" t="n"/>
      <c r="M194" s="51" t="n"/>
      <c r="N194" s="50">
        <f>IF(ISNUMBER($F194),($F194-IF(ISNUMBER($AM194),$AM194,0))*(1-IF(ISNUMBER($J194),$J194,0)),"")</f>
        <v/>
      </c>
      <c r="O194" s="34" t="inlineStr">
        <is>
          <t>Lime</t>
        </is>
      </c>
      <c r="P194" s="48" t="n">
        <v>0</v>
      </c>
      <c r="Q194" s="48" t="n">
        <v>0</v>
      </c>
      <c r="R194" s="34" t="inlineStr">
        <is>
          <t>Not listed</t>
        </is>
      </c>
      <c r="S194" s="48" t="n">
        <v>0</v>
      </c>
      <c r="T194" s="48" t="n">
        <v>0</v>
      </c>
      <c r="U194" s="34" t="inlineStr">
        <is>
          <t>None</t>
        </is>
      </c>
      <c r="V194" s="34" t="inlineStr">
        <is>
          <t>Natural French mineral water from Vergèze (9.5 mg/L sodium, 150 mg/L calcium, below 5 mg label threshold per serving, declared as 0 mg), naturally carbonated, premium</t>
        </is>
      </c>
      <c r="W194" s="51" t="n"/>
      <c r="X194" s="51" t="n"/>
      <c r="Y194" s="51" t="n"/>
      <c r="Z194" s="51" t="n"/>
      <c r="AA194" s="34" t="inlineStr">
        <is>
          <t>High</t>
        </is>
      </c>
      <c r="AB194" s="34" t="inlineStr">
        <is>
          <t>Iconic premium mineral water; mainstream + horeca</t>
        </is>
      </c>
      <c r="AC194" s="34" t="inlineStr">
        <is>
          <t>Premium French sparkling mineral water</t>
        </is>
      </c>
      <c r="AD194" s="34" t="inlineStr">
        <is>
          <t>Premium imported mineral water cachet and crisp bubbles.</t>
        </is>
      </c>
      <c r="AE194" s="51" t="n"/>
      <c r="AF194" s="53">
        <f>IF(AND(ISNUMBER($P194),ISNUMBER($AL194),$AL194&lt;&gt;0),ROUND($P194/$AL194*100,1),"")</f>
        <v/>
      </c>
      <c r="AG194" s="54">
        <f>IF(AND(ISNUMBER($S194),ISNUMBER($AL194),$AL194&lt;&gt;0),ROUND($S194/$AL194*100,2),"")</f>
        <v/>
      </c>
      <c r="AH194" s="53">
        <f>IF(AND(ISNUMBER($Q194),ISNUMBER($AL194),$AL194&lt;&gt;0),ROUND($Q194/$AL194*100,1),"")</f>
        <v/>
      </c>
      <c r="AI194" s="48">
        <f>IF(ISNUMBER($S194),IF($S194&lt;=1,"Yes","No"),"n/a")</f>
        <v/>
      </c>
      <c r="AJ194" s="48">
        <f>IF(ISNUMBER($S194),ROUND(MAX(0,MIN(100,100-$S194*2.5-IF(ISNUMBER($T194),$T194,0)*0.12+IF($S194&lt;=1,12,0))),0),"")</f>
        <v/>
      </c>
      <c r="AK194" s="48">
        <f>IF(ISNUMBER($Q194),IF($Q194&gt;=100,20,IF($Q194&gt;=30,10,0)),0)+IF(ISNUMBER($R194),IF($R194&gt;=100,20,0),0)+IF(ISNUMBER($P194),IF($P194&gt;=150,20,IF($P194&gt;=50,12,5)),0)+IF(ISNUMBER($S194),IF($S194&lt;=1,15,0),0)</f>
        <v/>
      </c>
      <c r="AL194" s="48" t="n">
        <v>330</v>
      </c>
      <c r="AM194" s="49" t="n"/>
      <c r="AN194" s="48">
        <f>IF(AND(ISNUMBER($P194),ISNUMBER($AL194),$AL194&lt;&gt;0),IF(OR($P194&gt;180,$P194/$AL194*1000&gt;400),"Over ceiling, confirm SKU","Within"),"n/a")</f>
        <v/>
      </c>
      <c r="AO194" s="51" t="n"/>
      <c r="AP194" s="51" t="n"/>
      <c r="AQ194" s="51" t="n"/>
      <c r="AR194" s="34" t="inlineStr">
        <is>
          <t>Retrieved and cited, see Enrichment Log</t>
        </is>
      </c>
      <c r="AS194" s="34" t="inlineStr">
        <is>
          <t>BLANK -&gt; requires live Amazon.ca capture</t>
        </is>
      </c>
      <c r="AT194" s="34" t="inlineStr">
        <is>
          <t>Unverified commercial data</t>
        </is>
      </c>
    </row>
    <row r="195" ht="28" customHeight="1">
      <c r="A195" s="34" t="inlineStr">
        <is>
          <t>Perrier</t>
        </is>
      </c>
      <c r="B195" s="34" t="inlineStr">
        <is>
          <t>Perrier Carbonated Mineral Water | Lime | 8 pack 330mL</t>
        </is>
      </c>
      <c r="C195" s="34" t="inlineStr">
        <is>
          <t>5) Sparkling water &amp; soda</t>
        </is>
      </c>
      <c r="D195" s="34" t="inlineStr">
        <is>
          <t>330 mL can</t>
        </is>
      </c>
      <c r="E195" s="48" t="n">
        <v>8</v>
      </c>
      <c r="F195" s="49" t="n"/>
      <c r="G195" s="50">
        <f>IF(AND(ISNUMBER($F195),ISNUMBER($E195),$E195&lt;&gt;0),$F195/$E195,"")</f>
        <v/>
      </c>
      <c r="H195" s="50">
        <f>IF(AND(ISNUMBER($F195),ISNUMBER($AL195),ISNUMBER($E195),($AL195*$E195)&lt;&gt;0),$F195/($AL195*$E195)*100,"")</f>
        <v/>
      </c>
      <c r="I195" s="51" t="n"/>
      <c r="J195" s="52" t="n"/>
      <c r="K195" s="50">
        <f>IF(AND(ISNUMBER($F195),ISNUMBER($J195)),$F195*(1-$J195),"")</f>
        <v/>
      </c>
      <c r="L195" s="51" t="n"/>
      <c r="M195" s="51" t="n"/>
      <c r="N195" s="50">
        <f>IF(ISNUMBER($F195),($F195-IF(ISNUMBER($AM195),$AM195,0))*(1-IF(ISNUMBER($J195),$J195,0)),"")</f>
        <v/>
      </c>
      <c r="O195" s="34" t="inlineStr">
        <is>
          <t>Lime</t>
        </is>
      </c>
      <c r="P195" s="48" t="n">
        <v>0</v>
      </c>
      <c r="Q195" s="48" t="n">
        <v>0</v>
      </c>
      <c r="R195" s="34" t="inlineStr">
        <is>
          <t>Not listed</t>
        </is>
      </c>
      <c r="S195" s="48" t="n">
        <v>0</v>
      </c>
      <c r="T195" s="48" t="n">
        <v>0</v>
      </c>
      <c r="U195" s="34" t="inlineStr">
        <is>
          <t>None</t>
        </is>
      </c>
      <c r="V195" s="34" t="inlineStr">
        <is>
          <t>Natural French mineral water from Vergèze (9.5 mg/L sodium, 150 mg/L calcium, below 5 mg label threshold per serving, declared as 0 mg), naturally carbonated, premium</t>
        </is>
      </c>
      <c r="W195" s="51" t="n"/>
      <c r="X195" s="51" t="n"/>
      <c r="Y195" s="51" t="n"/>
      <c r="Z195" s="51" t="n"/>
      <c r="AA195" s="34" t="inlineStr">
        <is>
          <t>High</t>
        </is>
      </c>
      <c r="AB195" s="34" t="inlineStr">
        <is>
          <t>Iconic premium mineral water; mainstream + horeca</t>
        </is>
      </c>
      <c r="AC195" s="34" t="inlineStr">
        <is>
          <t>Premium French sparkling mineral water</t>
        </is>
      </c>
      <c r="AD195" s="34" t="inlineStr">
        <is>
          <t>Premium imported mineral water cachet and crisp bubbles.</t>
        </is>
      </c>
      <c r="AE195" s="51" t="n"/>
      <c r="AF195" s="53">
        <f>IF(AND(ISNUMBER($P195),ISNUMBER($AL195),$AL195&lt;&gt;0),ROUND($P195/$AL195*100,1),"")</f>
        <v/>
      </c>
      <c r="AG195" s="54">
        <f>IF(AND(ISNUMBER($S195),ISNUMBER($AL195),$AL195&lt;&gt;0),ROUND($S195/$AL195*100,2),"")</f>
        <v/>
      </c>
      <c r="AH195" s="53">
        <f>IF(AND(ISNUMBER($Q195),ISNUMBER($AL195),$AL195&lt;&gt;0),ROUND($Q195/$AL195*100,1),"")</f>
        <v/>
      </c>
      <c r="AI195" s="48">
        <f>IF(ISNUMBER($S195),IF($S195&lt;=1,"Yes","No"),"n/a")</f>
        <v/>
      </c>
      <c r="AJ195" s="48">
        <f>IF(ISNUMBER($S195),ROUND(MAX(0,MIN(100,100-$S195*2.5-IF(ISNUMBER($T195),$T195,0)*0.12+IF($S195&lt;=1,12,0))),0),"")</f>
        <v/>
      </c>
      <c r="AK195" s="48">
        <f>IF(ISNUMBER($Q195),IF($Q195&gt;=100,20,IF($Q195&gt;=30,10,0)),0)+IF(ISNUMBER($R195),IF($R195&gt;=100,20,0),0)+IF(ISNUMBER($P195),IF($P195&gt;=150,20,IF($P195&gt;=50,12,5)),0)+IF(ISNUMBER($S195),IF($S195&lt;=1,15,0),0)</f>
        <v/>
      </c>
      <c r="AL195" s="48" t="n">
        <v>330</v>
      </c>
      <c r="AM195" s="49" t="n"/>
      <c r="AN195" s="48">
        <f>IF(AND(ISNUMBER($P195),ISNUMBER($AL195),$AL195&lt;&gt;0),IF(OR($P195&gt;180,$P195/$AL195*1000&gt;400),"Over ceiling, confirm SKU","Within"),"n/a")</f>
        <v/>
      </c>
      <c r="AO195" s="51" t="n"/>
      <c r="AP195" s="51" t="n"/>
      <c r="AQ195" s="51" t="n"/>
      <c r="AR195" s="34" t="inlineStr">
        <is>
          <t>Retrieved and cited, see Enrichment Log</t>
        </is>
      </c>
      <c r="AS195" s="34" t="inlineStr">
        <is>
          <t>BLANK -&gt; requires live Amazon.ca capture</t>
        </is>
      </c>
      <c r="AT195" s="34" t="inlineStr">
        <is>
          <t>Unverified commercial data</t>
        </is>
      </c>
    </row>
    <row r="196" ht="28" customHeight="1">
      <c r="A196" s="34" t="inlineStr">
        <is>
          <t>Perrier</t>
        </is>
      </c>
      <c r="B196" s="34" t="inlineStr">
        <is>
          <t>Perrier Carbonated Mineral Water | Lime | 12 pack 330mL</t>
        </is>
      </c>
      <c r="C196" s="34" t="inlineStr">
        <is>
          <t>5) Sparkling water &amp; soda</t>
        </is>
      </c>
      <c r="D196" s="34" t="inlineStr">
        <is>
          <t>330 mL can</t>
        </is>
      </c>
      <c r="E196" s="48" t="n">
        <v>12</v>
      </c>
      <c r="F196" s="49" t="n"/>
      <c r="G196" s="50">
        <f>IF(AND(ISNUMBER($F196),ISNUMBER($E196),$E196&lt;&gt;0),$F196/$E196,"")</f>
        <v/>
      </c>
      <c r="H196" s="50">
        <f>IF(AND(ISNUMBER($F196),ISNUMBER($AL196),ISNUMBER($E196),($AL196*$E196)&lt;&gt;0),$F196/($AL196*$E196)*100,"")</f>
        <v/>
      </c>
      <c r="I196" s="51" t="n"/>
      <c r="J196" s="52" t="n"/>
      <c r="K196" s="50">
        <f>IF(AND(ISNUMBER($F196),ISNUMBER($J196)),$F196*(1-$J196),"")</f>
        <v/>
      </c>
      <c r="L196" s="51" t="n"/>
      <c r="M196" s="51" t="n"/>
      <c r="N196" s="50">
        <f>IF(ISNUMBER($F196),($F196-IF(ISNUMBER($AM196),$AM196,0))*(1-IF(ISNUMBER($J196),$J196,0)),"")</f>
        <v/>
      </c>
      <c r="O196" s="34" t="inlineStr">
        <is>
          <t>Lime</t>
        </is>
      </c>
      <c r="P196" s="48" t="n">
        <v>0</v>
      </c>
      <c r="Q196" s="48" t="n">
        <v>0</v>
      </c>
      <c r="R196" s="34" t="inlineStr">
        <is>
          <t>Not listed</t>
        </is>
      </c>
      <c r="S196" s="48" t="n">
        <v>0</v>
      </c>
      <c r="T196" s="48" t="n">
        <v>0</v>
      </c>
      <c r="U196" s="34" t="inlineStr">
        <is>
          <t>None</t>
        </is>
      </c>
      <c r="V196" s="34" t="inlineStr">
        <is>
          <t>Natural French mineral water from Vergèze (9.5 mg/L sodium, 150 mg/L calcium, below 5 mg label threshold per serving, declared as 0 mg), naturally carbonated, premium</t>
        </is>
      </c>
      <c r="W196" s="51" t="n"/>
      <c r="X196" s="51" t="n"/>
      <c r="Y196" s="51" t="n"/>
      <c r="Z196" s="51" t="n"/>
      <c r="AA196" s="34" t="inlineStr">
        <is>
          <t>High</t>
        </is>
      </c>
      <c r="AB196" s="34" t="inlineStr">
        <is>
          <t>Iconic premium mineral water; mainstream + horeca</t>
        </is>
      </c>
      <c r="AC196" s="34" t="inlineStr">
        <is>
          <t>Premium French sparkling mineral water</t>
        </is>
      </c>
      <c r="AD196" s="34" t="inlineStr">
        <is>
          <t>Premium imported mineral water cachet and crisp bubbles.</t>
        </is>
      </c>
      <c r="AE196" s="51" t="n"/>
      <c r="AF196" s="53">
        <f>IF(AND(ISNUMBER($P196),ISNUMBER($AL196),$AL196&lt;&gt;0),ROUND($P196/$AL196*100,1),"")</f>
        <v/>
      </c>
      <c r="AG196" s="54">
        <f>IF(AND(ISNUMBER($S196),ISNUMBER($AL196),$AL196&lt;&gt;0),ROUND($S196/$AL196*100,2),"")</f>
        <v/>
      </c>
      <c r="AH196" s="53">
        <f>IF(AND(ISNUMBER($Q196),ISNUMBER($AL196),$AL196&lt;&gt;0),ROUND($Q196/$AL196*100,1),"")</f>
        <v/>
      </c>
      <c r="AI196" s="48">
        <f>IF(ISNUMBER($S196),IF($S196&lt;=1,"Yes","No"),"n/a")</f>
        <v/>
      </c>
      <c r="AJ196" s="48">
        <f>IF(ISNUMBER($S196),ROUND(MAX(0,MIN(100,100-$S196*2.5-IF(ISNUMBER($T196),$T196,0)*0.12+IF($S196&lt;=1,12,0))),0),"")</f>
        <v/>
      </c>
      <c r="AK196" s="48">
        <f>IF(ISNUMBER($Q196),IF($Q196&gt;=100,20,IF($Q196&gt;=30,10,0)),0)+IF(ISNUMBER($R196),IF($R196&gt;=100,20,0),0)+IF(ISNUMBER($P196),IF($P196&gt;=150,20,IF($P196&gt;=50,12,5)),0)+IF(ISNUMBER($S196),IF($S196&lt;=1,15,0),0)</f>
        <v/>
      </c>
      <c r="AL196" s="48" t="n">
        <v>330</v>
      </c>
      <c r="AM196" s="49" t="n"/>
      <c r="AN196" s="48">
        <f>IF(AND(ISNUMBER($P196),ISNUMBER($AL196),$AL196&lt;&gt;0),IF(OR($P196&gt;180,$P196/$AL196*1000&gt;400),"Over ceiling, confirm SKU","Within"),"n/a")</f>
        <v/>
      </c>
      <c r="AO196" s="51" t="n"/>
      <c r="AP196" s="51" t="n"/>
      <c r="AQ196" s="51" t="n"/>
      <c r="AR196" s="34" t="inlineStr">
        <is>
          <t>Retrieved and cited, see Enrichment Log</t>
        </is>
      </c>
      <c r="AS196" s="34" t="inlineStr">
        <is>
          <t>BLANK -&gt; requires live Amazon.ca capture</t>
        </is>
      </c>
      <c r="AT196" s="34" t="inlineStr">
        <is>
          <t>Unverified commercial data</t>
        </is>
      </c>
    </row>
    <row r="197" ht="28" customHeight="1">
      <c r="A197" s="34" t="inlineStr">
        <is>
          <t>Perrier</t>
        </is>
      </c>
      <c r="B197" s="34" t="inlineStr">
        <is>
          <t>Perrier Carbonated Mineral Water | Lime | 15 pack 330mL</t>
        </is>
      </c>
      <c r="C197" s="34" t="inlineStr">
        <is>
          <t>5) Sparkling water &amp; soda</t>
        </is>
      </c>
      <c r="D197" s="34" t="inlineStr">
        <is>
          <t>330 mL can</t>
        </is>
      </c>
      <c r="E197" s="48" t="n">
        <v>15</v>
      </c>
      <c r="F197" s="49" t="n"/>
      <c r="G197" s="50">
        <f>IF(AND(ISNUMBER($F197),ISNUMBER($E197),$E197&lt;&gt;0),$F197/$E197,"")</f>
        <v/>
      </c>
      <c r="H197" s="50">
        <f>IF(AND(ISNUMBER($F197),ISNUMBER($AL197),ISNUMBER($E197),($AL197*$E197)&lt;&gt;0),$F197/($AL197*$E197)*100,"")</f>
        <v/>
      </c>
      <c r="I197" s="51" t="n"/>
      <c r="J197" s="52" t="n"/>
      <c r="K197" s="50">
        <f>IF(AND(ISNUMBER($F197),ISNUMBER($J197)),$F197*(1-$J197),"")</f>
        <v/>
      </c>
      <c r="L197" s="51" t="n"/>
      <c r="M197" s="51" t="n"/>
      <c r="N197" s="50">
        <f>IF(ISNUMBER($F197),($F197-IF(ISNUMBER($AM197),$AM197,0))*(1-IF(ISNUMBER($J197),$J197,0)),"")</f>
        <v/>
      </c>
      <c r="O197" s="34" t="inlineStr">
        <is>
          <t>Lime</t>
        </is>
      </c>
      <c r="P197" s="48" t="n">
        <v>0</v>
      </c>
      <c r="Q197" s="48" t="n">
        <v>0</v>
      </c>
      <c r="R197" s="34" t="inlineStr">
        <is>
          <t>Not listed</t>
        </is>
      </c>
      <c r="S197" s="48" t="n">
        <v>0</v>
      </c>
      <c r="T197" s="48" t="n">
        <v>0</v>
      </c>
      <c r="U197" s="34" t="inlineStr">
        <is>
          <t>None</t>
        </is>
      </c>
      <c r="V197" s="34" t="inlineStr">
        <is>
          <t>Natural French mineral water from Vergèze (9.5 mg/L sodium, 150 mg/L calcium, below 5 mg label threshold per serving, declared as 0 mg), naturally carbonated, premium</t>
        </is>
      </c>
      <c r="W197" s="51" t="n"/>
      <c r="X197" s="51" t="n"/>
      <c r="Y197" s="51" t="n"/>
      <c r="Z197" s="51" t="n"/>
      <c r="AA197" s="34" t="inlineStr">
        <is>
          <t>High</t>
        </is>
      </c>
      <c r="AB197" s="34" t="inlineStr">
        <is>
          <t>Iconic premium mineral water; mainstream + horeca</t>
        </is>
      </c>
      <c r="AC197" s="34" t="inlineStr">
        <is>
          <t>Premium French sparkling mineral water</t>
        </is>
      </c>
      <c r="AD197" s="34" t="inlineStr">
        <is>
          <t>Premium imported mineral water cachet and crisp bubbles.</t>
        </is>
      </c>
      <c r="AE197" s="51" t="n"/>
      <c r="AF197" s="53">
        <f>IF(AND(ISNUMBER($P197),ISNUMBER($AL197),$AL197&lt;&gt;0),ROUND($P197/$AL197*100,1),"")</f>
        <v/>
      </c>
      <c r="AG197" s="54">
        <f>IF(AND(ISNUMBER($S197),ISNUMBER($AL197),$AL197&lt;&gt;0),ROUND($S197/$AL197*100,2),"")</f>
        <v/>
      </c>
      <c r="AH197" s="53">
        <f>IF(AND(ISNUMBER($Q197),ISNUMBER($AL197),$AL197&lt;&gt;0),ROUND($Q197/$AL197*100,1),"")</f>
        <v/>
      </c>
      <c r="AI197" s="48">
        <f>IF(ISNUMBER($S197),IF($S197&lt;=1,"Yes","No"),"n/a")</f>
        <v/>
      </c>
      <c r="AJ197" s="48">
        <f>IF(ISNUMBER($S197),ROUND(MAX(0,MIN(100,100-$S197*2.5-IF(ISNUMBER($T197),$T197,0)*0.12+IF($S197&lt;=1,12,0))),0),"")</f>
        <v/>
      </c>
      <c r="AK197" s="48">
        <f>IF(ISNUMBER($Q197),IF($Q197&gt;=100,20,IF($Q197&gt;=30,10,0)),0)+IF(ISNUMBER($R197),IF($R197&gt;=100,20,0),0)+IF(ISNUMBER($P197),IF($P197&gt;=150,20,IF($P197&gt;=50,12,5)),0)+IF(ISNUMBER($S197),IF($S197&lt;=1,15,0),0)</f>
        <v/>
      </c>
      <c r="AL197" s="48" t="n">
        <v>330</v>
      </c>
      <c r="AM197" s="49" t="n"/>
      <c r="AN197" s="48">
        <f>IF(AND(ISNUMBER($P197),ISNUMBER($AL197),$AL197&lt;&gt;0),IF(OR($P197&gt;180,$P197/$AL197*1000&gt;400),"Over ceiling, confirm SKU","Within"),"n/a")</f>
        <v/>
      </c>
      <c r="AO197" s="51" t="n"/>
      <c r="AP197" s="51" t="n"/>
      <c r="AQ197" s="51" t="n"/>
      <c r="AR197" s="34" t="inlineStr">
        <is>
          <t>Retrieved and cited, see Enrichment Log</t>
        </is>
      </c>
      <c r="AS197" s="34" t="inlineStr">
        <is>
          <t>BLANK -&gt; requires live Amazon.ca capture</t>
        </is>
      </c>
      <c r="AT197" s="34" t="inlineStr">
        <is>
          <t>Unverified commercial data</t>
        </is>
      </c>
    </row>
    <row r="198" ht="28" customHeight="1">
      <c r="A198" s="34" t="inlineStr">
        <is>
          <t>Perrier</t>
        </is>
      </c>
      <c r="B198" s="34" t="inlineStr">
        <is>
          <t>Perrier Carbonated Mineral Water | Lime | 18 pack 330mL</t>
        </is>
      </c>
      <c r="C198" s="34" t="inlineStr">
        <is>
          <t>5) Sparkling water &amp; soda</t>
        </is>
      </c>
      <c r="D198" s="34" t="inlineStr">
        <is>
          <t>330 mL can</t>
        </is>
      </c>
      <c r="E198" s="48" t="n">
        <v>18</v>
      </c>
      <c r="F198" s="49" t="n"/>
      <c r="G198" s="50">
        <f>IF(AND(ISNUMBER($F198),ISNUMBER($E198),$E198&lt;&gt;0),$F198/$E198,"")</f>
        <v/>
      </c>
      <c r="H198" s="50">
        <f>IF(AND(ISNUMBER($F198),ISNUMBER($AL198),ISNUMBER($E198),($AL198*$E198)&lt;&gt;0),$F198/($AL198*$E198)*100,"")</f>
        <v/>
      </c>
      <c r="I198" s="51" t="n"/>
      <c r="J198" s="52" t="n"/>
      <c r="K198" s="50">
        <f>IF(AND(ISNUMBER($F198),ISNUMBER($J198)),$F198*(1-$J198),"")</f>
        <v/>
      </c>
      <c r="L198" s="51" t="n"/>
      <c r="M198" s="51" t="n"/>
      <c r="N198" s="50">
        <f>IF(ISNUMBER($F198),($F198-IF(ISNUMBER($AM198),$AM198,0))*(1-IF(ISNUMBER($J198),$J198,0)),"")</f>
        <v/>
      </c>
      <c r="O198" s="34" t="inlineStr">
        <is>
          <t>Lime</t>
        </is>
      </c>
      <c r="P198" s="48" t="n">
        <v>0</v>
      </c>
      <c r="Q198" s="48" t="n">
        <v>0</v>
      </c>
      <c r="R198" s="34" t="inlineStr">
        <is>
          <t>Not listed</t>
        </is>
      </c>
      <c r="S198" s="48" t="n">
        <v>0</v>
      </c>
      <c r="T198" s="48" t="n">
        <v>0</v>
      </c>
      <c r="U198" s="34" t="inlineStr">
        <is>
          <t>None</t>
        </is>
      </c>
      <c r="V198" s="34" t="inlineStr">
        <is>
          <t>Natural French mineral water from Vergèze (9.5 mg/L sodium, 150 mg/L calcium, below 5 mg label threshold per serving, declared as 0 mg), naturally carbonated, premium</t>
        </is>
      </c>
      <c r="W198" s="51" t="n"/>
      <c r="X198" s="51" t="n"/>
      <c r="Y198" s="51" t="n"/>
      <c r="Z198" s="51" t="n"/>
      <c r="AA198" s="34" t="inlineStr">
        <is>
          <t>High</t>
        </is>
      </c>
      <c r="AB198" s="34" t="inlineStr">
        <is>
          <t>Iconic premium mineral water; mainstream + horeca</t>
        </is>
      </c>
      <c r="AC198" s="34" t="inlineStr">
        <is>
          <t>Premium French sparkling mineral water</t>
        </is>
      </c>
      <c r="AD198" s="34" t="inlineStr">
        <is>
          <t>Premium imported mineral water cachet and crisp bubbles.</t>
        </is>
      </c>
      <c r="AE198" s="51" t="n"/>
      <c r="AF198" s="53">
        <f>IF(AND(ISNUMBER($P198),ISNUMBER($AL198),$AL198&lt;&gt;0),ROUND($P198/$AL198*100,1),"")</f>
        <v/>
      </c>
      <c r="AG198" s="54">
        <f>IF(AND(ISNUMBER($S198),ISNUMBER($AL198),$AL198&lt;&gt;0),ROUND($S198/$AL198*100,2),"")</f>
        <v/>
      </c>
      <c r="AH198" s="53">
        <f>IF(AND(ISNUMBER($Q198),ISNUMBER($AL198),$AL198&lt;&gt;0),ROUND($Q198/$AL198*100,1),"")</f>
        <v/>
      </c>
      <c r="AI198" s="48">
        <f>IF(ISNUMBER($S198),IF($S198&lt;=1,"Yes","No"),"n/a")</f>
        <v/>
      </c>
      <c r="AJ198" s="48">
        <f>IF(ISNUMBER($S198),ROUND(MAX(0,MIN(100,100-$S198*2.5-IF(ISNUMBER($T198),$T198,0)*0.12+IF($S198&lt;=1,12,0))),0),"")</f>
        <v/>
      </c>
      <c r="AK198" s="48">
        <f>IF(ISNUMBER($Q198),IF($Q198&gt;=100,20,IF($Q198&gt;=30,10,0)),0)+IF(ISNUMBER($R198),IF($R198&gt;=100,20,0),0)+IF(ISNUMBER($P198),IF($P198&gt;=150,20,IF($P198&gt;=50,12,5)),0)+IF(ISNUMBER($S198),IF($S198&lt;=1,15,0),0)</f>
        <v/>
      </c>
      <c r="AL198" s="48" t="n">
        <v>330</v>
      </c>
      <c r="AM198" s="49" t="n"/>
      <c r="AN198" s="48">
        <f>IF(AND(ISNUMBER($P198),ISNUMBER($AL198),$AL198&lt;&gt;0),IF(OR($P198&gt;180,$P198/$AL198*1000&gt;400),"Over ceiling, confirm SKU","Within"),"n/a")</f>
        <v/>
      </c>
      <c r="AO198" s="51" t="n"/>
      <c r="AP198" s="51" t="n"/>
      <c r="AQ198" s="51" t="n"/>
      <c r="AR198" s="34" t="inlineStr">
        <is>
          <t>Retrieved and cited, see Enrichment Log</t>
        </is>
      </c>
      <c r="AS198" s="34" t="inlineStr">
        <is>
          <t>BLANK -&gt; requires live Amazon.ca capture</t>
        </is>
      </c>
      <c r="AT198" s="34" t="inlineStr">
        <is>
          <t>Unverified commercial data</t>
        </is>
      </c>
    </row>
    <row r="199" ht="28" customHeight="1">
      <c r="A199" s="34" t="inlineStr">
        <is>
          <t>Perrier</t>
        </is>
      </c>
      <c r="B199" s="34" t="inlineStr">
        <is>
          <t>Perrier Carbonated Mineral Water | Lime | 24 pack 330mL</t>
        </is>
      </c>
      <c r="C199" s="34" t="inlineStr">
        <is>
          <t>5) Sparkling water &amp; soda</t>
        </is>
      </c>
      <c r="D199" s="34" t="inlineStr">
        <is>
          <t>330 mL can</t>
        </is>
      </c>
      <c r="E199" s="48" t="n">
        <v>24</v>
      </c>
      <c r="F199" s="49" t="n"/>
      <c r="G199" s="50">
        <f>IF(AND(ISNUMBER($F199),ISNUMBER($E199),$E199&lt;&gt;0),$F199/$E199,"")</f>
        <v/>
      </c>
      <c r="H199" s="50">
        <f>IF(AND(ISNUMBER($F199),ISNUMBER($AL199),ISNUMBER($E199),($AL199*$E199)&lt;&gt;0),$F199/($AL199*$E199)*100,"")</f>
        <v/>
      </c>
      <c r="I199" s="51" t="n"/>
      <c r="J199" s="52" t="n"/>
      <c r="K199" s="50">
        <f>IF(AND(ISNUMBER($F199),ISNUMBER($J199)),$F199*(1-$J199),"")</f>
        <v/>
      </c>
      <c r="L199" s="51" t="n"/>
      <c r="M199" s="51" t="n"/>
      <c r="N199" s="50">
        <f>IF(ISNUMBER($F199),($F199-IF(ISNUMBER($AM199),$AM199,0))*(1-IF(ISNUMBER($J199),$J199,0)),"")</f>
        <v/>
      </c>
      <c r="O199" s="34" t="inlineStr">
        <is>
          <t>Lime</t>
        </is>
      </c>
      <c r="P199" s="48" t="n">
        <v>0</v>
      </c>
      <c r="Q199" s="48" t="n">
        <v>0</v>
      </c>
      <c r="R199" s="34" t="inlineStr">
        <is>
          <t>Not listed</t>
        </is>
      </c>
      <c r="S199" s="48" t="n">
        <v>0</v>
      </c>
      <c r="T199" s="48" t="n">
        <v>0</v>
      </c>
      <c r="U199" s="34" t="inlineStr">
        <is>
          <t>None</t>
        </is>
      </c>
      <c r="V199" s="34" t="inlineStr">
        <is>
          <t>Natural French mineral water from Vergèze (9.5 mg/L sodium, 150 mg/L calcium, below 5 mg label threshold per serving, declared as 0 mg), naturally carbonated, premium</t>
        </is>
      </c>
      <c r="W199" s="51" t="n"/>
      <c r="X199" s="51" t="n"/>
      <c r="Y199" s="51" t="n"/>
      <c r="Z199" s="51" t="n"/>
      <c r="AA199" s="34" t="inlineStr">
        <is>
          <t>High</t>
        </is>
      </c>
      <c r="AB199" s="34" t="inlineStr">
        <is>
          <t>Iconic premium mineral water; mainstream + horeca</t>
        </is>
      </c>
      <c r="AC199" s="34" t="inlineStr">
        <is>
          <t>Premium French sparkling mineral water</t>
        </is>
      </c>
      <c r="AD199" s="34" t="inlineStr">
        <is>
          <t>Premium imported mineral water cachet and crisp bubbles.</t>
        </is>
      </c>
      <c r="AE199" s="51" t="n"/>
      <c r="AF199" s="53">
        <f>IF(AND(ISNUMBER($P199),ISNUMBER($AL199),$AL199&lt;&gt;0),ROUND($P199/$AL199*100,1),"")</f>
        <v/>
      </c>
      <c r="AG199" s="54">
        <f>IF(AND(ISNUMBER($S199),ISNUMBER($AL199),$AL199&lt;&gt;0),ROUND($S199/$AL199*100,2),"")</f>
        <v/>
      </c>
      <c r="AH199" s="53">
        <f>IF(AND(ISNUMBER($Q199),ISNUMBER($AL199),$AL199&lt;&gt;0),ROUND($Q199/$AL199*100,1),"")</f>
        <v/>
      </c>
      <c r="AI199" s="48">
        <f>IF(ISNUMBER($S199),IF($S199&lt;=1,"Yes","No"),"n/a")</f>
        <v/>
      </c>
      <c r="AJ199" s="48">
        <f>IF(ISNUMBER($S199),ROUND(MAX(0,MIN(100,100-$S199*2.5-IF(ISNUMBER($T199),$T199,0)*0.12+IF($S199&lt;=1,12,0))),0),"")</f>
        <v/>
      </c>
      <c r="AK199" s="48">
        <f>IF(ISNUMBER($Q199),IF($Q199&gt;=100,20,IF($Q199&gt;=30,10,0)),0)+IF(ISNUMBER($R199),IF($R199&gt;=100,20,0),0)+IF(ISNUMBER($P199),IF($P199&gt;=150,20,IF($P199&gt;=50,12,5)),0)+IF(ISNUMBER($S199),IF($S199&lt;=1,15,0),0)</f>
        <v/>
      </c>
      <c r="AL199" s="48" t="n">
        <v>330</v>
      </c>
      <c r="AM199" s="49" t="n"/>
      <c r="AN199" s="48">
        <f>IF(AND(ISNUMBER($P199),ISNUMBER($AL199),$AL199&lt;&gt;0),IF(OR($P199&gt;180,$P199/$AL199*1000&gt;400),"Over ceiling, confirm SKU","Within"),"n/a")</f>
        <v/>
      </c>
      <c r="AO199" s="51" t="n"/>
      <c r="AP199" s="51" t="n"/>
      <c r="AQ199" s="51" t="n"/>
      <c r="AR199" s="34" t="inlineStr">
        <is>
          <t>Retrieved and cited, see Enrichment Log</t>
        </is>
      </c>
      <c r="AS199" s="34" t="inlineStr">
        <is>
          <t>BLANK -&gt; requires live Amazon.ca capture</t>
        </is>
      </c>
      <c r="AT199" s="34" t="inlineStr">
        <is>
          <t>Unverified commercial data</t>
        </is>
      </c>
    </row>
    <row r="200" ht="28" customHeight="1">
      <c r="A200" s="34" t="inlineStr">
        <is>
          <t>Perrier</t>
        </is>
      </c>
      <c r="B200" s="34" t="inlineStr">
        <is>
          <t>Perrier Carbonated Mineral Water | Lemon | single 330mL</t>
        </is>
      </c>
      <c r="C200" s="34" t="inlineStr">
        <is>
          <t>5) Sparkling water &amp; soda</t>
        </is>
      </c>
      <c r="D200" s="34" t="inlineStr">
        <is>
          <t>330 mL can</t>
        </is>
      </c>
      <c r="E200" s="48" t="n">
        <v>1</v>
      </c>
      <c r="F200" s="49" t="n"/>
      <c r="G200" s="50">
        <f>IF(AND(ISNUMBER($F200),ISNUMBER($E200),$E200&lt;&gt;0),$F200/$E200,"")</f>
        <v/>
      </c>
      <c r="H200" s="50">
        <f>IF(AND(ISNUMBER($F200),ISNUMBER($AL200),ISNUMBER($E200),($AL200*$E200)&lt;&gt;0),$F200/($AL200*$E200)*100,"")</f>
        <v/>
      </c>
      <c r="I200" s="51" t="n"/>
      <c r="J200" s="52" t="n"/>
      <c r="K200" s="50">
        <f>IF(AND(ISNUMBER($F200),ISNUMBER($J200)),$F200*(1-$J200),"")</f>
        <v/>
      </c>
      <c r="L200" s="51" t="n"/>
      <c r="M200" s="51" t="n"/>
      <c r="N200" s="50">
        <f>IF(ISNUMBER($F200),($F200-IF(ISNUMBER($AM200),$AM200,0))*(1-IF(ISNUMBER($J200),$J200,0)),"")</f>
        <v/>
      </c>
      <c r="O200" s="34" t="inlineStr">
        <is>
          <t>Lemon</t>
        </is>
      </c>
      <c r="P200" s="48" t="n">
        <v>0</v>
      </c>
      <c r="Q200" s="48" t="n">
        <v>0</v>
      </c>
      <c r="R200" s="34" t="inlineStr">
        <is>
          <t>Not listed</t>
        </is>
      </c>
      <c r="S200" s="48" t="n">
        <v>0</v>
      </c>
      <c r="T200" s="48" t="n">
        <v>0</v>
      </c>
      <c r="U200" s="34" t="inlineStr">
        <is>
          <t>None</t>
        </is>
      </c>
      <c r="V200" s="34" t="inlineStr">
        <is>
          <t>Natural French mineral water from Vergèze (9.5 mg/L sodium, 150 mg/L calcium, below 5 mg label threshold per serving, declared as 0 mg), naturally carbonated, premium</t>
        </is>
      </c>
      <c r="W200" s="51" t="n"/>
      <c r="X200" s="51" t="n"/>
      <c r="Y200" s="51" t="n"/>
      <c r="Z200" s="51" t="n"/>
      <c r="AA200" s="34" t="inlineStr">
        <is>
          <t>High</t>
        </is>
      </c>
      <c r="AB200" s="34" t="inlineStr">
        <is>
          <t>Iconic premium mineral water; mainstream + horeca</t>
        </is>
      </c>
      <c r="AC200" s="34" t="inlineStr">
        <is>
          <t>Premium French sparkling mineral water</t>
        </is>
      </c>
      <c r="AD200" s="34" t="inlineStr">
        <is>
          <t>Premium imported mineral water cachet and crisp bubbles.</t>
        </is>
      </c>
      <c r="AE200" s="51" t="n"/>
      <c r="AF200" s="53">
        <f>IF(AND(ISNUMBER($P200),ISNUMBER($AL200),$AL200&lt;&gt;0),ROUND($P200/$AL200*100,1),"")</f>
        <v/>
      </c>
      <c r="AG200" s="54">
        <f>IF(AND(ISNUMBER($S200),ISNUMBER($AL200),$AL200&lt;&gt;0),ROUND($S200/$AL200*100,2),"")</f>
        <v/>
      </c>
      <c r="AH200" s="53">
        <f>IF(AND(ISNUMBER($Q200),ISNUMBER($AL200),$AL200&lt;&gt;0),ROUND($Q200/$AL200*100,1),"")</f>
        <v/>
      </c>
      <c r="AI200" s="48">
        <f>IF(ISNUMBER($S200),IF($S200&lt;=1,"Yes","No"),"n/a")</f>
        <v/>
      </c>
      <c r="AJ200" s="48">
        <f>IF(ISNUMBER($S200),ROUND(MAX(0,MIN(100,100-$S200*2.5-IF(ISNUMBER($T200),$T200,0)*0.12+IF($S200&lt;=1,12,0))),0),"")</f>
        <v/>
      </c>
      <c r="AK200" s="48">
        <f>IF(ISNUMBER($Q200),IF($Q200&gt;=100,20,IF($Q200&gt;=30,10,0)),0)+IF(ISNUMBER($R200),IF($R200&gt;=100,20,0),0)+IF(ISNUMBER($P200),IF($P200&gt;=150,20,IF($P200&gt;=50,12,5)),0)+IF(ISNUMBER($S200),IF($S200&lt;=1,15,0),0)</f>
        <v/>
      </c>
      <c r="AL200" s="48" t="n">
        <v>330</v>
      </c>
      <c r="AM200" s="49" t="n"/>
      <c r="AN200" s="48">
        <f>IF(AND(ISNUMBER($P200),ISNUMBER($AL200),$AL200&lt;&gt;0),IF(OR($P200&gt;180,$P200/$AL200*1000&gt;400),"Over ceiling, confirm SKU","Within"),"n/a")</f>
        <v/>
      </c>
      <c r="AO200" s="51" t="n"/>
      <c r="AP200" s="51" t="n"/>
      <c r="AQ200" s="51" t="n"/>
      <c r="AR200" s="34" t="inlineStr">
        <is>
          <t>Retrieved and cited, see Enrichment Log</t>
        </is>
      </c>
      <c r="AS200" s="34" t="inlineStr">
        <is>
          <t>BLANK -&gt; requires live Amazon.ca capture</t>
        </is>
      </c>
      <c r="AT200" s="34" t="inlineStr">
        <is>
          <t>Unverified commercial data</t>
        </is>
      </c>
    </row>
    <row r="201" ht="28" customHeight="1">
      <c r="A201" s="34" t="inlineStr">
        <is>
          <t>Perrier</t>
        </is>
      </c>
      <c r="B201" s="34" t="inlineStr">
        <is>
          <t>Perrier Carbonated Mineral Water | Lemon | 8 pack 330mL</t>
        </is>
      </c>
      <c r="C201" s="34" t="inlineStr">
        <is>
          <t>5) Sparkling water &amp; soda</t>
        </is>
      </c>
      <c r="D201" s="34" t="inlineStr">
        <is>
          <t>330 mL can</t>
        </is>
      </c>
      <c r="E201" s="48" t="n">
        <v>8</v>
      </c>
      <c r="F201" s="49" t="n"/>
      <c r="G201" s="50">
        <f>IF(AND(ISNUMBER($F201),ISNUMBER($E201),$E201&lt;&gt;0),$F201/$E201,"")</f>
        <v/>
      </c>
      <c r="H201" s="50">
        <f>IF(AND(ISNUMBER($F201),ISNUMBER($AL201),ISNUMBER($E201),($AL201*$E201)&lt;&gt;0),$F201/($AL201*$E201)*100,"")</f>
        <v/>
      </c>
      <c r="I201" s="51" t="n"/>
      <c r="J201" s="52" t="n"/>
      <c r="K201" s="50">
        <f>IF(AND(ISNUMBER($F201),ISNUMBER($J201)),$F201*(1-$J201),"")</f>
        <v/>
      </c>
      <c r="L201" s="51" t="n"/>
      <c r="M201" s="51" t="n"/>
      <c r="N201" s="50">
        <f>IF(ISNUMBER($F201),($F201-IF(ISNUMBER($AM201),$AM201,0))*(1-IF(ISNUMBER($J201),$J201,0)),"")</f>
        <v/>
      </c>
      <c r="O201" s="34" t="inlineStr">
        <is>
          <t>Lemon</t>
        </is>
      </c>
      <c r="P201" s="48" t="n">
        <v>0</v>
      </c>
      <c r="Q201" s="48" t="n">
        <v>0</v>
      </c>
      <c r="R201" s="34" t="inlineStr">
        <is>
          <t>Not listed</t>
        </is>
      </c>
      <c r="S201" s="48" t="n">
        <v>0</v>
      </c>
      <c r="T201" s="48" t="n">
        <v>0</v>
      </c>
      <c r="U201" s="34" t="inlineStr">
        <is>
          <t>None</t>
        </is>
      </c>
      <c r="V201" s="34" t="inlineStr">
        <is>
          <t>Natural French mineral water from Vergèze (9.5 mg/L sodium, 150 mg/L calcium, below 5 mg label threshold per serving, declared as 0 mg), naturally carbonated, premium</t>
        </is>
      </c>
      <c r="W201" s="51" t="n"/>
      <c r="X201" s="51" t="n"/>
      <c r="Y201" s="51" t="n"/>
      <c r="Z201" s="51" t="n"/>
      <c r="AA201" s="34" t="inlineStr">
        <is>
          <t>High</t>
        </is>
      </c>
      <c r="AB201" s="34" t="inlineStr">
        <is>
          <t>Iconic premium mineral water; mainstream + horeca</t>
        </is>
      </c>
      <c r="AC201" s="34" t="inlineStr">
        <is>
          <t>Premium French sparkling mineral water</t>
        </is>
      </c>
      <c r="AD201" s="34" t="inlineStr">
        <is>
          <t>Premium imported mineral water cachet and crisp bubbles.</t>
        </is>
      </c>
      <c r="AE201" s="51" t="n"/>
      <c r="AF201" s="53">
        <f>IF(AND(ISNUMBER($P201),ISNUMBER($AL201),$AL201&lt;&gt;0),ROUND($P201/$AL201*100,1),"")</f>
        <v/>
      </c>
      <c r="AG201" s="54">
        <f>IF(AND(ISNUMBER($S201),ISNUMBER($AL201),$AL201&lt;&gt;0),ROUND($S201/$AL201*100,2),"")</f>
        <v/>
      </c>
      <c r="AH201" s="53">
        <f>IF(AND(ISNUMBER($Q201),ISNUMBER($AL201),$AL201&lt;&gt;0),ROUND($Q201/$AL201*100,1),"")</f>
        <v/>
      </c>
      <c r="AI201" s="48">
        <f>IF(ISNUMBER($S201),IF($S201&lt;=1,"Yes","No"),"n/a")</f>
        <v/>
      </c>
      <c r="AJ201" s="48">
        <f>IF(ISNUMBER($S201),ROUND(MAX(0,MIN(100,100-$S201*2.5-IF(ISNUMBER($T201),$T201,0)*0.12+IF($S201&lt;=1,12,0))),0),"")</f>
        <v/>
      </c>
      <c r="AK201" s="48">
        <f>IF(ISNUMBER($Q201),IF($Q201&gt;=100,20,IF($Q201&gt;=30,10,0)),0)+IF(ISNUMBER($R201),IF($R201&gt;=100,20,0),0)+IF(ISNUMBER($P201),IF($P201&gt;=150,20,IF($P201&gt;=50,12,5)),0)+IF(ISNUMBER($S201),IF($S201&lt;=1,15,0),0)</f>
        <v/>
      </c>
      <c r="AL201" s="48" t="n">
        <v>330</v>
      </c>
      <c r="AM201" s="49" t="n"/>
      <c r="AN201" s="48">
        <f>IF(AND(ISNUMBER($P201),ISNUMBER($AL201),$AL201&lt;&gt;0),IF(OR($P201&gt;180,$P201/$AL201*1000&gt;400),"Over ceiling, confirm SKU","Within"),"n/a")</f>
        <v/>
      </c>
      <c r="AO201" s="51" t="n"/>
      <c r="AP201" s="51" t="n"/>
      <c r="AQ201" s="51" t="n"/>
      <c r="AR201" s="34" t="inlineStr">
        <is>
          <t>Retrieved and cited, see Enrichment Log</t>
        </is>
      </c>
      <c r="AS201" s="34" t="inlineStr">
        <is>
          <t>BLANK -&gt; requires live Amazon.ca capture</t>
        </is>
      </c>
      <c r="AT201" s="34" t="inlineStr">
        <is>
          <t>Unverified commercial data</t>
        </is>
      </c>
    </row>
    <row r="202" ht="28" customHeight="1">
      <c r="A202" s="34" t="inlineStr">
        <is>
          <t>Perrier</t>
        </is>
      </c>
      <c r="B202" s="34" t="inlineStr">
        <is>
          <t>Perrier Carbonated Mineral Water | Lemon | 12 pack 330mL</t>
        </is>
      </c>
      <c r="C202" s="34" t="inlineStr">
        <is>
          <t>5) Sparkling water &amp; soda</t>
        </is>
      </c>
      <c r="D202" s="34" t="inlineStr">
        <is>
          <t>330 mL can</t>
        </is>
      </c>
      <c r="E202" s="48" t="n">
        <v>12</v>
      </c>
      <c r="F202" s="49" t="n"/>
      <c r="G202" s="50">
        <f>IF(AND(ISNUMBER($F202),ISNUMBER($E202),$E202&lt;&gt;0),$F202/$E202,"")</f>
        <v/>
      </c>
      <c r="H202" s="50">
        <f>IF(AND(ISNUMBER($F202),ISNUMBER($AL202),ISNUMBER($E202),($AL202*$E202)&lt;&gt;0),$F202/($AL202*$E202)*100,"")</f>
        <v/>
      </c>
      <c r="I202" s="51" t="n"/>
      <c r="J202" s="52" t="n"/>
      <c r="K202" s="50">
        <f>IF(AND(ISNUMBER($F202),ISNUMBER($J202)),$F202*(1-$J202),"")</f>
        <v/>
      </c>
      <c r="L202" s="51" t="n"/>
      <c r="M202" s="51" t="n"/>
      <c r="N202" s="50">
        <f>IF(ISNUMBER($F202),($F202-IF(ISNUMBER($AM202),$AM202,0))*(1-IF(ISNUMBER($J202),$J202,0)),"")</f>
        <v/>
      </c>
      <c r="O202" s="34" t="inlineStr">
        <is>
          <t>Lemon</t>
        </is>
      </c>
      <c r="P202" s="48" t="n">
        <v>0</v>
      </c>
      <c r="Q202" s="48" t="n">
        <v>0</v>
      </c>
      <c r="R202" s="34" t="inlineStr">
        <is>
          <t>Not listed</t>
        </is>
      </c>
      <c r="S202" s="48" t="n">
        <v>0</v>
      </c>
      <c r="T202" s="48" t="n">
        <v>0</v>
      </c>
      <c r="U202" s="34" t="inlineStr">
        <is>
          <t>None</t>
        </is>
      </c>
      <c r="V202" s="34" t="inlineStr">
        <is>
          <t>Natural French mineral water from Vergèze (9.5 mg/L sodium, 150 mg/L calcium, below 5 mg label threshold per serving, declared as 0 mg), naturally carbonated, premium</t>
        </is>
      </c>
      <c r="W202" s="51" t="n"/>
      <c r="X202" s="51" t="n"/>
      <c r="Y202" s="51" t="n"/>
      <c r="Z202" s="51" t="n"/>
      <c r="AA202" s="34" t="inlineStr">
        <is>
          <t>High</t>
        </is>
      </c>
      <c r="AB202" s="34" t="inlineStr">
        <is>
          <t>Iconic premium mineral water; mainstream + horeca</t>
        </is>
      </c>
      <c r="AC202" s="34" t="inlineStr">
        <is>
          <t>Premium French sparkling mineral water</t>
        </is>
      </c>
      <c r="AD202" s="34" t="inlineStr">
        <is>
          <t>Premium imported mineral water cachet and crisp bubbles.</t>
        </is>
      </c>
      <c r="AE202" s="51" t="n"/>
      <c r="AF202" s="53">
        <f>IF(AND(ISNUMBER($P202),ISNUMBER($AL202),$AL202&lt;&gt;0),ROUND($P202/$AL202*100,1),"")</f>
        <v/>
      </c>
      <c r="AG202" s="54">
        <f>IF(AND(ISNUMBER($S202),ISNUMBER($AL202),$AL202&lt;&gt;0),ROUND($S202/$AL202*100,2),"")</f>
        <v/>
      </c>
      <c r="AH202" s="53">
        <f>IF(AND(ISNUMBER($Q202),ISNUMBER($AL202),$AL202&lt;&gt;0),ROUND($Q202/$AL202*100,1),"")</f>
        <v/>
      </c>
      <c r="AI202" s="48">
        <f>IF(ISNUMBER($S202),IF($S202&lt;=1,"Yes","No"),"n/a")</f>
        <v/>
      </c>
      <c r="AJ202" s="48">
        <f>IF(ISNUMBER($S202),ROUND(MAX(0,MIN(100,100-$S202*2.5-IF(ISNUMBER($T202),$T202,0)*0.12+IF($S202&lt;=1,12,0))),0),"")</f>
        <v/>
      </c>
      <c r="AK202" s="48">
        <f>IF(ISNUMBER($Q202),IF($Q202&gt;=100,20,IF($Q202&gt;=30,10,0)),0)+IF(ISNUMBER($R202),IF($R202&gt;=100,20,0),0)+IF(ISNUMBER($P202),IF($P202&gt;=150,20,IF($P202&gt;=50,12,5)),0)+IF(ISNUMBER($S202),IF($S202&lt;=1,15,0),0)</f>
        <v/>
      </c>
      <c r="AL202" s="48" t="n">
        <v>330</v>
      </c>
      <c r="AM202" s="49" t="n"/>
      <c r="AN202" s="48">
        <f>IF(AND(ISNUMBER($P202),ISNUMBER($AL202),$AL202&lt;&gt;0),IF(OR($P202&gt;180,$P202/$AL202*1000&gt;400),"Over ceiling, confirm SKU","Within"),"n/a")</f>
        <v/>
      </c>
      <c r="AO202" s="51" t="n"/>
      <c r="AP202" s="51" t="n"/>
      <c r="AQ202" s="51" t="n"/>
      <c r="AR202" s="34" t="inlineStr">
        <is>
          <t>Retrieved and cited, see Enrichment Log</t>
        </is>
      </c>
      <c r="AS202" s="34" t="inlineStr">
        <is>
          <t>BLANK -&gt; requires live Amazon.ca capture</t>
        </is>
      </c>
      <c r="AT202" s="34" t="inlineStr">
        <is>
          <t>Unverified commercial data</t>
        </is>
      </c>
    </row>
    <row r="203" ht="28" customHeight="1">
      <c r="A203" s="34" t="inlineStr">
        <is>
          <t>Perrier</t>
        </is>
      </c>
      <c r="B203" s="34" t="inlineStr">
        <is>
          <t>Perrier Carbonated Mineral Water | Lemon | 15 pack 330mL</t>
        </is>
      </c>
      <c r="C203" s="34" t="inlineStr">
        <is>
          <t>5) Sparkling water &amp; soda</t>
        </is>
      </c>
      <c r="D203" s="34" t="inlineStr">
        <is>
          <t>330 mL can</t>
        </is>
      </c>
      <c r="E203" s="48" t="n">
        <v>15</v>
      </c>
      <c r="F203" s="49" t="n"/>
      <c r="G203" s="50">
        <f>IF(AND(ISNUMBER($F203),ISNUMBER($E203),$E203&lt;&gt;0),$F203/$E203,"")</f>
        <v/>
      </c>
      <c r="H203" s="50">
        <f>IF(AND(ISNUMBER($F203),ISNUMBER($AL203),ISNUMBER($E203),($AL203*$E203)&lt;&gt;0),$F203/($AL203*$E203)*100,"")</f>
        <v/>
      </c>
      <c r="I203" s="51" t="n"/>
      <c r="J203" s="52" t="n"/>
      <c r="K203" s="50">
        <f>IF(AND(ISNUMBER($F203),ISNUMBER($J203)),$F203*(1-$J203),"")</f>
        <v/>
      </c>
      <c r="L203" s="51" t="n"/>
      <c r="M203" s="51" t="n"/>
      <c r="N203" s="50">
        <f>IF(ISNUMBER($F203),($F203-IF(ISNUMBER($AM203),$AM203,0))*(1-IF(ISNUMBER($J203),$J203,0)),"")</f>
        <v/>
      </c>
      <c r="O203" s="34" t="inlineStr">
        <is>
          <t>Lemon</t>
        </is>
      </c>
      <c r="P203" s="48" t="n">
        <v>0</v>
      </c>
      <c r="Q203" s="48" t="n">
        <v>0</v>
      </c>
      <c r="R203" s="34" t="inlineStr">
        <is>
          <t>Not listed</t>
        </is>
      </c>
      <c r="S203" s="48" t="n">
        <v>0</v>
      </c>
      <c r="T203" s="48" t="n">
        <v>0</v>
      </c>
      <c r="U203" s="34" t="inlineStr">
        <is>
          <t>None</t>
        </is>
      </c>
      <c r="V203" s="34" t="inlineStr">
        <is>
          <t>Natural French mineral water from Vergèze (9.5 mg/L sodium, 150 mg/L calcium, below 5 mg label threshold per serving, declared as 0 mg), naturally carbonated, premium</t>
        </is>
      </c>
      <c r="W203" s="51" t="n"/>
      <c r="X203" s="51" t="n"/>
      <c r="Y203" s="51" t="n"/>
      <c r="Z203" s="51" t="n"/>
      <c r="AA203" s="34" t="inlineStr">
        <is>
          <t>High</t>
        </is>
      </c>
      <c r="AB203" s="34" t="inlineStr">
        <is>
          <t>Iconic premium mineral water; mainstream + horeca</t>
        </is>
      </c>
      <c r="AC203" s="34" t="inlineStr">
        <is>
          <t>Premium French sparkling mineral water</t>
        </is>
      </c>
      <c r="AD203" s="34" t="inlineStr">
        <is>
          <t>Premium imported mineral water cachet and crisp bubbles.</t>
        </is>
      </c>
      <c r="AE203" s="51" t="n"/>
      <c r="AF203" s="53">
        <f>IF(AND(ISNUMBER($P203),ISNUMBER($AL203),$AL203&lt;&gt;0),ROUND($P203/$AL203*100,1),"")</f>
        <v/>
      </c>
      <c r="AG203" s="54">
        <f>IF(AND(ISNUMBER($S203),ISNUMBER($AL203),$AL203&lt;&gt;0),ROUND($S203/$AL203*100,2),"")</f>
        <v/>
      </c>
      <c r="AH203" s="53">
        <f>IF(AND(ISNUMBER($Q203),ISNUMBER($AL203),$AL203&lt;&gt;0),ROUND($Q203/$AL203*100,1),"")</f>
        <v/>
      </c>
      <c r="AI203" s="48">
        <f>IF(ISNUMBER($S203),IF($S203&lt;=1,"Yes","No"),"n/a")</f>
        <v/>
      </c>
      <c r="AJ203" s="48">
        <f>IF(ISNUMBER($S203),ROUND(MAX(0,MIN(100,100-$S203*2.5-IF(ISNUMBER($T203),$T203,0)*0.12+IF($S203&lt;=1,12,0))),0),"")</f>
        <v/>
      </c>
      <c r="AK203" s="48">
        <f>IF(ISNUMBER($Q203),IF($Q203&gt;=100,20,IF($Q203&gt;=30,10,0)),0)+IF(ISNUMBER($R203),IF($R203&gt;=100,20,0),0)+IF(ISNUMBER($P203),IF($P203&gt;=150,20,IF($P203&gt;=50,12,5)),0)+IF(ISNUMBER($S203),IF($S203&lt;=1,15,0),0)</f>
        <v/>
      </c>
      <c r="AL203" s="48" t="n">
        <v>330</v>
      </c>
      <c r="AM203" s="49" t="n"/>
      <c r="AN203" s="48">
        <f>IF(AND(ISNUMBER($P203),ISNUMBER($AL203),$AL203&lt;&gt;0),IF(OR($P203&gt;180,$P203/$AL203*1000&gt;400),"Over ceiling, confirm SKU","Within"),"n/a")</f>
        <v/>
      </c>
      <c r="AO203" s="51" t="n"/>
      <c r="AP203" s="51" t="n"/>
      <c r="AQ203" s="51" t="n"/>
      <c r="AR203" s="34" t="inlineStr">
        <is>
          <t>Retrieved and cited, see Enrichment Log</t>
        </is>
      </c>
      <c r="AS203" s="34" t="inlineStr">
        <is>
          <t>BLANK -&gt; requires live Amazon.ca capture</t>
        </is>
      </c>
      <c r="AT203" s="34" t="inlineStr">
        <is>
          <t>Unverified commercial data</t>
        </is>
      </c>
    </row>
    <row r="204" ht="28" customHeight="1">
      <c r="A204" s="34" t="inlineStr">
        <is>
          <t>Perrier</t>
        </is>
      </c>
      <c r="B204" s="34" t="inlineStr">
        <is>
          <t>Perrier Carbonated Mineral Water | Lemon | 18 pack 330mL</t>
        </is>
      </c>
      <c r="C204" s="34" t="inlineStr">
        <is>
          <t>5) Sparkling water &amp; soda</t>
        </is>
      </c>
      <c r="D204" s="34" t="inlineStr">
        <is>
          <t>330 mL can</t>
        </is>
      </c>
      <c r="E204" s="48" t="n">
        <v>18</v>
      </c>
      <c r="F204" s="49" t="n"/>
      <c r="G204" s="50">
        <f>IF(AND(ISNUMBER($F204),ISNUMBER($E204),$E204&lt;&gt;0),$F204/$E204,"")</f>
        <v/>
      </c>
      <c r="H204" s="50">
        <f>IF(AND(ISNUMBER($F204),ISNUMBER($AL204),ISNUMBER($E204),($AL204*$E204)&lt;&gt;0),$F204/($AL204*$E204)*100,"")</f>
        <v/>
      </c>
      <c r="I204" s="51" t="n"/>
      <c r="J204" s="52" t="n"/>
      <c r="K204" s="50">
        <f>IF(AND(ISNUMBER($F204),ISNUMBER($J204)),$F204*(1-$J204),"")</f>
        <v/>
      </c>
      <c r="L204" s="51" t="n"/>
      <c r="M204" s="51" t="n"/>
      <c r="N204" s="50">
        <f>IF(ISNUMBER($F204),($F204-IF(ISNUMBER($AM204),$AM204,0))*(1-IF(ISNUMBER($J204),$J204,0)),"")</f>
        <v/>
      </c>
      <c r="O204" s="34" t="inlineStr">
        <is>
          <t>Lemon</t>
        </is>
      </c>
      <c r="P204" s="48" t="n">
        <v>0</v>
      </c>
      <c r="Q204" s="48" t="n">
        <v>0</v>
      </c>
      <c r="R204" s="34" t="inlineStr">
        <is>
          <t>Not listed</t>
        </is>
      </c>
      <c r="S204" s="48" t="n">
        <v>0</v>
      </c>
      <c r="T204" s="48" t="n">
        <v>0</v>
      </c>
      <c r="U204" s="34" t="inlineStr">
        <is>
          <t>None</t>
        </is>
      </c>
      <c r="V204" s="34" t="inlineStr">
        <is>
          <t>Natural French mineral water from Vergèze (9.5 mg/L sodium, 150 mg/L calcium, below 5 mg label threshold per serving, declared as 0 mg), naturally carbonated, premium</t>
        </is>
      </c>
      <c r="W204" s="51" t="n"/>
      <c r="X204" s="51" t="n"/>
      <c r="Y204" s="51" t="n"/>
      <c r="Z204" s="51" t="n"/>
      <c r="AA204" s="34" t="inlineStr">
        <is>
          <t>High</t>
        </is>
      </c>
      <c r="AB204" s="34" t="inlineStr">
        <is>
          <t>Iconic premium mineral water; mainstream + horeca</t>
        </is>
      </c>
      <c r="AC204" s="34" t="inlineStr">
        <is>
          <t>Premium French sparkling mineral water</t>
        </is>
      </c>
      <c r="AD204" s="34" t="inlineStr">
        <is>
          <t>Premium imported mineral water cachet and crisp bubbles.</t>
        </is>
      </c>
      <c r="AE204" s="51" t="n"/>
      <c r="AF204" s="53">
        <f>IF(AND(ISNUMBER($P204),ISNUMBER($AL204),$AL204&lt;&gt;0),ROUND($P204/$AL204*100,1),"")</f>
        <v/>
      </c>
      <c r="AG204" s="54">
        <f>IF(AND(ISNUMBER($S204),ISNUMBER($AL204),$AL204&lt;&gt;0),ROUND($S204/$AL204*100,2),"")</f>
        <v/>
      </c>
      <c r="AH204" s="53">
        <f>IF(AND(ISNUMBER($Q204),ISNUMBER($AL204),$AL204&lt;&gt;0),ROUND($Q204/$AL204*100,1),"")</f>
        <v/>
      </c>
      <c r="AI204" s="48">
        <f>IF(ISNUMBER($S204),IF($S204&lt;=1,"Yes","No"),"n/a")</f>
        <v/>
      </c>
      <c r="AJ204" s="48">
        <f>IF(ISNUMBER($S204),ROUND(MAX(0,MIN(100,100-$S204*2.5-IF(ISNUMBER($T204),$T204,0)*0.12+IF($S204&lt;=1,12,0))),0),"")</f>
        <v/>
      </c>
      <c r="AK204" s="48">
        <f>IF(ISNUMBER($Q204),IF($Q204&gt;=100,20,IF($Q204&gt;=30,10,0)),0)+IF(ISNUMBER($R204),IF($R204&gt;=100,20,0),0)+IF(ISNUMBER($P204),IF($P204&gt;=150,20,IF($P204&gt;=50,12,5)),0)+IF(ISNUMBER($S204),IF($S204&lt;=1,15,0),0)</f>
        <v/>
      </c>
      <c r="AL204" s="48" t="n">
        <v>330</v>
      </c>
      <c r="AM204" s="49" t="n"/>
      <c r="AN204" s="48">
        <f>IF(AND(ISNUMBER($P204),ISNUMBER($AL204),$AL204&lt;&gt;0),IF(OR($P204&gt;180,$P204/$AL204*1000&gt;400),"Over ceiling, confirm SKU","Within"),"n/a")</f>
        <v/>
      </c>
      <c r="AO204" s="51" t="n"/>
      <c r="AP204" s="51" t="n"/>
      <c r="AQ204" s="51" t="n"/>
      <c r="AR204" s="34" t="inlineStr">
        <is>
          <t>Retrieved and cited, see Enrichment Log</t>
        </is>
      </c>
      <c r="AS204" s="34" t="inlineStr">
        <is>
          <t>BLANK -&gt; requires live Amazon.ca capture</t>
        </is>
      </c>
      <c r="AT204" s="34" t="inlineStr">
        <is>
          <t>Unverified commercial data</t>
        </is>
      </c>
    </row>
    <row r="205" ht="28" customHeight="1">
      <c r="A205" s="34" t="inlineStr">
        <is>
          <t>Perrier</t>
        </is>
      </c>
      <c r="B205" s="34" t="inlineStr">
        <is>
          <t>Perrier Carbonated Mineral Water | Lemon | 24 pack 330mL</t>
        </is>
      </c>
      <c r="C205" s="34" t="inlineStr">
        <is>
          <t>5) Sparkling water &amp; soda</t>
        </is>
      </c>
      <c r="D205" s="34" t="inlineStr">
        <is>
          <t>330 mL can</t>
        </is>
      </c>
      <c r="E205" s="48" t="n">
        <v>24</v>
      </c>
      <c r="F205" s="49" t="n"/>
      <c r="G205" s="50">
        <f>IF(AND(ISNUMBER($F205),ISNUMBER($E205),$E205&lt;&gt;0),$F205/$E205,"")</f>
        <v/>
      </c>
      <c r="H205" s="50">
        <f>IF(AND(ISNUMBER($F205),ISNUMBER($AL205),ISNUMBER($E205),($AL205*$E205)&lt;&gt;0),$F205/($AL205*$E205)*100,"")</f>
        <v/>
      </c>
      <c r="I205" s="51" t="n"/>
      <c r="J205" s="52" t="n"/>
      <c r="K205" s="50">
        <f>IF(AND(ISNUMBER($F205),ISNUMBER($J205)),$F205*(1-$J205),"")</f>
        <v/>
      </c>
      <c r="L205" s="51" t="n"/>
      <c r="M205" s="51" t="n"/>
      <c r="N205" s="50">
        <f>IF(ISNUMBER($F205),($F205-IF(ISNUMBER($AM205),$AM205,0))*(1-IF(ISNUMBER($J205),$J205,0)),"")</f>
        <v/>
      </c>
      <c r="O205" s="34" t="inlineStr">
        <is>
          <t>Lemon</t>
        </is>
      </c>
      <c r="P205" s="48" t="n">
        <v>0</v>
      </c>
      <c r="Q205" s="48" t="n">
        <v>0</v>
      </c>
      <c r="R205" s="34" t="inlineStr">
        <is>
          <t>Not listed</t>
        </is>
      </c>
      <c r="S205" s="48" t="n">
        <v>0</v>
      </c>
      <c r="T205" s="48" t="n">
        <v>0</v>
      </c>
      <c r="U205" s="34" t="inlineStr">
        <is>
          <t>None</t>
        </is>
      </c>
      <c r="V205" s="34" t="inlineStr">
        <is>
          <t>Natural French mineral water from Vergèze (9.5 mg/L sodium, 150 mg/L calcium, below 5 mg label threshold per serving, declared as 0 mg), naturally carbonated, premium</t>
        </is>
      </c>
      <c r="W205" s="51" t="n"/>
      <c r="X205" s="51" t="n"/>
      <c r="Y205" s="51" t="n"/>
      <c r="Z205" s="51" t="n"/>
      <c r="AA205" s="34" t="inlineStr">
        <is>
          <t>High</t>
        </is>
      </c>
      <c r="AB205" s="34" t="inlineStr">
        <is>
          <t>Iconic premium mineral water; mainstream + horeca</t>
        </is>
      </c>
      <c r="AC205" s="34" t="inlineStr">
        <is>
          <t>Premium French sparkling mineral water</t>
        </is>
      </c>
      <c r="AD205" s="34" t="inlineStr">
        <is>
          <t>Premium imported mineral water cachet and crisp bubbles.</t>
        </is>
      </c>
      <c r="AE205" s="51" t="n"/>
      <c r="AF205" s="53">
        <f>IF(AND(ISNUMBER($P205),ISNUMBER($AL205),$AL205&lt;&gt;0),ROUND($P205/$AL205*100,1),"")</f>
        <v/>
      </c>
      <c r="AG205" s="54">
        <f>IF(AND(ISNUMBER($S205),ISNUMBER($AL205),$AL205&lt;&gt;0),ROUND($S205/$AL205*100,2),"")</f>
        <v/>
      </c>
      <c r="AH205" s="53">
        <f>IF(AND(ISNUMBER($Q205),ISNUMBER($AL205),$AL205&lt;&gt;0),ROUND($Q205/$AL205*100,1),"")</f>
        <v/>
      </c>
      <c r="AI205" s="48">
        <f>IF(ISNUMBER($S205),IF($S205&lt;=1,"Yes","No"),"n/a")</f>
        <v/>
      </c>
      <c r="AJ205" s="48">
        <f>IF(ISNUMBER($S205),ROUND(MAX(0,MIN(100,100-$S205*2.5-IF(ISNUMBER($T205),$T205,0)*0.12+IF($S205&lt;=1,12,0))),0),"")</f>
        <v/>
      </c>
      <c r="AK205" s="48">
        <f>IF(ISNUMBER($Q205),IF($Q205&gt;=100,20,IF($Q205&gt;=30,10,0)),0)+IF(ISNUMBER($R205),IF($R205&gt;=100,20,0),0)+IF(ISNUMBER($P205),IF($P205&gt;=150,20,IF($P205&gt;=50,12,5)),0)+IF(ISNUMBER($S205),IF($S205&lt;=1,15,0),0)</f>
        <v/>
      </c>
      <c r="AL205" s="48" t="n">
        <v>330</v>
      </c>
      <c r="AM205" s="49" t="n"/>
      <c r="AN205" s="48">
        <f>IF(AND(ISNUMBER($P205),ISNUMBER($AL205),$AL205&lt;&gt;0),IF(OR($P205&gt;180,$P205/$AL205*1000&gt;400),"Over ceiling, confirm SKU","Within"),"n/a")</f>
        <v/>
      </c>
      <c r="AO205" s="51" t="n"/>
      <c r="AP205" s="51" t="n"/>
      <c r="AQ205" s="51" t="n"/>
      <c r="AR205" s="34" t="inlineStr">
        <is>
          <t>Retrieved and cited, see Enrichment Log</t>
        </is>
      </c>
      <c r="AS205" s="34" t="inlineStr">
        <is>
          <t>BLANK -&gt; requires live Amazon.ca capture</t>
        </is>
      </c>
      <c r="AT205" s="34" t="inlineStr">
        <is>
          <t>Unverified commercial data</t>
        </is>
      </c>
    </row>
    <row r="206" ht="28" customHeight="1">
      <c r="A206" s="34" t="inlineStr">
        <is>
          <t>Perrier</t>
        </is>
      </c>
      <c r="B206" s="34" t="inlineStr">
        <is>
          <t>Perrier Carbonated Mineral Water | Pink Grapefruit | single 330mL</t>
        </is>
      </c>
      <c r="C206" s="34" t="inlineStr">
        <is>
          <t>5) Sparkling water &amp; soda</t>
        </is>
      </c>
      <c r="D206" s="34" t="inlineStr">
        <is>
          <t>330 mL can</t>
        </is>
      </c>
      <c r="E206" s="48" t="n">
        <v>1</v>
      </c>
      <c r="F206" s="49" t="n"/>
      <c r="G206" s="50">
        <f>IF(AND(ISNUMBER($F206),ISNUMBER($E206),$E206&lt;&gt;0),$F206/$E206,"")</f>
        <v/>
      </c>
      <c r="H206" s="50">
        <f>IF(AND(ISNUMBER($F206),ISNUMBER($AL206),ISNUMBER($E206),($AL206*$E206)&lt;&gt;0),$F206/($AL206*$E206)*100,"")</f>
        <v/>
      </c>
      <c r="I206" s="51" t="n"/>
      <c r="J206" s="52" t="n"/>
      <c r="K206" s="50">
        <f>IF(AND(ISNUMBER($F206),ISNUMBER($J206)),$F206*(1-$J206),"")</f>
        <v/>
      </c>
      <c r="L206" s="51" t="n"/>
      <c r="M206" s="51" t="n"/>
      <c r="N206" s="50">
        <f>IF(ISNUMBER($F206),($F206-IF(ISNUMBER($AM206),$AM206,0))*(1-IF(ISNUMBER($J206),$J206,0)),"")</f>
        <v/>
      </c>
      <c r="O206" s="34" t="inlineStr">
        <is>
          <t>Pink Grapefruit</t>
        </is>
      </c>
      <c r="P206" s="48" t="n">
        <v>0</v>
      </c>
      <c r="Q206" s="48" t="n">
        <v>0</v>
      </c>
      <c r="R206" s="34" t="inlineStr">
        <is>
          <t>Not listed</t>
        </is>
      </c>
      <c r="S206" s="48" t="n">
        <v>0</v>
      </c>
      <c r="T206" s="48" t="n">
        <v>0</v>
      </c>
      <c r="U206" s="34" t="inlineStr">
        <is>
          <t>None</t>
        </is>
      </c>
      <c r="V206" s="34" t="inlineStr">
        <is>
          <t>Natural French mineral water from Vergèze (9.5 mg/L sodium, 150 mg/L calcium, below 5 mg label threshold per serving, declared as 0 mg), naturally carbonated, premium</t>
        </is>
      </c>
      <c r="W206" s="51" t="n"/>
      <c r="X206" s="51" t="n"/>
      <c r="Y206" s="51" t="n"/>
      <c r="Z206" s="51" t="n"/>
      <c r="AA206" s="34" t="inlineStr">
        <is>
          <t>High</t>
        </is>
      </c>
      <c r="AB206" s="34" t="inlineStr">
        <is>
          <t>Iconic premium mineral water; mainstream + horeca</t>
        </is>
      </c>
      <c r="AC206" s="34" t="inlineStr">
        <is>
          <t>Premium French sparkling mineral water</t>
        </is>
      </c>
      <c r="AD206" s="34" t="inlineStr">
        <is>
          <t>Premium imported mineral water cachet and crisp bubbles.</t>
        </is>
      </c>
      <c r="AE206" s="51" t="n"/>
      <c r="AF206" s="53">
        <f>IF(AND(ISNUMBER($P206),ISNUMBER($AL206),$AL206&lt;&gt;0),ROUND($P206/$AL206*100,1),"")</f>
        <v/>
      </c>
      <c r="AG206" s="54">
        <f>IF(AND(ISNUMBER($S206),ISNUMBER($AL206),$AL206&lt;&gt;0),ROUND($S206/$AL206*100,2),"")</f>
        <v/>
      </c>
      <c r="AH206" s="53">
        <f>IF(AND(ISNUMBER($Q206),ISNUMBER($AL206),$AL206&lt;&gt;0),ROUND($Q206/$AL206*100,1),"")</f>
        <v/>
      </c>
      <c r="AI206" s="48">
        <f>IF(ISNUMBER($S206),IF($S206&lt;=1,"Yes","No"),"n/a")</f>
        <v/>
      </c>
      <c r="AJ206" s="48">
        <f>IF(ISNUMBER($S206),ROUND(MAX(0,MIN(100,100-$S206*2.5-IF(ISNUMBER($T206),$T206,0)*0.12+IF($S206&lt;=1,12,0))),0),"")</f>
        <v/>
      </c>
      <c r="AK206" s="48">
        <f>IF(ISNUMBER($Q206),IF($Q206&gt;=100,20,IF($Q206&gt;=30,10,0)),0)+IF(ISNUMBER($R206),IF($R206&gt;=100,20,0),0)+IF(ISNUMBER($P206),IF($P206&gt;=150,20,IF($P206&gt;=50,12,5)),0)+IF(ISNUMBER($S206),IF($S206&lt;=1,15,0),0)</f>
        <v/>
      </c>
      <c r="AL206" s="48" t="n">
        <v>330</v>
      </c>
      <c r="AM206" s="49" t="n"/>
      <c r="AN206" s="48">
        <f>IF(AND(ISNUMBER($P206),ISNUMBER($AL206),$AL206&lt;&gt;0),IF(OR($P206&gt;180,$P206/$AL206*1000&gt;400),"Over ceiling, confirm SKU","Within"),"n/a")</f>
        <v/>
      </c>
      <c r="AO206" s="51" t="n"/>
      <c r="AP206" s="51" t="n"/>
      <c r="AQ206" s="51" t="n"/>
      <c r="AR206" s="34" t="inlineStr">
        <is>
          <t>Retrieved and cited, see Enrichment Log</t>
        </is>
      </c>
      <c r="AS206" s="34" t="inlineStr">
        <is>
          <t>BLANK -&gt; requires live Amazon.ca capture</t>
        </is>
      </c>
      <c r="AT206" s="34" t="inlineStr">
        <is>
          <t>Unverified commercial data</t>
        </is>
      </c>
    </row>
    <row r="207" ht="28" customHeight="1">
      <c r="A207" s="34" t="inlineStr">
        <is>
          <t>Perrier</t>
        </is>
      </c>
      <c r="B207" s="34" t="inlineStr">
        <is>
          <t>Perrier Carbonated Mineral Water | Pink Grapefruit | 8 pack 330mL</t>
        </is>
      </c>
      <c r="C207" s="34" t="inlineStr">
        <is>
          <t>5) Sparkling water &amp; soda</t>
        </is>
      </c>
      <c r="D207" s="34" t="inlineStr">
        <is>
          <t>330 mL can</t>
        </is>
      </c>
      <c r="E207" s="48" t="n">
        <v>8</v>
      </c>
      <c r="F207" s="49" t="n"/>
      <c r="G207" s="50">
        <f>IF(AND(ISNUMBER($F207),ISNUMBER($E207),$E207&lt;&gt;0),$F207/$E207,"")</f>
        <v/>
      </c>
      <c r="H207" s="50">
        <f>IF(AND(ISNUMBER($F207),ISNUMBER($AL207),ISNUMBER($E207),($AL207*$E207)&lt;&gt;0),$F207/($AL207*$E207)*100,"")</f>
        <v/>
      </c>
      <c r="I207" s="51" t="n"/>
      <c r="J207" s="52" t="n"/>
      <c r="K207" s="50">
        <f>IF(AND(ISNUMBER($F207),ISNUMBER($J207)),$F207*(1-$J207),"")</f>
        <v/>
      </c>
      <c r="L207" s="51" t="n"/>
      <c r="M207" s="51" t="n"/>
      <c r="N207" s="50">
        <f>IF(ISNUMBER($F207),($F207-IF(ISNUMBER($AM207),$AM207,0))*(1-IF(ISNUMBER($J207),$J207,0)),"")</f>
        <v/>
      </c>
      <c r="O207" s="34" t="inlineStr">
        <is>
          <t>Pink Grapefruit</t>
        </is>
      </c>
      <c r="P207" s="48" t="n">
        <v>0</v>
      </c>
      <c r="Q207" s="48" t="n">
        <v>0</v>
      </c>
      <c r="R207" s="34" t="inlineStr">
        <is>
          <t>Not listed</t>
        </is>
      </c>
      <c r="S207" s="48" t="n">
        <v>0</v>
      </c>
      <c r="T207" s="48" t="n">
        <v>0</v>
      </c>
      <c r="U207" s="34" t="inlineStr">
        <is>
          <t>None</t>
        </is>
      </c>
      <c r="V207" s="34" t="inlineStr">
        <is>
          <t>Natural French mineral water from Vergèze (9.5 mg/L sodium, 150 mg/L calcium, below 5 mg label threshold per serving, declared as 0 mg), naturally carbonated, premium</t>
        </is>
      </c>
      <c r="W207" s="51" t="n"/>
      <c r="X207" s="51" t="n"/>
      <c r="Y207" s="51" t="n"/>
      <c r="Z207" s="51" t="n"/>
      <c r="AA207" s="34" t="inlineStr">
        <is>
          <t>High</t>
        </is>
      </c>
      <c r="AB207" s="34" t="inlineStr">
        <is>
          <t>Iconic premium mineral water; mainstream + horeca</t>
        </is>
      </c>
      <c r="AC207" s="34" t="inlineStr">
        <is>
          <t>Premium French sparkling mineral water</t>
        </is>
      </c>
      <c r="AD207" s="34" t="inlineStr">
        <is>
          <t>Premium imported mineral water cachet and crisp bubbles.</t>
        </is>
      </c>
      <c r="AE207" s="51" t="n"/>
      <c r="AF207" s="53">
        <f>IF(AND(ISNUMBER($P207),ISNUMBER($AL207),$AL207&lt;&gt;0),ROUND($P207/$AL207*100,1),"")</f>
        <v/>
      </c>
      <c r="AG207" s="54">
        <f>IF(AND(ISNUMBER($S207),ISNUMBER($AL207),$AL207&lt;&gt;0),ROUND($S207/$AL207*100,2),"")</f>
        <v/>
      </c>
      <c r="AH207" s="53">
        <f>IF(AND(ISNUMBER($Q207),ISNUMBER($AL207),$AL207&lt;&gt;0),ROUND($Q207/$AL207*100,1),"")</f>
        <v/>
      </c>
      <c r="AI207" s="48">
        <f>IF(ISNUMBER($S207),IF($S207&lt;=1,"Yes","No"),"n/a")</f>
        <v/>
      </c>
      <c r="AJ207" s="48">
        <f>IF(ISNUMBER($S207),ROUND(MAX(0,MIN(100,100-$S207*2.5-IF(ISNUMBER($T207),$T207,0)*0.12+IF($S207&lt;=1,12,0))),0),"")</f>
        <v/>
      </c>
      <c r="AK207" s="48">
        <f>IF(ISNUMBER($Q207),IF($Q207&gt;=100,20,IF($Q207&gt;=30,10,0)),0)+IF(ISNUMBER($R207),IF($R207&gt;=100,20,0),0)+IF(ISNUMBER($P207),IF($P207&gt;=150,20,IF($P207&gt;=50,12,5)),0)+IF(ISNUMBER($S207),IF($S207&lt;=1,15,0),0)</f>
        <v/>
      </c>
      <c r="AL207" s="48" t="n">
        <v>330</v>
      </c>
      <c r="AM207" s="49" t="n"/>
      <c r="AN207" s="48">
        <f>IF(AND(ISNUMBER($P207),ISNUMBER($AL207),$AL207&lt;&gt;0),IF(OR($P207&gt;180,$P207/$AL207*1000&gt;400),"Over ceiling, confirm SKU","Within"),"n/a")</f>
        <v/>
      </c>
      <c r="AO207" s="51" t="n"/>
      <c r="AP207" s="51" t="n"/>
      <c r="AQ207" s="51" t="n"/>
      <c r="AR207" s="34" t="inlineStr">
        <is>
          <t>Retrieved and cited, see Enrichment Log</t>
        </is>
      </c>
      <c r="AS207" s="34" t="inlineStr">
        <is>
          <t>BLANK -&gt; requires live Amazon.ca capture</t>
        </is>
      </c>
      <c r="AT207" s="34" t="inlineStr">
        <is>
          <t>Unverified commercial data</t>
        </is>
      </c>
    </row>
    <row r="208" ht="28" customHeight="1">
      <c r="A208" s="34" t="inlineStr">
        <is>
          <t>Perrier</t>
        </is>
      </c>
      <c r="B208" s="34" t="inlineStr">
        <is>
          <t>Perrier Carbonated Mineral Water | Pink Grapefruit | 12 pack 330mL</t>
        </is>
      </c>
      <c r="C208" s="34" t="inlineStr">
        <is>
          <t>5) Sparkling water &amp; soda</t>
        </is>
      </c>
      <c r="D208" s="34" t="inlineStr">
        <is>
          <t>330 mL can</t>
        </is>
      </c>
      <c r="E208" s="48" t="n">
        <v>12</v>
      </c>
      <c r="F208" s="49" t="n"/>
      <c r="G208" s="50">
        <f>IF(AND(ISNUMBER($F208),ISNUMBER($E208),$E208&lt;&gt;0),$F208/$E208,"")</f>
        <v/>
      </c>
      <c r="H208" s="50">
        <f>IF(AND(ISNUMBER($F208),ISNUMBER($AL208),ISNUMBER($E208),($AL208*$E208)&lt;&gt;0),$F208/($AL208*$E208)*100,"")</f>
        <v/>
      </c>
      <c r="I208" s="51" t="n"/>
      <c r="J208" s="52" t="n"/>
      <c r="K208" s="50">
        <f>IF(AND(ISNUMBER($F208),ISNUMBER($J208)),$F208*(1-$J208),"")</f>
        <v/>
      </c>
      <c r="L208" s="51" t="n"/>
      <c r="M208" s="51" t="n"/>
      <c r="N208" s="50">
        <f>IF(ISNUMBER($F208),($F208-IF(ISNUMBER($AM208),$AM208,0))*(1-IF(ISNUMBER($J208),$J208,0)),"")</f>
        <v/>
      </c>
      <c r="O208" s="34" t="inlineStr">
        <is>
          <t>Pink Grapefruit</t>
        </is>
      </c>
      <c r="P208" s="48" t="n">
        <v>0</v>
      </c>
      <c r="Q208" s="48" t="n">
        <v>0</v>
      </c>
      <c r="R208" s="34" t="inlineStr">
        <is>
          <t>Not listed</t>
        </is>
      </c>
      <c r="S208" s="48" t="n">
        <v>0</v>
      </c>
      <c r="T208" s="48" t="n">
        <v>0</v>
      </c>
      <c r="U208" s="34" t="inlineStr">
        <is>
          <t>None</t>
        </is>
      </c>
      <c r="V208" s="34" t="inlineStr">
        <is>
          <t>Natural French mineral water from Vergèze (9.5 mg/L sodium, 150 mg/L calcium, below 5 mg label threshold per serving, declared as 0 mg), naturally carbonated, premium</t>
        </is>
      </c>
      <c r="W208" s="51" t="n"/>
      <c r="X208" s="51" t="n"/>
      <c r="Y208" s="51" t="n"/>
      <c r="Z208" s="51" t="n"/>
      <c r="AA208" s="34" t="inlineStr">
        <is>
          <t>High</t>
        </is>
      </c>
      <c r="AB208" s="34" t="inlineStr">
        <is>
          <t>Iconic premium mineral water; mainstream + horeca</t>
        </is>
      </c>
      <c r="AC208" s="34" t="inlineStr">
        <is>
          <t>Premium French sparkling mineral water</t>
        </is>
      </c>
      <c r="AD208" s="34" t="inlineStr">
        <is>
          <t>Premium imported mineral water cachet and crisp bubbles.</t>
        </is>
      </c>
      <c r="AE208" s="51" t="n"/>
      <c r="AF208" s="53">
        <f>IF(AND(ISNUMBER($P208),ISNUMBER($AL208),$AL208&lt;&gt;0),ROUND($P208/$AL208*100,1),"")</f>
        <v/>
      </c>
      <c r="AG208" s="54">
        <f>IF(AND(ISNUMBER($S208),ISNUMBER($AL208),$AL208&lt;&gt;0),ROUND($S208/$AL208*100,2),"")</f>
        <v/>
      </c>
      <c r="AH208" s="53">
        <f>IF(AND(ISNUMBER($Q208),ISNUMBER($AL208),$AL208&lt;&gt;0),ROUND($Q208/$AL208*100,1),"")</f>
        <v/>
      </c>
      <c r="AI208" s="48">
        <f>IF(ISNUMBER($S208),IF($S208&lt;=1,"Yes","No"),"n/a")</f>
        <v/>
      </c>
      <c r="AJ208" s="48">
        <f>IF(ISNUMBER($S208),ROUND(MAX(0,MIN(100,100-$S208*2.5-IF(ISNUMBER($T208),$T208,0)*0.12+IF($S208&lt;=1,12,0))),0),"")</f>
        <v/>
      </c>
      <c r="AK208" s="48">
        <f>IF(ISNUMBER($Q208),IF($Q208&gt;=100,20,IF($Q208&gt;=30,10,0)),0)+IF(ISNUMBER($R208),IF($R208&gt;=100,20,0),0)+IF(ISNUMBER($P208),IF($P208&gt;=150,20,IF($P208&gt;=50,12,5)),0)+IF(ISNUMBER($S208),IF($S208&lt;=1,15,0),0)</f>
        <v/>
      </c>
      <c r="AL208" s="48" t="n">
        <v>330</v>
      </c>
      <c r="AM208" s="49" t="n"/>
      <c r="AN208" s="48">
        <f>IF(AND(ISNUMBER($P208),ISNUMBER($AL208),$AL208&lt;&gt;0),IF(OR($P208&gt;180,$P208/$AL208*1000&gt;400),"Over ceiling, confirm SKU","Within"),"n/a")</f>
        <v/>
      </c>
      <c r="AO208" s="51" t="n"/>
      <c r="AP208" s="51" t="n"/>
      <c r="AQ208" s="51" t="n"/>
      <c r="AR208" s="34" t="inlineStr">
        <is>
          <t>Retrieved and cited, see Enrichment Log</t>
        </is>
      </c>
      <c r="AS208" s="34" t="inlineStr">
        <is>
          <t>BLANK -&gt; requires live Amazon.ca capture</t>
        </is>
      </c>
      <c r="AT208" s="34" t="inlineStr">
        <is>
          <t>Unverified commercial data</t>
        </is>
      </c>
    </row>
    <row r="209" ht="28" customHeight="1">
      <c r="A209" s="34" t="inlineStr">
        <is>
          <t>Perrier</t>
        </is>
      </c>
      <c r="B209" s="34" t="inlineStr">
        <is>
          <t>Perrier Carbonated Mineral Water | Pink Grapefruit | 15 pack 330mL</t>
        </is>
      </c>
      <c r="C209" s="34" t="inlineStr">
        <is>
          <t>5) Sparkling water &amp; soda</t>
        </is>
      </c>
      <c r="D209" s="34" t="inlineStr">
        <is>
          <t>330 mL can</t>
        </is>
      </c>
      <c r="E209" s="48" t="n">
        <v>15</v>
      </c>
      <c r="F209" s="49" t="n"/>
      <c r="G209" s="50">
        <f>IF(AND(ISNUMBER($F209),ISNUMBER($E209),$E209&lt;&gt;0),$F209/$E209,"")</f>
        <v/>
      </c>
      <c r="H209" s="50">
        <f>IF(AND(ISNUMBER($F209),ISNUMBER($AL209),ISNUMBER($E209),($AL209*$E209)&lt;&gt;0),$F209/($AL209*$E209)*100,"")</f>
        <v/>
      </c>
      <c r="I209" s="51" t="n"/>
      <c r="J209" s="52" t="n"/>
      <c r="K209" s="50">
        <f>IF(AND(ISNUMBER($F209),ISNUMBER($J209)),$F209*(1-$J209),"")</f>
        <v/>
      </c>
      <c r="L209" s="51" t="n"/>
      <c r="M209" s="51" t="n"/>
      <c r="N209" s="50">
        <f>IF(ISNUMBER($F209),($F209-IF(ISNUMBER($AM209),$AM209,0))*(1-IF(ISNUMBER($J209),$J209,0)),"")</f>
        <v/>
      </c>
      <c r="O209" s="34" t="inlineStr">
        <is>
          <t>Pink Grapefruit</t>
        </is>
      </c>
      <c r="P209" s="48" t="n">
        <v>0</v>
      </c>
      <c r="Q209" s="48" t="n">
        <v>0</v>
      </c>
      <c r="R209" s="34" t="inlineStr">
        <is>
          <t>Not listed</t>
        </is>
      </c>
      <c r="S209" s="48" t="n">
        <v>0</v>
      </c>
      <c r="T209" s="48" t="n">
        <v>0</v>
      </c>
      <c r="U209" s="34" t="inlineStr">
        <is>
          <t>None</t>
        </is>
      </c>
      <c r="V209" s="34" t="inlineStr">
        <is>
          <t>Natural French mineral water from Vergèze (9.5 mg/L sodium, 150 mg/L calcium, below 5 mg label threshold per serving, declared as 0 mg), naturally carbonated, premium</t>
        </is>
      </c>
      <c r="W209" s="51" t="n"/>
      <c r="X209" s="51" t="n"/>
      <c r="Y209" s="51" t="n"/>
      <c r="Z209" s="51" t="n"/>
      <c r="AA209" s="34" t="inlineStr">
        <is>
          <t>High</t>
        </is>
      </c>
      <c r="AB209" s="34" t="inlineStr">
        <is>
          <t>Iconic premium mineral water; mainstream + horeca</t>
        </is>
      </c>
      <c r="AC209" s="34" t="inlineStr">
        <is>
          <t>Premium French sparkling mineral water</t>
        </is>
      </c>
      <c r="AD209" s="34" t="inlineStr">
        <is>
          <t>Premium imported mineral water cachet and crisp bubbles.</t>
        </is>
      </c>
      <c r="AE209" s="51" t="n"/>
      <c r="AF209" s="53">
        <f>IF(AND(ISNUMBER($P209),ISNUMBER($AL209),$AL209&lt;&gt;0),ROUND($P209/$AL209*100,1),"")</f>
        <v/>
      </c>
      <c r="AG209" s="54">
        <f>IF(AND(ISNUMBER($S209),ISNUMBER($AL209),$AL209&lt;&gt;0),ROUND($S209/$AL209*100,2),"")</f>
        <v/>
      </c>
      <c r="AH209" s="53">
        <f>IF(AND(ISNUMBER($Q209),ISNUMBER($AL209),$AL209&lt;&gt;0),ROUND($Q209/$AL209*100,1),"")</f>
        <v/>
      </c>
      <c r="AI209" s="48">
        <f>IF(ISNUMBER($S209),IF($S209&lt;=1,"Yes","No"),"n/a")</f>
        <v/>
      </c>
      <c r="AJ209" s="48">
        <f>IF(ISNUMBER($S209),ROUND(MAX(0,MIN(100,100-$S209*2.5-IF(ISNUMBER($T209),$T209,0)*0.12+IF($S209&lt;=1,12,0))),0),"")</f>
        <v/>
      </c>
      <c r="AK209" s="48">
        <f>IF(ISNUMBER($Q209),IF($Q209&gt;=100,20,IF($Q209&gt;=30,10,0)),0)+IF(ISNUMBER($R209),IF($R209&gt;=100,20,0),0)+IF(ISNUMBER($P209),IF($P209&gt;=150,20,IF($P209&gt;=50,12,5)),0)+IF(ISNUMBER($S209),IF($S209&lt;=1,15,0),0)</f>
        <v/>
      </c>
      <c r="AL209" s="48" t="n">
        <v>330</v>
      </c>
      <c r="AM209" s="49" t="n"/>
      <c r="AN209" s="48">
        <f>IF(AND(ISNUMBER($P209),ISNUMBER($AL209),$AL209&lt;&gt;0),IF(OR($P209&gt;180,$P209/$AL209*1000&gt;400),"Over ceiling, confirm SKU","Within"),"n/a")</f>
        <v/>
      </c>
      <c r="AO209" s="51" t="n"/>
      <c r="AP209" s="51" t="n"/>
      <c r="AQ209" s="51" t="n"/>
      <c r="AR209" s="34" t="inlineStr">
        <is>
          <t>Retrieved and cited, see Enrichment Log</t>
        </is>
      </c>
      <c r="AS209" s="34" t="inlineStr">
        <is>
          <t>BLANK -&gt; requires live Amazon.ca capture</t>
        </is>
      </c>
      <c r="AT209" s="34" t="inlineStr">
        <is>
          <t>Unverified commercial data</t>
        </is>
      </c>
    </row>
    <row r="210" ht="28" customHeight="1">
      <c r="A210" s="34" t="inlineStr">
        <is>
          <t>Perrier</t>
        </is>
      </c>
      <c r="B210" s="34" t="inlineStr">
        <is>
          <t>Perrier Carbonated Mineral Water | Pink Grapefruit | 18 pack 330mL</t>
        </is>
      </c>
      <c r="C210" s="34" t="inlineStr">
        <is>
          <t>5) Sparkling water &amp; soda</t>
        </is>
      </c>
      <c r="D210" s="34" t="inlineStr">
        <is>
          <t>330 mL can</t>
        </is>
      </c>
      <c r="E210" s="48" t="n">
        <v>18</v>
      </c>
      <c r="F210" s="49" t="n"/>
      <c r="G210" s="50">
        <f>IF(AND(ISNUMBER($F210),ISNUMBER($E210),$E210&lt;&gt;0),$F210/$E210,"")</f>
        <v/>
      </c>
      <c r="H210" s="50">
        <f>IF(AND(ISNUMBER($F210),ISNUMBER($AL210),ISNUMBER($E210),($AL210*$E210)&lt;&gt;0),$F210/($AL210*$E210)*100,"")</f>
        <v/>
      </c>
      <c r="I210" s="51" t="n"/>
      <c r="J210" s="52" t="n"/>
      <c r="K210" s="50">
        <f>IF(AND(ISNUMBER($F210),ISNUMBER($J210)),$F210*(1-$J210),"")</f>
        <v/>
      </c>
      <c r="L210" s="51" t="n"/>
      <c r="M210" s="51" t="n"/>
      <c r="N210" s="50">
        <f>IF(ISNUMBER($F210),($F210-IF(ISNUMBER($AM210),$AM210,0))*(1-IF(ISNUMBER($J210),$J210,0)),"")</f>
        <v/>
      </c>
      <c r="O210" s="34" t="inlineStr">
        <is>
          <t>Pink Grapefruit</t>
        </is>
      </c>
      <c r="P210" s="48" t="n">
        <v>0</v>
      </c>
      <c r="Q210" s="48" t="n">
        <v>0</v>
      </c>
      <c r="R210" s="34" t="inlineStr">
        <is>
          <t>Not listed</t>
        </is>
      </c>
      <c r="S210" s="48" t="n">
        <v>0</v>
      </c>
      <c r="T210" s="48" t="n">
        <v>0</v>
      </c>
      <c r="U210" s="34" t="inlineStr">
        <is>
          <t>None</t>
        </is>
      </c>
      <c r="V210" s="34" t="inlineStr">
        <is>
          <t>Natural French mineral water from Vergèze (9.5 mg/L sodium, 150 mg/L calcium, below 5 mg label threshold per serving, declared as 0 mg), naturally carbonated, premium</t>
        </is>
      </c>
      <c r="W210" s="51" t="n"/>
      <c r="X210" s="51" t="n"/>
      <c r="Y210" s="51" t="n"/>
      <c r="Z210" s="51" t="n"/>
      <c r="AA210" s="34" t="inlineStr">
        <is>
          <t>High</t>
        </is>
      </c>
      <c r="AB210" s="34" t="inlineStr">
        <is>
          <t>Iconic premium mineral water; mainstream + horeca</t>
        </is>
      </c>
      <c r="AC210" s="34" t="inlineStr">
        <is>
          <t>Premium French sparkling mineral water</t>
        </is>
      </c>
      <c r="AD210" s="34" t="inlineStr">
        <is>
          <t>Premium imported mineral water cachet and crisp bubbles.</t>
        </is>
      </c>
      <c r="AE210" s="51" t="n"/>
      <c r="AF210" s="53">
        <f>IF(AND(ISNUMBER($P210),ISNUMBER($AL210),$AL210&lt;&gt;0),ROUND($P210/$AL210*100,1),"")</f>
        <v/>
      </c>
      <c r="AG210" s="54">
        <f>IF(AND(ISNUMBER($S210),ISNUMBER($AL210),$AL210&lt;&gt;0),ROUND($S210/$AL210*100,2),"")</f>
        <v/>
      </c>
      <c r="AH210" s="53">
        <f>IF(AND(ISNUMBER($Q210),ISNUMBER($AL210),$AL210&lt;&gt;0),ROUND($Q210/$AL210*100,1),"")</f>
        <v/>
      </c>
      <c r="AI210" s="48">
        <f>IF(ISNUMBER($S210),IF($S210&lt;=1,"Yes","No"),"n/a")</f>
        <v/>
      </c>
      <c r="AJ210" s="48">
        <f>IF(ISNUMBER($S210),ROUND(MAX(0,MIN(100,100-$S210*2.5-IF(ISNUMBER($T210),$T210,0)*0.12+IF($S210&lt;=1,12,0))),0),"")</f>
        <v/>
      </c>
      <c r="AK210" s="48">
        <f>IF(ISNUMBER($Q210),IF($Q210&gt;=100,20,IF($Q210&gt;=30,10,0)),0)+IF(ISNUMBER($R210),IF($R210&gt;=100,20,0),0)+IF(ISNUMBER($P210),IF($P210&gt;=150,20,IF($P210&gt;=50,12,5)),0)+IF(ISNUMBER($S210),IF($S210&lt;=1,15,0),0)</f>
        <v/>
      </c>
      <c r="AL210" s="48" t="n">
        <v>330</v>
      </c>
      <c r="AM210" s="49" t="n"/>
      <c r="AN210" s="48">
        <f>IF(AND(ISNUMBER($P210),ISNUMBER($AL210),$AL210&lt;&gt;0),IF(OR($P210&gt;180,$P210/$AL210*1000&gt;400),"Over ceiling, confirm SKU","Within"),"n/a")</f>
        <v/>
      </c>
      <c r="AO210" s="51" t="n"/>
      <c r="AP210" s="51" t="n"/>
      <c r="AQ210" s="51" t="n"/>
      <c r="AR210" s="34" t="inlineStr">
        <is>
          <t>Retrieved and cited, see Enrichment Log</t>
        </is>
      </c>
      <c r="AS210" s="34" t="inlineStr">
        <is>
          <t>BLANK -&gt; requires live Amazon.ca capture</t>
        </is>
      </c>
      <c r="AT210" s="34" t="inlineStr">
        <is>
          <t>Unverified commercial data</t>
        </is>
      </c>
    </row>
    <row r="211" ht="28" customHeight="1">
      <c r="A211" s="34" t="inlineStr">
        <is>
          <t>Perrier</t>
        </is>
      </c>
      <c r="B211" s="34" t="inlineStr">
        <is>
          <t>Perrier Carbonated Mineral Water | Pink Grapefruit | 24 pack 330mL</t>
        </is>
      </c>
      <c r="C211" s="34" t="inlineStr">
        <is>
          <t>5) Sparkling water &amp; soda</t>
        </is>
      </c>
      <c r="D211" s="34" t="inlineStr">
        <is>
          <t>330 mL can</t>
        </is>
      </c>
      <c r="E211" s="48" t="n">
        <v>24</v>
      </c>
      <c r="F211" s="49" t="n"/>
      <c r="G211" s="50">
        <f>IF(AND(ISNUMBER($F211),ISNUMBER($E211),$E211&lt;&gt;0),$F211/$E211,"")</f>
        <v/>
      </c>
      <c r="H211" s="50">
        <f>IF(AND(ISNUMBER($F211),ISNUMBER($AL211),ISNUMBER($E211),($AL211*$E211)&lt;&gt;0),$F211/($AL211*$E211)*100,"")</f>
        <v/>
      </c>
      <c r="I211" s="51" t="n"/>
      <c r="J211" s="52" t="n"/>
      <c r="K211" s="50">
        <f>IF(AND(ISNUMBER($F211),ISNUMBER($J211)),$F211*(1-$J211),"")</f>
        <v/>
      </c>
      <c r="L211" s="51" t="n"/>
      <c r="M211" s="51" t="n"/>
      <c r="N211" s="50">
        <f>IF(ISNUMBER($F211),($F211-IF(ISNUMBER($AM211),$AM211,0))*(1-IF(ISNUMBER($J211),$J211,0)),"")</f>
        <v/>
      </c>
      <c r="O211" s="34" t="inlineStr">
        <is>
          <t>Pink Grapefruit</t>
        </is>
      </c>
      <c r="P211" s="48" t="n">
        <v>0</v>
      </c>
      <c r="Q211" s="48" t="n">
        <v>0</v>
      </c>
      <c r="R211" s="34" t="inlineStr">
        <is>
          <t>Not listed</t>
        </is>
      </c>
      <c r="S211" s="48" t="n">
        <v>0</v>
      </c>
      <c r="T211" s="48" t="n">
        <v>0</v>
      </c>
      <c r="U211" s="34" t="inlineStr">
        <is>
          <t>None</t>
        </is>
      </c>
      <c r="V211" s="34" t="inlineStr">
        <is>
          <t>Natural French mineral water from Vergèze (9.5 mg/L sodium, 150 mg/L calcium, below 5 mg label threshold per serving, declared as 0 mg), naturally carbonated, premium</t>
        </is>
      </c>
      <c r="W211" s="51" t="n"/>
      <c r="X211" s="51" t="n"/>
      <c r="Y211" s="51" t="n"/>
      <c r="Z211" s="51" t="n"/>
      <c r="AA211" s="34" t="inlineStr">
        <is>
          <t>High</t>
        </is>
      </c>
      <c r="AB211" s="34" t="inlineStr">
        <is>
          <t>Iconic premium mineral water; mainstream + horeca</t>
        </is>
      </c>
      <c r="AC211" s="34" t="inlineStr">
        <is>
          <t>Premium French sparkling mineral water</t>
        </is>
      </c>
      <c r="AD211" s="34" t="inlineStr">
        <is>
          <t>Premium imported mineral water cachet and crisp bubbles.</t>
        </is>
      </c>
      <c r="AE211" s="51" t="n"/>
      <c r="AF211" s="53">
        <f>IF(AND(ISNUMBER($P211),ISNUMBER($AL211),$AL211&lt;&gt;0),ROUND($P211/$AL211*100,1),"")</f>
        <v/>
      </c>
      <c r="AG211" s="54">
        <f>IF(AND(ISNUMBER($S211),ISNUMBER($AL211),$AL211&lt;&gt;0),ROUND($S211/$AL211*100,2),"")</f>
        <v/>
      </c>
      <c r="AH211" s="53">
        <f>IF(AND(ISNUMBER($Q211),ISNUMBER($AL211),$AL211&lt;&gt;0),ROUND($Q211/$AL211*100,1),"")</f>
        <v/>
      </c>
      <c r="AI211" s="48">
        <f>IF(ISNUMBER($S211),IF($S211&lt;=1,"Yes","No"),"n/a")</f>
        <v/>
      </c>
      <c r="AJ211" s="48">
        <f>IF(ISNUMBER($S211),ROUND(MAX(0,MIN(100,100-$S211*2.5-IF(ISNUMBER($T211),$T211,0)*0.12+IF($S211&lt;=1,12,0))),0),"")</f>
        <v/>
      </c>
      <c r="AK211" s="48">
        <f>IF(ISNUMBER($Q211),IF($Q211&gt;=100,20,IF($Q211&gt;=30,10,0)),0)+IF(ISNUMBER($R211),IF($R211&gt;=100,20,0),0)+IF(ISNUMBER($P211),IF($P211&gt;=150,20,IF($P211&gt;=50,12,5)),0)+IF(ISNUMBER($S211),IF($S211&lt;=1,15,0),0)</f>
        <v/>
      </c>
      <c r="AL211" s="48" t="n">
        <v>330</v>
      </c>
      <c r="AM211" s="49" t="n"/>
      <c r="AN211" s="48">
        <f>IF(AND(ISNUMBER($P211),ISNUMBER($AL211),$AL211&lt;&gt;0),IF(OR($P211&gt;180,$P211/$AL211*1000&gt;400),"Over ceiling, confirm SKU","Within"),"n/a")</f>
        <v/>
      </c>
      <c r="AO211" s="51" t="n"/>
      <c r="AP211" s="51" t="n"/>
      <c r="AQ211" s="51" t="n"/>
      <c r="AR211" s="34" t="inlineStr">
        <is>
          <t>Retrieved and cited, see Enrichment Log</t>
        </is>
      </c>
      <c r="AS211" s="34" t="inlineStr">
        <is>
          <t>BLANK -&gt; requires live Amazon.ca capture</t>
        </is>
      </c>
      <c r="AT211" s="34" t="inlineStr">
        <is>
          <t>Unverified commercial data</t>
        </is>
      </c>
    </row>
    <row r="212" ht="28" customHeight="1">
      <c r="A212" s="34" t="inlineStr">
        <is>
          <t>Perrier</t>
        </is>
      </c>
      <c r="B212" s="34" t="inlineStr">
        <is>
          <t>Perrier Carbonated Mineral Water | Strawberry | single 330mL</t>
        </is>
      </c>
      <c r="C212" s="34" t="inlineStr">
        <is>
          <t>5) Sparkling water &amp; soda</t>
        </is>
      </c>
      <c r="D212" s="34" t="inlineStr">
        <is>
          <t>330 mL can</t>
        </is>
      </c>
      <c r="E212" s="48" t="n">
        <v>1</v>
      </c>
      <c r="F212" s="49" t="n"/>
      <c r="G212" s="50">
        <f>IF(AND(ISNUMBER($F212),ISNUMBER($E212),$E212&lt;&gt;0),$F212/$E212,"")</f>
        <v/>
      </c>
      <c r="H212" s="50">
        <f>IF(AND(ISNUMBER($F212),ISNUMBER($AL212),ISNUMBER($E212),($AL212*$E212)&lt;&gt;0),$F212/($AL212*$E212)*100,"")</f>
        <v/>
      </c>
      <c r="I212" s="51" t="n"/>
      <c r="J212" s="52" t="n"/>
      <c r="K212" s="50">
        <f>IF(AND(ISNUMBER($F212),ISNUMBER($J212)),$F212*(1-$J212),"")</f>
        <v/>
      </c>
      <c r="L212" s="51" t="n"/>
      <c r="M212" s="51" t="n"/>
      <c r="N212" s="50">
        <f>IF(ISNUMBER($F212),($F212-IF(ISNUMBER($AM212),$AM212,0))*(1-IF(ISNUMBER($J212),$J212,0)),"")</f>
        <v/>
      </c>
      <c r="O212" s="34" t="inlineStr">
        <is>
          <t>Strawberry</t>
        </is>
      </c>
      <c r="P212" s="48" t="n">
        <v>0</v>
      </c>
      <c r="Q212" s="48" t="n">
        <v>0</v>
      </c>
      <c r="R212" s="34" t="inlineStr">
        <is>
          <t>Not listed</t>
        </is>
      </c>
      <c r="S212" s="48" t="n">
        <v>0</v>
      </c>
      <c r="T212" s="48" t="n">
        <v>0</v>
      </c>
      <c r="U212" s="34" t="inlineStr">
        <is>
          <t>None</t>
        </is>
      </c>
      <c r="V212" s="34" t="inlineStr">
        <is>
          <t>Natural French mineral water from Vergèze (9.5 mg/L sodium, 150 mg/L calcium, below 5 mg label threshold per serving, declared as 0 mg), naturally carbonated, premium</t>
        </is>
      </c>
      <c r="W212" s="51" t="n"/>
      <c r="X212" s="51" t="n"/>
      <c r="Y212" s="51" t="n"/>
      <c r="Z212" s="51" t="n"/>
      <c r="AA212" s="34" t="inlineStr">
        <is>
          <t>High</t>
        </is>
      </c>
      <c r="AB212" s="34" t="inlineStr">
        <is>
          <t>Iconic premium mineral water; mainstream + horeca</t>
        </is>
      </c>
      <c r="AC212" s="34" t="inlineStr">
        <is>
          <t>Premium French sparkling mineral water</t>
        </is>
      </c>
      <c r="AD212" s="34" t="inlineStr">
        <is>
          <t>Premium imported mineral water cachet and crisp bubbles.</t>
        </is>
      </c>
      <c r="AE212" s="51" t="n"/>
      <c r="AF212" s="53">
        <f>IF(AND(ISNUMBER($P212),ISNUMBER($AL212),$AL212&lt;&gt;0),ROUND($P212/$AL212*100,1),"")</f>
        <v/>
      </c>
      <c r="AG212" s="54">
        <f>IF(AND(ISNUMBER($S212),ISNUMBER($AL212),$AL212&lt;&gt;0),ROUND($S212/$AL212*100,2),"")</f>
        <v/>
      </c>
      <c r="AH212" s="53">
        <f>IF(AND(ISNUMBER($Q212),ISNUMBER($AL212),$AL212&lt;&gt;0),ROUND($Q212/$AL212*100,1),"")</f>
        <v/>
      </c>
      <c r="AI212" s="48">
        <f>IF(ISNUMBER($S212),IF($S212&lt;=1,"Yes","No"),"n/a")</f>
        <v/>
      </c>
      <c r="AJ212" s="48">
        <f>IF(ISNUMBER($S212),ROUND(MAX(0,MIN(100,100-$S212*2.5-IF(ISNUMBER($T212),$T212,0)*0.12+IF($S212&lt;=1,12,0))),0),"")</f>
        <v/>
      </c>
      <c r="AK212" s="48">
        <f>IF(ISNUMBER($Q212),IF($Q212&gt;=100,20,IF($Q212&gt;=30,10,0)),0)+IF(ISNUMBER($R212),IF($R212&gt;=100,20,0),0)+IF(ISNUMBER($P212),IF($P212&gt;=150,20,IF($P212&gt;=50,12,5)),0)+IF(ISNUMBER($S212),IF($S212&lt;=1,15,0),0)</f>
        <v/>
      </c>
      <c r="AL212" s="48" t="n">
        <v>330</v>
      </c>
      <c r="AM212" s="49" t="n"/>
      <c r="AN212" s="48">
        <f>IF(AND(ISNUMBER($P212),ISNUMBER($AL212),$AL212&lt;&gt;0),IF(OR($P212&gt;180,$P212/$AL212*1000&gt;400),"Over ceiling, confirm SKU","Within"),"n/a")</f>
        <v/>
      </c>
      <c r="AO212" s="51" t="n"/>
      <c r="AP212" s="51" t="n"/>
      <c r="AQ212" s="51" t="n"/>
      <c r="AR212" s="34" t="inlineStr">
        <is>
          <t>Retrieved and cited, see Enrichment Log</t>
        </is>
      </c>
      <c r="AS212" s="34" t="inlineStr">
        <is>
          <t>BLANK -&gt; requires live Amazon.ca capture</t>
        </is>
      </c>
      <c r="AT212" s="34" t="inlineStr">
        <is>
          <t>Unverified commercial data</t>
        </is>
      </c>
    </row>
    <row r="213" ht="28" customHeight="1">
      <c r="A213" s="34" t="inlineStr">
        <is>
          <t>Perrier</t>
        </is>
      </c>
      <c r="B213" s="34" t="inlineStr">
        <is>
          <t>Perrier Carbonated Mineral Water | Strawberry | 8 pack 330mL</t>
        </is>
      </c>
      <c r="C213" s="34" t="inlineStr">
        <is>
          <t>5) Sparkling water &amp; soda</t>
        </is>
      </c>
      <c r="D213" s="34" t="inlineStr">
        <is>
          <t>330 mL can</t>
        </is>
      </c>
      <c r="E213" s="48" t="n">
        <v>8</v>
      </c>
      <c r="F213" s="49" t="n"/>
      <c r="G213" s="50">
        <f>IF(AND(ISNUMBER($F213),ISNUMBER($E213),$E213&lt;&gt;0),$F213/$E213,"")</f>
        <v/>
      </c>
      <c r="H213" s="50">
        <f>IF(AND(ISNUMBER($F213),ISNUMBER($AL213),ISNUMBER($E213),($AL213*$E213)&lt;&gt;0),$F213/($AL213*$E213)*100,"")</f>
        <v/>
      </c>
      <c r="I213" s="51" t="n"/>
      <c r="J213" s="52" t="n"/>
      <c r="K213" s="50">
        <f>IF(AND(ISNUMBER($F213),ISNUMBER($J213)),$F213*(1-$J213),"")</f>
        <v/>
      </c>
      <c r="L213" s="51" t="n"/>
      <c r="M213" s="51" t="n"/>
      <c r="N213" s="50">
        <f>IF(ISNUMBER($F213),($F213-IF(ISNUMBER($AM213),$AM213,0))*(1-IF(ISNUMBER($J213),$J213,0)),"")</f>
        <v/>
      </c>
      <c r="O213" s="34" t="inlineStr">
        <is>
          <t>Strawberry</t>
        </is>
      </c>
      <c r="P213" s="48" t="n">
        <v>0</v>
      </c>
      <c r="Q213" s="48" t="n">
        <v>0</v>
      </c>
      <c r="R213" s="34" t="inlineStr">
        <is>
          <t>Not listed</t>
        </is>
      </c>
      <c r="S213" s="48" t="n">
        <v>0</v>
      </c>
      <c r="T213" s="48" t="n">
        <v>0</v>
      </c>
      <c r="U213" s="34" t="inlineStr">
        <is>
          <t>None</t>
        </is>
      </c>
      <c r="V213" s="34" t="inlineStr">
        <is>
          <t>Natural French mineral water from Vergèze (9.5 mg/L sodium, 150 mg/L calcium, below 5 mg label threshold per serving, declared as 0 mg), naturally carbonated, premium</t>
        </is>
      </c>
      <c r="W213" s="51" t="n"/>
      <c r="X213" s="51" t="n"/>
      <c r="Y213" s="51" t="n"/>
      <c r="Z213" s="51" t="n"/>
      <c r="AA213" s="34" t="inlineStr">
        <is>
          <t>High</t>
        </is>
      </c>
      <c r="AB213" s="34" t="inlineStr">
        <is>
          <t>Iconic premium mineral water; mainstream + horeca</t>
        </is>
      </c>
      <c r="AC213" s="34" t="inlineStr">
        <is>
          <t>Premium French sparkling mineral water</t>
        </is>
      </c>
      <c r="AD213" s="34" t="inlineStr">
        <is>
          <t>Premium imported mineral water cachet and crisp bubbles.</t>
        </is>
      </c>
      <c r="AE213" s="51" t="n"/>
      <c r="AF213" s="53">
        <f>IF(AND(ISNUMBER($P213),ISNUMBER($AL213),$AL213&lt;&gt;0),ROUND($P213/$AL213*100,1),"")</f>
        <v/>
      </c>
      <c r="AG213" s="54">
        <f>IF(AND(ISNUMBER($S213),ISNUMBER($AL213),$AL213&lt;&gt;0),ROUND($S213/$AL213*100,2),"")</f>
        <v/>
      </c>
      <c r="AH213" s="53">
        <f>IF(AND(ISNUMBER($Q213),ISNUMBER($AL213),$AL213&lt;&gt;0),ROUND($Q213/$AL213*100,1),"")</f>
        <v/>
      </c>
      <c r="AI213" s="48">
        <f>IF(ISNUMBER($S213),IF($S213&lt;=1,"Yes","No"),"n/a")</f>
        <v/>
      </c>
      <c r="AJ213" s="48">
        <f>IF(ISNUMBER($S213),ROUND(MAX(0,MIN(100,100-$S213*2.5-IF(ISNUMBER($T213),$T213,0)*0.12+IF($S213&lt;=1,12,0))),0),"")</f>
        <v/>
      </c>
      <c r="AK213" s="48">
        <f>IF(ISNUMBER($Q213),IF($Q213&gt;=100,20,IF($Q213&gt;=30,10,0)),0)+IF(ISNUMBER($R213),IF($R213&gt;=100,20,0),0)+IF(ISNUMBER($P213),IF($P213&gt;=150,20,IF($P213&gt;=50,12,5)),0)+IF(ISNUMBER($S213),IF($S213&lt;=1,15,0),0)</f>
        <v/>
      </c>
      <c r="AL213" s="48" t="n">
        <v>330</v>
      </c>
      <c r="AM213" s="49" t="n"/>
      <c r="AN213" s="48">
        <f>IF(AND(ISNUMBER($P213),ISNUMBER($AL213),$AL213&lt;&gt;0),IF(OR($P213&gt;180,$P213/$AL213*1000&gt;400),"Over ceiling, confirm SKU","Within"),"n/a")</f>
        <v/>
      </c>
      <c r="AO213" s="51" t="n"/>
      <c r="AP213" s="51" t="n"/>
      <c r="AQ213" s="51" t="n"/>
      <c r="AR213" s="34" t="inlineStr">
        <is>
          <t>Retrieved and cited, see Enrichment Log</t>
        </is>
      </c>
      <c r="AS213" s="34" t="inlineStr">
        <is>
          <t>BLANK -&gt; requires live Amazon.ca capture</t>
        </is>
      </c>
      <c r="AT213" s="34" t="inlineStr">
        <is>
          <t>Unverified commercial data</t>
        </is>
      </c>
    </row>
    <row r="214" ht="28" customHeight="1">
      <c r="A214" s="34" t="inlineStr">
        <is>
          <t>Perrier</t>
        </is>
      </c>
      <c r="B214" s="34" t="inlineStr">
        <is>
          <t>Perrier Carbonated Mineral Water | Strawberry | 12 pack 330mL</t>
        </is>
      </c>
      <c r="C214" s="34" t="inlineStr">
        <is>
          <t>5) Sparkling water &amp; soda</t>
        </is>
      </c>
      <c r="D214" s="34" t="inlineStr">
        <is>
          <t>330 mL can</t>
        </is>
      </c>
      <c r="E214" s="48" t="n">
        <v>12</v>
      </c>
      <c r="F214" s="49" t="n"/>
      <c r="G214" s="50">
        <f>IF(AND(ISNUMBER($F214),ISNUMBER($E214),$E214&lt;&gt;0),$F214/$E214,"")</f>
        <v/>
      </c>
      <c r="H214" s="50">
        <f>IF(AND(ISNUMBER($F214),ISNUMBER($AL214),ISNUMBER($E214),($AL214*$E214)&lt;&gt;0),$F214/($AL214*$E214)*100,"")</f>
        <v/>
      </c>
      <c r="I214" s="51" t="n"/>
      <c r="J214" s="52" t="n"/>
      <c r="K214" s="50">
        <f>IF(AND(ISNUMBER($F214),ISNUMBER($J214)),$F214*(1-$J214),"")</f>
        <v/>
      </c>
      <c r="L214" s="51" t="n"/>
      <c r="M214" s="51" t="n"/>
      <c r="N214" s="50">
        <f>IF(ISNUMBER($F214),($F214-IF(ISNUMBER($AM214),$AM214,0))*(1-IF(ISNUMBER($J214),$J214,0)),"")</f>
        <v/>
      </c>
      <c r="O214" s="34" t="inlineStr">
        <is>
          <t>Strawberry</t>
        </is>
      </c>
      <c r="P214" s="48" t="n">
        <v>0</v>
      </c>
      <c r="Q214" s="48" t="n">
        <v>0</v>
      </c>
      <c r="R214" s="34" t="inlineStr">
        <is>
          <t>Not listed</t>
        </is>
      </c>
      <c r="S214" s="48" t="n">
        <v>0</v>
      </c>
      <c r="T214" s="48" t="n">
        <v>0</v>
      </c>
      <c r="U214" s="34" t="inlineStr">
        <is>
          <t>None</t>
        </is>
      </c>
      <c r="V214" s="34" t="inlineStr">
        <is>
          <t>Natural French mineral water from Vergèze (9.5 mg/L sodium, 150 mg/L calcium, below 5 mg label threshold per serving, declared as 0 mg), naturally carbonated, premium</t>
        </is>
      </c>
      <c r="W214" s="51" t="n"/>
      <c r="X214" s="51" t="n"/>
      <c r="Y214" s="51" t="n"/>
      <c r="Z214" s="51" t="n"/>
      <c r="AA214" s="34" t="inlineStr">
        <is>
          <t>High</t>
        </is>
      </c>
      <c r="AB214" s="34" t="inlineStr">
        <is>
          <t>Iconic premium mineral water; mainstream + horeca</t>
        </is>
      </c>
      <c r="AC214" s="34" t="inlineStr">
        <is>
          <t>Premium French sparkling mineral water</t>
        </is>
      </c>
      <c r="AD214" s="34" t="inlineStr">
        <is>
          <t>Premium imported mineral water cachet and crisp bubbles.</t>
        </is>
      </c>
      <c r="AE214" s="51" t="n"/>
      <c r="AF214" s="53">
        <f>IF(AND(ISNUMBER($P214),ISNUMBER($AL214),$AL214&lt;&gt;0),ROUND($P214/$AL214*100,1),"")</f>
        <v/>
      </c>
      <c r="AG214" s="54">
        <f>IF(AND(ISNUMBER($S214),ISNUMBER($AL214),$AL214&lt;&gt;0),ROUND($S214/$AL214*100,2),"")</f>
        <v/>
      </c>
      <c r="AH214" s="53">
        <f>IF(AND(ISNUMBER($Q214),ISNUMBER($AL214),$AL214&lt;&gt;0),ROUND($Q214/$AL214*100,1),"")</f>
        <v/>
      </c>
      <c r="AI214" s="48">
        <f>IF(ISNUMBER($S214),IF($S214&lt;=1,"Yes","No"),"n/a")</f>
        <v/>
      </c>
      <c r="AJ214" s="48">
        <f>IF(ISNUMBER($S214),ROUND(MAX(0,MIN(100,100-$S214*2.5-IF(ISNUMBER($T214),$T214,0)*0.12+IF($S214&lt;=1,12,0))),0),"")</f>
        <v/>
      </c>
      <c r="AK214" s="48">
        <f>IF(ISNUMBER($Q214),IF($Q214&gt;=100,20,IF($Q214&gt;=30,10,0)),0)+IF(ISNUMBER($R214),IF($R214&gt;=100,20,0),0)+IF(ISNUMBER($P214),IF($P214&gt;=150,20,IF($P214&gt;=50,12,5)),0)+IF(ISNUMBER($S214),IF($S214&lt;=1,15,0),0)</f>
        <v/>
      </c>
      <c r="AL214" s="48" t="n">
        <v>330</v>
      </c>
      <c r="AM214" s="49" t="n"/>
      <c r="AN214" s="48">
        <f>IF(AND(ISNUMBER($P214),ISNUMBER($AL214),$AL214&lt;&gt;0),IF(OR($P214&gt;180,$P214/$AL214*1000&gt;400),"Over ceiling, confirm SKU","Within"),"n/a")</f>
        <v/>
      </c>
      <c r="AO214" s="51" t="n"/>
      <c r="AP214" s="51" t="n"/>
      <c r="AQ214" s="51" t="n"/>
      <c r="AR214" s="34" t="inlineStr">
        <is>
          <t>Retrieved and cited, see Enrichment Log</t>
        </is>
      </c>
      <c r="AS214" s="34" t="inlineStr">
        <is>
          <t>BLANK -&gt; requires live Amazon.ca capture</t>
        </is>
      </c>
      <c r="AT214" s="34" t="inlineStr">
        <is>
          <t>Unverified commercial data</t>
        </is>
      </c>
    </row>
    <row r="215" ht="28" customHeight="1">
      <c r="A215" s="34" t="inlineStr">
        <is>
          <t>Perrier</t>
        </is>
      </c>
      <c r="B215" s="34" t="inlineStr">
        <is>
          <t>Perrier Carbonated Mineral Water | Strawberry | 15 pack 330mL</t>
        </is>
      </c>
      <c r="C215" s="34" t="inlineStr">
        <is>
          <t>5) Sparkling water &amp; soda</t>
        </is>
      </c>
      <c r="D215" s="34" t="inlineStr">
        <is>
          <t>330 mL can</t>
        </is>
      </c>
      <c r="E215" s="48" t="n">
        <v>15</v>
      </c>
      <c r="F215" s="49" t="n"/>
      <c r="G215" s="50">
        <f>IF(AND(ISNUMBER($F215),ISNUMBER($E215),$E215&lt;&gt;0),$F215/$E215,"")</f>
        <v/>
      </c>
      <c r="H215" s="50">
        <f>IF(AND(ISNUMBER($F215),ISNUMBER($AL215),ISNUMBER($E215),($AL215*$E215)&lt;&gt;0),$F215/($AL215*$E215)*100,"")</f>
        <v/>
      </c>
      <c r="I215" s="51" t="n"/>
      <c r="J215" s="52" t="n"/>
      <c r="K215" s="50">
        <f>IF(AND(ISNUMBER($F215),ISNUMBER($J215)),$F215*(1-$J215),"")</f>
        <v/>
      </c>
      <c r="L215" s="51" t="n"/>
      <c r="M215" s="51" t="n"/>
      <c r="N215" s="50">
        <f>IF(ISNUMBER($F215),($F215-IF(ISNUMBER($AM215),$AM215,0))*(1-IF(ISNUMBER($J215),$J215,0)),"")</f>
        <v/>
      </c>
      <c r="O215" s="34" t="inlineStr">
        <is>
          <t>Strawberry</t>
        </is>
      </c>
      <c r="P215" s="48" t="n">
        <v>0</v>
      </c>
      <c r="Q215" s="48" t="n">
        <v>0</v>
      </c>
      <c r="R215" s="34" t="inlineStr">
        <is>
          <t>Not listed</t>
        </is>
      </c>
      <c r="S215" s="48" t="n">
        <v>0</v>
      </c>
      <c r="T215" s="48" t="n">
        <v>0</v>
      </c>
      <c r="U215" s="34" t="inlineStr">
        <is>
          <t>None</t>
        </is>
      </c>
      <c r="V215" s="34" t="inlineStr">
        <is>
          <t>Natural French mineral water from Vergèze (9.5 mg/L sodium, 150 mg/L calcium, below 5 mg label threshold per serving, declared as 0 mg), naturally carbonated, premium</t>
        </is>
      </c>
      <c r="W215" s="51" t="n"/>
      <c r="X215" s="51" t="n"/>
      <c r="Y215" s="51" t="n"/>
      <c r="Z215" s="51" t="n"/>
      <c r="AA215" s="34" t="inlineStr">
        <is>
          <t>High</t>
        </is>
      </c>
      <c r="AB215" s="34" t="inlineStr">
        <is>
          <t>Iconic premium mineral water; mainstream + horeca</t>
        </is>
      </c>
      <c r="AC215" s="34" t="inlineStr">
        <is>
          <t>Premium French sparkling mineral water</t>
        </is>
      </c>
      <c r="AD215" s="34" t="inlineStr">
        <is>
          <t>Premium imported mineral water cachet and crisp bubbles.</t>
        </is>
      </c>
      <c r="AE215" s="51" t="n"/>
      <c r="AF215" s="53">
        <f>IF(AND(ISNUMBER($P215),ISNUMBER($AL215),$AL215&lt;&gt;0),ROUND($P215/$AL215*100,1),"")</f>
        <v/>
      </c>
      <c r="AG215" s="54">
        <f>IF(AND(ISNUMBER($S215),ISNUMBER($AL215),$AL215&lt;&gt;0),ROUND($S215/$AL215*100,2),"")</f>
        <v/>
      </c>
      <c r="AH215" s="53">
        <f>IF(AND(ISNUMBER($Q215),ISNUMBER($AL215),$AL215&lt;&gt;0),ROUND($Q215/$AL215*100,1),"")</f>
        <v/>
      </c>
      <c r="AI215" s="48">
        <f>IF(ISNUMBER($S215),IF($S215&lt;=1,"Yes","No"),"n/a")</f>
        <v/>
      </c>
      <c r="AJ215" s="48">
        <f>IF(ISNUMBER($S215),ROUND(MAX(0,MIN(100,100-$S215*2.5-IF(ISNUMBER($T215),$T215,0)*0.12+IF($S215&lt;=1,12,0))),0),"")</f>
        <v/>
      </c>
      <c r="AK215" s="48">
        <f>IF(ISNUMBER($Q215),IF($Q215&gt;=100,20,IF($Q215&gt;=30,10,0)),0)+IF(ISNUMBER($R215),IF($R215&gt;=100,20,0),0)+IF(ISNUMBER($P215),IF($P215&gt;=150,20,IF($P215&gt;=50,12,5)),0)+IF(ISNUMBER($S215),IF($S215&lt;=1,15,0),0)</f>
        <v/>
      </c>
      <c r="AL215" s="48" t="n">
        <v>330</v>
      </c>
      <c r="AM215" s="49" t="n"/>
      <c r="AN215" s="48">
        <f>IF(AND(ISNUMBER($P215),ISNUMBER($AL215),$AL215&lt;&gt;0),IF(OR($P215&gt;180,$P215/$AL215*1000&gt;400),"Over ceiling, confirm SKU","Within"),"n/a")</f>
        <v/>
      </c>
      <c r="AO215" s="51" t="n"/>
      <c r="AP215" s="51" t="n"/>
      <c r="AQ215" s="51" t="n"/>
      <c r="AR215" s="34" t="inlineStr">
        <is>
          <t>Retrieved and cited, see Enrichment Log</t>
        </is>
      </c>
      <c r="AS215" s="34" t="inlineStr">
        <is>
          <t>BLANK -&gt; requires live Amazon.ca capture</t>
        </is>
      </c>
      <c r="AT215" s="34" t="inlineStr">
        <is>
          <t>Unverified commercial data</t>
        </is>
      </c>
    </row>
    <row r="216" ht="28" customHeight="1">
      <c r="A216" s="34" t="inlineStr">
        <is>
          <t>Perrier</t>
        </is>
      </c>
      <c r="B216" s="34" t="inlineStr">
        <is>
          <t>Perrier Carbonated Mineral Water | Strawberry | 18 pack 330mL</t>
        </is>
      </c>
      <c r="C216" s="34" t="inlineStr">
        <is>
          <t>5) Sparkling water &amp; soda</t>
        </is>
      </c>
      <c r="D216" s="34" t="inlineStr">
        <is>
          <t>330 mL can</t>
        </is>
      </c>
      <c r="E216" s="48" t="n">
        <v>18</v>
      </c>
      <c r="F216" s="49" t="n"/>
      <c r="G216" s="50">
        <f>IF(AND(ISNUMBER($F216),ISNUMBER($E216),$E216&lt;&gt;0),$F216/$E216,"")</f>
        <v/>
      </c>
      <c r="H216" s="50">
        <f>IF(AND(ISNUMBER($F216),ISNUMBER($AL216),ISNUMBER($E216),($AL216*$E216)&lt;&gt;0),$F216/($AL216*$E216)*100,"")</f>
        <v/>
      </c>
      <c r="I216" s="51" t="n"/>
      <c r="J216" s="52" t="n"/>
      <c r="K216" s="50">
        <f>IF(AND(ISNUMBER($F216),ISNUMBER($J216)),$F216*(1-$J216),"")</f>
        <v/>
      </c>
      <c r="L216" s="51" t="n"/>
      <c r="M216" s="51" t="n"/>
      <c r="N216" s="50">
        <f>IF(ISNUMBER($F216),($F216-IF(ISNUMBER($AM216),$AM216,0))*(1-IF(ISNUMBER($J216),$J216,0)),"")</f>
        <v/>
      </c>
      <c r="O216" s="34" t="inlineStr">
        <is>
          <t>Strawberry</t>
        </is>
      </c>
      <c r="P216" s="48" t="n">
        <v>0</v>
      </c>
      <c r="Q216" s="48" t="n">
        <v>0</v>
      </c>
      <c r="R216" s="34" t="inlineStr">
        <is>
          <t>Not listed</t>
        </is>
      </c>
      <c r="S216" s="48" t="n">
        <v>0</v>
      </c>
      <c r="T216" s="48" t="n">
        <v>0</v>
      </c>
      <c r="U216" s="34" t="inlineStr">
        <is>
          <t>None</t>
        </is>
      </c>
      <c r="V216" s="34" t="inlineStr">
        <is>
          <t>Natural French mineral water from Vergèze (9.5 mg/L sodium, 150 mg/L calcium, below 5 mg label threshold per serving, declared as 0 mg), naturally carbonated, premium</t>
        </is>
      </c>
      <c r="W216" s="51" t="n"/>
      <c r="X216" s="51" t="n"/>
      <c r="Y216" s="51" t="n"/>
      <c r="Z216" s="51" t="n"/>
      <c r="AA216" s="34" t="inlineStr">
        <is>
          <t>High</t>
        </is>
      </c>
      <c r="AB216" s="34" t="inlineStr">
        <is>
          <t>Iconic premium mineral water; mainstream + horeca</t>
        </is>
      </c>
      <c r="AC216" s="34" t="inlineStr">
        <is>
          <t>Premium French sparkling mineral water</t>
        </is>
      </c>
      <c r="AD216" s="34" t="inlineStr">
        <is>
          <t>Premium imported mineral water cachet and crisp bubbles.</t>
        </is>
      </c>
      <c r="AE216" s="51" t="n"/>
      <c r="AF216" s="53">
        <f>IF(AND(ISNUMBER($P216),ISNUMBER($AL216),$AL216&lt;&gt;0),ROUND($P216/$AL216*100,1),"")</f>
        <v/>
      </c>
      <c r="AG216" s="54">
        <f>IF(AND(ISNUMBER($S216),ISNUMBER($AL216),$AL216&lt;&gt;0),ROUND($S216/$AL216*100,2),"")</f>
        <v/>
      </c>
      <c r="AH216" s="53">
        <f>IF(AND(ISNUMBER($Q216),ISNUMBER($AL216),$AL216&lt;&gt;0),ROUND($Q216/$AL216*100,1),"")</f>
        <v/>
      </c>
      <c r="AI216" s="48">
        <f>IF(ISNUMBER($S216),IF($S216&lt;=1,"Yes","No"),"n/a")</f>
        <v/>
      </c>
      <c r="AJ216" s="48">
        <f>IF(ISNUMBER($S216),ROUND(MAX(0,MIN(100,100-$S216*2.5-IF(ISNUMBER($T216),$T216,0)*0.12+IF($S216&lt;=1,12,0))),0),"")</f>
        <v/>
      </c>
      <c r="AK216" s="48">
        <f>IF(ISNUMBER($Q216),IF($Q216&gt;=100,20,IF($Q216&gt;=30,10,0)),0)+IF(ISNUMBER($R216),IF($R216&gt;=100,20,0),0)+IF(ISNUMBER($P216),IF($P216&gt;=150,20,IF($P216&gt;=50,12,5)),0)+IF(ISNUMBER($S216),IF($S216&lt;=1,15,0),0)</f>
        <v/>
      </c>
      <c r="AL216" s="48" t="n">
        <v>330</v>
      </c>
      <c r="AM216" s="49" t="n"/>
      <c r="AN216" s="48">
        <f>IF(AND(ISNUMBER($P216),ISNUMBER($AL216),$AL216&lt;&gt;0),IF(OR($P216&gt;180,$P216/$AL216*1000&gt;400),"Over ceiling, confirm SKU","Within"),"n/a")</f>
        <v/>
      </c>
      <c r="AO216" s="51" t="n"/>
      <c r="AP216" s="51" t="n"/>
      <c r="AQ216" s="51" t="n"/>
      <c r="AR216" s="34" t="inlineStr">
        <is>
          <t>Retrieved and cited, see Enrichment Log</t>
        </is>
      </c>
      <c r="AS216" s="34" t="inlineStr">
        <is>
          <t>BLANK -&gt; requires live Amazon.ca capture</t>
        </is>
      </c>
      <c r="AT216" s="34" t="inlineStr">
        <is>
          <t>Unverified commercial data</t>
        </is>
      </c>
    </row>
    <row r="217" ht="28" customHeight="1">
      <c r="A217" s="34" t="inlineStr">
        <is>
          <t>Perrier</t>
        </is>
      </c>
      <c r="B217" s="34" t="inlineStr">
        <is>
          <t>Perrier Carbonated Mineral Water | Strawberry | 24 pack 330mL</t>
        </is>
      </c>
      <c r="C217" s="34" t="inlineStr">
        <is>
          <t>5) Sparkling water &amp; soda</t>
        </is>
      </c>
      <c r="D217" s="34" t="inlineStr">
        <is>
          <t>330 mL can</t>
        </is>
      </c>
      <c r="E217" s="48" t="n">
        <v>24</v>
      </c>
      <c r="F217" s="49" t="n"/>
      <c r="G217" s="50">
        <f>IF(AND(ISNUMBER($F217),ISNUMBER($E217),$E217&lt;&gt;0),$F217/$E217,"")</f>
        <v/>
      </c>
      <c r="H217" s="50">
        <f>IF(AND(ISNUMBER($F217),ISNUMBER($AL217),ISNUMBER($E217),($AL217*$E217)&lt;&gt;0),$F217/($AL217*$E217)*100,"")</f>
        <v/>
      </c>
      <c r="I217" s="51" t="n"/>
      <c r="J217" s="52" t="n"/>
      <c r="K217" s="50">
        <f>IF(AND(ISNUMBER($F217),ISNUMBER($J217)),$F217*(1-$J217),"")</f>
        <v/>
      </c>
      <c r="L217" s="51" t="n"/>
      <c r="M217" s="51" t="n"/>
      <c r="N217" s="50">
        <f>IF(ISNUMBER($F217),($F217-IF(ISNUMBER($AM217),$AM217,0))*(1-IF(ISNUMBER($J217),$J217,0)),"")</f>
        <v/>
      </c>
      <c r="O217" s="34" t="inlineStr">
        <is>
          <t>Strawberry</t>
        </is>
      </c>
      <c r="P217" s="48" t="n">
        <v>0</v>
      </c>
      <c r="Q217" s="48" t="n">
        <v>0</v>
      </c>
      <c r="R217" s="34" t="inlineStr">
        <is>
          <t>Not listed</t>
        </is>
      </c>
      <c r="S217" s="48" t="n">
        <v>0</v>
      </c>
      <c r="T217" s="48" t="n">
        <v>0</v>
      </c>
      <c r="U217" s="34" t="inlineStr">
        <is>
          <t>None</t>
        </is>
      </c>
      <c r="V217" s="34" t="inlineStr">
        <is>
          <t>Natural French mineral water from Vergèze (9.5 mg/L sodium, 150 mg/L calcium, below 5 mg label threshold per serving, declared as 0 mg), naturally carbonated, premium</t>
        </is>
      </c>
      <c r="W217" s="51" t="n"/>
      <c r="X217" s="51" t="n"/>
      <c r="Y217" s="51" t="n"/>
      <c r="Z217" s="51" t="n"/>
      <c r="AA217" s="34" t="inlineStr">
        <is>
          <t>High</t>
        </is>
      </c>
      <c r="AB217" s="34" t="inlineStr">
        <is>
          <t>Iconic premium mineral water; mainstream + horeca</t>
        </is>
      </c>
      <c r="AC217" s="34" t="inlineStr">
        <is>
          <t>Premium French sparkling mineral water</t>
        </is>
      </c>
      <c r="AD217" s="34" t="inlineStr">
        <is>
          <t>Premium imported mineral water cachet and crisp bubbles.</t>
        </is>
      </c>
      <c r="AE217" s="51" t="n"/>
      <c r="AF217" s="53">
        <f>IF(AND(ISNUMBER($P217),ISNUMBER($AL217),$AL217&lt;&gt;0),ROUND($P217/$AL217*100,1),"")</f>
        <v/>
      </c>
      <c r="AG217" s="54">
        <f>IF(AND(ISNUMBER($S217),ISNUMBER($AL217),$AL217&lt;&gt;0),ROUND($S217/$AL217*100,2),"")</f>
        <v/>
      </c>
      <c r="AH217" s="53">
        <f>IF(AND(ISNUMBER($Q217),ISNUMBER($AL217),$AL217&lt;&gt;0),ROUND($Q217/$AL217*100,1),"")</f>
        <v/>
      </c>
      <c r="AI217" s="48">
        <f>IF(ISNUMBER($S217),IF($S217&lt;=1,"Yes","No"),"n/a")</f>
        <v/>
      </c>
      <c r="AJ217" s="48">
        <f>IF(ISNUMBER($S217),ROUND(MAX(0,MIN(100,100-$S217*2.5-IF(ISNUMBER($T217),$T217,0)*0.12+IF($S217&lt;=1,12,0))),0),"")</f>
        <v/>
      </c>
      <c r="AK217" s="48">
        <f>IF(ISNUMBER($Q217),IF($Q217&gt;=100,20,IF($Q217&gt;=30,10,0)),0)+IF(ISNUMBER($R217),IF($R217&gt;=100,20,0),0)+IF(ISNUMBER($P217),IF($P217&gt;=150,20,IF($P217&gt;=50,12,5)),0)+IF(ISNUMBER($S217),IF($S217&lt;=1,15,0),0)</f>
        <v/>
      </c>
      <c r="AL217" s="48" t="n">
        <v>330</v>
      </c>
      <c r="AM217" s="49" t="n"/>
      <c r="AN217" s="48">
        <f>IF(AND(ISNUMBER($P217),ISNUMBER($AL217),$AL217&lt;&gt;0),IF(OR($P217&gt;180,$P217/$AL217*1000&gt;400),"Over ceiling, confirm SKU","Within"),"n/a")</f>
        <v/>
      </c>
      <c r="AO217" s="51" t="n"/>
      <c r="AP217" s="51" t="n"/>
      <c r="AQ217" s="51" t="n"/>
      <c r="AR217" s="34" t="inlineStr">
        <is>
          <t>Retrieved and cited, see Enrichment Log</t>
        </is>
      </c>
      <c r="AS217" s="34" t="inlineStr">
        <is>
          <t>BLANK -&gt; requires live Amazon.ca capture</t>
        </is>
      </c>
      <c r="AT217" s="34" t="inlineStr">
        <is>
          <t>Unverified commercial data</t>
        </is>
      </c>
    </row>
    <row r="218" ht="28" customHeight="1">
      <c r="A218" s="34" t="inlineStr">
        <is>
          <t>Perrier</t>
        </is>
      </c>
      <c r="B218" s="34" t="inlineStr">
        <is>
          <t>Perrier Carbonated Mineral Water | Peach | single 330mL</t>
        </is>
      </c>
      <c r="C218" s="34" t="inlineStr">
        <is>
          <t>5) Sparkling water &amp; soda</t>
        </is>
      </c>
      <c r="D218" s="34" t="inlineStr">
        <is>
          <t>330 mL can</t>
        </is>
      </c>
      <c r="E218" s="48" t="n">
        <v>1</v>
      </c>
      <c r="F218" s="49" t="n"/>
      <c r="G218" s="50">
        <f>IF(AND(ISNUMBER($F218),ISNUMBER($E218),$E218&lt;&gt;0),$F218/$E218,"")</f>
        <v/>
      </c>
      <c r="H218" s="50">
        <f>IF(AND(ISNUMBER($F218),ISNUMBER($AL218),ISNUMBER($E218),($AL218*$E218)&lt;&gt;0),$F218/($AL218*$E218)*100,"")</f>
        <v/>
      </c>
      <c r="I218" s="51" t="n"/>
      <c r="J218" s="52" t="n"/>
      <c r="K218" s="50">
        <f>IF(AND(ISNUMBER($F218),ISNUMBER($J218)),$F218*(1-$J218),"")</f>
        <v/>
      </c>
      <c r="L218" s="51" t="n"/>
      <c r="M218" s="51" t="n"/>
      <c r="N218" s="50">
        <f>IF(ISNUMBER($F218),($F218-IF(ISNUMBER($AM218),$AM218,0))*(1-IF(ISNUMBER($J218),$J218,0)),"")</f>
        <v/>
      </c>
      <c r="O218" s="34" t="inlineStr">
        <is>
          <t>Peach</t>
        </is>
      </c>
      <c r="P218" s="48" t="n">
        <v>0</v>
      </c>
      <c r="Q218" s="48" t="n">
        <v>0</v>
      </c>
      <c r="R218" s="34" t="inlineStr">
        <is>
          <t>Not listed</t>
        </is>
      </c>
      <c r="S218" s="48" t="n">
        <v>0</v>
      </c>
      <c r="T218" s="48" t="n">
        <v>0</v>
      </c>
      <c r="U218" s="34" t="inlineStr">
        <is>
          <t>None</t>
        </is>
      </c>
      <c r="V218" s="34" t="inlineStr">
        <is>
          <t>Natural French mineral water from Vergèze (9.5 mg/L sodium, 150 mg/L calcium, below 5 mg label threshold per serving, declared as 0 mg), naturally carbonated, premium</t>
        </is>
      </c>
      <c r="W218" s="51" t="n"/>
      <c r="X218" s="51" t="n"/>
      <c r="Y218" s="51" t="n"/>
      <c r="Z218" s="51" t="n"/>
      <c r="AA218" s="34" t="inlineStr">
        <is>
          <t>High</t>
        </is>
      </c>
      <c r="AB218" s="34" t="inlineStr">
        <is>
          <t>Iconic premium mineral water; mainstream + horeca</t>
        </is>
      </c>
      <c r="AC218" s="34" t="inlineStr">
        <is>
          <t>Premium French sparkling mineral water</t>
        </is>
      </c>
      <c r="AD218" s="34" t="inlineStr">
        <is>
          <t>Premium imported mineral water cachet and crisp bubbles.</t>
        </is>
      </c>
      <c r="AE218" s="51" t="n"/>
      <c r="AF218" s="53">
        <f>IF(AND(ISNUMBER($P218),ISNUMBER($AL218),$AL218&lt;&gt;0),ROUND($P218/$AL218*100,1),"")</f>
        <v/>
      </c>
      <c r="AG218" s="54">
        <f>IF(AND(ISNUMBER($S218),ISNUMBER($AL218),$AL218&lt;&gt;0),ROUND($S218/$AL218*100,2),"")</f>
        <v/>
      </c>
      <c r="AH218" s="53">
        <f>IF(AND(ISNUMBER($Q218),ISNUMBER($AL218),$AL218&lt;&gt;0),ROUND($Q218/$AL218*100,1),"")</f>
        <v/>
      </c>
      <c r="AI218" s="48">
        <f>IF(ISNUMBER($S218),IF($S218&lt;=1,"Yes","No"),"n/a")</f>
        <v/>
      </c>
      <c r="AJ218" s="48">
        <f>IF(ISNUMBER($S218),ROUND(MAX(0,MIN(100,100-$S218*2.5-IF(ISNUMBER($T218),$T218,0)*0.12+IF($S218&lt;=1,12,0))),0),"")</f>
        <v/>
      </c>
      <c r="AK218" s="48">
        <f>IF(ISNUMBER($Q218),IF($Q218&gt;=100,20,IF($Q218&gt;=30,10,0)),0)+IF(ISNUMBER($R218),IF($R218&gt;=100,20,0),0)+IF(ISNUMBER($P218),IF($P218&gt;=150,20,IF($P218&gt;=50,12,5)),0)+IF(ISNUMBER($S218),IF($S218&lt;=1,15,0),0)</f>
        <v/>
      </c>
      <c r="AL218" s="48" t="n">
        <v>330</v>
      </c>
      <c r="AM218" s="49" t="n"/>
      <c r="AN218" s="48">
        <f>IF(AND(ISNUMBER($P218),ISNUMBER($AL218),$AL218&lt;&gt;0),IF(OR($P218&gt;180,$P218/$AL218*1000&gt;400),"Over ceiling, confirm SKU","Within"),"n/a")</f>
        <v/>
      </c>
      <c r="AO218" s="51" t="n"/>
      <c r="AP218" s="51" t="n"/>
      <c r="AQ218" s="51" t="n"/>
      <c r="AR218" s="34" t="inlineStr">
        <is>
          <t>Retrieved and cited, see Enrichment Log</t>
        </is>
      </c>
      <c r="AS218" s="34" t="inlineStr">
        <is>
          <t>BLANK -&gt; requires live Amazon.ca capture</t>
        </is>
      </c>
      <c r="AT218" s="34" t="inlineStr">
        <is>
          <t>Unverified commercial data</t>
        </is>
      </c>
    </row>
    <row r="219" ht="28" customHeight="1">
      <c r="A219" s="34" t="inlineStr">
        <is>
          <t>Perrier</t>
        </is>
      </c>
      <c r="B219" s="34" t="inlineStr">
        <is>
          <t>Perrier Carbonated Mineral Water | Peach | 8 pack 330mL</t>
        </is>
      </c>
      <c r="C219" s="34" t="inlineStr">
        <is>
          <t>5) Sparkling water &amp; soda</t>
        </is>
      </c>
      <c r="D219" s="34" t="inlineStr">
        <is>
          <t>330 mL can</t>
        </is>
      </c>
      <c r="E219" s="48" t="n">
        <v>8</v>
      </c>
      <c r="F219" s="49" t="n"/>
      <c r="G219" s="50">
        <f>IF(AND(ISNUMBER($F219),ISNUMBER($E219),$E219&lt;&gt;0),$F219/$E219,"")</f>
        <v/>
      </c>
      <c r="H219" s="50">
        <f>IF(AND(ISNUMBER($F219),ISNUMBER($AL219),ISNUMBER($E219),($AL219*$E219)&lt;&gt;0),$F219/($AL219*$E219)*100,"")</f>
        <v/>
      </c>
      <c r="I219" s="51" t="n"/>
      <c r="J219" s="52" t="n"/>
      <c r="K219" s="50">
        <f>IF(AND(ISNUMBER($F219),ISNUMBER($J219)),$F219*(1-$J219),"")</f>
        <v/>
      </c>
      <c r="L219" s="51" t="n"/>
      <c r="M219" s="51" t="n"/>
      <c r="N219" s="50">
        <f>IF(ISNUMBER($F219),($F219-IF(ISNUMBER($AM219),$AM219,0))*(1-IF(ISNUMBER($J219),$J219,0)),"")</f>
        <v/>
      </c>
      <c r="O219" s="34" t="inlineStr">
        <is>
          <t>Peach</t>
        </is>
      </c>
      <c r="P219" s="48" t="n">
        <v>0</v>
      </c>
      <c r="Q219" s="48" t="n">
        <v>0</v>
      </c>
      <c r="R219" s="34" t="inlineStr">
        <is>
          <t>Not listed</t>
        </is>
      </c>
      <c r="S219" s="48" t="n">
        <v>0</v>
      </c>
      <c r="T219" s="48" t="n">
        <v>0</v>
      </c>
      <c r="U219" s="34" t="inlineStr">
        <is>
          <t>None</t>
        </is>
      </c>
      <c r="V219" s="34" t="inlineStr">
        <is>
          <t>Natural French mineral water from Vergèze (9.5 mg/L sodium, 150 mg/L calcium, below 5 mg label threshold per serving, declared as 0 mg), naturally carbonated, premium</t>
        </is>
      </c>
      <c r="W219" s="51" t="n"/>
      <c r="X219" s="51" t="n"/>
      <c r="Y219" s="51" t="n"/>
      <c r="Z219" s="51" t="n"/>
      <c r="AA219" s="34" t="inlineStr">
        <is>
          <t>High</t>
        </is>
      </c>
      <c r="AB219" s="34" t="inlineStr">
        <is>
          <t>Iconic premium mineral water; mainstream + horeca</t>
        </is>
      </c>
      <c r="AC219" s="34" t="inlineStr">
        <is>
          <t>Premium French sparkling mineral water</t>
        </is>
      </c>
      <c r="AD219" s="34" t="inlineStr">
        <is>
          <t>Premium imported mineral water cachet and crisp bubbles.</t>
        </is>
      </c>
      <c r="AE219" s="51" t="n"/>
      <c r="AF219" s="53">
        <f>IF(AND(ISNUMBER($P219),ISNUMBER($AL219),$AL219&lt;&gt;0),ROUND($P219/$AL219*100,1),"")</f>
        <v/>
      </c>
      <c r="AG219" s="54">
        <f>IF(AND(ISNUMBER($S219),ISNUMBER($AL219),$AL219&lt;&gt;0),ROUND($S219/$AL219*100,2),"")</f>
        <v/>
      </c>
      <c r="AH219" s="53">
        <f>IF(AND(ISNUMBER($Q219),ISNUMBER($AL219),$AL219&lt;&gt;0),ROUND($Q219/$AL219*100,1),"")</f>
        <v/>
      </c>
      <c r="AI219" s="48">
        <f>IF(ISNUMBER($S219),IF($S219&lt;=1,"Yes","No"),"n/a")</f>
        <v/>
      </c>
      <c r="AJ219" s="48">
        <f>IF(ISNUMBER($S219),ROUND(MAX(0,MIN(100,100-$S219*2.5-IF(ISNUMBER($T219),$T219,0)*0.12+IF($S219&lt;=1,12,0))),0),"")</f>
        <v/>
      </c>
      <c r="AK219" s="48">
        <f>IF(ISNUMBER($Q219),IF($Q219&gt;=100,20,IF($Q219&gt;=30,10,0)),0)+IF(ISNUMBER($R219),IF($R219&gt;=100,20,0),0)+IF(ISNUMBER($P219),IF($P219&gt;=150,20,IF($P219&gt;=50,12,5)),0)+IF(ISNUMBER($S219),IF($S219&lt;=1,15,0),0)</f>
        <v/>
      </c>
      <c r="AL219" s="48" t="n">
        <v>330</v>
      </c>
      <c r="AM219" s="49" t="n"/>
      <c r="AN219" s="48">
        <f>IF(AND(ISNUMBER($P219),ISNUMBER($AL219),$AL219&lt;&gt;0),IF(OR($P219&gt;180,$P219/$AL219*1000&gt;400),"Over ceiling, confirm SKU","Within"),"n/a")</f>
        <v/>
      </c>
      <c r="AO219" s="51" t="n"/>
      <c r="AP219" s="51" t="n"/>
      <c r="AQ219" s="51" t="n"/>
      <c r="AR219" s="34" t="inlineStr">
        <is>
          <t>Retrieved and cited, see Enrichment Log</t>
        </is>
      </c>
      <c r="AS219" s="34" t="inlineStr">
        <is>
          <t>BLANK -&gt; requires live Amazon.ca capture</t>
        </is>
      </c>
      <c r="AT219" s="34" t="inlineStr">
        <is>
          <t>Unverified commercial data</t>
        </is>
      </c>
    </row>
    <row r="220" ht="28" customHeight="1">
      <c r="A220" s="34" t="inlineStr">
        <is>
          <t>Perrier</t>
        </is>
      </c>
      <c r="B220" s="34" t="inlineStr">
        <is>
          <t>Perrier Carbonated Mineral Water | Peach | 12 pack 330mL</t>
        </is>
      </c>
      <c r="C220" s="34" t="inlineStr">
        <is>
          <t>5) Sparkling water &amp; soda</t>
        </is>
      </c>
      <c r="D220" s="34" t="inlineStr">
        <is>
          <t>330 mL can</t>
        </is>
      </c>
      <c r="E220" s="48" t="n">
        <v>12</v>
      </c>
      <c r="F220" s="49" t="n"/>
      <c r="G220" s="50">
        <f>IF(AND(ISNUMBER($F220),ISNUMBER($E220),$E220&lt;&gt;0),$F220/$E220,"")</f>
        <v/>
      </c>
      <c r="H220" s="50">
        <f>IF(AND(ISNUMBER($F220),ISNUMBER($AL220),ISNUMBER($E220),($AL220*$E220)&lt;&gt;0),$F220/($AL220*$E220)*100,"")</f>
        <v/>
      </c>
      <c r="I220" s="51" t="n"/>
      <c r="J220" s="52" t="n"/>
      <c r="K220" s="50">
        <f>IF(AND(ISNUMBER($F220),ISNUMBER($J220)),$F220*(1-$J220),"")</f>
        <v/>
      </c>
      <c r="L220" s="51" t="n"/>
      <c r="M220" s="51" t="n"/>
      <c r="N220" s="50">
        <f>IF(ISNUMBER($F220),($F220-IF(ISNUMBER($AM220),$AM220,0))*(1-IF(ISNUMBER($J220),$J220,0)),"")</f>
        <v/>
      </c>
      <c r="O220" s="34" t="inlineStr">
        <is>
          <t>Peach</t>
        </is>
      </c>
      <c r="P220" s="48" t="n">
        <v>0</v>
      </c>
      <c r="Q220" s="48" t="n">
        <v>0</v>
      </c>
      <c r="R220" s="34" t="inlineStr">
        <is>
          <t>Not listed</t>
        </is>
      </c>
      <c r="S220" s="48" t="n">
        <v>0</v>
      </c>
      <c r="T220" s="48" t="n">
        <v>0</v>
      </c>
      <c r="U220" s="34" t="inlineStr">
        <is>
          <t>None</t>
        </is>
      </c>
      <c r="V220" s="34" t="inlineStr">
        <is>
          <t>Natural French mineral water from Vergèze (9.5 mg/L sodium, 150 mg/L calcium, below 5 mg label threshold per serving, declared as 0 mg), naturally carbonated, premium</t>
        </is>
      </c>
      <c r="W220" s="51" t="n"/>
      <c r="X220" s="51" t="n"/>
      <c r="Y220" s="51" t="n"/>
      <c r="Z220" s="51" t="n"/>
      <c r="AA220" s="34" t="inlineStr">
        <is>
          <t>High</t>
        </is>
      </c>
      <c r="AB220" s="34" t="inlineStr">
        <is>
          <t>Iconic premium mineral water; mainstream + horeca</t>
        </is>
      </c>
      <c r="AC220" s="34" t="inlineStr">
        <is>
          <t>Premium French sparkling mineral water</t>
        </is>
      </c>
      <c r="AD220" s="34" t="inlineStr">
        <is>
          <t>Premium imported mineral water cachet and crisp bubbles.</t>
        </is>
      </c>
      <c r="AE220" s="51" t="n"/>
      <c r="AF220" s="53">
        <f>IF(AND(ISNUMBER($P220),ISNUMBER($AL220),$AL220&lt;&gt;0),ROUND($P220/$AL220*100,1),"")</f>
        <v/>
      </c>
      <c r="AG220" s="54">
        <f>IF(AND(ISNUMBER($S220),ISNUMBER($AL220),$AL220&lt;&gt;0),ROUND($S220/$AL220*100,2),"")</f>
        <v/>
      </c>
      <c r="AH220" s="53">
        <f>IF(AND(ISNUMBER($Q220),ISNUMBER($AL220),$AL220&lt;&gt;0),ROUND($Q220/$AL220*100,1),"")</f>
        <v/>
      </c>
      <c r="AI220" s="48">
        <f>IF(ISNUMBER($S220),IF($S220&lt;=1,"Yes","No"),"n/a")</f>
        <v/>
      </c>
      <c r="AJ220" s="48">
        <f>IF(ISNUMBER($S220),ROUND(MAX(0,MIN(100,100-$S220*2.5-IF(ISNUMBER($T220),$T220,0)*0.12+IF($S220&lt;=1,12,0))),0),"")</f>
        <v/>
      </c>
      <c r="AK220" s="48">
        <f>IF(ISNUMBER($Q220),IF($Q220&gt;=100,20,IF($Q220&gt;=30,10,0)),0)+IF(ISNUMBER($R220),IF($R220&gt;=100,20,0),0)+IF(ISNUMBER($P220),IF($P220&gt;=150,20,IF($P220&gt;=50,12,5)),0)+IF(ISNUMBER($S220),IF($S220&lt;=1,15,0),0)</f>
        <v/>
      </c>
      <c r="AL220" s="48" t="n">
        <v>330</v>
      </c>
      <c r="AM220" s="49" t="n"/>
      <c r="AN220" s="48">
        <f>IF(AND(ISNUMBER($P220),ISNUMBER($AL220),$AL220&lt;&gt;0),IF(OR($P220&gt;180,$P220/$AL220*1000&gt;400),"Over ceiling, confirm SKU","Within"),"n/a")</f>
        <v/>
      </c>
      <c r="AO220" s="51" t="n"/>
      <c r="AP220" s="51" t="n"/>
      <c r="AQ220" s="51" t="n"/>
      <c r="AR220" s="34" t="inlineStr">
        <is>
          <t>Retrieved and cited, see Enrichment Log</t>
        </is>
      </c>
      <c r="AS220" s="34" t="inlineStr">
        <is>
          <t>BLANK -&gt; requires live Amazon.ca capture</t>
        </is>
      </c>
      <c r="AT220" s="34" t="inlineStr">
        <is>
          <t>Unverified commercial data</t>
        </is>
      </c>
    </row>
    <row r="221" ht="28" customHeight="1">
      <c r="A221" s="34" t="inlineStr">
        <is>
          <t>Perrier</t>
        </is>
      </c>
      <c r="B221" s="34" t="inlineStr">
        <is>
          <t>Perrier Carbonated Mineral Water | Peach | 15 pack 330mL</t>
        </is>
      </c>
      <c r="C221" s="34" t="inlineStr">
        <is>
          <t>5) Sparkling water &amp; soda</t>
        </is>
      </c>
      <c r="D221" s="34" t="inlineStr">
        <is>
          <t>330 mL can</t>
        </is>
      </c>
      <c r="E221" s="48" t="n">
        <v>15</v>
      </c>
      <c r="F221" s="49" t="n"/>
      <c r="G221" s="50">
        <f>IF(AND(ISNUMBER($F221),ISNUMBER($E221),$E221&lt;&gt;0),$F221/$E221,"")</f>
        <v/>
      </c>
      <c r="H221" s="50">
        <f>IF(AND(ISNUMBER($F221),ISNUMBER($AL221),ISNUMBER($E221),($AL221*$E221)&lt;&gt;0),$F221/($AL221*$E221)*100,"")</f>
        <v/>
      </c>
      <c r="I221" s="51" t="n"/>
      <c r="J221" s="52" t="n"/>
      <c r="K221" s="50">
        <f>IF(AND(ISNUMBER($F221),ISNUMBER($J221)),$F221*(1-$J221),"")</f>
        <v/>
      </c>
      <c r="L221" s="51" t="n"/>
      <c r="M221" s="51" t="n"/>
      <c r="N221" s="50">
        <f>IF(ISNUMBER($F221),($F221-IF(ISNUMBER($AM221),$AM221,0))*(1-IF(ISNUMBER($J221),$J221,0)),"")</f>
        <v/>
      </c>
      <c r="O221" s="34" t="inlineStr">
        <is>
          <t>Peach</t>
        </is>
      </c>
      <c r="P221" s="48" t="n">
        <v>0</v>
      </c>
      <c r="Q221" s="48" t="n">
        <v>0</v>
      </c>
      <c r="R221" s="34" t="inlineStr">
        <is>
          <t>Not listed</t>
        </is>
      </c>
      <c r="S221" s="48" t="n">
        <v>0</v>
      </c>
      <c r="T221" s="48" t="n">
        <v>0</v>
      </c>
      <c r="U221" s="34" t="inlineStr">
        <is>
          <t>None</t>
        </is>
      </c>
      <c r="V221" s="34" t="inlineStr">
        <is>
          <t>Natural French mineral water from Vergèze (9.5 mg/L sodium, 150 mg/L calcium, below 5 mg label threshold per serving, declared as 0 mg), naturally carbonated, premium</t>
        </is>
      </c>
      <c r="W221" s="51" t="n"/>
      <c r="X221" s="51" t="n"/>
      <c r="Y221" s="51" t="n"/>
      <c r="Z221" s="51" t="n"/>
      <c r="AA221" s="34" t="inlineStr">
        <is>
          <t>High</t>
        </is>
      </c>
      <c r="AB221" s="34" t="inlineStr">
        <is>
          <t>Iconic premium mineral water; mainstream + horeca</t>
        </is>
      </c>
      <c r="AC221" s="34" t="inlineStr">
        <is>
          <t>Premium French sparkling mineral water</t>
        </is>
      </c>
      <c r="AD221" s="34" t="inlineStr">
        <is>
          <t>Premium imported mineral water cachet and crisp bubbles.</t>
        </is>
      </c>
      <c r="AE221" s="51" t="n"/>
      <c r="AF221" s="53">
        <f>IF(AND(ISNUMBER($P221),ISNUMBER($AL221),$AL221&lt;&gt;0),ROUND($P221/$AL221*100,1),"")</f>
        <v/>
      </c>
      <c r="AG221" s="54">
        <f>IF(AND(ISNUMBER($S221),ISNUMBER($AL221),$AL221&lt;&gt;0),ROUND($S221/$AL221*100,2),"")</f>
        <v/>
      </c>
      <c r="AH221" s="53">
        <f>IF(AND(ISNUMBER($Q221),ISNUMBER($AL221),$AL221&lt;&gt;0),ROUND($Q221/$AL221*100,1),"")</f>
        <v/>
      </c>
      <c r="AI221" s="48">
        <f>IF(ISNUMBER($S221),IF($S221&lt;=1,"Yes","No"),"n/a")</f>
        <v/>
      </c>
      <c r="AJ221" s="48">
        <f>IF(ISNUMBER($S221),ROUND(MAX(0,MIN(100,100-$S221*2.5-IF(ISNUMBER($T221),$T221,0)*0.12+IF($S221&lt;=1,12,0))),0),"")</f>
        <v/>
      </c>
      <c r="AK221" s="48">
        <f>IF(ISNUMBER($Q221),IF($Q221&gt;=100,20,IF($Q221&gt;=30,10,0)),0)+IF(ISNUMBER($R221),IF($R221&gt;=100,20,0),0)+IF(ISNUMBER($P221),IF($P221&gt;=150,20,IF($P221&gt;=50,12,5)),0)+IF(ISNUMBER($S221),IF($S221&lt;=1,15,0),0)</f>
        <v/>
      </c>
      <c r="AL221" s="48" t="n">
        <v>330</v>
      </c>
      <c r="AM221" s="49" t="n"/>
      <c r="AN221" s="48">
        <f>IF(AND(ISNUMBER($P221),ISNUMBER($AL221),$AL221&lt;&gt;0),IF(OR($P221&gt;180,$P221/$AL221*1000&gt;400),"Over ceiling, confirm SKU","Within"),"n/a")</f>
        <v/>
      </c>
      <c r="AO221" s="51" t="n"/>
      <c r="AP221" s="51" t="n"/>
      <c r="AQ221" s="51" t="n"/>
      <c r="AR221" s="34" t="inlineStr">
        <is>
          <t>Retrieved and cited, see Enrichment Log</t>
        </is>
      </c>
      <c r="AS221" s="34" t="inlineStr">
        <is>
          <t>BLANK -&gt; requires live Amazon.ca capture</t>
        </is>
      </c>
      <c r="AT221" s="34" t="inlineStr">
        <is>
          <t>Unverified commercial data</t>
        </is>
      </c>
    </row>
    <row r="222" ht="28" customHeight="1">
      <c r="A222" s="34" t="inlineStr">
        <is>
          <t>Perrier</t>
        </is>
      </c>
      <c r="B222" s="34" t="inlineStr">
        <is>
          <t>Perrier Carbonated Mineral Water | Peach | 18 pack 330mL</t>
        </is>
      </c>
      <c r="C222" s="34" t="inlineStr">
        <is>
          <t>5) Sparkling water &amp; soda</t>
        </is>
      </c>
      <c r="D222" s="34" t="inlineStr">
        <is>
          <t>330 mL can</t>
        </is>
      </c>
      <c r="E222" s="48" t="n">
        <v>18</v>
      </c>
      <c r="F222" s="49" t="n"/>
      <c r="G222" s="50">
        <f>IF(AND(ISNUMBER($F222),ISNUMBER($E222),$E222&lt;&gt;0),$F222/$E222,"")</f>
        <v/>
      </c>
      <c r="H222" s="50">
        <f>IF(AND(ISNUMBER($F222),ISNUMBER($AL222),ISNUMBER($E222),($AL222*$E222)&lt;&gt;0),$F222/($AL222*$E222)*100,"")</f>
        <v/>
      </c>
      <c r="I222" s="51" t="n"/>
      <c r="J222" s="52" t="n"/>
      <c r="K222" s="50">
        <f>IF(AND(ISNUMBER($F222),ISNUMBER($J222)),$F222*(1-$J222),"")</f>
        <v/>
      </c>
      <c r="L222" s="51" t="n"/>
      <c r="M222" s="51" t="n"/>
      <c r="N222" s="50">
        <f>IF(ISNUMBER($F222),($F222-IF(ISNUMBER($AM222),$AM222,0))*(1-IF(ISNUMBER($J222),$J222,0)),"")</f>
        <v/>
      </c>
      <c r="O222" s="34" t="inlineStr">
        <is>
          <t>Peach</t>
        </is>
      </c>
      <c r="P222" s="48" t="n">
        <v>0</v>
      </c>
      <c r="Q222" s="48" t="n">
        <v>0</v>
      </c>
      <c r="R222" s="34" t="inlineStr">
        <is>
          <t>Not listed</t>
        </is>
      </c>
      <c r="S222" s="48" t="n">
        <v>0</v>
      </c>
      <c r="T222" s="48" t="n">
        <v>0</v>
      </c>
      <c r="U222" s="34" t="inlineStr">
        <is>
          <t>None</t>
        </is>
      </c>
      <c r="V222" s="34" t="inlineStr">
        <is>
          <t>Natural French mineral water from Vergèze (9.5 mg/L sodium, 150 mg/L calcium, below 5 mg label threshold per serving, declared as 0 mg), naturally carbonated, premium</t>
        </is>
      </c>
      <c r="W222" s="51" t="n"/>
      <c r="X222" s="51" t="n"/>
      <c r="Y222" s="51" t="n"/>
      <c r="Z222" s="51" t="n"/>
      <c r="AA222" s="34" t="inlineStr">
        <is>
          <t>High</t>
        </is>
      </c>
      <c r="AB222" s="34" t="inlineStr">
        <is>
          <t>Iconic premium mineral water; mainstream + horeca</t>
        </is>
      </c>
      <c r="AC222" s="34" t="inlineStr">
        <is>
          <t>Premium French sparkling mineral water</t>
        </is>
      </c>
      <c r="AD222" s="34" t="inlineStr">
        <is>
          <t>Premium imported mineral water cachet and crisp bubbles.</t>
        </is>
      </c>
      <c r="AE222" s="51" t="n"/>
      <c r="AF222" s="53">
        <f>IF(AND(ISNUMBER($P222),ISNUMBER($AL222),$AL222&lt;&gt;0),ROUND($P222/$AL222*100,1),"")</f>
        <v/>
      </c>
      <c r="AG222" s="54">
        <f>IF(AND(ISNUMBER($S222),ISNUMBER($AL222),$AL222&lt;&gt;0),ROUND($S222/$AL222*100,2),"")</f>
        <v/>
      </c>
      <c r="AH222" s="53">
        <f>IF(AND(ISNUMBER($Q222),ISNUMBER($AL222),$AL222&lt;&gt;0),ROUND($Q222/$AL222*100,1),"")</f>
        <v/>
      </c>
      <c r="AI222" s="48">
        <f>IF(ISNUMBER($S222),IF($S222&lt;=1,"Yes","No"),"n/a")</f>
        <v/>
      </c>
      <c r="AJ222" s="48">
        <f>IF(ISNUMBER($S222),ROUND(MAX(0,MIN(100,100-$S222*2.5-IF(ISNUMBER($T222),$T222,0)*0.12+IF($S222&lt;=1,12,0))),0),"")</f>
        <v/>
      </c>
      <c r="AK222" s="48">
        <f>IF(ISNUMBER($Q222),IF($Q222&gt;=100,20,IF($Q222&gt;=30,10,0)),0)+IF(ISNUMBER($R222),IF($R222&gt;=100,20,0),0)+IF(ISNUMBER($P222),IF($P222&gt;=150,20,IF($P222&gt;=50,12,5)),0)+IF(ISNUMBER($S222),IF($S222&lt;=1,15,0),0)</f>
        <v/>
      </c>
      <c r="AL222" s="48" t="n">
        <v>330</v>
      </c>
      <c r="AM222" s="49" t="n"/>
      <c r="AN222" s="48">
        <f>IF(AND(ISNUMBER($P222),ISNUMBER($AL222),$AL222&lt;&gt;0),IF(OR($P222&gt;180,$P222/$AL222*1000&gt;400),"Over ceiling, confirm SKU","Within"),"n/a")</f>
        <v/>
      </c>
      <c r="AO222" s="51" t="n"/>
      <c r="AP222" s="51" t="n"/>
      <c r="AQ222" s="51" t="n"/>
      <c r="AR222" s="34" t="inlineStr">
        <is>
          <t>Retrieved and cited, see Enrichment Log</t>
        </is>
      </c>
      <c r="AS222" s="34" t="inlineStr">
        <is>
          <t>BLANK -&gt; requires live Amazon.ca capture</t>
        </is>
      </c>
      <c r="AT222" s="34" t="inlineStr">
        <is>
          <t>Unverified commercial data</t>
        </is>
      </c>
    </row>
    <row r="223" ht="28" customHeight="1">
      <c r="A223" s="34" t="inlineStr">
        <is>
          <t>Perrier</t>
        </is>
      </c>
      <c r="B223" s="34" t="inlineStr">
        <is>
          <t>Perrier Carbonated Mineral Water | Peach | 24 pack 330mL</t>
        </is>
      </c>
      <c r="C223" s="34" t="inlineStr">
        <is>
          <t>5) Sparkling water &amp; soda</t>
        </is>
      </c>
      <c r="D223" s="34" t="inlineStr">
        <is>
          <t>330 mL can</t>
        </is>
      </c>
      <c r="E223" s="48" t="n">
        <v>24</v>
      </c>
      <c r="F223" s="49" t="n"/>
      <c r="G223" s="50">
        <f>IF(AND(ISNUMBER($F223),ISNUMBER($E223),$E223&lt;&gt;0),$F223/$E223,"")</f>
        <v/>
      </c>
      <c r="H223" s="50">
        <f>IF(AND(ISNUMBER($F223),ISNUMBER($AL223),ISNUMBER($E223),($AL223*$E223)&lt;&gt;0),$F223/($AL223*$E223)*100,"")</f>
        <v/>
      </c>
      <c r="I223" s="51" t="n"/>
      <c r="J223" s="52" t="n"/>
      <c r="K223" s="50">
        <f>IF(AND(ISNUMBER($F223),ISNUMBER($J223)),$F223*(1-$J223),"")</f>
        <v/>
      </c>
      <c r="L223" s="51" t="n"/>
      <c r="M223" s="51" t="n"/>
      <c r="N223" s="50">
        <f>IF(ISNUMBER($F223),($F223-IF(ISNUMBER($AM223),$AM223,0))*(1-IF(ISNUMBER($J223),$J223,0)),"")</f>
        <v/>
      </c>
      <c r="O223" s="34" t="inlineStr">
        <is>
          <t>Peach</t>
        </is>
      </c>
      <c r="P223" s="48" t="n">
        <v>0</v>
      </c>
      <c r="Q223" s="48" t="n">
        <v>0</v>
      </c>
      <c r="R223" s="34" t="inlineStr">
        <is>
          <t>Not listed</t>
        </is>
      </c>
      <c r="S223" s="48" t="n">
        <v>0</v>
      </c>
      <c r="T223" s="48" t="n">
        <v>0</v>
      </c>
      <c r="U223" s="34" t="inlineStr">
        <is>
          <t>None</t>
        </is>
      </c>
      <c r="V223" s="34" t="inlineStr">
        <is>
          <t>Natural French mineral water from Vergèze (9.5 mg/L sodium, 150 mg/L calcium, below 5 mg label threshold per serving, declared as 0 mg), naturally carbonated, premium</t>
        </is>
      </c>
      <c r="W223" s="51" t="n"/>
      <c r="X223" s="51" t="n"/>
      <c r="Y223" s="51" t="n"/>
      <c r="Z223" s="51" t="n"/>
      <c r="AA223" s="34" t="inlineStr">
        <is>
          <t>High</t>
        </is>
      </c>
      <c r="AB223" s="34" t="inlineStr">
        <is>
          <t>Iconic premium mineral water; mainstream + horeca</t>
        </is>
      </c>
      <c r="AC223" s="34" t="inlineStr">
        <is>
          <t>Premium French sparkling mineral water</t>
        </is>
      </c>
      <c r="AD223" s="34" t="inlineStr">
        <is>
          <t>Premium imported mineral water cachet and crisp bubbles.</t>
        </is>
      </c>
      <c r="AE223" s="51" t="n"/>
      <c r="AF223" s="53">
        <f>IF(AND(ISNUMBER($P223),ISNUMBER($AL223),$AL223&lt;&gt;0),ROUND($P223/$AL223*100,1),"")</f>
        <v/>
      </c>
      <c r="AG223" s="54">
        <f>IF(AND(ISNUMBER($S223),ISNUMBER($AL223),$AL223&lt;&gt;0),ROUND($S223/$AL223*100,2),"")</f>
        <v/>
      </c>
      <c r="AH223" s="53">
        <f>IF(AND(ISNUMBER($Q223),ISNUMBER($AL223),$AL223&lt;&gt;0),ROUND($Q223/$AL223*100,1),"")</f>
        <v/>
      </c>
      <c r="AI223" s="48">
        <f>IF(ISNUMBER($S223),IF($S223&lt;=1,"Yes","No"),"n/a")</f>
        <v/>
      </c>
      <c r="AJ223" s="48">
        <f>IF(ISNUMBER($S223),ROUND(MAX(0,MIN(100,100-$S223*2.5-IF(ISNUMBER($T223),$T223,0)*0.12+IF($S223&lt;=1,12,0))),0),"")</f>
        <v/>
      </c>
      <c r="AK223" s="48">
        <f>IF(ISNUMBER($Q223),IF($Q223&gt;=100,20,IF($Q223&gt;=30,10,0)),0)+IF(ISNUMBER($R223),IF($R223&gt;=100,20,0),0)+IF(ISNUMBER($P223),IF($P223&gt;=150,20,IF($P223&gt;=50,12,5)),0)+IF(ISNUMBER($S223),IF($S223&lt;=1,15,0),0)</f>
        <v/>
      </c>
      <c r="AL223" s="48" t="n">
        <v>330</v>
      </c>
      <c r="AM223" s="49" t="n"/>
      <c r="AN223" s="48">
        <f>IF(AND(ISNUMBER($P223),ISNUMBER($AL223),$AL223&lt;&gt;0),IF(OR($P223&gt;180,$P223/$AL223*1000&gt;400),"Over ceiling, confirm SKU","Within"),"n/a")</f>
        <v/>
      </c>
      <c r="AO223" s="51" t="n"/>
      <c r="AP223" s="51" t="n"/>
      <c r="AQ223" s="51" t="n"/>
      <c r="AR223" s="34" t="inlineStr">
        <is>
          <t>Retrieved and cited, see Enrichment Log</t>
        </is>
      </c>
      <c r="AS223" s="34" t="inlineStr">
        <is>
          <t>BLANK -&gt; requires live Amazon.ca capture</t>
        </is>
      </c>
      <c r="AT223" s="34" t="inlineStr">
        <is>
          <t>Unverified commercial data</t>
        </is>
      </c>
    </row>
    <row r="224" ht="28" customHeight="1">
      <c r="A224" s="34" t="inlineStr">
        <is>
          <t>San Pellegrino</t>
        </is>
      </c>
      <c r="B224" s="34" t="inlineStr">
        <is>
          <t>S.Pellegrino Sparkling Natural Mineral Water | Original (mineral) | single 500mL</t>
        </is>
      </c>
      <c r="C224" s="34" t="inlineStr">
        <is>
          <t>5) Sparkling water &amp; soda</t>
        </is>
      </c>
      <c r="D224" s="34" t="inlineStr">
        <is>
          <t>500 mL bottle</t>
        </is>
      </c>
      <c r="E224" s="48" t="n">
        <v>1</v>
      </c>
      <c r="F224" s="49" t="n"/>
      <c r="G224" s="50">
        <f>IF(AND(ISNUMBER($F224),ISNUMBER($E224),$E224&lt;&gt;0),$F224/$E224,"")</f>
        <v/>
      </c>
      <c r="H224" s="50">
        <f>IF(AND(ISNUMBER($F224),ISNUMBER($AL224),ISNUMBER($E224),($AL224*$E224)&lt;&gt;0),$F224/($AL224*$E224)*100,"")</f>
        <v/>
      </c>
      <c r="I224" s="51" t="n"/>
      <c r="J224" s="52" t="n"/>
      <c r="K224" s="50">
        <f>IF(AND(ISNUMBER($F224),ISNUMBER($J224)),$F224*(1-$J224),"")</f>
        <v/>
      </c>
      <c r="L224" s="51" t="n"/>
      <c r="M224" s="51" t="n"/>
      <c r="N224" s="50">
        <f>IF(ISNUMBER($F224),($F224-IF(ISNUMBER($AM224),$AM224,0))*(1-IF(ISNUMBER($J224),$J224,0)),"")</f>
        <v/>
      </c>
      <c r="O224" s="34" t="inlineStr">
        <is>
          <t>Original (mineral)</t>
        </is>
      </c>
      <c r="P224" s="48" t="n">
        <v>0</v>
      </c>
      <c r="Q224" s="48" t="n">
        <v>15</v>
      </c>
      <c r="R224" s="34" t="inlineStr">
        <is>
          <t>Not listed</t>
        </is>
      </c>
      <c r="S224" s="48" t="n">
        <v>0</v>
      </c>
      <c r="T224" s="48" t="n">
        <v>0</v>
      </c>
      <c r="U224" s="34" t="inlineStr">
        <is>
          <t>None</t>
        </is>
      </c>
      <c r="V224" s="34" t="inlineStr">
        <is>
          <t>Italian Alpine natural mineral water, 33.6 mg/L sodium, 179 mg/L calcium, 52 mg/L magnesium, fine perlage, premium dining</t>
        </is>
      </c>
      <c r="W224" s="51" t="n"/>
      <c r="X224" s="51" t="n"/>
      <c r="Y224" s="51" t="n"/>
      <c r="Z224" s="51" t="n"/>
      <c r="AA224" s="34" t="inlineStr">
        <is>
          <t>High</t>
        </is>
      </c>
      <c r="AB224" s="34" t="inlineStr">
        <is>
          <t>Premium mineral water; dining staple</t>
        </is>
      </c>
      <c r="AC224" s="34" t="inlineStr">
        <is>
          <t>Italy's fine dining sparkling mineral water</t>
        </is>
      </c>
      <c r="AD224" s="34" t="inlineStr">
        <is>
          <t>Premium mineral profile and table water prestige.</t>
        </is>
      </c>
      <c r="AE224" s="51" t="n"/>
      <c r="AF224" s="53">
        <f>IF(AND(ISNUMBER($P224),ISNUMBER($AL224),$AL224&lt;&gt;0),ROUND($P224/$AL224*100,1),"")</f>
        <v/>
      </c>
      <c r="AG224" s="54">
        <f>IF(AND(ISNUMBER($S224),ISNUMBER($AL224),$AL224&lt;&gt;0),ROUND($S224/$AL224*100,2),"")</f>
        <v/>
      </c>
      <c r="AH224" s="53">
        <f>IF(AND(ISNUMBER($Q224),ISNUMBER($AL224),$AL224&lt;&gt;0),ROUND($Q224/$AL224*100,1),"")</f>
        <v/>
      </c>
      <c r="AI224" s="48">
        <f>IF(ISNUMBER($S224),IF($S224&lt;=1,"Yes","No"),"n/a")</f>
        <v/>
      </c>
      <c r="AJ224" s="48">
        <f>IF(ISNUMBER($S224),ROUND(MAX(0,MIN(100,100-$S224*2.5-IF(ISNUMBER($T224),$T224,0)*0.12+IF($S224&lt;=1,12,0))),0),"")</f>
        <v/>
      </c>
      <c r="AK224" s="48">
        <f>IF(ISNUMBER($Q224),IF($Q224&gt;=100,20,IF($Q224&gt;=30,10,0)),0)+IF(ISNUMBER($R224),IF($R224&gt;=100,20,0),0)+IF(ISNUMBER($P224),IF($P224&gt;=150,20,IF($P224&gt;=50,12,5)),0)+IF(ISNUMBER($S224),IF($S224&lt;=1,15,0),0)</f>
        <v/>
      </c>
      <c r="AL224" s="48" t="n">
        <v>500</v>
      </c>
      <c r="AM224" s="49" t="n"/>
      <c r="AN224" s="48">
        <f>IF(AND(ISNUMBER($P224),ISNUMBER($AL224),$AL224&lt;&gt;0),IF(OR($P224&gt;180,$P224/$AL224*1000&gt;400),"Over ceiling, confirm SKU","Within"),"n/a")</f>
        <v/>
      </c>
      <c r="AO224" s="51" t="n"/>
      <c r="AP224" s="51" t="n"/>
      <c r="AQ224" s="51" t="n"/>
      <c r="AR224" s="34" t="inlineStr">
        <is>
          <t>Retrieved and cited, see Enrichment Log</t>
        </is>
      </c>
      <c r="AS224" s="34" t="inlineStr">
        <is>
          <t>BLANK -&gt; requires live Amazon.ca capture</t>
        </is>
      </c>
      <c r="AT224" s="34" t="inlineStr">
        <is>
          <t>Unverified commercial data</t>
        </is>
      </c>
    </row>
    <row r="225" ht="28" customHeight="1">
      <c r="A225" s="34" t="inlineStr">
        <is>
          <t>San Pellegrino</t>
        </is>
      </c>
      <c r="B225" s="34" t="inlineStr">
        <is>
          <t>S.Pellegrino Sparkling Natural Mineral Water | Original (mineral) | 8 pack 500mL</t>
        </is>
      </c>
      <c r="C225" s="34" t="inlineStr">
        <is>
          <t>5) Sparkling water &amp; soda</t>
        </is>
      </c>
      <c r="D225" s="34" t="inlineStr">
        <is>
          <t>500 mL bottle</t>
        </is>
      </c>
      <c r="E225" s="48" t="n">
        <v>8</v>
      </c>
      <c r="F225" s="49" t="n"/>
      <c r="G225" s="50">
        <f>IF(AND(ISNUMBER($F225),ISNUMBER($E225),$E225&lt;&gt;0),$F225/$E225,"")</f>
        <v/>
      </c>
      <c r="H225" s="50">
        <f>IF(AND(ISNUMBER($F225),ISNUMBER($AL225),ISNUMBER($E225),($AL225*$E225)&lt;&gt;0),$F225/($AL225*$E225)*100,"")</f>
        <v/>
      </c>
      <c r="I225" s="51" t="n"/>
      <c r="J225" s="52" t="n"/>
      <c r="K225" s="50">
        <f>IF(AND(ISNUMBER($F225),ISNUMBER($J225)),$F225*(1-$J225),"")</f>
        <v/>
      </c>
      <c r="L225" s="51" t="n"/>
      <c r="M225" s="51" t="n"/>
      <c r="N225" s="50">
        <f>IF(ISNUMBER($F225),($F225-IF(ISNUMBER($AM225),$AM225,0))*(1-IF(ISNUMBER($J225),$J225,0)),"")</f>
        <v/>
      </c>
      <c r="O225" s="34" t="inlineStr">
        <is>
          <t>Original (mineral)</t>
        </is>
      </c>
      <c r="P225" s="48" t="n">
        <v>0</v>
      </c>
      <c r="Q225" s="48" t="n">
        <v>15</v>
      </c>
      <c r="R225" s="34" t="inlineStr">
        <is>
          <t>Not listed</t>
        </is>
      </c>
      <c r="S225" s="48" t="n">
        <v>0</v>
      </c>
      <c r="T225" s="48" t="n">
        <v>0</v>
      </c>
      <c r="U225" s="34" t="inlineStr">
        <is>
          <t>None</t>
        </is>
      </c>
      <c r="V225" s="34" t="inlineStr">
        <is>
          <t>Italian Alpine natural mineral water, 33.6 mg/L sodium, 179 mg/L calcium, 52 mg/L magnesium, fine perlage, premium dining</t>
        </is>
      </c>
      <c r="W225" s="51" t="n"/>
      <c r="X225" s="51" t="n"/>
      <c r="Y225" s="51" t="n"/>
      <c r="Z225" s="51" t="n"/>
      <c r="AA225" s="34" t="inlineStr">
        <is>
          <t>High</t>
        </is>
      </c>
      <c r="AB225" s="34" t="inlineStr">
        <is>
          <t>Premium mineral water; dining staple</t>
        </is>
      </c>
      <c r="AC225" s="34" t="inlineStr">
        <is>
          <t>Italy's fine dining sparkling mineral water</t>
        </is>
      </c>
      <c r="AD225" s="34" t="inlineStr">
        <is>
          <t>Premium mineral profile and table water prestige.</t>
        </is>
      </c>
      <c r="AE225" s="51" t="n"/>
      <c r="AF225" s="53">
        <f>IF(AND(ISNUMBER($P225),ISNUMBER($AL225),$AL225&lt;&gt;0),ROUND($P225/$AL225*100,1),"")</f>
        <v/>
      </c>
      <c r="AG225" s="54">
        <f>IF(AND(ISNUMBER($S225),ISNUMBER($AL225),$AL225&lt;&gt;0),ROUND($S225/$AL225*100,2),"")</f>
        <v/>
      </c>
      <c r="AH225" s="53">
        <f>IF(AND(ISNUMBER($Q225),ISNUMBER($AL225),$AL225&lt;&gt;0),ROUND($Q225/$AL225*100,1),"")</f>
        <v/>
      </c>
      <c r="AI225" s="48">
        <f>IF(ISNUMBER($S225),IF($S225&lt;=1,"Yes","No"),"n/a")</f>
        <v/>
      </c>
      <c r="AJ225" s="48">
        <f>IF(ISNUMBER($S225),ROUND(MAX(0,MIN(100,100-$S225*2.5-IF(ISNUMBER($T225),$T225,0)*0.12+IF($S225&lt;=1,12,0))),0),"")</f>
        <v/>
      </c>
      <c r="AK225" s="48">
        <f>IF(ISNUMBER($Q225),IF($Q225&gt;=100,20,IF($Q225&gt;=30,10,0)),0)+IF(ISNUMBER($R225),IF($R225&gt;=100,20,0),0)+IF(ISNUMBER($P225),IF($P225&gt;=150,20,IF($P225&gt;=50,12,5)),0)+IF(ISNUMBER($S225),IF($S225&lt;=1,15,0),0)</f>
        <v/>
      </c>
      <c r="AL225" s="48" t="n">
        <v>500</v>
      </c>
      <c r="AM225" s="49" t="n"/>
      <c r="AN225" s="48">
        <f>IF(AND(ISNUMBER($P225),ISNUMBER($AL225),$AL225&lt;&gt;0),IF(OR($P225&gt;180,$P225/$AL225*1000&gt;400),"Over ceiling, confirm SKU","Within"),"n/a")</f>
        <v/>
      </c>
      <c r="AO225" s="51" t="n"/>
      <c r="AP225" s="51" t="n"/>
      <c r="AQ225" s="51" t="n"/>
      <c r="AR225" s="34" t="inlineStr">
        <is>
          <t>Retrieved and cited, see Enrichment Log</t>
        </is>
      </c>
      <c r="AS225" s="34" t="inlineStr">
        <is>
          <t>BLANK -&gt; requires live Amazon.ca capture</t>
        </is>
      </c>
      <c r="AT225" s="34" t="inlineStr">
        <is>
          <t>Unverified commercial data</t>
        </is>
      </c>
    </row>
    <row r="226" ht="28" customHeight="1">
      <c r="A226" s="34" t="inlineStr">
        <is>
          <t>San Pellegrino</t>
        </is>
      </c>
      <c r="B226" s="34" t="inlineStr">
        <is>
          <t>S.Pellegrino Sparkling Natural Mineral Water | Original (mineral) | 12 pack 500mL</t>
        </is>
      </c>
      <c r="C226" s="34" t="inlineStr">
        <is>
          <t>5) Sparkling water &amp; soda</t>
        </is>
      </c>
      <c r="D226" s="34" t="inlineStr">
        <is>
          <t>500 mL bottle</t>
        </is>
      </c>
      <c r="E226" s="48" t="n">
        <v>12</v>
      </c>
      <c r="F226" s="49" t="n"/>
      <c r="G226" s="50">
        <f>IF(AND(ISNUMBER($F226),ISNUMBER($E226),$E226&lt;&gt;0),$F226/$E226,"")</f>
        <v/>
      </c>
      <c r="H226" s="50">
        <f>IF(AND(ISNUMBER($F226),ISNUMBER($AL226),ISNUMBER($E226),($AL226*$E226)&lt;&gt;0),$F226/($AL226*$E226)*100,"")</f>
        <v/>
      </c>
      <c r="I226" s="51" t="n"/>
      <c r="J226" s="52" t="n"/>
      <c r="K226" s="50">
        <f>IF(AND(ISNUMBER($F226),ISNUMBER($J226)),$F226*(1-$J226),"")</f>
        <v/>
      </c>
      <c r="L226" s="51" t="n"/>
      <c r="M226" s="51" t="n"/>
      <c r="N226" s="50">
        <f>IF(ISNUMBER($F226),($F226-IF(ISNUMBER($AM226),$AM226,0))*(1-IF(ISNUMBER($J226),$J226,0)),"")</f>
        <v/>
      </c>
      <c r="O226" s="34" t="inlineStr">
        <is>
          <t>Original (mineral)</t>
        </is>
      </c>
      <c r="P226" s="48" t="n">
        <v>0</v>
      </c>
      <c r="Q226" s="48" t="n">
        <v>15</v>
      </c>
      <c r="R226" s="34" t="inlineStr">
        <is>
          <t>Not listed</t>
        </is>
      </c>
      <c r="S226" s="48" t="n">
        <v>0</v>
      </c>
      <c r="T226" s="48" t="n">
        <v>0</v>
      </c>
      <c r="U226" s="34" t="inlineStr">
        <is>
          <t>None</t>
        </is>
      </c>
      <c r="V226" s="34" t="inlineStr">
        <is>
          <t>Italian Alpine natural mineral water, 33.6 mg/L sodium, 179 mg/L calcium, 52 mg/L magnesium, fine perlage, premium dining</t>
        </is>
      </c>
      <c r="W226" s="51" t="n"/>
      <c r="X226" s="51" t="n"/>
      <c r="Y226" s="51" t="n"/>
      <c r="Z226" s="51" t="n"/>
      <c r="AA226" s="34" t="inlineStr">
        <is>
          <t>High</t>
        </is>
      </c>
      <c r="AB226" s="34" t="inlineStr">
        <is>
          <t>Premium mineral water; dining staple</t>
        </is>
      </c>
      <c r="AC226" s="34" t="inlineStr">
        <is>
          <t>Italy's fine dining sparkling mineral water</t>
        </is>
      </c>
      <c r="AD226" s="34" t="inlineStr">
        <is>
          <t>Premium mineral profile and table water prestige.</t>
        </is>
      </c>
      <c r="AE226" s="51" t="n"/>
      <c r="AF226" s="53">
        <f>IF(AND(ISNUMBER($P226),ISNUMBER($AL226),$AL226&lt;&gt;0),ROUND($P226/$AL226*100,1),"")</f>
        <v/>
      </c>
      <c r="AG226" s="54">
        <f>IF(AND(ISNUMBER($S226),ISNUMBER($AL226),$AL226&lt;&gt;0),ROUND($S226/$AL226*100,2),"")</f>
        <v/>
      </c>
      <c r="AH226" s="53">
        <f>IF(AND(ISNUMBER($Q226),ISNUMBER($AL226),$AL226&lt;&gt;0),ROUND($Q226/$AL226*100,1),"")</f>
        <v/>
      </c>
      <c r="AI226" s="48">
        <f>IF(ISNUMBER($S226),IF($S226&lt;=1,"Yes","No"),"n/a")</f>
        <v/>
      </c>
      <c r="AJ226" s="48">
        <f>IF(ISNUMBER($S226),ROUND(MAX(0,MIN(100,100-$S226*2.5-IF(ISNUMBER($T226),$T226,0)*0.12+IF($S226&lt;=1,12,0))),0),"")</f>
        <v/>
      </c>
      <c r="AK226" s="48">
        <f>IF(ISNUMBER($Q226),IF($Q226&gt;=100,20,IF($Q226&gt;=30,10,0)),0)+IF(ISNUMBER($R226),IF($R226&gt;=100,20,0),0)+IF(ISNUMBER($P226),IF($P226&gt;=150,20,IF($P226&gt;=50,12,5)),0)+IF(ISNUMBER($S226),IF($S226&lt;=1,15,0),0)</f>
        <v/>
      </c>
      <c r="AL226" s="48" t="n">
        <v>500</v>
      </c>
      <c r="AM226" s="49" t="n"/>
      <c r="AN226" s="48">
        <f>IF(AND(ISNUMBER($P226),ISNUMBER($AL226),$AL226&lt;&gt;0),IF(OR($P226&gt;180,$P226/$AL226*1000&gt;400),"Over ceiling, confirm SKU","Within"),"n/a")</f>
        <v/>
      </c>
      <c r="AO226" s="51" t="n"/>
      <c r="AP226" s="51" t="n"/>
      <c r="AQ226" s="51" t="n"/>
      <c r="AR226" s="34" t="inlineStr">
        <is>
          <t>Retrieved and cited, see Enrichment Log</t>
        </is>
      </c>
      <c r="AS226" s="34" t="inlineStr">
        <is>
          <t>BLANK -&gt; requires live Amazon.ca capture</t>
        </is>
      </c>
      <c r="AT226" s="34" t="inlineStr">
        <is>
          <t>Unverified commercial data</t>
        </is>
      </c>
    </row>
    <row r="227" ht="28" customHeight="1">
      <c r="A227" s="34" t="inlineStr">
        <is>
          <t>San Pellegrino</t>
        </is>
      </c>
      <c r="B227" s="34" t="inlineStr">
        <is>
          <t>S.Pellegrino Sparkling Natural Mineral Water | Original (mineral) | 18 pack 500mL</t>
        </is>
      </c>
      <c r="C227" s="34" t="inlineStr">
        <is>
          <t>5) Sparkling water &amp; soda</t>
        </is>
      </c>
      <c r="D227" s="34" t="inlineStr">
        <is>
          <t>500 mL bottle</t>
        </is>
      </c>
      <c r="E227" s="48" t="n">
        <v>18</v>
      </c>
      <c r="F227" s="49" t="n"/>
      <c r="G227" s="50">
        <f>IF(AND(ISNUMBER($F227),ISNUMBER($E227),$E227&lt;&gt;0),$F227/$E227,"")</f>
        <v/>
      </c>
      <c r="H227" s="50">
        <f>IF(AND(ISNUMBER($F227),ISNUMBER($AL227),ISNUMBER($E227),($AL227*$E227)&lt;&gt;0),$F227/($AL227*$E227)*100,"")</f>
        <v/>
      </c>
      <c r="I227" s="51" t="n"/>
      <c r="J227" s="52" t="n"/>
      <c r="K227" s="50">
        <f>IF(AND(ISNUMBER($F227),ISNUMBER($J227)),$F227*(1-$J227),"")</f>
        <v/>
      </c>
      <c r="L227" s="51" t="n"/>
      <c r="M227" s="51" t="n"/>
      <c r="N227" s="50">
        <f>IF(ISNUMBER($F227),($F227-IF(ISNUMBER($AM227),$AM227,0))*(1-IF(ISNUMBER($J227),$J227,0)),"")</f>
        <v/>
      </c>
      <c r="O227" s="34" t="inlineStr">
        <is>
          <t>Original (mineral)</t>
        </is>
      </c>
      <c r="P227" s="48" t="n">
        <v>0</v>
      </c>
      <c r="Q227" s="48" t="n">
        <v>15</v>
      </c>
      <c r="R227" s="34" t="inlineStr">
        <is>
          <t>Not listed</t>
        </is>
      </c>
      <c r="S227" s="48" t="n">
        <v>0</v>
      </c>
      <c r="T227" s="48" t="n">
        <v>0</v>
      </c>
      <c r="U227" s="34" t="inlineStr">
        <is>
          <t>None</t>
        </is>
      </c>
      <c r="V227" s="34" t="inlineStr">
        <is>
          <t>Italian Alpine natural mineral water, 33.6 mg/L sodium, 179 mg/L calcium, 52 mg/L magnesium, fine perlage, premium dining</t>
        </is>
      </c>
      <c r="W227" s="51" t="n"/>
      <c r="X227" s="51" t="n"/>
      <c r="Y227" s="51" t="n"/>
      <c r="Z227" s="51" t="n"/>
      <c r="AA227" s="34" t="inlineStr">
        <is>
          <t>High</t>
        </is>
      </c>
      <c r="AB227" s="34" t="inlineStr">
        <is>
          <t>Premium mineral water; dining staple</t>
        </is>
      </c>
      <c r="AC227" s="34" t="inlineStr">
        <is>
          <t>Italy's fine dining sparkling mineral water</t>
        </is>
      </c>
      <c r="AD227" s="34" t="inlineStr">
        <is>
          <t>Premium mineral profile and table water prestige.</t>
        </is>
      </c>
      <c r="AE227" s="51" t="n"/>
      <c r="AF227" s="53">
        <f>IF(AND(ISNUMBER($P227),ISNUMBER($AL227),$AL227&lt;&gt;0),ROUND($P227/$AL227*100,1),"")</f>
        <v/>
      </c>
      <c r="AG227" s="54">
        <f>IF(AND(ISNUMBER($S227),ISNUMBER($AL227),$AL227&lt;&gt;0),ROUND($S227/$AL227*100,2),"")</f>
        <v/>
      </c>
      <c r="AH227" s="53">
        <f>IF(AND(ISNUMBER($Q227),ISNUMBER($AL227),$AL227&lt;&gt;0),ROUND($Q227/$AL227*100,1),"")</f>
        <v/>
      </c>
      <c r="AI227" s="48">
        <f>IF(ISNUMBER($S227),IF($S227&lt;=1,"Yes","No"),"n/a")</f>
        <v/>
      </c>
      <c r="AJ227" s="48">
        <f>IF(ISNUMBER($S227),ROUND(MAX(0,MIN(100,100-$S227*2.5-IF(ISNUMBER($T227),$T227,0)*0.12+IF($S227&lt;=1,12,0))),0),"")</f>
        <v/>
      </c>
      <c r="AK227" s="48">
        <f>IF(ISNUMBER($Q227),IF($Q227&gt;=100,20,IF($Q227&gt;=30,10,0)),0)+IF(ISNUMBER($R227),IF($R227&gt;=100,20,0),0)+IF(ISNUMBER($P227),IF($P227&gt;=150,20,IF($P227&gt;=50,12,5)),0)+IF(ISNUMBER($S227),IF($S227&lt;=1,15,0),0)</f>
        <v/>
      </c>
      <c r="AL227" s="48" t="n">
        <v>500</v>
      </c>
      <c r="AM227" s="49" t="n"/>
      <c r="AN227" s="48">
        <f>IF(AND(ISNUMBER($P227),ISNUMBER($AL227),$AL227&lt;&gt;0),IF(OR($P227&gt;180,$P227/$AL227*1000&gt;400),"Over ceiling, confirm SKU","Within"),"n/a")</f>
        <v/>
      </c>
      <c r="AO227" s="51" t="n"/>
      <c r="AP227" s="51" t="n"/>
      <c r="AQ227" s="51" t="n"/>
      <c r="AR227" s="34" t="inlineStr">
        <is>
          <t>Retrieved and cited, see Enrichment Log</t>
        </is>
      </c>
      <c r="AS227" s="34" t="inlineStr">
        <is>
          <t>BLANK -&gt; requires live Amazon.ca capture</t>
        </is>
      </c>
      <c r="AT227" s="34" t="inlineStr">
        <is>
          <t>Unverified commercial data</t>
        </is>
      </c>
    </row>
    <row r="228" ht="28" customHeight="1">
      <c r="A228" s="34" t="inlineStr">
        <is>
          <t>San Pellegrino</t>
        </is>
      </c>
      <c r="B228" s="34" t="inlineStr">
        <is>
          <t>S.Pellegrino Sparkling Natural Mineral Water | Original (mineral) | 24 pack 500mL</t>
        </is>
      </c>
      <c r="C228" s="34" t="inlineStr">
        <is>
          <t>5) Sparkling water &amp; soda</t>
        </is>
      </c>
      <c r="D228" s="34" t="inlineStr">
        <is>
          <t>500 mL bottle</t>
        </is>
      </c>
      <c r="E228" s="48" t="n">
        <v>24</v>
      </c>
      <c r="F228" s="49" t="n"/>
      <c r="G228" s="50">
        <f>IF(AND(ISNUMBER($F228),ISNUMBER($E228),$E228&lt;&gt;0),$F228/$E228,"")</f>
        <v/>
      </c>
      <c r="H228" s="50">
        <f>IF(AND(ISNUMBER($F228),ISNUMBER($AL228),ISNUMBER($E228),($AL228*$E228)&lt;&gt;0),$F228/($AL228*$E228)*100,"")</f>
        <v/>
      </c>
      <c r="I228" s="51" t="n"/>
      <c r="J228" s="52" t="n"/>
      <c r="K228" s="50">
        <f>IF(AND(ISNUMBER($F228),ISNUMBER($J228)),$F228*(1-$J228),"")</f>
        <v/>
      </c>
      <c r="L228" s="51" t="n"/>
      <c r="M228" s="51" t="n"/>
      <c r="N228" s="50">
        <f>IF(ISNUMBER($F228),($F228-IF(ISNUMBER($AM228),$AM228,0))*(1-IF(ISNUMBER($J228),$J228,0)),"")</f>
        <v/>
      </c>
      <c r="O228" s="34" t="inlineStr">
        <is>
          <t>Original (mineral)</t>
        </is>
      </c>
      <c r="P228" s="48" t="n">
        <v>0</v>
      </c>
      <c r="Q228" s="48" t="n">
        <v>15</v>
      </c>
      <c r="R228" s="34" t="inlineStr">
        <is>
          <t>Not listed</t>
        </is>
      </c>
      <c r="S228" s="48" t="n">
        <v>0</v>
      </c>
      <c r="T228" s="48" t="n">
        <v>0</v>
      </c>
      <c r="U228" s="34" t="inlineStr">
        <is>
          <t>None</t>
        </is>
      </c>
      <c r="V228" s="34" t="inlineStr">
        <is>
          <t>Italian Alpine natural mineral water, 33.6 mg/L sodium, 179 mg/L calcium, 52 mg/L magnesium, fine perlage, premium dining</t>
        </is>
      </c>
      <c r="W228" s="51" t="n"/>
      <c r="X228" s="51" t="n"/>
      <c r="Y228" s="51" t="n"/>
      <c r="Z228" s="51" t="n"/>
      <c r="AA228" s="34" t="inlineStr">
        <is>
          <t>High</t>
        </is>
      </c>
      <c r="AB228" s="34" t="inlineStr">
        <is>
          <t>Premium mineral water; dining staple</t>
        </is>
      </c>
      <c r="AC228" s="34" t="inlineStr">
        <is>
          <t>Italy's fine dining sparkling mineral water</t>
        </is>
      </c>
      <c r="AD228" s="34" t="inlineStr">
        <is>
          <t>Premium mineral profile and table water prestige.</t>
        </is>
      </c>
      <c r="AE228" s="51" t="n"/>
      <c r="AF228" s="53">
        <f>IF(AND(ISNUMBER($P228),ISNUMBER($AL228),$AL228&lt;&gt;0),ROUND($P228/$AL228*100,1),"")</f>
        <v/>
      </c>
      <c r="AG228" s="54">
        <f>IF(AND(ISNUMBER($S228),ISNUMBER($AL228),$AL228&lt;&gt;0),ROUND($S228/$AL228*100,2),"")</f>
        <v/>
      </c>
      <c r="AH228" s="53">
        <f>IF(AND(ISNUMBER($Q228),ISNUMBER($AL228),$AL228&lt;&gt;0),ROUND($Q228/$AL228*100,1),"")</f>
        <v/>
      </c>
      <c r="AI228" s="48">
        <f>IF(ISNUMBER($S228),IF($S228&lt;=1,"Yes","No"),"n/a")</f>
        <v/>
      </c>
      <c r="AJ228" s="48">
        <f>IF(ISNUMBER($S228),ROUND(MAX(0,MIN(100,100-$S228*2.5-IF(ISNUMBER($T228),$T228,0)*0.12+IF($S228&lt;=1,12,0))),0),"")</f>
        <v/>
      </c>
      <c r="AK228" s="48">
        <f>IF(ISNUMBER($Q228),IF($Q228&gt;=100,20,IF($Q228&gt;=30,10,0)),0)+IF(ISNUMBER($R228),IF($R228&gt;=100,20,0),0)+IF(ISNUMBER($P228),IF($P228&gt;=150,20,IF($P228&gt;=50,12,5)),0)+IF(ISNUMBER($S228),IF($S228&lt;=1,15,0),0)</f>
        <v/>
      </c>
      <c r="AL228" s="48" t="n">
        <v>500</v>
      </c>
      <c r="AM228" s="49" t="n"/>
      <c r="AN228" s="48">
        <f>IF(AND(ISNUMBER($P228),ISNUMBER($AL228),$AL228&lt;&gt;0),IF(OR($P228&gt;180,$P228/$AL228*1000&gt;400),"Over ceiling, confirm SKU","Within"),"n/a")</f>
        <v/>
      </c>
      <c r="AO228" s="51" t="n"/>
      <c r="AP228" s="51" t="n"/>
      <c r="AQ228" s="51" t="n"/>
      <c r="AR228" s="34" t="inlineStr">
        <is>
          <t>Retrieved and cited, see Enrichment Log</t>
        </is>
      </c>
      <c r="AS228" s="34" t="inlineStr">
        <is>
          <t>BLANK -&gt; requires live Amazon.ca capture</t>
        </is>
      </c>
      <c r="AT228" s="34" t="inlineStr">
        <is>
          <t>Unverified commercial data</t>
        </is>
      </c>
    </row>
    <row r="229" ht="28" customHeight="1">
      <c r="A229" s="34" t="inlineStr">
        <is>
          <t>San Pellegrino</t>
        </is>
      </c>
      <c r="B229" s="34" t="inlineStr">
        <is>
          <t>Sanpellegrino Aranciata (Italian Sparkling Drink) | Aranciata | single 330mL</t>
        </is>
      </c>
      <c r="C229" s="34" t="inlineStr">
        <is>
          <t>5) Sparkling water &amp; soda</t>
        </is>
      </c>
      <c r="D229" s="34" t="inlineStr">
        <is>
          <t>330 mL can</t>
        </is>
      </c>
      <c r="E229" s="48" t="n">
        <v>1</v>
      </c>
      <c r="F229" s="49" t="n"/>
      <c r="G229" s="50">
        <f>IF(AND(ISNUMBER($F229),ISNUMBER($E229),$E229&lt;&gt;0),$F229/$E229,"")</f>
        <v/>
      </c>
      <c r="H229" s="50">
        <f>IF(AND(ISNUMBER($F229),ISNUMBER($AL229),ISNUMBER($E229),($AL229*$E229)&lt;&gt;0),$F229/($AL229*$E229)*100,"")</f>
        <v/>
      </c>
      <c r="I229" s="51" t="n"/>
      <c r="J229" s="52" t="n"/>
      <c r="K229" s="50">
        <f>IF(AND(ISNUMBER($F229),ISNUMBER($J229)),$F229*(1-$J229),"")</f>
        <v/>
      </c>
      <c r="L229" s="51" t="n"/>
      <c r="M229" s="51" t="n"/>
      <c r="N229" s="50">
        <f>IF(ISNUMBER($F229),($F229-IF(ISNUMBER($AM229),$AM229,0))*(1-IF(ISNUMBER($J229),$J229,0)),"")</f>
        <v/>
      </c>
      <c r="O229" s="34" t="inlineStr">
        <is>
          <t>Aranciata</t>
        </is>
      </c>
      <c r="P229" s="48" t="n">
        <v>0</v>
      </c>
      <c r="Q229" s="48" t="n">
        <v>10</v>
      </c>
      <c r="R229" s="34" t="inlineStr">
        <is>
          <t>Not listed</t>
        </is>
      </c>
      <c r="S229" s="48" t="n">
        <v>16</v>
      </c>
      <c r="T229" s="48" t="n">
        <v>70</v>
      </c>
      <c r="U229" s="34" t="inlineStr">
        <is>
          <t>Sugar + real fruit juice</t>
        </is>
      </c>
      <c r="V229" s="34" t="inlineStr">
        <is>
          <t>Real fruit juice Italian sparkling beverage</t>
        </is>
      </c>
      <c r="W229" s="51" t="n"/>
      <c r="X229" s="51" t="n"/>
      <c r="Y229" s="51" t="n"/>
      <c r="Z229" s="51" t="n"/>
      <c r="AA229" s="34" t="inlineStr">
        <is>
          <t>Medium</t>
        </is>
      </c>
      <c r="AB229" s="34" t="inlineStr">
        <is>
          <t>Premium imported fruit soda; recognizable</t>
        </is>
      </c>
      <c r="AC229" s="34" t="inlineStr">
        <is>
          <t>Italian fruit soda with real juice</t>
        </is>
      </c>
      <c r="AD229" s="34" t="inlineStr">
        <is>
          <t>Premium imported fruit soda taste with real juice.</t>
        </is>
      </c>
      <c r="AE229" s="51" t="n"/>
      <c r="AF229" s="53">
        <f>IF(AND(ISNUMBER($P229),ISNUMBER($AL229),$AL229&lt;&gt;0),ROUND($P229/$AL229*100,1),"")</f>
        <v/>
      </c>
      <c r="AG229" s="54">
        <f>IF(AND(ISNUMBER($S229),ISNUMBER($AL229),$AL229&lt;&gt;0),ROUND($S229/$AL229*100,2),"")</f>
        <v/>
      </c>
      <c r="AH229" s="53">
        <f>IF(AND(ISNUMBER($Q229),ISNUMBER($AL229),$AL229&lt;&gt;0),ROUND($Q229/$AL229*100,1),"")</f>
        <v/>
      </c>
      <c r="AI229" s="48">
        <f>IF(ISNUMBER($S229),IF($S229&lt;=1,"Yes","No"),"n/a")</f>
        <v/>
      </c>
      <c r="AJ229" s="48">
        <f>IF(ISNUMBER($S229),ROUND(MAX(0,MIN(100,100-$S229*2.5-IF(ISNUMBER($T229),$T229,0)*0.12+IF($S229&lt;=1,12,0))),0),"")</f>
        <v/>
      </c>
      <c r="AK229" s="48">
        <f>IF(ISNUMBER($Q229),IF($Q229&gt;=100,20,IF($Q229&gt;=30,10,0)),0)+IF(ISNUMBER($R229),IF($R229&gt;=100,20,0),0)+IF(ISNUMBER($P229),IF($P229&gt;=150,20,IF($P229&gt;=50,12,5)),0)+IF(ISNUMBER($S229),IF($S229&lt;=1,15,0),0)</f>
        <v/>
      </c>
      <c r="AL229" s="48" t="n">
        <v>330</v>
      </c>
      <c r="AM229" s="49" t="n"/>
      <c r="AN229" s="48">
        <f>IF(AND(ISNUMBER($P229),ISNUMBER($AL229),$AL229&lt;&gt;0),IF(OR($P229&gt;180,$P229/$AL229*1000&gt;400),"Over ceiling, confirm SKU","Within"),"n/a")</f>
        <v/>
      </c>
      <c r="AO229" s="51" t="n"/>
      <c r="AP229" s="51" t="n"/>
      <c r="AQ229" s="51" t="n"/>
      <c r="AR229" s="34" t="inlineStr">
        <is>
          <t>No enrichment entry, to confirm</t>
        </is>
      </c>
      <c r="AS229" s="34" t="inlineStr">
        <is>
          <t>BLANK -&gt; requires live Amazon.ca capture</t>
        </is>
      </c>
      <c r="AT229" s="34" t="inlineStr">
        <is>
          <t>Unverified commercial data</t>
        </is>
      </c>
    </row>
    <row r="230" ht="28" customHeight="1">
      <c r="A230" s="34" t="inlineStr">
        <is>
          <t>San Pellegrino</t>
        </is>
      </c>
      <c r="B230" s="34" t="inlineStr">
        <is>
          <t>Sanpellegrino Aranciata (Italian Sparkling Drink) | Aranciata | 8 pack 330mL</t>
        </is>
      </c>
      <c r="C230" s="34" t="inlineStr">
        <is>
          <t>5) Sparkling water &amp; soda</t>
        </is>
      </c>
      <c r="D230" s="34" t="inlineStr">
        <is>
          <t>330 mL can</t>
        </is>
      </c>
      <c r="E230" s="48" t="n">
        <v>8</v>
      </c>
      <c r="F230" s="49" t="n"/>
      <c r="G230" s="50">
        <f>IF(AND(ISNUMBER($F230),ISNUMBER($E230),$E230&lt;&gt;0),$F230/$E230,"")</f>
        <v/>
      </c>
      <c r="H230" s="50">
        <f>IF(AND(ISNUMBER($F230),ISNUMBER($AL230),ISNUMBER($E230),($AL230*$E230)&lt;&gt;0),$F230/($AL230*$E230)*100,"")</f>
        <v/>
      </c>
      <c r="I230" s="51" t="n"/>
      <c r="J230" s="52" t="n"/>
      <c r="K230" s="50">
        <f>IF(AND(ISNUMBER($F230),ISNUMBER($J230)),$F230*(1-$J230),"")</f>
        <v/>
      </c>
      <c r="L230" s="51" t="n"/>
      <c r="M230" s="51" t="n"/>
      <c r="N230" s="50">
        <f>IF(ISNUMBER($F230),($F230-IF(ISNUMBER($AM230),$AM230,0))*(1-IF(ISNUMBER($J230),$J230,0)),"")</f>
        <v/>
      </c>
      <c r="O230" s="34" t="inlineStr">
        <is>
          <t>Aranciata</t>
        </is>
      </c>
      <c r="P230" s="48" t="n">
        <v>0</v>
      </c>
      <c r="Q230" s="48" t="n">
        <v>10</v>
      </c>
      <c r="R230" s="34" t="inlineStr">
        <is>
          <t>Not listed</t>
        </is>
      </c>
      <c r="S230" s="48" t="n">
        <v>16</v>
      </c>
      <c r="T230" s="48" t="n">
        <v>70</v>
      </c>
      <c r="U230" s="34" t="inlineStr">
        <is>
          <t>Sugar + real fruit juice</t>
        </is>
      </c>
      <c r="V230" s="34" t="inlineStr">
        <is>
          <t>Real fruit juice Italian sparkling beverage</t>
        </is>
      </c>
      <c r="W230" s="51" t="n"/>
      <c r="X230" s="51" t="n"/>
      <c r="Y230" s="51" t="n"/>
      <c r="Z230" s="51" t="n"/>
      <c r="AA230" s="34" t="inlineStr">
        <is>
          <t>Medium</t>
        </is>
      </c>
      <c r="AB230" s="34" t="inlineStr">
        <is>
          <t>Premium imported fruit soda; recognizable</t>
        </is>
      </c>
      <c r="AC230" s="34" t="inlineStr">
        <is>
          <t>Italian fruit soda with real juice</t>
        </is>
      </c>
      <c r="AD230" s="34" t="inlineStr">
        <is>
          <t>Premium imported fruit soda taste with real juice.</t>
        </is>
      </c>
      <c r="AE230" s="51" t="n"/>
      <c r="AF230" s="53">
        <f>IF(AND(ISNUMBER($P230),ISNUMBER($AL230),$AL230&lt;&gt;0),ROUND($P230/$AL230*100,1),"")</f>
        <v/>
      </c>
      <c r="AG230" s="54">
        <f>IF(AND(ISNUMBER($S230),ISNUMBER($AL230),$AL230&lt;&gt;0),ROUND($S230/$AL230*100,2),"")</f>
        <v/>
      </c>
      <c r="AH230" s="53">
        <f>IF(AND(ISNUMBER($Q230),ISNUMBER($AL230),$AL230&lt;&gt;0),ROUND($Q230/$AL230*100,1),"")</f>
        <v/>
      </c>
      <c r="AI230" s="48">
        <f>IF(ISNUMBER($S230),IF($S230&lt;=1,"Yes","No"),"n/a")</f>
        <v/>
      </c>
      <c r="AJ230" s="48">
        <f>IF(ISNUMBER($S230),ROUND(MAX(0,MIN(100,100-$S230*2.5-IF(ISNUMBER($T230),$T230,0)*0.12+IF($S230&lt;=1,12,0))),0),"")</f>
        <v/>
      </c>
      <c r="AK230" s="48">
        <f>IF(ISNUMBER($Q230),IF($Q230&gt;=100,20,IF($Q230&gt;=30,10,0)),0)+IF(ISNUMBER($R230),IF($R230&gt;=100,20,0),0)+IF(ISNUMBER($P230),IF($P230&gt;=150,20,IF($P230&gt;=50,12,5)),0)+IF(ISNUMBER($S230),IF($S230&lt;=1,15,0),0)</f>
        <v/>
      </c>
      <c r="AL230" s="48" t="n">
        <v>330</v>
      </c>
      <c r="AM230" s="49" t="n"/>
      <c r="AN230" s="48">
        <f>IF(AND(ISNUMBER($P230),ISNUMBER($AL230),$AL230&lt;&gt;0),IF(OR($P230&gt;180,$P230/$AL230*1000&gt;400),"Over ceiling, confirm SKU","Within"),"n/a")</f>
        <v/>
      </c>
      <c r="AO230" s="51" t="n"/>
      <c r="AP230" s="51" t="n"/>
      <c r="AQ230" s="51" t="n"/>
      <c r="AR230" s="34" t="inlineStr">
        <is>
          <t>No enrichment entry, to confirm</t>
        </is>
      </c>
      <c r="AS230" s="34" t="inlineStr">
        <is>
          <t>BLANK -&gt; requires live Amazon.ca capture</t>
        </is>
      </c>
      <c r="AT230" s="34" t="inlineStr">
        <is>
          <t>Unverified commercial data</t>
        </is>
      </c>
    </row>
    <row r="231" ht="28" customHeight="1">
      <c r="A231" s="34" t="inlineStr">
        <is>
          <t>San Pellegrino</t>
        </is>
      </c>
      <c r="B231" s="34" t="inlineStr">
        <is>
          <t>Sanpellegrino Aranciata (Italian Sparkling Drink) | Aranciata | 12 pack 330mL</t>
        </is>
      </c>
      <c r="C231" s="34" t="inlineStr">
        <is>
          <t>5) Sparkling water &amp; soda</t>
        </is>
      </c>
      <c r="D231" s="34" t="inlineStr">
        <is>
          <t>330 mL can</t>
        </is>
      </c>
      <c r="E231" s="48" t="n">
        <v>12</v>
      </c>
      <c r="F231" s="49" t="n"/>
      <c r="G231" s="50">
        <f>IF(AND(ISNUMBER($F231),ISNUMBER($E231),$E231&lt;&gt;0),$F231/$E231,"")</f>
        <v/>
      </c>
      <c r="H231" s="50">
        <f>IF(AND(ISNUMBER($F231),ISNUMBER($AL231),ISNUMBER($E231),($AL231*$E231)&lt;&gt;0),$F231/($AL231*$E231)*100,"")</f>
        <v/>
      </c>
      <c r="I231" s="51" t="n"/>
      <c r="J231" s="52" t="n"/>
      <c r="K231" s="50">
        <f>IF(AND(ISNUMBER($F231),ISNUMBER($J231)),$F231*(1-$J231),"")</f>
        <v/>
      </c>
      <c r="L231" s="51" t="n"/>
      <c r="M231" s="51" t="n"/>
      <c r="N231" s="50">
        <f>IF(ISNUMBER($F231),($F231-IF(ISNUMBER($AM231),$AM231,0))*(1-IF(ISNUMBER($J231),$J231,0)),"")</f>
        <v/>
      </c>
      <c r="O231" s="34" t="inlineStr">
        <is>
          <t>Aranciata</t>
        </is>
      </c>
      <c r="P231" s="48" t="n">
        <v>0</v>
      </c>
      <c r="Q231" s="48" t="n">
        <v>10</v>
      </c>
      <c r="R231" s="34" t="inlineStr">
        <is>
          <t>Not listed</t>
        </is>
      </c>
      <c r="S231" s="48" t="n">
        <v>16</v>
      </c>
      <c r="T231" s="48" t="n">
        <v>70</v>
      </c>
      <c r="U231" s="34" t="inlineStr">
        <is>
          <t>Sugar + real fruit juice</t>
        </is>
      </c>
      <c r="V231" s="34" t="inlineStr">
        <is>
          <t>Real fruit juice Italian sparkling beverage</t>
        </is>
      </c>
      <c r="W231" s="51" t="n"/>
      <c r="X231" s="51" t="n"/>
      <c r="Y231" s="51" t="n"/>
      <c r="Z231" s="51" t="n"/>
      <c r="AA231" s="34" t="inlineStr">
        <is>
          <t>Medium</t>
        </is>
      </c>
      <c r="AB231" s="34" t="inlineStr">
        <is>
          <t>Premium imported fruit soda; recognizable</t>
        </is>
      </c>
      <c r="AC231" s="34" t="inlineStr">
        <is>
          <t>Italian fruit soda with real juice</t>
        </is>
      </c>
      <c r="AD231" s="34" t="inlineStr">
        <is>
          <t>Premium imported fruit soda taste with real juice.</t>
        </is>
      </c>
      <c r="AE231" s="51" t="n"/>
      <c r="AF231" s="53">
        <f>IF(AND(ISNUMBER($P231),ISNUMBER($AL231),$AL231&lt;&gt;0),ROUND($P231/$AL231*100,1),"")</f>
        <v/>
      </c>
      <c r="AG231" s="54">
        <f>IF(AND(ISNUMBER($S231),ISNUMBER($AL231),$AL231&lt;&gt;0),ROUND($S231/$AL231*100,2),"")</f>
        <v/>
      </c>
      <c r="AH231" s="53">
        <f>IF(AND(ISNUMBER($Q231),ISNUMBER($AL231),$AL231&lt;&gt;0),ROUND($Q231/$AL231*100,1),"")</f>
        <v/>
      </c>
      <c r="AI231" s="48">
        <f>IF(ISNUMBER($S231),IF($S231&lt;=1,"Yes","No"),"n/a")</f>
        <v/>
      </c>
      <c r="AJ231" s="48">
        <f>IF(ISNUMBER($S231),ROUND(MAX(0,MIN(100,100-$S231*2.5-IF(ISNUMBER($T231),$T231,0)*0.12+IF($S231&lt;=1,12,0))),0),"")</f>
        <v/>
      </c>
      <c r="AK231" s="48">
        <f>IF(ISNUMBER($Q231),IF($Q231&gt;=100,20,IF($Q231&gt;=30,10,0)),0)+IF(ISNUMBER($R231),IF($R231&gt;=100,20,0),0)+IF(ISNUMBER($P231),IF($P231&gt;=150,20,IF($P231&gt;=50,12,5)),0)+IF(ISNUMBER($S231),IF($S231&lt;=1,15,0),0)</f>
        <v/>
      </c>
      <c r="AL231" s="48" t="n">
        <v>330</v>
      </c>
      <c r="AM231" s="49" t="n"/>
      <c r="AN231" s="48">
        <f>IF(AND(ISNUMBER($P231),ISNUMBER($AL231),$AL231&lt;&gt;0),IF(OR($P231&gt;180,$P231/$AL231*1000&gt;400),"Over ceiling, confirm SKU","Within"),"n/a")</f>
        <v/>
      </c>
      <c r="AO231" s="51" t="n"/>
      <c r="AP231" s="51" t="n"/>
      <c r="AQ231" s="51" t="n"/>
      <c r="AR231" s="34" t="inlineStr">
        <is>
          <t>No enrichment entry, to confirm</t>
        </is>
      </c>
      <c r="AS231" s="34" t="inlineStr">
        <is>
          <t>BLANK -&gt; requires live Amazon.ca capture</t>
        </is>
      </c>
      <c r="AT231" s="34" t="inlineStr">
        <is>
          <t>Unverified commercial data</t>
        </is>
      </c>
    </row>
    <row r="232" ht="28" customHeight="1">
      <c r="A232" s="34" t="inlineStr">
        <is>
          <t>San Pellegrino</t>
        </is>
      </c>
      <c r="B232" s="34" t="inlineStr">
        <is>
          <t>Sanpellegrino Aranciata (Italian Sparkling Drink) | Aranciata | 15 pack 330mL</t>
        </is>
      </c>
      <c r="C232" s="34" t="inlineStr">
        <is>
          <t>5) Sparkling water &amp; soda</t>
        </is>
      </c>
      <c r="D232" s="34" t="inlineStr">
        <is>
          <t>330 mL can</t>
        </is>
      </c>
      <c r="E232" s="48" t="n">
        <v>15</v>
      </c>
      <c r="F232" s="49" t="n"/>
      <c r="G232" s="50">
        <f>IF(AND(ISNUMBER($F232),ISNUMBER($E232),$E232&lt;&gt;0),$F232/$E232,"")</f>
        <v/>
      </c>
      <c r="H232" s="50">
        <f>IF(AND(ISNUMBER($F232),ISNUMBER($AL232),ISNUMBER($E232),($AL232*$E232)&lt;&gt;0),$F232/($AL232*$E232)*100,"")</f>
        <v/>
      </c>
      <c r="I232" s="51" t="n"/>
      <c r="J232" s="52" t="n"/>
      <c r="K232" s="50">
        <f>IF(AND(ISNUMBER($F232),ISNUMBER($J232)),$F232*(1-$J232),"")</f>
        <v/>
      </c>
      <c r="L232" s="51" t="n"/>
      <c r="M232" s="51" t="n"/>
      <c r="N232" s="50">
        <f>IF(ISNUMBER($F232),($F232-IF(ISNUMBER($AM232),$AM232,0))*(1-IF(ISNUMBER($J232),$J232,0)),"")</f>
        <v/>
      </c>
      <c r="O232" s="34" t="inlineStr">
        <is>
          <t>Aranciata</t>
        </is>
      </c>
      <c r="P232" s="48" t="n">
        <v>0</v>
      </c>
      <c r="Q232" s="48" t="n">
        <v>10</v>
      </c>
      <c r="R232" s="34" t="inlineStr">
        <is>
          <t>Not listed</t>
        </is>
      </c>
      <c r="S232" s="48" t="n">
        <v>16</v>
      </c>
      <c r="T232" s="48" t="n">
        <v>70</v>
      </c>
      <c r="U232" s="34" t="inlineStr">
        <is>
          <t>Sugar + real fruit juice</t>
        </is>
      </c>
      <c r="V232" s="34" t="inlineStr">
        <is>
          <t>Real fruit juice Italian sparkling beverage</t>
        </is>
      </c>
      <c r="W232" s="51" t="n"/>
      <c r="X232" s="51" t="n"/>
      <c r="Y232" s="51" t="n"/>
      <c r="Z232" s="51" t="n"/>
      <c r="AA232" s="34" t="inlineStr">
        <is>
          <t>Medium</t>
        </is>
      </c>
      <c r="AB232" s="34" t="inlineStr">
        <is>
          <t>Premium imported fruit soda; recognizable</t>
        </is>
      </c>
      <c r="AC232" s="34" t="inlineStr">
        <is>
          <t>Italian fruit soda with real juice</t>
        </is>
      </c>
      <c r="AD232" s="34" t="inlineStr">
        <is>
          <t>Premium imported fruit soda taste with real juice.</t>
        </is>
      </c>
      <c r="AE232" s="51" t="n"/>
      <c r="AF232" s="53">
        <f>IF(AND(ISNUMBER($P232),ISNUMBER($AL232),$AL232&lt;&gt;0),ROUND($P232/$AL232*100,1),"")</f>
        <v/>
      </c>
      <c r="AG232" s="54">
        <f>IF(AND(ISNUMBER($S232),ISNUMBER($AL232),$AL232&lt;&gt;0),ROUND($S232/$AL232*100,2),"")</f>
        <v/>
      </c>
      <c r="AH232" s="53">
        <f>IF(AND(ISNUMBER($Q232),ISNUMBER($AL232),$AL232&lt;&gt;0),ROUND($Q232/$AL232*100,1),"")</f>
        <v/>
      </c>
      <c r="AI232" s="48">
        <f>IF(ISNUMBER($S232),IF($S232&lt;=1,"Yes","No"),"n/a")</f>
        <v/>
      </c>
      <c r="AJ232" s="48">
        <f>IF(ISNUMBER($S232),ROUND(MAX(0,MIN(100,100-$S232*2.5-IF(ISNUMBER($T232),$T232,0)*0.12+IF($S232&lt;=1,12,0))),0),"")</f>
        <v/>
      </c>
      <c r="AK232" s="48">
        <f>IF(ISNUMBER($Q232),IF($Q232&gt;=100,20,IF($Q232&gt;=30,10,0)),0)+IF(ISNUMBER($R232),IF($R232&gt;=100,20,0),0)+IF(ISNUMBER($P232),IF($P232&gt;=150,20,IF($P232&gt;=50,12,5)),0)+IF(ISNUMBER($S232),IF($S232&lt;=1,15,0),0)</f>
        <v/>
      </c>
      <c r="AL232" s="48" t="n">
        <v>330</v>
      </c>
      <c r="AM232" s="49" t="n"/>
      <c r="AN232" s="48">
        <f>IF(AND(ISNUMBER($P232),ISNUMBER($AL232),$AL232&lt;&gt;0),IF(OR($P232&gt;180,$P232/$AL232*1000&gt;400),"Over ceiling, confirm SKU","Within"),"n/a")</f>
        <v/>
      </c>
      <c r="AO232" s="51" t="n"/>
      <c r="AP232" s="51" t="n"/>
      <c r="AQ232" s="51" t="n"/>
      <c r="AR232" s="34" t="inlineStr">
        <is>
          <t>No enrichment entry, to confirm</t>
        </is>
      </c>
      <c r="AS232" s="34" t="inlineStr">
        <is>
          <t>BLANK -&gt; requires live Amazon.ca capture</t>
        </is>
      </c>
      <c r="AT232" s="34" t="inlineStr">
        <is>
          <t>Unverified commercial data</t>
        </is>
      </c>
    </row>
    <row r="233" ht="28" customHeight="1">
      <c r="A233" s="34" t="inlineStr">
        <is>
          <t>San Pellegrino</t>
        </is>
      </c>
      <c r="B233" s="34" t="inlineStr">
        <is>
          <t>Sanpellegrino Aranciata (Italian Sparkling Drink) | Aranciata | 18 pack 330mL</t>
        </is>
      </c>
      <c r="C233" s="34" t="inlineStr">
        <is>
          <t>5) Sparkling water &amp; soda</t>
        </is>
      </c>
      <c r="D233" s="34" t="inlineStr">
        <is>
          <t>330 mL can</t>
        </is>
      </c>
      <c r="E233" s="48" t="n">
        <v>18</v>
      </c>
      <c r="F233" s="49" t="n"/>
      <c r="G233" s="50">
        <f>IF(AND(ISNUMBER($F233),ISNUMBER($E233),$E233&lt;&gt;0),$F233/$E233,"")</f>
        <v/>
      </c>
      <c r="H233" s="50">
        <f>IF(AND(ISNUMBER($F233),ISNUMBER($AL233),ISNUMBER($E233),($AL233*$E233)&lt;&gt;0),$F233/($AL233*$E233)*100,"")</f>
        <v/>
      </c>
      <c r="I233" s="51" t="n"/>
      <c r="J233" s="52" t="n"/>
      <c r="K233" s="50">
        <f>IF(AND(ISNUMBER($F233),ISNUMBER($J233)),$F233*(1-$J233),"")</f>
        <v/>
      </c>
      <c r="L233" s="51" t="n"/>
      <c r="M233" s="51" t="n"/>
      <c r="N233" s="50">
        <f>IF(ISNUMBER($F233),($F233-IF(ISNUMBER($AM233),$AM233,0))*(1-IF(ISNUMBER($J233),$J233,0)),"")</f>
        <v/>
      </c>
      <c r="O233" s="34" t="inlineStr">
        <is>
          <t>Aranciata</t>
        </is>
      </c>
      <c r="P233" s="48" t="n">
        <v>0</v>
      </c>
      <c r="Q233" s="48" t="n">
        <v>10</v>
      </c>
      <c r="R233" s="34" t="inlineStr">
        <is>
          <t>Not listed</t>
        </is>
      </c>
      <c r="S233" s="48" t="n">
        <v>16</v>
      </c>
      <c r="T233" s="48" t="n">
        <v>70</v>
      </c>
      <c r="U233" s="34" t="inlineStr">
        <is>
          <t>Sugar + real fruit juice</t>
        </is>
      </c>
      <c r="V233" s="34" t="inlineStr">
        <is>
          <t>Real fruit juice Italian sparkling beverage</t>
        </is>
      </c>
      <c r="W233" s="51" t="n"/>
      <c r="X233" s="51" t="n"/>
      <c r="Y233" s="51" t="n"/>
      <c r="Z233" s="51" t="n"/>
      <c r="AA233" s="34" t="inlineStr">
        <is>
          <t>Medium</t>
        </is>
      </c>
      <c r="AB233" s="34" t="inlineStr">
        <is>
          <t>Premium imported fruit soda; recognizable</t>
        </is>
      </c>
      <c r="AC233" s="34" t="inlineStr">
        <is>
          <t>Italian fruit soda with real juice</t>
        </is>
      </c>
      <c r="AD233" s="34" t="inlineStr">
        <is>
          <t>Premium imported fruit soda taste with real juice.</t>
        </is>
      </c>
      <c r="AE233" s="51" t="n"/>
      <c r="AF233" s="53">
        <f>IF(AND(ISNUMBER($P233),ISNUMBER($AL233),$AL233&lt;&gt;0),ROUND($P233/$AL233*100,1),"")</f>
        <v/>
      </c>
      <c r="AG233" s="54">
        <f>IF(AND(ISNUMBER($S233),ISNUMBER($AL233),$AL233&lt;&gt;0),ROUND($S233/$AL233*100,2),"")</f>
        <v/>
      </c>
      <c r="AH233" s="53">
        <f>IF(AND(ISNUMBER($Q233),ISNUMBER($AL233),$AL233&lt;&gt;0),ROUND($Q233/$AL233*100,1),"")</f>
        <v/>
      </c>
      <c r="AI233" s="48">
        <f>IF(ISNUMBER($S233),IF($S233&lt;=1,"Yes","No"),"n/a")</f>
        <v/>
      </c>
      <c r="AJ233" s="48">
        <f>IF(ISNUMBER($S233),ROUND(MAX(0,MIN(100,100-$S233*2.5-IF(ISNUMBER($T233),$T233,0)*0.12+IF($S233&lt;=1,12,0))),0),"")</f>
        <v/>
      </c>
      <c r="AK233" s="48">
        <f>IF(ISNUMBER($Q233),IF($Q233&gt;=100,20,IF($Q233&gt;=30,10,0)),0)+IF(ISNUMBER($R233),IF($R233&gt;=100,20,0),0)+IF(ISNUMBER($P233),IF($P233&gt;=150,20,IF($P233&gt;=50,12,5)),0)+IF(ISNUMBER($S233),IF($S233&lt;=1,15,0),0)</f>
        <v/>
      </c>
      <c r="AL233" s="48" t="n">
        <v>330</v>
      </c>
      <c r="AM233" s="49" t="n"/>
      <c r="AN233" s="48">
        <f>IF(AND(ISNUMBER($P233),ISNUMBER($AL233),$AL233&lt;&gt;0),IF(OR($P233&gt;180,$P233/$AL233*1000&gt;400),"Over ceiling, confirm SKU","Within"),"n/a")</f>
        <v/>
      </c>
      <c r="AO233" s="51" t="n"/>
      <c r="AP233" s="51" t="n"/>
      <c r="AQ233" s="51" t="n"/>
      <c r="AR233" s="34" t="inlineStr">
        <is>
          <t>No enrichment entry, to confirm</t>
        </is>
      </c>
      <c r="AS233" s="34" t="inlineStr">
        <is>
          <t>BLANK -&gt; requires live Amazon.ca capture</t>
        </is>
      </c>
      <c r="AT233" s="34" t="inlineStr">
        <is>
          <t>Unverified commercial data</t>
        </is>
      </c>
    </row>
    <row r="234" ht="28" customHeight="1">
      <c r="A234" s="34" t="inlineStr">
        <is>
          <t>San Pellegrino</t>
        </is>
      </c>
      <c r="B234" s="34" t="inlineStr">
        <is>
          <t>Sanpellegrino Aranciata (Italian Sparkling Drink) | Aranciata | 24 pack 330mL</t>
        </is>
      </c>
      <c r="C234" s="34" t="inlineStr">
        <is>
          <t>5) Sparkling water &amp; soda</t>
        </is>
      </c>
      <c r="D234" s="34" t="inlineStr">
        <is>
          <t>330 mL can</t>
        </is>
      </c>
      <c r="E234" s="48" t="n">
        <v>24</v>
      </c>
      <c r="F234" s="49" t="n"/>
      <c r="G234" s="50">
        <f>IF(AND(ISNUMBER($F234),ISNUMBER($E234),$E234&lt;&gt;0),$F234/$E234,"")</f>
        <v/>
      </c>
      <c r="H234" s="50">
        <f>IF(AND(ISNUMBER($F234),ISNUMBER($AL234),ISNUMBER($E234),($AL234*$E234)&lt;&gt;0),$F234/($AL234*$E234)*100,"")</f>
        <v/>
      </c>
      <c r="I234" s="51" t="n"/>
      <c r="J234" s="52" t="n"/>
      <c r="K234" s="50">
        <f>IF(AND(ISNUMBER($F234),ISNUMBER($J234)),$F234*(1-$J234),"")</f>
        <v/>
      </c>
      <c r="L234" s="51" t="n"/>
      <c r="M234" s="51" t="n"/>
      <c r="N234" s="50">
        <f>IF(ISNUMBER($F234),($F234-IF(ISNUMBER($AM234),$AM234,0))*(1-IF(ISNUMBER($J234),$J234,0)),"")</f>
        <v/>
      </c>
      <c r="O234" s="34" t="inlineStr">
        <is>
          <t>Aranciata</t>
        </is>
      </c>
      <c r="P234" s="48" t="n">
        <v>0</v>
      </c>
      <c r="Q234" s="48" t="n">
        <v>10</v>
      </c>
      <c r="R234" s="34" t="inlineStr">
        <is>
          <t>Not listed</t>
        </is>
      </c>
      <c r="S234" s="48" t="n">
        <v>16</v>
      </c>
      <c r="T234" s="48" t="n">
        <v>70</v>
      </c>
      <c r="U234" s="34" t="inlineStr">
        <is>
          <t>Sugar + real fruit juice</t>
        </is>
      </c>
      <c r="V234" s="34" t="inlineStr">
        <is>
          <t>Real fruit juice Italian sparkling beverage</t>
        </is>
      </c>
      <c r="W234" s="51" t="n"/>
      <c r="X234" s="51" t="n"/>
      <c r="Y234" s="51" t="n"/>
      <c r="Z234" s="51" t="n"/>
      <c r="AA234" s="34" t="inlineStr">
        <is>
          <t>Medium</t>
        </is>
      </c>
      <c r="AB234" s="34" t="inlineStr">
        <is>
          <t>Premium imported fruit soda; recognizable</t>
        </is>
      </c>
      <c r="AC234" s="34" t="inlineStr">
        <is>
          <t>Italian fruit soda with real juice</t>
        </is>
      </c>
      <c r="AD234" s="34" t="inlineStr">
        <is>
          <t>Premium imported fruit soda taste with real juice.</t>
        </is>
      </c>
      <c r="AE234" s="51" t="n"/>
      <c r="AF234" s="53">
        <f>IF(AND(ISNUMBER($P234),ISNUMBER($AL234),$AL234&lt;&gt;0),ROUND($P234/$AL234*100,1),"")</f>
        <v/>
      </c>
      <c r="AG234" s="54">
        <f>IF(AND(ISNUMBER($S234),ISNUMBER($AL234),$AL234&lt;&gt;0),ROUND($S234/$AL234*100,2),"")</f>
        <v/>
      </c>
      <c r="AH234" s="53">
        <f>IF(AND(ISNUMBER($Q234),ISNUMBER($AL234),$AL234&lt;&gt;0),ROUND($Q234/$AL234*100,1),"")</f>
        <v/>
      </c>
      <c r="AI234" s="48">
        <f>IF(ISNUMBER($S234),IF($S234&lt;=1,"Yes","No"),"n/a")</f>
        <v/>
      </c>
      <c r="AJ234" s="48">
        <f>IF(ISNUMBER($S234),ROUND(MAX(0,MIN(100,100-$S234*2.5-IF(ISNUMBER($T234),$T234,0)*0.12+IF($S234&lt;=1,12,0))),0),"")</f>
        <v/>
      </c>
      <c r="AK234" s="48">
        <f>IF(ISNUMBER($Q234),IF($Q234&gt;=100,20,IF($Q234&gt;=30,10,0)),0)+IF(ISNUMBER($R234),IF($R234&gt;=100,20,0),0)+IF(ISNUMBER($P234),IF($P234&gt;=150,20,IF($P234&gt;=50,12,5)),0)+IF(ISNUMBER($S234),IF($S234&lt;=1,15,0),0)</f>
        <v/>
      </c>
      <c r="AL234" s="48" t="n">
        <v>330</v>
      </c>
      <c r="AM234" s="49" t="n"/>
      <c r="AN234" s="48">
        <f>IF(AND(ISNUMBER($P234),ISNUMBER($AL234),$AL234&lt;&gt;0),IF(OR($P234&gt;180,$P234/$AL234*1000&gt;400),"Over ceiling, confirm SKU","Within"),"n/a")</f>
        <v/>
      </c>
      <c r="AO234" s="51" t="n"/>
      <c r="AP234" s="51" t="n"/>
      <c r="AQ234" s="51" t="n"/>
      <c r="AR234" s="34" t="inlineStr">
        <is>
          <t>No enrichment entry, to confirm</t>
        </is>
      </c>
      <c r="AS234" s="34" t="inlineStr">
        <is>
          <t>BLANK -&gt; requires live Amazon.ca capture</t>
        </is>
      </c>
      <c r="AT234" s="34" t="inlineStr">
        <is>
          <t>Unverified commercial data</t>
        </is>
      </c>
    </row>
    <row r="235" ht="28" customHeight="1">
      <c r="A235" s="34" t="inlineStr">
        <is>
          <t>San Pellegrino</t>
        </is>
      </c>
      <c r="B235" s="34" t="inlineStr">
        <is>
          <t>Sanpellegrino Aranciata (Italian Sparkling Drink) | Aranciata Rossa | single 330mL</t>
        </is>
      </c>
      <c r="C235" s="34" t="inlineStr">
        <is>
          <t>5) Sparkling water &amp; soda</t>
        </is>
      </c>
      <c r="D235" s="34" t="inlineStr">
        <is>
          <t>330 mL can</t>
        </is>
      </c>
      <c r="E235" s="48" t="n">
        <v>1</v>
      </c>
      <c r="F235" s="49" t="n"/>
      <c r="G235" s="50">
        <f>IF(AND(ISNUMBER($F235),ISNUMBER($E235),$E235&lt;&gt;0),$F235/$E235,"")</f>
        <v/>
      </c>
      <c r="H235" s="50">
        <f>IF(AND(ISNUMBER($F235),ISNUMBER($AL235),ISNUMBER($E235),($AL235*$E235)&lt;&gt;0),$F235/($AL235*$E235)*100,"")</f>
        <v/>
      </c>
      <c r="I235" s="51" t="n"/>
      <c r="J235" s="52" t="n"/>
      <c r="K235" s="50">
        <f>IF(AND(ISNUMBER($F235),ISNUMBER($J235)),$F235*(1-$J235),"")</f>
        <v/>
      </c>
      <c r="L235" s="51" t="n"/>
      <c r="M235" s="51" t="n"/>
      <c r="N235" s="50">
        <f>IF(ISNUMBER($F235),($F235-IF(ISNUMBER($AM235),$AM235,0))*(1-IF(ISNUMBER($J235),$J235,0)),"")</f>
        <v/>
      </c>
      <c r="O235" s="34" t="inlineStr">
        <is>
          <t>Aranciata Rossa</t>
        </is>
      </c>
      <c r="P235" s="48" t="n">
        <v>0</v>
      </c>
      <c r="Q235" s="48" t="n">
        <v>10</v>
      </c>
      <c r="R235" s="34" t="inlineStr">
        <is>
          <t>Not listed</t>
        </is>
      </c>
      <c r="S235" s="48" t="n">
        <v>16</v>
      </c>
      <c r="T235" s="48" t="n">
        <v>70</v>
      </c>
      <c r="U235" s="34" t="inlineStr">
        <is>
          <t>Sugar + real fruit juice</t>
        </is>
      </c>
      <c r="V235" s="34" t="inlineStr">
        <is>
          <t>Real fruit juice Italian sparkling beverage</t>
        </is>
      </c>
      <c r="W235" s="51" t="n"/>
      <c r="X235" s="51" t="n"/>
      <c r="Y235" s="51" t="n"/>
      <c r="Z235" s="51" t="n"/>
      <c r="AA235" s="34" t="inlineStr">
        <is>
          <t>Medium</t>
        </is>
      </c>
      <c r="AB235" s="34" t="inlineStr">
        <is>
          <t>Premium imported fruit soda; recognizable</t>
        </is>
      </c>
      <c r="AC235" s="34" t="inlineStr">
        <is>
          <t>Italian fruit soda with real juice</t>
        </is>
      </c>
      <c r="AD235" s="34" t="inlineStr">
        <is>
          <t>Premium imported fruit soda taste with real juice.</t>
        </is>
      </c>
      <c r="AE235" s="51" t="n"/>
      <c r="AF235" s="53">
        <f>IF(AND(ISNUMBER($P235),ISNUMBER($AL235),$AL235&lt;&gt;0),ROUND($P235/$AL235*100,1),"")</f>
        <v/>
      </c>
      <c r="AG235" s="54">
        <f>IF(AND(ISNUMBER($S235),ISNUMBER($AL235),$AL235&lt;&gt;0),ROUND($S235/$AL235*100,2),"")</f>
        <v/>
      </c>
      <c r="AH235" s="53">
        <f>IF(AND(ISNUMBER($Q235),ISNUMBER($AL235),$AL235&lt;&gt;0),ROUND($Q235/$AL235*100,1),"")</f>
        <v/>
      </c>
      <c r="AI235" s="48">
        <f>IF(ISNUMBER($S235),IF($S235&lt;=1,"Yes","No"),"n/a")</f>
        <v/>
      </c>
      <c r="AJ235" s="48">
        <f>IF(ISNUMBER($S235),ROUND(MAX(0,MIN(100,100-$S235*2.5-IF(ISNUMBER($T235),$T235,0)*0.12+IF($S235&lt;=1,12,0))),0),"")</f>
        <v/>
      </c>
      <c r="AK235" s="48">
        <f>IF(ISNUMBER($Q235),IF($Q235&gt;=100,20,IF($Q235&gt;=30,10,0)),0)+IF(ISNUMBER($R235),IF($R235&gt;=100,20,0),0)+IF(ISNUMBER($P235),IF($P235&gt;=150,20,IF($P235&gt;=50,12,5)),0)+IF(ISNUMBER($S235),IF($S235&lt;=1,15,0),0)</f>
        <v/>
      </c>
      <c r="AL235" s="48" t="n">
        <v>330</v>
      </c>
      <c r="AM235" s="49" t="n"/>
      <c r="AN235" s="48">
        <f>IF(AND(ISNUMBER($P235),ISNUMBER($AL235),$AL235&lt;&gt;0),IF(OR($P235&gt;180,$P235/$AL235*1000&gt;400),"Over ceiling, confirm SKU","Within"),"n/a")</f>
        <v/>
      </c>
      <c r="AO235" s="51" t="n"/>
      <c r="AP235" s="51" t="n"/>
      <c r="AQ235" s="51" t="n"/>
      <c r="AR235" s="34" t="inlineStr">
        <is>
          <t>No enrichment entry, to confirm</t>
        </is>
      </c>
      <c r="AS235" s="34" t="inlineStr">
        <is>
          <t>BLANK -&gt; requires live Amazon.ca capture</t>
        </is>
      </c>
      <c r="AT235" s="34" t="inlineStr">
        <is>
          <t>Unverified commercial data</t>
        </is>
      </c>
    </row>
    <row r="236" ht="28" customHeight="1">
      <c r="A236" s="34" t="inlineStr">
        <is>
          <t>San Pellegrino</t>
        </is>
      </c>
      <c r="B236" s="34" t="inlineStr">
        <is>
          <t>Sanpellegrino Aranciata (Italian Sparkling Drink) | Aranciata Rossa | 8 pack 330mL</t>
        </is>
      </c>
      <c r="C236" s="34" t="inlineStr">
        <is>
          <t>5) Sparkling water &amp; soda</t>
        </is>
      </c>
      <c r="D236" s="34" t="inlineStr">
        <is>
          <t>330 mL can</t>
        </is>
      </c>
      <c r="E236" s="48" t="n">
        <v>8</v>
      </c>
      <c r="F236" s="49" t="n"/>
      <c r="G236" s="50">
        <f>IF(AND(ISNUMBER($F236),ISNUMBER($E236),$E236&lt;&gt;0),$F236/$E236,"")</f>
        <v/>
      </c>
      <c r="H236" s="50">
        <f>IF(AND(ISNUMBER($F236),ISNUMBER($AL236),ISNUMBER($E236),($AL236*$E236)&lt;&gt;0),$F236/($AL236*$E236)*100,"")</f>
        <v/>
      </c>
      <c r="I236" s="51" t="n"/>
      <c r="J236" s="52" t="n"/>
      <c r="K236" s="50">
        <f>IF(AND(ISNUMBER($F236),ISNUMBER($J236)),$F236*(1-$J236),"")</f>
        <v/>
      </c>
      <c r="L236" s="51" t="n"/>
      <c r="M236" s="51" t="n"/>
      <c r="N236" s="50">
        <f>IF(ISNUMBER($F236),($F236-IF(ISNUMBER($AM236),$AM236,0))*(1-IF(ISNUMBER($J236),$J236,0)),"")</f>
        <v/>
      </c>
      <c r="O236" s="34" t="inlineStr">
        <is>
          <t>Aranciata Rossa</t>
        </is>
      </c>
      <c r="P236" s="48" t="n">
        <v>0</v>
      </c>
      <c r="Q236" s="48" t="n">
        <v>10</v>
      </c>
      <c r="R236" s="34" t="inlineStr">
        <is>
          <t>Not listed</t>
        </is>
      </c>
      <c r="S236" s="48" t="n">
        <v>16</v>
      </c>
      <c r="T236" s="48" t="n">
        <v>70</v>
      </c>
      <c r="U236" s="34" t="inlineStr">
        <is>
          <t>Sugar + real fruit juice</t>
        </is>
      </c>
      <c r="V236" s="34" t="inlineStr">
        <is>
          <t>Real fruit juice Italian sparkling beverage</t>
        </is>
      </c>
      <c r="W236" s="51" t="n"/>
      <c r="X236" s="51" t="n"/>
      <c r="Y236" s="51" t="n"/>
      <c r="Z236" s="51" t="n"/>
      <c r="AA236" s="34" t="inlineStr">
        <is>
          <t>Medium</t>
        </is>
      </c>
      <c r="AB236" s="34" t="inlineStr">
        <is>
          <t>Premium imported fruit soda; recognizable</t>
        </is>
      </c>
      <c r="AC236" s="34" t="inlineStr">
        <is>
          <t>Italian fruit soda with real juice</t>
        </is>
      </c>
      <c r="AD236" s="34" t="inlineStr">
        <is>
          <t>Premium imported fruit soda taste with real juice.</t>
        </is>
      </c>
      <c r="AE236" s="51" t="n"/>
      <c r="AF236" s="53">
        <f>IF(AND(ISNUMBER($P236),ISNUMBER($AL236),$AL236&lt;&gt;0),ROUND($P236/$AL236*100,1),"")</f>
        <v/>
      </c>
      <c r="AG236" s="54">
        <f>IF(AND(ISNUMBER($S236),ISNUMBER($AL236),$AL236&lt;&gt;0),ROUND($S236/$AL236*100,2),"")</f>
        <v/>
      </c>
      <c r="AH236" s="53">
        <f>IF(AND(ISNUMBER($Q236),ISNUMBER($AL236),$AL236&lt;&gt;0),ROUND($Q236/$AL236*100,1),"")</f>
        <v/>
      </c>
      <c r="AI236" s="48">
        <f>IF(ISNUMBER($S236),IF($S236&lt;=1,"Yes","No"),"n/a")</f>
        <v/>
      </c>
      <c r="AJ236" s="48">
        <f>IF(ISNUMBER($S236),ROUND(MAX(0,MIN(100,100-$S236*2.5-IF(ISNUMBER($T236),$T236,0)*0.12+IF($S236&lt;=1,12,0))),0),"")</f>
        <v/>
      </c>
      <c r="AK236" s="48">
        <f>IF(ISNUMBER($Q236),IF($Q236&gt;=100,20,IF($Q236&gt;=30,10,0)),0)+IF(ISNUMBER($R236),IF($R236&gt;=100,20,0),0)+IF(ISNUMBER($P236),IF($P236&gt;=150,20,IF($P236&gt;=50,12,5)),0)+IF(ISNUMBER($S236),IF($S236&lt;=1,15,0),0)</f>
        <v/>
      </c>
      <c r="AL236" s="48" t="n">
        <v>330</v>
      </c>
      <c r="AM236" s="49" t="n"/>
      <c r="AN236" s="48">
        <f>IF(AND(ISNUMBER($P236),ISNUMBER($AL236),$AL236&lt;&gt;0),IF(OR($P236&gt;180,$P236/$AL236*1000&gt;400),"Over ceiling, confirm SKU","Within"),"n/a")</f>
        <v/>
      </c>
      <c r="AO236" s="51" t="n"/>
      <c r="AP236" s="51" t="n"/>
      <c r="AQ236" s="51" t="n"/>
      <c r="AR236" s="34" t="inlineStr">
        <is>
          <t>No enrichment entry, to confirm</t>
        </is>
      </c>
      <c r="AS236" s="34" t="inlineStr">
        <is>
          <t>BLANK -&gt; requires live Amazon.ca capture</t>
        </is>
      </c>
      <c r="AT236" s="34" t="inlineStr">
        <is>
          <t>Unverified commercial data</t>
        </is>
      </c>
    </row>
    <row r="237" ht="28" customHeight="1">
      <c r="A237" s="34" t="inlineStr">
        <is>
          <t>San Pellegrino</t>
        </is>
      </c>
      <c r="B237" s="34" t="inlineStr">
        <is>
          <t>Sanpellegrino Aranciata (Italian Sparkling Drink) | Aranciata Rossa | 12 pack 330mL</t>
        </is>
      </c>
      <c r="C237" s="34" t="inlineStr">
        <is>
          <t>5) Sparkling water &amp; soda</t>
        </is>
      </c>
      <c r="D237" s="34" t="inlineStr">
        <is>
          <t>330 mL can</t>
        </is>
      </c>
      <c r="E237" s="48" t="n">
        <v>12</v>
      </c>
      <c r="F237" s="49" t="n"/>
      <c r="G237" s="50">
        <f>IF(AND(ISNUMBER($F237),ISNUMBER($E237),$E237&lt;&gt;0),$F237/$E237,"")</f>
        <v/>
      </c>
      <c r="H237" s="50">
        <f>IF(AND(ISNUMBER($F237),ISNUMBER($AL237),ISNUMBER($E237),($AL237*$E237)&lt;&gt;0),$F237/($AL237*$E237)*100,"")</f>
        <v/>
      </c>
      <c r="I237" s="51" t="n"/>
      <c r="J237" s="52" t="n"/>
      <c r="K237" s="50">
        <f>IF(AND(ISNUMBER($F237),ISNUMBER($J237)),$F237*(1-$J237),"")</f>
        <v/>
      </c>
      <c r="L237" s="51" t="n"/>
      <c r="M237" s="51" t="n"/>
      <c r="N237" s="50">
        <f>IF(ISNUMBER($F237),($F237-IF(ISNUMBER($AM237),$AM237,0))*(1-IF(ISNUMBER($J237),$J237,0)),"")</f>
        <v/>
      </c>
      <c r="O237" s="34" t="inlineStr">
        <is>
          <t>Aranciata Rossa</t>
        </is>
      </c>
      <c r="P237" s="48" t="n">
        <v>0</v>
      </c>
      <c r="Q237" s="48" t="n">
        <v>10</v>
      </c>
      <c r="R237" s="34" t="inlineStr">
        <is>
          <t>Not listed</t>
        </is>
      </c>
      <c r="S237" s="48" t="n">
        <v>16</v>
      </c>
      <c r="T237" s="48" t="n">
        <v>70</v>
      </c>
      <c r="U237" s="34" t="inlineStr">
        <is>
          <t>Sugar + real fruit juice</t>
        </is>
      </c>
      <c r="V237" s="34" t="inlineStr">
        <is>
          <t>Real fruit juice Italian sparkling beverage</t>
        </is>
      </c>
      <c r="W237" s="51" t="n"/>
      <c r="X237" s="51" t="n"/>
      <c r="Y237" s="51" t="n"/>
      <c r="Z237" s="51" t="n"/>
      <c r="AA237" s="34" t="inlineStr">
        <is>
          <t>Medium</t>
        </is>
      </c>
      <c r="AB237" s="34" t="inlineStr">
        <is>
          <t>Premium imported fruit soda; recognizable</t>
        </is>
      </c>
      <c r="AC237" s="34" t="inlineStr">
        <is>
          <t>Italian fruit soda with real juice</t>
        </is>
      </c>
      <c r="AD237" s="34" t="inlineStr">
        <is>
          <t>Premium imported fruit soda taste with real juice.</t>
        </is>
      </c>
      <c r="AE237" s="51" t="n"/>
      <c r="AF237" s="53">
        <f>IF(AND(ISNUMBER($P237),ISNUMBER($AL237),$AL237&lt;&gt;0),ROUND($P237/$AL237*100,1),"")</f>
        <v/>
      </c>
      <c r="AG237" s="54">
        <f>IF(AND(ISNUMBER($S237),ISNUMBER($AL237),$AL237&lt;&gt;0),ROUND($S237/$AL237*100,2),"")</f>
        <v/>
      </c>
      <c r="AH237" s="53">
        <f>IF(AND(ISNUMBER($Q237),ISNUMBER($AL237),$AL237&lt;&gt;0),ROUND($Q237/$AL237*100,1),"")</f>
        <v/>
      </c>
      <c r="AI237" s="48">
        <f>IF(ISNUMBER($S237),IF($S237&lt;=1,"Yes","No"),"n/a")</f>
        <v/>
      </c>
      <c r="AJ237" s="48">
        <f>IF(ISNUMBER($S237),ROUND(MAX(0,MIN(100,100-$S237*2.5-IF(ISNUMBER($T237),$T237,0)*0.12+IF($S237&lt;=1,12,0))),0),"")</f>
        <v/>
      </c>
      <c r="AK237" s="48">
        <f>IF(ISNUMBER($Q237),IF($Q237&gt;=100,20,IF($Q237&gt;=30,10,0)),0)+IF(ISNUMBER($R237),IF($R237&gt;=100,20,0),0)+IF(ISNUMBER($P237),IF($P237&gt;=150,20,IF($P237&gt;=50,12,5)),0)+IF(ISNUMBER($S237),IF($S237&lt;=1,15,0),0)</f>
        <v/>
      </c>
      <c r="AL237" s="48" t="n">
        <v>330</v>
      </c>
      <c r="AM237" s="49" t="n"/>
      <c r="AN237" s="48">
        <f>IF(AND(ISNUMBER($P237),ISNUMBER($AL237),$AL237&lt;&gt;0),IF(OR($P237&gt;180,$P237/$AL237*1000&gt;400),"Over ceiling, confirm SKU","Within"),"n/a")</f>
        <v/>
      </c>
      <c r="AO237" s="51" t="n"/>
      <c r="AP237" s="51" t="n"/>
      <c r="AQ237" s="51" t="n"/>
      <c r="AR237" s="34" t="inlineStr">
        <is>
          <t>No enrichment entry, to confirm</t>
        </is>
      </c>
      <c r="AS237" s="34" t="inlineStr">
        <is>
          <t>BLANK -&gt; requires live Amazon.ca capture</t>
        </is>
      </c>
      <c r="AT237" s="34" t="inlineStr">
        <is>
          <t>Unverified commercial data</t>
        </is>
      </c>
    </row>
    <row r="238" ht="28" customHeight="1">
      <c r="A238" s="34" t="inlineStr">
        <is>
          <t>San Pellegrino</t>
        </is>
      </c>
      <c r="B238" s="34" t="inlineStr">
        <is>
          <t>Sanpellegrino Aranciata (Italian Sparkling Drink) | Aranciata Rossa | 15 pack 330mL</t>
        </is>
      </c>
      <c r="C238" s="34" t="inlineStr">
        <is>
          <t>5) Sparkling water &amp; soda</t>
        </is>
      </c>
      <c r="D238" s="34" t="inlineStr">
        <is>
          <t>330 mL can</t>
        </is>
      </c>
      <c r="E238" s="48" t="n">
        <v>15</v>
      </c>
      <c r="F238" s="49" t="n"/>
      <c r="G238" s="50">
        <f>IF(AND(ISNUMBER($F238),ISNUMBER($E238),$E238&lt;&gt;0),$F238/$E238,"")</f>
        <v/>
      </c>
      <c r="H238" s="50">
        <f>IF(AND(ISNUMBER($F238),ISNUMBER($AL238),ISNUMBER($E238),($AL238*$E238)&lt;&gt;0),$F238/($AL238*$E238)*100,"")</f>
        <v/>
      </c>
      <c r="I238" s="51" t="n"/>
      <c r="J238" s="52" t="n"/>
      <c r="K238" s="50">
        <f>IF(AND(ISNUMBER($F238),ISNUMBER($J238)),$F238*(1-$J238),"")</f>
        <v/>
      </c>
      <c r="L238" s="51" t="n"/>
      <c r="M238" s="51" t="n"/>
      <c r="N238" s="50">
        <f>IF(ISNUMBER($F238),($F238-IF(ISNUMBER($AM238),$AM238,0))*(1-IF(ISNUMBER($J238),$J238,0)),"")</f>
        <v/>
      </c>
      <c r="O238" s="34" t="inlineStr">
        <is>
          <t>Aranciata Rossa</t>
        </is>
      </c>
      <c r="P238" s="48" t="n">
        <v>0</v>
      </c>
      <c r="Q238" s="48" t="n">
        <v>10</v>
      </c>
      <c r="R238" s="34" t="inlineStr">
        <is>
          <t>Not listed</t>
        </is>
      </c>
      <c r="S238" s="48" t="n">
        <v>16</v>
      </c>
      <c r="T238" s="48" t="n">
        <v>70</v>
      </c>
      <c r="U238" s="34" t="inlineStr">
        <is>
          <t>Sugar + real fruit juice</t>
        </is>
      </c>
      <c r="V238" s="34" t="inlineStr">
        <is>
          <t>Real fruit juice Italian sparkling beverage</t>
        </is>
      </c>
      <c r="W238" s="51" t="n"/>
      <c r="X238" s="51" t="n"/>
      <c r="Y238" s="51" t="n"/>
      <c r="Z238" s="51" t="n"/>
      <c r="AA238" s="34" t="inlineStr">
        <is>
          <t>Medium</t>
        </is>
      </c>
      <c r="AB238" s="34" t="inlineStr">
        <is>
          <t>Premium imported fruit soda; recognizable</t>
        </is>
      </c>
      <c r="AC238" s="34" t="inlineStr">
        <is>
          <t>Italian fruit soda with real juice</t>
        </is>
      </c>
      <c r="AD238" s="34" t="inlineStr">
        <is>
          <t>Premium imported fruit soda taste with real juice.</t>
        </is>
      </c>
      <c r="AE238" s="51" t="n"/>
      <c r="AF238" s="53">
        <f>IF(AND(ISNUMBER($P238),ISNUMBER($AL238),$AL238&lt;&gt;0),ROUND($P238/$AL238*100,1),"")</f>
        <v/>
      </c>
      <c r="AG238" s="54">
        <f>IF(AND(ISNUMBER($S238),ISNUMBER($AL238),$AL238&lt;&gt;0),ROUND($S238/$AL238*100,2),"")</f>
        <v/>
      </c>
      <c r="AH238" s="53">
        <f>IF(AND(ISNUMBER($Q238),ISNUMBER($AL238),$AL238&lt;&gt;0),ROUND($Q238/$AL238*100,1),"")</f>
        <v/>
      </c>
      <c r="AI238" s="48">
        <f>IF(ISNUMBER($S238),IF($S238&lt;=1,"Yes","No"),"n/a")</f>
        <v/>
      </c>
      <c r="AJ238" s="48">
        <f>IF(ISNUMBER($S238),ROUND(MAX(0,MIN(100,100-$S238*2.5-IF(ISNUMBER($T238),$T238,0)*0.12+IF($S238&lt;=1,12,0))),0),"")</f>
        <v/>
      </c>
      <c r="AK238" s="48">
        <f>IF(ISNUMBER($Q238),IF($Q238&gt;=100,20,IF($Q238&gt;=30,10,0)),0)+IF(ISNUMBER($R238),IF($R238&gt;=100,20,0),0)+IF(ISNUMBER($P238),IF($P238&gt;=150,20,IF($P238&gt;=50,12,5)),0)+IF(ISNUMBER($S238),IF($S238&lt;=1,15,0),0)</f>
        <v/>
      </c>
      <c r="AL238" s="48" t="n">
        <v>330</v>
      </c>
      <c r="AM238" s="49" t="n"/>
      <c r="AN238" s="48">
        <f>IF(AND(ISNUMBER($P238),ISNUMBER($AL238),$AL238&lt;&gt;0),IF(OR($P238&gt;180,$P238/$AL238*1000&gt;400),"Over ceiling, confirm SKU","Within"),"n/a")</f>
        <v/>
      </c>
      <c r="AO238" s="51" t="n"/>
      <c r="AP238" s="51" t="n"/>
      <c r="AQ238" s="51" t="n"/>
      <c r="AR238" s="34" t="inlineStr">
        <is>
          <t>No enrichment entry, to confirm</t>
        </is>
      </c>
      <c r="AS238" s="34" t="inlineStr">
        <is>
          <t>BLANK -&gt; requires live Amazon.ca capture</t>
        </is>
      </c>
      <c r="AT238" s="34" t="inlineStr">
        <is>
          <t>Unverified commercial data</t>
        </is>
      </c>
    </row>
    <row r="239" ht="28" customHeight="1">
      <c r="A239" s="34" t="inlineStr">
        <is>
          <t>San Pellegrino</t>
        </is>
      </c>
      <c r="B239" s="34" t="inlineStr">
        <is>
          <t>Sanpellegrino Aranciata (Italian Sparkling Drink) | Aranciata Rossa | 18 pack 330mL</t>
        </is>
      </c>
      <c r="C239" s="34" t="inlineStr">
        <is>
          <t>5) Sparkling water &amp; soda</t>
        </is>
      </c>
      <c r="D239" s="34" t="inlineStr">
        <is>
          <t>330 mL can</t>
        </is>
      </c>
      <c r="E239" s="48" t="n">
        <v>18</v>
      </c>
      <c r="F239" s="49" t="n"/>
      <c r="G239" s="50">
        <f>IF(AND(ISNUMBER($F239),ISNUMBER($E239),$E239&lt;&gt;0),$F239/$E239,"")</f>
        <v/>
      </c>
      <c r="H239" s="50">
        <f>IF(AND(ISNUMBER($F239),ISNUMBER($AL239),ISNUMBER($E239),($AL239*$E239)&lt;&gt;0),$F239/($AL239*$E239)*100,"")</f>
        <v/>
      </c>
      <c r="I239" s="51" t="n"/>
      <c r="J239" s="52" t="n"/>
      <c r="K239" s="50">
        <f>IF(AND(ISNUMBER($F239),ISNUMBER($J239)),$F239*(1-$J239),"")</f>
        <v/>
      </c>
      <c r="L239" s="51" t="n"/>
      <c r="M239" s="51" t="n"/>
      <c r="N239" s="50">
        <f>IF(ISNUMBER($F239),($F239-IF(ISNUMBER($AM239),$AM239,0))*(1-IF(ISNUMBER($J239),$J239,0)),"")</f>
        <v/>
      </c>
      <c r="O239" s="34" t="inlineStr">
        <is>
          <t>Aranciata Rossa</t>
        </is>
      </c>
      <c r="P239" s="48" t="n">
        <v>0</v>
      </c>
      <c r="Q239" s="48" t="n">
        <v>10</v>
      </c>
      <c r="R239" s="34" t="inlineStr">
        <is>
          <t>Not listed</t>
        </is>
      </c>
      <c r="S239" s="48" t="n">
        <v>16</v>
      </c>
      <c r="T239" s="48" t="n">
        <v>70</v>
      </c>
      <c r="U239" s="34" t="inlineStr">
        <is>
          <t>Sugar + real fruit juice</t>
        </is>
      </c>
      <c r="V239" s="34" t="inlineStr">
        <is>
          <t>Real fruit juice Italian sparkling beverage</t>
        </is>
      </c>
      <c r="W239" s="51" t="n"/>
      <c r="X239" s="51" t="n"/>
      <c r="Y239" s="51" t="n"/>
      <c r="Z239" s="51" t="n"/>
      <c r="AA239" s="34" t="inlineStr">
        <is>
          <t>Medium</t>
        </is>
      </c>
      <c r="AB239" s="34" t="inlineStr">
        <is>
          <t>Premium imported fruit soda; recognizable</t>
        </is>
      </c>
      <c r="AC239" s="34" t="inlineStr">
        <is>
          <t>Italian fruit soda with real juice</t>
        </is>
      </c>
      <c r="AD239" s="34" t="inlineStr">
        <is>
          <t>Premium imported fruit soda taste with real juice.</t>
        </is>
      </c>
      <c r="AE239" s="51" t="n"/>
      <c r="AF239" s="53">
        <f>IF(AND(ISNUMBER($P239),ISNUMBER($AL239),$AL239&lt;&gt;0),ROUND($P239/$AL239*100,1),"")</f>
        <v/>
      </c>
      <c r="AG239" s="54">
        <f>IF(AND(ISNUMBER($S239),ISNUMBER($AL239),$AL239&lt;&gt;0),ROUND($S239/$AL239*100,2),"")</f>
        <v/>
      </c>
      <c r="AH239" s="53">
        <f>IF(AND(ISNUMBER($Q239),ISNUMBER($AL239),$AL239&lt;&gt;0),ROUND($Q239/$AL239*100,1),"")</f>
        <v/>
      </c>
      <c r="AI239" s="48">
        <f>IF(ISNUMBER($S239),IF($S239&lt;=1,"Yes","No"),"n/a")</f>
        <v/>
      </c>
      <c r="AJ239" s="48">
        <f>IF(ISNUMBER($S239),ROUND(MAX(0,MIN(100,100-$S239*2.5-IF(ISNUMBER($T239),$T239,0)*0.12+IF($S239&lt;=1,12,0))),0),"")</f>
        <v/>
      </c>
      <c r="AK239" s="48">
        <f>IF(ISNUMBER($Q239),IF($Q239&gt;=100,20,IF($Q239&gt;=30,10,0)),0)+IF(ISNUMBER($R239),IF($R239&gt;=100,20,0),0)+IF(ISNUMBER($P239),IF($P239&gt;=150,20,IF($P239&gt;=50,12,5)),0)+IF(ISNUMBER($S239),IF($S239&lt;=1,15,0),0)</f>
        <v/>
      </c>
      <c r="AL239" s="48" t="n">
        <v>330</v>
      </c>
      <c r="AM239" s="49" t="n"/>
      <c r="AN239" s="48">
        <f>IF(AND(ISNUMBER($P239),ISNUMBER($AL239),$AL239&lt;&gt;0),IF(OR($P239&gt;180,$P239/$AL239*1000&gt;400),"Over ceiling, confirm SKU","Within"),"n/a")</f>
        <v/>
      </c>
      <c r="AO239" s="51" t="n"/>
      <c r="AP239" s="51" t="n"/>
      <c r="AQ239" s="51" t="n"/>
      <c r="AR239" s="34" t="inlineStr">
        <is>
          <t>No enrichment entry, to confirm</t>
        </is>
      </c>
      <c r="AS239" s="34" t="inlineStr">
        <is>
          <t>BLANK -&gt; requires live Amazon.ca capture</t>
        </is>
      </c>
      <c r="AT239" s="34" t="inlineStr">
        <is>
          <t>Unverified commercial data</t>
        </is>
      </c>
    </row>
    <row r="240" ht="28" customHeight="1">
      <c r="A240" s="34" t="inlineStr">
        <is>
          <t>San Pellegrino</t>
        </is>
      </c>
      <c r="B240" s="34" t="inlineStr">
        <is>
          <t>Sanpellegrino Aranciata (Italian Sparkling Drink) | Aranciata Rossa | 24 pack 330mL</t>
        </is>
      </c>
      <c r="C240" s="34" t="inlineStr">
        <is>
          <t>5) Sparkling water &amp; soda</t>
        </is>
      </c>
      <c r="D240" s="34" t="inlineStr">
        <is>
          <t>330 mL can</t>
        </is>
      </c>
      <c r="E240" s="48" t="n">
        <v>24</v>
      </c>
      <c r="F240" s="49" t="n"/>
      <c r="G240" s="50">
        <f>IF(AND(ISNUMBER($F240),ISNUMBER($E240),$E240&lt;&gt;0),$F240/$E240,"")</f>
        <v/>
      </c>
      <c r="H240" s="50">
        <f>IF(AND(ISNUMBER($F240),ISNUMBER($AL240),ISNUMBER($E240),($AL240*$E240)&lt;&gt;0),$F240/($AL240*$E240)*100,"")</f>
        <v/>
      </c>
      <c r="I240" s="51" t="n"/>
      <c r="J240" s="52" t="n"/>
      <c r="K240" s="50">
        <f>IF(AND(ISNUMBER($F240),ISNUMBER($J240)),$F240*(1-$J240),"")</f>
        <v/>
      </c>
      <c r="L240" s="51" t="n"/>
      <c r="M240" s="51" t="n"/>
      <c r="N240" s="50">
        <f>IF(ISNUMBER($F240),($F240-IF(ISNUMBER($AM240),$AM240,0))*(1-IF(ISNUMBER($J240),$J240,0)),"")</f>
        <v/>
      </c>
      <c r="O240" s="34" t="inlineStr">
        <is>
          <t>Aranciata Rossa</t>
        </is>
      </c>
      <c r="P240" s="48" t="n">
        <v>0</v>
      </c>
      <c r="Q240" s="48" t="n">
        <v>10</v>
      </c>
      <c r="R240" s="34" t="inlineStr">
        <is>
          <t>Not listed</t>
        </is>
      </c>
      <c r="S240" s="48" t="n">
        <v>16</v>
      </c>
      <c r="T240" s="48" t="n">
        <v>70</v>
      </c>
      <c r="U240" s="34" t="inlineStr">
        <is>
          <t>Sugar + real fruit juice</t>
        </is>
      </c>
      <c r="V240" s="34" t="inlineStr">
        <is>
          <t>Real fruit juice Italian sparkling beverage</t>
        </is>
      </c>
      <c r="W240" s="51" t="n"/>
      <c r="X240" s="51" t="n"/>
      <c r="Y240" s="51" t="n"/>
      <c r="Z240" s="51" t="n"/>
      <c r="AA240" s="34" t="inlineStr">
        <is>
          <t>Medium</t>
        </is>
      </c>
      <c r="AB240" s="34" t="inlineStr">
        <is>
          <t>Premium imported fruit soda; recognizable</t>
        </is>
      </c>
      <c r="AC240" s="34" t="inlineStr">
        <is>
          <t>Italian fruit soda with real juice</t>
        </is>
      </c>
      <c r="AD240" s="34" t="inlineStr">
        <is>
          <t>Premium imported fruit soda taste with real juice.</t>
        </is>
      </c>
      <c r="AE240" s="51" t="n"/>
      <c r="AF240" s="53">
        <f>IF(AND(ISNUMBER($P240),ISNUMBER($AL240),$AL240&lt;&gt;0),ROUND($P240/$AL240*100,1),"")</f>
        <v/>
      </c>
      <c r="AG240" s="54">
        <f>IF(AND(ISNUMBER($S240),ISNUMBER($AL240),$AL240&lt;&gt;0),ROUND($S240/$AL240*100,2),"")</f>
        <v/>
      </c>
      <c r="AH240" s="53">
        <f>IF(AND(ISNUMBER($Q240),ISNUMBER($AL240),$AL240&lt;&gt;0),ROUND($Q240/$AL240*100,1),"")</f>
        <v/>
      </c>
      <c r="AI240" s="48">
        <f>IF(ISNUMBER($S240),IF($S240&lt;=1,"Yes","No"),"n/a")</f>
        <v/>
      </c>
      <c r="AJ240" s="48">
        <f>IF(ISNUMBER($S240),ROUND(MAX(0,MIN(100,100-$S240*2.5-IF(ISNUMBER($T240),$T240,0)*0.12+IF($S240&lt;=1,12,0))),0),"")</f>
        <v/>
      </c>
      <c r="AK240" s="48">
        <f>IF(ISNUMBER($Q240),IF($Q240&gt;=100,20,IF($Q240&gt;=30,10,0)),0)+IF(ISNUMBER($R240),IF($R240&gt;=100,20,0),0)+IF(ISNUMBER($P240),IF($P240&gt;=150,20,IF($P240&gt;=50,12,5)),0)+IF(ISNUMBER($S240),IF($S240&lt;=1,15,0),0)</f>
        <v/>
      </c>
      <c r="AL240" s="48" t="n">
        <v>330</v>
      </c>
      <c r="AM240" s="49" t="n"/>
      <c r="AN240" s="48">
        <f>IF(AND(ISNUMBER($P240),ISNUMBER($AL240),$AL240&lt;&gt;0),IF(OR($P240&gt;180,$P240/$AL240*1000&gt;400),"Over ceiling, confirm SKU","Within"),"n/a")</f>
        <v/>
      </c>
      <c r="AO240" s="51" t="n"/>
      <c r="AP240" s="51" t="n"/>
      <c r="AQ240" s="51" t="n"/>
      <c r="AR240" s="34" t="inlineStr">
        <is>
          <t>No enrichment entry, to confirm</t>
        </is>
      </c>
      <c r="AS240" s="34" t="inlineStr">
        <is>
          <t>BLANK -&gt; requires live Amazon.ca capture</t>
        </is>
      </c>
      <c r="AT240" s="34" t="inlineStr">
        <is>
          <t>Unverified commercial data</t>
        </is>
      </c>
    </row>
    <row r="241" ht="28" customHeight="1">
      <c r="A241" s="34" t="inlineStr">
        <is>
          <t>San Pellegrino</t>
        </is>
      </c>
      <c r="B241" s="34" t="inlineStr">
        <is>
          <t>Sanpellegrino Aranciata (Italian Sparkling Drink) | Limonata | single 330mL</t>
        </is>
      </c>
      <c r="C241" s="34" t="inlineStr">
        <is>
          <t>5) Sparkling water &amp; soda</t>
        </is>
      </c>
      <c r="D241" s="34" t="inlineStr">
        <is>
          <t>330 mL can</t>
        </is>
      </c>
      <c r="E241" s="48" t="n">
        <v>1</v>
      </c>
      <c r="F241" s="49" t="n"/>
      <c r="G241" s="50">
        <f>IF(AND(ISNUMBER($F241),ISNUMBER($E241),$E241&lt;&gt;0),$F241/$E241,"")</f>
        <v/>
      </c>
      <c r="H241" s="50">
        <f>IF(AND(ISNUMBER($F241),ISNUMBER($AL241),ISNUMBER($E241),($AL241*$E241)&lt;&gt;0),$F241/($AL241*$E241)*100,"")</f>
        <v/>
      </c>
      <c r="I241" s="51" t="n"/>
      <c r="J241" s="52" t="n"/>
      <c r="K241" s="50">
        <f>IF(AND(ISNUMBER($F241),ISNUMBER($J241)),$F241*(1-$J241),"")</f>
        <v/>
      </c>
      <c r="L241" s="51" t="n"/>
      <c r="M241" s="51" t="n"/>
      <c r="N241" s="50">
        <f>IF(ISNUMBER($F241),($F241-IF(ISNUMBER($AM241),$AM241,0))*(1-IF(ISNUMBER($J241),$J241,0)),"")</f>
        <v/>
      </c>
      <c r="O241" s="34" t="inlineStr">
        <is>
          <t>Limonata</t>
        </is>
      </c>
      <c r="P241" s="48" t="n">
        <v>0</v>
      </c>
      <c r="Q241" s="48" t="n">
        <v>10</v>
      </c>
      <c r="R241" s="34" t="inlineStr">
        <is>
          <t>Not listed</t>
        </is>
      </c>
      <c r="S241" s="48" t="n">
        <v>16</v>
      </c>
      <c r="T241" s="48" t="n">
        <v>70</v>
      </c>
      <c r="U241" s="34" t="inlineStr">
        <is>
          <t>Sugar + real fruit juice</t>
        </is>
      </c>
      <c r="V241" s="34" t="inlineStr">
        <is>
          <t>Real fruit juice Italian sparkling beverage</t>
        </is>
      </c>
      <c r="W241" s="51" t="n"/>
      <c r="X241" s="51" t="n"/>
      <c r="Y241" s="51" t="n"/>
      <c r="Z241" s="51" t="n"/>
      <c r="AA241" s="34" t="inlineStr">
        <is>
          <t>Medium</t>
        </is>
      </c>
      <c r="AB241" s="34" t="inlineStr">
        <is>
          <t>Premium imported fruit soda; recognizable</t>
        </is>
      </c>
      <c r="AC241" s="34" t="inlineStr">
        <is>
          <t>Italian fruit soda with real juice</t>
        </is>
      </c>
      <c r="AD241" s="34" t="inlineStr">
        <is>
          <t>Premium imported fruit soda taste with real juice.</t>
        </is>
      </c>
      <c r="AE241" s="51" t="n"/>
      <c r="AF241" s="53">
        <f>IF(AND(ISNUMBER($P241),ISNUMBER($AL241),$AL241&lt;&gt;0),ROUND($P241/$AL241*100,1),"")</f>
        <v/>
      </c>
      <c r="AG241" s="54">
        <f>IF(AND(ISNUMBER($S241),ISNUMBER($AL241),$AL241&lt;&gt;0),ROUND($S241/$AL241*100,2),"")</f>
        <v/>
      </c>
      <c r="AH241" s="53">
        <f>IF(AND(ISNUMBER($Q241),ISNUMBER($AL241),$AL241&lt;&gt;0),ROUND($Q241/$AL241*100,1),"")</f>
        <v/>
      </c>
      <c r="AI241" s="48">
        <f>IF(ISNUMBER($S241),IF($S241&lt;=1,"Yes","No"),"n/a")</f>
        <v/>
      </c>
      <c r="AJ241" s="48">
        <f>IF(ISNUMBER($S241),ROUND(MAX(0,MIN(100,100-$S241*2.5-IF(ISNUMBER($T241),$T241,0)*0.12+IF($S241&lt;=1,12,0))),0),"")</f>
        <v/>
      </c>
      <c r="AK241" s="48">
        <f>IF(ISNUMBER($Q241),IF($Q241&gt;=100,20,IF($Q241&gt;=30,10,0)),0)+IF(ISNUMBER($R241),IF($R241&gt;=100,20,0),0)+IF(ISNUMBER($P241),IF($P241&gt;=150,20,IF($P241&gt;=50,12,5)),0)+IF(ISNUMBER($S241),IF($S241&lt;=1,15,0),0)</f>
        <v/>
      </c>
      <c r="AL241" s="48" t="n">
        <v>330</v>
      </c>
      <c r="AM241" s="49" t="n"/>
      <c r="AN241" s="48">
        <f>IF(AND(ISNUMBER($P241),ISNUMBER($AL241),$AL241&lt;&gt;0),IF(OR($P241&gt;180,$P241/$AL241*1000&gt;400),"Over ceiling, confirm SKU","Within"),"n/a")</f>
        <v/>
      </c>
      <c r="AO241" s="51" t="n"/>
      <c r="AP241" s="51" t="n"/>
      <c r="AQ241" s="51" t="n"/>
      <c r="AR241" s="34" t="inlineStr">
        <is>
          <t>No enrichment entry, to confirm</t>
        </is>
      </c>
      <c r="AS241" s="34" t="inlineStr">
        <is>
          <t>BLANK -&gt; requires live Amazon.ca capture</t>
        </is>
      </c>
      <c r="AT241" s="34" t="inlineStr">
        <is>
          <t>Unverified commercial data</t>
        </is>
      </c>
    </row>
    <row r="242" ht="28" customHeight="1">
      <c r="A242" s="34" t="inlineStr">
        <is>
          <t>San Pellegrino</t>
        </is>
      </c>
      <c r="B242" s="34" t="inlineStr">
        <is>
          <t>Sanpellegrino Aranciata (Italian Sparkling Drink) | Limonata | 8 pack 330mL</t>
        </is>
      </c>
      <c r="C242" s="34" t="inlineStr">
        <is>
          <t>5) Sparkling water &amp; soda</t>
        </is>
      </c>
      <c r="D242" s="34" t="inlineStr">
        <is>
          <t>330 mL can</t>
        </is>
      </c>
      <c r="E242" s="48" t="n">
        <v>8</v>
      </c>
      <c r="F242" s="49" t="n"/>
      <c r="G242" s="50">
        <f>IF(AND(ISNUMBER($F242),ISNUMBER($E242),$E242&lt;&gt;0),$F242/$E242,"")</f>
        <v/>
      </c>
      <c r="H242" s="50">
        <f>IF(AND(ISNUMBER($F242),ISNUMBER($AL242),ISNUMBER($E242),($AL242*$E242)&lt;&gt;0),$F242/($AL242*$E242)*100,"")</f>
        <v/>
      </c>
      <c r="I242" s="51" t="n"/>
      <c r="J242" s="52" t="n"/>
      <c r="K242" s="50">
        <f>IF(AND(ISNUMBER($F242),ISNUMBER($J242)),$F242*(1-$J242),"")</f>
        <v/>
      </c>
      <c r="L242" s="51" t="n"/>
      <c r="M242" s="51" t="n"/>
      <c r="N242" s="50">
        <f>IF(ISNUMBER($F242),($F242-IF(ISNUMBER($AM242),$AM242,0))*(1-IF(ISNUMBER($J242),$J242,0)),"")</f>
        <v/>
      </c>
      <c r="O242" s="34" t="inlineStr">
        <is>
          <t>Limonata</t>
        </is>
      </c>
      <c r="P242" s="48" t="n">
        <v>0</v>
      </c>
      <c r="Q242" s="48" t="n">
        <v>10</v>
      </c>
      <c r="R242" s="34" t="inlineStr">
        <is>
          <t>Not listed</t>
        </is>
      </c>
      <c r="S242" s="48" t="n">
        <v>16</v>
      </c>
      <c r="T242" s="48" t="n">
        <v>70</v>
      </c>
      <c r="U242" s="34" t="inlineStr">
        <is>
          <t>Sugar + real fruit juice</t>
        </is>
      </c>
      <c r="V242" s="34" t="inlineStr">
        <is>
          <t>Real fruit juice Italian sparkling beverage</t>
        </is>
      </c>
      <c r="W242" s="51" t="n"/>
      <c r="X242" s="51" t="n"/>
      <c r="Y242" s="51" t="n"/>
      <c r="Z242" s="51" t="n"/>
      <c r="AA242" s="34" t="inlineStr">
        <is>
          <t>Medium</t>
        </is>
      </c>
      <c r="AB242" s="34" t="inlineStr">
        <is>
          <t>Premium imported fruit soda; recognizable</t>
        </is>
      </c>
      <c r="AC242" s="34" t="inlineStr">
        <is>
          <t>Italian fruit soda with real juice</t>
        </is>
      </c>
      <c r="AD242" s="34" t="inlineStr">
        <is>
          <t>Premium imported fruit soda taste with real juice.</t>
        </is>
      </c>
      <c r="AE242" s="51" t="n"/>
      <c r="AF242" s="53">
        <f>IF(AND(ISNUMBER($P242),ISNUMBER($AL242),$AL242&lt;&gt;0),ROUND($P242/$AL242*100,1),"")</f>
        <v/>
      </c>
      <c r="AG242" s="54">
        <f>IF(AND(ISNUMBER($S242),ISNUMBER($AL242),$AL242&lt;&gt;0),ROUND($S242/$AL242*100,2),"")</f>
        <v/>
      </c>
      <c r="AH242" s="53">
        <f>IF(AND(ISNUMBER($Q242),ISNUMBER($AL242),$AL242&lt;&gt;0),ROUND($Q242/$AL242*100,1),"")</f>
        <v/>
      </c>
      <c r="AI242" s="48">
        <f>IF(ISNUMBER($S242),IF($S242&lt;=1,"Yes","No"),"n/a")</f>
        <v/>
      </c>
      <c r="AJ242" s="48">
        <f>IF(ISNUMBER($S242),ROUND(MAX(0,MIN(100,100-$S242*2.5-IF(ISNUMBER($T242),$T242,0)*0.12+IF($S242&lt;=1,12,0))),0),"")</f>
        <v/>
      </c>
      <c r="AK242" s="48">
        <f>IF(ISNUMBER($Q242),IF($Q242&gt;=100,20,IF($Q242&gt;=30,10,0)),0)+IF(ISNUMBER($R242),IF($R242&gt;=100,20,0),0)+IF(ISNUMBER($P242),IF($P242&gt;=150,20,IF($P242&gt;=50,12,5)),0)+IF(ISNUMBER($S242),IF($S242&lt;=1,15,0),0)</f>
        <v/>
      </c>
      <c r="AL242" s="48" t="n">
        <v>330</v>
      </c>
      <c r="AM242" s="49" t="n"/>
      <c r="AN242" s="48">
        <f>IF(AND(ISNUMBER($P242),ISNUMBER($AL242),$AL242&lt;&gt;0),IF(OR($P242&gt;180,$P242/$AL242*1000&gt;400),"Over ceiling, confirm SKU","Within"),"n/a")</f>
        <v/>
      </c>
      <c r="AO242" s="51" t="n"/>
      <c r="AP242" s="51" t="n"/>
      <c r="AQ242" s="51" t="n"/>
      <c r="AR242" s="34" t="inlineStr">
        <is>
          <t>No enrichment entry, to confirm</t>
        </is>
      </c>
      <c r="AS242" s="34" t="inlineStr">
        <is>
          <t>BLANK -&gt; requires live Amazon.ca capture</t>
        </is>
      </c>
      <c r="AT242" s="34" t="inlineStr">
        <is>
          <t>Unverified commercial data</t>
        </is>
      </c>
    </row>
    <row r="243" ht="28" customHeight="1">
      <c r="A243" s="34" t="inlineStr">
        <is>
          <t>San Pellegrino</t>
        </is>
      </c>
      <c r="B243" s="34" t="inlineStr">
        <is>
          <t>Sanpellegrino Aranciata (Italian Sparkling Drink) | Limonata | 12 pack 330mL</t>
        </is>
      </c>
      <c r="C243" s="34" t="inlineStr">
        <is>
          <t>5) Sparkling water &amp; soda</t>
        </is>
      </c>
      <c r="D243" s="34" t="inlineStr">
        <is>
          <t>330 mL can</t>
        </is>
      </c>
      <c r="E243" s="48" t="n">
        <v>12</v>
      </c>
      <c r="F243" s="49" t="n"/>
      <c r="G243" s="50">
        <f>IF(AND(ISNUMBER($F243),ISNUMBER($E243),$E243&lt;&gt;0),$F243/$E243,"")</f>
        <v/>
      </c>
      <c r="H243" s="50">
        <f>IF(AND(ISNUMBER($F243),ISNUMBER($AL243),ISNUMBER($E243),($AL243*$E243)&lt;&gt;0),$F243/($AL243*$E243)*100,"")</f>
        <v/>
      </c>
      <c r="I243" s="51" t="n"/>
      <c r="J243" s="52" t="n"/>
      <c r="K243" s="50">
        <f>IF(AND(ISNUMBER($F243),ISNUMBER($J243)),$F243*(1-$J243),"")</f>
        <v/>
      </c>
      <c r="L243" s="51" t="n"/>
      <c r="M243" s="51" t="n"/>
      <c r="N243" s="50">
        <f>IF(ISNUMBER($F243),($F243-IF(ISNUMBER($AM243),$AM243,0))*(1-IF(ISNUMBER($J243),$J243,0)),"")</f>
        <v/>
      </c>
      <c r="O243" s="34" t="inlineStr">
        <is>
          <t>Limonata</t>
        </is>
      </c>
      <c r="P243" s="48" t="n">
        <v>0</v>
      </c>
      <c r="Q243" s="48" t="n">
        <v>10</v>
      </c>
      <c r="R243" s="34" t="inlineStr">
        <is>
          <t>Not listed</t>
        </is>
      </c>
      <c r="S243" s="48" t="n">
        <v>16</v>
      </c>
      <c r="T243" s="48" t="n">
        <v>70</v>
      </c>
      <c r="U243" s="34" t="inlineStr">
        <is>
          <t>Sugar + real fruit juice</t>
        </is>
      </c>
      <c r="V243" s="34" t="inlineStr">
        <is>
          <t>Real fruit juice Italian sparkling beverage</t>
        </is>
      </c>
      <c r="W243" s="51" t="n"/>
      <c r="X243" s="51" t="n"/>
      <c r="Y243" s="51" t="n"/>
      <c r="Z243" s="51" t="n"/>
      <c r="AA243" s="34" t="inlineStr">
        <is>
          <t>Medium</t>
        </is>
      </c>
      <c r="AB243" s="34" t="inlineStr">
        <is>
          <t>Premium imported fruit soda; recognizable</t>
        </is>
      </c>
      <c r="AC243" s="34" t="inlineStr">
        <is>
          <t>Italian fruit soda with real juice</t>
        </is>
      </c>
      <c r="AD243" s="34" t="inlineStr">
        <is>
          <t>Premium imported fruit soda taste with real juice.</t>
        </is>
      </c>
      <c r="AE243" s="51" t="n"/>
      <c r="AF243" s="53">
        <f>IF(AND(ISNUMBER($P243),ISNUMBER($AL243),$AL243&lt;&gt;0),ROUND($P243/$AL243*100,1),"")</f>
        <v/>
      </c>
      <c r="AG243" s="54">
        <f>IF(AND(ISNUMBER($S243),ISNUMBER($AL243),$AL243&lt;&gt;0),ROUND($S243/$AL243*100,2),"")</f>
        <v/>
      </c>
      <c r="AH243" s="53">
        <f>IF(AND(ISNUMBER($Q243),ISNUMBER($AL243),$AL243&lt;&gt;0),ROUND($Q243/$AL243*100,1),"")</f>
        <v/>
      </c>
      <c r="AI243" s="48">
        <f>IF(ISNUMBER($S243),IF($S243&lt;=1,"Yes","No"),"n/a")</f>
        <v/>
      </c>
      <c r="AJ243" s="48">
        <f>IF(ISNUMBER($S243),ROUND(MAX(0,MIN(100,100-$S243*2.5-IF(ISNUMBER($T243),$T243,0)*0.12+IF($S243&lt;=1,12,0))),0),"")</f>
        <v/>
      </c>
      <c r="AK243" s="48">
        <f>IF(ISNUMBER($Q243),IF($Q243&gt;=100,20,IF($Q243&gt;=30,10,0)),0)+IF(ISNUMBER($R243),IF($R243&gt;=100,20,0),0)+IF(ISNUMBER($P243),IF($P243&gt;=150,20,IF($P243&gt;=50,12,5)),0)+IF(ISNUMBER($S243),IF($S243&lt;=1,15,0),0)</f>
        <v/>
      </c>
      <c r="AL243" s="48" t="n">
        <v>330</v>
      </c>
      <c r="AM243" s="49" t="n"/>
      <c r="AN243" s="48">
        <f>IF(AND(ISNUMBER($P243),ISNUMBER($AL243),$AL243&lt;&gt;0),IF(OR($P243&gt;180,$P243/$AL243*1000&gt;400),"Over ceiling, confirm SKU","Within"),"n/a")</f>
        <v/>
      </c>
      <c r="AO243" s="51" t="n"/>
      <c r="AP243" s="51" t="n"/>
      <c r="AQ243" s="51" t="n"/>
      <c r="AR243" s="34" t="inlineStr">
        <is>
          <t>No enrichment entry, to confirm</t>
        </is>
      </c>
      <c r="AS243" s="34" t="inlineStr">
        <is>
          <t>BLANK -&gt; requires live Amazon.ca capture</t>
        </is>
      </c>
      <c r="AT243" s="34" t="inlineStr">
        <is>
          <t>Unverified commercial data</t>
        </is>
      </c>
    </row>
    <row r="244" ht="28" customHeight="1">
      <c r="A244" s="34" t="inlineStr">
        <is>
          <t>San Pellegrino</t>
        </is>
      </c>
      <c r="B244" s="34" t="inlineStr">
        <is>
          <t>Sanpellegrino Aranciata (Italian Sparkling Drink) | Limonata | 15 pack 330mL</t>
        </is>
      </c>
      <c r="C244" s="34" t="inlineStr">
        <is>
          <t>5) Sparkling water &amp; soda</t>
        </is>
      </c>
      <c r="D244" s="34" t="inlineStr">
        <is>
          <t>330 mL can</t>
        </is>
      </c>
      <c r="E244" s="48" t="n">
        <v>15</v>
      </c>
      <c r="F244" s="49" t="n"/>
      <c r="G244" s="50">
        <f>IF(AND(ISNUMBER($F244),ISNUMBER($E244),$E244&lt;&gt;0),$F244/$E244,"")</f>
        <v/>
      </c>
      <c r="H244" s="50">
        <f>IF(AND(ISNUMBER($F244),ISNUMBER($AL244),ISNUMBER($E244),($AL244*$E244)&lt;&gt;0),$F244/($AL244*$E244)*100,"")</f>
        <v/>
      </c>
      <c r="I244" s="51" t="n"/>
      <c r="J244" s="52" t="n"/>
      <c r="K244" s="50">
        <f>IF(AND(ISNUMBER($F244),ISNUMBER($J244)),$F244*(1-$J244),"")</f>
        <v/>
      </c>
      <c r="L244" s="51" t="n"/>
      <c r="M244" s="51" t="n"/>
      <c r="N244" s="50">
        <f>IF(ISNUMBER($F244),($F244-IF(ISNUMBER($AM244),$AM244,0))*(1-IF(ISNUMBER($J244),$J244,0)),"")</f>
        <v/>
      </c>
      <c r="O244" s="34" t="inlineStr">
        <is>
          <t>Limonata</t>
        </is>
      </c>
      <c r="P244" s="48" t="n">
        <v>0</v>
      </c>
      <c r="Q244" s="48" t="n">
        <v>10</v>
      </c>
      <c r="R244" s="34" t="inlineStr">
        <is>
          <t>Not listed</t>
        </is>
      </c>
      <c r="S244" s="48" t="n">
        <v>16</v>
      </c>
      <c r="T244" s="48" t="n">
        <v>70</v>
      </c>
      <c r="U244" s="34" t="inlineStr">
        <is>
          <t>Sugar + real fruit juice</t>
        </is>
      </c>
      <c r="V244" s="34" t="inlineStr">
        <is>
          <t>Real fruit juice Italian sparkling beverage</t>
        </is>
      </c>
      <c r="W244" s="51" t="n"/>
      <c r="X244" s="51" t="n"/>
      <c r="Y244" s="51" t="n"/>
      <c r="Z244" s="51" t="n"/>
      <c r="AA244" s="34" t="inlineStr">
        <is>
          <t>Medium</t>
        </is>
      </c>
      <c r="AB244" s="34" t="inlineStr">
        <is>
          <t>Premium imported fruit soda; recognizable</t>
        </is>
      </c>
      <c r="AC244" s="34" t="inlineStr">
        <is>
          <t>Italian fruit soda with real juice</t>
        </is>
      </c>
      <c r="AD244" s="34" t="inlineStr">
        <is>
          <t>Premium imported fruit soda taste with real juice.</t>
        </is>
      </c>
      <c r="AE244" s="51" t="n"/>
      <c r="AF244" s="53">
        <f>IF(AND(ISNUMBER($P244),ISNUMBER($AL244),$AL244&lt;&gt;0),ROUND($P244/$AL244*100,1),"")</f>
        <v/>
      </c>
      <c r="AG244" s="54">
        <f>IF(AND(ISNUMBER($S244),ISNUMBER($AL244),$AL244&lt;&gt;0),ROUND($S244/$AL244*100,2),"")</f>
        <v/>
      </c>
      <c r="AH244" s="53">
        <f>IF(AND(ISNUMBER($Q244),ISNUMBER($AL244),$AL244&lt;&gt;0),ROUND($Q244/$AL244*100,1),"")</f>
        <v/>
      </c>
      <c r="AI244" s="48">
        <f>IF(ISNUMBER($S244),IF($S244&lt;=1,"Yes","No"),"n/a")</f>
        <v/>
      </c>
      <c r="AJ244" s="48">
        <f>IF(ISNUMBER($S244),ROUND(MAX(0,MIN(100,100-$S244*2.5-IF(ISNUMBER($T244),$T244,0)*0.12+IF($S244&lt;=1,12,0))),0),"")</f>
        <v/>
      </c>
      <c r="AK244" s="48">
        <f>IF(ISNUMBER($Q244),IF($Q244&gt;=100,20,IF($Q244&gt;=30,10,0)),0)+IF(ISNUMBER($R244),IF($R244&gt;=100,20,0),0)+IF(ISNUMBER($P244),IF($P244&gt;=150,20,IF($P244&gt;=50,12,5)),0)+IF(ISNUMBER($S244),IF($S244&lt;=1,15,0),0)</f>
        <v/>
      </c>
      <c r="AL244" s="48" t="n">
        <v>330</v>
      </c>
      <c r="AM244" s="49" t="n"/>
      <c r="AN244" s="48">
        <f>IF(AND(ISNUMBER($P244),ISNUMBER($AL244),$AL244&lt;&gt;0),IF(OR($P244&gt;180,$P244/$AL244*1000&gt;400),"Over ceiling, confirm SKU","Within"),"n/a")</f>
        <v/>
      </c>
      <c r="AO244" s="51" t="n"/>
      <c r="AP244" s="51" t="n"/>
      <c r="AQ244" s="51" t="n"/>
      <c r="AR244" s="34" t="inlineStr">
        <is>
          <t>No enrichment entry, to confirm</t>
        </is>
      </c>
      <c r="AS244" s="34" t="inlineStr">
        <is>
          <t>BLANK -&gt; requires live Amazon.ca capture</t>
        </is>
      </c>
      <c r="AT244" s="34" t="inlineStr">
        <is>
          <t>Unverified commercial data</t>
        </is>
      </c>
    </row>
    <row r="245" ht="28" customHeight="1">
      <c r="A245" s="34" t="inlineStr">
        <is>
          <t>San Pellegrino</t>
        </is>
      </c>
      <c r="B245" s="34" t="inlineStr">
        <is>
          <t>Sanpellegrino Aranciata (Italian Sparkling Drink) | Limonata | 18 pack 330mL</t>
        </is>
      </c>
      <c r="C245" s="34" t="inlineStr">
        <is>
          <t>5) Sparkling water &amp; soda</t>
        </is>
      </c>
      <c r="D245" s="34" t="inlineStr">
        <is>
          <t>330 mL can</t>
        </is>
      </c>
      <c r="E245" s="48" t="n">
        <v>18</v>
      </c>
      <c r="F245" s="49" t="n"/>
      <c r="G245" s="50">
        <f>IF(AND(ISNUMBER($F245),ISNUMBER($E245),$E245&lt;&gt;0),$F245/$E245,"")</f>
        <v/>
      </c>
      <c r="H245" s="50">
        <f>IF(AND(ISNUMBER($F245),ISNUMBER($AL245),ISNUMBER($E245),($AL245*$E245)&lt;&gt;0),$F245/($AL245*$E245)*100,"")</f>
        <v/>
      </c>
      <c r="I245" s="51" t="n"/>
      <c r="J245" s="52" t="n"/>
      <c r="K245" s="50">
        <f>IF(AND(ISNUMBER($F245),ISNUMBER($J245)),$F245*(1-$J245),"")</f>
        <v/>
      </c>
      <c r="L245" s="51" t="n"/>
      <c r="M245" s="51" t="n"/>
      <c r="N245" s="50">
        <f>IF(ISNUMBER($F245),($F245-IF(ISNUMBER($AM245),$AM245,0))*(1-IF(ISNUMBER($J245),$J245,0)),"")</f>
        <v/>
      </c>
      <c r="O245" s="34" t="inlineStr">
        <is>
          <t>Limonata</t>
        </is>
      </c>
      <c r="P245" s="48" t="n">
        <v>0</v>
      </c>
      <c r="Q245" s="48" t="n">
        <v>10</v>
      </c>
      <c r="R245" s="34" t="inlineStr">
        <is>
          <t>Not listed</t>
        </is>
      </c>
      <c r="S245" s="48" t="n">
        <v>16</v>
      </c>
      <c r="T245" s="48" t="n">
        <v>70</v>
      </c>
      <c r="U245" s="34" t="inlineStr">
        <is>
          <t>Sugar + real fruit juice</t>
        </is>
      </c>
      <c r="V245" s="34" t="inlineStr">
        <is>
          <t>Real fruit juice Italian sparkling beverage</t>
        </is>
      </c>
      <c r="W245" s="51" t="n"/>
      <c r="X245" s="51" t="n"/>
      <c r="Y245" s="51" t="n"/>
      <c r="Z245" s="51" t="n"/>
      <c r="AA245" s="34" t="inlineStr">
        <is>
          <t>Medium</t>
        </is>
      </c>
      <c r="AB245" s="34" t="inlineStr">
        <is>
          <t>Premium imported fruit soda; recognizable</t>
        </is>
      </c>
      <c r="AC245" s="34" t="inlineStr">
        <is>
          <t>Italian fruit soda with real juice</t>
        </is>
      </c>
      <c r="AD245" s="34" t="inlineStr">
        <is>
          <t>Premium imported fruit soda taste with real juice.</t>
        </is>
      </c>
      <c r="AE245" s="51" t="n"/>
      <c r="AF245" s="53">
        <f>IF(AND(ISNUMBER($P245),ISNUMBER($AL245),$AL245&lt;&gt;0),ROUND($P245/$AL245*100,1),"")</f>
        <v/>
      </c>
      <c r="AG245" s="54">
        <f>IF(AND(ISNUMBER($S245),ISNUMBER($AL245),$AL245&lt;&gt;0),ROUND($S245/$AL245*100,2),"")</f>
        <v/>
      </c>
      <c r="AH245" s="53">
        <f>IF(AND(ISNUMBER($Q245),ISNUMBER($AL245),$AL245&lt;&gt;0),ROUND($Q245/$AL245*100,1),"")</f>
        <v/>
      </c>
      <c r="AI245" s="48">
        <f>IF(ISNUMBER($S245),IF($S245&lt;=1,"Yes","No"),"n/a")</f>
        <v/>
      </c>
      <c r="AJ245" s="48">
        <f>IF(ISNUMBER($S245),ROUND(MAX(0,MIN(100,100-$S245*2.5-IF(ISNUMBER($T245),$T245,0)*0.12+IF($S245&lt;=1,12,0))),0),"")</f>
        <v/>
      </c>
      <c r="AK245" s="48">
        <f>IF(ISNUMBER($Q245),IF($Q245&gt;=100,20,IF($Q245&gt;=30,10,0)),0)+IF(ISNUMBER($R245),IF($R245&gt;=100,20,0),0)+IF(ISNUMBER($P245),IF($P245&gt;=150,20,IF($P245&gt;=50,12,5)),0)+IF(ISNUMBER($S245),IF($S245&lt;=1,15,0),0)</f>
        <v/>
      </c>
      <c r="AL245" s="48" t="n">
        <v>330</v>
      </c>
      <c r="AM245" s="49" t="n"/>
      <c r="AN245" s="48">
        <f>IF(AND(ISNUMBER($P245),ISNUMBER($AL245),$AL245&lt;&gt;0),IF(OR($P245&gt;180,$P245/$AL245*1000&gt;400),"Over ceiling, confirm SKU","Within"),"n/a")</f>
        <v/>
      </c>
      <c r="AO245" s="51" t="n"/>
      <c r="AP245" s="51" t="n"/>
      <c r="AQ245" s="51" t="n"/>
      <c r="AR245" s="34" t="inlineStr">
        <is>
          <t>No enrichment entry, to confirm</t>
        </is>
      </c>
      <c r="AS245" s="34" t="inlineStr">
        <is>
          <t>BLANK -&gt; requires live Amazon.ca capture</t>
        </is>
      </c>
      <c r="AT245" s="34" t="inlineStr">
        <is>
          <t>Unverified commercial data</t>
        </is>
      </c>
    </row>
    <row r="246" ht="28" customHeight="1">
      <c r="A246" s="34" t="inlineStr">
        <is>
          <t>San Pellegrino</t>
        </is>
      </c>
      <c r="B246" s="34" t="inlineStr">
        <is>
          <t>Sanpellegrino Aranciata (Italian Sparkling Drink) | Limonata | 24 pack 330mL</t>
        </is>
      </c>
      <c r="C246" s="34" t="inlineStr">
        <is>
          <t>5) Sparkling water &amp; soda</t>
        </is>
      </c>
      <c r="D246" s="34" t="inlineStr">
        <is>
          <t>330 mL can</t>
        </is>
      </c>
      <c r="E246" s="48" t="n">
        <v>24</v>
      </c>
      <c r="F246" s="49" t="n"/>
      <c r="G246" s="50">
        <f>IF(AND(ISNUMBER($F246),ISNUMBER($E246),$E246&lt;&gt;0),$F246/$E246,"")</f>
        <v/>
      </c>
      <c r="H246" s="50">
        <f>IF(AND(ISNUMBER($F246),ISNUMBER($AL246),ISNUMBER($E246),($AL246*$E246)&lt;&gt;0),$F246/($AL246*$E246)*100,"")</f>
        <v/>
      </c>
      <c r="I246" s="51" t="n"/>
      <c r="J246" s="52" t="n"/>
      <c r="K246" s="50">
        <f>IF(AND(ISNUMBER($F246),ISNUMBER($J246)),$F246*(1-$J246),"")</f>
        <v/>
      </c>
      <c r="L246" s="51" t="n"/>
      <c r="M246" s="51" t="n"/>
      <c r="N246" s="50">
        <f>IF(ISNUMBER($F246),($F246-IF(ISNUMBER($AM246),$AM246,0))*(1-IF(ISNUMBER($J246),$J246,0)),"")</f>
        <v/>
      </c>
      <c r="O246" s="34" t="inlineStr">
        <is>
          <t>Limonata</t>
        </is>
      </c>
      <c r="P246" s="48" t="n">
        <v>0</v>
      </c>
      <c r="Q246" s="48" t="n">
        <v>10</v>
      </c>
      <c r="R246" s="34" t="inlineStr">
        <is>
          <t>Not listed</t>
        </is>
      </c>
      <c r="S246" s="48" t="n">
        <v>16</v>
      </c>
      <c r="T246" s="48" t="n">
        <v>70</v>
      </c>
      <c r="U246" s="34" t="inlineStr">
        <is>
          <t>Sugar + real fruit juice</t>
        </is>
      </c>
      <c r="V246" s="34" t="inlineStr">
        <is>
          <t>Real fruit juice Italian sparkling beverage</t>
        </is>
      </c>
      <c r="W246" s="51" t="n"/>
      <c r="X246" s="51" t="n"/>
      <c r="Y246" s="51" t="n"/>
      <c r="Z246" s="51" t="n"/>
      <c r="AA246" s="34" t="inlineStr">
        <is>
          <t>Medium</t>
        </is>
      </c>
      <c r="AB246" s="34" t="inlineStr">
        <is>
          <t>Premium imported fruit soda; recognizable</t>
        </is>
      </c>
      <c r="AC246" s="34" t="inlineStr">
        <is>
          <t>Italian fruit soda with real juice</t>
        </is>
      </c>
      <c r="AD246" s="34" t="inlineStr">
        <is>
          <t>Premium imported fruit soda taste with real juice.</t>
        </is>
      </c>
      <c r="AE246" s="51" t="n"/>
      <c r="AF246" s="53">
        <f>IF(AND(ISNUMBER($P246),ISNUMBER($AL246),$AL246&lt;&gt;0),ROUND($P246/$AL246*100,1),"")</f>
        <v/>
      </c>
      <c r="AG246" s="54">
        <f>IF(AND(ISNUMBER($S246),ISNUMBER($AL246),$AL246&lt;&gt;0),ROUND($S246/$AL246*100,2),"")</f>
        <v/>
      </c>
      <c r="AH246" s="53">
        <f>IF(AND(ISNUMBER($Q246),ISNUMBER($AL246),$AL246&lt;&gt;0),ROUND($Q246/$AL246*100,1),"")</f>
        <v/>
      </c>
      <c r="AI246" s="48">
        <f>IF(ISNUMBER($S246),IF($S246&lt;=1,"Yes","No"),"n/a")</f>
        <v/>
      </c>
      <c r="AJ246" s="48">
        <f>IF(ISNUMBER($S246),ROUND(MAX(0,MIN(100,100-$S246*2.5-IF(ISNUMBER($T246),$T246,0)*0.12+IF($S246&lt;=1,12,0))),0),"")</f>
        <v/>
      </c>
      <c r="AK246" s="48">
        <f>IF(ISNUMBER($Q246),IF($Q246&gt;=100,20,IF($Q246&gt;=30,10,0)),0)+IF(ISNUMBER($R246),IF($R246&gt;=100,20,0),0)+IF(ISNUMBER($P246),IF($P246&gt;=150,20,IF($P246&gt;=50,12,5)),0)+IF(ISNUMBER($S246),IF($S246&lt;=1,15,0),0)</f>
        <v/>
      </c>
      <c r="AL246" s="48" t="n">
        <v>330</v>
      </c>
      <c r="AM246" s="49" t="n"/>
      <c r="AN246" s="48">
        <f>IF(AND(ISNUMBER($P246),ISNUMBER($AL246),$AL246&lt;&gt;0),IF(OR($P246&gt;180,$P246/$AL246*1000&gt;400),"Over ceiling, confirm SKU","Within"),"n/a")</f>
        <v/>
      </c>
      <c r="AO246" s="51" t="n"/>
      <c r="AP246" s="51" t="n"/>
      <c r="AQ246" s="51" t="n"/>
      <c r="AR246" s="34" t="inlineStr">
        <is>
          <t>No enrichment entry, to confirm</t>
        </is>
      </c>
      <c r="AS246" s="34" t="inlineStr">
        <is>
          <t>BLANK -&gt; requires live Amazon.ca capture</t>
        </is>
      </c>
      <c r="AT246" s="34" t="inlineStr">
        <is>
          <t>Unverified commercial data</t>
        </is>
      </c>
    </row>
    <row r="247" ht="28" customHeight="1">
      <c r="A247" s="34" t="inlineStr">
        <is>
          <t>San Pellegrino</t>
        </is>
      </c>
      <c r="B247" s="34" t="inlineStr">
        <is>
          <t>Sanpellegrino Aranciata (Italian Sparkling Drink) | Pompelmo | single 330mL</t>
        </is>
      </c>
      <c r="C247" s="34" t="inlineStr">
        <is>
          <t>5) Sparkling water &amp; soda</t>
        </is>
      </c>
      <c r="D247" s="34" t="inlineStr">
        <is>
          <t>330 mL can</t>
        </is>
      </c>
      <c r="E247" s="48" t="n">
        <v>1</v>
      </c>
      <c r="F247" s="49" t="n"/>
      <c r="G247" s="50">
        <f>IF(AND(ISNUMBER($F247),ISNUMBER($E247),$E247&lt;&gt;0),$F247/$E247,"")</f>
        <v/>
      </c>
      <c r="H247" s="50">
        <f>IF(AND(ISNUMBER($F247),ISNUMBER($AL247),ISNUMBER($E247),($AL247*$E247)&lt;&gt;0),$F247/($AL247*$E247)*100,"")</f>
        <v/>
      </c>
      <c r="I247" s="51" t="n"/>
      <c r="J247" s="52" t="n"/>
      <c r="K247" s="50">
        <f>IF(AND(ISNUMBER($F247),ISNUMBER($J247)),$F247*(1-$J247),"")</f>
        <v/>
      </c>
      <c r="L247" s="51" t="n"/>
      <c r="M247" s="51" t="n"/>
      <c r="N247" s="50">
        <f>IF(ISNUMBER($F247),($F247-IF(ISNUMBER($AM247),$AM247,0))*(1-IF(ISNUMBER($J247),$J247,0)),"")</f>
        <v/>
      </c>
      <c r="O247" s="34" t="inlineStr">
        <is>
          <t>Pompelmo</t>
        </is>
      </c>
      <c r="P247" s="48" t="n">
        <v>0</v>
      </c>
      <c r="Q247" s="48" t="n">
        <v>10</v>
      </c>
      <c r="R247" s="34" t="inlineStr">
        <is>
          <t>Not listed</t>
        </is>
      </c>
      <c r="S247" s="48" t="n">
        <v>16</v>
      </c>
      <c r="T247" s="48" t="n">
        <v>70</v>
      </c>
      <c r="U247" s="34" t="inlineStr">
        <is>
          <t>Sugar + real fruit juice</t>
        </is>
      </c>
      <c r="V247" s="34" t="inlineStr">
        <is>
          <t>Real fruit juice Italian sparkling beverage</t>
        </is>
      </c>
      <c r="W247" s="51" t="n"/>
      <c r="X247" s="51" t="n"/>
      <c r="Y247" s="51" t="n"/>
      <c r="Z247" s="51" t="n"/>
      <c r="AA247" s="34" t="inlineStr">
        <is>
          <t>Medium</t>
        </is>
      </c>
      <c r="AB247" s="34" t="inlineStr">
        <is>
          <t>Premium imported fruit soda; recognizable</t>
        </is>
      </c>
      <c r="AC247" s="34" t="inlineStr">
        <is>
          <t>Italian fruit soda with real juice</t>
        </is>
      </c>
      <c r="AD247" s="34" t="inlineStr">
        <is>
          <t>Premium imported fruit soda taste with real juice.</t>
        </is>
      </c>
      <c r="AE247" s="51" t="n"/>
      <c r="AF247" s="53">
        <f>IF(AND(ISNUMBER($P247),ISNUMBER($AL247),$AL247&lt;&gt;0),ROUND($P247/$AL247*100,1),"")</f>
        <v/>
      </c>
      <c r="AG247" s="54">
        <f>IF(AND(ISNUMBER($S247),ISNUMBER($AL247),$AL247&lt;&gt;0),ROUND($S247/$AL247*100,2),"")</f>
        <v/>
      </c>
      <c r="AH247" s="53">
        <f>IF(AND(ISNUMBER($Q247),ISNUMBER($AL247),$AL247&lt;&gt;0),ROUND($Q247/$AL247*100,1),"")</f>
        <v/>
      </c>
      <c r="AI247" s="48">
        <f>IF(ISNUMBER($S247),IF($S247&lt;=1,"Yes","No"),"n/a")</f>
        <v/>
      </c>
      <c r="AJ247" s="48">
        <f>IF(ISNUMBER($S247),ROUND(MAX(0,MIN(100,100-$S247*2.5-IF(ISNUMBER($T247),$T247,0)*0.12+IF($S247&lt;=1,12,0))),0),"")</f>
        <v/>
      </c>
      <c r="AK247" s="48">
        <f>IF(ISNUMBER($Q247),IF($Q247&gt;=100,20,IF($Q247&gt;=30,10,0)),0)+IF(ISNUMBER($R247),IF($R247&gt;=100,20,0),0)+IF(ISNUMBER($P247),IF($P247&gt;=150,20,IF($P247&gt;=50,12,5)),0)+IF(ISNUMBER($S247),IF($S247&lt;=1,15,0),0)</f>
        <v/>
      </c>
      <c r="AL247" s="48" t="n">
        <v>330</v>
      </c>
      <c r="AM247" s="49" t="n"/>
      <c r="AN247" s="48">
        <f>IF(AND(ISNUMBER($P247),ISNUMBER($AL247),$AL247&lt;&gt;0),IF(OR($P247&gt;180,$P247/$AL247*1000&gt;400),"Over ceiling, confirm SKU","Within"),"n/a")</f>
        <v/>
      </c>
      <c r="AO247" s="51" t="n"/>
      <c r="AP247" s="51" t="n"/>
      <c r="AQ247" s="51" t="n"/>
      <c r="AR247" s="34" t="inlineStr">
        <is>
          <t>No enrichment entry, to confirm</t>
        </is>
      </c>
      <c r="AS247" s="34" t="inlineStr">
        <is>
          <t>BLANK -&gt; requires live Amazon.ca capture</t>
        </is>
      </c>
      <c r="AT247" s="34" t="inlineStr">
        <is>
          <t>Unverified commercial data</t>
        </is>
      </c>
    </row>
    <row r="248" ht="28" customHeight="1">
      <c r="A248" s="34" t="inlineStr">
        <is>
          <t>San Pellegrino</t>
        </is>
      </c>
      <c r="B248" s="34" t="inlineStr">
        <is>
          <t>Sanpellegrino Aranciata (Italian Sparkling Drink) | Pompelmo | 8 pack 330mL</t>
        </is>
      </c>
      <c r="C248" s="34" t="inlineStr">
        <is>
          <t>5) Sparkling water &amp; soda</t>
        </is>
      </c>
      <c r="D248" s="34" t="inlineStr">
        <is>
          <t>330 mL can</t>
        </is>
      </c>
      <c r="E248" s="48" t="n">
        <v>8</v>
      </c>
      <c r="F248" s="49" t="n"/>
      <c r="G248" s="50">
        <f>IF(AND(ISNUMBER($F248),ISNUMBER($E248),$E248&lt;&gt;0),$F248/$E248,"")</f>
        <v/>
      </c>
      <c r="H248" s="50">
        <f>IF(AND(ISNUMBER($F248),ISNUMBER($AL248),ISNUMBER($E248),($AL248*$E248)&lt;&gt;0),$F248/($AL248*$E248)*100,"")</f>
        <v/>
      </c>
      <c r="I248" s="51" t="n"/>
      <c r="J248" s="52" t="n"/>
      <c r="K248" s="50">
        <f>IF(AND(ISNUMBER($F248),ISNUMBER($J248)),$F248*(1-$J248),"")</f>
        <v/>
      </c>
      <c r="L248" s="51" t="n"/>
      <c r="M248" s="51" t="n"/>
      <c r="N248" s="50">
        <f>IF(ISNUMBER($F248),($F248-IF(ISNUMBER($AM248),$AM248,0))*(1-IF(ISNUMBER($J248),$J248,0)),"")</f>
        <v/>
      </c>
      <c r="O248" s="34" t="inlineStr">
        <is>
          <t>Pompelmo</t>
        </is>
      </c>
      <c r="P248" s="48" t="n">
        <v>0</v>
      </c>
      <c r="Q248" s="48" t="n">
        <v>10</v>
      </c>
      <c r="R248" s="34" t="inlineStr">
        <is>
          <t>Not listed</t>
        </is>
      </c>
      <c r="S248" s="48" t="n">
        <v>16</v>
      </c>
      <c r="T248" s="48" t="n">
        <v>70</v>
      </c>
      <c r="U248" s="34" t="inlineStr">
        <is>
          <t>Sugar + real fruit juice</t>
        </is>
      </c>
      <c r="V248" s="34" t="inlineStr">
        <is>
          <t>Real fruit juice Italian sparkling beverage</t>
        </is>
      </c>
      <c r="W248" s="51" t="n"/>
      <c r="X248" s="51" t="n"/>
      <c r="Y248" s="51" t="n"/>
      <c r="Z248" s="51" t="n"/>
      <c r="AA248" s="34" t="inlineStr">
        <is>
          <t>Medium</t>
        </is>
      </c>
      <c r="AB248" s="34" t="inlineStr">
        <is>
          <t>Premium imported fruit soda; recognizable</t>
        </is>
      </c>
      <c r="AC248" s="34" t="inlineStr">
        <is>
          <t>Italian fruit soda with real juice</t>
        </is>
      </c>
      <c r="AD248" s="34" t="inlineStr">
        <is>
          <t>Premium imported fruit soda taste with real juice.</t>
        </is>
      </c>
      <c r="AE248" s="51" t="n"/>
      <c r="AF248" s="53">
        <f>IF(AND(ISNUMBER($P248),ISNUMBER($AL248),$AL248&lt;&gt;0),ROUND($P248/$AL248*100,1),"")</f>
        <v/>
      </c>
      <c r="AG248" s="54">
        <f>IF(AND(ISNUMBER($S248),ISNUMBER($AL248),$AL248&lt;&gt;0),ROUND($S248/$AL248*100,2),"")</f>
        <v/>
      </c>
      <c r="AH248" s="53">
        <f>IF(AND(ISNUMBER($Q248),ISNUMBER($AL248),$AL248&lt;&gt;0),ROUND($Q248/$AL248*100,1),"")</f>
        <v/>
      </c>
      <c r="AI248" s="48">
        <f>IF(ISNUMBER($S248),IF($S248&lt;=1,"Yes","No"),"n/a")</f>
        <v/>
      </c>
      <c r="AJ248" s="48">
        <f>IF(ISNUMBER($S248),ROUND(MAX(0,MIN(100,100-$S248*2.5-IF(ISNUMBER($T248),$T248,0)*0.12+IF($S248&lt;=1,12,0))),0),"")</f>
        <v/>
      </c>
      <c r="AK248" s="48">
        <f>IF(ISNUMBER($Q248),IF($Q248&gt;=100,20,IF($Q248&gt;=30,10,0)),0)+IF(ISNUMBER($R248),IF($R248&gt;=100,20,0),0)+IF(ISNUMBER($P248),IF($P248&gt;=150,20,IF($P248&gt;=50,12,5)),0)+IF(ISNUMBER($S248),IF($S248&lt;=1,15,0),0)</f>
        <v/>
      </c>
      <c r="AL248" s="48" t="n">
        <v>330</v>
      </c>
      <c r="AM248" s="49" t="n"/>
      <c r="AN248" s="48">
        <f>IF(AND(ISNUMBER($P248),ISNUMBER($AL248),$AL248&lt;&gt;0),IF(OR($P248&gt;180,$P248/$AL248*1000&gt;400),"Over ceiling, confirm SKU","Within"),"n/a")</f>
        <v/>
      </c>
      <c r="AO248" s="51" t="n"/>
      <c r="AP248" s="51" t="n"/>
      <c r="AQ248" s="51" t="n"/>
      <c r="AR248" s="34" t="inlineStr">
        <is>
          <t>No enrichment entry, to confirm</t>
        </is>
      </c>
      <c r="AS248" s="34" t="inlineStr">
        <is>
          <t>BLANK -&gt; requires live Amazon.ca capture</t>
        </is>
      </c>
      <c r="AT248" s="34" t="inlineStr">
        <is>
          <t>Unverified commercial data</t>
        </is>
      </c>
    </row>
    <row r="249" ht="28" customHeight="1">
      <c r="A249" s="34" t="inlineStr">
        <is>
          <t>San Pellegrino</t>
        </is>
      </c>
      <c r="B249" s="34" t="inlineStr">
        <is>
          <t>Sanpellegrino Aranciata (Italian Sparkling Drink) | Pompelmo | 12 pack 330mL</t>
        </is>
      </c>
      <c r="C249" s="34" t="inlineStr">
        <is>
          <t>5) Sparkling water &amp; soda</t>
        </is>
      </c>
      <c r="D249" s="34" t="inlineStr">
        <is>
          <t>330 mL can</t>
        </is>
      </c>
      <c r="E249" s="48" t="n">
        <v>12</v>
      </c>
      <c r="F249" s="49" t="n"/>
      <c r="G249" s="50">
        <f>IF(AND(ISNUMBER($F249),ISNUMBER($E249),$E249&lt;&gt;0),$F249/$E249,"")</f>
        <v/>
      </c>
      <c r="H249" s="50">
        <f>IF(AND(ISNUMBER($F249),ISNUMBER($AL249),ISNUMBER($E249),($AL249*$E249)&lt;&gt;0),$F249/($AL249*$E249)*100,"")</f>
        <v/>
      </c>
      <c r="I249" s="51" t="n"/>
      <c r="J249" s="52" t="n"/>
      <c r="K249" s="50">
        <f>IF(AND(ISNUMBER($F249),ISNUMBER($J249)),$F249*(1-$J249),"")</f>
        <v/>
      </c>
      <c r="L249" s="51" t="n"/>
      <c r="M249" s="51" t="n"/>
      <c r="N249" s="50">
        <f>IF(ISNUMBER($F249),($F249-IF(ISNUMBER($AM249),$AM249,0))*(1-IF(ISNUMBER($J249),$J249,0)),"")</f>
        <v/>
      </c>
      <c r="O249" s="34" t="inlineStr">
        <is>
          <t>Pompelmo</t>
        </is>
      </c>
      <c r="P249" s="48" t="n">
        <v>0</v>
      </c>
      <c r="Q249" s="48" t="n">
        <v>10</v>
      </c>
      <c r="R249" s="34" t="inlineStr">
        <is>
          <t>Not listed</t>
        </is>
      </c>
      <c r="S249" s="48" t="n">
        <v>16</v>
      </c>
      <c r="T249" s="48" t="n">
        <v>70</v>
      </c>
      <c r="U249" s="34" t="inlineStr">
        <is>
          <t>Sugar + real fruit juice</t>
        </is>
      </c>
      <c r="V249" s="34" t="inlineStr">
        <is>
          <t>Real fruit juice Italian sparkling beverage</t>
        </is>
      </c>
      <c r="W249" s="51" t="n"/>
      <c r="X249" s="51" t="n"/>
      <c r="Y249" s="51" t="n"/>
      <c r="Z249" s="51" t="n"/>
      <c r="AA249" s="34" t="inlineStr">
        <is>
          <t>Medium</t>
        </is>
      </c>
      <c r="AB249" s="34" t="inlineStr">
        <is>
          <t>Premium imported fruit soda; recognizable</t>
        </is>
      </c>
      <c r="AC249" s="34" t="inlineStr">
        <is>
          <t>Italian fruit soda with real juice</t>
        </is>
      </c>
      <c r="AD249" s="34" t="inlineStr">
        <is>
          <t>Premium imported fruit soda taste with real juice.</t>
        </is>
      </c>
      <c r="AE249" s="51" t="n"/>
      <c r="AF249" s="53">
        <f>IF(AND(ISNUMBER($P249),ISNUMBER($AL249),$AL249&lt;&gt;0),ROUND($P249/$AL249*100,1),"")</f>
        <v/>
      </c>
      <c r="AG249" s="54">
        <f>IF(AND(ISNUMBER($S249),ISNUMBER($AL249),$AL249&lt;&gt;0),ROUND($S249/$AL249*100,2),"")</f>
        <v/>
      </c>
      <c r="AH249" s="53">
        <f>IF(AND(ISNUMBER($Q249),ISNUMBER($AL249),$AL249&lt;&gt;0),ROUND($Q249/$AL249*100,1),"")</f>
        <v/>
      </c>
      <c r="AI249" s="48">
        <f>IF(ISNUMBER($S249),IF($S249&lt;=1,"Yes","No"),"n/a")</f>
        <v/>
      </c>
      <c r="AJ249" s="48">
        <f>IF(ISNUMBER($S249),ROUND(MAX(0,MIN(100,100-$S249*2.5-IF(ISNUMBER($T249),$T249,0)*0.12+IF($S249&lt;=1,12,0))),0),"")</f>
        <v/>
      </c>
      <c r="AK249" s="48">
        <f>IF(ISNUMBER($Q249),IF($Q249&gt;=100,20,IF($Q249&gt;=30,10,0)),0)+IF(ISNUMBER($R249),IF($R249&gt;=100,20,0),0)+IF(ISNUMBER($P249),IF($P249&gt;=150,20,IF($P249&gt;=50,12,5)),0)+IF(ISNUMBER($S249),IF($S249&lt;=1,15,0),0)</f>
        <v/>
      </c>
      <c r="AL249" s="48" t="n">
        <v>330</v>
      </c>
      <c r="AM249" s="49" t="n"/>
      <c r="AN249" s="48">
        <f>IF(AND(ISNUMBER($P249),ISNUMBER($AL249),$AL249&lt;&gt;0),IF(OR($P249&gt;180,$P249/$AL249*1000&gt;400),"Over ceiling, confirm SKU","Within"),"n/a")</f>
        <v/>
      </c>
      <c r="AO249" s="51" t="n"/>
      <c r="AP249" s="51" t="n"/>
      <c r="AQ249" s="51" t="n"/>
      <c r="AR249" s="34" t="inlineStr">
        <is>
          <t>No enrichment entry, to confirm</t>
        </is>
      </c>
      <c r="AS249" s="34" t="inlineStr">
        <is>
          <t>BLANK -&gt; requires live Amazon.ca capture</t>
        </is>
      </c>
      <c r="AT249" s="34" t="inlineStr">
        <is>
          <t>Unverified commercial data</t>
        </is>
      </c>
    </row>
    <row r="250" ht="28" customHeight="1">
      <c r="A250" s="34" t="inlineStr">
        <is>
          <t>San Pellegrino</t>
        </is>
      </c>
      <c r="B250" s="34" t="inlineStr">
        <is>
          <t>Sanpellegrino Aranciata (Italian Sparkling Drink) | Pompelmo | 15 pack 330mL</t>
        </is>
      </c>
      <c r="C250" s="34" t="inlineStr">
        <is>
          <t>5) Sparkling water &amp; soda</t>
        </is>
      </c>
      <c r="D250" s="34" t="inlineStr">
        <is>
          <t>330 mL can</t>
        </is>
      </c>
      <c r="E250" s="48" t="n">
        <v>15</v>
      </c>
      <c r="F250" s="49" t="n"/>
      <c r="G250" s="50">
        <f>IF(AND(ISNUMBER($F250),ISNUMBER($E250),$E250&lt;&gt;0),$F250/$E250,"")</f>
        <v/>
      </c>
      <c r="H250" s="50">
        <f>IF(AND(ISNUMBER($F250),ISNUMBER($AL250),ISNUMBER($E250),($AL250*$E250)&lt;&gt;0),$F250/($AL250*$E250)*100,"")</f>
        <v/>
      </c>
      <c r="I250" s="51" t="n"/>
      <c r="J250" s="52" t="n"/>
      <c r="K250" s="50">
        <f>IF(AND(ISNUMBER($F250),ISNUMBER($J250)),$F250*(1-$J250),"")</f>
        <v/>
      </c>
      <c r="L250" s="51" t="n"/>
      <c r="M250" s="51" t="n"/>
      <c r="N250" s="50">
        <f>IF(ISNUMBER($F250),($F250-IF(ISNUMBER($AM250),$AM250,0))*(1-IF(ISNUMBER($J250),$J250,0)),"")</f>
        <v/>
      </c>
      <c r="O250" s="34" t="inlineStr">
        <is>
          <t>Pompelmo</t>
        </is>
      </c>
      <c r="P250" s="48" t="n">
        <v>0</v>
      </c>
      <c r="Q250" s="48" t="n">
        <v>10</v>
      </c>
      <c r="R250" s="34" t="inlineStr">
        <is>
          <t>Not listed</t>
        </is>
      </c>
      <c r="S250" s="48" t="n">
        <v>16</v>
      </c>
      <c r="T250" s="48" t="n">
        <v>70</v>
      </c>
      <c r="U250" s="34" t="inlineStr">
        <is>
          <t>Sugar + real fruit juice</t>
        </is>
      </c>
      <c r="V250" s="34" t="inlineStr">
        <is>
          <t>Real fruit juice Italian sparkling beverage</t>
        </is>
      </c>
      <c r="W250" s="51" t="n"/>
      <c r="X250" s="51" t="n"/>
      <c r="Y250" s="51" t="n"/>
      <c r="Z250" s="51" t="n"/>
      <c r="AA250" s="34" t="inlineStr">
        <is>
          <t>Medium</t>
        </is>
      </c>
      <c r="AB250" s="34" t="inlineStr">
        <is>
          <t>Premium imported fruit soda; recognizable</t>
        </is>
      </c>
      <c r="AC250" s="34" t="inlineStr">
        <is>
          <t>Italian fruit soda with real juice</t>
        </is>
      </c>
      <c r="AD250" s="34" t="inlineStr">
        <is>
          <t>Premium imported fruit soda taste with real juice.</t>
        </is>
      </c>
      <c r="AE250" s="51" t="n"/>
      <c r="AF250" s="53">
        <f>IF(AND(ISNUMBER($P250),ISNUMBER($AL250),$AL250&lt;&gt;0),ROUND($P250/$AL250*100,1),"")</f>
        <v/>
      </c>
      <c r="AG250" s="54">
        <f>IF(AND(ISNUMBER($S250),ISNUMBER($AL250),$AL250&lt;&gt;0),ROUND($S250/$AL250*100,2),"")</f>
        <v/>
      </c>
      <c r="AH250" s="53">
        <f>IF(AND(ISNUMBER($Q250),ISNUMBER($AL250),$AL250&lt;&gt;0),ROUND($Q250/$AL250*100,1),"")</f>
        <v/>
      </c>
      <c r="AI250" s="48">
        <f>IF(ISNUMBER($S250),IF($S250&lt;=1,"Yes","No"),"n/a")</f>
        <v/>
      </c>
      <c r="AJ250" s="48">
        <f>IF(ISNUMBER($S250),ROUND(MAX(0,MIN(100,100-$S250*2.5-IF(ISNUMBER($T250),$T250,0)*0.12+IF($S250&lt;=1,12,0))),0),"")</f>
        <v/>
      </c>
      <c r="AK250" s="48">
        <f>IF(ISNUMBER($Q250),IF($Q250&gt;=100,20,IF($Q250&gt;=30,10,0)),0)+IF(ISNUMBER($R250),IF($R250&gt;=100,20,0),0)+IF(ISNUMBER($P250),IF($P250&gt;=150,20,IF($P250&gt;=50,12,5)),0)+IF(ISNUMBER($S250),IF($S250&lt;=1,15,0),0)</f>
        <v/>
      </c>
      <c r="AL250" s="48" t="n">
        <v>330</v>
      </c>
      <c r="AM250" s="49" t="n"/>
      <c r="AN250" s="48">
        <f>IF(AND(ISNUMBER($P250),ISNUMBER($AL250),$AL250&lt;&gt;0),IF(OR($P250&gt;180,$P250/$AL250*1000&gt;400),"Over ceiling, confirm SKU","Within"),"n/a")</f>
        <v/>
      </c>
      <c r="AO250" s="51" t="n"/>
      <c r="AP250" s="51" t="n"/>
      <c r="AQ250" s="51" t="n"/>
      <c r="AR250" s="34" t="inlineStr">
        <is>
          <t>No enrichment entry, to confirm</t>
        </is>
      </c>
      <c r="AS250" s="34" t="inlineStr">
        <is>
          <t>BLANK -&gt; requires live Amazon.ca capture</t>
        </is>
      </c>
      <c r="AT250" s="34" t="inlineStr">
        <is>
          <t>Unverified commercial data</t>
        </is>
      </c>
    </row>
    <row r="251" ht="28" customHeight="1">
      <c r="A251" s="34" t="inlineStr">
        <is>
          <t>San Pellegrino</t>
        </is>
      </c>
      <c r="B251" s="34" t="inlineStr">
        <is>
          <t>Sanpellegrino Aranciata (Italian Sparkling Drink) | Pompelmo | 18 pack 330mL</t>
        </is>
      </c>
      <c r="C251" s="34" t="inlineStr">
        <is>
          <t>5) Sparkling water &amp; soda</t>
        </is>
      </c>
      <c r="D251" s="34" t="inlineStr">
        <is>
          <t>330 mL can</t>
        </is>
      </c>
      <c r="E251" s="48" t="n">
        <v>18</v>
      </c>
      <c r="F251" s="49" t="n"/>
      <c r="G251" s="50">
        <f>IF(AND(ISNUMBER($F251),ISNUMBER($E251),$E251&lt;&gt;0),$F251/$E251,"")</f>
        <v/>
      </c>
      <c r="H251" s="50">
        <f>IF(AND(ISNUMBER($F251),ISNUMBER($AL251),ISNUMBER($E251),($AL251*$E251)&lt;&gt;0),$F251/($AL251*$E251)*100,"")</f>
        <v/>
      </c>
      <c r="I251" s="51" t="n"/>
      <c r="J251" s="52" t="n"/>
      <c r="K251" s="50">
        <f>IF(AND(ISNUMBER($F251),ISNUMBER($J251)),$F251*(1-$J251),"")</f>
        <v/>
      </c>
      <c r="L251" s="51" t="n"/>
      <c r="M251" s="51" t="n"/>
      <c r="N251" s="50">
        <f>IF(ISNUMBER($F251),($F251-IF(ISNUMBER($AM251),$AM251,0))*(1-IF(ISNUMBER($J251),$J251,0)),"")</f>
        <v/>
      </c>
      <c r="O251" s="34" t="inlineStr">
        <is>
          <t>Pompelmo</t>
        </is>
      </c>
      <c r="P251" s="48" t="n">
        <v>0</v>
      </c>
      <c r="Q251" s="48" t="n">
        <v>10</v>
      </c>
      <c r="R251" s="34" t="inlineStr">
        <is>
          <t>Not listed</t>
        </is>
      </c>
      <c r="S251" s="48" t="n">
        <v>16</v>
      </c>
      <c r="T251" s="48" t="n">
        <v>70</v>
      </c>
      <c r="U251" s="34" t="inlineStr">
        <is>
          <t>Sugar + real fruit juice</t>
        </is>
      </c>
      <c r="V251" s="34" t="inlineStr">
        <is>
          <t>Real fruit juice Italian sparkling beverage</t>
        </is>
      </c>
      <c r="W251" s="51" t="n"/>
      <c r="X251" s="51" t="n"/>
      <c r="Y251" s="51" t="n"/>
      <c r="Z251" s="51" t="n"/>
      <c r="AA251" s="34" t="inlineStr">
        <is>
          <t>Medium</t>
        </is>
      </c>
      <c r="AB251" s="34" t="inlineStr">
        <is>
          <t>Premium imported fruit soda; recognizable</t>
        </is>
      </c>
      <c r="AC251" s="34" t="inlineStr">
        <is>
          <t>Italian fruit soda with real juice</t>
        </is>
      </c>
      <c r="AD251" s="34" t="inlineStr">
        <is>
          <t>Premium imported fruit soda taste with real juice.</t>
        </is>
      </c>
      <c r="AE251" s="51" t="n"/>
      <c r="AF251" s="53">
        <f>IF(AND(ISNUMBER($P251),ISNUMBER($AL251),$AL251&lt;&gt;0),ROUND($P251/$AL251*100,1),"")</f>
        <v/>
      </c>
      <c r="AG251" s="54">
        <f>IF(AND(ISNUMBER($S251),ISNUMBER($AL251),$AL251&lt;&gt;0),ROUND($S251/$AL251*100,2),"")</f>
        <v/>
      </c>
      <c r="AH251" s="53">
        <f>IF(AND(ISNUMBER($Q251),ISNUMBER($AL251),$AL251&lt;&gt;0),ROUND($Q251/$AL251*100,1),"")</f>
        <v/>
      </c>
      <c r="AI251" s="48">
        <f>IF(ISNUMBER($S251),IF($S251&lt;=1,"Yes","No"),"n/a")</f>
        <v/>
      </c>
      <c r="AJ251" s="48">
        <f>IF(ISNUMBER($S251),ROUND(MAX(0,MIN(100,100-$S251*2.5-IF(ISNUMBER($T251),$T251,0)*0.12+IF($S251&lt;=1,12,0))),0),"")</f>
        <v/>
      </c>
      <c r="AK251" s="48">
        <f>IF(ISNUMBER($Q251),IF($Q251&gt;=100,20,IF($Q251&gt;=30,10,0)),0)+IF(ISNUMBER($R251),IF($R251&gt;=100,20,0),0)+IF(ISNUMBER($P251),IF($P251&gt;=150,20,IF($P251&gt;=50,12,5)),0)+IF(ISNUMBER($S251),IF($S251&lt;=1,15,0),0)</f>
        <v/>
      </c>
      <c r="AL251" s="48" t="n">
        <v>330</v>
      </c>
      <c r="AM251" s="49" t="n"/>
      <c r="AN251" s="48">
        <f>IF(AND(ISNUMBER($P251),ISNUMBER($AL251),$AL251&lt;&gt;0),IF(OR($P251&gt;180,$P251/$AL251*1000&gt;400),"Over ceiling, confirm SKU","Within"),"n/a")</f>
        <v/>
      </c>
      <c r="AO251" s="51" t="n"/>
      <c r="AP251" s="51" t="n"/>
      <c r="AQ251" s="51" t="n"/>
      <c r="AR251" s="34" t="inlineStr">
        <is>
          <t>No enrichment entry, to confirm</t>
        </is>
      </c>
      <c r="AS251" s="34" t="inlineStr">
        <is>
          <t>BLANK -&gt; requires live Amazon.ca capture</t>
        </is>
      </c>
      <c r="AT251" s="34" t="inlineStr">
        <is>
          <t>Unverified commercial data</t>
        </is>
      </c>
    </row>
    <row r="252" ht="28" customHeight="1">
      <c r="A252" s="34" t="inlineStr">
        <is>
          <t>San Pellegrino</t>
        </is>
      </c>
      <c r="B252" s="34" t="inlineStr">
        <is>
          <t>Sanpellegrino Aranciata (Italian Sparkling Drink) | Pompelmo | 24 pack 330mL</t>
        </is>
      </c>
      <c r="C252" s="34" t="inlineStr">
        <is>
          <t>5) Sparkling water &amp; soda</t>
        </is>
      </c>
      <c r="D252" s="34" t="inlineStr">
        <is>
          <t>330 mL can</t>
        </is>
      </c>
      <c r="E252" s="48" t="n">
        <v>24</v>
      </c>
      <c r="F252" s="49" t="n"/>
      <c r="G252" s="50">
        <f>IF(AND(ISNUMBER($F252),ISNUMBER($E252),$E252&lt;&gt;0),$F252/$E252,"")</f>
        <v/>
      </c>
      <c r="H252" s="50">
        <f>IF(AND(ISNUMBER($F252),ISNUMBER($AL252),ISNUMBER($E252),($AL252*$E252)&lt;&gt;0),$F252/($AL252*$E252)*100,"")</f>
        <v/>
      </c>
      <c r="I252" s="51" t="n"/>
      <c r="J252" s="52" t="n"/>
      <c r="K252" s="50">
        <f>IF(AND(ISNUMBER($F252),ISNUMBER($J252)),$F252*(1-$J252),"")</f>
        <v/>
      </c>
      <c r="L252" s="51" t="n"/>
      <c r="M252" s="51" t="n"/>
      <c r="N252" s="50">
        <f>IF(ISNUMBER($F252),($F252-IF(ISNUMBER($AM252),$AM252,0))*(1-IF(ISNUMBER($J252),$J252,0)),"")</f>
        <v/>
      </c>
      <c r="O252" s="34" t="inlineStr">
        <is>
          <t>Pompelmo</t>
        </is>
      </c>
      <c r="P252" s="48" t="n">
        <v>0</v>
      </c>
      <c r="Q252" s="48" t="n">
        <v>10</v>
      </c>
      <c r="R252" s="34" t="inlineStr">
        <is>
          <t>Not listed</t>
        </is>
      </c>
      <c r="S252" s="48" t="n">
        <v>16</v>
      </c>
      <c r="T252" s="48" t="n">
        <v>70</v>
      </c>
      <c r="U252" s="34" t="inlineStr">
        <is>
          <t>Sugar + real fruit juice</t>
        </is>
      </c>
      <c r="V252" s="34" t="inlineStr">
        <is>
          <t>Real fruit juice Italian sparkling beverage</t>
        </is>
      </c>
      <c r="W252" s="51" t="n"/>
      <c r="X252" s="51" t="n"/>
      <c r="Y252" s="51" t="n"/>
      <c r="Z252" s="51" t="n"/>
      <c r="AA252" s="34" t="inlineStr">
        <is>
          <t>Medium</t>
        </is>
      </c>
      <c r="AB252" s="34" t="inlineStr">
        <is>
          <t>Premium imported fruit soda; recognizable</t>
        </is>
      </c>
      <c r="AC252" s="34" t="inlineStr">
        <is>
          <t>Italian fruit soda with real juice</t>
        </is>
      </c>
      <c r="AD252" s="34" t="inlineStr">
        <is>
          <t>Premium imported fruit soda taste with real juice.</t>
        </is>
      </c>
      <c r="AE252" s="51" t="n"/>
      <c r="AF252" s="53">
        <f>IF(AND(ISNUMBER($P252),ISNUMBER($AL252),$AL252&lt;&gt;0),ROUND($P252/$AL252*100,1),"")</f>
        <v/>
      </c>
      <c r="AG252" s="54">
        <f>IF(AND(ISNUMBER($S252),ISNUMBER($AL252),$AL252&lt;&gt;0),ROUND($S252/$AL252*100,2),"")</f>
        <v/>
      </c>
      <c r="AH252" s="53">
        <f>IF(AND(ISNUMBER($Q252),ISNUMBER($AL252),$AL252&lt;&gt;0),ROUND($Q252/$AL252*100,1),"")</f>
        <v/>
      </c>
      <c r="AI252" s="48">
        <f>IF(ISNUMBER($S252),IF($S252&lt;=1,"Yes","No"),"n/a")</f>
        <v/>
      </c>
      <c r="AJ252" s="48">
        <f>IF(ISNUMBER($S252),ROUND(MAX(0,MIN(100,100-$S252*2.5-IF(ISNUMBER($T252),$T252,0)*0.12+IF($S252&lt;=1,12,0))),0),"")</f>
        <v/>
      </c>
      <c r="AK252" s="48">
        <f>IF(ISNUMBER($Q252),IF($Q252&gt;=100,20,IF($Q252&gt;=30,10,0)),0)+IF(ISNUMBER($R252),IF($R252&gt;=100,20,0),0)+IF(ISNUMBER($P252),IF($P252&gt;=150,20,IF($P252&gt;=50,12,5)),0)+IF(ISNUMBER($S252),IF($S252&lt;=1,15,0),0)</f>
        <v/>
      </c>
      <c r="AL252" s="48" t="n">
        <v>330</v>
      </c>
      <c r="AM252" s="49" t="n"/>
      <c r="AN252" s="48">
        <f>IF(AND(ISNUMBER($P252),ISNUMBER($AL252),$AL252&lt;&gt;0),IF(OR($P252&gt;180,$P252/$AL252*1000&gt;400),"Over ceiling, confirm SKU","Within"),"n/a")</f>
        <v/>
      </c>
      <c r="AO252" s="51" t="n"/>
      <c r="AP252" s="51" t="n"/>
      <c r="AQ252" s="51" t="n"/>
      <c r="AR252" s="34" t="inlineStr">
        <is>
          <t>No enrichment entry, to confirm</t>
        </is>
      </c>
      <c r="AS252" s="34" t="inlineStr">
        <is>
          <t>BLANK -&gt; requires live Amazon.ca capture</t>
        </is>
      </c>
      <c r="AT252" s="34" t="inlineStr">
        <is>
          <t>Unverified commercial data</t>
        </is>
      </c>
    </row>
    <row r="253" ht="28" customHeight="1">
      <c r="A253" s="34" t="inlineStr">
        <is>
          <t>San Pellegrino</t>
        </is>
      </c>
      <c r="B253" s="34" t="inlineStr">
        <is>
          <t>Sanpellegrino Aranciata (Italian Sparkling Drink) | Melograno e Arancia | single 330mL</t>
        </is>
      </c>
      <c r="C253" s="34" t="inlineStr">
        <is>
          <t>5) Sparkling water &amp; soda</t>
        </is>
      </c>
      <c r="D253" s="34" t="inlineStr">
        <is>
          <t>330 mL can</t>
        </is>
      </c>
      <c r="E253" s="48" t="n">
        <v>1</v>
      </c>
      <c r="F253" s="49" t="n"/>
      <c r="G253" s="50">
        <f>IF(AND(ISNUMBER($F253),ISNUMBER($E253),$E253&lt;&gt;0),$F253/$E253,"")</f>
        <v/>
      </c>
      <c r="H253" s="50">
        <f>IF(AND(ISNUMBER($F253),ISNUMBER($AL253),ISNUMBER($E253),($AL253*$E253)&lt;&gt;0),$F253/($AL253*$E253)*100,"")</f>
        <v/>
      </c>
      <c r="I253" s="51" t="n"/>
      <c r="J253" s="52" t="n"/>
      <c r="K253" s="50">
        <f>IF(AND(ISNUMBER($F253),ISNUMBER($J253)),$F253*(1-$J253),"")</f>
        <v/>
      </c>
      <c r="L253" s="51" t="n"/>
      <c r="M253" s="51" t="n"/>
      <c r="N253" s="50">
        <f>IF(ISNUMBER($F253),($F253-IF(ISNUMBER($AM253),$AM253,0))*(1-IF(ISNUMBER($J253),$J253,0)),"")</f>
        <v/>
      </c>
      <c r="O253" s="34" t="inlineStr">
        <is>
          <t>Melograno e Arancia</t>
        </is>
      </c>
      <c r="P253" s="48" t="n">
        <v>0</v>
      </c>
      <c r="Q253" s="48" t="n">
        <v>10</v>
      </c>
      <c r="R253" s="34" t="inlineStr">
        <is>
          <t>Not listed</t>
        </is>
      </c>
      <c r="S253" s="48" t="n">
        <v>16</v>
      </c>
      <c r="T253" s="48" t="n">
        <v>70</v>
      </c>
      <c r="U253" s="34" t="inlineStr">
        <is>
          <t>Sugar + real fruit juice</t>
        </is>
      </c>
      <c r="V253" s="34" t="inlineStr">
        <is>
          <t>Real fruit juice Italian sparkling beverage</t>
        </is>
      </c>
      <c r="W253" s="51" t="n"/>
      <c r="X253" s="51" t="n"/>
      <c r="Y253" s="51" t="n"/>
      <c r="Z253" s="51" t="n"/>
      <c r="AA253" s="34" t="inlineStr">
        <is>
          <t>Medium</t>
        </is>
      </c>
      <c r="AB253" s="34" t="inlineStr">
        <is>
          <t>Premium imported fruit soda; recognizable</t>
        </is>
      </c>
      <c r="AC253" s="34" t="inlineStr">
        <is>
          <t>Italian fruit soda with real juice</t>
        </is>
      </c>
      <c r="AD253" s="34" t="inlineStr">
        <is>
          <t>Premium imported fruit soda taste with real juice.</t>
        </is>
      </c>
      <c r="AE253" s="51" t="n"/>
      <c r="AF253" s="53">
        <f>IF(AND(ISNUMBER($P253),ISNUMBER($AL253),$AL253&lt;&gt;0),ROUND($P253/$AL253*100,1),"")</f>
        <v/>
      </c>
      <c r="AG253" s="54">
        <f>IF(AND(ISNUMBER($S253),ISNUMBER($AL253),$AL253&lt;&gt;0),ROUND($S253/$AL253*100,2),"")</f>
        <v/>
      </c>
      <c r="AH253" s="53">
        <f>IF(AND(ISNUMBER($Q253),ISNUMBER($AL253),$AL253&lt;&gt;0),ROUND($Q253/$AL253*100,1),"")</f>
        <v/>
      </c>
      <c r="AI253" s="48">
        <f>IF(ISNUMBER($S253),IF($S253&lt;=1,"Yes","No"),"n/a")</f>
        <v/>
      </c>
      <c r="AJ253" s="48">
        <f>IF(ISNUMBER($S253),ROUND(MAX(0,MIN(100,100-$S253*2.5-IF(ISNUMBER($T253),$T253,0)*0.12+IF($S253&lt;=1,12,0))),0),"")</f>
        <v/>
      </c>
      <c r="AK253" s="48">
        <f>IF(ISNUMBER($Q253),IF($Q253&gt;=100,20,IF($Q253&gt;=30,10,0)),0)+IF(ISNUMBER($R253),IF($R253&gt;=100,20,0),0)+IF(ISNUMBER($P253),IF($P253&gt;=150,20,IF($P253&gt;=50,12,5)),0)+IF(ISNUMBER($S253),IF($S253&lt;=1,15,0),0)</f>
        <v/>
      </c>
      <c r="AL253" s="48" t="n">
        <v>330</v>
      </c>
      <c r="AM253" s="49" t="n"/>
      <c r="AN253" s="48">
        <f>IF(AND(ISNUMBER($P253),ISNUMBER($AL253),$AL253&lt;&gt;0),IF(OR($P253&gt;180,$P253/$AL253*1000&gt;400),"Over ceiling, confirm SKU","Within"),"n/a")</f>
        <v/>
      </c>
      <c r="AO253" s="51" t="n"/>
      <c r="AP253" s="51" t="n"/>
      <c r="AQ253" s="51" t="n"/>
      <c r="AR253" s="34" t="inlineStr">
        <is>
          <t>No enrichment entry, to confirm</t>
        </is>
      </c>
      <c r="AS253" s="34" t="inlineStr">
        <is>
          <t>BLANK -&gt; requires live Amazon.ca capture</t>
        </is>
      </c>
      <c r="AT253" s="34" t="inlineStr">
        <is>
          <t>Unverified commercial data</t>
        </is>
      </c>
    </row>
    <row r="254" ht="28" customHeight="1">
      <c r="A254" s="34" t="inlineStr">
        <is>
          <t>San Pellegrino</t>
        </is>
      </c>
      <c r="B254" s="34" t="inlineStr">
        <is>
          <t>Sanpellegrino Aranciata (Italian Sparkling Drink) | Melograno e Arancia | 8 pack 330mL</t>
        </is>
      </c>
      <c r="C254" s="34" t="inlineStr">
        <is>
          <t>5) Sparkling water &amp; soda</t>
        </is>
      </c>
      <c r="D254" s="34" t="inlineStr">
        <is>
          <t>330 mL can</t>
        </is>
      </c>
      <c r="E254" s="48" t="n">
        <v>8</v>
      </c>
      <c r="F254" s="49" t="n"/>
      <c r="G254" s="50">
        <f>IF(AND(ISNUMBER($F254),ISNUMBER($E254),$E254&lt;&gt;0),$F254/$E254,"")</f>
        <v/>
      </c>
      <c r="H254" s="50">
        <f>IF(AND(ISNUMBER($F254),ISNUMBER($AL254),ISNUMBER($E254),($AL254*$E254)&lt;&gt;0),$F254/($AL254*$E254)*100,"")</f>
        <v/>
      </c>
      <c r="I254" s="51" t="n"/>
      <c r="J254" s="52" t="n"/>
      <c r="K254" s="50">
        <f>IF(AND(ISNUMBER($F254),ISNUMBER($J254)),$F254*(1-$J254),"")</f>
        <v/>
      </c>
      <c r="L254" s="51" t="n"/>
      <c r="M254" s="51" t="n"/>
      <c r="N254" s="50">
        <f>IF(ISNUMBER($F254),($F254-IF(ISNUMBER($AM254),$AM254,0))*(1-IF(ISNUMBER($J254),$J254,0)),"")</f>
        <v/>
      </c>
      <c r="O254" s="34" t="inlineStr">
        <is>
          <t>Melograno e Arancia</t>
        </is>
      </c>
      <c r="P254" s="48" t="n">
        <v>0</v>
      </c>
      <c r="Q254" s="48" t="n">
        <v>10</v>
      </c>
      <c r="R254" s="34" t="inlineStr">
        <is>
          <t>Not listed</t>
        </is>
      </c>
      <c r="S254" s="48" t="n">
        <v>16</v>
      </c>
      <c r="T254" s="48" t="n">
        <v>70</v>
      </c>
      <c r="U254" s="34" t="inlineStr">
        <is>
          <t>Sugar + real fruit juice</t>
        </is>
      </c>
      <c r="V254" s="34" t="inlineStr">
        <is>
          <t>Real fruit juice Italian sparkling beverage</t>
        </is>
      </c>
      <c r="W254" s="51" t="n"/>
      <c r="X254" s="51" t="n"/>
      <c r="Y254" s="51" t="n"/>
      <c r="Z254" s="51" t="n"/>
      <c r="AA254" s="34" t="inlineStr">
        <is>
          <t>Medium</t>
        </is>
      </c>
      <c r="AB254" s="34" t="inlineStr">
        <is>
          <t>Premium imported fruit soda; recognizable</t>
        </is>
      </c>
      <c r="AC254" s="34" t="inlineStr">
        <is>
          <t>Italian fruit soda with real juice</t>
        </is>
      </c>
      <c r="AD254" s="34" t="inlineStr">
        <is>
          <t>Premium imported fruit soda taste with real juice.</t>
        </is>
      </c>
      <c r="AE254" s="51" t="n"/>
      <c r="AF254" s="53">
        <f>IF(AND(ISNUMBER($P254),ISNUMBER($AL254),$AL254&lt;&gt;0),ROUND($P254/$AL254*100,1),"")</f>
        <v/>
      </c>
      <c r="AG254" s="54">
        <f>IF(AND(ISNUMBER($S254),ISNUMBER($AL254),$AL254&lt;&gt;0),ROUND($S254/$AL254*100,2),"")</f>
        <v/>
      </c>
      <c r="AH254" s="53">
        <f>IF(AND(ISNUMBER($Q254),ISNUMBER($AL254),$AL254&lt;&gt;0),ROUND($Q254/$AL254*100,1),"")</f>
        <v/>
      </c>
      <c r="AI254" s="48">
        <f>IF(ISNUMBER($S254),IF($S254&lt;=1,"Yes","No"),"n/a")</f>
        <v/>
      </c>
      <c r="AJ254" s="48">
        <f>IF(ISNUMBER($S254),ROUND(MAX(0,MIN(100,100-$S254*2.5-IF(ISNUMBER($T254),$T254,0)*0.12+IF($S254&lt;=1,12,0))),0),"")</f>
        <v/>
      </c>
      <c r="AK254" s="48">
        <f>IF(ISNUMBER($Q254),IF($Q254&gt;=100,20,IF($Q254&gt;=30,10,0)),0)+IF(ISNUMBER($R254),IF($R254&gt;=100,20,0),0)+IF(ISNUMBER($P254),IF($P254&gt;=150,20,IF($P254&gt;=50,12,5)),0)+IF(ISNUMBER($S254),IF($S254&lt;=1,15,0),0)</f>
        <v/>
      </c>
      <c r="AL254" s="48" t="n">
        <v>330</v>
      </c>
      <c r="AM254" s="49" t="n"/>
      <c r="AN254" s="48">
        <f>IF(AND(ISNUMBER($P254),ISNUMBER($AL254),$AL254&lt;&gt;0),IF(OR($P254&gt;180,$P254/$AL254*1000&gt;400),"Over ceiling, confirm SKU","Within"),"n/a")</f>
        <v/>
      </c>
      <c r="AO254" s="51" t="n"/>
      <c r="AP254" s="51" t="n"/>
      <c r="AQ254" s="51" t="n"/>
      <c r="AR254" s="34" t="inlineStr">
        <is>
          <t>No enrichment entry, to confirm</t>
        </is>
      </c>
      <c r="AS254" s="34" t="inlineStr">
        <is>
          <t>BLANK -&gt; requires live Amazon.ca capture</t>
        </is>
      </c>
      <c r="AT254" s="34" t="inlineStr">
        <is>
          <t>Unverified commercial data</t>
        </is>
      </c>
    </row>
    <row r="255" ht="28" customHeight="1">
      <c r="A255" s="34" t="inlineStr">
        <is>
          <t>San Pellegrino</t>
        </is>
      </c>
      <c r="B255" s="34" t="inlineStr">
        <is>
          <t>Sanpellegrino Aranciata (Italian Sparkling Drink) | Melograno e Arancia | 12 pack 330mL</t>
        </is>
      </c>
      <c r="C255" s="34" t="inlineStr">
        <is>
          <t>5) Sparkling water &amp; soda</t>
        </is>
      </c>
      <c r="D255" s="34" t="inlineStr">
        <is>
          <t>330 mL can</t>
        </is>
      </c>
      <c r="E255" s="48" t="n">
        <v>12</v>
      </c>
      <c r="F255" s="49" t="n"/>
      <c r="G255" s="50">
        <f>IF(AND(ISNUMBER($F255),ISNUMBER($E255),$E255&lt;&gt;0),$F255/$E255,"")</f>
        <v/>
      </c>
      <c r="H255" s="50">
        <f>IF(AND(ISNUMBER($F255),ISNUMBER($AL255),ISNUMBER($E255),($AL255*$E255)&lt;&gt;0),$F255/($AL255*$E255)*100,"")</f>
        <v/>
      </c>
      <c r="I255" s="51" t="n"/>
      <c r="J255" s="52" t="n"/>
      <c r="K255" s="50">
        <f>IF(AND(ISNUMBER($F255),ISNUMBER($J255)),$F255*(1-$J255),"")</f>
        <v/>
      </c>
      <c r="L255" s="51" t="n"/>
      <c r="M255" s="51" t="n"/>
      <c r="N255" s="50">
        <f>IF(ISNUMBER($F255),($F255-IF(ISNUMBER($AM255),$AM255,0))*(1-IF(ISNUMBER($J255),$J255,0)),"")</f>
        <v/>
      </c>
      <c r="O255" s="34" t="inlineStr">
        <is>
          <t>Melograno e Arancia</t>
        </is>
      </c>
      <c r="P255" s="48" t="n">
        <v>0</v>
      </c>
      <c r="Q255" s="48" t="n">
        <v>10</v>
      </c>
      <c r="R255" s="34" t="inlineStr">
        <is>
          <t>Not listed</t>
        </is>
      </c>
      <c r="S255" s="48" t="n">
        <v>16</v>
      </c>
      <c r="T255" s="48" t="n">
        <v>70</v>
      </c>
      <c r="U255" s="34" t="inlineStr">
        <is>
          <t>Sugar + real fruit juice</t>
        </is>
      </c>
      <c r="V255" s="34" t="inlineStr">
        <is>
          <t>Real fruit juice Italian sparkling beverage</t>
        </is>
      </c>
      <c r="W255" s="51" t="n"/>
      <c r="X255" s="51" t="n"/>
      <c r="Y255" s="51" t="n"/>
      <c r="Z255" s="51" t="n"/>
      <c r="AA255" s="34" t="inlineStr">
        <is>
          <t>Medium</t>
        </is>
      </c>
      <c r="AB255" s="34" t="inlineStr">
        <is>
          <t>Premium imported fruit soda; recognizable</t>
        </is>
      </c>
      <c r="AC255" s="34" t="inlineStr">
        <is>
          <t>Italian fruit soda with real juice</t>
        </is>
      </c>
      <c r="AD255" s="34" t="inlineStr">
        <is>
          <t>Premium imported fruit soda taste with real juice.</t>
        </is>
      </c>
      <c r="AE255" s="51" t="n"/>
      <c r="AF255" s="53">
        <f>IF(AND(ISNUMBER($P255),ISNUMBER($AL255),$AL255&lt;&gt;0),ROUND($P255/$AL255*100,1),"")</f>
        <v/>
      </c>
      <c r="AG255" s="54">
        <f>IF(AND(ISNUMBER($S255),ISNUMBER($AL255),$AL255&lt;&gt;0),ROUND($S255/$AL255*100,2),"")</f>
        <v/>
      </c>
      <c r="AH255" s="53">
        <f>IF(AND(ISNUMBER($Q255),ISNUMBER($AL255),$AL255&lt;&gt;0),ROUND($Q255/$AL255*100,1),"")</f>
        <v/>
      </c>
      <c r="AI255" s="48">
        <f>IF(ISNUMBER($S255),IF($S255&lt;=1,"Yes","No"),"n/a")</f>
        <v/>
      </c>
      <c r="AJ255" s="48">
        <f>IF(ISNUMBER($S255),ROUND(MAX(0,MIN(100,100-$S255*2.5-IF(ISNUMBER($T255),$T255,0)*0.12+IF($S255&lt;=1,12,0))),0),"")</f>
        <v/>
      </c>
      <c r="AK255" s="48">
        <f>IF(ISNUMBER($Q255),IF($Q255&gt;=100,20,IF($Q255&gt;=30,10,0)),0)+IF(ISNUMBER($R255),IF($R255&gt;=100,20,0),0)+IF(ISNUMBER($P255),IF($P255&gt;=150,20,IF($P255&gt;=50,12,5)),0)+IF(ISNUMBER($S255),IF($S255&lt;=1,15,0),0)</f>
        <v/>
      </c>
      <c r="AL255" s="48" t="n">
        <v>330</v>
      </c>
      <c r="AM255" s="49" t="n"/>
      <c r="AN255" s="48">
        <f>IF(AND(ISNUMBER($P255),ISNUMBER($AL255),$AL255&lt;&gt;0),IF(OR($P255&gt;180,$P255/$AL255*1000&gt;400),"Over ceiling, confirm SKU","Within"),"n/a")</f>
        <v/>
      </c>
      <c r="AO255" s="51" t="n"/>
      <c r="AP255" s="51" t="n"/>
      <c r="AQ255" s="51" t="n"/>
      <c r="AR255" s="34" t="inlineStr">
        <is>
          <t>No enrichment entry, to confirm</t>
        </is>
      </c>
      <c r="AS255" s="34" t="inlineStr">
        <is>
          <t>BLANK -&gt; requires live Amazon.ca capture</t>
        </is>
      </c>
      <c r="AT255" s="34" t="inlineStr">
        <is>
          <t>Unverified commercial data</t>
        </is>
      </c>
    </row>
    <row r="256" ht="28" customHeight="1">
      <c r="A256" s="34" t="inlineStr">
        <is>
          <t>San Pellegrino</t>
        </is>
      </c>
      <c r="B256" s="34" t="inlineStr">
        <is>
          <t>Sanpellegrino Aranciata (Italian Sparkling Drink) | Melograno e Arancia | 15 pack 330mL</t>
        </is>
      </c>
      <c r="C256" s="34" t="inlineStr">
        <is>
          <t>5) Sparkling water &amp; soda</t>
        </is>
      </c>
      <c r="D256" s="34" t="inlineStr">
        <is>
          <t>330 mL can</t>
        </is>
      </c>
      <c r="E256" s="48" t="n">
        <v>15</v>
      </c>
      <c r="F256" s="49" t="n"/>
      <c r="G256" s="50">
        <f>IF(AND(ISNUMBER($F256),ISNUMBER($E256),$E256&lt;&gt;0),$F256/$E256,"")</f>
        <v/>
      </c>
      <c r="H256" s="50">
        <f>IF(AND(ISNUMBER($F256),ISNUMBER($AL256),ISNUMBER($E256),($AL256*$E256)&lt;&gt;0),$F256/($AL256*$E256)*100,"")</f>
        <v/>
      </c>
      <c r="I256" s="51" t="n"/>
      <c r="J256" s="52" t="n"/>
      <c r="K256" s="50">
        <f>IF(AND(ISNUMBER($F256),ISNUMBER($J256)),$F256*(1-$J256),"")</f>
        <v/>
      </c>
      <c r="L256" s="51" t="n"/>
      <c r="M256" s="51" t="n"/>
      <c r="N256" s="50">
        <f>IF(ISNUMBER($F256),($F256-IF(ISNUMBER($AM256),$AM256,0))*(1-IF(ISNUMBER($J256),$J256,0)),"")</f>
        <v/>
      </c>
      <c r="O256" s="34" t="inlineStr">
        <is>
          <t>Melograno e Arancia</t>
        </is>
      </c>
      <c r="P256" s="48" t="n">
        <v>0</v>
      </c>
      <c r="Q256" s="48" t="n">
        <v>10</v>
      </c>
      <c r="R256" s="34" t="inlineStr">
        <is>
          <t>Not listed</t>
        </is>
      </c>
      <c r="S256" s="48" t="n">
        <v>16</v>
      </c>
      <c r="T256" s="48" t="n">
        <v>70</v>
      </c>
      <c r="U256" s="34" t="inlineStr">
        <is>
          <t>Sugar + real fruit juice</t>
        </is>
      </c>
      <c r="V256" s="34" t="inlineStr">
        <is>
          <t>Real fruit juice Italian sparkling beverage</t>
        </is>
      </c>
      <c r="W256" s="51" t="n"/>
      <c r="X256" s="51" t="n"/>
      <c r="Y256" s="51" t="n"/>
      <c r="Z256" s="51" t="n"/>
      <c r="AA256" s="34" t="inlineStr">
        <is>
          <t>Medium</t>
        </is>
      </c>
      <c r="AB256" s="34" t="inlineStr">
        <is>
          <t>Premium imported fruit soda; recognizable</t>
        </is>
      </c>
      <c r="AC256" s="34" t="inlineStr">
        <is>
          <t>Italian fruit soda with real juice</t>
        </is>
      </c>
      <c r="AD256" s="34" t="inlineStr">
        <is>
          <t>Premium imported fruit soda taste with real juice.</t>
        </is>
      </c>
      <c r="AE256" s="51" t="n"/>
      <c r="AF256" s="53">
        <f>IF(AND(ISNUMBER($P256),ISNUMBER($AL256),$AL256&lt;&gt;0),ROUND($P256/$AL256*100,1),"")</f>
        <v/>
      </c>
      <c r="AG256" s="54">
        <f>IF(AND(ISNUMBER($S256),ISNUMBER($AL256),$AL256&lt;&gt;0),ROUND($S256/$AL256*100,2),"")</f>
        <v/>
      </c>
      <c r="AH256" s="53">
        <f>IF(AND(ISNUMBER($Q256),ISNUMBER($AL256),$AL256&lt;&gt;0),ROUND($Q256/$AL256*100,1),"")</f>
        <v/>
      </c>
      <c r="AI256" s="48">
        <f>IF(ISNUMBER($S256),IF($S256&lt;=1,"Yes","No"),"n/a")</f>
        <v/>
      </c>
      <c r="AJ256" s="48">
        <f>IF(ISNUMBER($S256),ROUND(MAX(0,MIN(100,100-$S256*2.5-IF(ISNUMBER($T256),$T256,0)*0.12+IF($S256&lt;=1,12,0))),0),"")</f>
        <v/>
      </c>
      <c r="AK256" s="48">
        <f>IF(ISNUMBER($Q256),IF($Q256&gt;=100,20,IF($Q256&gt;=30,10,0)),0)+IF(ISNUMBER($R256),IF($R256&gt;=100,20,0),0)+IF(ISNUMBER($P256),IF($P256&gt;=150,20,IF($P256&gt;=50,12,5)),0)+IF(ISNUMBER($S256),IF($S256&lt;=1,15,0),0)</f>
        <v/>
      </c>
      <c r="AL256" s="48" t="n">
        <v>330</v>
      </c>
      <c r="AM256" s="49" t="n"/>
      <c r="AN256" s="48">
        <f>IF(AND(ISNUMBER($P256),ISNUMBER($AL256),$AL256&lt;&gt;0),IF(OR($P256&gt;180,$P256/$AL256*1000&gt;400),"Over ceiling, confirm SKU","Within"),"n/a")</f>
        <v/>
      </c>
      <c r="AO256" s="51" t="n"/>
      <c r="AP256" s="51" t="n"/>
      <c r="AQ256" s="51" t="n"/>
      <c r="AR256" s="34" t="inlineStr">
        <is>
          <t>No enrichment entry, to confirm</t>
        </is>
      </c>
      <c r="AS256" s="34" t="inlineStr">
        <is>
          <t>BLANK -&gt; requires live Amazon.ca capture</t>
        </is>
      </c>
      <c r="AT256" s="34" t="inlineStr">
        <is>
          <t>Unverified commercial data</t>
        </is>
      </c>
    </row>
    <row r="257" ht="28" customHeight="1">
      <c r="A257" s="34" t="inlineStr">
        <is>
          <t>San Pellegrino</t>
        </is>
      </c>
      <c r="B257" s="34" t="inlineStr">
        <is>
          <t>Sanpellegrino Aranciata (Italian Sparkling Drink) | Melograno e Arancia | 18 pack 330mL</t>
        </is>
      </c>
      <c r="C257" s="34" t="inlineStr">
        <is>
          <t>5) Sparkling water &amp; soda</t>
        </is>
      </c>
      <c r="D257" s="34" t="inlineStr">
        <is>
          <t>330 mL can</t>
        </is>
      </c>
      <c r="E257" s="48" t="n">
        <v>18</v>
      </c>
      <c r="F257" s="49" t="n"/>
      <c r="G257" s="50">
        <f>IF(AND(ISNUMBER($F257),ISNUMBER($E257),$E257&lt;&gt;0),$F257/$E257,"")</f>
        <v/>
      </c>
      <c r="H257" s="50">
        <f>IF(AND(ISNUMBER($F257),ISNUMBER($AL257),ISNUMBER($E257),($AL257*$E257)&lt;&gt;0),$F257/($AL257*$E257)*100,"")</f>
        <v/>
      </c>
      <c r="I257" s="51" t="n"/>
      <c r="J257" s="52" t="n"/>
      <c r="K257" s="50">
        <f>IF(AND(ISNUMBER($F257),ISNUMBER($J257)),$F257*(1-$J257),"")</f>
        <v/>
      </c>
      <c r="L257" s="51" t="n"/>
      <c r="M257" s="51" t="n"/>
      <c r="N257" s="50">
        <f>IF(ISNUMBER($F257),($F257-IF(ISNUMBER($AM257),$AM257,0))*(1-IF(ISNUMBER($J257),$J257,0)),"")</f>
        <v/>
      </c>
      <c r="O257" s="34" t="inlineStr">
        <is>
          <t>Melograno e Arancia</t>
        </is>
      </c>
      <c r="P257" s="48" t="n">
        <v>0</v>
      </c>
      <c r="Q257" s="48" t="n">
        <v>10</v>
      </c>
      <c r="R257" s="34" t="inlineStr">
        <is>
          <t>Not listed</t>
        </is>
      </c>
      <c r="S257" s="48" t="n">
        <v>16</v>
      </c>
      <c r="T257" s="48" t="n">
        <v>70</v>
      </c>
      <c r="U257" s="34" t="inlineStr">
        <is>
          <t>Sugar + real fruit juice</t>
        </is>
      </c>
      <c r="V257" s="34" t="inlineStr">
        <is>
          <t>Real fruit juice Italian sparkling beverage</t>
        </is>
      </c>
      <c r="W257" s="51" t="n"/>
      <c r="X257" s="51" t="n"/>
      <c r="Y257" s="51" t="n"/>
      <c r="Z257" s="51" t="n"/>
      <c r="AA257" s="34" t="inlineStr">
        <is>
          <t>Medium</t>
        </is>
      </c>
      <c r="AB257" s="34" t="inlineStr">
        <is>
          <t>Premium imported fruit soda; recognizable</t>
        </is>
      </c>
      <c r="AC257" s="34" t="inlineStr">
        <is>
          <t>Italian fruit soda with real juice</t>
        </is>
      </c>
      <c r="AD257" s="34" t="inlineStr">
        <is>
          <t>Premium imported fruit soda taste with real juice.</t>
        </is>
      </c>
      <c r="AE257" s="51" t="n"/>
      <c r="AF257" s="53">
        <f>IF(AND(ISNUMBER($P257),ISNUMBER($AL257),$AL257&lt;&gt;0),ROUND($P257/$AL257*100,1),"")</f>
        <v/>
      </c>
      <c r="AG257" s="54">
        <f>IF(AND(ISNUMBER($S257),ISNUMBER($AL257),$AL257&lt;&gt;0),ROUND($S257/$AL257*100,2),"")</f>
        <v/>
      </c>
      <c r="AH257" s="53">
        <f>IF(AND(ISNUMBER($Q257),ISNUMBER($AL257),$AL257&lt;&gt;0),ROUND($Q257/$AL257*100,1),"")</f>
        <v/>
      </c>
      <c r="AI257" s="48">
        <f>IF(ISNUMBER($S257),IF($S257&lt;=1,"Yes","No"),"n/a")</f>
        <v/>
      </c>
      <c r="AJ257" s="48">
        <f>IF(ISNUMBER($S257),ROUND(MAX(0,MIN(100,100-$S257*2.5-IF(ISNUMBER($T257),$T257,0)*0.12+IF($S257&lt;=1,12,0))),0),"")</f>
        <v/>
      </c>
      <c r="AK257" s="48">
        <f>IF(ISNUMBER($Q257),IF($Q257&gt;=100,20,IF($Q257&gt;=30,10,0)),0)+IF(ISNUMBER($R257),IF($R257&gt;=100,20,0),0)+IF(ISNUMBER($P257),IF($P257&gt;=150,20,IF($P257&gt;=50,12,5)),0)+IF(ISNUMBER($S257),IF($S257&lt;=1,15,0),0)</f>
        <v/>
      </c>
      <c r="AL257" s="48" t="n">
        <v>330</v>
      </c>
      <c r="AM257" s="49" t="n"/>
      <c r="AN257" s="48">
        <f>IF(AND(ISNUMBER($P257),ISNUMBER($AL257),$AL257&lt;&gt;0),IF(OR($P257&gt;180,$P257/$AL257*1000&gt;400),"Over ceiling, confirm SKU","Within"),"n/a")</f>
        <v/>
      </c>
      <c r="AO257" s="51" t="n"/>
      <c r="AP257" s="51" t="n"/>
      <c r="AQ257" s="51" t="n"/>
      <c r="AR257" s="34" t="inlineStr">
        <is>
          <t>No enrichment entry, to confirm</t>
        </is>
      </c>
      <c r="AS257" s="34" t="inlineStr">
        <is>
          <t>BLANK -&gt; requires live Amazon.ca capture</t>
        </is>
      </c>
      <c r="AT257" s="34" t="inlineStr">
        <is>
          <t>Unverified commercial data</t>
        </is>
      </c>
    </row>
    <row r="258" ht="28" customHeight="1">
      <c r="A258" s="34" t="inlineStr">
        <is>
          <t>San Pellegrino</t>
        </is>
      </c>
      <c r="B258" s="34" t="inlineStr">
        <is>
          <t>Sanpellegrino Aranciata (Italian Sparkling Drink) | Melograno e Arancia | 24 pack 330mL</t>
        </is>
      </c>
      <c r="C258" s="34" t="inlineStr">
        <is>
          <t>5) Sparkling water &amp; soda</t>
        </is>
      </c>
      <c r="D258" s="34" t="inlineStr">
        <is>
          <t>330 mL can</t>
        </is>
      </c>
      <c r="E258" s="48" t="n">
        <v>24</v>
      </c>
      <c r="F258" s="49" t="n"/>
      <c r="G258" s="50">
        <f>IF(AND(ISNUMBER($F258),ISNUMBER($E258),$E258&lt;&gt;0),$F258/$E258,"")</f>
        <v/>
      </c>
      <c r="H258" s="50">
        <f>IF(AND(ISNUMBER($F258),ISNUMBER($AL258),ISNUMBER($E258),($AL258*$E258)&lt;&gt;0),$F258/($AL258*$E258)*100,"")</f>
        <v/>
      </c>
      <c r="I258" s="51" t="n"/>
      <c r="J258" s="52" t="n"/>
      <c r="K258" s="50">
        <f>IF(AND(ISNUMBER($F258),ISNUMBER($J258)),$F258*(1-$J258),"")</f>
        <v/>
      </c>
      <c r="L258" s="51" t="n"/>
      <c r="M258" s="51" t="n"/>
      <c r="N258" s="50">
        <f>IF(ISNUMBER($F258),($F258-IF(ISNUMBER($AM258),$AM258,0))*(1-IF(ISNUMBER($J258),$J258,0)),"")</f>
        <v/>
      </c>
      <c r="O258" s="34" t="inlineStr">
        <is>
          <t>Melograno e Arancia</t>
        </is>
      </c>
      <c r="P258" s="48" t="n">
        <v>0</v>
      </c>
      <c r="Q258" s="48" t="n">
        <v>10</v>
      </c>
      <c r="R258" s="34" t="inlineStr">
        <is>
          <t>Not listed</t>
        </is>
      </c>
      <c r="S258" s="48" t="n">
        <v>16</v>
      </c>
      <c r="T258" s="48" t="n">
        <v>70</v>
      </c>
      <c r="U258" s="34" t="inlineStr">
        <is>
          <t>Sugar + real fruit juice</t>
        </is>
      </c>
      <c r="V258" s="34" t="inlineStr">
        <is>
          <t>Real fruit juice Italian sparkling beverage</t>
        </is>
      </c>
      <c r="W258" s="51" t="n"/>
      <c r="X258" s="51" t="n"/>
      <c r="Y258" s="51" t="n"/>
      <c r="Z258" s="51" t="n"/>
      <c r="AA258" s="34" t="inlineStr">
        <is>
          <t>Medium</t>
        </is>
      </c>
      <c r="AB258" s="34" t="inlineStr">
        <is>
          <t>Premium imported fruit soda; recognizable</t>
        </is>
      </c>
      <c r="AC258" s="34" t="inlineStr">
        <is>
          <t>Italian fruit soda with real juice</t>
        </is>
      </c>
      <c r="AD258" s="34" t="inlineStr">
        <is>
          <t>Premium imported fruit soda taste with real juice.</t>
        </is>
      </c>
      <c r="AE258" s="51" t="n"/>
      <c r="AF258" s="53">
        <f>IF(AND(ISNUMBER($P258),ISNUMBER($AL258),$AL258&lt;&gt;0),ROUND($P258/$AL258*100,1),"")</f>
        <v/>
      </c>
      <c r="AG258" s="54">
        <f>IF(AND(ISNUMBER($S258),ISNUMBER($AL258),$AL258&lt;&gt;0),ROUND($S258/$AL258*100,2),"")</f>
        <v/>
      </c>
      <c r="AH258" s="53">
        <f>IF(AND(ISNUMBER($Q258),ISNUMBER($AL258),$AL258&lt;&gt;0),ROUND($Q258/$AL258*100,1),"")</f>
        <v/>
      </c>
      <c r="AI258" s="48">
        <f>IF(ISNUMBER($S258),IF($S258&lt;=1,"Yes","No"),"n/a")</f>
        <v/>
      </c>
      <c r="AJ258" s="48">
        <f>IF(ISNUMBER($S258),ROUND(MAX(0,MIN(100,100-$S258*2.5-IF(ISNUMBER($T258),$T258,0)*0.12+IF($S258&lt;=1,12,0))),0),"")</f>
        <v/>
      </c>
      <c r="AK258" s="48">
        <f>IF(ISNUMBER($Q258),IF($Q258&gt;=100,20,IF($Q258&gt;=30,10,0)),0)+IF(ISNUMBER($R258),IF($R258&gt;=100,20,0),0)+IF(ISNUMBER($P258),IF($P258&gt;=150,20,IF($P258&gt;=50,12,5)),0)+IF(ISNUMBER($S258),IF($S258&lt;=1,15,0),0)</f>
        <v/>
      </c>
      <c r="AL258" s="48" t="n">
        <v>330</v>
      </c>
      <c r="AM258" s="49" t="n"/>
      <c r="AN258" s="48">
        <f>IF(AND(ISNUMBER($P258),ISNUMBER($AL258),$AL258&lt;&gt;0),IF(OR($P258&gt;180,$P258/$AL258*1000&gt;400),"Over ceiling, confirm SKU","Within"),"n/a")</f>
        <v/>
      </c>
      <c r="AO258" s="51" t="n"/>
      <c r="AP258" s="51" t="n"/>
      <c r="AQ258" s="51" t="n"/>
      <c r="AR258" s="34" t="inlineStr">
        <is>
          <t>No enrichment entry, to confirm</t>
        </is>
      </c>
      <c r="AS258" s="34" t="inlineStr">
        <is>
          <t>BLANK -&gt; requires live Amazon.ca capture</t>
        </is>
      </c>
      <c r="AT258" s="34" t="inlineStr">
        <is>
          <t>Unverified commercial data</t>
        </is>
      </c>
    </row>
    <row r="259" ht="28" customHeight="1">
      <c r="A259" s="34" t="inlineStr">
        <is>
          <t>Liquid Death</t>
        </is>
      </c>
      <c r="B259" s="34" t="inlineStr">
        <is>
          <t>Liquid Death Sparkling Water | Severed Lime | single 500mL</t>
        </is>
      </c>
      <c r="C259" s="34" t="inlineStr">
        <is>
          <t>5) Sparkling water &amp; soda</t>
        </is>
      </c>
      <c r="D259" s="34" t="inlineStr">
        <is>
          <t>500 mL can</t>
        </is>
      </c>
      <c r="E259" s="48" t="n">
        <v>1</v>
      </c>
      <c r="F259" s="49" t="n"/>
      <c r="G259" s="50">
        <f>IF(AND(ISNUMBER($F259),ISNUMBER($E259),$E259&lt;&gt;0),$F259/$E259,"")</f>
        <v/>
      </c>
      <c r="H259" s="50">
        <f>IF(AND(ISNUMBER($F259),ISNUMBER($AL259),ISNUMBER($E259),($AL259*$E259)&lt;&gt;0),$F259/($AL259*$E259)*100,"")</f>
        <v/>
      </c>
      <c r="I259" s="51" t="n"/>
      <c r="J259" s="52" t="n"/>
      <c r="K259" s="50">
        <f>IF(AND(ISNUMBER($F259),ISNUMBER($J259)),$F259*(1-$J259),"")</f>
        <v/>
      </c>
      <c r="L259" s="51" t="n"/>
      <c r="M259" s="51" t="n"/>
      <c r="N259" s="50">
        <f>IF(ISNUMBER($F259),($F259-IF(ISNUMBER($AM259),$AM259,0))*(1-IF(ISNUMBER($J259),$J259,0)),"")</f>
        <v/>
      </c>
      <c r="O259" s="34" t="inlineStr">
        <is>
          <t>Severed Lime</t>
        </is>
      </c>
      <c r="P259" s="48" t="n">
        <v>0</v>
      </c>
      <c r="Q259" s="48" t="n">
        <v>5</v>
      </c>
      <c r="R259" s="34" t="inlineStr">
        <is>
          <t>Not listed</t>
        </is>
      </c>
      <c r="S259" s="48" t="n">
        <v>0</v>
      </c>
      <c r="T259" s="48" t="n">
        <v>5</v>
      </c>
      <c r="U259" s="34" t="inlineStr">
        <is>
          <t>Agave nectar + stevia (2026)</t>
        </is>
      </c>
      <c r="V259" s="34" t="inlineStr">
        <is>
          <t>Mountain water, zero sugar, irreverent brand, recyclable tallboy</t>
        </is>
      </c>
      <c r="W259" s="51" t="n"/>
      <c r="X259" s="51" t="n"/>
      <c r="Y259" s="51" t="n"/>
      <c r="Z259" s="51" t="n"/>
      <c r="AA259" s="34" t="inlineStr">
        <is>
          <t>High</t>
        </is>
      </c>
      <c r="AB259" s="34" t="inlineStr">
        <is>
          <t>Viral brand; huge cultural pull beyond product</t>
        </is>
      </c>
      <c r="AC259" s="34" t="inlineStr">
        <is>
          <t>Edgy 'murder your thirst' sparkling water in a tallboy</t>
        </is>
      </c>
      <c r="AD259" s="34" t="inlineStr">
        <is>
          <t>Brand attitude and packaging as much as the water itself.</t>
        </is>
      </c>
      <c r="AE259" s="51" t="n"/>
      <c r="AF259" s="53">
        <f>IF(AND(ISNUMBER($P259),ISNUMBER($AL259),$AL259&lt;&gt;0),ROUND($P259/$AL259*100,1),"")</f>
        <v/>
      </c>
      <c r="AG259" s="54">
        <f>IF(AND(ISNUMBER($S259),ISNUMBER($AL259),$AL259&lt;&gt;0),ROUND($S259/$AL259*100,2),"")</f>
        <v/>
      </c>
      <c r="AH259" s="53">
        <f>IF(AND(ISNUMBER($Q259),ISNUMBER($AL259),$AL259&lt;&gt;0),ROUND($Q259/$AL259*100,1),"")</f>
        <v/>
      </c>
      <c r="AI259" s="48">
        <f>IF(ISNUMBER($S259),IF($S259&lt;=1,"Yes","No"),"n/a")</f>
        <v/>
      </c>
      <c r="AJ259" s="48">
        <f>IF(ISNUMBER($S259),ROUND(MAX(0,MIN(100,100-$S259*2.5-IF(ISNUMBER($T259),$T259,0)*0.12+IF($S259&lt;=1,12,0))),0),"")</f>
        <v/>
      </c>
      <c r="AK259" s="48">
        <f>IF(ISNUMBER($Q259),IF($Q259&gt;=100,20,IF($Q259&gt;=30,10,0)),0)+IF(ISNUMBER($R259),IF($R259&gt;=100,20,0),0)+IF(ISNUMBER($P259),IF($P259&gt;=150,20,IF($P259&gt;=50,12,5)),0)+IF(ISNUMBER($S259),IF($S259&lt;=1,15,0),0)</f>
        <v/>
      </c>
      <c r="AL259" s="48" t="n">
        <v>500</v>
      </c>
      <c r="AM259" s="49" t="n"/>
      <c r="AN259" s="48">
        <f>IF(AND(ISNUMBER($P259),ISNUMBER($AL259),$AL259&lt;&gt;0),IF(OR($P259&gt;180,$P259/$AL259*1000&gt;400),"Over ceiling, confirm SKU","Within"),"n/a")</f>
        <v/>
      </c>
      <c r="AO259" s="51" t="n"/>
      <c r="AP259" s="51" t="n"/>
      <c r="AQ259" s="51" t="n"/>
      <c r="AR259" s="34" t="inlineStr">
        <is>
          <t>Retrieved and cited, see Enrichment Log</t>
        </is>
      </c>
      <c r="AS259" s="34" t="inlineStr">
        <is>
          <t>BLANK -&gt; requires live Amazon.ca capture</t>
        </is>
      </c>
      <c r="AT259" s="34" t="inlineStr">
        <is>
          <t>Unverified commercial data</t>
        </is>
      </c>
    </row>
    <row r="260" ht="28" customHeight="1">
      <c r="A260" s="34" t="inlineStr">
        <is>
          <t>Liquid Death</t>
        </is>
      </c>
      <c r="B260" s="34" t="inlineStr">
        <is>
          <t>Liquid Death Sparkling Water | Severed Lime | 8 pack 500mL</t>
        </is>
      </c>
      <c r="C260" s="34" t="inlineStr">
        <is>
          <t>5) Sparkling water &amp; soda</t>
        </is>
      </c>
      <c r="D260" s="34" t="inlineStr">
        <is>
          <t>500 mL can</t>
        </is>
      </c>
      <c r="E260" s="48" t="n">
        <v>8</v>
      </c>
      <c r="F260" s="49" t="n"/>
      <c r="G260" s="50">
        <f>IF(AND(ISNUMBER($F260),ISNUMBER($E260),$E260&lt;&gt;0),$F260/$E260,"")</f>
        <v/>
      </c>
      <c r="H260" s="50">
        <f>IF(AND(ISNUMBER($F260),ISNUMBER($AL260),ISNUMBER($E260),($AL260*$E260)&lt;&gt;0),$F260/($AL260*$E260)*100,"")</f>
        <v/>
      </c>
      <c r="I260" s="51" t="n"/>
      <c r="J260" s="52" t="n"/>
      <c r="K260" s="50">
        <f>IF(AND(ISNUMBER($F260),ISNUMBER($J260)),$F260*(1-$J260),"")</f>
        <v/>
      </c>
      <c r="L260" s="51" t="n"/>
      <c r="M260" s="51" t="n"/>
      <c r="N260" s="50">
        <f>IF(ISNUMBER($F260),($F260-IF(ISNUMBER($AM260),$AM260,0))*(1-IF(ISNUMBER($J260),$J260,0)),"")</f>
        <v/>
      </c>
      <c r="O260" s="34" t="inlineStr">
        <is>
          <t>Severed Lime</t>
        </is>
      </c>
      <c r="P260" s="48" t="n">
        <v>0</v>
      </c>
      <c r="Q260" s="48" t="n">
        <v>5</v>
      </c>
      <c r="R260" s="34" t="inlineStr">
        <is>
          <t>Not listed</t>
        </is>
      </c>
      <c r="S260" s="48" t="n">
        <v>0</v>
      </c>
      <c r="T260" s="48" t="n">
        <v>5</v>
      </c>
      <c r="U260" s="34" t="inlineStr">
        <is>
          <t>Agave nectar + stevia (2026)</t>
        </is>
      </c>
      <c r="V260" s="34" t="inlineStr">
        <is>
          <t>Mountain water, zero sugar, irreverent brand, recyclable tallboy</t>
        </is>
      </c>
      <c r="W260" s="51" t="n"/>
      <c r="X260" s="51" t="n"/>
      <c r="Y260" s="51" t="n"/>
      <c r="Z260" s="51" t="n"/>
      <c r="AA260" s="34" t="inlineStr">
        <is>
          <t>High</t>
        </is>
      </c>
      <c r="AB260" s="34" t="inlineStr">
        <is>
          <t>Viral brand; huge cultural pull beyond product</t>
        </is>
      </c>
      <c r="AC260" s="34" t="inlineStr">
        <is>
          <t>Edgy 'murder your thirst' sparkling water in a tallboy</t>
        </is>
      </c>
      <c r="AD260" s="34" t="inlineStr">
        <is>
          <t>Brand attitude and packaging as much as the water itself.</t>
        </is>
      </c>
      <c r="AE260" s="51" t="n"/>
      <c r="AF260" s="53">
        <f>IF(AND(ISNUMBER($P260),ISNUMBER($AL260),$AL260&lt;&gt;0),ROUND($P260/$AL260*100,1),"")</f>
        <v/>
      </c>
      <c r="AG260" s="54">
        <f>IF(AND(ISNUMBER($S260),ISNUMBER($AL260),$AL260&lt;&gt;0),ROUND($S260/$AL260*100,2),"")</f>
        <v/>
      </c>
      <c r="AH260" s="53">
        <f>IF(AND(ISNUMBER($Q260),ISNUMBER($AL260),$AL260&lt;&gt;0),ROUND($Q260/$AL260*100,1),"")</f>
        <v/>
      </c>
      <c r="AI260" s="48">
        <f>IF(ISNUMBER($S260),IF($S260&lt;=1,"Yes","No"),"n/a")</f>
        <v/>
      </c>
      <c r="AJ260" s="48">
        <f>IF(ISNUMBER($S260),ROUND(MAX(0,MIN(100,100-$S260*2.5-IF(ISNUMBER($T260),$T260,0)*0.12+IF($S260&lt;=1,12,0))),0),"")</f>
        <v/>
      </c>
      <c r="AK260" s="48">
        <f>IF(ISNUMBER($Q260),IF($Q260&gt;=100,20,IF($Q260&gt;=30,10,0)),0)+IF(ISNUMBER($R260),IF($R260&gt;=100,20,0),0)+IF(ISNUMBER($P260),IF($P260&gt;=150,20,IF($P260&gt;=50,12,5)),0)+IF(ISNUMBER($S260),IF($S260&lt;=1,15,0),0)</f>
        <v/>
      </c>
      <c r="AL260" s="48" t="n">
        <v>500</v>
      </c>
      <c r="AM260" s="49" t="n"/>
      <c r="AN260" s="48">
        <f>IF(AND(ISNUMBER($P260),ISNUMBER($AL260),$AL260&lt;&gt;0),IF(OR($P260&gt;180,$P260/$AL260*1000&gt;400),"Over ceiling, confirm SKU","Within"),"n/a")</f>
        <v/>
      </c>
      <c r="AO260" s="51" t="n"/>
      <c r="AP260" s="51" t="n"/>
      <c r="AQ260" s="51" t="n"/>
      <c r="AR260" s="34" t="inlineStr">
        <is>
          <t>Retrieved and cited, see Enrichment Log</t>
        </is>
      </c>
      <c r="AS260" s="34" t="inlineStr">
        <is>
          <t>BLANK -&gt; requires live Amazon.ca capture</t>
        </is>
      </c>
      <c r="AT260" s="34" t="inlineStr">
        <is>
          <t>Unverified commercial data</t>
        </is>
      </c>
    </row>
    <row r="261" ht="28" customHeight="1">
      <c r="A261" s="34" t="inlineStr">
        <is>
          <t>Liquid Death</t>
        </is>
      </c>
      <c r="B261" s="34" t="inlineStr">
        <is>
          <t>Liquid Death Sparkling Water | Severed Lime | 12 pack 500mL</t>
        </is>
      </c>
      <c r="C261" s="34" t="inlineStr">
        <is>
          <t>5) Sparkling water &amp; soda</t>
        </is>
      </c>
      <c r="D261" s="34" t="inlineStr">
        <is>
          <t>500 mL can</t>
        </is>
      </c>
      <c r="E261" s="48" t="n">
        <v>12</v>
      </c>
      <c r="F261" s="49" t="n"/>
      <c r="G261" s="50">
        <f>IF(AND(ISNUMBER($F261),ISNUMBER($E261),$E261&lt;&gt;0),$F261/$E261,"")</f>
        <v/>
      </c>
      <c r="H261" s="50">
        <f>IF(AND(ISNUMBER($F261),ISNUMBER($AL261),ISNUMBER($E261),($AL261*$E261)&lt;&gt;0),$F261/($AL261*$E261)*100,"")</f>
        <v/>
      </c>
      <c r="I261" s="51" t="n"/>
      <c r="J261" s="52" t="n"/>
      <c r="K261" s="50">
        <f>IF(AND(ISNUMBER($F261),ISNUMBER($J261)),$F261*(1-$J261),"")</f>
        <v/>
      </c>
      <c r="L261" s="51" t="n"/>
      <c r="M261" s="51" t="n"/>
      <c r="N261" s="50">
        <f>IF(ISNUMBER($F261),($F261-IF(ISNUMBER($AM261),$AM261,0))*(1-IF(ISNUMBER($J261),$J261,0)),"")</f>
        <v/>
      </c>
      <c r="O261" s="34" t="inlineStr">
        <is>
          <t>Severed Lime</t>
        </is>
      </c>
      <c r="P261" s="48" t="n">
        <v>0</v>
      </c>
      <c r="Q261" s="48" t="n">
        <v>5</v>
      </c>
      <c r="R261" s="34" t="inlineStr">
        <is>
          <t>Not listed</t>
        </is>
      </c>
      <c r="S261" s="48" t="n">
        <v>0</v>
      </c>
      <c r="T261" s="48" t="n">
        <v>5</v>
      </c>
      <c r="U261" s="34" t="inlineStr">
        <is>
          <t>Agave nectar + stevia (2026)</t>
        </is>
      </c>
      <c r="V261" s="34" t="inlineStr">
        <is>
          <t>Mountain water, zero sugar, irreverent brand, recyclable tallboy</t>
        </is>
      </c>
      <c r="W261" s="51" t="n"/>
      <c r="X261" s="51" t="n"/>
      <c r="Y261" s="51" t="n"/>
      <c r="Z261" s="51" t="n"/>
      <c r="AA261" s="34" t="inlineStr">
        <is>
          <t>High</t>
        </is>
      </c>
      <c r="AB261" s="34" t="inlineStr">
        <is>
          <t>Viral brand; huge cultural pull beyond product</t>
        </is>
      </c>
      <c r="AC261" s="34" t="inlineStr">
        <is>
          <t>Edgy 'murder your thirst' sparkling water in a tallboy</t>
        </is>
      </c>
      <c r="AD261" s="34" t="inlineStr">
        <is>
          <t>Brand attitude and packaging as much as the water itself.</t>
        </is>
      </c>
      <c r="AE261" s="51" t="n"/>
      <c r="AF261" s="53">
        <f>IF(AND(ISNUMBER($P261),ISNUMBER($AL261),$AL261&lt;&gt;0),ROUND($P261/$AL261*100,1),"")</f>
        <v/>
      </c>
      <c r="AG261" s="54">
        <f>IF(AND(ISNUMBER($S261),ISNUMBER($AL261),$AL261&lt;&gt;0),ROUND($S261/$AL261*100,2),"")</f>
        <v/>
      </c>
      <c r="AH261" s="53">
        <f>IF(AND(ISNUMBER($Q261),ISNUMBER($AL261),$AL261&lt;&gt;0),ROUND($Q261/$AL261*100,1),"")</f>
        <v/>
      </c>
      <c r="AI261" s="48">
        <f>IF(ISNUMBER($S261),IF($S261&lt;=1,"Yes","No"),"n/a")</f>
        <v/>
      </c>
      <c r="AJ261" s="48">
        <f>IF(ISNUMBER($S261),ROUND(MAX(0,MIN(100,100-$S261*2.5-IF(ISNUMBER($T261),$T261,0)*0.12+IF($S261&lt;=1,12,0))),0),"")</f>
        <v/>
      </c>
      <c r="AK261" s="48">
        <f>IF(ISNUMBER($Q261),IF($Q261&gt;=100,20,IF($Q261&gt;=30,10,0)),0)+IF(ISNUMBER($R261),IF($R261&gt;=100,20,0),0)+IF(ISNUMBER($P261),IF($P261&gt;=150,20,IF($P261&gt;=50,12,5)),0)+IF(ISNUMBER($S261),IF($S261&lt;=1,15,0),0)</f>
        <v/>
      </c>
      <c r="AL261" s="48" t="n">
        <v>500</v>
      </c>
      <c r="AM261" s="49" t="n"/>
      <c r="AN261" s="48">
        <f>IF(AND(ISNUMBER($P261),ISNUMBER($AL261),$AL261&lt;&gt;0),IF(OR($P261&gt;180,$P261/$AL261*1000&gt;400),"Over ceiling, confirm SKU","Within"),"n/a")</f>
        <v/>
      </c>
      <c r="AO261" s="51" t="n"/>
      <c r="AP261" s="51" t="n"/>
      <c r="AQ261" s="51" t="n"/>
      <c r="AR261" s="34" t="inlineStr">
        <is>
          <t>Retrieved and cited, see Enrichment Log</t>
        </is>
      </c>
      <c r="AS261" s="34" t="inlineStr">
        <is>
          <t>BLANK -&gt; requires live Amazon.ca capture</t>
        </is>
      </c>
      <c r="AT261" s="34" t="inlineStr">
        <is>
          <t>Unverified commercial data</t>
        </is>
      </c>
    </row>
    <row r="262" ht="28" customHeight="1">
      <c r="A262" s="34" t="inlineStr">
        <is>
          <t>Liquid Death</t>
        </is>
      </c>
      <c r="B262" s="34" t="inlineStr">
        <is>
          <t>Liquid Death Sparkling Water | Severed Lime | 18 pack 500mL</t>
        </is>
      </c>
      <c r="C262" s="34" t="inlineStr">
        <is>
          <t>5) Sparkling water &amp; soda</t>
        </is>
      </c>
      <c r="D262" s="34" t="inlineStr">
        <is>
          <t>500 mL can</t>
        </is>
      </c>
      <c r="E262" s="48" t="n">
        <v>18</v>
      </c>
      <c r="F262" s="49" t="n"/>
      <c r="G262" s="50">
        <f>IF(AND(ISNUMBER($F262),ISNUMBER($E262),$E262&lt;&gt;0),$F262/$E262,"")</f>
        <v/>
      </c>
      <c r="H262" s="50">
        <f>IF(AND(ISNUMBER($F262),ISNUMBER($AL262),ISNUMBER($E262),($AL262*$E262)&lt;&gt;0),$F262/($AL262*$E262)*100,"")</f>
        <v/>
      </c>
      <c r="I262" s="51" t="n"/>
      <c r="J262" s="52" t="n"/>
      <c r="K262" s="50">
        <f>IF(AND(ISNUMBER($F262),ISNUMBER($J262)),$F262*(1-$J262),"")</f>
        <v/>
      </c>
      <c r="L262" s="51" t="n"/>
      <c r="M262" s="51" t="n"/>
      <c r="N262" s="50">
        <f>IF(ISNUMBER($F262),($F262-IF(ISNUMBER($AM262),$AM262,0))*(1-IF(ISNUMBER($J262),$J262,0)),"")</f>
        <v/>
      </c>
      <c r="O262" s="34" t="inlineStr">
        <is>
          <t>Severed Lime</t>
        </is>
      </c>
      <c r="P262" s="48" t="n">
        <v>0</v>
      </c>
      <c r="Q262" s="48" t="n">
        <v>5</v>
      </c>
      <c r="R262" s="34" t="inlineStr">
        <is>
          <t>Not listed</t>
        </is>
      </c>
      <c r="S262" s="48" t="n">
        <v>0</v>
      </c>
      <c r="T262" s="48" t="n">
        <v>5</v>
      </c>
      <c r="U262" s="34" t="inlineStr">
        <is>
          <t>Agave nectar + stevia (2026)</t>
        </is>
      </c>
      <c r="V262" s="34" t="inlineStr">
        <is>
          <t>Mountain water, zero sugar, irreverent brand, recyclable tallboy</t>
        </is>
      </c>
      <c r="W262" s="51" t="n"/>
      <c r="X262" s="51" t="n"/>
      <c r="Y262" s="51" t="n"/>
      <c r="Z262" s="51" t="n"/>
      <c r="AA262" s="34" t="inlineStr">
        <is>
          <t>High</t>
        </is>
      </c>
      <c r="AB262" s="34" t="inlineStr">
        <is>
          <t>Viral brand; huge cultural pull beyond product</t>
        </is>
      </c>
      <c r="AC262" s="34" t="inlineStr">
        <is>
          <t>Edgy 'murder your thirst' sparkling water in a tallboy</t>
        </is>
      </c>
      <c r="AD262" s="34" t="inlineStr">
        <is>
          <t>Brand attitude and packaging as much as the water itself.</t>
        </is>
      </c>
      <c r="AE262" s="51" t="n"/>
      <c r="AF262" s="53">
        <f>IF(AND(ISNUMBER($P262),ISNUMBER($AL262),$AL262&lt;&gt;0),ROUND($P262/$AL262*100,1),"")</f>
        <v/>
      </c>
      <c r="AG262" s="54">
        <f>IF(AND(ISNUMBER($S262),ISNUMBER($AL262),$AL262&lt;&gt;0),ROUND($S262/$AL262*100,2),"")</f>
        <v/>
      </c>
      <c r="AH262" s="53">
        <f>IF(AND(ISNUMBER($Q262),ISNUMBER($AL262),$AL262&lt;&gt;0),ROUND($Q262/$AL262*100,1),"")</f>
        <v/>
      </c>
      <c r="AI262" s="48">
        <f>IF(ISNUMBER($S262),IF($S262&lt;=1,"Yes","No"),"n/a")</f>
        <v/>
      </c>
      <c r="AJ262" s="48">
        <f>IF(ISNUMBER($S262),ROUND(MAX(0,MIN(100,100-$S262*2.5-IF(ISNUMBER($T262),$T262,0)*0.12+IF($S262&lt;=1,12,0))),0),"")</f>
        <v/>
      </c>
      <c r="AK262" s="48">
        <f>IF(ISNUMBER($Q262),IF($Q262&gt;=100,20,IF($Q262&gt;=30,10,0)),0)+IF(ISNUMBER($R262),IF($R262&gt;=100,20,0),0)+IF(ISNUMBER($P262),IF($P262&gt;=150,20,IF($P262&gt;=50,12,5)),0)+IF(ISNUMBER($S262),IF($S262&lt;=1,15,0),0)</f>
        <v/>
      </c>
      <c r="AL262" s="48" t="n">
        <v>500</v>
      </c>
      <c r="AM262" s="49" t="n"/>
      <c r="AN262" s="48">
        <f>IF(AND(ISNUMBER($P262),ISNUMBER($AL262),$AL262&lt;&gt;0),IF(OR($P262&gt;180,$P262/$AL262*1000&gt;400),"Over ceiling, confirm SKU","Within"),"n/a")</f>
        <v/>
      </c>
      <c r="AO262" s="51" t="n"/>
      <c r="AP262" s="51" t="n"/>
      <c r="AQ262" s="51" t="n"/>
      <c r="AR262" s="34" t="inlineStr">
        <is>
          <t>Retrieved and cited, see Enrichment Log</t>
        </is>
      </c>
      <c r="AS262" s="34" t="inlineStr">
        <is>
          <t>BLANK -&gt; requires live Amazon.ca capture</t>
        </is>
      </c>
      <c r="AT262" s="34" t="inlineStr">
        <is>
          <t>Unverified commercial data</t>
        </is>
      </c>
    </row>
    <row r="263" ht="28" customHeight="1">
      <c r="A263" s="34" t="inlineStr">
        <is>
          <t>Liquid Death</t>
        </is>
      </c>
      <c r="B263" s="34" t="inlineStr">
        <is>
          <t>Liquid Death Sparkling Water | Severed Lime | 24 pack 500mL</t>
        </is>
      </c>
      <c r="C263" s="34" t="inlineStr">
        <is>
          <t>5) Sparkling water &amp; soda</t>
        </is>
      </c>
      <c r="D263" s="34" t="inlineStr">
        <is>
          <t>500 mL can</t>
        </is>
      </c>
      <c r="E263" s="48" t="n">
        <v>24</v>
      </c>
      <c r="F263" s="49" t="n"/>
      <c r="G263" s="50">
        <f>IF(AND(ISNUMBER($F263),ISNUMBER($E263),$E263&lt;&gt;0),$F263/$E263,"")</f>
        <v/>
      </c>
      <c r="H263" s="50">
        <f>IF(AND(ISNUMBER($F263),ISNUMBER($AL263),ISNUMBER($E263),($AL263*$E263)&lt;&gt;0),$F263/($AL263*$E263)*100,"")</f>
        <v/>
      </c>
      <c r="I263" s="51" t="n"/>
      <c r="J263" s="52" t="n"/>
      <c r="K263" s="50">
        <f>IF(AND(ISNUMBER($F263),ISNUMBER($J263)),$F263*(1-$J263),"")</f>
        <v/>
      </c>
      <c r="L263" s="51" t="n"/>
      <c r="M263" s="51" t="n"/>
      <c r="N263" s="50">
        <f>IF(ISNUMBER($F263),($F263-IF(ISNUMBER($AM263),$AM263,0))*(1-IF(ISNUMBER($J263),$J263,0)),"")</f>
        <v/>
      </c>
      <c r="O263" s="34" t="inlineStr">
        <is>
          <t>Severed Lime</t>
        </is>
      </c>
      <c r="P263" s="48" t="n">
        <v>0</v>
      </c>
      <c r="Q263" s="48" t="n">
        <v>5</v>
      </c>
      <c r="R263" s="34" t="inlineStr">
        <is>
          <t>Not listed</t>
        </is>
      </c>
      <c r="S263" s="48" t="n">
        <v>0</v>
      </c>
      <c r="T263" s="48" t="n">
        <v>5</v>
      </c>
      <c r="U263" s="34" t="inlineStr">
        <is>
          <t>Agave nectar + stevia (2026)</t>
        </is>
      </c>
      <c r="V263" s="34" t="inlineStr">
        <is>
          <t>Mountain water, zero sugar, irreverent brand, recyclable tallboy</t>
        </is>
      </c>
      <c r="W263" s="51" t="n"/>
      <c r="X263" s="51" t="n"/>
      <c r="Y263" s="51" t="n"/>
      <c r="Z263" s="51" t="n"/>
      <c r="AA263" s="34" t="inlineStr">
        <is>
          <t>High</t>
        </is>
      </c>
      <c r="AB263" s="34" t="inlineStr">
        <is>
          <t>Viral brand; huge cultural pull beyond product</t>
        </is>
      </c>
      <c r="AC263" s="34" t="inlineStr">
        <is>
          <t>Edgy 'murder your thirst' sparkling water in a tallboy</t>
        </is>
      </c>
      <c r="AD263" s="34" t="inlineStr">
        <is>
          <t>Brand attitude and packaging as much as the water itself.</t>
        </is>
      </c>
      <c r="AE263" s="51" t="n"/>
      <c r="AF263" s="53">
        <f>IF(AND(ISNUMBER($P263),ISNUMBER($AL263),$AL263&lt;&gt;0),ROUND($P263/$AL263*100,1),"")</f>
        <v/>
      </c>
      <c r="AG263" s="54">
        <f>IF(AND(ISNUMBER($S263),ISNUMBER($AL263),$AL263&lt;&gt;0),ROUND($S263/$AL263*100,2),"")</f>
        <v/>
      </c>
      <c r="AH263" s="53">
        <f>IF(AND(ISNUMBER($Q263),ISNUMBER($AL263),$AL263&lt;&gt;0),ROUND($Q263/$AL263*100,1),"")</f>
        <v/>
      </c>
      <c r="AI263" s="48">
        <f>IF(ISNUMBER($S263),IF($S263&lt;=1,"Yes","No"),"n/a")</f>
        <v/>
      </c>
      <c r="AJ263" s="48">
        <f>IF(ISNUMBER($S263),ROUND(MAX(0,MIN(100,100-$S263*2.5-IF(ISNUMBER($T263),$T263,0)*0.12+IF($S263&lt;=1,12,0))),0),"")</f>
        <v/>
      </c>
      <c r="AK263" s="48">
        <f>IF(ISNUMBER($Q263),IF($Q263&gt;=100,20,IF($Q263&gt;=30,10,0)),0)+IF(ISNUMBER($R263),IF($R263&gt;=100,20,0),0)+IF(ISNUMBER($P263),IF($P263&gt;=150,20,IF($P263&gt;=50,12,5)),0)+IF(ISNUMBER($S263),IF($S263&lt;=1,15,0),0)</f>
        <v/>
      </c>
      <c r="AL263" s="48" t="n">
        <v>500</v>
      </c>
      <c r="AM263" s="49" t="n"/>
      <c r="AN263" s="48">
        <f>IF(AND(ISNUMBER($P263),ISNUMBER($AL263),$AL263&lt;&gt;0),IF(OR($P263&gt;180,$P263/$AL263*1000&gt;400),"Over ceiling, confirm SKU","Within"),"n/a")</f>
        <v/>
      </c>
      <c r="AO263" s="51" t="n"/>
      <c r="AP263" s="51" t="n"/>
      <c r="AQ263" s="51" t="n"/>
      <c r="AR263" s="34" t="inlineStr">
        <is>
          <t>Retrieved and cited, see Enrichment Log</t>
        </is>
      </c>
      <c r="AS263" s="34" t="inlineStr">
        <is>
          <t>BLANK -&gt; requires live Amazon.ca capture</t>
        </is>
      </c>
      <c r="AT263" s="34" t="inlineStr">
        <is>
          <t>Unverified commercial data</t>
        </is>
      </c>
    </row>
    <row r="264" ht="28" customHeight="1">
      <c r="A264" s="34" t="inlineStr">
        <is>
          <t>Liquid Death</t>
        </is>
      </c>
      <c r="B264" s="34" t="inlineStr">
        <is>
          <t>Liquid Death Sparkling Water | Mango Chainsaw | single 500mL</t>
        </is>
      </c>
      <c r="C264" s="34" t="inlineStr">
        <is>
          <t>5) Sparkling water &amp; soda</t>
        </is>
      </c>
      <c r="D264" s="34" t="inlineStr">
        <is>
          <t>500 mL can</t>
        </is>
      </c>
      <c r="E264" s="48" t="n">
        <v>1</v>
      </c>
      <c r="F264" s="49" t="n"/>
      <c r="G264" s="50">
        <f>IF(AND(ISNUMBER($F264),ISNUMBER($E264),$E264&lt;&gt;0),$F264/$E264,"")</f>
        <v/>
      </c>
      <c r="H264" s="50">
        <f>IF(AND(ISNUMBER($F264),ISNUMBER($AL264),ISNUMBER($E264),($AL264*$E264)&lt;&gt;0),$F264/($AL264*$E264)*100,"")</f>
        <v/>
      </c>
      <c r="I264" s="51" t="n"/>
      <c r="J264" s="52" t="n"/>
      <c r="K264" s="50">
        <f>IF(AND(ISNUMBER($F264),ISNUMBER($J264)),$F264*(1-$J264),"")</f>
        <v/>
      </c>
      <c r="L264" s="51" t="n"/>
      <c r="M264" s="51" t="n"/>
      <c r="N264" s="50">
        <f>IF(ISNUMBER($F264),($F264-IF(ISNUMBER($AM264),$AM264,0))*(1-IF(ISNUMBER($J264),$J264,0)),"")</f>
        <v/>
      </c>
      <c r="O264" s="34" t="inlineStr">
        <is>
          <t>Mango Chainsaw</t>
        </is>
      </c>
      <c r="P264" s="48" t="n">
        <v>0</v>
      </c>
      <c r="Q264" s="48" t="n">
        <v>5</v>
      </c>
      <c r="R264" s="34" t="inlineStr">
        <is>
          <t>Not listed</t>
        </is>
      </c>
      <c r="S264" s="48" t="n">
        <v>0</v>
      </c>
      <c r="T264" s="48" t="n">
        <v>5</v>
      </c>
      <c r="U264" s="34" t="inlineStr">
        <is>
          <t>Agave nectar + stevia (2026)</t>
        </is>
      </c>
      <c r="V264" s="34" t="inlineStr">
        <is>
          <t>Mountain water, zero sugar, irreverent brand, recyclable tallboy</t>
        </is>
      </c>
      <c r="W264" s="51" t="n"/>
      <c r="X264" s="51" t="n"/>
      <c r="Y264" s="51" t="n"/>
      <c r="Z264" s="51" t="n"/>
      <c r="AA264" s="34" t="inlineStr">
        <is>
          <t>High</t>
        </is>
      </c>
      <c r="AB264" s="34" t="inlineStr">
        <is>
          <t>Viral brand; huge cultural pull beyond product</t>
        </is>
      </c>
      <c r="AC264" s="34" t="inlineStr">
        <is>
          <t>Edgy 'murder your thirst' sparkling water in a tallboy</t>
        </is>
      </c>
      <c r="AD264" s="34" t="inlineStr">
        <is>
          <t>Brand attitude and packaging as much as the water itself.</t>
        </is>
      </c>
      <c r="AE264" s="51" t="n"/>
      <c r="AF264" s="53">
        <f>IF(AND(ISNUMBER($P264),ISNUMBER($AL264),$AL264&lt;&gt;0),ROUND($P264/$AL264*100,1),"")</f>
        <v/>
      </c>
      <c r="AG264" s="54">
        <f>IF(AND(ISNUMBER($S264),ISNUMBER($AL264),$AL264&lt;&gt;0),ROUND($S264/$AL264*100,2),"")</f>
        <v/>
      </c>
      <c r="AH264" s="53">
        <f>IF(AND(ISNUMBER($Q264),ISNUMBER($AL264),$AL264&lt;&gt;0),ROUND($Q264/$AL264*100,1),"")</f>
        <v/>
      </c>
      <c r="AI264" s="48">
        <f>IF(ISNUMBER($S264),IF($S264&lt;=1,"Yes","No"),"n/a")</f>
        <v/>
      </c>
      <c r="AJ264" s="48">
        <f>IF(ISNUMBER($S264),ROUND(MAX(0,MIN(100,100-$S264*2.5-IF(ISNUMBER($T264),$T264,0)*0.12+IF($S264&lt;=1,12,0))),0),"")</f>
        <v/>
      </c>
      <c r="AK264" s="48">
        <f>IF(ISNUMBER($Q264),IF($Q264&gt;=100,20,IF($Q264&gt;=30,10,0)),0)+IF(ISNUMBER($R264),IF($R264&gt;=100,20,0),0)+IF(ISNUMBER($P264),IF($P264&gt;=150,20,IF($P264&gt;=50,12,5)),0)+IF(ISNUMBER($S264),IF($S264&lt;=1,15,0),0)</f>
        <v/>
      </c>
      <c r="AL264" s="48" t="n">
        <v>500</v>
      </c>
      <c r="AM264" s="49" t="n"/>
      <c r="AN264" s="48">
        <f>IF(AND(ISNUMBER($P264),ISNUMBER($AL264),$AL264&lt;&gt;0),IF(OR($P264&gt;180,$P264/$AL264*1000&gt;400),"Over ceiling, confirm SKU","Within"),"n/a")</f>
        <v/>
      </c>
      <c r="AO264" s="51" t="n"/>
      <c r="AP264" s="51" t="n"/>
      <c r="AQ264" s="51" t="n"/>
      <c r="AR264" s="34" t="inlineStr">
        <is>
          <t>Retrieved and cited, see Enrichment Log</t>
        </is>
      </c>
      <c r="AS264" s="34" t="inlineStr">
        <is>
          <t>BLANK -&gt; requires live Amazon.ca capture</t>
        </is>
      </c>
      <c r="AT264" s="34" t="inlineStr">
        <is>
          <t>Unverified commercial data</t>
        </is>
      </c>
    </row>
    <row r="265" ht="28" customHeight="1">
      <c r="A265" s="34" t="inlineStr">
        <is>
          <t>Liquid Death</t>
        </is>
      </c>
      <c r="B265" s="34" t="inlineStr">
        <is>
          <t>Liquid Death Sparkling Water | Mango Chainsaw | 8 pack 500mL</t>
        </is>
      </c>
      <c r="C265" s="34" t="inlineStr">
        <is>
          <t>5) Sparkling water &amp; soda</t>
        </is>
      </c>
      <c r="D265" s="34" t="inlineStr">
        <is>
          <t>500 mL can</t>
        </is>
      </c>
      <c r="E265" s="48" t="n">
        <v>8</v>
      </c>
      <c r="F265" s="49" t="n"/>
      <c r="G265" s="50">
        <f>IF(AND(ISNUMBER($F265),ISNUMBER($E265),$E265&lt;&gt;0),$F265/$E265,"")</f>
        <v/>
      </c>
      <c r="H265" s="50">
        <f>IF(AND(ISNUMBER($F265),ISNUMBER($AL265),ISNUMBER($E265),($AL265*$E265)&lt;&gt;0),$F265/($AL265*$E265)*100,"")</f>
        <v/>
      </c>
      <c r="I265" s="51" t="n"/>
      <c r="J265" s="52" t="n"/>
      <c r="K265" s="50">
        <f>IF(AND(ISNUMBER($F265),ISNUMBER($J265)),$F265*(1-$J265),"")</f>
        <v/>
      </c>
      <c r="L265" s="51" t="n"/>
      <c r="M265" s="51" t="n"/>
      <c r="N265" s="50">
        <f>IF(ISNUMBER($F265),($F265-IF(ISNUMBER($AM265),$AM265,0))*(1-IF(ISNUMBER($J265),$J265,0)),"")</f>
        <v/>
      </c>
      <c r="O265" s="34" t="inlineStr">
        <is>
          <t>Mango Chainsaw</t>
        </is>
      </c>
      <c r="P265" s="48" t="n">
        <v>0</v>
      </c>
      <c r="Q265" s="48" t="n">
        <v>5</v>
      </c>
      <c r="R265" s="34" t="inlineStr">
        <is>
          <t>Not listed</t>
        </is>
      </c>
      <c r="S265" s="48" t="n">
        <v>0</v>
      </c>
      <c r="T265" s="48" t="n">
        <v>5</v>
      </c>
      <c r="U265" s="34" t="inlineStr">
        <is>
          <t>Agave nectar + stevia (2026)</t>
        </is>
      </c>
      <c r="V265" s="34" t="inlineStr">
        <is>
          <t>Mountain water, zero sugar, irreverent brand, recyclable tallboy</t>
        </is>
      </c>
      <c r="W265" s="51" t="n"/>
      <c r="X265" s="51" t="n"/>
      <c r="Y265" s="51" t="n"/>
      <c r="Z265" s="51" t="n"/>
      <c r="AA265" s="34" t="inlineStr">
        <is>
          <t>High</t>
        </is>
      </c>
      <c r="AB265" s="34" t="inlineStr">
        <is>
          <t>Viral brand; huge cultural pull beyond product</t>
        </is>
      </c>
      <c r="AC265" s="34" t="inlineStr">
        <is>
          <t>Edgy 'murder your thirst' sparkling water in a tallboy</t>
        </is>
      </c>
      <c r="AD265" s="34" t="inlineStr">
        <is>
          <t>Brand attitude and packaging as much as the water itself.</t>
        </is>
      </c>
      <c r="AE265" s="51" t="n"/>
      <c r="AF265" s="53">
        <f>IF(AND(ISNUMBER($P265),ISNUMBER($AL265),$AL265&lt;&gt;0),ROUND($P265/$AL265*100,1),"")</f>
        <v/>
      </c>
      <c r="AG265" s="54">
        <f>IF(AND(ISNUMBER($S265),ISNUMBER($AL265),$AL265&lt;&gt;0),ROUND($S265/$AL265*100,2),"")</f>
        <v/>
      </c>
      <c r="AH265" s="53">
        <f>IF(AND(ISNUMBER($Q265),ISNUMBER($AL265),$AL265&lt;&gt;0),ROUND($Q265/$AL265*100,1),"")</f>
        <v/>
      </c>
      <c r="AI265" s="48">
        <f>IF(ISNUMBER($S265),IF($S265&lt;=1,"Yes","No"),"n/a")</f>
        <v/>
      </c>
      <c r="AJ265" s="48">
        <f>IF(ISNUMBER($S265),ROUND(MAX(0,MIN(100,100-$S265*2.5-IF(ISNUMBER($T265),$T265,0)*0.12+IF($S265&lt;=1,12,0))),0),"")</f>
        <v/>
      </c>
      <c r="AK265" s="48">
        <f>IF(ISNUMBER($Q265),IF($Q265&gt;=100,20,IF($Q265&gt;=30,10,0)),0)+IF(ISNUMBER($R265),IF($R265&gt;=100,20,0),0)+IF(ISNUMBER($P265),IF($P265&gt;=150,20,IF($P265&gt;=50,12,5)),0)+IF(ISNUMBER($S265),IF($S265&lt;=1,15,0),0)</f>
        <v/>
      </c>
      <c r="AL265" s="48" t="n">
        <v>500</v>
      </c>
      <c r="AM265" s="49" t="n"/>
      <c r="AN265" s="48">
        <f>IF(AND(ISNUMBER($P265),ISNUMBER($AL265),$AL265&lt;&gt;0),IF(OR($P265&gt;180,$P265/$AL265*1000&gt;400),"Over ceiling, confirm SKU","Within"),"n/a")</f>
        <v/>
      </c>
      <c r="AO265" s="51" t="n"/>
      <c r="AP265" s="51" t="n"/>
      <c r="AQ265" s="51" t="n"/>
      <c r="AR265" s="34" t="inlineStr">
        <is>
          <t>Retrieved and cited, see Enrichment Log</t>
        </is>
      </c>
      <c r="AS265" s="34" t="inlineStr">
        <is>
          <t>BLANK -&gt; requires live Amazon.ca capture</t>
        </is>
      </c>
      <c r="AT265" s="34" t="inlineStr">
        <is>
          <t>Unverified commercial data</t>
        </is>
      </c>
    </row>
    <row r="266" ht="28" customHeight="1">
      <c r="A266" s="34" t="inlineStr">
        <is>
          <t>Liquid Death</t>
        </is>
      </c>
      <c r="B266" s="34" t="inlineStr">
        <is>
          <t>Liquid Death Sparkling Water | Mango Chainsaw | 12 pack 500mL</t>
        </is>
      </c>
      <c r="C266" s="34" t="inlineStr">
        <is>
          <t>5) Sparkling water &amp; soda</t>
        </is>
      </c>
      <c r="D266" s="34" t="inlineStr">
        <is>
          <t>500 mL can</t>
        </is>
      </c>
      <c r="E266" s="48" t="n">
        <v>12</v>
      </c>
      <c r="F266" s="49" t="n"/>
      <c r="G266" s="50">
        <f>IF(AND(ISNUMBER($F266),ISNUMBER($E266),$E266&lt;&gt;0),$F266/$E266,"")</f>
        <v/>
      </c>
      <c r="H266" s="50">
        <f>IF(AND(ISNUMBER($F266),ISNUMBER($AL266),ISNUMBER($E266),($AL266*$E266)&lt;&gt;0),$F266/($AL266*$E266)*100,"")</f>
        <v/>
      </c>
      <c r="I266" s="51" t="n"/>
      <c r="J266" s="52" t="n"/>
      <c r="K266" s="50">
        <f>IF(AND(ISNUMBER($F266),ISNUMBER($J266)),$F266*(1-$J266),"")</f>
        <v/>
      </c>
      <c r="L266" s="51" t="n"/>
      <c r="M266" s="51" t="n"/>
      <c r="N266" s="50">
        <f>IF(ISNUMBER($F266),($F266-IF(ISNUMBER($AM266),$AM266,0))*(1-IF(ISNUMBER($J266),$J266,0)),"")</f>
        <v/>
      </c>
      <c r="O266" s="34" t="inlineStr">
        <is>
          <t>Mango Chainsaw</t>
        </is>
      </c>
      <c r="P266" s="48" t="n">
        <v>0</v>
      </c>
      <c r="Q266" s="48" t="n">
        <v>5</v>
      </c>
      <c r="R266" s="34" t="inlineStr">
        <is>
          <t>Not listed</t>
        </is>
      </c>
      <c r="S266" s="48" t="n">
        <v>0</v>
      </c>
      <c r="T266" s="48" t="n">
        <v>5</v>
      </c>
      <c r="U266" s="34" t="inlineStr">
        <is>
          <t>Agave nectar + stevia (2026)</t>
        </is>
      </c>
      <c r="V266" s="34" t="inlineStr">
        <is>
          <t>Mountain water, zero sugar, irreverent brand, recyclable tallboy</t>
        </is>
      </c>
      <c r="W266" s="51" t="n"/>
      <c r="X266" s="51" t="n"/>
      <c r="Y266" s="51" t="n"/>
      <c r="Z266" s="51" t="n"/>
      <c r="AA266" s="34" t="inlineStr">
        <is>
          <t>High</t>
        </is>
      </c>
      <c r="AB266" s="34" t="inlineStr">
        <is>
          <t>Viral brand; huge cultural pull beyond product</t>
        </is>
      </c>
      <c r="AC266" s="34" t="inlineStr">
        <is>
          <t>Edgy 'murder your thirst' sparkling water in a tallboy</t>
        </is>
      </c>
      <c r="AD266" s="34" t="inlineStr">
        <is>
          <t>Brand attitude and packaging as much as the water itself.</t>
        </is>
      </c>
      <c r="AE266" s="51" t="n"/>
      <c r="AF266" s="53">
        <f>IF(AND(ISNUMBER($P266),ISNUMBER($AL266),$AL266&lt;&gt;0),ROUND($P266/$AL266*100,1),"")</f>
        <v/>
      </c>
      <c r="AG266" s="54">
        <f>IF(AND(ISNUMBER($S266),ISNUMBER($AL266),$AL266&lt;&gt;0),ROUND($S266/$AL266*100,2),"")</f>
        <v/>
      </c>
      <c r="AH266" s="53">
        <f>IF(AND(ISNUMBER($Q266),ISNUMBER($AL266),$AL266&lt;&gt;0),ROUND($Q266/$AL266*100,1),"")</f>
        <v/>
      </c>
      <c r="AI266" s="48">
        <f>IF(ISNUMBER($S266),IF($S266&lt;=1,"Yes","No"),"n/a")</f>
        <v/>
      </c>
      <c r="AJ266" s="48">
        <f>IF(ISNUMBER($S266),ROUND(MAX(0,MIN(100,100-$S266*2.5-IF(ISNUMBER($T266),$T266,0)*0.12+IF($S266&lt;=1,12,0))),0),"")</f>
        <v/>
      </c>
      <c r="AK266" s="48">
        <f>IF(ISNUMBER($Q266),IF($Q266&gt;=100,20,IF($Q266&gt;=30,10,0)),0)+IF(ISNUMBER($R266),IF($R266&gt;=100,20,0),0)+IF(ISNUMBER($P266),IF($P266&gt;=150,20,IF($P266&gt;=50,12,5)),0)+IF(ISNUMBER($S266),IF($S266&lt;=1,15,0),0)</f>
        <v/>
      </c>
      <c r="AL266" s="48" t="n">
        <v>500</v>
      </c>
      <c r="AM266" s="49" t="n"/>
      <c r="AN266" s="48">
        <f>IF(AND(ISNUMBER($P266),ISNUMBER($AL266),$AL266&lt;&gt;0),IF(OR($P266&gt;180,$P266/$AL266*1000&gt;400),"Over ceiling, confirm SKU","Within"),"n/a")</f>
        <v/>
      </c>
      <c r="AO266" s="51" t="n"/>
      <c r="AP266" s="51" t="n"/>
      <c r="AQ266" s="51" t="n"/>
      <c r="AR266" s="34" t="inlineStr">
        <is>
          <t>Retrieved and cited, see Enrichment Log</t>
        </is>
      </c>
      <c r="AS266" s="34" t="inlineStr">
        <is>
          <t>BLANK -&gt; requires live Amazon.ca capture</t>
        </is>
      </c>
      <c r="AT266" s="34" t="inlineStr">
        <is>
          <t>Unverified commercial data</t>
        </is>
      </c>
    </row>
    <row r="267" ht="28" customHeight="1">
      <c r="A267" s="34" t="inlineStr">
        <is>
          <t>Liquid Death</t>
        </is>
      </c>
      <c r="B267" s="34" t="inlineStr">
        <is>
          <t>Liquid Death Sparkling Water | Mango Chainsaw | 18 pack 500mL</t>
        </is>
      </c>
      <c r="C267" s="34" t="inlineStr">
        <is>
          <t>5) Sparkling water &amp; soda</t>
        </is>
      </c>
      <c r="D267" s="34" t="inlineStr">
        <is>
          <t>500 mL can</t>
        </is>
      </c>
      <c r="E267" s="48" t="n">
        <v>18</v>
      </c>
      <c r="F267" s="49" t="n"/>
      <c r="G267" s="50">
        <f>IF(AND(ISNUMBER($F267),ISNUMBER($E267),$E267&lt;&gt;0),$F267/$E267,"")</f>
        <v/>
      </c>
      <c r="H267" s="50">
        <f>IF(AND(ISNUMBER($F267),ISNUMBER($AL267),ISNUMBER($E267),($AL267*$E267)&lt;&gt;0),$F267/($AL267*$E267)*100,"")</f>
        <v/>
      </c>
      <c r="I267" s="51" t="n"/>
      <c r="J267" s="52" t="n"/>
      <c r="K267" s="50">
        <f>IF(AND(ISNUMBER($F267),ISNUMBER($J267)),$F267*(1-$J267),"")</f>
        <v/>
      </c>
      <c r="L267" s="51" t="n"/>
      <c r="M267" s="51" t="n"/>
      <c r="N267" s="50">
        <f>IF(ISNUMBER($F267),($F267-IF(ISNUMBER($AM267),$AM267,0))*(1-IF(ISNUMBER($J267),$J267,0)),"")</f>
        <v/>
      </c>
      <c r="O267" s="34" t="inlineStr">
        <is>
          <t>Mango Chainsaw</t>
        </is>
      </c>
      <c r="P267" s="48" t="n">
        <v>0</v>
      </c>
      <c r="Q267" s="48" t="n">
        <v>5</v>
      </c>
      <c r="R267" s="34" t="inlineStr">
        <is>
          <t>Not listed</t>
        </is>
      </c>
      <c r="S267" s="48" t="n">
        <v>0</v>
      </c>
      <c r="T267" s="48" t="n">
        <v>5</v>
      </c>
      <c r="U267" s="34" t="inlineStr">
        <is>
          <t>Agave nectar + stevia (2026)</t>
        </is>
      </c>
      <c r="V267" s="34" t="inlineStr">
        <is>
          <t>Mountain water, zero sugar, irreverent brand, recyclable tallboy</t>
        </is>
      </c>
      <c r="W267" s="51" t="n"/>
      <c r="X267" s="51" t="n"/>
      <c r="Y267" s="51" t="n"/>
      <c r="Z267" s="51" t="n"/>
      <c r="AA267" s="34" t="inlineStr">
        <is>
          <t>High</t>
        </is>
      </c>
      <c r="AB267" s="34" t="inlineStr">
        <is>
          <t>Viral brand; huge cultural pull beyond product</t>
        </is>
      </c>
      <c r="AC267" s="34" t="inlineStr">
        <is>
          <t>Edgy 'murder your thirst' sparkling water in a tallboy</t>
        </is>
      </c>
      <c r="AD267" s="34" t="inlineStr">
        <is>
          <t>Brand attitude and packaging as much as the water itself.</t>
        </is>
      </c>
      <c r="AE267" s="51" t="n"/>
      <c r="AF267" s="53">
        <f>IF(AND(ISNUMBER($P267),ISNUMBER($AL267),$AL267&lt;&gt;0),ROUND($P267/$AL267*100,1),"")</f>
        <v/>
      </c>
      <c r="AG267" s="54">
        <f>IF(AND(ISNUMBER($S267),ISNUMBER($AL267),$AL267&lt;&gt;0),ROUND($S267/$AL267*100,2),"")</f>
        <v/>
      </c>
      <c r="AH267" s="53">
        <f>IF(AND(ISNUMBER($Q267),ISNUMBER($AL267),$AL267&lt;&gt;0),ROUND($Q267/$AL267*100,1),"")</f>
        <v/>
      </c>
      <c r="AI267" s="48">
        <f>IF(ISNUMBER($S267),IF($S267&lt;=1,"Yes","No"),"n/a")</f>
        <v/>
      </c>
      <c r="AJ267" s="48">
        <f>IF(ISNUMBER($S267),ROUND(MAX(0,MIN(100,100-$S267*2.5-IF(ISNUMBER($T267),$T267,0)*0.12+IF($S267&lt;=1,12,0))),0),"")</f>
        <v/>
      </c>
      <c r="AK267" s="48">
        <f>IF(ISNUMBER($Q267),IF($Q267&gt;=100,20,IF($Q267&gt;=30,10,0)),0)+IF(ISNUMBER($R267),IF($R267&gt;=100,20,0),0)+IF(ISNUMBER($P267),IF($P267&gt;=150,20,IF($P267&gt;=50,12,5)),0)+IF(ISNUMBER($S267),IF($S267&lt;=1,15,0),0)</f>
        <v/>
      </c>
      <c r="AL267" s="48" t="n">
        <v>500</v>
      </c>
      <c r="AM267" s="49" t="n"/>
      <c r="AN267" s="48">
        <f>IF(AND(ISNUMBER($P267),ISNUMBER($AL267),$AL267&lt;&gt;0),IF(OR($P267&gt;180,$P267/$AL267*1000&gt;400),"Over ceiling, confirm SKU","Within"),"n/a")</f>
        <v/>
      </c>
      <c r="AO267" s="51" t="n"/>
      <c r="AP267" s="51" t="n"/>
      <c r="AQ267" s="51" t="n"/>
      <c r="AR267" s="34" t="inlineStr">
        <is>
          <t>Retrieved and cited, see Enrichment Log</t>
        </is>
      </c>
      <c r="AS267" s="34" t="inlineStr">
        <is>
          <t>BLANK -&gt; requires live Amazon.ca capture</t>
        </is>
      </c>
      <c r="AT267" s="34" t="inlineStr">
        <is>
          <t>Unverified commercial data</t>
        </is>
      </c>
    </row>
    <row r="268" ht="28" customHeight="1">
      <c r="A268" s="34" t="inlineStr">
        <is>
          <t>Liquid Death</t>
        </is>
      </c>
      <c r="B268" s="34" t="inlineStr">
        <is>
          <t>Liquid Death Sparkling Water | Mango Chainsaw | 24 pack 500mL</t>
        </is>
      </c>
      <c r="C268" s="34" t="inlineStr">
        <is>
          <t>5) Sparkling water &amp; soda</t>
        </is>
      </c>
      <c r="D268" s="34" t="inlineStr">
        <is>
          <t>500 mL can</t>
        </is>
      </c>
      <c r="E268" s="48" t="n">
        <v>24</v>
      </c>
      <c r="F268" s="49" t="n"/>
      <c r="G268" s="50">
        <f>IF(AND(ISNUMBER($F268),ISNUMBER($E268),$E268&lt;&gt;0),$F268/$E268,"")</f>
        <v/>
      </c>
      <c r="H268" s="50">
        <f>IF(AND(ISNUMBER($F268),ISNUMBER($AL268),ISNUMBER($E268),($AL268*$E268)&lt;&gt;0),$F268/($AL268*$E268)*100,"")</f>
        <v/>
      </c>
      <c r="I268" s="51" t="n"/>
      <c r="J268" s="52" t="n"/>
      <c r="K268" s="50">
        <f>IF(AND(ISNUMBER($F268),ISNUMBER($J268)),$F268*(1-$J268),"")</f>
        <v/>
      </c>
      <c r="L268" s="51" t="n"/>
      <c r="M268" s="51" t="n"/>
      <c r="N268" s="50">
        <f>IF(ISNUMBER($F268),($F268-IF(ISNUMBER($AM268),$AM268,0))*(1-IF(ISNUMBER($J268),$J268,0)),"")</f>
        <v/>
      </c>
      <c r="O268" s="34" t="inlineStr">
        <is>
          <t>Mango Chainsaw</t>
        </is>
      </c>
      <c r="P268" s="48" t="n">
        <v>0</v>
      </c>
      <c r="Q268" s="48" t="n">
        <v>5</v>
      </c>
      <c r="R268" s="34" t="inlineStr">
        <is>
          <t>Not listed</t>
        </is>
      </c>
      <c r="S268" s="48" t="n">
        <v>0</v>
      </c>
      <c r="T268" s="48" t="n">
        <v>5</v>
      </c>
      <c r="U268" s="34" t="inlineStr">
        <is>
          <t>Agave nectar + stevia (2026)</t>
        </is>
      </c>
      <c r="V268" s="34" t="inlineStr">
        <is>
          <t>Mountain water, zero sugar, irreverent brand, recyclable tallboy</t>
        </is>
      </c>
      <c r="W268" s="51" t="n"/>
      <c r="X268" s="51" t="n"/>
      <c r="Y268" s="51" t="n"/>
      <c r="Z268" s="51" t="n"/>
      <c r="AA268" s="34" t="inlineStr">
        <is>
          <t>High</t>
        </is>
      </c>
      <c r="AB268" s="34" t="inlineStr">
        <is>
          <t>Viral brand; huge cultural pull beyond product</t>
        </is>
      </c>
      <c r="AC268" s="34" t="inlineStr">
        <is>
          <t>Edgy 'murder your thirst' sparkling water in a tallboy</t>
        </is>
      </c>
      <c r="AD268" s="34" t="inlineStr">
        <is>
          <t>Brand attitude and packaging as much as the water itself.</t>
        </is>
      </c>
      <c r="AE268" s="51" t="n"/>
      <c r="AF268" s="53">
        <f>IF(AND(ISNUMBER($P268),ISNUMBER($AL268),$AL268&lt;&gt;0),ROUND($P268/$AL268*100,1),"")</f>
        <v/>
      </c>
      <c r="AG268" s="54">
        <f>IF(AND(ISNUMBER($S268),ISNUMBER($AL268),$AL268&lt;&gt;0),ROUND($S268/$AL268*100,2),"")</f>
        <v/>
      </c>
      <c r="AH268" s="53">
        <f>IF(AND(ISNUMBER($Q268),ISNUMBER($AL268),$AL268&lt;&gt;0),ROUND($Q268/$AL268*100,1),"")</f>
        <v/>
      </c>
      <c r="AI268" s="48">
        <f>IF(ISNUMBER($S268),IF($S268&lt;=1,"Yes","No"),"n/a")</f>
        <v/>
      </c>
      <c r="AJ268" s="48">
        <f>IF(ISNUMBER($S268),ROUND(MAX(0,MIN(100,100-$S268*2.5-IF(ISNUMBER($T268),$T268,0)*0.12+IF($S268&lt;=1,12,0))),0),"")</f>
        <v/>
      </c>
      <c r="AK268" s="48">
        <f>IF(ISNUMBER($Q268),IF($Q268&gt;=100,20,IF($Q268&gt;=30,10,0)),0)+IF(ISNUMBER($R268),IF($R268&gt;=100,20,0),0)+IF(ISNUMBER($P268),IF($P268&gt;=150,20,IF($P268&gt;=50,12,5)),0)+IF(ISNUMBER($S268),IF($S268&lt;=1,15,0),0)</f>
        <v/>
      </c>
      <c r="AL268" s="48" t="n">
        <v>500</v>
      </c>
      <c r="AM268" s="49" t="n"/>
      <c r="AN268" s="48">
        <f>IF(AND(ISNUMBER($P268),ISNUMBER($AL268),$AL268&lt;&gt;0),IF(OR($P268&gt;180,$P268/$AL268*1000&gt;400),"Over ceiling, confirm SKU","Within"),"n/a")</f>
        <v/>
      </c>
      <c r="AO268" s="51" t="n"/>
      <c r="AP268" s="51" t="n"/>
      <c r="AQ268" s="51" t="n"/>
      <c r="AR268" s="34" t="inlineStr">
        <is>
          <t>Retrieved and cited, see Enrichment Log</t>
        </is>
      </c>
      <c r="AS268" s="34" t="inlineStr">
        <is>
          <t>BLANK -&gt; requires live Amazon.ca capture</t>
        </is>
      </c>
      <c r="AT268" s="34" t="inlineStr">
        <is>
          <t>Unverified commercial data</t>
        </is>
      </c>
    </row>
    <row r="269" ht="28" customHeight="1">
      <c r="A269" s="34" t="inlineStr">
        <is>
          <t>Liquid Death</t>
        </is>
      </c>
      <c r="B269" s="34" t="inlineStr">
        <is>
          <t>Liquid Death Sparkling Water | Berry It Alive | single 500mL</t>
        </is>
      </c>
      <c r="C269" s="34" t="inlineStr">
        <is>
          <t>5) Sparkling water &amp; soda</t>
        </is>
      </c>
      <c r="D269" s="34" t="inlineStr">
        <is>
          <t>500 mL can</t>
        </is>
      </c>
      <c r="E269" s="48" t="n">
        <v>1</v>
      </c>
      <c r="F269" s="49" t="n"/>
      <c r="G269" s="50">
        <f>IF(AND(ISNUMBER($F269),ISNUMBER($E269),$E269&lt;&gt;0),$F269/$E269,"")</f>
        <v/>
      </c>
      <c r="H269" s="50">
        <f>IF(AND(ISNUMBER($F269),ISNUMBER($AL269),ISNUMBER($E269),($AL269*$E269)&lt;&gt;0),$F269/($AL269*$E269)*100,"")</f>
        <v/>
      </c>
      <c r="I269" s="51" t="n"/>
      <c r="J269" s="52" t="n"/>
      <c r="K269" s="50">
        <f>IF(AND(ISNUMBER($F269),ISNUMBER($J269)),$F269*(1-$J269),"")</f>
        <v/>
      </c>
      <c r="L269" s="51" t="n"/>
      <c r="M269" s="51" t="n"/>
      <c r="N269" s="50">
        <f>IF(ISNUMBER($F269),($F269-IF(ISNUMBER($AM269),$AM269,0))*(1-IF(ISNUMBER($J269),$J269,0)),"")</f>
        <v/>
      </c>
      <c r="O269" s="34" t="inlineStr">
        <is>
          <t>Berry It Alive</t>
        </is>
      </c>
      <c r="P269" s="48" t="n">
        <v>0</v>
      </c>
      <c r="Q269" s="48" t="n">
        <v>5</v>
      </c>
      <c r="R269" s="34" t="inlineStr">
        <is>
          <t>Not listed</t>
        </is>
      </c>
      <c r="S269" s="48" t="n">
        <v>0</v>
      </c>
      <c r="T269" s="48" t="n">
        <v>5</v>
      </c>
      <c r="U269" s="34" t="inlineStr">
        <is>
          <t>Agave nectar + stevia (2026)</t>
        </is>
      </c>
      <c r="V269" s="34" t="inlineStr">
        <is>
          <t>Mountain water, zero sugar, irreverent brand, recyclable tallboy</t>
        </is>
      </c>
      <c r="W269" s="51" t="n"/>
      <c r="X269" s="51" t="n"/>
      <c r="Y269" s="51" t="n"/>
      <c r="Z269" s="51" t="n"/>
      <c r="AA269" s="34" t="inlineStr">
        <is>
          <t>High</t>
        </is>
      </c>
      <c r="AB269" s="34" t="inlineStr">
        <is>
          <t>Viral brand; huge cultural pull beyond product</t>
        </is>
      </c>
      <c r="AC269" s="34" t="inlineStr">
        <is>
          <t>Edgy 'murder your thirst' sparkling water in a tallboy</t>
        </is>
      </c>
      <c r="AD269" s="34" t="inlineStr">
        <is>
          <t>Brand attitude and packaging as much as the water itself.</t>
        </is>
      </c>
      <c r="AE269" s="51" t="n"/>
      <c r="AF269" s="53">
        <f>IF(AND(ISNUMBER($P269),ISNUMBER($AL269),$AL269&lt;&gt;0),ROUND($P269/$AL269*100,1),"")</f>
        <v/>
      </c>
      <c r="AG269" s="54">
        <f>IF(AND(ISNUMBER($S269),ISNUMBER($AL269),$AL269&lt;&gt;0),ROUND($S269/$AL269*100,2),"")</f>
        <v/>
      </c>
      <c r="AH269" s="53">
        <f>IF(AND(ISNUMBER($Q269),ISNUMBER($AL269),$AL269&lt;&gt;0),ROUND($Q269/$AL269*100,1),"")</f>
        <v/>
      </c>
      <c r="AI269" s="48">
        <f>IF(ISNUMBER($S269),IF($S269&lt;=1,"Yes","No"),"n/a")</f>
        <v/>
      </c>
      <c r="AJ269" s="48">
        <f>IF(ISNUMBER($S269),ROUND(MAX(0,MIN(100,100-$S269*2.5-IF(ISNUMBER($T269),$T269,0)*0.12+IF($S269&lt;=1,12,0))),0),"")</f>
        <v/>
      </c>
      <c r="AK269" s="48">
        <f>IF(ISNUMBER($Q269),IF($Q269&gt;=100,20,IF($Q269&gt;=30,10,0)),0)+IF(ISNUMBER($R269),IF($R269&gt;=100,20,0),0)+IF(ISNUMBER($P269),IF($P269&gt;=150,20,IF($P269&gt;=50,12,5)),0)+IF(ISNUMBER($S269),IF($S269&lt;=1,15,0),0)</f>
        <v/>
      </c>
      <c r="AL269" s="48" t="n">
        <v>500</v>
      </c>
      <c r="AM269" s="49" t="n"/>
      <c r="AN269" s="48">
        <f>IF(AND(ISNUMBER($P269),ISNUMBER($AL269),$AL269&lt;&gt;0),IF(OR($P269&gt;180,$P269/$AL269*1000&gt;400),"Over ceiling, confirm SKU","Within"),"n/a")</f>
        <v/>
      </c>
      <c r="AO269" s="51" t="n"/>
      <c r="AP269" s="51" t="n"/>
      <c r="AQ269" s="51" t="n"/>
      <c r="AR269" s="34" t="inlineStr">
        <is>
          <t>Retrieved and cited, see Enrichment Log</t>
        </is>
      </c>
      <c r="AS269" s="34" t="inlineStr">
        <is>
          <t>BLANK -&gt; requires live Amazon.ca capture</t>
        </is>
      </c>
      <c r="AT269" s="34" t="inlineStr">
        <is>
          <t>Unverified commercial data</t>
        </is>
      </c>
    </row>
    <row r="270" ht="28" customHeight="1">
      <c r="A270" s="34" t="inlineStr">
        <is>
          <t>Liquid Death</t>
        </is>
      </c>
      <c r="B270" s="34" t="inlineStr">
        <is>
          <t>Liquid Death Sparkling Water | Berry It Alive | 8 pack 500mL</t>
        </is>
      </c>
      <c r="C270" s="34" t="inlineStr">
        <is>
          <t>5) Sparkling water &amp; soda</t>
        </is>
      </c>
      <c r="D270" s="34" t="inlineStr">
        <is>
          <t>500 mL can</t>
        </is>
      </c>
      <c r="E270" s="48" t="n">
        <v>8</v>
      </c>
      <c r="F270" s="49" t="n"/>
      <c r="G270" s="50">
        <f>IF(AND(ISNUMBER($F270),ISNUMBER($E270),$E270&lt;&gt;0),$F270/$E270,"")</f>
        <v/>
      </c>
      <c r="H270" s="50">
        <f>IF(AND(ISNUMBER($F270),ISNUMBER($AL270),ISNUMBER($E270),($AL270*$E270)&lt;&gt;0),$F270/($AL270*$E270)*100,"")</f>
        <v/>
      </c>
      <c r="I270" s="51" t="n"/>
      <c r="J270" s="52" t="n"/>
      <c r="K270" s="50">
        <f>IF(AND(ISNUMBER($F270),ISNUMBER($J270)),$F270*(1-$J270),"")</f>
        <v/>
      </c>
      <c r="L270" s="51" t="n"/>
      <c r="M270" s="51" t="n"/>
      <c r="N270" s="50">
        <f>IF(ISNUMBER($F270),($F270-IF(ISNUMBER($AM270),$AM270,0))*(1-IF(ISNUMBER($J270),$J270,0)),"")</f>
        <v/>
      </c>
      <c r="O270" s="34" t="inlineStr">
        <is>
          <t>Berry It Alive</t>
        </is>
      </c>
      <c r="P270" s="48" t="n">
        <v>0</v>
      </c>
      <c r="Q270" s="48" t="n">
        <v>5</v>
      </c>
      <c r="R270" s="34" t="inlineStr">
        <is>
          <t>Not listed</t>
        </is>
      </c>
      <c r="S270" s="48" t="n">
        <v>0</v>
      </c>
      <c r="T270" s="48" t="n">
        <v>5</v>
      </c>
      <c r="U270" s="34" t="inlineStr">
        <is>
          <t>Agave nectar + stevia (2026)</t>
        </is>
      </c>
      <c r="V270" s="34" t="inlineStr">
        <is>
          <t>Mountain water, zero sugar, irreverent brand, recyclable tallboy</t>
        </is>
      </c>
      <c r="W270" s="51" t="n"/>
      <c r="X270" s="51" t="n"/>
      <c r="Y270" s="51" t="n"/>
      <c r="Z270" s="51" t="n"/>
      <c r="AA270" s="34" t="inlineStr">
        <is>
          <t>High</t>
        </is>
      </c>
      <c r="AB270" s="34" t="inlineStr">
        <is>
          <t>Viral brand; huge cultural pull beyond product</t>
        </is>
      </c>
      <c r="AC270" s="34" t="inlineStr">
        <is>
          <t>Edgy 'murder your thirst' sparkling water in a tallboy</t>
        </is>
      </c>
      <c r="AD270" s="34" t="inlineStr">
        <is>
          <t>Brand attitude and packaging as much as the water itself.</t>
        </is>
      </c>
      <c r="AE270" s="51" t="n"/>
      <c r="AF270" s="53">
        <f>IF(AND(ISNUMBER($P270),ISNUMBER($AL270),$AL270&lt;&gt;0),ROUND($P270/$AL270*100,1),"")</f>
        <v/>
      </c>
      <c r="AG270" s="54">
        <f>IF(AND(ISNUMBER($S270),ISNUMBER($AL270),$AL270&lt;&gt;0),ROUND($S270/$AL270*100,2),"")</f>
        <v/>
      </c>
      <c r="AH270" s="53">
        <f>IF(AND(ISNUMBER($Q270),ISNUMBER($AL270),$AL270&lt;&gt;0),ROUND($Q270/$AL270*100,1),"")</f>
        <v/>
      </c>
      <c r="AI270" s="48">
        <f>IF(ISNUMBER($S270),IF($S270&lt;=1,"Yes","No"),"n/a")</f>
        <v/>
      </c>
      <c r="AJ270" s="48">
        <f>IF(ISNUMBER($S270),ROUND(MAX(0,MIN(100,100-$S270*2.5-IF(ISNUMBER($T270),$T270,0)*0.12+IF($S270&lt;=1,12,0))),0),"")</f>
        <v/>
      </c>
      <c r="AK270" s="48">
        <f>IF(ISNUMBER($Q270),IF($Q270&gt;=100,20,IF($Q270&gt;=30,10,0)),0)+IF(ISNUMBER($R270),IF($R270&gt;=100,20,0),0)+IF(ISNUMBER($P270),IF($P270&gt;=150,20,IF($P270&gt;=50,12,5)),0)+IF(ISNUMBER($S270),IF($S270&lt;=1,15,0),0)</f>
        <v/>
      </c>
      <c r="AL270" s="48" t="n">
        <v>500</v>
      </c>
      <c r="AM270" s="49" t="n"/>
      <c r="AN270" s="48">
        <f>IF(AND(ISNUMBER($P270),ISNUMBER($AL270),$AL270&lt;&gt;0),IF(OR($P270&gt;180,$P270/$AL270*1000&gt;400),"Over ceiling, confirm SKU","Within"),"n/a")</f>
        <v/>
      </c>
      <c r="AO270" s="51" t="n"/>
      <c r="AP270" s="51" t="n"/>
      <c r="AQ270" s="51" t="n"/>
      <c r="AR270" s="34" t="inlineStr">
        <is>
          <t>Retrieved and cited, see Enrichment Log</t>
        </is>
      </c>
      <c r="AS270" s="34" t="inlineStr">
        <is>
          <t>BLANK -&gt; requires live Amazon.ca capture</t>
        </is>
      </c>
      <c r="AT270" s="34" t="inlineStr">
        <is>
          <t>Unverified commercial data</t>
        </is>
      </c>
    </row>
    <row r="271" ht="28" customHeight="1">
      <c r="A271" s="34" t="inlineStr">
        <is>
          <t>Liquid Death</t>
        </is>
      </c>
      <c r="B271" s="34" t="inlineStr">
        <is>
          <t>Liquid Death Sparkling Water | Berry It Alive | 12 pack 500mL</t>
        </is>
      </c>
      <c r="C271" s="34" t="inlineStr">
        <is>
          <t>5) Sparkling water &amp; soda</t>
        </is>
      </c>
      <c r="D271" s="34" t="inlineStr">
        <is>
          <t>500 mL can</t>
        </is>
      </c>
      <c r="E271" s="48" t="n">
        <v>12</v>
      </c>
      <c r="F271" s="49" t="n"/>
      <c r="G271" s="50">
        <f>IF(AND(ISNUMBER($F271),ISNUMBER($E271),$E271&lt;&gt;0),$F271/$E271,"")</f>
        <v/>
      </c>
      <c r="H271" s="50">
        <f>IF(AND(ISNUMBER($F271),ISNUMBER($AL271),ISNUMBER($E271),($AL271*$E271)&lt;&gt;0),$F271/($AL271*$E271)*100,"")</f>
        <v/>
      </c>
      <c r="I271" s="51" t="n"/>
      <c r="J271" s="52" t="n"/>
      <c r="K271" s="50">
        <f>IF(AND(ISNUMBER($F271),ISNUMBER($J271)),$F271*(1-$J271),"")</f>
        <v/>
      </c>
      <c r="L271" s="51" t="n"/>
      <c r="M271" s="51" t="n"/>
      <c r="N271" s="50">
        <f>IF(ISNUMBER($F271),($F271-IF(ISNUMBER($AM271),$AM271,0))*(1-IF(ISNUMBER($J271),$J271,0)),"")</f>
        <v/>
      </c>
      <c r="O271" s="34" t="inlineStr">
        <is>
          <t>Berry It Alive</t>
        </is>
      </c>
      <c r="P271" s="48" t="n">
        <v>0</v>
      </c>
      <c r="Q271" s="48" t="n">
        <v>5</v>
      </c>
      <c r="R271" s="34" t="inlineStr">
        <is>
          <t>Not listed</t>
        </is>
      </c>
      <c r="S271" s="48" t="n">
        <v>0</v>
      </c>
      <c r="T271" s="48" t="n">
        <v>5</v>
      </c>
      <c r="U271" s="34" t="inlineStr">
        <is>
          <t>Agave nectar + stevia (2026)</t>
        </is>
      </c>
      <c r="V271" s="34" t="inlineStr">
        <is>
          <t>Mountain water, zero sugar, irreverent brand, recyclable tallboy</t>
        </is>
      </c>
      <c r="W271" s="51" t="n"/>
      <c r="X271" s="51" t="n"/>
      <c r="Y271" s="51" t="n"/>
      <c r="Z271" s="51" t="n"/>
      <c r="AA271" s="34" t="inlineStr">
        <is>
          <t>High</t>
        </is>
      </c>
      <c r="AB271" s="34" t="inlineStr">
        <is>
          <t>Viral brand; huge cultural pull beyond product</t>
        </is>
      </c>
      <c r="AC271" s="34" t="inlineStr">
        <is>
          <t>Edgy 'murder your thirst' sparkling water in a tallboy</t>
        </is>
      </c>
      <c r="AD271" s="34" t="inlineStr">
        <is>
          <t>Brand attitude and packaging as much as the water itself.</t>
        </is>
      </c>
      <c r="AE271" s="51" t="n"/>
      <c r="AF271" s="53">
        <f>IF(AND(ISNUMBER($P271),ISNUMBER($AL271),$AL271&lt;&gt;0),ROUND($P271/$AL271*100,1),"")</f>
        <v/>
      </c>
      <c r="AG271" s="54">
        <f>IF(AND(ISNUMBER($S271),ISNUMBER($AL271),$AL271&lt;&gt;0),ROUND($S271/$AL271*100,2),"")</f>
        <v/>
      </c>
      <c r="AH271" s="53">
        <f>IF(AND(ISNUMBER($Q271),ISNUMBER($AL271),$AL271&lt;&gt;0),ROUND($Q271/$AL271*100,1),"")</f>
        <v/>
      </c>
      <c r="AI271" s="48">
        <f>IF(ISNUMBER($S271),IF($S271&lt;=1,"Yes","No"),"n/a")</f>
        <v/>
      </c>
      <c r="AJ271" s="48">
        <f>IF(ISNUMBER($S271),ROUND(MAX(0,MIN(100,100-$S271*2.5-IF(ISNUMBER($T271),$T271,0)*0.12+IF($S271&lt;=1,12,0))),0),"")</f>
        <v/>
      </c>
      <c r="AK271" s="48">
        <f>IF(ISNUMBER($Q271),IF($Q271&gt;=100,20,IF($Q271&gt;=30,10,0)),0)+IF(ISNUMBER($R271),IF($R271&gt;=100,20,0),0)+IF(ISNUMBER($P271),IF($P271&gt;=150,20,IF($P271&gt;=50,12,5)),0)+IF(ISNUMBER($S271),IF($S271&lt;=1,15,0),0)</f>
        <v/>
      </c>
      <c r="AL271" s="48" t="n">
        <v>500</v>
      </c>
      <c r="AM271" s="49" t="n"/>
      <c r="AN271" s="48">
        <f>IF(AND(ISNUMBER($P271),ISNUMBER($AL271),$AL271&lt;&gt;0),IF(OR($P271&gt;180,$P271/$AL271*1000&gt;400),"Over ceiling, confirm SKU","Within"),"n/a")</f>
        <v/>
      </c>
      <c r="AO271" s="51" t="n"/>
      <c r="AP271" s="51" t="n"/>
      <c r="AQ271" s="51" t="n"/>
      <c r="AR271" s="34" t="inlineStr">
        <is>
          <t>Retrieved and cited, see Enrichment Log</t>
        </is>
      </c>
      <c r="AS271" s="34" t="inlineStr">
        <is>
          <t>BLANK -&gt; requires live Amazon.ca capture</t>
        </is>
      </c>
      <c r="AT271" s="34" t="inlineStr">
        <is>
          <t>Unverified commercial data</t>
        </is>
      </c>
    </row>
    <row r="272" ht="28" customHeight="1">
      <c r="A272" s="34" t="inlineStr">
        <is>
          <t>Liquid Death</t>
        </is>
      </c>
      <c r="B272" s="34" t="inlineStr">
        <is>
          <t>Liquid Death Sparkling Water | Berry It Alive | 18 pack 500mL</t>
        </is>
      </c>
      <c r="C272" s="34" t="inlineStr">
        <is>
          <t>5) Sparkling water &amp; soda</t>
        </is>
      </c>
      <c r="D272" s="34" t="inlineStr">
        <is>
          <t>500 mL can</t>
        </is>
      </c>
      <c r="E272" s="48" t="n">
        <v>18</v>
      </c>
      <c r="F272" s="49" t="n"/>
      <c r="G272" s="50">
        <f>IF(AND(ISNUMBER($F272),ISNUMBER($E272),$E272&lt;&gt;0),$F272/$E272,"")</f>
        <v/>
      </c>
      <c r="H272" s="50">
        <f>IF(AND(ISNUMBER($F272),ISNUMBER($AL272),ISNUMBER($E272),($AL272*$E272)&lt;&gt;0),$F272/($AL272*$E272)*100,"")</f>
        <v/>
      </c>
      <c r="I272" s="51" t="n"/>
      <c r="J272" s="52" t="n"/>
      <c r="K272" s="50">
        <f>IF(AND(ISNUMBER($F272),ISNUMBER($J272)),$F272*(1-$J272),"")</f>
        <v/>
      </c>
      <c r="L272" s="51" t="n"/>
      <c r="M272" s="51" t="n"/>
      <c r="N272" s="50">
        <f>IF(ISNUMBER($F272),($F272-IF(ISNUMBER($AM272),$AM272,0))*(1-IF(ISNUMBER($J272),$J272,0)),"")</f>
        <v/>
      </c>
      <c r="O272" s="34" t="inlineStr">
        <is>
          <t>Berry It Alive</t>
        </is>
      </c>
      <c r="P272" s="48" t="n">
        <v>0</v>
      </c>
      <c r="Q272" s="48" t="n">
        <v>5</v>
      </c>
      <c r="R272" s="34" t="inlineStr">
        <is>
          <t>Not listed</t>
        </is>
      </c>
      <c r="S272" s="48" t="n">
        <v>0</v>
      </c>
      <c r="T272" s="48" t="n">
        <v>5</v>
      </c>
      <c r="U272" s="34" t="inlineStr">
        <is>
          <t>Agave nectar + stevia (2026)</t>
        </is>
      </c>
      <c r="V272" s="34" t="inlineStr">
        <is>
          <t>Mountain water, zero sugar, irreverent brand, recyclable tallboy</t>
        </is>
      </c>
      <c r="W272" s="51" t="n"/>
      <c r="X272" s="51" t="n"/>
      <c r="Y272" s="51" t="n"/>
      <c r="Z272" s="51" t="n"/>
      <c r="AA272" s="34" t="inlineStr">
        <is>
          <t>High</t>
        </is>
      </c>
      <c r="AB272" s="34" t="inlineStr">
        <is>
          <t>Viral brand; huge cultural pull beyond product</t>
        </is>
      </c>
      <c r="AC272" s="34" t="inlineStr">
        <is>
          <t>Edgy 'murder your thirst' sparkling water in a tallboy</t>
        </is>
      </c>
      <c r="AD272" s="34" t="inlineStr">
        <is>
          <t>Brand attitude and packaging as much as the water itself.</t>
        </is>
      </c>
      <c r="AE272" s="51" t="n"/>
      <c r="AF272" s="53">
        <f>IF(AND(ISNUMBER($P272),ISNUMBER($AL272),$AL272&lt;&gt;0),ROUND($P272/$AL272*100,1),"")</f>
        <v/>
      </c>
      <c r="AG272" s="54">
        <f>IF(AND(ISNUMBER($S272),ISNUMBER($AL272),$AL272&lt;&gt;0),ROUND($S272/$AL272*100,2),"")</f>
        <v/>
      </c>
      <c r="AH272" s="53">
        <f>IF(AND(ISNUMBER($Q272),ISNUMBER($AL272),$AL272&lt;&gt;0),ROUND($Q272/$AL272*100,1),"")</f>
        <v/>
      </c>
      <c r="AI272" s="48">
        <f>IF(ISNUMBER($S272),IF($S272&lt;=1,"Yes","No"),"n/a")</f>
        <v/>
      </c>
      <c r="AJ272" s="48">
        <f>IF(ISNUMBER($S272),ROUND(MAX(0,MIN(100,100-$S272*2.5-IF(ISNUMBER($T272),$T272,0)*0.12+IF($S272&lt;=1,12,0))),0),"")</f>
        <v/>
      </c>
      <c r="AK272" s="48">
        <f>IF(ISNUMBER($Q272),IF($Q272&gt;=100,20,IF($Q272&gt;=30,10,0)),0)+IF(ISNUMBER($R272),IF($R272&gt;=100,20,0),0)+IF(ISNUMBER($P272),IF($P272&gt;=150,20,IF($P272&gt;=50,12,5)),0)+IF(ISNUMBER($S272),IF($S272&lt;=1,15,0),0)</f>
        <v/>
      </c>
      <c r="AL272" s="48" t="n">
        <v>500</v>
      </c>
      <c r="AM272" s="49" t="n"/>
      <c r="AN272" s="48">
        <f>IF(AND(ISNUMBER($P272),ISNUMBER($AL272),$AL272&lt;&gt;0),IF(OR($P272&gt;180,$P272/$AL272*1000&gt;400),"Over ceiling, confirm SKU","Within"),"n/a")</f>
        <v/>
      </c>
      <c r="AO272" s="51" t="n"/>
      <c r="AP272" s="51" t="n"/>
      <c r="AQ272" s="51" t="n"/>
      <c r="AR272" s="34" t="inlineStr">
        <is>
          <t>Retrieved and cited, see Enrichment Log</t>
        </is>
      </c>
      <c r="AS272" s="34" t="inlineStr">
        <is>
          <t>BLANK -&gt; requires live Amazon.ca capture</t>
        </is>
      </c>
      <c r="AT272" s="34" t="inlineStr">
        <is>
          <t>Unverified commercial data</t>
        </is>
      </c>
    </row>
    <row r="273" ht="28" customHeight="1">
      <c r="A273" s="34" t="inlineStr">
        <is>
          <t>Liquid Death</t>
        </is>
      </c>
      <c r="B273" s="34" t="inlineStr">
        <is>
          <t>Liquid Death Sparkling Water | Berry It Alive | 24 pack 500mL</t>
        </is>
      </c>
      <c r="C273" s="34" t="inlineStr">
        <is>
          <t>5) Sparkling water &amp; soda</t>
        </is>
      </c>
      <c r="D273" s="34" t="inlineStr">
        <is>
          <t>500 mL can</t>
        </is>
      </c>
      <c r="E273" s="48" t="n">
        <v>24</v>
      </c>
      <c r="F273" s="49" t="n"/>
      <c r="G273" s="50">
        <f>IF(AND(ISNUMBER($F273),ISNUMBER($E273),$E273&lt;&gt;0),$F273/$E273,"")</f>
        <v/>
      </c>
      <c r="H273" s="50">
        <f>IF(AND(ISNUMBER($F273),ISNUMBER($AL273),ISNUMBER($E273),($AL273*$E273)&lt;&gt;0),$F273/($AL273*$E273)*100,"")</f>
        <v/>
      </c>
      <c r="I273" s="51" t="n"/>
      <c r="J273" s="52" t="n"/>
      <c r="K273" s="50">
        <f>IF(AND(ISNUMBER($F273),ISNUMBER($J273)),$F273*(1-$J273),"")</f>
        <v/>
      </c>
      <c r="L273" s="51" t="n"/>
      <c r="M273" s="51" t="n"/>
      <c r="N273" s="50">
        <f>IF(ISNUMBER($F273),($F273-IF(ISNUMBER($AM273),$AM273,0))*(1-IF(ISNUMBER($J273),$J273,0)),"")</f>
        <v/>
      </c>
      <c r="O273" s="34" t="inlineStr">
        <is>
          <t>Berry It Alive</t>
        </is>
      </c>
      <c r="P273" s="48" t="n">
        <v>0</v>
      </c>
      <c r="Q273" s="48" t="n">
        <v>5</v>
      </c>
      <c r="R273" s="34" t="inlineStr">
        <is>
          <t>Not listed</t>
        </is>
      </c>
      <c r="S273" s="48" t="n">
        <v>0</v>
      </c>
      <c r="T273" s="48" t="n">
        <v>5</v>
      </c>
      <c r="U273" s="34" t="inlineStr">
        <is>
          <t>Agave nectar + stevia (2026)</t>
        </is>
      </c>
      <c r="V273" s="34" t="inlineStr">
        <is>
          <t>Mountain water, zero sugar, irreverent brand, recyclable tallboy</t>
        </is>
      </c>
      <c r="W273" s="51" t="n"/>
      <c r="X273" s="51" t="n"/>
      <c r="Y273" s="51" t="n"/>
      <c r="Z273" s="51" t="n"/>
      <c r="AA273" s="34" t="inlineStr">
        <is>
          <t>High</t>
        </is>
      </c>
      <c r="AB273" s="34" t="inlineStr">
        <is>
          <t>Viral brand; huge cultural pull beyond product</t>
        </is>
      </c>
      <c r="AC273" s="34" t="inlineStr">
        <is>
          <t>Edgy 'murder your thirst' sparkling water in a tallboy</t>
        </is>
      </c>
      <c r="AD273" s="34" t="inlineStr">
        <is>
          <t>Brand attitude and packaging as much as the water itself.</t>
        </is>
      </c>
      <c r="AE273" s="51" t="n"/>
      <c r="AF273" s="53">
        <f>IF(AND(ISNUMBER($P273),ISNUMBER($AL273),$AL273&lt;&gt;0),ROUND($P273/$AL273*100,1),"")</f>
        <v/>
      </c>
      <c r="AG273" s="54">
        <f>IF(AND(ISNUMBER($S273),ISNUMBER($AL273),$AL273&lt;&gt;0),ROUND($S273/$AL273*100,2),"")</f>
        <v/>
      </c>
      <c r="AH273" s="53">
        <f>IF(AND(ISNUMBER($Q273),ISNUMBER($AL273),$AL273&lt;&gt;0),ROUND($Q273/$AL273*100,1),"")</f>
        <v/>
      </c>
      <c r="AI273" s="48">
        <f>IF(ISNUMBER($S273),IF($S273&lt;=1,"Yes","No"),"n/a")</f>
        <v/>
      </c>
      <c r="AJ273" s="48">
        <f>IF(ISNUMBER($S273),ROUND(MAX(0,MIN(100,100-$S273*2.5-IF(ISNUMBER($T273),$T273,0)*0.12+IF($S273&lt;=1,12,0))),0),"")</f>
        <v/>
      </c>
      <c r="AK273" s="48">
        <f>IF(ISNUMBER($Q273),IF($Q273&gt;=100,20,IF($Q273&gt;=30,10,0)),0)+IF(ISNUMBER($R273),IF($R273&gt;=100,20,0),0)+IF(ISNUMBER($P273),IF($P273&gt;=150,20,IF($P273&gt;=50,12,5)),0)+IF(ISNUMBER($S273),IF($S273&lt;=1,15,0),0)</f>
        <v/>
      </c>
      <c r="AL273" s="48" t="n">
        <v>500</v>
      </c>
      <c r="AM273" s="49" t="n"/>
      <c r="AN273" s="48">
        <f>IF(AND(ISNUMBER($P273),ISNUMBER($AL273),$AL273&lt;&gt;0),IF(OR($P273&gt;180,$P273/$AL273*1000&gt;400),"Over ceiling, confirm SKU","Within"),"n/a")</f>
        <v/>
      </c>
      <c r="AO273" s="51" t="n"/>
      <c r="AP273" s="51" t="n"/>
      <c r="AQ273" s="51" t="n"/>
      <c r="AR273" s="34" t="inlineStr">
        <is>
          <t>Retrieved and cited, see Enrichment Log</t>
        </is>
      </c>
      <c r="AS273" s="34" t="inlineStr">
        <is>
          <t>BLANK -&gt; requires live Amazon.ca capture</t>
        </is>
      </c>
      <c r="AT273" s="34" t="inlineStr">
        <is>
          <t>Unverified commercial data</t>
        </is>
      </c>
    </row>
    <row r="274" ht="28" customHeight="1">
      <c r="A274" s="34" t="inlineStr">
        <is>
          <t>Liquid Death</t>
        </is>
      </c>
      <c r="B274" s="34" t="inlineStr">
        <is>
          <t>Liquid Death Sparkling Water | Convicted Melon | single 500mL</t>
        </is>
      </c>
      <c r="C274" s="34" t="inlineStr">
        <is>
          <t>5) Sparkling water &amp; soda</t>
        </is>
      </c>
      <c r="D274" s="34" t="inlineStr">
        <is>
          <t>500 mL can</t>
        </is>
      </c>
      <c r="E274" s="48" t="n">
        <v>1</v>
      </c>
      <c r="F274" s="49" t="n"/>
      <c r="G274" s="50">
        <f>IF(AND(ISNUMBER($F274),ISNUMBER($E274),$E274&lt;&gt;0),$F274/$E274,"")</f>
        <v/>
      </c>
      <c r="H274" s="50">
        <f>IF(AND(ISNUMBER($F274),ISNUMBER($AL274),ISNUMBER($E274),($AL274*$E274)&lt;&gt;0),$F274/($AL274*$E274)*100,"")</f>
        <v/>
      </c>
      <c r="I274" s="51" t="n"/>
      <c r="J274" s="52" t="n"/>
      <c r="K274" s="50">
        <f>IF(AND(ISNUMBER($F274),ISNUMBER($J274)),$F274*(1-$J274),"")</f>
        <v/>
      </c>
      <c r="L274" s="51" t="n"/>
      <c r="M274" s="51" t="n"/>
      <c r="N274" s="50">
        <f>IF(ISNUMBER($F274),($F274-IF(ISNUMBER($AM274),$AM274,0))*(1-IF(ISNUMBER($J274),$J274,0)),"")</f>
        <v/>
      </c>
      <c r="O274" s="34" t="inlineStr">
        <is>
          <t>Convicted Melon</t>
        </is>
      </c>
      <c r="P274" s="48" t="n">
        <v>0</v>
      </c>
      <c r="Q274" s="48" t="n">
        <v>5</v>
      </c>
      <c r="R274" s="34" t="inlineStr">
        <is>
          <t>Not listed</t>
        </is>
      </c>
      <c r="S274" s="48" t="n">
        <v>0</v>
      </c>
      <c r="T274" s="48" t="n">
        <v>5</v>
      </c>
      <c r="U274" s="34" t="inlineStr">
        <is>
          <t>Agave nectar + stevia (2026)</t>
        </is>
      </c>
      <c r="V274" s="34" t="inlineStr">
        <is>
          <t>Mountain water, zero sugar, irreverent brand, recyclable tallboy</t>
        </is>
      </c>
      <c r="W274" s="51" t="n"/>
      <c r="X274" s="51" t="n"/>
      <c r="Y274" s="51" t="n"/>
      <c r="Z274" s="51" t="n"/>
      <c r="AA274" s="34" t="inlineStr">
        <is>
          <t>High</t>
        </is>
      </c>
      <c r="AB274" s="34" t="inlineStr">
        <is>
          <t>Viral brand; huge cultural pull beyond product</t>
        </is>
      </c>
      <c r="AC274" s="34" t="inlineStr">
        <is>
          <t>Edgy 'murder your thirst' sparkling water in a tallboy</t>
        </is>
      </c>
      <c r="AD274" s="34" t="inlineStr">
        <is>
          <t>Brand attitude and packaging as much as the water itself.</t>
        </is>
      </c>
      <c r="AE274" s="51" t="n"/>
      <c r="AF274" s="53">
        <f>IF(AND(ISNUMBER($P274),ISNUMBER($AL274),$AL274&lt;&gt;0),ROUND($P274/$AL274*100,1),"")</f>
        <v/>
      </c>
      <c r="AG274" s="54">
        <f>IF(AND(ISNUMBER($S274),ISNUMBER($AL274),$AL274&lt;&gt;0),ROUND($S274/$AL274*100,2),"")</f>
        <v/>
      </c>
      <c r="AH274" s="53">
        <f>IF(AND(ISNUMBER($Q274),ISNUMBER($AL274),$AL274&lt;&gt;0),ROUND($Q274/$AL274*100,1),"")</f>
        <v/>
      </c>
      <c r="AI274" s="48">
        <f>IF(ISNUMBER($S274),IF($S274&lt;=1,"Yes","No"),"n/a")</f>
        <v/>
      </c>
      <c r="AJ274" s="48">
        <f>IF(ISNUMBER($S274),ROUND(MAX(0,MIN(100,100-$S274*2.5-IF(ISNUMBER($T274),$T274,0)*0.12+IF($S274&lt;=1,12,0))),0),"")</f>
        <v/>
      </c>
      <c r="AK274" s="48">
        <f>IF(ISNUMBER($Q274),IF($Q274&gt;=100,20,IF($Q274&gt;=30,10,0)),0)+IF(ISNUMBER($R274),IF($R274&gt;=100,20,0),0)+IF(ISNUMBER($P274),IF($P274&gt;=150,20,IF($P274&gt;=50,12,5)),0)+IF(ISNUMBER($S274),IF($S274&lt;=1,15,0),0)</f>
        <v/>
      </c>
      <c r="AL274" s="48" t="n">
        <v>500</v>
      </c>
      <c r="AM274" s="49" t="n"/>
      <c r="AN274" s="48">
        <f>IF(AND(ISNUMBER($P274),ISNUMBER($AL274),$AL274&lt;&gt;0),IF(OR($P274&gt;180,$P274/$AL274*1000&gt;400),"Over ceiling, confirm SKU","Within"),"n/a")</f>
        <v/>
      </c>
      <c r="AO274" s="51" t="n"/>
      <c r="AP274" s="51" t="n"/>
      <c r="AQ274" s="51" t="n"/>
      <c r="AR274" s="34" t="inlineStr">
        <is>
          <t>Retrieved and cited, see Enrichment Log</t>
        </is>
      </c>
      <c r="AS274" s="34" t="inlineStr">
        <is>
          <t>BLANK -&gt; requires live Amazon.ca capture</t>
        </is>
      </c>
      <c r="AT274" s="34" t="inlineStr">
        <is>
          <t>Unverified commercial data</t>
        </is>
      </c>
    </row>
    <row r="275" ht="28" customHeight="1">
      <c r="A275" s="34" t="inlineStr">
        <is>
          <t>Liquid Death</t>
        </is>
      </c>
      <c r="B275" s="34" t="inlineStr">
        <is>
          <t>Liquid Death Sparkling Water | Convicted Melon | 8 pack 500mL</t>
        </is>
      </c>
      <c r="C275" s="34" t="inlineStr">
        <is>
          <t>5) Sparkling water &amp; soda</t>
        </is>
      </c>
      <c r="D275" s="34" t="inlineStr">
        <is>
          <t>500 mL can</t>
        </is>
      </c>
      <c r="E275" s="48" t="n">
        <v>8</v>
      </c>
      <c r="F275" s="49" t="n"/>
      <c r="G275" s="50">
        <f>IF(AND(ISNUMBER($F275),ISNUMBER($E275),$E275&lt;&gt;0),$F275/$E275,"")</f>
        <v/>
      </c>
      <c r="H275" s="50">
        <f>IF(AND(ISNUMBER($F275),ISNUMBER($AL275),ISNUMBER($E275),($AL275*$E275)&lt;&gt;0),$F275/($AL275*$E275)*100,"")</f>
        <v/>
      </c>
      <c r="I275" s="51" t="n"/>
      <c r="J275" s="52" t="n"/>
      <c r="K275" s="50">
        <f>IF(AND(ISNUMBER($F275),ISNUMBER($J275)),$F275*(1-$J275),"")</f>
        <v/>
      </c>
      <c r="L275" s="51" t="n"/>
      <c r="M275" s="51" t="n"/>
      <c r="N275" s="50">
        <f>IF(ISNUMBER($F275),($F275-IF(ISNUMBER($AM275),$AM275,0))*(1-IF(ISNUMBER($J275),$J275,0)),"")</f>
        <v/>
      </c>
      <c r="O275" s="34" t="inlineStr">
        <is>
          <t>Convicted Melon</t>
        </is>
      </c>
      <c r="P275" s="48" t="n">
        <v>0</v>
      </c>
      <c r="Q275" s="48" t="n">
        <v>5</v>
      </c>
      <c r="R275" s="34" t="inlineStr">
        <is>
          <t>Not listed</t>
        </is>
      </c>
      <c r="S275" s="48" t="n">
        <v>0</v>
      </c>
      <c r="T275" s="48" t="n">
        <v>5</v>
      </c>
      <c r="U275" s="34" t="inlineStr">
        <is>
          <t>Agave nectar + stevia (2026)</t>
        </is>
      </c>
      <c r="V275" s="34" t="inlineStr">
        <is>
          <t>Mountain water, zero sugar, irreverent brand, recyclable tallboy</t>
        </is>
      </c>
      <c r="W275" s="51" t="n"/>
      <c r="X275" s="51" t="n"/>
      <c r="Y275" s="51" t="n"/>
      <c r="Z275" s="51" t="n"/>
      <c r="AA275" s="34" t="inlineStr">
        <is>
          <t>High</t>
        </is>
      </c>
      <c r="AB275" s="34" t="inlineStr">
        <is>
          <t>Viral brand; huge cultural pull beyond product</t>
        </is>
      </c>
      <c r="AC275" s="34" t="inlineStr">
        <is>
          <t>Edgy 'murder your thirst' sparkling water in a tallboy</t>
        </is>
      </c>
      <c r="AD275" s="34" t="inlineStr">
        <is>
          <t>Brand attitude and packaging as much as the water itself.</t>
        </is>
      </c>
      <c r="AE275" s="51" t="n"/>
      <c r="AF275" s="53">
        <f>IF(AND(ISNUMBER($P275),ISNUMBER($AL275),$AL275&lt;&gt;0),ROUND($P275/$AL275*100,1),"")</f>
        <v/>
      </c>
      <c r="AG275" s="54">
        <f>IF(AND(ISNUMBER($S275),ISNUMBER($AL275),$AL275&lt;&gt;0),ROUND($S275/$AL275*100,2),"")</f>
        <v/>
      </c>
      <c r="AH275" s="53">
        <f>IF(AND(ISNUMBER($Q275),ISNUMBER($AL275),$AL275&lt;&gt;0),ROUND($Q275/$AL275*100,1),"")</f>
        <v/>
      </c>
      <c r="AI275" s="48">
        <f>IF(ISNUMBER($S275),IF($S275&lt;=1,"Yes","No"),"n/a")</f>
        <v/>
      </c>
      <c r="AJ275" s="48">
        <f>IF(ISNUMBER($S275),ROUND(MAX(0,MIN(100,100-$S275*2.5-IF(ISNUMBER($T275),$T275,0)*0.12+IF($S275&lt;=1,12,0))),0),"")</f>
        <v/>
      </c>
      <c r="AK275" s="48">
        <f>IF(ISNUMBER($Q275),IF($Q275&gt;=100,20,IF($Q275&gt;=30,10,0)),0)+IF(ISNUMBER($R275),IF($R275&gt;=100,20,0),0)+IF(ISNUMBER($P275),IF($P275&gt;=150,20,IF($P275&gt;=50,12,5)),0)+IF(ISNUMBER($S275),IF($S275&lt;=1,15,0),0)</f>
        <v/>
      </c>
      <c r="AL275" s="48" t="n">
        <v>500</v>
      </c>
      <c r="AM275" s="49" t="n"/>
      <c r="AN275" s="48">
        <f>IF(AND(ISNUMBER($P275),ISNUMBER($AL275),$AL275&lt;&gt;0),IF(OR($P275&gt;180,$P275/$AL275*1000&gt;400),"Over ceiling, confirm SKU","Within"),"n/a")</f>
        <v/>
      </c>
      <c r="AO275" s="51" t="n"/>
      <c r="AP275" s="51" t="n"/>
      <c r="AQ275" s="51" t="n"/>
      <c r="AR275" s="34" t="inlineStr">
        <is>
          <t>Retrieved and cited, see Enrichment Log</t>
        </is>
      </c>
      <c r="AS275" s="34" t="inlineStr">
        <is>
          <t>BLANK -&gt; requires live Amazon.ca capture</t>
        </is>
      </c>
      <c r="AT275" s="34" t="inlineStr">
        <is>
          <t>Unverified commercial data</t>
        </is>
      </c>
    </row>
    <row r="276" ht="28" customHeight="1">
      <c r="A276" s="34" t="inlineStr">
        <is>
          <t>Liquid Death</t>
        </is>
      </c>
      <c r="B276" s="34" t="inlineStr">
        <is>
          <t>Liquid Death Sparkling Water | Convicted Melon | 12 pack 500mL</t>
        </is>
      </c>
      <c r="C276" s="34" t="inlineStr">
        <is>
          <t>5) Sparkling water &amp; soda</t>
        </is>
      </c>
      <c r="D276" s="34" t="inlineStr">
        <is>
          <t>500 mL can</t>
        </is>
      </c>
      <c r="E276" s="48" t="n">
        <v>12</v>
      </c>
      <c r="F276" s="49" t="n"/>
      <c r="G276" s="50">
        <f>IF(AND(ISNUMBER($F276),ISNUMBER($E276),$E276&lt;&gt;0),$F276/$E276,"")</f>
        <v/>
      </c>
      <c r="H276" s="50">
        <f>IF(AND(ISNUMBER($F276),ISNUMBER($AL276),ISNUMBER($E276),($AL276*$E276)&lt;&gt;0),$F276/($AL276*$E276)*100,"")</f>
        <v/>
      </c>
      <c r="I276" s="51" t="n"/>
      <c r="J276" s="52" t="n"/>
      <c r="K276" s="50">
        <f>IF(AND(ISNUMBER($F276),ISNUMBER($J276)),$F276*(1-$J276),"")</f>
        <v/>
      </c>
      <c r="L276" s="51" t="n"/>
      <c r="M276" s="51" t="n"/>
      <c r="N276" s="50">
        <f>IF(ISNUMBER($F276),($F276-IF(ISNUMBER($AM276),$AM276,0))*(1-IF(ISNUMBER($J276),$J276,0)),"")</f>
        <v/>
      </c>
      <c r="O276" s="34" t="inlineStr">
        <is>
          <t>Convicted Melon</t>
        </is>
      </c>
      <c r="P276" s="48" t="n">
        <v>0</v>
      </c>
      <c r="Q276" s="48" t="n">
        <v>5</v>
      </c>
      <c r="R276" s="34" t="inlineStr">
        <is>
          <t>Not listed</t>
        </is>
      </c>
      <c r="S276" s="48" t="n">
        <v>0</v>
      </c>
      <c r="T276" s="48" t="n">
        <v>5</v>
      </c>
      <c r="U276" s="34" t="inlineStr">
        <is>
          <t>Agave nectar + stevia (2026)</t>
        </is>
      </c>
      <c r="V276" s="34" t="inlineStr">
        <is>
          <t>Mountain water, zero sugar, irreverent brand, recyclable tallboy</t>
        </is>
      </c>
      <c r="W276" s="51" t="n"/>
      <c r="X276" s="51" t="n"/>
      <c r="Y276" s="51" t="n"/>
      <c r="Z276" s="51" t="n"/>
      <c r="AA276" s="34" t="inlineStr">
        <is>
          <t>High</t>
        </is>
      </c>
      <c r="AB276" s="34" t="inlineStr">
        <is>
          <t>Viral brand; huge cultural pull beyond product</t>
        </is>
      </c>
      <c r="AC276" s="34" t="inlineStr">
        <is>
          <t>Edgy 'murder your thirst' sparkling water in a tallboy</t>
        </is>
      </c>
      <c r="AD276" s="34" t="inlineStr">
        <is>
          <t>Brand attitude and packaging as much as the water itself.</t>
        </is>
      </c>
      <c r="AE276" s="51" t="n"/>
      <c r="AF276" s="53">
        <f>IF(AND(ISNUMBER($P276),ISNUMBER($AL276),$AL276&lt;&gt;0),ROUND($P276/$AL276*100,1),"")</f>
        <v/>
      </c>
      <c r="AG276" s="54">
        <f>IF(AND(ISNUMBER($S276),ISNUMBER($AL276),$AL276&lt;&gt;0),ROUND($S276/$AL276*100,2),"")</f>
        <v/>
      </c>
      <c r="AH276" s="53">
        <f>IF(AND(ISNUMBER($Q276),ISNUMBER($AL276),$AL276&lt;&gt;0),ROUND($Q276/$AL276*100,1),"")</f>
        <v/>
      </c>
      <c r="AI276" s="48">
        <f>IF(ISNUMBER($S276),IF($S276&lt;=1,"Yes","No"),"n/a")</f>
        <v/>
      </c>
      <c r="AJ276" s="48">
        <f>IF(ISNUMBER($S276),ROUND(MAX(0,MIN(100,100-$S276*2.5-IF(ISNUMBER($T276),$T276,0)*0.12+IF($S276&lt;=1,12,0))),0),"")</f>
        <v/>
      </c>
      <c r="AK276" s="48">
        <f>IF(ISNUMBER($Q276),IF($Q276&gt;=100,20,IF($Q276&gt;=30,10,0)),0)+IF(ISNUMBER($R276),IF($R276&gt;=100,20,0),0)+IF(ISNUMBER($P276),IF($P276&gt;=150,20,IF($P276&gt;=50,12,5)),0)+IF(ISNUMBER($S276),IF($S276&lt;=1,15,0),0)</f>
        <v/>
      </c>
      <c r="AL276" s="48" t="n">
        <v>500</v>
      </c>
      <c r="AM276" s="49" t="n"/>
      <c r="AN276" s="48">
        <f>IF(AND(ISNUMBER($P276),ISNUMBER($AL276),$AL276&lt;&gt;0),IF(OR($P276&gt;180,$P276/$AL276*1000&gt;400),"Over ceiling, confirm SKU","Within"),"n/a")</f>
        <v/>
      </c>
      <c r="AO276" s="51" t="n"/>
      <c r="AP276" s="51" t="n"/>
      <c r="AQ276" s="51" t="n"/>
      <c r="AR276" s="34" t="inlineStr">
        <is>
          <t>Retrieved and cited, see Enrichment Log</t>
        </is>
      </c>
      <c r="AS276" s="34" t="inlineStr">
        <is>
          <t>BLANK -&gt; requires live Amazon.ca capture</t>
        </is>
      </c>
      <c r="AT276" s="34" t="inlineStr">
        <is>
          <t>Unverified commercial data</t>
        </is>
      </c>
    </row>
    <row r="277" ht="28" customHeight="1">
      <c r="A277" s="34" t="inlineStr">
        <is>
          <t>Liquid Death</t>
        </is>
      </c>
      <c r="B277" s="34" t="inlineStr">
        <is>
          <t>Liquid Death Sparkling Water | Convicted Melon | 18 pack 500mL</t>
        </is>
      </c>
      <c r="C277" s="34" t="inlineStr">
        <is>
          <t>5) Sparkling water &amp; soda</t>
        </is>
      </c>
      <c r="D277" s="34" t="inlineStr">
        <is>
          <t>500 mL can</t>
        </is>
      </c>
      <c r="E277" s="48" t="n">
        <v>18</v>
      </c>
      <c r="F277" s="49" t="n"/>
      <c r="G277" s="50">
        <f>IF(AND(ISNUMBER($F277),ISNUMBER($E277),$E277&lt;&gt;0),$F277/$E277,"")</f>
        <v/>
      </c>
      <c r="H277" s="50">
        <f>IF(AND(ISNUMBER($F277),ISNUMBER($AL277),ISNUMBER($E277),($AL277*$E277)&lt;&gt;0),$F277/($AL277*$E277)*100,"")</f>
        <v/>
      </c>
      <c r="I277" s="51" t="n"/>
      <c r="J277" s="52" t="n"/>
      <c r="K277" s="50">
        <f>IF(AND(ISNUMBER($F277),ISNUMBER($J277)),$F277*(1-$J277),"")</f>
        <v/>
      </c>
      <c r="L277" s="51" t="n"/>
      <c r="M277" s="51" t="n"/>
      <c r="N277" s="50">
        <f>IF(ISNUMBER($F277),($F277-IF(ISNUMBER($AM277),$AM277,0))*(1-IF(ISNUMBER($J277),$J277,0)),"")</f>
        <v/>
      </c>
      <c r="O277" s="34" t="inlineStr">
        <is>
          <t>Convicted Melon</t>
        </is>
      </c>
      <c r="P277" s="48" t="n">
        <v>0</v>
      </c>
      <c r="Q277" s="48" t="n">
        <v>5</v>
      </c>
      <c r="R277" s="34" t="inlineStr">
        <is>
          <t>Not listed</t>
        </is>
      </c>
      <c r="S277" s="48" t="n">
        <v>0</v>
      </c>
      <c r="T277" s="48" t="n">
        <v>5</v>
      </c>
      <c r="U277" s="34" t="inlineStr">
        <is>
          <t>Agave nectar + stevia (2026)</t>
        </is>
      </c>
      <c r="V277" s="34" t="inlineStr">
        <is>
          <t>Mountain water, zero sugar, irreverent brand, recyclable tallboy</t>
        </is>
      </c>
      <c r="W277" s="51" t="n"/>
      <c r="X277" s="51" t="n"/>
      <c r="Y277" s="51" t="n"/>
      <c r="Z277" s="51" t="n"/>
      <c r="AA277" s="34" t="inlineStr">
        <is>
          <t>High</t>
        </is>
      </c>
      <c r="AB277" s="34" t="inlineStr">
        <is>
          <t>Viral brand; huge cultural pull beyond product</t>
        </is>
      </c>
      <c r="AC277" s="34" t="inlineStr">
        <is>
          <t>Edgy 'murder your thirst' sparkling water in a tallboy</t>
        </is>
      </c>
      <c r="AD277" s="34" t="inlineStr">
        <is>
          <t>Brand attitude and packaging as much as the water itself.</t>
        </is>
      </c>
      <c r="AE277" s="51" t="n"/>
      <c r="AF277" s="53">
        <f>IF(AND(ISNUMBER($P277),ISNUMBER($AL277),$AL277&lt;&gt;0),ROUND($P277/$AL277*100,1),"")</f>
        <v/>
      </c>
      <c r="AG277" s="54">
        <f>IF(AND(ISNUMBER($S277),ISNUMBER($AL277),$AL277&lt;&gt;0),ROUND($S277/$AL277*100,2),"")</f>
        <v/>
      </c>
      <c r="AH277" s="53">
        <f>IF(AND(ISNUMBER($Q277),ISNUMBER($AL277),$AL277&lt;&gt;0),ROUND($Q277/$AL277*100,1),"")</f>
        <v/>
      </c>
      <c r="AI277" s="48">
        <f>IF(ISNUMBER($S277),IF($S277&lt;=1,"Yes","No"),"n/a")</f>
        <v/>
      </c>
      <c r="AJ277" s="48">
        <f>IF(ISNUMBER($S277),ROUND(MAX(0,MIN(100,100-$S277*2.5-IF(ISNUMBER($T277),$T277,0)*0.12+IF($S277&lt;=1,12,0))),0),"")</f>
        <v/>
      </c>
      <c r="AK277" s="48">
        <f>IF(ISNUMBER($Q277),IF($Q277&gt;=100,20,IF($Q277&gt;=30,10,0)),0)+IF(ISNUMBER($R277),IF($R277&gt;=100,20,0),0)+IF(ISNUMBER($P277),IF($P277&gt;=150,20,IF($P277&gt;=50,12,5)),0)+IF(ISNUMBER($S277),IF($S277&lt;=1,15,0),0)</f>
        <v/>
      </c>
      <c r="AL277" s="48" t="n">
        <v>500</v>
      </c>
      <c r="AM277" s="49" t="n"/>
      <c r="AN277" s="48">
        <f>IF(AND(ISNUMBER($P277),ISNUMBER($AL277),$AL277&lt;&gt;0),IF(OR($P277&gt;180,$P277/$AL277*1000&gt;400),"Over ceiling, confirm SKU","Within"),"n/a")</f>
        <v/>
      </c>
      <c r="AO277" s="51" t="n"/>
      <c r="AP277" s="51" t="n"/>
      <c r="AQ277" s="51" t="n"/>
      <c r="AR277" s="34" t="inlineStr">
        <is>
          <t>Retrieved and cited, see Enrichment Log</t>
        </is>
      </c>
      <c r="AS277" s="34" t="inlineStr">
        <is>
          <t>BLANK -&gt; requires live Amazon.ca capture</t>
        </is>
      </c>
      <c r="AT277" s="34" t="inlineStr">
        <is>
          <t>Unverified commercial data</t>
        </is>
      </c>
    </row>
    <row r="278" ht="28" customHeight="1">
      <c r="A278" s="34" t="inlineStr">
        <is>
          <t>Liquid Death</t>
        </is>
      </c>
      <c r="B278" s="34" t="inlineStr">
        <is>
          <t>Liquid Death Sparkling Water | Convicted Melon | 24 pack 500mL</t>
        </is>
      </c>
      <c r="C278" s="34" t="inlineStr">
        <is>
          <t>5) Sparkling water &amp; soda</t>
        </is>
      </c>
      <c r="D278" s="34" t="inlineStr">
        <is>
          <t>500 mL can</t>
        </is>
      </c>
      <c r="E278" s="48" t="n">
        <v>24</v>
      </c>
      <c r="F278" s="49" t="n"/>
      <c r="G278" s="50">
        <f>IF(AND(ISNUMBER($F278),ISNUMBER($E278),$E278&lt;&gt;0),$F278/$E278,"")</f>
        <v/>
      </c>
      <c r="H278" s="50">
        <f>IF(AND(ISNUMBER($F278),ISNUMBER($AL278),ISNUMBER($E278),($AL278*$E278)&lt;&gt;0),$F278/($AL278*$E278)*100,"")</f>
        <v/>
      </c>
      <c r="I278" s="51" t="n"/>
      <c r="J278" s="52" t="n"/>
      <c r="K278" s="50">
        <f>IF(AND(ISNUMBER($F278),ISNUMBER($J278)),$F278*(1-$J278),"")</f>
        <v/>
      </c>
      <c r="L278" s="51" t="n"/>
      <c r="M278" s="51" t="n"/>
      <c r="N278" s="50">
        <f>IF(ISNUMBER($F278),($F278-IF(ISNUMBER($AM278),$AM278,0))*(1-IF(ISNUMBER($J278),$J278,0)),"")</f>
        <v/>
      </c>
      <c r="O278" s="34" t="inlineStr">
        <is>
          <t>Convicted Melon</t>
        </is>
      </c>
      <c r="P278" s="48" t="n">
        <v>0</v>
      </c>
      <c r="Q278" s="48" t="n">
        <v>5</v>
      </c>
      <c r="R278" s="34" t="inlineStr">
        <is>
          <t>Not listed</t>
        </is>
      </c>
      <c r="S278" s="48" t="n">
        <v>0</v>
      </c>
      <c r="T278" s="48" t="n">
        <v>5</v>
      </c>
      <c r="U278" s="34" t="inlineStr">
        <is>
          <t>Agave nectar + stevia (2026)</t>
        </is>
      </c>
      <c r="V278" s="34" t="inlineStr">
        <is>
          <t>Mountain water, zero sugar, irreverent brand, recyclable tallboy</t>
        </is>
      </c>
      <c r="W278" s="51" t="n"/>
      <c r="X278" s="51" t="n"/>
      <c r="Y278" s="51" t="n"/>
      <c r="Z278" s="51" t="n"/>
      <c r="AA278" s="34" t="inlineStr">
        <is>
          <t>High</t>
        </is>
      </c>
      <c r="AB278" s="34" t="inlineStr">
        <is>
          <t>Viral brand; huge cultural pull beyond product</t>
        </is>
      </c>
      <c r="AC278" s="34" t="inlineStr">
        <is>
          <t>Edgy 'murder your thirst' sparkling water in a tallboy</t>
        </is>
      </c>
      <c r="AD278" s="34" t="inlineStr">
        <is>
          <t>Brand attitude and packaging as much as the water itself.</t>
        </is>
      </c>
      <c r="AE278" s="51" t="n"/>
      <c r="AF278" s="53">
        <f>IF(AND(ISNUMBER($P278),ISNUMBER($AL278),$AL278&lt;&gt;0),ROUND($P278/$AL278*100,1),"")</f>
        <v/>
      </c>
      <c r="AG278" s="54">
        <f>IF(AND(ISNUMBER($S278),ISNUMBER($AL278),$AL278&lt;&gt;0),ROUND($S278/$AL278*100,2),"")</f>
        <v/>
      </c>
      <c r="AH278" s="53">
        <f>IF(AND(ISNUMBER($Q278),ISNUMBER($AL278),$AL278&lt;&gt;0),ROUND($Q278/$AL278*100,1),"")</f>
        <v/>
      </c>
      <c r="AI278" s="48">
        <f>IF(ISNUMBER($S278),IF($S278&lt;=1,"Yes","No"),"n/a")</f>
        <v/>
      </c>
      <c r="AJ278" s="48">
        <f>IF(ISNUMBER($S278),ROUND(MAX(0,MIN(100,100-$S278*2.5-IF(ISNUMBER($T278),$T278,0)*0.12+IF($S278&lt;=1,12,0))),0),"")</f>
        <v/>
      </c>
      <c r="AK278" s="48">
        <f>IF(ISNUMBER($Q278),IF($Q278&gt;=100,20,IF($Q278&gt;=30,10,0)),0)+IF(ISNUMBER($R278),IF($R278&gt;=100,20,0),0)+IF(ISNUMBER($P278),IF($P278&gt;=150,20,IF($P278&gt;=50,12,5)),0)+IF(ISNUMBER($S278),IF($S278&lt;=1,15,0),0)</f>
        <v/>
      </c>
      <c r="AL278" s="48" t="n">
        <v>500</v>
      </c>
      <c r="AM278" s="49" t="n"/>
      <c r="AN278" s="48">
        <f>IF(AND(ISNUMBER($P278),ISNUMBER($AL278),$AL278&lt;&gt;0),IF(OR($P278&gt;180,$P278/$AL278*1000&gt;400),"Over ceiling, confirm SKU","Within"),"n/a")</f>
        <v/>
      </c>
      <c r="AO278" s="51" t="n"/>
      <c r="AP278" s="51" t="n"/>
      <c r="AQ278" s="51" t="n"/>
      <c r="AR278" s="34" t="inlineStr">
        <is>
          <t>Retrieved and cited, see Enrichment Log</t>
        </is>
      </c>
      <c r="AS278" s="34" t="inlineStr">
        <is>
          <t>BLANK -&gt; requires live Amazon.ca capture</t>
        </is>
      </c>
      <c r="AT278" s="34" t="inlineStr">
        <is>
          <t>Unverified commercial data</t>
        </is>
      </c>
    </row>
    <row r="279" ht="28" customHeight="1">
      <c r="A279" s="34" t="inlineStr">
        <is>
          <t>Liquid Death</t>
        </is>
      </c>
      <c r="B279" s="34" t="inlineStr">
        <is>
          <t>Liquid Death Sparkling Water | Grave Fruit | single 500mL</t>
        </is>
      </c>
      <c r="C279" s="34" t="inlineStr">
        <is>
          <t>5) Sparkling water &amp; soda</t>
        </is>
      </c>
      <c r="D279" s="34" t="inlineStr">
        <is>
          <t>500 mL can</t>
        </is>
      </c>
      <c r="E279" s="48" t="n">
        <v>1</v>
      </c>
      <c r="F279" s="49" t="n"/>
      <c r="G279" s="50">
        <f>IF(AND(ISNUMBER($F279),ISNUMBER($E279),$E279&lt;&gt;0),$F279/$E279,"")</f>
        <v/>
      </c>
      <c r="H279" s="50">
        <f>IF(AND(ISNUMBER($F279),ISNUMBER($AL279),ISNUMBER($E279),($AL279*$E279)&lt;&gt;0),$F279/($AL279*$E279)*100,"")</f>
        <v/>
      </c>
      <c r="I279" s="51" t="n"/>
      <c r="J279" s="52" t="n"/>
      <c r="K279" s="50">
        <f>IF(AND(ISNUMBER($F279),ISNUMBER($J279)),$F279*(1-$J279),"")</f>
        <v/>
      </c>
      <c r="L279" s="51" t="n"/>
      <c r="M279" s="51" t="n"/>
      <c r="N279" s="50">
        <f>IF(ISNUMBER($F279),($F279-IF(ISNUMBER($AM279),$AM279,0))*(1-IF(ISNUMBER($J279),$J279,0)),"")</f>
        <v/>
      </c>
      <c r="O279" s="34" t="inlineStr">
        <is>
          <t>Grave Fruit</t>
        </is>
      </c>
      <c r="P279" s="48" t="n">
        <v>0</v>
      </c>
      <c r="Q279" s="48" t="n">
        <v>5</v>
      </c>
      <c r="R279" s="34" t="inlineStr">
        <is>
          <t>Not listed</t>
        </is>
      </c>
      <c r="S279" s="48" t="n">
        <v>0</v>
      </c>
      <c r="T279" s="48" t="n">
        <v>5</v>
      </c>
      <c r="U279" s="34" t="inlineStr">
        <is>
          <t>Agave nectar + stevia (2026)</t>
        </is>
      </c>
      <c r="V279" s="34" t="inlineStr">
        <is>
          <t>Mountain water, zero sugar, irreverent brand, recyclable tallboy</t>
        </is>
      </c>
      <c r="W279" s="51" t="n"/>
      <c r="X279" s="51" t="n"/>
      <c r="Y279" s="51" t="n"/>
      <c r="Z279" s="51" t="n"/>
      <c r="AA279" s="34" t="inlineStr">
        <is>
          <t>High</t>
        </is>
      </c>
      <c r="AB279" s="34" t="inlineStr">
        <is>
          <t>Viral brand; huge cultural pull beyond product</t>
        </is>
      </c>
      <c r="AC279" s="34" t="inlineStr">
        <is>
          <t>Edgy 'murder your thirst' sparkling water in a tallboy</t>
        </is>
      </c>
      <c r="AD279" s="34" t="inlineStr">
        <is>
          <t>Brand attitude and packaging as much as the water itself.</t>
        </is>
      </c>
      <c r="AE279" s="51" t="n"/>
      <c r="AF279" s="53">
        <f>IF(AND(ISNUMBER($P279),ISNUMBER($AL279),$AL279&lt;&gt;0),ROUND($P279/$AL279*100,1),"")</f>
        <v/>
      </c>
      <c r="AG279" s="54">
        <f>IF(AND(ISNUMBER($S279),ISNUMBER($AL279),$AL279&lt;&gt;0),ROUND($S279/$AL279*100,2),"")</f>
        <v/>
      </c>
      <c r="AH279" s="53">
        <f>IF(AND(ISNUMBER($Q279),ISNUMBER($AL279),$AL279&lt;&gt;0),ROUND($Q279/$AL279*100,1),"")</f>
        <v/>
      </c>
      <c r="AI279" s="48">
        <f>IF(ISNUMBER($S279),IF($S279&lt;=1,"Yes","No"),"n/a")</f>
        <v/>
      </c>
      <c r="AJ279" s="48">
        <f>IF(ISNUMBER($S279),ROUND(MAX(0,MIN(100,100-$S279*2.5-IF(ISNUMBER($T279),$T279,0)*0.12+IF($S279&lt;=1,12,0))),0),"")</f>
        <v/>
      </c>
      <c r="AK279" s="48">
        <f>IF(ISNUMBER($Q279),IF($Q279&gt;=100,20,IF($Q279&gt;=30,10,0)),0)+IF(ISNUMBER($R279),IF($R279&gt;=100,20,0),0)+IF(ISNUMBER($P279),IF($P279&gt;=150,20,IF($P279&gt;=50,12,5)),0)+IF(ISNUMBER($S279),IF($S279&lt;=1,15,0),0)</f>
        <v/>
      </c>
      <c r="AL279" s="48" t="n">
        <v>500</v>
      </c>
      <c r="AM279" s="49" t="n"/>
      <c r="AN279" s="48">
        <f>IF(AND(ISNUMBER($P279),ISNUMBER($AL279),$AL279&lt;&gt;0),IF(OR($P279&gt;180,$P279/$AL279*1000&gt;400),"Over ceiling, confirm SKU","Within"),"n/a")</f>
        <v/>
      </c>
      <c r="AO279" s="51" t="n"/>
      <c r="AP279" s="51" t="n"/>
      <c r="AQ279" s="51" t="n"/>
      <c r="AR279" s="34" t="inlineStr">
        <is>
          <t>Retrieved and cited, see Enrichment Log</t>
        </is>
      </c>
      <c r="AS279" s="34" t="inlineStr">
        <is>
          <t>BLANK -&gt; requires live Amazon.ca capture</t>
        </is>
      </c>
      <c r="AT279" s="34" t="inlineStr">
        <is>
          <t>Unverified commercial data</t>
        </is>
      </c>
    </row>
    <row r="280" ht="28" customHeight="1">
      <c r="A280" s="34" t="inlineStr">
        <is>
          <t>Liquid Death</t>
        </is>
      </c>
      <c r="B280" s="34" t="inlineStr">
        <is>
          <t>Liquid Death Sparkling Water | Grave Fruit | 8 pack 500mL</t>
        </is>
      </c>
      <c r="C280" s="34" t="inlineStr">
        <is>
          <t>5) Sparkling water &amp; soda</t>
        </is>
      </c>
      <c r="D280" s="34" t="inlineStr">
        <is>
          <t>500 mL can</t>
        </is>
      </c>
      <c r="E280" s="48" t="n">
        <v>8</v>
      </c>
      <c r="F280" s="49" t="n"/>
      <c r="G280" s="50">
        <f>IF(AND(ISNUMBER($F280),ISNUMBER($E280),$E280&lt;&gt;0),$F280/$E280,"")</f>
        <v/>
      </c>
      <c r="H280" s="50">
        <f>IF(AND(ISNUMBER($F280),ISNUMBER($AL280),ISNUMBER($E280),($AL280*$E280)&lt;&gt;0),$F280/($AL280*$E280)*100,"")</f>
        <v/>
      </c>
      <c r="I280" s="51" t="n"/>
      <c r="J280" s="52" t="n"/>
      <c r="K280" s="50">
        <f>IF(AND(ISNUMBER($F280),ISNUMBER($J280)),$F280*(1-$J280),"")</f>
        <v/>
      </c>
      <c r="L280" s="51" t="n"/>
      <c r="M280" s="51" t="n"/>
      <c r="N280" s="50">
        <f>IF(ISNUMBER($F280),($F280-IF(ISNUMBER($AM280),$AM280,0))*(1-IF(ISNUMBER($J280),$J280,0)),"")</f>
        <v/>
      </c>
      <c r="O280" s="34" t="inlineStr">
        <is>
          <t>Grave Fruit</t>
        </is>
      </c>
      <c r="P280" s="48" t="n">
        <v>0</v>
      </c>
      <c r="Q280" s="48" t="n">
        <v>5</v>
      </c>
      <c r="R280" s="34" t="inlineStr">
        <is>
          <t>Not listed</t>
        </is>
      </c>
      <c r="S280" s="48" t="n">
        <v>0</v>
      </c>
      <c r="T280" s="48" t="n">
        <v>5</v>
      </c>
      <c r="U280" s="34" t="inlineStr">
        <is>
          <t>Agave nectar + stevia (2026)</t>
        </is>
      </c>
      <c r="V280" s="34" t="inlineStr">
        <is>
          <t>Mountain water, zero sugar, irreverent brand, recyclable tallboy</t>
        </is>
      </c>
      <c r="W280" s="51" t="n"/>
      <c r="X280" s="51" t="n"/>
      <c r="Y280" s="51" t="n"/>
      <c r="Z280" s="51" t="n"/>
      <c r="AA280" s="34" t="inlineStr">
        <is>
          <t>High</t>
        </is>
      </c>
      <c r="AB280" s="34" t="inlineStr">
        <is>
          <t>Viral brand; huge cultural pull beyond product</t>
        </is>
      </c>
      <c r="AC280" s="34" t="inlineStr">
        <is>
          <t>Edgy 'murder your thirst' sparkling water in a tallboy</t>
        </is>
      </c>
      <c r="AD280" s="34" t="inlineStr">
        <is>
          <t>Brand attitude and packaging as much as the water itself.</t>
        </is>
      </c>
      <c r="AE280" s="51" t="n"/>
      <c r="AF280" s="53">
        <f>IF(AND(ISNUMBER($P280),ISNUMBER($AL280),$AL280&lt;&gt;0),ROUND($P280/$AL280*100,1),"")</f>
        <v/>
      </c>
      <c r="AG280" s="54">
        <f>IF(AND(ISNUMBER($S280),ISNUMBER($AL280),$AL280&lt;&gt;0),ROUND($S280/$AL280*100,2),"")</f>
        <v/>
      </c>
      <c r="AH280" s="53">
        <f>IF(AND(ISNUMBER($Q280),ISNUMBER($AL280),$AL280&lt;&gt;0),ROUND($Q280/$AL280*100,1),"")</f>
        <v/>
      </c>
      <c r="AI280" s="48">
        <f>IF(ISNUMBER($S280),IF($S280&lt;=1,"Yes","No"),"n/a")</f>
        <v/>
      </c>
      <c r="AJ280" s="48">
        <f>IF(ISNUMBER($S280),ROUND(MAX(0,MIN(100,100-$S280*2.5-IF(ISNUMBER($T280),$T280,0)*0.12+IF($S280&lt;=1,12,0))),0),"")</f>
        <v/>
      </c>
      <c r="AK280" s="48">
        <f>IF(ISNUMBER($Q280),IF($Q280&gt;=100,20,IF($Q280&gt;=30,10,0)),0)+IF(ISNUMBER($R280),IF($R280&gt;=100,20,0),0)+IF(ISNUMBER($P280),IF($P280&gt;=150,20,IF($P280&gt;=50,12,5)),0)+IF(ISNUMBER($S280),IF($S280&lt;=1,15,0),0)</f>
        <v/>
      </c>
      <c r="AL280" s="48" t="n">
        <v>500</v>
      </c>
      <c r="AM280" s="49" t="n"/>
      <c r="AN280" s="48">
        <f>IF(AND(ISNUMBER($P280),ISNUMBER($AL280),$AL280&lt;&gt;0),IF(OR($P280&gt;180,$P280/$AL280*1000&gt;400),"Over ceiling, confirm SKU","Within"),"n/a")</f>
        <v/>
      </c>
      <c r="AO280" s="51" t="n"/>
      <c r="AP280" s="51" t="n"/>
      <c r="AQ280" s="51" t="n"/>
      <c r="AR280" s="34" t="inlineStr">
        <is>
          <t>Retrieved and cited, see Enrichment Log</t>
        </is>
      </c>
      <c r="AS280" s="34" t="inlineStr">
        <is>
          <t>BLANK -&gt; requires live Amazon.ca capture</t>
        </is>
      </c>
      <c r="AT280" s="34" t="inlineStr">
        <is>
          <t>Unverified commercial data</t>
        </is>
      </c>
    </row>
    <row r="281" ht="28" customHeight="1">
      <c r="A281" s="34" t="inlineStr">
        <is>
          <t>Liquid Death</t>
        </is>
      </c>
      <c r="B281" s="34" t="inlineStr">
        <is>
          <t>Liquid Death Sparkling Water | Grave Fruit | 12 pack 500mL</t>
        </is>
      </c>
      <c r="C281" s="34" t="inlineStr">
        <is>
          <t>5) Sparkling water &amp; soda</t>
        </is>
      </c>
      <c r="D281" s="34" t="inlineStr">
        <is>
          <t>500 mL can</t>
        </is>
      </c>
      <c r="E281" s="48" t="n">
        <v>12</v>
      </c>
      <c r="F281" s="49" t="n"/>
      <c r="G281" s="50">
        <f>IF(AND(ISNUMBER($F281),ISNUMBER($E281),$E281&lt;&gt;0),$F281/$E281,"")</f>
        <v/>
      </c>
      <c r="H281" s="50">
        <f>IF(AND(ISNUMBER($F281),ISNUMBER($AL281),ISNUMBER($E281),($AL281*$E281)&lt;&gt;0),$F281/($AL281*$E281)*100,"")</f>
        <v/>
      </c>
      <c r="I281" s="51" t="n"/>
      <c r="J281" s="52" t="n"/>
      <c r="K281" s="50">
        <f>IF(AND(ISNUMBER($F281),ISNUMBER($J281)),$F281*(1-$J281),"")</f>
        <v/>
      </c>
      <c r="L281" s="51" t="n"/>
      <c r="M281" s="51" t="n"/>
      <c r="N281" s="50">
        <f>IF(ISNUMBER($F281),($F281-IF(ISNUMBER($AM281),$AM281,0))*(1-IF(ISNUMBER($J281),$J281,0)),"")</f>
        <v/>
      </c>
      <c r="O281" s="34" t="inlineStr">
        <is>
          <t>Grave Fruit</t>
        </is>
      </c>
      <c r="P281" s="48" t="n">
        <v>0</v>
      </c>
      <c r="Q281" s="48" t="n">
        <v>5</v>
      </c>
      <c r="R281" s="34" t="inlineStr">
        <is>
          <t>Not listed</t>
        </is>
      </c>
      <c r="S281" s="48" t="n">
        <v>0</v>
      </c>
      <c r="T281" s="48" t="n">
        <v>5</v>
      </c>
      <c r="U281" s="34" t="inlineStr">
        <is>
          <t>Agave nectar + stevia (2026)</t>
        </is>
      </c>
      <c r="V281" s="34" t="inlineStr">
        <is>
          <t>Mountain water, zero sugar, irreverent brand, recyclable tallboy</t>
        </is>
      </c>
      <c r="W281" s="51" t="n"/>
      <c r="X281" s="51" t="n"/>
      <c r="Y281" s="51" t="n"/>
      <c r="Z281" s="51" t="n"/>
      <c r="AA281" s="34" t="inlineStr">
        <is>
          <t>High</t>
        </is>
      </c>
      <c r="AB281" s="34" t="inlineStr">
        <is>
          <t>Viral brand; huge cultural pull beyond product</t>
        </is>
      </c>
      <c r="AC281" s="34" t="inlineStr">
        <is>
          <t>Edgy 'murder your thirst' sparkling water in a tallboy</t>
        </is>
      </c>
      <c r="AD281" s="34" t="inlineStr">
        <is>
          <t>Brand attitude and packaging as much as the water itself.</t>
        </is>
      </c>
      <c r="AE281" s="51" t="n"/>
      <c r="AF281" s="53">
        <f>IF(AND(ISNUMBER($P281),ISNUMBER($AL281),$AL281&lt;&gt;0),ROUND($P281/$AL281*100,1),"")</f>
        <v/>
      </c>
      <c r="AG281" s="54">
        <f>IF(AND(ISNUMBER($S281),ISNUMBER($AL281),$AL281&lt;&gt;0),ROUND($S281/$AL281*100,2),"")</f>
        <v/>
      </c>
      <c r="AH281" s="53">
        <f>IF(AND(ISNUMBER($Q281),ISNUMBER($AL281),$AL281&lt;&gt;0),ROUND($Q281/$AL281*100,1),"")</f>
        <v/>
      </c>
      <c r="AI281" s="48">
        <f>IF(ISNUMBER($S281),IF($S281&lt;=1,"Yes","No"),"n/a")</f>
        <v/>
      </c>
      <c r="AJ281" s="48">
        <f>IF(ISNUMBER($S281),ROUND(MAX(0,MIN(100,100-$S281*2.5-IF(ISNUMBER($T281),$T281,0)*0.12+IF($S281&lt;=1,12,0))),0),"")</f>
        <v/>
      </c>
      <c r="AK281" s="48">
        <f>IF(ISNUMBER($Q281),IF($Q281&gt;=100,20,IF($Q281&gt;=30,10,0)),0)+IF(ISNUMBER($R281),IF($R281&gt;=100,20,0),0)+IF(ISNUMBER($P281),IF($P281&gt;=150,20,IF($P281&gt;=50,12,5)),0)+IF(ISNUMBER($S281),IF($S281&lt;=1,15,0),0)</f>
        <v/>
      </c>
      <c r="AL281" s="48" t="n">
        <v>500</v>
      </c>
      <c r="AM281" s="49" t="n"/>
      <c r="AN281" s="48">
        <f>IF(AND(ISNUMBER($P281),ISNUMBER($AL281),$AL281&lt;&gt;0),IF(OR($P281&gt;180,$P281/$AL281*1000&gt;400),"Over ceiling, confirm SKU","Within"),"n/a")</f>
        <v/>
      </c>
      <c r="AO281" s="51" t="n"/>
      <c r="AP281" s="51" t="n"/>
      <c r="AQ281" s="51" t="n"/>
      <c r="AR281" s="34" t="inlineStr">
        <is>
          <t>Retrieved and cited, see Enrichment Log</t>
        </is>
      </c>
      <c r="AS281" s="34" t="inlineStr">
        <is>
          <t>BLANK -&gt; requires live Amazon.ca capture</t>
        </is>
      </c>
      <c r="AT281" s="34" t="inlineStr">
        <is>
          <t>Unverified commercial data</t>
        </is>
      </c>
    </row>
    <row r="282" ht="28" customHeight="1">
      <c r="A282" s="34" t="inlineStr">
        <is>
          <t>Liquid Death</t>
        </is>
      </c>
      <c r="B282" s="34" t="inlineStr">
        <is>
          <t>Liquid Death Sparkling Water | Grave Fruit | 18 pack 500mL</t>
        </is>
      </c>
      <c r="C282" s="34" t="inlineStr">
        <is>
          <t>5) Sparkling water &amp; soda</t>
        </is>
      </c>
      <c r="D282" s="34" t="inlineStr">
        <is>
          <t>500 mL can</t>
        </is>
      </c>
      <c r="E282" s="48" t="n">
        <v>18</v>
      </c>
      <c r="F282" s="49" t="n"/>
      <c r="G282" s="50">
        <f>IF(AND(ISNUMBER($F282),ISNUMBER($E282),$E282&lt;&gt;0),$F282/$E282,"")</f>
        <v/>
      </c>
      <c r="H282" s="50">
        <f>IF(AND(ISNUMBER($F282),ISNUMBER($AL282),ISNUMBER($E282),($AL282*$E282)&lt;&gt;0),$F282/($AL282*$E282)*100,"")</f>
        <v/>
      </c>
      <c r="I282" s="51" t="n"/>
      <c r="J282" s="52" t="n"/>
      <c r="K282" s="50">
        <f>IF(AND(ISNUMBER($F282),ISNUMBER($J282)),$F282*(1-$J282),"")</f>
        <v/>
      </c>
      <c r="L282" s="51" t="n"/>
      <c r="M282" s="51" t="n"/>
      <c r="N282" s="50">
        <f>IF(ISNUMBER($F282),($F282-IF(ISNUMBER($AM282),$AM282,0))*(1-IF(ISNUMBER($J282),$J282,0)),"")</f>
        <v/>
      </c>
      <c r="O282" s="34" t="inlineStr">
        <is>
          <t>Grave Fruit</t>
        </is>
      </c>
      <c r="P282" s="48" t="n">
        <v>0</v>
      </c>
      <c r="Q282" s="48" t="n">
        <v>5</v>
      </c>
      <c r="R282" s="34" t="inlineStr">
        <is>
          <t>Not listed</t>
        </is>
      </c>
      <c r="S282" s="48" t="n">
        <v>0</v>
      </c>
      <c r="T282" s="48" t="n">
        <v>5</v>
      </c>
      <c r="U282" s="34" t="inlineStr">
        <is>
          <t>Agave nectar + stevia (2026)</t>
        </is>
      </c>
      <c r="V282" s="34" t="inlineStr">
        <is>
          <t>Mountain water, zero sugar, irreverent brand, recyclable tallboy</t>
        </is>
      </c>
      <c r="W282" s="51" t="n"/>
      <c r="X282" s="51" t="n"/>
      <c r="Y282" s="51" t="n"/>
      <c r="Z282" s="51" t="n"/>
      <c r="AA282" s="34" t="inlineStr">
        <is>
          <t>High</t>
        </is>
      </c>
      <c r="AB282" s="34" t="inlineStr">
        <is>
          <t>Viral brand; huge cultural pull beyond product</t>
        </is>
      </c>
      <c r="AC282" s="34" t="inlineStr">
        <is>
          <t>Edgy 'murder your thirst' sparkling water in a tallboy</t>
        </is>
      </c>
      <c r="AD282" s="34" t="inlineStr">
        <is>
          <t>Brand attitude and packaging as much as the water itself.</t>
        </is>
      </c>
      <c r="AE282" s="51" t="n"/>
      <c r="AF282" s="53">
        <f>IF(AND(ISNUMBER($P282),ISNUMBER($AL282),$AL282&lt;&gt;0),ROUND($P282/$AL282*100,1),"")</f>
        <v/>
      </c>
      <c r="AG282" s="54">
        <f>IF(AND(ISNUMBER($S282),ISNUMBER($AL282),$AL282&lt;&gt;0),ROUND($S282/$AL282*100,2),"")</f>
        <v/>
      </c>
      <c r="AH282" s="53">
        <f>IF(AND(ISNUMBER($Q282),ISNUMBER($AL282),$AL282&lt;&gt;0),ROUND($Q282/$AL282*100,1),"")</f>
        <v/>
      </c>
      <c r="AI282" s="48">
        <f>IF(ISNUMBER($S282),IF($S282&lt;=1,"Yes","No"),"n/a")</f>
        <v/>
      </c>
      <c r="AJ282" s="48">
        <f>IF(ISNUMBER($S282),ROUND(MAX(0,MIN(100,100-$S282*2.5-IF(ISNUMBER($T282),$T282,0)*0.12+IF($S282&lt;=1,12,0))),0),"")</f>
        <v/>
      </c>
      <c r="AK282" s="48">
        <f>IF(ISNUMBER($Q282),IF($Q282&gt;=100,20,IF($Q282&gt;=30,10,0)),0)+IF(ISNUMBER($R282),IF($R282&gt;=100,20,0),0)+IF(ISNUMBER($P282),IF($P282&gt;=150,20,IF($P282&gt;=50,12,5)),0)+IF(ISNUMBER($S282),IF($S282&lt;=1,15,0),0)</f>
        <v/>
      </c>
      <c r="AL282" s="48" t="n">
        <v>500</v>
      </c>
      <c r="AM282" s="49" t="n"/>
      <c r="AN282" s="48">
        <f>IF(AND(ISNUMBER($P282),ISNUMBER($AL282),$AL282&lt;&gt;0),IF(OR($P282&gt;180,$P282/$AL282*1000&gt;400),"Over ceiling, confirm SKU","Within"),"n/a")</f>
        <v/>
      </c>
      <c r="AO282" s="51" t="n"/>
      <c r="AP282" s="51" t="n"/>
      <c r="AQ282" s="51" t="n"/>
      <c r="AR282" s="34" t="inlineStr">
        <is>
          <t>Retrieved and cited, see Enrichment Log</t>
        </is>
      </c>
      <c r="AS282" s="34" t="inlineStr">
        <is>
          <t>BLANK -&gt; requires live Amazon.ca capture</t>
        </is>
      </c>
      <c r="AT282" s="34" t="inlineStr">
        <is>
          <t>Unverified commercial data</t>
        </is>
      </c>
    </row>
    <row r="283" ht="28" customHeight="1">
      <c r="A283" s="34" t="inlineStr">
        <is>
          <t>Liquid Death</t>
        </is>
      </c>
      <c r="B283" s="34" t="inlineStr">
        <is>
          <t>Liquid Death Sparkling Water | Grave Fruit | 24 pack 500mL</t>
        </is>
      </c>
      <c r="C283" s="34" t="inlineStr">
        <is>
          <t>5) Sparkling water &amp; soda</t>
        </is>
      </c>
      <c r="D283" s="34" t="inlineStr">
        <is>
          <t>500 mL can</t>
        </is>
      </c>
      <c r="E283" s="48" t="n">
        <v>24</v>
      </c>
      <c r="F283" s="49" t="n"/>
      <c r="G283" s="50">
        <f>IF(AND(ISNUMBER($F283),ISNUMBER($E283),$E283&lt;&gt;0),$F283/$E283,"")</f>
        <v/>
      </c>
      <c r="H283" s="50">
        <f>IF(AND(ISNUMBER($F283),ISNUMBER($AL283),ISNUMBER($E283),($AL283*$E283)&lt;&gt;0),$F283/($AL283*$E283)*100,"")</f>
        <v/>
      </c>
      <c r="I283" s="51" t="n"/>
      <c r="J283" s="52" t="n"/>
      <c r="K283" s="50">
        <f>IF(AND(ISNUMBER($F283),ISNUMBER($J283)),$F283*(1-$J283),"")</f>
        <v/>
      </c>
      <c r="L283" s="51" t="n"/>
      <c r="M283" s="51" t="n"/>
      <c r="N283" s="50">
        <f>IF(ISNUMBER($F283),($F283-IF(ISNUMBER($AM283),$AM283,0))*(1-IF(ISNUMBER($J283),$J283,0)),"")</f>
        <v/>
      </c>
      <c r="O283" s="34" t="inlineStr">
        <is>
          <t>Grave Fruit</t>
        </is>
      </c>
      <c r="P283" s="48" t="n">
        <v>0</v>
      </c>
      <c r="Q283" s="48" t="n">
        <v>5</v>
      </c>
      <c r="R283" s="34" t="inlineStr">
        <is>
          <t>Not listed</t>
        </is>
      </c>
      <c r="S283" s="48" t="n">
        <v>0</v>
      </c>
      <c r="T283" s="48" t="n">
        <v>5</v>
      </c>
      <c r="U283" s="34" t="inlineStr">
        <is>
          <t>Agave nectar + stevia (2026)</t>
        </is>
      </c>
      <c r="V283" s="34" t="inlineStr">
        <is>
          <t>Mountain water, zero sugar, irreverent brand, recyclable tallboy</t>
        </is>
      </c>
      <c r="W283" s="51" t="n"/>
      <c r="X283" s="51" t="n"/>
      <c r="Y283" s="51" t="n"/>
      <c r="Z283" s="51" t="n"/>
      <c r="AA283" s="34" t="inlineStr">
        <is>
          <t>High</t>
        </is>
      </c>
      <c r="AB283" s="34" t="inlineStr">
        <is>
          <t>Viral brand; huge cultural pull beyond product</t>
        </is>
      </c>
      <c r="AC283" s="34" t="inlineStr">
        <is>
          <t>Edgy 'murder your thirst' sparkling water in a tallboy</t>
        </is>
      </c>
      <c r="AD283" s="34" t="inlineStr">
        <is>
          <t>Brand attitude and packaging as much as the water itself.</t>
        </is>
      </c>
      <c r="AE283" s="51" t="n"/>
      <c r="AF283" s="53">
        <f>IF(AND(ISNUMBER($P283),ISNUMBER($AL283),$AL283&lt;&gt;0),ROUND($P283/$AL283*100,1),"")</f>
        <v/>
      </c>
      <c r="AG283" s="54">
        <f>IF(AND(ISNUMBER($S283),ISNUMBER($AL283),$AL283&lt;&gt;0),ROUND($S283/$AL283*100,2),"")</f>
        <v/>
      </c>
      <c r="AH283" s="53">
        <f>IF(AND(ISNUMBER($Q283),ISNUMBER($AL283),$AL283&lt;&gt;0),ROUND($Q283/$AL283*100,1),"")</f>
        <v/>
      </c>
      <c r="AI283" s="48">
        <f>IF(ISNUMBER($S283),IF($S283&lt;=1,"Yes","No"),"n/a")</f>
        <v/>
      </c>
      <c r="AJ283" s="48">
        <f>IF(ISNUMBER($S283),ROUND(MAX(0,MIN(100,100-$S283*2.5-IF(ISNUMBER($T283),$T283,0)*0.12+IF($S283&lt;=1,12,0))),0),"")</f>
        <v/>
      </c>
      <c r="AK283" s="48">
        <f>IF(ISNUMBER($Q283),IF($Q283&gt;=100,20,IF($Q283&gt;=30,10,0)),0)+IF(ISNUMBER($R283),IF($R283&gt;=100,20,0),0)+IF(ISNUMBER($P283),IF($P283&gt;=150,20,IF($P283&gt;=50,12,5)),0)+IF(ISNUMBER($S283),IF($S283&lt;=1,15,0),0)</f>
        <v/>
      </c>
      <c r="AL283" s="48" t="n">
        <v>500</v>
      </c>
      <c r="AM283" s="49" t="n"/>
      <c r="AN283" s="48">
        <f>IF(AND(ISNUMBER($P283),ISNUMBER($AL283),$AL283&lt;&gt;0),IF(OR($P283&gt;180,$P283/$AL283*1000&gt;400),"Over ceiling, confirm SKU","Within"),"n/a")</f>
        <v/>
      </c>
      <c r="AO283" s="51" t="n"/>
      <c r="AP283" s="51" t="n"/>
      <c r="AQ283" s="51" t="n"/>
      <c r="AR283" s="34" t="inlineStr">
        <is>
          <t>Retrieved and cited, see Enrichment Log</t>
        </is>
      </c>
      <c r="AS283" s="34" t="inlineStr">
        <is>
          <t>BLANK -&gt; requires live Amazon.ca capture</t>
        </is>
      </c>
      <c r="AT283" s="34" t="inlineStr">
        <is>
          <t>Unverified commercial data</t>
        </is>
      </c>
    </row>
    <row r="284" ht="28" customHeight="1">
      <c r="A284" s="34" t="inlineStr">
        <is>
          <t>Liquid Death</t>
        </is>
      </c>
      <c r="B284" s="34" t="inlineStr">
        <is>
          <t>Liquid Death Sparkling Water | Pina Killada | single 500mL</t>
        </is>
      </c>
      <c r="C284" s="34" t="inlineStr">
        <is>
          <t>5) Sparkling water &amp; soda</t>
        </is>
      </c>
      <c r="D284" s="34" t="inlineStr">
        <is>
          <t>500 mL can</t>
        </is>
      </c>
      <c r="E284" s="48" t="n">
        <v>1</v>
      </c>
      <c r="F284" s="49" t="n"/>
      <c r="G284" s="50">
        <f>IF(AND(ISNUMBER($F284),ISNUMBER($E284),$E284&lt;&gt;0),$F284/$E284,"")</f>
        <v/>
      </c>
      <c r="H284" s="50">
        <f>IF(AND(ISNUMBER($F284),ISNUMBER($AL284),ISNUMBER($E284),($AL284*$E284)&lt;&gt;0),$F284/($AL284*$E284)*100,"")</f>
        <v/>
      </c>
      <c r="I284" s="51" t="n"/>
      <c r="J284" s="52" t="n"/>
      <c r="K284" s="50">
        <f>IF(AND(ISNUMBER($F284),ISNUMBER($J284)),$F284*(1-$J284),"")</f>
        <v/>
      </c>
      <c r="L284" s="51" t="n"/>
      <c r="M284" s="51" t="n"/>
      <c r="N284" s="50">
        <f>IF(ISNUMBER($F284),($F284-IF(ISNUMBER($AM284),$AM284,0))*(1-IF(ISNUMBER($J284),$J284,0)),"")</f>
        <v/>
      </c>
      <c r="O284" s="34" t="inlineStr">
        <is>
          <t>Pina Killada</t>
        </is>
      </c>
      <c r="P284" s="48" t="n">
        <v>0</v>
      </c>
      <c r="Q284" s="48" t="n">
        <v>5</v>
      </c>
      <c r="R284" s="34" t="inlineStr">
        <is>
          <t>Not listed</t>
        </is>
      </c>
      <c r="S284" s="48" t="n">
        <v>0</v>
      </c>
      <c r="T284" s="48" t="n">
        <v>5</v>
      </c>
      <c r="U284" s="34" t="inlineStr">
        <is>
          <t>Agave nectar + stevia (2026)</t>
        </is>
      </c>
      <c r="V284" s="34" t="inlineStr">
        <is>
          <t>Mountain water, zero sugar, irreverent brand, recyclable tallboy</t>
        </is>
      </c>
      <c r="W284" s="51" t="n"/>
      <c r="X284" s="51" t="n"/>
      <c r="Y284" s="51" t="n"/>
      <c r="Z284" s="51" t="n"/>
      <c r="AA284" s="34" t="inlineStr">
        <is>
          <t>High</t>
        </is>
      </c>
      <c r="AB284" s="34" t="inlineStr">
        <is>
          <t>Viral brand; huge cultural pull beyond product</t>
        </is>
      </c>
      <c r="AC284" s="34" t="inlineStr">
        <is>
          <t>Edgy 'murder your thirst' sparkling water in a tallboy</t>
        </is>
      </c>
      <c r="AD284" s="34" t="inlineStr">
        <is>
          <t>Brand attitude and packaging as much as the water itself.</t>
        </is>
      </c>
      <c r="AE284" s="51" t="n"/>
      <c r="AF284" s="53">
        <f>IF(AND(ISNUMBER($P284),ISNUMBER($AL284),$AL284&lt;&gt;0),ROUND($P284/$AL284*100,1),"")</f>
        <v/>
      </c>
      <c r="AG284" s="54">
        <f>IF(AND(ISNUMBER($S284),ISNUMBER($AL284),$AL284&lt;&gt;0),ROUND($S284/$AL284*100,2),"")</f>
        <v/>
      </c>
      <c r="AH284" s="53">
        <f>IF(AND(ISNUMBER($Q284),ISNUMBER($AL284),$AL284&lt;&gt;0),ROUND($Q284/$AL284*100,1),"")</f>
        <v/>
      </c>
      <c r="AI284" s="48">
        <f>IF(ISNUMBER($S284),IF($S284&lt;=1,"Yes","No"),"n/a")</f>
        <v/>
      </c>
      <c r="AJ284" s="48">
        <f>IF(ISNUMBER($S284),ROUND(MAX(0,MIN(100,100-$S284*2.5-IF(ISNUMBER($T284),$T284,0)*0.12+IF($S284&lt;=1,12,0))),0),"")</f>
        <v/>
      </c>
      <c r="AK284" s="48">
        <f>IF(ISNUMBER($Q284),IF($Q284&gt;=100,20,IF($Q284&gt;=30,10,0)),0)+IF(ISNUMBER($R284),IF($R284&gt;=100,20,0),0)+IF(ISNUMBER($P284),IF($P284&gt;=150,20,IF($P284&gt;=50,12,5)),0)+IF(ISNUMBER($S284),IF($S284&lt;=1,15,0),0)</f>
        <v/>
      </c>
      <c r="AL284" s="48" t="n">
        <v>500</v>
      </c>
      <c r="AM284" s="49" t="n"/>
      <c r="AN284" s="48">
        <f>IF(AND(ISNUMBER($P284),ISNUMBER($AL284),$AL284&lt;&gt;0),IF(OR($P284&gt;180,$P284/$AL284*1000&gt;400),"Over ceiling, confirm SKU","Within"),"n/a")</f>
        <v/>
      </c>
      <c r="AO284" s="51" t="n"/>
      <c r="AP284" s="51" t="n"/>
      <c r="AQ284" s="51" t="n"/>
      <c r="AR284" s="34" t="inlineStr">
        <is>
          <t>Retrieved and cited, see Enrichment Log</t>
        </is>
      </c>
      <c r="AS284" s="34" t="inlineStr">
        <is>
          <t>BLANK -&gt; requires live Amazon.ca capture</t>
        </is>
      </c>
      <c r="AT284" s="34" t="inlineStr">
        <is>
          <t>Unverified commercial data</t>
        </is>
      </c>
    </row>
    <row r="285" ht="28" customHeight="1">
      <c r="A285" s="34" t="inlineStr">
        <is>
          <t>Liquid Death</t>
        </is>
      </c>
      <c r="B285" s="34" t="inlineStr">
        <is>
          <t>Liquid Death Sparkling Water | Pina Killada | 8 pack 500mL</t>
        </is>
      </c>
      <c r="C285" s="34" t="inlineStr">
        <is>
          <t>5) Sparkling water &amp; soda</t>
        </is>
      </c>
      <c r="D285" s="34" t="inlineStr">
        <is>
          <t>500 mL can</t>
        </is>
      </c>
      <c r="E285" s="48" t="n">
        <v>8</v>
      </c>
      <c r="F285" s="49" t="n"/>
      <c r="G285" s="50">
        <f>IF(AND(ISNUMBER($F285),ISNUMBER($E285),$E285&lt;&gt;0),$F285/$E285,"")</f>
        <v/>
      </c>
      <c r="H285" s="50">
        <f>IF(AND(ISNUMBER($F285),ISNUMBER($AL285),ISNUMBER($E285),($AL285*$E285)&lt;&gt;0),$F285/($AL285*$E285)*100,"")</f>
        <v/>
      </c>
      <c r="I285" s="51" t="n"/>
      <c r="J285" s="52" t="n"/>
      <c r="K285" s="50">
        <f>IF(AND(ISNUMBER($F285),ISNUMBER($J285)),$F285*(1-$J285),"")</f>
        <v/>
      </c>
      <c r="L285" s="51" t="n"/>
      <c r="M285" s="51" t="n"/>
      <c r="N285" s="50">
        <f>IF(ISNUMBER($F285),($F285-IF(ISNUMBER($AM285),$AM285,0))*(1-IF(ISNUMBER($J285),$J285,0)),"")</f>
        <v/>
      </c>
      <c r="O285" s="34" t="inlineStr">
        <is>
          <t>Pina Killada</t>
        </is>
      </c>
      <c r="P285" s="48" t="n">
        <v>0</v>
      </c>
      <c r="Q285" s="48" t="n">
        <v>5</v>
      </c>
      <c r="R285" s="34" t="inlineStr">
        <is>
          <t>Not listed</t>
        </is>
      </c>
      <c r="S285" s="48" t="n">
        <v>0</v>
      </c>
      <c r="T285" s="48" t="n">
        <v>5</v>
      </c>
      <c r="U285" s="34" t="inlineStr">
        <is>
          <t>Agave nectar + stevia (2026)</t>
        </is>
      </c>
      <c r="V285" s="34" t="inlineStr">
        <is>
          <t>Mountain water, zero sugar, irreverent brand, recyclable tallboy</t>
        </is>
      </c>
      <c r="W285" s="51" t="n"/>
      <c r="X285" s="51" t="n"/>
      <c r="Y285" s="51" t="n"/>
      <c r="Z285" s="51" t="n"/>
      <c r="AA285" s="34" t="inlineStr">
        <is>
          <t>High</t>
        </is>
      </c>
      <c r="AB285" s="34" t="inlineStr">
        <is>
          <t>Viral brand; huge cultural pull beyond product</t>
        </is>
      </c>
      <c r="AC285" s="34" t="inlineStr">
        <is>
          <t>Edgy 'murder your thirst' sparkling water in a tallboy</t>
        </is>
      </c>
      <c r="AD285" s="34" t="inlineStr">
        <is>
          <t>Brand attitude and packaging as much as the water itself.</t>
        </is>
      </c>
      <c r="AE285" s="51" t="n"/>
      <c r="AF285" s="53">
        <f>IF(AND(ISNUMBER($P285),ISNUMBER($AL285),$AL285&lt;&gt;0),ROUND($P285/$AL285*100,1),"")</f>
        <v/>
      </c>
      <c r="AG285" s="54">
        <f>IF(AND(ISNUMBER($S285),ISNUMBER($AL285),$AL285&lt;&gt;0),ROUND($S285/$AL285*100,2),"")</f>
        <v/>
      </c>
      <c r="AH285" s="53">
        <f>IF(AND(ISNUMBER($Q285),ISNUMBER($AL285),$AL285&lt;&gt;0),ROUND($Q285/$AL285*100,1),"")</f>
        <v/>
      </c>
      <c r="AI285" s="48">
        <f>IF(ISNUMBER($S285),IF($S285&lt;=1,"Yes","No"),"n/a")</f>
        <v/>
      </c>
      <c r="AJ285" s="48">
        <f>IF(ISNUMBER($S285),ROUND(MAX(0,MIN(100,100-$S285*2.5-IF(ISNUMBER($T285),$T285,0)*0.12+IF($S285&lt;=1,12,0))),0),"")</f>
        <v/>
      </c>
      <c r="AK285" s="48">
        <f>IF(ISNUMBER($Q285),IF($Q285&gt;=100,20,IF($Q285&gt;=30,10,0)),0)+IF(ISNUMBER($R285),IF($R285&gt;=100,20,0),0)+IF(ISNUMBER($P285),IF($P285&gt;=150,20,IF($P285&gt;=50,12,5)),0)+IF(ISNUMBER($S285),IF($S285&lt;=1,15,0),0)</f>
        <v/>
      </c>
      <c r="AL285" s="48" t="n">
        <v>500</v>
      </c>
      <c r="AM285" s="49" t="n"/>
      <c r="AN285" s="48">
        <f>IF(AND(ISNUMBER($P285),ISNUMBER($AL285),$AL285&lt;&gt;0),IF(OR($P285&gt;180,$P285/$AL285*1000&gt;400),"Over ceiling, confirm SKU","Within"),"n/a")</f>
        <v/>
      </c>
      <c r="AO285" s="51" t="n"/>
      <c r="AP285" s="51" t="n"/>
      <c r="AQ285" s="51" t="n"/>
      <c r="AR285" s="34" t="inlineStr">
        <is>
          <t>Retrieved and cited, see Enrichment Log</t>
        </is>
      </c>
      <c r="AS285" s="34" t="inlineStr">
        <is>
          <t>BLANK -&gt; requires live Amazon.ca capture</t>
        </is>
      </c>
      <c r="AT285" s="34" t="inlineStr">
        <is>
          <t>Unverified commercial data</t>
        </is>
      </c>
    </row>
    <row r="286" ht="28" customHeight="1">
      <c r="A286" s="34" t="inlineStr">
        <is>
          <t>Liquid Death</t>
        </is>
      </c>
      <c r="B286" s="34" t="inlineStr">
        <is>
          <t>Liquid Death Sparkling Water | Pina Killada | 12 pack 500mL</t>
        </is>
      </c>
      <c r="C286" s="34" t="inlineStr">
        <is>
          <t>5) Sparkling water &amp; soda</t>
        </is>
      </c>
      <c r="D286" s="34" t="inlineStr">
        <is>
          <t>500 mL can</t>
        </is>
      </c>
      <c r="E286" s="48" t="n">
        <v>12</v>
      </c>
      <c r="F286" s="49" t="n"/>
      <c r="G286" s="50">
        <f>IF(AND(ISNUMBER($F286),ISNUMBER($E286),$E286&lt;&gt;0),$F286/$E286,"")</f>
        <v/>
      </c>
      <c r="H286" s="50">
        <f>IF(AND(ISNUMBER($F286),ISNUMBER($AL286),ISNUMBER($E286),($AL286*$E286)&lt;&gt;0),$F286/($AL286*$E286)*100,"")</f>
        <v/>
      </c>
      <c r="I286" s="51" t="n"/>
      <c r="J286" s="52" t="n"/>
      <c r="K286" s="50">
        <f>IF(AND(ISNUMBER($F286),ISNUMBER($J286)),$F286*(1-$J286),"")</f>
        <v/>
      </c>
      <c r="L286" s="51" t="n"/>
      <c r="M286" s="51" t="n"/>
      <c r="N286" s="50">
        <f>IF(ISNUMBER($F286),($F286-IF(ISNUMBER($AM286),$AM286,0))*(1-IF(ISNUMBER($J286),$J286,0)),"")</f>
        <v/>
      </c>
      <c r="O286" s="34" t="inlineStr">
        <is>
          <t>Pina Killada</t>
        </is>
      </c>
      <c r="P286" s="48" t="n">
        <v>0</v>
      </c>
      <c r="Q286" s="48" t="n">
        <v>5</v>
      </c>
      <c r="R286" s="34" t="inlineStr">
        <is>
          <t>Not listed</t>
        </is>
      </c>
      <c r="S286" s="48" t="n">
        <v>0</v>
      </c>
      <c r="T286" s="48" t="n">
        <v>5</v>
      </c>
      <c r="U286" s="34" t="inlineStr">
        <is>
          <t>Agave nectar + stevia (2026)</t>
        </is>
      </c>
      <c r="V286" s="34" t="inlineStr">
        <is>
          <t>Mountain water, zero sugar, irreverent brand, recyclable tallboy</t>
        </is>
      </c>
      <c r="W286" s="51" t="n"/>
      <c r="X286" s="51" t="n"/>
      <c r="Y286" s="51" t="n"/>
      <c r="Z286" s="51" t="n"/>
      <c r="AA286" s="34" t="inlineStr">
        <is>
          <t>High</t>
        </is>
      </c>
      <c r="AB286" s="34" t="inlineStr">
        <is>
          <t>Viral brand; huge cultural pull beyond product</t>
        </is>
      </c>
      <c r="AC286" s="34" t="inlineStr">
        <is>
          <t>Edgy 'murder your thirst' sparkling water in a tallboy</t>
        </is>
      </c>
      <c r="AD286" s="34" t="inlineStr">
        <is>
          <t>Brand attitude and packaging as much as the water itself.</t>
        </is>
      </c>
      <c r="AE286" s="51" t="n"/>
      <c r="AF286" s="53">
        <f>IF(AND(ISNUMBER($P286),ISNUMBER($AL286),$AL286&lt;&gt;0),ROUND($P286/$AL286*100,1),"")</f>
        <v/>
      </c>
      <c r="AG286" s="54">
        <f>IF(AND(ISNUMBER($S286),ISNUMBER($AL286),$AL286&lt;&gt;0),ROUND($S286/$AL286*100,2),"")</f>
        <v/>
      </c>
      <c r="AH286" s="53">
        <f>IF(AND(ISNUMBER($Q286),ISNUMBER($AL286),$AL286&lt;&gt;0),ROUND($Q286/$AL286*100,1),"")</f>
        <v/>
      </c>
      <c r="AI286" s="48">
        <f>IF(ISNUMBER($S286),IF($S286&lt;=1,"Yes","No"),"n/a")</f>
        <v/>
      </c>
      <c r="AJ286" s="48">
        <f>IF(ISNUMBER($S286),ROUND(MAX(0,MIN(100,100-$S286*2.5-IF(ISNUMBER($T286),$T286,0)*0.12+IF($S286&lt;=1,12,0))),0),"")</f>
        <v/>
      </c>
      <c r="AK286" s="48">
        <f>IF(ISNUMBER($Q286),IF($Q286&gt;=100,20,IF($Q286&gt;=30,10,0)),0)+IF(ISNUMBER($R286),IF($R286&gt;=100,20,0),0)+IF(ISNUMBER($P286),IF($P286&gt;=150,20,IF($P286&gt;=50,12,5)),0)+IF(ISNUMBER($S286),IF($S286&lt;=1,15,0),0)</f>
        <v/>
      </c>
      <c r="AL286" s="48" t="n">
        <v>500</v>
      </c>
      <c r="AM286" s="49" t="n"/>
      <c r="AN286" s="48">
        <f>IF(AND(ISNUMBER($P286),ISNUMBER($AL286),$AL286&lt;&gt;0),IF(OR($P286&gt;180,$P286/$AL286*1000&gt;400),"Over ceiling, confirm SKU","Within"),"n/a")</f>
        <v/>
      </c>
      <c r="AO286" s="51" t="n"/>
      <c r="AP286" s="51" t="n"/>
      <c r="AQ286" s="51" t="n"/>
      <c r="AR286" s="34" t="inlineStr">
        <is>
          <t>Retrieved and cited, see Enrichment Log</t>
        </is>
      </c>
      <c r="AS286" s="34" t="inlineStr">
        <is>
          <t>BLANK -&gt; requires live Amazon.ca capture</t>
        </is>
      </c>
      <c r="AT286" s="34" t="inlineStr">
        <is>
          <t>Unverified commercial data</t>
        </is>
      </c>
    </row>
    <row r="287" ht="28" customHeight="1">
      <c r="A287" s="34" t="inlineStr">
        <is>
          <t>Liquid Death</t>
        </is>
      </c>
      <c r="B287" s="34" t="inlineStr">
        <is>
          <t>Liquid Death Sparkling Water | Pina Killada | 18 pack 500mL</t>
        </is>
      </c>
      <c r="C287" s="34" t="inlineStr">
        <is>
          <t>5) Sparkling water &amp; soda</t>
        </is>
      </c>
      <c r="D287" s="34" t="inlineStr">
        <is>
          <t>500 mL can</t>
        </is>
      </c>
      <c r="E287" s="48" t="n">
        <v>18</v>
      </c>
      <c r="F287" s="49" t="n"/>
      <c r="G287" s="50">
        <f>IF(AND(ISNUMBER($F287),ISNUMBER($E287),$E287&lt;&gt;0),$F287/$E287,"")</f>
        <v/>
      </c>
      <c r="H287" s="50">
        <f>IF(AND(ISNUMBER($F287),ISNUMBER($AL287),ISNUMBER($E287),($AL287*$E287)&lt;&gt;0),$F287/($AL287*$E287)*100,"")</f>
        <v/>
      </c>
      <c r="I287" s="51" t="n"/>
      <c r="J287" s="52" t="n"/>
      <c r="K287" s="50">
        <f>IF(AND(ISNUMBER($F287),ISNUMBER($J287)),$F287*(1-$J287),"")</f>
        <v/>
      </c>
      <c r="L287" s="51" t="n"/>
      <c r="M287" s="51" t="n"/>
      <c r="N287" s="50">
        <f>IF(ISNUMBER($F287),($F287-IF(ISNUMBER($AM287),$AM287,0))*(1-IF(ISNUMBER($J287),$J287,0)),"")</f>
        <v/>
      </c>
      <c r="O287" s="34" t="inlineStr">
        <is>
          <t>Pina Killada</t>
        </is>
      </c>
      <c r="P287" s="48" t="n">
        <v>0</v>
      </c>
      <c r="Q287" s="48" t="n">
        <v>5</v>
      </c>
      <c r="R287" s="34" t="inlineStr">
        <is>
          <t>Not listed</t>
        </is>
      </c>
      <c r="S287" s="48" t="n">
        <v>0</v>
      </c>
      <c r="T287" s="48" t="n">
        <v>5</v>
      </c>
      <c r="U287" s="34" t="inlineStr">
        <is>
          <t>Agave nectar + stevia (2026)</t>
        </is>
      </c>
      <c r="V287" s="34" t="inlineStr">
        <is>
          <t>Mountain water, zero sugar, irreverent brand, recyclable tallboy</t>
        </is>
      </c>
      <c r="W287" s="51" t="n"/>
      <c r="X287" s="51" t="n"/>
      <c r="Y287" s="51" t="n"/>
      <c r="Z287" s="51" t="n"/>
      <c r="AA287" s="34" t="inlineStr">
        <is>
          <t>High</t>
        </is>
      </c>
      <c r="AB287" s="34" t="inlineStr">
        <is>
          <t>Viral brand; huge cultural pull beyond product</t>
        </is>
      </c>
      <c r="AC287" s="34" t="inlineStr">
        <is>
          <t>Edgy 'murder your thirst' sparkling water in a tallboy</t>
        </is>
      </c>
      <c r="AD287" s="34" t="inlineStr">
        <is>
          <t>Brand attitude and packaging as much as the water itself.</t>
        </is>
      </c>
      <c r="AE287" s="51" t="n"/>
      <c r="AF287" s="53">
        <f>IF(AND(ISNUMBER($P287),ISNUMBER($AL287),$AL287&lt;&gt;0),ROUND($P287/$AL287*100,1),"")</f>
        <v/>
      </c>
      <c r="AG287" s="54">
        <f>IF(AND(ISNUMBER($S287),ISNUMBER($AL287),$AL287&lt;&gt;0),ROUND($S287/$AL287*100,2),"")</f>
        <v/>
      </c>
      <c r="AH287" s="53">
        <f>IF(AND(ISNUMBER($Q287),ISNUMBER($AL287),$AL287&lt;&gt;0),ROUND($Q287/$AL287*100,1),"")</f>
        <v/>
      </c>
      <c r="AI287" s="48">
        <f>IF(ISNUMBER($S287),IF($S287&lt;=1,"Yes","No"),"n/a")</f>
        <v/>
      </c>
      <c r="AJ287" s="48">
        <f>IF(ISNUMBER($S287),ROUND(MAX(0,MIN(100,100-$S287*2.5-IF(ISNUMBER($T287),$T287,0)*0.12+IF($S287&lt;=1,12,0))),0),"")</f>
        <v/>
      </c>
      <c r="AK287" s="48">
        <f>IF(ISNUMBER($Q287),IF($Q287&gt;=100,20,IF($Q287&gt;=30,10,0)),0)+IF(ISNUMBER($R287),IF($R287&gt;=100,20,0),0)+IF(ISNUMBER($P287),IF($P287&gt;=150,20,IF($P287&gt;=50,12,5)),0)+IF(ISNUMBER($S287),IF($S287&lt;=1,15,0),0)</f>
        <v/>
      </c>
      <c r="AL287" s="48" t="n">
        <v>500</v>
      </c>
      <c r="AM287" s="49" t="n"/>
      <c r="AN287" s="48">
        <f>IF(AND(ISNUMBER($P287),ISNUMBER($AL287),$AL287&lt;&gt;0),IF(OR($P287&gt;180,$P287/$AL287*1000&gt;400),"Over ceiling, confirm SKU","Within"),"n/a")</f>
        <v/>
      </c>
      <c r="AO287" s="51" t="n"/>
      <c r="AP287" s="51" t="n"/>
      <c r="AQ287" s="51" t="n"/>
      <c r="AR287" s="34" t="inlineStr">
        <is>
          <t>Retrieved and cited, see Enrichment Log</t>
        </is>
      </c>
      <c r="AS287" s="34" t="inlineStr">
        <is>
          <t>BLANK -&gt; requires live Amazon.ca capture</t>
        </is>
      </c>
      <c r="AT287" s="34" t="inlineStr">
        <is>
          <t>Unverified commercial data</t>
        </is>
      </c>
    </row>
    <row r="288" ht="28" customHeight="1">
      <c r="A288" s="34" t="inlineStr">
        <is>
          <t>Liquid Death</t>
        </is>
      </c>
      <c r="B288" s="34" t="inlineStr">
        <is>
          <t>Liquid Death Sparkling Water | Pina Killada | 24 pack 500mL</t>
        </is>
      </c>
      <c r="C288" s="34" t="inlineStr">
        <is>
          <t>5) Sparkling water &amp; soda</t>
        </is>
      </c>
      <c r="D288" s="34" t="inlineStr">
        <is>
          <t>500 mL can</t>
        </is>
      </c>
      <c r="E288" s="48" t="n">
        <v>24</v>
      </c>
      <c r="F288" s="49" t="n"/>
      <c r="G288" s="50">
        <f>IF(AND(ISNUMBER($F288),ISNUMBER($E288),$E288&lt;&gt;0),$F288/$E288,"")</f>
        <v/>
      </c>
      <c r="H288" s="50">
        <f>IF(AND(ISNUMBER($F288),ISNUMBER($AL288),ISNUMBER($E288),($AL288*$E288)&lt;&gt;0),$F288/($AL288*$E288)*100,"")</f>
        <v/>
      </c>
      <c r="I288" s="51" t="n"/>
      <c r="J288" s="52" t="n"/>
      <c r="K288" s="50">
        <f>IF(AND(ISNUMBER($F288),ISNUMBER($J288)),$F288*(1-$J288),"")</f>
        <v/>
      </c>
      <c r="L288" s="51" t="n"/>
      <c r="M288" s="51" t="n"/>
      <c r="N288" s="50">
        <f>IF(ISNUMBER($F288),($F288-IF(ISNUMBER($AM288),$AM288,0))*(1-IF(ISNUMBER($J288),$J288,0)),"")</f>
        <v/>
      </c>
      <c r="O288" s="34" t="inlineStr">
        <is>
          <t>Pina Killada</t>
        </is>
      </c>
      <c r="P288" s="48" t="n">
        <v>0</v>
      </c>
      <c r="Q288" s="48" t="n">
        <v>5</v>
      </c>
      <c r="R288" s="34" t="inlineStr">
        <is>
          <t>Not listed</t>
        </is>
      </c>
      <c r="S288" s="48" t="n">
        <v>0</v>
      </c>
      <c r="T288" s="48" t="n">
        <v>5</v>
      </c>
      <c r="U288" s="34" t="inlineStr">
        <is>
          <t>Agave nectar + stevia (2026)</t>
        </is>
      </c>
      <c r="V288" s="34" t="inlineStr">
        <is>
          <t>Mountain water, zero sugar, irreverent brand, recyclable tallboy</t>
        </is>
      </c>
      <c r="W288" s="51" t="n"/>
      <c r="X288" s="51" t="n"/>
      <c r="Y288" s="51" t="n"/>
      <c r="Z288" s="51" t="n"/>
      <c r="AA288" s="34" t="inlineStr">
        <is>
          <t>High</t>
        </is>
      </c>
      <c r="AB288" s="34" t="inlineStr">
        <is>
          <t>Viral brand; huge cultural pull beyond product</t>
        </is>
      </c>
      <c r="AC288" s="34" t="inlineStr">
        <is>
          <t>Edgy 'murder your thirst' sparkling water in a tallboy</t>
        </is>
      </c>
      <c r="AD288" s="34" t="inlineStr">
        <is>
          <t>Brand attitude and packaging as much as the water itself.</t>
        </is>
      </c>
      <c r="AE288" s="51" t="n"/>
      <c r="AF288" s="53">
        <f>IF(AND(ISNUMBER($P288),ISNUMBER($AL288),$AL288&lt;&gt;0),ROUND($P288/$AL288*100,1),"")</f>
        <v/>
      </c>
      <c r="AG288" s="54">
        <f>IF(AND(ISNUMBER($S288),ISNUMBER($AL288),$AL288&lt;&gt;0),ROUND($S288/$AL288*100,2),"")</f>
        <v/>
      </c>
      <c r="AH288" s="53">
        <f>IF(AND(ISNUMBER($Q288),ISNUMBER($AL288),$AL288&lt;&gt;0),ROUND($Q288/$AL288*100,1),"")</f>
        <v/>
      </c>
      <c r="AI288" s="48">
        <f>IF(ISNUMBER($S288),IF($S288&lt;=1,"Yes","No"),"n/a")</f>
        <v/>
      </c>
      <c r="AJ288" s="48">
        <f>IF(ISNUMBER($S288),ROUND(MAX(0,MIN(100,100-$S288*2.5-IF(ISNUMBER($T288),$T288,0)*0.12+IF($S288&lt;=1,12,0))),0),"")</f>
        <v/>
      </c>
      <c r="AK288" s="48">
        <f>IF(ISNUMBER($Q288),IF($Q288&gt;=100,20,IF($Q288&gt;=30,10,0)),0)+IF(ISNUMBER($R288),IF($R288&gt;=100,20,0),0)+IF(ISNUMBER($P288),IF($P288&gt;=150,20,IF($P288&gt;=50,12,5)),0)+IF(ISNUMBER($S288),IF($S288&lt;=1,15,0),0)</f>
        <v/>
      </c>
      <c r="AL288" s="48" t="n">
        <v>500</v>
      </c>
      <c r="AM288" s="49" t="n"/>
      <c r="AN288" s="48">
        <f>IF(AND(ISNUMBER($P288),ISNUMBER($AL288),$AL288&lt;&gt;0),IF(OR($P288&gt;180,$P288/$AL288*1000&gt;400),"Over ceiling, confirm SKU","Within"),"n/a")</f>
        <v/>
      </c>
      <c r="AO288" s="51" t="n"/>
      <c r="AP288" s="51" t="n"/>
      <c r="AQ288" s="51" t="n"/>
      <c r="AR288" s="34" t="inlineStr">
        <is>
          <t>Retrieved and cited, see Enrichment Log</t>
        </is>
      </c>
      <c r="AS288" s="34" t="inlineStr">
        <is>
          <t>BLANK -&gt; requires live Amazon.ca capture</t>
        </is>
      </c>
      <c r="AT288" s="34" t="inlineStr">
        <is>
          <t>Unverified commercial data</t>
        </is>
      </c>
    </row>
    <row r="289" ht="28" customHeight="1">
      <c r="A289" s="34" t="inlineStr">
        <is>
          <t>Liquid Death</t>
        </is>
      </c>
      <c r="B289" s="34" t="inlineStr">
        <is>
          <t>Liquid Death Mountain Water (Still) | Still (unflavoured) | single 500mL</t>
        </is>
      </c>
      <c r="C289" s="34" t="inlineStr">
        <is>
          <t>5) Sparkling water &amp; soda</t>
        </is>
      </c>
      <c r="D289" s="34" t="inlineStr">
        <is>
          <t>500 mL can</t>
        </is>
      </c>
      <c r="E289" s="48" t="n">
        <v>1</v>
      </c>
      <c r="F289" s="49" t="n"/>
      <c r="G289" s="50">
        <f>IF(AND(ISNUMBER($F289),ISNUMBER($E289),$E289&lt;&gt;0),$F289/$E289,"")</f>
        <v/>
      </c>
      <c r="H289" s="50">
        <f>IF(AND(ISNUMBER($F289),ISNUMBER($AL289),ISNUMBER($E289),($AL289*$E289)&lt;&gt;0),$F289/($AL289*$E289)*100,"")</f>
        <v/>
      </c>
      <c r="I289" s="51" t="n"/>
      <c r="J289" s="52" t="n"/>
      <c r="K289" s="50">
        <f>IF(AND(ISNUMBER($F289),ISNUMBER($J289)),$F289*(1-$J289),"")</f>
        <v/>
      </c>
      <c r="L289" s="51" t="n"/>
      <c r="M289" s="51" t="n"/>
      <c r="N289" s="50">
        <f>IF(ISNUMBER($F289),($F289-IF(ISNUMBER($AM289),$AM289,0))*(1-IF(ISNUMBER($J289),$J289,0)),"")</f>
        <v/>
      </c>
      <c r="O289" s="34" t="inlineStr">
        <is>
          <t>Still (unflavoured)</t>
        </is>
      </c>
      <c r="P289" s="48" t="n">
        <v>0</v>
      </c>
      <c r="Q289" s="48" t="n">
        <v>0</v>
      </c>
      <c r="R289" s="34" t="inlineStr">
        <is>
          <t>Not listed</t>
        </is>
      </c>
      <c r="S289" s="48" t="n">
        <v>0</v>
      </c>
      <c r="T289" s="48" t="n">
        <v>0</v>
      </c>
      <c r="U289" s="34" t="inlineStr">
        <is>
          <t>None</t>
        </is>
      </c>
      <c r="V289" s="34" t="inlineStr">
        <is>
          <t>Austrian Alps artesian water (single ingredient), pH ~8.0, zero everything label, infinitely recyclable tallboy can, brand driven</t>
        </is>
      </c>
      <c r="W289" s="51" t="n"/>
      <c r="X289" s="51" t="n"/>
      <c r="Y289" s="51" t="n"/>
      <c r="Z289" s="51" t="n"/>
      <c r="AA289" s="34" t="inlineStr">
        <is>
          <t>High</t>
        </is>
      </c>
      <c r="AB289" s="34" t="inlineStr">
        <is>
          <t>Viral brand halo on plain water</t>
        </is>
      </c>
      <c r="AC289" s="34" t="inlineStr">
        <is>
          <t>Plain mountain water made cool by branding</t>
        </is>
      </c>
      <c r="AD289" s="34" t="inlineStr">
        <is>
          <t>Buys the brand and the can, not just hydration.</t>
        </is>
      </c>
      <c r="AE289" s="51" t="n"/>
      <c r="AF289" s="53">
        <f>IF(AND(ISNUMBER($P289),ISNUMBER($AL289),$AL289&lt;&gt;0),ROUND($P289/$AL289*100,1),"")</f>
        <v/>
      </c>
      <c r="AG289" s="54">
        <f>IF(AND(ISNUMBER($S289),ISNUMBER($AL289),$AL289&lt;&gt;0),ROUND($S289/$AL289*100,2),"")</f>
        <v/>
      </c>
      <c r="AH289" s="53">
        <f>IF(AND(ISNUMBER($Q289),ISNUMBER($AL289),$AL289&lt;&gt;0),ROUND($Q289/$AL289*100,1),"")</f>
        <v/>
      </c>
      <c r="AI289" s="48">
        <f>IF(ISNUMBER($S289),IF($S289&lt;=1,"Yes","No"),"n/a")</f>
        <v/>
      </c>
      <c r="AJ289" s="48">
        <f>IF(ISNUMBER($S289),ROUND(MAX(0,MIN(100,100-$S289*2.5-IF(ISNUMBER($T289),$T289,0)*0.12+IF($S289&lt;=1,12,0))),0),"")</f>
        <v/>
      </c>
      <c r="AK289" s="48">
        <f>IF(ISNUMBER($Q289),IF($Q289&gt;=100,20,IF($Q289&gt;=30,10,0)),0)+IF(ISNUMBER($R289),IF($R289&gt;=100,20,0),0)+IF(ISNUMBER($P289),IF($P289&gt;=150,20,IF($P289&gt;=50,12,5)),0)+IF(ISNUMBER($S289),IF($S289&lt;=1,15,0),0)</f>
        <v/>
      </c>
      <c r="AL289" s="48" t="n">
        <v>500</v>
      </c>
      <c r="AM289" s="49" t="n"/>
      <c r="AN289" s="48">
        <f>IF(AND(ISNUMBER($P289),ISNUMBER($AL289),$AL289&lt;&gt;0),IF(OR($P289&gt;180,$P289/$AL289*1000&gt;400),"Over ceiling, confirm SKU","Within"),"n/a")</f>
        <v/>
      </c>
      <c r="AO289" s="51" t="n"/>
      <c r="AP289" s="51" t="n"/>
      <c r="AQ289" s="51" t="n"/>
      <c r="AR289" s="34" t="inlineStr">
        <is>
          <t>Retrieved and cited, see Enrichment Log</t>
        </is>
      </c>
      <c r="AS289" s="34" t="inlineStr">
        <is>
          <t>BLANK -&gt; requires live Amazon.ca capture</t>
        </is>
      </c>
      <c r="AT289" s="34" t="inlineStr">
        <is>
          <t>Unverified commercial data</t>
        </is>
      </c>
    </row>
    <row r="290" ht="28" customHeight="1">
      <c r="A290" s="34" t="inlineStr">
        <is>
          <t>Liquid Death</t>
        </is>
      </c>
      <c r="B290" s="34" t="inlineStr">
        <is>
          <t>Liquid Death Mountain Water (Still) | Still (unflavoured) | 8 pack 500mL</t>
        </is>
      </c>
      <c r="C290" s="34" t="inlineStr">
        <is>
          <t>5) Sparkling water &amp; soda</t>
        </is>
      </c>
      <c r="D290" s="34" t="inlineStr">
        <is>
          <t>500 mL can</t>
        </is>
      </c>
      <c r="E290" s="48" t="n">
        <v>8</v>
      </c>
      <c r="F290" s="49" t="n"/>
      <c r="G290" s="50">
        <f>IF(AND(ISNUMBER($F290),ISNUMBER($E290),$E290&lt;&gt;0),$F290/$E290,"")</f>
        <v/>
      </c>
      <c r="H290" s="50">
        <f>IF(AND(ISNUMBER($F290),ISNUMBER($AL290),ISNUMBER($E290),($AL290*$E290)&lt;&gt;0),$F290/($AL290*$E290)*100,"")</f>
        <v/>
      </c>
      <c r="I290" s="51" t="n"/>
      <c r="J290" s="52" t="n"/>
      <c r="K290" s="50">
        <f>IF(AND(ISNUMBER($F290),ISNUMBER($J290)),$F290*(1-$J290),"")</f>
        <v/>
      </c>
      <c r="L290" s="51" t="n"/>
      <c r="M290" s="51" t="n"/>
      <c r="N290" s="50">
        <f>IF(ISNUMBER($F290),($F290-IF(ISNUMBER($AM290),$AM290,0))*(1-IF(ISNUMBER($J290),$J290,0)),"")</f>
        <v/>
      </c>
      <c r="O290" s="34" t="inlineStr">
        <is>
          <t>Still (unflavoured)</t>
        </is>
      </c>
      <c r="P290" s="48" t="n">
        <v>0</v>
      </c>
      <c r="Q290" s="48" t="n">
        <v>0</v>
      </c>
      <c r="R290" s="34" t="inlineStr">
        <is>
          <t>Not listed</t>
        </is>
      </c>
      <c r="S290" s="48" t="n">
        <v>0</v>
      </c>
      <c r="T290" s="48" t="n">
        <v>0</v>
      </c>
      <c r="U290" s="34" t="inlineStr">
        <is>
          <t>None</t>
        </is>
      </c>
      <c r="V290" s="34" t="inlineStr">
        <is>
          <t>Austrian Alps artesian water (single ingredient), pH ~8.0, zero everything label, infinitely recyclable tallboy can, brand driven</t>
        </is>
      </c>
      <c r="W290" s="51" t="n"/>
      <c r="X290" s="51" t="n"/>
      <c r="Y290" s="51" t="n"/>
      <c r="Z290" s="51" t="n"/>
      <c r="AA290" s="34" t="inlineStr">
        <is>
          <t>High</t>
        </is>
      </c>
      <c r="AB290" s="34" t="inlineStr">
        <is>
          <t>Viral brand halo on plain water</t>
        </is>
      </c>
      <c r="AC290" s="34" t="inlineStr">
        <is>
          <t>Plain mountain water made cool by branding</t>
        </is>
      </c>
      <c r="AD290" s="34" t="inlineStr">
        <is>
          <t>Buys the brand and the can, not just hydration.</t>
        </is>
      </c>
      <c r="AE290" s="51" t="n"/>
      <c r="AF290" s="53">
        <f>IF(AND(ISNUMBER($P290),ISNUMBER($AL290),$AL290&lt;&gt;0),ROUND($P290/$AL290*100,1),"")</f>
        <v/>
      </c>
      <c r="AG290" s="54">
        <f>IF(AND(ISNUMBER($S290),ISNUMBER($AL290),$AL290&lt;&gt;0),ROUND($S290/$AL290*100,2),"")</f>
        <v/>
      </c>
      <c r="AH290" s="53">
        <f>IF(AND(ISNUMBER($Q290),ISNUMBER($AL290),$AL290&lt;&gt;0),ROUND($Q290/$AL290*100,1),"")</f>
        <v/>
      </c>
      <c r="AI290" s="48">
        <f>IF(ISNUMBER($S290),IF($S290&lt;=1,"Yes","No"),"n/a")</f>
        <v/>
      </c>
      <c r="AJ290" s="48">
        <f>IF(ISNUMBER($S290),ROUND(MAX(0,MIN(100,100-$S290*2.5-IF(ISNUMBER($T290),$T290,0)*0.12+IF($S290&lt;=1,12,0))),0),"")</f>
        <v/>
      </c>
      <c r="AK290" s="48">
        <f>IF(ISNUMBER($Q290),IF($Q290&gt;=100,20,IF($Q290&gt;=30,10,0)),0)+IF(ISNUMBER($R290),IF($R290&gt;=100,20,0),0)+IF(ISNUMBER($P290),IF($P290&gt;=150,20,IF($P290&gt;=50,12,5)),0)+IF(ISNUMBER($S290),IF($S290&lt;=1,15,0),0)</f>
        <v/>
      </c>
      <c r="AL290" s="48" t="n">
        <v>500</v>
      </c>
      <c r="AM290" s="49" t="n"/>
      <c r="AN290" s="48">
        <f>IF(AND(ISNUMBER($P290),ISNUMBER($AL290),$AL290&lt;&gt;0),IF(OR($P290&gt;180,$P290/$AL290*1000&gt;400),"Over ceiling, confirm SKU","Within"),"n/a")</f>
        <v/>
      </c>
      <c r="AO290" s="51" t="n"/>
      <c r="AP290" s="51" t="n"/>
      <c r="AQ290" s="51" t="n"/>
      <c r="AR290" s="34" t="inlineStr">
        <is>
          <t>Retrieved and cited, see Enrichment Log</t>
        </is>
      </c>
      <c r="AS290" s="34" t="inlineStr">
        <is>
          <t>BLANK -&gt; requires live Amazon.ca capture</t>
        </is>
      </c>
      <c r="AT290" s="34" t="inlineStr">
        <is>
          <t>Unverified commercial data</t>
        </is>
      </c>
    </row>
    <row r="291" ht="28" customHeight="1">
      <c r="A291" s="34" t="inlineStr">
        <is>
          <t>Liquid Death</t>
        </is>
      </c>
      <c r="B291" s="34" t="inlineStr">
        <is>
          <t>Liquid Death Mountain Water (Still) | Still (unflavoured) | 12 pack 500mL</t>
        </is>
      </c>
      <c r="C291" s="34" t="inlineStr">
        <is>
          <t>5) Sparkling water &amp; soda</t>
        </is>
      </c>
      <c r="D291" s="34" t="inlineStr">
        <is>
          <t>500 mL can</t>
        </is>
      </c>
      <c r="E291" s="48" t="n">
        <v>12</v>
      </c>
      <c r="F291" s="49" t="n"/>
      <c r="G291" s="50">
        <f>IF(AND(ISNUMBER($F291),ISNUMBER($E291),$E291&lt;&gt;0),$F291/$E291,"")</f>
        <v/>
      </c>
      <c r="H291" s="50">
        <f>IF(AND(ISNUMBER($F291),ISNUMBER($AL291),ISNUMBER($E291),($AL291*$E291)&lt;&gt;0),$F291/($AL291*$E291)*100,"")</f>
        <v/>
      </c>
      <c r="I291" s="51" t="n"/>
      <c r="J291" s="52" t="n"/>
      <c r="K291" s="50">
        <f>IF(AND(ISNUMBER($F291),ISNUMBER($J291)),$F291*(1-$J291),"")</f>
        <v/>
      </c>
      <c r="L291" s="51" t="n"/>
      <c r="M291" s="51" t="n"/>
      <c r="N291" s="50">
        <f>IF(ISNUMBER($F291),($F291-IF(ISNUMBER($AM291),$AM291,0))*(1-IF(ISNUMBER($J291),$J291,0)),"")</f>
        <v/>
      </c>
      <c r="O291" s="34" t="inlineStr">
        <is>
          <t>Still (unflavoured)</t>
        </is>
      </c>
      <c r="P291" s="48" t="n">
        <v>0</v>
      </c>
      <c r="Q291" s="48" t="n">
        <v>0</v>
      </c>
      <c r="R291" s="34" t="inlineStr">
        <is>
          <t>Not listed</t>
        </is>
      </c>
      <c r="S291" s="48" t="n">
        <v>0</v>
      </c>
      <c r="T291" s="48" t="n">
        <v>0</v>
      </c>
      <c r="U291" s="34" t="inlineStr">
        <is>
          <t>None</t>
        </is>
      </c>
      <c r="V291" s="34" t="inlineStr">
        <is>
          <t>Austrian Alps artesian water (single ingredient), pH ~8.0, zero everything label, infinitely recyclable tallboy can, brand driven</t>
        </is>
      </c>
      <c r="W291" s="51" t="n"/>
      <c r="X291" s="51" t="n"/>
      <c r="Y291" s="51" t="n"/>
      <c r="Z291" s="51" t="n"/>
      <c r="AA291" s="34" t="inlineStr">
        <is>
          <t>High</t>
        </is>
      </c>
      <c r="AB291" s="34" t="inlineStr">
        <is>
          <t>Viral brand halo on plain water</t>
        </is>
      </c>
      <c r="AC291" s="34" t="inlineStr">
        <is>
          <t>Plain mountain water made cool by branding</t>
        </is>
      </c>
      <c r="AD291" s="34" t="inlineStr">
        <is>
          <t>Buys the brand and the can, not just hydration.</t>
        </is>
      </c>
      <c r="AE291" s="51" t="n"/>
      <c r="AF291" s="53">
        <f>IF(AND(ISNUMBER($P291),ISNUMBER($AL291),$AL291&lt;&gt;0),ROUND($P291/$AL291*100,1),"")</f>
        <v/>
      </c>
      <c r="AG291" s="54">
        <f>IF(AND(ISNUMBER($S291),ISNUMBER($AL291),$AL291&lt;&gt;0),ROUND($S291/$AL291*100,2),"")</f>
        <v/>
      </c>
      <c r="AH291" s="53">
        <f>IF(AND(ISNUMBER($Q291),ISNUMBER($AL291),$AL291&lt;&gt;0),ROUND($Q291/$AL291*100,1),"")</f>
        <v/>
      </c>
      <c r="AI291" s="48">
        <f>IF(ISNUMBER($S291),IF($S291&lt;=1,"Yes","No"),"n/a")</f>
        <v/>
      </c>
      <c r="AJ291" s="48">
        <f>IF(ISNUMBER($S291),ROUND(MAX(0,MIN(100,100-$S291*2.5-IF(ISNUMBER($T291),$T291,0)*0.12+IF($S291&lt;=1,12,0))),0),"")</f>
        <v/>
      </c>
      <c r="AK291" s="48">
        <f>IF(ISNUMBER($Q291),IF($Q291&gt;=100,20,IF($Q291&gt;=30,10,0)),0)+IF(ISNUMBER($R291),IF($R291&gt;=100,20,0),0)+IF(ISNUMBER($P291),IF($P291&gt;=150,20,IF($P291&gt;=50,12,5)),0)+IF(ISNUMBER($S291),IF($S291&lt;=1,15,0),0)</f>
        <v/>
      </c>
      <c r="AL291" s="48" t="n">
        <v>500</v>
      </c>
      <c r="AM291" s="49" t="n"/>
      <c r="AN291" s="48">
        <f>IF(AND(ISNUMBER($P291),ISNUMBER($AL291),$AL291&lt;&gt;0),IF(OR($P291&gt;180,$P291/$AL291*1000&gt;400),"Over ceiling, confirm SKU","Within"),"n/a")</f>
        <v/>
      </c>
      <c r="AO291" s="51" t="n"/>
      <c r="AP291" s="51" t="n"/>
      <c r="AQ291" s="51" t="n"/>
      <c r="AR291" s="34" t="inlineStr">
        <is>
          <t>Retrieved and cited, see Enrichment Log</t>
        </is>
      </c>
      <c r="AS291" s="34" t="inlineStr">
        <is>
          <t>BLANK -&gt; requires live Amazon.ca capture</t>
        </is>
      </c>
      <c r="AT291" s="34" t="inlineStr">
        <is>
          <t>Unverified commercial data</t>
        </is>
      </c>
    </row>
    <row r="292" ht="28" customHeight="1">
      <c r="A292" s="34" t="inlineStr">
        <is>
          <t>Liquid Death</t>
        </is>
      </c>
      <c r="B292" s="34" t="inlineStr">
        <is>
          <t>Liquid Death Mountain Water (Still) | Still (unflavoured) | 18 pack 500mL</t>
        </is>
      </c>
      <c r="C292" s="34" t="inlineStr">
        <is>
          <t>5) Sparkling water &amp; soda</t>
        </is>
      </c>
      <c r="D292" s="34" t="inlineStr">
        <is>
          <t>500 mL can</t>
        </is>
      </c>
      <c r="E292" s="48" t="n">
        <v>18</v>
      </c>
      <c r="F292" s="49" t="n"/>
      <c r="G292" s="50">
        <f>IF(AND(ISNUMBER($F292),ISNUMBER($E292),$E292&lt;&gt;0),$F292/$E292,"")</f>
        <v/>
      </c>
      <c r="H292" s="50">
        <f>IF(AND(ISNUMBER($F292),ISNUMBER($AL292),ISNUMBER($E292),($AL292*$E292)&lt;&gt;0),$F292/($AL292*$E292)*100,"")</f>
        <v/>
      </c>
      <c r="I292" s="51" t="n"/>
      <c r="J292" s="52" t="n"/>
      <c r="K292" s="50">
        <f>IF(AND(ISNUMBER($F292),ISNUMBER($J292)),$F292*(1-$J292),"")</f>
        <v/>
      </c>
      <c r="L292" s="51" t="n"/>
      <c r="M292" s="51" t="n"/>
      <c r="N292" s="50">
        <f>IF(ISNUMBER($F292),($F292-IF(ISNUMBER($AM292),$AM292,0))*(1-IF(ISNUMBER($J292),$J292,0)),"")</f>
        <v/>
      </c>
      <c r="O292" s="34" t="inlineStr">
        <is>
          <t>Still (unflavoured)</t>
        </is>
      </c>
      <c r="P292" s="48" t="n">
        <v>0</v>
      </c>
      <c r="Q292" s="48" t="n">
        <v>0</v>
      </c>
      <c r="R292" s="34" t="inlineStr">
        <is>
          <t>Not listed</t>
        </is>
      </c>
      <c r="S292" s="48" t="n">
        <v>0</v>
      </c>
      <c r="T292" s="48" t="n">
        <v>0</v>
      </c>
      <c r="U292" s="34" t="inlineStr">
        <is>
          <t>None</t>
        </is>
      </c>
      <c r="V292" s="34" t="inlineStr">
        <is>
          <t>Austrian Alps artesian water (single ingredient), pH ~8.0, zero everything label, infinitely recyclable tallboy can, brand driven</t>
        </is>
      </c>
      <c r="W292" s="51" t="n"/>
      <c r="X292" s="51" t="n"/>
      <c r="Y292" s="51" t="n"/>
      <c r="Z292" s="51" t="n"/>
      <c r="AA292" s="34" t="inlineStr">
        <is>
          <t>High</t>
        </is>
      </c>
      <c r="AB292" s="34" t="inlineStr">
        <is>
          <t>Viral brand halo on plain water</t>
        </is>
      </c>
      <c r="AC292" s="34" t="inlineStr">
        <is>
          <t>Plain mountain water made cool by branding</t>
        </is>
      </c>
      <c r="AD292" s="34" t="inlineStr">
        <is>
          <t>Buys the brand and the can, not just hydration.</t>
        </is>
      </c>
      <c r="AE292" s="51" t="n"/>
      <c r="AF292" s="53">
        <f>IF(AND(ISNUMBER($P292),ISNUMBER($AL292),$AL292&lt;&gt;0),ROUND($P292/$AL292*100,1),"")</f>
        <v/>
      </c>
      <c r="AG292" s="54">
        <f>IF(AND(ISNUMBER($S292),ISNUMBER($AL292),$AL292&lt;&gt;0),ROUND($S292/$AL292*100,2),"")</f>
        <v/>
      </c>
      <c r="AH292" s="53">
        <f>IF(AND(ISNUMBER($Q292),ISNUMBER($AL292),$AL292&lt;&gt;0),ROUND($Q292/$AL292*100,1),"")</f>
        <v/>
      </c>
      <c r="AI292" s="48">
        <f>IF(ISNUMBER($S292),IF($S292&lt;=1,"Yes","No"),"n/a")</f>
        <v/>
      </c>
      <c r="AJ292" s="48">
        <f>IF(ISNUMBER($S292),ROUND(MAX(0,MIN(100,100-$S292*2.5-IF(ISNUMBER($T292),$T292,0)*0.12+IF($S292&lt;=1,12,0))),0),"")</f>
        <v/>
      </c>
      <c r="AK292" s="48">
        <f>IF(ISNUMBER($Q292),IF($Q292&gt;=100,20,IF($Q292&gt;=30,10,0)),0)+IF(ISNUMBER($R292),IF($R292&gt;=100,20,0),0)+IF(ISNUMBER($P292),IF($P292&gt;=150,20,IF($P292&gt;=50,12,5)),0)+IF(ISNUMBER($S292),IF($S292&lt;=1,15,0),0)</f>
        <v/>
      </c>
      <c r="AL292" s="48" t="n">
        <v>500</v>
      </c>
      <c r="AM292" s="49" t="n"/>
      <c r="AN292" s="48">
        <f>IF(AND(ISNUMBER($P292),ISNUMBER($AL292),$AL292&lt;&gt;0),IF(OR($P292&gt;180,$P292/$AL292*1000&gt;400),"Over ceiling, confirm SKU","Within"),"n/a")</f>
        <v/>
      </c>
      <c r="AO292" s="51" t="n"/>
      <c r="AP292" s="51" t="n"/>
      <c r="AQ292" s="51" t="n"/>
      <c r="AR292" s="34" t="inlineStr">
        <is>
          <t>Retrieved and cited, see Enrichment Log</t>
        </is>
      </c>
      <c r="AS292" s="34" t="inlineStr">
        <is>
          <t>BLANK -&gt; requires live Amazon.ca capture</t>
        </is>
      </c>
      <c r="AT292" s="34" t="inlineStr">
        <is>
          <t>Unverified commercial data</t>
        </is>
      </c>
    </row>
    <row r="293" ht="28" customHeight="1">
      <c r="A293" s="34" t="inlineStr">
        <is>
          <t>Liquid Death</t>
        </is>
      </c>
      <c r="B293" s="34" t="inlineStr">
        <is>
          <t>Liquid Death Mountain Water (Still) | Still (unflavoured) | 24 pack 500mL</t>
        </is>
      </c>
      <c r="C293" s="34" t="inlineStr">
        <is>
          <t>5) Sparkling water &amp; soda</t>
        </is>
      </c>
      <c r="D293" s="34" t="inlineStr">
        <is>
          <t>500 mL can</t>
        </is>
      </c>
      <c r="E293" s="48" t="n">
        <v>24</v>
      </c>
      <c r="F293" s="49" t="n"/>
      <c r="G293" s="50">
        <f>IF(AND(ISNUMBER($F293),ISNUMBER($E293),$E293&lt;&gt;0),$F293/$E293,"")</f>
        <v/>
      </c>
      <c r="H293" s="50">
        <f>IF(AND(ISNUMBER($F293),ISNUMBER($AL293),ISNUMBER($E293),($AL293*$E293)&lt;&gt;0),$F293/($AL293*$E293)*100,"")</f>
        <v/>
      </c>
      <c r="I293" s="51" t="n"/>
      <c r="J293" s="52" t="n"/>
      <c r="K293" s="50">
        <f>IF(AND(ISNUMBER($F293),ISNUMBER($J293)),$F293*(1-$J293),"")</f>
        <v/>
      </c>
      <c r="L293" s="51" t="n"/>
      <c r="M293" s="51" t="n"/>
      <c r="N293" s="50">
        <f>IF(ISNUMBER($F293),($F293-IF(ISNUMBER($AM293),$AM293,0))*(1-IF(ISNUMBER($J293),$J293,0)),"")</f>
        <v/>
      </c>
      <c r="O293" s="34" t="inlineStr">
        <is>
          <t>Still (unflavoured)</t>
        </is>
      </c>
      <c r="P293" s="48" t="n">
        <v>0</v>
      </c>
      <c r="Q293" s="48" t="n">
        <v>0</v>
      </c>
      <c r="R293" s="34" t="inlineStr">
        <is>
          <t>Not listed</t>
        </is>
      </c>
      <c r="S293" s="48" t="n">
        <v>0</v>
      </c>
      <c r="T293" s="48" t="n">
        <v>0</v>
      </c>
      <c r="U293" s="34" t="inlineStr">
        <is>
          <t>None</t>
        </is>
      </c>
      <c r="V293" s="34" t="inlineStr">
        <is>
          <t>Austrian Alps artesian water (single ingredient), pH ~8.0, zero everything label, infinitely recyclable tallboy can, brand driven</t>
        </is>
      </c>
      <c r="W293" s="51" t="n"/>
      <c r="X293" s="51" t="n"/>
      <c r="Y293" s="51" t="n"/>
      <c r="Z293" s="51" t="n"/>
      <c r="AA293" s="34" t="inlineStr">
        <is>
          <t>High</t>
        </is>
      </c>
      <c r="AB293" s="34" t="inlineStr">
        <is>
          <t>Viral brand halo on plain water</t>
        </is>
      </c>
      <c r="AC293" s="34" t="inlineStr">
        <is>
          <t>Plain mountain water made cool by branding</t>
        </is>
      </c>
      <c r="AD293" s="34" t="inlineStr">
        <is>
          <t>Buys the brand and the can, not just hydration.</t>
        </is>
      </c>
      <c r="AE293" s="51" t="n"/>
      <c r="AF293" s="53">
        <f>IF(AND(ISNUMBER($P293),ISNUMBER($AL293),$AL293&lt;&gt;0),ROUND($P293/$AL293*100,1),"")</f>
        <v/>
      </c>
      <c r="AG293" s="54">
        <f>IF(AND(ISNUMBER($S293),ISNUMBER($AL293),$AL293&lt;&gt;0),ROUND($S293/$AL293*100,2),"")</f>
        <v/>
      </c>
      <c r="AH293" s="53">
        <f>IF(AND(ISNUMBER($Q293),ISNUMBER($AL293),$AL293&lt;&gt;0),ROUND($Q293/$AL293*100,1),"")</f>
        <v/>
      </c>
      <c r="AI293" s="48">
        <f>IF(ISNUMBER($S293),IF($S293&lt;=1,"Yes","No"),"n/a")</f>
        <v/>
      </c>
      <c r="AJ293" s="48">
        <f>IF(ISNUMBER($S293),ROUND(MAX(0,MIN(100,100-$S293*2.5-IF(ISNUMBER($T293),$T293,0)*0.12+IF($S293&lt;=1,12,0))),0),"")</f>
        <v/>
      </c>
      <c r="AK293" s="48">
        <f>IF(ISNUMBER($Q293),IF($Q293&gt;=100,20,IF($Q293&gt;=30,10,0)),0)+IF(ISNUMBER($R293),IF($R293&gt;=100,20,0),0)+IF(ISNUMBER($P293),IF($P293&gt;=150,20,IF($P293&gt;=50,12,5)),0)+IF(ISNUMBER($S293),IF($S293&lt;=1,15,0),0)</f>
        <v/>
      </c>
      <c r="AL293" s="48" t="n">
        <v>500</v>
      </c>
      <c r="AM293" s="49" t="n"/>
      <c r="AN293" s="48">
        <f>IF(AND(ISNUMBER($P293),ISNUMBER($AL293),$AL293&lt;&gt;0),IF(OR($P293&gt;180,$P293/$AL293*1000&gt;400),"Over ceiling, confirm SKU","Within"),"n/a")</f>
        <v/>
      </c>
      <c r="AO293" s="51" t="n"/>
      <c r="AP293" s="51" t="n"/>
      <c r="AQ293" s="51" t="n"/>
      <c r="AR293" s="34" t="inlineStr">
        <is>
          <t>Retrieved and cited, see Enrichment Log</t>
        </is>
      </c>
      <c r="AS293" s="34" t="inlineStr">
        <is>
          <t>BLANK -&gt; requires live Amazon.ca capture</t>
        </is>
      </c>
      <c r="AT293" s="34" t="inlineStr">
        <is>
          <t>Unverified commercial data</t>
        </is>
      </c>
    </row>
    <row r="294" ht="28" customHeight="1">
      <c r="A294" s="34" t="inlineStr">
        <is>
          <t>Topo Chico</t>
        </is>
      </c>
      <c r="B294" s="34" t="inlineStr">
        <is>
          <t>Topo Chico Mineral Water | Original | single 355mL</t>
        </is>
      </c>
      <c r="C294" s="34" t="inlineStr">
        <is>
          <t>5) Sparkling water &amp; soda</t>
        </is>
      </c>
      <c r="D294" s="34" t="inlineStr">
        <is>
          <t>355 mL bottle</t>
        </is>
      </c>
      <c r="E294" s="48" t="n">
        <v>1</v>
      </c>
      <c r="F294" s="49" t="n"/>
      <c r="G294" s="50">
        <f>IF(AND(ISNUMBER($F294),ISNUMBER($E294),$E294&lt;&gt;0),$F294/$E294,"")</f>
        <v/>
      </c>
      <c r="H294" s="50">
        <f>IF(AND(ISNUMBER($F294),ISNUMBER($AL294),ISNUMBER($E294),($AL294*$E294)&lt;&gt;0),$F294/($AL294*$E294)*100,"")</f>
        <v/>
      </c>
      <c r="I294" s="51" t="n"/>
      <c r="J294" s="52" t="n"/>
      <c r="K294" s="50">
        <f>IF(AND(ISNUMBER($F294),ISNUMBER($J294)),$F294*(1-$J294),"")</f>
        <v/>
      </c>
      <c r="L294" s="51" t="n"/>
      <c r="M294" s="51" t="n"/>
      <c r="N294" s="50">
        <f>IF(ISNUMBER($F294),($F294-IF(ISNUMBER($AM294),$AM294,0))*(1-IF(ISNUMBER($J294),$J294,0)),"")</f>
        <v/>
      </c>
      <c r="O294" s="34" t="inlineStr">
        <is>
          <t>Original</t>
        </is>
      </c>
      <c r="P294" s="48" t="n">
        <v>0</v>
      </c>
      <c r="Q294" s="48" t="n">
        <v>15</v>
      </c>
      <c r="R294" s="34" t="inlineStr">
        <is>
          <t>Not listed</t>
        </is>
      </c>
      <c r="S294" s="48" t="n">
        <v>0</v>
      </c>
      <c r="T294" s="48" t="n">
        <v>0</v>
      </c>
      <c r="U294" s="34" t="inlineStr">
        <is>
          <t>None</t>
        </is>
      </c>
      <c r="V294" s="34" t="inlineStr">
        <is>
          <t>Mexican mineral water from Monterrey source; 33 mg/L sodium (2025 Coca-Cola water quality report) → 11.7 mg/355 mL → label rounds to 15 mg; 140 mg/L calcium; pH 6.2; strong carbonation, cult following</t>
        </is>
      </c>
      <c r="W294" s="51" t="n"/>
      <c r="X294" s="51" t="n"/>
      <c r="Y294" s="51" t="n"/>
      <c r="Z294" s="51" t="n"/>
      <c r="AA294" s="34" t="inlineStr">
        <is>
          <t>Medium</t>
        </is>
      </c>
      <c r="AB294" s="34" t="inlineStr">
        <is>
          <t>Cult mineral water; cocktail mixer crossover</t>
        </is>
      </c>
      <c r="AC294" s="34" t="inlineStr">
        <is>
          <t>Cult Mexican mineral water with serious fizz</t>
        </is>
      </c>
      <c r="AD294" s="34" t="inlineStr">
        <is>
          <t>Hard carbonation and mixer credibility.</t>
        </is>
      </c>
      <c r="AE294" s="51" t="n"/>
      <c r="AF294" s="53">
        <f>IF(AND(ISNUMBER($P294),ISNUMBER($AL294),$AL294&lt;&gt;0),ROUND($P294/$AL294*100,1),"")</f>
        <v/>
      </c>
      <c r="AG294" s="54">
        <f>IF(AND(ISNUMBER($S294),ISNUMBER($AL294),$AL294&lt;&gt;0),ROUND($S294/$AL294*100,2),"")</f>
        <v/>
      </c>
      <c r="AH294" s="53">
        <f>IF(AND(ISNUMBER($Q294),ISNUMBER($AL294),$AL294&lt;&gt;0),ROUND($Q294/$AL294*100,1),"")</f>
        <v/>
      </c>
      <c r="AI294" s="48">
        <f>IF(ISNUMBER($S294),IF($S294&lt;=1,"Yes","No"),"n/a")</f>
        <v/>
      </c>
      <c r="AJ294" s="48">
        <f>IF(ISNUMBER($S294),ROUND(MAX(0,MIN(100,100-$S294*2.5-IF(ISNUMBER($T294),$T294,0)*0.12+IF($S294&lt;=1,12,0))),0),"")</f>
        <v/>
      </c>
      <c r="AK294" s="48">
        <f>IF(ISNUMBER($Q294),IF($Q294&gt;=100,20,IF($Q294&gt;=30,10,0)),0)+IF(ISNUMBER($R294),IF($R294&gt;=100,20,0),0)+IF(ISNUMBER($P294),IF($P294&gt;=150,20,IF($P294&gt;=50,12,5)),0)+IF(ISNUMBER($S294),IF($S294&lt;=1,15,0),0)</f>
        <v/>
      </c>
      <c r="AL294" s="48" t="n">
        <v>355</v>
      </c>
      <c r="AM294" s="49" t="n"/>
      <c r="AN294" s="48">
        <f>IF(AND(ISNUMBER($P294),ISNUMBER($AL294),$AL294&lt;&gt;0),IF(OR($P294&gt;180,$P294/$AL294*1000&gt;400),"Over ceiling, confirm SKU","Within"),"n/a")</f>
        <v/>
      </c>
      <c r="AO294" s="51" t="n"/>
      <c r="AP294" s="51" t="n"/>
      <c r="AQ294" s="51" t="n"/>
      <c r="AR294" s="34" t="inlineStr">
        <is>
          <t>Retrieved and cited, see Enrichment Log</t>
        </is>
      </c>
      <c r="AS294" s="34" t="inlineStr">
        <is>
          <t>BLANK -&gt; requires live Amazon.ca capture</t>
        </is>
      </c>
      <c r="AT294" s="34" t="inlineStr">
        <is>
          <t>Unverified commercial data</t>
        </is>
      </c>
    </row>
    <row r="295" ht="28" customHeight="1">
      <c r="A295" s="34" t="inlineStr">
        <is>
          <t>Topo Chico</t>
        </is>
      </c>
      <c r="B295" s="34" t="inlineStr">
        <is>
          <t>Topo Chico Mineral Water | Original | 8 pack 355mL</t>
        </is>
      </c>
      <c r="C295" s="34" t="inlineStr">
        <is>
          <t>5) Sparkling water &amp; soda</t>
        </is>
      </c>
      <c r="D295" s="34" t="inlineStr">
        <is>
          <t>355 mL bottle</t>
        </is>
      </c>
      <c r="E295" s="48" t="n">
        <v>8</v>
      </c>
      <c r="F295" s="49" t="n"/>
      <c r="G295" s="50">
        <f>IF(AND(ISNUMBER($F295),ISNUMBER($E295),$E295&lt;&gt;0),$F295/$E295,"")</f>
        <v/>
      </c>
      <c r="H295" s="50">
        <f>IF(AND(ISNUMBER($F295),ISNUMBER($AL295),ISNUMBER($E295),($AL295*$E295)&lt;&gt;0),$F295/($AL295*$E295)*100,"")</f>
        <v/>
      </c>
      <c r="I295" s="51" t="n"/>
      <c r="J295" s="52" t="n"/>
      <c r="K295" s="50">
        <f>IF(AND(ISNUMBER($F295),ISNUMBER($J295)),$F295*(1-$J295),"")</f>
        <v/>
      </c>
      <c r="L295" s="51" t="n"/>
      <c r="M295" s="51" t="n"/>
      <c r="N295" s="50">
        <f>IF(ISNUMBER($F295),($F295-IF(ISNUMBER($AM295),$AM295,0))*(1-IF(ISNUMBER($J295),$J295,0)),"")</f>
        <v/>
      </c>
      <c r="O295" s="34" t="inlineStr">
        <is>
          <t>Original</t>
        </is>
      </c>
      <c r="P295" s="48" t="n">
        <v>0</v>
      </c>
      <c r="Q295" s="48" t="n">
        <v>15</v>
      </c>
      <c r="R295" s="34" t="inlineStr">
        <is>
          <t>Not listed</t>
        </is>
      </c>
      <c r="S295" s="48" t="n">
        <v>0</v>
      </c>
      <c r="T295" s="48" t="n">
        <v>0</v>
      </c>
      <c r="U295" s="34" t="inlineStr">
        <is>
          <t>None</t>
        </is>
      </c>
      <c r="V295" s="34" t="inlineStr">
        <is>
          <t>Mexican mineral water from Monterrey source; 33 mg/L sodium (2025 Coca-Cola water quality report) → 11.7 mg/355 mL → label rounds to 15 mg; 140 mg/L calcium; pH 6.2; strong carbonation, cult following</t>
        </is>
      </c>
      <c r="W295" s="51" t="n"/>
      <c r="X295" s="51" t="n"/>
      <c r="Y295" s="51" t="n"/>
      <c r="Z295" s="51" t="n"/>
      <c r="AA295" s="34" t="inlineStr">
        <is>
          <t>Medium</t>
        </is>
      </c>
      <c r="AB295" s="34" t="inlineStr">
        <is>
          <t>Cult mineral water; cocktail mixer crossover</t>
        </is>
      </c>
      <c r="AC295" s="34" t="inlineStr">
        <is>
          <t>Cult Mexican mineral water with serious fizz</t>
        </is>
      </c>
      <c r="AD295" s="34" t="inlineStr">
        <is>
          <t>Hard carbonation and mixer credibility.</t>
        </is>
      </c>
      <c r="AE295" s="51" t="n"/>
      <c r="AF295" s="53">
        <f>IF(AND(ISNUMBER($P295),ISNUMBER($AL295),$AL295&lt;&gt;0),ROUND($P295/$AL295*100,1),"")</f>
        <v/>
      </c>
      <c r="AG295" s="54">
        <f>IF(AND(ISNUMBER($S295),ISNUMBER($AL295),$AL295&lt;&gt;0),ROUND($S295/$AL295*100,2),"")</f>
        <v/>
      </c>
      <c r="AH295" s="53">
        <f>IF(AND(ISNUMBER($Q295),ISNUMBER($AL295),$AL295&lt;&gt;0),ROUND($Q295/$AL295*100,1),"")</f>
        <v/>
      </c>
      <c r="AI295" s="48">
        <f>IF(ISNUMBER($S295),IF($S295&lt;=1,"Yes","No"),"n/a")</f>
        <v/>
      </c>
      <c r="AJ295" s="48">
        <f>IF(ISNUMBER($S295),ROUND(MAX(0,MIN(100,100-$S295*2.5-IF(ISNUMBER($T295),$T295,0)*0.12+IF($S295&lt;=1,12,0))),0),"")</f>
        <v/>
      </c>
      <c r="AK295" s="48">
        <f>IF(ISNUMBER($Q295),IF($Q295&gt;=100,20,IF($Q295&gt;=30,10,0)),0)+IF(ISNUMBER($R295),IF($R295&gt;=100,20,0),0)+IF(ISNUMBER($P295),IF($P295&gt;=150,20,IF($P295&gt;=50,12,5)),0)+IF(ISNUMBER($S295),IF($S295&lt;=1,15,0),0)</f>
        <v/>
      </c>
      <c r="AL295" s="48" t="n">
        <v>355</v>
      </c>
      <c r="AM295" s="49" t="n"/>
      <c r="AN295" s="48">
        <f>IF(AND(ISNUMBER($P295),ISNUMBER($AL295),$AL295&lt;&gt;0),IF(OR($P295&gt;180,$P295/$AL295*1000&gt;400),"Over ceiling, confirm SKU","Within"),"n/a")</f>
        <v/>
      </c>
      <c r="AO295" s="51" t="n"/>
      <c r="AP295" s="51" t="n"/>
      <c r="AQ295" s="51" t="n"/>
      <c r="AR295" s="34" t="inlineStr">
        <is>
          <t>Retrieved and cited, see Enrichment Log</t>
        </is>
      </c>
      <c r="AS295" s="34" t="inlineStr">
        <is>
          <t>BLANK -&gt; requires live Amazon.ca capture</t>
        </is>
      </c>
      <c r="AT295" s="34" t="inlineStr">
        <is>
          <t>Unverified commercial data</t>
        </is>
      </c>
    </row>
    <row r="296" ht="28" customHeight="1">
      <c r="A296" s="34" t="inlineStr">
        <is>
          <t>Topo Chico</t>
        </is>
      </c>
      <c r="B296" s="34" t="inlineStr">
        <is>
          <t>Topo Chico Mineral Water | Original | 12 pack 355mL</t>
        </is>
      </c>
      <c r="C296" s="34" t="inlineStr">
        <is>
          <t>5) Sparkling water &amp; soda</t>
        </is>
      </c>
      <c r="D296" s="34" t="inlineStr">
        <is>
          <t>355 mL bottle</t>
        </is>
      </c>
      <c r="E296" s="48" t="n">
        <v>12</v>
      </c>
      <c r="F296" s="49" t="n"/>
      <c r="G296" s="50">
        <f>IF(AND(ISNUMBER($F296),ISNUMBER($E296),$E296&lt;&gt;0),$F296/$E296,"")</f>
        <v/>
      </c>
      <c r="H296" s="50">
        <f>IF(AND(ISNUMBER($F296),ISNUMBER($AL296),ISNUMBER($E296),($AL296*$E296)&lt;&gt;0),$F296/($AL296*$E296)*100,"")</f>
        <v/>
      </c>
      <c r="I296" s="51" t="n"/>
      <c r="J296" s="52" t="n"/>
      <c r="K296" s="50">
        <f>IF(AND(ISNUMBER($F296),ISNUMBER($J296)),$F296*(1-$J296),"")</f>
        <v/>
      </c>
      <c r="L296" s="51" t="n"/>
      <c r="M296" s="51" t="n"/>
      <c r="N296" s="50">
        <f>IF(ISNUMBER($F296),($F296-IF(ISNUMBER($AM296),$AM296,0))*(1-IF(ISNUMBER($J296),$J296,0)),"")</f>
        <v/>
      </c>
      <c r="O296" s="34" t="inlineStr">
        <is>
          <t>Original</t>
        </is>
      </c>
      <c r="P296" s="48" t="n">
        <v>0</v>
      </c>
      <c r="Q296" s="48" t="n">
        <v>15</v>
      </c>
      <c r="R296" s="34" t="inlineStr">
        <is>
          <t>Not listed</t>
        </is>
      </c>
      <c r="S296" s="48" t="n">
        <v>0</v>
      </c>
      <c r="T296" s="48" t="n">
        <v>0</v>
      </c>
      <c r="U296" s="34" t="inlineStr">
        <is>
          <t>None</t>
        </is>
      </c>
      <c r="V296" s="34" t="inlineStr">
        <is>
          <t>Mexican mineral water from Monterrey source; 33 mg/L sodium (2025 Coca-Cola water quality report) → 11.7 mg/355 mL → label rounds to 15 mg; 140 mg/L calcium; pH 6.2; strong carbonation, cult following</t>
        </is>
      </c>
      <c r="W296" s="51" t="n"/>
      <c r="X296" s="51" t="n"/>
      <c r="Y296" s="51" t="n"/>
      <c r="Z296" s="51" t="n"/>
      <c r="AA296" s="34" t="inlineStr">
        <is>
          <t>Medium</t>
        </is>
      </c>
      <c r="AB296" s="34" t="inlineStr">
        <is>
          <t>Cult mineral water; cocktail mixer crossover</t>
        </is>
      </c>
      <c r="AC296" s="34" t="inlineStr">
        <is>
          <t>Cult Mexican mineral water with serious fizz</t>
        </is>
      </c>
      <c r="AD296" s="34" t="inlineStr">
        <is>
          <t>Hard carbonation and mixer credibility.</t>
        </is>
      </c>
      <c r="AE296" s="51" t="n"/>
      <c r="AF296" s="53">
        <f>IF(AND(ISNUMBER($P296),ISNUMBER($AL296),$AL296&lt;&gt;0),ROUND($P296/$AL296*100,1),"")</f>
        <v/>
      </c>
      <c r="AG296" s="54">
        <f>IF(AND(ISNUMBER($S296),ISNUMBER($AL296),$AL296&lt;&gt;0),ROUND($S296/$AL296*100,2),"")</f>
        <v/>
      </c>
      <c r="AH296" s="53">
        <f>IF(AND(ISNUMBER($Q296),ISNUMBER($AL296),$AL296&lt;&gt;0),ROUND($Q296/$AL296*100,1),"")</f>
        <v/>
      </c>
      <c r="AI296" s="48">
        <f>IF(ISNUMBER($S296),IF($S296&lt;=1,"Yes","No"),"n/a")</f>
        <v/>
      </c>
      <c r="AJ296" s="48">
        <f>IF(ISNUMBER($S296),ROUND(MAX(0,MIN(100,100-$S296*2.5-IF(ISNUMBER($T296),$T296,0)*0.12+IF($S296&lt;=1,12,0))),0),"")</f>
        <v/>
      </c>
      <c r="AK296" s="48">
        <f>IF(ISNUMBER($Q296),IF($Q296&gt;=100,20,IF($Q296&gt;=30,10,0)),0)+IF(ISNUMBER($R296),IF($R296&gt;=100,20,0),0)+IF(ISNUMBER($P296),IF($P296&gt;=150,20,IF($P296&gt;=50,12,5)),0)+IF(ISNUMBER($S296),IF($S296&lt;=1,15,0),0)</f>
        <v/>
      </c>
      <c r="AL296" s="48" t="n">
        <v>355</v>
      </c>
      <c r="AM296" s="49" t="n"/>
      <c r="AN296" s="48">
        <f>IF(AND(ISNUMBER($P296),ISNUMBER($AL296),$AL296&lt;&gt;0),IF(OR($P296&gt;180,$P296/$AL296*1000&gt;400),"Over ceiling, confirm SKU","Within"),"n/a")</f>
        <v/>
      </c>
      <c r="AO296" s="51" t="n"/>
      <c r="AP296" s="51" t="n"/>
      <c r="AQ296" s="51" t="n"/>
      <c r="AR296" s="34" t="inlineStr">
        <is>
          <t>Retrieved and cited, see Enrichment Log</t>
        </is>
      </c>
      <c r="AS296" s="34" t="inlineStr">
        <is>
          <t>BLANK -&gt; requires live Amazon.ca capture</t>
        </is>
      </c>
      <c r="AT296" s="34" t="inlineStr">
        <is>
          <t>Unverified commercial data</t>
        </is>
      </c>
    </row>
    <row r="297" ht="28" customHeight="1">
      <c r="A297" s="34" t="inlineStr">
        <is>
          <t>Topo Chico</t>
        </is>
      </c>
      <c r="B297" s="34" t="inlineStr">
        <is>
          <t>Topo Chico Mineral Water | Original | 15 pack 355mL</t>
        </is>
      </c>
      <c r="C297" s="34" t="inlineStr">
        <is>
          <t>5) Sparkling water &amp; soda</t>
        </is>
      </c>
      <c r="D297" s="34" t="inlineStr">
        <is>
          <t>355 mL bottle</t>
        </is>
      </c>
      <c r="E297" s="48" t="n">
        <v>15</v>
      </c>
      <c r="F297" s="49" t="n"/>
      <c r="G297" s="50">
        <f>IF(AND(ISNUMBER($F297),ISNUMBER($E297),$E297&lt;&gt;0),$F297/$E297,"")</f>
        <v/>
      </c>
      <c r="H297" s="50">
        <f>IF(AND(ISNUMBER($F297),ISNUMBER($AL297),ISNUMBER($E297),($AL297*$E297)&lt;&gt;0),$F297/($AL297*$E297)*100,"")</f>
        <v/>
      </c>
      <c r="I297" s="51" t="n"/>
      <c r="J297" s="52" t="n"/>
      <c r="K297" s="50">
        <f>IF(AND(ISNUMBER($F297),ISNUMBER($J297)),$F297*(1-$J297),"")</f>
        <v/>
      </c>
      <c r="L297" s="51" t="n"/>
      <c r="M297" s="51" t="n"/>
      <c r="N297" s="50">
        <f>IF(ISNUMBER($F297),($F297-IF(ISNUMBER($AM297),$AM297,0))*(1-IF(ISNUMBER($J297),$J297,0)),"")</f>
        <v/>
      </c>
      <c r="O297" s="34" t="inlineStr">
        <is>
          <t>Original</t>
        </is>
      </c>
      <c r="P297" s="48" t="n">
        <v>0</v>
      </c>
      <c r="Q297" s="48" t="n">
        <v>15</v>
      </c>
      <c r="R297" s="34" t="inlineStr">
        <is>
          <t>Not listed</t>
        </is>
      </c>
      <c r="S297" s="48" t="n">
        <v>0</v>
      </c>
      <c r="T297" s="48" t="n">
        <v>0</v>
      </c>
      <c r="U297" s="34" t="inlineStr">
        <is>
          <t>None</t>
        </is>
      </c>
      <c r="V297" s="34" t="inlineStr">
        <is>
          <t>Mexican mineral water from Monterrey source; 33 mg/L sodium (2025 Coca-Cola water quality report) → 11.7 mg/355 mL → label rounds to 15 mg; 140 mg/L calcium; pH 6.2; strong carbonation, cult following</t>
        </is>
      </c>
      <c r="W297" s="51" t="n"/>
      <c r="X297" s="51" t="n"/>
      <c r="Y297" s="51" t="n"/>
      <c r="Z297" s="51" t="n"/>
      <c r="AA297" s="34" t="inlineStr">
        <is>
          <t>Medium</t>
        </is>
      </c>
      <c r="AB297" s="34" t="inlineStr">
        <is>
          <t>Cult mineral water; cocktail mixer crossover</t>
        </is>
      </c>
      <c r="AC297" s="34" t="inlineStr">
        <is>
          <t>Cult Mexican mineral water with serious fizz</t>
        </is>
      </c>
      <c r="AD297" s="34" t="inlineStr">
        <is>
          <t>Hard carbonation and mixer credibility.</t>
        </is>
      </c>
      <c r="AE297" s="51" t="n"/>
      <c r="AF297" s="53">
        <f>IF(AND(ISNUMBER($P297),ISNUMBER($AL297),$AL297&lt;&gt;0),ROUND($P297/$AL297*100,1),"")</f>
        <v/>
      </c>
      <c r="AG297" s="54">
        <f>IF(AND(ISNUMBER($S297),ISNUMBER($AL297),$AL297&lt;&gt;0),ROUND($S297/$AL297*100,2),"")</f>
        <v/>
      </c>
      <c r="AH297" s="53">
        <f>IF(AND(ISNUMBER($Q297),ISNUMBER($AL297),$AL297&lt;&gt;0),ROUND($Q297/$AL297*100,1),"")</f>
        <v/>
      </c>
      <c r="AI297" s="48">
        <f>IF(ISNUMBER($S297),IF($S297&lt;=1,"Yes","No"),"n/a")</f>
        <v/>
      </c>
      <c r="AJ297" s="48">
        <f>IF(ISNUMBER($S297),ROUND(MAX(0,MIN(100,100-$S297*2.5-IF(ISNUMBER($T297),$T297,0)*0.12+IF($S297&lt;=1,12,0))),0),"")</f>
        <v/>
      </c>
      <c r="AK297" s="48">
        <f>IF(ISNUMBER($Q297),IF($Q297&gt;=100,20,IF($Q297&gt;=30,10,0)),0)+IF(ISNUMBER($R297),IF($R297&gt;=100,20,0),0)+IF(ISNUMBER($P297),IF($P297&gt;=150,20,IF($P297&gt;=50,12,5)),0)+IF(ISNUMBER($S297),IF($S297&lt;=1,15,0),0)</f>
        <v/>
      </c>
      <c r="AL297" s="48" t="n">
        <v>355</v>
      </c>
      <c r="AM297" s="49" t="n"/>
      <c r="AN297" s="48">
        <f>IF(AND(ISNUMBER($P297),ISNUMBER($AL297),$AL297&lt;&gt;0),IF(OR($P297&gt;180,$P297/$AL297*1000&gt;400),"Over ceiling, confirm SKU","Within"),"n/a")</f>
        <v/>
      </c>
      <c r="AO297" s="51" t="n"/>
      <c r="AP297" s="51" t="n"/>
      <c r="AQ297" s="51" t="n"/>
      <c r="AR297" s="34" t="inlineStr">
        <is>
          <t>Retrieved and cited, see Enrichment Log</t>
        </is>
      </c>
      <c r="AS297" s="34" t="inlineStr">
        <is>
          <t>BLANK -&gt; requires live Amazon.ca capture</t>
        </is>
      </c>
      <c r="AT297" s="34" t="inlineStr">
        <is>
          <t>Unverified commercial data</t>
        </is>
      </c>
    </row>
    <row r="298" ht="28" customHeight="1">
      <c r="A298" s="34" t="inlineStr">
        <is>
          <t>Topo Chico</t>
        </is>
      </c>
      <c r="B298" s="34" t="inlineStr">
        <is>
          <t>Topo Chico Mineral Water | Original | 18 pack 355mL</t>
        </is>
      </c>
      <c r="C298" s="34" t="inlineStr">
        <is>
          <t>5) Sparkling water &amp; soda</t>
        </is>
      </c>
      <c r="D298" s="34" t="inlineStr">
        <is>
          <t>355 mL bottle</t>
        </is>
      </c>
      <c r="E298" s="48" t="n">
        <v>18</v>
      </c>
      <c r="F298" s="49" t="n"/>
      <c r="G298" s="50">
        <f>IF(AND(ISNUMBER($F298),ISNUMBER($E298),$E298&lt;&gt;0),$F298/$E298,"")</f>
        <v/>
      </c>
      <c r="H298" s="50">
        <f>IF(AND(ISNUMBER($F298),ISNUMBER($AL298),ISNUMBER($E298),($AL298*$E298)&lt;&gt;0),$F298/($AL298*$E298)*100,"")</f>
        <v/>
      </c>
      <c r="I298" s="51" t="n"/>
      <c r="J298" s="52" t="n"/>
      <c r="K298" s="50">
        <f>IF(AND(ISNUMBER($F298),ISNUMBER($J298)),$F298*(1-$J298),"")</f>
        <v/>
      </c>
      <c r="L298" s="51" t="n"/>
      <c r="M298" s="51" t="n"/>
      <c r="N298" s="50">
        <f>IF(ISNUMBER($F298),($F298-IF(ISNUMBER($AM298),$AM298,0))*(1-IF(ISNUMBER($J298),$J298,0)),"")</f>
        <v/>
      </c>
      <c r="O298" s="34" t="inlineStr">
        <is>
          <t>Original</t>
        </is>
      </c>
      <c r="P298" s="48" t="n">
        <v>0</v>
      </c>
      <c r="Q298" s="48" t="n">
        <v>15</v>
      </c>
      <c r="R298" s="34" t="inlineStr">
        <is>
          <t>Not listed</t>
        </is>
      </c>
      <c r="S298" s="48" t="n">
        <v>0</v>
      </c>
      <c r="T298" s="48" t="n">
        <v>0</v>
      </c>
      <c r="U298" s="34" t="inlineStr">
        <is>
          <t>None</t>
        </is>
      </c>
      <c r="V298" s="34" t="inlineStr">
        <is>
          <t>Mexican mineral water from Monterrey source; 33 mg/L sodium (2025 Coca-Cola water quality report) → 11.7 mg/355 mL → label rounds to 15 mg; 140 mg/L calcium; pH 6.2; strong carbonation, cult following</t>
        </is>
      </c>
      <c r="W298" s="51" t="n"/>
      <c r="X298" s="51" t="n"/>
      <c r="Y298" s="51" t="n"/>
      <c r="Z298" s="51" t="n"/>
      <c r="AA298" s="34" t="inlineStr">
        <is>
          <t>Medium</t>
        </is>
      </c>
      <c r="AB298" s="34" t="inlineStr">
        <is>
          <t>Cult mineral water; cocktail mixer crossover</t>
        </is>
      </c>
      <c r="AC298" s="34" t="inlineStr">
        <is>
          <t>Cult Mexican mineral water with serious fizz</t>
        </is>
      </c>
      <c r="AD298" s="34" t="inlineStr">
        <is>
          <t>Hard carbonation and mixer credibility.</t>
        </is>
      </c>
      <c r="AE298" s="51" t="n"/>
      <c r="AF298" s="53">
        <f>IF(AND(ISNUMBER($P298),ISNUMBER($AL298),$AL298&lt;&gt;0),ROUND($P298/$AL298*100,1),"")</f>
        <v/>
      </c>
      <c r="AG298" s="54">
        <f>IF(AND(ISNUMBER($S298),ISNUMBER($AL298),$AL298&lt;&gt;0),ROUND($S298/$AL298*100,2),"")</f>
        <v/>
      </c>
      <c r="AH298" s="53">
        <f>IF(AND(ISNUMBER($Q298),ISNUMBER($AL298),$AL298&lt;&gt;0),ROUND($Q298/$AL298*100,1),"")</f>
        <v/>
      </c>
      <c r="AI298" s="48">
        <f>IF(ISNUMBER($S298),IF($S298&lt;=1,"Yes","No"),"n/a")</f>
        <v/>
      </c>
      <c r="AJ298" s="48">
        <f>IF(ISNUMBER($S298),ROUND(MAX(0,MIN(100,100-$S298*2.5-IF(ISNUMBER($T298),$T298,0)*0.12+IF($S298&lt;=1,12,0))),0),"")</f>
        <v/>
      </c>
      <c r="AK298" s="48">
        <f>IF(ISNUMBER($Q298),IF($Q298&gt;=100,20,IF($Q298&gt;=30,10,0)),0)+IF(ISNUMBER($R298),IF($R298&gt;=100,20,0),0)+IF(ISNUMBER($P298),IF($P298&gt;=150,20,IF($P298&gt;=50,12,5)),0)+IF(ISNUMBER($S298),IF($S298&lt;=1,15,0),0)</f>
        <v/>
      </c>
      <c r="AL298" s="48" t="n">
        <v>355</v>
      </c>
      <c r="AM298" s="49" t="n"/>
      <c r="AN298" s="48">
        <f>IF(AND(ISNUMBER($P298),ISNUMBER($AL298),$AL298&lt;&gt;0),IF(OR($P298&gt;180,$P298/$AL298*1000&gt;400),"Over ceiling, confirm SKU","Within"),"n/a")</f>
        <v/>
      </c>
      <c r="AO298" s="51" t="n"/>
      <c r="AP298" s="51" t="n"/>
      <c r="AQ298" s="51" t="n"/>
      <c r="AR298" s="34" t="inlineStr">
        <is>
          <t>Retrieved and cited, see Enrichment Log</t>
        </is>
      </c>
      <c r="AS298" s="34" t="inlineStr">
        <is>
          <t>BLANK -&gt; requires live Amazon.ca capture</t>
        </is>
      </c>
      <c r="AT298" s="34" t="inlineStr">
        <is>
          <t>Unverified commercial data</t>
        </is>
      </c>
    </row>
    <row r="299" ht="28" customHeight="1">
      <c r="A299" s="34" t="inlineStr">
        <is>
          <t>Topo Chico</t>
        </is>
      </c>
      <c r="B299" s="34" t="inlineStr">
        <is>
          <t>Topo Chico Mineral Water | Original | 24 pack 355mL</t>
        </is>
      </c>
      <c r="C299" s="34" t="inlineStr">
        <is>
          <t>5) Sparkling water &amp; soda</t>
        </is>
      </c>
      <c r="D299" s="34" t="inlineStr">
        <is>
          <t>355 mL bottle</t>
        </is>
      </c>
      <c r="E299" s="48" t="n">
        <v>24</v>
      </c>
      <c r="F299" s="49" t="n"/>
      <c r="G299" s="50">
        <f>IF(AND(ISNUMBER($F299),ISNUMBER($E299),$E299&lt;&gt;0),$F299/$E299,"")</f>
        <v/>
      </c>
      <c r="H299" s="50">
        <f>IF(AND(ISNUMBER($F299),ISNUMBER($AL299),ISNUMBER($E299),($AL299*$E299)&lt;&gt;0),$F299/($AL299*$E299)*100,"")</f>
        <v/>
      </c>
      <c r="I299" s="51" t="n"/>
      <c r="J299" s="52" t="n"/>
      <c r="K299" s="50">
        <f>IF(AND(ISNUMBER($F299),ISNUMBER($J299)),$F299*(1-$J299),"")</f>
        <v/>
      </c>
      <c r="L299" s="51" t="n"/>
      <c r="M299" s="51" t="n"/>
      <c r="N299" s="50">
        <f>IF(ISNUMBER($F299),($F299-IF(ISNUMBER($AM299),$AM299,0))*(1-IF(ISNUMBER($J299),$J299,0)),"")</f>
        <v/>
      </c>
      <c r="O299" s="34" t="inlineStr">
        <is>
          <t>Original</t>
        </is>
      </c>
      <c r="P299" s="48" t="n">
        <v>0</v>
      </c>
      <c r="Q299" s="48" t="n">
        <v>15</v>
      </c>
      <c r="R299" s="34" t="inlineStr">
        <is>
          <t>Not listed</t>
        </is>
      </c>
      <c r="S299" s="48" t="n">
        <v>0</v>
      </c>
      <c r="T299" s="48" t="n">
        <v>0</v>
      </c>
      <c r="U299" s="34" t="inlineStr">
        <is>
          <t>None</t>
        </is>
      </c>
      <c r="V299" s="34" t="inlineStr">
        <is>
          <t>Mexican mineral water from Monterrey source; 33 mg/L sodium (2025 Coca-Cola water quality report) → 11.7 mg/355 mL → label rounds to 15 mg; 140 mg/L calcium; pH 6.2; strong carbonation, cult following</t>
        </is>
      </c>
      <c r="W299" s="51" t="n"/>
      <c r="X299" s="51" t="n"/>
      <c r="Y299" s="51" t="n"/>
      <c r="Z299" s="51" t="n"/>
      <c r="AA299" s="34" t="inlineStr">
        <is>
          <t>Medium</t>
        </is>
      </c>
      <c r="AB299" s="34" t="inlineStr">
        <is>
          <t>Cult mineral water; cocktail mixer crossover</t>
        </is>
      </c>
      <c r="AC299" s="34" t="inlineStr">
        <is>
          <t>Cult Mexican mineral water with serious fizz</t>
        </is>
      </c>
      <c r="AD299" s="34" t="inlineStr">
        <is>
          <t>Hard carbonation and mixer credibility.</t>
        </is>
      </c>
      <c r="AE299" s="51" t="n"/>
      <c r="AF299" s="53">
        <f>IF(AND(ISNUMBER($P299),ISNUMBER($AL299),$AL299&lt;&gt;0),ROUND($P299/$AL299*100,1),"")</f>
        <v/>
      </c>
      <c r="AG299" s="54">
        <f>IF(AND(ISNUMBER($S299),ISNUMBER($AL299),$AL299&lt;&gt;0),ROUND($S299/$AL299*100,2),"")</f>
        <v/>
      </c>
      <c r="AH299" s="53">
        <f>IF(AND(ISNUMBER($Q299),ISNUMBER($AL299),$AL299&lt;&gt;0),ROUND($Q299/$AL299*100,1),"")</f>
        <v/>
      </c>
      <c r="AI299" s="48">
        <f>IF(ISNUMBER($S299),IF($S299&lt;=1,"Yes","No"),"n/a")</f>
        <v/>
      </c>
      <c r="AJ299" s="48">
        <f>IF(ISNUMBER($S299),ROUND(MAX(0,MIN(100,100-$S299*2.5-IF(ISNUMBER($T299),$T299,0)*0.12+IF($S299&lt;=1,12,0))),0),"")</f>
        <v/>
      </c>
      <c r="AK299" s="48">
        <f>IF(ISNUMBER($Q299),IF($Q299&gt;=100,20,IF($Q299&gt;=30,10,0)),0)+IF(ISNUMBER($R299),IF($R299&gt;=100,20,0),0)+IF(ISNUMBER($P299),IF($P299&gt;=150,20,IF($P299&gt;=50,12,5)),0)+IF(ISNUMBER($S299),IF($S299&lt;=1,15,0),0)</f>
        <v/>
      </c>
      <c r="AL299" s="48" t="n">
        <v>355</v>
      </c>
      <c r="AM299" s="49" t="n"/>
      <c r="AN299" s="48">
        <f>IF(AND(ISNUMBER($P299),ISNUMBER($AL299),$AL299&lt;&gt;0),IF(OR($P299&gt;180,$P299/$AL299*1000&gt;400),"Over ceiling, confirm SKU","Within"),"n/a")</f>
        <v/>
      </c>
      <c r="AO299" s="51" t="n"/>
      <c r="AP299" s="51" t="n"/>
      <c r="AQ299" s="51" t="n"/>
      <c r="AR299" s="34" t="inlineStr">
        <is>
          <t>Retrieved and cited, see Enrichment Log</t>
        </is>
      </c>
      <c r="AS299" s="34" t="inlineStr">
        <is>
          <t>BLANK -&gt; requires live Amazon.ca capture</t>
        </is>
      </c>
      <c r="AT299" s="34" t="inlineStr">
        <is>
          <t>Unverified commercial data</t>
        </is>
      </c>
    </row>
    <row r="300" ht="28" customHeight="1">
      <c r="A300" s="34" t="inlineStr">
        <is>
          <t>Topo Chico</t>
        </is>
      </c>
      <c r="B300" s="34" t="inlineStr">
        <is>
          <t>Topo Chico Mineral Water | Twist of Lime | single 355mL</t>
        </is>
      </c>
      <c r="C300" s="34" t="inlineStr">
        <is>
          <t>5) Sparkling water &amp; soda</t>
        </is>
      </c>
      <c r="D300" s="34" t="inlineStr">
        <is>
          <t>355 mL bottle</t>
        </is>
      </c>
      <c r="E300" s="48" t="n">
        <v>1</v>
      </c>
      <c r="F300" s="49" t="n"/>
      <c r="G300" s="50">
        <f>IF(AND(ISNUMBER($F300),ISNUMBER($E300),$E300&lt;&gt;0),$F300/$E300,"")</f>
        <v/>
      </c>
      <c r="H300" s="50">
        <f>IF(AND(ISNUMBER($F300),ISNUMBER($AL300),ISNUMBER($E300),($AL300*$E300)&lt;&gt;0),$F300/($AL300*$E300)*100,"")</f>
        <v/>
      </c>
      <c r="I300" s="51" t="n"/>
      <c r="J300" s="52" t="n"/>
      <c r="K300" s="50">
        <f>IF(AND(ISNUMBER($F300),ISNUMBER($J300)),$F300*(1-$J300),"")</f>
        <v/>
      </c>
      <c r="L300" s="51" t="n"/>
      <c r="M300" s="51" t="n"/>
      <c r="N300" s="50">
        <f>IF(ISNUMBER($F300),($F300-IF(ISNUMBER($AM300),$AM300,0))*(1-IF(ISNUMBER($J300),$J300,0)),"")</f>
        <v/>
      </c>
      <c r="O300" s="34" t="inlineStr">
        <is>
          <t>Twist of Lime</t>
        </is>
      </c>
      <c r="P300" s="48" t="n">
        <v>0</v>
      </c>
      <c r="Q300" s="48" t="n">
        <v>15</v>
      </c>
      <c r="R300" s="34" t="inlineStr">
        <is>
          <t>Not listed</t>
        </is>
      </c>
      <c r="S300" s="48" t="n">
        <v>0</v>
      </c>
      <c r="T300" s="48" t="n">
        <v>0</v>
      </c>
      <c r="U300" s="34" t="inlineStr">
        <is>
          <t>None</t>
        </is>
      </c>
      <c r="V300" s="34" t="inlineStr">
        <is>
          <t>Mexican mineral water from Monterrey source; 33 mg/L sodium (2025 Coca-Cola water quality report) → 11.7 mg/355 mL → label rounds to 15 mg; 140 mg/L calcium; pH 6.2; strong carbonation, cult following</t>
        </is>
      </c>
      <c r="W300" s="51" t="n"/>
      <c r="X300" s="51" t="n"/>
      <c r="Y300" s="51" t="n"/>
      <c r="Z300" s="51" t="n"/>
      <c r="AA300" s="34" t="inlineStr">
        <is>
          <t>Medium</t>
        </is>
      </c>
      <c r="AB300" s="34" t="inlineStr">
        <is>
          <t>Cult mineral water; cocktail mixer crossover</t>
        </is>
      </c>
      <c r="AC300" s="34" t="inlineStr">
        <is>
          <t>Cult Mexican mineral water with serious fizz</t>
        </is>
      </c>
      <c r="AD300" s="34" t="inlineStr">
        <is>
          <t>Hard carbonation and mixer credibility.</t>
        </is>
      </c>
      <c r="AE300" s="51" t="n"/>
      <c r="AF300" s="53">
        <f>IF(AND(ISNUMBER($P300),ISNUMBER($AL300),$AL300&lt;&gt;0),ROUND($P300/$AL300*100,1),"")</f>
        <v/>
      </c>
      <c r="AG300" s="54">
        <f>IF(AND(ISNUMBER($S300),ISNUMBER($AL300),$AL300&lt;&gt;0),ROUND($S300/$AL300*100,2),"")</f>
        <v/>
      </c>
      <c r="AH300" s="53">
        <f>IF(AND(ISNUMBER($Q300),ISNUMBER($AL300),$AL300&lt;&gt;0),ROUND($Q300/$AL300*100,1),"")</f>
        <v/>
      </c>
      <c r="AI300" s="48">
        <f>IF(ISNUMBER($S300),IF($S300&lt;=1,"Yes","No"),"n/a")</f>
        <v/>
      </c>
      <c r="AJ300" s="48">
        <f>IF(ISNUMBER($S300),ROUND(MAX(0,MIN(100,100-$S300*2.5-IF(ISNUMBER($T300),$T300,0)*0.12+IF($S300&lt;=1,12,0))),0),"")</f>
        <v/>
      </c>
      <c r="AK300" s="48">
        <f>IF(ISNUMBER($Q300),IF($Q300&gt;=100,20,IF($Q300&gt;=30,10,0)),0)+IF(ISNUMBER($R300),IF($R300&gt;=100,20,0),0)+IF(ISNUMBER($P300),IF($P300&gt;=150,20,IF($P300&gt;=50,12,5)),0)+IF(ISNUMBER($S300),IF($S300&lt;=1,15,0),0)</f>
        <v/>
      </c>
      <c r="AL300" s="48" t="n">
        <v>355</v>
      </c>
      <c r="AM300" s="49" t="n"/>
      <c r="AN300" s="48">
        <f>IF(AND(ISNUMBER($P300),ISNUMBER($AL300),$AL300&lt;&gt;0),IF(OR($P300&gt;180,$P300/$AL300*1000&gt;400),"Over ceiling, confirm SKU","Within"),"n/a")</f>
        <v/>
      </c>
      <c r="AO300" s="51" t="n"/>
      <c r="AP300" s="51" t="n"/>
      <c r="AQ300" s="51" t="n"/>
      <c r="AR300" s="34" t="inlineStr">
        <is>
          <t>Retrieved and cited, see Enrichment Log</t>
        </is>
      </c>
      <c r="AS300" s="34" t="inlineStr">
        <is>
          <t>BLANK -&gt; requires live Amazon.ca capture</t>
        </is>
      </c>
      <c r="AT300" s="34" t="inlineStr">
        <is>
          <t>Unverified commercial data</t>
        </is>
      </c>
    </row>
    <row r="301" ht="28" customHeight="1">
      <c r="A301" s="34" t="inlineStr">
        <is>
          <t>Topo Chico</t>
        </is>
      </c>
      <c r="B301" s="34" t="inlineStr">
        <is>
          <t>Topo Chico Mineral Water | Twist of Lime | 8 pack 355mL</t>
        </is>
      </c>
      <c r="C301" s="34" t="inlineStr">
        <is>
          <t>5) Sparkling water &amp; soda</t>
        </is>
      </c>
      <c r="D301" s="34" t="inlineStr">
        <is>
          <t>355 mL bottle</t>
        </is>
      </c>
      <c r="E301" s="48" t="n">
        <v>8</v>
      </c>
      <c r="F301" s="49" t="n"/>
      <c r="G301" s="50">
        <f>IF(AND(ISNUMBER($F301),ISNUMBER($E301),$E301&lt;&gt;0),$F301/$E301,"")</f>
        <v/>
      </c>
      <c r="H301" s="50">
        <f>IF(AND(ISNUMBER($F301),ISNUMBER($AL301),ISNUMBER($E301),($AL301*$E301)&lt;&gt;0),$F301/($AL301*$E301)*100,"")</f>
        <v/>
      </c>
      <c r="I301" s="51" t="n"/>
      <c r="J301" s="52" t="n"/>
      <c r="K301" s="50">
        <f>IF(AND(ISNUMBER($F301),ISNUMBER($J301)),$F301*(1-$J301),"")</f>
        <v/>
      </c>
      <c r="L301" s="51" t="n"/>
      <c r="M301" s="51" t="n"/>
      <c r="N301" s="50">
        <f>IF(ISNUMBER($F301),($F301-IF(ISNUMBER($AM301),$AM301,0))*(1-IF(ISNUMBER($J301),$J301,0)),"")</f>
        <v/>
      </c>
      <c r="O301" s="34" t="inlineStr">
        <is>
          <t>Twist of Lime</t>
        </is>
      </c>
      <c r="P301" s="48" t="n">
        <v>0</v>
      </c>
      <c r="Q301" s="48" t="n">
        <v>15</v>
      </c>
      <c r="R301" s="34" t="inlineStr">
        <is>
          <t>Not listed</t>
        </is>
      </c>
      <c r="S301" s="48" t="n">
        <v>0</v>
      </c>
      <c r="T301" s="48" t="n">
        <v>0</v>
      </c>
      <c r="U301" s="34" t="inlineStr">
        <is>
          <t>None</t>
        </is>
      </c>
      <c r="V301" s="34" t="inlineStr">
        <is>
          <t>Mexican mineral water from Monterrey source; 33 mg/L sodium (2025 Coca-Cola water quality report) → 11.7 mg/355 mL → label rounds to 15 mg; 140 mg/L calcium; pH 6.2; strong carbonation, cult following</t>
        </is>
      </c>
      <c r="W301" s="51" t="n"/>
      <c r="X301" s="51" t="n"/>
      <c r="Y301" s="51" t="n"/>
      <c r="Z301" s="51" t="n"/>
      <c r="AA301" s="34" t="inlineStr">
        <is>
          <t>Medium</t>
        </is>
      </c>
      <c r="AB301" s="34" t="inlineStr">
        <is>
          <t>Cult mineral water; cocktail mixer crossover</t>
        </is>
      </c>
      <c r="AC301" s="34" t="inlineStr">
        <is>
          <t>Cult Mexican mineral water with serious fizz</t>
        </is>
      </c>
      <c r="AD301" s="34" t="inlineStr">
        <is>
          <t>Hard carbonation and mixer credibility.</t>
        </is>
      </c>
      <c r="AE301" s="51" t="n"/>
      <c r="AF301" s="53">
        <f>IF(AND(ISNUMBER($P301),ISNUMBER($AL301),$AL301&lt;&gt;0),ROUND($P301/$AL301*100,1),"")</f>
        <v/>
      </c>
      <c r="AG301" s="54">
        <f>IF(AND(ISNUMBER($S301),ISNUMBER($AL301),$AL301&lt;&gt;0),ROUND($S301/$AL301*100,2),"")</f>
        <v/>
      </c>
      <c r="AH301" s="53">
        <f>IF(AND(ISNUMBER($Q301),ISNUMBER($AL301),$AL301&lt;&gt;0),ROUND($Q301/$AL301*100,1),"")</f>
        <v/>
      </c>
      <c r="AI301" s="48">
        <f>IF(ISNUMBER($S301),IF($S301&lt;=1,"Yes","No"),"n/a")</f>
        <v/>
      </c>
      <c r="AJ301" s="48">
        <f>IF(ISNUMBER($S301),ROUND(MAX(0,MIN(100,100-$S301*2.5-IF(ISNUMBER($T301),$T301,0)*0.12+IF($S301&lt;=1,12,0))),0),"")</f>
        <v/>
      </c>
      <c r="AK301" s="48">
        <f>IF(ISNUMBER($Q301),IF($Q301&gt;=100,20,IF($Q301&gt;=30,10,0)),0)+IF(ISNUMBER($R301),IF($R301&gt;=100,20,0),0)+IF(ISNUMBER($P301),IF($P301&gt;=150,20,IF($P301&gt;=50,12,5)),0)+IF(ISNUMBER($S301),IF($S301&lt;=1,15,0),0)</f>
        <v/>
      </c>
      <c r="AL301" s="48" t="n">
        <v>355</v>
      </c>
      <c r="AM301" s="49" t="n"/>
      <c r="AN301" s="48">
        <f>IF(AND(ISNUMBER($P301),ISNUMBER($AL301),$AL301&lt;&gt;0),IF(OR($P301&gt;180,$P301/$AL301*1000&gt;400),"Over ceiling, confirm SKU","Within"),"n/a")</f>
        <v/>
      </c>
      <c r="AO301" s="51" t="n"/>
      <c r="AP301" s="51" t="n"/>
      <c r="AQ301" s="51" t="n"/>
      <c r="AR301" s="34" t="inlineStr">
        <is>
          <t>Retrieved and cited, see Enrichment Log</t>
        </is>
      </c>
      <c r="AS301" s="34" t="inlineStr">
        <is>
          <t>BLANK -&gt; requires live Amazon.ca capture</t>
        </is>
      </c>
      <c r="AT301" s="34" t="inlineStr">
        <is>
          <t>Unverified commercial data</t>
        </is>
      </c>
    </row>
    <row r="302" ht="28" customHeight="1">
      <c r="A302" s="34" t="inlineStr">
        <is>
          <t>Topo Chico</t>
        </is>
      </c>
      <c r="B302" s="34" t="inlineStr">
        <is>
          <t>Topo Chico Mineral Water | Twist of Lime | 12 pack 355mL</t>
        </is>
      </c>
      <c r="C302" s="34" t="inlineStr">
        <is>
          <t>5) Sparkling water &amp; soda</t>
        </is>
      </c>
      <c r="D302" s="34" t="inlineStr">
        <is>
          <t>355 mL bottle</t>
        </is>
      </c>
      <c r="E302" s="48" t="n">
        <v>12</v>
      </c>
      <c r="F302" s="49" t="n"/>
      <c r="G302" s="50">
        <f>IF(AND(ISNUMBER($F302),ISNUMBER($E302),$E302&lt;&gt;0),$F302/$E302,"")</f>
        <v/>
      </c>
      <c r="H302" s="50">
        <f>IF(AND(ISNUMBER($F302),ISNUMBER($AL302),ISNUMBER($E302),($AL302*$E302)&lt;&gt;0),$F302/($AL302*$E302)*100,"")</f>
        <v/>
      </c>
      <c r="I302" s="51" t="n"/>
      <c r="J302" s="52" t="n"/>
      <c r="K302" s="50">
        <f>IF(AND(ISNUMBER($F302),ISNUMBER($J302)),$F302*(1-$J302),"")</f>
        <v/>
      </c>
      <c r="L302" s="51" t="n"/>
      <c r="M302" s="51" t="n"/>
      <c r="N302" s="50">
        <f>IF(ISNUMBER($F302),($F302-IF(ISNUMBER($AM302),$AM302,0))*(1-IF(ISNUMBER($J302),$J302,0)),"")</f>
        <v/>
      </c>
      <c r="O302" s="34" t="inlineStr">
        <is>
          <t>Twist of Lime</t>
        </is>
      </c>
      <c r="P302" s="48" t="n">
        <v>0</v>
      </c>
      <c r="Q302" s="48" t="n">
        <v>15</v>
      </c>
      <c r="R302" s="34" t="inlineStr">
        <is>
          <t>Not listed</t>
        </is>
      </c>
      <c r="S302" s="48" t="n">
        <v>0</v>
      </c>
      <c r="T302" s="48" t="n">
        <v>0</v>
      </c>
      <c r="U302" s="34" t="inlineStr">
        <is>
          <t>None</t>
        </is>
      </c>
      <c r="V302" s="34" t="inlineStr">
        <is>
          <t>Mexican mineral water from Monterrey source; 33 mg/L sodium (2025 Coca-Cola water quality report) → 11.7 mg/355 mL → label rounds to 15 mg; 140 mg/L calcium; pH 6.2; strong carbonation, cult following</t>
        </is>
      </c>
      <c r="W302" s="51" t="n"/>
      <c r="X302" s="51" t="n"/>
      <c r="Y302" s="51" t="n"/>
      <c r="Z302" s="51" t="n"/>
      <c r="AA302" s="34" t="inlineStr">
        <is>
          <t>Medium</t>
        </is>
      </c>
      <c r="AB302" s="34" t="inlineStr">
        <is>
          <t>Cult mineral water; cocktail mixer crossover</t>
        </is>
      </c>
      <c r="AC302" s="34" t="inlineStr">
        <is>
          <t>Cult Mexican mineral water with serious fizz</t>
        </is>
      </c>
      <c r="AD302" s="34" t="inlineStr">
        <is>
          <t>Hard carbonation and mixer credibility.</t>
        </is>
      </c>
      <c r="AE302" s="51" t="n"/>
      <c r="AF302" s="53">
        <f>IF(AND(ISNUMBER($P302),ISNUMBER($AL302),$AL302&lt;&gt;0),ROUND($P302/$AL302*100,1),"")</f>
        <v/>
      </c>
      <c r="AG302" s="54">
        <f>IF(AND(ISNUMBER($S302),ISNUMBER($AL302),$AL302&lt;&gt;0),ROUND($S302/$AL302*100,2),"")</f>
        <v/>
      </c>
      <c r="AH302" s="53">
        <f>IF(AND(ISNUMBER($Q302),ISNUMBER($AL302),$AL302&lt;&gt;0),ROUND($Q302/$AL302*100,1),"")</f>
        <v/>
      </c>
      <c r="AI302" s="48">
        <f>IF(ISNUMBER($S302),IF($S302&lt;=1,"Yes","No"),"n/a")</f>
        <v/>
      </c>
      <c r="AJ302" s="48">
        <f>IF(ISNUMBER($S302),ROUND(MAX(0,MIN(100,100-$S302*2.5-IF(ISNUMBER($T302),$T302,0)*0.12+IF($S302&lt;=1,12,0))),0),"")</f>
        <v/>
      </c>
      <c r="AK302" s="48">
        <f>IF(ISNUMBER($Q302),IF($Q302&gt;=100,20,IF($Q302&gt;=30,10,0)),0)+IF(ISNUMBER($R302),IF($R302&gt;=100,20,0),0)+IF(ISNUMBER($P302),IF($P302&gt;=150,20,IF($P302&gt;=50,12,5)),0)+IF(ISNUMBER($S302),IF($S302&lt;=1,15,0),0)</f>
        <v/>
      </c>
      <c r="AL302" s="48" t="n">
        <v>355</v>
      </c>
      <c r="AM302" s="49" t="n"/>
      <c r="AN302" s="48">
        <f>IF(AND(ISNUMBER($P302),ISNUMBER($AL302),$AL302&lt;&gt;0),IF(OR($P302&gt;180,$P302/$AL302*1000&gt;400),"Over ceiling, confirm SKU","Within"),"n/a")</f>
        <v/>
      </c>
      <c r="AO302" s="51" t="n"/>
      <c r="AP302" s="51" t="n"/>
      <c r="AQ302" s="51" t="n"/>
      <c r="AR302" s="34" t="inlineStr">
        <is>
          <t>Retrieved and cited, see Enrichment Log</t>
        </is>
      </c>
      <c r="AS302" s="34" t="inlineStr">
        <is>
          <t>BLANK -&gt; requires live Amazon.ca capture</t>
        </is>
      </c>
      <c r="AT302" s="34" t="inlineStr">
        <is>
          <t>Unverified commercial data</t>
        </is>
      </c>
    </row>
    <row r="303" ht="28" customHeight="1">
      <c r="A303" s="34" t="inlineStr">
        <is>
          <t>Topo Chico</t>
        </is>
      </c>
      <c r="B303" s="34" t="inlineStr">
        <is>
          <t>Topo Chico Mineral Water | Twist of Lime | 15 pack 355mL</t>
        </is>
      </c>
      <c r="C303" s="34" t="inlineStr">
        <is>
          <t>5) Sparkling water &amp; soda</t>
        </is>
      </c>
      <c r="D303" s="34" t="inlineStr">
        <is>
          <t>355 mL bottle</t>
        </is>
      </c>
      <c r="E303" s="48" t="n">
        <v>15</v>
      </c>
      <c r="F303" s="49" t="n"/>
      <c r="G303" s="50">
        <f>IF(AND(ISNUMBER($F303),ISNUMBER($E303),$E303&lt;&gt;0),$F303/$E303,"")</f>
        <v/>
      </c>
      <c r="H303" s="50">
        <f>IF(AND(ISNUMBER($F303),ISNUMBER($AL303),ISNUMBER($E303),($AL303*$E303)&lt;&gt;0),$F303/($AL303*$E303)*100,"")</f>
        <v/>
      </c>
      <c r="I303" s="51" t="n"/>
      <c r="J303" s="52" t="n"/>
      <c r="K303" s="50">
        <f>IF(AND(ISNUMBER($F303),ISNUMBER($J303)),$F303*(1-$J303),"")</f>
        <v/>
      </c>
      <c r="L303" s="51" t="n"/>
      <c r="M303" s="51" t="n"/>
      <c r="N303" s="50">
        <f>IF(ISNUMBER($F303),($F303-IF(ISNUMBER($AM303),$AM303,0))*(1-IF(ISNUMBER($J303),$J303,0)),"")</f>
        <v/>
      </c>
      <c r="O303" s="34" t="inlineStr">
        <is>
          <t>Twist of Lime</t>
        </is>
      </c>
      <c r="P303" s="48" t="n">
        <v>0</v>
      </c>
      <c r="Q303" s="48" t="n">
        <v>15</v>
      </c>
      <c r="R303" s="34" t="inlineStr">
        <is>
          <t>Not listed</t>
        </is>
      </c>
      <c r="S303" s="48" t="n">
        <v>0</v>
      </c>
      <c r="T303" s="48" t="n">
        <v>0</v>
      </c>
      <c r="U303" s="34" t="inlineStr">
        <is>
          <t>None</t>
        </is>
      </c>
      <c r="V303" s="34" t="inlineStr">
        <is>
          <t>Mexican mineral water from Monterrey source; 33 mg/L sodium (2025 Coca-Cola water quality report) → 11.7 mg/355 mL → label rounds to 15 mg; 140 mg/L calcium; pH 6.2; strong carbonation, cult following</t>
        </is>
      </c>
      <c r="W303" s="51" t="n"/>
      <c r="X303" s="51" t="n"/>
      <c r="Y303" s="51" t="n"/>
      <c r="Z303" s="51" t="n"/>
      <c r="AA303" s="34" t="inlineStr">
        <is>
          <t>Medium</t>
        </is>
      </c>
      <c r="AB303" s="34" t="inlineStr">
        <is>
          <t>Cult mineral water; cocktail mixer crossover</t>
        </is>
      </c>
      <c r="AC303" s="34" t="inlineStr">
        <is>
          <t>Cult Mexican mineral water with serious fizz</t>
        </is>
      </c>
      <c r="AD303" s="34" t="inlineStr">
        <is>
          <t>Hard carbonation and mixer credibility.</t>
        </is>
      </c>
      <c r="AE303" s="51" t="n"/>
      <c r="AF303" s="53">
        <f>IF(AND(ISNUMBER($P303),ISNUMBER($AL303),$AL303&lt;&gt;0),ROUND($P303/$AL303*100,1),"")</f>
        <v/>
      </c>
      <c r="AG303" s="54">
        <f>IF(AND(ISNUMBER($S303),ISNUMBER($AL303),$AL303&lt;&gt;0),ROUND($S303/$AL303*100,2),"")</f>
        <v/>
      </c>
      <c r="AH303" s="53">
        <f>IF(AND(ISNUMBER($Q303),ISNUMBER($AL303),$AL303&lt;&gt;0),ROUND($Q303/$AL303*100,1),"")</f>
        <v/>
      </c>
      <c r="AI303" s="48">
        <f>IF(ISNUMBER($S303),IF($S303&lt;=1,"Yes","No"),"n/a")</f>
        <v/>
      </c>
      <c r="AJ303" s="48">
        <f>IF(ISNUMBER($S303),ROUND(MAX(0,MIN(100,100-$S303*2.5-IF(ISNUMBER($T303),$T303,0)*0.12+IF($S303&lt;=1,12,0))),0),"")</f>
        <v/>
      </c>
      <c r="AK303" s="48">
        <f>IF(ISNUMBER($Q303),IF($Q303&gt;=100,20,IF($Q303&gt;=30,10,0)),0)+IF(ISNUMBER($R303),IF($R303&gt;=100,20,0),0)+IF(ISNUMBER($P303),IF($P303&gt;=150,20,IF($P303&gt;=50,12,5)),0)+IF(ISNUMBER($S303),IF($S303&lt;=1,15,0),0)</f>
        <v/>
      </c>
      <c r="AL303" s="48" t="n">
        <v>355</v>
      </c>
      <c r="AM303" s="49" t="n"/>
      <c r="AN303" s="48">
        <f>IF(AND(ISNUMBER($P303),ISNUMBER($AL303),$AL303&lt;&gt;0),IF(OR($P303&gt;180,$P303/$AL303*1000&gt;400),"Over ceiling, confirm SKU","Within"),"n/a")</f>
        <v/>
      </c>
      <c r="AO303" s="51" t="n"/>
      <c r="AP303" s="51" t="n"/>
      <c r="AQ303" s="51" t="n"/>
      <c r="AR303" s="34" t="inlineStr">
        <is>
          <t>Retrieved and cited, see Enrichment Log</t>
        </is>
      </c>
      <c r="AS303" s="34" t="inlineStr">
        <is>
          <t>BLANK -&gt; requires live Amazon.ca capture</t>
        </is>
      </c>
      <c r="AT303" s="34" t="inlineStr">
        <is>
          <t>Unverified commercial data</t>
        </is>
      </c>
    </row>
    <row r="304" ht="28" customHeight="1">
      <c r="A304" s="34" t="inlineStr">
        <is>
          <t>Topo Chico</t>
        </is>
      </c>
      <c r="B304" s="34" t="inlineStr">
        <is>
          <t>Topo Chico Mineral Water | Twist of Lime | 18 pack 355mL</t>
        </is>
      </c>
      <c r="C304" s="34" t="inlineStr">
        <is>
          <t>5) Sparkling water &amp; soda</t>
        </is>
      </c>
      <c r="D304" s="34" t="inlineStr">
        <is>
          <t>355 mL bottle</t>
        </is>
      </c>
      <c r="E304" s="48" t="n">
        <v>18</v>
      </c>
      <c r="F304" s="49" t="n"/>
      <c r="G304" s="50">
        <f>IF(AND(ISNUMBER($F304),ISNUMBER($E304),$E304&lt;&gt;0),$F304/$E304,"")</f>
        <v/>
      </c>
      <c r="H304" s="50">
        <f>IF(AND(ISNUMBER($F304),ISNUMBER($AL304),ISNUMBER($E304),($AL304*$E304)&lt;&gt;0),$F304/($AL304*$E304)*100,"")</f>
        <v/>
      </c>
      <c r="I304" s="51" t="n"/>
      <c r="J304" s="52" t="n"/>
      <c r="K304" s="50">
        <f>IF(AND(ISNUMBER($F304),ISNUMBER($J304)),$F304*(1-$J304),"")</f>
        <v/>
      </c>
      <c r="L304" s="51" t="n"/>
      <c r="M304" s="51" t="n"/>
      <c r="N304" s="50">
        <f>IF(ISNUMBER($F304),($F304-IF(ISNUMBER($AM304),$AM304,0))*(1-IF(ISNUMBER($J304),$J304,0)),"")</f>
        <v/>
      </c>
      <c r="O304" s="34" t="inlineStr">
        <is>
          <t>Twist of Lime</t>
        </is>
      </c>
      <c r="P304" s="48" t="n">
        <v>0</v>
      </c>
      <c r="Q304" s="48" t="n">
        <v>15</v>
      </c>
      <c r="R304" s="34" t="inlineStr">
        <is>
          <t>Not listed</t>
        </is>
      </c>
      <c r="S304" s="48" t="n">
        <v>0</v>
      </c>
      <c r="T304" s="48" t="n">
        <v>0</v>
      </c>
      <c r="U304" s="34" t="inlineStr">
        <is>
          <t>None</t>
        </is>
      </c>
      <c r="V304" s="34" t="inlineStr">
        <is>
          <t>Mexican mineral water from Monterrey source; 33 mg/L sodium (2025 Coca-Cola water quality report) → 11.7 mg/355 mL → label rounds to 15 mg; 140 mg/L calcium; pH 6.2; strong carbonation, cult following</t>
        </is>
      </c>
      <c r="W304" s="51" t="n"/>
      <c r="X304" s="51" t="n"/>
      <c r="Y304" s="51" t="n"/>
      <c r="Z304" s="51" t="n"/>
      <c r="AA304" s="34" t="inlineStr">
        <is>
          <t>Medium</t>
        </is>
      </c>
      <c r="AB304" s="34" t="inlineStr">
        <is>
          <t>Cult mineral water; cocktail mixer crossover</t>
        </is>
      </c>
      <c r="AC304" s="34" t="inlineStr">
        <is>
          <t>Cult Mexican mineral water with serious fizz</t>
        </is>
      </c>
      <c r="AD304" s="34" t="inlineStr">
        <is>
          <t>Hard carbonation and mixer credibility.</t>
        </is>
      </c>
      <c r="AE304" s="51" t="n"/>
      <c r="AF304" s="53">
        <f>IF(AND(ISNUMBER($P304),ISNUMBER($AL304),$AL304&lt;&gt;0),ROUND($P304/$AL304*100,1),"")</f>
        <v/>
      </c>
      <c r="AG304" s="54">
        <f>IF(AND(ISNUMBER($S304),ISNUMBER($AL304),$AL304&lt;&gt;0),ROUND($S304/$AL304*100,2),"")</f>
        <v/>
      </c>
      <c r="AH304" s="53">
        <f>IF(AND(ISNUMBER($Q304),ISNUMBER($AL304),$AL304&lt;&gt;0),ROUND($Q304/$AL304*100,1),"")</f>
        <v/>
      </c>
      <c r="AI304" s="48">
        <f>IF(ISNUMBER($S304),IF($S304&lt;=1,"Yes","No"),"n/a")</f>
        <v/>
      </c>
      <c r="AJ304" s="48">
        <f>IF(ISNUMBER($S304),ROUND(MAX(0,MIN(100,100-$S304*2.5-IF(ISNUMBER($T304),$T304,0)*0.12+IF($S304&lt;=1,12,0))),0),"")</f>
        <v/>
      </c>
      <c r="AK304" s="48">
        <f>IF(ISNUMBER($Q304),IF($Q304&gt;=100,20,IF($Q304&gt;=30,10,0)),0)+IF(ISNUMBER($R304),IF($R304&gt;=100,20,0),0)+IF(ISNUMBER($P304),IF($P304&gt;=150,20,IF($P304&gt;=50,12,5)),0)+IF(ISNUMBER($S304),IF($S304&lt;=1,15,0),0)</f>
        <v/>
      </c>
      <c r="AL304" s="48" t="n">
        <v>355</v>
      </c>
      <c r="AM304" s="49" t="n"/>
      <c r="AN304" s="48">
        <f>IF(AND(ISNUMBER($P304),ISNUMBER($AL304),$AL304&lt;&gt;0),IF(OR($P304&gt;180,$P304/$AL304*1000&gt;400),"Over ceiling, confirm SKU","Within"),"n/a")</f>
        <v/>
      </c>
      <c r="AO304" s="51" t="n"/>
      <c r="AP304" s="51" t="n"/>
      <c r="AQ304" s="51" t="n"/>
      <c r="AR304" s="34" t="inlineStr">
        <is>
          <t>Retrieved and cited, see Enrichment Log</t>
        </is>
      </c>
      <c r="AS304" s="34" t="inlineStr">
        <is>
          <t>BLANK -&gt; requires live Amazon.ca capture</t>
        </is>
      </c>
      <c r="AT304" s="34" t="inlineStr">
        <is>
          <t>Unverified commercial data</t>
        </is>
      </c>
    </row>
    <row r="305" ht="28" customHeight="1">
      <c r="A305" s="34" t="inlineStr">
        <is>
          <t>Topo Chico</t>
        </is>
      </c>
      <c r="B305" s="34" t="inlineStr">
        <is>
          <t>Topo Chico Mineral Water | Twist of Lime | 24 pack 355mL</t>
        </is>
      </c>
      <c r="C305" s="34" t="inlineStr">
        <is>
          <t>5) Sparkling water &amp; soda</t>
        </is>
      </c>
      <c r="D305" s="34" t="inlineStr">
        <is>
          <t>355 mL bottle</t>
        </is>
      </c>
      <c r="E305" s="48" t="n">
        <v>24</v>
      </c>
      <c r="F305" s="49" t="n"/>
      <c r="G305" s="50">
        <f>IF(AND(ISNUMBER($F305),ISNUMBER($E305),$E305&lt;&gt;0),$F305/$E305,"")</f>
        <v/>
      </c>
      <c r="H305" s="50">
        <f>IF(AND(ISNUMBER($F305),ISNUMBER($AL305),ISNUMBER($E305),($AL305*$E305)&lt;&gt;0),$F305/($AL305*$E305)*100,"")</f>
        <v/>
      </c>
      <c r="I305" s="51" t="n"/>
      <c r="J305" s="52" t="n"/>
      <c r="K305" s="50">
        <f>IF(AND(ISNUMBER($F305),ISNUMBER($J305)),$F305*(1-$J305),"")</f>
        <v/>
      </c>
      <c r="L305" s="51" t="n"/>
      <c r="M305" s="51" t="n"/>
      <c r="N305" s="50">
        <f>IF(ISNUMBER($F305),($F305-IF(ISNUMBER($AM305),$AM305,0))*(1-IF(ISNUMBER($J305),$J305,0)),"")</f>
        <v/>
      </c>
      <c r="O305" s="34" t="inlineStr">
        <is>
          <t>Twist of Lime</t>
        </is>
      </c>
      <c r="P305" s="48" t="n">
        <v>0</v>
      </c>
      <c r="Q305" s="48" t="n">
        <v>15</v>
      </c>
      <c r="R305" s="34" t="inlineStr">
        <is>
          <t>Not listed</t>
        </is>
      </c>
      <c r="S305" s="48" t="n">
        <v>0</v>
      </c>
      <c r="T305" s="48" t="n">
        <v>0</v>
      </c>
      <c r="U305" s="34" t="inlineStr">
        <is>
          <t>None</t>
        </is>
      </c>
      <c r="V305" s="34" t="inlineStr">
        <is>
          <t>Mexican mineral water from Monterrey source; 33 mg/L sodium (2025 Coca-Cola water quality report) → 11.7 mg/355 mL → label rounds to 15 mg; 140 mg/L calcium; pH 6.2; strong carbonation, cult following</t>
        </is>
      </c>
      <c r="W305" s="51" t="n"/>
      <c r="X305" s="51" t="n"/>
      <c r="Y305" s="51" t="n"/>
      <c r="Z305" s="51" t="n"/>
      <c r="AA305" s="34" t="inlineStr">
        <is>
          <t>Medium</t>
        </is>
      </c>
      <c r="AB305" s="34" t="inlineStr">
        <is>
          <t>Cult mineral water; cocktail mixer crossover</t>
        </is>
      </c>
      <c r="AC305" s="34" t="inlineStr">
        <is>
          <t>Cult Mexican mineral water with serious fizz</t>
        </is>
      </c>
      <c r="AD305" s="34" t="inlineStr">
        <is>
          <t>Hard carbonation and mixer credibility.</t>
        </is>
      </c>
      <c r="AE305" s="51" t="n"/>
      <c r="AF305" s="53">
        <f>IF(AND(ISNUMBER($P305),ISNUMBER($AL305),$AL305&lt;&gt;0),ROUND($P305/$AL305*100,1),"")</f>
        <v/>
      </c>
      <c r="AG305" s="54">
        <f>IF(AND(ISNUMBER($S305),ISNUMBER($AL305),$AL305&lt;&gt;0),ROUND($S305/$AL305*100,2),"")</f>
        <v/>
      </c>
      <c r="AH305" s="53">
        <f>IF(AND(ISNUMBER($Q305),ISNUMBER($AL305),$AL305&lt;&gt;0),ROUND($Q305/$AL305*100,1),"")</f>
        <v/>
      </c>
      <c r="AI305" s="48">
        <f>IF(ISNUMBER($S305),IF($S305&lt;=1,"Yes","No"),"n/a")</f>
        <v/>
      </c>
      <c r="AJ305" s="48">
        <f>IF(ISNUMBER($S305),ROUND(MAX(0,MIN(100,100-$S305*2.5-IF(ISNUMBER($T305),$T305,0)*0.12+IF($S305&lt;=1,12,0))),0),"")</f>
        <v/>
      </c>
      <c r="AK305" s="48">
        <f>IF(ISNUMBER($Q305),IF($Q305&gt;=100,20,IF($Q305&gt;=30,10,0)),0)+IF(ISNUMBER($R305),IF($R305&gt;=100,20,0),0)+IF(ISNUMBER($P305),IF($P305&gt;=150,20,IF($P305&gt;=50,12,5)),0)+IF(ISNUMBER($S305),IF($S305&lt;=1,15,0),0)</f>
        <v/>
      </c>
      <c r="AL305" s="48" t="n">
        <v>355</v>
      </c>
      <c r="AM305" s="49" t="n"/>
      <c r="AN305" s="48">
        <f>IF(AND(ISNUMBER($P305),ISNUMBER($AL305),$AL305&lt;&gt;0),IF(OR($P305&gt;180,$P305/$AL305*1000&gt;400),"Over ceiling, confirm SKU","Within"),"n/a")</f>
        <v/>
      </c>
      <c r="AO305" s="51" t="n"/>
      <c r="AP305" s="51" t="n"/>
      <c r="AQ305" s="51" t="n"/>
      <c r="AR305" s="34" t="inlineStr">
        <is>
          <t>Retrieved and cited, see Enrichment Log</t>
        </is>
      </c>
      <c r="AS305" s="34" t="inlineStr">
        <is>
          <t>BLANK -&gt; requires live Amazon.ca capture</t>
        </is>
      </c>
      <c r="AT305" s="34" t="inlineStr">
        <is>
          <t>Unverified commercial data</t>
        </is>
      </c>
    </row>
    <row r="306" ht="28" customHeight="1">
      <c r="A306" s="34" t="inlineStr">
        <is>
          <t>Topo Chico</t>
        </is>
      </c>
      <c r="B306" s="34" t="inlineStr">
        <is>
          <t>Topo Chico Mineral Water | Twist of Grapefruit | single 355mL</t>
        </is>
      </c>
      <c r="C306" s="34" t="inlineStr">
        <is>
          <t>5) Sparkling water &amp; soda</t>
        </is>
      </c>
      <c r="D306" s="34" t="inlineStr">
        <is>
          <t>355 mL bottle</t>
        </is>
      </c>
      <c r="E306" s="48" t="n">
        <v>1</v>
      </c>
      <c r="F306" s="49" t="n"/>
      <c r="G306" s="50">
        <f>IF(AND(ISNUMBER($F306),ISNUMBER($E306),$E306&lt;&gt;0),$F306/$E306,"")</f>
        <v/>
      </c>
      <c r="H306" s="50">
        <f>IF(AND(ISNUMBER($F306),ISNUMBER($AL306),ISNUMBER($E306),($AL306*$E306)&lt;&gt;0),$F306/($AL306*$E306)*100,"")</f>
        <v/>
      </c>
      <c r="I306" s="51" t="n"/>
      <c r="J306" s="52" t="n"/>
      <c r="K306" s="50">
        <f>IF(AND(ISNUMBER($F306),ISNUMBER($J306)),$F306*(1-$J306),"")</f>
        <v/>
      </c>
      <c r="L306" s="51" t="n"/>
      <c r="M306" s="51" t="n"/>
      <c r="N306" s="50">
        <f>IF(ISNUMBER($F306),($F306-IF(ISNUMBER($AM306),$AM306,0))*(1-IF(ISNUMBER($J306),$J306,0)),"")</f>
        <v/>
      </c>
      <c r="O306" s="34" t="inlineStr">
        <is>
          <t>Twist of Grapefruit</t>
        </is>
      </c>
      <c r="P306" s="48" t="n">
        <v>0</v>
      </c>
      <c r="Q306" s="48" t="n">
        <v>15</v>
      </c>
      <c r="R306" s="34" t="inlineStr">
        <is>
          <t>Not listed</t>
        </is>
      </c>
      <c r="S306" s="48" t="n">
        <v>0</v>
      </c>
      <c r="T306" s="48" t="n">
        <v>0</v>
      </c>
      <c r="U306" s="34" t="inlineStr">
        <is>
          <t>None</t>
        </is>
      </c>
      <c r="V306" s="34" t="inlineStr">
        <is>
          <t>Mexican mineral water from Monterrey source; 33 mg/L sodium (2025 Coca-Cola water quality report) → 11.7 mg/355 mL → label rounds to 15 mg; 140 mg/L calcium; pH 6.2; strong carbonation, cult following</t>
        </is>
      </c>
      <c r="W306" s="51" t="n"/>
      <c r="X306" s="51" t="n"/>
      <c r="Y306" s="51" t="n"/>
      <c r="Z306" s="51" t="n"/>
      <c r="AA306" s="34" t="inlineStr">
        <is>
          <t>Medium</t>
        </is>
      </c>
      <c r="AB306" s="34" t="inlineStr">
        <is>
          <t>Cult mineral water; cocktail mixer crossover</t>
        </is>
      </c>
      <c r="AC306" s="34" t="inlineStr">
        <is>
          <t>Cult Mexican mineral water with serious fizz</t>
        </is>
      </c>
      <c r="AD306" s="34" t="inlineStr">
        <is>
          <t>Hard carbonation and mixer credibility.</t>
        </is>
      </c>
      <c r="AE306" s="51" t="n"/>
      <c r="AF306" s="53">
        <f>IF(AND(ISNUMBER($P306),ISNUMBER($AL306),$AL306&lt;&gt;0),ROUND($P306/$AL306*100,1),"")</f>
        <v/>
      </c>
      <c r="AG306" s="54">
        <f>IF(AND(ISNUMBER($S306),ISNUMBER($AL306),$AL306&lt;&gt;0),ROUND($S306/$AL306*100,2),"")</f>
        <v/>
      </c>
      <c r="AH306" s="53">
        <f>IF(AND(ISNUMBER($Q306),ISNUMBER($AL306),$AL306&lt;&gt;0),ROUND($Q306/$AL306*100,1),"")</f>
        <v/>
      </c>
      <c r="AI306" s="48">
        <f>IF(ISNUMBER($S306),IF($S306&lt;=1,"Yes","No"),"n/a")</f>
        <v/>
      </c>
      <c r="AJ306" s="48">
        <f>IF(ISNUMBER($S306),ROUND(MAX(0,MIN(100,100-$S306*2.5-IF(ISNUMBER($T306),$T306,0)*0.12+IF($S306&lt;=1,12,0))),0),"")</f>
        <v/>
      </c>
      <c r="AK306" s="48">
        <f>IF(ISNUMBER($Q306),IF($Q306&gt;=100,20,IF($Q306&gt;=30,10,0)),0)+IF(ISNUMBER($R306),IF($R306&gt;=100,20,0),0)+IF(ISNUMBER($P306),IF($P306&gt;=150,20,IF($P306&gt;=50,12,5)),0)+IF(ISNUMBER($S306),IF($S306&lt;=1,15,0),0)</f>
        <v/>
      </c>
      <c r="AL306" s="48" t="n">
        <v>355</v>
      </c>
      <c r="AM306" s="49" t="n"/>
      <c r="AN306" s="48">
        <f>IF(AND(ISNUMBER($P306),ISNUMBER($AL306),$AL306&lt;&gt;0),IF(OR($P306&gt;180,$P306/$AL306*1000&gt;400),"Over ceiling, confirm SKU","Within"),"n/a")</f>
        <v/>
      </c>
      <c r="AO306" s="51" t="n"/>
      <c r="AP306" s="51" t="n"/>
      <c r="AQ306" s="51" t="n"/>
      <c r="AR306" s="34" t="inlineStr">
        <is>
          <t>Retrieved and cited, see Enrichment Log</t>
        </is>
      </c>
      <c r="AS306" s="34" t="inlineStr">
        <is>
          <t>BLANK -&gt; requires live Amazon.ca capture</t>
        </is>
      </c>
      <c r="AT306" s="34" t="inlineStr">
        <is>
          <t>Unverified commercial data</t>
        </is>
      </c>
    </row>
    <row r="307" ht="28" customHeight="1">
      <c r="A307" s="34" t="inlineStr">
        <is>
          <t>Topo Chico</t>
        </is>
      </c>
      <c r="B307" s="34" t="inlineStr">
        <is>
          <t>Topo Chico Mineral Water | Twist of Grapefruit | 8 pack 355mL</t>
        </is>
      </c>
      <c r="C307" s="34" t="inlineStr">
        <is>
          <t>5) Sparkling water &amp; soda</t>
        </is>
      </c>
      <c r="D307" s="34" t="inlineStr">
        <is>
          <t>355 mL bottle</t>
        </is>
      </c>
      <c r="E307" s="48" t="n">
        <v>8</v>
      </c>
      <c r="F307" s="49" t="n"/>
      <c r="G307" s="50">
        <f>IF(AND(ISNUMBER($F307),ISNUMBER($E307),$E307&lt;&gt;0),$F307/$E307,"")</f>
        <v/>
      </c>
      <c r="H307" s="50">
        <f>IF(AND(ISNUMBER($F307),ISNUMBER($AL307),ISNUMBER($E307),($AL307*$E307)&lt;&gt;0),$F307/($AL307*$E307)*100,"")</f>
        <v/>
      </c>
      <c r="I307" s="51" t="n"/>
      <c r="J307" s="52" t="n"/>
      <c r="K307" s="50">
        <f>IF(AND(ISNUMBER($F307),ISNUMBER($J307)),$F307*(1-$J307),"")</f>
        <v/>
      </c>
      <c r="L307" s="51" t="n"/>
      <c r="M307" s="51" t="n"/>
      <c r="N307" s="50">
        <f>IF(ISNUMBER($F307),($F307-IF(ISNUMBER($AM307),$AM307,0))*(1-IF(ISNUMBER($J307),$J307,0)),"")</f>
        <v/>
      </c>
      <c r="O307" s="34" t="inlineStr">
        <is>
          <t>Twist of Grapefruit</t>
        </is>
      </c>
      <c r="P307" s="48" t="n">
        <v>0</v>
      </c>
      <c r="Q307" s="48" t="n">
        <v>15</v>
      </c>
      <c r="R307" s="34" t="inlineStr">
        <is>
          <t>Not listed</t>
        </is>
      </c>
      <c r="S307" s="48" t="n">
        <v>0</v>
      </c>
      <c r="T307" s="48" t="n">
        <v>0</v>
      </c>
      <c r="U307" s="34" t="inlineStr">
        <is>
          <t>None</t>
        </is>
      </c>
      <c r="V307" s="34" t="inlineStr">
        <is>
          <t>Mexican mineral water from Monterrey source; 33 mg/L sodium (2025 Coca-Cola water quality report) → 11.7 mg/355 mL → label rounds to 15 mg; 140 mg/L calcium; pH 6.2; strong carbonation, cult following</t>
        </is>
      </c>
      <c r="W307" s="51" t="n"/>
      <c r="X307" s="51" t="n"/>
      <c r="Y307" s="51" t="n"/>
      <c r="Z307" s="51" t="n"/>
      <c r="AA307" s="34" t="inlineStr">
        <is>
          <t>Medium</t>
        </is>
      </c>
      <c r="AB307" s="34" t="inlineStr">
        <is>
          <t>Cult mineral water; cocktail mixer crossover</t>
        </is>
      </c>
      <c r="AC307" s="34" t="inlineStr">
        <is>
          <t>Cult Mexican mineral water with serious fizz</t>
        </is>
      </c>
      <c r="AD307" s="34" t="inlineStr">
        <is>
          <t>Hard carbonation and mixer credibility.</t>
        </is>
      </c>
      <c r="AE307" s="51" t="n"/>
      <c r="AF307" s="53">
        <f>IF(AND(ISNUMBER($P307),ISNUMBER($AL307),$AL307&lt;&gt;0),ROUND($P307/$AL307*100,1),"")</f>
        <v/>
      </c>
      <c r="AG307" s="54">
        <f>IF(AND(ISNUMBER($S307),ISNUMBER($AL307),$AL307&lt;&gt;0),ROUND($S307/$AL307*100,2),"")</f>
        <v/>
      </c>
      <c r="AH307" s="53">
        <f>IF(AND(ISNUMBER($Q307),ISNUMBER($AL307),$AL307&lt;&gt;0),ROUND($Q307/$AL307*100,1),"")</f>
        <v/>
      </c>
      <c r="AI307" s="48">
        <f>IF(ISNUMBER($S307),IF($S307&lt;=1,"Yes","No"),"n/a")</f>
        <v/>
      </c>
      <c r="AJ307" s="48">
        <f>IF(ISNUMBER($S307),ROUND(MAX(0,MIN(100,100-$S307*2.5-IF(ISNUMBER($T307),$T307,0)*0.12+IF($S307&lt;=1,12,0))),0),"")</f>
        <v/>
      </c>
      <c r="AK307" s="48">
        <f>IF(ISNUMBER($Q307),IF($Q307&gt;=100,20,IF($Q307&gt;=30,10,0)),0)+IF(ISNUMBER($R307),IF($R307&gt;=100,20,0),0)+IF(ISNUMBER($P307),IF($P307&gt;=150,20,IF($P307&gt;=50,12,5)),0)+IF(ISNUMBER($S307),IF($S307&lt;=1,15,0),0)</f>
        <v/>
      </c>
      <c r="AL307" s="48" t="n">
        <v>355</v>
      </c>
      <c r="AM307" s="49" t="n"/>
      <c r="AN307" s="48">
        <f>IF(AND(ISNUMBER($P307),ISNUMBER($AL307),$AL307&lt;&gt;0),IF(OR($P307&gt;180,$P307/$AL307*1000&gt;400),"Over ceiling, confirm SKU","Within"),"n/a")</f>
        <v/>
      </c>
      <c r="AO307" s="51" t="n"/>
      <c r="AP307" s="51" t="n"/>
      <c r="AQ307" s="51" t="n"/>
      <c r="AR307" s="34" t="inlineStr">
        <is>
          <t>Retrieved and cited, see Enrichment Log</t>
        </is>
      </c>
      <c r="AS307" s="34" t="inlineStr">
        <is>
          <t>BLANK -&gt; requires live Amazon.ca capture</t>
        </is>
      </c>
      <c r="AT307" s="34" t="inlineStr">
        <is>
          <t>Unverified commercial data</t>
        </is>
      </c>
    </row>
    <row r="308" ht="28" customHeight="1">
      <c r="A308" s="34" t="inlineStr">
        <is>
          <t>Topo Chico</t>
        </is>
      </c>
      <c r="B308" s="34" t="inlineStr">
        <is>
          <t>Topo Chico Mineral Water | Twist of Grapefruit | 12 pack 355mL</t>
        </is>
      </c>
      <c r="C308" s="34" t="inlineStr">
        <is>
          <t>5) Sparkling water &amp; soda</t>
        </is>
      </c>
      <c r="D308" s="34" t="inlineStr">
        <is>
          <t>355 mL bottle</t>
        </is>
      </c>
      <c r="E308" s="48" t="n">
        <v>12</v>
      </c>
      <c r="F308" s="49" t="n"/>
      <c r="G308" s="50">
        <f>IF(AND(ISNUMBER($F308),ISNUMBER($E308),$E308&lt;&gt;0),$F308/$E308,"")</f>
        <v/>
      </c>
      <c r="H308" s="50">
        <f>IF(AND(ISNUMBER($F308),ISNUMBER($AL308),ISNUMBER($E308),($AL308*$E308)&lt;&gt;0),$F308/($AL308*$E308)*100,"")</f>
        <v/>
      </c>
      <c r="I308" s="51" t="n"/>
      <c r="J308" s="52" t="n"/>
      <c r="K308" s="50">
        <f>IF(AND(ISNUMBER($F308),ISNUMBER($J308)),$F308*(1-$J308),"")</f>
        <v/>
      </c>
      <c r="L308" s="51" t="n"/>
      <c r="M308" s="51" t="n"/>
      <c r="N308" s="50">
        <f>IF(ISNUMBER($F308),($F308-IF(ISNUMBER($AM308),$AM308,0))*(1-IF(ISNUMBER($J308),$J308,0)),"")</f>
        <v/>
      </c>
      <c r="O308" s="34" t="inlineStr">
        <is>
          <t>Twist of Grapefruit</t>
        </is>
      </c>
      <c r="P308" s="48" t="n">
        <v>0</v>
      </c>
      <c r="Q308" s="48" t="n">
        <v>15</v>
      </c>
      <c r="R308" s="34" t="inlineStr">
        <is>
          <t>Not listed</t>
        </is>
      </c>
      <c r="S308" s="48" t="n">
        <v>0</v>
      </c>
      <c r="T308" s="48" t="n">
        <v>0</v>
      </c>
      <c r="U308" s="34" t="inlineStr">
        <is>
          <t>None</t>
        </is>
      </c>
      <c r="V308" s="34" t="inlineStr">
        <is>
          <t>Mexican mineral water from Monterrey source; 33 mg/L sodium (2025 Coca-Cola water quality report) → 11.7 mg/355 mL → label rounds to 15 mg; 140 mg/L calcium; pH 6.2; strong carbonation, cult following</t>
        </is>
      </c>
      <c r="W308" s="51" t="n"/>
      <c r="X308" s="51" t="n"/>
      <c r="Y308" s="51" t="n"/>
      <c r="Z308" s="51" t="n"/>
      <c r="AA308" s="34" t="inlineStr">
        <is>
          <t>Medium</t>
        </is>
      </c>
      <c r="AB308" s="34" t="inlineStr">
        <is>
          <t>Cult mineral water; cocktail mixer crossover</t>
        </is>
      </c>
      <c r="AC308" s="34" t="inlineStr">
        <is>
          <t>Cult Mexican mineral water with serious fizz</t>
        </is>
      </c>
      <c r="AD308" s="34" t="inlineStr">
        <is>
          <t>Hard carbonation and mixer credibility.</t>
        </is>
      </c>
      <c r="AE308" s="51" t="n"/>
      <c r="AF308" s="53">
        <f>IF(AND(ISNUMBER($P308),ISNUMBER($AL308),$AL308&lt;&gt;0),ROUND($P308/$AL308*100,1),"")</f>
        <v/>
      </c>
      <c r="AG308" s="54">
        <f>IF(AND(ISNUMBER($S308),ISNUMBER($AL308),$AL308&lt;&gt;0),ROUND($S308/$AL308*100,2),"")</f>
        <v/>
      </c>
      <c r="AH308" s="53">
        <f>IF(AND(ISNUMBER($Q308),ISNUMBER($AL308),$AL308&lt;&gt;0),ROUND($Q308/$AL308*100,1),"")</f>
        <v/>
      </c>
      <c r="AI308" s="48">
        <f>IF(ISNUMBER($S308),IF($S308&lt;=1,"Yes","No"),"n/a")</f>
        <v/>
      </c>
      <c r="AJ308" s="48">
        <f>IF(ISNUMBER($S308),ROUND(MAX(0,MIN(100,100-$S308*2.5-IF(ISNUMBER($T308),$T308,0)*0.12+IF($S308&lt;=1,12,0))),0),"")</f>
        <v/>
      </c>
      <c r="AK308" s="48">
        <f>IF(ISNUMBER($Q308),IF($Q308&gt;=100,20,IF($Q308&gt;=30,10,0)),0)+IF(ISNUMBER($R308),IF($R308&gt;=100,20,0),0)+IF(ISNUMBER($P308),IF($P308&gt;=150,20,IF($P308&gt;=50,12,5)),0)+IF(ISNUMBER($S308),IF($S308&lt;=1,15,0),0)</f>
        <v/>
      </c>
      <c r="AL308" s="48" t="n">
        <v>355</v>
      </c>
      <c r="AM308" s="49" t="n"/>
      <c r="AN308" s="48">
        <f>IF(AND(ISNUMBER($P308),ISNUMBER($AL308),$AL308&lt;&gt;0),IF(OR($P308&gt;180,$P308/$AL308*1000&gt;400),"Over ceiling, confirm SKU","Within"),"n/a")</f>
        <v/>
      </c>
      <c r="AO308" s="51" t="n"/>
      <c r="AP308" s="51" t="n"/>
      <c r="AQ308" s="51" t="n"/>
      <c r="AR308" s="34" t="inlineStr">
        <is>
          <t>Retrieved and cited, see Enrichment Log</t>
        </is>
      </c>
      <c r="AS308" s="34" t="inlineStr">
        <is>
          <t>BLANK -&gt; requires live Amazon.ca capture</t>
        </is>
      </c>
      <c r="AT308" s="34" t="inlineStr">
        <is>
          <t>Unverified commercial data</t>
        </is>
      </c>
    </row>
    <row r="309" ht="28" customHeight="1">
      <c r="A309" s="34" t="inlineStr">
        <is>
          <t>Topo Chico</t>
        </is>
      </c>
      <c r="B309" s="34" t="inlineStr">
        <is>
          <t>Topo Chico Mineral Water | Twist of Grapefruit | 15 pack 355mL</t>
        </is>
      </c>
      <c r="C309" s="34" t="inlineStr">
        <is>
          <t>5) Sparkling water &amp; soda</t>
        </is>
      </c>
      <c r="D309" s="34" t="inlineStr">
        <is>
          <t>355 mL bottle</t>
        </is>
      </c>
      <c r="E309" s="48" t="n">
        <v>15</v>
      </c>
      <c r="F309" s="49" t="n"/>
      <c r="G309" s="50">
        <f>IF(AND(ISNUMBER($F309),ISNUMBER($E309),$E309&lt;&gt;0),$F309/$E309,"")</f>
        <v/>
      </c>
      <c r="H309" s="50">
        <f>IF(AND(ISNUMBER($F309),ISNUMBER($AL309),ISNUMBER($E309),($AL309*$E309)&lt;&gt;0),$F309/($AL309*$E309)*100,"")</f>
        <v/>
      </c>
      <c r="I309" s="51" t="n"/>
      <c r="J309" s="52" t="n"/>
      <c r="K309" s="50">
        <f>IF(AND(ISNUMBER($F309),ISNUMBER($J309)),$F309*(1-$J309),"")</f>
        <v/>
      </c>
      <c r="L309" s="51" t="n"/>
      <c r="M309" s="51" t="n"/>
      <c r="N309" s="50">
        <f>IF(ISNUMBER($F309),($F309-IF(ISNUMBER($AM309),$AM309,0))*(1-IF(ISNUMBER($J309),$J309,0)),"")</f>
        <v/>
      </c>
      <c r="O309" s="34" t="inlineStr">
        <is>
          <t>Twist of Grapefruit</t>
        </is>
      </c>
      <c r="P309" s="48" t="n">
        <v>0</v>
      </c>
      <c r="Q309" s="48" t="n">
        <v>15</v>
      </c>
      <c r="R309" s="34" t="inlineStr">
        <is>
          <t>Not listed</t>
        </is>
      </c>
      <c r="S309" s="48" t="n">
        <v>0</v>
      </c>
      <c r="T309" s="48" t="n">
        <v>0</v>
      </c>
      <c r="U309" s="34" t="inlineStr">
        <is>
          <t>None</t>
        </is>
      </c>
      <c r="V309" s="34" t="inlineStr">
        <is>
          <t>Mexican mineral water from Monterrey source; 33 mg/L sodium (2025 Coca-Cola water quality report) → 11.7 mg/355 mL → label rounds to 15 mg; 140 mg/L calcium; pH 6.2; strong carbonation, cult following</t>
        </is>
      </c>
      <c r="W309" s="51" t="n"/>
      <c r="X309" s="51" t="n"/>
      <c r="Y309" s="51" t="n"/>
      <c r="Z309" s="51" t="n"/>
      <c r="AA309" s="34" t="inlineStr">
        <is>
          <t>Medium</t>
        </is>
      </c>
      <c r="AB309" s="34" t="inlineStr">
        <is>
          <t>Cult mineral water; cocktail mixer crossover</t>
        </is>
      </c>
      <c r="AC309" s="34" t="inlineStr">
        <is>
          <t>Cult Mexican mineral water with serious fizz</t>
        </is>
      </c>
      <c r="AD309" s="34" t="inlineStr">
        <is>
          <t>Hard carbonation and mixer credibility.</t>
        </is>
      </c>
      <c r="AE309" s="51" t="n"/>
      <c r="AF309" s="53">
        <f>IF(AND(ISNUMBER($P309),ISNUMBER($AL309),$AL309&lt;&gt;0),ROUND($P309/$AL309*100,1),"")</f>
        <v/>
      </c>
      <c r="AG309" s="54">
        <f>IF(AND(ISNUMBER($S309),ISNUMBER($AL309),$AL309&lt;&gt;0),ROUND($S309/$AL309*100,2),"")</f>
        <v/>
      </c>
      <c r="AH309" s="53">
        <f>IF(AND(ISNUMBER($Q309),ISNUMBER($AL309),$AL309&lt;&gt;0),ROUND($Q309/$AL309*100,1),"")</f>
        <v/>
      </c>
      <c r="AI309" s="48">
        <f>IF(ISNUMBER($S309),IF($S309&lt;=1,"Yes","No"),"n/a")</f>
        <v/>
      </c>
      <c r="AJ309" s="48">
        <f>IF(ISNUMBER($S309),ROUND(MAX(0,MIN(100,100-$S309*2.5-IF(ISNUMBER($T309),$T309,0)*0.12+IF($S309&lt;=1,12,0))),0),"")</f>
        <v/>
      </c>
      <c r="AK309" s="48">
        <f>IF(ISNUMBER($Q309),IF($Q309&gt;=100,20,IF($Q309&gt;=30,10,0)),0)+IF(ISNUMBER($R309),IF($R309&gt;=100,20,0),0)+IF(ISNUMBER($P309),IF($P309&gt;=150,20,IF($P309&gt;=50,12,5)),0)+IF(ISNUMBER($S309),IF($S309&lt;=1,15,0),0)</f>
        <v/>
      </c>
      <c r="AL309" s="48" t="n">
        <v>355</v>
      </c>
      <c r="AM309" s="49" t="n"/>
      <c r="AN309" s="48">
        <f>IF(AND(ISNUMBER($P309),ISNUMBER($AL309),$AL309&lt;&gt;0),IF(OR($P309&gt;180,$P309/$AL309*1000&gt;400),"Over ceiling, confirm SKU","Within"),"n/a")</f>
        <v/>
      </c>
      <c r="AO309" s="51" t="n"/>
      <c r="AP309" s="51" t="n"/>
      <c r="AQ309" s="51" t="n"/>
      <c r="AR309" s="34" t="inlineStr">
        <is>
          <t>Retrieved and cited, see Enrichment Log</t>
        </is>
      </c>
      <c r="AS309" s="34" t="inlineStr">
        <is>
          <t>BLANK -&gt; requires live Amazon.ca capture</t>
        </is>
      </c>
      <c r="AT309" s="34" t="inlineStr">
        <is>
          <t>Unverified commercial data</t>
        </is>
      </c>
    </row>
    <row r="310" ht="28" customHeight="1">
      <c r="A310" s="34" t="inlineStr">
        <is>
          <t>Topo Chico</t>
        </is>
      </c>
      <c r="B310" s="34" t="inlineStr">
        <is>
          <t>Topo Chico Mineral Water | Twist of Grapefruit | 18 pack 355mL</t>
        </is>
      </c>
      <c r="C310" s="34" t="inlineStr">
        <is>
          <t>5) Sparkling water &amp; soda</t>
        </is>
      </c>
      <c r="D310" s="34" t="inlineStr">
        <is>
          <t>355 mL bottle</t>
        </is>
      </c>
      <c r="E310" s="48" t="n">
        <v>18</v>
      </c>
      <c r="F310" s="49" t="n"/>
      <c r="G310" s="50">
        <f>IF(AND(ISNUMBER($F310),ISNUMBER($E310),$E310&lt;&gt;0),$F310/$E310,"")</f>
        <v/>
      </c>
      <c r="H310" s="50">
        <f>IF(AND(ISNUMBER($F310),ISNUMBER($AL310),ISNUMBER($E310),($AL310*$E310)&lt;&gt;0),$F310/($AL310*$E310)*100,"")</f>
        <v/>
      </c>
      <c r="I310" s="51" t="n"/>
      <c r="J310" s="52" t="n"/>
      <c r="K310" s="50">
        <f>IF(AND(ISNUMBER($F310),ISNUMBER($J310)),$F310*(1-$J310),"")</f>
        <v/>
      </c>
      <c r="L310" s="51" t="n"/>
      <c r="M310" s="51" t="n"/>
      <c r="N310" s="50">
        <f>IF(ISNUMBER($F310),($F310-IF(ISNUMBER($AM310),$AM310,0))*(1-IF(ISNUMBER($J310),$J310,0)),"")</f>
        <v/>
      </c>
      <c r="O310" s="34" t="inlineStr">
        <is>
          <t>Twist of Grapefruit</t>
        </is>
      </c>
      <c r="P310" s="48" t="n">
        <v>0</v>
      </c>
      <c r="Q310" s="48" t="n">
        <v>15</v>
      </c>
      <c r="R310" s="34" t="inlineStr">
        <is>
          <t>Not listed</t>
        </is>
      </c>
      <c r="S310" s="48" t="n">
        <v>0</v>
      </c>
      <c r="T310" s="48" t="n">
        <v>0</v>
      </c>
      <c r="U310" s="34" t="inlineStr">
        <is>
          <t>None</t>
        </is>
      </c>
      <c r="V310" s="34" t="inlineStr">
        <is>
          <t>Mexican mineral water from Monterrey source; 33 mg/L sodium (2025 Coca-Cola water quality report) → 11.7 mg/355 mL → label rounds to 15 mg; 140 mg/L calcium; pH 6.2; strong carbonation, cult following</t>
        </is>
      </c>
      <c r="W310" s="51" t="n"/>
      <c r="X310" s="51" t="n"/>
      <c r="Y310" s="51" t="n"/>
      <c r="Z310" s="51" t="n"/>
      <c r="AA310" s="34" t="inlineStr">
        <is>
          <t>Medium</t>
        </is>
      </c>
      <c r="AB310" s="34" t="inlineStr">
        <is>
          <t>Cult mineral water; cocktail mixer crossover</t>
        </is>
      </c>
      <c r="AC310" s="34" t="inlineStr">
        <is>
          <t>Cult Mexican mineral water with serious fizz</t>
        </is>
      </c>
      <c r="AD310" s="34" t="inlineStr">
        <is>
          <t>Hard carbonation and mixer credibility.</t>
        </is>
      </c>
      <c r="AE310" s="51" t="n"/>
      <c r="AF310" s="53">
        <f>IF(AND(ISNUMBER($P310),ISNUMBER($AL310),$AL310&lt;&gt;0),ROUND($P310/$AL310*100,1),"")</f>
        <v/>
      </c>
      <c r="AG310" s="54">
        <f>IF(AND(ISNUMBER($S310),ISNUMBER($AL310),$AL310&lt;&gt;0),ROUND($S310/$AL310*100,2),"")</f>
        <v/>
      </c>
      <c r="AH310" s="53">
        <f>IF(AND(ISNUMBER($Q310),ISNUMBER($AL310),$AL310&lt;&gt;0),ROUND($Q310/$AL310*100,1),"")</f>
        <v/>
      </c>
      <c r="AI310" s="48">
        <f>IF(ISNUMBER($S310),IF($S310&lt;=1,"Yes","No"),"n/a")</f>
        <v/>
      </c>
      <c r="AJ310" s="48">
        <f>IF(ISNUMBER($S310),ROUND(MAX(0,MIN(100,100-$S310*2.5-IF(ISNUMBER($T310),$T310,0)*0.12+IF($S310&lt;=1,12,0))),0),"")</f>
        <v/>
      </c>
      <c r="AK310" s="48">
        <f>IF(ISNUMBER($Q310),IF($Q310&gt;=100,20,IF($Q310&gt;=30,10,0)),0)+IF(ISNUMBER($R310),IF($R310&gt;=100,20,0),0)+IF(ISNUMBER($P310),IF($P310&gt;=150,20,IF($P310&gt;=50,12,5)),0)+IF(ISNUMBER($S310),IF($S310&lt;=1,15,0),0)</f>
        <v/>
      </c>
      <c r="AL310" s="48" t="n">
        <v>355</v>
      </c>
      <c r="AM310" s="49" t="n"/>
      <c r="AN310" s="48">
        <f>IF(AND(ISNUMBER($P310),ISNUMBER($AL310),$AL310&lt;&gt;0),IF(OR($P310&gt;180,$P310/$AL310*1000&gt;400),"Over ceiling, confirm SKU","Within"),"n/a")</f>
        <v/>
      </c>
      <c r="AO310" s="51" t="n"/>
      <c r="AP310" s="51" t="n"/>
      <c r="AQ310" s="51" t="n"/>
      <c r="AR310" s="34" t="inlineStr">
        <is>
          <t>Retrieved and cited, see Enrichment Log</t>
        </is>
      </c>
      <c r="AS310" s="34" t="inlineStr">
        <is>
          <t>BLANK -&gt; requires live Amazon.ca capture</t>
        </is>
      </c>
      <c r="AT310" s="34" t="inlineStr">
        <is>
          <t>Unverified commercial data</t>
        </is>
      </c>
    </row>
    <row r="311" ht="28" customHeight="1">
      <c r="A311" s="34" t="inlineStr">
        <is>
          <t>Topo Chico</t>
        </is>
      </c>
      <c r="B311" s="34" t="inlineStr">
        <is>
          <t>Topo Chico Mineral Water | Twist of Grapefruit | 24 pack 355mL</t>
        </is>
      </c>
      <c r="C311" s="34" t="inlineStr">
        <is>
          <t>5) Sparkling water &amp; soda</t>
        </is>
      </c>
      <c r="D311" s="34" t="inlineStr">
        <is>
          <t>355 mL bottle</t>
        </is>
      </c>
      <c r="E311" s="48" t="n">
        <v>24</v>
      </c>
      <c r="F311" s="49" t="n"/>
      <c r="G311" s="50">
        <f>IF(AND(ISNUMBER($F311),ISNUMBER($E311),$E311&lt;&gt;0),$F311/$E311,"")</f>
        <v/>
      </c>
      <c r="H311" s="50">
        <f>IF(AND(ISNUMBER($F311),ISNUMBER($AL311),ISNUMBER($E311),($AL311*$E311)&lt;&gt;0),$F311/($AL311*$E311)*100,"")</f>
        <v/>
      </c>
      <c r="I311" s="51" t="n"/>
      <c r="J311" s="52" t="n"/>
      <c r="K311" s="50">
        <f>IF(AND(ISNUMBER($F311),ISNUMBER($J311)),$F311*(1-$J311),"")</f>
        <v/>
      </c>
      <c r="L311" s="51" t="n"/>
      <c r="M311" s="51" t="n"/>
      <c r="N311" s="50">
        <f>IF(ISNUMBER($F311),($F311-IF(ISNUMBER($AM311),$AM311,0))*(1-IF(ISNUMBER($J311),$J311,0)),"")</f>
        <v/>
      </c>
      <c r="O311" s="34" t="inlineStr">
        <is>
          <t>Twist of Grapefruit</t>
        </is>
      </c>
      <c r="P311" s="48" t="n">
        <v>0</v>
      </c>
      <c r="Q311" s="48" t="n">
        <v>15</v>
      </c>
      <c r="R311" s="34" t="inlineStr">
        <is>
          <t>Not listed</t>
        </is>
      </c>
      <c r="S311" s="48" t="n">
        <v>0</v>
      </c>
      <c r="T311" s="48" t="n">
        <v>0</v>
      </c>
      <c r="U311" s="34" t="inlineStr">
        <is>
          <t>None</t>
        </is>
      </c>
      <c r="V311" s="34" t="inlineStr">
        <is>
          <t>Mexican mineral water from Monterrey source; 33 mg/L sodium (2025 Coca-Cola water quality report) → 11.7 mg/355 mL → label rounds to 15 mg; 140 mg/L calcium; pH 6.2; strong carbonation, cult following</t>
        </is>
      </c>
      <c r="W311" s="51" t="n"/>
      <c r="X311" s="51" t="n"/>
      <c r="Y311" s="51" t="n"/>
      <c r="Z311" s="51" t="n"/>
      <c r="AA311" s="34" t="inlineStr">
        <is>
          <t>Medium</t>
        </is>
      </c>
      <c r="AB311" s="34" t="inlineStr">
        <is>
          <t>Cult mineral water; cocktail mixer crossover</t>
        </is>
      </c>
      <c r="AC311" s="34" t="inlineStr">
        <is>
          <t>Cult Mexican mineral water with serious fizz</t>
        </is>
      </c>
      <c r="AD311" s="34" t="inlineStr">
        <is>
          <t>Hard carbonation and mixer credibility.</t>
        </is>
      </c>
      <c r="AE311" s="51" t="n"/>
      <c r="AF311" s="53">
        <f>IF(AND(ISNUMBER($P311),ISNUMBER($AL311),$AL311&lt;&gt;0),ROUND($P311/$AL311*100,1),"")</f>
        <v/>
      </c>
      <c r="AG311" s="54">
        <f>IF(AND(ISNUMBER($S311),ISNUMBER($AL311),$AL311&lt;&gt;0),ROUND($S311/$AL311*100,2),"")</f>
        <v/>
      </c>
      <c r="AH311" s="53">
        <f>IF(AND(ISNUMBER($Q311),ISNUMBER($AL311),$AL311&lt;&gt;0),ROUND($Q311/$AL311*100,1),"")</f>
        <v/>
      </c>
      <c r="AI311" s="48">
        <f>IF(ISNUMBER($S311),IF($S311&lt;=1,"Yes","No"),"n/a")</f>
        <v/>
      </c>
      <c r="AJ311" s="48">
        <f>IF(ISNUMBER($S311),ROUND(MAX(0,MIN(100,100-$S311*2.5-IF(ISNUMBER($T311),$T311,0)*0.12+IF($S311&lt;=1,12,0))),0),"")</f>
        <v/>
      </c>
      <c r="AK311" s="48">
        <f>IF(ISNUMBER($Q311),IF($Q311&gt;=100,20,IF($Q311&gt;=30,10,0)),0)+IF(ISNUMBER($R311),IF($R311&gt;=100,20,0),0)+IF(ISNUMBER($P311),IF($P311&gt;=150,20,IF($P311&gt;=50,12,5)),0)+IF(ISNUMBER($S311),IF($S311&lt;=1,15,0),0)</f>
        <v/>
      </c>
      <c r="AL311" s="48" t="n">
        <v>355</v>
      </c>
      <c r="AM311" s="49" t="n"/>
      <c r="AN311" s="48">
        <f>IF(AND(ISNUMBER($P311),ISNUMBER($AL311),$AL311&lt;&gt;0),IF(OR($P311&gt;180,$P311/$AL311*1000&gt;400),"Over ceiling, confirm SKU","Within"),"n/a")</f>
        <v/>
      </c>
      <c r="AO311" s="51" t="n"/>
      <c r="AP311" s="51" t="n"/>
      <c r="AQ311" s="51" t="n"/>
      <c r="AR311" s="34" t="inlineStr">
        <is>
          <t>Retrieved and cited, see Enrichment Log</t>
        </is>
      </c>
      <c r="AS311" s="34" t="inlineStr">
        <is>
          <t>BLANK -&gt; requires live Amazon.ca capture</t>
        </is>
      </c>
      <c r="AT311" s="34" t="inlineStr">
        <is>
          <t>Unverified commercial data</t>
        </is>
      </c>
    </row>
    <row r="312" ht="28" customHeight="1">
      <c r="A312" s="34" t="inlineStr">
        <is>
          <t>Topo Chico</t>
        </is>
      </c>
      <c r="B312" s="34" t="inlineStr">
        <is>
          <t>Topo Chico Mineral Water | Tangerine | single 355mL</t>
        </is>
      </c>
      <c r="C312" s="34" t="inlineStr">
        <is>
          <t>5) Sparkling water &amp; soda</t>
        </is>
      </c>
      <c r="D312" s="34" t="inlineStr">
        <is>
          <t>355 mL bottle</t>
        </is>
      </c>
      <c r="E312" s="48" t="n">
        <v>1</v>
      </c>
      <c r="F312" s="49" t="n"/>
      <c r="G312" s="50">
        <f>IF(AND(ISNUMBER($F312),ISNUMBER($E312),$E312&lt;&gt;0),$F312/$E312,"")</f>
        <v/>
      </c>
      <c r="H312" s="50">
        <f>IF(AND(ISNUMBER($F312),ISNUMBER($AL312),ISNUMBER($E312),($AL312*$E312)&lt;&gt;0),$F312/($AL312*$E312)*100,"")</f>
        <v/>
      </c>
      <c r="I312" s="51" t="n"/>
      <c r="J312" s="52" t="n"/>
      <c r="K312" s="50">
        <f>IF(AND(ISNUMBER($F312),ISNUMBER($J312)),$F312*(1-$J312),"")</f>
        <v/>
      </c>
      <c r="L312" s="51" t="n"/>
      <c r="M312" s="51" t="n"/>
      <c r="N312" s="50">
        <f>IF(ISNUMBER($F312),($F312-IF(ISNUMBER($AM312),$AM312,0))*(1-IF(ISNUMBER($J312),$J312,0)),"")</f>
        <v/>
      </c>
      <c r="O312" s="34" t="inlineStr">
        <is>
          <t>Tangerine</t>
        </is>
      </c>
      <c r="P312" s="48" t="n">
        <v>0</v>
      </c>
      <c r="Q312" s="48" t="n">
        <v>15</v>
      </c>
      <c r="R312" s="34" t="inlineStr">
        <is>
          <t>Not listed</t>
        </is>
      </c>
      <c r="S312" s="48" t="n">
        <v>0</v>
      </c>
      <c r="T312" s="48" t="n">
        <v>0</v>
      </c>
      <c r="U312" s="34" t="inlineStr">
        <is>
          <t>None</t>
        </is>
      </c>
      <c r="V312" s="34" t="inlineStr">
        <is>
          <t>Mexican mineral water from Monterrey source; 33 mg/L sodium (2025 Coca-Cola water quality report) → 11.7 mg/355 mL → label rounds to 15 mg; 140 mg/L calcium; pH 6.2; strong carbonation, cult following</t>
        </is>
      </c>
      <c r="W312" s="51" t="n"/>
      <c r="X312" s="51" t="n"/>
      <c r="Y312" s="51" t="n"/>
      <c r="Z312" s="51" t="n"/>
      <c r="AA312" s="34" t="inlineStr">
        <is>
          <t>Medium</t>
        </is>
      </c>
      <c r="AB312" s="34" t="inlineStr">
        <is>
          <t>Cult mineral water; cocktail mixer crossover</t>
        </is>
      </c>
      <c r="AC312" s="34" t="inlineStr">
        <is>
          <t>Cult Mexican mineral water with serious fizz</t>
        </is>
      </c>
      <c r="AD312" s="34" t="inlineStr">
        <is>
          <t>Hard carbonation and mixer credibility.</t>
        </is>
      </c>
      <c r="AE312" s="51" t="n"/>
      <c r="AF312" s="53">
        <f>IF(AND(ISNUMBER($P312),ISNUMBER($AL312),$AL312&lt;&gt;0),ROUND($P312/$AL312*100,1),"")</f>
        <v/>
      </c>
      <c r="AG312" s="54">
        <f>IF(AND(ISNUMBER($S312),ISNUMBER($AL312),$AL312&lt;&gt;0),ROUND($S312/$AL312*100,2),"")</f>
        <v/>
      </c>
      <c r="AH312" s="53">
        <f>IF(AND(ISNUMBER($Q312),ISNUMBER($AL312),$AL312&lt;&gt;0),ROUND($Q312/$AL312*100,1),"")</f>
        <v/>
      </c>
      <c r="AI312" s="48">
        <f>IF(ISNUMBER($S312),IF($S312&lt;=1,"Yes","No"),"n/a")</f>
        <v/>
      </c>
      <c r="AJ312" s="48">
        <f>IF(ISNUMBER($S312),ROUND(MAX(0,MIN(100,100-$S312*2.5-IF(ISNUMBER($T312),$T312,0)*0.12+IF($S312&lt;=1,12,0))),0),"")</f>
        <v/>
      </c>
      <c r="AK312" s="48">
        <f>IF(ISNUMBER($Q312),IF($Q312&gt;=100,20,IF($Q312&gt;=30,10,0)),0)+IF(ISNUMBER($R312),IF($R312&gt;=100,20,0),0)+IF(ISNUMBER($P312),IF($P312&gt;=150,20,IF($P312&gt;=50,12,5)),0)+IF(ISNUMBER($S312),IF($S312&lt;=1,15,0),0)</f>
        <v/>
      </c>
      <c r="AL312" s="48" t="n">
        <v>355</v>
      </c>
      <c r="AM312" s="49" t="n"/>
      <c r="AN312" s="48">
        <f>IF(AND(ISNUMBER($P312),ISNUMBER($AL312),$AL312&lt;&gt;0),IF(OR($P312&gt;180,$P312/$AL312*1000&gt;400),"Over ceiling, confirm SKU","Within"),"n/a")</f>
        <v/>
      </c>
      <c r="AO312" s="51" t="n"/>
      <c r="AP312" s="51" t="n"/>
      <c r="AQ312" s="51" t="n"/>
      <c r="AR312" s="34" t="inlineStr">
        <is>
          <t>Retrieved and cited, see Enrichment Log</t>
        </is>
      </c>
      <c r="AS312" s="34" t="inlineStr">
        <is>
          <t>BLANK -&gt; requires live Amazon.ca capture</t>
        </is>
      </c>
      <c r="AT312" s="34" t="inlineStr">
        <is>
          <t>Unverified commercial data</t>
        </is>
      </c>
    </row>
    <row r="313" ht="28" customHeight="1">
      <c r="A313" s="34" t="inlineStr">
        <is>
          <t>Topo Chico</t>
        </is>
      </c>
      <c r="B313" s="34" t="inlineStr">
        <is>
          <t>Topo Chico Mineral Water | Tangerine | 8 pack 355mL</t>
        </is>
      </c>
      <c r="C313" s="34" t="inlineStr">
        <is>
          <t>5) Sparkling water &amp; soda</t>
        </is>
      </c>
      <c r="D313" s="34" t="inlineStr">
        <is>
          <t>355 mL bottle</t>
        </is>
      </c>
      <c r="E313" s="48" t="n">
        <v>8</v>
      </c>
      <c r="F313" s="49" t="n"/>
      <c r="G313" s="50">
        <f>IF(AND(ISNUMBER($F313),ISNUMBER($E313),$E313&lt;&gt;0),$F313/$E313,"")</f>
        <v/>
      </c>
      <c r="H313" s="50">
        <f>IF(AND(ISNUMBER($F313),ISNUMBER($AL313),ISNUMBER($E313),($AL313*$E313)&lt;&gt;0),$F313/($AL313*$E313)*100,"")</f>
        <v/>
      </c>
      <c r="I313" s="51" t="n"/>
      <c r="J313" s="52" t="n"/>
      <c r="K313" s="50">
        <f>IF(AND(ISNUMBER($F313),ISNUMBER($J313)),$F313*(1-$J313),"")</f>
        <v/>
      </c>
      <c r="L313" s="51" t="n"/>
      <c r="M313" s="51" t="n"/>
      <c r="N313" s="50">
        <f>IF(ISNUMBER($F313),($F313-IF(ISNUMBER($AM313),$AM313,0))*(1-IF(ISNUMBER($J313),$J313,0)),"")</f>
        <v/>
      </c>
      <c r="O313" s="34" t="inlineStr">
        <is>
          <t>Tangerine</t>
        </is>
      </c>
      <c r="P313" s="48" t="n">
        <v>0</v>
      </c>
      <c r="Q313" s="48" t="n">
        <v>15</v>
      </c>
      <c r="R313" s="34" t="inlineStr">
        <is>
          <t>Not listed</t>
        </is>
      </c>
      <c r="S313" s="48" t="n">
        <v>0</v>
      </c>
      <c r="T313" s="48" t="n">
        <v>0</v>
      </c>
      <c r="U313" s="34" t="inlineStr">
        <is>
          <t>None</t>
        </is>
      </c>
      <c r="V313" s="34" t="inlineStr">
        <is>
          <t>Mexican mineral water from Monterrey source; 33 mg/L sodium (2025 Coca-Cola water quality report) → 11.7 mg/355 mL → label rounds to 15 mg; 140 mg/L calcium; pH 6.2; strong carbonation, cult following</t>
        </is>
      </c>
      <c r="W313" s="51" t="n"/>
      <c r="X313" s="51" t="n"/>
      <c r="Y313" s="51" t="n"/>
      <c r="Z313" s="51" t="n"/>
      <c r="AA313" s="34" t="inlineStr">
        <is>
          <t>Medium</t>
        </is>
      </c>
      <c r="AB313" s="34" t="inlineStr">
        <is>
          <t>Cult mineral water; cocktail mixer crossover</t>
        </is>
      </c>
      <c r="AC313" s="34" t="inlineStr">
        <is>
          <t>Cult Mexican mineral water with serious fizz</t>
        </is>
      </c>
      <c r="AD313" s="34" t="inlineStr">
        <is>
          <t>Hard carbonation and mixer credibility.</t>
        </is>
      </c>
      <c r="AE313" s="51" t="n"/>
      <c r="AF313" s="53">
        <f>IF(AND(ISNUMBER($P313),ISNUMBER($AL313),$AL313&lt;&gt;0),ROUND($P313/$AL313*100,1),"")</f>
        <v/>
      </c>
      <c r="AG313" s="54">
        <f>IF(AND(ISNUMBER($S313),ISNUMBER($AL313),$AL313&lt;&gt;0),ROUND($S313/$AL313*100,2),"")</f>
        <v/>
      </c>
      <c r="AH313" s="53">
        <f>IF(AND(ISNUMBER($Q313),ISNUMBER($AL313),$AL313&lt;&gt;0),ROUND($Q313/$AL313*100,1),"")</f>
        <v/>
      </c>
      <c r="AI313" s="48">
        <f>IF(ISNUMBER($S313),IF($S313&lt;=1,"Yes","No"),"n/a")</f>
        <v/>
      </c>
      <c r="AJ313" s="48">
        <f>IF(ISNUMBER($S313),ROUND(MAX(0,MIN(100,100-$S313*2.5-IF(ISNUMBER($T313),$T313,0)*0.12+IF($S313&lt;=1,12,0))),0),"")</f>
        <v/>
      </c>
      <c r="AK313" s="48">
        <f>IF(ISNUMBER($Q313),IF($Q313&gt;=100,20,IF($Q313&gt;=30,10,0)),0)+IF(ISNUMBER($R313),IF($R313&gt;=100,20,0),0)+IF(ISNUMBER($P313),IF($P313&gt;=150,20,IF($P313&gt;=50,12,5)),0)+IF(ISNUMBER($S313),IF($S313&lt;=1,15,0),0)</f>
        <v/>
      </c>
      <c r="AL313" s="48" t="n">
        <v>355</v>
      </c>
      <c r="AM313" s="49" t="n"/>
      <c r="AN313" s="48">
        <f>IF(AND(ISNUMBER($P313),ISNUMBER($AL313),$AL313&lt;&gt;0),IF(OR($P313&gt;180,$P313/$AL313*1000&gt;400),"Over ceiling, confirm SKU","Within"),"n/a")</f>
        <v/>
      </c>
      <c r="AO313" s="51" t="n"/>
      <c r="AP313" s="51" t="n"/>
      <c r="AQ313" s="51" t="n"/>
      <c r="AR313" s="34" t="inlineStr">
        <is>
          <t>Retrieved and cited, see Enrichment Log</t>
        </is>
      </c>
      <c r="AS313" s="34" t="inlineStr">
        <is>
          <t>BLANK -&gt; requires live Amazon.ca capture</t>
        </is>
      </c>
      <c r="AT313" s="34" t="inlineStr">
        <is>
          <t>Unverified commercial data</t>
        </is>
      </c>
    </row>
    <row r="314" ht="28" customHeight="1">
      <c r="A314" s="34" t="inlineStr">
        <is>
          <t>Topo Chico</t>
        </is>
      </c>
      <c r="B314" s="34" t="inlineStr">
        <is>
          <t>Topo Chico Mineral Water | Tangerine | 12 pack 355mL</t>
        </is>
      </c>
      <c r="C314" s="34" t="inlineStr">
        <is>
          <t>5) Sparkling water &amp; soda</t>
        </is>
      </c>
      <c r="D314" s="34" t="inlineStr">
        <is>
          <t>355 mL bottle</t>
        </is>
      </c>
      <c r="E314" s="48" t="n">
        <v>12</v>
      </c>
      <c r="F314" s="49" t="n"/>
      <c r="G314" s="50">
        <f>IF(AND(ISNUMBER($F314),ISNUMBER($E314),$E314&lt;&gt;0),$F314/$E314,"")</f>
        <v/>
      </c>
      <c r="H314" s="50">
        <f>IF(AND(ISNUMBER($F314),ISNUMBER($AL314),ISNUMBER($E314),($AL314*$E314)&lt;&gt;0),$F314/($AL314*$E314)*100,"")</f>
        <v/>
      </c>
      <c r="I314" s="51" t="n"/>
      <c r="J314" s="52" t="n"/>
      <c r="K314" s="50">
        <f>IF(AND(ISNUMBER($F314),ISNUMBER($J314)),$F314*(1-$J314),"")</f>
        <v/>
      </c>
      <c r="L314" s="51" t="n"/>
      <c r="M314" s="51" t="n"/>
      <c r="N314" s="50">
        <f>IF(ISNUMBER($F314),($F314-IF(ISNUMBER($AM314),$AM314,0))*(1-IF(ISNUMBER($J314),$J314,0)),"")</f>
        <v/>
      </c>
      <c r="O314" s="34" t="inlineStr">
        <is>
          <t>Tangerine</t>
        </is>
      </c>
      <c r="P314" s="48" t="n">
        <v>0</v>
      </c>
      <c r="Q314" s="48" t="n">
        <v>15</v>
      </c>
      <c r="R314" s="34" t="inlineStr">
        <is>
          <t>Not listed</t>
        </is>
      </c>
      <c r="S314" s="48" t="n">
        <v>0</v>
      </c>
      <c r="T314" s="48" t="n">
        <v>0</v>
      </c>
      <c r="U314" s="34" t="inlineStr">
        <is>
          <t>None</t>
        </is>
      </c>
      <c r="V314" s="34" t="inlineStr">
        <is>
          <t>Mexican mineral water from Monterrey source; 33 mg/L sodium (2025 Coca-Cola water quality report) → 11.7 mg/355 mL → label rounds to 15 mg; 140 mg/L calcium; pH 6.2; strong carbonation, cult following</t>
        </is>
      </c>
      <c r="W314" s="51" t="n"/>
      <c r="X314" s="51" t="n"/>
      <c r="Y314" s="51" t="n"/>
      <c r="Z314" s="51" t="n"/>
      <c r="AA314" s="34" t="inlineStr">
        <is>
          <t>Medium</t>
        </is>
      </c>
      <c r="AB314" s="34" t="inlineStr">
        <is>
          <t>Cult mineral water; cocktail mixer crossover</t>
        </is>
      </c>
      <c r="AC314" s="34" t="inlineStr">
        <is>
          <t>Cult Mexican mineral water with serious fizz</t>
        </is>
      </c>
      <c r="AD314" s="34" t="inlineStr">
        <is>
          <t>Hard carbonation and mixer credibility.</t>
        </is>
      </c>
      <c r="AE314" s="51" t="n"/>
      <c r="AF314" s="53">
        <f>IF(AND(ISNUMBER($P314),ISNUMBER($AL314),$AL314&lt;&gt;0),ROUND($P314/$AL314*100,1),"")</f>
        <v/>
      </c>
      <c r="AG314" s="54">
        <f>IF(AND(ISNUMBER($S314),ISNUMBER($AL314),$AL314&lt;&gt;0),ROUND($S314/$AL314*100,2),"")</f>
        <v/>
      </c>
      <c r="AH314" s="53">
        <f>IF(AND(ISNUMBER($Q314),ISNUMBER($AL314),$AL314&lt;&gt;0),ROUND($Q314/$AL314*100,1),"")</f>
        <v/>
      </c>
      <c r="AI314" s="48">
        <f>IF(ISNUMBER($S314),IF($S314&lt;=1,"Yes","No"),"n/a")</f>
        <v/>
      </c>
      <c r="AJ314" s="48">
        <f>IF(ISNUMBER($S314),ROUND(MAX(0,MIN(100,100-$S314*2.5-IF(ISNUMBER($T314),$T314,0)*0.12+IF($S314&lt;=1,12,0))),0),"")</f>
        <v/>
      </c>
      <c r="AK314" s="48">
        <f>IF(ISNUMBER($Q314),IF($Q314&gt;=100,20,IF($Q314&gt;=30,10,0)),0)+IF(ISNUMBER($R314),IF($R314&gt;=100,20,0),0)+IF(ISNUMBER($P314),IF($P314&gt;=150,20,IF($P314&gt;=50,12,5)),0)+IF(ISNUMBER($S314),IF($S314&lt;=1,15,0),0)</f>
        <v/>
      </c>
      <c r="AL314" s="48" t="n">
        <v>355</v>
      </c>
      <c r="AM314" s="49" t="n"/>
      <c r="AN314" s="48">
        <f>IF(AND(ISNUMBER($P314),ISNUMBER($AL314),$AL314&lt;&gt;0),IF(OR($P314&gt;180,$P314/$AL314*1000&gt;400),"Over ceiling, confirm SKU","Within"),"n/a")</f>
        <v/>
      </c>
      <c r="AO314" s="51" t="n"/>
      <c r="AP314" s="51" t="n"/>
      <c r="AQ314" s="51" t="n"/>
      <c r="AR314" s="34" t="inlineStr">
        <is>
          <t>Retrieved and cited, see Enrichment Log</t>
        </is>
      </c>
      <c r="AS314" s="34" t="inlineStr">
        <is>
          <t>BLANK -&gt; requires live Amazon.ca capture</t>
        </is>
      </c>
      <c r="AT314" s="34" t="inlineStr">
        <is>
          <t>Unverified commercial data</t>
        </is>
      </c>
    </row>
    <row r="315" ht="28" customHeight="1">
      <c r="A315" s="34" t="inlineStr">
        <is>
          <t>Topo Chico</t>
        </is>
      </c>
      <c r="B315" s="34" t="inlineStr">
        <is>
          <t>Topo Chico Mineral Water | Tangerine | 15 pack 355mL</t>
        </is>
      </c>
      <c r="C315" s="34" t="inlineStr">
        <is>
          <t>5) Sparkling water &amp; soda</t>
        </is>
      </c>
      <c r="D315" s="34" t="inlineStr">
        <is>
          <t>355 mL bottle</t>
        </is>
      </c>
      <c r="E315" s="48" t="n">
        <v>15</v>
      </c>
      <c r="F315" s="49" t="n"/>
      <c r="G315" s="50">
        <f>IF(AND(ISNUMBER($F315),ISNUMBER($E315),$E315&lt;&gt;0),$F315/$E315,"")</f>
        <v/>
      </c>
      <c r="H315" s="50">
        <f>IF(AND(ISNUMBER($F315),ISNUMBER($AL315),ISNUMBER($E315),($AL315*$E315)&lt;&gt;0),$F315/($AL315*$E315)*100,"")</f>
        <v/>
      </c>
      <c r="I315" s="51" t="n"/>
      <c r="J315" s="52" t="n"/>
      <c r="K315" s="50">
        <f>IF(AND(ISNUMBER($F315),ISNUMBER($J315)),$F315*(1-$J315),"")</f>
        <v/>
      </c>
      <c r="L315" s="51" t="n"/>
      <c r="M315" s="51" t="n"/>
      <c r="N315" s="50">
        <f>IF(ISNUMBER($F315),($F315-IF(ISNUMBER($AM315),$AM315,0))*(1-IF(ISNUMBER($J315),$J315,0)),"")</f>
        <v/>
      </c>
      <c r="O315" s="34" t="inlineStr">
        <is>
          <t>Tangerine</t>
        </is>
      </c>
      <c r="P315" s="48" t="n">
        <v>0</v>
      </c>
      <c r="Q315" s="48" t="n">
        <v>15</v>
      </c>
      <c r="R315" s="34" t="inlineStr">
        <is>
          <t>Not listed</t>
        </is>
      </c>
      <c r="S315" s="48" t="n">
        <v>0</v>
      </c>
      <c r="T315" s="48" t="n">
        <v>0</v>
      </c>
      <c r="U315" s="34" t="inlineStr">
        <is>
          <t>None</t>
        </is>
      </c>
      <c r="V315" s="34" t="inlineStr">
        <is>
          <t>Mexican mineral water from Monterrey source; 33 mg/L sodium (2025 Coca-Cola water quality report) → 11.7 mg/355 mL → label rounds to 15 mg; 140 mg/L calcium; pH 6.2; strong carbonation, cult following</t>
        </is>
      </c>
      <c r="W315" s="51" t="n"/>
      <c r="X315" s="51" t="n"/>
      <c r="Y315" s="51" t="n"/>
      <c r="Z315" s="51" t="n"/>
      <c r="AA315" s="34" t="inlineStr">
        <is>
          <t>Medium</t>
        </is>
      </c>
      <c r="AB315" s="34" t="inlineStr">
        <is>
          <t>Cult mineral water; cocktail mixer crossover</t>
        </is>
      </c>
      <c r="AC315" s="34" t="inlineStr">
        <is>
          <t>Cult Mexican mineral water with serious fizz</t>
        </is>
      </c>
      <c r="AD315" s="34" t="inlineStr">
        <is>
          <t>Hard carbonation and mixer credibility.</t>
        </is>
      </c>
      <c r="AE315" s="51" t="n"/>
      <c r="AF315" s="53">
        <f>IF(AND(ISNUMBER($P315),ISNUMBER($AL315),$AL315&lt;&gt;0),ROUND($P315/$AL315*100,1),"")</f>
        <v/>
      </c>
      <c r="AG315" s="54">
        <f>IF(AND(ISNUMBER($S315),ISNUMBER($AL315),$AL315&lt;&gt;0),ROUND($S315/$AL315*100,2),"")</f>
        <v/>
      </c>
      <c r="AH315" s="53">
        <f>IF(AND(ISNUMBER($Q315),ISNUMBER($AL315),$AL315&lt;&gt;0),ROUND($Q315/$AL315*100,1),"")</f>
        <v/>
      </c>
      <c r="AI315" s="48">
        <f>IF(ISNUMBER($S315),IF($S315&lt;=1,"Yes","No"),"n/a")</f>
        <v/>
      </c>
      <c r="AJ315" s="48">
        <f>IF(ISNUMBER($S315),ROUND(MAX(0,MIN(100,100-$S315*2.5-IF(ISNUMBER($T315),$T315,0)*0.12+IF($S315&lt;=1,12,0))),0),"")</f>
        <v/>
      </c>
      <c r="AK315" s="48">
        <f>IF(ISNUMBER($Q315),IF($Q315&gt;=100,20,IF($Q315&gt;=30,10,0)),0)+IF(ISNUMBER($R315),IF($R315&gt;=100,20,0),0)+IF(ISNUMBER($P315),IF($P315&gt;=150,20,IF($P315&gt;=50,12,5)),0)+IF(ISNUMBER($S315),IF($S315&lt;=1,15,0),0)</f>
        <v/>
      </c>
      <c r="AL315" s="48" t="n">
        <v>355</v>
      </c>
      <c r="AM315" s="49" t="n"/>
      <c r="AN315" s="48">
        <f>IF(AND(ISNUMBER($P315),ISNUMBER($AL315),$AL315&lt;&gt;0),IF(OR($P315&gt;180,$P315/$AL315*1000&gt;400),"Over ceiling, confirm SKU","Within"),"n/a")</f>
        <v/>
      </c>
      <c r="AO315" s="51" t="n"/>
      <c r="AP315" s="51" t="n"/>
      <c r="AQ315" s="51" t="n"/>
      <c r="AR315" s="34" t="inlineStr">
        <is>
          <t>Retrieved and cited, see Enrichment Log</t>
        </is>
      </c>
      <c r="AS315" s="34" t="inlineStr">
        <is>
          <t>BLANK -&gt; requires live Amazon.ca capture</t>
        </is>
      </c>
      <c r="AT315" s="34" t="inlineStr">
        <is>
          <t>Unverified commercial data</t>
        </is>
      </c>
    </row>
    <row r="316" ht="28" customHeight="1">
      <c r="A316" s="34" t="inlineStr">
        <is>
          <t>Topo Chico</t>
        </is>
      </c>
      <c r="B316" s="34" t="inlineStr">
        <is>
          <t>Topo Chico Mineral Water | Tangerine | 18 pack 355mL</t>
        </is>
      </c>
      <c r="C316" s="34" t="inlineStr">
        <is>
          <t>5) Sparkling water &amp; soda</t>
        </is>
      </c>
      <c r="D316" s="34" t="inlineStr">
        <is>
          <t>355 mL bottle</t>
        </is>
      </c>
      <c r="E316" s="48" t="n">
        <v>18</v>
      </c>
      <c r="F316" s="49" t="n"/>
      <c r="G316" s="50">
        <f>IF(AND(ISNUMBER($F316),ISNUMBER($E316),$E316&lt;&gt;0),$F316/$E316,"")</f>
        <v/>
      </c>
      <c r="H316" s="50">
        <f>IF(AND(ISNUMBER($F316),ISNUMBER($AL316),ISNUMBER($E316),($AL316*$E316)&lt;&gt;0),$F316/($AL316*$E316)*100,"")</f>
        <v/>
      </c>
      <c r="I316" s="51" t="n"/>
      <c r="J316" s="52" t="n"/>
      <c r="K316" s="50">
        <f>IF(AND(ISNUMBER($F316),ISNUMBER($J316)),$F316*(1-$J316),"")</f>
        <v/>
      </c>
      <c r="L316" s="51" t="n"/>
      <c r="M316" s="51" t="n"/>
      <c r="N316" s="50">
        <f>IF(ISNUMBER($F316),($F316-IF(ISNUMBER($AM316),$AM316,0))*(1-IF(ISNUMBER($J316),$J316,0)),"")</f>
        <v/>
      </c>
      <c r="O316" s="34" t="inlineStr">
        <is>
          <t>Tangerine</t>
        </is>
      </c>
      <c r="P316" s="48" t="n">
        <v>0</v>
      </c>
      <c r="Q316" s="48" t="n">
        <v>15</v>
      </c>
      <c r="R316" s="34" t="inlineStr">
        <is>
          <t>Not listed</t>
        </is>
      </c>
      <c r="S316" s="48" t="n">
        <v>0</v>
      </c>
      <c r="T316" s="48" t="n">
        <v>0</v>
      </c>
      <c r="U316" s="34" t="inlineStr">
        <is>
          <t>None</t>
        </is>
      </c>
      <c r="V316" s="34" t="inlineStr">
        <is>
          <t>Mexican mineral water from Monterrey source; 33 mg/L sodium (2025 Coca-Cola water quality report) → 11.7 mg/355 mL → label rounds to 15 mg; 140 mg/L calcium; pH 6.2; strong carbonation, cult following</t>
        </is>
      </c>
      <c r="W316" s="51" t="n"/>
      <c r="X316" s="51" t="n"/>
      <c r="Y316" s="51" t="n"/>
      <c r="Z316" s="51" t="n"/>
      <c r="AA316" s="34" t="inlineStr">
        <is>
          <t>Medium</t>
        </is>
      </c>
      <c r="AB316" s="34" t="inlineStr">
        <is>
          <t>Cult mineral water; cocktail mixer crossover</t>
        </is>
      </c>
      <c r="AC316" s="34" t="inlineStr">
        <is>
          <t>Cult Mexican mineral water with serious fizz</t>
        </is>
      </c>
      <c r="AD316" s="34" t="inlineStr">
        <is>
          <t>Hard carbonation and mixer credibility.</t>
        </is>
      </c>
      <c r="AE316" s="51" t="n"/>
      <c r="AF316" s="53">
        <f>IF(AND(ISNUMBER($P316),ISNUMBER($AL316),$AL316&lt;&gt;0),ROUND($P316/$AL316*100,1),"")</f>
        <v/>
      </c>
      <c r="AG316" s="54">
        <f>IF(AND(ISNUMBER($S316),ISNUMBER($AL316),$AL316&lt;&gt;0),ROUND($S316/$AL316*100,2),"")</f>
        <v/>
      </c>
      <c r="AH316" s="53">
        <f>IF(AND(ISNUMBER($Q316),ISNUMBER($AL316),$AL316&lt;&gt;0),ROUND($Q316/$AL316*100,1),"")</f>
        <v/>
      </c>
      <c r="AI316" s="48">
        <f>IF(ISNUMBER($S316),IF($S316&lt;=1,"Yes","No"),"n/a")</f>
        <v/>
      </c>
      <c r="AJ316" s="48">
        <f>IF(ISNUMBER($S316),ROUND(MAX(0,MIN(100,100-$S316*2.5-IF(ISNUMBER($T316),$T316,0)*0.12+IF($S316&lt;=1,12,0))),0),"")</f>
        <v/>
      </c>
      <c r="AK316" s="48">
        <f>IF(ISNUMBER($Q316),IF($Q316&gt;=100,20,IF($Q316&gt;=30,10,0)),0)+IF(ISNUMBER($R316),IF($R316&gt;=100,20,0),0)+IF(ISNUMBER($P316),IF($P316&gt;=150,20,IF($P316&gt;=50,12,5)),0)+IF(ISNUMBER($S316),IF($S316&lt;=1,15,0),0)</f>
        <v/>
      </c>
      <c r="AL316" s="48" t="n">
        <v>355</v>
      </c>
      <c r="AM316" s="49" t="n"/>
      <c r="AN316" s="48">
        <f>IF(AND(ISNUMBER($P316),ISNUMBER($AL316),$AL316&lt;&gt;0),IF(OR($P316&gt;180,$P316/$AL316*1000&gt;400),"Over ceiling, confirm SKU","Within"),"n/a")</f>
        <v/>
      </c>
      <c r="AO316" s="51" t="n"/>
      <c r="AP316" s="51" t="n"/>
      <c r="AQ316" s="51" t="n"/>
      <c r="AR316" s="34" t="inlineStr">
        <is>
          <t>Retrieved and cited, see Enrichment Log</t>
        </is>
      </c>
      <c r="AS316" s="34" t="inlineStr">
        <is>
          <t>BLANK -&gt; requires live Amazon.ca capture</t>
        </is>
      </c>
      <c r="AT316" s="34" t="inlineStr">
        <is>
          <t>Unverified commercial data</t>
        </is>
      </c>
    </row>
    <row r="317" ht="28" customHeight="1">
      <c r="A317" s="34" t="inlineStr">
        <is>
          <t>Topo Chico</t>
        </is>
      </c>
      <c r="B317" s="34" t="inlineStr">
        <is>
          <t>Topo Chico Mineral Water | Tangerine | 24 pack 355mL</t>
        </is>
      </c>
      <c r="C317" s="34" t="inlineStr">
        <is>
          <t>5) Sparkling water &amp; soda</t>
        </is>
      </c>
      <c r="D317" s="34" t="inlineStr">
        <is>
          <t>355 mL bottle</t>
        </is>
      </c>
      <c r="E317" s="48" t="n">
        <v>24</v>
      </c>
      <c r="F317" s="49" t="n"/>
      <c r="G317" s="50">
        <f>IF(AND(ISNUMBER($F317),ISNUMBER($E317),$E317&lt;&gt;0),$F317/$E317,"")</f>
        <v/>
      </c>
      <c r="H317" s="50">
        <f>IF(AND(ISNUMBER($F317),ISNUMBER($AL317),ISNUMBER($E317),($AL317*$E317)&lt;&gt;0),$F317/($AL317*$E317)*100,"")</f>
        <v/>
      </c>
      <c r="I317" s="51" t="n"/>
      <c r="J317" s="52" t="n"/>
      <c r="K317" s="50">
        <f>IF(AND(ISNUMBER($F317),ISNUMBER($J317)),$F317*(1-$J317),"")</f>
        <v/>
      </c>
      <c r="L317" s="51" t="n"/>
      <c r="M317" s="51" t="n"/>
      <c r="N317" s="50">
        <f>IF(ISNUMBER($F317),($F317-IF(ISNUMBER($AM317),$AM317,0))*(1-IF(ISNUMBER($J317),$J317,0)),"")</f>
        <v/>
      </c>
      <c r="O317" s="34" t="inlineStr">
        <is>
          <t>Tangerine</t>
        </is>
      </c>
      <c r="P317" s="48" t="n">
        <v>0</v>
      </c>
      <c r="Q317" s="48" t="n">
        <v>15</v>
      </c>
      <c r="R317" s="34" t="inlineStr">
        <is>
          <t>Not listed</t>
        </is>
      </c>
      <c r="S317" s="48" t="n">
        <v>0</v>
      </c>
      <c r="T317" s="48" t="n">
        <v>0</v>
      </c>
      <c r="U317" s="34" t="inlineStr">
        <is>
          <t>None</t>
        </is>
      </c>
      <c r="V317" s="34" t="inlineStr">
        <is>
          <t>Mexican mineral water from Monterrey source; 33 mg/L sodium (2025 Coca-Cola water quality report) → 11.7 mg/355 mL → label rounds to 15 mg; 140 mg/L calcium; pH 6.2; strong carbonation, cult following</t>
        </is>
      </c>
      <c r="W317" s="51" t="n"/>
      <c r="X317" s="51" t="n"/>
      <c r="Y317" s="51" t="n"/>
      <c r="Z317" s="51" t="n"/>
      <c r="AA317" s="34" t="inlineStr">
        <is>
          <t>Medium</t>
        </is>
      </c>
      <c r="AB317" s="34" t="inlineStr">
        <is>
          <t>Cult mineral water; cocktail mixer crossover</t>
        </is>
      </c>
      <c r="AC317" s="34" t="inlineStr">
        <is>
          <t>Cult Mexican mineral water with serious fizz</t>
        </is>
      </c>
      <c r="AD317" s="34" t="inlineStr">
        <is>
          <t>Hard carbonation and mixer credibility.</t>
        </is>
      </c>
      <c r="AE317" s="51" t="n"/>
      <c r="AF317" s="53">
        <f>IF(AND(ISNUMBER($P317),ISNUMBER($AL317),$AL317&lt;&gt;0),ROUND($P317/$AL317*100,1),"")</f>
        <v/>
      </c>
      <c r="AG317" s="54">
        <f>IF(AND(ISNUMBER($S317),ISNUMBER($AL317),$AL317&lt;&gt;0),ROUND($S317/$AL317*100,2),"")</f>
        <v/>
      </c>
      <c r="AH317" s="53">
        <f>IF(AND(ISNUMBER($Q317),ISNUMBER($AL317),$AL317&lt;&gt;0),ROUND($Q317/$AL317*100,1),"")</f>
        <v/>
      </c>
      <c r="AI317" s="48">
        <f>IF(ISNUMBER($S317),IF($S317&lt;=1,"Yes","No"),"n/a")</f>
        <v/>
      </c>
      <c r="AJ317" s="48">
        <f>IF(ISNUMBER($S317),ROUND(MAX(0,MIN(100,100-$S317*2.5-IF(ISNUMBER($T317),$T317,0)*0.12+IF($S317&lt;=1,12,0))),0),"")</f>
        <v/>
      </c>
      <c r="AK317" s="48">
        <f>IF(ISNUMBER($Q317),IF($Q317&gt;=100,20,IF($Q317&gt;=30,10,0)),0)+IF(ISNUMBER($R317),IF($R317&gt;=100,20,0),0)+IF(ISNUMBER($P317),IF($P317&gt;=150,20,IF($P317&gt;=50,12,5)),0)+IF(ISNUMBER($S317),IF($S317&lt;=1,15,0),0)</f>
        <v/>
      </c>
      <c r="AL317" s="48" t="n">
        <v>355</v>
      </c>
      <c r="AM317" s="49" t="n"/>
      <c r="AN317" s="48">
        <f>IF(AND(ISNUMBER($P317),ISNUMBER($AL317),$AL317&lt;&gt;0),IF(OR($P317&gt;180,$P317/$AL317*1000&gt;400),"Over ceiling, confirm SKU","Within"),"n/a")</f>
        <v/>
      </c>
      <c r="AO317" s="51" t="n"/>
      <c r="AP317" s="51" t="n"/>
      <c r="AQ317" s="51" t="n"/>
      <c r="AR317" s="34" t="inlineStr">
        <is>
          <t>Retrieved and cited, see Enrichment Log</t>
        </is>
      </c>
      <c r="AS317" s="34" t="inlineStr">
        <is>
          <t>BLANK -&gt; requires live Amazon.ca capture</t>
        </is>
      </c>
      <c r="AT317" s="34" t="inlineStr">
        <is>
          <t>Unverified commercial data</t>
        </is>
      </c>
    </row>
    <row r="318" ht="28" customHeight="1">
      <c r="A318" s="34" t="inlineStr">
        <is>
          <t>Polar</t>
        </is>
      </c>
      <c r="B318" s="34" t="inlineStr">
        <is>
          <t>Polar Seltzer | Black Cherry | single 355mL</t>
        </is>
      </c>
      <c r="C318" s="34" t="inlineStr">
        <is>
          <t>5) Sparkling water &amp; soda</t>
        </is>
      </c>
      <c r="D318" s="34" t="inlineStr">
        <is>
          <t>355 mL can</t>
        </is>
      </c>
      <c r="E318" s="48" t="n">
        <v>1</v>
      </c>
      <c r="F318" s="49" t="n"/>
      <c r="G318" s="50">
        <f>IF(AND(ISNUMBER($F318),ISNUMBER($E318),$E318&lt;&gt;0),$F318/$E318,"")</f>
        <v/>
      </c>
      <c r="H318" s="50">
        <f>IF(AND(ISNUMBER($F318),ISNUMBER($AL318),ISNUMBER($E318),($AL318*$E318)&lt;&gt;0),$F318/($AL318*$E318)*100,"")</f>
        <v/>
      </c>
      <c r="I318" s="51" t="n"/>
      <c r="J318" s="52" t="n"/>
      <c r="K318" s="50">
        <f>IF(AND(ISNUMBER($F318),ISNUMBER($J318)),$F318*(1-$J318),"")</f>
        <v/>
      </c>
      <c r="L318" s="51" t="n"/>
      <c r="M318" s="51" t="n"/>
      <c r="N318" s="50">
        <f>IF(ISNUMBER($F318),($F318-IF(ISNUMBER($AM318),$AM318,0))*(1-IF(ISNUMBER($J318),$J318,0)),"")</f>
        <v/>
      </c>
      <c r="O318" s="34" t="inlineStr">
        <is>
          <t>Black Cherry</t>
        </is>
      </c>
      <c r="P318" s="48" t="n">
        <v>0</v>
      </c>
      <c r="Q318" s="48" t="n">
        <v>0</v>
      </c>
      <c r="R318" s="34" t="inlineStr">
        <is>
          <t>Not listed</t>
        </is>
      </c>
      <c r="S318" s="48" t="n">
        <v>0</v>
      </c>
      <c r="T318" s="48" t="n">
        <v>0</v>
      </c>
      <c r="U318" s="34" t="inlineStr">
        <is>
          <t>None (natural flavours)</t>
        </is>
      </c>
      <c r="V318" s="34" t="inlineStr">
        <is>
          <t>Zero calorie/sugar, wide flavour range, value</t>
        </is>
      </c>
      <c r="W318" s="51" t="n"/>
      <c r="X318" s="51" t="n"/>
      <c r="Y318" s="51" t="n"/>
      <c r="Z318" s="51" t="n"/>
      <c r="AA318" s="34" t="inlineStr">
        <is>
          <t>Medium</t>
        </is>
      </c>
      <c r="AB318" s="34" t="inlineStr">
        <is>
          <t>Value seltzer with broad flavour range</t>
        </is>
      </c>
      <c r="AC318" s="34" t="inlineStr">
        <is>
          <t>Value seltzer with a huge flavour range</t>
        </is>
      </c>
      <c r="AD318" s="34" t="inlineStr">
        <is>
          <t>Lots of flavours at a value price.</t>
        </is>
      </c>
      <c r="AE318" s="51" t="n"/>
      <c r="AF318" s="53">
        <f>IF(AND(ISNUMBER($P318),ISNUMBER($AL318),$AL318&lt;&gt;0),ROUND($P318/$AL318*100,1),"")</f>
        <v/>
      </c>
      <c r="AG318" s="54">
        <f>IF(AND(ISNUMBER($S318),ISNUMBER($AL318),$AL318&lt;&gt;0),ROUND($S318/$AL318*100,2),"")</f>
        <v/>
      </c>
      <c r="AH318" s="53">
        <f>IF(AND(ISNUMBER($Q318),ISNUMBER($AL318),$AL318&lt;&gt;0),ROUND($Q318/$AL318*100,1),"")</f>
        <v/>
      </c>
      <c r="AI318" s="48">
        <f>IF(ISNUMBER($S318),IF($S318&lt;=1,"Yes","No"),"n/a")</f>
        <v/>
      </c>
      <c r="AJ318" s="48">
        <f>IF(ISNUMBER($S318),ROUND(MAX(0,MIN(100,100-$S318*2.5-IF(ISNUMBER($T318),$T318,0)*0.12+IF($S318&lt;=1,12,0))),0),"")</f>
        <v/>
      </c>
      <c r="AK318" s="48">
        <f>IF(ISNUMBER($Q318),IF($Q318&gt;=100,20,IF($Q318&gt;=30,10,0)),0)+IF(ISNUMBER($R318),IF($R318&gt;=100,20,0),0)+IF(ISNUMBER($P318),IF($P318&gt;=150,20,IF($P318&gt;=50,12,5)),0)+IF(ISNUMBER($S318),IF($S318&lt;=1,15,0),0)</f>
        <v/>
      </c>
      <c r="AL318" s="48" t="n">
        <v>355</v>
      </c>
      <c r="AM318" s="49" t="n"/>
      <c r="AN318" s="48">
        <f>IF(AND(ISNUMBER($P318),ISNUMBER($AL318),$AL318&lt;&gt;0),IF(OR($P318&gt;180,$P318/$AL318*1000&gt;400),"Over ceiling, confirm SKU","Within"),"n/a")</f>
        <v/>
      </c>
      <c r="AO318" s="51" t="n"/>
      <c r="AP318" s="51" t="n"/>
      <c r="AQ318" s="51" t="n"/>
      <c r="AR318" s="34" t="inlineStr">
        <is>
          <t>Recalled, batch confirmed, to confirm</t>
        </is>
      </c>
      <c r="AS318" s="34" t="inlineStr">
        <is>
          <t>BLANK -&gt; requires live Amazon.ca capture</t>
        </is>
      </c>
      <c r="AT318" s="34" t="inlineStr">
        <is>
          <t>Unverified commercial data</t>
        </is>
      </c>
    </row>
    <row r="319" ht="28" customHeight="1">
      <c r="A319" s="34" t="inlineStr">
        <is>
          <t>Polar</t>
        </is>
      </c>
      <c r="B319" s="34" t="inlineStr">
        <is>
          <t>Polar Seltzer | Black Cherry | 8 pack 355mL</t>
        </is>
      </c>
      <c r="C319" s="34" t="inlineStr">
        <is>
          <t>5) Sparkling water &amp; soda</t>
        </is>
      </c>
      <c r="D319" s="34" t="inlineStr">
        <is>
          <t>355 mL can</t>
        </is>
      </c>
      <c r="E319" s="48" t="n">
        <v>8</v>
      </c>
      <c r="F319" s="49" t="n"/>
      <c r="G319" s="50">
        <f>IF(AND(ISNUMBER($F319),ISNUMBER($E319),$E319&lt;&gt;0),$F319/$E319,"")</f>
        <v/>
      </c>
      <c r="H319" s="50">
        <f>IF(AND(ISNUMBER($F319),ISNUMBER($AL319),ISNUMBER($E319),($AL319*$E319)&lt;&gt;0),$F319/($AL319*$E319)*100,"")</f>
        <v/>
      </c>
      <c r="I319" s="51" t="n"/>
      <c r="J319" s="52" t="n"/>
      <c r="K319" s="50">
        <f>IF(AND(ISNUMBER($F319),ISNUMBER($J319)),$F319*(1-$J319),"")</f>
        <v/>
      </c>
      <c r="L319" s="51" t="n"/>
      <c r="M319" s="51" t="n"/>
      <c r="N319" s="50">
        <f>IF(ISNUMBER($F319),($F319-IF(ISNUMBER($AM319),$AM319,0))*(1-IF(ISNUMBER($J319),$J319,0)),"")</f>
        <v/>
      </c>
      <c r="O319" s="34" t="inlineStr">
        <is>
          <t>Black Cherry</t>
        </is>
      </c>
      <c r="P319" s="48" t="n">
        <v>0</v>
      </c>
      <c r="Q319" s="48" t="n">
        <v>0</v>
      </c>
      <c r="R319" s="34" t="inlineStr">
        <is>
          <t>Not listed</t>
        </is>
      </c>
      <c r="S319" s="48" t="n">
        <v>0</v>
      </c>
      <c r="T319" s="48" t="n">
        <v>0</v>
      </c>
      <c r="U319" s="34" t="inlineStr">
        <is>
          <t>None (natural flavours)</t>
        </is>
      </c>
      <c r="V319" s="34" t="inlineStr">
        <is>
          <t>Zero calorie/sugar, wide flavour range, value</t>
        </is>
      </c>
      <c r="W319" s="51" t="n"/>
      <c r="X319" s="51" t="n"/>
      <c r="Y319" s="51" t="n"/>
      <c r="Z319" s="51" t="n"/>
      <c r="AA319" s="34" t="inlineStr">
        <is>
          <t>Medium</t>
        </is>
      </c>
      <c r="AB319" s="34" t="inlineStr">
        <is>
          <t>Value seltzer with broad flavour range</t>
        </is>
      </c>
      <c r="AC319" s="34" t="inlineStr">
        <is>
          <t>Value seltzer with a huge flavour range</t>
        </is>
      </c>
      <c r="AD319" s="34" t="inlineStr">
        <is>
          <t>Lots of flavours at a value price.</t>
        </is>
      </c>
      <c r="AE319" s="51" t="n"/>
      <c r="AF319" s="53">
        <f>IF(AND(ISNUMBER($P319),ISNUMBER($AL319),$AL319&lt;&gt;0),ROUND($P319/$AL319*100,1),"")</f>
        <v/>
      </c>
      <c r="AG319" s="54">
        <f>IF(AND(ISNUMBER($S319),ISNUMBER($AL319),$AL319&lt;&gt;0),ROUND($S319/$AL319*100,2),"")</f>
        <v/>
      </c>
      <c r="AH319" s="53">
        <f>IF(AND(ISNUMBER($Q319),ISNUMBER($AL319),$AL319&lt;&gt;0),ROUND($Q319/$AL319*100,1),"")</f>
        <v/>
      </c>
      <c r="AI319" s="48">
        <f>IF(ISNUMBER($S319),IF($S319&lt;=1,"Yes","No"),"n/a")</f>
        <v/>
      </c>
      <c r="AJ319" s="48">
        <f>IF(ISNUMBER($S319),ROUND(MAX(0,MIN(100,100-$S319*2.5-IF(ISNUMBER($T319),$T319,0)*0.12+IF($S319&lt;=1,12,0))),0),"")</f>
        <v/>
      </c>
      <c r="AK319" s="48">
        <f>IF(ISNUMBER($Q319),IF($Q319&gt;=100,20,IF($Q319&gt;=30,10,0)),0)+IF(ISNUMBER($R319),IF($R319&gt;=100,20,0),0)+IF(ISNUMBER($P319),IF($P319&gt;=150,20,IF($P319&gt;=50,12,5)),0)+IF(ISNUMBER($S319),IF($S319&lt;=1,15,0),0)</f>
        <v/>
      </c>
      <c r="AL319" s="48" t="n">
        <v>355</v>
      </c>
      <c r="AM319" s="49" t="n"/>
      <c r="AN319" s="48">
        <f>IF(AND(ISNUMBER($P319),ISNUMBER($AL319),$AL319&lt;&gt;0),IF(OR($P319&gt;180,$P319/$AL319*1000&gt;400),"Over ceiling, confirm SKU","Within"),"n/a")</f>
        <v/>
      </c>
      <c r="AO319" s="51" t="n"/>
      <c r="AP319" s="51" t="n"/>
      <c r="AQ319" s="51" t="n"/>
      <c r="AR319" s="34" t="inlineStr">
        <is>
          <t>Recalled, batch confirmed, to confirm</t>
        </is>
      </c>
      <c r="AS319" s="34" t="inlineStr">
        <is>
          <t>BLANK -&gt; requires live Amazon.ca capture</t>
        </is>
      </c>
      <c r="AT319" s="34" t="inlineStr">
        <is>
          <t>Unverified commercial data</t>
        </is>
      </c>
    </row>
    <row r="320" ht="28" customHeight="1">
      <c r="A320" s="34" t="inlineStr">
        <is>
          <t>Polar</t>
        </is>
      </c>
      <c r="B320" s="34" t="inlineStr">
        <is>
          <t>Polar Seltzer | Black Cherry | 12 pack 355mL</t>
        </is>
      </c>
      <c r="C320" s="34" t="inlineStr">
        <is>
          <t>5) Sparkling water &amp; soda</t>
        </is>
      </c>
      <c r="D320" s="34" t="inlineStr">
        <is>
          <t>355 mL can</t>
        </is>
      </c>
      <c r="E320" s="48" t="n">
        <v>12</v>
      </c>
      <c r="F320" s="49" t="n"/>
      <c r="G320" s="50">
        <f>IF(AND(ISNUMBER($F320),ISNUMBER($E320),$E320&lt;&gt;0),$F320/$E320,"")</f>
        <v/>
      </c>
      <c r="H320" s="50">
        <f>IF(AND(ISNUMBER($F320),ISNUMBER($AL320),ISNUMBER($E320),($AL320*$E320)&lt;&gt;0),$F320/($AL320*$E320)*100,"")</f>
        <v/>
      </c>
      <c r="I320" s="51" t="n"/>
      <c r="J320" s="52" t="n"/>
      <c r="K320" s="50">
        <f>IF(AND(ISNUMBER($F320),ISNUMBER($J320)),$F320*(1-$J320),"")</f>
        <v/>
      </c>
      <c r="L320" s="51" t="n"/>
      <c r="M320" s="51" t="n"/>
      <c r="N320" s="50">
        <f>IF(ISNUMBER($F320),($F320-IF(ISNUMBER($AM320),$AM320,0))*(1-IF(ISNUMBER($J320),$J320,0)),"")</f>
        <v/>
      </c>
      <c r="O320" s="34" t="inlineStr">
        <is>
          <t>Black Cherry</t>
        </is>
      </c>
      <c r="P320" s="48" t="n">
        <v>0</v>
      </c>
      <c r="Q320" s="48" t="n">
        <v>0</v>
      </c>
      <c r="R320" s="34" t="inlineStr">
        <is>
          <t>Not listed</t>
        </is>
      </c>
      <c r="S320" s="48" t="n">
        <v>0</v>
      </c>
      <c r="T320" s="48" t="n">
        <v>0</v>
      </c>
      <c r="U320" s="34" t="inlineStr">
        <is>
          <t>None (natural flavours)</t>
        </is>
      </c>
      <c r="V320" s="34" t="inlineStr">
        <is>
          <t>Zero calorie/sugar, wide flavour range, value</t>
        </is>
      </c>
      <c r="W320" s="51" t="n"/>
      <c r="X320" s="51" t="n"/>
      <c r="Y320" s="51" t="n"/>
      <c r="Z320" s="51" t="n"/>
      <c r="AA320" s="34" t="inlineStr">
        <is>
          <t>Medium</t>
        </is>
      </c>
      <c r="AB320" s="34" t="inlineStr">
        <is>
          <t>Value seltzer with broad flavour range</t>
        </is>
      </c>
      <c r="AC320" s="34" t="inlineStr">
        <is>
          <t>Value seltzer with a huge flavour range</t>
        </is>
      </c>
      <c r="AD320" s="34" t="inlineStr">
        <is>
          <t>Lots of flavours at a value price.</t>
        </is>
      </c>
      <c r="AE320" s="51" t="n"/>
      <c r="AF320" s="53">
        <f>IF(AND(ISNUMBER($P320),ISNUMBER($AL320),$AL320&lt;&gt;0),ROUND($P320/$AL320*100,1),"")</f>
        <v/>
      </c>
      <c r="AG320" s="54">
        <f>IF(AND(ISNUMBER($S320),ISNUMBER($AL320),$AL320&lt;&gt;0),ROUND($S320/$AL320*100,2),"")</f>
        <v/>
      </c>
      <c r="AH320" s="53">
        <f>IF(AND(ISNUMBER($Q320),ISNUMBER($AL320),$AL320&lt;&gt;0),ROUND($Q320/$AL320*100,1),"")</f>
        <v/>
      </c>
      <c r="AI320" s="48">
        <f>IF(ISNUMBER($S320),IF($S320&lt;=1,"Yes","No"),"n/a")</f>
        <v/>
      </c>
      <c r="AJ320" s="48">
        <f>IF(ISNUMBER($S320),ROUND(MAX(0,MIN(100,100-$S320*2.5-IF(ISNUMBER($T320),$T320,0)*0.12+IF($S320&lt;=1,12,0))),0),"")</f>
        <v/>
      </c>
      <c r="AK320" s="48">
        <f>IF(ISNUMBER($Q320),IF($Q320&gt;=100,20,IF($Q320&gt;=30,10,0)),0)+IF(ISNUMBER($R320),IF($R320&gt;=100,20,0),0)+IF(ISNUMBER($P320),IF($P320&gt;=150,20,IF($P320&gt;=50,12,5)),0)+IF(ISNUMBER($S320),IF($S320&lt;=1,15,0),0)</f>
        <v/>
      </c>
      <c r="AL320" s="48" t="n">
        <v>355</v>
      </c>
      <c r="AM320" s="49" t="n"/>
      <c r="AN320" s="48">
        <f>IF(AND(ISNUMBER($P320),ISNUMBER($AL320),$AL320&lt;&gt;0),IF(OR($P320&gt;180,$P320/$AL320*1000&gt;400),"Over ceiling, confirm SKU","Within"),"n/a")</f>
        <v/>
      </c>
      <c r="AO320" s="51" t="n"/>
      <c r="AP320" s="51" t="n"/>
      <c r="AQ320" s="51" t="n"/>
      <c r="AR320" s="34" t="inlineStr">
        <is>
          <t>Recalled, batch confirmed, to confirm</t>
        </is>
      </c>
      <c r="AS320" s="34" t="inlineStr">
        <is>
          <t>BLANK -&gt; requires live Amazon.ca capture</t>
        </is>
      </c>
      <c r="AT320" s="34" t="inlineStr">
        <is>
          <t>Unverified commercial data</t>
        </is>
      </c>
    </row>
    <row r="321" ht="28" customHeight="1">
      <c r="A321" s="34" t="inlineStr">
        <is>
          <t>Polar</t>
        </is>
      </c>
      <c r="B321" s="34" t="inlineStr">
        <is>
          <t>Polar Seltzer | Black Cherry | 15 pack 355mL</t>
        </is>
      </c>
      <c r="C321" s="34" t="inlineStr">
        <is>
          <t>5) Sparkling water &amp; soda</t>
        </is>
      </c>
      <c r="D321" s="34" t="inlineStr">
        <is>
          <t>355 mL can</t>
        </is>
      </c>
      <c r="E321" s="48" t="n">
        <v>15</v>
      </c>
      <c r="F321" s="49" t="n"/>
      <c r="G321" s="50">
        <f>IF(AND(ISNUMBER($F321),ISNUMBER($E321),$E321&lt;&gt;0),$F321/$E321,"")</f>
        <v/>
      </c>
      <c r="H321" s="50">
        <f>IF(AND(ISNUMBER($F321),ISNUMBER($AL321),ISNUMBER($E321),($AL321*$E321)&lt;&gt;0),$F321/($AL321*$E321)*100,"")</f>
        <v/>
      </c>
      <c r="I321" s="51" t="n"/>
      <c r="J321" s="52" t="n"/>
      <c r="K321" s="50">
        <f>IF(AND(ISNUMBER($F321),ISNUMBER($J321)),$F321*(1-$J321),"")</f>
        <v/>
      </c>
      <c r="L321" s="51" t="n"/>
      <c r="M321" s="51" t="n"/>
      <c r="N321" s="50">
        <f>IF(ISNUMBER($F321),($F321-IF(ISNUMBER($AM321),$AM321,0))*(1-IF(ISNUMBER($J321),$J321,0)),"")</f>
        <v/>
      </c>
      <c r="O321" s="34" t="inlineStr">
        <is>
          <t>Black Cherry</t>
        </is>
      </c>
      <c r="P321" s="48" t="n">
        <v>0</v>
      </c>
      <c r="Q321" s="48" t="n">
        <v>0</v>
      </c>
      <c r="R321" s="34" t="inlineStr">
        <is>
          <t>Not listed</t>
        </is>
      </c>
      <c r="S321" s="48" t="n">
        <v>0</v>
      </c>
      <c r="T321" s="48" t="n">
        <v>0</v>
      </c>
      <c r="U321" s="34" t="inlineStr">
        <is>
          <t>None (natural flavours)</t>
        </is>
      </c>
      <c r="V321" s="34" t="inlineStr">
        <is>
          <t>Zero calorie/sugar, wide flavour range, value</t>
        </is>
      </c>
      <c r="W321" s="51" t="n"/>
      <c r="X321" s="51" t="n"/>
      <c r="Y321" s="51" t="n"/>
      <c r="Z321" s="51" t="n"/>
      <c r="AA321" s="34" t="inlineStr">
        <is>
          <t>Medium</t>
        </is>
      </c>
      <c r="AB321" s="34" t="inlineStr">
        <is>
          <t>Value seltzer with broad flavour range</t>
        </is>
      </c>
      <c r="AC321" s="34" t="inlineStr">
        <is>
          <t>Value seltzer with a huge flavour range</t>
        </is>
      </c>
      <c r="AD321" s="34" t="inlineStr">
        <is>
          <t>Lots of flavours at a value price.</t>
        </is>
      </c>
      <c r="AE321" s="51" t="n"/>
      <c r="AF321" s="53">
        <f>IF(AND(ISNUMBER($P321),ISNUMBER($AL321),$AL321&lt;&gt;0),ROUND($P321/$AL321*100,1),"")</f>
        <v/>
      </c>
      <c r="AG321" s="54">
        <f>IF(AND(ISNUMBER($S321),ISNUMBER($AL321),$AL321&lt;&gt;0),ROUND($S321/$AL321*100,2),"")</f>
        <v/>
      </c>
      <c r="AH321" s="53">
        <f>IF(AND(ISNUMBER($Q321),ISNUMBER($AL321),$AL321&lt;&gt;0),ROUND($Q321/$AL321*100,1),"")</f>
        <v/>
      </c>
      <c r="AI321" s="48">
        <f>IF(ISNUMBER($S321),IF($S321&lt;=1,"Yes","No"),"n/a")</f>
        <v/>
      </c>
      <c r="AJ321" s="48">
        <f>IF(ISNUMBER($S321),ROUND(MAX(0,MIN(100,100-$S321*2.5-IF(ISNUMBER($T321),$T321,0)*0.12+IF($S321&lt;=1,12,0))),0),"")</f>
        <v/>
      </c>
      <c r="AK321" s="48">
        <f>IF(ISNUMBER($Q321),IF($Q321&gt;=100,20,IF($Q321&gt;=30,10,0)),0)+IF(ISNUMBER($R321),IF($R321&gt;=100,20,0),0)+IF(ISNUMBER($P321),IF($P321&gt;=150,20,IF($P321&gt;=50,12,5)),0)+IF(ISNUMBER($S321),IF($S321&lt;=1,15,0),0)</f>
        <v/>
      </c>
      <c r="AL321" s="48" t="n">
        <v>355</v>
      </c>
      <c r="AM321" s="49" t="n"/>
      <c r="AN321" s="48">
        <f>IF(AND(ISNUMBER($P321),ISNUMBER($AL321),$AL321&lt;&gt;0),IF(OR($P321&gt;180,$P321/$AL321*1000&gt;400),"Over ceiling, confirm SKU","Within"),"n/a")</f>
        <v/>
      </c>
      <c r="AO321" s="51" t="n"/>
      <c r="AP321" s="51" t="n"/>
      <c r="AQ321" s="51" t="n"/>
      <c r="AR321" s="34" t="inlineStr">
        <is>
          <t>Recalled, batch confirmed, to confirm</t>
        </is>
      </c>
      <c r="AS321" s="34" t="inlineStr">
        <is>
          <t>BLANK -&gt; requires live Amazon.ca capture</t>
        </is>
      </c>
      <c r="AT321" s="34" t="inlineStr">
        <is>
          <t>Unverified commercial data</t>
        </is>
      </c>
    </row>
    <row r="322" ht="28" customHeight="1">
      <c r="A322" s="34" t="inlineStr">
        <is>
          <t>Polar</t>
        </is>
      </c>
      <c r="B322" s="34" t="inlineStr">
        <is>
          <t>Polar Seltzer | Black Cherry | 18 pack 355mL</t>
        </is>
      </c>
      <c r="C322" s="34" t="inlineStr">
        <is>
          <t>5) Sparkling water &amp; soda</t>
        </is>
      </c>
      <c r="D322" s="34" t="inlineStr">
        <is>
          <t>355 mL can</t>
        </is>
      </c>
      <c r="E322" s="48" t="n">
        <v>18</v>
      </c>
      <c r="F322" s="49" t="n"/>
      <c r="G322" s="50">
        <f>IF(AND(ISNUMBER($F322),ISNUMBER($E322),$E322&lt;&gt;0),$F322/$E322,"")</f>
        <v/>
      </c>
      <c r="H322" s="50">
        <f>IF(AND(ISNUMBER($F322),ISNUMBER($AL322),ISNUMBER($E322),($AL322*$E322)&lt;&gt;0),$F322/($AL322*$E322)*100,"")</f>
        <v/>
      </c>
      <c r="I322" s="51" t="n"/>
      <c r="J322" s="52" t="n"/>
      <c r="K322" s="50">
        <f>IF(AND(ISNUMBER($F322),ISNUMBER($J322)),$F322*(1-$J322),"")</f>
        <v/>
      </c>
      <c r="L322" s="51" t="n"/>
      <c r="M322" s="51" t="n"/>
      <c r="N322" s="50">
        <f>IF(ISNUMBER($F322),($F322-IF(ISNUMBER($AM322),$AM322,0))*(1-IF(ISNUMBER($J322),$J322,0)),"")</f>
        <v/>
      </c>
      <c r="O322" s="34" t="inlineStr">
        <is>
          <t>Black Cherry</t>
        </is>
      </c>
      <c r="P322" s="48" t="n">
        <v>0</v>
      </c>
      <c r="Q322" s="48" t="n">
        <v>0</v>
      </c>
      <c r="R322" s="34" t="inlineStr">
        <is>
          <t>Not listed</t>
        </is>
      </c>
      <c r="S322" s="48" t="n">
        <v>0</v>
      </c>
      <c r="T322" s="48" t="n">
        <v>0</v>
      </c>
      <c r="U322" s="34" t="inlineStr">
        <is>
          <t>None (natural flavours)</t>
        </is>
      </c>
      <c r="V322" s="34" t="inlineStr">
        <is>
          <t>Zero calorie/sugar, wide flavour range, value</t>
        </is>
      </c>
      <c r="W322" s="51" t="n"/>
      <c r="X322" s="51" t="n"/>
      <c r="Y322" s="51" t="n"/>
      <c r="Z322" s="51" t="n"/>
      <c r="AA322" s="34" t="inlineStr">
        <is>
          <t>Medium</t>
        </is>
      </c>
      <c r="AB322" s="34" t="inlineStr">
        <is>
          <t>Value seltzer with broad flavour range</t>
        </is>
      </c>
      <c r="AC322" s="34" t="inlineStr">
        <is>
          <t>Value seltzer with a huge flavour range</t>
        </is>
      </c>
      <c r="AD322" s="34" t="inlineStr">
        <is>
          <t>Lots of flavours at a value price.</t>
        </is>
      </c>
      <c r="AE322" s="51" t="n"/>
      <c r="AF322" s="53">
        <f>IF(AND(ISNUMBER($P322),ISNUMBER($AL322),$AL322&lt;&gt;0),ROUND($P322/$AL322*100,1),"")</f>
        <v/>
      </c>
      <c r="AG322" s="54">
        <f>IF(AND(ISNUMBER($S322),ISNUMBER($AL322),$AL322&lt;&gt;0),ROUND($S322/$AL322*100,2),"")</f>
        <v/>
      </c>
      <c r="AH322" s="53">
        <f>IF(AND(ISNUMBER($Q322),ISNUMBER($AL322),$AL322&lt;&gt;0),ROUND($Q322/$AL322*100,1),"")</f>
        <v/>
      </c>
      <c r="AI322" s="48">
        <f>IF(ISNUMBER($S322),IF($S322&lt;=1,"Yes","No"),"n/a")</f>
        <v/>
      </c>
      <c r="AJ322" s="48">
        <f>IF(ISNUMBER($S322),ROUND(MAX(0,MIN(100,100-$S322*2.5-IF(ISNUMBER($T322),$T322,0)*0.12+IF($S322&lt;=1,12,0))),0),"")</f>
        <v/>
      </c>
      <c r="AK322" s="48">
        <f>IF(ISNUMBER($Q322),IF($Q322&gt;=100,20,IF($Q322&gt;=30,10,0)),0)+IF(ISNUMBER($R322),IF($R322&gt;=100,20,0),0)+IF(ISNUMBER($P322),IF($P322&gt;=150,20,IF($P322&gt;=50,12,5)),0)+IF(ISNUMBER($S322),IF($S322&lt;=1,15,0),0)</f>
        <v/>
      </c>
      <c r="AL322" s="48" t="n">
        <v>355</v>
      </c>
      <c r="AM322" s="49" t="n"/>
      <c r="AN322" s="48">
        <f>IF(AND(ISNUMBER($P322),ISNUMBER($AL322),$AL322&lt;&gt;0),IF(OR($P322&gt;180,$P322/$AL322*1000&gt;400),"Over ceiling, confirm SKU","Within"),"n/a")</f>
        <v/>
      </c>
      <c r="AO322" s="51" t="n"/>
      <c r="AP322" s="51" t="n"/>
      <c r="AQ322" s="51" t="n"/>
      <c r="AR322" s="34" t="inlineStr">
        <is>
          <t>Recalled, batch confirmed, to confirm</t>
        </is>
      </c>
      <c r="AS322" s="34" t="inlineStr">
        <is>
          <t>BLANK -&gt; requires live Amazon.ca capture</t>
        </is>
      </c>
      <c r="AT322" s="34" t="inlineStr">
        <is>
          <t>Unverified commercial data</t>
        </is>
      </c>
    </row>
    <row r="323" ht="28" customHeight="1">
      <c r="A323" s="34" t="inlineStr">
        <is>
          <t>Polar</t>
        </is>
      </c>
      <c r="B323" s="34" t="inlineStr">
        <is>
          <t>Polar Seltzer | Black Cherry | 24 pack 355mL</t>
        </is>
      </c>
      <c r="C323" s="34" t="inlineStr">
        <is>
          <t>5) Sparkling water &amp; soda</t>
        </is>
      </c>
      <c r="D323" s="34" t="inlineStr">
        <is>
          <t>355 mL can</t>
        </is>
      </c>
      <c r="E323" s="48" t="n">
        <v>24</v>
      </c>
      <c r="F323" s="49" t="n"/>
      <c r="G323" s="50">
        <f>IF(AND(ISNUMBER($F323),ISNUMBER($E323),$E323&lt;&gt;0),$F323/$E323,"")</f>
        <v/>
      </c>
      <c r="H323" s="50">
        <f>IF(AND(ISNUMBER($F323),ISNUMBER($AL323),ISNUMBER($E323),($AL323*$E323)&lt;&gt;0),$F323/($AL323*$E323)*100,"")</f>
        <v/>
      </c>
      <c r="I323" s="51" t="n"/>
      <c r="J323" s="52" t="n"/>
      <c r="K323" s="50">
        <f>IF(AND(ISNUMBER($F323),ISNUMBER($J323)),$F323*(1-$J323),"")</f>
        <v/>
      </c>
      <c r="L323" s="51" t="n"/>
      <c r="M323" s="51" t="n"/>
      <c r="N323" s="50">
        <f>IF(ISNUMBER($F323),($F323-IF(ISNUMBER($AM323),$AM323,0))*(1-IF(ISNUMBER($J323),$J323,0)),"")</f>
        <v/>
      </c>
      <c r="O323" s="34" t="inlineStr">
        <is>
          <t>Black Cherry</t>
        </is>
      </c>
      <c r="P323" s="48" t="n">
        <v>0</v>
      </c>
      <c r="Q323" s="48" t="n">
        <v>0</v>
      </c>
      <c r="R323" s="34" t="inlineStr">
        <is>
          <t>Not listed</t>
        </is>
      </c>
      <c r="S323" s="48" t="n">
        <v>0</v>
      </c>
      <c r="T323" s="48" t="n">
        <v>0</v>
      </c>
      <c r="U323" s="34" t="inlineStr">
        <is>
          <t>None (natural flavours)</t>
        </is>
      </c>
      <c r="V323" s="34" t="inlineStr">
        <is>
          <t>Zero calorie/sugar, wide flavour range, value</t>
        </is>
      </c>
      <c r="W323" s="51" t="n"/>
      <c r="X323" s="51" t="n"/>
      <c r="Y323" s="51" t="n"/>
      <c r="Z323" s="51" t="n"/>
      <c r="AA323" s="34" t="inlineStr">
        <is>
          <t>Medium</t>
        </is>
      </c>
      <c r="AB323" s="34" t="inlineStr">
        <is>
          <t>Value seltzer with broad flavour range</t>
        </is>
      </c>
      <c r="AC323" s="34" t="inlineStr">
        <is>
          <t>Value seltzer with a huge flavour range</t>
        </is>
      </c>
      <c r="AD323" s="34" t="inlineStr">
        <is>
          <t>Lots of flavours at a value price.</t>
        </is>
      </c>
      <c r="AE323" s="51" t="n"/>
      <c r="AF323" s="53">
        <f>IF(AND(ISNUMBER($P323),ISNUMBER($AL323),$AL323&lt;&gt;0),ROUND($P323/$AL323*100,1),"")</f>
        <v/>
      </c>
      <c r="AG323" s="54">
        <f>IF(AND(ISNUMBER($S323),ISNUMBER($AL323),$AL323&lt;&gt;0),ROUND($S323/$AL323*100,2),"")</f>
        <v/>
      </c>
      <c r="AH323" s="53">
        <f>IF(AND(ISNUMBER($Q323),ISNUMBER($AL323),$AL323&lt;&gt;0),ROUND($Q323/$AL323*100,1),"")</f>
        <v/>
      </c>
      <c r="AI323" s="48">
        <f>IF(ISNUMBER($S323),IF($S323&lt;=1,"Yes","No"),"n/a")</f>
        <v/>
      </c>
      <c r="AJ323" s="48">
        <f>IF(ISNUMBER($S323),ROUND(MAX(0,MIN(100,100-$S323*2.5-IF(ISNUMBER($T323),$T323,0)*0.12+IF($S323&lt;=1,12,0))),0),"")</f>
        <v/>
      </c>
      <c r="AK323" s="48">
        <f>IF(ISNUMBER($Q323),IF($Q323&gt;=100,20,IF($Q323&gt;=30,10,0)),0)+IF(ISNUMBER($R323),IF($R323&gt;=100,20,0),0)+IF(ISNUMBER($P323),IF($P323&gt;=150,20,IF($P323&gt;=50,12,5)),0)+IF(ISNUMBER($S323),IF($S323&lt;=1,15,0),0)</f>
        <v/>
      </c>
      <c r="AL323" s="48" t="n">
        <v>355</v>
      </c>
      <c r="AM323" s="49" t="n"/>
      <c r="AN323" s="48">
        <f>IF(AND(ISNUMBER($P323),ISNUMBER($AL323),$AL323&lt;&gt;0),IF(OR($P323&gt;180,$P323/$AL323*1000&gt;400),"Over ceiling, confirm SKU","Within"),"n/a")</f>
        <v/>
      </c>
      <c r="AO323" s="51" t="n"/>
      <c r="AP323" s="51" t="n"/>
      <c r="AQ323" s="51" t="n"/>
      <c r="AR323" s="34" t="inlineStr">
        <is>
          <t>Recalled, batch confirmed, to confirm</t>
        </is>
      </c>
      <c r="AS323" s="34" t="inlineStr">
        <is>
          <t>BLANK -&gt; requires live Amazon.ca capture</t>
        </is>
      </c>
      <c r="AT323" s="34" t="inlineStr">
        <is>
          <t>Unverified commercial data</t>
        </is>
      </c>
    </row>
    <row r="324" ht="28" customHeight="1">
      <c r="A324" s="34" t="inlineStr">
        <is>
          <t>Polar</t>
        </is>
      </c>
      <c r="B324" s="34" t="inlineStr">
        <is>
          <t>Polar Seltzer | Ruby Red Grapefruit | single 355mL</t>
        </is>
      </c>
      <c r="C324" s="34" t="inlineStr">
        <is>
          <t>5) Sparkling water &amp; soda</t>
        </is>
      </c>
      <c r="D324" s="34" t="inlineStr">
        <is>
          <t>355 mL can</t>
        </is>
      </c>
      <c r="E324" s="48" t="n">
        <v>1</v>
      </c>
      <c r="F324" s="49" t="n"/>
      <c r="G324" s="50">
        <f>IF(AND(ISNUMBER($F324),ISNUMBER($E324),$E324&lt;&gt;0),$F324/$E324,"")</f>
        <v/>
      </c>
      <c r="H324" s="50">
        <f>IF(AND(ISNUMBER($F324),ISNUMBER($AL324),ISNUMBER($E324),($AL324*$E324)&lt;&gt;0),$F324/($AL324*$E324)*100,"")</f>
        <v/>
      </c>
      <c r="I324" s="51" t="n"/>
      <c r="J324" s="52" t="n"/>
      <c r="K324" s="50">
        <f>IF(AND(ISNUMBER($F324),ISNUMBER($J324)),$F324*(1-$J324),"")</f>
        <v/>
      </c>
      <c r="L324" s="51" t="n"/>
      <c r="M324" s="51" t="n"/>
      <c r="N324" s="50">
        <f>IF(ISNUMBER($F324),($F324-IF(ISNUMBER($AM324),$AM324,0))*(1-IF(ISNUMBER($J324),$J324,0)),"")</f>
        <v/>
      </c>
      <c r="O324" s="34" t="inlineStr">
        <is>
          <t>Ruby Red Grapefruit</t>
        </is>
      </c>
      <c r="P324" s="48" t="n">
        <v>0</v>
      </c>
      <c r="Q324" s="48" t="n">
        <v>0</v>
      </c>
      <c r="R324" s="34" t="inlineStr">
        <is>
          <t>Not listed</t>
        </is>
      </c>
      <c r="S324" s="48" t="n">
        <v>0</v>
      </c>
      <c r="T324" s="48" t="n">
        <v>0</v>
      </c>
      <c r="U324" s="34" t="inlineStr">
        <is>
          <t>None (natural flavours)</t>
        </is>
      </c>
      <c r="V324" s="34" t="inlineStr">
        <is>
          <t>Zero calorie/sugar, wide flavour range, value</t>
        </is>
      </c>
      <c r="W324" s="51" t="n"/>
      <c r="X324" s="51" t="n"/>
      <c r="Y324" s="51" t="n"/>
      <c r="Z324" s="51" t="n"/>
      <c r="AA324" s="34" t="inlineStr">
        <is>
          <t>Medium</t>
        </is>
      </c>
      <c r="AB324" s="34" t="inlineStr">
        <is>
          <t>Value seltzer with broad flavour range</t>
        </is>
      </c>
      <c r="AC324" s="34" t="inlineStr">
        <is>
          <t>Value seltzer with a huge flavour range</t>
        </is>
      </c>
      <c r="AD324" s="34" t="inlineStr">
        <is>
          <t>Lots of flavours at a value price.</t>
        </is>
      </c>
      <c r="AE324" s="51" t="n"/>
      <c r="AF324" s="53">
        <f>IF(AND(ISNUMBER($P324),ISNUMBER($AL324),$AL324&lt;&gt;0),ROUND($P324/$AL324*100,1),"")</f>
        <v/>
      </c>
      <c r="AG324" s="54">
        <f>IF(AND(ISNUMBER($S324),ISNUMBER($AL324),$AL324&lt;&gt;0),ROUND($S324/$AL324*100,2),"")</f>
        <v/>
      </c>
      <c r="AH324" s="53">
        <f>IF(AND(ISNUMBER($Q324),ISNUMBER($AL324),$AL324&lt;&gt;0),ROUND($Q324/$AL324*100,1),"")</f>
        <v/>
      </c>
      <c r="AI324" s="48">
        <f>IF(ISNUMBER($S324),IF($S324&lt;=1,"Yes","No"),"n/a")</f>
        <v/>
      </c>
      <c r="AJ324" s="48">
        <f>IF(ISNUMBER($S324),ROUND(MAX(0,MIN(100,100-$S324*2.5-IF(ISNUMBER($T324),$T324,0)*0.12+IF($S324&lt;=1,12,0))),0),"")</f>
        <v/>
      </c>
      <c r="AK324" s="48">
        <f>IF(ISNUMBER($Q324),IF($Q324&gt;=100,20,IF($Q324&gt;=30,10,0)),0)+IF(ISNUMBER($R324),IF($R324&gt;=100,20,0),0)+IF(ISNUMBER($P324),IF($P324&gt;=150,20,IF($P324&gt;=50,12,5)),0)+IF(ISNUMBER($S324),IF($S324&lt;=1,15,0),0)</f>
        <v/>
      </c>
      <c r="AL324" s="48" t="n">
        <v>355</v>
      </c>
      <c r="AM324" s="49" t="n"/>
      <c r="AN324" s="48">
        <f>IF(AND(ISNUMBER($P324),ISNUMBER($AL324),$AL324&lt;&gt;0),IF(OR($P324&gt;180,$P324/$AL324*1000&gt;400),"Over ceiling, confirm SKU","Within"),"n/a")</f>
        <v/>
      </c>
      <c r="AO324" s="51" t="n"/>
      <c r="AP324" s="51" t="n"/>
      <c r="AQ324" s="51" t="n"/>
      <c r="AR324" s="34" t="inlineStr">
        <is>
          <t>Recalled, batch confirmed, to confirm</t>
        </is>
      </c>
      <c r="AS324" s="34" t="inlineStr">
        <is>
          <t>BLANK -&gt; requires live Amazon.ca capture</t>
        </is>
      </c>
      <c r="AT324" s="34" t="inlineStr">
        <is>
          <t>Unverified commercial data</t>
        </is>
      </c>
    </row>
    <row r="325" ht="28" customHeight="1">
      <c r="A325" s="34" t="inlineStr">
        <is>
          <t>Polar</t>
        </is>
      </c>
      <c r="B325" s="34" t="inlineStr">
        <is>
          <t>Polar Seltzer | Ruby Red Grapefruit | 8 pack 355mL</t>
        </is>
      </c>
      <c r="C325" s="34" t="inlineStr">
        <is>
          <t>5) Sparkling water &amp; soda</t>
        </is>
      </c>
      <c r="D325" s="34" t="inlineStr">
        <is>
          <t>355 mL can</t>
        </is>
      </c>
      <c r="E325" s="48" t="n">
        <v>8</v>
      </c>
      <c r="F325" s="49" t="n"/>
      <c r="G325" s="50">
        <f>IF(AND(ISNUMBER($F325),ISNUMBER($E325),$E325&lt;&gt;0),$F325/$E325,"")</f>
        <v/>
      </c>
      <c r="H325" s="50">
        <f>IF(AND(ISNUMBER($F325),ISNUMBER($AL325),ISNUMBER($E325),($AL325*$E325)&lt;&gt;0),$F325/($AL325*$E325)*100,"")</f>
        <v/>
      </c>
      <c r="I325" s="51" t="n"/>
      <c r="J325" s="52" t="n"/>
      <c r="K325" s="50">
        <f>IF(AND(ISNUMBER($F325),ISNUMBER($J325)),$F325*(1-$J325),"")</f>
        <v/>
      </c>
      <c r="L325" s="51" t="n"/>
      <c r="M325" s="51" t="n"/>
      <c r="N325" s="50">
        <f>IF(ISNUMBER($F325),($F325-IF(ISNUMBER($AM325),$AM325,0))*(1-IF(ISNUMBER($J325),$J325,0)),"")</f>
        <v/>
      </c>
      <c r="O325" s="34" t="inlineStr">
        <is>
          <t>Ruby Red Grapefruit</t>
        </is>
      </c>
      <c r="P325" s="48" t="n">
        <v>0</v>
      </c>
      <c r="Q325" s="48" t="n">
        <v>0</v>
      </c>
      <c r="R325" s="34" t="inlineStr">
        <is>
          <t>Not listed</t>
        </is>
      </c>
      <c r="S325" s="48" t="n">
        <v>0</v>
      </c>
      <c r="T325" s="48" t="n">
        <v>0</v>
      </c>
      <c r="U325" s="34" t="inlineStr">
        <is>
          <t>None (natural flavours)</t>
        </is>
      </c>
      <c r="V325" s="34" t="inlineStr">
        <is>
          <t>Zero calorie/sugar, wide flavour range, value</t>
        </is>
      </c>
      <c r="W325" s="51" t="n"/>
      <c r="X325" s="51" t="n"/>
      <c r="Y325" s="51" t="n"/>
      <c r="Z325" s="51" t="n"/>
      <c r="AA325" s="34" t="inlineStr">
        <is>
          <t>Medium</t>
        </is>
      </c>
      <c r="AB325" s="34" t="inlineStr">
        <is>
          <t>Value seltzer with broad flavour range</t>
        </is>
      </c>
      <c r="AC325" s="34" t="inlineStr">
        <is>
          <t>Value seltzer with a huge flavour range</t>
        </is>
      </c>
      <c r="AD325" s="34" t="inlineStr">
        <is>
          <t>Lots of flavours at a value price.</t>
        </is>
      </c>
      <c r="AE325" s="51" t="n"/>
      <c r="AF325" s="53">
        <f>IF(AND(ISNUMBER($P325),ISNUMBER($AL325),$AL325&lt;&gt;0),ROUND($P325/$AL325*100,1),"")</f>
        <v/>
      </c>
      <c r="AG325" s="54">
        <f>IF(AND(ISNUMBER($S325),ISNUMBER($AL325),$AL325&lt;&gt;0),ROUND($S325/$AL325*100,2),"")</f>
        <v/>
      </c>
      <c r="AH325" s="53">
        <f>IF(AND(ISNUMBER($Q325),ISNUMBER($AL325),$AL325&lt;&gt;0),ROUND($Q325/$AL325*100,1),"")</f>
        <v/>
      </c>
      <c r="AI325" s="48">
        <f>IF(ISNUMBER($S325),IF($S325&lt;=1,"Yes","No"),"n/a")</f>
        <v/>
      </c>
      <c r="AJ325" s="48">
        <f>IF(ISNUMBER($S325),ROUND(MAX(0,MIN(100,100-$S325*2.5-IF(ISNUMBER($T325),$T325,0)*0.12+IF($S325&lt;=1,12,0))),0),"")</f>
        <v/>
      </c>
      <c r="AK325" s="48">
        <f>IF(ISNUMBER($Q325),IF($Q325&gt;=100,20,IF($Q325&gt;=30,10,0)),0)+IF(ISNUMBER($R325),IF($R325&gt;=100,20,0),0)+IF(ISNUMBER($P325),IF($P325&gt;=150,20,IF($P325&gt;=50,12,5)),0)+IF(ISNUMBER($S325),IF($S325&lt;=1,15,0),0)</f>
        <v/>
      </c>
      <c r="AL325" s="48" t="n">
        <v>355</v>
      </c>
      <c r="AM325" s="49" t="n"/>
      <c r="AN325" s="48">
        <f>IF(AND(ISNUMBER($P325),ISNUMBER($AL325),$AL325&lt;&gt;0),IF(OR($P325&gt;180,$P325/$AL325*1000&gt;400),"Over ceiling, confirm SKU","Within"),"n/a")</f>
        <v/>
      </c>
      <c r="AO325" s="51" t="n"/>
      <c r="AP325" s="51" t="n"/>
      <c r="AQ325" s="51" t="n"/>
      <c r="AR325" s="34" t="inlineStr">
        <is>
          <t>Recalled, batch confirmed, to confirm</t>
        </is>
      </c>
      <c r="AS325" s="34" t="inlineStr">
        <is>
          <t>BLANK -&gt; requires live Amazon.ca capture</t>
        </is>
      </c>
      <c r="AT325" s="34" t="inlineStr">
        <is>
          <t>Unverified commercial data</t>
        </is>
      </c>
    </row>
    <row r="326" ht="28" customHeight="1">
      <c r="A326" s="34" t="inlineStr">
        <is>
          <t>Polar</t>
        </is>
      </c>
      <c r="B326" s="34" t="inlineStr">
        <is>
          <t>Polar Seltzer | Ruby Red Grapefruit | 12 pack 355mL</t>
        </is>
      </c>
      <c r="C326" s="34" t="inlineStr">
        <is>
          <t>5) Sparkling water &amp; soda</t>
        </is>
      </c>
      <c r="D326" s="34" t="inlineStr">
        <is>
          <t>355 mL can</t>
        </is>
      </c>
      <c r="E326" s="48" t="n">
        <v>12</v>
      </c>
      <c r="F326" s="49" t="n"/>
      <c r="G326" s="50">
        <f>IF(AND(ISNUMBER($F326),ISNUMBER($E326),$E326&lt;&gt;0),$F326/$E326,"")</f>
        <v/>
      </c>
      <c r="H326" s="50">
        <f>IF(AND(ISNUMBER($F326),ISNUMBER($AL326),ISNUMBER($E326),($AL326*$E326)&lt;&gt;0),$F326/($AL326*$E326)*100,"")</f>
        <v/>
      </c>
      <c r="I326" s="51" t="n"/>
      <c r="J326" s="52" t="n"/>
      <c r="K326" s="50">
        <f>IF(AND(ISNUMBER($F326),ISNUMBER($J326)),$F326*(1-$J326),"")</f>
        <v/>
      </c>
      <c r="L326" s="51" t="n"/>
      <c r="M326" s="51" t="n"/>
      <c r="N326" s="50">
        <f>IF(ISNUMBER($F326),($F326-IF(ISNUMBER($AM326),$AM326,0))*(1-IF(ISNUMBER($J326),$J326,0)),"")</f>
        <v/>
      </c>
      <c r="O326" s="34" t="inlineStr">
        <is>
          <t>Ruby Red Grapefruit</t>
        </is>
      </c>
      <c r="P326" s="48" t="n">
        <v>0</v>
      </c>
      <c r="Q326" s="48" t="n">
        <v>0</v>
      </c>
      <c r="R326" s="34" t="inlineStr">
        <is>
          <t>Not listed</t>
        </is>
      </c>
      <c r="S326" s="48" t="n">
        <v>0</v>
      </c>
      <c r="T326" s="48" t="n">
        <v>0</v>
      </c>
      <c r="U326" s="34" t="inlineStr">
        <is>
          <t>None (natural flavours)</t>
        </is>
      </c>
      <c r="V326" s="34" t="inlineStr">
        <is>
          <t>Zero calorie/sugar, wide flavour range, value</t>
        </is>
      </c>
      <c r="W326" s="51" t="n"/>
      <c r="X326" s="51" t="n"/>
      <c r="Y326" s="51" t="n"/>
      <c r="Z326" s="51" t="n"/>
      <c r="AA326" s="34" t="inlineStr">
        <is>
          <t>Medium</t>
        </is>
      </c>
      <c r="AB326" s="34" t="inlineStr">
        <is>
          <t>Value seltzer with broad flavour range</t>
        </is>
      </c>
      <c r="AC326" s="34" t="inlineStr">
        <is>
          <t>Value seltzer with a huge flavour range</t>
        </is>
      </c>
      <c r="AD326" s="34" t="inlineStr">
        <is>
          <t>Lots of flavours at a value price.</t>
        </is>
      </c>
      <c r="AE326" s="51" t="n"/>
      <c r="AF326" s="53">
        <f>IF(AND(ISNUMBER($P326),ISNUMBER($AL326),$AL326&lt;&gt;0),ROUND($P326/$AL326*100,1),"")</f>
        <v/>
      </c>
      <c r="AG326" s="54">
        <f>IF(AND(ISNUMBER($S326),ISNUMBER($AL326),$AL326&lt;&gt;0),ROUND($S326/$AL326*100,2),"")</f>
        <v/>
      </c>
      <c r="AH326" s="53">
        <f>IF(AND(ISNUMBER($Q326),ISNUMBER($AL326),$AL326&lt;&gt;0),ROUND($Q326/$AL326*100,1),"")</f>
        <v/>
      </c>
      <c r="AI326" s="48">
        <f>IF(ISNUMBER($S326),IF($S326&lt;=1,"Yes","No"),"n/a")</f>
        <v/>
      </c>
      <c r="AJ326" s="48">
        <f>IF(ISNUMBER($S326),ROUND(MAX(0,MIN(100,100-$S326*2.5-IF(ISNUMBER($T326),$T326,0)*0.12+IF($S326&lt;=1,12,0))),0),"")</f>
        <v/>
      </c>
      <c r="AK326" s="48">
        <f>IF(ISNUMBER($Q326),IF($Q326&gt;=100,20,IF($Q326&gt;=30,10,0)),0)+IF(ISNUMBER($R326),IF($R326&gt;=100,20,0),0)+IF(ISNUMBER($P326),IF($P326&gt;=150,20,IF($P326&gt;=50,12,5)),0)+IF(ISNUMBER($S326),IF($S326&lt;=1,15,0),0)</f>
        <v/>
      </c>
      <c r="AL326" s="48" t="n">
        <v>355</v>
      </c>
      <c r="AM326" s="49" t="n"/>
      <c r="AN326" s="48">
        <f>IF(AND(ISNUMBER($P326),ISNUMBER($AL326),$AL326&lt;&gt;0),IF(OR($P326&gt;180,$P326/$AL326*1000&gt;400),"Over ceiling, confirm SKU","Within"),"n/a")</f>
        <v/>
      </c>
      <c r="AO326" s="51" t="n"/>
      <c r="AP326" s="51" t="n"/>
      <c r="AQ326" s="51" t="n"/>
      <c r="AR326" s="34" t="inlineStr">
        <is>
          <t>Recalled, batch confirmed, to confirm</t>
        </is>
      </c>
      <c r="AS326" s="34" t="inlineStr">
        <is>
          <t>BLANK -&gt; requires live Amazon.ca capture</t>
        </is>
      </c>
      <c r="AT326" s="34" t="inlineStr">
        <is>
          <t>Unverified commercial data</t>
        </is>
      </c>
    </row>
    <row r="327" ht="28" customHeight="1">
      <c r="A327" s="34" t="inlineStr">
        <is>
          <t>Polar</t>
        </is>
      </c>
      <c r="B327" s="34" t="inlineStr">
        <is>
          <t>Polar Seltzer | Ruby Red Grapefruit | 15 pack 355mL</t>
        </is>
      </c>
      <c r="C327" s="34" t="inlineStr">
        <is>
          <t>5) Sparkling water &amp; soda</t>
        </is>
      </c>
      <c r="D327" s="34" t="inlineStr">
        <is>
          <t>355 mL can</t>
        </is>
      </c>
      <c r="E327" s="48" t="n">
        <v>15</v>
      </c>
      <c r="F327" s="49" t="n"/>
      <c r="G327" s="50">
        <f>IF(AND(ISNUMBER($F327),ISNUMBER($E327),$E327&lt;&gt;0),$F327/$E327,"")</f>
        <v/>
      </c>
      <c r="H327" s="50">
        <f>IF(AND(ISNUMBER($F327),ISNUMBER($AL327),ISNUMBER($E327),($AL327*$E327)&lt;&gt;0),$F327/($AL327*$E327)*100,"")</f>
        <v/>
      </c>
      <c r="I327" s="51" t="n"/>
      <c r="J327" s="52" t="n"/>
      <c r="K327" s="50">
        <f>IF(AND(ISNUMBER($F327),ISNUMBER($J327)),$F327*(1-$J327),"")</f>
        <v/>
      </c>
      <c r="L327" s="51" t="n"/>
      <c r="M327" s="51" t="n"/>
      <c r="N327" s="50">
        <f>IF(ISNUMBER($F327),($F327-IF(ISNUMBER($AM327),$AM327,0))*(1-IF(ISNUMBER($J327),$J327,0)),"")</f>
        <v/>
      </c>
      <c r="O327" s="34" t="inlineStr">
        <is>
          <t>Ruby Red Grapefruit</t>
        </is>
      </c>
      <c r="P327" s="48" t="n">
        <v>0</v>
      </c>
      <c r="Q327" s="48" t="n">
        <v>0</v>
      </c>
      <c r="R327" s="34" t="inlineStr">
        <is>
          <t>Not listed</t>
        </is>
      </c>
      <c r="S327" s="48" t="n">
        <v>0</v>
      </c>
      <c r="T327" s="48" t="n">
        <v>0</v>
      </c>
      <c r="U327" s="34" t="inlineStr">
        <is>
          <t>None (natural flavours)</t>
        </is>
      </c>
      <c r="V327" s="34" t="inlineStr">
        <is>
          <t>Zero calorie/sugar, wide flavour range, value</t>
        </is>
      </c>
      <c r="W327" s="51" t="n"/>
      <c r="X327" s="51" t="n"/>
      <c r="Y327" s="51" t="n"/>
      <c r="Z327" s="51" t="n"/>
      <c r="AA327" s="34" t="inlineStr">
        <is>
          <t>Medium</t>
        </is>
      </c>
      <c r="AB327" s="34" t="inlineStr">
        <is>
          <t>Value seltzer with broad flavour range</t>
        </is>
      </c>
      <c r="AC327" s="34" t="inlineStr">
        <is>
          <t>Value seltzer with a huge flavour range</t>
        </is>
      </c>
      <c r="AD327" s="34" t="inlineStr">
        <is>
          <t>Lots of flavours at a value price.</t>
        </is>
      </c>
      <c r="AE327" s="51" t="n"/>
      <c r="AF327" s="53">
        <f>IF(AND(ISNUMBER($P327),ISNUMBER($AL327),$AL327&lt;&gt;0),ROUND($P327/$AL327*100,1),"")</f>
        <v/>
      </c>
      <c r="AG327" s="54">
        <f>IF(AND(ISNUMBER($S327),ISNUMBER($AL327),$AL327&lt;&gt;0),ROUND($S327/$AL327*100,2),"")</f>
        <v/>
      </c>
      <c r="AH327" s="53">
        <f>IF(AND(ISNUMBER($Q327),ISNUMBER($AL327),$AL327&lt;&gt;0),ROUND($Q327/$AL327*100,1),"")</f>
        <v/>
      </c>
      <c r="AI327" s="48">
        <f>IF(ISNUMBER($S327),IF($S327&lt;=1,"Yes","No"),"n/a")</f>
        <v/>
      </c>
      <c r="AJ327" s="48">
        <f>IF(ISNUMBER($S327),ROUND(MAX(0,MIN(100,100-$S327*2.5-IF(ISNUMBER($T327),$T327,0)*0.12+IF($S327&lt;=1,12,0))),0),"")</f>
        <v/>
      </c>
      <c r="AK327" s="48">
        <f>IF(ISNUMBER($Q327),IF($Q327&gt;=100,20,IF($Q327&gt;=30,10,0)),0)+IF(ISNUMBER($R327),IF($R327&gt;=100,20,0),0)+IF(ISNUMBER($P327),IF($P327&gt;=150,20,IF($P327&gt;=50,12,5)),0)+IF(ISNUMBER($S327),IF($S327&lt;=1,15,0),0)</f>
        <v/>
      </c>
      <c r="AL327" s="48" t="n">
        <v>355</v>
      </c>
      <c r="AM327" s="49" t="n"/>
      <c r="AN327" s="48">
        <f>IF(AND(ISNUMBER($P327),ISNUMBER($AL327),$AL327&lt;&gt;0),IF(OR($P327&gt;180,$P327/$AL327*1000&gt;400),"Over ceiling, confirm SKU","Within"),"n/a")</f>
        <v/>
      </c>
      <c r="AO327" s="51" t="n"/>
      <c r="AP327" s="51" t="n"/>
      <c r="AQ327" s="51" t="n"/>
      <c r="AR327" s="34" t="inlineStr">
        <is>
          <t>Recalled, batch confirmed, to confirm</t>
        </is>
      </c>
      <c r="AS327" s="34" t="inlineStr">
        <is>
          <t>BLANK -&gt; requires live Amazon.ca capture</t>
        </is>
      </c>
      <c r="AT327" s="34" t="inlineStr">
        <is>
          <t>Unverified commercial data</t>
        </is>
      </c>
    </row>
    <row r="328" ht="28" customHeight="1">
      <c r="A328" s="34" t="inlineStr">
        <is>
          <t>Polar</t>
        </is>
      </c>
      <c r="B328" s="34" t="inlineStr">
        <is>
          <t>Polar Seltzer | Ruby Red Grapefruit | 18 pack 355mL</t>
        </is>
      </c>
      <c r="C328" s="34" t="inlineStr">
        <is>
          <t>5) Sparkling water &amp; soda</t>
        </is>
      </c>
      <c r="D328" s="34" t="inlineStr">
        <is>
          <t>355 mL can</t>
        </is>
      </c>
      <c r="E328" s="48" t="n">
        <v>18</v>
      </c>
      <c r="F328" s="49" t="n"/>
      <c r="G328" s="50">
        <f>IF(AND(ISNUMBER($F328),ISNUMBER($E328),$E328&lt;&gt;0),$F328/$E328,"")</f>
        <v/>
      </c>
      <c r="H328" s="50">
        <f>IF(AND(ISNUMBER($F328),ISNUMBER($AL328),ISNUMBER($E328),($AL328*$E328)&lt;&gt;0),$F328/($AL328*$E328)*100,"")</f>
        <v/>
      </c>
      <c r="I328" s="51" t="n"/>
      <c r="J328" s="52" t="n"/>
      <c r="K328" s="50">
        <f>IF(AND(ISNUMBER($F328),ISNUMBER($J328)),$F328*(1-$J328),"")</f>
        <v/>
      </c>
      <c r="L328" s="51" t="n"/>
      <c r="M328" s="51" t="n"/>
      <c r="N328" s="50">
        <f>IF(ISNUMBER($F328),($F328-IF(ISNUMBER($AM328),$AM328,0))*(1-IF(ISNUMBER($J328),$J328,0)),"")</f>
        <v/>
      </c>
      <c r="O328" s="34" t="inlineStr">
        <is>
          <t>Ruby Red Grapefruit</t>
        </is>
      </c>
      <c r="P328" s="48" t="n">
        <v>0</v>
      </c>
      <c r="Q328" s="48" t="n">
        <v>0</v>
      </c>
      <c r="R328" s="34" t="inlineStr">
        <is>
          <t>Not listed</t>
        </is>
      </c>
      <c r="S328" s="48" t="n">
        <v>0</v>
      </c>
      <c r="T328" s="48" t="n">
        <v>0</v>
      </c>
      <c r="U328" s="34" t="inlineStr">
        <is>
          <t>None (natural flavours)</t>
        </is>
      </c>
      <c r="V328" s="34" t="inlineStr">
        <is>
          <t>Zero calorie/sugar, wide flavour range, value</t>
        </is>
      </c>
      <c r="W328" s="51" t="n"/>
      <c r="X328" s="51" t="n"/>
      <c r="Y328" s="51" t="n"/>
      <c r="Z328" s="51" t="n"/>
      <c r="AA328" s="34" t="inlineStr">
        <is>
          <t>Medium</t>
        </is>
      </c>
      <c r="AB328" s="34" t="inlineStr">
        <is>
          <t>Value seltzer with broad flavour range</t>
        </is>
      </c>
      <c r="AC328" s="34" t="inlineStr">
        <is>
          <t>Value seltzer with a huge flavour range</t>
        </is>
      </c>
      <c r="AD328" s="34" t="inlineStr">
        <is>
          <t>Lots of flavours at a value price.</t>
        </is>
      </c>
      <c r="AE328" s="51" t="n"/>
      <c r="AF328" s="53">
        <f>IF(AND(ISNUMBER($P328),ISNUMBER($AL328),$AL328&lt;&gt;0),ROUND($P328/$AL328*100,1),"")</f>
        <v/>
      </c>
      <c r="AG328" s="54">
        <f>IF(AND(ISNUMBER($S328),ISNUMBER($AL328),$AL328&lt;&gt;0),ROUND($S328/$AL328*100,2),"")</f>
        <v/>
      </c>
      <c r="AH328" s="53">
        <f>IF(AND(ISNUMBER($Q328),ISNUMBER($AL328),$AL328&lt;&gt;0),ROUND($Q328/$AL328*100,1),"")</f>
        <v/>
      </c>
      <c r="AI328" s="48">
        <f>IF(ISNUMBER($S328),IF($S328&lt;=1,"Yes","No"),"n/a")</f>
        <v/>
      </c>
      <c r="AJ328" s="48">
        <f>IF(ISNUMBER($S328),ROUND(MAX(0,MIN(100,100-$S328*2.5-IF(ISNUMBER($T328),$T328,0)*0.12+IF($S328&lt;=1,12,0))),0),"")</f>
        <v/>
      </c>
      <c r="AK328" s="48">
        <f>IF(ISNUMBER($Q328),IF($Q328&gt;=100,20,IF($Q328&gt;=30,10,0)),0)+IF(ISNUMBER($R328),IF($R328&gt;=100,20,0),0)+IF(ISNUMBER($P328),IF($P328&gt;=150,20,IF($P328&gt;=50,12,5)),0)+IF(ISNUMBER($S328),IF($S328&lt;=1,15,0),0)</f>
        <v/>
      </c>
      <c r="AL328" s="48" t="n">
        <v>355</v>
      </c>
      <c r="AM328" s="49" t="n"/>
      <c r="AN328" s="48">
        <f>IF(AND(ISNUMBER($P328),ISNUMBER($AL328),$AL328&lt;&gt;0),IF(OR($P328&gt;180,$P328/$AL328*1000&gt;400),"Over ceiling, confirm SKU","Within"),"n/a")</f>
        <v/>
      </c>
      <c r="AO328" s="51" t="n"/>
      <c r="AP328" s="51" t="n"/>
      <c r="AQ328" s="51" t="n"/>
      <c r="AR328" s="34" t="inlineStr">
        <is>
          <t>Recalled, batch confirmed, to confirm</t>
        </is>
      </c>
      <c r="AS328" s="34" t="inlineStr">
        <is>
          <t>BLANK -&gt; requires live Amazon.ca capture</t>
        </is>
      </c>
      <c r="AT328" s="34" t="inlineStr">
        <is>
          <t>Unverified commercial data</t>
        </is>
      </c>
    </row>
    <row r="329" ht="28" customHeight="1">
      <c r="A329" s="34" t="inlineStr">
        <is>
          <t>Polar</t>
        </is>
      </c>
      <c r="B329" s="34" t="inlineStr">
        <is>
          <t>Polar Seltzer | Ruby Red Grapefruit | 24 pack 355mL</t>
        </is>
      </c>
      <c r="C329" s="34" t="inlineStr">
        <is>
          <t>5) Sparkling water &amp; soda</t>
        </is>
      </c>
      <c r="D329" s="34" t="inlineStr">
        <is>
          <t>355 mL can</t>
        </is>
      </c>
      <c r="E329" s="48" t="n">
        <v>24</v>
      </c>
      <c r="F329" s="49" t="n"/>
      <c r="G329" s="50">
        <f>IF(AND(ISNUMBER($F329),ISNUMBER($E329),$E329&lt;&gt;0),$F329/$E329,"")</f>
        <v/>
      </c>
      <c r="H329" s="50">
        <f>IF(AND(ISNUMBER($F329),ISNUMBER($AL329),ISNUMBER($E329),($AL329*$E329)&lt;&gt;0),$F329/($AL329*$E329)*100,"")</f>
        <v/>
      </c>
      <c r="I329" s="51" t="n"/>
      <c r="J329" s="52" t="n"/>
      <c r="K329" s="50">
        <f>IF(AND(ISNUMBER($F329),ISNUMBER($J329)),$F329*(1-$J329),"")</f>
        <v/>
      </c>
      <c r="L329" s="51" t="n"/>
      <c r="M329" s="51" t="n"/>
      <c r="N329" s="50">
        <f>IF(ISNUMBER($F329),($F329-IF(ISNUMBER($AM329),$AM329,0))*(1-IF(ISNUMBER($J329),$J329,0)),"")</f>
        <v/>
      </c>
      <c r="O329" s="34" t="inlineStr">
        <is>
          <t>Ruby Red Grapefruit</t>
        </is>
      </c>
      <c r="P329" s="48" t="n">
        <v>0</v>
      </c>
      <c r="Q329" s="48" t="n">
        <v>0</v>
      </c>
      <c r="R329" s="34" t="inlineStr">
        <is>
          <t>Not listed</t>
        </is>
      </c>
      <c r="S329" s="48" t="n">
        <v>0</v>
      </c>
      <c r="T329" s="48" t="n">
        <v>0</v>
      </c>
      <c r="U329" s="34" t="inlineStr">
        <is>
          <t>None (natural flavours)</t>
        </is>
      </c>
      <c r="V329" s="34" t="inlineStr">
        <is>
          <t>Zero calorie/sugar, wide flavour range, value</t>
        </is>
      </c>
      <c r="W329" s="51" t="n"/>
      <c r="X329" s="51" t="n"/>
      <c r="Y329" s="51" t="n"/>
      <c r="Z329" s="51" t="n"/>
      <c r="AA329" s="34" t="inlineStr">
        <is>
          <t>Medium</t>
        </is>
      </c>
      <c r="AB329" s="34" t="inlineStr">
        <is>
          <t>Value seltzer with broad flavour range</t>
        </is>
      </c>
      <c r="AC329" s="34" t="inlineStr">
        <is>
          <t>Value seltzer with a huge flavour range</t>
        </is>
      </c>
      <c r="AD329" s="34" t="inlineStr">
        <is>
          <t>Lots of flavours at a value price.</t>
        </is>
      </c>
      <c r="AE329" s="51" t="n"/>
      <c r="AF329" s="53">
        <f>IF(AND(ISNUMBER($P329),ISNUMBER($AL329),$AL329&lt;&gt;0),ROUND($P329/$AL329*100,1),"")</f>
        <v/>
      </c>
      <c r="AG329" s="54">
        <f>IF(AND(ISNUMBER($S329),ISNUMBER($AL329),$AL329&lt;&gt;0),ROUND($S329/$AL329*100,2),"")</f>
        <v/>
      </c>
      <c r="AH329" s="53">
        <f>IF(AND(ISNUMBER($Q329),ISNUMBER($AL329),$AL329&lt;&gt;0),ROUND($Q329/$AL329*100,1),"")</f>
        <v/>
      </c>
      <c r="AI329" s="48">
        <f>IF(ISNUMBER($S329),IF($S329&lt;=1,"Yes","No"),"n/a")</f>
        <v/>
      </c>
      <c r="AJ329" s="48">
        <f>IF(ISNUMBER($S329),ROUND(MAX(0,MIN(100,100-$S329*2.5-IF(ISNUMBER($T329),$T329,0)*0.12+IF($S329&lt;=1,12,0))),0),"")</f>
        <v/>
      </c>
      <c r="AK329" s="48">
        <f>IF(ISNUMBER($Q329),IF($Q329&gt;=100,20,IF($Q329&gt;=30,10,0)),0)+IF(ISNUMBER($R329),IF($R329&gt;=100,20,0),0)+IF(ISNUMBER($P329),IF($P329&gt;=150,20,IF($P329&gt;=50,12,5)),0)+IF(ISNUMBER($S329),IF($S329&lt;=1,15,0),0)</f>
        <v/>
      </c>
      <c r="AL329" s="48" t="n">
        <v>355</v>
      </c>
      <c r="AM329" s="49" t="n"/>
      <c r="AN329" s="48">
        <f>IF(AND(ISNUMBER($P329),ISNUMBER($AL329),$AL329&lt;&gt;0),IF(OR($P329&gt;180,$P329/$AL329*1000&gt;400),"Over ceiling, confirm SKU","Within"),"n/a")</f>
        <v/>
      </c>
      <c r="AO329" s="51" t="n"/>
      <c r="AP329" s="51" t="n"/>
      <c r="AQ329" s="51" t="n"/>
      <c r="AR329" s="34" t="inlineStr">
        <is>
          <t>Recalled, batch confirmed, to confirm</t>
        </is>
      </c>
      <c r="AS329" s="34" t="inlineStr">
        <is>
          <t>BLANK -&gt; requires live Amazon.ca capture</t>
        </is>
      </c>
      <c r="AT329" s="34" t="inlineStr">
        <is>
          <t>Unverified commercial data</t>
        </is>
      </c>
    </row>
    <row r="330" ht="28" customHeight="1">
      <c r="A330" s="34" t="inlineStr">
        <is>
          <t>Polar</t>
        </is>
      </c>
      <c r="B330" s="34" t="inlineStr">
        <is>
          <t>Polar Seltzer | Lime | single 355mL</t>
        </is>
      </c>
      <c r="C330" s="34" t="inlineStr">
        <is>
          <t>5) Sparkling water &amp; soda</t>
        </is>
      </c>
      <c r="D330" s="34" t="inlineStr">
        <is>
          <t>355 mL can</t>
        </is>
      </c>
      <c r="E330" s="48" t="n">
        <v>1</v>
      </c>
      <c r="F330" s="49" t="n"/>
      <c r="G330" s="50">
        <f>IF(AND(ISNUMBER($F330),ISNUMBER($E330),$E330&lt;&gt;0),$F330/$E330,"")</f>
        <v/>
      </c>
      <c r="H330" s="50">
        <f>IF(AND(ISNUMBER($F330),ISNUMBER($AL330),ISNUMBER($E330),($AL330*$E330)&lt;&gt;0),$F330/($AL330*$E330)*100,"")</f>
        <v/>
      </c>
      <c r="I330" s="51" t="n"/>
      <c r="J330" s="52" t="n"/>
      <c r="K330" s="50">
        <f>IF(AND(ISNUMBER($F330),ISNUMBER($J330)),$F330*(1-$J330),"")</f>
        <v/>
      </c>
      <c r="L330" s="51" t="n"/>
      <c r="M330" s="51" t="n"/>
      <c r="N330" s="50">
        <f>IF(ISNUMBER($F330),($F330-IF(ISNUMBER($AM330),$AM330,0))*(1-IF(ISNUMBER($J330),$J330,0)),"")</f>
        <v/>
      </c>
      <c r="O330" s="34" t="inlineStr">
        <is>
          <t>Lime</t>
        </is>
      </c>
      <c r="P330" s="48" t="n">
        <v>0</v>
      </c>
      <c r="Q330" s="48" t="n">
        <v>0</v>
      </c>
      <c r="R330" s="34" t="inlineStr">
        <is>
          <t>Not listed</t>
        </is>
      </c>
      <c r="S330" s="48" t="n">
        <v>0</v>
      </c>
      <c r="T330" s="48" t="n">
        <v>0</v>
      </c>
      <c r="U330" s="34" t="inlineStr">
        <is>
          <t>None (natural flavours)</t>
        </is>
      </c>
      <c r="V330" s="34" t="inlineStr">
        <is>
          <t>Zero calorie/sugar, wide flavour range, value</t>
        </is>
      </c>
      <c r="W330" s="51" t="n"/>
      <c r="X330" s="51" t="n"/>
      <c r="Y330" s="51" t="n"/>
      <c r="Z330" s="51" t="n"/>
      <c r="AA330" s="34" t="inlineStr">
        <is>
          <t>Medium</t>
        </is>
      </c>
      <c r="AB330" s="34" t="inlineStr">
        <is>
          <t>Value seltzer with broad flavour range</t>
        </is>
      </c>
      <c r="AC330" s="34" t="inlineStr">
        <is>
          <t>Value seltzer with a huge flavour range</t>
        </is>
      </c>
      <c r="AD330" s="34" t="inlineStr">
        <is>
          <t>Lots of flavours at a value price.</t>
        </is>
      </c>
      <c r="AE330" s="51" t="n"/>
      <c r="AF330" s="53">
        <f>IF(AND(ISNUMBER($P330),ISNUMBER($AL330),$AL330&lt;&gt;0),ROUND($P330/$AL330*100,1),"")</f>
        <v/>
      </c>
      <c r="AG330" s="54">
        <f>IF(AND(ISNUMBER($S330),ISNUMBER($AL330),$AL330&lt;&gt;0),ROUND($S330/$AL330*100,2),"")</f>
        <v/>
      </c>
      <c r="AH330" s="53">
        <f>IF(AND(ISNUMBER($Q330),ISNUMBER($AL330),$AL330&lt;&gt;0),ROUND($Q330/$AL330*100,1),"")</f>
        <v/>
      </c>
      <c r="AI330" s="48">
        <f>IF(ISNUMBER($S330),IF($S330&lt;=1,"Yes","No"),"n/a")</f>
        <v/>
      </c>
      <c r="AJ330" s="48">
        <f>IF(ISNUMBER($S330),ROUND(MAX(0,MIN(100,100-$S330*2.5-IF(ISNUMBER($T330),$T330,0)*0.12+IF($S330&lt;=1,12,0))),0),"")</f>
        <v/>
      </c>
      <c r="AK330" s="48">
        <f>IF(ISNUMBER($Q330),IF($Q330&gt;=100,20,IF($Q330&gt;=30,10,0)),0)+IF(ISNUMBER($R330),IF($R330&gt;=100,20,0),0)+IF(ISNUMBER($P330),IF($P330&gt;=150,20,IF($P330&gt;=50,12,5)),0)+IF(ISNUMBER($S330),IF($S330&lt;=1,15,0),0)</f>
        <v/>
      </c>
      <c r="AL330" s="48" t="n">
        <v>355</v>
      </c>
      <c r="AM330" s="49" t="n"/>
      <c r="AN330" s="48">
        <f>IF(AND(ISNUMBER($P330),ISNUMBER($AL330),$AL330&lt;&gt;0),IF(OR($P330&gt;180,$P330/$AL330*1000&gt;400),"Over ceiling, confirm SKU","Within"),"n/a")</f>
        <v/>
      </c>
      <c r="AO330" s="51" t="n"/>
      <c r="AP330" s="51" t="n"/>
      <c r="AQ330" s="51" t="n"/>
      <c r="AR330" s="34" t="inlineStr">
        <is>
          <t>Recalled, batch confirmed, to confirm</t>
        </is>
      </c>
      <c r="AS330" s="34" t="inlineStr">
        <is>
          <t>BLANK -&gt; requires live Amazon.ca capture</t>
        </is>
      </c>
      <c r="AT330" s="34" t="inlineStr">
        <is>
          <t>Unverified commercial data</t>
        </is>
      </c>
    </row>
    <row r="331" ht="28" customHeight="1">
      <c r="A331" s="34" t="inlineStr">
        <is>
          <t>Polar</t>
        </is>
      </c>
      <c r="B331" s="34" t="inlineStr">
        <is>
          <t>Polar Seltzer | Lime | 8 pack 355mL</t>
        </is>
      </c>
      <c r="C331" s="34" t="inlineStr">
        <is>
          <t>5) Sparkling water &amp; soda</t>
        </is>
      </c>
      <c r="D331" s="34" t="inlineStr">
        <is>
          <t>355 mL can</t>
        </is>
      </c>
      <c r="E331" s="48" t="n">
        <v>8</v>
      </c>
      <c r="F331" s="49" t="n"/>
      <c r="G331" s="50">
        <f>IF(AND(ISNUMBER($F331),ISNUMBER($E331),$E331&lt;&gt;0),$F331/$E331,"")</f>
        <v/>
      </c>
      <c r="H331" s="50">
        <f>IF(AND(ISNUMBER($F331),ISNUMBER($AL331),ISNUMBER($E331),($AL331*$E331)&lt;&gt;0),$F331/($AL331*$E331)*100,"")</f>
        <v/>
      </c>
      <c r="I331" s="51" t="n"/>
      <c r="J331" s="52" t="n"/>
      <c r="K331" s="50">
        <f>IF(AND(ISNUMBER($F331),ISNUMBER($J331)),$F331*(1-$J331),"")</f>
        <v/>
      </c>
      <c r="L331" s="51" t="n"/>
      <c r="M331" s="51" t="n"/>
      <c r="N331" s="50">
        <f>IF(ISNUMBER($F331),($F331-IF(ISNUMBER($AM331),$AM331,0))*(1-IF(ISNUMBER($J331),$J331,0)),"")</f>
        <v/>
      </c>
      <c r="O331" s="34" t="inlineStr">
        <is>
          <t>Lime</t>
        </is>
      </c>
      <c r="P331" s="48" t="n">
        <v>0</v>
      </c>
      <c r="Q331" s="48" t="n">
        <v>0</v>
      </c>
      <c r="R331" s="34" t="inlineStr">
        <is>
          <t>Not listed</t>
        </is>
      </c>
      <c r="S331" s="48" t="n">
        <v>0</v>
      </c>
      <c r="T331" s="48" t="n">
        <v>0</v>
      </c>
      <c r="U331" s="34" t="inlineStr">
        <is>
          <t>None (natural flavours)</t>
        </is>
      </c>
      <c r="V331" s="34" t="inlineStr">
        <is>
          <t>Zero calorie/sugar, wide flavour range, value</t>
        </is>
      </c>
      <c r="W331" s="51" t="n"/>
      <c r="X331" s="51" t="n"/>
      <c r="Y331" s="51" t="n"/>
      <c r="Z331" s="51" t="n"/>
      <c r="AA331" s="34" t="inlineStr">
        <is>
          <t>Medium</t>
        </is>
      </c>
      <c r="AB331" s="34" t="inlineStr">
        <is>
          <t>Value seltzer with broad flavour range</t>
        </is>
      </c>
      <c r="AC331" s="34" t="inlineStr">
        <is>
          <t>Value seltzer with a huge flavour range</t>
        </is>
      </c>
      <c r="AD331" s="34" t="inlineStr">
        <is>
          <t>Lots of flavours at a value price.</t>
        </is>
      </c>
      <c r="AE331" s="51" t="n"/>
      <c r="AF331" s="53">
        <f>IF(AND(ISNUMBER($P331),ISNUMBER($AL331),$AL331&lt;&gt;0),ROUND($P331/$AL331*100,1),"")</f>
        <v/>
      </c>
      <c r="AG331" s="54">
        <f>IF(AND(ISNUMBER($S331),ISNUMBER($AL331),$AL331&lt;&gt;0),ROUND($S331/$AL331*100,2),"")</f>
        <v/>
      </c>
      <c r="AH331" s="53">
        <f>IF(AND(ISNUMBER($Q331),ISNUMBER($AL331),$AL331&lt;&gt;0),ROUND($Q331/$AL331*100,1),"")</f>
        <v/>
      </c>
      <c r="AI331" s="48">
        <f>IF(ISNUMBER($S331),IF($S331&lt;=1,"Yes","No"),"n/a")</f>
        <v/>
      </c>
      <c r="AJ331" s="48">
        <f>IF(ISNUMBER($S331),ROUND(MAX(0,MIN(100,100-$S331*2.5-IF(ISNUMBER($T331),$T331,0)*0.12+IF($S331&lt;=1,12,0))),0),"")</f>
        <v/>
      </c>
      <c r="AK331" s="48">
        <f>IF(ISNUMBER($Q331),IF($Q331&gt;=100,20,IF($Q331&gt;=30,10,0)),0)+IF(ISNUMBER($R331),IF($R331&gt;=100,20,0),0)+IF(ISNUMBER($P331),IF($P331&gt;=150,20,IF($P331&gt;=50,12,5)),0)+IF(ISNUMBER($S331),IF($S331&lt;=1,15,0),0)</f>
        <v/>
      </c>
      <c r="AL331" s="48" t="n">
        <v>355</v>
      </c>
      <c r="AM331" s="49" t="n"/>
      <c r="AN331" s="48">
        <f>IF(AND(ISNUMBER($P331),ISNUMBER($AL331),$AL331&lt;&gt;0),IF(OR($P331&gt;180,$P331/$AL331*1000&gt;400),"Over ceiling, confirm SKU","Within"),"n/a")</f>
        <v/>
      </c>
      <c r="AO331" s="51" t="n"/>
      <c r="AP331" s="51" t="n"/>
      <c r="AQ331" s="51" t="n"/>
      <c r="AR331" s="34" t="inlineStr">
        <is>
          <t>Recalled, batch confirmed, to confirm</t>
        </is>
      </c>
      <c r="AS331" s="34" t="inlineStr">
        <is>
          <t>BLANK -&gt; requires live Amazon.ca capture</t>
        </is>
      </c>
      <c r="AT331" s="34" t="inlineStr">
        <is>
          <t>Unverified commercial data</t>
        </is>
      </c>
    </row>
    <row r="332" ht="28" customHeight="1">
      <c r="A332" s="34" t="inlineStr">
        <is>
          <t>Polar</t>
        </is>
      </c>
      <c r="B332" s="34" t="inlineStr">
        <is>
          <t>Polar Seltzer | Lime | 12 pack 355mL</t>
        </is>
      </c>
      <c r="C332" s="34" t="inlineStr">
        <is>
          <t>5) Sparkling water &amp; soda</t>
        </is>
      </c>
      <c r="D332" s="34" t="inlineStr">
        <is>
          <t>355 mL can</t>
        </is>
      </c>
      <c r="E332" s="48" t="n">
        <v>12</v>
      </c>
      <c r="F332" s="49" t="n"/>
      <c r="G332" s="50">
        <f>IF(AND(ISNUMBER($F332),ISNUMBER($E332),$E332&lt;&gt;0),$F332/$E332,"")</f>
        <v/>
      </c>
      <c r="H332" s="50">
        <f>IF(AND(ISNUMBER($F332),ISNUMBER($AL332),ISNUMBER($E332),($AL332*$E332)&lt;&gt;0),$F332/($AL332*$E332)*100,"")</f>
        <v/>
      </c>
      <c r="I332" s="51" t="n"/>
      <c r="J332" s="52" t="n"/>
      <c r="K332" s="50">
        <f>IF(AND(ISNUMBER($F332),ISNUMBER($J332)),$F332*(1-$J332),"")</f>
        <v/>
      </c>
      <c r="L332" s="51" t="n"/>
      <c r="M332" s="51" t="n"/>
      <c r="N332" s="50">
        <f>IF(ISNUMBER($F332),($F332-IF(ISNUMBER($AM332),$AM332,0))*(1-IF(ISNUMBER($J332),$J332,0)),"")</f>
        <v/>
      </c>
      <c r="O332" s="34" t="inlineStr">
        <is>
          <t>Lime</t>
        </is>
      </c>
      <c r="P332" s="48" t="n">
        <v>0</v>
      </c>
      <c r="Q332" s="48" t="n">
        <v>0</v>
      </c>
      <c r="R332" s="34" t="inlineStr">
        <is>
          <t>Not listed</t>
        </is>
      </c>
      <c r="S332" s="48" t="n">
        <v>0</v>
      </c>
      <c r="T332" s="48" t="n">
        <v>0</v>
      </c>
      <c r="U332" s="34" t="inlineStr">
        <is>
          <t>None (natural flavours)</t>
        </is>
      </c>
      <c r="V332" s="34" t="inlineStr">
        <is>
          <t>Zero calorie/sugar, wide flavour range, value</t>
        </is>
      </c>
      <c r="W332" s="51" t="n"/>
      <c r="X332" s="51" t="n"/>
      <c r="Y332" s="51" t="n"/>
      <c r="Z332" s="51" t="n"/>
      <c r="AA332" s="34" t="inlineStr">
        <is>
          <t>Medium</t>
        </is>
      </c>
      <c r="AB332" s="34" t="inlineStr">
        <is>
          <t>Value seltzer with broad flavour range</t>
        </is>
      </c>
      <c r="AC332" s="34" t="inlineStr">
        <is>
          <t>Value seltzer with a huge flavour range</t>
        </is>
      </c>
      <c r="AD332" s="34" t="inlineStr">
        <is>
          <t>Lots of flavours at a value price.</t>
        </is>
      </c>
      <c r="AE332" s="51" t="n"/>
      <c r="AF332" s="53">
        <f>IF(AND(ISNUMBER($P332),ISNUMBER($AL332),$AL332&lt;&gt;0),ROUND($P332/$AL332*100,1),"")</f>
        <v/>
      </c>
      <c r="AG332" s="54">
        <f>IF(AND(ISNUMBER($S332),ISNUMBER($AL332),$AL332&lt;&gt;0),ROUND($S332/$AL332*100,2),"")</f>
        <v/>
      </c>
      <c r="AH332" s="53">
        <f>IF(AND(ISNUMBER($Q332),ISNUMBER($AL332),$AL332&lt;&gt;0),ROUND($Q332/$AL332*100,1),"")</f>
        <v/>
      </c>
      <c r="AI332" s="48">
        <f>IF(ISNUMBER($S332),IF($S332&lt;=1,"Yes","No"),"n/a")</f>
        <v/>
      </c>
      <c r="AJ332" s="48">
        <f>IF(ISNUMBER($S332),ROUND(MAX(0,MIN(100,100-$S332*2.5-IF(ISNUMBER($T332),$T332,0)*0.12+IF($S332&lt;=1,12,0))),0),"")</f>
        <v/>
      </c>
      <c r="AK332" s="48">
        <f>IF(ISNUMBER($Q332),IF($Q332&gt;=100,20,IF($Q332&gt;=30,10,0)),0)+IF(ISNUMBER($R332),IF($R332&gt;=100,20,0),0)+IF(ISNUMBER($P332),IF($P332&gt;=150,20,IF($P332&gt;=50,12,5)),0)+IF(ISNUMBER($S332),IF($S332&lt;=1,15,0),0)</f>
        <v/>
      </c>
      <c r="AL332" s="48" t="n">
        <v>355</v>
      </c>
      <c r="AM332" s="49" t="n"/>
      <c r="AN332" s="48">
        <f>IF(AND(ISNUMBER($P332),ISNUMBER($AL332),$AL332&lt;&gt;0),IF(OR($P332&gt;180,$P332/$AL332*1000&gt;400),"Over ceiling, confirm SKU","Within"),"n/a")</f>
        <v/>
      </c>
      <c r="AO332" s="51" t="n"/>
      <c r="AP332" s="51" t="n"/>
      <c r="AQ332" s="51" t="n"/>
      <c r="AR332" s="34" t="inlineStr">
        <is>
          <t>Recalled, batch confirmed, to confirm</t>
        </is>
      </c>
      <c r="AS332" s="34" t="inlineStr">
        <is>
          <t>BLANK -&gt; requires live Amazon.ca capture</t>
        </is>
      </c>
      <c r="AT332" s="34" t="inlineStr">
        <is>
          <t>Unverified commercial data</t>
        </is>
      </c>
    </row>
    <row r="333" ht="28" customHeight="1">
      <c r="A333" s="34" t="inlineStr">
        <is>
          <t>Polar</t>
        </is>
      </c>
      <c r="B333" s="34" t="inlineStr">
        <is>
          <t>Polar Seltzer | Lime | 15 pack 355mL</t>
        </is>
      </c>
      <c r="C333" s="34" t="inlineStr">
        <is>
          <t>5) Sparkling water &amp; soda</t>
        </is>
      </c>
      <c r="D333" s="34" t="inlineStr">
        <is>
          <t>355 mL can</t>
        </is>
      </c>
      <c r="E333" s="48" t="n">
        <v>15</v>
      </c>
      <c r="F333" s="49" t="n"/>
      <c r="G333" s="50">
        <f>IF(AND(ISNUMBER($F333),ISNUMBER($E333),$E333&lt;&gt;0),$F333/$E333,"")</f>
        <v/>
      </c>
      <c r="H333" s="50">
        <f>IF(AND(ISNUMBER($F333),ISNUMBER($AL333),ISNUMBER($E333),($AL333*$E333)&lt;&gt;0),$F333/($AL333*$E333)*100,"")</f>
        <v/>
      </c>
      <c r="I333" s="51" t="n"/>
      <c r="J333" s="52" t="n"/>
      <c r="K333" s="50">
        <f>IF(AND(ISNUMBER($F333),ISNUMBER($J333)),$F333*(1-$J333),"")</f>
        <v/>
      </c>
      <c r="L333" s="51" t="n"/>
      <c r="M333" s="51" t="n"/>
      <c r="N333" s="50">
        <f>IF(ISNUMBER($F333),($F333-IF(ISNUMBER($AM333),$AM333,0))*(1-IF(ISNUMBER($J333),$J333,0)),"")</f>
        <v/>
      </c>
      <c r="O333" s="34" t="inlineStr">
        <is>
          <t>Lime</t>
        </is>
      </c>
      <c r="P333" s="48" t="n">
        <v>0</v>
      </c>
      <c r="Q333" s="48" t="n">
        <v>0</v>
      </c>
      <c r="R333" s="34" t="inlineStr">
        <is>
          <t>Not listed</t>
        </is>
      </c>
      <c r="S333" s="48" t="n">
        <v>0</v>
      </c>
      <c r="T333" s="48" t="n">
        <v>0</v>
      </c>
      <c r="U333" s="34" t="inlineStr">
        <is>
          <t>None (natural flavours)</t>
        </is>
      </c>
      <c r="V333" s="34" t="inlineStr">
        <is>
          <t>Zero calorie/sugar, wide flavour range, value</t>
        </is>
      </c>
      <c r="W333" s="51" t="n"/>
      <c r="X333" s="51" t="n"/>
      <c r="Y333" s="51" t="n"/>
      <c r="Z333" s="51" t="n"/>
      <c r="AA333" s="34" t="inlineStr">
        <is>
          <t>Medium</t>
        </is>
      </c>
      <c r="AB333" s="34" t="inlineStr">
        <is>
          <t>Value seltzer with broad flavour range</t>
        </is>
      </c>
      <c r="AC333" s="34" t="inlineStr">
        <is>
          <t>Value seltzer with a huge flavour range</t>
        </is>
      </c>
      <c r="AD333" s="34" t="inlineStr">
        <is>
          <t>Lots of flavours at a value price.</t>
        </is>
      </c>
      <c r="AE333" s="51" t="n"/>
      <c r="AF333" s="53">
        <f>IF(AND(ISNUMBER($P333),ISNUMBER($AL333),$AL333&lt;&gt;0),ROUND($P333/$AL333*100,1),"")</f>
        <v/>
      </c>
      <c r="AG333" s="54">
        <f>IF(AND(ISNUMBER($S333),ISNUMBER($AL333),$AL333&lt;&gt;0),ROUND($S333/$AL333*100,2),"")</f>
        <v/>
      </c>
      <c r="AH333" s="53">
        <f>IF(AND(ISNUMBER($Q333),ISNUMBER($AL333),$AL333&lt;&gt;0),ROUND($Q333/$AL333*100,1),"")</f>
        <v/>
      </c>
      <c r="AI333" s="48">
        <f>IF(ISNUMBER($S333),IF($S333&lt;=1,"Yes","No"),"n/a")</f>
        <v/>
      </c>
      <c r="AJ333" s="48">
        <f>IF(ISNUMBER($S333),ROUND(MAX(0,MIN(100,100-$S333*2.5-IF(ISNUMBER($T333),$T333,0)*0.12+IF($S333&lt;=1,12,0))),0),"")</f>
        <v/>
      </c>
      <c r="AK333" s="48">
        <f>IF(ISNUMBER($Q333),IF($Q333&gt;=100,20,IF($Q333&gt;=30,10,0)),0)+IF(ISNUMBER($R333),IF($R333&gt;=100,20,0),0)+IF(ISNUMBER($P333),IF($P333&gt;=150,20,IF($P333&gt;=50,12,5)),0)+IF(ISNUMBER($S333),IF($S333&lt;=1,15,0),0)</f>
        <v/>
      </c>
      <c r="AL333" s="48" t="n">
        <v>355</v>
      </c>
      <c r="AM333" s="49" t="n"/>
      <c r="AN333" s="48">
        <f>IF(AND(ISNUMBER($P333),ISNUMBER($AL333),$AL333&lt;&gt;0),IF(OR($P333&gt;180,$P333/$AL333*1000&gt;400),"Over ceiling, confirm SKU","Within"),"n/a")</f>
        <v/>
      </c>
      <c r="AO333" s="51" t="n"/>
      <c r="AP333" s="51" t="n"/>
      <c r="AQ333" s="51" t="n"/>
      <c r="AR333" s="34" t="inlineStr">
        <is>
          <t>Recalled, batch confirmed, to confirm</t>
        </is>
      </c>
      <c r="AS333" s="34" t="inlineStr">
        <is>
          <t>BLANK -&gt; requires live Amazon.ca capture</t>
        </is>
      </c>
      <c r="AT333" s="34" t="inlineStr">
        <is>
          <t>Unverified commercial data</t>
        </is>
      </c>
    </row>
    <row r="334" ht="28" customHeight="1">
      <c r="A334" s="34" t="inlineStr">
        <is>
          <t>Polar</t>
        </is>
      </c>
      <c r="B334" s="34" t="inlineStr">
        <is>
          <t>Polar Seltzer | Lime | 18 pack 355mL</t>
        </is>
      </c>
      <c r="C334" s="34" t="inlineStr">
        <is>
          <t>5) Sparkling water &amp; soda</t>
        </is>
      </c>
      <c r="D334" s="34" t="inlineStr">
        <is>
          <t>355 mL can</t>
        </is>
      </c>
      <c r="E334" s="48" t="n">
        <v>18</v>
      </c>
      <c r="F334" s="49" t="n"/>
      <c r="G334" s="50">
        <f>IF(AND(ISNUMBER($F334),ISNUMBER($E334),$E334&lt;&gt;0),$F334/$E334,"")</f>
        <v/>
      </c>
      <c r="H334" s="50">
        <f>IF(AND(ISNUMBER($F334),ISNUMBER($AL334),ISNUMBER($E334),($AL334*$E334)&lt;&gt;0),$F334/($AL334*$E334)*100,"")</f>
        <v/>
      </c>
      <c r="I334" s="51" t="n"/>
      <c r="J334" s="52" t="n"/>
      <c r="K334" s="50">
        <f>IF(AND(ISNUMBER($F334),ISNUMBER($J334)),$F334*(1-$J334),"")</f>
        <v/>
      </c>
      <c r="L334" s="51" t="n"/>
      <c r="M334" s="51" t="n"/>
      <c r="N334" s="50">
        <f>IF(ISNUMBER($F334),($F334-IF(ISNUMBER($AM334),$AM334,0))*(1-IF(ISNUMBER($J334),$J334,0)),"")</f>
        <v/>
      </c>
      <c r="O334" s="34" t="inlineStr">
        <is>
          <t>Lime</t>
        </is>
      </c>
      <c r="P334" s="48" t="n">
        <v>0</v>
      </c>
      <c r="Q334" s="48" t="n">
        <v>0</v>
      </c>
      <c r="R334" s="34" t="inlineStr">
        <is>
          <t>Not listed</t>
        </is>
      </c>
      <c r="S334" s="48" t="n">
        <v>0</v>
      </c>
      <c r="T334" s="48" t="n">
        <v>0</v>
      </c>
      <c r="U334" s="34" t="inlineStr">
        <is>
          <t>None (natural flavours)</t>
        </is>
      </c>
      <c r="V334" s="34" t="inlineStr">
        <is>
          <t>Zero calorie/sugar, wide flavour range, value</t>
        </is>
      </c>
      <c r="W334" s="51" t="n"/>
      <c r="X334" s="51" t="n"/>
      <c r="Y334" s="51" t="n"/>
      <c r="Z334" s="51" t="n"/>
      <c r="AA334" s="34" t="inlineStr">
        <is>
          <t>Medium</t>
        </is>
      </c>
      <c r="AB334" s="34" t="inlineStr">
        <is>
          <t>Value seltzer with broad flavour range</t>
        </is>
      </c>
      <c r="AC334" s="34" t="inlineStr">
        <is>
          <t>Value seltzer with a huge flavour range</t>
        </is>
      </c>
      <c r="AD334" s="34" t="inlineStr">
        <is>
          <t>Lots of flavours at a value price.</t>
        </is>
      </c>
      <c r="AE334" s="51" t="n"/>
      <c r="AF334" s="53">
        <f>IF(AND(ISNUMBER($P334),ISNUMBER($AL334),$AL334&lt;&gt;0),ROUND($P334/$AL334*100,1),"")</f>
        <v/>
      </c>
      <c r="AG334" s="54">
        <f>IF(AND(ISNUMBER($S334),ISNUMBER($AL334),$AL334&lt;&gt;0),ROUND($S334/$AL334*100,2),"")</f>
        <v/>
      </c>
      <c r="AH334" s="53">
        <f>IF(AND(ISNUMBER($Q334),ISNUMBER($AL334),$AL334&lt;&gt;0),ROUND($Q334/$AL334*100,1),"")</f>
        <v/>
      </c>
      <c r="AI334" s="48">
        <f>IF(ISNUMBER($S334),IF($S334&lt;=1,"Yes","No"),"n/a")</f>
        <v/>
      </c>
      <c r="AJ334" s="48">
        <f>IF(ISNUMBER($S334),ROUND(MAX(0,MIN(100,100-$S334*2.5-IF(ISNUMBER($T334),$T334,0)*0.12+IF($S334&lt;=1,12,0))),0),"")</f>
        <v/>
      </c>
      <c r="AK334" s="48">
        <f>IF(ISNUMBER($Q334),IF($Q334&gt;=100,20,IF($Q334&gt;=30,10,0)),0)+IF(ISNUMBER($R334),IF($R334&gt;=100,20,0),0)+IF(ISNUMBER($P334),IF($P334&gt;=150,20,IF($P334&gt;=50,12,5)),0)+IF(ISNUMBER($S334),IF($S334&lt;=1,15,0),0)</f>
        <v/>
      </c>
      <c r="AL334" s="48" t="n">
        <v>355</v>
      </c>
      <c r="AM334" s="49" t="n"/>
      <c r="AN334" s="48">
        <f>IF(AND(ISNUMBER($P334),ISNUMBER($AL334),$AL334&lt;&gt;0),IF(OR($P334&gt;180,$P334/$AL334*1000&gt;400),"Over ceiling, confirm SKU","Within"),"n/a")</f>
        <v/>
      </c>
      <c r="AO334" s="51" t="n"/>
      <c r="AP334" s="51" t="n"/>
      <c r="AQ334" s="51" t="n"/>
      <c r="AR334" s="34" t="inlineStr">
        <is>
          <t>Recalled, batch confirmed, to confirm</t>
        </is>
      </c>
      <c r="AS334" s="34" t="inlineStr">
        <is>
          <t>BLANK -&gt; requires live Amazon.ca capture</t>
        </is>
      </c>
      <c r="AT334" s="34" t="inlineStr">
        <is>
          <t>Unverified commercial data</t>
        </is>
      </c>
    </row>
    <row r="335" ht="28" customHeight="1">
      <c r="A335" s="34" t="inlineStr">
        <is>
          <t>Polar</t>
        </is>
      </c>
      <c r="B335" s="34" t="inlineStr">
        <is>
          <t>Polar Seltzer | Lime | 24 pack 355mL</t>
        </is>
      </c>
      <c r="C335" s="34" t="inlineStr">
        <is>
          <t>5) Sparkling water &amp; soda</t>
        </is>
      </c>
      <c r="D335" s="34" t="inlineStr">
        <is>
          <t>355 mL can</t>
        </is>
      </c>
      <c r="E335" s="48" t="n">
        <v>24</v>
      </c>
      <c r="F335" s="49" t="n"/>
      <c r="G335" s="50">
        <f>IF(AND(ISNUMBER($F335),ISNUMBER($E335),$E335&lt;&gt;0),$F335/$E335,"")</f>
        <v/>
      </c>
      <c r="H335" s="50">
        <f>IF(AND(ISNUMBER($F335),ISNUMBER($AL335),ISNUMBER($E335),($AL335*$E335)&lt;&gt;0),$F335/($AL335*$E335)*100,"")</f>
        <v/>
      </c>
      <c r="I335" s="51" t="n"/>
      <c r="J335" s="52" t="n"/>
      <c r="K335" s="50">
        <f>IF(AND(ISNUMBER($F335),ISNUMBER($J335)),$F335*(1-$J335),"")</f>
        <v/>
      </c>
      <c r="L335" s="51" t="n"/>
      <c r="M335" s="51" t="n"/>
      <c r="N335" s="50">
        <f>IF(ISNUMBER($F335),($F335-IF(ISNUMBER($AM335),$AM335,0))*(1-IF(ISNUMBER($J335),$J335,0)),"")</f>
        <v/>
      </c>
      <c r="O335" s="34" t="inlineStr">
        <is>
          <t>Lime</t>
        </is>
      </c>
      <c r="P335" s="48" t="n">
        <v>0</v>
      </c>
      <c r="Q335" s="48" t="n">
        <v>0</v>
      </c>
      <c r="R335" s="34" t="inlineStr">
        <is>
          <t>Not listed</t>
        </is>
      </c>
      <c r="S335" s="48" t="n">
        <v>0</v>
      </c>
      <c r="T335" s="48" t="n">
        <v>0</v>
      </c>
      <c r="U335" s="34" t="inlineStr">
        <is>
          <t>None (natural flavours)</t>
        </is>
      </c>
      <c r="V335" s="34" t="inlineStr">
        <is>
          <t>Zero calorie/sugar, wide flavour range, value</t>
        </is>
      </c>
      <c r="W335" s="51" t="n"/>
      <c r="X335" s="51" t="n"/>
      <c r="Y335" s="51" t="n"/>
      <c r="Z335" s="51" t="n"/>
      <c r="AA335" s="34" t="inlineStr">
        <is>
          <t>Medium</t>
        </is>
      </c>
      <c r="AB335" s="34" t="inlineStr">
        <is>
          <t>Value seltzer with broad flavour range</t>
        </is>
      </c>
      <c r="AC335" s="34" t="inlineStr">
        <is>
          <t>Value seltzer with a huge flavour range</t>
        </is>
      </c>
      <c r="AD335" s="34" t="inlineStr">
        <is>
          <t>Lots of flavours at a value price.</t>
        </is>
      </c>
      <c r="AE335" s="51" t="n"/>
      <c r="AF335" s="53">
        <f>IF(AND(ISNUMBER($P335),ISNUMBER($AL335),$AL335&lt;&gt;0),ROUND($P335/$AL335*100,1),"")</f>
        <v/>
      </c>
      <c r="AG335" s="54">
        <f>IF(AND(ISNUMBER($S335),ISNUMBER($AL335),$AL335&lt;&gt;0),ROUND($S335/$AL335*100,2),"")</f>
        <v/>
      </c>
      <c r="AH335" s="53">
        <f>IF(AND(ISNUMBER($Q335),ISNUMBER($AL335),$AL335&lt;&gt;0),ROUND($Q335/$AL335*100,1),"")</f>
        <v/>
      </c>
      <c r="AI335" s="48">
        <f>IF(ISNUMBER($S335),IF($S335&lt;=1,"Yes","No"),"n/a")</f>
        <v/>
      </c>
      <c r="AJ335" s="48">
        <f>IF(ISNUMBER($S335),ROUND(MAX(0,MIN(100,100-$S335*2.5-IF(ISNUMBER($T335),$T335,0)*0.12+IF($S335&lt;=1,12,0))),0),"")</f>
        <v/>
      </c>
      <c r="AK335" s="48">
        <f>IF(ISNUMBER($Q335),IF($Q335&gt;=100,20,IF($Q335&gt;=30,10,0)),0)+IF(ISNUMBER($R335),IF($R335&gt;=100,20,0),0)+IF(ISNUMBER($P335),IF($P335&gt;=150,20,IF($P335&gt;=50,12,5)),0)+IF(ISNUMBER($S335),IF($S335&lt;=1,15,0),0)</f>
        <v/>
      </c>
      <c r="AL335" s="48" t="n">
        <v>355</v>
      </c>
      <c r="AM335" s="49" t="n"/>
      <c r="AN335" s="48">
        <f>IF(AND(ISNUMBER($P335),ISNUMBER($AL335),$AL335&lt;&gt;0),IF(OR($P335&gt;180,$P335/$AL335*1000&gt;400),"Over ceiling, confirm SKU","Within"),"n/a")</f>
        <v/>
      </c>
      <c r="AO335" s="51" t="n"/>
      <c r="AP335" s="51" t="n"/>
      <c r="AQ335" s="51" t="n"/>
      <c r="AR335" s="34" t="inlineStr">
        <is>
          <t>Recalled, batch confirmed, to confirm</t>
        </is>
      </c>
      <c r="AS335" s="34" t="inlineStr">
        <is>
          <t>BLANK -&gt; requires live Amazon.ca capture</t>
        </is>
      </c>
      <c r="AT335" s="34" t="inlineStr">
        <is>
          <t>Unverified commercial data</t>
        </is>
      </c>
    </row>
    <row r="336" ht="28" customHeight="1">
      <c r="A336" s="34" t="inlineStr">
        <is>
          <t>Polar</t>
        </is>
      </c>
      <c r="B336" s="34" t="inlineStr">
        <is>
          <t>Polar Seltzer | Mandarin | single 355mL</t>
        </is>
      </c>
      <c r="C336" s="34" t="inlineStr">
        <is>
          <t>5) Sparkling water &amp; soda</t>
        </is>
      </c>
      <c r="D336" s="34" t="inlineStr">
        <is>
          <t>355 mL can</t>
        </is>
      </c>
      <c r="E336" s="48" t="n">
        <v>1</v>
      </c>
      <c r="F336" s="49" t="n"/>
      <c r="G336" s="50">
        <f>IF(AND(ISNUMBER($F336),ISNUMBER($E336),$E336&lt;&gt;0),$F336/$E336,"")</f>
        <v/>
      </c>
      <c r="H336" s="50">
        <f>IF(AND(ISNUMBER($F336),ISNUMBER($AL336),ISNUMBER($E336),($AL336*$E336)&lt;&gt;0),$F336/($AL336*$E336)*100,"")</f>
        <v/>
      </c>
      <c r="I336" s="51" t="n"/>
      <c r="J336" s="52" t="n"/>
      <c r="K336" s="50">
        <f>IF(AND(ISNUMBER($F336),ISNUMBER($J336)),$F336*(1-$J336),"")</f>
        <v/>
      </c>
      <c r="L336" s="51" t="n"/>
      <c r="M336" s="51" t="n"/>
      <c r="N336" s="50">
        <f>IF(ISNUMBER($F336),($F336-IF(ISNUMBER($AM336),$AM336,0))*(1-IF(ISNUMBER($J336),$J336,0)),"")</f>
        <v/>
      </c>
      <c r="O336" s="34" t="inlineStr">
        <is>
          <t>Mandarin</t>
        </is>
      </c>
      <c r="P336" s="48" t="n">
        <v>0</v>
      </c>
      <c r="Q336" s="48" t="n">
        <v>0</v>
      </c>
      <c r="R336" s="34" t="inlineStr">
        <is>
          <t>Not listed</t>
        </is>
      </c>
      <c r="S336" s="48" t="n">
        <v>0</v>
      </c>
      <c r="T336" s="48" t="n">
        <v>0</v>
      </c>
      <c r="U336" s="34" t="inlineStr">
        <is>
          <t>None (natural flavours)</t>
        </is>
      </c>
      <c r="V336" s="34" t="inlineStr">
        <is>
          <t>Zero calorie/sugar, wide flavour range, value</t>
        </is>
      </c>
      <c r="W336" s="51" t="n"/>
      <c r="X336" s="51" t="n"/>
      <c r="Y336" s="51" t="n"/>
      <c r="Z336" s="51" t="n"/>
      <c r="AA336" s="34" t="inlineStr">
        <is>
          <t>Medium</t>
        </is>
      </c>
      <c r="AB336" s="34" t="inlineStr">
        <is>
          <t>Value seltzer with broad flavour range</t>
        </is>
      </c>
      <c r="AC336" s="34" t="inlineStr">
        <is>
          <t>Value seltzer with a huge flavour range</t>
        </is>
      </c>
      <c r="AD336" s="34" t="inlineStr">
        <is>
          <t>Lots of flavours at a value price.</t>
        </is>
      </c>
      <c r="AE336" s="51" t="n"/>
      <c r="AF336" s="53">
        <f>IF(AND(ISNUMBER($P336),ISNUMBER($AL336),$AL336&lt;&gt;0),ROUND($P336/$AL336*100,1),"")</f>
        <v/>
      </c>
      <c r="AG336" s="54">
        <f>IF(AND(ISNUMBER($S336),ISNUMBER($AL336),$AL336&lt;&gt;0),ROUND($S336/$AL336*100,2),"")</f>
        <v/>
      </c>
      <c r="AH336" s="53">
        <f>IF(AND(ISNUMBER($Q336),ISNUMBER($AL336),$AL336&lt;&gt;0),ROUND($Q336/$AL336*100,1),"")</f>
        <v/>
      </c>
      <c r="AI336" s="48">
        <f>IF(ISNUMBER($S336),IF($S336&lt;=1,"Yes","No"),"n/a")</f>
        <v/>
      </c>
      <c r="AJ336" s="48">
        <f>IF(ISNUMBER($S336),ROUND(MAX(0,MIN(100,100-$S336*2.5-IF(ISNUMBER($T336),$T336,0)*0.12+IF($S336&lt;=1,12,0))),0),"")</f>
        <v/>
      </c>
      <c r="AK336" s="48">
        <f>IF(ISNUMBER($Q336),IF($Q336&gt;=100,20,IF($Q336&gt;=30,10,0)),0)+IF(ISNUMBER($R336),IF($R336&gt;=100,20,0),0)+IF(ISNUMBER($P336),IF($P336&gt;=150,20,IF($P336&gt;=50,12,5)),0)+IF(ISNUMBER($S336),IF($S336&lt;=1,15,0),0)</f>
        <v/>
      </c>
      <c r="AL336" s="48" t="n">
        <v>355</v>
      </c>
      <c r="AM336" s="49" t="n"/>
      <c r="AN336" s="48">
        <f>IF(AND(ISNUMBER($P336),ISNUMBER($AL336),$AL336&lt;&gt;0),IF(OR($P336&gt;180,$P336/$AL336*1000&gt;400),"Over ceiling, confirm SKU","Within"),"n/a")</f>
        <v/>
      </c>
      <c r="AO336" s="51" t="n"/>
      <c r="AP336" s="51" t="n"/>
      <c r="AQ336" s="51" t="n"/>
      <c r="AR336" s="34" t="inlineStr">
        <is>
          <t>Recalled, batch confirmed, to confirm</t>
        </is>
      </c>
      <c r="AS336" s="34" t="inlineStr">
        <is>
          <t>BLANK -&gt; requires live Amazon.ca capture</t>
        </is>
      </c>
      <c r="AT336" s="34" t="inlineStr">
        <is>
          <t>Unverified commercial data</t>
        </is>
      </c>
    </row>
    <row r="337" ht="28" customHeight="1">
      <c r="A337" s="34" t="inlineStr">
        <is>
          <t>Polar</t>
        </is>
      </c>
      <c r="B337" s="34" t="inlineStr">
        <is>
          <t>Polar Seltzer | Mandarin | 8 pack 355mL</t>
        </is>
      </c>
      <c r="C337" s="34" t="inlineStr">
        <is>
          <t>5) Sparkling water &amp; soda</t>
        </is>
      </c>
      <c r="D337" s="34" t="inlineStr">
        <is>
          <t>355 mL can</t>
        </is>
      </c>
      <c r="E337" s="48" t="n">
        <v>8</v>
      </c>
      <c r="F337" s="49" t="n"/>
      <c r="G337" s="50">
        <f>IF(AND(ISNUMBER($F337),ISNUMBER($E337),$E337&lt;&gt;0),$F337/$E337,"")</f>
        <v/>
      </c>
      <c r="H337" s="50">
        <f>IF(AND(ISNUMBER($F337),ISNUMBER($AL337),ISNUMBER($E337),($AL337*$E337)&lt;&gt;0),$F337/($AL337*$E337)*100,"")</f>
        <v/>
      </c>
      <c r="I337" s="51" t="n"/>
      <c r="J337" s="52" t="n"/>
      <c r="K337" s="50">
        <f>IF(AND(ISNUMBER($F337),ISNUMBER($J337)),$F337*(1-$J337),"")</f>
        <v/>
      </c>
      <c r="L337" s="51" t="n"/>
      <c r="M337" s="51" t="n"/>
      <c r="N337" s="50">
        <f>IF(ISNUMBER($F337),($F337-IF(ISNUMBER($AM337),$AM337,0))*(1-IF(ISNUMBER($J337),$J337,0)),"")</f>
        <v/>
      </c>
      <c r="O337" s="34" t="inlineStr">
        <is>
          <t>Mandarin</t>
        </is>
      </c>
      <c r="P337" s="48" t="n">
        <v>0</v>
      </c>
      <c r="Q337" s="48" t="n">
        <v>0</v>
      </c>
      <c r="R337" s="34" t="inlineStr">
        <is>
          <t>Not listed</t>
        </is>
      </c>
      <c r="S337" s="48" t="n">
        <v>0</v>
      </c>
      <c r="T337" s="48" t="n">
        <v>0</v>
      </c>
      <c r="U337" s="34" t="inlineStr">
        <is>
          <t>None (natural flavours)</t>
        </is>
      </c>
      <c r="V337" s="34" t="inlineStr">
        <is>
          <t>Zero calorie/sugar, wide flavour range, value</t>
        </is>
      </c>
      <c r="W337" s="51" t="n"/>
      <c r="X337" s="51" t="n"/>
      <c r="Y337" s="51" t="n"/>
      <c r="Z337" s="51" t="n"/>
      <c r="AA337" s="34" t="inlineStr">
        <is>
          <t>Medium</t>
        </is>
      </c>
      <c r="AB337" s="34" t="inlineStr">
        <is>
          <t>Value seltzer with broad flavour range</t>
        </is>
      </c>
      <c r="AC337" s="34" t="inlineStr">
        <is>
          <t>Value seltzer with a huge flavour range</t>
        </is>
      </c>
      <c r="AD337" s="34" t="inlineStr">
        <is>
          <t>Lots of flavours at a value price.</t>
        </is>
      </c>
      <c r="AE337" s="51" t="n"/>
      <c r="AF337" s="53">
        <f>IF(AND(ISNUMBER($P337),ISNUMBER($AL337),$AL337&lt;&gt;0),ROUND($P337/$AL337*100,1),"")</f>
        <v/>
      </c>
      <c r="AG337" s="54">
        <f>IF(AND(ISNUMBER($S337),ISNUMBER($AL337),$AL337&lt;&gt;0),ROUND($S337/$AL337*100,2),"")</f>
        <v/>
      </c>
      <c r="AH337" s="53">
        <f>IF(AND(ISNUMBER($Q337),ISNUMBER($AL337),$AL337&lt;&gt;0),ROUND($Q337/$AL337*100,1),"")</f>
        <v/>
      </c>
      <c r="AI337" s="48">
        <f>IF(ISNUMBER($S337),IF($S337&lt;=1,"Yes","No"),"n/a")</f>
        <v/>
      </c>
      <c r="AJ337" s="48">
        <f>IF(ISNUMBER($S337),ROUND(MAX(0,MIN(100,100-$S337*2.5-IF(ISNUMBER($T337),$T337,0)*0.12+IF($S337&lt;=1,12,0))),0),"")</f>
        <v/>
      </c>
      <c r="AK337" s="48">
        <f>IF(ISNUMBER($Q337),IF($Q337&gt;=100,20,IF($Q337&gt;=30,10,0)),0)+IF(ISNUMBER($R337),IF($R337&gt;=100,20,0),0)+IF(ISNUMBER($P337),IF($P337&gt;=150,20,IF($P337&gt;=50,12,5)),0)+IF(ISNUMBER($S337),IF($S337&lt;=1,15,0),0)</f>
        <v/>
      </c>
      <c r="AL337" s="48" t="n">
        <v>355</v>
      </c>
      <c r="AM337" s="49" t="n"/>
      <c r="AN337" s="48">
        <f>IF(AND(ISNUMBER($P337),ISNUMBER($AL337),$AL337&lt;&gt;0),IF(OR($P337&gt;180,$P337/$AL337*1000&gt;400),"Over ceiling, confirm SKU","Within"),"n/a")</f>
        <v/>
      </c>
      <c r="AO337" s="51" t="n"/>
      <c r="AP337" s="51" t="n"/>
      <c r="AQ337" s="51" t="n"/>
      <c r="AR337" s="34" t="inlineStr">
        <is>
          <t>Recalled, batch confirmed, to confirm</t>
        </is>
      </c>
      <c r="AS337" s="34" t="inlineStr">
        <is>
          <t>BLANK -&gt; requires live Amazon.ca capture</t>
        </is>
      </c>
      <c r="AT337" s="34" t="inlineStr">
        <is>
          <t>Unverified commercial data</t>
        </is>
      </c>
    </row>
    <row r="338" ht="28" customHeight="1">
      <c r="A338" s="34" t="inlineStr">
        <is>
          <t>Polar</t>
        </is>
      </c>
      <c r="B338" s="34" t="inlineStr">
        <is>
          <t>Polar Seltzer | Mandarin | 12 pack 355mL</t>
        </is>
      </c>
      <c r="C338" s="34" t="inlineStr">
        <is>
          <t>5) Sparkling water &amp; soda</t>
        </is>
      </c>
      <c r="D338" s="34" t="inlineStr">
        <is>
          <t>355 mL can</t>
        </is>
      </c>
      <c r="E338" s="48" t="n">
        <v>12</v>
      </c>
      <c r="F338" s="49" t="n"/>
      <c r="G338" s="50">
        <f>IF(AND(ISNUMBER($F338),ISNUMBER($E338),$E338&lt;&gt;0),$F338/$E338,"")</f>
        <v/>
      </c>
      <c r="H338" s="50">
        <f>IF(AND(ISNUMBER($F338),ISNUMBER($AL338),ISNUMBER($E338),($AL338*$E338)&lt;&gt;0),$F338/($AL338*$E338)*100,"")</f>
        <v/>
      </c>
      <c r="I338" s="51" t="n"/>
      <c r="J338" s="52" t="n"/>
      <c r="K338" s="50">
        <f>IF(AND(ISNUMBER($F338),ISNUMBER($J338)),$F338*(1-$J338),"")</f>
        <v/>
      </c>
      <c r="L338" s="51" t="n"/>
      <c r="M338" s="51" t="n"/>
      <c r="N338" s="50">
        <f>IF(ISNUMBER($F338),($F338-IF(ISNUMBER($AM338),$AM338,0))*(1-IF(ISNUMBER($J338),$J338,0)),"")</f>
        <v/>
      </c>
      <c r="O338" s="34" t="inlineStr">
        <is>
          <t>Mandarin</t>
        </is>
      </c>
      <c r="P338" s="48" t="n">
        <v>0</v>
      </c>
      <c r="Q338" s="48" t="n">
        <v>0</v>
      </c>
      <c r="R338" s="34" t="inlineStr">
        <is>
          <t>Not listed</t>
        </is>
      </c>
      <c r="S338" s="48" t="n">
        <v>0</v>
      </c>
      <c r="T338" s="48" t="n">
        <v>0</v>
      </c>
      <c r="U338" s="34" t="inlineStr">
        <is>
          <t>None (natural flavours)</t>
        </is>
      </c>
      <c r="V338" s="34" t="inlineStr">
        <is>
          <t>Zero calorie/sugar, wide flavour range, value</t>
        </is>
      </c>
      <c r="W338" s="51" t="n"/>
      <c r="X338" s="51" t="n"/>
      <c r="Y338" s="51" t="n"/>
      <c r="Z338" s="51" t="n"/>
      <c r="AA338" s="34" t="inlineStr">
        <is>
          <t>Medium</t>
        </is>
      </c>
      <c r="AB338" s="34" t="inlineStr">
        <is>
          <t>Value seltzer with broad flavour range</t>
        </is>
      </c>
      <c r="AC338" s="34" t="inlineStr">
        <is>
          <t>Value seltzer with a huge flavour range</t>
        </is>
      </c>
      <c r="AD338" s="34" t="inlineStr">
        <is>
          <t>Lots of flavours at a value price.</t>
        </is>
      </c>
      <c r="AE338" s="51" t="n"/>
      <c r="AF338" s="53">
        <f>IF(AND(ISNUMBER($P338),ISNUMBER($AL338),$AL338&lt;&gt;0),ROUND($P338/$AL338*100,1),"")</f>
        <v/>
      </c>
      <c r="AG338" s="54">
        <f>IF(AND(ISNUMBER($S338),ISNUMBER($AL338),$AL338&lt;&gt;0),ROUND($S338/$AL338*100,2),"")</f>
        <v/>
      </c>
      <c r="AH338" s="53">
        <f>IF(AND(ISNUMBER($Q338),ISNUMBER($AL338),$AL338&lt;&gt;0),ROUND($Q338/$AL338*100,1),"")</f>
        <v/>
      </c>
      <c r="AI338" s="48">
        <f>IF(ISNUMBER($S338),IF($S338&lt;=1,"Yes","No"),"n/a")</f>
        <v/>
      </c>
      <c r="AJ338" s="48">
        <f>IF(ISNUMBER($S338),ROUND(MAX(0,MIN(100,100-$S338*2.5-IF(ISNUMBER($T338),$T338,0)*0.12+IF($S338&lt;=1,12,0))),0),"")</f>
        <v/>
      </c>
      <c r="AK338" s="48">
        <f>IF(ISNUMBER($Q338),IF($Q338&gt;=100,20,IF($Q338&gt;=30,10,0)),0)+IF(ISNUMBER($R338),IF($R338&gt;=100,20,0),0)+IF(ISNUMBER($P338),IF($P338&gt;=150,20,IF($P338&gt;=50,12,5)),0)+IF(ISNUMBER($S338),IF($S338&lt;=1,15,0),0)</f>
        <v/>
      </c>
      <c r="AL338" s="48" t="n">
        <v>355</v>
      </c>
      <c r="AM338" s="49" t="n"/>
      <c r="AN338" s="48">
        <f>IF(AND(ISNUMBER($P338),ISNUMBER($AL338),$AL338&lt;&gt;0),IF(OR($P338&gt;180,$P338/$AL338*1000&gt;400),"Over ceiling, confirm SKU","Within"),"n/a")</f>
        <v/>
      </c>
      <c r="AO338" s="51" t="n"/>
      <c r="AP338" s="51" t="n"/>
      <c r="AQ338" s="51" t="n"/>
      <c r="AR338" s="34" t="inlineStr">
        <is>
          <t>Recalled, batch confirmed, to confirm</t>
        </is>
      </c>
      <c r="AS338" s="34" t="inlineStr">
        <is>
          <t>BLANK -&gt; requires live Amazon.ca capture</t>
        </is>
      </c>
      <c r="AT338" s="34" t="inlineStr">
        <is>
          <t>Unverified commercial data</t>
        </is>
      </c>
    </row>
    <row r="339" ht="28" customHeight="1">
      <c r="A339" s="34" t="inlineStr">
        <is>
          <t>Polar</t>
        </is>
      </c>
      <c r="B339" s="34" t="inlineStr">
        <is>
          <t>Polar Seltzer | Mandarin | 15 pack 355mL</t>
        </is>
      </c>
      <c r="C339" s="34" t="inlineStr">
        <is>
          <t>5) Sparkling water &amp; soda</t>
        </is>
      </c>
      <c r="D339" s="34" t="inlineStr">
        <is>
          <t>355 mL can</t>
        </is>
      </c>
      <c r="E339" s="48" t="n">
        <v>15</v>
      </c>
      <c r="F339" s="49" t="n"/>
      <c r="G339" s="50">
        <f>IF(AND(ISNUMBER($F339),ISNUMBER($E339),$E339&lt;&gt;0),$F339/$E339,"")</f>
        <v/>
      </c>
      <c r="H339" s="50">
        <f>IF(AND(ISNUMBER($F339),ISNUMBER($AL339),ISNUMBER($E339),($AL339*$E339)&lt;&gt;0),$F339/($AL339*$E339)*100,"")</f>
        <v/>
      </c>
      <c r="I339" s="51" t="n"/>
      <c r="J339" s="52" t="n"/>
      <c r="K339" s="50">
        <f>IF(AND(ISNUMBER($F339),ISNUMBER($J339)),$F339*(1-$J339),"")</f>
        <v/>
      </c>
      <c r="L339" s="51" t="n"/>
      <c r="M339" s="51" t="n"/>
      <c r="N339" s="50">
        <f>IF(ISNUMBER($F339),($F339-IF(ISNUMBER($AM339),$AM339,0))*(1-IF(ISNUMBER($J339),$J339,0)),"")</f>
        <v/>
      </c>
      <c r="O339" s="34" t="inlineStr">
        <is>
          <t>Mandarin</t>
        </is>
      </c>
      <c r="P339" s="48" t="n">
        <v>0</v>
      </c>
      <c r="Q339" s="48" t="n">
        <v>0</v>
      </c>
      <c r="R339" s="34" t="inlineStr">
        <is>
          <t>Not listed</t>
        </is>
      </c>
      <c r="S339" s="48" t="n">
        <v>0</v>
      </c>
      <c r="T339" s="48" t="n">
        <v>0</v>
      </c>
      <c r="U339" s="34" t="inlineStr">
        <is>
          <t>None (natural flavours)</t>
        </is>
      </c>
      <c r="V339" s="34" t="inlineStr">
        <is>
          <t>Zero calorie/sugar, wide flavour range, value</t>
        </is>
      </c>
      <c r="W339" s="51" t="n"/>
      <c r="X339" s="51" t="n"/>
      <c r="Y339" s="51" t="n"/>
      <c r="Z339" s="51" t="n"/>
      <c r="AA339" s="34" t="inlineStr">
        <is>
          <t>Medium</t>
        </is>
      </c>
      <c r="AB339" s="34" t="inlineStr">
        <is>
          <t>Value seltzer with broad flavour range</t>
        </is>
      </c>
      <c r="AC339" s="34" t="inlineStr">
        <is>
          <t>Value seltzer with a huge flavour range</t>
        </is>
      </c>
      <c r="AD339" s="34" t="inlineStr">
        <is>
          <t>Lots of flavours at a value price.</t>
        </is>
      </c>
      <c r="AE339" s="51" t="n"/>
      <c r="AF339" s="53">
        <f>IF(AND(ISNUMBER($P339),ISNUMBER($AL339),$AL339&lt;&gt;0),ROUND($P339/$AL339*100,1),"")</f>
        <v/>
      </c>
      <c r="AG339" s="54">
        <f>IF(AND(ISNUMBER($S339),ISNUMBER($AL339),$AL339&lt;&gt;0),ROUND($S339/$AL339*100,2),"")</f>
        <v/>
      </c>
      <c r="AH339" s="53">
        <f>IF(AND(ISNUMBER($Q339),ISNUMBER($AL339),$AL339&lt;&gt;0),ROUND($Q339/$AL339*100,1),"")</f>
        <v/>
      </c>
      <c r="AI339" s="48">
        <f>IF(ISNUMBER($S339),IF($S339&lt;=1,"Yes","No"),"n/a")</f>
        <v/>
      </c>
      <c r="AJ339" s="48">
        <f>IF(ISNUMBER($S339),ROUND(MAX(0,MIN(100,100-$S339*2.5-IF(ISNUMBER($T339),$T339,0)*0.12+IF($S339&lt;=1,12,0))),0),"")</f>
        <v/>
      </c>
      <c r="AK339" s="48">
        <f>IF(ISNUMBER($Q339),IF($Q339&gt;=100,20,IF($Q339&gt;=30,10,0)),0)+IF(ISNUMBER($R339),IF($R339&gt;=100,20,0),0)+IF(ISNUMBER($P339),IF($P339&gt;=150,20,IF($P339&gt;=50,12,5)),0)+IF(ISNUMBER($S339),IF($S339&lt;=1,15,0),0)</f>
        <v/>
      </c>
      <c r="AL339" s="48" t="n">
        <v>355</v>
      </c>
      <c r="AM339" s="49" t="n"/>
      <c r="AN339" s="48">
        <f>IF(AND(ISNUMBER($P339),ISNUMBER($AL339),$AL339&lt;&gt;0),IF(OR($P339&gt;180,$P339/$AL339*1000&gt;400),"Over ceiling, confirm SKU","Within"),"n/a")</f>
        <v/>
      </c>
      <c r="AO339" s="51" t="n"/>
      <c r="AP339" s="51" t="n"/>
      <c r="AQ339" s="51" t="n"/>
      <c r="AR339" s="34" t="inlineStr">
        <is>
          <t>Recalled, batch confirmed, to confirm</t>
        </is>
      </c>
      <c r="AS339" s="34" t="inlineStr">
        <is>
          <t>BLANK -&gt; requires live Amazon.ca capture</t>
        </is>
      </c>
      <c r="AT339" s="34" t="inlineStr">
        <is>
          <t>Unverified commercial data</t>
        </is>
      </c>
    </row>
    <row r="340" ht="28" customHeight="1">
      <c r="A340" s="34" t="inlineStr">
        <is>
          <t>Polar</t>
        </is>
      </c>
      <c r="B340" s="34" t="inlineStr">
        <is>
          <t>Polar Seltzer | Mandarin | 18 pack 355mL</t>
        </is>
      </c>
      <c r="C340" s="34" t="inlineStr">
        <is>
          <t>5) Sparkling water &amp; soda</t>
        </is>
      </c>
      <c r="D340" s="34" t="inlineStr">
        <is>
          <t>355 mL can</t>
        </is>
      </c>
      <c r="E340" s="48" t="n">
        <v>18</v>
      </c>
      <c r="F340" s="49" t="n"/>
      <c r="G340" s="50">
        <f>IF(AND(ISNUMBER($F340),ISNUMBER($E340),$E340&lt;&gt;0),$F340/$E340,"")</f>
        <v/>
      </c>
      <c r="H340" s="50">
        <f>IF(AND(ISNUMBER($F340),ISNUMBER($AL340),ISNUMBER($E340),($AL340*$E340)&lt;&gt;0),$F340/($AL340*$E340)*100,"")</f>
        <v/>
      </c>
      <c r="I340" s="51" t="n"/>
      <c r="J340" s="52" t="n"/>
      <c r="K340" s="50">
        <f>IF(AND(ISNUMBER($F340),ISNUMBER($J340)),$F340*(1-$J340),"")</f>
        <v/>
      </c>
      <c r="L340" s="51" t="n"/>
      <c r="M340" s="51" t="n"/>
      <c r="N340" s="50">
        <f>IF(ISNUMBER($F340),($F340-IF(ISNUMBER($AM340),$AM340,0))*(1-IF(ISNUMBER($J340),$J340,0)),"")</f>
        <v/>
      </c>
      <c r="O340" s="34" t="inlineStr">
        <is>
          <t>Mandarin</t>
        </is>
      </c>
      <c r="P340" s="48" t="n">
        <v>0</v>
      </c>
      <c r="Q340" s="48" t="n">
        <v>0</v>
      </c>
      <c r="R340" s="34" t="inlineStr">
        <is>
          <t>Not listed</t>
        </is>
      </c>
      <c r="S340" s="48" t="n">
        <v>0</v>
      </c>
      <c r="T340" s="48" t="n">
        <v>0</v>
      </c>
      <c r="U340" s="34" t="inlineStr">
        <is>
          <t>None (natural flavours)</t>
        </is>
      </c>
      <c r="V340" s="34" t="inlineStr">
        <is>
          <t>Zero calorie/sugar, wide flavour range, value</t>
        </is>
      </c>
      <c r="W340" s="51" t="n"/>
      <c r="X340" s="51" t="n"/>
      <c r="Y340" s="51" t="n"/>
      <c r="Z340" s="51" t="n"/>
      <c r="AA340" s="34" t="inlineStr">
        <is>
          <t>Medium</t>
        </is>
      </c>
      <c r="AB340" s="34" t="inlineStr">
        <is>
          <t>Value seltzer with broad flavour range</t>
        </is>
      </c>
      <c r="AC340" s="34" t="inlineStr">
        <is>
          <t>Value seltzer with a huge flavour range</t>
        </is>
      </c>
      <c r="AD340" s="34" t="inlineStr">
        <is>
          <t>Lots of flavours at a value price.</t>
        </is>
      </c>
      <c r="AE340" s="51" t="n"/>
      <c r="AF340" s="53">
        <f>IF(AND(ISNUMBER($P340),ISNUMBER($AL340),$AL340&lt;&gt;0),ROUND($P340/$AL340*100,1),"")</f>
        <v/>
      </c>
      <c r="AG340" s="54">
        <f>IF(AND(ISNUMBER($S340),ISNUMBER($AL340),$AL340&lt;&gt;0),ROUND($S340/$AL340*100,2),"")</f>
        <v/>
      </c>
      <c r="AH340" s="53">
        <f>IF(AND(ISNUMBER($Q340),ISNUMBER($AL340),$AL340&lt;&gt;0),ROUND($Q340/$AL340*100,1),"")</f>
        <v/>
      </c>
      <c r="AI340" s="48">
        <f>IF(ISNUMBER($S340),IF($S340&lt;=1,"Yes","No"),"n/a")</f>
        <v/>
      </c>
      <c r="AJ340" s="48">
        <f>IF(ISNUMBER($S340),ROUND(MAX(0,MIN(100,100-$S340*2.5-IF(ISNUMBER($T340),$T340,0)*0.12+IF($S340&lt;=1,12,0))),0),"")</f>
        <v/>
      </c>
      <c r="AK340" s="48">
        <f>IF(ISNUMBER($Q340),IF($Q340&gt;=100,20,IF($Q340&gt;=30,10,0)),0)+IF(ISNUMBER($R340),IF($R340&gt;=100,20,0),0)+IF(ISNUMBER($P340),IF($P340&gt;=150,20,IF($P340&gt;=50,12,5)),0)+IF(ISNUMBER($S340),IF($S340&lt;=1,15,0),0)</f>
        <v/>
      </c>
      <c r="AL340" s="48" t="n">
        <v>355</v>
      </c>
      <c r="AM340" s="49" t="n"/>
      <c r="AN340" s="48">
        <f>IF(AND(ISNUMBER($P340),ISNUMBER($AL340),$AL340&lt;&gt;0),IF(OR($P340&gt;180,$P340/$AL340*1000&gt;400),"Over ceiling, confirm SKU","Within"),"n/a")</f>
        <v/>
      </c>
      <c r="AO340" s="51" t="n"/>
      <c r="AP340" s="51" t="n"/>
      <c r="AQ340" s="51" t="n"/>
      <c r="AR340" s="34" t="inlineStr">
        <is>
          <t>Recalled, batch confirmed, to confirm</t>
        </is>
      </c>
      <c r="AS340" s="34" t="inlineStr">
        <is>
          <t>BLANK -&gt; requires live Amazon.ca capture</t>
        </is>
      </c>
      <c r="AT340" s="34" t="inlineStr">
        <is>
          <t>Unverified commercial data</t>
        </is>
      </c>
    </row>
    <row r="341" ht="28" customHeight="1">
      <c r="A341" s="34" t="inlineStr">
        <is>
          <t>Polar</t>
        </is>
      </c>
      <c r="B341" s="34" t="inlineStr">
        <is>
          <t>Polar Seltzer | Mandarin | 24 pack 355mL</t>
        </is>
      </c>
      <c r="C341" s="34" t="inlineStr">
        <is>
          <t>5) Sparkling water &amp; soda</t>
        </is>
      </c>
      <c r="D341" s="34" t="inlineStr">
        <is>
          <t>355 mL can</t>
        </is>
      </c>
      <c r="E341" s="48" t="n">
        <v>24</v>
      </c>
      <c r="F341" s="49" t="n"/>
      <c r="G341" s="50">
        <f>IF(AND(ISNUMBER($F341),ISNUMBER($E341),$E341&lt;&gt;0),$F341/$E341,"")</f>
        <v/>
      </c>
      <c r="H341" s="50">
        <f>IF(AND(ISNUMBER($F341),ISNUMBER($AL341),ISNUMBER($E341),($AL341*$E341)&lt;&gt;0),$F341/($AL341*$E341)*100,"")</f>
        <v/>
      </c>
      <c r="I341" s="51" t="n"/>
      <c r="J341" s="52" t="n"/>
      <c r="K341" s="50">
        <f>IF(AND(ISNUMBER($F341),ISNUMBER($J341)),$F341*(1-$J341),"")</f>
        <v/>
      </c>
      <c r="L341" s="51" t="n"/>
      <c r="M341" s="51" t="n"/>
      <c r="N341" s="50">
        <f>IF(ISNUMBER($F341),($F341-IF(ISNUMBER($AM341),$AM341,0))*(1-IF(ISNUMBER($J341),$J341,0)),"")</f>
        <v/>
      </c>
      <c r="O341" s="34" t="inlineStr">
        <is>
          <t>Mandarin</t>
        </is>
      </c>
      <c r="P341" s="48" t="n">
        <v>0</v>
      </c>
      <c r="Q341" s="48" t="n">
        <v>0</v>
      </c>
      <c r="R341" s="34" t="inlineStr">
        <is>
          <t>Not listed</t>
        </is>
      </c>
      <c r="S341" s="48" t="n">
        <v>0</v>
      </c>
      <c r="T341" s="48" t="n">
        <v>0</v>
      </c>
      <c r="U341" s="34" t="inlineStr">
        <is>
          <t>None (natural flavours)</t>
        </is>
      </c>
      <c r="V341" s="34" t="inlineStr">
        <is>
          <t>Zero calorie/sugar, wide flavour range, value</t>
        </is>
      </c>
      <c r="W341" s="51" t="n"/>
      <c r="X341" s="51" t="n"/>
      <c r="Y341" s="51" t="n"/>
      <c r="Z341" s="51" t="n"/>
      <c r="AA341" s="34" t="inlineStr">
        <is>
          <t>Medium</t>
        </is>
      </c>
      <c r="AB341" s="34" t="inlineStr">
        <is>
          <t>Value seltzer with broad flavour range</t>
        </is>
      </c>
      <c r="AC341" s="34" t="inlineStr">
        <is>
          <t>Value seltzer with a huge flavour range</t>
        </is>
      </c>
      <c r="AD341" s="34" t="inlineStr">
        <is>
          <t>Lots of flavours at a value price.</t>
        </is>
      </c>
      <c r="AE341" s="51" t="n"/>
      <c r="AF341" s="53">
        <f>IF(AND(ISNUMBER($P341),ISNUMBER($AL341),$AL341&lt;&gt;0),ROUND($P341/$AL341*100,1),"")</f>
        <v/>
      </c>
      <c r="AG341" s="54">
        <f>IF(AND(ISNUMBER($S341),ISNUMBER($AL341),$AL341&lt;&gt;0),ROUND($S341/$AL341*100,2),"")</f>
        <v/>
      </c>
      <c r="AH341" s="53">
        <f>IF(AND(ISNUMBER($Q341),ISNUMBER($AL341),$AL341&lt;&gt;0),ROUND($Q341/$AL341*100,1),"")</f>
        <v/>
      </c>
      <c r="AI341" s="48">
        <f>IF(ISNUMBER($S341),IF($S341&lt;=1,"Yes","No"),"n/a")</f>
        <v/>
      </c>
      <c r="AJ341" s="48">
        <f>IF(ISNUMBER($S341),ROUND(MAX(0,MIN(100,100-$S341*2.5-IF(ISNUMBER($T341),$T341,0)*0.12+IF($S341&lt;=1,12,0))),0),"")</f>
        <v/>
      </c>
      <c r="AK341" s="48">
        <f>IF(ISNUMBER($Q341),IF($Q341&gt;=100,20,IF($Q341&gt;=30,10,0)),0)+IF(ISNUMBER($R341),IF($R341&gt;=100,20,0),0)+IF(ISNUMBER($P341),IF($P341&gt;=150,20,IF($P341&gt;=50,12,5)),0)+IF(ISNUMBER($S341),IF($S341&lt;=1,15,0),0)</f>
        <v/>
      </c>
      <c r="AL341" s="48" t="n">
        <v>355</v>
      </c>
      <c r="AM341" s="49" t="n"/>
      <c r="AN341" s="48">
        <f>IF(AND(ISNUMBER($P341),ISNUMBER($AL341),$AL341&lt;&gt;0),IF(OR($P341&gt;180,$P341/$AL341*1000&gt;400),"Over ceiling, confirm SKU","Within"),"n/a")</f>
        <v/>
      </c>
      <c r="AO341" s="51" t="n"/>
      <c r="AP341" s="51" t="n"/>
      <c r="AQ341" s="51" t="n"/>
      <c r="AR341" s="34" t="inlineStr">
        <is>
          <t>Recalled, batch confirmed, to confirm</t>
        </is>
      </c>
      <c r="AS341" s="34" t="inlineStr">
        <is>
          <t>BLANK -&gt; requires live Amazon.ca capture</t>
        </is>
      </c>
      <c r="AT341" s="34" t="inlineStr">
        <is>
          <t>Unverified commercial data</t>
        </is>
      </c>
    </row>
    <row r="342" ht="28" customHeight="1">
      <c r="A342" s="34" t="inlineStr">
        <is>
          <t>Polar</t>
        </is>
      </c>
      <c r="B342" s="34" t="inlineStr">
        <is>
          <t>Polar Seltzer | Raspberry Lime | single 355mL</t>
        </is>
      </c>
      <c r="C342" s="34" t="inlineStr">
        <is>
          <t>5) Sparkling water &amp; soda</t>
        </is>
      </c>
      <c r="D342" s="34" t="inlineStr">
        <is>
          <t>355 mL can</t>
        </is>
      </c>
      <c r="E342" s="48" t="n">
        <v>1</v>
      </c>
      <c r="F342" s="49" t="n"/>
      <c r="G342" s="50">
        <f>IF(AND(ISNUMBER($F342),ISNUMBER($E342),$E342&lt;&gt;0),$F342/$E342,"")</f>
        <v/>
      </c>
      <c r="H342" s="50">
        <f>IF(AND(ISNUMBER($F342),ISNUMBER($AL342),ISNUMBER($E342),($AL342*$E342)&lt;&gt;0),$F342/($AL342*$E342)*100,"")</f>
        <v/>
      </c>
      <c r="I342" s="51" t="n"/>
      <c r="J342" s="52" t="n"/>
      <c r="K342" s="50">
        <f>IF(AND(ISNUMBER($F342),ISNUMBER($J342)),$F342*(1-$J342),"")</f>
        <v/>
      </c>
      <c r="L342" s="51" t="n"/>
      <c r="M342" s="51" t="n"/>
      <c r="N342" s="50">
        <f>IF(ISNUMBER($F342),($F342-IF(ISNUMBER($AM342),$AM342,0))*(1-IF(ISNUMBER($J342),$J342,0)),"")</f>
        <v/>
      </c>
      <c r="O342" s="34" t="inlineStr">
        <is>
          <t>Raspberry Lime</t>
        </is>
      </c>
      <c r="P342" s="48" t="n">
        <v>0</v>
      </c>
      <c r="Q342" s="48" t="n">
        <v>0</v>
      </c>
      <c r="R342" s="34" t="inlineStr">
        <is>
          <t>Not listed</t>
        </is>
      </c>
      <c r="S342" s="48" t="n">
        <v>0</v>
      </c>
      <c r="T342" s="48" t="n">
        <v>0</v>
      </c>
      <c r="U342" s="34" t="inlineStr">
        <is>
          <t>None (natural flavours)</t>
        </is>
      </c>
      <c r="V342" s="34" t="inlineStr">
        <is>
          <t>Zero calorie/sugar, wide flavour range, value</t>
        </is>
      </c>
      <c r="W342" s="51" t="n"/>
      <c r="X342" s="51" t="n"/>
      <c r="Y342" s="51" t="n"/>
      <c r="Z342" s="51" t="n"/>
      <c r="AA342" s="34" t="inlineStr">
        <is>
          <t>Medium</t>
        </is>
      </c>
      <c r="AB342" s="34" t="inlineStr">
        <is>
          <t>Value seltzer with broad flavour range</t>
        </is>
      </c>
      <c r="AC342" s="34" t="inlineStr">
        <is>
          <t>Value seltzer with a huge flavour range</t>
        </is>
      </c>
      <c r="AD342" s="34" t="inlineStr">
        <is>
          <t>Lots of flavours at a value price.</t>
        </is>
      </c>
      <c r="AE342" s="51" t="n"/>
      <c r="AF342" s="53">
        <f>IF(AND(ISNUMBER($P342),ISNUMBER($AL342),$AL342&lt;&gt;0),ROUND($P342/$AL342*100,1),"")</f>
        <v/>
      </c>
      <c r="AG342" s="54">
        <f>IF(AND(ISNUMBER($S342),ISNUMBER($AL342),$AL342&lt;&gt;0),ROUND($S342/$AL342*100,2),"")</f>
        <v/>
      </c>
      <c r="AH342" s="53">
        <f>IF(AND(ISNUMBER($Q342),ISNUMBER($AL342),$AL342&lt;&gt;0),ROUND($Q342/$AL342*100,1),"")</f>
        <v/>
      </c>
      <c r="AI342" s="48">
        <f>IF(ISNUMBER($S342),IF($S342&lt;=1,"Yes","No"),"n/a")</f>
        <v/>
      </c>
      <c r="AJ342" s="48">
        <f>IF(ISNUMBER($S342),ROUND(MAX(0,MIN(100,100-$S342*2.5-IF(ISNUMBER($T342),$T342,0)*0.12+IF($S342&lt;=1,12,0))),0),"")</f>
        <v/>
      </c>
      <c r="AK342" s="48">
        <f>IF(ISNUMBER($Q342),IF($Q342&gt;=100,20,IF($Q342&gt;=30,10,0)),0)+IF(ISNUMBER($R342),IF($R342&gt;=100,20,0),0)+IF(ISNUMBER($P342),IF($P342&gt;=150,20,IF($P342&gt;=50,12,5)),0)+IF(ISNUMBER($S342),IF($S342&lt;=1,15,0),0)</f>
        <v/>
      </c>
      <c r="AL342" s="48" t="n">
        <v>355</v>
      </c>
      <c r="AM342" s="49" t="n"/>
      <c r="AN342" s="48">
        <f>IF(AND(ISNUMBER($P342),ISNUMBER($AL342),$AL342&lt;&gt;0),IF(OR($P342&gt;180,$P342/$AL342*1000&gt;400),"Over ceiling, confirm SKU","Within"),"n/a")</f>
        <v/>
      </c>
      <c r="AO342" s="51" t="n"/>
      <c r="AP342" s="51" t="n"/>
      <c r="AQ342" s="51" t="n"/>
      <c r="AR342" s="34" t="inlineStr">
        <is>
          <t>Recalled, batch confirmed, to confirm</t>
        </is>
      </c>
      <c r="AS342" s="34" t="inlineStr">
        <is>
          <t>BLANK -&gt; requires live Amazon.ca capture</t>
        </is>
      </c>
      <c r="AT342" s="34" t="inlineStr">
        <is>
          <t>Unverified commercial data</t>
        </is>
      </c>
    </row>
    <row r="343" ht="28" customHeight="1">
      <c r="A343" s="34" t="inlineStr">
        <is>
          <t>Polar</t>
        </is>
      </c>
      <c r="B343" s="34" t="inlineStr">
        <is>
          <t>Polar Seltzer | Raspberry Lime | 8 pack 355mL</t>
        </is>
      </c>
      <c r="C343" s="34" t="inlineStr">
        <is>
          <t>5) Sparkling water &amp; soda</t>
        </is>
      </c>
      <c r="D343" s="34" t="inlineStr">
        <is>
          <t>355 mL can</t>
        </is>
      </c>
      <c r="E343" s="48" t="n">
        <v>8</v>
      </c>
      <c r="F343" s="49" t="n"/>
      <c r="G343" s="50">
        <f>IF(AND(ISNUMBER($F343),ISNUMBER($E343),$E343&lt;&gt;0),$F343/$E343,"")</f>
        <v/>
      </c>
      <c r="H343" s="50">
        <f>IF(AND(ISNUMBER($F343),ISNUMBER($AL343),ISNUMBER($E343),($AL343*$E343)&lt;&gt;0),$F343/($AL343*$E343)*100,"")</f>
        <v/>
      </c>
      <c r="I343" s="51" t="n"/>
      <c r="J343" s="52" t="n"/>
      <c r="K343" s="50">
        <f>IF(AND(ISNUMBER($F343),ISNUMBER($J343)),$F343*(1-$J343),"")</f>
        <v/>
      </c>
      <c r="L343" s="51" t="n"/>
      <c r="M343" s="51" t="n"/>
      <c r="N343" s="50">
        <f>IF(ISNUMBER($F343),($F343-IF(ISNUMBER($AM343),$AM343,0))*(1-IF(ISNUMBER($J343),$J343,0)),"")</f>
        <v/>
      </c>
      <c r="O343" s="34" t="inlineStr">
        <is>
          <t>Raspberry Lime</t>
        </is>
      </c>
      <c r="P343" s="48" t="n">
        <v>0</v>
      </c>
      <c r="Q343" s="48" t="n">
        <v>0</v>
      </c>
      <c r="R343" s="34" t="inlineStr">
        <is>
          <t>Not listed</t>
        </is>
      </c>
      <c r="S343" s="48" t="n">
        <v>0</v>
      </c>
      <c r="T343" s="48" t="n">
        <v>0</v>
      </c>
      <c r="U343" s="34" t="inlineStr">
        <is>
          <t>None (natural flavours)</t>
        </is>
      </c>
      <c r="V343" s="34" t="inlineStr">
        <is>
          <t>Zero calorie/sugar, wide flavour range, value</t>
        </is>
      </c>
      <c r="W343" s="51" t="n"/>
      <c r="X343" s="51" t="n"/>
      <c r="Y343" s="51" t="n"/>
      <c r="Z343" s="51" t="n"/>
      <c r="AA343" s="34" t="inlineStr">
        <is>
          <t>Medium</t>
        </is>
      </c>
      <c r="AB343" s="34" t="inlineStr">
        <is>
          <t>Value seltzer with broad flavour range</t>
        </is>
      </c>
      <c r="AC343" s="34" t="inlineStr">
        <is>
          <t>Value seltzer with a huge flavour range</t>
        </is>
      </c>
      <c r="AD343" s="34" t="inlineStr">
        <is>
          <t>Lots of flavours at a value price.</t>
        </is>
      </c>
      <c r="AE343" s="51" t="n"/>
      <c r="AF343" s="53">
        <f>IF(AND(ISNUMBER($P343),ISNUMBER($AL343),$AL343&lt;&gt;0),ROUND($P343/$AL343*100,1),"")</f>
        <v/>
      </c>
      <c r="AG343" s="54">
        <f>IF(AND(ISNUMBER($S343),ISNUMBER($AL343),$AL343&lt;&gt;0),ROUND($S343/$AL343*100,2),"")</f>
        <v/>
      </c>
      <c r="AH343" s="53">
        <f>IF(AND(ISNUMBER($Q343),ISNUMBER($AL343),$AL343&lt;&gt;0),ROUND($Q343/$AL343*100,1),"")</f>
        <v/>
      </c>
      <c r="AI343" s="48">
        <f>IF(ISNUMBER($S343),IF($S343&lt;=1,"Yes","No"),"n/a")</f>
        <v/>
      </c>
      <c r="AJ343" s="48">
        <f>IF(ISNUMBER($S343),ROUND(MAX(0,MIN(100,100-$S343*2.5-IF(ISNUMBER($T343),$T343,0)*0.12+IF($S343&lt;=1,12,0))),0),"")</f>
        <v/>
      </c>
      <c r="AK343" s="48">
        <f>IF(ISNUMBER($Q343),IF($Q343&gt;=100,20,IF($Q343&gt;=30,10,0)),0)+IF(ISNUMBER($R343),IF($R343&gt;=100,20,0),0)+IF(ISNUMBER($P343),IF($P343&gt;=150,20,IF($P343&gt;=50,12,5)),0)+IF(ISNUMBER($S343),IF($S343&lt;=1,15,0),0)</f>
        <v/>
      </c>
      <c r="AL343" s="48" t="n">
        <v>355</v>
      </c>
      <c r="AM343" s="49" t="n"/>
      <c r="AN343" s="48">
        <f>IF(AND(ISNUMBER($P343),ISNUMBER($AL343),$AL343&lt;&gt;0),IF(OR($P343&gt;180,$P343/$AL343*1000&gt;400),"Over ceiling, confirm SKU","Within"),"n/a")</f>
        <v/>
      </c>
      <c r="AO343" s="51" t="n"/>
      <c r="AP343" s="51" t="n"/>
      <c r="AQ343" s="51" t="n"/>
      <c r="AR343" s="34" t="inlineStr">
        <is>
          <t>Recalled, batch confirmed, to confirm</t>
        </is>
      </c>
      <c r="AS343" s="34" t="inlineStr">
        <is>
          <t>BLANK -&gt; requires live Amazon.ca capture</t>
        </is>
      </c>
      <c r="AT343" s="34" t="inlineStr">
        <is>
          <t>Unverified commercial data</t>
        </is>
      </c>
    </row>
    <row r="344" ht="28" customHeight="1">
      <c r="A344" s="34" t="inlineStr">
        <is>
          <t>Polar</t>
        </is>
      </c>
      <c r="B344" s="34" t="inlineStr">
        <is>
          <t>Polar Seltzer | Raspberry Lime | 12 pack 355mL</t>
        </is>
      </c>
      <c r="C344" s="34" t="inlineStr">
        <is>
          <t>5) Sparkling water &amp; soda</t>
        </is>
      </c>
      <c r="D344" s="34" t="inlineStr">
        <is>
          <t>355 mL can</t>
        </is>
      </c>
      <c r="E344" s="48" t="n">
        <v>12</v>
      </c>
      <c r="F344" s="49" t="n"/>
      <c r="G344" s="50">
        <f>IF(AND(ISNUMBER($F344),ISNUMBER($E344),$E344&lt;&gt;0),$F344/$E344,"")</f>
        <v/>
      </c>
      <c r="H344" s="50">
        <f>IF(AND(ISNUMBER($F344),ISNUMBER($AL344),ISNUMBER($E344),($AL344*$E344)&lt;&gt;0),$F344/($AL344*$E344)*100,"")</f>
        <v/>
      </c>
      <c r="I344" s="51" t="n"/>
      <c r="J344" s="52" t="n"/>
      <c r="K344" s="50">
        <f>IF(AND(ISNUMBER($F344),ISNUMBER($J344)),$F344*(1-$J344),"")</f>
        <v/>
      </c>
      <c r="L344" s="51" t="n"/>
      <c r="M344" s="51" t="n"/>
      <c r="N344" s="50">
        <f>IF(ISNUMBER($F344),($F344-IF(ISNUMBER($AM344),$AM344,0))*(1-IF(ISNUMBER($J344),$J344,0)),"")</f>
        <v/>
      </c>
      <c r="O344" s="34" t="inlineStr">
        <is>
          <t>Raspberry Lime</t>
        </is>
      </c>
      <c r="P344" s="48" t="n">
        <v>0</v>
      </c>
      <c r="Q344" s="48" t="n">
        <v>0</v>
      </c>
      <c r="R344" s="34" t="inlineStr">
        <is>
          <t>Not listed</t>
        </is>
      </c>
      <c r="S344" s="48" t="n">
        <v>0</v>
      </c>
      <c r="T344" s="48" t="n">
        <v>0</v>
      </c>
      <c r="U344" s="34" t="inlineStr">
        <is>
          <t>None (natural flavours)</t>
        </is>
      </c>
      <c r="V344" s="34" t="inlineStr">
        <is>
          <t>Zero calorie/sugar, wide flavour range, value</t>
        </is>
      </c>
      <c r="W344" s="51" t="n"/>
      <c r="X344" s="51" t="n"/>
      <c r="Y344" s="51" t="n"/>
      <c r="Z344" s="51" t="n"/>
      <c r="AA344" s="34" t="inlineStr">
        <is>
          <t>Medium</t>
        </is>
      </c>
      <c r="AB344" s="34" t="inlineStr">
        <is>
          <t>Value seltzer with broad flavour range</t>
        </is>
      </c>
      <c r="AC344" s="34" t="inlineStr">
        <is>
          <t>Value seltzer with a huge flavour range</t>
        </is>
      </c>
      <c r="AD344" s="34" t="inlineStr">
        <is>
          <t>Lots of flavours at a value price.</t>
        </is>
      </c>
      <c r="AE344" s="51" t="n"/>
      <c r="AF344" s="53">
        <f>IF(AND(ISNUMBER($P344),ISNUMBER($AL344),$AL344&lt;&gt;0),ROUND($P344/$AL344*100,1),"")</f>
        <v/>
      </c>
      <c r="AG344" s="54">
        <f>IF(AND(ISNUMBER($S344),ISNUMBER($AL344),$AL344&lt;&gt;0),ROUND($S344/$AL344*100,2),"")</f>
        <v/>
      </c>
      <c r="AH344" s="53">
        <f>IF(AND(ISNUMBER($Q344),ISNUMBER($AL344),$AL344&lt;&gt;0),ROUND($Q344/$AL344*100,1),"")</f>
        <v/>
      </c>
      <c r="AI344" s="48">
        <f>IF(ISNUMBER($S344),IF($S344&lt;=1,"Yes","No"),"n/a")</f>
        <v/>
      </c>
      <c r="AJ344" s="48">
        <f>IF(ISNUMBER($S344),ROUND(MAX(0,MIN(100,100-$S344*2.5-IF(ISNUMBER($T344),$T344,0)*0.12+IF($S344&lt;=1,12,0))),0),"")</f>
        <v/>
      </c>
      <c r="AK344" s="48">
        <f>IF(ISNUMBER($Q344),IF($Q344&gt;=100,20,IF($Q344&gt;=30,10,0)),0)+IF(ISNUMBER($R344),IF($R344&gt;=100,20,0),0)+IF(ISNUMBER($P344),IF($P344&gt;=150,20,IF($P344&gt;=50,12,5)),0)+IF(ISNUMBER($S344),IF($S344&lt;=1,15,0),0)</f>
        <v/>
      </c>
      <c r="AL344" s="48" t="n">
        <v>355</v>
      </c>
      <c r="AM344" s="49" t="n"/>
      <c r="AN344" s="48">
        <f>IF(AND(ISNUMBER($P344),ISNUMBER($AL344),$AL344&lt;&gt;0),IF(OR($P344&gt;180,$P344/$AL344*1000&gt;400),"Over ceiling, confirm SKU","Within"),"n/a")</f>
        <v/>
      </c>
      <c r="AO344" s="51" t="n"/>
      <c r="AP344" s="51" t="n"/>
      <c r="AQ344" s="51" t="n"/>
      <c r="AR344" s="34" t="inlineStr">
        <is>
          <t>Recalled, batch confirmed, to confirm</t>
        </is>
      </c>
      <c r="AS344" s="34" t="inlineStr">
        <is>
          <t>BLANK -&gt; requires live Amazon.ca capture</t>
        </is>
      </c>
      <c r="AT344" s="34" t="inlineStr">
        <is>
          <t>Unverified commercial data</t>
        </is>
      </c>
    </row>
    <row r="345" ht="28" customHeight="1">
      <c r="A345" s="34" t="inlineStr">
        <is>
          <t>Polar</t>
        </is>
      </c>
      <c r="B345" s="34" t="inlineStr">
        <is>
          <t>Polar Seltzer | Raspberry Lime | 15 pack 355mL</t>
        </is>
      </c>
      <c r="C345" s="34" t="inlineStr">
        <is>
          <t>5) Sparkling water &amp; soda</t>
        </is>
      </c>
      <c r="D345" s="34" t="inlineStr">
        <is>
          <t>355 mL can</t>
        </is>
      </c>
      <c r="E345" s="48" t="n">
        <v>15</v>
      </c>
      <c r="F345" s="49" t="n"/>
      <c r="G345" s="50">
        <f>IF(AND(ISNUMBER($F345),ISNUMBER($E345),$E345&lt;&gt;0),$F345/$E345,"")</f>
        <v/>
      </c>
      <c r="H345" s="50">
        <f>IF(AND(ISNUMBER($F345),ISNUMBER($AL345),ISNUMBER($E345),($AL345*$E345)&lt;&gt;0),$F345/($AL345*$E345)*100,"")</f>
        <v/>
      </c>
      <c r="I345" s="51" t="n"/>
      <c r="J345" s="52" t="n"/>
      <c r="K345" s="50">
        <f>IF(AND(ISNUMBER($F345),ISNUMBER($J345)),$F345*(1-$J345),"")</f>
        <v/>
      </c>
      <c r="L345" s="51" t="n"/>
      <c r="M345" s="51" t="n"/>
      <c r="N345" s="50">
        <f>IF(ISNUMBER($F345),($F345-IF(ISNUMBER($AM345),$AM345,0))*(1-IF(ISNUMBER($J345),$J345,0)),"")</f>
        <v/>
      </c>
      <c r="O345" s="34" t="inlineStr">
        <is>
          <t>Raspberry Lime</t>
        </is>
      </c>
      <c r="P345" s="48" t="n">
        <v>0</v>
      </c>
      <c r="Q345" s="48" t="n">
        <v>0</v>
      </c>
      <c r="R345" s="34" t="inlineStr">
        <is>
          <t>Not listed</t>
        </is>
      </c>
      <c r="S345" s="48" t="n">
        <v>0</v>
      </c>
      <c r="T345" s="48" t="n">
        <v>0</v>
      </c>
      <c r="U345" s="34" t="inlineStr">
        <is>
          <t>None (natural flavours)</t>
        </is>
      </c>
      <c r="V345" s="34" t="inlineStr">
        <is>
          <t>Zero calorie/sugar, wide flavour range, value</t>
        </is>
      </c>
      <c r="W345" s="51" t="n"/>
      <c r="X345" s="51" t="n"/>
      <c r="Y345" s="51" t="n"/>
      <c r="Z345" s="51" t="n"/>
      <c r="AA345" s="34" t="inlineStr">
        <is>
          <t>Medium</t>
        </is>
      </c>
      <c r="AB345" s="34" t="inlineStr">
        <is>
          <t>Value seltzer with broad flavour range</t>
        </is>
      </c>
      <c r="AC345" s="34" t="inlineStr">
        <is>
          <t>Value seltzer with a huge flavour range</t>
        </is>
      </c>
      <c r="AD345" s="34" t="inlineStr">
        <is>
          <t>Lots of flavours at a value price.</t>
        </is>
      </c>
      <c r="AE345" s="51" t="n"/>
      <c r="AF345" s="53">
        <f>IF(AND(ISNUMBER($P345),ISNUMBER($AL345),$AL345&lt;&gt;0),ROUND($P345/$AL345*100,1),"")</f>
        <v/>
      </c>
      <c r="AG345" s="54">
        <f>IF(AND(ISNUMBER($S345),ISNUMBER($AL345),$AL345&lt;&gt;0),ROUND($S345/$AL345*100,2),"")</f>
        <v/>
      </c>
      <c r="AH345" s="53">
        <f>IF(AND(ISNUMBER($Q345),ISNUMBER($AL345),$AL345&lt;&gt;0),ROUND($Q345/$AL345*100,1),"")</f>
        <v/>
      </c>
      <c r="AI345" s="48">
        <f>IF(ISNUMBER($S345),IF($S345&lt;=1,"Yes","No"),"n/a")</f>
        <v/>
      </c>
      <c r="AJ345" s="48">
        <f>IF(ISNUMBER($S345),ROUND(MAX(0,MIN(100,100-$S345*2.5-IF(ISNUMBER($T345),$T345,0)*0.12+IF($S345&lt;=1,12,0))),0),"")</f>
        <v/>
      </c>
      <c r="AK345" s="48">
        <f>IF(ISNUMBER($Q345),IF($Q345&gt;=100,20,IF($Q345&gt;=30,10,0)),0)+IF(ISNUMBER($R345),IF($R345&gt;=100,20,0),0)+IF(ISNUMBER($P345),IF($P345&gt;=150,20,IF($P345&gt;=50,12,5)),0)+IF(ISNUMBER($S345),IF($S345&lt;=1,15,0),0)</f>
        <v/>
      </c>
      <c r="AL345" s="48" t="n">
        <v>355</v>
      </c>
      <c r="AM345" s="49" t="n"/>
      <c r="AN345" s="48">
        <f>IF(AND(ISNUMBER($P345),ISNUMBER($AL345),$AL345&lt;&gt;0),IF(OR($P345&gt;180,$P345/$AL345*1000&gt;400),"Over ceiling, confirm SKU","Within"),"n/a")</f>
        <v/>
      </c>
      <c r="AO345" s="51" t="n"/>
      <c r="AP345" s="51" t="n"/>
      <c r="AQ345" s="51" t="n"/>
      <c r="AR345" s="34" t="inlineStr">
        <is>
          <t>Recalled, batch confirmed, to confirm</t>
        </is>
      </c>
      <c r="AS345" s="34" t="inlineStr">
        <is>
          <t>BLANK -&gt; requires live Amazon.ca capture</t>
        </is>
      </c>
      <c r="AT345" s="34" t="inlineStr">
        <is>
          <t>Unverified commercial data</t>
        </is>
      </c>
    </row>
    <row r="346" ht="28" customHeight="1">
      <c r="A346" s="34" t="inlineStr">
        <is>
          <t>Polar</t>
        </is>
      </c>
      <c r="B346" s="34" t="inlineStr">
        <is>
          <t>Polar Seltzer | Raspberry Lime | 18 pack 355mL</t>
        </is>
      </c>
      <c r="C346" s="34" t="inlineStr">
        <is>
          <t>5) Sparkling water &amp; soda</t>
        </is>
      </c>
      <c r="D346" s="34" t="inlineStr">
        <is>
          <t>355 mL can</t>
        </is>
      </c>
      <c r="E346" s="48" t="n">
        <v>18</v>
      </c>
      <c r="F346" s="49" t="n"/>
      <c r="G346" s="50">
        <f>IF(AND(ISNUMBER($F346),ISNUMBER($E346),$E346&lt;&gt;0),$F346/$E346,"")</f>
        <v/>
      </c>
      <c r="H346" s="50">
        <f>IF(AND(ISNUMBER($F346),ISNUMBER($AL346),ISNUMBER($E346),($AL346*$E346)&lt;&gt;0),$F346/($AL346*$E346)*100,"")</f>
        <v/>
      </c>
      <c r="I346" s="51" t="n"/>
      <c r="J346" s="52" t="n"/>
      <c r="K346" s="50">
        <f>IF(AND(ISNUMBER($F346),ISNUMBER($J346)),$F346*(1-$J346),"")</f>
        <v/>
      </c>
      <c r="L346" s="51" t="n"/>
      <c r="M346" s="51" t="n"/>
      <c r="N346" s="50">
        <f>IF(ISNUMBER($F346),($F346-IF(ISNUMBER($AM346),$AM346,0))*(1-IF(ISNUMBER($J346),$J346,0)),"")</f>
        <v/>
      </c>
      <c r="O346" s="34" t="inlineStr">
        <is>
          <t>Raspberry Lime</t>
        </is>
      </c>
      <c r="P346" s="48" t="n">
        <v>0</v>
      </c>
      <c r="Q346" s="48" t="n">
        <v>0</v>
      </c>
      <c r="R346" s="34" t="inlineStr">
        <is>
          <t>Not listed</t>
        </is>
      </c>
      <c r="S346" s="48" t="n">
        <v>0</v>
      </c>
      <c r="T346" s="48" t="n">
        <v>0</v>
      </c>
      <c r="U346" s="34" t="inlineStr">
        <is>
          <t>None (natural flavours)</t>
        </is>
      </c>
      <c r="V346" s="34" t="inlineStr">
        <is>
          <t>Zero calorie/sugar, wide flavour range, value</t>
        </is>
      </c>
      <c r="W346" s="51" t="n"/>
      <c r="X346" s="51" t="n"/>
      <c r="Y346" s="51" t="n"/>
      <c r="Z346" s="51" t="n"/>
      <c r="AA346" s="34" t="inlineStr">
        <is>
          <t>Medium</t>
        </is>
      </c>
      <c r="AB346" s="34" t="inlineStr">
        <is>
          <t>Value seltzer with broad flavour range</t>
        </is>
      </c>
      <c r="AC346" s="34" t="inlineStr">
        <is>
          <t>Value seltzer with a huge flavour range</t>
        </is>
      </c>
      <c r="AD346" s="34" t="inlineStr">
        <is>
          <t>Lots of flavours at a value price.</t>
        </is>
      </c>
      <c r="AE346" s="51" t="n"/>
      <c r="AF346" s="53">
        <f>IF(AND(ISNUMBER($P346),ISNUMBER($AL346),$AL346&lt;&gt;0),ROUND($P346/$AL346*100,1),"")</f>
        <v/>
      </c>
      <c r="AG346" s="54">
        <f>IF(AND(ISNUMBER($S346),ISNUMBER($AL346),$AL346&lt;&gt;0),ROUND($S346/$AL346*100,2),"")</f>
        <v/>
      </c>
      <c r="AH346" s="53">
        <f>IF(AND(ISNUMBER($Q346),ISNUMBER($AL346),$AL346&lt;&gt;0),ROUND($Q346/$AL346*100,1),"")</f>
        <v/>
      </c>
      <c r="AI346" s="48">
        <f>IF(ISNUMBER($S346),IF($S346&lt;=1,"Yes","No"),"n/a")</f>
        <v/>
      </c>
      <c r="AJ346" s="48">
        <f>IF(ISNUMBER($S346),ROUND(MAX(0,MIN(100,100-$S346*2.5-IF(ISNUMBER($T346),$T346,0)*0.12+IF($S346&lt;=1,12,0))),0),"")</f>
        <v/>
      </c>
      <c r="AK346" s="48">
        <f>IF(ISNUMBER($Q346),IF($Q346&gt;=100,20,IF($Q346&gt;=30,10,0)),0)+IF(ISNUMBER($R346),IF($R346&gt;=100,20,0),0)+IF(ISNUMBER($P346),IF($P346&gt;=150,20,IF($P346&gt;=50,12,5)),0)+IF(ISNUMBER($S346),IF($S346&lt;=1,15,0),0)</f>
        <v/>
      </c>
      <c r="AL346" s="48" t="n">
        <v>355</v>
      </c>
      <c r="AM346" s="49" t="n"/>
      <c r="AN346" s="48">
        <f>IF(AND(ISNUMBER($P346),ISNUMBER($AL346),$AL346&lt;&gt;0),IF(OR($P346&gt;180,$P346/$AL346*1000&gt;400),"Over ceiling, confirm SKU","Within"),"n/a")</f>
        <v/>
      </c>
      <c r="AO346" s="51" t="n"/>
      <c r="AP346" s="51" t="n"/>
      <c r="AQ346" s="51" t="n"/>
      <c r="AR346" s="34" t="inlineStr">
        <is>
          <t>Recalled, batch confirmed, to confirm</t>
        </is>
      </c>
      <c r="AS346" s="34" t="inlineStr">
        <is>
          <t>BLANK -&gt; requires live Amazon.ca capture</t>
        </is>
      </c>
      <c r="AT346" s="34" t="inlineStr">
        <is>
          <t>Unverified commercial data</t>
        </is>
      </c>
    </row>
    <row r="347" ht="28" customHeight="1">
      <c r="A347" s="34" t="inlineStr">
        <is>
          <t>Polar</t>
        </is>
      </c>
      <c r="B347" s="34" t="inlineStr">
        <is>
          <t>Polar Seltzer | Raspberry Lime | 24 pack 355mL</t>
        </is>
      </c>
      <c r="C347" s="34" t="inlineStr">
        <is>
          <t>5) Sparkling water &amp; soda</t>
        </is>
      </c>
      <c r="D347" s="34" t="inlineStr">
        <is>
          <t>355 mL can</t>
        </is>
      </c>
      <c r="E347" s="48" t="n">
        <v>24</v>
      </c>
      <c r="F347" s="49" t="n"/>
      <c r="G347" s="50">
        <f>IF(AND(ISNUMBER($F347),ISNUMBER($E347),$E347&lt;&gt;0),$F347/$E347,"")</f>
        <v/>
      </c>
      <c r="H347" s="50">
        <f>IF(AND(ISNUMBER($F347),ISNUMBER($AL347),ISNUMBER($E347),($AL347*$E347)&lt;&gt;0),$F347/($AL347*$E347)*100,"")</f>
        <v/>
      </c>
      <c r="I347" s="51" t="n"/>
      <c r="J347" s="52" t="n"/>
      <c r="K347" s="50">
        <f>IF(AND(ISNUMBER($F347),ISNUMBER($J347)),$F347*(1-$J347),"")</f>
        <v/>
      </c>
      <c r="L347" s="51" t="n"/>
      <c r="M347" s="51" t="n"/>
      <c r="N347" s="50">
        <f>IF(ISNUMBER($F347),($F347-IF(ISNUMBER($AM347),$AM347,0))*(1-IF(ISNUMBER($J347),$J347,0)),"")</f>
        <v/>
      </c>
      <c r="O347" s="34" t="inlineStr">
        <is>
          <t>Raspberry Lime</t>
        </is>
      </c>
      <c r="P347" s="48" t="n">
        <v>0</v>
      </c>
      <c r="Q347" s="48" t="n">
        <v>0</v>
      </c>
      <c r="R347" s="34" t="inlineStr">
        <is>
          <t>Not listed</t>
        </is>
      </c>
      <c r="S347" s="48" t="n">
        <v>0</v>
      </c>
      <c r="T347" s="48" t="n">
        <v>0</v>
      </c>
      <c r="U347" s="34" t="inlineStr">
        <is>
          <t>None (natural flavours)</t>
        </is>
      </c>
      <c r="V347" s="34" t="inlineStr">
        <is>
          <t>Zero calorie/sugar, wide flavour range, value</t>
        </is>
      </c>
      <c r="W347" s="51" t="n"/>
      <c r="X347" s="51" t="n"/>
      <c r="Y347" s="51" t="n"/>
      <c r="Z347" s="51" t="n"/>
      <c r="AA347" s="34" t="inlineStr">
        <is>
          <t>Medium</t>
        </is>
      </c>
      <c r="AB347" s="34" t="inlineStr">
        <is>
          <t>Value seltzer with broad flavour range</t>
        </is>
      </c>
      <c r="AC347" s="34" t="inlineStr">
        <is>
          <t>Value seltzer with a huge flavour range</t>
        </is>
      </c>
      <c r="AD347" s="34" t="inlineStr">
        <is>
          <t>Lots of flavours at a value price.</t>
        </is>
      </c>
      <c r="AE347" s="51" t="n"/>
      <c r="AF347" s="53">
        <f>IF(AND(ISNUMBER($P347),ISNUMBER($AL347),$AL347&lt;&gt;0),ROUND($P347/$AL347*100,1),"")</f>
        <v/>
      </c>
      <c r="AG347" s="54">
        <f>IF(AND(ISNUMBER($S347),ISNUMBER($AL347),$AL347&lt;&gt;0),ROUND($S347/$AL347*100,2),"")</f>
        <v/>
      </c>
      <c r="AH347" s="53">
        <f>IF(AND(ISNUMBER($Q347),ISNUMBER($AL347),$AL347&lt;&gt;0),ROUND($Q347/$AL347*100,1),"")</f>
        <v/>
      </c>
      <c r="AI347" s="48">
        <f>IF(ISNUMBER($S347),IF($S347&lt;=1,"Yes","No"),"n/a")</f>
        <v/>
      </c>
      <c r="AJ347" s="48">
        <f>IF(ISNUMBER($S347),ROUND(MAX(0,MIN(100,100-$S347*2.5-IF(ISNUMBER($T347),$T347,0)*0.12+IF($S347&lt;=1,12,0))),0),"")</f>
        <v/>
      </c>
      <c r="AK347" s="48">
        <f>IF(ISNUMBER($Q347),IF($Q347&gt;=100,20,IF($Q347&gt;=30,10,0)),0)+IF(ISNUMBER($R347),IF($R347&gt;=100,20,0),0)+IF(ISNUMBER($P347),IF($P347&gt;=150,20,IF($P347&gt;=50,12,5)),0)+IF(ISNUMBER($S347),IF($S347&lt;=1,15,0),0)</f>
        <v/>
      </c>
      <c r="AL347" s="48" t="n">
        <v>355</v>
      </c>
      <c r="AM347" s="49" t="n"/>
      <c r="AN347" s="48">
        <f>IF(AND(ISNUMBER($P347),ISNUMBER($AL347),$AL347&lt;&gt;0),IF(OR($P347&gt;180,$P347/$AL347*1000&gt;400),"Over ceiling, confirm SKU","Within"),"n/a")</f>
        <v/>
      </c>
      <c r="AO347" s="51" t="n"/>
      <c r="AP347" s="51" t="n"/>
      <c r="AQ347" s="51" t="n"/>
      <c r="AR347" s="34" t="inlineStr">
        <is>
          <t>Recalled, batch confirmed, to confirm</t>
        </is>
      </c>
      <c r="AS347" s="34" t="inlineStr">
        <is>
          <t>BLANK -&gt; requires live Amazon.ca capture</t>
        </is>
      </c>
      <c r="AT347" s="34" t="inlineStr">
        <is>
          <t>Unverified commercial data</t>
        </is>
      </c>
    </row>
    <row r="348" ht="28" customHeight="1">
      <c r="A348" s="34" t="inlineStr">
        <is>
          <t>Polar</t>
        </is>
      </c>
      <c r="B348" s="34" t="inlineStr">
        <is>
          <t>Polar Seltzer | Vanilla | single 355mL</t>
        </is>
      </c>
      <c r="C348" s="34" t="inlineStr">
        <is>
          <t>5) Sparkling water &amp; soda</t>
        </is>
      </c>
      <c r="D348" s="34" t="inlineStr">
        <is>
          <t>355 mL can</t>
        </is>
      </c>
      <c r="E348" s="48" t="n">
        <v>1</v>
      </c>
      <c r="F348" s="49" t="n"/>
      <c r="G348" s="50">
        <f>IF(AND(ISNUMBER($F348),ISNUMBER($E348),$E348&lt;&gt;0),$F348/$E348,"")</f>
        <v/>
      </c>
      <c r="H348" s="50">
        <f>IF(AND(ISNUMBER($F348),ISNUMBER($AL348),ISNUMBER($E348),($AL348*$E348)&lt;&gt;0),$F348/($AL348*$E348)*100,"")</f>
        <v/>
      </c>
      <c r="I348" s="51" t="n"/>
      <c r="J348" s="52" t="n"/>
      <c r="K348" s="50">
        <f>IF(AND(ISNUMBER($F348),ISNUMBER($J348)),$F348*(1-$J348),"")</f>
        <v/>
      </c>
      <c r="L348" s="51" t="n"/>
      <c r="M348" s="51" t="n"/>
      <c r="N348" s="50">
        <f>IF(ISNUMBER($F348),($F348-IF(ISNUMBER($AM348),$AM348,0))*(1-IF(ISNUMBER($J348),$J348,0)),"")</f>
        <v/>
      </c>
      <c r="O348" s="34" t="inlineStr">
        <is>
          <t>Vanilla</t>
        </is>
      </c>
      <c r="P348" s="48" t="n">
        <v>0</v>
      </c>
      <c r="Q348" s="48" t="n">
        <v>0</v>
      </c>
      <c r="R348" s="34" t="inlineStr">
        <is>
          <t>Not listed</t>
        </is>
      </c>
      <c r="S348" s="48" t="n">
        <v>0</v>
      </c>
      <c r="T348" s="48" t="n">
        <v>0</v>
      </c>
      <c r="U348" s="34" t="inlineStr">
        <is>
          <t>None (natural flavours)</t>
        </is>
      </c>
      <c r="V348" s="34" t="inlineStr">
        <is>
          <t>Zero calorie/sugar, wide flavour range, value</t>
        </is>
      </c>
      <c r="W348" s="51" t="n"/>
      <c r="X348" s="51" t="n"/>
      <c r="Y348" s="51" t="n"/>
      <c r="Z348" s="51" t="n"/>
      <c r="AA348" s="34" t="inlineStr">
        <is>
          <t>Medium</t>
        </is>
      </c>
      <c r="AB348" s="34" t="inlineStr">
        <is>
          <t>Value seltzer with broad flavour range</t>
        </is>
      </c>
      <c r="AC348" s="34" t="inlineStr">
        <is>
          <t>Value seltzer with a huge flavour range</t>
        </is>
      </c>
      <c r="AD348" s="34" t="inlineStr">
        <is>
          <t>Lots of flavours at a value price.</t>
        </is>
      </c>
      <c r="AE348" s="51" t="n"/>
      <c r="AF348" s="53">
        <f>IF(AND(ISNUMBER($P348),ISNUMBER($AL348),$AL348&lt;&gt;0),ROUND($P348/$AL348*100,1),"")</f>
        <v/>
      </c>
      <c r="AG348" s="54">
        <f>IF(AND(ISNUMBER($S348),ISNUMBER($AL348),$AL348&lt;&gt;0),ROUND($S348/$AL348*100,2),"")</f>
        <v/>
      </c>
      <c r="AH348" s="53">
        <f>IF(AND(ISNUMBER($Q348),ISNUMBER($AL348),$AL348&lt;&gt;0),ROUND($Q348/$AL348*100,1),"")</f>
        <v/>
      </c>
      <c r="AI348" s="48">
        <f>IF(ISNUMBER($S348),IF($S348&lt;=1,"Yes","No"),"n/a")</f>
        <v/>
      </c>
      <c r="AJ348" s="48">
        <f>IF(ISNUMBER($S348),ROUND(MAX(0,MIN(100,100-$S348*2.5-IF(ISNUMBER($T348),$T348,0)*0.12+IF($S348&lt;=1,12,0))),0),"")</f>
        <v/>
      </c>
      <c r="AK348" s="48">
        <f>IF(ISNUMBER($Q348),IF($Q348&gt;=100,20,IF($Q348&gt;=30,10,0)),0)+IF(ISNUMBER($R348),IF($R348&gt;=100,20,0),0)+IF(ISNUMBER($P348),IF($P348&gt;=150,20,IF($P348&gt;=50,12,5)),0)+IF(ISNUMBER($S348),IF($S348&lt;=1,15,0),0)</f>
        <v/>
      </c>
      <c r="AL348" s="48" t="n">
        <v>355</v>
      </c>
      <c r="AM348" s="49" t="n"/>
      <c r="AN348" s="48">
        <f>IF(AND(ISNUMBER($P348),ISNUMBER($AL348),$AL348&lt;&gt;0),IF(OR($P348&gt;180,$P348/$AL348*1000&gt;400),"Over ceiling, confirm SKU","Within"),"n/a")</f>
        <v/>
      </c>
      <c r="AO348" s="51" t="n"/>
      <c r="AP348" s="51" t="n"/>
      <c r="AQ348" s="51" t="n"/>
      <c r="AR348" s="34" t="inlineStr">
        <is>
          <t>Recalled, batch confirmed, to confirm</t>
        </is>
      </c>
      <c r="AS348" s="34" t="inlineStr">
        <is>
          <t>BLANK -&gt; requires live Amazon.ca capture</t>
        </is>
      </c>
      <c r="AT348" s="34" t="inlineStr">
        <is>
          <t>Unverified commercial data</t>
        </is>
      </c>
    </row>
    <row r="349" ht="28" customHeight="1">
      <c r="A349" s="34" t="inlineStr">
        <is>
          <t>Polar</t>
        </is>
      </c>
      <c r="B349" s="34" t="inlineStr">
        <is>
          <t>Polar Seltzer | Vanilla | 8 pack 355mL</t>
        </is>
      </c>
      <c r="C349" s="34" t="inlineStr">
        <is>
          <t>5) Sparkling water &amp; soda</t>
        </is>
      </c>
      <c r="D349" s="34" t="inlineStr">
        <is>
          <t>355 mL can</t>
        </is>
      </c>
      <c r="E349" s="48" t="n">
        <v>8</v>
      </c>
      <c r="F349" s="49" t="n"/>
      <c r="G349" s="50">
        <f>IF(AND(ISNUMBER($F349),ISNUMBER($E349),$E349&lt;&gt;0),$F349/$E349,"")</f>
        <v/>
      </c>
      <c r="H349" s="50">
        <f>IF(AND(ISNUMBER($F349),ISNUMBER($AL349),ISNUMBER($E349),($AL349*$E349)&lt;&gt;0),$F349/($AL349*$E349)*100,"")</f>
        <v/>
      </c>
      <c r="I349" s="51" t="n"/>
      <c r="J349" s="52" t="n"/>
      <c r="K349" s="50">
        <f>IF(AND(ISNUMBER($F349),ISNUMBER($J349)),$F349*(1-$J349),"")</f>
        <v/>
      </c>
      <c r="L349" s="51" t="n"/>
      <c r="M349" s="51" t="n"/>
      <c r="N349" s="50">
        <f>IF(ISNUMBER($F349),($F349-IF(ISNUMBER($AM349),$AM349,0))*(1-IF(ISNUMBER($J349),$J349,0)),"")</f>
        <v/>
      </c>
      <c r="O349" s="34" t="inlineStr">
        <is>
          <t>Vanilla</t>
        </is>
      </c>
      <c r="P349" s="48" t="n">
        <v>0</v>
      </c>
      <c r="Q349" s="48" t="n">
        <v>0</v>
      </c>
      <c r="R349" s="34" t="inlineStr">
        <is>
          <t>Not listed</t>
        </is>
      </c>
      <c r="S349" s="48" t="n">
        <v>0</v>
      </c>
      <c r="T349" s="48" t="n">
        <v>0</v>
      </c>
      <c r="U349" s="34" t="inlineStr">
        <is>
          <t>None (natural flavours)</t>
        </is>
      </c>
      <c r="V349" s="34" t="inlineStr">
        <is>
          <t>Zero calorie/sugar, wide flavour range, value</t>
        </is>
      </c>
      <c r="W349" s="51" t="n"/>
      <c r="X349" s="51" t="n"/>
      <c r="Y349" s="51" t="n"/>
      <c r="Z349" s="51" t="n"/>
      <c r="AA349" s="34" t="inlineStr">
        <is>
          <t>Medium</t>
        </is>
      </c>
      <c r="AB349" s="34" t="inlineStr">
        <is>
          <t>Value seltzer with broad flavour range</t>
        </is>
      </c>
      <c r="AC349" s="34" t="inlineStr">
        <is>
          <t>Value seltzer with a huge flavour range</t>
        </is>
      </c>
      <c r="AD349" s="34" t="inlineStr">
        <is>
          <t>Lots of flavours at a value price.</t>
        </is>
      </c>
      <c r="AE349" s="51" t="n"/>
      <c r="AF349" s="53">
        <f>IF(AND(ISNUMBER($P349),ISNUMBER($AL349),$AL349&lt;&gt;0),ROUND($P349/$AL349*100,1),"")</f>
        <v/>
      </c>
      <c r="AG349" s="54">
        <f>IF(AND(ISNUMBER($S349),ISNUMBER($AL349),$AL349&lt;&gt;0),ROUND($S349/$AL349*100,2),"")</f>
        <v/>
      </c>
      <c r="AH349" s="53">
        <f>IF(AND(ISNUMBER($Q349),ISNUMBER($AL349),$AL349&lt;&gt;0),ROUND($Q349/$AL349*100,1),"")</f>
        <v/>
      </c>
      <c r="AI349" s="48">
        <f>IF(ISNUMBER($S349),IF($S349&lt;=1,"Yes","No"),"n/a")</f>
        <v/>
      </c>
      <c r="AJ349" s="48">
        <f>IF(ISNUMBER($S349),ROUND(MAX(0,MIN(100,100-$S349*2.5-IF(ISNUMBER($T349),$T349,0)*0.12+IF($S349&lt;=1,12,0))),0),"")</f>
        <v/>
      </c>
      <c r="AK349" s="48">
        <f>IF(ISNUMBER($Q349),IF($Q349&gt;=100,20,IF($Q349&gt;=30,10,0)),0)+IF(ISNUMBER($R349),IF($R349&gt;=100,20,0),0)+IF(ISNUMBER($P349),IF($P349&gt;=150,20,IF($P349&gt;=50,12,5)),0)+IF(ISNUMBER($S349),IF($S349&lt;=1,15,0),0)</f>
        <v/>
      </c>
      <c r="AL349" s="48" t="n">
        <v>355</v>
      </c>
      <c r="AM349" s="49" t="n"/>
      <c r="AN349" s="48">
        <f>IF(AND(ISNUMBER($P349),ISNUMBER($AL349),$AL349&lt;&gt;0),IF(OR($P349&gt;180,$P349/$AL349*1000&gt;400),"Over ceiling, confirm SKU","Within"),"n/a")</f>
        <v/>
      </c>
      <c r="AO349" s="51" t="n"/>
      <c r="AP349" s="51" t="n"/>
      <c r="AQ349" s="51" t="n"/>
      <c r="AR349" s="34" t="inlineStr">
        <is>
          <t>Recalled, batch confirmed, to confirm</t>
        </is>
      </c>
      <c r="AS349" s="34" t="inlineStr">
        <is>
          <t>BLANK -&gt; requires live Amazon.ca capture</t>
        </is>
      </c>
      <c r="AT349" s="34" t="inlineStr">
        <is>
          <t>Unverified commercial data</t>
        </is>
      </c>
    </row>
    <row r="350" ht="28" customHeight="1">
      <c r="A350" s="34" t="inlineStr">
        <is>
          <t>Polar</t>
        </is>
      </c>
      <c r="B350" s="34" t="inlineStr">
        <is>
          <t>Polar Seltzer | Vanilla | 12 pack 355mL</t>
        </is>
      </c>
      <c r="C350" s="34" t="inlineStr">
        <is>
          <t>5) Sparkling water &amp; soda</t>
        </is>
      </c>
      <c r="D350" s="34" t="inlineStr">
        <is>
          <t>355 mL can</t>
        </is>
      </c>
      <c r="E350" s="48" t="n">
        <v>12</v>
      </c>
      <c r="F350" s="49" t="n"/>
      <c r="G350" s="50">
        <f>IF(AND(ISNUMBER($F350),ISNUMBER($E350),$E350&lt;&gt;0),$F350/$E350,"")</f>
        <v/>
      </c>
      <c r="H350" s="50">
        <f>IF(AND(ISNUMBER($F350),ISNUMBER($AL350),ISNUMBER($E350),($AL350*$E350)&lt;&gt;0),$F350/($AL350*$E350)*100,"")</f>
        <v/>
      </c>
      <c r="I350" s="51" t="n"/>
      <c r="J350" s="52" t="n"/>
      <c r="K350" s="50">
        <f>IF(AND(ISNUMBER($F350),ISNUMBER($J350)),$F350*(1-$J350),"")</f>
        <v/>
      </c>
      <c r="L350" s="51" t="n"/>
      <c r="M350" s="51" t="n"/>
      <c r="N350" s="50">
        <f>IF(ISNUMBER($F350),($F350-IF(ISNUMBER($AM350),$AM350,0))*(1-IF(ISNUMBER($J350),$J350,0)),"")</f>
        <v/>
      </c>
      <c r="O350" s="34" t="inlineStr">
        <is>
          <t>Vanilla</t>
        </is>
      </c>
      <c r="P350" s="48" t="n">
        <v>0</v>
      </c>
      <c r="Q350" s="48" t="n">
        <v>0</v>
      </c>
      <c r="R350" s="34" t="inlineStr">
        <is>
          <t>Not listed</t>
        </is>
      </c>
      <c r="S350" s="48" t="n">
        <v>0</v>
      </c>
      <c r="T350" s="48" t="n">
        <v>0</v>
      </c>
      <c r="U350" s="34" t="inlineStr">
        <is>
          <t>None (natural flavours)</t>
        </is>
      </c>
      <c r="V350" s="34" t="inlineStr">
        <is>
          <t>Zero calorie/sugar, wide flavour range, value</t>
        </is>
      </c>
      <c r="W350" s="51" t="n"/>
      <c r="X350" s="51" t="n"/>
      <c r="Y350" s="51" t="n"/>
      <c r="Z350" s="51" t="n"/>
      <c r="AA350" s="34" t="inlineStr">
        <is>
          <t>Medium</t>
        </is>
      </c>
      <c r="AB350" s="34" t="inlineStr">
        <is>
          <t>Value seltzer with broad flavour range</t>
        </is>
      </c>
      <c r="AC350" s="34" t="inlineStr">
        <is>
          <t>Value seltzer with a huge flavour range</t>
        </is>
      </c>
      <c r="AD350" s="34" t="inlineStr">
        <is>
          <t>Lots of flavours at a value price.</t>
        </is>
      </c>
      <c r="AE350" s="51" t="n"/>
      <c r="AF350" s="53">
        <f>IF(AND(ISNUMBER($P350),ISNUMBER($AL350),$AL350&lt;&gt;0),ROUND($P350/$AL350*100,1),"")</f>
        <v/>
      </c>
      <c r="AG350" s="54">
        <f>IF(AND(ISNUMBER($S350),ISNUMBER($AL350),$AL350&lt;&gt;0),ROUND($S350/$AL350*100,2),"")</f>
        <v/>
      </c>
      <c r="AH350" s="53">
        <f>IF(AND(ISNUMBER($Q350),ISNUMBER($AL350),$AL350&lt;&gt;0),ROUND($Q350/$AL350*100,1),"")</f>
        <v/>
      </c>
      <c r="AI350" s="48">
        <f>IF(ISNUMBER($S350),IF($S350&lt;=1,"Yes","No"),"n/a")</f>
        <v/>
      </c>
      <c r="AJ350" s="48">
        <f>IF(ISNUMBER($S350),ROUND(MAX(0,MIN(100,100-$S350*2.5-IF(ISNUMBER($T350),$T350,0)*0.12+IF($S350&lt;=1,12,0))),0),"")</f>
        <v/>
      </c>
      <c r="AK350" s="48">
        <f>IF(ISNUMBER($Q350),IF($Q350&gt;=100,20,IF($Q350&gt;=30,10,0)),0)+IF(ISNUMBER($R350),IF($R350&gt;=100,20,0),0)+IF(ISNUMBER($P350),IF($P350&gt;=150,20,IF($P350&gt;=50,12,5)),0)+IF(ISNUMBER($S350),IF($S350&lt;=1,15,0),0)</f>
        <v/>
      </c>
      <c r="AL350" s="48" t="n">
        <v>355</v>
      </c>
      <c r="AM350" s="49" t="n"/>
      <c r="AN350" s="48">
        <f>IF(AND(ISNUMBER($P350),ISNUMBER($AL350),$AL350&lt;&gt;0),IF(OR($P350&gt;180,$P350/$AL350*1000&gt;400),"Over ceiling, confirm SKU","Within"),"n/a")</f>
        <v/>
      </c>
      <c r="AO350" s="51" t="n"/>
      <c r="AP350" s="51" t="n"/>
      <c r="AQ350" s="51" t="n"/>
      <c r="AR350" s="34" t="inlineStr">
        <is>
          <t>Recalled, batch confirmed, to confirm</t>
        </is>
      </c>
      <c r="AS350" s="34" t="inlineStr">
        <is>
          <t>BLANK -&gt; requires live Amazon.ca capture</t>
        </is>
      </c>
      <c r="AT350" s="34" t="inlineStr">
        <is>
          <t>Unverified commercial data</t>
        </is>
      </c>
    </row>
    <row r="351" ht="28" customHeight="1">
      <c r="A351" s="34" t="inlineStr">
        <is>
          <t>Polar</t>
        </is>
      </c>
      <c r="B351" s="34" t="inlineStr">
        <is>
          <t>Polar Seltzer | Vanilla | 15 pack 355mL</t>
        </is>
      </c>
      <c r="C351" s="34" t="inlineStr">
        <is>
          <t>5) Sparkling water &amp; soda</t>
        </is>
      </c>
      <c r="D351" s="34" t="inlineStr">
        <is>
          <t>355 mL can</t>
        </is>
      </c>
      <c r="E351" s="48" t="n">
        <v>15</v>
      </c>
      <c r="F351" s="49" t="n"/>
      <c r="G351" s="50">
        <f>IF(AND(ISNUMBER($F351),ISNUMBER($E351),$E351&lt;&gt;0),$F351/$E351,"")</f>
        <v/>
      </c>
      <c r="H351" s="50">
        <f>IF(AND(ISNUMBER($F351),ISNUMBER($AL351),ISNUMBER($E351),($AL351*$E351)&lt;&gt;0),$F351/($AL351*$E351)*100,"")</f>
        <v/>
      </c>
      <c r="I351" s="51" t="n"/>
      <c r="J351" s="52" t="n"/>
      <c r="K351" s="50">
        <f>IF(AND(ISNUMBER($F351),ISNUMBER($J351)),$F351*(1-$J351),"")</f>
        <v/>
      </c>
      <c r="L351" s="51" t="n"/>
      <c r="M351" s="51" t="n"/>
      <c r="N351" s="50">
        <f>IF(ISNUMBER($F351),($F351-IF(ISNUMBER($AM351),$AM351,0))*(1-IF(ISNUMBER($J351),$J351,0)),"")</f>
        <v/>
      </c>
      <c r="O351" s="34" t="inlineStr">
        <is>
          <t>Vanilla</t>
        </is>
      </c>
      <c r="P351" s="48" t="n">
        <v>0</v>
      </c>
      <c r="Q351" s="48" t="n">
        <v>0</v>
      </c>
      <c r="R351" s="34" t="inlineStr">
        <is>
          <t>Not listed</t>
        </is>
      </c>
      <c r="S351" s="48" t="n">
        <v>0</v>
      </c>
      <c r="T351" s="48" t="n">
        <v>0</v>
      </c>
      <c r="U351" s="34" t="inlineStr">
        <is>
          <t>None (natural flavours)</t>
        </is>
      </c>
      <c r="V351" s="34" t="inlineStr">
        <is>
          <t>Zero calorie/sugar, wide flavour range, value</t>
        </is>
      </c>
      <c r="W351" s="51" t="n"/>
      <c r="X351" s="51" t="n"/>
      <c r="Y351" s="51" t="n"/>
      <c r="Z351" s="51" t="n"/>
      <c r="AA351" s="34" t="inlineStr">
        <is>
          <t>Medium</t>
        </is>
      </c>
      <c r="AB351" s="34" t="inlineStr">
        <is>
          <t>Value seltzer with broad flavour range</t>
        </is>
      </c>
      <c r="AC351" s="34" t="inlineStr">
        <is>
          <t>Value seltzer with a huge flavour range</t>
        </is>
      </c>
      <c r="AD351" s="34" t="inlineStr">
        <is>
          <t>Lots of flavours at a value price.</t>
        </is>
      </c>
      <c r="AE351" s="51" t="n"/>
      <c r="AF351" s="53">
        <f>IF(AND(ISNUMBER($P351),ISNUMBER($AL351),$AL351&lt;&gt;0),ROUND($P351/$AL351*100,1),"")</f>
        <v/>
      </c>
      <c r="AG351" s="54">
        <f>IF(AND(ISNUMBER($S351),ISNUMBER($AL351),$AL351&lt;&gt;0),ROUND($S351/$AL351*100,2),"")</f>
        <v/>
      </c>
      <c r="AH351" s="53">
        <f>IF(AND(ISNUMBER($Q351),ISNUMBER($AL351),$AL351&lt;&gt;0),ROUND($Q351/$AL351*100,1),"")</f>
        <v/>
      </c>
      <c r="AI351" s="48">
        <f>IF(ISNUMBER($S351),IF($S351&lt;=1,"Yes","No"),"n/a")</f>
        <v/>
      </c>
      <c r="AJ351" s="48">
        <f>IF(ISNUMBER($S351),ROUND(MAX(0,MIN(100,100-$S351*2.5-IF(ISNUMBER($T351),$T351,0)*0.12+IF($S351&lt;=1,12,0))),0),"")</f>
        <v/>
      </c>
      <c r="AK351" s="48">
        <f>IF(ISNUMBER($Q351),IF($Q351&gt;=100,20,IF($Q351&gt;=30,10,0)),0)+IF(ISNUMBER($R351),IF($R351&gt;=100,20,0),0)+IF(ISNUMBER($P351),IF($P351&gt;=150,20,IF($P351&gt;=50,12,5)),0)+IF(ISNUMBER($S351),IF($S351&lt;=1,15,0),0)</f>
        <v/>
      </c>
      <c r="AL351" s="48" t="n">
        <v>355</v>
      </c>
      <c r="AM351" s="49" t="n"/>
      <c r="AN351" s="48">
        <f>IF(AND(ISNUMBER($P351),ISNUMBER($AL351),$AL351&lt;&gt;0),IF(OR($P351&gt;180,$P351/$AL351*1000&gt;400),"Over ceiling, confirm SKU","Within"),"n/a")</f>
        <v/>
      </c>
      <c r="AO351" s="51" t="n"/>
      <c r="AP351" s="51" t="n"/>
      <c r="AQ351" s="51" t="n"/>
      <c r="AR351" s="34" t="inlineStr">
        <is>
          <t>Recalled, batch confirmed, to confirm</t>
        </is>
      </c>
      <c r="AS351" s="34" t="inlineStr">
        <is>
          <t>BLANK -&gt; requires live Amazon.ca capture</t>
        </is>
      </c>
      <c r="AT351" s="34" t="inlineStr">
        <is>
          <t>Unverified commercial data</t>
        </is>
      </c>
    </row>
    <row r="352" ht="28" customHeight="1">
      <c r="A352" s="34" t="inlineStr">
        <is>
          <t>Polar</t>
        </is>
      </c>
      <c r="B352" s="34" t="inlineStr">
        <is>
          <t>Polar Seltzer | Vanilla | 18 pack 355mL</t>
        </is>
      </c>
      <c r="C352" s="34" t="inlineStr">
        <is>
          <t>5) Sparkling water &amp; soda</t>
        </is>
      </c>
      <c r="D352" s="34" t="inlineStr">
        <is>
          <t>355 mL can</t>
        </is>
      </c>
      <c r="E352" s="48" t="n">
        <v>18</v>
      </c>
      <c r="F352" s="49" t="n"/>
      <c r="G352" s="50">
        <f>IF(AND(ISNUMBER($F352),ISNUMBER($E352),$E352&lt;&gt;0),$F352/$E352,"")</f>
        <v/>
      </c>
      <c r="H352" s="50">
        <f>IF(AND(ISNUMBER($F352),ISNUMBER($AL352),ISNUMBER($E352),($AL352*$E352)&lt;&gt;0),$F352/($AL352*$E352)*100,"")</f>
        <v/>
      </c>
      <c r="I352" s="51" t="n"/>
      <c r="J352" s="52" t="n"/>
      <c r="K352" s="50">
        <f>IF(AND(ISNUMBER($F352),ISNUMBER($J352)),$F352*(1-$J352),"")</f>
        <v/>
      </c>
      <c r="L352" s="51" t="n"/>
      <c r="M352" s="51" t="n"/>
      <c r="N352" s="50">
        <f>IF(ISNUMBER($F352),($F352-IF(ISNUMBER($AM352),$AM352,0))*(1-IF(ISNUMBER($J352),$J352,0)),"")</f>
        <v/>
      </c>
      <c r="O352" s="34" t="inlineStr">
        <is>
          <t>Vanilla</t>
        </is>
      </c>
      <c r="P352" s="48" t="n">
        <v>0</v>
      </c>
      <c r="Q352" s="48" t="n">
        <v>0</v>
      </c>
      <c r="R352" s="34" t="inlineStr">
        <is>
          <t>Not listed</t>
        </is>
      </c>
      <c r="S352" s="48" t="n">
        <v>0</v>
      </c>
      <c r="T352" s="48" t="n">
        <v>0</v>
      </c>
      <c r="U352" s="34" t="inlineStr">
        <is>
          <t>None (natural flavours)</t>
        </is>
      </c>
      <c r="V352" s="34" t="inlineStr">
        <is>
          <t>Zero calorie/sugar, wide flavour range, value</t>
        </is>
      </c>
      <c r="W352" s="51" t="n"/>
      <c r="X352" s="51" t="n"/>
      <c r="Y352" s="51" t="n"/>
      <c r="Z352" s="51" t="n"/>
      <c r="AA352" s="34" t="inlineStr">
        <is>
          <t>Medium</t>
        </is>
      </c>
      <c r="AB352" s="34" t="inlineStr">
        <is>
          <t>Value seltzer with broad flavour range</t>
        </is>
      </c>
      <c r="AC352" s="34" t="inlineStr">
        <is>
          <t>Value seltzer with a huge flavour range</t>
        </is>
      </c>
      <c r="AD352" s="34" t="inlineStr">
        <is>
          <t>Lots of flavours at a value price.</t>
        </is>
      </c>
      <c r="AE352" s="51" t="n"/>
      <c r="AF352" s="53">
        <f>IF(AND(ISNUMBER($P352),ISNUMBER($AL352),$AL352&lt;&gt;0),ROUND($P352/$AL352*100,1),"")</f>
        <v/>
      </c>
      <c r="AG352" s="54">
        <f>IF(AND(ISNUMBER($S352),ISNUMBER($AL352),$AL352&lt;&gt;0),ROUND($S352/$AL352*100,2),"")</f>
        <v/>
      </c>
      <c r="AH352" s="53">
        <f>IF(AND(ISNUMBER($Q352),ISNUMBER($AL352),$AL352&lt;&gt;0),ROUND($Q352/$AL352*100,1),"")</f>
        <v/>
      </c>
      <c r="AI352" s="48">
        <f>IF(ISNUMBER($S352),IF($S352&lt;=1,"Yes","No"),"n/a")</f>
        <v/>
      </c>
      <c r="AJ352" s="48">
        <f>IF(ISNUMBER($S352),ROUND(MAX(0,MIN(100,100-$S352*2.5-IF(ISNUMBER($T352),$T352,0)*0.12+IF($S352&lt;=1,12,0))),0),"")</f>
        <v/>
      </c>
      <c r="AK352" s="48">
        <f>IF(ISNUMBER($Q352),IF($Q352&gt;=100,20,IF($Q352&gt;=30,10,0)),0)+IF(ISNUMBER($R352),IF($R352&gt;=100,20,0),0)+IF(ISNUMBER($P352),IF($P352&gt;=150,20,IF($P352&gt;=50,12,5)),0)+IF(ISNUMBER($S352),IF($S352&lt;=1,15,0),0)</f>
        <v/>
      </c>
      <c r="AL352" s="48" t="n">
        <v>355</v>
      </c>
      <c r="AM352" s="49" t="n"/>
      <c r="AN352" s="48">
        <f>IF(AND(ISNUMBER($P352),ISNUMBER($AL352),$AL352&lt;&gt;0),IF(OR($P352&gt;180,$P352/$AL352*1000&gt;400),"Over ceiling, confirm SKU","Within"),"n/a")</f>
        <v/>
      </c>
      <c r="AO352" s="51" t="n"/>
      <c r="AP352" s="51" t="n"/>
      <c r="AQ352" s="51" t="n"/>
      <c r="AR352" s="34" t="inlineStr">
        <is>
          <t>Recalled, batch confirmed, to confirm</t>
        </is>
      </c>
      <c r="AS352" s="34" t="inlineStr">
        <is>
          <t>BLANK -&gt; requires live Amazon.ca capture</t>
        </is>
      </c>
      <c r="AT352" s="34" t="inlineStr">
        <is>
          <t>Unverified commercial data</t>
        </is>
      </c>
    </row>
    <row r="353" ht="28" customHeight="1">
      <c r="A353" s="34" t="inlineStr">
        <is>
          <t>Polar</t>
        </is>
      </c>
      <c r="B353" s="34" t="inlineStr">
        <is>
          <t>Polar Seltzer | Vanilla | 24 pack 355mL</t>
        </is>
      </c>
      <c r="C353" s="34" t="inlineStr">
        <is>
          <t>5) Sparkling water &amp; soda</t>
        </is>
      </c>
      <c r="D353" s="34" t="inlineStr">
        <is>
          <t>355 mL can</t>
        </is>
      </c>
      <c r="E353" s="48" t="n">
        <v>24</v>
      </c>
      <c r="F353" s="49" t="n"/>
      <c r="G353" s="50">
        <f>IF(AND(ISNUMBER($F353),ISNUMBER($E353),$E353&lt;&gt;0),$F353/$E353,"")</f>
        <v/>
      </c>
      <c r="H353" s="50">
        <f>IF(AND(ISNUMBER($F353),ISNUMBER($AL353),ISNUMBER($E353),($AL353*$E353)&lt;&gt;0),$F353/($AL353*$E353)*100,"")</f>
        <v/>
      </c>
      <c r="I353" s="51" t="n"/>
      <c r="J353" s="52" t="n"/>
      <c r="K353" s="50">
        <f>IF(AND(ISNUMBER($F353),ISNUMBER($J353)),$F353*(1-$J353),"")</f>
        <v/>
      </c>
      <c r="L353" s="51" t="n"/>
      <c r="M353" s="51" t="n"/>
      <c r="N353" s="50">
        <f>IF(ISNUMBER($F353),($F353-IF(ISNUMBER($AM353),$AM353,0))*(1-IF(ISNUMBER($J353),$J353,0)),"")</f>
        <v/>
      </c>
      <c r="O353" s="34" t="inlineStr">
        <is>
          <t>Vanilla</t>
        </is>
      </c>
      <c r="P353" s="48" t="n">
        <v>0</v>
      </c>
      <c r="Q353" s="48" t="n">
        <v>0</v>
      </c>
      <c r="R353" s="34" t="inlineStr">
        <is>
          <t>Not listed</t>
        </is>
      </c>
      <c r="S353" s="48" t="n">
        <v>0</v>
      </c>
      <c r="T353" s="48" t="n">
        <v>0</v>
      </c>
      <c r="U353" s="34" t="inlineStr">
        <is>
          <t>None (natural flavours)</t>
        </is>
      </c>
      <c r="V353" s="34" t="inlineStr">
        <is>
          <t>Zero calorie/sugar, wide flavour range, value</t>
        </is>
      </c>
      <c r="W353" s="51" t="n"/>
      <c r="X353" s="51" t="n"/>
      <c r="Y353" s="51" t="n"/>
      <c r="Z353" s="51" t="n"/>
      <c r="AA353" s="34" t="inlineStr">
        <is>
          <t>Medium</t>
        </is>
      </c>
      <c r="AB353" s="34" t="inlineStr">
        <is>
          <t>Value seltzer with broad flavour range</t>
        </is>
      </c>
      <c r="AC353" s="34" t="inlineStr">
        <is>
          <t>Value seltzer with a huge flavour range</t>
        </is>
      </c>
      <c r="AD353" s="34" t="inlineStr">
        <is>
          <t>Lots of flavours at a value price.</t>
        </is>
      </c>
      <c r="AE353" s="51" t="n"/>
      <c r="AF353" s="53">
        <f>IF(AND(ISNUMBER($P353),ISNUMBER($AL353),$AL353&lt;&gt;0),ROUND($P353/$AL353*100,1),"")</f>
        <v/>
      </c>
      <c r="AG353" s="54">
        <f>IF(AND(ISNUMBER($S353),ISNUMBER($AL353),$AL353&lt;&gt;0),ROUND($S353/$AL353*100,2),"")</f>
        <v/>
      </c>
      <c r="AH353" s="53">
        <f>IF(AND(ISNUMBER($Q353),ISNUMBER($AL353),$AL353&lt;&gt;0),ROUND($Q353/$AL353*100,1),"")</f>
        <v/>
      </c>
      <c r="AI353" s="48">
        <f>IF(ISNUMBER($S353),IF($S353&lt;=1,"Yes","No"),"n/a")</f>
        <v/>
      </c>
      <c r="AJ353" s="48">
        <f>IF(ISNUMBER($S353),ROUND(MAX(0,MIN(100,100-$S353*2.5-IF(ISNUMBER($T353),$T353,0)*0.12+IF($S353&lt;=1,12,0))),0),"")</f>
        <v/>
      </c>
      <c r="AK353" s="48">
        <f>IF(ISNUMBER($Q353),IF($Q353&gt;=100,20,IF($Q353&gt;=30,10,0)),0)+IF(ISNUMBER($R353),IF($R353&gt;=100,20,0),0)+IF(ISNUMBER($P353),IF($P353&gt;=150,20,IF($P353&gt;=50,12,5)),0)+IF(ISNUMBER($S353),IF($S353&lt;=1,15,0),0)</f>
        <v/>
      </c>
      <c r="AL353" s="48" t="n">
        <v>355</v>
      </c>
      <c r="AM353" s="49" t="n"/>
      <c r="AN353" s="48">
        <f>IF(AND(ISNUMBER($P353),ISNUMBER($AL353),$AL353&lt;&gt;0),IF(OR($P353&gt;180,$P353/$AL353*1000&gt;400),"Over ceiling, confirm SKU","Within"),"n/a")</f>
        <v/>
      </c>
      <c r="AO353" s="51" t="n"/>
      <c r="AP353" s="51" t="n"/>
      <c r="AQ353" s="51" t="n"/>
      <c r="AR353" s="34" t="inlineStr">
        <is>
          <t>Recalled, batch confirmed, to confirm</t>
        </is>
      </c>
      <c r="AS353" s="34" t="inlineStr">
        <is>
          <t>BLANK -&gt; requires live Amazon.ca capture</t>
        </is>
      </c>
      <c r="AT353" s="34" t="inlineStr">
        <is>
          <t>Unverified commercial data</t>
        </is>
      </c>
    </row>
    <row r="354" ht="28" customHeight="1">
      <c r="A354" s="34" t="inlineStr">
        <is>
          <t>AHA</t>
        </is>
      </c>
      <c r="B354" s="34" t="inlineStr">
        <is>
          <t>AHA Sparkling Water | Lime + Watermelon | single 355mL</t>
        </is>
      </c>
      <c r="C354" s="34" t="inlineStr">
        <is>
          <t>5) Sparkling water &amp; soda</t>
        </is>
      </c>
      <c r="D354" s="34" t="inlineStr">
        <is>
          <t>355 mL can</t>
        </is>
      </c>
      <c r="E354" s="48" t="n">
        <v>1</v>
      </c>
      <c r="F354" s="49" t="n"/>
      <c r="G354" s="50">
        <f>IF(AND(ISNUMBER($F354),ISNUMBER($E354),$E354&lt;&gt;0),$F354/$E354,"")</f>
        <v/>
      </c>
      <c r="H354" s="50">
        <f>IF(AND(ISNUMBER($F354),ISNUMBER($AL354),ISNUMBER($E354),($AL354*$E354)&lt;&gt;0),$F354/($AL354*$E354)*100,"")</f>
        <v/>
      </c>
      <c r="I354" s="51" t="n"/>
      <c r="J354" s="52" t="n"/>
      <c r="K354" s="50">
        <f>IF(AND(ISNUMBER($F354),ISNUMBER($J354)),$F354*(1-$J354),"")</f>
        <v/>
      </c>
      <c r="L354" s="51" t="n"/>
      <c r="M354" s="51" t="n"/>
      <c r="N354" s="50">
        <f>IF(ISNUMBER($F354),($F354-IF(ISNUMBER($AM354),$AM354,0))*(1-IF(ISNUMBER($J354),$J354,0)),"")</f>
        <v/>
      </c>
      <c r="O354" s="34" t="inlineStr">
        <is>
          <t>Lime + Watermelon</t>
        </is>
      </c>
      <c r="P354" s="48" t="n">
        <v>30</v>
      </c>
      <c r="Q354" s="48" t="n">
        <v>0</v>
      </c>
      <c r="R354" s="34" t="inlineStr">
        <is>
          <t>Not listed</t>
        </is>
      </c>
      <c r="S354" s="48" t="n">
        <v>0</v>
      </c>
      <c r="T354" s="48" t="n">
        <v>0</v>
      </c>
      <c r="U354" s="34" t="inlineStr">
        <is>
          <t>None (natural flavours)</t>
        </is>
      </c>
      <c r="V354" s="34" t="inlineStr">
        <is>
          <t>Zero sugar, bold dual flavour pairings, some with caffeine</t>
        </is>
      </c>
      <c r="W354" s="51" t="n"/>
      <c r="X354" s="51" t="n"/>
      <c r="Y354" s="51" t="n"/>
      <c r="Z354" s="51" t="n"/>
      <c r="AA354" s="34" t="inlineStr">
        <is>
          <t>Medium</t>
        </is>
      </c>
      <c r="AB354" s="34" t="inlineStr">
        <is>
          <t>Coca-Cola seltzer entry; broad distribution</t>
        </is>
      </c>
      <c r="AC354" s="34" t="inlineStr">
        <is>
          <t>Bold paired flavour seltzer, some caffeinated</t>
        </is>
      </c>
      <c r="AD354" s="34" t="inlineStr">
        <is>
          <t>Unusual flavour pairings (and optional caffeine) at value price.</t>
        </is>
      </c>
      <c r="AE354" s="51" t="n"/>
      <c r="AF354" s="53">
        <f>IF(AND(ISNUMBER($P354),ISNUMBER($AL354),$AL354&lt;&gt;0),ROUND($P354/$AL354*100,1),"")</f>
        <v/>
      </c>
      <c r="AG354" s="54">
        <f>IF(AND(ISNUMBER($S354),ISNUMBER($AL354),$AL354&lt;&gt;0),ROUND($S354/$AL354*100,2),"")</f>
        <v/>
      </c>
      <c r="AH354" s="53">
        <f>IF(AND(ISNUMBER($Q354),ISNUMBER($AL354),$AL354&lt;&gt;0),ROUND($Q354/$AL354*100,1),"")</f>
        <v/>
      </c>
      <c r="AI354" s="48">
        <f>IF(ISNUMBER($S354),IF($S354&lt;=1,"Yes","No"),"n/a")</f>
        <v/>
      </c>
      <c r="AJ354" s="48">
        <f>IF(ISNUMBER($S354),ROUND(MAX(0,MIN(100,100-$S354*2.5-IF(ISNUMBER($T354),$T354,0)*0.12+IF($S354&lt;=1,12,0))),0),"")</f>
        <v/>
      </c>
      <c r="AK354" s="48">
        <f>IF(ISNUMBER($Q354),IF($Q354&gt;=100,20,IF($Q354&gt;=30,10,0)),0)+IF(ISNUMBER($R354),IF($R354&gt;=100,20,0),0)+IF(ISNUMBER($P354),IF($P354&gt;=150,20,IF($P354&gt;=50,12,5)),0)+IF(ISNUMBER($S354),IF($S354&lt;=1,15,0),0)</f>
        <v/>
      </c>
      <c r="AL354" s="48" t="n">
        <v>355</v>
      </c>
      <c r="AM354" s="49" t="n"/>
      <c r="AN354" s="48">
        <f>IF(AND(ISNUMBER($P354),ISNUMBER($AL354),$AL354&lt;&gt;0),IF(OR($P354&gt;180,$P354/$AL354*1000&gt;400),"Over ceiling, confirm SKU","Within"),"n/a")</f>
        <v/>
      </c>
      <c r="AO354" s="51" t="n"/>
      <c r="AP354" s="51" t="n"/>
      <c r="AQ354" s="51" t="n"/>
      <c r="AR354" s="34" t="inlineStr">
        <is>
          <t>Recalled, batch confirmed, to confirm</t>
        </is>
      </c>
      <c r="AS354" s="34" t="inlineStr">
        <is>
          <t>BLANK -&gt; requires live Amazon.ca capture</t>
        </is>
      </c>
      <c r="AT354" s="34" t="inlineStr">
        <is>
          <t>Unverified commercial data</t>
        </is>
      </c>
    </row>
    <row r="355" ht="28" customHeight="1">
      <c r="A355" s="34" t="inlineStr">
        <is>
          <t>AHA</t>
        </is>
      </c>
      <c r="B355" s="34" t="inlineStr">
        <is>
          <t>AHA Sparkling Water | Lime + Watermelon | 8 pack 355mL</t>
        </is>
      </c>
      <c r="C355" s="34" t="inlineStr">
        <is>
          <t>5) Sparkling water &amp; soda</t>
        </is>
      </c>
      <c r="D355" s="34" t="inlineStr">
        <is>
          <t>355 mL can</t>
        </is>
      </c>
      <c r="E355" s="48" t="n">
        <v>8</v>
      </c>
      <c r="F355" s="49" t="n"/>
      <c r="G355" s="50">
        <f>IF(AND(ISNUMBER($F355),ISNUMBER($E355),$E355&lt;&gt;0),$F355/$E355,"")</f>
        <v/>
      </c>
      <c r="H355" s="50">
        <f>IF(AND(ISNUMBER($F355),ISNUMBER($AL355),ISNUMBER($E355),($AL355*$E355)&lt;&gt;0),$F355/($AL355*$E355)*100,"")</f>
        <v/>
      </c>
      <c r="I355" s="51" t="n"/>
      <c r="J355" s="52" t="n"/>
      <c r="K355" s="50">
        <f>IF(AND(ISNUMBER($F355),ISNUMBER($J355)),$F355*(1-$J355),"")</f>
        <v/>
      </c>
      <c r="L355" s="51" t="n"/>
      <c r="M355" s="51" t="n"/>
      <c r="N355" s="50">
        <f>IF(ISNUMBER($F355),($F355-IF(ISNUMBER($AM355),$AM355,0))*(1-IF(ISNUMBER($J355),$J355,0)),"")</f>
        <v/>
      </c>
      <c r="O355" s="34" t="inlineStr">
        <is>
          <t>Lime + Watermelon</t>
        </is>
      </c>
      <c r="P355" s="48" t="n">
        <v>30</v>
      </c>
      <c r="Q355" s="48" t="n">
        <v>0</v>
      </c>
      <c r="R355" s="34" t="inlineStr">
        <is>
          <t>Not listed</t>
        </is>
      </c>
      <c r="S355" s="48" t="n">
        <v>0</v>
      </c>
      <c r="T355" s="48" t="n">
        <v>0</v>
      </c>
      <c r="U355" s="34" t="inlineStr">
        <is>
          <t>None (natural flavours)</t>
        </is>
      </c>
      <c r="V355" s="34" t="inlineStr">
        <is>
          <t>Zero sugar, bold dual flavour pairings, some with caffeine</t>
        </is>
      </c>
      <c r="W355" s="51" t="n"/>
      <c r="X355" s="51" t="n"/>
      <c r="Y355" s="51" t="n"/>
      <c r="Z355" s="51" t="n"/>
      <c r="AA355" s="34" t="inlineStr">
        <is>
          <t>Medium</t>
        </is>
      </c>
      <c r="AB355" s="34" t="inlineStr">
        <is>
          <t>Coca-Cola seltzer entry; broad distribution</t>
        </is>
      </c>
      <c r="AC355" s="34" t="inlineStr">
        <is>
          <t>Bold paired flavour seltzer, some caffeinated</t>
        </is>
      </c>
      <c r="AD355" s="34" t="inlineStr">
        <is>
          <t>Unusual flavour pairings (and optional caffeine) at value price.</t>
        </is>
      </c>
      <c r="AE355" s="51" t="n"/>
      <c r="AF355" s="53">
        <f>IF(AND(ISNUMBER($P355),ISNUMBER($AL355),$AL355&lt;&gt;0),ROUND($P355/$AL355*100,1),"")</f>
        <v/>
      </c>
      <c r="AG355" s="54">
        <f>IF(AND(ISNUMBER($S355),ISNUMBER($AL355),$AL355&lt;&gt;0),ROUND($S355/$AL355*100,2),"")</f>
        <v/>
      </c>
      <c r="AH355" s="53">
        <f>IF(AND(ISNUMBER($Q355),ISNUMBER($AL355),$AL355&lt;&gt;0),ROUND($Q355/$AL355*100,1),"")</f>
        <v/>
      </c>
      <c r="AI355" s="48">
        <f>IF(ISNUMBER($S355),IF($S355&lt;=1,"Yes","No"),"n/a")</f>
        <v/>
      </c>
      <c r="AJ355" s="48">
        <f>IF(ISNUMBER($S355),ROUND(MAX(0,MIN(100,100-$S355*2.5-IF(ISNUMBER($T355),$T355,0)*0.12+IF($S355&lt;=1,12,0))),0),"")</f>
        <v/>
      </c>
      <c r="AK355" s="48">
        <f>IF(ISNUMBER($Q355),IF($Q355&gt;=100,20,IF($Q355&gt;=30,10,0)),0)+IF(ISNUMBER($R355),IF($R355&gt;=100,20,0),0)+IF(ISNUMBER($P355),IF($P355&gt;=150,20,IF($P355&gt;=50,12,5)),0)+IF(ISNUMBER($S355),IF($S355&lt;=1,15,0),0)</f>
        <v/>
      </c>
      <c r="AL355" s="48" t="n">
        <v>355</v>
      </c>
      <c r="AM355" s="49" t="n"/>
      <c r="AN355" s="48">
        <f>IF(AND(ISNUMBER($P355),ISNUMBER($AL355),$AL355&lt;&gt;0),IF(OR($P355&gt;180,$P355/$AL355*1000&gt;400),"Over ceiling, confirm SKU","Within"),"n/a")</f>
        <v/>
      </c>
      <c r="AO355" s="51" t="n"/>
      <c r="AP355" s="51" t="n"/>
      <c r="AQ355" s="51" t="n"/>
      <c r="AR355" s="34" t="inlineStr">
        <is>
          <t>Recalled, batch confirmed, to confirm</t>
        </is>
      </c>
      <c r="AS355" s="34" t="inlineStr">
        <is>
          <t>BLANK -&gt; requires live Amazon.ca capture</t>
        </is>
      </c>
      <c r="AT355" s="34" t="inlineStr">
        <is>
          <t>Unverified commercial data</t>
        </is>
      </c>
    </row>
    <row r="356" ht="28" customHeight="1">
      <c r="A356" s="34" t="inlineStr">
        <is>
          <t>AHA</t>
        </is>
      </c>
      <c r="B356" s="34" t="inlineStr">
        <is>
          <t>AHA Sparkling Water | Lime + Watermelon | 12 pack 355mL</t>
        </is>
      </c>
      <c r="C356" s="34" t="inlineStr">
        <is>
          <t>5) Sparkling water &amp; soda</t>
        </is>
      </c>
      <c r="D356" s="34" t="inlineStr">
        <is>
          <t>355 mL can</t>
        </is>
      </c>
      <c r="E356" s="48" t="n">
        <v>12</v>
      </c>
      <c r="F356" s="49" t="n"/>
      <c r="G356" s="50">
        <f>IF(AND(ISNUMBER($F356),ISNUMBER($E356),$E356&lt;&gt;0),$F356/$E356,"")</f>
        <v/>
      </c>
      <c r="H356" s="50">
        <f>IF(AND(ISNUMBER($F356),ISNUMBER($AL356),ISNUMBER($E356),($AL356*$E356)&lt;&gt;0),$F356/($AL356*$E356)*100,"")</f>
        <v/>
      </c>
      <c r="I356" s="51" t="n"/>
      <c r="J356" s="52" t="n"/>
      <c r="K356" s="50">
        <f>IF(AND(ISNUMBER($F356),ISNUMBER($J356)),$F356*(1-$J356),"")</f>
        <v/>
      </c>
      <c r="L356" s="51" t="n"/>
      <c r="M356" s="51" t="n"/>
      <c r="N356" s="50">
        <f>IF(ISNUMBER($F356),($F356-IF(ISNUMBER($AM356),$AM356,0))*(1-IF(ISNUMBER($J356),$J356,0)),"")</f>
        <v/>
      </c>
      <c r="O356" s="34" t="inlineStr">
        <is>
          <t>Lime + Watermelon</t>
        </is>
      </c>
      <c r="P356" s="48" t="n">
        <v>30</v>
      </c>
      <c r="Q356" s="48" t="n">
        <v>0</v>
      </c>
      <c r="R356" s="34" t="inlineStr">
        <is>
          <t>Not listed</t>
        </is>
      </c>
      <c r="S356" s="48" t="n">
        <v>0</v>
      </c>
      <c r="T356" s="48" t="n">
        <v>0</v>
      </c>
      <c r="U356" s="34" t="inlineStr">
        <is>
          <t>None (natural flavours)</t>
        </is>
      </c>
      <c r="V356" s="34" t="inlineStr">
        <is>
          <t>Zero sugar, bold dual flavour pairings, some with caffeine</t>
        </is>
      </c>
      <c r="W356" s="51" t="n"/>
      <c r="X356" s="51" t="n"/>
      <c r="Y356" s="51" t="n"/>
      <c r="Z356" s="51" t="n"/>
      <c r="AA356" s="34" t="inlineStr">
        <is>
          <t>Medium</t>
        </is>
      </c>
      <c r="AB356" s="34" t="inlineStr">
        <is>
          <t>Coca-Cola seltzer entry; broad distribution</t>
        </is>
      </c>
      <c r="AC356" s="34" t="inlineStr">
        <is>
          <t>Bold paired flavour seltzer, some caffeinated</t>
        </is>
      </c>
      <c r="AD356" s="34" t="inlineStr">
        <is>
          <t>Unusual flavour pairings (and optional caffeine) at value price.</t>
        </is>
      </c>
      <c r="AE356" s="51" t="n"/>
      <c r="AF356" s="53">
        <f>IF(AND(ISNUMBER($P356),ISNUMBER($AL356),$AL356&lt;&gt;0),ROUND($P356/$AL356*100,1),"")</f>
        <v/>
      </c>
      <c r="AG356" s="54">
        <f>IF(AND(ISNUMBER($S356),ISNUMBER($AL356),$AL356&lt;&gt;0),ROUND($S356/$AL356*100,2),"")</f>
        <v/>
      </c>
      <c r="AH356" s="53">
        <f>IF(AND(ISNUMBER($Q356),ISNUMBER($AL356),$AL356&lt;&gt;0),ROUND($Q356/$AL356*100,1),"")</f>
        <v/>
      </c>
      <c r="AI356" s="48">
        <f>IF(ISNUMBER($S356),IF($S356&lt;=1,"Yes","No"),"n/a")</f>
        <v/>
      </c>
      <c r="AJ356" s="48">
        <f>IF(ISNUMBER($S356),ROUND(MAX(0,MIN(100,100-$S356*2.5-IF(ISNUMBER($T356),$T356,0)*0.12+IF($S356&lt;=1,12,0))),0),"")</f>
        <v/>
      </c>
      <c r="AK356" s="48">
        <f>IF(ISNUMBER($Q356),IF($Q356&gt;=100,20,IF($Q356&gt;=30,10,0)),0)+IF(ISNUMBER($R356),IF($R356&gt;=100,20,0),0)+IF(ISNUMBER($P356),IF($P356&gt;=150,20,IF($P356&gt;=50,12,5)),0)+IF(ISNUMBER($S356),IF($S356&lt;=1,15,0),0)</f>
        <v/>
      </c>
      <c r="AL356" s="48" t="n">
        <v>355</v>
      </c>
      <c r="AM356" s="49" t="n"/>
      <c r="AN356" s="48">
        <f>IF(AND(ISNUMBER($P356),ISNUMBER($AL356),$AL356&lt;&gt;0),IF(OR($P356&gt;180,$P356/$AL356*1000&gt;400),"Over ceiling, confirm SKU","Within"),"n/a")</f>
        <v/>
      </c>
      <c r="AO356" s="51" t="n"/>
      <c r="AP356" s="51" t="n"/>
      <c r="AQ356" s="51" t="n"/>
      <c r="AR356" s="34" t="inlineStr">
        <is>
          <t>Recalled, batch confirmed, to confirm</t>
        </is>
      </c>
      <c r="AS356" s="34" t="inlineStr">
        <is>
          <t>BLANK -&gt; requires live Amazon.ca capture</t>
        </is>
      </c>
      <c r="AT356" s="34" t="inlineStr">
        <is>
          <t>Unverified commercial data</t>
        </is>
      </c>
    </row>
    <row r="357" ht="28" customHeight="1">
      <c r="A357" s="34" t="inlineStr">
        <is>
          <t>AHA</t>
        </is>
      </c>
      <c r="B357" s="34" t="inlineStr">
        <is>
          <t>AHA Sparkling Water | Lime + Watermelon | 15 pack 355mL</t>
        </is>
      </c>
      <c r="C357" s="34" t="inlineStr">
        <is>
          <t>5) Sparkling water &amp; soda</t>
        </is>
      </c>
      <c r="D357" s="34" t="inlineStr">
        <is>
          <t>355 mL can</t>
        </is>
      </c>
      <c r="E357" s="48" t="n">
        <v>15</v>
      </c>
      <c r="F357" s="49" t="n"/>
      <c r="G357" s="50">
        <f>IF(AND(ISNUMBER($F357),ISNUMBER($E357),$E357&lt;&gt;0),$F357/$E357,"")</f>
        <v/>
      </c>
      <c r="H357" s="50">
        <f>IF(AND(ISNUMBER($F357),ISNUMBER($AL357),ISNUMBER($E357),($AL357*$E357)&lt;&gt;0),$F357/($AL357*$E357)*100,"")</f>
        <v/>
      </c>
      <c r="I357" s="51" t="n"/>
      <c r="J357" s="52" t="n"/>
      <c r="K357" s="50">
        <f>IF(AND(ISNUMBER($F357),ISNUMBER($J357)),$F357*(1-$J357),"")</f>
        <v/>
      </c>
      <c r="L357" s="51" t="n"/>
      <c r="M357" s="51" t="n"/>
      <c r="N357" s="50">
        <f>IF(ISNUMBER($F357),($F357-IF(ISNUMBER($AM357),$AM357,0))*(1-IF(ISNUMBER($J357),$J357,0)),"")</f>
        <v/>
      </c>
      <c r="O357" s="34" t="inlineStr">
        <is>
          <t>Lime + Watermelon</t>
        </is>
      </c>
      <c r="P357" s="48" t="n">
        <v>30</v>
      </c>
      <c r="Q357" s="48" t="n">
        <v>0</v>
      </c>
      <c r="R357" s="34" t="inlineStr">
        <is>
          <t>Not listed</t>
        </is>
      </c>
      <c r="S357" s="48" t="n">
        <v>0</v>
      </c>
      <c r="T357" s="48" t="n">
        <v>0</v>
      </c>
      <c r="U357" s="34" t="inlineStr">
        <is>
          <t>None (natural flavours)</t>
        </is>
      </c>
      <c r="V357" s="34" t="inlineStr">
        <is>
          <t>Zero sugar, bold dual flavour pairings, some with caffeine</t>
        </is>
      </c>
      <c r="W357" s="51" t="n"/>
      <c r="X357" s="51" t="n"/>
      <c r="Y357" s="51" t="n"/>
      <c r="Z357" s="51" t="n"/>
      <c r="AA357" s="34" t="inlineStr">
        <is>
          <t>Medium</t>
        </is>
      </c>
      <c r="AB357" s="34" t="inlineStr">
        <is>
          <t>Coca-Cola seltzer entry; broad distribution</t>
        </is>
      </c>
      <c r="AC357" s="34" t="inlineStr">
        <is>
          <t>Bold paired flavour seltzer, some caffeinated</t>
        </is>
      </c>
      <c r="AD357" s="34" t="inlineStr">
        <is>
          <t>Unusual flavour pairings (and optional caffeine) at value price.</t>
        </is>
      </c>
      <c r="AE357" s="51" t="n"/>
      <c r="AF357" s="53">
        <f>IF(AND(ISNUMBER($P357),ISNUMBER($AL357),$AL357&lt;&gt;0),ROUND($P357/$AL357*100,1),"")</f>
        <v/>
      </c>
      <c r="AG357" s="54">
        <f>IF(AND(ISNUMBER($S357),ISNUMBER($AL357),$AL357&lt;&gt;0),ROUND($S357/$AL357*100,2),"")</f>
        <v/>
      </c>
      <c r="AH357" s="53">
        <f>IF(AND(ISNUMBER($Q357),ISNUMBER($AL357),$AL357&lt;&gt;0),ROUND($Q357/$AL357*100,1),"")</f>
        <v/>
      </c>
      <c r="AI357" s="48">
        <f>IF(ISNUMBER($S357),IF($S357&lt;=1,"Yes","No"),"n/a")</f>
        <v/>
      </c>
      <c r="AJ357" s="48">
        <f>IF(ISNUMBER($S357),ROUND(MAX(0,MIN(100,100-$S357*2.5-IF(ISNUMBER($T357),$T357,0)*0.12+IF($S357&lt;=1,12,0))),0),"")</f>
        <v/>
      </c>
      <c r="AK357" s="48">
        <f>IF(ISNUMBER($Q357),IF($Q357&gt;=100,20,IF($Q357&gt;=30,10,0)),0)+IF(ISNUMBER($R357),IF($R357&gt;=100,20,0),0)+IF(ISNUMBER($P357),IF($P357&gt;=150,20,IF($P357&gt;=50,12,5)),0)+IF(ISNUMBER($S357),IF($S357&lt;=1,15,0),0)</f>
        <v/>
      </c>
      <c r="AL357" s="48" t="n">
        <v>355</v>
      </c>
      <c r="AM357" s="49" t="n"/>
      <c r="AN357" s="48">
        <f>IF(AND(ISNUMBER($P357),ISNUMBER($AL357),$AL357&lt;&gt;0),IF(OR($P357&gt;180,$P357/$AL357*1000&gt;400),"Over ceiling, confirm SKU","Within"),"n/a")</f>
        <v/>
      </c>
      <c r="AO357" s="51" t="n"/>
      <c r="AP357" s="51" t="n"/>
      <c r="AQ357" s="51" t="n"/>
      <c r="AR357" s="34" t="inlineStr">
        <is>
          <t>Recalled, batch confirmed, to confirm</t>
        </is>
      </c>
      <c r="AS357" s="34" t="inlineStr">
        <is>
          <t>BLANK -&gt; requires live Amazon.ca capture</t>
        </is>
      </c>
      <c r="AT357" s="34" t="inlineStr">
        <is>
          <t>Unverified commercial data</t>
        </is>
      </c>
    </row>
    <row r="358" ht="28" customHeight="1">
      <c r="A358" s="34" t="inlineStr">
        <is>
          <t>AHA</t>
        </is>
      </c>
      <c r="B358" s="34" t="inlineStr">
        <is>
          <t>AHA Sparkling Water | Lime + Watermelon | 18 pack 355mL</t>
        </is>
      </c>
      <c r="C358" s="34" t="inlineStr">
        <is>
          <t>5) Sparkling water &amp; soda</t>
        </is>
      </c>
      <c r="D358" s="34" t="inlineStr">
        <is>
          <t>355 mL can</t>
        </is>
      </c>
      <c r="E358" s="48" t="n">
        <v>18</v>
      </c>
      <c r="F358" s="49" t="n"/>
      <c r="G358" s="50">
        <f>IF(AND(ISNUMBER($F358),ISNUMBER($E358),$E358&lt;&gt;0),$F358/$E358,"")</f>
        <v/>
      </c>
      <c r="H358" s="50">
        <f>IF(AND(ISNUMBER($F358),ISNUMBER($AL358),ISNUMBER($E358),($AL358*$E358)&lt;&gt;0),$F358/($AL358*$E358)*100,"")</f>
        <v/>
      </c>
      <c r="I358" s="51" t="n"/>
      <c r="J358" s="52" t="n"/>
      <c r="K358" s="50">
        <f>IF(AND(ISNUMBER($F358),ISNUMBER($J358)),$F358*(1-$J358),"")</f>
        <v/>
      </c>
      <c r="L358" s="51" t="n"/>
      <c r="M358" s="51" t="n"/>
      <c r="N358" s="50">
        <f>IF(ISNUMBER($F358),($F358-IF(ISNUMBER($AM358),$AM358,0))*(1-IF(ISNUMBER($J358),$J358,0)),"")</f>
        <v/>
      </c>
      <c r="O358" s="34" t="inlineStr">
        <is>
          <t>Lime + Watermelon</t>
        </is>
      </c>
      <c r="P358" s="48" t="n">
        <v>30</v>
      </c>
      <c r="Q358" s="48" t="n">
        <v>0</v>
      </c>
      <c r="R358" s="34" t="inlineStr">
        <is>
          <t>Not listed</t>
        </is>
      </c>
      <c r="S358" s="48" t="n">
        <v>0</v>
      </c>
      <c r="T358" s="48" t="n">
        <v>0</v>
      </c>
      <c r="U358" s="34" t="inlineStr">
        <is>
          <t>None (natural flavours)</t>
        </is>
      </c>
      <c r="V358" s="34" t="inlineStr">
        <is>
          <t>Zero sugar, bold dual flavour pairings, some with caffeine</t>
        </is>
      </c>
      <c r="W358" s="51" t="n"/>
      <c r="X358" s="51" t="n"/>
      <c r="Y358" s="51" t="n"/>
      <c r="Z358" s="51" t="n"/>
      <c r="AA358" s="34" t="inlineStr">
        <is>
          <t>Medium</t>
        </is>
      </c>
      <c r="AB358" s="34" t="inlineStr">
        <is>
          <t>Coca-Cola seltzer entry; broad distribution</t>
        </is>
      </c>
      <c r="AC358" s="34" t="inlineStr">
        <is>
          <t>Bold paired flavour seltzer, some caffeinated</t>
        </is>
      </c>
      <c r="AD358" s="34" t="inlineStr">
        <is>
          <t>Unusual flavour pairings (and optional caffeine) at value price.</t>
        </is>
      </c>
      <c r="AE358" s="51" t="n"/>
      <c r="AF358" s="53">
        <f>IF(AND(ISNUMBER($P358),ISNUMBER($AL358),$AL358&lt;&gt;0),ROUND($P358/$AL358*100,1),"")</f>
        <v/>
      </c>
      <c r="AG358" s="54">
        <f>IF(AND(ISNUMBER($S358),ISNUMBER($AL358),$AL358&lt;&gt;0),ROUND($S358/$AL358*100,2),"")</f>
        <v/>
      </c>
      <c r="AH358" s="53">
        <f>IF(AND(ISNUMBER($Q358),ISNUMBER($AL358),$AL358&lt;&gt;0),ROUND($Q358/$AL358*100,1),"")</f>
        <v/>
      </c>
      <c r="AI358" s="48">
        <f>IF(ISNUMBER($S358),IF($S358&lt;=1,"Yes","No"),"n/a")</f>
        <v/>
      </c>
      <c r="AJ358" s="48">
        <f>IF(ISNUMBER($S358),ROUND(MAX(0,MIN(100,100-$S358*2.5-IF(ISNUMBER($T358),$T358,0)*0.12+IF($S358&lt;=1,12,0))),0),"")</f>
        <v/>
      </c>
      <c r="AK358" s="48">
        <f>IF(ISNUMBER($Q358),IF($Q358&gt;=100,20,IF($Q358&gt;=30,10,0)),0)+IF(ISNUMBER($R358),IF($R358&gt;=100,20,0),0)+IF(ISNUMBER($P358),IF($P358&gt;=150,20,IF($P358&gt;=50,12,5)),0)+IF(ISNUMBER($S358),IF($S358&lt;=1,15,0),0)</f>
        <v/>
      </c>
      <c r="AL358" s="48" t="n">
        <v>355</v>
      </c>
      <c r="AM358" s="49" t="n"/>
      <c r="AN358" s="48">
        <f>IF(AND(ISNUMBER($P358),ISNUMBER($AL358),$AL358&lt;&gt;0),IF(OR($P358&gt;180,$P358/$AL358*1000&gt;400),"Over ceiling, confirm SKU","Within"),"n/a")</f>
        <v/>
      </c>
      <c r="AO358" s="51" t="n"/>
      <c r="AP358" s="51" t="n"/>
      <c r="AQ358" s="51" t="n"/>
      <c r="AR358" s="34" t="inlineStr">
        <is>
          <t>Recalled, batch confirmed, to confirm</t>
        </is>
      </c>
      <c r="AS358" s="34" t="inlineStr">
        <is>
          <t>BLANK -&gt; requires live Amazon.ca capture</t>
        </is>
      </c>
      <c r="AT358" s="34" t="inlineStr">
        <is>
          <t>Unverified commercial data</t>
        </is>
      </c>
    </row>
    <row r="359" ht="28" customHeight="1">
      <c r="A359" s="34" t="inlineStr">
        <is>
          <t>AHA</t>
        </is>
      </c>
      <c r="B359" s="34" t="inlineStr">
        <is>
          <t>AHA Sparkling Water | Lime + Watermelon | 24 pack 355mL</t>
        </is>
      </c>
      <c r="C359" s="34" t="inlineStr">
        <is>
          <t>5) Sparkling water &amp; soda</t>
        </is>
      </c>
      <c r="D359" s="34" t="inlineStr">
        <is>
          <t>355 mL can</t>
        </is>
      </c>
      <c r="E359" s="48" t="n">
        <v>24</v>
      </c>
      <c r="F359" s="49" t="n"/>
      <c r="G359" s="50">
        <f>IF(AND(ISNUMBER($F359),ISNUMBER($E359),$E359&lt;&gt;0),$F359/$E359,"")</f>
        <v/>
      </c>
      <c r="H359" s="50">
        <f>IF(AND(ISNUMBER($F359),ISNUMBER($AL359),ISNUMBER($E359),($AL359*$E359)&lt;&gt;0),$F359/($AL359*$E359)*100,"")</f>
        <v/>
      </c>
      <c r="I359" s="51" t="n"/>
      <c r="J359" s="52" t="n"/>
      <c r="K359" s="50">
        <f>IF(AND(ISNUMBER($F359),ISNUMBER($J359)),$F359*(1-$J359),"")</f>
        <v/>
      </c>
      <c r="L359" s="51" t="n"/>
      <c r="M359" s="51" t="n"/>
      <c r="N359" s="50">
        <f>IF(ISNUMBER($F359),($F359-IF(ISNUMBER($AM359),$AM359,0))*(1-IF(ISNUMBER($J359),$J359,0)),"")</f>
        <v/>
      </c>
      <c r="O359" s="34" t="inlineStr">
        <is>
          <t>Lime + Watermelon</t>
        </is>
      </c>
      <c r="P359" s="48" t="n">
        <v>30</v>
      </c>
      <c r="Q359" s="48" t="n">
        <v>0</v>
      </c>
      <c r="R359" s="34" t="inlineStr">
        <is>
          <t>Not listed</t>
        </is>
      </c>
      <c r="S359" s="48" t="n">
        <v>0</v>
      </c>
      <c r="T359" s="48" t="n">
        <v>0</v>
      </c>
      <c r="U359" s="34" t="inlineStr">
        <is>
          <t>None (natural flavours)</t>
        </is>
      </c>
      <c r="V359" s="34" t="inlineStr">
        <is>
          <t>Zero sugar, bold dual flavour pairings, some with caffeine</t>
        </is>
      </c>
      <c r="W359" s="51" t="n"/>
      <c r="X359" s="51" t="n"/>
      <c r="Y359" s="51" t="n"/>
      <c r="Z359" s="51" t="n"/>
      <c r="AA359" s="34" t="inlineStr">
        <is>
          <t>Medium</t>
        </is>
      </c>
      <c r="AB359" s="34" t="inlineStr">
        <is>
          <t>Coca-Cola seltzer entry; broad distribution</t>
        </is>
      </c>
      <c r="AC359" s="34" t="inlineStr">
        <is>
          <t>Bold paired flavour seltzer, some caffeinated</t>
        </is>
      </c>
      <c r="AD359" s="34" t="inlineStr">
        <is>
          <t>Unusual flavour pairings (and optional caffeine) at value price.</t>
        </is>
      </c>
      <c r="AE359" s="51" t="n"/>
      <c r="AF359" s="53">
        <f>IF(AND(ISNUMBER($P359),ISNUMBER($AL359),$AL359&lt;&gt;0),ROUND($P359/$AL359*100,1),"")</f>
        <v/>
      </c>
      <c r="AG359" s="54">
        <f>IF(AND(ISNUMBER($S359),ISNUMBER($AL359),$AL359&lt;&gt;0),ROUND($S359/$AL359*100,2),"")</f>
        <v/>
      </c>
      <c r="AH359" s="53">
        <f>IF(AND(ISNUMBER($Q359),ISNUMBER($AL359),$AL359&lt;&gt;0),ROUND($Q359/$AL359*100,1),"")</f>
        <v/>
      </c>
      <c r="AI359" s="48">
        <f>IF(ISNUMBER($S359),IF($S359&lt;=1,"Yes","No"),"n/a")</f>
        <v/>
      </c>
      <c r="AJ359" s="48">
        <f>IF(ISNUMBER($S359),ROUND(MAX(0,MIN(100,100-$S359*2.5-IF(ISNUMBER($T359),$T359,0)*0.12+IF($S359&lt;=1,12,0))),0),"")</f>
        <v/>
      </c>
      <c r="AK359" s="48">
        <f>IF(ISNUMBER($Q359),IF($Q359&gt;=100,20,IF($Q359&gt;=30,10,0)),0)+IF(ISNUMBER($R359),IF($R359&gt;=100,20,0),0)+IF(ISNUMBER($P359),IF($P359&gt;=150,20,IF($P359&gt;=50,12,5)),0)+IF(ISNUMBER($S359),IF($S359&lt;=1,15,0),0)</f>
        <v/>
      </c>
      <c r="AL359" s="48" t="n">
        <v>355</v>
      </c>
      <c r="AM359" s="49" t="n"/>
      <c r="AN359" s="48">
        <f>IF(AND(ISNUMBER($P359),ISNUMBER($AL359),$AL359&lt;&gt;0),IF(OR($P359&gt;180,$P359/$AL359*1000&gt;400),"Over ceiling, confirm SKU","Within"),"n/a")</f>
        <v/>
      </c>
      <c r="AO359" s="51" t="n"/>
      <c r="AP359" s="51" t="n"/>
      <c r="AQ359" s="51" t="n"/>
      <c r="AR359" s="34" t="inlineStr">
        <is>
          <t>Recalled, batch confirmed, to confirm</t>
        </is>
      </c>
      <c r="AS359" s="34" t="inlineStr">
        <is>
          <t>BLANK -&gt; requires live Amazon.ca capture</t>
        </is>
      </c>
      <c r="AT359" s="34" t="inlineStr">
        <is>
          <t>Unverified commercial data</t>
        </is>
      </c>
    </row>
    <row r="360" ht="28" customHeight="1">
      <c r="A360" s="34" t="inlineStr">
        <is>
          <t>AHA</t>
        </is>
      </c>
      <c r="B360" s="34" t="inlineStr">
        <is>
          <t>AHA Sparkling Water | Citrus + Green Tea (+caffeine) | single 355mL</t>
        </is>
      </c>
      <c r="C360" s="34" t="inlineStr">
        <is>
          <t>5) Sparkling water &amp; soda</t>
        </is>
      </c>
      <c r="D360" s="34" t="inlineStr">
        <is>
          <t>355 mL can</t>
        </is>
      </c>
      <c r="E360" s="48" t="n">
        <v>1</v>
      </c>
      <c r="F360" s="49" t="n"/>
      <c r="G360" s="50">
        <f>IF(AND(ISNUMBER($F360),ISNUMBER($E360),$E360&lt;&gt;0),$F360/$E360,"")</f>
        <v/>
      </c>
      <c r="H360" s="50">
        <f>IF(AND(ISNUMBER($F360),ISNUMBER($AL360),ISNUMBER($E360),($AL360*$E360)&lt;&gt;0),$F360/($AL360*$E360)*100,"")</f>
        <v/>
      </c>
      <c r="I360" s="51" t="n"/>
      <c r="J360" s="52" t="n"/>
      <c r="K360" s="50">
        <f>IF(AND(ISNUMBER($F360),ISNUMBER($J360)),$F360*(1-$J360),"")</f>
        <v/>
      </c>
      <c r="L360" s="51" t="n"/>
      <c r="M360" s="51" t="n"/>
      <c r="N360" s="50">
        <f>IF(ISNUMBER($F360),($F360-IF(ISNUMBER($AM360),$AM360,0))*(1-IF(ISNUMBER($J360),$J360,0)),"")</f>
        <v/>
      </c>
      <c r="O360" s="34" t="inlineStr">
        <is>
          <t>Citrus + Green Tea (+caffeine)</t>
        </is>
      </c>
      <c r="P360" s="48" t="n">
        <v>30</v>
      </c>
      <c r="Q360" s="48" t="n">
        <v>0</v>
      </c>
      <c r="R360" s="34" t="inlineStr">
        <is>
          <t>Not listed</t>
        </is>
      </c>
      <c r="S360" s="48" t="n">
        <v>0</v>
      </c>
      <c r="T360" s="48" t="n">
        <v>0</v>
      </c>
      <c r="U360" s="34" t="inlineStr">
        <is>
          <t>None (natural flavours)</t>
        </is>
      </c>
      <c r="V360" s="34" t="inlineStr">
        <is>
          <t>Zero sugar, bold dual flavour pairings, some with caffeine</t>
        </is>
      </c>
      <c r="W360" s="51" t="n"/>
      <c r="X360" s="51" t="n"/>
      <c r="Y360" s="51" t="n"/>
      <c r="Z360" s="51" t="n"/>
      <c r="AA360" s="34" t="inlineStr">
        <is>
          <t>Medium</t>
        </is>
      </c>
      <c r="AB360" s="34" t="inlineStr">
        <is>
          <t>Coca-Cola seltzer entry; broad distribution</t>
        </is>
      </c>
      <c r="AC360" s="34" t="inlineStr">
        <is>
          <t>Bold paired flavour seltzer, some caffeinated</t>
        </is>
      </c>
      <c r="AD360" s="34" t="inlineStr">
        <is>
          <t>Unusual flavour pairings (and optional caffeine) at value price.</t>
        </is>
      </c>
      <c r="AE360" s="51" t="n"/>
      <c r="AF360" s="53">
        <f>IF(AND(ISNUMBER($P360),ISNUMBER($AL360),$AL360&lt;&gt;0),ROUND($P360/$AL360*100,1),"")</f>
        <v/>
      </c>
      <c r="AG360" s="54">
        <f>IF(AND(ISNUMBER($S360),ISNUMBER($AL360),$AL360&lt;&gt;0),ROUND($S360/$AL360*100,2),"")</f>
        <v/>
      </c>
      <c r="AH360" s="53">
        <f>IF(AND(ISNUMBER($Q360),ISNUMBER($AL360),$AL360&lt;&gt;0),ROUND($Q360/$AL360*100,1),"")</f>
        <v/>
      </c>
      <c r="AI360" s="48">
        <f>IF(ISNUMBER($S360),IF($S360&lt;=1,"Yes","No"),"n/a")</f>
        <v/>
      </c>
      <c r="AJ360" s="48">
        <f>IF(ISNUMBER($S360),ROUND(MAX(0,MIN(100,100-$S360*2.5-IF(ISNUMBER($T360),$T360,0)*0.12+IF($S360&lt;=1,12,0))),0),"")</f>
        <v/>
      </c>
      <c r="AK360" s="48">
        <f>IF(ISNUMBER($Q360),IF($Q360&gt;=100,20,IF($Q360&gt;=30,10,0)),0)+IF(ISNUMBER($R360),IF($R360&gt;=100,20,0),0)+IF(ISNUMBER($P360),IF($P360&gt;=150,20,IF($P360&gt;=50,12,5)),0)+IF(ISNUMBER($S360),IF($S360&lt;=1,15,0),0)</f>
        <v/>
      </c>
      <c r="AL360" s="48" t="n">
        <v>355</v>
      </c>
      <c r="AM360" s="49" t="n"/>
      <c r="AN360" s="48">
        <f>IF(AND(ISNUMBER($P360),ISNUMBER($AL360),$AL360&lt;&gt;0),IF(OR($P360&gt;180,$P360/$AL360*1000&gt;400),"Over ceiling, confirm SKU","Within"),"n/a")</f>
        <v/>
      </c>
      <c r="AO360" s="51" t="n"/>
      <c r="AP360" s="51" t="n"/>
      <c r="AQ360" s="51" t="n"/>
      <c r="AR360" s="34" t="inlineStr">
        <is>
          <t>Recalled, batch confirmed, to confirm</t>
        </is>
      </c>
      <c r="AS360" s="34" t="inlineStr">
        <is>
          <t>BLANK -&gt; requires live Amazon.ca capture</t>
        </is>
      </c>
      <c r="AT360" s="34" t="inlineStr">
        <is>
          <t>Unverified commercial data</t>
        </is>
      </c>
    </row>
    <row r="361" ht="28" customHeight="1">
      <c r="A361" s="34" t="inlineStr">
        <is>
          <t>AHA</t>
        </is>
      </c>
      <c r="B361" s="34" t="inlineStr">
        <is>
          <t>AHA Sparkling Water | Citrus + Green Tea (+caffeine) | 8 pack 355mL</t>
        </is>
      </c>
      <c r="C361" s="34" t="inlineStr">
        <is>
          <t>5) Sparkling water &amp; soda</t>
        </is>
      </c>
      <c r="D361" s="34" t="inlineStr">
        <is>
          <t>355 mL can</t>
        </is>
      </c>
      <c r="E361" s="48" t="n">
        <v>8</v>
      </c>
      <c r="F361" s="49" t="n"/>
      <c r="G361" s="50">
        <f>IF(AND(ISNUMBER($F361),ISNUMBER($E361),$E361&lt;&gt;0),$F361/$E361,"")</f>
        <v/>
      </c>
      <c r="H361" s="50">
        <f>IF(AND(ISNUMBER($F361),ISNUMBER($AL361),ISNUMBER($E361),($AL361*$E361)&lt;&gt;0),$F361/($AL361*$E361)*100,"")</f>
        <v/>
      </c>
      <c r="I361" s="51" t="n"/>
      <c r="J361" s="52" t="n"/>
      <c r="K361" s="50">
        <f>IF(AND(ISNUMBER($F361),ISNUMBER($J361)),$F361*(1-$J361),"")</f>
        <v/>
      </c>
      <c r="L361" s="51" t="n"/>
      <c r="M361" s="51" t="n"/>
      <c r="N361" s="50">
        <f>IF(ISNUMBER($F361),($F361-IF(ISNUMBER($AM361),$AM361,0))*(1-IF(ISNUMBER($J361),$J361,0)),"")</f>
        <v/>
      </c>
      <c r="O361" s="34" t="inlineStr">
        <is>
          <t>Citrus + Green Tea (+caffeine)</t>
        </is>
      </c>
      <c r="P361" s="48" t="n">
        <v>30</v>
      </c>
      <c r="Q361" s="48" t="n">
        <v>0</v>
      </c>
      <c r="R361" s="34" t="inlineStr">
        <is>
          <t>Not listed</t>
        </is>
      </c>
      <c r="S361" s="48" t="n">
        <v>0</v>
      </c>
      <c r="T361" s="48" t="n">
        <v>0</v>
      </c>
      <c r="U361" s="34" t="inlineStr">
        <is>
          <t>None (natural flavours)</t>
        </is>
      </c>
      <c r="V361" s="34" t="inlineStr">
        <is>
          <t>Zero sugar, bold dual flavour pairings, some with caffeine</t>
        </is>
      </c>
      <c r="W361" s="51" t="n"/>
      <c r="X361" s="51" t="n"/>
      <c r="Y361" s="51" t="n"/>
      <c r="Z361" s="51" t="n"/>
      <c r="AA361" s="34" t="inlineStr">
        <is>
          <t>Medium</t>
        </is>
      </c>
      <c r="AB361" s="34" t="inlineStr">
        <is>
          <t>Coca-Cola seltzer entry; broad distribution</t>
        </is>
      </c>
      <c r="AC361" s="34" t="inlineStr">
        <is>
          <t>Bold paired flavour seltzer, some caffeinated</t>
        </is>
      </c>
      <c r="AD361" s="34" t="inlineStr">
        <is>
          <t>Unusual flavour pairings (and optional caffeine) at value price.</t>
        </is>
      </c>
      <c r="AE361" s="51" t="n"/>
      <c r="AF361" s="53">
        <f>IF(AND(ISNUMBER($P361),ISNUMBER($AL361),$AL361&lt;&gt;0),ROUND($P361/$AL361*100,1),"")</f>
        <v/>
      </c>
      <c r="AG361" s="54">
        <f>IF(AND(ISNUMBER($S361),ISNUMBER($AL361),$AL361&lt;&gt;0),ROUND($S361/$AL361*100,2),"")</f>
        <v/>
      </c>
      <c r="AH361" s="53">
        <f>IF(AND(ISNUMBER($Q361),ISNUMBER($AL361),$AL361&lt;&gt;0),ROUND($Q361/$AL361*100,1),"")</f>
        <v/>
      </c>
      <c r="AI361" s="48">
        <f>IF(ISNUMBER($S361),IF($S361&lt;=1,"Yes","No"),"n/a")</f>
        <v/>
      </c>
      <c r="AJ361" s="48">
        <f>IF(ISNUMBER($S361),ROUND(MAX(0,MIN(100,100-$S361*2.5-IF(ISNUMBER($T361),$T361,0)*0.12+IF($S361&lt;=1,12,0))),0),"")</f>
        <v/>
      </c>
      <c r="AK361" s="48">
        <f>IF(ISNUMBER($Q361),IF($Q361&gt;=100,20,IF($Q361&gt;=30,10,0)),0)+IF(ISNUMBER($R361),IF($R361&gt;=100,20,0),0)+IF(ISNUMBER($P361),IF($P361&gt;=150,20,IF($P361&gt;=50,12,5)),0)+IF(ISNUMBER($S361),IF($S361&lt;=1,15,0),0)</f>
        <v/>
      </c>
      <c r="AL361" s="48" t="n">
        <v>355</v>
      </c>
      <c r="AM361" s="49" t="n"/>
      <c r="AN361" s="48">
        <f>IF(AND(ISNUMBER($P361),ISNUMBER($AL361),$AL361&lt;&gt;0),IF(OR($P361&gt;180,$P361/$AL361*1000&gt;400),"Over ceiling, confirm SKU","Within"),"n/a")</f>
        <v/>
      </c>
      <c r="AO361" s="51" t="n"/>
      <c r="AP361" s="51" t="n"/>
      <c r="AQ361" s="51" t="n"/>
      <c r="AR361" s="34" t="inlineStr">
        <is>
          <t>Recalled, batch confirmed, to confirm</t>
        </is>
      </c>
      <c r="AS361" s="34" t="inlineStr">
        <is>
          <t>BLANK -&gt; requires live Amazon.ca capture</t>
        </is>
      </c>
      <c r="AT361" s="34" t="inlineStr">
        <is>
          <t>Unverified commercial data</t>
        </is>
      </c>
    </row>
    <row r="362" ht="28" customHeight="1">
      <c r="A362" s="34" t="inlineStr">
        <is>
          <t>AHA</t>
        </is>
      </c>
      <c r="B362" s="34" t="inlineStr">
        <is>
          <t>AHA Sparkling Water | Citrus + Green Tea (+caffeine) | 12 pack 355mL</t>
        </is>
      </c>
      <c r="C362" s="34" t="inlineStr">
        <is>
          <t>5) Sparkling water &amp; soda</t>
        </is>
      </c>
      <c r="D362" s="34" t="inlineStr">
        <is>
          <t>355 mL can</t>
        </is>
      </c>
      <c r="E362" s="48" t="n">
        <v>12</v>
      </c>
      <c r="F362" s="49" t="n"/>
      <c r="G362" s="50">
        <f>IF(AND(ISNUMBER($F362),ISNUMBER($E362),$E362&lt;&gt;0),$F362/$E362,"")</f>
        <v/>
      </c>
      <c r="H362" s="50">
        <f>IF(AND(ISNUMBER($F362),ISNUMBER($AL362),ISNUMBER($E362),($AL362*$E362)&lt;&gt;0),$F362/($AL362*$E362)*100,"")</f>
        <v/>
      </c>
      <c r="I362" s="51" t="n"/>
      <c r="J362" s="52" t="n"/>
      <c r="K362" s="50">
        <f>IF(AND(ISNUMBER($F362),ISNUMBER($J362)),$F362*(1-$J362),"")</f>
        <v/>
      </c>
      <c r="L362" s="51" t="n"/>
      <c r="M362" s="51" t="n"/>
      <c r="N362" s="50">
        <f>IF(ISNUMBER($F362),($F362-IF(ISNUMBER($AM362),$AM362,0))*(1-IF(ISNUMBER($J362),$J362,0)),"")</f>
        <v/>
      </c>
      <c r="O362" s="34" t="inlineStr">
        <is>
          <t>Citrus + Green Tea (+caffeine)</t>
        </is>
      </c>
      <c r="P362" s="48" t="n">
        <v>30</v>
      </c>
      <c r="Q362" s="48" t="n">
        <v>0</v>
      </c>
      <c r="R362" s="34" t="inlineStr">
        <is>
          <t>Not listed</t>
        </is>
      </c>
      <c r="S362" s="48" t="n">
        <v>0</v>
      </c>
      <c r="T362" s="48" t="n">
        <v>0</v>
      </c>
      <c r="U362" s="34" t="inlineStr">
        <is>
          <t>None (natural flavours)</t>
        </is>
      </c>
      <c r="V362" s="34" t="inlineStr">
        <is>
          <t>Zero sugar, bold dual flavour pairings, some with caffeine</t>
        </is>
      </c>
      <c r="W362" s="51" t="n"/>
      <c r="X362" s="51" t="n"/>
      <c r="Y362" s="51" t="n"/>
      <c r="Z362" s="51" t="n"/>
      <c r="AA362" s="34" t="inlineStr">
        <is>
          <t>Medium</t>
        </is>
      </c>
      <c r="AB362" s="34" t="inlineStr">
        <is>
          <t>Coca-Cola seltzer entry; broad distribution</t>
        </is>
      </c>
      <c r="AC362" s="34" t="inlineStr">
        <is>
          <t>Bold paired flavour seltzer, some caffeinated</t>
        </is>
      </c>
      <c r="AD362" s="34" t="inlineStr">
        <is>
          <t>Unusual flavour pairings (and optional caffeine) at value price.</t>
        </is>
      </c>
      <c r="AE362" s="51" t="n"/>
      <c r="AF362" s="53">
        <f>IF(AND(ISNUMBER($P362),ISNUMBER($AL362),$AL362&lt;&gt;0),ROUND($P362/$AL362*100,1),"")</f>
        <v/>
      </c>
      <c r="AG362" s="54">
        <f>IF(AND(ISNUMBER($S362),ISNUMBER($AL362),$AL362&lt;&gt;0),ROUND($S362/$AL362*100,2),"")</f>
        <v/>
      </c>
      <c r="AH362" s="53">
        <f>IF(AND(ISNUMBER($Q362),ISNUMBER($AL362),$AL362&lt;&gt;0),ROUND($Q362/$AL362*100,1),"")</f>
        <v/>
      </c>
      <c r="AI362" s="48">
        <f>IF(ISNUMBER($S362),IF($S362&lt;=1,"Yes","No"),"n/a")</f>
        <v/>
      </c>
      <c r="AJ362" s="48">
        <f>IF(ISNUMBER($S362),ROUND(MAX(0,MIN(100,100-$S362*2.5-IF(ISNUMBER($T362),$T362,0)*0.12+IF($S362&lt;=1,12,0))),0),"")</f>
        <v/>
      </c>
      <c r="AK362" s="48">
        <f>IF(ISNUMBER($Q362),IF($Q362&gt;=100,20,IF($Q362&gt;=30,10,0)),0)+IF(ISNUMBER($R362),IF($R362&gt;=100,20,0),0)+IF(ISNUMBER($P362),IF($P362&gt;=150,20,IF($P362&gt;=50,12,5)),0)+IF(ISNUMBER($S362),IF($S362&lt;=1,15,0),0)</f>
        <v/>
      </c>
      <c r="AL362" s="48" t="n">
        <v>355</v>
      </c>
      <c r="AM362" s="49" t="n"/>
      <c r="AN362" s="48">
        <f>IF(AND(ISNUMBER($P362),ISNUMBER($AL362),$AL362&lt;&gt;0),IF(OR($P362&gt;180,$P362/$AL362*1000&gt;400),"Over ceiling, confirm SKU","Within"),"n/a")</f>
        <v/>
      </c>
      <c r="AO362" s="51" t="n"/>
      <c r="AP362" s="51" t="n"/>
      <c r="AQ362" s="51" t="n"/>
      <c r="AR362" s="34" t="inlineStr">
        <is>
          <t>Recalled, batch confirmed, to confirm</t>
        </is>
      </c>
      <c r="AS362" s="34" t="inlineStr">
        <is>
          <t>BLANK -&gt; requires live Amazon.ca capture</t>
        </is>
      </c>
      <c r="AT362" s="34" t="inlineStr">
        <is>
          <t>Unverified commercial data</t>
        </is>
      </c>
    </row>
    <row r="363" ht="28" customHeight="1">
      <c r="A363" s="34" t="inlineStr">
        <is>
          <t>AHA</t>
        </is>
      </c>
      <c r="B363" s="34" t="inlineStr">
        <is>
          <t>AHA Sparkling Water | Citrus + Green Tea (+caffeine) | 15 pack 355mL</t>
        </is>
      </c>
      <c r="C363" s="34" t="inlineStr">
        <is>
          <t>5) Sparkling water &amp; soda</t>
        </is>
      </c>
      <c r="D363" s="34" t="inlineStr">
        <is>
          <t>355 mL can</t>
        </is>
      </c>
      <c r="E363" s="48" t="n">
        <v>15</v>
      </c>
      <c r="F363" s="49" t="n"/>
      <c r="G363" s="50">
        <f>IF(AND(ISNUMBER($F363),ISNUMBER($E363),$E363&lt;&gt;0),$F363/$E363,"")</f>
        <v/>
      </c>
      <c r="H363" s="50">
        <f>IF(AND(ISNUMBER($F363),ISNUMBER($AL363),ISNUMBER($E363),($AL363*$E363)&lt;&gt;0),$F363/($AL363*$E363)*100,"")</f>
        <v/>
      </c>
      <c r="I363" s="51" t="n"/>
      <c r="J363" s="52" t="n"/>
      <c r="K363" s="50">
        <f>IF(AND(ISNUMBER($F363),ISNUMBER($J363)),$F363*(1-$J363),"")</f>
        <v/>
      </c>
      <c r="L363" s="51" t="n"/>
      <c r="M363" s="51" t="n"/>
      <c r="N363" s="50">
        <f>IF(ISNUMBER($F363),($F363-IF(ISNUMBER($AM363),$AM363,0))*(1-IF(ISNUMBER($J363),$J363,0)),"")</f>
        <v/>
      </c>
      <c r="O363" s="34" t="inlineStr">
        <is>
          <t>Citrus + Green Tea (+caffeine)</t>
        </is>
      </c>
      <c r="P363" s="48" t="n">
        <v>30</v>
      </c>
      <c r="Q363" s="48" t="n">
        <v>0</v>
      </c>
      <c r="R363" s="34" t="inlineStr">
        <is>
          <t>Not listed</t>
        </is>
      </c>
      <c r="S363" s="48" t="n">
        <v>0</v>
      </c>
      <c r="T363" s="48" t="n">
        <v>0</v>
      </c>
      <c r="U363" s="34" t="inlineStr">
        <is>
          <t>None (natural flavours)</t>
        </is>
      </c>
      <c r="V363" s="34" t="inlineStr">
        <is>
          <t>Zero sugar, bold dual flavour pairings, some with caffeine</t>
        </is>
      </c>
      <c r="W363" s="51" t="n"/>
      <c r="X363" s="51" t="n"/>
      <c r="Y363" s="51" t="n"/>
      <c r="Z363" s="51" t="n"/>
      <c r="AA363" s="34" t="inlineStr">
        <is>
          <t>Medium</t>
        </is>
      </c>
      <c r="AB363" s="34" t="inlineStr">
        <is>
          <t>Coca-Cola seltzer entry; broad distribution</t>
        </is>
      </c>
      <c r="AC363" s="34" t="inlineStr">
        <is>
          <t>Bold paired flavour seltzer, some caffeinated</t>
        </is>
      </c>
      <c r="AD363" s="34" t="inlineStr">
        <is>
          <t>Unusual flavour pairings (and optional caffeine) at value price.</t>
        </is>
      </c>
      <c r="AE363" s="51" t="n"/>
      <c r="AF363" s="53">
        <f>IF(AND(ISNUMBER($P363),ISNUMBER($AL363),$AL363&lt;&gt;0),ROUND($P363/$AL363*100,1),"")</f>
        <v/>
      </c>
      <c r="AG363" s="54">
        <f>IF(AND(ISNUMBER($S363),ISNUMBER($AL363),$AL363&lt;&gt;0),ROUND($S363/$AL363*100,2),"")</f>
        <v/>
      </c>
      <c r="AH363" s="53">
        <f>IF(AND(ISNUMBER($Q363),ISNUMBER($AL363),$AL363&lt;&gt;0),ROUND($Q363/$AL363*100,1),"")</f>
        <v/>
      </c>
      <c r="AI363" s="48">
        <f>IF(ISNUMBER($S363),IF($S363&lt;=1,"Yes","No"),"n/a")</f>
        <v/>
      </c>
      <c r="AJ363" s="48">
        <f>IF(ISNUMBER($S363),ROUND(MAX(0,MIN(100,100-$S363*2.5-IF(ISNUMBER($T363),$T363,0)*0.12+IF($S363&lt;=1,12,0))),0),"")</f>
        <v/>
      </c>
      <c r="AK363" s="48">
        <f>IF(ISNUMBER($Q363),IF($Q363&gt;=100,20,IF($Q363&gt;=30,10,0)),0)+IF(ISNUMBER($R363),IF($R363&gt;=100,20,0),0)+IF(ISNUMBER($P363),IF($P363&gt;=150,20,IF($P363&gt;=50,12,5)),0)+IF(ISNUMBER($S363),IF($S363&lt;=1,15,0),0)</f>
        <v/>
      </c>
      <c r="AL363" s="48" t="n">
        <v>355</v>
      </c>
      <c r="AM363" s="49" t="n"/>
      <c r="AN363" s="48">
        <f>IF(AND(ISNUMBER($P363),ISNUMBER($AL363),$AL363&lt;&gt;0),IF(OR($P363&gt;180,$P363/$AL363*1000&gt;400),"Over ceiling, confirm SKU","Within"),"n/a")</f>
        <v/>
      </c>
      <c r="AO363" s="51" t="n"/>
      <c r="AP363" s="51" t="n"/>
      <c r="AQ363" s="51" t="n"/>
      <c r="AR363" s="34" t="inlineStr">
        <is>
          <t>Recalled, batch confirmed, to confirm</t>
        </is>
      </c>
      <c r="AS363" s="34" t="inlineStr">
        <is>
          <t>BLANK -&gt; requires live Amazon.ca capture</t>
        </is>
      </c>
      <c r="AT363" s="34" t="inlineStr">
        <is>
          <t>Unverified commercial data</t>
        </is>
      </c>
    </row>
    <row r="364" ht="28" customHeight="1">
      <c r="A364" s="34" t="inlineStr">
        <is>
          <t>AHA</t>
        </is>
      </c>
      <c r="B364" s="34" t="inlineStr">
        <is>
          <t>AHA Sparkling Water | Citrus + Green Tea (+caffeine) | 18 pack 355mL</t>
        </is>
      </c>
      <c r="C364" s="34" t="inlineStr">
        <is>
          <t>5) Sparkling water &amp; soda</t>
        </is>
      </c>
      <c r="D364" s="34" t="inlineStr">
        <is>
          <t>355 mL can</t>
        </is>
      </c>
      <c r="E364" s="48" t="n">
        <v>18</v>
      </c>
      <c r="F364" s="49" t="n"/>
      <c r="G364" s="50">
        <f>IF(AND(ISNUMBER($F364),ISNUMBER($E364),$E364&lt;&gt;0),$F364/$E364,"")</f>
        <v/>
      </c>
      <c r="H364" s="50">
        <f>IF(AND(ISNUMBER($F364),ISNUMBER($AL364),ISNUMBER($E364),($AL364*$E364)&lt;&gt;0),$F364/($AL364*$E364)*100,"")</f>
        <v/>
      </c>
      <c r="I364" s="51" t="n"/>
      <c r="J364" s="52" t="n"/>
      <c r="K364" s="50">
        <f>IF(AND(ISNUMBER($F364),ISNUMBER($J364)),$F364*(1-$J364),"")</f>
        <v/>
      </c>
      <c r="L364" s="51" t="n"/>
      <c r="M364" s="51" t="n"/>
      <c r="N364" s="50">
        <f>IF(ISNUMBER($F364),($F364-IF(ISNUMBER($AM364),$AM364,0))*(1-IF(ISNUMBER($J364),$J364,0)),"")</f>
        <v/>
      </c>
      <c r="O364" s="34" t="inlineStr">
        <is>
          <t>Citrus + Green Tea (+caffeine)</t>
        </is>
      </c>
      <c r="P364" s="48" t="n">
        <v>30</v>
      </c>
      <c r="Q364" s="48" t="n">
        <v>0</v>
      </c>
      <c r="R364" s="34" t="inlineStr">
        <is>
          <t>Not listed</t>
        </is>
      </c>
      <c r="S364" s="48" t="n">
        <v>0</v>
      </c>
      <c r="T364" s="48" t="n">
        <v>0</v>
      </c>
      <c r="U364" s="34" t="inlineStr">
        <is>
          <t>None (natural flavours)</t>
        </is>
      </c>
      <c r="V364" s="34" t="inlineStr">
        <is>
          <t>Zero sugar, bold dual flavour pairings, some with caffeine</t>
        </is>
      </c>
      <c r="W364" s="51" t="n"/>
      <c r="X364" s="51" t="n"/>
      <c r="Y364" s="51" t="n"/>
      <c r="Z364" s="51" t="n"/>
      <c r="AA364" s="34" t="inlineStr">
        <is>
          <t>Medium</t>
        </is>
      </c>
      <c r="AB364" s="34" t="inlineStr">
        <is>
          <t>Coca-Cola seltzer entry; broad distribution</t>
        </is>
      </c>
      <c r="AC364" s="34" t="inlineStr">
        <is>
          <t>Bold paired flavour seltzer, some caffeinated</t>
        </is>
      </c>
      <c r="AD364" s="34" t="inlineStr">
        <is>
          <t>Unusual flavour pairings (and optional caffeine) at value price.</t>
        </is>
      </c>
      <c r="AE364" s="51" t="n"/>
      <c r="AF364" s="53">
        <f>IF(AND(ISNUMBER($P364),ISNUMBER($AL364),$AL364&lt;&gt;0),ROUND($P364/$AL364*100,1),"")</f>
        <v/>
      </c>
      <c r="AG364" s="54">
        <f>IF(AND(ISNUMBER($S364),ISNUMBER($AL364),$AL364&lt;&gt;0),ROUND($S364/$AL364*100,2),"")</f>
        <v/>
      </c>
      <c r="AH364" s="53">
        <f>IF(AND(ISNUMBER($Q364),ISNUMBER($AL364),$AL364&lt;&gt;0),ROUND($Q364/$AL364*100,1),"")</f>
        <v/>
      </c>
      <c r="AI364" s="48">
        <f>IF(ISNUMBER($S364),IF($S364&lt;=1,"Yes","No"),"n/a")</f>
        <v/>
      </c>
      <c r="AJ364" s="48">
        <f>IF(ISNUMBER($S364),ROUND(MAX(0,MIN(100,100-$S364*2.5-IF(ISNUMBER($T364),$T364,0)*0.12+IF($S364&lt;=1,12,0))),0),"")</f>
        <v/>
      </c>
      <c r="AK364" s="48">
        <f>IF(ISNUMBER($Q364),IF($Q364&gt;=100,20,IF($Q364&gt;=30,10,0)),0)+IF(ISNUMBER($R364),IF($R364&gt;=100,20,0),0)+IF(ISNUMBER($P364),IF($P364&gt;=150,20,IF($P364&gt;=50,12,5)),0)+IF(ISNUMBER($S364),IF($S364&lt;=1,15,0),0)</f>
        <v/>
      </c>
      <c r="AL364" s="48" t="n">
        <v>355</v>
      </c>
      <c r="AM364" s="49" t="n"/>
      <c r="AN364" s="48">
        <f>IF(AND(ISNUMBER($P364),ISNUMBER($AL364),$AL364&lt;&gt;0),IF(OR($P364&gt;180,$P364/$AL364*1000&gt;400),"Over ceiling, confirm SKU","Within"),"n/a")</f>
        <v/>
      </c>
      <c r="AO364" s="51" t="n"/>
      <c r="AP364" s="51" t="n"/>
      <c r="AQ364" s="51" t="n"/>
      <c r="AR364" s="34" t="inlineStr">
        <is>
          <t>Recalled, batch confirmed, to confirm</t>
        </is>
      </c>
      <c r="AS364" s="34" t="inlineStr">
        <is>
          <t>BLANK -&gt; requires live Amazon.ca capture</t>
        </is>
      </c>
      <c r="AT364" s="34" t="inlineStr">
        <is>
          <t>Unverified commercial data</t>
        </is>
      </c>
    </row>
    <row r="365" ht="28" customHeight="1">
      <c r="A365" s="34" t="inlineStr">
        <is>
          <t>AHA</t>
        </is>
      </c>
      <c r="B365" s="34" t="inlineStr">
        <is>
          <t>AHA Sparkling Water | Citrus + Green Tea (+caffeine) | 24 pack 355mL</t>
        </is>
      </c>
      <c r="C365" s="34" t="inlineStr">
        <is>
          <t>5) Sparkling water &amp; soda</t>
        </is>
      </c>
      <c r="D365" s="34" t="inlineStr">
        <is>
          <t>355 mL can</t>
        </is>
      </c>
      <c r="E365" s="48" t="n">
        <v>24</v>
      </c>
      <c r="F365" s="49" t="n"/>
      <c r="G365" s="50">
        <f>IF(AND(ISNUMBER($F365),ISNUMBER($E365),$E365&lt;&gt;0),$F365/$E365,"")</f>
        <v/>
      </c>
      <c r="H365" s="50">
        <f>IF(AND(ISNUMBER($F365),ISNUMBER($AL365),ISNUMBER($E365),($AL365*$E365)&lt;&gt;0),$F365/($AL365*$E365)*100,"")</f>
        <v/>
      </c>
      <c r="I365" s="51" t="n"/>
      <c r="J365" s="52" t="n"/>
      <c r="K365" s="50">
        <f>IF(AND(ISNUMBER($F365),ISNUMBER($J365)),$F365*(1-$J365),"")</f>
        <v/>
      </c>
      <c r="L365" s="51" t="n"/>
      <c r="M365" s="51" t="n"/>
      <c r="N365" s="50">
        <f>IF(ISNUMBER($F365),($F365-IF(ISNUMBER($AM365),$AM365,0))*(1-IF(ISNUMBER($J365),$J365,0)),"")</f>
        <v/>
      </c>
      <c r="O365" s="34" t="inlineStr">
        <is>
          <t>Citrus + Green Tea (+caffeine)</t>
        </is>
      </c>
      <c r="P365" s="48" t="n">
        <v>30</v>
      </c>
      <c r="Q365" s="48" t="n">
        <v>0</v>
      </c>
      <c r="R365" s="34" t="inlineStr">
        <is>
          <t>Not listed</t>
        </is>
      </c>
      <c r="S365" s="48" t="n">
        <v>0</v>
      </c>
      <c r="T365" s="48" t="n">
        <v>0</v>
      </c>
      <c r="U365" s="34" t="inlineStr">
        <is>
          <t>None (natural flavours)</t>
        </is>
      </c>
      <c r="V365" s="34" t="inlineStr">
        <is>
          <t>Zero sugar, bold dual flavour pairings, some with caffeine</t>
        </is>
      </c>
      <c r="W365" s="51" t="n"/>
      <c r="X365" s="51" t="n"/>
      <c r="Y365" s="51" t="n"/>
      <c r="Z365" s="51" t="n"/>
      <c r="AA365" s="34" t="inlineStr">
        <is>
          <t>Medium</t>
        </is>
      </c>
      <c r="AB365" s="34" t="inlineStr">
        <is>
          <t>Coca-Cola seltzer entry; broad distribution</t>
        </is>
      </c>
      <c r="AC365" s="34" t="inlineStr">
        <is>
          <t>Bold paired flavour seltzer, some caffeinated</t>
        </is>
      </c>
      <c r="AD365" s="34" t="inlineStr">
        <is>
          <t>Unusual flavour pairings (and optional caffeine) at value price.</t>
        </is>
      </c>
      <c r="AE365" s="51" t="n"/>
      <c r="AF365" s="53">
        <f>IF(AND(ISNUMBER($P365),ISNUMBER($AL365),$AL365&lt;&gt;0),ROUND($P365/$AL365*100,1),"")</f>
        <v/>
      </c>
      <c r="AG365" s="54">
        <f>IF(AND(ISNUMBER($S365),ISNUMBER($AL365),$AL365&lt;&gt;0),ROUND($S365/$AL365*100,2),"")</f>
        <v/>
      </c>
      <c r="AH365" s="53">
        <f>IF(AND(ISNUMBER($Q365),ISNUMBER($AL365),$AL365&lt;&gt;0),ROUND($Q365/$AL365*100,1),"")</f>
        <v/>
      </c>
      <c r="AI365" s="48">
        <f>IF(ISNUMBER($S365),IF($S365&lt;=1,"Yes","No"),"n/a")</f>
        <v/>
      </c>
      <c r="AJ365" s="48">
        <f>IF(ISNUMBER($S365),ROUND(MAX(0,MIN(100,100-$S365*2.5-IF(ISNUMBER($T365),$T365,0)*0.12+IF($S365&lt;=1,12,0))),0),"")</f>
        <v/>
      </c>
      <c r="AK365" s="48">
        <f>IF(ISNUMBER($Q365),IF($Q365&gt;=100,20,IF($Q365&gt;=30,10,0)),0)+IF(ISNUMBER($R365),IF($R365&gt;=100,20,0),0)+IF(ISNUMBER($P365),IF($P365&gt;=150,20,IF($P365&gt;=50,12,5)),0)+IF(ISNUMBER($S365),IF($S365&lt;=1,15,0),0)</f>
        <v/>
      </c>
      <c r="AL365" s="48" t="n">
        <v>355</v>
      </c>
      <c r="AM365" s="49" t="n"/>
      <c r="AN365" s="48">
        <f>IF(AND(ISNUMBER($P365),ISNUMBER($AL365),$AL365&lt;&gt;0),IF(OR($P365&gt;180,$P365/$AL365*1000&gt;400),"Over ceiling, confirm SKU","Within"),"n/a")</f>
        <v/>
      </c>
      <c r="AO365" s="51" t="n"/>
      <c r="AP365" s="51" t="n"/>
      <c r="AQ365" s="51" t="n"/>
      <c r="AR365" s="34" t="inlineStr">
        <is>
          <t>Recalled, batch confirmed, to confirm</t>
        </is>
      </c>
      <c r="AS365" s="34" t="inlineStr">
        <is>
          <t>BLANK -&gt; requires live Amazon.ca capture</t>
        </is>
      </c>
      <c r="AT365" s="34" t="inlineStr">
        <is>
          <t>Unverified commercial data</t>
        </is>
      </c>
    </row>
    <row r="366" ht="28" customHeight="1">
      <c r="A366" s="34" t="inlineStr">
        <is>
          <t>AHA</t>
        </is>
      </c>
      <c r="B366" s="34" t="inlineStr">
        <is>
          <t>AHA Sparkling Water | Black Cherry + Coffee | single 355mL</t>
        </is>
      </c>
      <c r="C366" s="34" t="inlineStr">
        <is>
          <t>5) Sparkling water &amp; soda</t>
        </is>
      </c>
      <c r="D366" s="34" t="inlineStr">
        <is>
          <t>355 mL can</t>
        </is>
      </c>
      <c r="E366" s="48" t="n">
        <v>1</v>
      </c>
      <c r="F366" s="49" t="n"/>
      <c r="G366" s="50">
        <f>IF(AND(ISNUMBER($F366),ISNUMBER($E366),$E366&lt;&gt;0),$F366/$E366,"")</f>
        <v/>
      </c>
      <c r="H366" s="50">
        <f>IF(AND(ISNUMBER($F366),ISNUMBER($AL366),ISNUMBER($E366),($AL366*$E366)&lt;&gt;0),$F366/($AL366*$E366)*100,"")</f>
        <v/>
      </c>
      <c r="I366" s="51" t="n"/>
      <c r="J366" s="52" t="n"/>
      <c r="K366" s="50">
        <f>IF(AND(ISNUMBER($F366),ISNUMBER($J366)),$F366*(1-$J366),"")</f>
        <v/>
      </c>
      <c r="L366" s="51" t="n"/>
      <c r="M366" s="51" t="n"/>
      <c r="N366" s="50">
        <f>IF(ISNUMBER($F366),($F366-IF(ISNUMBER($AM366),$AM366,0))*(1-IF(ISNUMBER($J366),$J366,0)),"")</f>
        <v/>
      </c>
      <c r="O366" s="34" t="inlineStr">
        <is>
          <t>Black Cherry + Coffee</t>
        </is>
      </c>
      <c r="P366" s="48" t="n">
        <v>30</v>
      </c>
      <c r="Q366" s="48" t="n">
        <v>0</v>
      </c>
      <c r="R366" s="34" t="inlineStr">
        <is>
          <t>Not listed</t>
        </is>
      </c>
      <c r="S366" s="48" t="n">
        <v>0</v>
      </c>
      <c r="T366" s="48" t="n">
        <v>0</v>
      </c>
      <c r="U366" s="34" t="inlineStr">
        <is>
          <t>None (natural flavours)</t>
        </is>
      </c>
      <c r="V366" s="34" t="inlineStr">
        <is>
          <t>Zero sugar, bold dual flavour pairings, some with caffeine</t>
        </is>
      </c>
      <c r="W366" s="51" t="n"/>
      <c r="X366" s="51" t="n"/>
      <c r="Y366" s="51" t="n"/>
      <c r="Z366" s="51" t="n"/>
      <c r="AA366" s="34" t="inlineStr">
        <is>
          <t>Medium</t>
        </is>
      </c>
      <c r="AB366" s="34" t="inlineStr">
        <is>
          <t>Coca-Cola seltzer entry; broad distribution</t>
        </is>
      </c>
      <c r="AC366" s="34" t="inlineStr">
        <is>
          <t>Bold paired flavour seltzer, some caffeinated</t>
        </is>
      </c>
      <c r="AD366" s="34" t="inlineStr">
        <is>
          <t>Unusual flavour pairings (and optional caffeine) at value price.</t>
        </is>
      </c>
      <c r="AE366" s="51" t="n"/>
      <c r="AF366" s="53">
        <f>IF(AND(ISNUMBER($P366),ISNUMBER($AL366),$AL366&lt;&gt;0),ROUND($P366/$AL366*100,1),"")</f>
        <v/>
      </c>
      <c r="AG366" s="54">
        <f>IF(AND(ISNUMBER($S366),ISNUMBER($AL366),$AL366&lt;&gt;0),ROUND($S366/$AL366*100,2),"")</f>
        <v/>
      </c>
      <c r="AH366" s="53">
        <f>IF(AND(ISNUMBER($Q366),ISNUMBER($AL366),$AL366&lt;&gt;0),ROUND($Q366/$AL366*100,1),"")</f>
        <v/>
      </c>
      <c r="AI366" s="48">
        <f>IF(ISNUMBER($S366),IF($S366&lt;=1,"Yes","No"),"n/a")</f>
        <v/>
      </c>
      <c r="AJ366" s="48">
        <f>IF(ISNUMBER($S366),ROUND(MAX(0,MIN(100,100-$S366*2.5-IF(ISNUMBER($T366),$T366,0)*0.12+IF($S366&lt;=1,12,0))),0),"")</f>
        <v/>
      </c>
      <c r="AK366" s="48">
        <f>IF(ISNUMBER($Q366),IF($Q366&gt;=100,20,IF($Q366&gt;=30,10,0)),0)+IF(ISNUMBER($R366),IF($R366&gt;=100,20,0),0)+IF(ISNUMBER($P366),IF($P366&gt;=150,20,IF($P366&gt;=50,12,5)),0)+IF(ISNUMBER($S366),IF($S366&lt;=1,15,0),0)</f>
        <v/>
      </c>
      <c r="AL366" s="48" t="n">
        <v>355</v>
      </c>
      <c r="AM366" s="49" t="n"/>
      <c r="AN366" s="48">
        <f>IF(AND(ISNUMBER($P366),ISNUMBER($AL366),$AL366&lt;&gt;0),IF(OR($P366&gt;180,$P366/$AL366*1000&gt;400),"Over ceiling, confirm SKU","Within"),"n/a")</f>
        <v/>
      </c>
      <c r="AO366" s="51" t="n"/>
      <c r="AP366" s="51" t="n"/>
      <c r="AQ366" s="51" t="n"/>
      <c r="AR366" s="34" t="inlineStr">
        <is>
          <t>Recalled, batch confirmed, to confirm</t>
        </is>
      </c>
      <c r="AS366" s="34" t="inlineStr">
        <is>
          <t>BLANK -&gt; requires live Amazon.ca capture</t>
        </is>
      </c>
      <c r="AT366" s="34" t="inlineStr">
        <is>
          <t>Unverified commercial data</t>
        </is>
      </c>
    </row>
    <row r="367" ht="28" customHeight="1">
      <c r="A367" s="34" t="inlineStr">
        <is>
          <t>AHA</t>
        </is>
      </c>
      <c r="B367" s="34" t="inlineStr">
        <is>
          <t>AHA Sparkling Water | Black Cherry + Coffee | 8 pack 355mL</t>
        </is>
      </c>
      <c r="C367" s="34" t="inlineStr">
        <is>
          <t>5) Sparkling water &amp; soda</t>
        </is>
      </c>
      <c r="D367" s="34" t="inlineStr">
        <is>
          <t>355 mL can</t>
        </is>
      </c>
      <c r="E367" s="48" t="n">
        <v>8</v>
      </c>
      <c r="F367" s="49" t="n"/>
      <c r="G367" s="50">
        <f>IF(AND(ISNUMBER($F367),ISNUMBER($E367),$E367&lt;&gt;0),$F367/$E367,"")</f>
        <v/>
      </c>
      <c r="H367" s="50">
        <f>IF(AND(ISNUMBER($F367),ISNUMBER($AL367),ISNUMBER($E367),($AL367*$E367)&lt;&gt;0),$F367/($AL367*$E367)*100,"")</f>
        <v/>
      </c>
      <c r="I367" s="51" t="n"/>
      <c r="J367" s="52" t="n"/>
      <c r="K367" s="50">
        <f>IF(AND(ISNUMBER($F367),ISNUMBER($J367)),$F367*(1-$J367),"")</f>
        <v/>
      </c>
      <c r="L367" s="51" t="n"/>
      <c r="M367" s="51" t="n"/>
      <c r="N367" s="50">
        <f>IF(ISNUMBER($F367),($F367-IF(ISNUMBER($AM367),$AM367,0))*(1-IF(ISNUMBER($J367),$J367,0)),"")</f>
        <v/>
      </c>
      <c r="O367" s="34" t="inlineStr">
        <is>
          <t>Black Cherry + Coffee</t>
        </is>
      </c>
      <c r="P367" s="48" t="n">
        <v>30</v>
      </c>
      <c r="Q367" s="48" t="n">
        <v>0</v>
      </c>
      <c r="R367" s="34" t="inlineStr">
        <is>
          <t>Not listed</t>
        </is>
      </c>
      <c r="S367" s="48" t="n">
        <v>0</v>
      </c>
      <c r="T367" s="48" t="n">
        <v>0</v>
      </c>
      <c r="U367" s="34" t="inlineStr">
        <is>
          <t>None (natural flavours)</t>
        </is>
      </c>
      <c r="V367" s="34" t="inlineStr">
        <is>
          <t>Zero sugar, bold dual flavour pairings, some with caffeine</t>
        </is>
      </c>
      <c r="W367" s="51" t="n"/>
      <c r="X367" s="51" t="n"/>
      <c r="Y367" s="51" t="n"/>
      <c r="Z367" s="51" t="n"/>
      <c r="AA367" s="34" t="inlineStr">
        <is>
          <t>Medium</t>
        </is>
      </c>
      <c r="AB367" s="34" t="inlineStr">
        <is>
          <t>Coca-Cola seltzer entry; broad distribution</t>
        </is>
      </c>
      <c r="AC367" s="34" t="inlineStr">
        <is>
          <t>Bold paired flavour seltzer, some caffeinated</t>
        </is>
      </c>
      <c r="AD367" s="34" t="inlineStr">
        <is>
          <t>Unusual flavour pairings (and optional caffeine) at value price.</t>
        </is>
      </c>
      <c r="AE367" s="51" t="n"/>
      <c r="AF367" s="53">
        <f>IF(AND(ISNUMBER($P367),ISNUMBER($AL367),$AL367&lt;&gt;0),ROUND($P367/$AL367*100,1),"")</f>
        <v/>
      </c>
      <c r="AG367" s="54">
        <f>IF(AND(ISNUMBER($S367),ISNUMBER($AL367),$AL367&lt;&gt;0),ROUND($S367/$AL367*100,2),"")</f>
        <v/>
      </c>
      <c r="AH367" s="53">
        <f>IF(AND(ISNUMBER($Q367),ISNUMBER($AL367),$AL367&lt;&gt;0),ROUND($Q367/$AL367*100,1),"")</f>
        <v/>
      </c>
      <c r="AI367" s="48">
        <f>IF(ISNUMBER($S367),IF($S367&lt;=1,"Yes","No"),"n/a")</f>
        <v/>
      </c>
      <c r="AJ367" s="48">
        <f>IF(ISNUMBER($S367),ROUND(MAX(0,MIN(100,100-$S367*2.5-IF(ISNUMBER($T367),$T367,0)*0.12+IF($S367&lt;=1,12,0))),0),"")</f>
        <v/>
      </c>
      <c r="AK367" s="48">
        <f>IF(ISNUMBER($Q367),IF($Q367&gt;=100,20,IF($Q367&gt;=30,10,0)),0)+IF(ISNUMBER($R367),IF($R367&gt;=100,20,0),0)+IF(ISNUMBER($P367),IF($P367&gt;=150,20,IF($P367&gt;=50,12,5)),0)+IF(ISNUMBER($S367),IF($S367&lt;=1,15,0),0)</f>
        <v/>
      </c>
      <c r="AL367" s="48" t="n">
        <v>355</v>
      </c>
      <c r="AM367" s="49" t="n"/>
      <c r="AN367" s="48">
        <f>IF(AND(ISNUMBER($P367),ISNUMBER($AL367),$AL367&lt;&gt;0),IF(OR($P367&gt;180,$P367/$AL367*1000&gt;400),"Over ceiling, confirm SKU","Within"),"n/a")</f>
        <v/>
      </c>
      <c r="AO367" s="51" t="n"/>
      <c r="AP367" s="51" t="n"/>
      <c r="AQ367" s="51" t="n"/>
      <c r="AR367" s="34" t="inlineStr">
        <is>
          <t>Recalled, batch confirmed, to confirm</t>
        </is>
      </c>
      <c r="AS367" s="34" t="inlineStr">
        <is>
          <t>BLANK -&gt; requires live Amazon.ca capture</t>
        </is>
      </c>
      <c r="AT367" s="34" t="inlineStr">
        <is>
          <t>Unverified commercial data</t>
        </is>
      </c>
    </row>
    <row r="368" ht="28" customHeight="1">
      <c r="A368" s="34" t="inlineStr">
        <is>
          <t>AHA</t>
        </is>
      </c>
      <c r="B368" s="34" t="inlineStr">
        <is>
          <t>AHA Sparkling Water | Black Cherry + Coffee | 12 pack 355mL</t>
        </is>
      </c>
      <c r="C368" s="34" t="inlineStr">
        <is>
          <t>5) Sparkling water &amp; soda</t>
        </is>
      </c>
      <c r="D368" s="34" t="inlineStr">
        <is>
          <t>355 mL can</t>
        </is>
      </c>
      <c r="E368" s="48" t="n">
        <v>12</v>
      </c>
      <c r="F368" s="49" t="n"/>
      <c r="G368" s="50">
        <f>IF(AND(ISNUMBER($F368),ISNUMBER($E368),$E368&lt;&gt;0),$F368/$E368,"")</f>
        <v/>
      </c>
      <c r="H368" s="50">
        <f>IF(AND(ISNUMBER($F368),ISNUMBER($AL368),ISNUMBER($E368),($AL368*$E368)&lt;&gt;0),$F368/($AL368*$E368)*100,"")</f>
        <v/>
      </c>
      <c r="I368" s="51" t="n"/>
      <c r="J368" s="52" t="n"/>
      <c r="K368" s="50">
        <f>IF(AND(ISNUMBER($F368),ISNUMBER($J368)),$F368*(1-$J368),"")</f>
        <v/>
      </c>
      <c r="L368" s="51" t="n"/>
      <c r="M368" s="51" t="n"/>
      <c r="N368" s="50">
        <f>IF(ISNUMBER($F368),($F368-IF(ISNUMBER($AM368),$AM368,0))*(1-IF(ISNUMBER($J368),$J368,0)),"")</f>
        <v/>
      </c>
      <c r="O368" s="34" t="inlineStr">
        <is>
          <t>Black Cherry + Coffee</t>
        </is>
      </c>
      <c r="P368" s="48" t="n">
        <v>30</v>
      </c>
      <c r="Q368" s="48" t="n">
        <v>0</v>
      </c>
      <c r="R368" s="34" t="inlineStr">
        <is>
          <t>Not listed</t>
        </is>
      </c>
      <c r="S368" s="48" t="n">
        <v>0</v>
      </c>
      <c r="T368" s="48" t="n">
        <v>0</v>
      </c>
      <c r="U368" s="34" t="inlineStr">
        <is>
          <t>None (natural flavours)</t>
        </is>
      </c>
      <c r="V368" s="34" t="inlineStr">
        <is>
          <t>Zero sugar, bold dual flavour pairings, some with caffeine</t>
        </is>
      </c>
      <c r="W368" s="51" t="n"/>
      <c r="X368" s="51" t="n"/>
      <c r="Y368" s="51" t="n"/>
      <c r="Z368" s="51" t="n"/>
      <c r="AA368" s="34" t="inlineStr">
        <is>
          <t>Medium</t>
        </is>
      </c>
      <c r="AB368" s="34" t="inlineStr">
        <is>
          <t>Coca-Cola seltzer entry; broad distribution</t>
        </is>
      </c>
      <c r="AC368" s="34" t="inlineStr">
        <is>
          <t>Bold paired flavour seltzer, some caffeinated</t>
        </is>
      </c>
      <c r="AD368" s="34" t="inlineStr">
        <is>
          <t>Unusual flavour pairings (and optional caffeine) at value price.</t>
        </is>
      </c>
      <c r="AE368" s="51" t="n"/>
      <c r="AF368" s="53">
        <f>IF(AND(ISNUMBER($P368),ISNUMBER($AL368),$AL368&lt;&gt;0),ROUND($P368/$AL368*100,1),"")</f>
        <v/>
      </c>
      <c r="AG368" s="54">
        <f>IF(AND(ISNUMBER($S368),ISNUMBER($AL368),$AL368&lt;&gt;0),ROUND($S368/$AL368*100,2),"")</f>
        <v/>
      </c>
      <c r="AH368" s="53">
        <f>IF(AND(ISNUMBER($Q368),ISNUMBER($AL368),$AL368&lt;&gt;0),ROUND($Q368/$AL368*100,1),"")</f>
        <v/>
      </c>
      <c r="AI368" s="48">
        <f>IF(ISNUMBER($S368),IF($S368&lt;=1,"Yes","No"),"n/a")</f>
        <v/>
      </c>
      <c r="AJ368" s="48">
        <f>IF(ISNUMBER($S368),ROUND(MAX(0,MIN(100,100-$S368*2.5-IF(ISNUMBER($T368),$T368,0)*0.12+IF($S368&lt;=1,12,0))),0),"")</f>
        <v/>
      </c>
      <c r="AK368" s="48">
        <f>IF(ISNUMBER($Q368),IF($Q368&gt;=100,20,IF($Q368&gt;=30,10,0)),0)+IF(ISNUMBER($R368),IF($R368&gt;=100,20,0),0)+IF(ISNUMBER($P368),IF($P368&gt;=150,20,IF($P368&gt;=50,12,5)),0)+IF(ISNUMBER($S368),IF($S368&lt;=1,15,0),0)</f>
        <v/>
      </c>
      <c r="AL368" s="48" t="n">
        <v>355</v>
      </c>
      <c r="AM368" s="49" t="n"/>
      <c r="AN368" s="48">
        <f>IF(AND(ISNUMBER($P368),ISNUMBER($AL368),$AL368&lt;&gt;0),IF(OR($P368&gt;180,$P368/$AL368*1000&gt;400),"Over ceiling, confirm SKU","Within"),"n/a")</f>
        <v/>
      </c>
      <c r="AO368" s="51" t="n"/>
      <c r="AP368" s="51" t="n"/>
      <c r="AQ368" s="51" t="n"/>
      <c r="AR368" s="34" t="inlineStr">
        <is>
          <t>Recalled, batch confirmed, to confirm</t>
        </is>
      </c>
      <c r="AS368" s="34" t="inlineStr">
        <is>
          <t>BLANK -&gt; requires live Amazon.ca capture</t>
        </is>
      </c>
      <c r="AT368" s="34" t="inlineStr">
        <is>
          <t>Unverified commercial data</t>
        </is>
      </c>
    </row>
    <row r="369" ht="28" customHeight="1">
      <c r="A369" s="34" t="inlineStr">
        <is>
          <t>AHA</t>
        </is>
      </c>
      <c r="B369" s="34" t="inlineStr">
        <is>
          <t>AHA Sparkling Water | Black Cherry + Coffee | 15 pack 355mL</t>
        </is>
      </c>
      <c r="C369" s="34" t="inlineStr">
        <is>
          <t>5) Sparkling water &amp; soda</t>
        </is>
      </c>
      <c r="D369" s="34" t="inlineStr">
        <is>
          <t>355 mL can</t>
        </is>
      </c>
      <c r="E369" s="48" t="n">
        <v>15</v>
      </c>
      <c r="F369" s="49" t="n"/>
      <c r="G369" s="50">
        <f>IF(AND(ISNUMBER($F369),ISNUMBER($E369),$E369&lt;&gt;0),$F369/$E369,"")</f>
        <v/>
      </c>
      <c r="H369" s="50">
        <f>IF(AND(ISNUMBER($F369),ISNUMBER($AL369),ISNUMBER($E369),($AL369*$E369)&lt;&gt;0),$F369/($AL369*$E369)*100,"")</f>
        <v/>
      </c>
      <c r="I369" s="51" t="n"/>
      <c r="J369" s="52" t="n"/>
      <c r="K369" s="50">
        <f>IF(AND(ISNUMBER($F369),ISNUMBER($J369)),$F369*(1-$J369),"")</f>
        <v/>
      </c>
      <c r="L369" s="51" t="n"/>
      <c r="M369" s="51" t="n"/>
      <c r="N369" s="50">
        <f>IF(ISNUMBER($F369),($F369-IF(ISNUMBER($AM369),$AM369,0))*(1-IF(ISNUMBER($J369),$J369,0)),"")</f>
        <v/>
      </c>
      <c r="O369" s="34" t="inlineStr">
        <is>
          <t>Black Cherry + Coffee</t>
        </is>
      </c>
      <c r="P369" s="48" t="n">
        <v>30</v>
      </c>
      <c r="Q369" s="48" t="n">
        <v>0</v>
      </c>
      <c r="R369" s="34" t="inlineStr">
        <is>
          <t>Not listed</t>
        </is>
      </c>
      <c r="S369" s="48" t="n">
        <v>0</v>
      </c>
      <c r="T369" s="48" t="n">
        <v>0</v>
      </c>
      <c r="U369" s="34" t="inlineStr">
        <is>
          <t>None (natural flavours)</t>
        </is>
      </c>
      <c r="V369" s="34" t="inlineStr">
        <is>
          <t>Zero sugar, bold dual flavour pairings, some with caffeine</t>
        </is>
      </c>
      <c r="W369" s="51" t="n"/>
      <c r="X369" s="51" t="n"/>
      <c r="Y369" s="51" t="n"/>
      <c r="Z369" s="51" t="n"/>
      <c r="AA369" s="34" t="inlineStr">
        <is>
          <t>Medium</t>
        </is>
      </c>
      <c r="AB369" s="34" t="inlineStr">
        <is>
          <t>Coca-Cola seltzer entry; broad distribution</t>
        </is>
      </c>
      <c r="AC369" s="34" t="inlineStr">
        <is>
          <t>Bold paired flavour seltzer, some caffeinated</t>
        </is>
      </c>
      <c r="AD369" s="34" t="inlineStr">
        <is>
          <t>Unusual flavour pairings (and optional caffeine) at value price.</t>
        </is>
      </c>
      <c r="AE369" s="51" t="n"/>
      <c r="AF369" s="53">
        <f>IF(AND(ISNUMBER($P369),ISNUMBER($AL369),$AL369&lt;&gt;0),ROUND($P369/$AL369*100,1),"")</f>
        <v/>
      </c>
      <c r="AG369" s="54">
        <f>IF(AND(ISNUMBER($S369),ISNUMBER($AL369),$AL369&lt;&gt;0),ROUND($S369/$AL369*100,2),"")</f>
        <v/>
      </c>
      <c r="AH369" s="53">
        <f>IF(AND(ISNUMBER($Q369),ISNUMBER($AL369),$AL369&lt;&gt;0),ROUND($Q369/$AL369*100,1),"")</f>
        <v/>
      </c>
      <c r="AI369" s="48">
        <f>IF(ISNUMBER($S369),IF($S369&lt;=1,"Yes","No"),"n/a")</f>
        <v/>
      </c>
      <c r="AJ369" s="48">
        <f>IF(ISNUMBER($S369),ROUND(MAX(0,MIN(100,100-$S369*2.5-IF(ISNUMBER($T369),$T369,0)*0.12+IF($S369&lt;=1,12,0))),0),"")</f>
        <v/>
      </c>
      <c r="AK369" s="48">
        <f>IF(ISNUMBER($Q369),IF($Q369&gt;=100,20,IF($Q369&gt;=30,10,0)),0)+IF(ISNUMBER($R369),IF($R369&gt;=100,20,0),0)+IF(ISNUMBER($P369),IF($P369&gt;=150,20,IF($P369&gt;=50,12,5)),0)+IF(ISNUMBER($S369),IF($S369&lt;=1,15,0),0)</f>
        <v/>
      </c>
      <c r="AL369" s="48" t="n">
        <v>355</v>
      </c>
      <c r="AM369" s="49" t="n"/>
      <c r="AN369" s="48">
        <f>IF(AND(ISNUMBER($P369),ISNUMBER($AL369),$AL369&lt;&gt;0),IF(OR($P369&gt;180,$P369/$AL369*1000&gt;400),"Over ceiling, confirm SKU","Within"),"n/a")</f>
        <v/>
      </c>
      <c r="AO369" s="51" t="n"/>
      <c r="AP369" s="51" t="n"/>
      <c r="AQ369" s="51" t="n"/>
      <c r="AR369" s="34" t="inlineStr">
        <is>
          <t>Recalled, batch confirmed, to confirm</t>
        </is>
      </c>
      <c r="AS369" s="34" t="inlineStr">
        <is>
          <t>BLANK -&gt; requires live Amazon.ca capture</t>
        </is>
      </c>
      <c r="AT369" s="34" t="inlineStr">
        <is>
          <t>Unverified commercial data</t>
        </is>
      </c>
    </row>
    <row r="370" ht="28" customHeight="1">
      <c r="A370" s="34" t="inlineStr">
        <is>
          <t>AHA</t>
        </is>
      </c>
      <c r="B370" s="34" t="inlineStr">
        <is>
          <t>AHA Sparkling Water | Black Cherry + Coffee | 18 pack 355mL</t>
        </is>
      </c>
      <c r="C370" s="34" t="inlineStr">
        <is>
          <t>5) Sparkling water &amp; soda</t>
        </is>
      </c>
      <c r="D370" s="34" t="inlineStr">
        <is>
          <t>355 mL can</t>
        </is>
      </c>
      <c r="E370" s="48" t="n">
        <v>18</v>
      </c>
      <c r="F370" s="49" t="n"/>
      <c r="G370" s="50">
        <f>IF(AND(ISNUMBER($F370),ISNUMBER($E370),$E370&lt;&gt;0),$F370/$E370,"")</f>
        <v/>
      </c>
      <c r="H370" s="50">
        <f>IF(AND(ISNUMBER($F370),ISNUMBER($AL370),ISNUMBER($E370),($AL370*$E370)&lt;&gt;0),$F370/($AL370*$E370)*100,"")</f>
        <v/>
      </c>
      <c r="I370" s="51" t="n"/>
      <c r="J370" s="52" t="n"/>
      <c r="K370" s="50">
        <f>IF(AND(ISNUMBER($F370),ISNUMBER($J370)),$F370*(1-$J370),"")</f>
        <v/>
      </c>
      <c r="L370" s="51" t="n"/>
      <c r="M370" s="51" t="n"/>
      <c r="N370" s="50">
        <f>IF(ISNUMBER($F370),($F370-IF(ISNUMBER($AM370),$AM370,0))*(1-IF(ISNUMBER($J370),$J370,0)),"")</f>
        <v/>
      </c>
      <c r="O370" s="34" t="inlineStr">
        <is>
          <t>Black Cherry + Coffee</t>
        </is>
      </c>
      <c r="P370" s="48" t="n">
        <v>30</v>
      </c>
      <c r="Q370" s="48" t="n">
        <v>0</v>
      </c>
      <c r="R370" s="34" t="inlineStr">
        <is>
          <t>Not listed</t>
        </is>
      </c>
      <c r="S370" s="48" t="n">
        <v>0</v>
      </c>
      <c r="T370" s="48" t="n">
        <v>0</v>
      </c>
      <c r="U370" s="34" t="inlineStr">
        <is>
          <t>None (natural flavours)</t>
        </is>
      </c>
      <c r="V370" s="34" t="inlineStr">
        <is>
          <t>Zero sugar, bold dual flavour pairings, some with caffeine</t>
        </is>
      </c>
      <c r="W370" s="51" t="n"/>
      <c r="X370" s="51" t="n"/>
      <c r="Y370" s="51" t="n"/>
      <c r="Z370" s="51" t="n"/>
      <c r="AA370" s="34" t="inlineStr">
        <is>
          <t>Medium</t>
        </is>
      </c>
      <c r="AB370" s="34" t="inlineStr">
        <is>
          <t>Coca-Cola seltzer entry; broad distribution</t>
        </is>
      </c>
      <c r="AC370" s="34" t="inlineStr">
        <is>
          <t>Bold paired flavour seltzer, some caffeinated</t>
        </is>
      </c>
      <c r="AD370" s="34" t="inlineStr">
        <is>
          <t>Unusual flavour pairings (and optional caffeine) at value price.</t>
        </is>
      </c>
      <c r="AE370" s="51" t="n"/>
      <c r="AF370" s="53">
        <f>IF(AND(ISNUMBER($P370),ISNUMBER($AL370),$AL370&lt;&gt;0),ROUND($P370/$AL370*100,1),"")</f>
        <v/>
      </c>
      <c r="AG370" s="54">
        <f>IF(AND(ISNUMBER($S370),ISNUMBER($AL370),$AL370&lt;&gt;0),ROUND($S370/$AL370*100,2),"")</f>
        <v/>
      </c>
      <c r="AH370" s="53">
        <f>IF(AND(ISNUMBER($Q370),ISNUMBER($AL370),$AL370&lt;&gt;0),ROUND($Q370/$AL370*100,1),"")</f>
        <v/>
      </c>
      <c r="AI370" s="48">
        <f>IF(ISNUMBER($S370),IF($S370&lt;=1,"Yes","No"),"n/a")</f>
        <v/>
      </c>
      <c r="AJ370" s="48">
        <f>IF(ISNUMBER($S370),ROUND(MAX(0,MIN(100,100-$S370*2.5-IF(ISNUMBER($T370),$T370,0)*0.12+IF($S370&lt;=1,12,0))),0),"")</f>
        <v/>
      </c>
      <c r="AK370" s="48">
        <f>IF(ISNUMBER($Q370),IF($Q370&gt;=100,20,IF($Q370&gt;=30,10,0)),0)+IF(ISNUMBER($R370),IF($R370&gt;=100,20,0),0)+IF(ISNUMBER($P370),IF($P370&gt;=150,20,IF($P370&gt;=50,12,5)),0)+IF(ISNUMBER($S370),IF($S370&lt;=1,15,0),0)</f>
        <v/>
      </c>
      <c r="AL370" s="48" t="n">
        <v>355</v>
      </c>
      <c r="AM370" s="49" t="n"/>
      <c r="AN370" s="48">
        <f>IF(AND(ISNUMBER($P370),ISNUMBER($AL370),$AL370&lt;&gt;0),IF(OR($P370&gt;180,$P370/$AL370*1000&gt;400),"Over ceiling, confirm SKU","Within"),"n/a")</f>
        <v/>
      </c>
      <c r="AO370" s="51" t="n"/>
      <c r="AP370" s="51" t="n"/>
      <c r="AQ370" s="51" t="n"/>
      <c r="AR370" s="34" t="inlineStr">
        <is>
          <t>Recalled, batch confirmed, to confirm</t>
        </is>
      </c>
      <c r="AS370" s="34" t="inlineStr">
        <is>
          <t>BLANK -&gt; requires live Amazon.ca capture</t>
        </is>
      </c>
      <c r="AT370" s="34" t="inlineStr">
        <is>
          <t>Unverified commercial data</t>
        </is>
      </c>
    </row>
    <row r="371" ht="28" customHeight="1">
      <c r="A371" s="34" t="inlineStr">
        <is>
          <t>AHA</t>
        </is>
      </c>
      <c r="B371" s="34" t="inlineStr">
        <is>
          <t>AHA Sparkling Water | Black Cherry + Coffee | 24 pack 355mL</t>
        </is>
      </c>
      <c r="C371" s="34" t="inlineStr">
        <is>
          <t>5) Sparkling water &amp; soda</t>
        </is>
      </c>
      <c r="D371" s="34" t="inlineStr">
        <is>
          <t>355 mL can</t>
        </is>
      </c>
      <c r="E371" s="48" t="n">
        <v>24</v>
      </c>
      <c r="F371" s="49" t="n"/>
      <c r="G371" s="50">
        <f>IF(AND(ISNUMBER($F371),ISNUMBER($E371),$E371&lt;&gt;0),$F371/$E371,"")</f>
        <v/>
      </c>
      <c r="H371" s="50">
        <f>IF(AND(ISNUMBER($F371),ISNUMBER($AL371),ISNUMBER($E371),($AL371*$E371)&lt;&gt;0),$F371/($AL371*$E371)*100,"")</f>
        <v/>
      </c>
      <c r="I371" s="51" t="n"/>
      <c r="J371" s="52" t="n"/>
      <c r="K371" s="50">
        <f>IF(AND(ISNUMBER($F371),ISNUMBER($J371)),$F371*(1-$J371),"")</f>
        <v/>
      </c>
      <c r="L371" s="51" t="n"/>
      <c r="M371" s="51" t="n"/>
      <c r="N371" s="50">
        <f>IF(ISNUMBER($F371),($F371-IF(ISNUMBER($AM371),$AM371,0))*(1-IF(ISNUMBER($J371),$J371,0)),"")</f>
        <v/>
      </c>
      <c r="O371" s="34" t="inlineStr">
        <is>
          <t>Black Cherry + Coffee</t>
        </is>
      </c>
      <c r="P371" s="48" t="n">
        <v>30</v>
      </c>
      <c r="Q371" s="48" t="n">
        <v>0</v>
      </c>
      <c r="R371" s="34" t="inlineStr">
        <is>
          <t>Not listed</t>
        </is>
      </c>
      <c r="S371" s="48" t="n">
        <v>0</v>
      </c>
      <c r="T371" s="48" t="n">
        <v>0</v>
      </c>
      <c r="U371" s="34" t="inlineStr">
        <is>
          <t>None (natural flavours)</t>
        </is>
      </c>
      <c r="V371" s="34" t="inlineStr">
        <is>
          <t>Zero sugar, bold dual flavour pairings, some with caffeine</t>
        </is>
      </c>
      <c r="W371" s="51" t="n"/>
      <c r="X371" s="51" t="n"/>
      <c r="Y371" s="51" t="n"/>
      <c r="Z371" s="51" t="n"/>
      <c r="AA371" s="34" t="inlineStr">
        <is>
          <t>Medium</t>
        </is>
      </c>
      <c r="AB371" s="34" t="inlineStr">
        <is>
          <t>Coca-Cola seltzer entry; broad distribution</t>
        </is>
      </c>
      <c r="AC371" s="34" t="inlineStr">
        <is>
          <t>Bold paired flavour seltzer, some caffeinated</t>
        </is>
      </c>
      <c r="AD371" s="34" t="inlineStr">
        <is>
          <t>Unusual flavour pairings (and optional caffeine) at value price.</t>
        </is>
      </c>
      <c r="AE371" s="51" t="n"/>
      <c r="AF371" s="53">
        <f>IF(AND(ISNUMBER($P371),ISNUMBER($AL371),$AL371&lt;&gt;0),ROUND($P371/$AL371*100,1),"")</f>
        <v/>
      </c>
      <c r="AG371" s="54">
        <f>IF(AND(ISNUMBER($S371),ISNUMBER($AL371),$AL371&lt;&gt;0),ROUND($S371/$AL371*100,2),"")</f>
        <v/>
      </c>
      <c r="AH371" s="53">
        <f>IF(AND(ISNUMBER($Q371),ISNUMBER($AL371),$AL371&lt;&gt;0),ROUND($Q371/$AL371*100,1),"")</f>
        <v/>
      </c>
      <c r="AI371" s="48">
        <f>IF(ISNUMBER($S371),IF($S371&lt;=1,"Yes","No"),"n/a")</f>
        <v/>
      </c>
      <c r="AJ371" s="48">
        <f>IF(ISNUMBER($S371),ROUND(MAX(0,MIN(100,100-$S371*2.5-IF(ISNUMBER($T371),$T371,0)*0.12+IF($S371&lt;=1,12,0))),0),"")</f>
        <v/>
      </c>
      <c r="AK371" s="48">
        <f>IF(ISNUMBER($Q371),IF($Q371&gt;=100,20,IF($Q371&gt;=30,10,0)),0)+IF(ISNUMBER($R371),IF($R371&gt;=100,20,0),0)+IF(ISNUMBER($P371),IF($P371&gt;=150,20,IF($P371&gt;=50,12,5)),0)+IF(ISNUMBER($S371),IF($S371&lt;=1,15,0),0)</f>
        <v/>
      </c>
      <c r="AL371" s="48" t="n">
        <v>355</v>
      </c>
      <c r="AM371" s="49" t="n"/>
      <c r="AN371" s="48">
        <f>IF(AND(ISNUMBER($P371),ISNUMBER($AL371),$AL371&lt;&gt;0),IF(OR($P371&gt;180,$P371/$AL371*1000&gt;400),"Over ceiling, confirm SKU","Within"),"n/a")</f>
        <v/>
      </c>
      <c r="AO371" s="51" t="n"/>
      <c r="AP371" s="51" t="n"/>
      <c r="AQ371" s="51" t="n"/>
      <c r="AR371" s="34" t="inlineStr">
        <is>
          <t>Recalled, batch confirmed, to confirm</t>
        </is>
      </c>
      <c r="AS371" s="34" t="inlineStr">
        <is>
          <t>BLANK -&gt; requires live Amazon.ca capture</t>
        </is>
      </c>
      <c r="AT371" s="34" t="inlineStr">
        <is>
          <t>Unverified commercial data</t>
        </is>
      </c>
    </row>
    <row r="372" ht="28" customHeight="1">
      <c r="A372" s="34" t="inlineStr">
        <is>
          <t>AHA</t>
        </is>
      </c>
      <c r="B372" s="34" t="inlineStr">
        <is>
          <t>AHA Sparkling Water | Peach + Honey | single 355mL</t>
        </is>
      </c>
      <c r="C372" s="34" t="inlineStr">
        <is>
          <t>5) Sparkling water &amp; soda</t>
        </is>
      </c>
      <c r="D372" s="34" t="inlineStr">
        <is>
          <t>355 mL can</t>
        </is>
      </c>
      <c r="E372" s="48" t="n">
        <v>1</v>
      </c>
      <c r="F372" s="49" t="n"/>
      <c r="G372" s="50">
        <f>IF(AND(ISNUMBER($F372),ISNUMBER($E372),$E372&lt;&gt;0),$F372/$E372,"")</f>
        <v/>
      </c>
      <c r="H372" s="50">
        <f>IF(AND(ISNUMBER($F372),ISNUMBER($AL372),ISNUMBER($E372),($AL372*$E372)&lt;&gt;0),$F372/($AL372*$E372)*100,"")</f>
        <v/>
      </c>
      <c r="I372" s="51" t="n"/>
      <c r="J372" s="52" t="n"/>
      <c r="K372" s="50">
        <f>IF(AND(ISNUMBER($F372),ISNUMBER($J372)),$F372*(1-$J372),"")</f>
        <v/>
      </c>
      <c r="L372" s="51" t="n"/>
      <c r="M372" s="51" t="n"/>
      <c r="N372" s="50">
        <f>IF(ISNUMBER($F372),($F372-IF(ISNUMBER($AM372),$AM372,0))*(1-IF(ISNUMBER($J372),$J372,0)),"")</f>
        <v/>
      </c>
      <c r="O372" s="34" t="inlineStr">
        <is>
          <t>Peach + Honey</t>
        </is>
      </c>
      <c r="P372" s="48" t="n">
        <v>30</v>
      </c>
      <c r="Q372" s="48" t="n">
        <v>0</v>
      </c>
      <c r="R372" s="34" t="inlineStr">
        <is>
          <t>Not listed</t>
        </is>
      </c>
      <c r="S372" s="48" t="n">
        <v>0</v>
      </c>
      <c r="T372" s="48" t="n">
        <v>0</v>
      </c>
      <c r="U372" s="34" t="inlineStr">
        <is>
          <t>None (natural flavours)</t>
        </is>
      </c>
      <c r="V372" s="34" t="inlineStr">
        <is>
          <t>Zero sugar, bold dual flavour pairings, some with caffeine</t>
        </is>
      </c>
      <c r="W372" s="51" t="n"/>
      <c r="X372" s="51" t="n"/>
      <c r="Y372" s="51" t="n"/>
      <c r="Z372" s="51" t="n"/>
      <c r="AA372" s="34" t="inlineStr">
        <is>
          <t>Medium</t>
        </is>
      </c>
      <c r="AB372" s="34" t="inlineStr">
        <is>
          <t>Coca-Cola seltzer entry; broad distribution</t>
        </is>
      </c>
      <c r="AC372" s="34" t="inlineStr">
        <is>
          <t>Bold paired flavour seltzer, some caffeinated</t>
        </is>
      </c>
      <c r="AD372" s="34" t="inlineStr">
        <is>
          <t>Unusual flavour pairings (and optional caffeine) at value price.</t>
        </is>
      </c>
      <c r="AE372" s="51" t="n"/>
      <c r="AF372" s="53">
        <f>IF(AND(ISNUMBER($P372),ISNUMBER($AL372),$AL372&lt;&gt;0),ROUND($P372/$AL372*100,1),"")</f>
        <v/>
      </c>
      <c r="AG372" s="54">
        <f>IF(AND(ISNUMBER($S372),ISNUMBER($AL372),$AL372&lt;&gt;0),ROUND($S372/$AL372*100,2),"")</f>
        <v/>
      </c>
      <c r="AH372" s="53">
        <f>IF(AND(ISNUMBER($Q372),ISNUMBER($AL372),$AL372&lt;&gt;0),ROUND($Q372/$AL372*100,1),"")</f>
        <v/>
      </c>
      <c r="AI372" s="48">
        <f>IF(ISNUMBER($S372),IF($S372&lt;=1,"Yes","No"),"n/a")</f>
        <v/>
      </c>
      <c r="AJ372" s="48">
        <f>IF(ISNUMBER($S372),ROUND(MAX(0,MIN(100,100-$S372*2.5-IF(ISNUMBER($T372),$T372,0)*0.12+IF($S372&lt;=1,12,0))),0),"")</f>
        <v/>
      </c>
      <c r="AK372" s="48">
        <f>IF(ISNUMBER($Q372),IF($Q372&gt;=100,20,IF($Q372&gt;=30,10,0)),0)+IF(ISNUMBER($R372),IF($R372&gt;=100,20,0),0)+IF(ISNUMBER($P372),IF($P372&gt;=150,20,IF($P372&gt;=50,12,5)),0)+IF(ISNUMBER($S372),IF($S372&lt;=1,15,0),0)</f>
        <v/>
      </c>
      <c r="AL372" s="48" t="n">
        <v>355</v>
      </c>
      <c r="AM372" s="49" t="n"/>
      <c r="AN372" s="48">
        <f>IF(AND(ISNUMBER($P372),ISNUMBER($AL372),$AL372&lt;&gt;0),IF(OR($P372&gt;180,$P372/$AL372*1000&gt;400),"Over ceiling, confirm SKU","Within"),"n/a")</f>
        <v/>
      </c>
      <c r="AO372" s="51" t="n"/>
      <c r="AP372" s="51" t="n"/>
      <c r="AQ372" s="51" t="n"/>
      <c r="AR372" s="34" t="inlineStr">
        <is>
          <t>Recalled, batch confirmed, to confirm</t>
        </is>
      </c>
      <c r="AS372" s="34" t="inlineStr">
        <is>
          <t>BLANK -&gt; requires live Amazon.ca capture</t>
        </is>
      </c>
      <c r="AT372" s="34" t="inlineStr">
        <is>
          <t>Unverified commercial data</t>
        </is>
      </c>
    </row>
    <row r="373" ht="28" customHeight="1">
      <c r="A373" s="34" t="inlineStr">
        <is>
          <t>AHA</t>
        </is>
      </c>
      <c r="B373" s="34" t="inlineStr">
        <is>
          <t>AHA Sparkling Water | Peach + Honey | 8 pack 355mL</t>
        </is>
      </c>
      <c r="C373" s="34" t="inlineStr">
        <is>
          <t>5) Sparkling water &amp; soda</t>
        </is>
      </c>
      <c r="D373" s="34" t="inlineStr">
        <is>
          <t>355 mL can</t>
        </is>
      </c>
      <c r="E373" s="48" t="n">
        <v>8</v>
      </c>
      <c r="F373" s="49" t="n"/>
      <c r="G373" s="50">
        <f>IF(AND(ISNUMBER($F373),ISNUMBER($E373),$E373&lt;&gt;0),$F373/$E373,"")</f>
        <v/>
      </c>
      <c r="H373" s="50">
        <f>IF(AND(ISNUMBER($F373),ISNUMBER($AL373),ISNUMBER($E373),($AL373*$E373)&lt;&gt;0),$F373/($AL373*$E373)*100,"")</f>
        <v/>
      </c>
      <c r="I373" s="51" t="n"/>
      <c r="J373" s="52" t="n"/>
      <c r="K373" s="50">
        <f>IF(AND(ISNUMBER($F373),ISNUMBER($J373)),$F373*(1-$J373),"")</f>
        <v/>
      </c>
      <c r="L373" s="51" t="n"/>
      <c r="M373" s="51" t="n"/>
      <c r="N373" s="50">
        <f>IF(ISNUMBER($F373),($F373-IF(ISNUMBER($AM373),$AM373,0))*(1-IF(ISNUMBER($J373),$J373,0)),"")</f>
        <v/>
      </c>
      <c r="O373" s="34" t="inlineStr">
        <is>
          <t>Peach + Honey</t>
        </is>
      </c>
      <c r="P373" s="48" t="n">
        <v>30</v>
      </c>
      <c r="Q373" s="48" t="n">
        <v>0</v>
      </c>
      <c r="R373" s="34" t="inlineStr">
        <is>
          <t>Not listed</t>
        </is>
      </c>
      <c r="S373" s="48" t="n">
        <v>0</v>
      </c>
      <c r="T373" s="48" t="n">
        <v>0</v>
      </c>
      <c r="U373" s="34" t="inlineStr">
        <is>
          <t>None (natural flavours)</t>
        </is>
      </c>
      <c r="V373" s="34" t="inlineStr">
        <is>
          <t>Zero sugar, bold dual flavour pairings, some with caffeine</t>
        </is>
      </c>
      <c r="W373" s="51" t="n"/>
      <c r="X373" s="51" t="n"/>
      <c r="Y373" s="51" t="n"/>
      <c r="Z373" s="51" t="n"/>
      <c r="AA373" s="34" t="inlineStr">
        <is>
          <t>Medium</t>
        </is>
      </c>
      <c r="AB373" s="34" t="inlineStr">
        <is>
          <t>Coca-Cola seltzer entry; broad distribution</t>
        </is>
      </c>
      <c r="AC373" s="34" t="inlineStr">
        <is>
          <t>Bold paired flavour seltzer, some caffeinated</t>
        </is>
      </c>
      <c r="AD373" s="34" t="inlineStr">
        <is>
          <t>Unusual flavour pairings (and optional caffeine) at value price.</t>
        </is>
      </c>
      <c r="AE373" s="51" t="n"/>
      <c r="AF373" s="53">
        <f>IF(AND(ISNUMBER($P373),ISNUMBER($AL373),$AL373&lt;&gt;0),ROUND($P373/$AL373*100,1),"")</f>
        <v/>
      </c>
      <c r="AG373" s="54">
        <f>IF(AND(ISNUMBER($S373),ISNUMBER($AL373),$AL373&lt;&gt;0),ROUND($S373/$AL373*100,2),"")</f>
        <v/>
      </c>
      <c r="AH373" s="53">
        <f>IF(AND(ISNUMBER($Q373),ISNUMBER($AL373),$AL373&lt;&gt;0),ROUND($Q373/$AL373*100,1),"")</f>
        <v/>
      </c>
      <c r="AI373" s="48">
        <f>IF(ISNUMBER($S373),IF($S373&lt;=1,"Yes","No"),"n/a")</f>
        <v/>
      </c>
      <c r="AJ373" s="48">
        <f>IF(ISNUMBER($S373),ROUND(MAX(0,MIN(100,100-$S373*2.5-IF(ISNUMBER($T373),$T373,0)*0.12+IF($S373&lt;=1,12,0))),0),"")</f>
        <v/>
      </c>
      <c r="AK373" s="48">
        <f>IF(ISNUMBER($Q373),IF($Q373&gt;=100,20,IF($Q373&gt;=30,10,0)),0)+IF(ISNUMBER($R373),IF($R373&gt;=100,20,0),0)+IF(ISNUMBER($P373),IF($P373&gt;=150,20,IF($P373&gt;=50,12,5)),0)+IF(ISNUMBER($S373),IF($S373&lt;=1,15,0),0)</f>
        <v/>
      </c>
      <c r="AL373" s="48" t="n">
        <v>355</v>
      </c>
      <c r="AM373" s="49" t="n"/>
      <c r="AN373" s="48">
        <f>IF(AND(ISNUMBER($P373),ISNUMBER($AL373),$AL373&lt;&gt;0),IF(OR($P373&gt;180,$P373/$AL373*1000&gt;400),"Over ceiling, confirm SKU","Within"),"n/a")</f>
        <v/>
      </c>
      <c r="AO373" s="51" t="n"/>
      <c r="AP373" s="51" t="n"/>
      <c r="AQ373" s="51" t="n"/>
      <c r="AR373" s="34" t="inlineStr">
        <is>
          <t>Recalled, batch confirmed, to confirm</t>
        </is>
      </c>
      <c r="AS373" s="34" t="inlineStr">
        <is>
          <t>BLANK -&gt; requires live Amazon.ca capture</t>
        </is>
      </c>
      <c r="AT373" s="34" t="inlineStr">
        <is>
          <t>Unverified commercial data</t>
        </is>
      </c>
    </row>
    <row r="374" ht="28" customHeight="1">
      <c r="A374" s="34" t="inlineStr">
        <is>
          <t>AHA</t>
        </is>
      </c>
      <c r="B374" s="34" t="inlineStr">
        <is>
          <t>AHA Sparkling Water | Peach + Honey | 12 pack 355mL</t>
        </is>
      </c>
      <c r="C374" s="34" t="inlineStr">
        <is>
          <t>5) Sparkling water &amp; soda</t>
        </is>
      </c>
      <c r="D374" s="34" t="inlineStr">
        <is>
          <t>355 mL can</t>
        </is>
      </c>
      <c r="E374" s="48" t="n">
        <v>12</v>
      </c>
      <c r="F374" s="49" t="n"/>
      <c r="G374" s="50">
        <f>IF(AND(ISNUMBER($F374),ISNUMBER($E374),$E374&lt;&gt;0),$F374/$E374,"")</f>
        <v/>
      </c>
      <c r="H374" s="50">
        <f>IF(AND(ISNUMBER($F374),ISNUMBER($AL374),ISNUMBER($E374),($AL374*$E374)&lt;&gt;0),$F374/($AL374*$E374)*100,"")</f>
        <v/>
      </c>
      <c r="I374" s="51" t="n"/>
      <c r="J374" s="52" t="n"/>
      <c r="K374" s="50">
        <f>IF(AND(ISNUMBER($F374),ISNUMBER($J374)),$F374*(1-$J374),"")</f>
        <v/>
      </c>
      <c r="L374" s="51" t="n"/>
      <c r="M374" s="51" t="n"/>
      <c r="N374" s="50">
        <f>IF(ISNUMBER($F374),($F374-IF(ISNUMBER($AM374),$AM374,0))*(1-IF(ISNUMBER($J374),$J374,0)),"")</f>
        <v/>
      </c>
      <c r="O374" s="34" t="inlineStr">
        <is>
          <t>Peach + Honey</t>
        </is>
      </c>
      <c r="P374" s="48" t="n">
        <v>30</v>
      </c>
      <c r="Q374" s="48" t="n">
        <v>0</v>
      </c>
      <c r="R374" s="34" t="inlineStr">
        <is>
          <t>Not listed</t>
        </is>
      </c>
      <c r="S374" s="48" t="n">
        <v>0</v>
      </c>
      <c r="T374" s="48" t="n">
        <v>0</v>
      </c>
      <c r="U374" s="34" t="inlineStr">
        <is>
          <t>None (natural flavours)</t>
        </is>
      </c>
      <c r="V374" s="34" t="inlineStr">
        <is>
          <t>Zero sugar, bold dual flavour pairings, some with caffeine</t>
        </is>
      </c>
      <c r="W374" s="51" t="n"/>
      <c r="X374" s="51" t="n"/>
      <c r="Y374" s="51" t="n"/>
      <c r="Z374" s="51" t="n"/>
      <c r="AA374" s="34" t="inlineStr">
        <is>
          <t>Medium</t>
        </is>
      </c>
      <c r="AB374" s="34" t="inlineStr">
        <is>
          <t>Coca-Cola seltzer entry; broad distribution</t>
        </is>
      </c>
      <c r="AC374" s="34" t="inlineStr">
        <is>
          <t>Bold paired flavour seltzer, some caffeinated</t>
        </is>
      </c>
      <c r="AD374" s="34" t="inlineStr">
        <is>
          <t>Unusual flavour pairings (and optional caffeine) at value price.</t>
        </is>
      </c>
      <c r="AE374" s="51" t="n"/>
      <c r="AF374" s="53">
        <f>IF(AND(ISNUMBER($P374),ISNUMBER($AL374),$AL374&lt;&gt;0),ROUND($P374/$AL374*100,1),"")</f>
        <v/>
      </c>
      <c r="AG374" s="54">
        <f>IF(AND(ISNUMBER($S374),ISNUMBER($AL374),$AL374&lt;&gt;0),ROUND($S374/$AL374*100,2),"")</f>
        <v/>
      </c>
      <c r="AH374" s="53">
        <f>IF(AND(ISNUMBER($Q374),ISNUMBER($AL374),$AL374&lt;&gt;0),ROUND($Q374/$AL374*100,1),"")</f>
        <v/>
      </c>
      <c r="AI374" s="48">
        <f>IF(ISNUMBER($S374),IF($S374&lt;=1,"Yes","No"),"n/a")</f>
        <v/>
      </c>
      <c r="AJ374" s="48">
        <f>IF(ISNUMBER($S374),ROUND(MAX(0,MIN(100,100-$S374*2.5-IF(ISNUMBER($T374),$T374,0)*0.12+IF($S374&lt;=1,12,0))),0),"")</f>
        <v/>
      </c>
      <c r="AK374" s="48">
        <f>IF(ISNUMBER($Q374),IF($Q374&gt;=100,20,IF($Q374&gt;=30,10,0)),0)+IF(ISNUMBER($R374),IF($R374&gt;=100,20,0),0)+IF(ISNUMBER($P374),IF($P374&gt;=150,20,IF($P374&gt;=50,12,5)),0)+IF(ISNUMBER($S374),IF($S374&lt;=1,15,0),0)</f>
        <v/>
      </c>
      <c r="AL374" s="48" t="n">
        <v>355</v>
      </c>
      <c r="AM374" s="49" t="n"/>
      <c r="AN374" s="48">
        <f>IF(AND(ISNUMBER($P374),ISNUMBER($AL374),$AL374&lt;&gt;0),IF(OR($P374&gt;180,$P374/$AL374*1000&gt;400),"Over ceiling, confirm SKU","Within"),"n/a")</f>
        <v/>
      </c>
      <c r="AO374" s="51" t="n"/>
      <c r="AP374" s="51" t="n"/>
      <c r="AQ374" s="51" t="n"/>
      <c r="AR374" s="34" t="inlineStr">
        <is>
          <t>Recalled, batch confirmed, to confirm</t>
        </is>
      </c>
      <c r="AS374" s="34" t="inlineStr">
        <is>
          <t>BLANK -&gt; requires live Amazon.ca capture</t>
        </is>
      </c>
      <c r="AT374" s="34" t="inlineStr">
        <is>
          <t>Unverified commercial data</t>
        </is>
      </c>
    </row>
    <row r="375" ht="28" customHeight="1">
      <c r="A375" s="34" t="inlineStr">
        <is>
          <t>AHA</t>
        </is>
      </c>
      <c r="B375" s="34" t="inlineStr">
        <is>
          <t>AHA Sparkling Water | Peach + Honey | 15 pack 355mL</t>
        </is>
      </c>
      <c r="C375" s="34" t="inlineStr">
        <is>
          <t>5) Sparkling water &amp; soda</t>
        </is>
      </c>
      <c r="D375" s="34" t="inlineStr">
        <is>
          <t>355 mL can</t>
        </is>
      </c>
      <c r="E375" s="48" t="n">
        <v>15</v>
      </c>
      <c r="F375" s="49" t="n"/>
      <c r="G375" s="50">
        <f>IF(AND(ISNUMBER($F375),ISNUMBER($E375),$E375&lt;&gt;0),$F375/$E375,"")</f>
        <v/>
      </c>
      <c r="H375" s="50">
        <f>IF(AND(ISNUMBER($F375),ISNUMBER($AL375),ISNUMBER($E375),($AL375*$E375)&lt;&gt;0),$F375/($AL375*$E375)*100,"")</f>
        <v/>
      </c>
      <c r="I375" s="51" t="n"/>
      <c r="J375" s="52" t="n"/>
      <c r="K375" s="50">
        <f>IF(AND(ISNUMBER($F375),ISNUMBER($J375)),$F375*(1-$J375),"")</f>
        <v/>
      </c>
      <c r="L375" s="51" t="n"/>
      <c r="M375" s="51" t="n"/>
      <c r="N375" s="50">
        <f>IF(ISNUMBER($F375),($F375-IF(ISNUMBER($AM375),$AM375,0))*(1-IF(ISNUMBER($J375),$J375,0)),"")</f>
        <v/>
      </c>
      <c r="O375" s="34" t="inlineStr">
        <is>
          <t>Peach + Honey</t>
        </is>
      </c>
      <c r="P375" s="48" t="n">
        <v>30</v>
      </c>
      <c r="Q375" s="48" t="n">
        <v>0</v>
      </c>
      <c r="R375" s="34" t="inlineStr">
        <is>
          <t>Not listed</t>
        </is>
      </c>
      <c r="S375" s="48" t="n">
        <v>0</v>
      </c>
      <c r="T375" s="48" t="n">
        <v>0</v>
      </c>
      <c r="U375" s="34" t="inlineStr">
        <is>
          <t>None (natural flavours)</t>
        </is>
      </c>
      <c r="V375" s="34" t="inlineStr">
        <is>
          <t>Zero sugar, bold dual flavour pairings, some with caffeine</t>
        </is>
      </c>
      <c r="W375" s="51" t="n"/>
      <c r="X375" s="51" t="n"/>
      <c r="Y375" s="51" t="n"/>
      <c r="Z375" s="51" t="n"/>
      <c r="AA375" s="34" t="inlineStr">
        <is>
          <t>Medium</t>
        </is>
      </c>
      <c r="AB375" s="34" t="inlineStr">
        <is>
          <t>Coca-Cola seltzer entry; broad distribution</t>
        </is>
      </c>
      <c r="AC375" s="34" t="inlineStr">
        <is>
          <t>Bold paired flavour seltzer, some caffeinated</t>
        </is>
      </c>
      <c r="AD375" s="34" t="inlineStr">
        <is>
          <t>Unusual flavour pairings (and optional caffeine) at value price.</t>
        </is>
      </c>
      <c r="AE375" s="51" t="n"/>
      <c r="AF375" s="53">
        <f>IF(AND(ISNUMBER($P375),ISNUMBER($AL375),$AL375&lt;&gt;0),ROUND($P375/$AL375*100,1),"")</f>
        <v/>
      </c>
      <c r="AG375" s="54">
        <f>IF(AND(ISNUMBER($S375),ISNUMBER($AL375),$AL375&lt;&gt;0),ROUND($S375/$AL375*100,2),"")</f>
        <v/>
      </c>
      <c r="AH375" s="53">
        <f>IF(AND(ISNUMBER($Q375),ISNUMBER($AL375),$AL375&lt;&gt;0),ROUND($Q375/$AL375*100,1),"")</f>
        <v/>
      </c>
      <c r="AI375" s="48">
        <f>IF(ISNUMBER($S375),IF($S375&lt;=1,"Yes","No"),"n/a")</f>
        <v/>
      </c>
      <c r="AJ375" s="48">
        <f>IF(ISNUMBER($S375),ROUND(MAX(0,MIN(100,100-$S375*2.5-IF(ISNUMBER($T375),$T375,0)*0.12+IF($S375&lt;=1,12,0))),0),"")</f>
        <v/>
      </c>
      <c r="AK375" s="48">
        <f>IF(ISNUMBER($Q375),IF($Q375&gt;=100,20,IF($Q375&gt;=30,10,0)),0)+IF(ISNUMBER($R375),IF($R375&gt;=100,20,0),0)+IF(ISNUMBER($P375),IF($P375&gt;=150,20,IF($P375&gt;=50,12,5)),0)+IF(ISNUMBER($S375),IF($S375&lt;=1,15,0),0)</f>
        <v/>
      </c>
      <c r="AL375" s="48" t="n">
        <v>355</v>
      </c>
      <c r="AM375" s="49" t="n"/>
      <c r="AN375" s="48">
        <f>IF(AND(ISNUMBER($P375),ISNUMBER($AL375),$AL375&lt;&gt;0),IF(OR($P375&gt;180,$P375/$AL375*1000&gt;400),"Over ceiling, confirm SKU","Within"),"n/a")</f>
        <v/>
      </c>
      <c r="AO375" s="51" t="n"/>
      <c r="AP375" s="51" t="n"/>
      <c r="AQ375" s="51" t="n"/>
      <c r="AR375" s="34" t="inlineStr">
        <is>
          <t>Recalled, batch confirmed, to confirm</t>
        </is>
      </c>
      <c r="AS375" s="34" t="inlineStr">
        <is>
          <t>BLANK -&gt; requires live Amazon.ca capture</t>
        </is>
      </c>
      <c r="AT375" s="34" t="inlineStr">
        <is>
          <t>Unverified commercial data</t>
        </is>
      </c>
    </row>
    <row r="376" ht="28" customHeight="1">
      <c r="A376" s="34" t="inlineStr">
        <is>
          <t>AHA</t>
        </is>
      </c>
      <c r="B376" s="34" t="inlineStr">
        <is>
          <t>AHA Sparkling Water | Peach + Honey | 18 pack 355mL</t>
        </is>
      </c>
      <c r="C376" s="34" t="inlineStr">
        <is>
          <t>5) Sparkling water &amp; soda</t>
        </is>
      </c>
      <c r="D376" s="34" t="inlineStr">
        <is>
          <t>355 mL can</t>
        </is>
      </c>
      <c r="E376" s="48" t="n">
        <v>18</v>
      </c>
      <c r="F376" s="49" t="n"/>
      <c r="G376" s="50">
        <f>IF(AND(ISNUMBER($F376),ISNUMBER($E376),$E376&lt;&gt;0),$F376/$E376,"")</f>
        <v/>
      </c>
      <c r="H376" s="50">
        <f>IF(AND(ISNUMBER($F376),ISNUMBER($AL376),ISNUMBER($E376),($AL376*$E376)&lt;&gt;0),$F376/($AL376*$E376)*100,"")</f>
        <v/>
      </c>
      <c r="I376" s="51" t="n"/>
      <c r="J376" s="52" t="n"/>
      <c r="K376" s="50">
        <f>IF(AND(ISNUMBER($F376),ISNUMBER($J376)),$F376*(1-$J376),"")</f>
        <v/>
      </c>
      <c r="L376" s="51" t="n"/>
      <c r="M376" s="51" t="n"/>
      <c r="N376" s="50">
        <f>IF(ISNUMBER($F376),($F376-IF(ISNUMBER($AM376),$AM376,0))*(1-IF(ISNUMBER($J376),$J376,0)),"")</f>
        <v/>
      </c>
      <c r="O376" s="34" t="inlineStr">
        <is>
          <t>Peach + Honey</t>
        </is>
      </c>
      <c r="P376" s="48" t="n">
        <v>30</v>
      </c>
      <c r="Q376" s="48" t="n">
        <v>0</v>
      </c>
      <c r="R376" s="34" t="inlineStr">
        <is>
          <t>Not listed</t>
        </is>
      </c>
      <c r="S376" s="48" t="n">
        <v>0</v>
      </c>
      <c r="T376" s="48" t="n">
        <v>0</v>
      </c>
      <c r="U376" s="34" t="inlineStr">
        <is>
          <t>None (natural flavours)</t>
        </is>
      </c>
      <c r="V376" s="34" t="inlineStr">
        <is>
          <t>Zero sugar, bold dual flavour pairings, some with caffeine</t>
        </is>
      </c>
      <c r="W376" s="51" t="n"/>
      <c r="X376" s="51" t="n"/>
      <c r="Y376" s="51" t="n"/>
      <c r="Z376" s="51" t="n"/>
      <c r="AA376" s="34" t="inlineStr">
        <is>
          <t>Medium</t>
        </is>
      </c>
      <c r="AB376" s="34" t="inlineStr">
        <is>
          <t>Coca-Cola seltzer entry; broad distribution</t>
        </is>
      </c>
      <c r="AC376" s="34" t="inlineStr">
        <is>
          <t>Bold paired flavour seltzer, some caffeinated</t>
        </is>
      </c>
      <c r="AD376" s="34" t="inlineStr">
        <is>
          <t>Unusual flavour pairings (and optional caffeine) at value price.</t>
        </is>
      </c>
      <c r="AE376" s="51" t="n"/>
      <c r="AF376" s="53">
        <f>IF(AND(ISNUMBER($P376),ISNUMBER($AL376),$AL376&lt;&gt;0),ROUND($P376/$AL376*100,1),"")</f>
        <v/>
      </c>
      <c r="AG376" s="54">
        <f>IF(AND(ISNUMBER($S376),ISNUMBER($AL376),$AL376&lt;&gt;0),ROUND($S376/$AL376*100,2),"")</f>
        <v/>
      </c>
      <c r="AH376" s="53">
        <f>IF(AND(ISNUMBER($Q376),ISNUMBER($AL376),$AL376&lt;&gt;0),ROUND($Q376/$AL376*100,1),"")</f>
        <v/>
      </c>
      <c r="AI376" s="48">
        <f>IF(ISNUMBER($S376),IF($S376&lt;=1,"Yes","No"),"n/a")</f>
        <v/>
      </c>
      <c r="AJ376" s="48">
        <f>IF(ISNUMBER($S376),ROUND(MAX(0,MIN(100,100-$S376*2.5-IF(ISNUMBER($T376),$T376,0)*0.12+IF($S376&lt;=1,12,0))),0),"")</f>
        <v/>
      </c>
      <c r="AK376" s="48">
        <f>IF(ISNUMBER($Q376),IF($Q376&gt;=100,20,IF($Q376&gt;=30,10,0)),0)+IF(ISNUMBER($R376),IF($R376&gt;=100,20,0),0)+IF(ISNUMBER($P376),IF($P376&gt;=150,20,IF($P376&gt;=50,12,5)),0)+IF(ISNUMBER($S376),IF($S376&lt;=1,15,0),0)</f>
        <v/>
      </c>
      <c r="AL376" s="48" t="n">
        <v>355</v>
      </c>
      <c r="AM376" s="49" t="n"/>
      <c r="AN376" s="48">
        <f>IF(AND(ISNUMBER($P376),ISNUMBER($AL376),$AL376&lt;&gt;0),IF(OR($P376&gt;180,$P376/$AL376*1000&gt;400),"Over ceiling, confirm SKU","Within"),"n/a")</f>
        <v/>
      </c>
      <c r="AO376" s="51" t="n"/>
      <c r="AP376" s="51" t="n"/>
      <c r="AQ376" s="51" t="n"/>
      <c r="AR376" s="34" t="inlineStr">
        <is>
          <t>Recalled, batch confirmed, to confirm</t>
        </is>
      </c>
      <c r="AS376" s="34" t="inlineStr">
        <is>
          <t>BLANK -&gt; requires live Amazon.ca capture</t>
        </is>
      </c>
      <c r="AT376" s="34" t="inlineStr">
        <is>
          <t>Unverified commercial data</t>
        </is>
      </c>
    </row>
    <row r="377" ht="28" customHeight="1">
      <c r="A377" s="34" t="inlineStr">
        <is>
          <t>AHA</t>
        </is>
      </c>
      <c r="B377" s="34" t="inlineStr">
        <is>
          <t>AHA Sparkling Water | Peach + Honey | 24 pack 355mL</t>
        </is>
      </c>
      <c r="C377" s="34" t="inlineStr">
        <is>
          <t>5) Sparkling water &amp; soda</t>
        </is>
      </c>
      <c r="D377" s="34" t="inlineStr">
        <is>
          <t>355 mL can</t>
        </is>
      </c>
      <c r="E377" s="48" t="n">
        <v>24</v>
      </c>
      <c r="F377" s="49" t="n"/>
      <c r="G377" s="50">
        <f>IF(AND(ISNUMBER($F377),ISNUMBER($E377),$E377&lt;&gt;0),$F377/$E377,"")</f>
        <v/>
      </c>
      <c r="H377" s="50">
        <f>IF(AND(ISNUMBER($F377),ISNUMBER($AL377),ISNUMBER($E377),($AL377*$E377)&lt;&gt;0),$F377/($AL377*$E377)*100,"")</f>
        <v/>
      </c>
      <c r="I377" s="51" t="n"/>
      <c r="J377" s="52" t="n"/>
      <c r="K377" s="50">
        <f>IF(AND(ISNUMBER($F377),ISNUMBER($J377)),$F377*(1-$J377),"")</f>
        <v/>
      </c>
      <c r="L377" s="51" t="n"/>
      <c r="M377" s="51" t="n"/>
      <c r="N377" s="50">
        <f>IF(ISNUMBER($F377),($F377-IF(ISNUMBER($AM377),$AM377,0))*(1-IF(ISNUMBER($J377),$J377,0)),"")</f>
        <v/>
      </c>
      <c r="O377" s="34" t="inlineStr">
        <is>
          <t>Peach + Honey</t>
        </is>
      </c>
      <c r="P377" s="48" t="n">
        <v>30</v>
      </c>
      <c r="Q377" s="48" t="n">
        <v>0</v>
      </c>
      <c r="R377" s="34" t="inlineStr">
        <is>
          <t>Not listed</t>
        </is>
      </c>
      <c r="S377" s="48" t="n">
        <v>0</v>
      </c>
      <c r="T377" s="48" t="n">
        <v>0</v>
      </c>
      <c r="U377" s="34" t="inlineStr">
        <is>
          <t>None (natural flavours)</t>
        </is>
      </c>
      <c r="V377" s="34" t="inlineStr">
        <is>
          <t>Zero sugar, bold dual flavour pairings, some with caffeine</t>
        </is>
      </c>
      <c r="W377" s="51" t="n"/>
      <c r="X377" s="51" t="n"/>
      <c r="Y377" s="51" t="n"/>
      <c r="Z377" s="51" t="n"/>
      <c r="AA377" s="34" t="inlineStr">
        <is>
          <t>Medium</t>
        </is>
      </c>
      <c r="AB377" s="34" t="inlineStr">
        <is>
          <t>Coca-Cola seltzer entry; broad distribution</t>
        </is>
      </c>
      <c r="AC377" s="34" t="inlineStr">
        <is>
          <t>Bold paired flavour seltzer, some caffeinated</t>
        </is>
      </c>
      <c r="AD377" s="34" t="inlineStr">
        <is>
          <t>Unusual flavour pairings (and optional caffeine) at value price.</t>
        </is>
      </c>
      <c r="AE377" s="51" t="n"/>
      <c r="AF377" s="53">
        <f>IF(AND(ISNUMBER($P377),ISNUMBER($AL377),$AL377&lt;&gt;0),ROUND($P377/$AL377*100,1),"")</f>
        <v/>
      </c>
      <c r="AG377" s="54">
        <f>IF(AND(ISNUMBER($S377),ISNUMBER($AL377),$AL377&lt;&gt;0),ROUND($S377/$AL377*100,2),"")</f>
        <v/>
      </c>
      <c r="AH377" s="53">
        <f>IF(AND(ISNUMBER($Q377),ISNUMBER($AL377),$AL377&lt;&gt;0),ROUND($Q377/$AL377*100,1),"")</f>
        <v/>
      </c>
      <c r="AI377" s="48">
        <f>IF(ISNUMBER($S377),IF($S377&lt;=1,"Yes","No"),"n/a")</f>
        <v/>
      </c>
      <c r="AJ377" s="48">
        <f>IF(ISNUMBER($S377),ROUND(MAX(0,MIN(100,100-$S377*2.5-IF(ISNUMBER($T377),$T377,0)*0.12+IF($S377&lt;=1,12,0))),0),"")</f>
        <v/>
      </c>
      <c r="AK377" s="48">
        <f>IF(ISNUMBER($Q377),IF($Q377&gt;=100,20,IF($Q377&gt;=30,10,0)),0)+IF(ISNUMBER($R377),IF($R377&gt;=100,20,0),0)+IF(ISNUMBER($P377),IF($P377&gt;=150,20,IF($P377&gt;=50,12,5)),0)+IF(ISNUMBER($S377),IF($S377&lt;=1,15,0),0)</f>
        <v/>
      </c>
      <c r="AL377" s="48" t="n">
        <v>355</v>
      </c>
      <c r="AM377" s="49" t="n"/>
      <c r="AN377" s="48">
        <f>IF(AND(ISNUMBER($P377),ISNUMBER($AL377),$AL377&lt;&gt;0),IF(OR($P377&gt;180,$P377/$AL377*1000&gt;400),"Over ceiling, confirm SKU","Within"),"n/a")</f>
        <v/>
      </c>
      <c r="AO377" s="51" t="n"/>
      <c r="AP377" s="51" t="n"/>
      <c r="AQ377" s="51" t="n"/>
      <c r="AR377" s="34" t="inlineStr">
        <is>
          <t>Recalled, batch confirmed, to confirm</t>
        </is>
      </c>
      <c r="AS377" s="34" t="inlineStr">
        <is>
          <t>BLANK -&gt; requires live Amazon.ca capture</t>
        </is>
      </c>
      <c r="AT377" s="34" t="inlineStr">
        <is>
          <t>Unverified commercial data</t>
        </is>
      </c>
    </row>
    <row r="378" ht="28" customHeight="1">
      <c r="A378" s="34" t="inlineStr">
        <is>
          <t>Montellier</t>
        </is>
      </c>
      <c r="B378" s="34" t="inlineStr">
        <is>
          <t>Montellier Carbonated Natural Spring Water | Original | single 355mL</t>
        </is>
      </c>
      <c r="C378" s="34" t="inlineStr">
        <is>
          <t>5) Sparkling water &amp; soda</t>
        </is>
      </c>
      <c r="D378" s="34" t="inlineStr">
        <is>
          <t>355 mL can</t>
        </is>
      </c>
      <c r="E378" s="48" t="n">
        <v>1</v>
      </c>
      <c r="F378" s="49" t="n"/>
      <c r="G378" s="50">
        <f>IF(AND(ISNUMBER($F378),ISNUMBER($E378),$E378&lt;&gt;0),$F378/$E378,"")</f>
        <v/>
      </c>
      <c r="H378" s="50">
        <f>IF(AND(ISNUMBER($F378),ISNUMBER($AL378),ISNUMBER($E378),($AL378*$E378)&lt;&gt;0),$F378/($AL378*$E378)*100,"")</f>
        <v/>
      </c>
      <c r="I378" s="51" t="n"/>
      <c r="J378" s="52" t="n"/>
      <c r="K378" s="50">
        <f>IF(AND(ISNUMBER($F378),ISNUMBER($J378)),$F378*(1-$J378),"")</f>
        <v/>
      </c>
      <c r="L378" s="51" t="n"/>
      <c r="M378" s="51" t="n"/>
      <c r="N378" s="50">
        <f>IF(ISNUMBER($F378),($F378-IF(ISNUMBER($AM378),$AM378,0))*(1-IF(ISNUMBER($J378),$J378,0)),"")</f>
        <v/>
      </c>
      <c r="O378" s="34" t="inlineStr">
        <is>
          <t>Original</t>
        </is>
      </c>
      <c r="P378" s="48" t="n">
        <v>0</v>
      </c>
      <c r="Q378" s="48" t="n">
        <v>5</v>
      </c>
      <c r="R378" s="34" t="inlineStr">
        <is>
          <t>Not listed</t>
        </is>
      </c>
      <c r="S378" s="48" t="n">
        <v>0</v>
      </c>
      <c r="T378" s="48" t="n">
        <v>0</v>
      </c>
      <c r="U378" s="34" t="inlineStr">
        <is>
          <t>None</t>
        </is>
      </c>
      <c r="V378" s="34" t="inlineStr">
        <is>
          <t>Canadian natural spring water, carbonated, zero everything</t>
        </is>
      </c>
      <c r="W378" s="51" t="n"/>
      <c r="X378" s="51" t="n"/>
      <c r="Y378" s="51" t="n"/>
      <c r="Z378" s="51" t="n"/>
      <c r="AA378" s="34" t="inlineStr">
        <is>
          <t>Medium</t>
        </is>
      </c>
      <c r="AB378" s="34" t="inlineStr">
        <is>
          <t>Established Canadian sparkling brand (domestic strength)</t>
        </is>
      </c>
      <c r="AC378" s="34" t="inlineStr">
        <is>
          <t>Canadian carbonated spring water</t>
        </is>
      </c>
      <c r="AD378" s="34" t="inlineStr">
        <is>
          <t>Local Canadian sparkling water, often value priced.</t>
        </is>
      </c>
      <c r="AE378" s="51" t="n"/>
      <c r="AF378" s="53">
        <f>IF(AND(ISNUMBER($P378),ISNUMBER($AL378),$AL378&lt;&gt;0),ROUND($P378/$AL378*100,1),"")</f>
        <v/>
      </c>
      <c r="AG378" s="54">
        <f>IF(AND(ISNUMBER($S378),ISNUMBER($AL378),$AL378&lt;&gt;0),ROUND($S378/$AL378*100,2),"")</f>
        <v/>
      </c>
      <c r="AH378" s="53">
        <f>IF(AND(ISNUMBER($Q378),ISNUMBER($AL378),$AL378&lt;&gt;0),ROUND($Q378/$AL378*100,1),"")</f>
        <v/>
      </c>
      <c r="AI378" s="48">
        <f>IF(ISNUMBER($S378),IF($S378&lt;=1,"Yes","No"),"n/a")</f>
        <v/>
      </c>
      <c r="AJ378" s="48">
        <f>IF(ISNUMBER($S378),ROUND(MAX(0,MIN(100,100-$S378*2.5-IF(ISNUMBER($T378),$T378,0)*0.12+IF($S378&lt;=1,12,0))),0),"")</f>
        <v/>
      </c>
      <c r="AK378" s="48">
        <f>IF(ISNUMBER($Q378),IF($Q378&gt;=100,20,IF($Q378&gt;=30,10,0)),0)+IF(ISNUMBER($R378),IF($R378&gt;=100,20,0),0)+IF(ISNUMBER($P378),IF($P378&gt;=150,20,IF($P378&gt;=50,12,5)),0)+IF(ISNUMBER($S378),IF($S378&lt;=1,15,0),0)</f>
        <v/>
      </c>
      <c r="AL378" s="48" t="n">
        <v>355</v>
      </c>
      <c r="AM378" s="49" t="n"/>
      <c r="AN378" s="48">
        <f>IF(AND(ISNUMBER($P378),ISNUMBER($AL378),$AL378&lt;&gt;0),IF(OR($P378&gt;180,$P378/$AL378*1000&gt;400),"Over ceiling, confirm SKU","Within"),"n/a")</f>
        <v/>
      </c>
      <c r="AO378" s="51" t="n"/>
      <c r="AP378" s="51" t="n"/>
      <c r="AQ378" s="51" t="n"/>
      <c r="AR378" s="34" t="inlineStr">
        <is>
          <t>Recalled, batch confirmed, to confirm</t>
        </is>
      </c>
      <c r="AS378" s="34" t="inlineStr">
        <is>
          <t>BLANK -&gt; requires live Amazon.ca capture</t>
        </is>
      </c>
      <c r="AT378" s="34" t="inlineStr">
        <is>
          <t>Unverified commercial data</t>
        </is>
      </c>
    </row>
    <row r="379" ht="28" customHeight="1">
      <c r="A379" s="34" t="inlineStr">
        <is>
          <t>Montellier</t>
        </is>
      </c>
      <c r="B379" s="34" t="inlineStr">
        <is>
          <t>Montellier Carbonated Natural Spring Water | Original | 8 pack 355mL</t>
        </is>
      </c>
      <c r="C379" s="34" t="inlineStr">
        <is>
          <t>5) Sparkling water &amp; soda</t>
        </is>
      </c>
      <c r="D379" s="34" t="inlineStr">
        <is>
          <t>355 mL can</t>
        </is>
      </c>
      <c r="E379" s="48" t="n">
        <v>8</v>
      </c>
      <c r="F379" s="49" t="n"/>
      <c r="G379" s="50">
        <f>IF(AND(ISNUMBER($F379),ISNUMBER($E379),$E379&lt;&gt;0),$F379/$E379,"")</f>
        <v/>
      </c>
      <c r="H379" s="50">
        <f>IF(AND(ISNUMBER($F379),ISNUMBER($AL379),ISNUMBER($E379),($AL379*$E379)&lt;&gt;0),$F379/($AL379*$E379)*100,"")</f>
        <v/>
      </c>
      <c r="I379" s="51" t="n"/>
      <c r="J379" s="52" t="n"/>
      <c r="K379" s="50">
        <f>IF(AND(ISNUMBER($F379),ISNUMBER($J379)),$F379*(1-$J379),"")</f>
        <v/>
      </c>
      <c r="L379" s="51" t="n"/>
      <c r="M379" s="51" t="n"/>
      <c r="N379" s="50">
        <f>IF(ISNUMBER($F379),($F379-IF(ISNUMBER($AM379),$AM379,0))*(1-IF(ISNUMBER($J379),$J379,0)),"")</f>
        <v/>
      </c>
      <c r="O379" s="34" t="inlineStr">
        <is>
          <t>Original</t>
        </is>
      </c>
      <c r="P379" s="48" t="n">
        <v>0</v>
      </c>
      <c r="Q379" s="48" t="n">
        <v>5</v>
      </c>
      <c r="R379" s="34" t="inlineStr">
        <is>
          <t>Not listed</t>
        </is>
      </c>
      <c r="S379" s="48" t="n">
        <v>0</v>
      </c>
      <c r="T379" s="48" t="n">
        <v>0</v>
      </c>
      <c r="U379" s="34" t="inlineStr">
        <is>
          <t>None</t>
        </is>
      </c>
      <c r="V379" s="34" t="inlineStr">
        <is>
          <t>Canadian natural spring water, carbonated, zero everything</t>
        </is>
      </c>
      <c r="W379" s="51" t="n"/>
      <c r="X379" s="51" t="n"/>
      <c r="Y379" s="51" t="n"/>
      <c r="Z379" s="51" t="n"/>
      <c r="AA379" s="34" t="inlineStr">
        <is>
          <t>Medium</t>
        </is>
      </c>
      <c r="AB379" s="34" t="inlineStr">
        <is>
          <t>Established Canadian sparkling brand (domestic strength)</t>
        </is>
      </c>
      <c r="AC379" s="34" t="inlineStr">
        <is>
          <t>Canadian carbonated spring water</t>
        </is>
      </c>
      <c r="AD379" s="34" t="inlineStr">
        <is>
          <t>Local Canadian sparkling water, often value priced.</t>
        </is>
      </c>
      <c r="AE379" s="51" t="n"/>
      <c r="AF379" s="53">
        <f>IF(AND(ISNUMBER($P379),ISNUMBER($AL379),$AL379&lt;&gt;0),ROUND($P379/$AL379*100,1),"")</f>
        <v/>
      </c>
      <c r="AG379" s="54">
        <f>IF(AND(ISNUMBER($S379),ISNUMBER($AL379),$AL379&lt;&gt;0),ROUND($S379/$AL379*100,2),"")</f>
        <v/>
      </c>
      <c r="AH379" s="53">
        <f>IF(AND(ISNUMBER($Q379),ISNUMBER($AL379),$AL379&lt;&gt;0),ROUND($Q379/$AL379*100,1),"")</f>
        <v/>
      </c>
      <c r="AI379" s="48">
        <f>IF(ISNUMBER($S379),IF($S379&lt;=1,"Yes","No"),"n/a")</f>
        <v/>
      </c>
      <c r="AJ379" s="48">
        <f>IF(ISNUMBER($S379),ROUND(MAX(0,MIN(100,100-$S379*2.5-IF(ISNUMBER($T379),$T379,0)*0.12+IF($S379&lt;=1,12,0))),0),"")</f>
        <v/>
      </c>
      <c r="AK379" s="48">
        <f>IF(ISNUMBER($Q379),IF($Q379&gt;=100,20,IF($Q379&gt;=30,10,0)),0)+IF(ISNUMBER($R379),IF($R379&gt;=100,20,0),0)+IF(ISNUMBER($P379),IF($P379&gt;=150,20,IF($P379&gt;=50,12,5)),0)+IF(ISNUMBER($S379),IF($S379&lt;=1,15,0),0)</f>
        <v/>
      </c>
      <c r="AL379" s="48" t="n">
        <v>355</v>
      </c>
      <c r="AM379" s="49" t="n"/>
      <c r="AN379" s="48">
        <f>IF(AND(ISNUMBER($P379),ISNUMBER($AL379),$AL379&lt;&gt;0),IF(OR($P379&gt;180,$P379/$AL379*1000&gt;400),"Over ceiling, confirm SKU","Within"),"n/a")</f>
        <v/>
      </c>
      <c r="AO379" s="51" t="n"/>
      <c r="AP379" s="51" t="n"/>
      <c r="AQ379" s="51" t="n"/>
      <c r="AR379" s="34" t="inlineStr">
        <is>
          <t>Recalled, batch confirmed, to confirm</t>
        </is>
      </c>
      <c r="AS379" s="34" t="inlineStr">
        <is>
          <t>BLANK -&gt; requires live Amazon.ca capture</t>
        </is>
      </c>
      <c r="AT379" s="34" t="inlineStr">
        <is>
          <t>Unverified commercial data</t>
        </is>
      </c>
    </row>
    <row r="380" ht="28" customHeight="1">
      <c r="A380" s="34" t="inlineStr">
        <is>
          <t>Montellier</t>
        </is>
      </c>
      <c r="B380" s="34" t="inlineStr">
        <is>
          <t>Montellier Carbonated Natural Spring Water | Original | 12 pack 355mL</t>
        </is>
      </c>
      <c r="C380" s="34" t="inlineStr">
        <is>
          <t>5) Sparkling water &amp; soda</t>
        </is>
      </c>
      <c r="D380" s="34" t="inlineStr">
        <is>
          <t>355 mL can</t>
        </is>
      </c>
      <c r="E380" s="48" t="n">
        <v>12</v>
      </c>
      <c r="F380" s="49" t="n"/>
      <c r="G380" s="50">
        <f>IF(AND(ISNUMBER($F380),ISNUMBER($E380),$E380&lt;&gt;0),$F380/$E380,"")</f>
        <v/>
      </c>
      <c r="H380" s="50">
        <f>IF(AND(ISNUMBER($F380),ISNUMBER($AL380),ISNUMBER($E380),($AL380*$E380)&lt;&gt;0),$F380/($AL380*$E380)*100,"")</f>
        <v/>
      </c>
      <c r="I380" s="51" t="n"/>
      <c r="J380" s="52" t="n"/>
      <c r="K380" s="50">
        <f>IF(AND(ISNUMBER($F380),ISNUMBER($J380)),$F380*(1-$J380),"")</f>
        <v/>
      </c>
      <c r="L380" s="51" t="n"/>
      <c r="M380" s="51" t="n"/>
      <c r="N380" s="50">
        <f>IF(ISNUMBER($F380),($F380-IF(ISNUMBER($AM380),$AM380,0))*(1-IF(ISNUMBER($J380),$J380,0)),"")</f>
        <v/>
      </c>
      <c r="O380" s="34" t="inlineStr">
        <is>
          <t>Original</t>
        </is>
      </c>
      <c r="P380" s="48" t="n">
        <v>0</v>
      </c>
      <c r="Q380" s="48" t="n">
        <v>5</v>
      </c>
      <c r="R380" s="34" t="inlineStr">
        <is>
          <t>Not listed</t>
        </is>
      </c>
      <c r="S380" s="48" t="n">
        <v>0</v>
      </c>
      <c r="T380" s="48" t="n">
        <v>0</v>
      </c>
      <c r="U380" s="34" t="inlineStr">
        <is>
          <t>None</t>
        </is>
      </c>
      <c r="V380" s="34" t="inlineStr">
        <is>
          <t>Canadian natural spring water, carbonated, zero everything</t>
        </is>
      </c>
      <c r="W380" s="51" t="n"/>
      <c r="X380" s="51" t="n"/>
      <c r="Y380" s="51" t="n"/>
      <c r="Z380" s="51" t="n"/>
      <c r="AA380" s="34" t="inlineStr">
        <is>
          <t>Medium</t>
        </is>
      </c>
      <c r="AB380" s="34" t="inlineStr">
        <is>
          <t>Established Canadian sparkling brand (domestic strength)</t>
        </is>
      </c>
      <c r="AC380" s="34" t="inlineStr">
        <is>
          <t>Canadian carbonated spring water</t>
        </is>
      </c>
      <c r="AD380" s="34" t="inlineStr">
        <is>
          <t>Local Canadian sparkling water, often value priced.</t>
        </is>
      </c>
      <c r="AE380" s="51" t="n"/>
      <c r="AF380" s="53">
        <f>IF(AND(ISNUMBER($P380),ISNUMBER($AL380),$AL380&lt;&gt;0),ROUND($P380/$AL380*100,1),"")</f>
        <v/>
      </c>
      <c r="AG380" s="54">
        <f>IF(AND(ISNUMBER($S380),ISNUMBER($AL380),$AL380&lt;&gt;0),ROUND($S380/$AL380*100,2),"")</f>
        <v/>
      </c>
      <c r="AH380" s="53">
        <f>IF(AND(ISNUMBER($Q380),ISNUMBER($AL380),$AL380&lt;&gt;0),ROUND($Q380/$AL380*100,1),"")</f>
        <v/>
      </c>
      <c r="AI380" s="48">
        <f>IF(ISNUMBER($S380),IF($S380&lt;=1,"Yes","No"),"n/a")</f>
        <v/>
      </c>
      <c r="AJ380" s="48">
        <f>IF(ISNUMBER($S380),ROUND(MAX(0,MIN(100,100-$S380*2.5-IF(ISNUMBER($T380),$T380,0)*0.12+IF($S380&lt;=1,12,0))),0),"")</f>
        <v/>
      </c>
      <c r="AK380" s="48">
        <f>IF(ISNUMBER($Q380),IF($Q380&gt;=100,20,IF($Q380&gt;=30,10,0)),0)+IF(ISNUMBER($R380),IF($R380&gt;=100,20,0),0)+IF(ISNUMBER($P380),IF($P380&gt;=150,20,IF($P380&gt;=50,12,5)),0)+IF(ISNUMBER($S380),IF($S380&lt;=1,15,0),0)</f>
        <v/>
      </c>
      <c r="AL380" s="48" t="n">
        <v>355</v>
      </c>
      <c r="AM380" s="49" t="n"/>
      <c r="AN380" s="48">
        <f>IF(AND(ISNUMBER($P380),ISNUMBER($AL380),$AL380&lt;&gt;0),IF(OR($P380&gt;180,$P380/$AL380*1000&gt;400),"Over ceiling, confirm SKU","Within"),"n/a")</f>
        <v/>
      </c>
      <c r="AO380" s="51" t="n"/>
      <c r="AP380" s="51" t="n"/>
      <c r="AQ380" s="51" t="n"/>
      <c r="AR380" s="34" t="inlineStr">
        <is>
          <t>Recalled, batch confirmed, to confirm</t>
        </is>
      </c>
      <c r="AS380" s="34" t="inlineStr">
        <is>
          <t>BLANK -&gt; requires live Amazon.ca capture</t>
        </is>
      </c>
      <c r="AT380" s="34" t="inlineStr">
        <is>
          <t>Unverified commercial data</t>
        </is>
      </c>
    </row>
    <row r="381" ht="28" customHeight="1">
      <c r="A381" s="34" t="inlineStr">
        <is>
          <t>Montellier</t>
        </is>
      </c>
      <c r="B381" s="34" t="inlineStr">
        <is>
          <t>Montellier Carbonated Natural Spring Water | Original | 15 pack 355mL</t>
        </is>
      </c>
      <c r="C381" s="34" t="inlineStr">
        <is>
          <t>5) Sparkling water &amp; soda</t>
        </is>
      </c>
      <c r="D381" s="34" t="inlineStr">
        <is>
          <t>355 mL can</t>
        </is>
      </c>
      <c r="E381" s="48" t="n">
        <v>15</v>
      </c>
      <c r="F381" s="49" t="n"/>
      <c r="G381" s="50">
        <f>IF(AND(ISNUMBER($F381),ISNUMBER($E381),$E381&lt;&gt;0),$F381/$E381,"")</f>
        <v/>
      </c>
      <c r="H381" s="50">
        <f>IF(AND(ISNUMBER($F381),ISNUMBER($AL381),ISNUMBER($E381),($AL381*$E381)&lt;&gt;0),$F381/($AL381*$E381)*100,"")</f>
        <v/>
      </c>
      <c r="I381" s="51" t="n"/>
      <c r="J381" s="52" t="n"/>
      <c r="K381" s="50">
        <f>IF(AND(ISNUMBER($F381),ISNUMBER($J381)),$F381*(1-$J381),"")</f>
        <v/>
      </c>
      <c r="L381" s="51" t="n"/>
      <c r="M381" s="51" t="n"/>
      <c r="N381" s="50">
        <f>IF(ISNUMBER($F381),($F381-IF(ISNUMBER($AM381),$AM381,0))*(1-IF(ISNUMBER($J381),$J381,0)),"")</f>
        <v/>
      </c>
      <c r="O381" s="34" t="inlineStr">
        <is>
          <t>Original</t>
        </is>
      </c>
      <c r="P381" s="48" t="n">
        <v>0</v>
      </c>
      <c r="Q381" s="48" t="n">
        <v>5</v>
      </c>
      <c r="R381" s="34" t="inlineStr">
        <is>
          <t>Not listed</t>
        </is>
      </c>
      <c r="S381" s="48" t="n">
        <v>0</v>
      </c>
      <c r="T381" s="48" t="n">
        <v>0</v>
      </c>
      <c r="U381" s="34" t="inlineStr">
        <is>
          <t>None</t>
        </is>
      </c>
      <c r="V381" s="34" t="inlineStr">
        <is>
          <t>Canadian natural spring water, carbonated, zero everything</t>
        </is>
      </c>
      <c r="W381" s="51" t="n"/>
      <c r="X381" s="51" t="n"/>
      <c r="Y381" s="51" t="n"/>
      <c r="Z381" s="51" t="n"/>
      <c r="AA381" s="34" t="inlineStr">
        <is>
          <t>Medium</t>
        </is>
      </c>
      <c r="AB381" s="34" t="inlineStr">
        <is>
          <t>Established Canadian sparkling brand (domestic strength)</t>
        </is>
      </c>
      <c r="AC381" s="34" t="inlineStr">
        <is>
          <t>Canadian carbonated spring water</t>
        </is>
      </c>
      <c r="AD381" s="34" t="inlineStr">
        <is>
          <t>Local Canadian sparkling water, often value priced.</t>
        </is>
      </c>
      <c r="AE381" s="51" t="n"/>
      <c r="AF381" s="53">
        <f>IF(AND(ISNUMBER($P381),ISNUMBER($AL381),$AL381&lt;&gt;0),ROUND($P381/$AL381*100,1),"")</f>
        <v/>
      </c>
      <c r="AG381" s="54">
        <f>IF(AND(ISNUMBER($S381),ISNUMBER($AL381),$AL381&lt;&gt;0),ROUND($S381/$AL381*100,2),"")</f>
        <v/>
      </c>
      <c r="AH381" s="53">
        <f>IF(AND(ISNUMBER($Q381),ISNUMBER($AL381),$AL381&lt;&gt;0),ROUND($Q381/$AL381*100,1),"")</f>
        <v/>
      </c>
      <c r="AI381" s="48">
        <f>IF(ISNUMBER($S381),IF($S381&lt;=1,"Yes","No"),"n/a")</f>
        <v/>
      </c>
      <c r="AJ381" s="48">
        <f>IF(ISNUMBER($S381),ROUND(MAX(0,MIN(100,100-$S381*2.5-IF(ISNUMBER($T381),$T381,0)*0.12+IF($S381&lt;=1,12,0))),0),"")</f>
        <v/>
      </c>
      <c r="AK381" s="48">
        <f>IF(ISNUMBER($Q381),IF($Q381&gt;=100,20,IF($Q381&gt;=30,10,0)),0)+IF(ISNUMBER($R381),IF($R381&gt;=100,20,0),0)+IF(ISNUMBER($P381),IF($P381&gt;=150,20,IF($P381&gt;=50,12,5)),0)+IF(ISNUMBER($S381),IF($S381&lt;=1,15,0),0)</f>
        <v/>
      </c>
      <c r="AL381" s="48" t="n">
        <v>355</v>
      </c>
      <c r="AM381" s="49" t="n"/>
      <c r="AN381" s="48">
        <f>IF(AND(ISNUMBER($P381),ISNUMBER($AL381),$AL381&lt;&gt;0),IF(OR($P381&gt;180,$P381/$AL381*1000&gt;400),"Over ceiling, confirm SKU","Within"),"n/a")</f>
        <v/>
      </c>
      <c r="AO381" s="51" t="n"/>
      <c r="AP381" s="51" t="n"/>
      <c r="AQ381" s="51" t="n"/>
      <c r="AR381" s="34" t="inlineStr">
        <is>
          <t>Recalled, batch confirmed, to confirm</t>
        </is>
      </c>
      <c r="AS381" s="34" t="inlineStr">
        <is>
          <t>BLANK -&gt; requires live Amazon.ca capture</t>
        </is>
      </c>
      <c r="AT381" s="34" t="inlineStr">
        <is>
          <t>Unverified commercial data</t>
        </is>
      </c>
    </row>
    <row r="382" ht="28" customHeight="1">
      <c r="A382" s="34" t="inlineStr">
        <is>
          <t>Montellier</t>
        </is>
      </c>
      <c r="B382" s="34" t="inlineStr">
        <is>
          <t>Montellier Carbonated Natural Spring Water | Original | 18 pack 355mL</t>
        </is>
      </c>
      <c r="C382" s="34" t="inlineStr">
        <is>
          <t>5) Sparkling water &amp; soda</t>
        </is>
      </c>
      <c r="D382" s="34" t="inlineStr">
        <is>
          <t>355 mL can</t>
        </is>
      </c>
      <c r="E382" s="48" t="n">
        <v>18</v>
      </c>
      <c r="F382" s="49" t="n"/>
      <c r="G382" s="50">
        <f>IF(AND(ISNUMBER($F382),ISNUMBER($E382),$E382&lt;&gt;0),$F382/$E382,"")</f>
        <v/>
      </c>
      <c r="H382" s="50">
        <f>IF(AND(ISNUMBER($F382),ISNUMBER($AL382),ISNUMBER($E382),($AL382*$E382)&lt;&gt;0),$F382/($AL382*$E382)*100,"")</f>
        <v/>
      </c>
      <c r="I382" s="51" t="n"/>
      <c r="J382" s="52" t="n"/>
      <c r="K382" s="50">
        <f>IF(AND(ISNUMBER($F382),ISNUMBER($J382)),$F382*(1-$J382),"")</f>
        <v/>
      </c>
      <c r="L382" s="51" t="n"/>
      <c r="M382" s="51" t="n"/>
      <c r="N382" s="50">
        <f>IF(ISNUMBER($F382),($F382-IF(ISNUMBER($AM382),$AM382,0))*(1-IF(ISNUMBER($J382),$J382,0)),"")</f>
        <v/>
      </c>
      <c r="O382" s="34" t="inlineStr">
        <is>
          <t>Original</t>
        </is>
      </c>
      <c r="P382" s="48" t="n">
        <v>0</v>
      </c>
      <c r="Q382" s="48" t="n">
        <v>5</v>
      </c>
      <c r="R382" s="34" t="inlineStr">
        <is>
          <t>Not listed</t>
        </is>
      </c>
      <c r="S382" s="48" t="n">
        <v>0</v>
      </c>
      <c r="T382" s="48" t="n">
        <v>0</v>
      </c>
      <c r="U382" s="34" t="inlineStr">
        <is>
          <t>None</t>
        </is>
      </c>
      <c r="V382" s="34" t="inlineStr">
        <is>
          <t>Canadian natural spring water, carbonated, zero everything</t>
        </is>
      </c>
      <c r="W382" s="51" t="n"/>
      <c r="X382" s="51" t="n"/>
      <c r="Y382" s="51" t="n"/>
      <c r="Z382" s="51" t="n"/>
      <c r="AA382" s="34" t="inlineStr">
        <is>
          <t>Medium</t>
        </is>
      </c>
      <c r="AB382" s="34" t="inlineStr">
        <is>
          <t>Established Canadian sparkling brand (domestic strength)</t>
        </is>
      </c>
      <c r="AC382" s="34" t="inlineStr">
        <is>
          <t>Canadian carbonated spring water</t>
        </is>
      </c>
      <c r="AD382" s="34" t="inlineStr">
        <is>
          <t>Local Canadian sparkling water, often value priced.</t>
        </is>
      </c>
      <c r="AE382" s="51" t="n"/>
      <c r="AF382" s="53">
        <f>IF(AND(ISNUMBER($P382),ISNUMBER($AL382),$AL382&lt;&gt;0),ROUND($P382/$AL382*100,1),"")</f>
        <v/>
      </c>
      <c r="AG382" s="54">
        <f>IF(AND(ISNUMBER($S382),ISNUMBER($AL382),$AL382&lt;&gt;0),ROUND($S382/$AL382*100,2),"")</f>
        <v/>
      </c>
      <c r="AH382" s="53">
        <f>IF(AND(ISNUMBER($Q382),ISNUMBER($AL382),$AL382&lt;&gt;0),ROUND($Q382/$AL382*100,1),"")</f>
        <v/>
      </c>
      <c r="AI382" s="48">
        <f>IF(ISNUMBER($S382),IF($S382&lt;=1,"Yes","No"),"n/a")</f>
        <v/>
      </c>
      <c r="AJ382" s="48">
        <f>IF(ISNUMBER($S382),ROUND(MAX(0,MIN(100,100-$S382*2.5-IF(ISNUMBER($T382),$T382,0)*0.12+IF($S382&lt;=1,12,0))),0),"")</f>
        <v/>
      </c>
      <c r="AK382" s="48">
        <f>IF(ISNUMBER($Q382),IF($Q382&gt;=100,20,IF($Q382&gt;=30,10,0)),0)+IF(ISNUMBER($R382),IF($R382&gt;=100,20,0),0)+IF(ISNUMBER($P382),IF($P382&gt;=150,20,IF($P382&gt;=50,12,5)),0)+IF(ISNUMBER($S382),IF($S382&lt;=1,15,0),0)</f>
        <v/>
      </c>
      <c r="AL382" s="48" t="n">
        <v>355</v>
      </c>
      <c r="AM382" s="49" t="n"/>
      <c r="AN382" s="48">
        <f>IF(AND(ISNUMBER($P382),ISNUMBER($AL382),$AL382&lt;&gt;0),IF(OR($P382&gt;180,$P382/$AL382*1000&gt;400),"Over ceiling, confirm SKU","Within"),"n/a")</f>
        <v/>
      </c>
      <c r="AO382" s="51" t="n"/>
      <c r="AP382" s="51" t="n"/>
      <c r="AQ382" s="51" t="n"/>
      <c r="AR382" s="34" t="inlineStr">
        <is>
          <t>Recalled, batch confirmed, to confirm</t>
        </is>
      </c>
      <c r="AS382" s="34" t="inlineStr">
        <is>
          <t>BLANK -&gt; requires live Amazon.ca capture</t>
        </is>
      </c>
      <c r="AT382" s="34" t="inlineStr">
        <is>
          <t>Unverified commercial data</t>
        </is>
      </c>
    </row>
    <row r="383" ht="28" customHeight="1">
      <c r="A383" s="34" t="inlineStr">
        <is>
          <t>Montellier</t>
        </is>
      </c>
      <c r="B383" s="34" t="inlineStr">
        <is>
          <t>Montellier Carbonated Natural Spring Water | Original | 24 pack 355mL</t>
        </is>
      </c>
      <c r="C383" s="34" t="inlineStr">
        <is>
          <t>5) Sparkling water &amp; soda</t>
        </is>
      </c>
      <c r="D383" s="34" t="inlineStr">
        <is>
          <t>355 mL can</t>
        </is>
      </c>
      <c r="E383" s="48" t="n">
        <v>24</v>
      </c>
      <c r="F383" s="49" t="n"/>
      <c r="G383" s="50">
        <f>IF(AND(ISNUMBER($F383),ISNUMBER($E383),$E383&lt;&gt;0),$F383/$E383,"")</f>
        <v/>
      </c>
      <c r="H383" s="50">
        <f>IF(AND(ISNUMBER($F383),ISNUMBER($AL383),ISNUMBER($E383),($AL383*$E383)&lt;&gt;0),$F383/($AL383*$E383)*100,"")</f>
        <v/>
      </c>
      <c r="I383" s="51" t="n"/>
      <c r="J383" s="52" t="n"/>
      <c r="K383" s="50">
        <f>IF(AND(ISNUMBER($F383),ISNUMBER($J383)),$F383*(1-$J383),"")</f>
        <v/>
      </c>
      <c r="L383" s="51" t="n"/>
      <c r="M383" s="51" t="n"/>
      <c r="N383" s="50">
        <f>IF(ISNUMBER($F383),($F383-IF(ISNUMBER($AM383),$AM383,0))*(1-IF(ISNUMBER($J383),$J383,0)),"")</f>
        <v/>
      </c>
      <c r="O383" s="34" t="inlineStr">
        <is>
          <t>Original</t>
        </is>
      </c>
      <c r="P383" s="48" t="n">
        <v>0</v>
      </c>
      <c r="Q383" s="48" t="n">
        <v>5</v>
      </c>
      <c r="R383" s="34" t="inlineStr">
        <is>
          <t>Not listed</t>
        </is>
      </c>
      <c r="S383" s="48" t="n">
        <v>0</v>
      </c>
      <c r="T383" s="48" t="n">
        <v>0</v>
      </c>
      <c r="U383" s="34" t="inlineStr">
        <is>
          <t>None</t>
        </is>
      </c>
      <c r="V383" s="34" t="inlineStr">
        <is>
          <t>Canadian natural spring water, carbonated, zero everything</t>
        </is>
      </c>
      <c r="W383" s="51" t="n"/>
      <c r="X383" s="51" t="n"/>
      <c r="Y383" s="51" t="n"/>
      <c r="Z383" s="51" t="n"/>
      <c r="AA383" s="34" t="inlineStr">
        <is>
          <t>Medium</t>
        </is>
      </c>
      <c r="AB383" s="34" t="inlineStr">
        <is>
          <t>Established Canadian sparkling brand (domestic strength)</t>
        </is>
      </c>
      <c r="AC383" s="34" t="inlineStr">
        <is>
          <t>Canadian carbonated spring water</t>
        </is>
      </c>
      <c r="AD383" s="34" t="inlineStr">
        <is>
          <t>Local Canadian sparkling water, often value priced.</t>
        </is>
      </c>
      <c r="AE383" s="51" t="n"/>
      <c r="AF383" s="53">
        <f>IF(AND(ISNUMBER($P383),ISNUMBER($AL383),$AL383&lt;&gt;0),ROUND($P383/$AL383*100,1),"")</f>
        <v/>
      </c>
      <c r="AG383" s="54">
        <f>IF(AND(ISNUMBER($S383),ISNUMBER($AL383),$AL383&lt;&gt;0),ROUND($S383/$AL383*100,2),"")</f>
        <v/>
      </c>
      <c r="AH383" s="53">
        <f>IF(AND(ISNUMBER($Q383),ISNUMBER($AL383),$AL383&lt;&gt;0),ROUND($Q383/$AL383*100,1),"")</f>
        <v/>
      </c>
      <c r="AI383" s="48">
        <f>IF(ISNUMBER($S383),IF($S383&lt;=1,"Yes","No"),"n/a")</f>
        <v/>
      </c>
      <c r="AJ383" s="48">
        <f>IF(ISNUMBER($S383),ROUND(MAX(0,MIN(100,100-$S383*2.5-IF(ISNUMBER($T383),$T383,0)*0.12+IF($S383&lt;=1,12,0))),0),"")</f>
        <v/>
      </c>
      <c r="AK383" s="48">
        <f>IF(ISNUMBER($Q383),IF($Q383&gt;=100,20,IF($Q383&gt;=30,10,0)),0)+IF(ISNUMBER($R383),IF($R383&gt;=100,20,0),0)+IF(ISNUMBER($P383),IF($P383&gt;=150,20,IF($P383&gt;=50,12,5)),0)+IF(ISNUMBER($S383),IF($S383&lt;=1,15,0),0)</f>
        <v/>
      </c>
      <c r="AL383" s="48" t="n">
        <v>355</v>
      </c>
      <c r="AM383" s="49" t="n"/>
      <c r="AN383" s="48">
        <f>IF(AND(ISNUMBER($P383),ISNUMBER($AL383),$AL383&lt;&gt;0),IF(OR($P383&gt;180,$P383/$AL383*1000&gt;400),"Over ceiling, confirm SKU","Within"),"n/a")</f>
        <v/>
      </c>
      <c r="AO383" s="51" t="n"/>
      <c r="AP383" s="51" t="n"/>
      <c r="AQ383" s="51" t="n"/>
      <c r="AR383" s="34" t="inlineStr">
        <is>
          <t>Recalled, batch confirmed, to confirm</t>
        </is>
      </c>
      <c r="AS383" s="34" t="inlineStr">
        <is>
          <t>BLANK -&gt; requires live Amazon.ca capture</t>
        </is>
      </c>
      <c r="AT383" s="34" t="inlineStr">
        <is>
          <t>Unverified commercial data</t>
        </is>
      </c>
    </row>
    <row r="384" ht="28" customHeight="1">
      <c r="A384" s="34" t="inlineStr">
        <is>
          <t>Montellier</t>
        </is>
      </c>
      <c r="B384" s="34" t="inlineStr">
        <is>
          <t>Montellier Carbonated Natural Spring Water | Lime | single 355mL</t>
        </is>
      </c>
      <c r="C384" s="34" t="inlineStr">
        <is>
          <t>5) Sparkling water &amp; soda</t>
        </is>
      </c>
      <c r="D384" s="34" t="inlineStr">
        <is>
          <t>355 mL can</t>
        </is>
      </c>
      <c r="E384" s="48" t="n">
        <v>1</v>
      </c>
      <c r="F384" s="49" t="n"/>
      <c r="G384" s="50">
        <f>IF(AND(ISNUMBER($F384),ISNUMBER($E384),$E384&lt;&gt;0),$F384/$E384,"")</f>
        <v/>
      </c>
      <c r="H384" s="50">
        <f>IF(AND(ISNUMBER($F384),ISNUMBER($AL384),ISNUMBER($E384),($AL384*$E384)&lt;&gt;0),$F384/($AL384*$E384)*100,"")</f>
        <v/>
      </c>
      <c r="I384" s="51" t="n"/>
      <c r="J384" s="52" t="n"/>
      <c r="K384" s="50">
        <f>IF(AND(ISNUMBER($F384),ISNUMBER($J384)),$F384*(1-$J384),"")</f>
        <v/>
      </c>
      <c r="L384" s="51" t="n"/>
      <c r="M384" s="51" t="n"/>
      <c r="N384" s="50">
        <f>IF(ISNUMBER($F384),($F384-IF(ISNUMBER($AM384),$AM384,0))*(1-IF(ISNUMBER($J384),$J384,0)),"")</f>
        <v/>
      </c>
      <c r="O384" s="34" t="inlineStr">
        <is>
          <t>Lime</t>
        </is>
      </c>
      <c r="P384" s="48" t="n">
        <v>0</v>
      </c>
      <c r="Q384" s="48" t="n">
        <v>5</v>
      </c>
      <c r="R384" s="34" t="inlineStr">
        <is>
          <t>Not listed</t>
        </is>
      </c>
      <c r="S384" s="48" t="n">
        <v>0</v>
      </c>
      <c r="T384" s="48" t="n">
        <v>0</v>
      </c>
      <c r="U384" s="34" t="inlineStr">
        <is>
          <t>None</t>
        </is>
      </c>
      <c r="V384" s="34" t="inlineStr">
        <is>
          <t>Canadian natural spring water, carbonated, zero everything</t>
        </is>
      </c>
      <c r="W384" s="51" t="n"/>
      <c r="X384" s="51" t="n"/>
      <c r="Y384" s="51" t="n"/>
      <c r="Z384" s="51" t="n"/>
      <c r="AA384" s="34" t="inlineStr">
        <is>
          <t>Medium</t>
        </is>
      </c>
      <c r="AB384" s="34" t="inlineStr">
        <is>
          <t>Established Canadian sparkling brand (domestic strength)</t>
        </is>
      </c>
      <c r="AC384" s="34" t="inlineStr">
        <is>
          <t>Canadian carbonated spring water</t>
        </is>
      </c>
      <c r="AD384" s="34" t="inlineStr">
        <is>
          <t>Local Canadian sparkling water, often value priced.</t>
        </is>
      </c>
      <c r="AE384" s="51" t="n"/>
      <c r="AF384" s="53">
        <f>IF(AND(ISNUMBER($P384),ISNUMBER($AL384),$AL384&lt;&gt;0),ROUND($P384/$AL384*100,1),"")</f>
        <v/>
      </c>
      <c r="AG384" s="54">
        <f>IF(AND(ISNUMBER($S384),ISNUMBER($AL384),$AL384&lt;&gt;0),ROUND($S384/$AL384*100,2),"")</f>
        <v/>
      </c>
      <c r="AH384" s="53">
        <f>IF(AND(ISNUMBER($Q384),ISNUMBER($AL384),$AL384&lt;&gt;0),ROUND($Q384/$AL384*100,1),"")</f>
        <v/>
      </c>
      <c r="AI384" s="48">
        <f>IF(ISNUMBER($S384),IF($S384&lt;=1,"Yes","No"),"n/a")</f>
        <v/>
      </c>
      <c r="AJ384" s="48">
        <f>IF(ISNUMBER($S384),ROUND(MAX(0,MIN(100,100-$S384*2.5-IF(ISNUMBER($T384),$T384,0)*0.12+IF($S384&lt;=1,12,0))),0),"")</f>
        <v/>
      </c>
      <c r="AK384" s="48">
        <f>IF(ISNUMBER($Q384),IF($Q384&gt;=100,20,IF($Q384&gt;=30,10,0)),0)+IF(ISNUMBER($R384),IF($R384&gt;=100,20,0),0)+IF(ISNUMBER($P384),IF($P384&gt;=150,20,IF($P384&gt;=50,12,5)),0)+IF(ISNUMBER($S384),IF($S384&lt;=1,15,0),0)</f>
        <v/>
      </c>
      <c r="AL384" s="48" t="n">
        <v>355</v>
      </c>
      <c r="AM384" s="49" t="n"/>
      <c r="AN384" s="48">
        <f>IF(AND(ISNUMBER($P384),ISNUMBER($AL384),$AL384&lt;&gt;0),IF(OR($P384&gt;180,$P384/$AL384*1000&gt;400),"Over ceiling, confirm SKU","Within"),"n/a")</f>
        <v/>
      </c>
      <c r="AO384" s="51" t="n"/>
      <c r="AP384" s="51" t="n"/>
      <c r="AQ384" s="51" t="n"/>
      <c r="AR384" s="34" t="inlineStr">
        <is>
          <t>Recalled, batch confirmed, to confirm</t>
        </is>
      </c>
      <c r="AS384" s="34" t="inlineStr">
        <is>
          <t>BLANK -&gt; requires live Amazon.ca capture</t>
        </is>
      </c>
      <c r="AT384" s="34" t="inlineStr">
        <is>
          <t>Unverified commercial data</t>
        </is>
      </c>
    </row>
    <row r="385" ht="28" customHeight="1">
      <c r="A385" s="34" t="inlineStr">
        <is>
          <t>Montellier</t>
        </is>
      </c>
      <c r="B385" s="34" t="inlineStr">
        <is>
          <t>Montellier Carbonated Natural Spring Water | Lime | 8 pack 355mL</t>
        </is>
      </c>
      <c r="C385" s="34" t="inlineStr">
        <is>
          <t>5) Sparkling water &amp; soda</t>
        </is>
      </c>
      <c r="D385" s="34" t="inlineStr">
        <is>
          <t>355 mL can</t>
        </is>
      </c>
      <c r="E385" s="48" t="n">
        <v>8</v>
      </c>
      <c r="F385" s="49" t="n"/>
      <c r="G385" s="50">
        <f>IF(AND(ISNUMBER($F385),ISNUMBER($E385),$E385&lt;&gt;0),$F385/$E385,"")</f>
        <v/>
      </c>
      <c r="H385" s="50">
        <f>IF(AND(ISNUMBER($F385),ISNUMBER($AL385),ISNUMBER($E385),($AL385*$E385)&lt;&gt;0),$F385/($AL385*$E385)*100,"")</f>
        <v/>
      </c>
      <c r="I385" s="51" t="n"/>
      <c r="J385" s="52" t="n"/>
      <c r="K385" s="50">
        <f>IF(AND(ISNUMBER($F385),ISNUMBER($J385)),$F385*(1-$J385),"")</f>
        <v/>
      </c>
      <c r="L385" s="51" t="n"/>
      <c r="M385" s="51" t="n"/>
      <c r="N385" s="50">
        <f>IF(ISNUMBER($F385),($F385-IF(ISNUMBER($AM385),$AM385,0))*(1-IF(ISNUMBER($J385),$J385,0)),"")</f>
        <v/>
      </c>
      <c r="O385" s="34" t="inlineStr">
        <is>
          <t>Lime</t>
        </is>
      </c>
      <c r="P385" s="48" t="n">
        <v>0</v>
      </c>
      <c r="Q385" s="48" t="n">
        <v>5</v>
      </c>
      <c r="R385" s="34" t="inlineStr">
        <is>
          <t>Not listed</t>
        </is>
      </c>
      <c r="S385" s="48" t="n">
        <v>0</v>
      </c>
      <c r="T385" s="48" t="n">
        <v>0</v>
      </c>
      <c r="U385" s="34" t="inlineStr">
        <is>
          <t>None</t>
        </is>
      </c>
      <c r="V385" s="34" t="inlineStr">
        <is>
          <t>Canadian natural spring water, carbonated, zero everything</t>
        </is>
      </c>
      <c r="W385" s="51" t="n"/>
      <c r="X385" s="51" t="n"/>
      <c r="Y385" s="51" t="n"/>
      <c r="Z385" s="51" t="n"/>
      <c r="AA385" s="34" t="inlineStr">
        <is>
          <t>Medium</t>
        </is>
      </c>
      <c r="AB385" s="34" t="inlineStr">
        <is>
          <t>Established Canadian sparkling brand (domestic strength)</t>
        </is>
      </c>
      <c r="AC385" s="34" t="inlineStr">
        <is>
          <t>Canadian carbonated spring water</t>
        </is>
      </c>
      <c r="AD385" s="34" t="inlineStr">
        <is>
          <t>Local Canadian sparkling water, often value priced.</t>
        </is>
      </c>
      <c r="AE385" s="51" t="n"/>
      <c r="AF385" s="53">
        <f>IF(AND(ISNUMBER($P385),ISNUMBER($AL385),$AL385&lt;&gt;0),ROUND($P385/$AL385*100,1),"")</f>
        <v/>
      </c>
      <c r="AG385" s="54">
        <f>IF(AND(ISNUMBER($S385),ISNUMBER($AL385),$AL385&lt;&gt;0),ROUND($S385/$AL385*100,2),"")</f>
        <v/>
      </c>
      <c r="AH385" s="53">
        <f>IF(AND(ISNUMBER($Q385),ISNUMBER($AL385),$AL385&lt;&gt;0),ROUND($Q385/$AL385*100,1),"")</f>
        <v/>
      </c>
      <c r="AI385" s="48">
        <f>IF(ISNUMBER($S385),IF($S385&lt;=1,"Yes","No"),"n/a")</f>
        <v/>
      </c>
      <c r="AJ385" s="48">
        <f>IF(ISNUMBER($S385),ROUND(MAX(0,MIN(100,100-$S385*2.5-IF(ISNUMBER($T385),$T385,0)*0.12+IF($S385&lt;=1,12,0))),0),"")</f>
        <v/>
      </c>
      <c r="AK385" s="48">
        <f>IF(ISNUMBER($Q385),IF($Q385&gt;=100,20,IF($Q385&gt;=30,10,0)),0)+IF(ISNUMBER($R385),IF($R385&gt;=100,20,0),0)+IF(ISNUMBER($P385),IF($P385&gt;=150,20,IF($P385&gt;=50,12,5)),0)+IF(ISNUMBER($S385),IF($S385&lt;=1,15,0),0)</f>
        <v/>
      </c>
      <c r="AL385" s="48" t="n">
        <v>355</v>
      </c>
      <c r="AM385" s="49" t="n"/>
      <c r="AN385" s="48">
        <f>IF(AND(ISNUMBER($P385),ISNUMBER($AL385),$AL385&lt;&gt;0),IF(OR($P385&gt;180,$P385/$AL385*1000&gt;400),"Over ceiling, confirm SKU","Within"),"n/a")</f>
        <v/>
      </c>
      <c r="AO385" s="51" t="n"/>
      <c r="AP385" s="51" t="n"/>
      <c r="AQ385" s="51" t="n"/>
      <c r="AR385" s="34" t="inlineStr">
        <is>
          <t>Recalled, batch confirmed, to confirm</t>
        </is>
      </c>
      <c r="AS385" s="34" t="inlineStr">
        <is>
          <t>BLANK -&gt; requires live Amazon.ca capture</t>
        </is>
      </c>
      <c r="AT385" s="34" t="inlineStr">
        <is>
          <t>Unverified commercial data</t>
        </is>
      </c>
    </row>
    <row r="386" ht="28" customHeight="1">
      <c r="A386" s="34" t="inlineStr">
        <is>
          <t>Montellier</t>
        </is>
      </c>
      <c r="B386" s="34" t="inlineStr">
        <is>
          <t>Montellier Carbonated Natural Spring Water | Lime | 12 pack 355mL</t>
        </is>
      </c>
      <c r="C386" s="34" t="inlineStr">
        <is>
          <t>5) Sparkling water &amp; soda</t>
        </is>
      </c>
      <c r="D386" s="34" t="inlineStr">
        <is>
          <t>355 mL can</t>
        </is>
      </c>
      <c r="E386" s="48" t="n">
        <v>12</v>
      </c>
      <c r="F386" s="49" t="n"/>
      <c r="G386" s="50">
        <f>IF(AND(ISNUMBER($F386),ISNUMBER($E386),$E386&lt;&gt;0),$F386/$E386,"")</f>
        <v/>
      </c>
      <c r="H386" s="50">
        <f>IF(AND(ISNUMBER($F386),ISNUMBER($AL386),ISNUMBER($E386),($AL386*$E386)&lt;&gt;0),$F386/($AL386*$E386)*100,"")</f>
        <v/>
      </c>
      <c r="I386" s="51" t="n"/>
      <c r="J386" s="52" t="n"/>
      <c r="K386" s="50">
        <f>IF(AND(ISNUMBER($F386),ISNUMBER($J386)),$F386*(1-$J386),"")</f>
        <v/>
      </c>
      <c r="L386" s="51" t="n"/>
      <c r="M386" s="51" t="n"/>
      <c r="N386" s="50">
        <f>IF(ISNUMBER($F386),($F386-IF(ISNUMBER($AM386),$AM386,0))*(1-IF(ISNUMBER($J386),$J386,0)),"")</f>
        <v/>
      </c>
      <c r="O386" s="34" t="inlineStr">
        <is>
          <t>Lime</t>
        </is>
      </c>
      <c r="P386" s="48" t="n">
        <v>0</v>
      </c>
      <c r="Q386" s="48" t="n">
        <v>5</v>
      </c>
      <c r="R386" s="34" t="inlineStr">
        <is>
          <t>Not listed</t>
        </is>
      </c>
      <c r="S386" s="48" t="n">
        <v>0</v>
      </c>
      <c r="T386" s="48" t="n">
        <v>0</v>
      </c>
      <c r="U386" s="34" t="inlineStr">
        <is>
          <t>None</t>
        </is>
      </c>
      <c r="V386" s="34" t="inlineStr">
        <is>
          <t>Canadian natural spring water, carbonated, zero everything</t>
        </is>
      </c>
      <c r="W386" s="51" t="n"/>
      <c r="X386" s="51" t="n"/>
      <c r="Y386" s="51" t="n"/>
      <c r="Z386" s="51" t="n"/>
      <c r="AA386" s="34" t="inlineStr">
        <is>
          <t>Medium</t>
        </is>
      </c>
      <c r="AB386" s="34" t="inlineStr">
        <is>
          <t>Established Canadian sparkling brand (domestic strength)</t>
        </is>
      </c>
      <c r="AC386" s="34" t="inlineStr">
        <is>
          <t>Canadian carbonated spring water</t>
        </is>
      </c>
      <c r="AD386" s="34" t="inlineStr">
        <is>
          <t>Local Canadian sparkling water, often value priced.</t>
        </is>
      </c>
      <c r="AE386" s="51" t="n"/>
      <c r="AF386" s="53">
        <f>IF(AND(ISNUMBER($P386),ISNUMBER($AL386),$AL386&lt;&gt;0),ROUND($P386/$AL386*100,1),"")</f>
        <v/>
      </c>
      <c r="AG386" s="54">
        <f>IF(AND(ISNUMBER($S386),ISNUMBER($AL386),$AL386&lt;&gt;0),ROUND($S386/$AL386*100,2),"")</f>
        <v/>
      </c>
      <c r="AH386" s="53">
        <f>IF(AND(ISNUMBER($Q386),ISNUMBER($AL386),$AL386&lt;&gt;0),ROUND($Q386/$AL386*100,1),"")</f>
        <v/>
      </c>
      <c r="AI386" s="48">
        <f>IF(ISNUMBER($S386),IF($S386&lt;=1,"Yes","No"),"n/a")</f>
        <v/>
      </c>
      <c r="AJ386" s="48">
        <f>IF(ISNUMBER($S386),ROUND(MAX(0,MIN(100,100-$S386*2.5-IF(ISNUMBER($T386),$T386,0)*0.12+IF($S386&lt;=1,12,0))),0),"")</f>
        <v/>
      </c>
      <c r="AK386" s="48">
        <f>IF(ISNUMBER($Q386),IF($Q386&gt;=100,20,IF($Q386&gt;=30,10,0)),0)+IF(ISNUMBER($R386),IF($R386&gt;=100,20,0),0)+IF(ISNUMBER($P386),IF($P386&gt;=150,20,IF($P386&gt;=50,12,5)),0)+IF(ISNUMBER($S386),IF($S386&lt;=1,15,0),0)</f>
        <v/>
      </c>
      <c r="AL386" s="48" t="n">
        <v>355</v>
      </c>
      <c r="AM386" s="49" t="n"/>
      <c r="AN386" s="48">
        <f>IF(AND(ISNUMBER($P386),ISNUMBER($AL386),$AL386&lt;&gt;0),IF(OR($P386&gt;180,$P386/$AL386*1000&gt;400),"Over ceiling, confirm SKU","Within"),"n/a")</f>
        <v/>
      </c>
      <c r="AO386" s="51" t="n"/>
      <c r="AP386" s="51" t="n"/>
      <c r="AQ386" s="51" t="n"/>
      <c r="AR386" s="34" t="inlineStr">
        <is>
          <t>Recalled, batch confirmed, to confirm</t>
        </is>
      </c>
      <c r="AS386" s="34" t="inlineStr">
        <is>
          <t>BLANK -&gt; requires live Amazon.ca capture</t>
        </is>
      </c>
      <c r="AT386" s="34" t="inlineStr">
        <is>
          <t>Unverified commercial data</t>
        </is>
      </c>
    </row>
    <row r="387" ht="28" customHeight="1">
      <c r="A387" s="34" t="inlineStr">
        <is>
          <t>Montellier</t>
        </is>
      </c>
      <c r="B387" s="34" t="inlineStr">
        <is>
          <t>Montellier Carbonated Natural Spring Water | Lime | 15 pack 355mL</t>
        </is>
      </c>
      <c r="C387" s="34" t="inlineStr">
        <is>
          <t>5) Sparkling water &amp; soda</t>
        </is>
      </c>
      <c r="D387" s="34" t="inlineStr">
        <is>
          <t>355 mL can</t>
        </is>
      </c>
      <c r="E387" s="48" t="n">
        <v>15</v>
      </c>
      <c r="F387" s="49" t="n"/>
      <c r="G387" s="50">
        <f>IF(AND(ISNUMBER($F387),ISNUMBER($E387),$E387&lt;&gt;0),$F387/$E387,"")</f>
        <v/>
      </c>
      <c r="H387" s="50">
        <f>IF(AND(ISNUMBER($F387),ISNUMBER($AL387),ISNUMBER($E387),($AL387*$E387)&lt;&gt;0),$F387/($AL387*$E387)*100,"")</f>
        <v/>
      </c>
      <c r="I387" s="51" t="n"/>
      <c r="J387" s="52" t="n"/>
      <c r="K387" s="50">
        <f>IF(AND(ISNUMBER($F387),ISNUMBER($J387)),$F387*(1-$J387),"")</f>
        <v/>
      </c>
      <c r="L387" s="51" t="n"/>
      <c r="M387" s="51" t="n"/>
      <c r="N387" s="50">
        <f>IF(ISNUMBER($F387),($F387-IF(ISNUMBER($AM387),$AM387,0))*(1-IF(ISNUMBER($J387),$J387,0)),"")</f>
        <v/>
      </c>
      <c r="O387" s="34" t="inlineStr">
        <is>
          <t>Lime</t>
        </is>
      </c>
      <c r="P387" s="48" t="n">
        <v>0</v>
      </c>
      <c r="Q387" s="48" t="n">
        <v>5</v>
      </c>
      <c r="R387" s="34" t="inlineStr">
        <is>
          <t>Not listed</t>
        </is>
      </c>
      <c r="S387" s="48" t="n">
        <v>0</v>
      </c>
      <c r="T387" s="48" t="n">
        <v>0</v>
      </c>
      <c r="U387" s="34" t="inlineStr">
        <is>
          <t>None</t>
        </is>
      </c>
      <c r="V387" s="34" t="inlineStr">
        <is>
          <t>Canadian natural spring water, carbonated, zero everything</t>
        </is>
      </c>
      <c r="W387" s="51" t="n"/>
      <c r="X387" s="51" t="n"/>
      <c r="Y387" s="51" t="n"/>
      <c r="Z387" s="51" t="n"/>
      <c r="AA387" s="34" t="inlineStr">
        <is>
          <t>Medium</t>
        </is>
      </c>
      <c r="AB387" s="34" t="inlineStr">
        <is>
          <t>Established Canadian sparkling brand (domestic strength)</t>
        </is>
      </c>
      <c r="AC387" s="34" t="inlineStr">
        <is>
          <t>Canadian carbonated spring water</t>
        </is>
      </c>
      <c r="AD387" s="34" t="inlineStr">
        <is>
          <t>Local Canadian sparkling water, often value priced.</t>
        </is>
      </c>
      <c r="AE387" s="51" t="n"/>
      <c r="AF387" s="53">
        <f>IF(AND(ISNUMBER($P387),ISNUMBER($AL387),$AL387&lt;&gt;0),ROUND($P387/$AL387*100,1),"")</f>
        <v/>
      </c>
      <c r="AG387" s="54">
        <f>IF(AND(ISNUMBER($S387),ISNUMBER($AL387),$AL387&lt;&gt;0),ROUND($S387/$AL387*100,2),"")</f>
        <v/>
      </c>
      <c r="AH387" s="53">
        <f>IF(AND(ISNUMBER($Q387),ISNUMBER($AL387),$AL387&lt;&gt;0),ROUND($Q387/$AL387*100,1),"")</f>
        <v/>
      </c>
      <c r="AI387" s="48">
        <f>IF(ISNUMBER($S387),IF($S387&lt;=1,"Yes","No"),"n/a")</f>
        <v/>
      </c>
      <c r="AJ387" s="48">
        <f>IF(ISNUMBER($S387),ROUND(MAX(0,MIN(100,100-$S387*2.5-IF(ISNUMBER($T387),$T387,0)*0.12+IF($S387&lt;=1,12,0))),0),"")</f>
        <v/>
      </c>
      <c r="AK387" s="48">
        <f>IF(ISNUMBER($Q387),IF($Q387&gt;=100,20,IF($Q387&gt;=30,10,0)),0)+IF(ISNUMBER($R387),IF($R387&gt;=100,20,0),0)+IF(ISNUMBER($P387),IF($P387&gt;=150,20,IF($P387&gt;=50,12,5)),0)+IF(ISNUMBER($S387),IF($S387&lt;=1,15,0),0)</f>
        <v/>
      </c>
      <c r="AL387" s="48" t="n">
        <v>355</v>
      </c>
      <c r="AM387" s="49" t="n"/>
      <c r="AN387" s="48">
        <f>IF(AND(ISNUMBER($P387),ISNUMBER($AL387),$AL387&lt;&gt;0),IF(OR($P387&gt;180,$P387/$AL387*1000&gt;400),"Over ceiling, confirm SKU","Within"),"n/a")</f>
        <v/>
      </c>
      <c r="AO387" s="51" t="n"/>
      <c r="AP387" s="51" t="n"/>
      <c r="AQ387" s="51" t="n"/>
      <c r="AR387" s="34" t="inlineStr">
        <is>
          <t>Recalled, batch confirmed, to confirm</t>
        </is>
      </c>
      <c r="AS387" s="34" t="inlineStr">
        <is>
          <t>BLANK -&gt; requires live Amazon.ca capture</t>
        </is>
      </c>
      <c r="AT387" s="34" t="inlineStr">
        <is>
          <t>Unverified commercial data</t>
        </is>
      </c>
    </row>
    <row r="388" ht="28" customHeight="1">
      <c r="A388" s="34" t="inlineStr">
        <is>
          <t>Montellier</t>
        </is>
      </c>
      <c r="B388" s="34" t="inlineStr">
        <is>
          <t>Montellier Carbonated Natural Spring Water | Lime | 18 pack 355mL</t>
        </is>
      </c>
      <c r="C388" s="34" t="inlineStr">
        <is>
          <t>5) Sparkling water &amp; soda</t>
        </is>
      </c>
      <c r="D388" s="34" t="inlineStr">
        <is>
          <t>355 mL can</t>
        </is>
      </c>
      <c r="E388" s="48" t="n">
        <v>18</v>
      </c>
      <c r="F388" s="49" t="n"/>
      <c r="G388" s="50">
        <f>IF(AND(ISNUMBER($F388),ISNUMBER($E388),$E388&lt;&gt;0),$F388/$E388,"")</f>
        <v/>
      </c>
      <c r="H388" s="50">
        <f>IF(AND(ISNUMBER($F388),ISNUMBER($AL388),ISNUMBER($E388),($AL388*$E388)&lt;&gt;0),$F388/($AL388*$E388)*100,"")</f>
        <v/>
      </c>
      <c r="I388" s="51" t="n"/>
      <c r="J388" s="52" t="n"/>
      <c r="K388" s="50">
        <f>IF(AND(ISNUMBER($F388),ISNUMBER($J388)),$F388*(1-$J388),"")</f>
        <v/>
      </c>
      <c r="L388" s="51" t="n"/>
      <c r="M388" s="51" t="n"/>
      <c r="N388" s="50">
        <f>IF(ISNUMBER($F388),($F388-IF(ISNUMBER($AM388),$AM388,0))*(1-IF(ISNUMBER($J388),$J388,0)),"")</f>
        <v/>
      </c>
      <c r="O388" s="34" t="inlineStr">
        <is>
          <t>Lime</t>
        </is>
      </c>
      <c r="P388" s="48" t="n">
        <v>0</v>
      </c>
      <c r="Q388" s="48" t="n">
        <v>5</v>
      </c>
      <c r="R388" s="34" t="inlineStr">
        <is>
          <t>Not listed</t>
        </is>
      </c>
      <c r="S388" s="48" t="n">
        <v>0</v>
      </c>
      <c r="T388" s="48" t="n">
        <v>0</v>
      </c>
      <c r="U388" s="34" t="inlineStr">
        <is>
          <t>None</t>
        </is>
      </c>
      <c r="V388" s="34" t="inlineStr">
        <is>
          <t>Canadian natural spring water, carbonated, zero everything</t>
        </is>
      </c>
      <c r="W388" s="51" t="n"/>
      <c r="X388" s="51" t="n"/>
      <c r="Y388" s="51" t="n"/>
      <c r="Z388" s="51" t="n"/>
      <c r="AA388" s="34" t="inlineStr">
        <is>
          <t>Medium</t>
        </is>
      </c>
      <c r="AB388" s="34" t="inlineStr">
        <is>
          <t>Established Canadian sparkling brand (domestic strength)</t>
        </is>
      </c>
      <c r="AC388" s="34" t="inlineStr">
        <is>
          <t>Canadian carbonated spring water</t>
        </is>
      </c>
      <c r="AD388" s="34" t="inlineStr">
        <is>
          <t>Local Canadian sparkling water, often value priced.</t>
        </is>
      </c>
      <c r="AE388" s="51" t="n"/>
      <c r="AF388" s="53">
        <f>IF(AND(ISNUMBER($P388),ISNUMBER($AL388),$AL388&lt;&gt;0),ROUND($P388/$AL388*100,1),"")</f>
        <v/>
      </c>
      <c r="AG388" s="54">
        <f>IF(AND(ISNUMBER($S388),ISNUMBER($AL388),$AL388&lt;&gt;0),ROUND($S388/$AL388*100,2),"")</f>
        <v/>
      </c>
      <c r="AH388" s="53">
        <f>IF(AND(ISNUMBER($Q388),ISNUMBER($AL388),$AL388&lt;&gt;0),ROUND($Q388/$AL388*100,1),"")</f>
        <v/>
      </c>
      <c r="AI388" s="48">
        <f>IF(ISNUMBER($S388),IF($S388&lt;=1,"Yes","No"),"n/a")</f>
        <v/>
      </c>
      <c r="AJ388" s="48">
        <f>IF(ISNUMBER($S388),ROUND(MAX(0,MIN(100,100-$S388*2.5-IF(ISNUMBER($T388),$T388,0)*0.12+IF($S388&lt;=1,12,0))),0),"")</f>
        <v/>
      </c>
      <c r="AK388" s="48">
        <f>IF(ISNUMBER($Q388),IF($Q388&gt;=100,20,IF($Q388&gt;=30,10,0)),0)+IF(ISNUMBER($R388),IF($R388&gt;=100,20,0),0)+IF(ISNUMBER($P388),IF($P388&gt;=150,20,IF($P388&gt;=50,12,5)),0)+IF(ISNUMBER($S388),IF($S388&lt;=1,15,0),0)</f>
        <v/>
      </c>
      <c r="AL388" s="48" t="n">
        <v>355</v>
      </c>
      <c r="AM388" s="49" t="n"/>
      <c r="AN388" s="48">
        <f>IF(AND(ISNUMBER($P388),ISNUMBER($AL388),$AL388&lt;&gt;0),IF(OR($P388&gt;180,$P388/$AL388*1000&gt;400),"Over ceiling, confirm SKU","Within"),"n/a")</f>
        <v/>
      </c>
      <c r="AO388" s="51" t="n"/>
      <c r="AP388" s="51" t="n"/>
      <c r="AQ388" s="51" t="n"/>
      <c r="AR388" s="34" t="inlineStr">
        <is>
          <t>Recalled, batch confirmed, to confirm</t>
        </is>
      </c>
      <c r="AS388" s="34" t="inlineStr">
        <is>
          <t>BLANK -&gt; requires live Amazon.ca capture</t>
        </is>
      </c>
      <c r="AT388" s="34" t="inlineStr">
        <is>
          <t>Unverified commercial data</t>
        </is>
      </c>
    </row>
    <row r="389" ht="28" customHeight="1">
      <c r="A389" s="34" t="inlineStr">
        <is>
          <t>Montellier</t>
        </is>
      </c>
      <c r="B389" s="34" t="inlineStr">
        <is>
          <t>Montellier Carbonated Natural Spring Water | Lime | 24 pack 355mL</t>
        </is>
      </c>
      <c r="C389" s="34" t="inlineStr">
        <is>
          <t>5) Sparkling water &amp; soda</t>
        </is>
      </c>
      <c r="D389" s="34" t="inlineStr">
        <is>
          <t>355 mL can</t>
        </is>
      </c>
      <c r="E389" s="48" t="n">
        <v>24</v>
      </c>
      <c r="F389" s="49" t="n"/>
      <c r="G389" s="50">
        <f>IF(AND(ISNUMBER($F389),ISNUMBER($E389),$E389&lt;&gt;0),$F389/$E389,"")</f>
        <v/>
      </c>
      <c r="H389" s="50">
        <f>IF(AND(ISNUMBER($F389),ISNUMBER($AL389),ISNUMBER($E389),($AL389*$E389)&lt;&gt;0),$F389/($AL389*$E389)*100,"")</f>
        <v/>
      </c>
      <c r="I389" s="51" t="n"/>
      <c r="J389" s="52" t="n"/>
      <c r="K389" s="50">
        <f>IF(AND(ISNUMBER($F389),ISNUMBER($J389)),$F389*(1-$J389),"")</f>
        <v/>
      </c>
      <c r="L389" s="51" t="n"/>
      <c r="M389" s="51" t="n"/>
      <c r="N389" s="50">
        <f>IF(ISNUMBER($F389),($F389-IF(ISNUMBER($AM389),$AM389,0))*(1-IF(ISNUMBER($J389),$J389,0)),"")</f>
        <v/>
      </c>
      <c r="O389" s="34" t="inlineStr">
        <is>
          <t>Lime</t>
        </is>
      </c>
      <c r="P389" s="48" t="n">
        <v>0</v>
      </c>
      <c r="Q389" s="48" t="n">
        <v>5</v>
      </c>
      <c r="R389" s="34" t="inlineStr">
        <is>
          <t>Not listed</t>
        </is>
      </c>
      <c r="S389" s="48" t="n">
        <v>0</v>
      </c>
      <c r="T389" s="48" t="n">
        <v>0</v>
      </c>
      <c r="U389" s="34" t="inlineStr">
        <is>
          <t>None</t>
        </is>
      </c>
      <c r="V389" s="34" t="inlineStr">
        <is>
          <t>Canadian natural spring water, carbonated, zero everything</t>
        </is>
      </c>
      <c r="W389" s="51" t="n"/>
      <c r="X389" s="51" t="n"/>
      <c r="Y389" s="51" t="n"/>
      <c r="Z389" s="51" t="n"/>
      <c r="AA389" s="34" t="inlineStr">
        <is>
          <t>Medium</t>
        </is>
      </c>
      <c r="AB389" s="34" t="inlineStr">
        <is>
          <t>Established Canadian sparkling brand (domestic strength)</t>
        </is>
      </c>
      <c r="AC389" s="34" t="inlineStr">
        <is>
          <t>Canadian carbonated spring water</t>
        </is>
      </c>
      <c r="AD389" s="34" t="inlineStr">
        <is>
          <t>Local Canadian sparkling water, often value priced.</t>
        </is>
      </c>
      <c r="AE389" s="51" t="n"/>
      <c r="AF389" s="53">
        <f>IF(AND(ISNUMBER($P389),ISNUMBER($AL389),$AL389&lt;&gt;0),ROUND($P389/$AL389*100,1),"")</f>
        <v/>
      </c>
      <c r="AG389" s="54">
        <f>IF(AND(ISNUMBER($S389),ISNUMBER($AL389),$AL389&lt;&gt;0),ROUND($S389/$AL389*100,2),"")</f>
        <v/>
      </c>
      <c r="AH389" s="53">
        <f>IF(AND(ISNUMBER($Q389),ISNUMBER($AL389),$AL389&lt;&gt;0),ROUND($Q389/$AL389*100,1),"")</f>
        <v/>
      </c>
      <c r="AI389" s="48">
        <f>IF(ISNUMBER($S389),IF($S389&lt;=1,"Yes","No"),"n/a")</f>
        <v/>
      </c>
      <c r="AJ389" s="48">
        <f>IF(ISNUMBER($S389),ROUND(MAX(0,MIN(100,100-$S389*2.5-IF(ISNUMBER($T389),$T389,0)*0.12+IF($S389&lt;=1,12,0))),0),"")</f>
        <v/>
      </c>
      <c r="AK389" s="48">
        <f>IF(ISNUMBER($Q389),IF($Q389&gt;=100,20,IF($Q389&gt;=30,10,0)),0)+IF(ISNUMBER($R389),IF($R389&gt;=100,20,0),0)+IF(ISNUMBER($P389),IF($P389&gt;=150,20,IF($P389&gt;=50,12,5)),0)+IF(ISNUMBER($S389),IF($S389&lt;=1,15,0),0)</f>
        <v/>
      </c>
      <c r="AL389" s="48" t="n">
        <v>355</v>
      </c>
      <c r="AM389" s="49" t="n"/>
      <c r="AN389" s="48">
        <f>IF(AND(ISNUMBER($P389),ISNUMBER($AL389),$AL389&lt;&gt;0),IF(OR($P389&gt;180,$P389/$AL389*1000&gt;400),"Over ceiling, confirm SKU","Within"),"n/a")</f>
        <v/>
      </c>
      <c r="AO389" s="51" t="n"/>
      <c r="AP389" s="51" t="n"/>
      <c r="AQ389" s="51" t="n"/>
      <c r="AR389" s="34" t="inlineStr">
        <is>
          <t>Recalled, batch confirmed, to confirm</t>
        </is>
      </c>
      <c r="AS389" s="34" t="inlineStr">
        <is>
          <t>BLANK -&gt; requires live Amazon.ca capture</t>
        </is>
      </c>
      <c r="AT389" s="34" t="inlineStr">
        <is>
          <t>Unverified commercial data</t>
        </is>
      </c>
    </row>
    <row r="390" ht="28" customHeight="1">
      <c r="A390" s="34" t="inlineStr">
        <is>
          <t>Montellier</t>
        </is>
      </c>
      <c r="B390" s="34" t="inlineStr">
        <is>
          <t>Montellier Carbonated Natural Spring Water | Lemon | single 355mL</t>
        </is>
      </c>
      <c r="C390" s="34" t="inlineStr">
        <is>
          <t>5) Sparkling water &amp; soda</t>
        </is>
      </c>
      <c r="D390" s="34" t="inlineStr">
        <is>
          <t>355 mL can</t>
        </is>
      </c>
      <c r="E390" s="48" t="n">
        <v>1</v>
      </c>
      <c r="F390" s="49" t="n"/>
      <c r="G390" s="50">
        <f>IF(AND(ISNUMBER($F390),ISNUMBER($E390),$E390&lt;&gt;0),$F390/$E390,"")</f>
        <v/>
      </c>
      <c r="H390" s="50">
        <f>IF(AND(ISNUMBER($F390),ISNUMBER($AL390),ISNUMBER($E390),($AL390*$E390)&lt;&gt;0),$F390/($AL390*$E390)*100,"")</f>
        <v/>
      </c>
      <c r="I390" s="51" t="n"/>
      <c r="J390" s="52" t="n"/>
      <c r="K390" s="50">
        <f>IF(AND(ISNUMBER($F390),ISNUMBER($J390)),$F390*(1-$J390),"")</f>
        <v/>
      </c>
      <c r="L390" s="51" t="n"/>
      <c r="M390" s="51" t="n"/>
      <c r="N390" s="50">
        <f>IF(ISNUMBER($F390),($F390-IF(ISNUMBER($AM390),$AM390,0))*(1-IF(ISNUMBER($J390),$J390,0)),"")</f>
        <v/>
      </c>
      <c r="O390" s="34" t="inlineStr">
        <is>
          <t>Lemon</t>
        </is>
      </c>
      <c r="P390" s="48" t="n">
        <v>0</v>
      </c>
      <c r="Q390" s="48" t="n">
        <v>5</v>
      </c>
      <c r="R390" s="34" t="inlineStr">
        <is>
          <t>Not listed</t>
        </is>
      </c>
      <c r="S390" s="48" t="n">
        <v>0</v>
      </c>
      <c r="T390" s="48" t="n">
        <v>0</v>
      </c>
      <c r="U390" s="34" t="inlineStr">
        <is>
          <t>None</t>
        </is>
      </c>
      <c r="V390" s="34" t="inlineStr">
        <is>
          <t>Canadian natural spring water, carbonated, zero everything</t>
        </is>
      </c>
      <c r="W390" s="51" t="n"/>
      <c r="X390" s="51" t="n"/>
      <c r="Y390" s="51" t="n"/>
      <c r="Z390" s="51" t="n"/>
      <c r="AA390" s="34" t="inlineStr">
        <is>
          <t>Medium</t>
        </is>
      </c>
      <c r="AB390" s="34" t="inlineStr">
        <is>
          <t>Established Canadian sparkling brand (domestic strength)</t>
        </is>
      </c>
      <c r="AC390" s="34" t="inlineStr">
        <is>
          <t>Canadian carbonated spring water</t>
        </is>
      </c>
      <c r="AD390" s="34" t="inlineStr">
        <is>
          <t>Local Canadian sparkling water, often value priced.</t>
        </is>
      </c>
      <c r="AE390" s="51" t="n"/>
      <c r="AF390" s="53">
        <f>IF(AND(ISNUMBER($P390),ISNUMBER($AL390),$AL390&lt;&gt;0),ROUND($P390/$AL390*100,1),"")</f>
        <v/>
      </c>
      <c r="AG390" s="54">
        <f>IF(AND(ISNUMBER($S390),ISNUMBER($AL390),$AL390&lt;&gt;0),ROUND($S390/$AL390*100,2),"")</f>
        <v/>
      </c>
      <c r="AH390" s="53">
        <f>IF(AND(ISNUMBER($Q390),ISNUMBER($AL390),$AL390&lt;&gt;0),ROUND($Q390/$AL390*100,1),"")</f>
        <v/>
      </c>
      <c r="AI390" s="48">
        <f>IF(ISNUMBER($S390),IF($S390&lt;=1,"Yes","No"),"n/a")</f>
        <v/>
      </c>
      <c r="AJ390" s="48">
        <f>IF(ISNUMBER($S390),ROUND(MAX(0,MIN(100,100-$S390*2.5-IF(ISNUMBER($T390),$T390,0)*0.12+IF($S390&lt;=1,12,0))),0),"")</f>
        <v/>
      </c>
      <c r="AK390" s="48">
        <f>IF(ISNUMBER($Q390),IF($Q390&gt;=100,20,IF($Q390&gt;=30,10,0)),0)+IF(ISNUMBER($R390),IF($R390&gt;=100,20,0),0)+IF(ISNUMBER($P390),IF($P390&gt;=150,20,IF($P390&gt;=50,12,5)),0)+IF(ISNUMBER($S390),IF($S390&lt;=1,15,0),0)</f>
        <v/>
      </c>
      <c r="AL390" s="48" t="n">
        <v>355</v>
      </c>
      <c r="AM390" s="49" t="n"/>
      <c r="AN390" s="48">
        <f>IF(AND(ISNUMBER($P390),ISNUMBER($AL390),$AL390&lt;&gt;0),IF(OR($P390&gt;180,$P390/$AL390*1000&gt;400),"Over ceiling, confirm SKU","Within"),"n/a")</f>
        <v/>
      </c>
      <c r="AO390" s="51" t="n"/>
      <c r="AP390" s="51" t="n"/>
      <c r="AQ390" s="51" t="n"/>
      <c r="AR390" s="34" t="inlineStr">
        <is>
          <t>Recalled, batch confirmed, to confirm</t>
        </is>
      </c>
      <c r="AS390" s="34" t="inlineStr">
        <is>
          <t>BLANK -&gt; requires live Amazon.ca capture</t>
        </is>
      </c>
      <c r="AT390" s="34" t="inlineStr">
        <is>
          <t>Unverified commercial data</t>
        </is>
      </c>
    </row>
    <row r="391" ht="28" customHeight="1">
      <c r="A391" s="34" t="inlineStr">
        <is>
          <t>Montellier</t>
        </is>
      </c>
      <c r="B391" s="34" t="inlineStr">
        <is>
          <t>Montellier Carbonated Natural Spring Water | Lemon | 8 pack 355mL</t>
        </is>
      </c>
      <c r="C391" s="34" t="inlineStr">
        <is>
          <t>5) Sparkling water &amp; soda</t>
        </is>
      </c>
      <c r="D391" s="34" t="inlineStr">
        <is>
          <t>355 mL can</t>
        </is>
      </c>
      <c r="E391" s="48" t="n">
        <v>8</v>
      </c>
      <c r="F391" s="49" t="n"/>
      <c r="G391" s="50">
        <f>IF(AND(ISNUMBER($F391),ISNUMBER($E391),$E391&lt;&gt;0),$F391/$E391,"")</f>
        <v/>
      </c>
      <c r="H391" s="50">
        <f>IF(AND(ISNUMBER($F391),ISNUMBER($AL391),ISNUMBER($E391),($AL391*$E391)&lt;&gt;0),$F391/($AL391*$E391)*100,"")</f>
        <v/>
      </c>
      <c r="I391" s="51" t="n"/>
      <c r="J391" s="52" t="n"/>
      <c r="K391" s="50">
        <f>IF(AND(ISNUMBER($F391),ISNUMBER($J391)),$F391*(1-$J391),"")</f>
        <v/>
      </c>
      <c r="L391" s="51" t="n"/>
      <c r="M391" s="51" t="n"/>
      <c r="N391" s="50">
        <f>IF(ISNUMBER($F391),($F391-IF(ISNUMBER($AM391),$AM391,0))*(1-IF(ISNUMBER($J391),$J391,0)),"")</f>
        <v/>
      </c>
      <c r="O391" s="34" t="inlineStr">
        <is>
          <t>Lemon</t>
        </is>
      </c>
      <c r="P391" s="48" t="n">
        <v>0</v>
      </c>
      <c r="Q391" s="48" t="n">
        <v>5</v>
      </c>
      <c r="R391" s="34" t="inlineStr">
        <is>
          <t>Not listed</t>
        </is>
      </c>
      <c r="S391" s="48" t="n">
        <v>0</v>
      </c>
      <c r="T391" s="48" t="n">
        <v>0</v>
      </c>
      <c r="U391" s="34" t="inlineStr">
        <is>
          <t>None</t>
        </is>
      </c>
      <c r="V391" s="34" t="inlineStr">
        <is>
          <t>Canadian natural spring water, carbonated, zero everything</t>
        </is>
      </c>
      <c r="W391" s="51" t="n"/>
      <c r="X391" s="51" t="n"/>
      <c r="Y391" s="51" t="n"/>
      <c r="Z391" s="51" t="n"/>
      <c r="AA391" s="34" t="inlineStr">
        <is>
          <t>Medium</t>
        </is>
      </c>
      <c r="AB391" s="34" t="inlineStr">
        <is>
          <t>Established Canadian sparkling brand (domestic strength)</t>
        </is>
      </c>
      <c r="AC391" s="34" t="inlineStr">
        <is>
          <t>Canadian carbonated spring water</t>
        </is>
      </c>
      <c r="AD391" s="34" t="inlineStr">
        <is>
          <t>Local Canadian sparkling water, often value priced.</t>
        </is>
      </c>
      <c r="AE391" s="51" t="n"/>
      <c r="AF391" s="53">
        <f>IF(AND(ISNUMBER($P391),ISNUMBER($AL391),$AL391&lt;&gt;0),ROUND($P391/$AL391*100,1),"")</f>
        <v/>
      </c>
      <c r="AG391" s="54">
        <f>IF(AND(ISNUMBER($S391),ISNUMBER($AL391),$AL391&lt;&gt;0),ROUND($S391/$AL391*100,2),"")</f>
        <v/>
      </c>
      <c r="AH391" s="53">
        <f>IF(AND(ISNUMBER($Q391),ISNUMBER($AL391),$AL391&lt;&gt;0),ROUND($Q391/$AL391*100,1),"")</f>
        <v/>
      </c>
      <c r="AI391" s="48">
        <f>IF(ISNUMBER($S391),IF($S391&lt;=1,"Yes","No"),"n/a")</f>
        <v/>
      </c>
      <c r="AJ391" s="48">
        <f>IF(ISNUMBER($S391),ROUND(MAX(0,MIN(100,100-$S391*2.5-IF(ISNUMBER($T391),$T391,0)*0.12+IF($S391&lt;=1,12,0))),0),"")</f>
        <v/>
      </c>
      <c r="AK391" s="48">
        <f>IF(ISNUMBER($Q391),IF($Q391&gt;=100,20,IF($Q391&gt;=30,10,0)),0)+IF(ISNUMBER($R391),IF($R391&gt;=100,20,0),0)+IF(ISNUMBER($P391),IF($P391&gt;=150,20,IF($P391&gt;=50,12,5)),0)+IF(ISNUMBER($S391),IF($S391&lt;=1,15,0),0)</f>
        <v/>
      </c>
      <c r="AL391" s="48" t="n">
        <v>355</v>
      </c>
      <c r="AM391" s="49" t="n"/>
      <c r="AN391" s="48">
        <f>IF(AND(ISNUMBER($P391),ISNUMBER($AL391),$AL391&lt;&gt;0),IF(OR($P391&gt;180,$P391/$AL391*1000&gt;400),"Over ceiling, confirm SKU","Within"),"n/a")</f>
        <v/>
      </c>
      <c r="AO391" s="51" t="n"/>
      <c r="AP391" s="51" t="n"/>
      <c r="AQ391" s="51" t="n"/>
      <c r="AR391" s="34" t="inlineStr">
        <is>
          <t>Recalled, batch confirmed, to confirm</t>
        </is>
      </c>
      <c r="AS391" s="34" t="inlineStr">
        <is>
          <t>BLANK -&gt; requires live Amazon.ca capture</t>
        </is>
      </c>
      <c r="AT391" s="34" t="inlineStr">
        <is>
          <t>Unverified commercial data</t>
        </is>
      </c>
    </row>
    <row r="392" ht="28" customHeight="1">
      <c r="A392" s="34" t="inlineStr">
        <is>
          <t>Montellier</t>
        </is>
      </c>
      <c r="B392" s="34" t="inlineStr">
        <is>
          <t>Montellier Carbonated Natural Spring Water | Lemon | 12 pack 355mL</t>
        </is>
      </c>
      <c r="C392" s="34" t="inlineStr">
        <is>
          <t>5) Sparkling water &amp; soda</t>
        </is>
      </c>
      <c r="D392" s="34" t="inlineStr">
        <is>
          <t>355 mL can</t>
        </is>
      </c>
      <c r="E392" s="48" t="n">
        <v>12</v>
      </c>
      <c r="F392" s="49" t="n"/>
      <c r="G392" s="50">
        <f>IF(AND(ISNUMBER($F392),ISNUMBER($E392),$E392&lt;&gt;0),$F392/$E392,"")</f>
        <v/>
      </c>
      <c r="H392" s="50">
        <f>IF(AND(ISNUMBER($F392),ISNUMBER($AL392),ISNUMBER($E392),($AL392*$E392)&lt;&gt;0),$F392/($AL392*$E392)*100,"")</f>
        <v/>
      </c>
      <c r="I392" s="51" t="n"/>
      <c r="J392" s="52" t="n"/>
      <c r="K392" s="50">
        <f>IF(AND(ISNUMBER($F392),ISNUMBER($J392)),$F392*(1-$J392),"")</f>
        <v/>
      </c>
      <c r="L392" s="51" t="n"/>
      <c r="M392" s="51" t="n"/>
      <c r="N392" s="50">
        <f>IF(ISNUMBER($F392),($F392-IF(ISNUMBER($AM392),$AM392,0))*(1-IF(ISNUMBER($J392),$J392,0)),"")</f>
        <v/>
      </c>
      <c r="O392" s="34" t="inlineStr">
        <is>
          <t>Lemon</t>
        </is>
      </c>
      <c r="P392" s="48" t="n">
        <v>0</v>
      </c>
      <c r="Q392" s="48" t="n">
        <v>5</v>
      </c>
      <c r="R392" s="34" t="inlineStr">
        <is>
          <t>Not listed</t>
        </is>
      </c>
      <c r="S392" s="48" t="n">
        <v>0</v>
      </c>
      <c r="T392" s="48" t="n">
        <v>0</v>
      </c>
      <c r="U392" s="34" t="inlineStr">
        <is>
          <t>None</t>
        </is>
      </c>
      <c r="V392" s="34" t="inlineStr">
        <is>
          <t>Canadian natural spring water, carbonated, zero everything</t>
        </is>
      </c>
      <c r="W392" s="51" t="n"/>
      <c r="X392" s="51" t="n"/>
      <c r="Y392" s="51" t="n"/>
      <c r="Z392" s="51" t="n"/>
      <c r="AA392" s="34" t="inlineStr">
        <is>
          <t>Medium</t>
        </is>
      </c>
      <c r="AB392" s="34" t="inlineStr">
        <is>
          <t>Established Canadian sparkling brand (domestic strength)</t>
        </is>
      </c>
      <c r="AC392" s="34" t="inlineStr">
        <is>
          <t>Canadian carbonated spring water</t>
        </is>
      </c>
      <c r="AD392" s="34" t="inlineStr">
        <is>
          <t>Local Canadian sparkling water, often value priced.</t>
        </is>
      </c>
      <c r="AE392" s="51" t="n"/>
      <c r="AF392" s="53">
        <f>IF(AND(ISNUMBER($P392),ISNUMBER($AL392),$AL392&lt;&gt;0),ROUND($P392/$AL392*100,1),"")</f>
        <v/>
      </c>
      <c r="AG392" s="54">
        <f>IF(AND(ISNUMBER($S392),ISNUMBER($AL392),$AL392&lt;&gt;0),ROUND($S392/$AL392*100,2),"")</f>
        <v/>
      </c>
      <c r="AH392" s="53">
        <f>IF(AND(ISNUMBER($Q392),ISNUMBER($AL392),$AL392&lt;&gt;0),ROUND($Q392/$AL392*100,1),"")</f>
        <v/>
      </c>
      <c r="AI392" s="48">
        <f>IF(ISNUMBER($S392),IF($S392&lt;=1,"Yes","No"),"n/a")</f>
        <v/>
      </c>
      <c r="AJ392" s="48">
        <f>IF(ISNUMBER($S392),ROUND(MAX(0,MIN(100,100-$S392*2.5-IF(ISNUMBER($T392),$T392,0)*0.12+IF($S392&lt;=1,12,0))),0),"")</f>
        <v/>
      </c>
      <c r="AK392" s="48">
        <f>IF(ISNUMBER($Q392),IF($Q392&gt;=100,20,IF($Q392&gt;=30,10,0)),0)+IF(ISNUMBER($R392),IF($R392&gt;=100,20,0),0)+IF(ISNUMBER($P392),IF($P392&gt;=150,20,IF($P392&gt;=50,12,5)),0)+IF(ISNUMBER($S392),IF($S392&lt;=1,15,0),0)</f>
        <v/>
      </c>
      <c r="AL392" s="48" t="n">
        <v>355</v>
      </c>
      <c r="AM392" s="49" t="n"/>
      <c r="AN392" s="48">
        <f>IF(AND(ISNUMBER($P392),ISNUMBER($AL392),$AL392&lt;&gt;0),IF(OR($P392&gt;180,$P392/$AL392*1000&gt;400),"Over ceiling, confirm SKU","Within"),"n/a")</f>
        <v/>
      </c>
      <c r="AO392" s="51" t="n"/>
      <c r="AP392" s="51" t="n"/>
      <c r="AQ392" s="51" t="n"/>
      <c r="AR392" s="34" t="inlineStr">
        <is>
          <t>Recalled, batch confirmed, to confirm</t>
        </is>
      </c>
      <c r="AS392" s="34" t="inlineStr">
        <is>
          <t>BLANK -&gt; requires live Amazon.ca capture</t>
        </is>
      </c>
      <c r="AT392" s="34" t="inlineStr">
        <is>
          <t>Unverified commercial data</t>
        </is>
      </c>
    </row>
    <row r="393" ht="28" customHeight="1">
      <c r="A393" s="34" t="inlineStr">
        <is>
          <t>Montellier</t>
        </is>
      </c>
      <c r="B393" s="34" t="inlineStr">
        <is>
          <t>Montellier Carbonated Natural Spring Water | Lemon | 15 pack 355mL</t>
        </is>
      </c>
      <c r="C393" s="34" t="inlineStr">
        <is>
          <t>5) Sparkling water &amp; soda</t>
        </is>
      </c>
      <c r="D393" s="34" t="inlineStr">
        <is>
          <t>355 mL can</t>
        </is>
      </c>
      <c r="E393" s="48" t="n">
        <v>15</v>
      </c>
      <c r="F393" s="49" t="n"/>
      <c r="G393" s="50">
        <f>IF(AND(ISNUMBER($F393),ISNUMBER($E393),$E393&lt;&gt;0),$F393/$E393,"")</f>
        <v/>
      </c>
      <c r="H393" s="50">
        <f>IF(AND(ISNUMBER($F393),ISNUMBER($AL393),ISNUMBER($E393),($AL393*$E393)&lt;&gt;0),$F393/($AL393*$E393)*100,"")</f>
        <v/>
      </c>
      <c r="I393" s="51" t="n"/>
      <c r="J393" s="52" t="n"/>
      <c r="K393" s="50">
        <f>IF(AND(ISNUMBER($F393),ISNUMBER($J393)),$F393*(1-$J393),"")</f>
        <v/>
      </c>
      <c r="L393" s="51" t="n"/>
      <c r="M393" s="51" t="n"/>
      <c r="N393" s="50">
        <f>IF(ISNUMBER($F393),($F393-IF(ISNUMBER($AM393),$AM393,0))*(1-IF(ISNUMBER($J393),$J393,0)),"")</f>
        <v/>
      </c>
      <c r="O393" s="34" t="inlineStr">
        <is>
          <t>Lemon</t>
        </is>
      </c>
      <c r="P393" s="48" t="n">
        <v>0</v>
      </c>
      <c r="Q393" s="48" t="n">
        <v>5</v>
      </c>
      <c r="R393" s="34" t="inlineStr">
        <is>
          <t>Not listed</t>
        </is>
      </c>
      <c r="S393" s="48" t="n">
        <v>0</v>
      </c>
      <c r="T393" s="48" t="n">
        <v>0</v>
      </c>
      <c r="U393" s="34" t="inlineStr">
        <is>
          <t>None</t>
        </is>
      </c>
      <c r="V393" s="34" t="inlineStr">
        <is>
          <t>Canadian natural spring water, carbonated, zero everything</t>
        </is>
      </c>
      <c r="W393" s="51" t="n"/>
      <c r="X393" s="51" t="n"/>
      <c r="Y393" s="51" t="n"/>
      <c r="Z393" s="51" t="n"/>
      <c r="AA393" s="34" t="inlineStr">
        <is>
          <t>Medium</t>
        </is>
      </c>
      <c r="AB393" s="34" t="inlineStr">
        <is>
          <t>Established Canadian sparkling brand (domestic strength)</t>
        </is>
      </c>
      <c r="AC393" s="34" t="inlineStr">
        <is>
          <t>Canadian carbonated spring water</t>
        </is>
      </c>
      <c r="AD393" s="34" t="inlineStr">
        <is>
          <t>Local Canadian sparkling water, often value priced.</t>
        </is>
      </c>
      <c r="AE393" s="51" t="n"/>
      <c r="AF393" s="53">
        <f>IF(AND(ISNUMBER($P393),ISNUMBER($AL393),$AL393&lt;&gt;0),ROUND($P393/$AL393*100,1),"")</f>
        <v/>
      </c>
      <c r="AG393" s="54">
        <f>IF(AND(ISNUMBER($S393),ISNUMBER($AL393),$AL393&lt;&gt;0),ROUND($S393/$AL393*100,2),"")</f>
        <v/>
      </c>
      <c r="AH393" s="53">
        <f>IF(AND(ISNUMBER($Q393),ISNUMBER($AL393),$AL393&lt;&gt;0),ROUND($Q393/$AL393*100,1),"")</f>
        <v/>
      </c>
      <c r="AI393" s="48">
        <f>IF(ISNUMBER($S393),IF($S393&lt;=1,"Yes","No"),"n/a")</f>
        <v/>
      </c>
      <c r="AJ393" s="48">
        <f>IF(ISNUMBER($S393),ROUND(MAX(0,MIN(100,100-$S393*2.5-IF(ISNUMBER($T393),$T393,0)*0.12+IF($S393&lt;=1,12,0))),0),"")</f>
        <v/>
      </c>
      <c r="AK393" s="48">
        <f>IF(ISNUMBER($Q393),IF($Q393&gt;=100,20,IF($Q393&gt;=30,10,0)),0)+IF(ISNUMBER($R393),IF($R393&gt;=100,20,0),0)+IF(ISNUMBER($P393),IF($P393&gt;=150,20,IF($P393&gt;=50,12,5)),0)+IF(ISNUMBER($S393),IF($S393&lt;=1,15,0),0)</f>
        <v/>
      </c>
      <c r="AL393" s="48" t="n">
        <v>355</v>
      </c>
      <c r="AM393" s="49" t="n"/>
      <c r="AN393" s="48">
        <f>IF(AND(ISNUMBER($P393),ISNUMBER($AL393),$AL393&lt;&gt;0),IF(OR($P393&gt;180,$P393/$AL393*1000&gt;400),"Over ceiling, confirm SKU","Within"),"n/a")</f>
        <v/>
      </c>
      <c r="AO393" s="51" t="n"/>
      <c r="AP393" s="51" t="n"/>
      <c r="AQ393" s="51" t="n"/>
      <c r="AR393" s="34" t="inlineStr">
        <is>
          <t>Recalled, batch confirmed, to confirm</t>
        </is>
      </c>
      <c r="AS393" s="34" t="inlineStr">
        <is>
          <t>BLANK -&gt; requires live Amazon.ca capture</t>
        </is>
      </c>
      <c r="AT393" s="34" t="inlineStr">
        <is>
          <t>Unverified commercial data</t>
        </is>
      </c>
    </row>
    <row r="394" ht="28" customHeight="1">
      <c r="A394" s="34" t="inlineStr">
        <is>
          <t>Montellier</t>
        </is>
      </c>
      <c r="B394" s="34" t="inlineStr">
        <is>
          <t>Montellier Carbonated Natural Spring Water | Lemon | 18 pack 355mL</t>
        </is>
      </c>
      <c r="C394" s="34" t="inlineStr">
        <is>
          <t>5) Sparkling water &amp; soda</t>
        </is>
      </c>
      <c r="D394" s="34" t="inlineStr">
        <is>
          <t>355 mL can</t>
        </is>
      </c>
      <c r="E394" s="48" t="n">
        <v>18</v>
      </c>
      <c r="F394" s="49" t="n"/>
      <c r="G394" s="50">
        <f>IF(AND(ISNUMBER($F394),ISNUMBER($E394),$E394&lt;&gt;0),$F394/$E394,"")</f>
        <v/>
      </c>
      <c r="H394" s="50">
        <f>IF(AND(ISNUMBER($F394),ISNUMBER($AL394),ISNUMBER($E394),($AL394*$E394)&lt;&gt;0),$F394/($AL394*$E394)*100,"")</f>
        <v/>
      </c>
      <c r="I394" s="51" t="n"/>
      <c r="J394" s="52" t="n"/>
      <c r="K394" s="50">
        <f>IF(AND(ISNUMBER($F394),ISNUMBER($J394)),$F394*(1-$J394),"")</f>
        <v/>
      </c>
      <c r="L394" s="51" t="n"/>
      <c r="M394" s="51" t="n"/>
      <c r="N394" s="50">
        <f>IF(ISNUMBER($F394),($F394-IF(ISNUMBER($AM394),$AM394,0))*(1-IF(ISNUMBER($J394),$J394,0)),"")</f>
        <v/>
      </c>
      <c r="O394" s="34" t="inlineStr">
        <is>
          <t>Lemon</t>
        </is>
      </c>
      <c r="P394" s="48" t="n">
        <v>0</v>
      </c>
      <c r="Q394" s="48" t="n">
        <v>5</v>
      </c>
      <c r="R394" s="34" t="inlineStr">
        <is>
          <t>Not listed</t>
        </is>
      </c>
      <c r="S394" s="48" t="n">
        <v>0</v>
      </c>
      <c r="T394" s="48" t="n">
        <v>0</v>
      </c>
      <c r="U394" s="34" t="inlineStr">
        <is>
          <t>None</t>
        </is>
      </c>
      <c r="V394" s="34" t="inlineStr">
        <is>
          <t>Canadian natural spring water, carbonated, zero everything</t>
        </is>
      </c>
      <c r="W394" s="51" t="n"/>
      <c r="X394" s="51" t="n"/>
      <c r="Y394" s="51" t="n"/>
      <c r="Z394" s="51" t="n"/>
      <c r="AA394" s="34" t="inlineStr">
        <is>
          <t>Medium</t>
        </is>
      </c>
      <c r="AB394" s="34" t="inlineStr">
        <is>
          <t>Established Canadian sparkling brand (domestic strength)</t>
        </is>
      </c>
      <c r="AC394" s="34" t="inlineStr">
        <is>
          <t>Canadian carbonated spring water</t>
        </is>
      </c>
      <c r="AD394" s="34" t="inlineStr">
        <is>
          <t>Local Canadian sparkling water, often value priced.</t>
        </is>
      </c>
      <c r="AE394" s="51" t="n"/>
      <c r="AF394" s="53">
        <f>IF(AND(ISNUMBER($P394),ISNUMBER($AL394),$AL394&lt;&gt;0),ROUND($P394/$AL394*100,1),"")</f>
        <v/>
      </c>
      <c r="AG394" s="54">
        <f>IF(AND(ISNUMBER($S394),ISNUMBER($AL394),$AL394&lt;&gt;0),ROUND($S394/$AL394*100,2),"")</f>
        <v/>
      </c>
      <c r="AH394" s="53">
        <f>IF(AND(ISNUMBER($Q394),ISNUMBER($AL394),$AL394&lt;&gt;0),ROUND($Q394/$AL394*100,1),"")</f>
        <v/>
      </c>
      <c r="AI394" s="48">
        <f>IF(ISNUMBER($S394),IF($S394&lt;=1,"Yes","No"),"n/a")</f>
        <v/>
      </c>
      <c r="AJ394" s="48">
        <f>IF(ISNUMBER($S394),ROUND(MAX(0,MIN(100,100-$S394*2.5-IF(ISNUMBER($T394),$T394,0)*0.12+IF($S394&lt;=1,12,0))),0),"")</f>
        <v/>
      </c>
      <c r="AK394" s="48">
        <f>IF(ISNUMBER($Q394),IF($Q394&gt;=100,20,IF($Q394&gt;=30,10,0)),0)+IF(ISNUMBER($R394),IF($R394&gt;=100,20,0),0)+IF(ISNUMBER($P394),IF($P394&gt;=150,20,IF($P394&gt;=50,12,5)),0)+IF(ISNUMBER($S394),IF($S394&lt;=1,15,0),0)</f>
        <v/>
      </c>
      <c r="AL394" s="48" t="n">
        <v>355</v>
      </c>
      <c r="AM394" s="49" t="n"/>
      <c r="AN394" s="48">
        <f>IF(AND(ISNUMBER($P394),ISNUMBER($AL394),$AL394&lt;&gt;0),IF(OR($P394&gt;180,$P394/$AL394*1000&gt;400),"Over ceiling, confirm SKU","Within"),"n/a")</f>
        <v/>
      </c>
      <c r="AO394" s="51" t="n"/>
      <c r="AP394" s="51" t="n"/>
      <c r="AQ394" s="51" t="n"/>
      <c r="AR394" s="34" t="inlineStr">
        <is>
          <t>Recalled, batch confirmed, to confirm</t>
        </is>
      </c>
      <c r="AS394" s="34" t="inlineStr">
        <is>
          <t>BLANK -&gt; requires live Amazon.ca capture</t>
        </is>
      </c>
      <c r="AT394" s="34" t="inlineStr">
        <is>
          <t>Unverified commercial data</t>
        </is>
      </c>
    </row>
    <row r="395" ht="28" customHeight="1">
      <c r="A395" s="34" t="inlineStr">
        <is>
          <t>Montellier</t>
        </is>
      </c>
      <c r="B395" s="34" t="inlineStr">
        <is>
          <t>Montellier Carbonated Natural Spring Water | Lemon | 24 pack 355mL</t>
        </is>
      </c>
      <c r="C395" s="34" t="inlineStr">
        <is>
          <t>5) Sparkling water &amp; soda</t>
        </is>
      </c>
      <c r="D395" s="34" t="inlineStr">
        <is>
          <t>355 mL can</t>
        </is>
      </c>
      <c r="E395" s="48" t="n">
        <v>24</v>
      </c>
      <c r="F395" s="49" t="n"/>
      <c r="G395" s="50">
        <f>IF(AND(ISNUMBER($F395),ISNUMBER($E395),$E395&lt;&gt;0),$F395/$E395,"")</f>
        <v/>
      </c>
      <c r="H395" s="50">
        <f>IF(AND(ISNUMBER($F395),ISNUMBER($AL395),ISNUMBER($E395),($AL395*$E395)&lt;&gt;0),$F395/($AL395*$E395)*100,"")</f>
        <v/>
      </c>
      <c r="I395" s="51" t="n"/>
      <c r="J395" s="52" t="n"/>
      <c r="K395" s="50">
        <f>IF(AND(ISNUMBER($F395),ISNUMBER($J395)),$F395*(1-$J395),"")</f>
        <v/>
      </c>
      <c r="L395" s="51" t="n"/>
      <c r="M395" s="51" t="n"/>
      <c r="N395" s="50">
        <f>IF(ISNUMBER($F395),($F395-IF(ISNUMBER($AM395),$AM395,0))*(1-IF(ISNUMBER($J395),$J395,0)),"")</f>
        <v/>
      </c>
      <c r="O395" s="34" t="inlineStr">
        <is>
          <t>Lemon</t>
        </is>
      </c>
      <c r="P395" s="48" t="n">
        <v>0</v>
      </c>
      <c r="Q395" s="48" t="n">
        <v>5</v>
      </c>
      <c r="R395" s="34" t="inlineStr">
        <is>
          <t>Not listed</t>
        </is>
      </c>
      <c r="S395" s="48" t="n">
        <v>0</v>
      </c>
      <c r="T395" s="48" t="n">
        <v>0</v>
      </c>
      <c r="U395" s="34" t="inlineStr">
        <is>
          <t>None</t>
        </is>
      </c>
      <c r="V395" s="34" t="inlineStr">
        <is>
          <t>Canadian natural spring water, carbonated, zero everything</t>
        </is>
      </c>
      <c r="W395" s="51" t="n"/>
      <c r="X395" s="51" t="n"/>
      <c r="Y395" s="51" t="n"/>
      <c r="Z395" s="51" t="n"/>
      <c r="AA395" s="34" t="inlineStr">
        <is>
          <t>Medium</t>
        </is>
      </c>
      <c r="AB395" s="34" t="inlineStr">
        <is>
          <t>Established Canadian sparkling brand (domestic strength)</t>
        </is>
      </c>
      <c r="AC395" s="34" t="inlineStr">
        <is>
          <t>Canadian carbonated spring water</t>
        </is>
      </c>
      <c r="AD395" s="34" t="inlineStr">
        <is>
          <t>Local Canadian sparkling water, often value priced.</t>
        </is>
      </c>
      <c r="AE395" s="51" t="n"/>
      <c r="AF395" s="53">
        <f>IF(AND(ISNUMBER($P395),ISNUMBER($AL395),$AL395&lt;&gt;0),ROUND($P395/$AL395*100,1),"")</f>
        <v/>
      </c>
      <c r="AG395" s="54">
        <f>IF(AND(ISNUMBER($S395),ISNUMBER($AL395),$AL395&lt;&gt;0),ROUND($S395/$AL395*100,2),"")</f>
        <v/>
      </c>
      <c r="AH395" s="53">
        <f>IF(AND(ISNUMBER($Q395),ISNUMBER($AL395),$AL395&lt;&gt;0),ROUND($Q395/$AL395*100,1),"")</f>
        <v/>
      </c>
      <c r="AI395" s="48">
        <f>IF(ISNUMBER($S395),IF($S395&lt;=1,"Yes","No"),"n/a")</f>
        <v/>
      </c>
      <c r="AJ395" s="48">
        <f>IF(ISNUMBER($S395),ROUND(MAX(0,MIN(100,100-$S395*2.5-IF(ISNUMBER($T395),$T395,0)*0.12+IF($S395&lt;=1,12,0))),0),"")</f>
        <v/>
      </c>
      <c r="AK395" s="48">
        <f>IF(ISNUMBER($Q395),IF($Q395&gt;=100,20,IF($Q395&gt;=30,10,0)),0)+IF(ISNUMBER($R395),IF($R395&gt;=100,20,0),0)+IF(ISNUMBER($P395),IF($P395&gt;=150,20,IF($P395&gt;=50,12,5)),0)+IF(ISNUMBER($S395),IF($S395&lt;=1,15,0),0)</f>
        <v/>
      </c>
      <c r="AL395" s="48" t="n">
        <v>355</v>
      </c>
      <c r="AM395" s="49" t="n"/>
      <c r="AN395" s="48">
        <f>IF(AND(ISNUMBER($P395),ISNUMBER($AL395),$AL395&lt;&gt;0),IF(OR($P395&gt;180,$P395/$AL395*1000&gt;400),"Over ceiling, confirm SKU","Within"),"n/a")</f>
        <v/>
      </c>
      <c r="AO395" s="51" t="n"/>
      <c r="AP395" s="51" t="n"/>
      <c r="AQ395" s="51" t="n"/>
      <c r="AR395" s="34" t="inlineStr">
        <is>
          <t>Recalled, batch confirmed, to confirm</t>
        </is>
      </c>
      <c r="AS395" s="34" t="inlineStr">
        <is>
          <t>BLANK -&gt; requires live Amazon.ca capture</t>
        </is>
      </c>
      <c r="AT395" s="34" t="inlineStr">
        <is>
          <t>Unverified commercial data</t>
        </is>
      </c>
    </row>
    <row r="396" ht="28" customHeight="1">
      <c r="A396" s="34" t="inlineStr">
        <is>
          <t>Montellier</t>
        </is>
      </c>
      <c r="B396" s="34" t="inlineStr">
        <is>
          <t>Montellier Carbonated Natural Spring Water | Mango | single 355mL</t>
        </is>
      </c>
      <c r="C396" s="34" t="inlineStr">
        <is>
          <t>5) Sparkling water &amp; soda</t>
        </is>
      </c>
      <c r="D396" s="34" t="inlineStr">
        <is>
          <t>355 mL can</t>
        </is>
      </c>
      <c r="E396" s="48" t="n">
        <v>1</v>
      </c>
      <c r="F396" s="49" t="n"/>
      <c r="G396" s="50">
        <f>IF(AND(ISNUMBER($F396),ISNUMBER($E396),$E396&lt;&gt;0),$F396/$E396,"")</f>
        <v/>
      </c>
      <c r="H396" s="50">
        <f>IF(AND(ISNUMBER($F396),ISNUMBER($AL396),ISNUMBER($E396),($AL396*$E396)&lt;&gt;0),$F396/($AL396*$E396)*100,"")</f>
        <v/>
      </c>
      <c r="I396" s="51" t="n"/>
      <c r="J396" s="52" t="n"/>
      <c r="K396" s="50">
        <f>IF(AND(ISNUMBER($F396),ISNUMBER($J396)),$F396*(1-$J396),"")</f>
        <v/>
      </c>
      <c r="L396" s="51" t="n"/>
      <c r="M396" s="51" t="n"/>
      <c r="N396" s="50">
        <f>IF(ISNUMBER($F396),($F396-IF(ISNUMBER($AM396),$AM396,0))*(1-IF(ISNUMBER($J396),$J396,0)),"")</f>
        <v/>
      </c>
      <c r="O396" s="34" t="inlineStr">
        <is>
          <t>Mango</t>
        </is>
      </c>
      <c r="P396" s="48" t="n">
        <v>0</v>
      </c>
      <c r="Q396" s="48" t="n">
        <v>5</v>
      </c>
      <c r="R396" s="34" t="inlineStr">
        <is>
          <t>Not listed</t>
        </is>
      </c>
      <c r="S396" s="48" t="n">
        <v>0</v>
      </c>
      <c r="T396" s="48" t="n">
        <v>0</v>
      </c>
      <c r="U396" s="34" t="inlineStr">
        <is>
          <t>None</t>
        </is>
      </c>
      <c r="V396" s="34" t="inlineStr">
        <is>
          <t>Canadian natural spring water, carbonated, zero everything</t>
        </is>
      </c>
      <c r="W396" s="51" t="n"/>
      <c r="X396" s="51" t="n"/>
      <c r="Y396" s="51" t="n"/>
      <c r="Z396" s="51" t="n"/>
      <c r="AA396" s="34" t="inlineStr">
        <is>
          <t>Medium</t>
        </is>
      </c>
      <c r="AB396" s="34" t="inlineStr">
        <is>
          <t>Established Canadian sparkling brand (domestic strength)</t>
        </is>
      </c>
      <c r="AC396" s="34" t="inlineStr">
        <is>
          <t>Canadian carbonated spring water</t>
        </is>
      </c>
      <c r="AD396" s="34" t="inlineStr">
        <is>
          <t>Local Canadian sparkling water, often value priced.</t>
        </is>
      </c>
      <c r="AE396" s="51" t="n"/>
      <c r="AF396" s="53">
        <f>IF(AND(ISNUMBER($P396),ISNUMBER($AL396),$AL396&lt;&gt;0),ROUND($P396/$AL396*100,1),"")</f>
        <v/>
      </c>
      <c r="AG396" s="54">
        <f>IF(AND(ISNUMBER($S396),ISNUMBER($AL396),$AL396&lt;&gt;0),ROUND($S396/$AL396*100,2),"")</f>
        <v/>
      </c>
      <c r="AH396" s="53">
        <f>IF(AND(ISNUMBER($Q396),ISNUMBER($AL396),$AL396&lt;&gt;0),ROUND($Q396/$AL396*100,1),"")</f>
        <v/>
      </c>
      <c r="AI396" s="48">
        <f>IF(ISNUMBER($S396),IF($S396&lt;=1,"Yes","No"),"n/a")</f>
        <v/>
      </c>
      <c r="AJ396" s="48">
        <f>IF(ISNUMBER($S396),ROUND(MAX(0,MIN(100,100-$S396*2.5-IF(ISNUMBER($T396),$T396,0)*0.12+IF($S396&lt;=1,12,0))),0),"")</f>
        <v/>
      </c>
      <c r="AK396" s="48">
        <f>IF(ISNUMBER($Q396),IF($Q396&gt;=100,20,IF($Q396&gt;=30,10,0)),0)+IF(ISNUMBER($R396),IF($R396&gt;=100,20,0),0)+IF(ISNUMBER($P396),IF($P396&gt;=150,20,IF($P396&gt;=50,12,5)),0)+IF(ISNUMBER($S396),IF($S396&lt;=1,15,0),0)</f>
        <v/>
      </c>
      <c r="AL396" s="48" t="n">
        <v>355</v>
      </c>
      <c r="AM396" s="49" t="n"/>
      <c r="AN396" s="48">
        <f>IF(AND(ISNUMBER($P396),ISNUMBER($AL396),$AL396&lt;&gt;0),IF(OR($P396&gt;180,$P396/$AL396*1000&gt;400),"Over ceiling, confirm SKU","Within"),"n/a")</f>
        <v/>
      </c>
      <c r="AO396" s="51" t="n"/>
      <c r="AP396" s="51" t="n"/>
      <c r="AQ396" s="51" t="n"/>
      <c r="AR396" s="34" t="inlineStr">
        <is>
          <t>Recalled, batch confirmed, to confirm</t>
        </is>
      </c>
      <c r="AS396" s="34" t="inlineStr">
        <is>
          <t>BLANK -&gt; requires live Amazon.ca capture</t>
        </is>
      </c>
      <c r="AT396" s="34" t="inlineStr">
        <is>
          <t>Unverified commercial data</t>
        </is>
      </c>
    </row>
    <row r="397" ht="28" customHeight="1">
      <c r="A397" s="34" t="inlineStr">
        <is>
          <t>Montellier</t>
        </is>
      </c>
      <c r="B397" s="34" t="inlineStr">
        <is>
          <t>Montellier Carbonated Natural Spring Water | Mango | 8 pack 355mL</t>
        </is>
      </c>
      <c r="C397" s="34" t="inlineStr">
        <is>
          <t>5) Sparkling water &amp; soda</t>
        </is>
      </c>
      <c r="D397" s="34" t="inlineStr">
        <is>
          <t>355 mL can</t>
        </is>
      </c>
      <c r="E397" s="48" t="n">
        <v>8</v>
      </c>
      <c r="F397" s="49" t="n"/>
      <c r="G397" s="50">
        <f>IF(AND(ISNUMBER($F397),ISNUMBER($E397),$E397&lt;&gt;0),$F397/$E397,"")</f>
        <v/>
      </c>
      <c r="H397" s="50">
        <f>IF(AND(ISNUMBER($F397),ISNUMBER($AL397),ISNUMBER($E397),($AL397*$E397)&lt;&gt;0),$F397/($AL397*$E397)*100,"")</f>
        <v/>
      </c>
      <c r="I397" s="51" t="n"/>
      <c r="J397" s="52" t="n"/>
      <c r="K397" s="50">
        <f>IF(AND(ISNUMBER($F397),ISNUMBER($J397)),$F397*(1-$J397),"")</f>
        <v/>
      </c>
      <c r="L397" s="51" t="n"/>
      <c r="M397" s="51" t="n"/>
      <c r="N397" s="50">
        <f>IF(ISNUMBER($F397),($F397-IF(ISNUMBER($AM397),$AM397,0))*(1-IF(ISNUMBER($J397),$J397,0)),"")</f>
        <v/>
      </c>
      <c r="O397" s="34" t="inlineStr">
        <is>
          <t>Mango</t>
        </is>
      </c>
      <c r="P397" s="48" t="n">
        <v>0</v>
      </c>
      <c r="Q397" s="48" t="n">
        <v>5</v>
      </c>
      <c r="R397" s="34" t="inlineStr">
        <is>
          <t>Not listed</t>
        </is>
      </c>
      <c r="S397" s="48" t="n">
        <v>0</v>
      </c>
      <c r="T397" s="48" t="n">
        <v>0</v>
      </c>
      <c r="U397" s="34" t="inlineStr">
        <is>
          <t>None</t>
        </is>
      </c>
      <c r="V397" s="34" t="inlineStr">
        <is>
          <t>Canadian natural spring water, carbonated, zero everything</t>
        </is>
      </c>
      <c r="W397" s="51" t="n"/>
      <c r="X397" s="51" t="n"/>
      <c r="Y397" s="51" t="n"/>
      <c r="Z397" s="51" t="n"/>
      <c r="AA397" s="34" t="inlineStr">
        <is>
          <t>Medium</t>
        </is>
      </c>
      <c r="AB397" s="34" t="inlineStr">
        <is>
          <t>Established Canadian sparkling brand (domestic strength)</t>
        </is>
      </c>
      <c r="AC397" s="34" t="inlineStr">
        <is>
          <t>Canadian carbonated spring water</t>
        </is>
      </c>
      <c r="AD397" s="34" t="inlineStr">
        <is>
          <t>Local Canadian sparkling water, often value priced.</t>
        </is>
      </c>
      <c r="AE397" s="51" t="n"/>
      <c r="AF397" s="53">
        <f>IF(AND(ISNUMBER($P397),ISNUMBER($AL397),$AL397&lt;&gt;0),ROUND($P397/$AL397*100,1),"")</f>
        <v/>
      </c>
      <c r="AG397" s="54">
        <f>IF(AND(ISNUMBER($S397),ISNUMBER($AL397),$AL397&lt;&gt;0),ROUND($S397/$AL397*100,2),"")</f>
        <v/>
      </c>
      <c r="AH397" s="53">
        <f>IF(AND(ISNUMBER($Q397),ISNUMBER($AL397),$AL397&lt;&gt;0),ROUND($Q397/$AL397*100,1),"")</f>
        <v/>
      </c>
      <c r="AI397" s="48">
        <f>IF(ISNUMBER($S397),IF($S397&lt;=1,"Yes","No"),"n/a")</f>
        <v/>
      </c>
      <c r="AJ397" s="48">
        <f>IF(ISNUMBER($S397),ROUND(MAX(0,MIN(100,100-$S397*2.5-IF(ISNUMBER($T397),$T397,0)*0.12+IF($S397&lt;=1,12,0))),0),"")</f>
        <v/>
      </c>
      <c r="AK397" s="48">
        <f>IF(ISNUMBER($Q397),IF($Q397&gt;=100,20,IF($Q397&gt;=30,10,0)),0)+IF(ISNUMBER($R397),IF($R397&gt;=100,20,0),0)+IF(ISNUMBER($P397),IF($P397&gt;=150,20,IF($P397&gt;=50,12,5)),0)+IF(ISNUMBER($S397),IF($S397&lt;=1,15,0),0)</f>
        <v/>
      </c>
      <c r="AL397" s="48" t="n">
        <v>355</v>
      </c>
      <c r="AM397" s="49" t="n"/>
      <c r="AN397" s="48">
        <f>IF(AND(ISNUMBER($P397),ISNUMBER($AL397),$AL397&lt;&gt;0),IF(OR($P397&gt;180,$P397/$AL397*1000&gt;400),"Over ceiling, confirm SKU","Within"),"n/a")</f>
        <v/>
      </c>
      <c r="AO397" s="51" t="n"/>
      <c r="AP397" s="51" t="n"/>
      <c r="AQ397" s="51" t="n"/>
      <c r="AR397" s="34" t="inlineStr">
        <is>
          <t>Recalled, batch confirmed, to confirm</t>
        </is>
      </c>
      <c r="AS397" s="34" t="inlineStr">
        <is>
          <t>BLANK -&gt; requires live Amazon.ca capture</t>
        </is>
      </c>
      <c r="AT397" s="34" t="inlineStr">
        <is>
          <t>Unverified commercial data</t>
        </is>
      </c>
    </row>
    <row r="398" ht="28" customHeight="1">
      <c r="A398" s="34" t="inlineStr">
        <is>
          <t>Montellier</t>
        </is>
      </c>
      <c r="B398" s="34" t="inlineStr">
        <is>
          <t>Montellier Carbonated Natural Spring Water | Mango | 12 pack 355mL</t>
        </is>
      </c>
      <c r="C398" s="34" t="inlineStr">
        <is>
          <t>5) Sparkling water &amp; soda</t>
        </is>
      </c>
      <c r="D398" s="34" t="inlineStr">
        <is>
          <t>355 mL can</t>
        </is>
      </c>
      <c r="E398" s="48" t="n">
        <v>12</v>
      </c>
      <c r="F398" s="49" t="n"/>
      <c r="G398" s="50">
        <f>IF(AND(ISNUMBER($F398),ISNUMBER($E398),$E398&lt;&gt;0),$F398/$E398,"")</f>
        <v/>
      </c>
      <c r="H398" s="50">
        <f>IF(AND(ISNUMBER($F398),ISNUMBER($AL398),ISNUMBER($E398),($AL398*$E398)&lt;&gt;0),$F398/($AL398*$E398)*100,"")</f>
        <v/>
      </c>
      <c r="I398" s="51" t="n"/>
      <c r="J398" s="52" t="n"/>
      <c r="K398" s="50">
        <f>IF(AND(ISNUMBER($F398),ISNUMBER($J398)),$F398*(1-$J398),"")</f>
        <v/>
      </c>
      <c r="L398" s="51" t="n"/>
      <c r="M398" s="51" t="n"/>
      <c r="N398" s="50">
        <f>IF(ISNUMBER($F398),($F398-IF(ISNUMBER($AM398),$AM398,0))*(1-IF(ISNUMBER($J398),$J398,0)),"")</f>
        <v/>
      </c>
      <c r="O398" s="34" t="inlineStr">
        <is>
          <t>Mango</t>
        </is>
      </c>
      <c r="P398" s="48" t="n">
        <v>0</v>
      </c>
      <c r="Q398" s="48" t="n">
        <v>5</v>
      </c>
      <c r="R398" s="34" t="inlineStr">
        <is>
          <t>Not listed</t>
        </is>
      </c>
      <c r="S398" s="48" t="n">
        <v>0</v>
      </c>
      <c r="T398" s="48" t="n">
        <v>0</v>
      </c>
      <c r="U398" s="34" t="inlineStr">
        <is>
          <t>None</t>
        </is>
      </c>
      <c r="V398" s="34" t="inlineStr">
        <is>
          <t>Canadian natural spring water, carbonated, zero everything</t>
        </is>
      </c>
      <c r="W398" s="51" t="n"/>
      <c r="X398" s="51" t="n"/>
      <c r="Y398" s="51" t="n"/>
      <c r="Z398" s="51" t="n"/>
      <c r="AA398" s="34" t="inlineStr">
        <is>
          <t>Medium</t>
        </is>
      </c>
      <c r="AB398" s="34" t="inlineStr">
        <is>
          <t>Established Canadian sparkling brand (domestic strength)</t>
        </is>
      </c>
      <c r="AC398" s="34" t="inlineStr">
        <is>
          <t>Canadian carbonated spring water</t>
        </is>
      </c>
      <c r="AD398" s="34" t="inlineStr">
        <is>
          <t>Local Canadian sparkling water, often value priced.</t>
        </is>
      </c>
      <c r="AE398" s="51" t="n"/>
      <c r="AF398" s="53">
        <f>IF(AND(ISNUMBER($P398),ISNUMBER($AL398),$AL398&lt;&gt;0),ROUND($P398/$AL398*100,1),"")</f>
        <v/>
      </c>
      <c r="AG398" s="54">
        <f>IF(AND(ISNUMBER($S398),ISNUMBER($AL398),$AL398&lt;&gt;0),ROUND($S398/$AL398*100,2),"")</f>
        <v/>
      </c>
      <c r="AH398" s="53">
        <f>IF(AND(ISNUMBER($Q398),ISNUMBER($AL398),$AL398&lt;&gt;0),ROUND($Q398/$AL398*100,1),"")</f>
        <v/>
      </c>
      <c r="AI398" s="48">
        <f>IF(ISNUMBER($S398),IF($S398&lt;=1,"Yes","No"),"n/a")</f>
        <v/>
      </c>
      <c r="AJ398" s="48">
        <f>IF(ISNUMBER($S398),ROUND(MAX(0,MIN(100,100-$S398*2.5-IF(ISNUMBER($T398),$T398,0)*0.12+IF($S398&lt;=1,12,0))),0),"")</f>
        <v/>
      </c>
      <c r="AK398" s="48">
        <f>IF(ISNUMBER($Q398),IF($Q398&gt;=100,20,IF($Q398&gt;=30,10,0)),0)+IF(ISNUMBER($R398),IF($R398&gt;=100,20,0),0)+IF(ISNUMBER($P398),IF($P398&gt;=150,20,IF($P398&gt;=50,12,5)),0)+IF(ISNUMBER($S398),IF($S398&lt;=1,15,0),0)</f>
        <v/>
      </c>
      <c r="AL398" s="48" t="n">
        <v>355</v>
      </c>
      <c r="AM398" s="49" t="n"/>
      <c r="AN398" s="48">
        <f>IF(AND(ISNUMBER($P398),ISNUMBER($AL398),$AL398&lt;&gt;0),IF(OR($P398&gt;180,$P398/$AL398*1000&gt;400),"Over ceiling, confirm SKU","Within"),"n/a")</f>
        <v/>
      </c>
      <c r="AO398" s="51" t="n"/>
      <c r="AP398" s="51" t="n"/>
      <c r="AQ398" s="51" t="n"/>
      <c r="AR398" s="34" t="inlineStr">
        <is>
          <t>Recalled, batch confirmed, to confirm</t>
        </is>
      </c>
      <c r="AS398" s="34" t="inlineStr">
        <is>
          <t>BLANK -&gt; requires live Amazon.ca capture</t>
        </is>
      </c>
      <c r="AT398" s="34" t="inlineStr">
        <is>
          <t>Unverified commercial data</t>
        </is>
      </c>
    </row>
    <row r="399" ht="28" customHeight="1">
      <c r="A399" s="34" t="inlineStr">
        <is>
          <t>Montellier</t>
        </is>
      </c>
      <c r="B399" s="34" t="inlineStr">
        <is>
          <t>Montellier Carbonated Natural Spring Water | Mango | 15 pack 355mL</t>
        </is>
      </c>
      <c r="C399" s="34" t="inlineStr">
        <is>
          <t>5) Sparkling water &amp; soda</t>
        </is>
      </c>
      <c r="D399" s="34" t="inlineStr">
        <is>
          <t>355 mL can</t>
        </is>
      </c>
      <c r="E399" s="48" t="n">
        <v>15</v>
      </c>
      <c r="F399" s="49" t="n"/>
      <c r="G399" s="50">
        <f>IF(AND(ISNUMBER($F399),ISNUMBER($E399),$E399&lt;&gt;0),$F399/$E399,"")</f>
        <v/>
      </c>
      <c r="H399" s="50">
        <f>IF(AND(ISNUMBER($F399),ISNUMBER($AL399),ISNUMBER($E399),($AL399*$E399)&lt;&gt;0),$F399/($AL399*$E399)*100,"")</f>
        <v/>
      </c>
      <c r="I399" s="51" t="n"/>
      <c r="J399" s="52" t="n"/>
      <c r="K399" s="50">
        <f>IF(AND(ISNUMBER($F399),ISNUMBER($J399)),$F399*(1-$J399),"")</f>
        <v/>
      </c>
      <c r="L399" s="51" t="n"/>
      <c r="M399" s="51" t="n"/>
      <c r="N399" s="50">
        <f>IF(ISNUMBER($F399),($F399-IF(ISNUMBER($AM399),$AM399,0))*(1-IF(ISNUMBER($J399),$J399,0)),"")</f>
        <v/>
      </c>
      <c r="O399" s="34" t="inlineStr">
        <is>
          <t>Mango</t>
        </is>
      </c>
      <c r="P399" s="48" t="n">
        <v>0</v>
      </c>
      <c r="Q399" s="48" t="n">
        <v>5</v>
      </c>
      <c r="R399" s="34" t="inlineStr">
        <is>
          <t>Not listed</t>
        </is>
      </c>
      <c r="S399" s="48" t="n">
        <v>0</v>
      </c>
      <c r="T399" s="48" t="n">
        <v>0</v>
      </c>
      <c r="U399" s="34" t="inlineStr">
        <is>
          <t>None</t>
        </is>
      </c>
      <c r="V399" s="34" t="inlineStr">
        <is>
          <t>Canadian natural spring water, carbonated, zero everything</t>
        </is>
      </c>
      <c r="W399" s="51" t="n"/>
      <c r="X399" s="51" t="n"/>
      <c r="Y399" s="51" t="n"/>
      <c r="Z399" s="51" t="n"/>
      <c r="AA399" s="34" t="inlineStr">
        <is>
          <t>Medium</t>
        </is>
      </c>
      <c r="AB399" s="34" t="inlineStr">
        <is>
          <t>Established Canadian sparkling brand (domestic strength)</t>
        </is>
      </c>
      <c r="AC399" s="34" t="inlineStr">
        <is>
          <t>Canadian carbonated spring water</t>
        </is>
      </c>
      <c r="AD399" s="34" t="inlineStr">
        <is>
          <t>Local Canadian sparkling water, often value priced.</t>
        </is>
      </c>
      <c r="AE399" s="51" t="n"/>
      <c r="AF399" s="53">
        <f>IF(AND(ISNUMBER($P399),ISNUMBER($AL399),$AL399&lt;&gt;0),ROUND($P399/$AL399*100,1),"")</f>
        <v/>
      </c>
      <c r="AG399" s="54">
        <f>IF(AND(ISNUMBER($S399),ISNUMBER($AL399),$AL399&lt;&gt;0),ROUND($S399/$AL399*100,2),"")</f>
        <v/>
      </c>
      <c r="AH399" s="53">
        <f>IF(AND(ISNUMBER($Q399),ISNUMBER($AL399),$AL399&lt;&gt;0),ROUND($Q399/$AL399*100,1),"")</f>
        <v/>
      </c>
      <c r="AI399" s="48">
        <f>IF(ISNUMBER($S399),IF($S399&lt;=1,"Yes","No"),"n/a")</f>
        <v/>
      </c>
      <c r="AJ399" s="48">
        <f>IF(ISNUMBER($S399),ROUND(MAX(0,MIN(100,100-$S399*2.5-IF(ISNUMBER($T399),$T399,0)*0.12+IF($S399&lt;=1,12,0))),0),"")</f>
        <v/>
      </c>
      <c r="AK399" s="48">
        <f>IF(ISNUMBER($Q399),IF($Q399&gt;=100,20,IF($Q399&gt;=30,10,0)),0)+IF(ISNUMBER($R399),IF($R399&gt;=100,20,0),0)+IF(ISNUMBER($P399),IF($P399&gt;=150,20,IF($P399&gt;=50,12,5)),0)+IF(ISNUMBER($S399),IF($S399&lt;=1,15,0),0)</f>
        <v/>
      </c>
      <c r="AL399" s="48" t="n">
        <v>355</v>
      </c>
      <c r="AM399" s="49" t="n"/>
      <c r="AN399" s="48">
        <f>IF(AND(ISNUMBER($P399),ISNUMBER($AL399),$AL399&lt;&gt;0),IF(OR($P399&gt;180,$P399/$AL399*1000&gt;400),"Over ceiling, confirm SKU","Within"),"n/a")</f>
        <v/>
      </c>
      <c r="AO399" s="51" t="n"/>
      <c r="AP399" s="51" t="n"/>
      <c r="AQ399" s="51" t="n"/>
      <c r="AR399" s="34" t="inlineStr">
        <is>
          <t>Recalled, batch confirmed, to confirm</t>
        </is>
      </c>
      <c r="AS399" s="34" t="inlineStr">
        <is>
          <t>BLANK -&gt; requires live Amazon.ca capture</t>
        </is>
      </c>
      <c r="AT399" s="34" t="inlineStr">
        <is>
          <t>Unverified commercial data</t>
        </is>
      </c>
    </row>
    <row r="400" ht="28" customHeight="1">
      <c r="A400" s="34" t="inlineStr">
        <is>
          <t>Montellier</t>
        </is>
      </c>
      <c r="B400" s="34" t="inlineStr">
        <is>
          <t>Montellier Carbonated Natural Spring Water | Mango | 18 pack 355mL</t>
        </is>
      </c>
      <c r="C400" s="34" t="inlineStr">
        <is>
          <t>5) Sparkling water &amp; soda</t>
        </is>
      </c>
      <c r="D400" s="34" t="inlineStr">
        <is>
          <t>355 mL can</t>
        </is>
      </c>
      <c r="E400" s="48" t="n">
        <v>18</v>
      </c>
      <c r="F400" s="49" t="n"/>
      <c r="G400" s="50">
        <f>IF(AND(ISNUMBER($F400),ISNUMBER($E400),$E400&lt;&gt;0),$F400/$E400,"")</f>
        <v/>
      </c>
      <c r="H400" s="50">
        <f>IF(AND(ISNUMBER($F400),ISNUMBER($AL400),ISNUMBER($E400),($AL400*$E400)&lt;&gt;0),$F400/($AL400*$E400)*100,"")</f>
        <v/>
      </c>
      <c r="I400" s="51" t="n"/>
      <c r="J400" s="52" t="n"/>
      <c r="K400" s="50">
        <f>IF(AND(ISNUMBER($F400),ISNUMBER($J400)),$F400*(1-$J400),"")</f>
        <v/>
      </c>
      <c r="L400" s="51" t="n"/>
      <c r="M400" s="51" t="n"/>
      <c r="N400" s="50">
        <f>IF(ISNUMBER($F400),($F400-IF(ISNUMBER($AM400),$AM400,0))*(1-IF(ISNUMBER($J400),$J400,0)),"")</f>
        <v/>
      </c>
      <c r="O400" s="34" t="inlineStr">
        <is>
          <t>Mango</t>
        </is>
      </c>
      <c r="P400" s="48" t="n">
        <v>0</v>
      </c>
      <c r="Q400" s="48" t="n">
        <v>5</v>
      </c>
      <c r="R400" s="34" t="inlineStr">
        <is>
          <t>Not listed</t>
        </is>
      </c>
      <c r="S400" s="48" t="n">
        <v>0</v>
      </c>
      <c r="T400" s="48" t="n">
        <v>0</v>
      </c>
      <c r="U400" s="34" t="inlineStr">
        <is>
          <t>None</t>
        </is>
      </c>
      <c r="V400" s="34" t="inlineStr">
        <is>
          <t>Canadian natural spring water, carbonated, zero everything</t>
        </is>
      </c>
      <c r="W400" s="51" t="n"/>
      <c r="X400" s="51" t="n"/>
      <c r="Y400" s="51" t="n"/>
      <c r="Z400" s="51" t="n"/>
      <c r="AA400" s="34" t="inlineStr">
        <is>
          <t>Medium</t>
        </is>
      </c>
      <c r="AB400" s="34" t="inlineStr">
        <is>
          <t>Established Canadian sparkling brand (domestic strength)</t>
        </is>
      </c>
      <c r="AC400" s="34" t="inlineStr">
        <is>
          <t>Canadian carbonated spring water</t>
        </is>
      </c>
      <c r="AD400" s="34" t="inlineStr">
        <is>
          <t>Local Canadian sparkling water, often value priced.</t>
        </is>
      </c>
      <c r="AE400" s="51" t="n"/>
      <c r="AF400" s="53">
        <f>IF(AND(ISNUMBER($P400),ISNUMBER($AL400),$AL400&lt;&gt;0),ROUND($P400/$AL400*100,1),"")</f>
        <v/>
      </c>
      <c r="AG400" s="54">
        <f>IF(AND(ISNUMBER($S400),ISNUMBER($AL400),$AL400&lt;&gt;0),ROUND($S400/$AL400*100,2),"")</f>
        <v/>
      </c>
      <c r="AH400" s="53">
        <f>IF(AND(ISNUMBER($Q400),ISNUMBER($AL400),$AL400&lt;&gt;0),ROUND($Q400/$AL400*100,1),"")</f>
        <v/>
      </c>
      <c r="AI400" s="48">
        <f>IF(ISNUMBER($S400),IF($S400&lt;=1,"Yes","No"),"n/a")</f>
        <v/>
      </c>
      <c r="AJ400" s="48">
        <f>IF(ISNUMBER($S400),ROUND(MAX(0,MIN(100,100-$S400*2.5-IF(ISNUMBER($T400),$T400,0)*0.12+IF($S400&lt;=1,12,0))),0),"")</f>
        <v/>
      </c>
      <c r="AK400" s="48">
        <f>IF(ISNUMBER($Q400),IF($Q400&gt;=100,20,IF($Q400&gt;=30,10,0)),0)+IF(ISNUMBER($R400),IF($R400&gt;=100,20,0),0)+IF(ISNUMBER($P400),IF($P400&gt;=150,20,IF($P400&gt;=50,12,5)),0)+IF(ISNUMBER($S400),IF($S400&lt;=1,15,0),0)</f>
        <v/>
      </c>
      <c r="AL400" s="48" t="n">
        <v>355</v>
      </c>
      <c r="AM400" s="49" t="n"/>
      <c r="AN400" s="48">
        <f>IF(AND(ISNUMBER($P400),ISNUMBER($AL400),$AL400&lt;&gt;0),IF(OR($P400&gt;180,$P400/$AL400*1000&gt;400),"Over ceiling, confirm SKU","Within"),"n/a")</f>
        <v/>
      </c>
      <c r="AO400" s="51" t="n"/>
      <c r="AP400" s="51" t="n"/>
      <c r="AQ400" s="51" t="n"/>
      <c r="AR400" s="34" t="inlineStr">
        <is>
          <t>Recalled, batch confirmed, to confirm</t>
        </is>
      </c>
      <c r="AS400" s="34" t="inlineStr">
        <is>
          <t>BLANK -&gt; requires live Amazon.ca capture</t>
        </is>
      </c>
      <c r="AT400" s="34" t="inlineStr">
        <is>
          <t>Unverified commercial data</t>
        </is>
      </c>
    </row>
    <row r="401" ht="28" customHeight="1">
      <c r="A401" s="34" t="inlineStr">
        <is>
          <t>Montellier</t>
        </is>
      </c>
      <c r="B401" s="34" t="inlineStr">
        <is>
          <t>Montellier Carbonated Natural Spring Water | Mango | 24 pack 355mL</t>
        </is>
      </c>
      <c r="C401" s="34" t="inlineStr">
        <is>
          <t>5) Sparkling water &amp; soda</t>
        </is>
      </c>
      <c r="D401" s="34" t="inlineStr">
        <is>
          <t>355 mL can</t>
        </is>
      </c>
      <c r="E401" s="48" t="n">
        <v>24</v>
      </c>
      <c r="F401" s="49" t="n"/>
      <c r="G401" s="50">
        <f>IF(AND(ISNUMBER($F401),ISNUMBER($E401),$E401&lt;&gt;0),$F401/$E401,"")</f>
        <v/>
      </c>
      <c r="H401" s="50">
        <f>IF(AND(ISNUMBER($F401),ISNUMBER($AL401),ISNUMBER($E401),($AL401*$E401)&lt;&gt;0),$F401/($AL401*$E401)*100,"")</f>
        <v/>
      </c>
      <c r="I401" s="51" t="n"/>
      <c r="J401" s="52" t="n"/>
      <c r="K401" s="50">
        <f>IF(AND(ISNUMBER($F401),ISNUMBER($J401)),$F401*(1-$J401),"")</f>
        <v/>
      </c>
      <c r="L401" s="51" t="n"/>
      <c r="M401" s="51" t="n"/>
      <c r="N401" s="50">
        <f>IF(ISNUMBER($F401),($F401-IF(ISNUMBER($AM401),$AM401,0))*(1-IF(ISNUMBER($J401),$J401,0)),"")</f>
        <v/>
      </c>
      <c r="O401" s="34" t="inlineStr">
        <is>
          <t>Mango</t>
        </is>
      </c>
      <c r="P401" s="48" t="n">
        <v>0</v>
      </c>
      <c r="Q401" s="48" t="n">
        <v>5</v>
      </c>
      <c r="R401" s="34" t="inlineStr">
        <is>
          <t>Not listed</t>
        </is>
      </c>
      <c r="S401" s="48" t="n">
        <v>0</v>
      </c>
      <c r="T401" s="48" t="n">
        <v>0</v>
      </c>
      <c r="U401" s="34" t="inlineStr">
        <is>
          <t>None</t>
        </is>
      </c>
      <c r="V401" s="34" t="inlineStr">
        <is>
          <t>Canadian natural spring water, carbonated, zero everything</t>
        </is>
      </c>
      <c r="W401" s="51" t="n"/>
      <c r="X401" s="51" t="n"/>
      <c r="Y401" s="51" t="n"/>
      <c r="Z401" s="51" t="n"/>
      <c r="AA401" s="34" t="inlineStr">
        <is>
          <t>Medium</t>
        </is>
      </c>
      <c r="AB401" s="34" t="inlineStr">
        <is>
          <t>Established Canadian sparkling brand (domestic strength)</t>
        </is>
      </c>
      <c r="AC401" s="34" t="inlineStr">
        <is>
          <t>Canadian carbonated spring water</t>
        </is>
      </c>
      <c r="AD401" s="34" t="inlineStr">
        <is>
          <t>Local Canadian sparkling water, often value priced.</t>
        </is>
      </c>
      <c r="AE401" s="51" t="n"/>
      <c r="AF401" s="53">
        <f>IF(AND(ISNUMBER($P401),ISNUMBER($AL401),$AL401&lt;&gt;0),ROUND($P401/$AL401*100,1),"")</f>
        <v/>
      </c>
      <c r="AG401" s="54">
        <f>IF(AND(ISNUMBER($S401),ISNUMBER($AL401),$AL401&lt;&gt;0),ROUND($S401/$AL401*100,2),"")</f>
        <v/>
      </c>
      <c r="AH401" s="53">
        <f>IF(AND(ISNUMBER($Q401),ISNUMBER($AL401),$AL401&lt;&gt;0),ROUND($Q401/$AL401*100,1),"")</f>
        <v/>
      </c>
      <c r="AI401" s="48">
        <f>IF(ISNUMBER($S401),IF($S401&lt;=1,"Yes","No"),"n/a")</f>
        <v/>
      </c>
      <c r="AJ401" s="48">
        <f>IF(ISNUMBER($S401),ROUND(MAX(0,MIN(100,100-$S401*2.5-IF(ISNUMBER($T401),$T401,0)*0.12+IF($S401&lt;=1,12,0))),0),"")</f>
        <v/>
      </c>
      <c r="AK401" s="48">
        <f>IF(ISNUMBER($Q401),IF($Q401&gt;=100,20,IF($Q401&gt;=30,10,0)),0)+IF(ISNUMBER($R401),IF($R401&gt;=100,20,0),0)+IF(ISNUMBER($P401),IF($P401&gt;=150,20,IF($P401&gt;=50,12,5)),0)+IF(ISNUMBER($S401),IF($S401&lt;=1,15,0),0)</f>
        <v/>
      </c>
      <c r="AL401" s="48" t="n">
        <v>355</v>
      </c>
      <c r="AM401" s="49" t="n"/>
      <c r="AN401" s="48">
        <f>IF(AND(ISNUMBER($P401),ISNUMBER($AL401),$AL401&lt;&gt;0),IF(OR($P401&gt;180,$P401/$AL401*1000&gt;400),"Over ceiling, confirm SKU","Within"),"n/a")</f>
        <v/>
      </c>
      <c r="AO401" s="51" t="n"/>
      <c r="AP401" s="51" t="n"/>
      <c r="AQ401" s="51" t="n"/>
      <c r="AR401" s="34" t="inlineStr">
        <is>
          <t>Recalled, batch confirmed, to confirm</t>
        </is>
      </c>
      <c r="AS401" s="34" t="inlineStr">
        <is>
          <t>BLANK -&gt; requires live Amazon.ca capture</t>
        </is>
      </c>
      <c r="AT401" s="34" t="inlineStr">
        <is>
          <t>Unverified commercial data</t>
        </is>
      </c>
    </row>
    <row r="402" ht="28" customHeight="1">
      <c r="A402" s="34" t="inlineStr">
        <is>
          <t>Montellier</t>
        </is>
      </c>
      <c r="B402" s="34" t="inlineStr">
        <is>
          <t>Montellier Carbonated Natural Spring Water | Cranberry | single 355mL</t>
        </is>
      </c>
      <c r="C402" s="34" t="inlineStr">
        <is>
          <t>5) Sparkling water &amp; soda</t>
        </is>
      </c>
      <c r="D402" s="34" t="inlineStr">
        <is>
          <t>355 mL can</t>
        </is>
      </c>
      <c r="E402" s="48" t="n">
        <v>1</v>
      </c>
      <c r="F402" s="49" t="n"/>
      <c r="G402" s="50">
        <f>IF(AND(ISNUMBER($F402),ISNUMBER($E402),$E402&lt;&gt;0),$F402/$E402,"")</f>
        <v/>
      </c>
      <c r="H402" s="50">
        <f>IF(AND(ISNUMBER($F402),ISNUMBER($AL402),ISNUMBER($E402),($AL402*$E402)&lt;&gt;0),$F402/($AL402*$E402)*100,"")</f>
        <v/>
      </c>
      <c r="I402" s="51" t="n"/>
      <c r="J402" s="52" t="n"/>
      <c r="K402" s="50">
        <f>IF(AND(ISNUMBER($F402),ISNUMBER($J402)),$F402*(1-$J402),"")</f>
        <v/>
      </c>
      <c r="L402" s="51" t="n"/>
      <c r="M402" s="51" t="n"/>
      <c r="N402" s="50">
        <f>IF(ISNUMBER($F402),($F402-IF(ISNUMBER($AM402),$AM402,0))*(1-IF(ISNUMBER($J402),$J402,0)),"")</f>
        <v/>
      </c>
      <c r="O402" s="34" t="inlineStr">
        <is>
          <t>Cranberry</t>
        </is>
      </c>
      <c r="P402" s="48" t="n">
        <v>0</v>
      </c>
      <c r="Q402" s="48" t="n">
        <v>5</v>
      </c>
      <c r="R402" s="34" t="inlineStr">
        <is>
          <t>Not listed</t>
        </is>
      </c>
      <c r="S402" s="48" t="n">
        <v>0</v>
      </c>
      <c r="T402" s="48" t="n">
        <v>0</v>
      </c>
      <c r="U402" s="34" t="inlineStr">
        <is>
          <t>None</t>
        </is>
      </c>
      <c r="V402" s="34" t="inlineStr">
        <is>
          <t>Canadian natural spring water, carbonated, zero everything</t>
        </is>
      </c>
      <c r="W402" s="51" t="n"/>
      <c r="X402" s="51" t="n"/>
      <c r="Y402" s="51" t="n"/>
      <c r="Z402" s="51" t="n"/>
      <c r="AA402" s="34" t="inlineStr">
        <is>
          <t>Medium</t>
        </is>
      </c>
      <c r="AB402" s="34" t="inlineStr">
        <is>
          <t>Established Canadian sparkling brand (domestic strength)</t>
        </is>
      </c>
      <c r="AC402" s="34" t="inlineStr">
        <is>
          <t>Canadian carbonated spring water</t>
        </is>
      </c>
      <c r="AD402" s="34" t="inlineStr">
        <is>
          <t>Local Canadian sparkling water, often value priced.</t>
        </is>
      </c>
      <c r="AE402" s="51" t="n"/>
      <c r="AF402" s="53">
        <f>IF(AND(ISNUMBER($P402),ISNUMBER($AL402),$AL402&lt;&gt;0),ROUND($P402/$AL402*100,1),"")</f>
        <v/>
      </c>
      <c r="AG402" s="54">
        <f>IF(AND(ISNUMBER($S402),ISNUMBER($AL402),$AL402&lt;&gt;0),ROUND($S402/$AL402*100,2),"")</f>
        <v/>
      </c>
      <c r="AH402" s="53">
        <f>IF(AND(ISNUMBER($Q402),ISNUMBER($AL402),$AL402&lt;&gt;0),ROUND($Q402/$AL402*100,1),"")</f>
        <v/>
      </c>
      <c r="AI402" s="48">
        <f>IF(ISNUMBER($S402),IF($S402&lt;=1,"Yes","No"),"n/a")</f>
        <v/>
      </c>
      <c r="AJ402" s="48">
        <f>IF(ISNUMBER($S402),ROUND(MAX(0,MIN(100,100-$S402*2.5-IF(ISNUMBER($T402),$T402,0)*0.12+IF($S402&lt;=1,12,0))),0),"")</f>
        <v/>
      </c>
      <c r="AK402" s="48">
        <f>IF(ISNUMBER($Q402),IF($Q402&gt;=100,20,IF($Q402&gt;=30,10,0)),0)+IF(ISNUMBER($R402),IF($R402&gt;=100,20,0),0)+IF(ISNUMBER($P402),IF($P402&gt;=150,20,IF($P402&gt;=50,12,5)),0)+IF(ISNUMBER($S402),IF($S402&lt;=1,15,0),0)</f>
        <v/>
      </c>
      <c r="AL402" s="48" t="n">
        <v>355</v>
      </c>
      <c r="AM402" s="49" t="n"/>
      <c r="AN402" s="48">
        <f>IF(AND(ISNUMBER($P402),ISNUMBER($AL402),$AL402&lt;&gt;0),IF(OR($P402&gt;180,$P402/$AL402*1000&gt;400),"Over ceiling, confirm SKU","Within"),"n/a")</f>
        <v/>
      </c>
      <c r="AO402" s="51" t="n"/>
      <c r="AP402" s="51" t="n"/>
      <c r="AQ402" s="51" t="n"/>
      <c r="AR402" s="34" t="inlineStr">
        <is>
          <t>Recalled, batch confirmed, to confirm</t>
        </is>
      </c>
      <c r="AS402" s="34" t="inlineStr">
        <is>
          <t>BLANK -&gt; requires live Amazon.ca capture</t>
        </is>
      </c>
      <c r="AT402" s="34" t="inlineStr">
        <is>
          <t>Unverified commercial data</t>
        </is>
      </c>
    </row>
    <row r="403" ht="28" customHeight="1">
      <c r="A403" s="34" t="inlineStr">
        <is>
          <t>Montellier</t>
        </is>
      </c>
      <c r="B403" s="34" t="inlineStr">
        <is>
          <t>Montellier Carbonated Natural Spring Water | Cranberry | 8 pack 355mL</t>
        </is>
      </c>
      <c r="C403" s="34" t="inlineStr">
        <is>
          <t>5) Sparkling water &amp; soda</t>
        </is>
      </c>
      <c r="D403" s="34" t="inlineStr">
        <is>
          <t>355 mL can</t>
        </is>
      </c>
      <c r="E403" s="48" t="n">
        <v>8</v>
      </c>
      <c r="F403" s="49" t="n"/>
      <c r="G403" s="50">
        <f>IF(AND(ISNUMBER($F403),ISNUMBER($E403),$E403&lt;&gt;0),$F403/$E403,"")</f>
        <v/>
      </c>
      <c r="H403" s="50">
        <f>IF(AND(ISNUMBER($F403),ISNUMBER($AL403),ISNUMBER($E403),($AL403*$E403)&lt;&gt;0),$F403/($AL403*$E403)*100,"")</f>
        <v/>
      </c>
      <c r="I403" s="51" t="n"/>
      <c r="J403" s="52" t="n"/>
      <c r="K403" s="50">
        <f>IF(AND(ISNUMBER($F403),ISNUMBER($J403)),$F403*(1-$J403),"")</f>
        <v/>
      </c>
      <c r="L403" s="51" t="n"/>
      <c r="M403" s="51" t="n"/>
      <c r="N403" s="50">
        <f>IF(ISNUMBER($F403),($F403-IF(ISNUMBER($AM403),$AM403,0))*(1-IF(ISNUMBER($J403),$J403,0)),"")</f>
        <v/>
      </c>
      <c r="O403" s="34" t="inlineStr">
        <is>
          <t>Cranberry</t>
        </is>
      </c>
      <c r="P403" s="48" t="n">
        <v>0</v>
      </c>
      <c r="Q403" s="48" t="n">
        <v>5</v>
      </c>
      <c r="R403" s="34" t="inlineStr">
        <is>
          <t>Not listed</t>
        </is>
      </c>
      <c r="S403" s="48" t="n">
        <v>0</v>
      </c>
      <c r="T403" s="48" t="n">
        <v>0</v>
      </c>
      <c r="U403" s="34" t="inlineStr">
        <is>
          <t>None</t>
        </is>
      </c>
      <c r="V403" s="34" t="inlineStr">
        <is>
          <t>Canadian natural spring water, carbonated, zero everything</t>
        </is>
      </c>
      <c r="W403" s="51" t="n"/>
      <c r="X403" s="51" t="n"/>
      <c r="Y403" s="51" t="n"/>
      <c r="Z403" s="51" t="n"/>
      <c r="AA403" s="34" t="inlineStr">
        <is>
          <t>Medium</t>
        </is>
      </c>
      <c r="AB403" s="34" t="inlineStr">
        <is>
          <t>Established Canadian sparkling brand (domestic strength)</t>
        </is>
      </c>
      <c r="AC403" s="34" t="inlineStr">
        <is>
          <t>Canadian carbonated spring water</t>
        </is>
      </c>
      <c r="AD403" s="34" t="inlineStr">
        <is>
          <t>Local Canadian sparkling water, often value priced.</t>
        </is>
      </c>
      <c r="AE403" s="51" t="n"/>
      <c r="AF403" s="53">
        <f>IF(AND(ISNUMBER($P403),ISNUMBER($AL403),$AL403&lt;&gt;0),ROUND($P403/$AL403*100,1),"")</f>
        <v/>
      </c>
      <c r="AG403" s="54">
        <f>IF(AND(ISNUMBER($S403),ISNUMBER($AL403),$AL403&lt;&gt;0),ROUND($S403/$AL403*100,2),"")</f>
        <v/>
      </c>
      <c r="AH403" s="53">
        <f>IF(AND(ISNUMBER($Q403),ISNUMBER($AL403),$AL403&lt;&gt;0),ROUND($Q403/$AL403*100,1),"")</f>
        <v/>
      </c>
      <c r="AI403" s="48">
        <f>IF(ISNUMBER($S403),IF($S403&lt;=1,"Yes","No"),"n/a")</f>
        <v/>
      </c>
      <c r="AJ403" s="48">
        <f>IF(ISNUMBER($S403),ROUND(MAX(0,MIN(100,100-$S403*2.5-IF(ISNUMBER($T403),$T403,0)*0.12+IF($S403&lt;=1,12,0))),0),"")</f>
        <v/>
      </c>
      <c r="AK403" s="48">
        <f>IF(ISNUMBER($Q403),IF($Q403&gt;=100,20,IF($Q403&gt;=30,10,0)),0)+IF(ISNUMBER($R403),IF($R403&gt;=100,20,0),0)+IF(ISNUMBER($P403),IF($P403&gt;=150,20,IF($P403&gt;=50,12,5)),0)+IF(ISNUMBER($S403),IF($S403&lt;=1,15,0),0)</f>
        <v/>
      </c>
      <c r="AL403" s="48" t="n">
        <v>355</v>
      </c>
      <c r="AM403" s="49" t="n"/>
      <c r="AN403" s="48">
        <f>IF(AND(ISNUMBER($P403),ISNUMBER($AL403),$AL403&lt;&gt;0),IF(OR($P403&gt;180,$P403/$AL403*1000&gt;400),"Over ceiling, confirm SKU","Within"),"n/a")</f>
        <v/>
      </c>
      <c r="AO403" s="51" t="n"/>
      <c r="AP403" s="51" t="n"/>
      <c r="AQ403" s="51" t="n"/>
      <c r="AR403" s="34" t="inlineStr">
        <is>
          <t>Recalled, batch confirmed, to confirm</t>
        </is>
      </c>
      <c r="AS403" s="34" t="inlineStr">
        <is>
          <t>BLANK -&gt; requires live Amazon.ca capture</t>
        </is>
      </c>
      <c r="AT403" s="34" t="inlineStr">
        <is>
          <t>Unverified commercial data</t>
        </is>
      </c>
    </row>
    <row r="404" ht="28" customHeight="1">
      <c r="A404" s="34" t="inlineStr">
        <is>
          <t>Montellier</t>
        </is>
      </c>
      <c r="B404" s="34" t="inlineStr">
        <is>
          <t>Montellier Carbonated Natural Spring Water | Cranberry | 12 pack 355mL</t>
        </is>
      </c>
      <c r="C404" s="34" t="inlineStr">
        <is>
          <t>5) Sparkling water &amp; soda</t>
        </is>
      </c>
      <c r="D404" s="34" t="inlineStr">
        <is>
          <t>355 mL can</t>
        </is>
      </c>
      <c r="E404" s="48" t="n">
        <v>12</v>
      </c>
      <c r="F404" s="49" t="n"/>
      <c r="G404" s="50">
        <f>IF(AND(ISNUMBER($F404),ISNUMBER($E404),$E404&lt;&gt;0),$F404/$E404,"")</f>
        <v/>
      </c>
      <c r="H404" s="50">
        <f>IF(AND(ISNUMBER($F404),ISNUMBER($AL404),ISNUMBER($E404),($AL404*$E404)&lt;&gt;0),$F404/($AL404*$E404)*100,"")</f>
        <v/>
      </c>
      <c r="I404" s="51" t="n"/>
      <c r="J404" s="52" t="n"/>
      <c r="K404" s="50">
        <f>IF(AND(ISNUMBER($F404),ISNUMBER($J404)),$F404*(1-$J404),"")</f>
        <v/>
      </c>
      <c r="L404" s="51" t="n"/>
      <c r="M404" s="51" t="n"/>
      <c r="N404" s="50">
        <f>IF(ISNUMBER($F404),($F404-IF(ISNUMBER($AM404),$AM404,0))*(1-IF(ISNUMBER($J404),$J404,0)),"")</f>
        <v/>
      </c>
      <c r="O404" s="34" t="inlineStr">
        <is>
          <t>Cranberry</t>
        </is>
      </c>
      <c r="P404" s="48" t="n">
        <v>0</v>
      </c>
      <c r="Q404" s="48" t="n">
        <v>5</v>
      </c>
      <c r="R404" s="34" t="inlineStr">
        <is>
          <t>Not listed</t>
        </is>
      </c>
      <c r="S404" s="48" t="n">
        <v>0</v>
      </c>
      <c r="T404" s="48" t="n">
        <v>0</v>
      </c>
      <c r="U404" s="34" t="inlineStr">
        <is>
          <t>None</t>
        </is>
      </c>
      <c r="V404" s="34" t="inlineStr">
        <is>
          <t>Canadian natural spring water, carbonated, zero everything</t>
        </is>
      </c>
      <c r="W404" s="51" t="n"/>
      <c r="X404" s="51" t="n"/>
      <c r="Y404" s="51" t="n"/>
      <c r="Z404" s="51" t="n"/>
      <c r="AA404" s="34" t="inlineStr">
        <is>
          <t>Medium</t>
        </is>
      </c>
      <c r="AB404" s="34" t="inlineStr">
        <is>
          <t>Established Canadian sparkling brand (domestic strength)</t>
        </is>
      </c>
      <c r="AC404" s="34" t="inlineStr">
        <is>
          <t>Canadian carbonated spring water</t>
        </is>
      </c>
      <c r="AD404" s="34" t="inlineStr">
        <is>
          <t>Local Canadian sparkling water, often value priced.</t>
        </is>
      </c>
      <c r="AE404" s="51" t="n"/>
      <c r="AF404" s="53">
        <f>IF(AND(ISNUMBER($P404),ISNUMBER($AL404),$AL404&lt;&gt;0),ROUND($P404/$AL404*100,1),"")</f>
        <v/>
      </c>
      <c r="AG404" s="54">
        <f>IF(AND(ISNUMBER($S404),ISNUMBER($AL404),$AL404&lt;&gt;0),ROUND($S404/$AL404*100,2),"")</f>
        <v/>
      </c>
      <c r="AH404" s="53">
        <f>IF(AND(ISNUMBER($Q404),ISNUMBER($AL404),$AL404&lt;&gt;0),ROUND($Q404/$AL404*100,1),"")</f>
        <v/>
      </c>
      <c r="AI404" s="48">
        <f>IF(ISNUMBER($S404),IF($S404&lt;=1,"Yes","No"),"n/a")</f>
        <v/>
      </c>
      <c r="AJ404" s="48">
        <f>IF(ISNUMBER($S404),ROUND(MAX(0,MIN(100,100-$S404*2.5-IF(ISNUMBER($T404),$T404,0)*0.12+IF($S404&lt;=1,12,0))),0),"")</f>
        <v/>
      </c>
      <c r="AK404" s="48">
        <f>IF(ISNUMBER($Q404),IF($Q404&gt;=100,20,IF($Q404&gt;=30,10,0)),0)+IF(ISNUMBER($R404),IF($R404&gt;=100,20,0),0)+IF(ISNUMBER($P404),IF($P404&gt;=150,20,IF($P404&gt;=50,12,5)),0)+IF(ISNUMBER($S404),IF($S404&lt;=1,15,0),0)</f>
        <v/>
      </c>
      <c r="AL404" s="48" t="n">
        <v>355</v>
      </c>
      <c r="AM404" s="49" t="n"/>
      <c r="AN404" s="48">
        <f>IF(AND(ISNUMBER($P404),ISNUMBER($AL404),$AL404&lt;&gt;0),IF(OR($P404&gt;180,$P404/$AL404*1000&gt;400),"Over ceiling, confirm SKU","Within"),"n/a")</f>
        <v/>
      </c>
      <c r="AO404" s="51" t="n"/>
      <c r="AP404" s="51" t="n"/>
      <c r="AQ404" s="51" t="n"/>
      <c r="AR404" s="34" t="inlineStr">
        <is>
          <t>Recalled, batch confirmed, to confirm</t>
        </is>
      </c>
      <c r="AS404" s="34" t="inlineStr">
        <is>
          <t>BLANK -&gt; requires live Amazon.ca capture</t>
        </is>
      </c>
      <c r="AT404" s="34" t="inlineStr">
        <is>
          <t>Unverified commercial data</t>
        </is>
      </c>
    </row>
    <row r="405" ht="28" customHeight="1">
      <c r="A405" s="34" t="inlineStr">
        <is>
          <t>Montellier</t>
        </is>
      </c>
      <c r="B405" s="34" t="inlineStr">
        <is>
          <t>Montellier Carbonated Natural Spring Water | Cranberry | 15 pack 355mL</t>
        </is>
      </c>
      <c r="C405" s="34" t="inlineStr">
        <is>
          <t>5) Sparkling water &amp; soda</t>
        </is>
      </c>
      <c r="D405" s="34" t="inlineStr">
        <is>
          <t>355 mL can</t>
        </is>
      </c>
      <c r="E405" s="48" t="n">
        <v>15</v>
      </c>
      <c r="F405" s="49" t="n"/>
      <c r="G405" s="50">
        <f>IF(AND(ISNUMBER($F405),ISNUMBER($E405),$E405&lt;&gt;0),$F405/$E405,"")</f>
        <v/>
      </c>
      <c r="H405" s="50">
        <f>IF(AND(ISNUMBER($F405),ISNUMBER($AL405),ISNUMBER($E405),($AL405*$E405)&lt;&gt;0),$F405/($AL405*$E405)*100,"")</f>
        <v/>
      </c>
      <c r="I405" s="51" t="n"/>
      <c r="J405" s="52" t="n"/>
      <c r="K405" s="50">
        <f>IF(AND(ISNUMBER($F405),ISNUMBER($J405)),$F405*(1-$J405),"")</f>
        <v/>
      </c>
      <c r="L405" s="51" t="n"/>
      <c r="M405" s="51" t="n"/>
      <c r="N405" s="50">
        <f>IF(ISNUMBER($F405),($F405-IF(ISNUMBER($AM405),$AM405,0))*(1-IF(ISNUMBER($J405),$J405,0)),"")</f>
        <v/>
      </c>
      <c r="O405" s="34" t="inlineStr">
        <is>
          <t>Cranberry</t>
        </is>
      </c>
      <c r="P405" s="48" t="n">
        <v>0</v>
      </c>
      <c r="Q405" s="48" t="n">
        <v>5</v>
      </c>
      <c r="R405" s="34" t="inlineStr">
        <is>
          <t>Not listed</t>
        </is>
      </c>
      <c r="S405" s="48" t="n">
        <v>0</v>
      </c>
      <c r="T405" s="48" t="n">
        <v>0</v>
      </c>
      <c r="U405" s="34" t="inlineStr">
        <is>
          <t>None</t>
        </is>
      </c>
      <c r="V405" s="34" t="inlineStr">
        <is>
          <t>Canadian natural spring water, carbonated, zero everything</t>
        </is>
      </c>
      <c r="W405" s="51" t="n"/>
      <c r="X405" s="51" t="n"/>
      <c r="Y405" s="51" t="n"/>
      <c r="Z405" s="51" t="n"/>
      <c r="AA405" s="34" t="inlineStr">
        <is>
          <t>Medium</t>
        </is>
      </c>
      <c r="AB405" s="34" t="inlineStr">
        <is>
          <t>Established Canadian sparkling brand (domestic strength)</t>
        </is>
      </c>
      <c r="AC405" s="34" t="inlineStr">
        <is>
          <t>Canadian carbonated spring water</t>
        </is>
      </c>
      <c r="AD405" s="34" t="inlineStr">
        <is>
          <t>Local Canadian sparkling water, often value priced.</t>
        </is>
      </c>
      <c r="AE405" s="51" t="n"/>
      <c r="AF405" s="53">
        <f>IF(AND(ISNUMBER($P405),ISNUMBER($AL405),$AL405&lt;&gt;0),ROUND($P405/$AL405*100,1),"")</f>
        <v/>
      </c>
      <c r="AG405" s="54">
        <f>IF(AND(ISNUMBER($S405),ISNUMBER($AL405),$AL405&lt;&gt;0),ROUND($S405/$AL405*100,2),"")</f>
        <v/>
      </c>
      <c r="AH405" s="53">
        <f>IF(AND(ISNUMBER($Q405),ISNUMBER($AL405),$AL405&lt;&gt;0),ROUND($Q405/$AL405*100,1),"")</f>
        <v/>
      </c>
      <c r="AI405" s="48">
        <f>IF(ISNUMBER($S405),IF($S405&lt;=1,"Yes","No"),"n/a")</f>
        <v/>
      </c>
      <c r="AJ405" s="48">
        <f>IF(ISNUMBER($S405),ROUND(MAX(0,MIN(100,100-$S405*2.5-IF(ISNUMBER($T405),$T405,0)*0.12+IF($S405&lt;=1,12,0))),0),"")</f>
        <v/>
      </c>
      <c r="AK405" s="48">
        <f>IF(ISNUMBER($Q405),IF($Q405&gt;=100,20,IF($Q405&gt;=30,10,0)),0)+IF(ISNUMBER($R405),IF($R405&gt;=100,20,0),0)+IF(ISNUMBER($P405),IF($P405&gt;=150,20,IF($P405&gt;=50,12,5)),0)+IF(ISNUMBER($S405),IF($S405&lt;=1,15,0),0)</f>
        <v/>
      </c>
      <c r="AL405" s="48" t="n">
        <v>355</v>
      </c>
      <c r="AM405" s="49" t="n"/>
      <c r="AN405" s="48">
        <f>IF(AND(ISNUMBER($P405),ISNUMBER($AL405),$AL405&lt;&gt;0),IF(OR($P405&gt;180,$P405/$AL405*1000&gt;400),"Over ceiling, confirm SKU","Within"),"n/a")</f>
        <v/>
      </c>
      <c r="AO405" s="51" t="n"/>
      <c r="AP405" s="51" t="n"/>
      <c r="AQ405" s="51" t="n"/>
      <c r="AR405" s="34" t="inlineStr">
        <is>
          <t>Recalled, batch confirmed, to confirm</t>
        </is>
      </c>
      <c r="AS405" s="34" t="inlineStr">
        <is>
          <t>BLANK -&gt; requires live Amazon.ca capture</t>
        </is>
      </c>
      <c r="AT405" s="34" t="inlineStr">
        <is>
          <t>Unverified commercial data</t>
        </is>
      </c>
    </row>
    <row r="406" ht="28" customHeight="1">
      <c r="A406" s="34" t="inlineStr">
        <is>
          <t>Montellier</t>
        </is>
      </c>
      <c r="B406" s="34" t="inlineStr">
        <is>
          <t>Montellier Carbonated Natural Spring Water | Cranberry | 18 pack 355mL</t>
        </is>
      </c>
      <c r="C406" s="34" t="inlineStr">
        <is>
          <t>5) Sparkling water &amp; soda</t>
        </is>
      </c>
      <c r="D406" s="34" t="inlineStr">
        <is>
          <t>355 mL can</t>
        </is>
      </c>
      <c r="E406" s="48" t="n">
        <v>18</v>
      </c>
      <c r="F406" s="49" t="n"/>
      <c r="G406" s="50">
        <f>IF(AND(ISNUMBER($F406),ISNUMBER($E406),$E406&lt;&gt;0),$F406/$E406,"")</f>
        <v/>
      </c>
      <c r="H406" s="50">
        <f>IF(AND(ISNUMBER($F406),ISNUMBER($AL406),ISNUMBER($E406),($AL406*$E406)&lt;&gt;0),$F406/($AL406*$E406)*100,"")</f>
        <v/>
      </c>
      <c r="I406" s="51" t="n"/>
      <c r="J406" s="52" t="n"/>
      <c r="K406" s="50">
        <f>IF(AND(ISNUMBER($F406),ISNUMBER($J406)),$F406*(1-$J406),"")</f>
        <v/>
      </c>
      <c r="L406" s="51" t="n"/>
      <c r="M406" s="51" t="n"/>
      <c r="N406" s="50">
        <f>IF(ISNUMBER($F406),($F406-IF(ISNUMBER($AM406),$AM406,0))*(1-IF(ISNUMBER($J406),$J406,0)),"")</f>
        <v/>
      </c>
      <c r="O406" s="34" t="inlineStr">
        <is>
          <t>Cranberry</t>
        </is>
      </c>
      <c r="P406" s="48" t="n">
        <v>0</v>
      </c>
      <c r="Q406" s="48" t="n">
        <v>5</v>
      </c>
      <c r="R406" s="34" t="inlineStr">
        <is>
          <t>Not listed</t>
        </is>
      </c>
      <c r="S406" s="48" t="n">
        <v>0</v>
      </c>
      <c r="T406" s="48" t="n">
        <v>0</v>
      </c>
      <c r="U406" s="34" t="inlineStr">
        <is>
          <t>None</t>
        </is>
      </c>
      <c r="V406" s="34" t="inlineStr">
        <is>
          <t>Canadian natural spring water, carbonated, zero everything</t>
        </is>
      </c>
      <c r="W406" s="51" t="n"/>
      <c r="X406" s="51" t="n"/>
      <c r="Y406" s="51" t="n"/>
      <c r="Z406" s="51" t="n"/>
      <c r="AA406" s="34" t="inlineStr">
        <is>
          <t>Medium</t>
        </is>
      </c>
      <c r="AB406" s="34" t="inlineStr">
        <is>
          <t>Established Canadian sparkling brand (domestic strength)</t>
        </is>
      </c>
      <c r="AC406" s="34" t="inlineStr">
        <is>
          <t>Canadian carbonated spring water</t>
        </is>
      </c>
      <c r="AD406" s="34" t="inlineStr">
        <is>
          <t>Local Canadian sparkling water, often value priced.</t>
        </is>
      </c>
      <c r="AE406" s="51" t="n"/>
      <c r="AF406" s="53">
        <f>IF(AND(ISNUMBER($P406),ISNUMBER($AL406),$AL406&lt;&gt;0),ROUND($P406/$AL406*100,1),"")</f>
        <v/>
      </c>
      <c r="AG406" s="54">
        <f>IF(AND(ISNUMBER($S406),ISNUMBER($AL406),$AL406&lt;&gt;0),ROUND($S406/$AL406*100,2),"")</f>
        <v/>
      </c>
      <c r="AH406" s="53">
        <f>IF(AND(ISNUMBER($Q406),ISNUMBER($AL406),$AL406&lt;&gt;0),ROUND($Q406/$AL406*100,1),"")</f>
        <v/>
      </c>
      <c r="AI406" s="48">
        <f>IF(ISNUMBER($S406),IF($S406&lt;=1,"Yes","No"),"n/a")</f>
        <v/>
      </c>
      <c r="AJ406" s="48">
        <f>IF(ISNUMBER($S406),ROUND(MAX(0,MIN(100,100-$S406*2.5-IF(ISNUMBER($T406),$T406,0)*0.12+IF($S406&lt;=1,12,0))),0),"")</f>
        <v/>
      </c>
      <c r="AK406" s="48">
        <f>IF(ISNUMBER($Q406),IF($Q406&gt;=100,20,IF($Q406&gt;=30,10,0)),0)+IF(ISNUMBER($R406),IF($R406&gt;=100,20,0),0)+IF(ISNUMBER($P406),IF($P406&gt;=150,20,IF($P406&gt;=50,12,5)),0)+IF(ISNUMBER($S406),IF($S406&lt;=1,15,0),0)</f>
        <v/>
      </c>
      <c r="AL406" s="48" t="n">
        <v>355</v>
      </c>
      <c r="AM406" s="49" t="n"/>
      <c r="AN406" s="48">
        <f>IF(AND(ISNUMBER($P406),ISNUMBER($AL406),$AL406&lt;&gt;0),IF(OR($P406&gt;180,$P406/$AL406*1000&gt;400),"Over ceiling, confirm SKU","Within"),"n/a")</f>
        <v/>
      </c>
      <c r="AO406" s="51" t="n"/>
      <c r="AP406" s="51" t="n"/>
      <c r="AQ406" s="51" t="n"/>
      <c r="AR406" s="34" t="inlineStr">
        <is>
          <t>Recalled, batch confirmed, to confirm</t>
        </is>
      </c>
      <c r="AS406" s="34" t="inlineStr">
        <is>
          <t>BLANK -&gt; requires live Amazon.ca capture</t>
        </is>
      </c>
      <c r="AT406" s="34" t="inlineStr">
        <is>
          <t>Unverified commercial data</t>
        </is>
      </c>
    </row>
    <row r="407" ht="28" customHeight="1">
      <c r="A407" s="34" t="inlineStr">
        <is>
          <t>Montellier</t>
        </is>
      </c>
      <c r="B407" s="34" t="inlineStr">
        <is>
          <t>Montellier Carbonated Natural Spring Water | Cranberry | 24 pack 355mL</t>
        </is>
      </c>
      <c r="C407" s="34" t="inlineStr">
        <is>
          <t>5) Sparkling water &amp; soda</t>
        </is>
      </c>
      <c r="D407" s="34" t="inlineStr">
        <is>
          <t>355 mL can</t>
        </is>
      </c>
      <c r="E407" s="48" t="n">
        <v>24</v>
      </c>
      <c r="F407" s="49" t="n"/>
      <c r="G407" s="50">
        <f>IF(AND(ISNUMBER($F407),ISNUMBER($E407),$E407&lt;&gt;0),$F407/$E407,"")</f>
        <v/>
      </c>
      <c r="H407" s="50">
        <f>IF(AND(ISNUMBER($F407),ISNUMBER($AL407),ISNUMBER($E407),($AL407*$E407)&lt;&gt;0),$F407/($AL407*$E407)*100,"")</f>
        <v/>
      </c>
      <c r="I407" s="51" t="n"/>
      <c r="J407" s="52" t="n"/>
      <c r="K407" s="50">
        <f>IF(AND(ISNUMBER($F407),ISNUMBER($J407)),$F407*(1-$J407),"")</f>
        <v/>
      </c>
      <c r="L407" s="51" t="n"/>
      <c r="M407" s="51" t="n"/>
      <c r="N407" s="50">
        <f>IF(ISNUMBER($F407),($F407-IF(ISNUMBER($AM407),$AM407,0))*(1-IF(ISNUMBER($J407),$J407,0)),"")</f>
        <v/>
      </c>
      <c r="O407" s="34" t="inlineStr">
        <is>
          <t>Cranberry</t>
        </is>
      </c>
      <c r="P407" s="48" t="n">
        <v>0</v>
      </c>
      <c r="Q407" s="48" t="n">
        <v>5</v>
      </c>
      <c r="R407" s="34" t="inlineStr">
        <is>
          <t>Not listed</t>
        </is>
      </c>
      <c r="S407" s="48" t="n">
        <v>0</v>
      </c>
      <c r="T407" s="48" t="n">
        <v>0</v>
      </c>
      <c r="U407" s="34" t="inlineStr">
        <is>
          <t>None</t>
        </is>
      </c>
      <c r="V407" s="34" t="inlineStr">
        <is>
          <t>Canadian natural spring water, carbonated, zero everything</t>
        </is>
      </c>
      <c r="W407" s="51" t="n"/>
      <c r="X407" s="51" t="n"/>
      <c r="Y407" s="51" t="n"/>
      <c r="Z407" s="51" t="n"/>
      <c r="AA407" s="34" t="inlineStr">
        <is>
          <t>Medium</t>
        </is>
      </c>
      <c r="AB407" s="34" t="inlineStr">
        <is>
          <t>Established Canadian sparkling brand (domestic strength)</t>
        </is>
      </c>
      <c r="AC407" s="34" t="inlineStr">
        <is>
          <t>Canadian carbonated spring water</t>
        </is>
      </c>
      <c r="AD407" s="34" t="inlineStr">
        <is>
          <t>Local Canadian sparkling water, often value priced.</t>
        </is>
      </c>
      <c r="AE407" s="51" t="n"/>
      <c r="AF407" s="53">
        <f>IF(AND(ISNUMBER($P407),ISNUMBER($AL407),$AL407&lt;&gt;0),ROUND($P407/$AL407*100,1),"")</f>
        <v/>
      </c>
      <c r="AG407" s="54">
        <f>IF(AND(ISNUMBER($S407),ISNUMBER($AL407),$AL407&lt;&gt;0),ROUND($S407/$AL407*100,2),"")</f>
        <v/>
      </c>
      <c r="AH407" s="53">
        <f>IF(AND(ISNUMBER($Q407),ISNUMBER($AL407),$AL407&lt;&gt;0),ROUND($Q407/$AL407*100,1),"")</f>
        <v/>
      </c>
      <c r="AI407" s="48">
        <f>IF(ISNUMBER($S407),IF($S407&lt;=1,"Yes","No"),"n/a")</f>
        <v/>
      </c>
      <c r="AJ407" s="48">
        <f>IF(ISNUMBER($S407),ROUND(MAX(0,MIN(100,100-$S407*2.5-IF(ISNUMBER($T407),$T407,0)*0.12+IF($S407&lt;=1,12,0))),0),"")</f>
        <v/>
      </c>
      <c r="AK407" s="48">
        <f>IF(ISNUMBER($Q407),IF($Q407&gt;=100,20,IF($Q407&gt;=30,10,0)),0)+IF(ISNUMBER($R407),IF($R407&gt;=100,20,0),0)+IF(ISNUMBER($P407),IF($P407&gt;=150,20,IF($P407&gt;=50,12,5)),0)+IF(ISNUMBER($S407),IF($S407&lt;=1,15,0),0)</f>
        <v/>
      </c>
      <c r="AL407" s="48" t="n">
        <v>355</v>
      </c>
      <c r="AM407" s="49" t="n"/>
      <c r="AN407" s="48">
        <f>IF(AND(ISNUMBER($P407),ISNUMBER($AL407),$AL407&lt;&gt;0),IF(OR($P407&gt;180,$P407/$AL407*1000&gt;400),"Over ceiling, confirm SKU","Within"),"n/a")</f>
        <v/>
      </c>
      <c r="AO407" s="51" t="n"/>
      <c r="AP407" s="51" t="n"/>
      <c r="AQ407" s="51" t="n"/>
      <c r="AR407" s="34" t="inlineStr">
        <is>
          <t>Recalled, batch confirmed, to confirm</t>
        </is>
      </c>
      <c r="AS407" s="34" t="inlineStr">
        <is>
          <t>BLANK -&gt; requires live Amazon.ca capture</t>
        </is>
      </c>
      <c r="AT407" s="34" t="inlineStr">
        <is>
          <t>Unverified commercial data</t>
        </is>
      </c>
    </row>
    <row r="408" ht="28" customHeight="1">
      <c r="A408" s="34" t="inlineStr">
        <is>
          <t>Montellier</t>
        </is>
      </c>
      <c r="B408" s="34" t="inlineStr">
        <is>
          <t>Montellier Carbonated Natural Spring Water | Raspberry | single 355mL</t>
        </is>
      </c>
      <c r="C408" s="34" t="inlineStr">
        <is>
          <t>5) Sparkling water &amp; soda</t>
        </is>
      </c>
      <c r="D408" s="34" t="inlineStr">
        <is>
          <t>355 mL can</t>
        </is>
      </c>
      <c r="E408" s="48" t="n">
        <v>1</v>
      </c>
      <c r="F408" s="49" t="n"/>
      <c r="G408" s="50">
        <f>IF(AND(ISNUMBER($F408),ISNUMBER($E408),$E408&lt;&gt;0),$F408/$E408,"")</f>
        <v/>
      </c>
      <c r="H408" s="50">
        <f>IF(AND(ISNUMBER($F408),ISNUMBER($AL408),ISNUMBER($E408),($AL408*$E408)&lt;&gt;0),$F408/($AL408*$E408)*100,"")</f>
        <v/>
      </c>
      <c r="I408" s="51" t="n"/>
      <c r="J408" s="52" t="n"/>
      <c r="K408" s="50">
        <f>IF(AND(ISNUMBER($F408),ISNUMBER($J408)),$F408*(1-$J408),"")</f>
        <v/>
      </c>
      <c r="L408" s="51" t="n"/>
      <c r="M408" s="51" t="n"/>
      <c r="N408" s="50">
        <f>IF(ISNUMBER($F408),($F408-IF(ISNUMBER($AM408),$AM408,0))*(1-IF(ISNUMBER($J408),$J408,0)),"")</f>
        <v/>
      </c>
      <c r="O408" s="34" t="inlineStr">
        <is>
          <t>Raspberry</t>
        </is>
      </c>
      <c r="P408" s="48" t="n">
        <v>0</v>
      </c>
      <c r="Q408" s="48" t="n">
        <v>5</v>
      </c>
      <c r="R408" s="34" t="inlineStr">
        <is>
          <t>Not listed</t>
        </is>
      </c>
      <c r="S408" s="48" t="n">
        <v>0</v>
      </c>
      <c r="T408" s="48" t="n">
        <v>0</v>
      </c>
      <c r="U408" s="34" t="inlineStr">
        <is>
          <t>None</t>
        </is>
      </c>
      <c r="V408" s="34" t="inlineStr">
        <is>
          <t>Canadian natural spring water, carbonated, zero everything</t>
        </is>
      </c>
      <c r="W408" s="51" t="n"/>
      <c r="X408" s="51" t="n"/>
      <c r="Y408" s="51" t="n"/>
      <c r="Z408" s="51" t="n"/>
      <c r="AA408" s="34" t="inlineStr">
        <is>
          <t>Medium</t>
        </is>
      </c>
      <c r="AB408" s="34" t="inlineStr">
        <is>
          <t>Established Canadian sparkling brand (domestic strength)</t>
        </is>
      </c>
      <c r="AC408" s="34" t="inlineStr">
        <is>
          <t>Canadian carbonated spring water</t>
        </is>
      </c>
      <c r="AD408" s="34" t="inlineStr">
        <is>
          <t>Local Canadian sparkling water, often value priced.</t>
        </is>
      </c>
      <c r="AE408" s="51" t="n"/>
      <c r="AF408" s="53">
        <f>IF(AND(ISNUMBER($P408),ISNUMBER($AL408),$AL408&lt;&gt;0),ROUND($P408/$AL408*100,1),"")</f>
        <v/>
      </c>
      <c r="AG408" s="54">
        <f>IF(AND(ISNUMBER($S408),ISNUMBER($AL408),$AL408&lt;&gt;0),ROUND($S408/$AL408*100,2),"")</f>
        <v/>
      </c>
      <c r="AH408" s="53">
        <f>IF(AND(ISNUMBER($Q408),ISNUMBER($AL408),$AL408&lt;&gt;0),ROUND($Q408/$AL408*100,1),"")</f>
        <v/>
      </c>
      <c r="AI408" s="48">
        <f>IF(ISNUMBER($S408),IF($S408&lt;=1,"Yes","No"),"n/a")</f>
        <v/>
      </c>
      <c r="AJ408" s="48">
        <f>IF(ISNUMBER($S408),ROUND(MAX(0,MIN(100,100-$S408*2.5-IF(ISNUMBER($T408),$T408,0)*0.12+IF($S408&lt;=1,12,0))),0),"")</f>
        <v/>
      </c>
      <c r="AK408" s="48">
        <f>IF(ISNUMBER($Q408),IF($Q408&gt;=100,20,IF($Q408&gt;=30,10,0)),0)+IF(ISNUMBER($R408),IF($R408&gt;=100,20,0),0)+IF(ISNUMBER($P408),IF($P408&gt;=150,20,IF($P408&gt;=50,12,5)),0)+IF(ISNUMBER($S408),IF($S408&lt;=1,15,0),0)</f>
        <v/>
      </c>
      <c r="AL408" s="48" t="n">
        <v>355</v>
      </c>
      <c r="AM408" s="49" t="n"/>
      <c r="AN408" s="48">
        <f>IF(AND(ISNUMBER($P408),ISNUMBER($AL408),$AL408&lt;&gt;0),IF(OR($P408&gt;180,$P408/$AL408*1000&gt;400),"Over ceiling, confirm SKU","Within"),"n/a")</f>
        <v/>
      </c>
      <c r="AO408" s="51" t="n"/>
      <c r="AP408" s="51" t="n"/>
      <c r="AQ408" s="51" t="n"/>
      <c r="AR408" s="34" t="inlineStr">
        <is>
          <t>Recalled, batch confirmed, to confirm</t>
        </is>
      </c>
      <c r="AS408" s="34" t="inlineStr">
        <is>
          <t>BLANK -&gt; requires live Amazon.ca capture</t>
        </is>
      </c>
      <c r="AT408" s="34" t="inlineStr">
        <is>
          <t>Unverified commercial data</t>
        </is>
      </c>
    </row>
    <row r="409" ht="28" customHeight="1">
      <c r="A409" s="34" t="inlineStr">
        <is>
          <t>Montellier</t>
        </is>
      </c>
      <c r="B409" s="34" t="inlineStr">
        <is>
          <t>Montellier Carbonated Natural Spring Water | Raspberry | 8 pack 355mL</t>
        </is>
      </c>
      <c r="C409" s="34" t="inlineStr">
        <is>
          <t>5) Sparkling water &amp; soda</t>
        </is>
      </c>
      <c r="D409" s="34" t="inlineStr">
        <is>
          <t>355 mL can</t>
        </is>
      </c>
      <c r="E409" s="48" t="n">
        <v>8</v>
      </c>
      <c r="F409" s="49" t="n"/>
      <c r="G409" s="50">
        <f>IF(AND(ISNUMBER($F409),ISNUMBER($E409),$E409&lt;&gt;0),$F409/$E409,"")</f>
        <v/>
      </c>
      <c r="H409" s="50">
        <f>IF(AND(ISNUMBER($F409),ISNUMBER($AL409),ISNUMBER($E409),($AL409*$E409)&lt;&gt;0),$F409/($AL409*$E409)*100,"")</f>
        <v/>
      </c>
      <c r="I409" s="51" t="n"/>
      <c r="J409" s="52" t="n"/>
      <c r="K409" s="50">
        <f>IF(AND(ISNUMBER($F409),ISNUMBER($J409)),$F409*(1-$J409),"")</f>
        <v/>
      </c>
      <c r="L409" s="51" t="n"/>
      <c r="M409" s="51" t="n"/>
      <c r="N409" s="50">
        <f>IF(ISNUMBER($F409),($F409-IF(ISNUMBER($AM409),$AM409,0))*(1-IF(ISNUMBER($J409),$J409,0)),"")</f>
        <v/>
      </c>
      <c r="O409" s="34" t="inlineStr">
        <is>
          <t>Raspberry</t>
        </is>
      </c>
      <c r="P409" s="48" t="n">
        <v>0</v>
      </c>
      <c r="Q409" s="48" t="n">
        <v>5</v>
      </c>
      <c r="R409" s="34" t="inlineStr">
        <is>
          <t>Not listed</t>
        </is>
      </c>
      <c r="S409" s="48" t="n">
        <v>0</v>
      </c>
      <c r="T409" s="48" t="n">
        <v>0</v>
      </c>
      <c r="U409" s="34" t="inlineStr">
        <is>
          <t>None</t>
        </is>
      </c>
      <c r="V409" s="34" t="inlineStr">
        <is>
          <t>Canadian natural spring water, carbonated, zero everything</t>
        </is>
      </c>
      <c r="W409" s="51" t="n"/>
      <c r="X409" s="51" t="n"/>
      <c r="Y409" s="51" t="n"/>
      <c r="Z409" s="51" t="n"/>
      <c r="AA409" s="34" t="inlineStr">
        <is>
          <t>Medium</t>
        </is>
      </c>
      <c r="AB409" s="34" t="inlineStr">
        <is>
          <t>Established Canadian sparkling brand (domestic strength)</t>
        </is>
      </c>
      <c r="AC409" s="34" t="inlineStr">
        <is>
          <t>Canadian carbonated spring water</t>
        </is>
      </c>
      <c r="AD409" s="34" t="inlineStr">
        <is>
          <t>Local Canadian sparkling water, often value priced.</t>
        </is>
      </c>
      <c r="AE409" s="51" t="n"/>
      <c r="AF409" s="53">
        <f>IF(AND(ISNUMBER($P409),ISNUMBER($AL409),$AL409&lt;&gt;0),ROUND($P409/$AL409*100,1),"")</f>
        <v/>
      </c>
      <c r="AG409" s="54">
        <f>IF(AND(ISNUMBER($S409),ISNUMBER($AL409),$AL409&lt;&gt;0),ROUND($S409/$AL409*100,2),"")</f>
        <v/>
      </c>
      <c r="AH409" s="53">
        <f>IF(AND(ISNUMBER($Q409),ISNUMBER($AL409),$AL409&lt;&gt;0),ROUND($Q409/$AL409*100,1),"")</f>
        <v/>
      </c>
      <c r="AI409" s="48">
        <f>IF(ISNUMBER($S409),IF($S409&lt;=1,"Yes","No"),"n/a")</f>
        <v/>
      </c>
      <c r="AJ409" s="48">
        <f>IF(ISNUMBER($S409),ROUND(MAX(0,MIN(100,100-$S409*2.5-IF(ISNUMBER($T409),$T409,0)*0.12+IF($S409&lt;=1,12,0))),0),"")</f>
        <v/>
      </c>
      <c r="AK409" s="48">
        <f>IF(ISNUMBER($Q409),IF($Q409&gt;=100,20,IF($Q409&gt;=30,10,0)),0)+IF(ISNUMBER($R409),IF($R409&gt;=100,20,0),0)+IF(ISNUMBER($P409),IF($P409&gt;=150,20,IF($P409&gt;=50,12,5)),0)+IF(ISNUMBER($S409),IF($S409&lt;=1,15,0),0)</f>
        <v/>
      </c>
      <c r="AL409" s="48" t="n">
        <v>355</v>
      </c>
      <c r="AM409" s="49" t="n"/>
      <c r="AN409" s="48">
        <f>IF(AND(ISNUMBER($P409),ISNUMBER($AL409),$AL409&lt;&gt;0),IF(OR($P409&gt;180,$P409/$AL409*1000&gt;400),"Over ceiling, confirm SKU","Within"),"n/a")</f>
        <v/>
      </c>
      <c r="AO409" s="51" t="n"/>
      <c r="AP409" s="51" t="n"/>
      <c r="AQ409" s="51" t="n"/>
      <c r="AR409" s="34" t="inlineStr">
        <is>
          <t>Recalled, batch confirmed, to confirm</t>
        </is>
      </c>
      <c r="AS409" s="34" t="inlineStr">
        <is>
          <t>BLANK -&gt; requires live Amazon.ca capture</t>
        </is>
      </c>
      <c r="AT409" s="34" t="inlineStr">
        <is>
          <t>Unverified commercial data</t>
        </is>
      </c>
    </row>
    <row r="410" ht="28" customHeight="1">
      <c r="A410" s="34" t="inlineStr">
        <is>
          <t>Montellier</t>
        </is>
      </c>
      <c r="B410" s="34" t="inlineStr">
        <is>
          <t>Montellier Carbonated Natural Spring Water | Raspberry | 12 pack 355mL</t>
        </is>
      </c>
      <c r="C410" s="34" t="inlineStr">
        <is>
          <t>5) Sparkling water &amp; soda</t>
        </is>
      </c>
      <c r="D410" s="34" t="inlineStr">
        <is>
          <t>355 mL can</t>
        </is>
      </c>
      <c r="E410" s="48" t="n">
        <v>12</v>
      </c>
      <c r="F410" s="49" t="n"/>
      <c r="G410" s="50">
        <f>IF(AND(ISNUMBER($F410),ISNUMBER($E410),$E410&lt;&gt;0),$F410/$E410,"")</f>
        <v/>
      </c>
      <c r="H410" s="50">
        <f>IF(AND(ISNUMBER($F410),ISNUMBER($AL410),ISNUMBER($E410),($AL410*$E410)&lt;&gt;0),$F410/($AL410*$E410)*100,"")</f>
        <v/>
      </c>
      <c r="I410" s="51" t="n"/>
      <c r="J410" s="52" t="n"/>
      <c r="K410" s="50">
        <f>IF(AND(ISNUMBER($F410),ISNUMBER($J410)),$F410*(1-$J410),"")</f>
        <v/>
      </c>
      <c r="L410" s="51" t="n"/>
      <c r="M410" s="51" t="n"/>
      <c r="N410" s="50">
        <f>IF(ISNUMBER($F410),($F410-IF(ISNUMBER($AM410),$AM410,0))*(1-IF(ISNUMBER($J410),$J410,0)),"")</f>
        <v/>
      </c>
      <c r="O410" s="34" t="inlineStr">
        <is>
          <t>Raspberry</t>
        </is>
      </c>
      <c r="P410" s="48" t="n">
        <v>0</v>
      </c>
      <c r="Q410" s="48" t="n">
        <v>5</v>
      </c>
      <c r="R410" s="34" t="inlineStr">
        <is>
          <t>Not listed</t>
        </is>
      </c>
      <c r="S410" s="48" t="n">
        <v>0</v>
      </c>
      <c r="T410" s="48" t="n">
        <v>0</v>
      </c>
      <c r="U410" s="34" t="inlineStr">
        <is>
          <t>None</t>
        </is>
      </c>
      <c r="V410" s="34" t="inlineStr">
        <is>
          <t>Canadian natural spring water, carbonated, zero everything</t>
        </is>
      </c>
      <c r="W410" s="51" t="n"/>
      <c r="X410" s="51" t="n"/>
      <c r="Y410" s="51" t="n"/>
      <c r="Z410" s="51" t="n"/>
      <c r="AA410" s="34" t="inlineStr">
        <is>
          <t>Medium</t>
        </is>
      </c>
      <c r="AB410" s="34" t="inlineStr">
        <is>
          <t>Established Canadian sparkling brand (domestic strength)</t>
        </is>
      </c>
      <c r="AC410" s="34" t="inlineStr">
        <is>
          <t>Canadian carbonated spring water</t>
        </is>
      </c>
      <c r="AD410" s="34" t="inlineStr">
        <is>
          <t>Local Canadian sparkling water, often value priced.</t>
        </is>
      </c>
      <c r="AE410" s="51" t="n"/>
      <c r="AF410" s="53">
        <f>IF(AND(ISNUMBER($P410),ISNUMBER($AL410),$AL410&lt;&gt;0),ROUND($P410/$AL410*100,1),"")</f>
        <v/>
      </c>
      <c r="AG410" s="54">
        <f>IF(AND(ISNUMBER($S410),ISNUMBER($AL410),$AL410&lt;&gt;0),ROUND($S410/$AL410*100,2),"")</f>
        <v/>
      </c>
      <c r="AH410" s="53">
        <f>IF(AND(ISNUMBER($Q410),ISNUMBER($AL410),$AL410&lt;&gt;0),ROUND($Q410/$AL410*100,1),"")</f>
        <v/>
      </c>
      <c r="AI410" s="48">
        <f>IF(ISNUMBER($S410),IF($S410&lt;=1,"Yes","No"),"n/a")</f>
        <v/>
      </c>
      <c r="AJ410" s="48">
        <f>IF(ISNUMBER($S410),ROUND(MAX(0,MIN(100,100-$S410*2.5-IF(ISNUMBER($T410),$T410,0)*0.12+IF($S410&lt;=1,12,0))),0),"")</f>
        <v/>
      </c>
      <c r="AK410" s="48">
        <f>IF(ISNUMBER($Q410),IF($Q410&gt;=100,20,IF($Q410&gt;=30,10,0)),0)+IF(ISNUMBER($R410),IF($R410&gt;=100,20,0),0)+IF(ISNUMBER($P410),IF($P410&gt;=150,20,IF($P410&gt;=50,12,5)),0)+IF(ISNUMBER($S410),IF($S410&lt;=1,15,0),0)</f>
        <v/>
      </c>
      <c r="AL410" s="48" t="n">
        <v>355</v>
      </c>
      <c r="AM410" s="49" t="n"/>
      <c r="AN410" s="48">
        <f>IF(AND(ISNUMBER($P410),ISNUMBER($AL410),$AL410&lt;&gt;0),IF(OR($P410&gt;180,$P410/$AL410*1000&gt;400),"Over ceiling, confirm SKU","Within"),"n/a")</f>
        <v/>
      </c>
      <c r="AO410" s="51" t="n"/>
      <c r="AP410" s="51" t="n"/>
      <c r="AQ410" s="51" t="n"/>
      <c r="AR410" s="34" t="inlineStr">
        <is>
          <t>Recalled, batch confirmed, to confirm</t>
        </is>
      </c>
      <c r="AS410" s="34" t="inlineStr">
        <is>
          <t>BLANK -&gt; requires live Amazon.ca capture</t>
        </is>
      </c>
      <c r="AT410" s="34" t="inlineStr">
        <is>
          <t>Unverified commercial data</t>
        </is>
      </c>
    </row>
    <row r="411" ht="28" customHeight="1">
      <c r="A411" s="34" t="inlineStr">
        <is>
          <t>Montellier</t>
        </is>
      </c>
      <c r="B411" s="34" t="inlineStr">
        <is>
          <t>Montellier Carbonated Natural Spring Water | Raspberry | 15 pack 355mL</t>
        </is>
      </c>
      <c r="C411" s="34" t="inlineStr">
        <is>
          <t>5) Sparkling water &amp; soda</t>
        </is>
      </c>
      <c r="D411" s="34" t="inlineStr">
        <is>
          <t>355 mL can</t>
        </is>
      </c>
      <c r="E411" s="48" t="n">
        <v>15</v>
      </c>
      <c r="F411" s="49" t="n"/>
      <c r="G411" s="50">
        <f>IF(AND(ISNUMBER($F411),ISNUMBER($E411),$E411&lt;&gt;0),$F411/$E411,"")</f>
        <v/>
      </c>
      <c r="H411" s="50">
        <f>IF(AND(ISNUMBER($F411),ISNUMBER($AL411),ISNUMBER($E411),($AL411*$E411)&lt;&gt;0),$F411/($AL411*$E411)*100,"")</f>
        <v/>
      </c>
      <c r="I411" s="51" t="n"/>
      <c r="J411" s="52" t="n"/>
      <c r="K411" s="50">
        <f>IF(AND(ISNUMBER($F411),ISNUMBER($J411)),$F411*(1-$J411),"")</f>
        <v/>
      </c>
      <c r="L411" s="51" t="n"/>
      <c r="M411" s="51" t="n"/>
      <c r="N411" s="50">
        <f>IF(ISNUMBER($F411),($F411-IF(ISNUMBER($AM411),$AM411,0))*(1-IF(ISNUMBER($J411),$J411,0)),"")</f>
        <v/>
      </c>
      <c r="O411" s="34" t="inlineStr">
        <is>
          <t>Raspberry</t>
        </is>
      </c>
      <c r="P411" s="48" t="n">
        <v>0</v>
      </c>
      <c r="Q411" s="48" t="n">
        <v>5</v>
      </c>
      <c r="R411" s="34" t="inlineStr">
        <is>
          <t>Not listed</t>
        </is>
      </c>
      <c r="S411" s="48" t="n">
        <v>0</v>
      </c>
      <c r="T411" s="48" t="n">
        <v>0</v>
      </c>
      <c r="U411" s="34" t="inlineStr">
        <is>
          <t>None</t>
        </is>
      </c>
      <c r="V411" s="34" t="inlineStr">
        <is>
          <t>Canadian natural spring water, carbonated, zero everything</t>
        </is>
      </c>
      <c r="W411" s="51" t="n"/>
      <c r="X411" s="51" t="n"/>
      <c r="Y411" s="51" t="n"/>
      <c r="Z411" s="51" t="n"/>
      <c r="AA411" s="34" t="inlineStr">
        <is>
          <t>Medium</t>
        </is>
      </c>
      <c r="AB411" s="34" t="inlineStr">
        <is>
          <t>Established Canadian sparkling brand (domestic strength)</t>
        </is>
      </c>
      <c r="AC411" s="34" t="inlineStr">
        <is>
          <t>Canadian carbonated spring water</t>
        </is>
      </c>
      <c r="AD411" s="34" t="inlineStr">
        <is>
          <t>Local Canadian sparkling water, often value priced.</t>
        </is>
      </c>
      <c r="AE411" s="51" t="n"/>
      <c r="AF411" s="53">
        <f>IF(AND(ISNUMBER($P411),ISNUMBER($AL411),$AL411&lt;&gt;0),ROUND($P411/$AL411*100,1),"")</f>
        <v/>
      </c>
      <c r="AG411" s="54">
        <f>IF(AND(ISNUMBER($S411),ISNUMBER($AL411),$AL411&lt;&gt;0),ROUND($S411/$AL411*100,2),"")</f>
        <v/>
      </c>
      <c r="AH411" s="53">
        <f>IF(AND(ISNUMBER($Q411),ISNUMBER($AL411),$AL411&lt;&gt;0),ROUND($Q411/$AL411*100,1),"")</f>
        <v/>
      </c>
      <c r="AI411" s="48">
        <f>IF(ISNUMBER($S411),IF($S411&lt;=1,"Yes","No"),"n/a")</f>
        <v/>
      </c>
      <c r="AJ411" s="48">
        <f>IF(ISNUMBER($S411),ROUND(MAX(0,MIN(100,100-$S411*2.5-IF(ISNUMBER($T411),$T411,0)*0.12+IF($S411&lt;=1,12,0))),0),"")</f>
        <v/>
      </c>
      <c r="AK411" s="48">
        <f>IF(ISNUMBER($Q411),IF($Q411&gt;=100,20,IF($Q411&gt;=30,10,0)),0)+IF(ISNUMBER($R411),IF($R411&gt;=100,20,0),0)+IF(ISNUMBER($P411),IF($P411&gt;=150,20,IF($P411&gt;=50,12,5)),0)+IF(ISNUMBER($S411),IF($S411&lt;=1,15,0),0)</f>
        <v/>
      </c>
      <c r="AL411" s="48" t="n">
        <v>355</v>
      </c>
      <c r="AM411" s="49" t="n"/>
      <c r="AN411" s="48">
        <f>IF(AND(ISNUMBER($P411),ISNUMBER($AL411),$AL411&lt;&gt;0),IF(OR($P411&gt;180,$P411/$AL411*1000&gt;400),"Over ceiling, confirm SKU","Within"),"n/a")</f>
        <v/>
      </c>
      <c r="AO411" s="51" t="n"/>
      <c r="AP411" s="51" t="n"/>
      <c r="AQ411" s="51" t="n"/>
      <c r="AR411" s="34" t="inlineStr">
        <is>
          <t>Recalled, batch confirmed, to confirm</t>
        </is>
      </c>
      <c r="AS411" s="34" t="inlineStr">
        <is>
          <t>BLANK -&gt; requires live Amazon.ca capture</t>
        </is>
      </c>
      <c r="AT411" s="34" t="inlineStr">
        <is>
          <t>Unverified commercial data</t>
        </is>
      </c>
    </row>
    <row r="412" ht="28" customHeight="1">
      <c r="A412" s="34" t="inlineStr">
        <is>
          <t>Montellier</t>
        </is>
      </c>
      <c r="B412" s="34" t="inlineStr">
        <is>
          <t>Montellier Carbonated Natural Spring Water | Raspberry | 18 pack 355mL</t>
        </is>
      </c>
      <c r="C412" s="34" t="inlineStr">
        <is>
          <t>5) Sparkling water &amp; soda</t>
        </is>
      </c>
      <c r="D412" s="34" t="inlineStr">
        <is>
          <t>355 mL can</t>
        </is>
      </c>
      <c r="E412" s="48" t="n">
        <v>18</v>
      </c>
      <c r="F412" s="49" t="n"/>
      <c r="G412" s="50">
        <f>IF(AND(ISNUMBER($F412),ISNUMBER($E412),$E412&lt;&gt;0),$F412/$E412,"")</f>
        <v/>
      </c>
      <c r="H412" s="50">
        <f>IF(AND(ISNUMBER($F412),ISNUMBER($AL412),ISNUMBER($E412),($AL412*$E412)&lt;&gt;0),$F412/($AL412*$E412)*100,"")</f>
        <v/>
      </c>
      <c r="I412" s="51" t="n"/>
      <c r="J412" s="52" t="n"/>
      <c r="K412" s="50">
        <f>IF(AND(ISNUMBER($F412),ISNUMBER($J412)),$F412*(1-$J412),"")</f>
        <v/>
      </c>
      <c r="L412" s="51" t="n"/>
      <c r="M412" s="51" t="n"/>
      <c r="N412" s="50">
        <f>IF(ISNUMBER($F412),($F412-IF(ISNUMBER($AM412),$AM412,0))*(1-IF(ISNUMBER($J412),$J412,0)),"")</f>
        <v/>
      </c>
      <c r="O412" s="34" t="inlineStr">
        <is>
          <t>Raspberry</t>
        </is>
      </c>
      <c r="P412" s="48" t="n">
        <v>0</v>
      </c>
      <c r="Q412" s="48" t="n">
        <v>5</v>
      </c>
      <c r="R412" s="34" t="inlineStr">
        <is>
          <t>Not listed</t>
        </is>
      </c>
      <c r="S412" s="48" t="n">
        <v>0</v>
      </c>
      <c r="T412" s="48" t="n">
        <v>0</v>
      </c>
      <c r="U412" s="34" t="inlineStr">
        <is>
          <t>None</t>
        </is>
      </c>
      <c r="V412" s="34" t="inlineStr">
        <is>
          <t>Canadian natural spring water, carbonated, zero everything</t>
        </is>
      </c>
      <c r="W412" s="51" t="n"/>
      <c r="X412" s="51" t="n"/>
      <c r="Y412" s="51" t="n"/>
      <c r="Z412" s="51" t="n"/>
      <c r="AA412" s="34" t="inlineStr">
        <is>
          <t>Medium</t>
        </is>
      </c>
      <c r="AB412" s="34" t="inlineStr">
        <is>
          <t>Established Canadian sparkling brand (domestic strength)</t>
        </is>
      </c>
      <c r="AC412" s="34" t="inlineStr">
        <is>
          <t>Canadian carbonated spring water</t>
        </is>
      </c>
      <c r="AD412" s="34" t="inlineStr">
        <is>
          <t>Local Canadian sparkling water, often value priced.</t>
        </is>
      </c>
      <c r="AE412" s="51" t="n"/>
      <c r="AF412" s="53">
        <f>IF(AND(ISNUMBER($P412),ISNUMBER($AL412),$AL412&lt;&gt;0),ROUND($P412/$AL412*100,1),"")</f>
        <v/>
      </c>
      <c r="AG412" s="54">
        <f>IF(AND(ISNUMBER($S412),ISNUMBER($AL412),$AL412&lt;&gt;0),ROUND($S412/$AL412*100,2),"")</f>
        <v/>
      </c>
      <c r="AH412" s="53">
        <f>IF(AND(ISNUMBER($Q412),ISNUMBER($AL412),$AL412&lt;&gt;0),ROUND($Q412/$AL412*100,1),"")</f>
        <v/>
      </c>
      <c r="AI412" s="48">
        <f>IF(ISNUMBER($S412),IF($S412&lt;=1,"Yes","No"),"n/a")</f>
        <v/>
      </c>
      <c r="AJ412" s="48">
        <f>IF(ISNUMBER($S412),ROUND(MAX(0,MIN(100,100-$S412*2.5-IF(ISNUMBER($T412),$T412,0)*0.12+IF($S412&lt;=1,12,0))),0),"")</f>
        <v/>
      </c>
      <c r="AK412" s="48">
        <f>IF(ISNUMBER($Q412),IF($Q412&gt;=100,20,IF($Q412&gt;=30,10,0)),0)+IF(ISNUMBER($R412),IF($R412&gt;=100,20,0),0)+IF(ISNUMBER($P412),IF($P412&gt;=150,20,IF($P412&gt;=50,12,5)),0)+IF(ISNUMBER($S412),IF($S412&lt;=1,15,0),0)</f>
        <v/>
      </c>
      <c r="AL412" s="48" t="n">
        <v>355</v>
      </c>
      <c r="AM412" s="49" t="n"/>
      <c r="AN412" s="48">
        <f>IF(AND(ISNUMBER($P412),ISNUMBER($AL412),$AL412&lt;&gt;0),IF(OR($P412&gt;180,$P412/$AL412*1000&gt;400),"Over ceiling, confirm SKU","Within"),"n/a")</f>
        <v/>
      </c>
      <c r="AO412" s="51" t="n"/>
      <c r="AP412" s="51" t="n"/>
      <c r="AQ412" s="51" t="n"/>
      <c r="AR412" s="34" t="inlineStr">
        <is>
          <t>Recalled, batch confirmed, to confirm</t>
        </is>
      </c>
      <c r="AS412" s="34" t="inlineStr">
        <is>
          <t>BLANK -&gt; requires live Amazon.ca capture</t>
        </is>
      </c>
      <c r="AT412" s="34" t="inlineStr">
        <is>
          <t>Unverified commercial data</t>
        </is>
      </c>
    </row>
    <row r="413" ht="28" customHeight="1">
      <c r="A413" s="34" t="inlineStr">
        <is>
          <t>Montellier</t>
        </is>
      </c>
      <c r="B413" s="34" t="inlineStr">
        <is>
          <t>Montellier Carbonated Natural Spring Water | Raspberry | 24 pack 355mL</t>
        </is>
      </c>
      <c r="C413" s="34" t="inlineStr">
        <is>
          <t>5) Sparkling water &amp; soda</t>
        </is>
      </c>
      <c r="D413" s="34" t="inlineStr">
        <is>
          <t>355 mL can</t>
        </is>
      </c>
      <c r="E413" s="48" t="n">
        <v>24</v>
      </c>
      <c r="F413" s="49" t="n"/>
      <c r="G413" s="50">
        <f>IF(AND(ISNUMBER($F413),ISNUMBER($E413),$E413&lt;&gt;0),$F413/$E413,"")</f>
        <v/>
      </c>
      <c r="H413" s="50">
        <f>IF(AND(ISNUMBER($F413),ISNUMBER($AL413),ISNUMBER($E413),($AL413*$E413)&lt;&gt;0),$F413/($AL413*$E413)*100,"")</f>
        <v/>
      </c>
      <c r="I413" s="51" t="n"/>
      <c r="J413" s="52" t="n"/>
      <c r="K413" s="50">
        <f>IF(AND(ISNUMBER($F413),ISNUMBER($J413)),$F413*(1-$J413),"")</f>
        <v/>
      </c>
      <c r="L413" s="51" t="n"/>
      <c r="M413" s="51" t="n"/>
      <c r="N413" s="50">
        <f>IF(ISNUMBER($F413),($F413-IF(ISNUMBER($AM413),$AM413,0))*(1-IF(ISNUMBER($J413),$J413,0)),"")</f>
        <v/>
      </c>
      <c r="O413" s="34" t="inlineStr">
        <is>
          <t>Raspberry</t>
        </is>
      </c>
      <c r="P413" s="48" t="n">
        <v>0</v>
      </c>
      <c r="Q413" s="48" t="n">
        <v>5</v>
      </c>
      <c r="R413" s="34" t="inlineStr">
        <is>
          <t>Not listed</t>
        </is>
      </c>
      <c r="S413" s="48" t="n">
        <v>0</v>
      </c>
      <c r="T413" s="48" t="n">
        <v>0</v>
      </c>
      <c r="U413" s="34" t="inlineStr">
        <is>
          <t>None</t>
        </is>
      </c>
      <c r="V413" s="34" t="inlineStr">
        <is>
          <t>Canadian natural spring water, carbonated, zero everything</t>
        </is>
      </c>
      <c r="W413" s="51" t="n"/>
      <c r="X413" s="51" t="n"/>
      <c r="Y413" s="51" t="n"/>
      <c r="Z413" s="51" t="n"/>
      <c r="AA413" s="34" t="inlineStr">
        <is>
          <t>Medium</t>
        </is>
      </c>
      <c r="AB413" s="34" t="inlineStr">
        <is>
          <t>Established Canadian sparkling brand (domestic strength)</t>
        </is>
      </c>
      <c r="AC413" s="34" t="inlineStr">
        <is>
          <t>Canadian carbonated spring water</t>
        </is>
      </c>
      <c r="AD413" s="34" t="inlineStr">
        <is>
          <t>Local Canadian sparkling water, often value priced.</t>
        </is>
      </c>
      <c r="AE413" s="51" t="n"/>
      <c r="AF413" s="53">
        <f>IF(AND(ISNUMBER($P413),ISNUMBER($AL413),$AL413&lt;&gt;0),ROUND($P413/$AL413*100,1),"")</f>
        <v/>
      </c>
      <c r="AG413" s="54">
        <f>IF(AND(ISNUMBER($S413),ISNUMBER($AL413),$AL413&lt;&gt;0),ROUND($S413/$AL413*100,2),"")</f>
        <v/>
      </c>
      <c r="AH413" s="53">
        <f>IF(AND(ISNUMBER($Q413),ISNUMBER($AL413),$AL413&lt;&gt;0),ROUND($Q413/$AL413*100,1),"")</f>
        <v/>
      </c>
      <c r="AI413" s="48">
        <f>IF(ISNUMBER($S413),IF($S413&lt;=1,"Yes","No"),"n/a")</f>
        <v/>
      </c>
      <c r="AJ413" s="48">
        <f>IF(ISNUMBER($S413),ROUND(MAX(0,MIN(100,100-$S413*2.5-IF(ISNUMBER($T413),$T413,0)*0.12+IF($S413&lt;=1,12,0))),0),"")</f>
        <v/>
      </c>
      <c r="AK413" s="48">
        <f>IF(ISNUMBER($Q413),IF($Q413&gt;=100,20,IF($Q413&gt;=30,10,0)),0)+IF(ISNUMBER($R413),IF($R413&gt;=100,20,0),0)+IF(ISNUMBER($P413),IF($P413&gt;=150,20,IF($P413&gt;=50,12,5)),0)+IF(ISNUMBER($S413),IF($S413&lt;=1,15,0),0)</f>
        <v/>
      </c>
      <c r="AL413" s="48" t="n">
        <v>355</v>
      </c>
      <c r="AM413" s="49" t="n"/>
      <c r="AN413" s="48">
        <f>IF(AND(ISNUMBER($P413),ISNUMBER($AL413),$AL413&lt;&gt;0),IF(OR($P413&gt;180,$P413/$AL413*1000&gt;400),"Over ceiling, confirm SKU","Within"),"n/a")</f>
        <v/>
      </c>
      <c r="AO413" s="51" t="n"/>
      <c r="AP413" s="51" t="n"/>
      <c r="AQ413" s="51" t="n"/>
      <c r="AR413" s="34" t="inlineStr">
        <is>
          <t>Recalled, batch confirmed, to confirm</t>
        </is>
      </c>
      <c r="AS413" s="34" t="inlineStr">
        <is>
          <t>BLANK -&gt; requires live Amazon.ca capture</t>
        </is>
      </c>
      <c r="AT413" s="34" t="inlineStr">
        <is>
          <t>Unverified commercial data</t>
        </is>
      </c>
    </row>
    <row r="414" ht="28" customHeight="1">
      <c r="A414" s="34" t="inlineStr">
        <is>
          <t>Eska</t>
        </is>
      </c>
      <c r="B414" s="34" t="inlineStr">
        <is>
          <t>Eska Sparkling Spring Water | Original | single 500mL</t>
        </is>
      </c>
      <c r="C414" s="34" t="inlineStr">
        <is>
          <t>5) Sparkling water &amp; soda</t>
        </is>
      </c>
      <c r="D414" s="34" t="inlineStr">
        <is>
          <t>500 mL bottle</t>
        </is>
      </c>
      <c r="E414" s="48" t="n">
        <v>1</v>
      </c>
      <c r="F414" s="49" t="n"/>
      <c r="G414" s="50">
        <f>IF(AND(ISNUMBER($F414),ISNUMBER($E414),$E414&lt;&gt;0),$F414/$E414,"")</f>
        <v/>
      </c>
      <c r="H414" s="50">
        <f>IF(AND(ISNUMBER($F414),ISNUMBER($AL414),ISNUMBER($E414),($AL414*$E414)&lt;&gt;0),$F414/($AL414*$E414)*100,"")</f>
        <v/>
      </c>
      <c r="I414" s="51" t="n"/>
      <c r="J414" s="52" t="n"/>
      <c r="K414" s="50">
        <f>IF(AND(ISNUMBER($F414),ISNUMBER($J414)),$F414*(1-$J414),"")</f>
        <v/>
      </c>
      <c r="L414" s="51" t="n"/>
      <c r="M414" s="51" t="n"/>
      <c r="N414" s="50">
        <f>IF(ISNUMBER($F414),($F414-IF(ISNUMBER($AM414),$AM414,0))*(1-IF(ISNUMBER($J414),$J414,0)),"")</f>
        <v/>
      </c>
      <c r="O414" s="34" t="inlineStr">
        <is>
          <t>Original</t>
        </is>
      </c>
      <c r="P414" s="48" t="n">
        <v>0</v>
      </c>
      <c r="Q414" s="48" t="n">
        <v>5</v>
      </c>
      <c r="R414" s="34" t="inlineStr">
        <is>
          <t>Not listed</t>
        </is>
      </c>
      <c r="S414" s="48" t="n">
        <v>0</v>
      </c>
      <c r="T414" s="48" t="n">
        <v>0</v>
      </c>
      <c r="U414" s="34" t="inlineStr">
        <is>
          <t>None</t>
        </is>
      </c>
      <c r="V414" s="34" t="inlineStr">
        <is>
          <t>Canadian glacial era spring water, naturally pure</t>
        </is>
      </c>
      <c r="W414" s="51" t="n"/>
      <c r="X414" s="51" t="n"/>
      <c r="Y414" s="51" t="n"/>
      <c r="Z414" s="51" t="n"/>
      <c r="AA414" s="34" t="inlineStr">
        <is>
          <t>Low</t>
        </is>
      </c>
      <c r="AB414" s="34" t="inlineStr">
        <is>
          <t>Canadian regional brand; modest reach</t>
        </is>
      </c>
      <c r="AC414" s="34" t="inlineStr">
        <is>
          <t>Pure Canadian spring water, sparkling</t>
        </is>
      </c>
      <c r="AD414" s="34" t="inlineStr">
        <is>
          <t>Canadian sourced purity story.</t>
        </is>
      </c>
      <c r="AE414" s="51" t="n"/>
      <c r="AF414" s="53">
        <f>IF(AND(ISNUMBER($P414),ISNUMBER($AL414),$AL414&lt;&gt;0),ROUND($P414/$AL414*100,1),"")</f>
        <v/>
      </c>
      <c r="AG414" s="54">
        <f>IF(AND(ISNUMBER($S414),ISNUMBER($AL414),$AL414&lt;&gt;0),ROUND($S414/$AL414*100,2),"")</f>
        <v/>
      </c>
      <c r="AH414" s="53">
        <f>IF(AND(ISNUMBER($Q414),ISNUMBER($AL414),$AL414&lt;&gt;0),ROUND($Q414/$AL414*100,1),"")</f>
        <v/>
      </c>
      <c r="AI414" s="48">
        <f>IF(ISNUMBER($S414),IF($S414&lt;=1,"Yes","No"),"n/a")</f>
        <v/>
      </c>
      <c r="AJ414" s="48">
        <f>IF(ISNUMBER($S414),ROUND(MAX(0,MIN(100,100-$S414*2.5-IF(ISNUMBER($T414),$T414,0)*0.12+IF($S414&lt;=1,12,0))),0),"")</f>
        <v/>
      </c>
      <c r="AK414" s="48">
        <f>IF(ISNUMBER($Q414),IF($Q414&gt;=100,20,IF($Q414&gt;=30,10,0)),0)+IF(ISNUMBER($R414),IF($R414&gt;=100,20,0),0)+IF(ISNUMBER($P414),IF($P414&gt;=150,20,IF($P414&gt;=50,12,5)),0)+IF(ISNUMBER($S414),IF($S414&lt;=1,15,0),0)</f>
        <v/>
      </c>
      <c r="AL414" s="48" t="n">
        <v>500</v>
      </c>
      <c r="AM414" s="49" t="n"/>
      <c r="AN414" s="48">
        <f>IF(AND(ISNUMBER($P414),ISNUMBER($AL414),$AL414&lt;&gt;0),IF(OR($P414&gt;180,$P414/$AL414*1000&gt;400),"Over ceiling, confirm SKU","Within"),"n/a")</f>
        <v/>
      </c>
      <c r="AO414" s="51" t="n"/>
      <c r="AP414" s="51" t="n"/>
      <c r="AQ414" s="51" t="n"/>
      <c r="AR414" s="34" t="inlineStr">
        <is>
          <t>Recalled, batch confirmed, to confirm</t>
        </is>
      </c>
      <c r="AS414" s="34" t="inlineStr">
        <is>
          <t>BLANK -&gt; requires live Amazon.ca capture</t>
        </is>
      </c>
      <c r="AT414" s="34" t="inlineStr">
        <is>
          <t>Unverified commercial data</t>
        </is>
      </c>
    </row>
    <row r="415" ht="28" customHeight="1">
      <c r="A415" s="34" t="inlineStr">
        <is>
          <t>Eska</t>
        </is>
      </c>
      <c r="B415" s="34" t="inlineStr">
        <is>
          <t>Eska Sparkling Spring Water | Original | 8 pack 500mL</t>
        </is>
      </c>
      <c r="C415" s="34" t="inlineStr">
        <is>
          <t>5) Sparkling water &amp; soda</t>
        </is>
      </c>
      <c r="D415" s="34" t="inlineStr">
        <is>
          <t>500 mL bottle</t>
        </is>
      </c>
      <c r="E415" s="48" t="n">
        <v>8</v>
      </c>
      <c r="F415" s="49" t="n"/>
      <c r="G415" s="50">
        <f>IF(AND(ISNUMBER($F415),ISNUMBER($E415),$E415&lt;&gt;0),$F415/$E415,"")</f>
        <v/>
      </c>
      <c r="H415" s="50">
        <f>IF(AND(ISNUMBER($F415),ISNUMBER($AL415),ISNUMBER($E415),($AL415*$E415)&lt;&gt;0),$F415/($AL415*$E415)*100,"")</f>
        <v/>
      </c>
      <c r="I415" s="51" t="n"/>
      <c r="J415" s="52" t="n"/>
      <c r="K415" s="50">
        <f>IF(AND(ISNUMBER($F415),ISNUMBER($J415)),$F415*(1-$J415),"")</f>
        <v/>
      </c>
      <c r="L415" s="51" t="n"/>
      <c r="M415" s="51" t="n"/>
      <c r="N415" s="50">
        <f>IF(ISNUMBER($F415),($F415-IF(ISNUMBER($AM415),$AM415,0))*(1-IF(ISNUMBER($J415),$J415,0)),"")</f>
        <v/>
      </c>
      <c r="O415" s="34" t="inlineStr">
        <is>
          <t>Original</t>
        </is>
      </c>
      <c r="P415" s="48" t="n">
        <v>0</v>
      </c>
      <c r="Q415" s="48" t="n">
        <v>5</v>
      </c>
      <c r="R415" s="34" t="inlineStr">
        <is>
          <t>Not listed</t>
        </is>
      </c>
      <c r="S415" s="48" t="n">
        <v>0</v>
      </c>
      <c r="T415" s="48" t="n">
        <v>0</v>
      </c>
      <c r="U415" s="34" t="inlineStr">
        <is>
          <t>None</t>
        </is>
      </c>
      <c r="V415" s="34" t="inlineStr">
        <is>
          <t>Canadian glacial era spring water, naturally pure</t>
        </is>
      </c>
      <c r="W415" s="51" t="n"/>
      <c r="X415" s="51" t="n"/>
      <c r="Y415" s="51" t="n"/>
      <c r="Z415" s="51" t="n"/>
      <c r="AA415" s="34" t="inlineStr">
        <is>
          <t>Low</t>
        </is>
      </c>
      <c r="AB415" s="34" t="inlineStr">
        <is>
          <t>Canadian regional brand; modest reach</t>
        </is>
      </c>
      <c r="AC415" s="34" t="inlineStr">
        <is>
          <t>Pure Canadian spring water, sparkling</t>
        </is>
      </c>
      <c r="AD415" s="34" t="inlineStr">
        <is>
          <t>Canadian sourced purity story.</t>
        </is>
      </c>
      <c r="AE415" s="51" t="n"/>
      <c r="AF415" s="53">
        <f>IF(AND(ISNUMBER($P415),ISNUMBER($AL415),$AL415&lt;&gt;0),ROUND($P415/$AL415*100,1),"")</f>
        <v/>
      </c>
      <c r="AG415" s="54">
        <f>IF(AND(ISNUMBER($S415),ISNUMBER($AL415),$AL415&lt;&gt;0),ROUND($S415/$AL415*100,2),"")</f>
        <v/>
      </c>
      <c r="AH415" s="53">
        <f>IF(AND(ISNUMBER($Q415),ISNUMBER($AL415),$AL415&lt;&gt;0),ROUND($Q415/$AL415*100,1),"")</f>
        <v/>
      </c>
      <c r="AI415" s="48">
        <f>IF(ISNUMBER($S415),IF($S415&lt;=1,"Yes","No"),"n/a")</f>
        <v/>
      </c>
      <c r="AJ415" s="48">
        <f>IF(ISNUMBER($S415),ROUND(MAX(0,MIN(100,100-$S415*2.5-IF(ISNUMBER($T415),$T415,0)*0.12+IF($S415&lt;=1,12,0))),0),"")</f>
        <v/>
      </c>
      <c r="AK415" s="48">
        <f>IF(ISNUMBER($Q415),IF($Q415&gt;=100,20,IF($Q415&gt;=30,10,0)),0)+IF(ISNUMBER($R415),IF($R415&gt;=100,20,0),0)+IF(ISNUMBER($P415),IF($P415&gt;=150,20,IF($P415&gt;=50,12,5)),0)+IF(ISNUMBER($S415),IF($S415&lt;=1,15,0),0)</f>
        <v/>
      </c>
      <c r="AL415" s="48" t="n">
        <v>500</v>
      </c>
      <c r="AM415" s="49" t="n"/>
      <c r="AN415" s="48">
        <f>IF(AND(ISNUMBER($P415),ISNUMBER($AL415),$AL415&lt;&gt;0),IF(OR($P415&gt;180,$P415/$AL415*1000&gt;400),"Over ceiling, confirm SKU","Within"),"n/a")</f>
        <v/>
      </c>
      <c r="AO415" s="51" t="n"/>
      <c r="AP415" s="51" t="n"/>
      <c r="AQ415" s="51" t="n"/>
      <c r="AR415" s="34" t="inlineStr">
        <is>
          <t>Recalled, batch confirmed, to confirm</t>
        </is>
      </c>
      <c r="AS415" s="34" t="inlineStr">
        <is>
          <t>BLANK -&gt; requires live Amazon.ca capture</t>
        </is>
      </c>
      <c r="AT415" s="34" t="inlineStr">
        <is>
          <t>Unverified commercial data</t>
        </is>
      </c>
    </row>
    <row r="416" ht="28" customHeight="1">
      <c r="A416" s="34" t="inlineStr">
        <is>
          <t>Eska</t>
        </is>
      </c>
      <c r="B416" s="34" t="inlineStr">
        <is>
          <t>Eska Sparkling Spring Water | Original | 12 pack 500mL</t>
        </is>
      </c>
      <c r="C416" s="34" t="inlineStr">
        <is>
          <t>5) Sparkling water &amp; soda</t>
        </is>
      </c>
      <c r="D416" s="34" t="inlineStr">
        <is>
          <t>500 mL bottle</t>
        </is>
      </c>
      <c r="E416" s="48" t="n">
        <v>12</v>
      </c>
      <c r="F416" s="49" t="n"/>
      <c r="G416" s="50">
        <f>IF(AND(ISNUMBER($F416),ISNUMBER($E416),$E416&lt;&gt;0),$F416/$E416,"")</f>
        <v/>
      </c>
      <c r="H416" s="50">
        <f>IF(AND(ISNUMBER($F416),ISNUMBER($AL416),ISNUMBER($E416),($AL416*$E416)&lt;&gt;0),$F416/($AL416*$E416)*100,"")</f>
        <v/>
      </c>
      <c r="I416" s="51" t="n"/>
      <c r="J416" s="52" t="n"/>
      <c r="K416" s="50">
        <f>IF(AND(ISNUMBER($F416),ISNUMBER($J416)),$F416*(1-$J416),"")</f>
        <v/>
      </c>
      <c r="L416" s="51" t="n"/>
      <c r="M416" s="51" t="n"/>
      <c r="N416" s="50">
        <f>IF(ISNUMBER($F416),($F416-IF(ISNUMBER($AM416),$AM416,0))*(1-IF(ISNUMBER($J416),$J416,0)),"")</f>
        <v/>
      </c>
      <c r="O416" s="34" t="inlineStr">
        <is>
          <t>Original</t>
        </is>
      </c>
      <c r="P416" s="48" t="n">
        <v>0</v>
      </c>
      <c r="Q416" s="48" t="n">
        <v>5</v>
      </c>
      <c r="R416" s="34" t="inlineStr">
        <is>
          <t>Not listed</t>
        </is>
      </c>
      <c r="S416" s="48" t="n">
        <v>0</v>
      </c>
      <c r="T416" s="48" t="n">
        <v>0</v>
      </c>
      <c r="U416" s="34" t="inlineStr">
        <is>
          <t>None</t>
        </is>
      </c>
      <c r="V416" s="34" t="inlineStr">
        <is>
          <t>Canadian glacial era spring water, naturally pure</t>
        </is>
      </c>
      <c r="W416" s="51" t="n"/>
      <c r="X416" s="51" t="n"/>
      <c r="Y416" s="51" t="n"/>
      <c r="Z416" s="51" t="n"/>
      <c r="AA416" s="34" t="inlineStr">
        <is>
          <t>Low</t>
        </is>
      </c>
      <c r="AB416" s="34" t="inlineStr">
        <is>
          <t>Canadian regional brand; modest reach</t>
        </is>
      </c>
      <c r="AC416" s="34" t="inlineStr">
        <is>
          <t>Pure Canadian spring water, sparkling</t>
        </is>
      </c>
      <c r="AD416" s="34" t="inlineStr">
        <is>
          <t>Canadian sourced purity story.</t>
        </is>
      </c>
      <c r="AE416" s="51" t="n"/>
      <c r="AF416" s="53">
        <f>IF(AND(ISNUMBER($P416),ISNUMBER($AL416),$AL416&lt;&gt;0),ROUND($P416/$AL416*100,1),"")</f>
        <v/>
      </c>
      <c r="AG416" s="54">
        <f>IF(AND(ISNUMBER($S416),ISNUMBER($AL416),$AL416&lt;&gt;0),ROUND($S416/$AL416*100,2),"")</f>
        <v/>
      </c>
      <c r="AH416" s="53">
        <f>IF(AND(ISNUMBER($Q416),ISNUMBER($AL416),$AL416&lt;&gt;0),ROUND($Q416/$AL416*100,1),"")</f>
        <v/>
      </c>
      <c r="AI416" s="48">
        <f>IF(ISNUMBER($S416),IF($S416&lt;=1,"Yes","No"),"n/a")</f>
        <v/>
      </c>
      <c r="AJ416" s="48">
        <f>IF(ISNUMBER($S416),ROUND(MAX(0,MIN(100,100-$S416*2.5-IF(ISNUMBER($T416),$T416,0)*0.12+IF($S416&lt;=1,12,0))),0),"")</f>
        <v/>
      </c>
      <c r="AK416" s="48">
        <f>IF(ISNUMBER($Q416),IF($Q416&gt;=100,20,IF($Q416&gt;=30,10,0)),0)+IF(ISNUMBER($R416),IF($R416&gt;=100,20,0),0)+IF(ISNUMBER($P416),IF($P416&gt;=150,20,IF($P416&gt;=50,12,5)),0)+IF(ISNUMBER($S416),IF($S416&lt;=1,15,0),0)</f>
        <v/>
      </c>
      <c r="AL416" s="48" t="n">
        <v>500</v>
      </c>
      <c r="AM416" s="49" t="n"/>
      <c r="AN416" s="48">
        <f>IF(AND(ISNUMBER($P416),ISNUMBER($AL416),$AL416&lt;&gt;0),IF(OR($P416&gt;180,$P416/$AL416*1000&gt;400),"Over ceiling, confirm SKU","Within"),"n/a")</f>
        <v/>
      </c>
      <c r="AO416" s="51" t="n"/>
      <c r="AP416" s="51" t="n"/>
      <c r="AQ416" s="51" t="n"/>
      <c r="AR416" s="34" t="inlineStr">
        <is>
          <t>Recalled, batch confirmed, to confirm</t>
        </is>
      </c>
      <c r="AS416" s="34" t="inlineStr">
        <is>
          <t>BLANK -&gt; requires live Amazon.ca capture</t>
        </is>
      </c>
      <c r="AT416" s="34" t="inlineStr">
        <is>
          <t>Unverified commercial data</t>
        </is>
      </c>
    </row>
    <row r="417" ht="28" customHeight="1">
      <c r="A417" s="34" t="inlineStr">
        <is>
          <t>Eska</t>
        </is>
      </c>
      <c r="B417" s="34" t="inlineStr">
        <is>
          <t>Eska Sparkling Spring Water | Original | 18 pack 500mL</t>
        </is>
      </c>
      <c r="C417" s="34" t="inlineStr">
        <is>
          <t>5) Sparkling water &amp; soda</t>
        </is>
      </c>
      <c r="D417" s="34" t="inlineStr">
        <is>
          <t>500 mL bottle</t>
        </is>
      </c>
      <c r="E417" s="48" t="n">
        <v>18</v>
      </c>
      <c r="F417" s="49" t="n"/>
      <c r="G417" s="50">
        <f>IF(AND(ISNUMBER($F417),ISNUMBER($E417),$E417&lt;&gt;0),$F417/$E417,"")</f>
        <v/>
      </c>
      <c r="H417" s="50">
        <f>IF(AND(ISNUMBER($F417),ISNUMBER($AL417),ISNUMBER($E417),($AL417*$E417)&lt;&gt;0),$F417/($AL417*$E417)*100,"")</f>
        <v/>
      </c>
      <c r="I417" s="51" t="n"/>
      <c r="J417" s="52" t="n"/>
      <c r="K417" s="50">
        <f>IF(AND(ISNUMBER($F417),ISNUMBER($J417)),$F417*(1-$J417),"")</f>
        <v/>
      </c>
      <c r="L417" s="51" t="n"/>
      <c r="M417" s="51" t="n"/>
      <c r="N417" s="50">
        <f>IF(ISNUMBER($F417),($F417-IF(ISNUMBER($AM417),$AM417,0))*(1-IF(ISNUMBER($J417),$J417,0)),"")</f>
        <v/>
      </c>
      <c r="O417" s="34" t="inlineStr">
        <is>
          <t>Original</t>
        </is>
      </c>
      <c r="P417" s="48" t="n">
        <v>0</v>
      </c>
      <c r="Q417" s="48" t="n">
        <v>5</v>
      </c>
      <c r="R417" s="34" t="inlineStr">
        <is>
          <t>Not listed</t>
        </is>
      </c>
      <c r="S417" s="48" t="n">
        <v>0</v>
      </c>
      <c r="T417" s="48" t="n">
        <v>0</v>
      </c>
      <c r="U417" s="34" t="inlineStr">
        <is>
          <t>None</t>
        </is>
      </c>
      <c r="V417" s="34" t="inlineStr">
        <is>
          <t>Canadian glacial era spring water, naturally pure</t>
        </is>
      </c>
      <c r="W417" s="51" t="n"/>
      <c r="X417" s="51" t="n"/>
      <c r="Y417" s="51" t="n"/>
      <c r="Z417" s="51" t="n"/>
      <c r="AA417" s="34" t="inlineStr">
        <is>
          <t>Low</t>
        </is>
      </c>
      <c r="AB417" s="34" t="inlineStr">
        <is>
          <t>Canadian regional brand; modest reach</t>
        </is>
      </c>
      <c r="AC417" s="34" t="inlineStr">
        <is>
          <t>Pure Canadian spring water, sparkling</t>
        </is>
      </c>
      <c r="AD417" s="34" t="inlineStr">
        <is>
          <t>Canadian sourced purity story.</t>
        </is>
      </c>
      <c r="AE417" s="51" t="n"/>
      <c r="AF417" s="53">
        <f>IF(AND(ISNUMBER($P417),ISNUMBER($AL417),$AL417&lt;&gt;0),ROUND($P417/$AL417*100,1),"")</f>
        <v/>
      </c>
      <c r="AG417" s="54">
        <f>IF(AND(ISNUMBER($S417),ISNUMBER($AL417),$AL417&lt;&gt;0),ROUND($S417/$AL417*100,2),"")</f>
        <v/>
      </c>
      <c r="AH417" s="53">
        <f>IF(AND(ISNUMBER($Q417),ISNUMBER($AL417),$AL417&lt;&gt;0),ROUND($Q417/$AL417*100,1),"")</f>
        <v/>
      </c>
      <c r="AI417" s="48">
        <f>IF(ISNUMBER($S417),IF($S417&lt;=1,"Yes","No"),"n/a")</f>
        <v/>
      </c>
      <c r="AJ417" s="48">
        <f>IF(ISNUMBER($S417),ROUND(MAX(0,MIN(100,100-$S417*2.5-IF(ISNUMBER($T417),$T417,0)*0.12+IF($S417&lt;=1,12,0))),0),"")</f>
        <v/>
      </c>
      <c r="AK417" s="48">
        <f>IF(ISNUMBER($Q417),IF($Q417&gt;=100,20,IF($Q417&gt;=30,10,0)),0)+IF(ISNUMBER($R417),IF($R417&gt;=100,20,0),0)+IF(ISNUMBER($P417),IF($P417&gt;=150,20,IF($P417&gt;=50,12,5)),0)+IF(ISNUMBER($S417),IF($S417&lt;=1,15,0),0)</f>
        <v/>
      </c>
      <c r="AL417" s="48" t="n">
        <v>500</v>
      </c>
      <c r="AM417" s="49" t="n"/>
      <c r="AN417" s="48">
        <f>IF(AND(ISNUMBER($P417),ISNUMBER($AL417),$AL417&lt;&gt;0),IF(OR($P417&gt;180,$P417/$AL417*1000&gt;400),"Over ceiling, confirm SKU","Within"),"n/a")</f>
        <v/>
      </c>
      <c r="AO417" s="51" t="n"/>
      <c r="AP417" s="51" t="n"/>
      <c r="AQ417" s="51" t="n"/>
      <c r="AR417" s="34" t="inlineStr">
        <is>
          <t>Recalled, batch confirmed, to confirm</t>
        </is>
      </c>
      <c r="AS417" s="34" t="inlineStr">
        <is>
          <t>BLANK -&gt; requires live Amazon.ca capture</t>
        </is>
      </c>
      <c r="AT417" s="34" t="inlineStr">
        <is>
          <t>Unverified commercial data</t>
        </is>
      </c>
    </row>
    <row r="418" ht="28" customHeight="1">
      <c r="A418" s="34" t="inlineStr">
        <is>
          <t>Eska</t>
        </is>
      </c>
      <c r="B418" s="34" t="inlineStr">
        <is>
          <t>Eska Sparkling Spring Water | Original | 24 pack 500mL</t>
        </is>
      </c>
      <c r="C418" s="34" t="inlineStr">
        <is>
          <t>5) Sparkling water &amp; soda</t>
        </is>
      </c>
      <c r="D418" s="34" t="inlineStr">
        <is>
          <t>500 mL bottle</t>
        </is>
      </c>
      <c r="E418" s="48" t="n">
        <v>24</v>
      </c>
      <c r="F418" s="49" t="n"/>
      <c r="G418" s="50">
        <f>IF(AND(ISNUMBER($F418),ISNUMBER($E418),$E418&lt;&gt;0),$F418/$E418,"")</f>
        <v/>
      </c>
      <c r="H418" s="50">
        <f>IF(AND(ISNUMBER($F418),ISNUMBER($AL418),ISNUMBER($E418),($AL418*$E418)&lt;&gt;0),$F418/($AL418*$E418)*100,"")</f>
        <v/>
      </c>
      <c r="I418" s="51" t="n"/>
      <c r="J418" s="52" t="n"/>
      <c r="K418" s="50">
        <f>IF(AND(ISNUMBER($F418),ISNUMBER($J418)),$F418*(1-$J418),"")</f>
        <v/>
      </c>
      <c r="L418" s="51" t="n"/>
      <c r="M418" s="51" t="n"/>
      <c r="N418" s="50">
        <f>IF(ISNUMBER($F418),($F418-IF(ISNUMBER($AM418),$AM418,0))*(1-IF(ISNUMBER($J418),$J418,0)),"")</f>
        <v/>
      </c>
      <c r="O418" s="34" t="inlineStr">
        <is>
          <t>Original</t>
        </is>
      </c>
      <c r="P418" s="48" t="n">
        <v>0</v>
      </c>
      <c r="Q418" s="48" t="n">
        <v>5</v>
      </c>
      <c r="R418" s="34" t="inlineStr">
        <is>
          <t>Not listed</t>
        </is>
      </c>
      <c r="S418" s="48" t="n">
        <v>0</v>
      </c>
      <c r="T418" s="48" t="n">
        <v>0</v>
      </c>
      <c r="U418" s="34" t="inlineStr">
        <is>
          <t>None</t>
        </is>
      </c>
      <c r="V418" s="34" t="inlineStr">
        <is>
          <t>Canadian glacial era spring water, naturally pure</t>
        </is>
      </c>
      <c r="W418" s="51" t="n"/>
      <c r="X418" s="51" t="n"/>
      <c r="Y418" s="51" t="n"/>
      <c r="Z418" s="51" t="n"/>
      <c r="AA418" s="34" t="inlineStr">
        <is>
          <t>Low</t>
        </is>
      </c>
      <c r="AB418" s="34" t="inlineStr">
        <is>
          <t>Canadian regional brand; modest reach</t>
        </is>
      </c>
      <c r="AC418" s="34" t="inlineStr">
        <is>
          <t>Pure Canadian spring water, sparkling</t>
        </is>
      </c>
      <c r="AD418" s="34" t="inlineStr">
        <is>
          <t>Canadian sourced purity story.</t>
        </is>
      </c>
      <c r="AE418" s="51" t="n"/>
      <c r="AF418" s="53">
        <f>IF(AND(ISNUMBER($P418),ISNUMBER($AL418),$AL418&lt;&gt;0),ROUND($P418/$AL418*100,1),"")</f>
        <v/>
      </c>
      <c r="AG418" s="54">
        <f>IF(AND(ISNUMBER($S418),ISNUMBER($AL418),$AL418&lt;&gt;0),ROUND($S418/$AL418*100,2),"")</f>
        <v/>
      </c>
      <c r="AH418" s="53">
        <f>IF(AND(ISNUMBER($Q418),ISNUMBER($AL418),$AL418&lt;&gt;0),ROUND($Q418/$AL418*100,1),"")</f>
        <v/>
      </c>
      <c r="AI418" s="48">
        <f>IF(ISNUMBER($S418),IF($S418&lt;=1,"Yes","No"),"n/a")</f>
        <v/>
      </c>
      <c r="AJ418" s="48">
        <f>IF(ISNUMBER($S418),ROUND(MAX(0,MIN(100,100-$S418*2.5-IF(ISNUMBER($T418),$T418,0)*0.12+IF($S418&lt;=1,12,0))),0),"")</f>
        <v/>
      </c>
      <c r="AK418" s="48">
        <f>IF(ISNUMBER($Q418),IF($Q418&gt;=100,20,IF($Q418&gt;=30,10,0)),0)+IF(ISNUMBER($R418),IF($R418&gt;=100,20,0),0)+IF(ISNUMBER($P418),IF($P418&gt;=150,20,IF($P418&gt;=50,12,5)),0)+IF(ISNUMBER($S418),IF($S418&lt;=1,15,0),0)</f>
        <v/>
      </c>
      <c r="AL418" s="48" t="n">
        <v>500</v>
      </c>
      <c r="AM418" s="49" t="n"/>
      <c r="AN418" s="48">
        <f>IF(AND(ISNUMBER($P418),ISNUMBER($AL418),$AL418&lt;&gt;0),IF(OR($P418&gt;180,$P418/$AL418*1000&gt;400),"Over ceiling, confirm SKU","Within"),"n/a")</f>
        <v/>
      </c>
      <c r="AO418" s="51" t="n"/>
      <c r="AP418" s="51" t="n"/>
      <c r="AQ418" s="51" t="n"/>
      <c r="AR418" s="34" t="inlineStr">
        <is>
          <t>Recalled, batch confirmed, to confirm</t>
        </is>
      </c>
      <c r="AS418" s="34" t="inlineStr">
        <is>
          <t>BLANK -&gt; requires live Amazon.ca capture</t>
        </is>
      </c>
      <c r="AT418" s="34" t="inlineStr">
        <is>
          <t>Unverified commercial data</t>
        </is>
      </c>
    </row>
    <row r="419" ht="28" customHeight="1">
      <c r="A419" s="34" t="inlineStr">
        <is>
          <t>Eska</t>
        </is>
      </c>
      <c r="B419" s="34" t="inlineStr">
        <is>
          <t>Eska Sparkling Spring Water | Lemon | single 500mL</t>
        </is>
      </c>
      <c r="C419" s="34" t="inlineStr">
        <is>
          <t>5) Sparkling water &amp; soda</t>
        </is>
      </c>
      <c r="D419" s="34" t="inlineStr">
        <is>
          <t>500 mL bottle</t>
        </is>
      </c>
      <c r="E419" s="48" t="n">
        <v>1</v>
      </c>
      <c r="F419" s="49" t="n"/>
      <c r="G419" s="50">
        <f>IF(AND(ISNUMBER($F419),ISNUMBER($E419),$E419&lt;&gt;0),$F419/$E419,"")</f>
        <v/>
      </c>
      <c r="H419" s="50">
        <f>IF(AND(ISNUMBER($F419),ISNUMBER($AL419),ISNUMBER($E419),($AL419*$E419)&lt;&gt;0),$F419/($AL419*$E419)*100,"")</f>
        <v/>
      </c>
      <c r="I419" s="51" t="n"/>
      <c r="J419" s="52" t="n"/>
      <c r="K419" s="50">
        <f>IF(AND(ISNUMBER($F419),ISNUMBER($J419)),$F419*(1-$J419),"")</f>
        <v/>
      </c>
      <c r="L419" s="51" t="n"/>
      <c r="M419" s="51" t="n"/>
      <c r="N419" s="50">
        <f>IF(ISNUMBER($F419),($F419-IF(ISNUMBER($AM419),$AM419,0))*(1-IF(ISNUMBER($J419),$J419,0)),"")</f>
        <v/>
      </c>
      <c r="O419" s="34" t="inlineStr">
        <is>
          <t>Lemon</t>
        </is>
      </c>
      <c r="P419" s="48" t="n">
        <v>0</v>
      </c>
      <c r="Q419" s="48" t="n">
        <v>5</v>
      </c>
      <c r="R419" s="34" t="inlineStr">
        <is>
          <t>Not listed</t>
        </is>
      </c>
      <c r="S419" s="48" t="n">
        <v>0</v>
      </c>
      <c r="T419" s="48" t="n">
        <v>0</v>
      </c>
      <c r="U419" s="34" t="inlineStr">
        <is>
          <t>None</t>
        </is>
      </c>
      <c r="V419" s="34" t="inlineStr">
        <is>
          <t>Canadian glacial era spring water, naturally pure</t>
        </is>
      </c>
      <c r="W419" s="51" t="n"/>
      <c r="X419" s="51" t="n"/>
      <c r="Y419" s="51" t="n"/>
      <c r="Z419" s="51" t="n"/>
      <c r="AA419" s="34" t="inlineStr">
        <is>
          <t>Low</t>
        </is>
      </c>
      <c r="AB419" s="34" t="inlineStr">
        <is>
          <t>Canadian regional brand; modest reach</t>
        </is>
      </c>
      <c r="AC419" s="34" t="inlineStr">
        <is>
          <t>Pure Canadian spring water, sparkling</t>
        </is>
      </c>
      <c r="AD419" s="34" t="inlineStr">
        <is>
          <t>Canadian sourced purity story.</t>
        </is>
      </c>
      <c r="AE419" s="51" t="n"/>
      <c r="AF419" s="53">
        <f>IF(AND(ISNUMBER($P419),ISNUMBER($AL419),$AL419&lt;&gt;0),ROUND($P419/$AL419*100,1),"")</f>
        <v/>
      </c>
      <c r="AG419" s="54">
        <f>IF(AND(ISNUMBER($S419),ISNUMBER($AL419),$AL419&lt;&gt;0),ROUND($S419/$AL419*100,2),"")</f>
        <v/>
      </c>
      <c r="AH419" s="53">
        <f>IF(AND(ISNUMBER($Q419),ISNUMBER($AL419),$AL419&lt;&gt;0),ROUND($Q419/$AL419*100,1),"")</f>
        <v/>
      </c>
      <c r="AI419" s="48">
        <f>IF(ISNUMBER($S419),IF($S419&lt;=1,"Yes","No"),"n/a")</f>
        <v/>
      </c>
      <c r="AJ419" s="48">
        <f>IF(ISNUMBER($S419),ROUND(MAX(0,MIN(100,100-$S419*2.5-IF(ISNUMBER($T419),$T419,0)*0.12+IF($S419&lt;=1,12,0))),0),"")</f>
        <v/>
      </c>
      <c r="AK419" s="48">
        <f>IF(ISNUMBER($Q419),IF($Q419&gt;=100,20,IF($Q419&gt;=30,10,0)),0)+IF(ISNUMBER($R419),IF($R419&gt;=100,20,0),0)+IF(ISNUMBER($P419),IF($P419&gt;=150,20,IF($P419&gt;=50,12,5)),0)+IF(ISNUMBER($S419),IF($S419&lt;=1,15,0),0)</f>
        <v/>
      </c>
      <c r="AL419" s="48" t="n">
        <v>500</v>
      </c>
      <c r="AM419" s="49" t="n"/>
      <c r="AN419" s="48">
        <f>IF(AND(ISNUMBER($P419),ISNUMBER($AL419),$AL419&lt;&gt;0),IF(OR($P419&gt;180,$P419/$AL419*1000&gt;400),"Over ceiling, confirm SKU","Within"),"n/a")</f>
        <v/>
      </c>
      <c r="AO419" s="51" t="n"/>
      <c r="AP419" s="51" t="n"/>
      <c r="AQ419" s="51" t="n"/>
      <c r="AR419" s="34" t="inlineStr">
        <is>
          <t>Recalled, batch confirmed, to confirm</t>
        </is>
      </c>
      <c r="AS419" s="34" t="inlineStr">
        <is>
          <t>BLANK -&gt; requires live Amazon.ca capture</t>
        </is>
      </c>
      <c r="AT419" s="34" t="inlineStr">
        <is>
          <t>Unverified commercial data</t>
        </is>
      </c>
    </row>
    <row r="420" ht="28" customHeight="1">
      <c r="A420" s="34" t="inlineStr">
        <is>
          <t>Eska</t>
        </is>
      </c>
      <c r="B420" s="34" t="inlineStr">
        <is>
          <t>Eska Sparkling Spring Water | Lemon | 8 pack 500mL</t>
        </is>
      </c>
      <c r="C420" s="34" t="inlineStr">
        <is>
          <t>5) Sparkling water &amp; soda</t>
        </is>
      </c>
      <c r="D420" s="34" t="inlineStr">
        <is>
          <t>500 mL bottle</t>
        </is>
      </c>
      <c r="E420" s="48" t="n">
        <v>8</v>
      </c>
      <c r="F420" s="49" t="n"/>
      <c r="G420" s="50">
        <f>IF(AND(ISNUMBER($F420),ISNUMBER($E420),$E420&lt;&gt;0),$F420/$E420,"")</f>
        <v/>
      </c>
      <c r="H420" s="50">
        <f>IF(AND(ISNUMBER($F420),ISNUMBER($AL420),ISNUMBER($E420),($AL420*$E420)&lt;&gt;0),$F420/($AL420*$E420)*100,"")</f>
        <v/>
      </c>
      <c r="I420" s="51" t="n"/>
      <c r="J420" s="52" t="n"/>
      <c r="K420" s="50">
        <f>IF(AND(ISNUMBER($F420),ISNUMBER($J420)),$F420*(1-$J420),"")</f>
        <v/>
      </c>
      <c r="L420" s="51" t="n"/>
      <c r="M420" s="51" t="n"/>
      <c r="N420" s="50">
        <f>IF(ISNUMBER($F420),($F420-IF(ISNUMBER($AM420),$AM420,0))*(1-IF(ISNUMBER($J420),$J420,0)),"")</f>
        <v/>
      </c>
      <c r="O420" s="34" t="inlineStr">
        <is>
          <t>Lemon</t>
        </is>
      </c>
      <c r="P420" s="48" t="n">
        <v>0</v>
      </c>
      <c r="Q420" s="48" t="n">
        <v>5</v>
      </c>
      <c r="R420" s="34" t="inlineStr">
        <is>
          <t>Not listed</t>
        </is>
      </c>
      <c r="S420" s="48" t="n">
        <v>0</v>
      </c>
      <c r="T420" s="48" t="n">
        <v>0</v>
      </c>
      <c r="U420" s="34" t="inlineStr">
        <is>
          <t>None</t>
        </is>
      </c>
      <c r="V420" s="34" t="inlineStr">
        <is>
          <t>Canadian glacial era spring water, naturally pure</t>
        </is>
      </c>
      <c r="W420" s="51" t="n"/>
      <c r="X420" s="51" t="n"/>
      <c r="Y420" s="51" t="n"/>
      <c r="Z420" s="51" t="n"/>
      <c r="AA420" s="34" t="inlineStr">
        <is>
          <t>Low</t>
        </is>
      </c>
      <c r="AB420" s="34" t="inlineStr">
        <is>
          <t>Canadian regional brand; modest reach</t>
        </is>
      </c>
      <c r="AC420" s="34" t="inlineStr">
        <is>
          <t>Pure Canadian spring water, sparkling</t>
        </is>
      </c>
      <c r="AD420" s="34" t="inlineStr">
        <is>
          <t>Canadian sourced purity story.</t>
        </is>
      </c>
      <c r="AE420" s="51" t="n"/>
      <c r="AF420" s="53">
        <f>IF(AND(ISNUMBER($P420),ISNUMBER($AL420),$AL420&lt;&gt;0),ROUND($P420/$AL420*100,1),"")</f>
        <v/>
      </c>
      <c r="AG420" s="54">
        <f>IF(AND(ISNUMBER($S420),ISNUMBER($AL420),$AL420&lt;&gt;0),ROUND($S420/$AL420*100,2),"")</f>
        <v/>
      </c>
      <c r="AH420" s="53">
        <f>IF(AND(ISNUMBER($Q420),ISNUMBER($AL420),$AL420&lt;&gt;0),ROUND($Q420/$AL420*100,1),"")</f>
        <v/>
      </c>
      <c r="AI420" s="48">
        <f>IF(ISNUMBER($S420),IF($S420&lt;=1,"Yes","No"),"n/a")</f>
        <v/>
      </c>
      <c r="AJ420" s="48">
        <f>IF(ISNUMBER($S420),ROUND(MAX(0,MIN(100,100-$S420*2.5-IF(ISNUMBER($T420),$T420,0)*0.12+IF($S420&lt;=1,12,0))),0),"")</f>
        <v/>
      </c>
      <c r="AK420" s="48">
        <f>IF(ISNUMBER($Q420),IF($Q420&gt;=100,20,IF($Q420&gt;=30,10,0)),0)+IF(ISNUMBER($R420),IF($R420&gt;=100,20,0),0)+IF(ISNUMBER($P420),IF($P420&gt;=150,20,IF($P420&gt;=50,12,5)),0)+IF(ISNUMBER($S420),IF($S420&lt;=1,15,0),0)</f>
        <v/>
      </c>
      <c r="AL420" s="48" t="n">
        <v>500</v>
      </c>
      <c r="AM420" s="49" t="n"/>
      <c r="AN420" s="48">
        <f>IF(AND(ISNUMBER($P420),ISNUMBER($AL420),$AL420&lt;&gt;0),IF(OR($P420&gt;180,$P420/$AL420*1000&gt;400),"Over ceiling, confirm SKU","Within"),"n/a")</f>
        <v/>
      </c>
      <c r="AO420" s="51" t="n"/>
      <c r="AP420" s="51" t="n"/>
      <c r="AQ420" s="51" t="n"/>
      <c r="AR420" s="34" t="inlineStr">
        <is>
          <t>Recalled, batch confirmed, to confirm</t>
        </is>
      </c>
      <c r="AS420" s="34" t="inlineStr">
        <is>
          <t>BLANK -&gt; requires live Amazon.ca capture</t>
        </is>
      </c>
      <c r="AT420" s="34" t="inlineStr">
        <is>
          <t>Unverified commercial data</t>
        </is>
      </c>
    </row>
    <row r="421" ht="28" customHeight="1">
      <c r="A421" s="34" t="inlineStr">
        <is>
          <t>Eska</t>
        </is>
      </c>
      <c r="B421" s="34" t="inlineStr">
        <is>
          <t>Eska Sparkling Spring Water | Lemon | 12 pack 500mL</t>
        </is>
      </c>
      <c r="C421" s="34" t="inlineStr">
        <is>
          <t>5) Sparkling water &amp; soda</t>
        </is>
      </c>
      <c r="D421" s="34" t="inlineStr">
        <is>
          <t>500 mL bottle</t>
        </is>
      </c>
      <c r="E421" s="48" t="n">
        <v>12</v>
      </c>
      <c r="F421" s="49" t="n"/>
      <c r="G421" s="50">
        <f>IF(AND(ISNUMBER($F421),ISNUMBER($E421),$E421&lt;&gt;0),$F421/$E421,"")</f>
        <v/>
      </c>
      <c r="H421" s="50">
        <f>IF(AND(ISNUMBER($F421),ISNUMBER($AL421),ISNUMBER($E421),($AL421*$E421)&lt;&gt;0),$F421/($AL421*$E421)*100,"")</f>
        <v/>
      </c>
      <c r="I421" s="51" t="n"/>
      <c r="J421" s="52" t="n"/>
      <c r="K421" s="50">
        <f>IF(AND(ISNUMBER($F421),ISNUMBER($J421)),$F421*(1-$J421),"")</f>
        <v/>
      </c>
      <c r="L421" s="51" t="n"/>
      <c r="M421" s="51" t="n"/>
      <c r="N421" s="50">
        <f>IF(ISNUMBER($F421),($F421-IF(ISNUMBER($AM421),$AM421,0))*(1-IF(ISNUMBER($J421),$J421,0)),"")</f>
        <v/>
      </c>
      <c r="O421" s="34" t="inlineStr">
        <is>
          <t>Lemon</t>
        </is>
      </c>
      <c r="P421" s="48" t="n">
        <v>0</v>
      </c>
      <c r="Q421" s="48" t="n">
        <v>5</v>
      </c>
      <c r="R421" s="34" t="inlineStr">
        <is>
          <t>Not listed</t>
        </is>
      </c>
      <c r="S421" s="48" t="n">
        <v>0</v>
      </c>
      <c r="T421" s="48" t="n">
        <v>0</v>
      </c>
      <c r="U421" s="34" t="inlineStr">
        <is>
          <t>None</t>
        </is>
      </c>
      <c r="V421" s="34" t="inlineStr">
        <is>
          <t>Canadian glacial era spring water, naturally pure</t>
        </is>
      </c>
      <c r="W421" s="51" t="n"/>
      <c r="X421" s="51" t="n"/>
      <c r="Y421" s="51" t="n"/>
      <c r="Z421" s="51" t="n"/>
      <c r="AA421" s="34" t="inlineStr">
        <is>
          <t>Low</t>
        </is>
      </c>
      <c r="AB421" s="34" t="inlineStr">
        <is>
          <t>Canadian regional brand; modest reach</t>
        </is>
      </c>
      <c r="AC421" s="34" t="inlineStr">
        <is>
          <t>Pure Canadian spring water, sparkling</t>
        </is>
      </c>
      <c r="AD421" s="34" t="inlineStr">
        <is>
          <t>Canadian sourced purity story.</t>
        </is>
      </c>
      <c r="AE421" s="51" t="n"/>
      <c r="AF421" s="53">
        <f>IF(AND(ISNUMBER($P421),ISNUMBER($AL421),$AL421&lt;&gt;0),ROUND($P421/$AL421*100,1),"")</f>
        <v/>
      </c>
      <c r="AG421" s="54">
        <f>IF(AND(ISNUMBER($S421),ISNUMBER($AL421),$AL421&lt;&gt;0),ROUND($S421/$AL421*100,2),"")</f>
        <v/>
      </c>
      <c r="AH421" s="53">
        <f>IF(AND(ISNUMBER($Q421),ISNUMBER($AL421),$AL421&lt;&gt;0),ROUND($Q421/$AL421*100,1),"")</f>
        <v/>
      </c>
      <c r="AI421" s="48">
        <f>IF(ISNUMBER($S421),IF($S421&lt;=1,"Yes","No"),"n/a")</f>
        <v/>
      </c>
      <c r="AJ421" s="48">
        <f>IF(ISNUMBER($S421),ROUND(MAX(0,MIN(100,100-$S421*2.5-IF(ISNUMBER($T421),$T421,0)*0.12+IF($S421&lt;=1,12,0))),0),"")</f>
        <v/>
      </c>
      <c r="AK421" s="48">
        <f>IF(ISNUMBER($Q421),IF($Q421&gt;=100,20,IF($Q421&gt;=30,10,0)),0)+IF(ISNUMBER($R421),IF($R421&gt;=100,20,0),0)+IF(ISNUMBER($P421),IF($P421&gt;=150,20,IF($P421&gt;=50,12,5)),0)+IF(ISNUMBER($S421),IF($S421&lt;=1,15,0),0)</f>
        <v/>
      </c>
      <c r="AL421" s="48" t="n">
        <v>500</v>
      </c>
      <c r="AM421" s="49" t="n"/>
      <c r="AN421" s="48">
        <f>IF(AND(ISNUMBER($P421),ISNUMBER($AL421),$AL421&lt;&gt;0),IF(OR($P421&gt;180,$P421/$AL421*1000&gt;400),"Over ceiling, confirm SKU","Within"),"n/a")</f>
        <v/>
      </c>
      <c r="AO421" s="51" t="n"/>
      <c r="AP421" s="51" t="n"/>
      <c r="AQ421" s="51" t="n"/>
      <c r="AR421" s="34" t="inlineStr">
        <is>
          <t>Recalled, batch confirmed, to confirm</t>
        </is>
      </c>
      <c r="AS421" s="34" t="inlineStr">
        <is>
          <t>BLANK -&gt; requires live Amazon.ca capture</t>
        </is>
      </c>
      <c r="AT421" s="34" t="inlineStr">
        <is>
          <t>Unverified commercial data</t>
        </is>
      </c>
    </row>
    <row r="422" ht="28" customHeight="1">
      <c r="A422" s="34" t="inlineStr">
        <is>
          <t>Eska</t>
        </is>
      </c>
      <c r="B422" s="34" t="inlineStr">
        <is>
          <t>Eska Sparkling Spring Water | Lemon | 18 pack 500mL</t>
        </is>
      </c>
      <c r="C422" s="34" t="inlineStr">
        <is>
          <t>5) Sparkling water &amp; soda</t>
        </is>
      </c>
      <c r="D422" s="34" t="inlineStr">
        <is>
          <t>500 mL bottle</t>
        </is>
      </c>
      <c r="E422" s="48" t="n">
        <v>18</v>
      </c>
      <c r="F422" s="49" t="n"/>
      <c r="G422" s="50">
        <f>IF(AND(ISNUMBER($F422),ISNUMBER($E422),$E422&lt;&gt;0),$F422/$E422,"")</f>
        <v/>
      </c>
      <c r="H422" s="50">
        <f>IF(AND(ISNUMBER($F422),ISNUMBER($AL422),ISNUMBER($E422),($AL422*$E422)&lt;&gt;0),$F422/($AL422*$E422)*100,"")</f>
        <v/>
      </c>
      <c r="I422" s="51" t="n"/>
      <c r="J422" s="52" t="n"/>
      <c r="K422" s="50">
        <f>IF(AND(ISNUMBER($F422),ISNUMBER($J422)),$F422*(1-$J422),"")</f>
        <v/>
      </c>
      <c r="L422" s="51" t="n"/>
      <c r="M422" s="51" t="n"/>
      <c r="N422" s="50">
        <f>IF(ISNUMBER($F422),($F422-IF(ISNUMBER($AM422),$AM422,0))*(1-IF(ISNUMBER($J422),$J422,0)),"")</f>
        <v/>
      </c>
      <c r="O422" s="34" t="inlineStr">
        <is>
          <t>Lemon</t>
        </is>
      </c>
      <c r="P422" s="48" t="n">
        <v>0</v>
      </c>
      <c r="Q422" s="48" t="n">
        <v>5</v>
      </c>
      <c r="R422" s="34" t="inlineStr">
        <is>
          <t>Not listed</t>
        </is>
      </c>
      <c r="S422" s="48" t="n">
        <v>0</v>
      </c>
      <c r="T422" s="48" t="n">
        <v>0</v>
      </c>
      <c r="U422" s="34" t="inlineStr">
        <is>
          <t>None</t>
        </is>
      </c>
      <c r="V422" s="34" t="inlineStr">
        <is>
          <t>Canadian glacial era spring water, naturally pure</t>
        </is>
      </c>
      <c r="W422" s="51" t="n"/>
      <c r="X422" s="51" t="n"/>
      <c r="Y422" s="51" t="n"/>
      <c r="Z422" s="51" t="n"/>
      <c r="AA422" s="34" t="inlineStr">
        <is>
          <t>Low</t>
        </is>
      </c>
      <c r="AB422" s="34" t="inlineStr">
        <is>
          <t>Canadian regional brand; modest reach</t>
        </is>
      </c>
      <c r="AC422" s="34" t="inlineStr">
        <is>
          <t>Pure Canadian spring water, sparkling</t>
        </is>
      </c>
      <c r="AD422" s="34" t="inlineStr">
        <is>
          <t>Canadian sourced purity story.</t>
        </is>
      </c>
      <c r="AE422" s="51" t="n"/>
      <c r="AF422" s="53">
        <f>IF(AND(ISNUMBER($P422),ISNUMBER($AL422),$AL422&lt;&gt;0),ROUND($P422/$AL422*100,1),"")</f>
        <v/>
      </c>
      <c r="AG422" s="54">
        <f>IF(AND(ISNUMBER($S422),ISNUMBER($AL422),$AL422&lt;&gt;0),ROUND($S422/$AL422*100,2),"")</f>
        <v/>
      </c>
      <c r="AH422" s="53">
        <f>IF(AND(ISNUMBER($Q422),ISNUMBER($AL422),$AL422&lt;&gt;0),ROUND($Q422/$AL422*100,1),"")</f>
        <v/>
      </c>
      <c r="AI422" s="48">
        <f>IF(ISNUMBER($S422),IF($S422&lt;=1,"Yes","No"),"n/a")</f>
        <v/>
      </c>
      <c r="AJ422" s="48">
        <f>IF(ISNUMBER($S422),ROUND(MAX(0,MIN(100,100-$S422*2.5-IF(ISNUMBER($T422),$T422,0)*0.12+IF($S422&lt;=1,12,0))),0),"")</f>
        <v/>
      </c>
      <c r="AK422" s="48">
        <f>IF(ISNUMBER($Q422),IF($Q422&gt;=100,20,IF($Q422&gt;=30,10,0)),0)+IF(ISNUMBER($R422),IF($R422&gt;=100,20,0),0)+IF(ISNUMBER($P422),IF($P422&gt;=150,20,IF($P422&gt;=50,12,5)),0)+IF(ISNUMBER($S422),IF($S422&lt;=1,15,0),0)</f>
        <v/>
      </c>
      <c r="AL422" s="48" t="n">
        <v>500</v>
      </c>
      <c r="AM422" s="49" t="n"/>
      <c r="AN422" s="48">
        <f>IF(AND(ISNUMBER($P422),ISNUMBER($AL422),$AL422&lt;&gt;0),IF(OR($P422&gt;180,$P422/$AL422*1000&gt;400),"Over ceiling, confirm SKU","Within"),"n/a")</f>
        <v/>
      </c>
      <c r="AO422" s="51" t="n"/>
      <c r="AP422" s="51" t="n"/>
      <c r="AQ422" s="51" t="n"/>
      <c r="AR422" s="34" t="inlineStr">
        <is>
          <t>Recalled, batch confirmed, to confirm</t>
        </is>
      </c>
      <c r="AS422" s="34" t="inlineStr">
        <is>
          <t>BLANK -&gt; requires live Amazon.ca capture</t>
        </is>
      </c>
      <c r="AT422" s="34" t="inlineStr">
        <is>
          <t>Unverified commercial data</t>
        </is>
      </c>
    </row>
    <row r="423" ht="28" customHeight="1">
      <c r="A423" s="34" t="inlineStr">
        <is>
          <t>Eska</t>
        </is>
      </c>
      <c r="B423" s="34" t="inlineStr">
        <is>
          <t>Eska Sparkling Spring Water | Lemon | 24 pack 500mL</t>
        </is>
      </c>
      <c r="C423" s="34" t="inlineStr">
        <is>
          <t>5) Sparkling water &amp; soda</t>
        </is>
      </c>
      <c r="D423" s="34" t="inlineStr">
        <is>
          <t>500 mL bottle</t>
        </is>
      </c>
      <c r="E423" s="48" t="n">
        <v>24</v>
      </c>
      <c r="F423" s="49" t="n"/>
      <c r="G423" s="50">
        <f>IF(AND(ISNUMBER($F423),ISNUMBER($E423),$E423&lt;&gt;0),$F423/$E423,"")</f>
        <v/>
      </c>
      <c r="H423" s="50">
        <f>IF(AND(ISNUMBER($F423),ISNUMBER($AL423),ISNUMBER($E423),($AL423*$E423)&lt;&gt;0),$F423/($AL423*$E423)*100,"")</f>
        <v/>
      </c>
      <c r="I423" s="51" t="n"/>
      <c r="J423" s="52" t="n"/>
      <c r="K423" s="50">
        <f>IF(AND(ISNUMBER($F423),ISNUMBER($J423)),$F423*(1-$J423),"")</f>
        <v/>
      </c>
      <c r="L423" s="51" t="n"/>
      <c r="M423" s="51" t="n"/>
      <c r="N423" s="50">
        <f>IF(ISNUMBER($F423),($F423-IF(ISNUMBER($AM423),$AM423,0))*(1-IF(ISNUMBER($J423),$J423,0)),"")</f>
        <v/>
      </c>
      <c r="O423" s="34" t="inlineStr">
        <is>
          <t>Lemon</t>
        </is>
      </c>
      <c r="P423" s="48" t="n">
        <v>0</v>
      </c>
      <c r="Q423" s="48" t="n">
        <v>5</v>
      </c>
      <c r="R423" s="34" t="inlineStr">
        <is>
          <t>Not listed</t>
        </is>
      </c>
      <c r="S423" s="48" t="n">
        <v>0</v>
      </c>
      <c r="T423" s="48" t="n">
        <v>0</v>
      </c>
      <c r="U423" s="34" t="inlineStr">
        <is>
          <t>None</t>
        </is>
      </c>
      <c r="V423" s="34" t="inlineStr">
        <is>
          <t>Canadian glacial era spring water, naturally pure</t>
        </is>
      </c>
      <c r="W423" s="51" t="n"/>
      <c r="X423" s="51" t="n"/>
      <c r="Y423" s="51" t="n"/>
      <c r="Z423" s="51" t="n"/>
      <c r="AA423" s="34" t="inlineStr">
        <is>
          <t>Low</t>
        </is>
      </c>
      <c r="AB423" s="34" t="inlineStr">
        <is>
          <t>Canadian regional brand; modest reach</t>
        </is>
      </c>
      <c r="AC423" s="34" t="inlineStr">
        <is>
          <t>Pure Canadian spring water, sparkling</t>
        </is>
      </c>
      <c r="AD423" s="34" t="inlineStr">
        <is>
          <t>Canadian sourced purity story.</t>
        </is>
      </c>
      <c r="AE423" s="51" t="n"/>
      <c r="AF423" s="53">
        <f>IF(AND(ISNUMBER($P423),ISNUMBER($AL423),$AL423&lt;&gt;0),ROUND($P423/$AL423*100,1),"")</f>
        <v/>
      </c>
      <c r="AG423" s="54">
        <f>IF(AND(ISNUMBER($S423),ISNUMBER($AL423),$AL423&lt;&gt;0),ROUND($S423/$AL423*100,2),"")</f>
        <v/>
      </c>
      <c r="AH423" s="53">
        <f>IF(AND(ISNUMBER($Q423),ISNUMBER($AL423),$AL423&lt;&gt;0),ROUND($Q423/$AL423*100,1),"")</f>
        <v/>
      </c>
      <c r="AI423" s="48">
        <f>IF(ISNUMBER($S423),IF($S423&lt;=1,"Yes","No"),"n/a")</f>
        <v/>
      </c>
      <c r="AJ423" s="48">
        <f>IF(ISNUMBER($S423),ROUND(MAX(0,MIN(100,100-$S423*2.5-IF(ISNUMBER($T423),$T423,0)*0.12+IF($S423&lt;=1,12,0))),0),"")</f>
        <v/>
      </c>
      <c r="AK423" s="48">
        <f>IF(ISNUMBER($Q423),IF($Q423&gt;=100,20,IF($Q423&gt;=30,10,0)),0)+IF(ISNUMBER($R423),IF($R423&gt;=100,20,0),0)+IF(ISNUMBER($P423),IF($P423&gt;=150,20,IF($P423&gt;=50,12,5)),0)+IF(ISNUMBER($S423),IF($S423&lt;=1,15,0),0)</f>
        <v/>
      </c>
      <c r="AL423" s="48" t="n">
        <v>500</v>
      </c>
      <c r="AM423" s="49" t="n"/>
      <c r="AN423" s="48">
        <f>IF(AND(ISNUMBER($P423),ISNUMBER($AL423),$AL423&lt;&gt;0),IF(OR($P423&gt;180,$P423/$AL423*1000&gt;400),"Over ceiling, confirm SKU","Within"),"n/a")</f>
        <v/>
      </c>
      <c r="AO423" s="51" t="n"/>
      <c r="AP423" s="51" t="n"/>
      <c r="AQ423" s="51" t="n"/>
      <c r="AR423" s="34" t="inlineStr">
        <is>
          <t>Recalled, batch confirmed, to confirm</t>
        </is>
      </c>
      <c r="AS423" s="34" t="inlineStr">
        <is>
          <t>BLANK -&gt; requires live Amazon.ca capture</t>
        </is>
      </c>
      <c r="AT423" s="34" t="inlineStr">
        <is>
          <t>Unverified commercial data</t>
        </is>
      </c>
    </row>
    <row r="424" ht="28" customHeight="1">
      <c r="A424" s="34" t="inlineStr">
        <is>
          <t>Eska</t>
        </is>
      </c>
      <c r="B424" s="34" t="inlineStr">
        <is>
          <t>Eska Sparkling Spring Water | Lime | single 500mL</t>
        </is>
      </c>
      <c r="C424" s="34" t="inlineStr">
        <is>
          <t>5) Sparkling water &amp; soda</t>
        </is>
      </c>
      <c r="D424" s="34" t="inlineStr">
        <is>
          <t>500 mL bottle</t>
        </is>
      </c>
      <c r="E424" s="48" t="n">
        <v>1</v>
      </c>
      <c r="F424" s="49" t="n"/>
      <c r="G424" s="50">
        <f>IF(AND(ISNUMBER($F424),ISNUMBER($E424),$E424&lt;&gt;0),$F424/$E424,"")</f>
        <v/>
      </c>
      <c r="H424" s="50">
        <f>IF(AND(ISNUMBER($F424),ISNUMBER($AL424),ISNUMBER($E424),($AL424*$E424)&lt;&gt;0),$F424/($AL424*$E424)*100,"")</f>
        <v/>
      </c>
      <c r="I424" s="51" t="n"/>
      <c r="J424" s="52" t="n"/>
      <c r="K424" s="50">
        <f>IF(AND(ISNUMBER($F424),ISNUMBER($J424)),$F424*(1-$J424),"")</f>
        <v/>
      </c>
      <c r="L424" s="51" t="n"/>
      <c r="M424" s="51" t="n"/>
      <c r="N424" s="50">
        <f>IF(ISNUMBER($F424),($F424-IF(ISNUMBER($AM424),$AM424,0))*(1-IF(ISNUMBER($J424),$J424,0)),"")</f>
        <v/>
      </c>
      <c r="O424" s="34" t="inlineStr">
        <is>
          <t>Lime</t>
        </is>
      </c>
      <c r="P424" s="48" t="n">
        <v>0</v>
      </c>
      <c r="Q424" s="48" t="n">
        <v>5</v>
      </c>
      <c r="R424" s="34" t="inlineStr">
        <is>
          <t>Not listed</t>
        </is>
      </c>
      <c r="S424" s="48" t="n">
        <v>0</v>
      </c>
      <c r="T424" s="48" t="n">
        <v>0</v>
      </c>
      <c r="U424" s="34" t="inlineStr">
        <is>
          <t>None</t>
        </is>
      </c>
      <c r="V424" s="34" t="inlineStr">
        <is>
          <t>Canadian glacial era spring water, naturally pure</t>
        </is>
      </c>
      <c r="W424" s="51" t="n"/>
      <c r="X424" s="51" t="n"/>
      <c r="Y424" s="51" t="n"/>
      <c r="Z424" s="51" t="n"/>
      <c r="AA424" s="34" t="inlineStr">
        <is>
          <t>Low</t>
        </is>
      </c>
      <c r="AB424" s="34" t="inlineStr">
        <is>
          <t>Canadian regional brand; modest reach</t>
        </is>
      </c>
      <c r="AC424" s="34" t="inlineStr">
        <is>
          <t>Pure Canadian spring water, sparkling</t>
        </is>
      </c>
      <c r="AD424" s="34" t="inlineStr">
        <is>
          <t>Canadian sourced purity story.</t>
        </is>
      </c>
      <c r="AE424" s="51" t="n"/>
      <c r="AF424" s="53">
        <f>IF(AND(ISNUMBER($P424),ISNUMBER($AL424),$AL424&lt;&gt;0),ROUND($P424/$AL424*100,1),"")</f>
        <v/>
      </c>
      <c r="AG424" s="54">
        <f>IF(AND(ISNUMBER($S424),ISNUMBER($AL424),$AL424&lt;&gt;0),ROUND($S424/$AL424*100,2),"")</f>
        <v/>
      </c>
      <c r="AH424" s="53">
        <f>IF(AND(ISNUMBER($Q424),ISNUMBER($AL424),$AL424&lt;&gt;0),ROUND($Q424/$AL424*100,1),"")</f>
        <v/>
      </c>
      <c r="AI424" s="48">
        <f>IF(ISNUMBER($S424),IF($S424&lt;=1,"Yes","No"),"n/a")</f>
        <v/>
      </c>
      <c r="AJ424" s="48">
        <f>IF(ISNUMBER($S424),ROUND(MAX(0,MIN(100,100-$S424*2.5-IF(ISNUMBER($T424),$T424,0)*0.12+IF($S424&lt;=1,12,0))),0),"")</f>
        <v/>
      </c>
      <c r="AK424" s="48">
        <f>IF(ISNUMBER($Q424),IF($Q424&gt;=100,20,IF($Q424&gt;=30,10,0)),0)+IF(ISNUMBER($R424),IF($R424&gt;=100,20,0),0)+IF(ISNUMBER($P424),IF($P424&gt;=150,20,IF($P424&gt;=50,12,5)),0)+IF(ISNUMBER($S424),IF($S424&lt;=1,15,0),0)</f>
        <v/>
      </c>
      <c r="AL424" s="48" t="n">
        <v>500</v>
      </c>
      <c r="AM424" s="49" t="n"/>
      <c r="AN424" s="48">
        <f>IF(AND(ISNUMBER($P424),ISNUMBER($AL424),$AL424&lt;&gt;0),IF(OR($P424&gt;180,$P424/$AL424*1000&gt;400),"Over ceiling, confirm SKU","Within"),"n/a")</f>
        <v/>
      </c>
      <c r="AO424" s="51" t="n"/>
      <c r="AP424" s="51" t="n"/>
      <c r="AQ424" s="51" t="n"/>
      <c r="AR424" s="34" t="inlineStr">
        <is>
          <t>Recalled, batch confirmed, to confirm</t>
        </is>
      </c>
      <c r="AS424" s="34" t="inlineStr">
        <is>
          <t>BLANK -&gt; requires live Amazon.ca capture</t>
        </is>
      </c>
      <c r="AT424" s="34" t="inlineStr">
        <is>
          <t>Unverified commercial data</t>
        </is>
      </c>
    </row>
    <row r="425" ht="28" customHeight="1">
      <c r="A425" s="34" t="inlineStr">
        <is>
          <t>Eska</t>
        </is>
      </c>
      <c r="B425" s="34" t="inlineStr">
        <is>
          <t>Eska Sparkling Spring Water | Lime | 8 pack 500mL</t>
        </is>
      </c>
      <c r="C425" s="34" t="inlineStr">
        <is>
          <t>5) Sparkling water &amp; soda</t>
        </is>
      </c>
      <c r="D425" s="34" t="inlineStr">
        <is>
          <t>500 mL bottle</t>
        </is>
      </c>
      <c r="E425" s="48" t="n">
        <v>8</v>
      </c>
      <c r="F425" s="49" t="n"/>
      <c r="G425" s="50">
        <f>IF(AND(ISNUMBER($F425),ISNUMBER($E425),$E425&lt;&gt;0),$F425/$E425,"")</f>
        <v/>
      </c>
      <c r="H425" s="50">
        <f>IF(AND(ISNUMBER($F425),ISNUMBER($AL425),ISNUMBER($E425),($AL425*$E425)&lt;&gt;0),$F425/($AL425*$E425)*100,"")</f>
        <v/>
      </c>
      <c r="I425" s="51" t="n"/>
      <c r="J425" s="52" t="n"/>
      <c r="K425" s="50">
        <f>IF(AND(ISNUMBER($F425),ISNUMBER($J425)),$F425*(1-$J425),"")</f>
        <v/>
      </c>
      <c r="L425" s="51" t="n"/>
      <c r="M425" s="51" t="n"/>
      <c r="N425" s="50">
        <f>IF(ISNUMBER($F425),($F425-IF(ISNUMBER($AM425),$AM425,0))*(1-IF(ISNUMBER($J425),$J425,0)),"")</f>
        <v/>
      </c>
      <c r="O425" s="34" t="inlineStr">
        <is>
          <t>Lime</t>
        </is>
      </c>
      <c r="P425" s="48" t="n">
        <v>0</v>
      </c>
      <c r="Q425" s="48" t="n">
        <v>5</v>
      </c>
      <c r="R425" s="34" t="inlineStr">
        <is>
          <t>Not listed</t>
        </is>
      </c>
      <c r="S425" s="48" t="n">
        <v>0</v>
      </c>
      <c r="T425" s="48" t="n">
        <v>0</v>
      </c>
      <c r="U425" s="34" t="inlineStr">
        <is>
          <t>None</t>
        </is>
      </c>
      <c r="V425" s="34" t="inlineStr">
        <is>
          <t>Canadian glacial era spring water, naturally pure</t>
        </is>
      </c>
      <c r="W425" s="51" t="n"/>
      <c r="X425" s="51" t="n"/>
      <c r="Y425" s="51" t="n"/>
      <c r="Z425" s="51" t="n"/>
      <c r="AA425" s="34" t="inlineStr">
        <is>
          <t>Low</t>
        </is>
      </c>
      <c r="AB425" s="34" t="inlineStr">
        <is>
          <t>Canadian regional brand; modest reach</t>
        </is>
      </c>
      <c r="AC425" s="34" t="inlineStr">
        <is>
          <t>Pure Canadian spring water, sparkling</t>
        </is>
      </c>
      <c r="AD425" s="34" t="inlineStr">
        <is>
          <t>Canadian sourced purity story.</t>
        </is>
      </c>
      <c r="AE425" s="51" t="n"/>
      <c r="AF425" s="53">
        <f>IF(AND(ISNUMBER($P425),ISNUMBER($AL425),$AL425&lt;&gt;0),ROUND($P425/$AL425*100,1),"")</f>
        <v/>
      </c>
      <c r="AG425" s="54">
        <f>IF(AND(ISNUMBER($S425),ISNUMBER($AL425),$AL425&lt;&gt;0),ROUND($S425/$AL425*100,2),"")</f>
        <v/>
      </c>
      <c r="AH425" s="53">
        <f>IF(AND(ISNUMBER($Q425),ISNUMBER($AL425),$AL425&lt;&gt;0),ROUND($Q425/$AL425*100,1),"")</f>
        <v/>
      </c>
      <c r="AI425" s="48">
        <f>IF(ISNUMBER($S425),IF($S425&lt;=1,"Yes","No"),"n/a")</f>
        <v/>
      </c>
      <c r="AJ425" s="48">
        <f>IF(ISNUMBER($S425),ROUND(MAX(0,MIN(100,100-$S425*2.5-IF(ISNUMBER($T425),$T425,0)*0.12+IF($S425&lt;=1,12,0))),0),"")</f>
        <v/>
      </c>
      <c r="AK425" s="48">
        <f>IF(ISNUMBER($Q425),IF($Q425&gt;=100,20,IF($Q425&gt;=30,10,0)),0)+IF(ISNUMBER($R425),IF($R425&gt;=100,20,0),0)+IF(ISNUMBER($P425),IF($P425&gt;=150,20,IF($P425&gt;=50,12,5)),0)+IF(ISNUMBER($S425),IF($S425&lt;=1,15,0),0)</f>
        <v/>
      </c>
      <c r="AL425" s="48" t="n">
        <v>500</v>
      </c>
      <c r="AM425" s="49" t="n"/>
      <c r="AN425" s="48">
        <f>IF(AND(ISNUMBER($P425),ISNUMBER($AL425),$AL425&lt;&gt;0),IF(OR($P425&gt;180,$P425/$AL425*1000&gt;400),"Over ceiling, confirm SKU","Within"),"n/a")</f>
        <v/>
      </c>
      <c r="AO425" s="51" t="n"/>
      <c r="AP425" s="51" t="n"/>
      <c r="AQ425" s="51" t="n"/>
      <c r="AR425" s="34" t="inlineStr">
        <is>
          <t>Recalled, batch confirmed, to confirm</t>
        </is>
      </c>
      <c r="AS425" s="34" t="inlineStr">
        <is>
          <t>BLANK -&gt; requires live Amazon.ca capture</t>
        </is>
      </c>
      <c r="AT425" s="34" t="inlineStr">
        <is>
          <t>Unverified commercial data</t>
        </is>
      </c>
    </row>
    <row r="426" ht="28" customHeight="1">
      <c r="A426" s="34" t="inlineStr">
        <is>
          <t>Eska</t>
        </is>
      </c>
      <c r="B426" s="34" t="inlineStr">
        <is>
          <t>Eska Sparkling Spring Water | Lime | 12 pack 500mL</t>
        </is>
      </c>
      <c r="C426" s="34" t="inlineStr">
        <is>
          <t>5) Sparkling water &amp; soda</t>
        </is>
      </c>
      <c r="D426" s="34" t="inlineStr">
        <is>
          <t>500 mL bottle</t>
        </is>
      </c>
      <c r="E426" s="48" t="n">
        <v>12</v>
      </c>
      <c r="F426" s="49" t="n"/>
      <c r="G426" s="50">
        <f>IF(AND(ISNUMBER($F426),ISNUMBER($E426),$E426&lt;&gt;0),$F426/$E426,"")</f>
        <v/>
      </c>
      <c r="H426" s="50">
        <f>IF(AND(ISNUMBER($F426),ISNUMBER($AL426),ISNUMBER($E426),($AL426*$E426)&lt;&gt;0),$F426/($AL426*$E426)*100,"")</f>
        <v/>
      </c>
      <c r="I426" s="51" t="n"/>
      <c r="J426" s="52" t="n"/>
      <c r="K426" s="50">
        <f>IF(AND(ISNUMBER($F426),ISNUMBER($J426)),$F426*(1-$J426),"")</f>
        <v/>
      </c>
      <c r="L426" s="51" t="n"/>
      <c r="M426" s="51" t="n"/>
      <c r="N426" s="50">
        <f>IF(ISNUMBER($F426),($F426-IF(ISNUMBER($AM426),$AM426,0))*(1-IF(ISNUMBER($J426),$J426,0)),"")</f>
        <v/>
      </c>
      <c r="O426" s="34" t="inlineStr">
        <is>
          <t>Lime</t>
        </is>
      </c>
      <c r="P426" s="48" t="n">
        <v>0</v>
      </c>
      <c r="Q426" s="48" t="n">
        <v>5</v>
      </c>
      <c r="R426" s="34" t="inlineStr">
        <is>
          <t>Not listed</t>
        </is>
      </c>
      <c r="S426" s="48" t="n">
        <v>0</v>
      </c>
      <c r="T426" s="48" t="n">
        <v>0</v>
      </c>
      <c r="U426" s="34" t="inlineStr">
        <is>
          <t>None</t>
        </is>
      </c>
      <c r="V426" s="34" t="inlineStr">
        <is>
          <t>Canadian glacial era spring water, naturally pure</t>
        </is>
      </c>
      <c r="W426" s="51" t="n"/>
      <c r="X426" s="51" t="n"/>
      <c r="Y426" s="51" t="n"/>
      <c r="Z426" s="51" t="n"/>
      <c r="AA426" s="34" t="inlineStr">
        <is>
          <t>Low</t>
        </is>
      </c>
      <c r="AB426" s="34" t="inlineStr">
        <is>
          <t>Canadian regional brand; modest reach</t>
        </is>
      </c>
      <c r="AC426" s="34" t="inlineStr">
        <is>
          <t>Pure Canadian spring water, sparkling</t>
        </is>
      </c>
      <c r="AD426" s="34" t="inlineStr">
        <is>
          <t>Canadian sourced purity story.</t>
        </is>
      </c>
      <c r="AE426" s="51" t="n"/>
      <c r="AF426" s="53">
        <f>IF(AND(ISNUMBER($P426),ISNUMBER($AL426),$AL426&lt;&gt;0),ROUND($P426/$AL426*100,1),"")</f>
        <v/>
      </c>
      <c r="AG426" s="54">
        <f>IF(AND(ISNUMBER($S426),ISNUMBER($AL426),$AL426&lt;&gt;0),ROUND($S426/$AL426*100,2),"")</f>
        <v/>
      </c>
      <c r="AH426" s="53">
        <f>IF(AND(ISNUMBER($Q426),ISNUMBER($AL426),$AL426&lt;&gt;0),ROUND($Q426/$AL426*100,1),"")</f>
        <v/>
      </c>
      <c r="AI426" s="48">
        <f>IF(ISNUMBER($S426),IF($S426&lt;=1,"Yes","No"),"n/a")</f>
        <v/>
      </c>
      <c r="AJ426" s="48">
        <f>IF(ISNUMBER($S426),ROUND(MAX(0,MIN(100,100-$S426*2.5-IF(ISNUMBER($T426),$T426,0)*0.12+IF($S426&lt;=1,12,0))),0),"")</f>
        <v/>
      </c>
      <c r="AK426" s="48">
        <f>IF(ISNUMBER($Q426),IF($Q426&gt;=100,20,IF($Q426&gt;=30,10,0)),0)+IF(ISNUMBER($R426),IF($R426&gt;=100,20,0),0)+IF(ISNUMBER($P426),IF($P426&gt;=150,20,IF($P426&gt;=50,12,5)),0)+IF(ISNUMBER($S426),IF($S426&lt;=1,15,0),0)</f>
        <v/>
      </c>
      <c r="AL426" s="48" t="n">
        <v>500</v>
      </c>
      <c r="AM426" s="49" t="n"/>
      <c r="AN426" s="48">
        <f>IF(AND(ISNUMBER($P426),ISNUMBER($AL426),$AL426&lt;&gt;0),IF(OR($P426&gt;180,$P426/$AL426*1000&gt;400),"Over ceiling, confirm SKU","Within"),"n/a")</f>
        <v/>
      </c>
      <c r="AO426" s="51" t="n"/>
      <c r="AP426" s="51" t="n"/>
      <c r="AQ426" s="51" t="n"/>
      <c r="AR426" s="34" t="inlineStr">
        <is>
          <t>Recalled, batch confirmed, to confirm</t>
        </is>
      </c>
      <c r="AS426" s="34" t="inlineStr">
        <is>
          <t>BLANK -&gt; requires live Amazon.ca capture</t>
        </is>
      </c>
      <c r="AT426" s="34" t="inlineStr">
        <is>
          <t>Unverified commercial data</t>
        </is>
      </c>
    </row>
    <row r="427" ht="28" customHeight="1">
      <c r="A427" s="34" t="inlineStr">
        <is>
          <t>Eska</t>
        </is>
      </c>
      <c r="B427" s="34" t="inlineStr">
        <is>
          <t>Eska Sparkling Spring Water | Lime | 18 pack 500mL</t>
        </is>
      </c>
      <c r="C427" s="34" t="inlineStr">
        <is>
          <t>5) Sparkling water &amp; soda</t>
        </is>
      </c>
      <c r="D427" s="34" t="inlineStr">
        <is>
          <t>500 mL bottle</t>
        </is>
      </c>
      <c r="E427" s="48" t="n">
        <v>18</v>
      </c>
      <c r="F427" s="49" t="n"/>
      <c r="G427" s="50">
        <f>IF(AND(ISNUMBER($F427),ISNUMBER($E427),$E427&lt;&gt;0),$F427/$E427,"")</f>
        <v/>
      </c>
      <c r="H427" s="50">
        <f>IF(AND(ISNUMBER($F427),ISNUMBER($AL427),ISNUMBER($E427),($AL427*$E427)&lt;&gt;0),$F427/($AL427*$E427)*100,"")</f>
        <v/>
      </c>
      <c r="I427" s="51" t="n"/>
      <c r="J427" s="52" t="n"/>
      <c r="K427" s="50">
        <f>IF(AND(ISNUMBER($F427),ISNUMBER($J427)),$F427*(1-$J427),"")</f>
        <v/>
      </c>
      <c r="L427" s="51" t="n"/>
      <c r="M427" s="51" t="n"/>
      <c r="N427" s="50">
        <f>IF(ISNUMBER($F427),($F427-IF(ISNUMBER($AM427),$AM427,0))*(1-IF(ISNUMBER($J427),$J427,0)),"")</f>
        <v/>
      </c>
      <c r="O427" s="34" t="inlineStr">
        <is>
          <t>Lime</t>
        </is>
      </c>
      <c r="P427" s="48" t="n">
        <v>0</v>
      </c>
      <c r="Q427" s="48" t="n">
        <v>5</v>
      </c>
      <c r="R427" s="34" t="inlineStr">
        <is>
          <t>Not listed</t>
        </is>
      </c>
      <c r="S427" s="48" t="n">
        <v>0</v>
      </c>
      <c r="T427" s="48" t="n">
        <v>0</v>
      </c>
      <c r="U427" s="34" t="inlineStr">
        <is>
          <t>None</t>
        </is>
      </c>
      <c r="V427" s="34" t="inlineStr">
        <is>
          <t>Canadian glacial era spring water, naturally pure</t>
        </is>
      </c>
      <c r="W427" s="51" t="n"/>
      <c r="X427" s="51" t="n"/>
      <c r="Y427" s="51" t="n"/>
      <c r="Z427" s="51" t="n"/>
      <c r="AA427" s="34" t="inlineStr">
        <is>
          <t>Low</t>
        </is>
      </c>
      <c r="AB427" s="34" t="inlineStr">
        <is>
          <t>Canadian regional brand; modest reach</t>
        </is>
      </c>
      <c r="AC427" s="34" t="inlineStr">
        <is>
          <t>Pure Canadian spring water, sparkling</t>
        </is>
      </c>
      <c r="AD427" s="34" t="inlineStr">
        <is>
          <t>Canadian sourced purity story.</t>
        </is>
      </c>
      <c r="AE427" s="51" t="n"/>
      <c r="AF427" s="53">
        <f>IF(AND(ISNUMBER($P427),ISNUMBER($AL427),$AL427&lt;&gt;0),ROUND($P427/$AL427*100,1),"")</f>
        <v/>
      </c>
      <c r="AG427" s="54">
        <f>IF(AND(ISNUMBER($S427),ISNUMBER($AL427),$AL427&lt;&gt;0),ROUND($S427/$AL427*100,2),"")</f>
        <v/>
      </c>
      <c r="AH427" s="53">
        <f>IF(AND(ISNUMBER($Q427),ISNUMBER($AL427),$AL427&lt;&gt;0),ROUND($Q427/$AL427*100,1),"")</f>
        <v/>
      </c>
      <c r="AI427" s="48">
        <f>IF(ISNUMBER($S427),IF($S427&lt;=1,"Yes","No"),"n/a")</f>
        <v/>
      </c>
      <c r="AJ427" s="48">
        <f>IF(ISNUMBER($S427),ROUND(MAX(0,MIN(100,100-$S427*2.5-IF(ISNUMBER($T427),$T427,0)*0.12+IF($S427&lt;=1,12,0))),0),"")</f>
        <v/>
      </c>
      <c r="AK427" s="48">
        <f>IF(ISNUMBER($Q427),IF($Q427&gt;=100,20,IF($Q427&gt;=30,10,0)),0)+IF(ISNUMBER($R427),IF($R427&gt;=100,20,0),0)+IF(ISNUMBER($P427),IF($P427&gt;=150,20,IF($P427&gt;=50,12,5)),0)+IF(ISNUMBER($S427),IF($S427&lt;=1,15,0),0)</f>
        <v/>
      </c>
      <c r="AL427" s="48" t="n">
        <v>500</v>
      </c>
      <c r="AM427" s="49" t="n"/>
      <c r="AN427" s="48">
        <f>IF(AND(ISNUMBER($P427),ISNUMBER($AL427),$AL427&lt;&gt;0),IF(OR($P427&gt;180,$P427/$AL427*1000&gt;400),"Over ceiling, confirm SKU","Within"),"n/a")</f>
        <v/>
      </c>
      <c r="AO427" s="51" t="n"/>
      <c r="AP427" s="51" t="n"/>
      <c r="AQ427" s="51" t="n"/>
      <c r="AR427" s="34" t="inlineStr">
        <is>
          <t>Recalled, batch confirmed, to confirm</t>
        </is>
      </c>
      <c r="AS427" s="34" t="inlineStr">
        <is>
          <t>BLANK -&gt; requires live Amazon.ca capture</t>
        </is>
      </c>
      <c r="AT427" s="34" t="inlineStr">
        <is>
          <t>Unverified commercial data</t>
        </is>
      </c>
    </row>
    <row r="428" ht="28" customHeight="1">
      <c r="A428" s="34" t="inlineStr">
        <is>
          <t>Eska</t>
        </is>
      </c>
      <c r="B428" s="34" t="inlineStr">
        <is>
          <t>Eska Sparkling Spring Water | Lime | 24 pack 500mL</t>
        </is>
      </c>
      <c r="C428" s="34" t="inlineStr">
        <is>
          <t>5) Sparkling water &amp; soda</t>
        </is>
      </c>
      <c r="D428" s="34" t="inlineStr">
        <is>
          <t>500 mL bottle</t>
        </is>
      </c>
      <c r="E428" s="48" t="n">
        <v>24</v>
      </c>
      <c r="F428" s="49" t="n"/>
      <c r="G428" s="50">
        <f>IF(AND(ISNUMBER($F428),ISNUMBER($E428),$E428&lt;&gt;0),$F428/$E428,"")</f>
        <v/>
      </c>
      <c r="H428" s="50">
        <f>IF(AND(ISNUMBER($F428),ISNUMBER($AL428),ISNUMBER($E428),($AL428*$E428)&lt;&gt;0),$F428/($AL428*$E428)*100,"")</f>
        <v/>
      </c>
      <c r="I428" s="51" t="n"/>
      <c r="J428" s="52" t="n"/>
      <c r="K428" s="50">
        <f>IF(AND(ISNUMBER($F428),ISNUMBER($J428)),$F428*(1-$J428),"")</f>
        <v/>
      </c>
      <c r="L428" s="51" t="n"/>
      <c r="M428" s="51" t="n"/>
      <c r="N428" s="50">
        <f>IF(ISNUMBER($F428),($F428-IF(ISNUMBER($AM428),$AM428,0))*(1-IF(ISNUMBER($J428),$J428,0)),"")</f>
        <v/>
      </c>
      <c r="O428" s="34" t="inlineStr">
        <is>
          <t>Lime</t>
        </is>
      </c>
      <c r="P428" s="48" t="n">
        <v>0</v>
      </c>
      <c r="Q428" s="48" t="n">
        <v>5</v>
      </c>
      <c r="R428" s="34" t="inlineStr">
        <is>
          <t>Not listed</t>
        </is>
      </c>
      <c r="S428" s="48" t="n">
        <v>0</v>
      </c>
      <c r="T428" s="48" t="n">
        <v>0</v>
      </c>
      <c r="U428" s="34" t="inlineStr">
        <is>
          <t>None</t>
        </is>
      </c>
      <c r="V428" s="34" t="inlineStr">
        <is>
          <t>Canadian glacial era spring water, naturally pure</t>
        </is>
      </c>
      <c r="W428" s="51" t="n"/>
      <c r="X428" s="51" t="n"/>
      <c r="Y428" s="51" t="n"/>
      <c r="Z428" s="51" t="n"/>
      <c r="AA428" s="34" t="inlineStr">
        <is>
          <t>Low</t>
        </is>
      </c>
      <c r="AB428" s="34" t="inlineStr">
        <is>
          <t>Canadian regional brand; modest reach</t>
        </is>
      </c>
      <c r="AC428" s="34" t="inlineStr">
        <is>
          <t>Pure Canadian spring water, sparkling</t>
        </is>
      </c>
      <c r="AD428" s="34" t="inlineStr">
        <is>
          <t>Canadian sourced purity story.</t>
        </is>
      </c>
      <c r="AE428" s="51" t="n"/>
      <c r="AF428" s="53">
        <f>IF(AND(ISNUMBER($P428),ISNUMBER($AL428),$AL428&lt;&gt;0),ROUND($P428/$AL428*100,1),"")</f>
        <v/>
      </c>
      <c r="AG428" s="54">
        <f>IF(AND(ISNUMBER($S428),ISNUMBER($AL428),$AL428&lt;&gt;0),ROUND($S428/$AL428*100,2),"")</f>
        <v/>
      </c>
      <c r="AH428" s="53">
        <f>IF(AND(ISNUMBER($Q428),ISNUMBER($AL428),$AL428&lt;&gt;0),ROUND($Q428/$AL428*100,1),"")</f>
        <v/>
      </c>
      <c r="AI428" s="48">
        <f>IF(ISNUMBER($S428),IF($S428&lt;=1,"Yes","No"),"n/a")</f>
        <v/>
      </c>
      <c r="AJ428" s="48">
        <f>IF(ISNUMBER($S428),ROUND(MAX(0,MIN(100,100-$S428*2.5-IF(ISNUMBER($T428),$T428,0)*0.12+IF($S428&lt;=1,12,0))),0),"")</f>
        <v/>
      </c>
      <c r="AK428" s="48">
        <f>IF(ISNUMBER($Q428),IF($Q428&gt;=100,20,IF($Q428&gt;=30,10,0)),0)+IF(ISNUMBER($R428),IF($R428&gt;=100,20,0),0)+IF(ISNUMBER($P428),IF($P428&gt;=150,20,IF($P428&gt;=50,12,5)),0)+IF(ISNUMBER($S428),IF($S428&lt;=1,15,0),0)</f>
        <v/>
      </c>
      <c r="AL428" s="48" t="n">
        <v>500</v>
      </c>
      <c r="AM428" s="49" t="n"/>
      <c r="AN428" s="48">
        <f>IF(AND(ISNUMBER($P428),ISNUMBER($AL428),$AL428&lt;&gt;0),IF(OR($P428&gt;180,$P428/$AL428*1000&gt;400),"Over ceiling, confirm SKU","Within"),"n/a")</f>
        <v/>
      </c>
      <c r="AO428" s="51" t="n"/>
      <c r="AP428" s="51" t="n"/>
      <c r="AQ428" s="51" t="n"/>
      <c r="AR428" s="34" t="inlineStr">
        <is>
          <t>Recalled, batch confirmed, to confirm</t>
        </is>
      </c>
      <c r="AS428" s="34" t="inlineStr">
        <is>
          <t>BLANK -&gt; requires live Amazon.ca capture</t>
        </is>
      </c>
      <c r="AT428" s="34" t="inlineStr">
        <is>
          <t>Unverified commercial data</t>
        </is>
      </c>
    </row>
    <row r="429" ht="28" customHeight="1">
      <c r="A429" s="34" t="inlineStr">
        <is>
          <t>Coca-Cola</t>
        </is>
      </c>
      <c r="B429" s="34" t="inlineStr">
        <is>
          <t>Coca-Cola Classic | Classic | single 355mL</t>
        </is>
      </c>
      <c r="C429" s="34" t="inlineStr">
        <is>
          <t>5) Sparkling water &amp; soda</t>
        </is>
      </c>
      <c r="D429" s="34" t="inlineStr">
        <is>
          <t>355 mL can</t>
        </is>
      </c>
      <c r="E429" s="48" t="n">
        <v>1</v>
      </c>
      <c r="F429" s="49" t="n"/>
      <c r="G429" s="50">
        <f>IF(AND(ISNUMBER($F429),ISNUMBER($E429),$E429&lt;&gt;0),$F429/$E429,"")</f>
        <v/>
      </c>
      <c r="H429" s="50">
        <f>IF(AND(ISNUMBER($F429),ISNUMBER($AL429),ISNUMBER($E429),($AL429*$E429)&lt;&gt;0),$F429/($AL429*$E429)*100,"")</f>
        <v/>
      </c>
      <c r="I429" s="51" t="n"/>
      <c r="J429" s="52" t="n"/>
      <c r="K429" s="50">
        <f>IF(AND(ISNUMBER($F429),ISNUMBER($J429)),$F429*(1-$J429),"")</f>
        <v/>
      </c>
      <c r="L429" s="51" t="n"/>
      <c r="M429" s="51" t="n"/>
      <c r="N429" s="50">
        <f>IF(ISNUMBER($F429),($F429-IF(ISNUMBER($AM429),$AM429,0))*(1-IF(ISNUMBER($J429),$J429,0)),"")</f>
        <v/>
      </c>
      <c r="O429" s="34" t="inlineStr">
        <is>
          <t>Classic</t>
        </is>
      </c>
      <c r="P429" s="48" t="n">
        <v>34</v>
      </c>
      <c r="Q429" s="48" t="n">
        <v>45</v>
      </c>
      <c r="R429" s="34" t="inlineStr">
        <is>
          <t>Not listed</t>
        </is>
      </c>
      <c r="S429" s="48" t="n">
        <v>39</v>
      </c>
      <c r="T429" s="48" t="n">
        <v>140</v>
      </c>
      <c r="U429" s="34" t="inlineStr">
        <is>
          <t>High fructose corn syrup / sugar</t>
        </is>
      </c>
      <c r="V429" s="34" t="inlineStr">
        <is>
          <t>Classic cola (no functional claim)</t>
        </is>
      </c>
      <c r="W429" s="51" t="n"/>
      <c r="X429" s="51" t="n"/>
      <c r="Y429" s="51" t="n"/>
      <c r="Z429" s="51" t="n"/>
      <c r="AA429" s="34" t="inlineStr">
        <is>
          <t>Very High</t>
        </is>
      </c>
      <c r="AB429" s="34" t="inlineStr">
        <is>
          <t>World's #1 soda; baseline mass volume</t>
        </is>
      </c>
      <c r="AC429" s="34" t="inlineStr">
        <is>
          <t>The classic cola benchmark</t>
        </is>
      </c>
      <c r="AD429" s="34" t="inlineStr">
        <is>
          <t>Universal taste and brand, the soda baseline.</t>
        </is>
      </c>
      <c r="AE429" s="51" t="n"/>
      <c r="AF429" s="53">
        <f>IF(AND(ISNUMBER($P429),ISNUMBER($AL429),$AL429&lt;&gt;0),ROUND($P429/$AL429*100,1),"")</f>
        <v/>
      </c>
      <c r="AG429" s="54">
        <f>IF(AND(ISNUMBER($S429),ISNUMBER($AL429),$AL429&lt;&gt;0),ROUND($S429/$AL429*100,2),"")</f>
        <v/>
      </c>
      <c r="AH429" s="53">
        <f>IF(AND(ISNUMBER($Q429),ISNUMBER($AL429),$AL429&lt;&gt;0),ROUND($Q429/$AL429*100,1),"")</f>
        <v/>
      </c>
      <c r="AI429" s="48">
        <f>IF(ISNUMBER($S429),IF($S429&lt;=1,"Yes","No"),"n/a")</f>
        <v/>
      </c>
      <c r="AJ429" s="48">
        <f>IF(ISNUMBER($S429),ROUND(MAX(0,MIN(100,100-$S429*2.5-IF(ISNUMBER($T429),$T429,0)*0.12+IF($S429&lt;=1,12,0))),0),"")</f>
        <v/>
      </c>
      <c r="AK429" s="48">
        <f>IF(ISNUMBER($Q429),IF($Q429&gt;=100,20,IF($Q429&gt;=30,10,0)),0)+IF(ISNUMBER($R429),IF($R429&gt;=100,20,0),0)+IF(ISNUMBER($P429),IF($P429&gt;=150,20,IF($P429&gt;=50,12,5)),0)+IF(ISNUMBER($S429),IF($S429&lt;=1,15,0),0)</f>
        <v/>
      </c>
      <c r="AL429" s="48" t="n">
        <v>355</v>
      </c>
      <c r="AM429" s="49" t="n"/>
      <c r="AN429" s="48">
        <f>IF(AND(ISNUMBER($P429),ISNUMBER($AL429),$AL429&lt;&gt;0),IF(OR($P429&gt;180,$P429/$AL429*1000&gt;400),"Over ceiling, confirm SKU","Within"),"n/a")</f>
        <v/>
      </c>
      <c r="AO429" s="51" t="n"/>
      <c r="AP429" s="51" t="n"/>
      <c r="AQ429" s="51" t="n"/>
      <c r="AR429" s="34" t="inlineStr">
        <is>
          <t>Recalled, batch confirmed, to confirm</t>
        </is>
      </c>
      <c r="AS429" s="34" t="inlineStr">
        <is>
          <t>BLANK -&gt; requires live Amazon.ca capture</t>
        </is>
      </c>
      <c r="AT429" s="34" t="inlineStr">
        <is>
          <t>Unverified commercial data</t>
        </is>
      </c>
    </row>
    <row r="430" ht="28" customHeight="1">
      <c r="A430" s="34" t="inlineStr">
        <is>
          <t>Coca-Cola</t>
        </is>
      </c>
      <c r="B430" s="34" t="inlineStr">
        <is>
          <t>Coca-Cola Classic | Classic | 8 pack 355mL</t>
        </is>
      </c>
      <c r="C430" s="34" t="inlineStr">
        <is>
          <t>5) Sparkling water &amp; soda</t>
        </is>
      </c>
      <c r="D430" s="34" t="inlineStr">
        <is>
          <t>355 mL can</t>
        </is>
      </c>
      <c r="E430" s="48" t="n">
        <v>8</v>
      </c>
      <c r="F430" s="49" t="n"/>
      <c r="G430" s="50">
        <f>IF(AND(ISNUMBER($F430),ISNUMBER($E430),$E430&lt;&gt;0),$F430/$E430,"")</f>
        <v/>
      </c>
      <c r="H430" s="50">
        <f>IF(AND(ISNUMBER($F430),ISNUMBER($AL430),ISNUMBER($E430),($AL430*$E430)&lt;&gt;0),$F430/($AL430*$E430)*100,"")</f>
        <v/>
      </c>
      <c r="I430" s="51" t="n"/>
      <c r="J430" s="52" t="n"/>
      <c r="K430" s="50">
        <f>IF(AND(ISNUMBER($F430),ISNUMBER($J430)),$F430*(1-$J430),"")</f>
        <v/>
      </c>
      <c r="L430" s="51" t="n"/>
      <c r="M430" s="51" t="n"/>
      <c r="N430" s="50">
        <f>IF(ISNUMBER($F430),($F430-IF(ISNUMBER($AM430),$AM430,0))*(1-IF(ISNUMBER($J430),$J430,0)),"")</f>
        <v/>
      </c>
      <c r="O430" s="34" t="inlineStr">
        <is>
          <t>Classic</t>
        </is>
      </c>
      <c r="P430" s="48" t="n">
        <v>34</v>
      </c>
      <c r="Q430" s="48" t="n">
        <v>45</v>
      </c>
      <c r="R430" s="34" t="inlineStr">
        <is>
          <t>Not listed</t>
        </is>
      </c>
      <c r="S430" s="48" t="n">
        <v>39</v>
      </c>
      <c r="T430" s="48" t="n">
        <v>140</v>
      </c>
      <c r="U430" s="34" t="inlineStr">
        <is>
          <t>High fructose corn syrup / sugar</t>
        </is>
      </c>
      <c r="V430" s="34" t="inlineStr">
        <is>
          <t>Classic cola (no functional claim)</t>
        </is>
      </c>
      <c r="W430" s="51" t="n"/>
      <c r="X430" s="51" t="n"/>
      <c r="Y430" s="51" t="n"/>
      <c r="Z430" s="51" t="n"/>
      <c r="AA430" s="34" t="inlineStr">
        <is>
          <t>Very High</t>
        </is>
      </c>
      <c r="AB430" s="34" t="inlineStr">
        <is>
          <t>World's #1 soda; baseline mass volume</t>
        </is>
      </c>
      <c r="AC430" s="34" t="inlineStr">
        <is>
          <t>The classic cola benchmark</t>
        </is>
      </c>
      <c r="AD430" s="34" t="inlineStr">
        <is>
          <t>Universal taste and brand, the soda baseline.</t>
        </is>
      </c>
      <c r="AE430" s="51" t="n"/>
      <c r="AF430" s="53">
        <f>IF(AND(ISNUMBER($P430),ISNUMBER($AL430),$AL430&lt;&gt;0),ROUND($P430/$AL430*100,1),"")</f>
        <v/>
      </c>
      <c r="AG430" s="54">
        <f>IF(AND(ISNUMBER($S430),ISNUMBER($AL430),$AL430&lt;&gt;0),ROUND($S430/$AL430*100,2),"")</f>
        <v/>
      </c>
      <c r="AH430" s="53">
        <f>IF(AND(ISNUMBER($Q430),ISNUMBER($AL430),$AL430&lt;&gt;0),ROUND($Q430/$AL430*100,1),"")</f>
        <v/>
      </c>
      <c r="AI430" s="48">
        <f>IF(ISNUMBER($S430),IF($S430&lt;=1,"Yes","No"),"n/a")</f>
        <v/>
      </c>
      <c r="AJ430" s="48">
        <f>IF(ISNUMBER($S430),ROUND(MAX(0,MIN(100,100-$S430*2.5-IF(ISNUMBER($T430),$T430,0)*0.12+IF($S430&lt;=1,12,0))),0),"")</f>
        <v/>
      </c>
      <c r="AK430" s="48">
        <f>IF(ISNUMBER($Q430),IF($Q430&gt;=100,20,IF($Q430&gt;=30,10,0)),0)+IF(ISNUMBER($R430),IF($R430&gt;=100,20,0),0)+IF(ISNUMBER($P430),IF($P430&gt;=150,20,IF($P430&gt;=50,12,5)),0)+IF(ISNUMBER($S430),IF($S430&lt;=1,15,0),0)</f>
        <v/>
      </c>
      <c r="AL430" s="48" t="n">
        <v>355</v>
      </c>
      <c r="AM430" s="49" t="n"/>
      <c r="AN430" s="48">
        <f>IF(AND(ISNUMBER($P430),ISNUMBER($AL430),$AL430&lt;&gt;0),IF(OR($P430&gt;180,$P430/$AL430*1000&gt;400),"Over ceiling, confirm SKU","Within"),"n/a")</f>
        <v/>
      </c>
      <c r="AO430" s="51" t="n"/>
      <c r="AP430" s="51" t="n"/>
      <c r="AQ430" s="51" t="n"/>
      <c r="AR430" s="34" t="inlineStr">
        <is>
          <t>Recalled, batch confirmed, to confirm</t>
        </is>
      </c>
      <c r="AS430" s="34" t="inlineStr">
        <is>
          <t>BLANK -&gt; requires live Amazon.ca capture</t>
        </is>
      </c>
      <c r="AT430" s="34" t="inlineStr">
        <is>
          <t>Unverified commercial data</t>
        </is>
      </c>
    </row>
    <row r="431" ht="28" customHeight="1">
      <c r="A431" s="34" t="inlineStr">
        <is>
          <t>Coca-Cola</t>
        </is>
      </c>
      <c r="B431" s="34" t="inlineStr">
        <is>
          <t>Coca-Cola Classic | Classic | 12 pack 355mL</t>
        </is>
      </c>
      <c r="C431" s="34" t="inlineStr">
        <is>
          <t>5) Sparkling water &amp; soda</t>
        </is>
      </c>
      <c r="D431" s="34" t="inlineStr">
        <is>
          <t>355 mL can</t>
        </is>
      </c>
      <c r="E431" s="48" t="n">
        <v>12</v>
      </c>
      <c r="F431" s="49" t="n"/>
      <c r="G431" s="50">
        <f>IF(AND(ISNUMBER($F431),ISNUMBER($E431),$E431&lt;&gt;0),$F431/$E431,"")</f>
        <v/>
      </c>
      <c r="H431" s="50">
        <f>IF(AND(ISNUMBER($F431),ISNUMBER($AL431),ISNUMBER($E431),($AL431*$E431)&lt;&gt;0),$F431/($AL431*$E431)*100,"")</f>
        <v/>
      </c>
      <c r="I431" s="51" t="n"/>
      <c r="J431" s="52" t="n"/>
      <c r="K431" s="50">
        <f>IF(AND(ISNUMBER($F431),ISNUMBER($J431)),$F431*(1-$J431),"")</f>
        <v/>
      </c>
      <c r="L431" s="51" t="n"/>
      <c r="M431" s="51" t="n"/>
      <c r="N431" s="50">
        <f>IF(ISNUMBER($F431),($F431-IF(ISNUMBER($AM431),$AM431,0))*(1-IF(ISNUMBER($J431),$J431,0)),"")</f>
        <v/>
      </c>
      <c r="O431" s="34" t="inlineStr">
        <is>
          <t>Classic</t>
        </is>
      </c>
      <c r="P431" s="48" t="n">
        <v>34</v>
      </c>
      <c r="Q431" s="48" t="n">
        <v>45</v>
      </c>
      <c r="R431" s="34" t="inlineStr">
        <is>
          <t>Not listed</t>
        </is>
      </c>
      <c r="S431" s="48" t="n">
        <v>39</v>
      </c>
      <c r="T431" s="48" t="n">
        <v>140</v>
      </c>
      <c r="U431" s="34" t="inlineStr">
        <is>
          <t>High fructose corn syrup / sugar</t>
        </is>
      </c>
      <c r="V431" s="34" t="inlineStr">
        <is>
          <t>Classic cola (no functional claim)</t>
        </is>
      </c>
      <c r="W431" s="51" t="n"/>
      <c r="X431" s="51" t="n"/>
      <c r="Y431" s="51" t="n"/>
      <c r="Z431" s="51" t="n"/>
      <c r="AA431" s="34" t="inlineStr">
        <is>
          <t>Very High</t>
        </is>
      </c>
      <c r="AB431" s="34" t="inlineStr">
        <is>
          <t>World's #1 soda; baseline mass volume</t>
        </is>
      </c>
      <c r="AC431" s="34" t="inlineStr">
        <is>
          <t>The classic cola benchmark</t>
        </is>
      </c>
      <c r="AD431" s="34" t="inlineStr">
        <is>
          <t>Universal taste and brand, the soda baseline.</t>
        </is>
      </c>
      <c r="AE431" s="51" t="n"/>
      <c r="AF431" s="53">
        <f>IF(AND(ISNUMBER($P431),ISNUMBER($AL431),$AL431&lt;&gt;0),ROUND($P431/$AL431*100,1),"")</f>
        <v/>
      </c>
      <c r="AG431" s="54">
        <f>IF(AND(ISNUMBER($S431),ISNUMBER($AL431),$AL431&lt;&gt;0),ROUND($S431/$AL431*100,2),"")</f>
        <v/>
      </c>
      <c r="AH431" s="53">
        <f>IF(AND(ISNUMBER($Q431),ISNUMBER($AL431),$AL431&lt;&gt;0),ROUND($Q431/$AL431*100,1),"")</f>
        <v/>
      </c>
      <c r="AI431" s="48">
        <f>IF(ISNUMBER($S431),IF($S431&lt;=1,"Yes","No"),"n/a")</f>
        <v/>
      </c>
      <c r="AJ431" s="48">
        <f>IF(ISNUMBER($S431),ROUND(MAX(0,MIN(100,100-$S431*2.5-IF(ISNUMBER($T431),$T431,0)*0.12+IF($S431&lt;=1,12,0))),0),"")</f>
        <v/>
      </c>
      <c r="AK431" s="48">
        <f>IF(ISNUMBER($Q431),IF($Q431&gt;=100,20,IF($Q431&gt;=30,10,0)),0)+IF(ISNUMBER($R431),IF($R431&gt;=100,20,0),0)+IF(ISNUMBER($P431),IF($P431&gt;=150,20,IF($P431&gt;=50,12,5)),0)+IF(ISNUMBER($S431),IF($S431&lt;=1,15,0),0)</f>
        <v/>
      </c>
      <c r="AL431" s="48" t="n">
        <v>355</v>
      </c>
      <c r="AM431" s="49" t="n"/>
      <c r="AN431" s="48">
        <f>IF(AND(ISNUMBER($P431),ISNUMBER($AL431),$AL431&lt;&gt;0),IF(OR($P431&gt;180,$P431/$AL431*1000&gt;400),"Over ceiling, confirm SKU","Within"),"n/a")</f>
        <v/>
      </c>
      <c r="AO431" s="51" t="n"/>
      <c r="AP431" s="51" t="n"/>
      <c r="AQ431" s="51" t="n"/>
      <c r="AR431" s="34" t="inlineStr">
        <is>
          <t>Recalled, batch confirmed, to confirm</t>
        </is>
      </c>
      <c r="AS431" s="34" t="inlineStr">
        <is>
          <t>BLANK -&gt; requires live Amazon.ca capture</t>
        </is>
      </c>
      <c r="AT431" s="34" t="inlineStr">
        <is>
          <t>Unverified commercial data</t>
        </is>
      </c>
    </row>
    <row r="432" ht="28" customHeight="1">
      <c r="A432" s="34" t="inlineStr">
        <is>
          <t>Coca-Cola</t>
        </is>
      </c>
      <c r="B432" s="34" t="inlineStr">
        <is>
          <t>Coca-Cola Classic | Classic | 15 pack 355mL</t>
        </is>
      </c>
      <c r="C432" s="34" t="inlineStr">
        <is>
          <t>5) Sparkling water &amp; soda</t>
        </is>
      </c>
      <c r="D432" s="34" t="inlineStr">
        <is>
          <t>355 mL can</t>
        </is>
      </c>
      <c r="E432" s="48" t="n">
        <v>15</v>
      </c>
      <c r="F432" s="49" t="n"/>
      <c r="G432" s="50">
        <f>IF(AND(ISNUMBER($F432),ISNUMBER($E432),$E432&lt;&gt;0),$F432/$E432,"")</f>
        <v/>
      </c>
      <c r="H432" s="50">
        <f>IF(AND(ISNUMBER($F432),ISNUMBER($AL432),ISNUMBER($E432),($AL432*$E432)&lt;&gt;0),$F432/($AL432*$E432)*100,"")</f>
        <v/>
      </c>
      <c r="I432" s="51" t="n"/>
      <c r="J432" s="52" t="n"/>
      <c r="K432" s="50">
        <f>IF(AND(ISNUMBER($F432),ISNUMBER($J432)),$F432*(1-$J432),"")</f>
        <v/>
      </c>
      <c r="L432" s="51" t="n"/>
      <c r="M432" s="51" t="n"/>
      <c r="N432" s="50">
        <f>IF(ISNUMBER($F432),($F432-IF(ISNUMBER($AM432),$AM432,0))*(1-IF(ISNUMBER($J432),$J432,0)),"")</f>
        <v/>
      </c>
      <c r="O432" s="34" t="inlineStr">
        <is>
          <t>Classic</t>
        </is>
      </c>
      <c r="P432" s="48" t="n">
        <v>34</v>
      </c>
      <c r="Q432" s="48" t="n">
        <v>45</v>
      </c>
      <c r="R432" s="34" t="inlineStr">
        <is>
          <t>Not listed</t>
        </is>
      </c>
      <c r="S432" s="48" t="n">
        <v>39</v>
      </c>
      <c r="T432" s="48" t="n">
        <v>140</v>
      </c>
      <c r="U432" s="34" t="inlineStr">
        <is>
          <t>High fructose corn syrup / sugar</t>
        </is>
      </c>
      <c r="V432" s="34" t="inlineStr">
        <is>
          <t>Classic cola (no functional claim)</t>
        </is>
      </c>
      <c r="W432" s="51" t="n"/>
      <c r="X432" s="51" t="n"/>
      <c r="Y432" s="51" t="n"/>
      <c r="Z432" s="51" t="n"/>
      <c r="AA432" s="34" t="inlineStr">
        <is>
          <t>Very High</t>
        </is>
      </c>
      <c r="AB432" s="34" t="inlineStr">
        <is>
          <t>World's #1 soda; baseline mass volume</t>
        </is>
      </c>
      <c r="AC432" s="34" t="inlineStr">
        <is>
          <t>The classic cola benchmark</t>
        </is>
      </c>
      <c r="AD432" s="34" t="inlineStr">
        <is>
          <t>Universal taste and brand, the soda baseline.</t>
        </is>
      </c>
      <c r="AE432" s="51" t="n"/>
      <c r="AF432" s="53">
        <f>IF(AND(ISNUMBER($P432),ISNUMBER($AL432),$AL432&lt;&gt;0),ROUND($P432/$AL432*100,1),"")</f>
        <v/>
      </c>
      <c r="AG432" s="54">
        <f>IF(AND(ISNUMBER($S432),ISNUMBER($AL432),$AL432&lt;&gt;0),ROUND($S432/$AL432*100,2),"")</f>
        <v/>
      </c>
      <c r="AH432" s="53">
        <f>IF(AND(ISNUMBER($Q432),ISNUMBER($AL432),$AL432&lt;&gt;0),ROUND($Q432/$AL432*100,1),"")</f>
        <v/>
      </c>
      <c r="AI432" s="48">
        <f>IF(ISNUMBER($S432),IF($S432&lt;=1,"Yes","No"),"n/a")</f>
        <v/>
      </c>
      <c r="AJ432" s="48">
        <f>IF(ISNUMBER($S432),ROUND(MAX(0,MIN(100,100-$S432*2.5-IF(ISNUMBER($T432),$T432,0)*0.12+IF($S432&lt;=1,12,0))),0),"")</f>
        <v/>
      </c>
      <c r="AK432" s="48">
        <f>IF(ISNUMBER($Q432),IF($Q432&gt;=100,20,IF($Q432&gt;=30,10,0)),0)+IF(ISNUMBER($R432),IF($R432&gt;=100,20,0),0)+IF(ISNUMBER($P432),IF($P432&gt;=150,20,IF($P432&gt;=50,12,5)),0)+IF(ISNUMBER($S432),IF($S432&lt;=1,15,0),0)</f>
        <v/>
      </c>
      <c r="AL432" s="48" t="n">
        <v>355</v>
      </c>
      <c r="AM432" s="49" t="n"/>
      <c r="AN432" s="48">
        <f>IF(AND(ISNUMBER($P432),ISNUMBER($AL432),$AL432&lt;&gt;0),IF(OR($P432&gt;180,$P432/$AL432*1000&gt;400),"Over ceiling, confirm SKU","Within"),"n/a")</f>
        <v/>
      </c>
      <c r="AO432" s="51" t="n"/>
      <c r="AP432" s="51" t="n"/>
      <c r="AQ432" s="51" t="n"/>
      <c r="AR432" s="34" t="inlineStr">
        <is>
          <t>Recalled, batch confirmed, to confirm</t>
        </is>
      </c>
      <c r="AS432" s="34" t="inlineStr">
        <is>
          <t>BLANK -&gt; requires live Amazon.ca capture</t>
        </is>
      </c>
      <c r="AT432" s="34" t="inlineStr">
        <is>
          <t>Unverified commercial data</t>
        </is>
      </c>
    </row>
    <row r="433" ht="28" customHeight="1">
      <c r="A433" s="34" t="inlineStr">
        <is>
          <t>Coca-Cola</t>
        </is>
      </c>
      <c r="B433" s="34" t="inlineStr">
        <is>
          <t>Coca-Cola Classic | Classic | 18 pack 355mL</t>
        </is>
      </c>
      <c r="C433" s="34" t="inlineStr">
        <is>
          <t>5) Sparkling water &amp; soda</t>
        </is>
      </c>
      <c r="D433" s="34" t="inlineStr">
        <is>
          <t>355 mL can</t>
        </is>
      </c>
      <c r="E433" s="48" t="n">
        <v>18</v>
      </c>
      <c r="F433" s="49" t="n"/>
      <c r="G433" s="50">
        <f>IF(AND(ISNUMBER($F433),ISNUMBER($E433),$E433&lt;&gt;0),$F433/$E433,"")</f>
        <v/>
      </c>
      <c r="H433" s="50">
        <f>IF(AND(ISNUMBER($F433),ISNUMBER($AL433),ISNUMBER($E433),($AL433*$E433)&lt;&gt;0),$F433/($AL433*$E433)*100,"")</f>
        <v/>
      </c>
      <c r="I433" s="51" t="n"/>
      <c r="J433" s="52" t="n"/>
      <c r="K433" s="50">
        <f>IF(AND(ISNUMBER($F433),ISNUMBER($J433)),$F433*(1-$J433),"")</f>
        <v/>
      </c>
      <c r="L433" s="51" t="n"/>
      <c r="M433" s="51" t="n"/>
      <c r="N433" s="50">
        <f>IF(ISNUMBER($F433),($F433-IF(ISNUMBER($AM433),$AM433,0))*(1-IF(ISNUMBER($J433),$J433,0)),"")</f>
        <v/>
      </c>
      <c r="O433" s="34" t="inlineStr">
        <is>
          <t>Classic</t>
        </is>
      </c>
      <c r="P433" s="48" t="n">
        <v>34</v>
      </c>
      <c r="Q433" s="48" t="n">
        <v>45</v>
      </c>
      <c r="R433" s="34" t="inlineStr">
        <is>
          <t>Not listed</t>
        </is>
      </c>
      <c r="S433" s="48" t="n">
        <v>39</v>
      </c>
      <c r="T433" s="48" t="n">
        <v>140</v>
      </c>
      <c r="U433" s="34" t="inlineStr">
        <is>
          <t>High fructose corn syrup / sugar</t>
        </is>
      </c>
      <c r="V433" s="34" t="inlineStr">
        <is>
          <t>Classic cola (no functional claim)</t>
        </is>
      </c>
      <c r="W433" s="51" t="n"/>
      <c r="X433" s="51" t="n"/>
      <c r="Y433" s="51" t="n"/>
      <c r="Z433" s="51" t="n"/>
      <c r="AA433" s="34" t="inlineStr">
        <is>
          <t>Very High</t>
        </is>
      </c>
      <c r="AB433" s="34" t="inlineStr">
        <is>
          <t>World's #1 soda; baseline mass volume</t>
        </is>
      </c>
      <c r="AC433" s="34" t="inlineStr">
        <is>
          <t>The classic cola benchmark</t>
        </is>
      </c>
      <c r="AD433" s="34" t="inlineStr">
        <is>
          <t>Universal taste and brand, the soda baseline.</t>
        </is>
      </c>
      <c r="AE433" s="51" t="n"/>
      <c r="AF433" s="53">
        <f>IF(AND(ISNUMBER($P433),ISNUMBER($AL433),$AL433&lt;&gt;0),ROUND($P433/$AL433*100,1),"")</f>
        <v/>
      </c>
      <c r="AG433" s="54">
        <f>IF(AND(ISNUMBER($S433),ISNUMBER($AL433),$AL433&lt;&gt;0),ROUND($S433/$AL433*100,2),"")</f>
        <v/>
      </c>
      <c r="AH433" s="53">
        <f>IF(AND(ISNUMBER($Q433),ISNUMBER($AL433),$AL433&lt;&gt;0),ROUND($Q433/$AL433*100,1),"")</f>
        <v/>
      </c>
      <c r="AI433" s="48">
        <f>IF(ISNUMBER($S433),IF($S433&lt;=1,"Yes","No"),"n/a")</f>
        <v/>
      </c>
      <c r="AJ433" s="48">
        <f>IF(ISNUMBER($S433),ROUND(MAX(0,MIN(100,100-$S433*2.5-IF(ISNUMBER($T433),$T433,0)*0.12+IF($S433&lt;=1,12,0))),0),"")</f>
        <v/>
      </c>
      <c r="AK433" s="48">
        <f>IF(ISNUMBER($Q433),IF($Q433&gt;=100,20,IF($Q433&gt;=30,10,0)),0)+IF(ISNUMBER($R433),IF($R433&gt;=100,20,0),0)+IF(ISNUMBER($P433),IF($P433&gt;=150,20,IF($P433&gt;=50,12,5)),0)+IF(ISNUMBER($S433),IF($S433&lt;=1,15,0),0)</f>
        <v/>
      </c>
      <c r="AL433" s="48" t="n">
        <v>355</v>
      </c>
      <c r="AM433" s="49" t="n"/>
      <c r="AN433" s="48">
        <f>IF(AND(ISNUMBER($P433),ISNUMBER($AL433),$AL433&lt;&gt;0),IF(OR($P433&gt;180,$P433/$AL433*1000&gt;400),"Over ceiling, confirm SKU","Within"),"n/a")</f>
        <v/>
      </c>
      <c r="AO433" s="51" t="n"/>
      <c r="AP433" s="51" t="n"/>
      <c r="AQ433" s="51" t="n"/>
      <c r="AR433" s="34" t="inlineStr">
        <is>
          <t>Recalled, batch confirmed, to confirm</t>
        </is>
      </c>
      <c r="AS433" s="34" t="inlineStr">
        <is>
          <t>BLANK -&gt; requires live Amazon.ca capture</t>
        </is>
      </c>
      <c r="AT433" s="34" t="inlineStr">
        <is>
          <t>Unverified commercial data</t>
        </is>
      </c>
    </row>
    <row r="434" ht="28" customHeight="1">
      <c r="A434" s="34" t="inlineStr">
        <is>
          <t>Coca-Cola</t>
        </is>
      </c>
      <c r="B434" s="34" t="inlineStr">
        <is>
          <t>Coca-Cola Classic | Classic | 24 pack 355mL</t>
        </is>
      </c>
      <c r="C434" s="34" t="inlineStr">
        <is>
          <t>5) Sparkling water &amp; soda</t>
        </is>
      </c>
      <c r="D434" s="34" t="inlineStr">
        <is>
          <t>355 mL can</t>
        </is>
      </c>
      <c r="E434" s="48" t="n">
        <v>24</v>
      </c>
      <c r="F434" s="49" t="n"/>
      <c r="G434" s="50">
        <f>IF(AND(ISNUMBER($F434),ISNUMBER($E434),$E434&lt;&gt;0),$F434/$E434,"")</f>
        <v/>
      </c>
      <c r="H434" s="50">
        <f>IF(AND(ISNUMBER($F434),ISNUMBER($AL434),ISNUMBER($E434),($AL434*$E434)&lt;&gt;0),$F434/($AL434*$E434)*100,"")</f>
        <v/>
      </c>
      <c r="I434" s="51" t="n"/>
      <c r="J434" s="52" t="n"/>
      <c r="K434" s="50">
        <f>IF(AND(ISNUMBER($F434),ISNUMBER($J434)),$F434*(1-$J434),"")</f>
        <v/>
      </c>
      <c r="L434" s="51" t="n"/>
      <c r="M434" s="51" t="n"/>
      <c r="N434" s="50">
        <f>IF(ISNUMBER($F434),($F434-IF(ISNUMBER($AM434),$AM434,0))*(1-IF(ISNUMBER($J434),$J434,0)),"")</f>
        <v/>
      </c>
      <c r="O434" s="34" t="inlineStr">
        <is>
          <t>Classic</t>
        </is>
      </c>
      <c r="P434" s="48" t="n">
        <v>34</v>
      </c>
      <c r="Q434" s="48" t="n">
        <v>45</v>
      </c>
      <c r="R434" s="34" t="inlineStr">
        <is>
          <t>Not listed</t>
        </is>
      </c>
      <c r="S434" s="48" t="n">
        <v>39</v>
      </c>
      <c r="T434" s="48" t="n">
        <v>140</v>
      </c>
      <c r="U434" s="34" t="inlineStr">
        <is>
          <t>High fructose corn syrup / sugar</t>
        </is>
      </c>
      <c r="V434" s="34" t="inlineStr">
        <is>
          <t>Classic cola (no functional claim)</t>
        </is>
      </c>
      <c r="W434" s="51" t="n"/>
      <c r="X434" s="51" t="n"/>
      <c r="Y434" s="51" t="n"/>
      <c r="Z434" s="51" t="n"/>
      <c r="AA434" s="34" t="inlineStr">
        <is>
          <t>Very High</t>
        </is>
      </c>
      <c r="AB434" s="34" t="inlineStr">
        <is>
          <t>World's #1 soda; baseline mass volume</t>
        </is>
      </c>
      <c r="AC434" s="34" t="inlineStr">
        <is>
          <t>The classic cola benchmark</t>
        </is>
      </c>
      <c r="AD434" s="34" t="inlineStr">
        <is>
          <t>Universal taste and brand, the soda baseline.</t>
        </is>
      </c>
      <c r="AE434" s="51" t="n"/>
      <c r="AF434" s="53">
        <f>IF(AND(ISNUMBER($P434),ISNUMBER($AL434),$AL434&lt;&gt;0),ROUND($P434/$AL434*100,1),"")</f>
        <v/>
      </c>
      <c r="AG434" s="54">
        <f>IF(AND(ISNUMBER($S434),ISNUMBER($AL434),$AL434&lt;&gt;0),ROUND($S434/$AL434*100,2),"")</f>
        <v/>
      </c>
      <c r="AH434" s="53">
        <f>IF(AND(ISNUMBER($Q434),ISNUMBER($AL434),$AL434&lt;&gt;0),ROUND($Q434/$AL434*100,1),"")</f>
        <v/>
      </c>
      <c r="AI434" s="48">
        <f>IF(ISNUMBER($S434),IF($S434&lt;=1,"Yes","No"),"n/a")</f>
        <v/>
      </c>
      <c r="AJ434" s="48">
        <f>IF(ISNUMBER($S434),ROUND(MAX(0,MIN(100,100-$S434*2.5-IF(ISNUMBER($T434),$T434,0)*0.12+IF($S434&lt;=1,12,0))),0),"")</f>
        <v/>
      </c>
      <c r="AK434" s="48">
        <f>IF(ISNUMBER($Q434),IF($Q434&gt;=100,20,IF($Q434&gt;=30,10,0)),0)+IF(ISNUMBER($R434),IF($R434&gt;=100,20,0),0)+IF(ISNUMBER($P434),IF($P434&gt;=150,20,IF($P434&gt;=50,12,5)),0)+IF(ISNUMBER($S434),IF($S434&lt;=1,15,0),0)</f>
        <v/>
      </c>
      <c r="AL434" s="48" t="n">
        <v>355</v>
      </c>
      <c r="AM434" s="49" t="n"/>
      <c r="AN434" s="48">
        <f>IF(AND(ISNUMBER($P434),ISNUMBER($AL434),$AL434&lt;&gt;0),IF(OR($P434&gt;180,$P434/$AL434*1000&gt;400),"Over ceiling, confirm SKU","Within"),"n/a")</f>
        <v/>
      </c>
      <c r="AO434" s="51" t="n"/>
      <c r="AP434" s="51" t="n"/>
      <c r="AQ434" s="51" t="n"/>
      <c r="AR434" s="34" t="inlineStr">
        <is>
          <t>Recalled, batch confirmed, to confirm</t>
        </is>
      </c>
      <c r="AS434" s="34" t="inlineStr">
        <is>
          <t>BLANK -&gt; requires live Amazon.ca capture</t>
        </is>
      </c>
      <c r="AT434" s="34" t="inlineStr">
        <is>
          <t>Unverified commercial data</t>
        </is>
      </c>
    </row>
    <row r="435" ht="28" customHeight="1">
      <c r="A435" s="34" t="inlineStr">
        <is>
          <t>Zevia</t>
        </is>
      </c>
      <c r="B435" s="34" t="inlineStr">
        <is>
          <t>Zevia Zero Calorie Soda | Cola | single 355mL</t>
        </is>
      </c>
      <c r="C435" s="34" t="inlineStr">
        <is>
          <t>5) Sparkling water &amp; soda</t>
        </is>
      </c>
      <c r="D435" s="34" t="inlineStr">
        <is>
          <t>355 mL can</t>
        </is>
      </c>
      <c r="E435" s="48" t="n">
        <v>1</v>
      </c>
      <c r="F435" s="49" t="n"/>
      <c r="G435" s="50">
        <f>IF(AND(ISNUMBER($F435),ISNUMBER($E435),$E435&lt;&gt;0),$F435/$E435,"")</f>
        <v/>
      </c>
      <c r="H435" s="50">
        <f>IF(AND(ISNUMBER($F435),ISNUMBER($AL435),ISNUMBER($E435),($AL435*$E435)&lt;&gt;0),$F435/($AL435*$E435)*100,"")</f>
        <v/>
      </c>
      <c r="I435" s="51" t="n"/>
      <c r="J435" s="52" t="n"/>
      <c r="K435" s="50">
        <f>IF(AND(ISNUMBER($F435),ISNUMBER($J435)),$F435*(1-$J435),"")</f>
        <v/>
      </c>
      <c r="L435" s="51" t="n"/>
      <c r="M435" s="51" t="n"/>
      <c r="N435" s="50">
        <f>IF(ISNUMBER($F435),($F435-IF(ISNUMBER($AM435),$AM435,0))*(1-IF(ISNUMBER($J435),$J435,0)),"")</f>
        <v/>
      </c>
      <c r="O435" s="34" t="inlineStr">
        <is>
          <t>Cola</t>
        </is>
      </c>
      <c r="P435" s="48" t="n">
        <v>0</v>
      </c>
      <c r="Q435" s="48" t="n">
        <v>0</v>
      </c>
      <c r="R435" s="34" t="inlineStr">
        <is>
          <t>Not listed</t>
        </is>
      </c>
      <c r="S435" s="48" t="n">
        <v>0</v>
      </c>
      <c r="T435" s="48" t="n">
        <v>0</v>
      </c>
      <c r="U435" s="34" t="inlineStr">
        <is>
          <t>Stevia</t>
        </is>
      </c>
      <c r="V435" s="34" t="inlineStr">
        <is>
          <t>Zero sugar/calorie, stevia sweetened, no artificial sweeteners; 0 mg sodium on label; Cola variant contains 45 mg caffeine (all other flavours 0 mg caffeine)</t>
        </is>
      </c>
      <c r="W435" s="51" t="n"/>
      <c r="X435" s="51" t="n"/>
      <c r="Y435" s="51" t="n"/>
      <c r="Z435" s="51" t="n"/>
      <c r="AA435" s="34" t="inlineStr">
        <is>
          <t>Medium</t>
        </is>
      </c>
      <c r="AB435" s="34" t="inlineStr">
        <is>
          <t>Leading naturally sweetened diet soda</t>
        </is>
      </c>
      <c r="AC435" s="34" t="inlineStr">
        <is>
          <t>Diet soda taste, sweetened only with stevia</t>
        </is>
      </c>
      <c r="AD435" s="34" t="inlineStr">
        <is>
          <t>Full soda flavour, zero sugar, no artificial sweeteners.</t>
        </is>
      </c>
      <c r="AE435" s="51" t="n"/>
      <c r="AF435" s="53">
        <f>IF(AND(ISNUMBER($P435),ISNUMBER($AL435),$AL435&lt;&gt;0),ROUND($P435/$AL435*100,1),"")</f>
        <v/>
      </c>
      <c r="AG435" s="54">
        <f>IF(AND(ISNUMBER($S435),ISNUMBER($AL435),$AL435&lt;&gt;0),ROUND($S435/$AL435*100,2),"")</f>
        <v/>
      </c>
      <c r="AH435" s="53">
        <f>IF(AND(ISNUMBER($Q435),ISNUMBER($AL435),$AL435&lt;&gt;0),ROUND($Q435/$AL435*100,1),"")</f>
        <v/>
      </c>
      <c r="AI435" s="48">
        <f>IF(ISNUMBER($S435),IF($S435&lt;=1,"Yes","No"),"n/a")</f>
        <v/>
      </c>
      <c r="AJ435" s="48">
        <f>IF(ISNUMBER($S435),ROUND(MAX(0,MIN(100,100-$S435*2.5-IF(ISNUMBER($T435),$T435,0)*0.12+IF($S435&lt;=1,12,0))),0),"")</f>
        <v/>
      </c>
      <c r="AK435" s="48">
        <f>IF(ISNUMBER($Q435),IF($Q435&gt;=100,20,IF($Q435&gt;=30,10,0)),0)+IF(ISNUMBER($R435),IF($R435&gt;=100,20,0),0)+IF(ISNUMBER($P435),IF($P435&gt;=150,20,IF($P435&gt;=50,12,5)),0)+IF(ISNUMBER($S435),IF($S435&lt;=1,15,0),0)</f>
        <v/>
      </c>
      <c r="AL435" s="48" t="n">
        <v>355</v>
      </c>
      <c r="AM435" s="49" t="n"/>
      <c r="AN435" s="48">
        <f>IF(AND(ISNUMBER($P435),ISNUMBER($AL435),$AL435&lt;&gt;0),IF(OR($P435&gt;180,$P435/$AL435*1000&gt;400),"Over ceiling, confirm SKU","Within"),"n/a")</f>
        <v/>
      </c>
      <c r="AO435" s="51" t="n"/>
      <c r="AP435" s="51" t="n"/>
      <c r="AQ435" s="51" t="n"/>
      <c r="AR435" s="34" t="inlineStr">
        <is>
          <t>Retrieved and cited, see Enrichment Log</t>
        </is>
      </c>
      <c r="AS435" s="34" t="inlineStr">
        <is>
          <t>BLANK -&gt; requires live Amazon.ca capture</t>
        </is>
      </c>
      <c r="AT435" s="34" t="inlineStr">
        <is>
          <t>Unverified commercial data</t>
        </is>
      </c>
    </row>
    <row r="436" ht="28" customHeight="1">
      <c r="A436" s="34" t="inlineStr">
        <is>
          <t>Zevia</t>
        </is>
      </c>
      <c r="B436" s="34" t="inlineStr">
        <is>
          <t>Zevia Zero Calorie Soda | Cola | 8 pack 355mL</t>
        </is>
      </c>
      <c r="C436" s="34" t="inlineStr">
        <is>
          <t>5) Sparkling water &amp; soda</t>
        </is>
      </c>
      <c r="D436" s="34" t="inlineStr">
        <is>
          <t>355 mL can</t>
        </is>
      </c>
      <c r="E436" s="48" t="n">
        <v>8</v>
      </c>
      <c r="F436" s="49" t="n"/>
      <c r="G436" s="50">
        <f>IF(AND(ISNUMBER($F436),ISNUMBER($E436),$E436&lt;&gt;0),$F436/$E436,"")</f>
        <v/>
      </c>
      <c r="H436" s="50">
        <f>IF(AND(ISNUMBER($F436),ISNUMBER($AL436),ISNUMBER($E436),($AL436*$E436)&lt;&gt;0),$F436/($AL436*$E436)*100,"")</f>
        <v/>
      </c>
      <c r="I436" s="51" t="n"/>
      <c r="J436" s="52" t="n"/>
      <c r="K436" s="50">
        <f>IF(AND(ISNUMBER($F436),ISNUMBER($J436)),$F436*(1-$J436),"")</f>
        <v/>
      </c>
      <c r="L436" s="51" t="n"/>
      <c r="M436" s="51" t="n"/>
      <c r="N436" s="50">
        <f>IF(ISNUMBER($F436),($F436-IF(ISNUMBER($AM436),$AM436,0))*(1-IF(ISNUMBER($J436),$J436,0)),"")</f>
        <v/>
      </c>
      <c r="O436" s="34" t="inlineStr">
        <is>
          <t>Cola</t>
        </is>
      </c>
      <c r="P436" s="48" t="n">
        <v>0</v>
      </c>
      <c r="Q436" s="48" t="n">
        <v>0</v>
      </c>
      <c r="R436" s="34" t="inlineStr">
        <is>
          <t>Not listed</t>
        </is>
      </c>
      <c r="S436" s="48" t="n">
        <v>0</v>
      </c>
      <c r="T436" s="48" t="n">
        <v>0</v>
      </c>
      <c r="U436" s="34" t="inlineStr">
        <is>
          <t>Stevia</t>
        </is>
      </c>
      <c r="V436" s="34" t="inlineStr">
        <is>
          <t>Zero sugar/calorie, stevia sweetened, no artificial sweeteners; 0 mg sodium on label; Cola variant contains 45 mg caffeine (all other flavours 0 mg caffeine)</t>
        </is>
      </c>
      <c r="W436" s="51" t="n"/>
      <c r="X436" s="51" t="n"/>
      <c r="Y436" s="51" t="n"/>
      <c r="Z436" s="51" t="n"/>
      <c r="AA436" s="34" t="inlineStr">
        <is>
          <t>Medium</t>
        </is>
      </c>
      <c r="AB436" s="34" t="inlineStr">
        <is>
          <t>Leading naturally sweetened diet soda</t>
        </is>
      </c>
      <c r="AC436" s="34" t="inlineStr">
        <is>
          <t>Diet soda taste, sweetened only with stevia</t>
        </is>
      </c>
      <c r="AD436" s="34" t="inlineStr">
        <is>
          <t>Full soda flavour, zero sugar, no artificial sweeteners.</t>
        </is>
      </c>
      <c r="AE436" s="51" t="n"/>
      <c r="AF436" s="53">
        <f>IF(AND(ISNUMBER($P436),ISNUMBER($AL436),$AL436&lt;&gt;0),ROUND($P436/$AL436*100,1),"")</f>
        <v/>
      </c>
      <c r="AG436" s="54">
        <f>IF(AND(ISNUMBER($S436),ISNUMBER($AL436),$AL436&lt;&gt;0),ROUND($S436/$AL436*100,2),"")</f>
        <v/>
      </c>
      <c r="AH436" s="53">
        <f>IF(AND(ISNUMBER($Q436),ISNUMBER($AL436),$AL436&lt;&gt;0),ROUND($Q436/$AL436*100,1),"")</f>
        <v/>
      </c>
      <c r="AI436" s="48">
        <f>IF(ISNUMBER($S436),IF($S436&lt;=1,"Yes","No"),"n/a")</f>
        <v/>
      </c>
      <c r="AJ436" s="48">
        <f>IF(ISNUMBER($S436),ROUND(MAX(0,MIN(100,100-$S436*2.5-IF(ISNUMBER($T436),$T436,0)*0.12+IF($S436&lt;=1,12,0))),0),"")</f>
        <v/>
      </c>
      <c r="AK436" s="48">
        <f>IF(ISNUMBER($Q436),IF($Q436&gt;=100,20,IF($Q436&gt;=30,10,0)),0)+IF(ISNUMBER($R436),IF($R436&gt;=100,20,0),0)+IF(ISNUMBER($P436),IF($P436&gt;=150,20,IF($P436&gt;=50,12,5)),0)+IF(ISNUMBER($S436),IF($S436&lt;=1,15,0),0)</f>
        <v/>
      </c>
      <c r="AL436" s="48" t="n">
        <v>355</v>
      </c>
      <c r="AM436" s="49" t="n"/>
      <c r="AN436" s="48">
        <f>IF(AND(ISNUMBER($P436),ISNUMBER($AL436),$AL436&lt;&gt;0),IF(OR($P436&gt;180,$P436/$AL436*1000&gt;400),"Over ceiling, confirm SKU","Within"),"n/a")</f>
        <v/>
      </c>
      <c r="AO436" s="51" t="n"/>
      <c r="AP436" s="51" t="n"/>
      <c r="AQ436" s="51" t="n"/>
      <c r="AR436" s="34" t="inlineStr">
        <is>
          <t>Retrieved and cited, see Enrichment Log</t>
        </is>
      </c>
      <c r="AS436" s="34" t="inlineStr">
        <is>
          <t>BLANK -&gt; requires live Amazon.ca capture</t>
        </is>
      </c>
      <c r="AT436" s="34" t="inlineStr">
        <is>
          <t>Unverified commercial data</t>
        </is>
      </c>
    </row>
    <row r="437" ht="28" customHeight="1">
      <c r="A437" s="34" t="inlineStr">
        <is>
          <t>Zevia</t>
        </is>
      </c>
      <c r="B437" s="34" t="inlineStr">
        <is>
          <t>Zevia Zero Calorie Soda | Cola | 12 pack 355mL</t>
        </is>
      </c>
      <c r="C437" s="34" t="inlineStr">
        <is>
          <t>5) Sparkling water &amp; soda</t>
        </is>
      </c>
      <c r="D437" s="34" t="inlineStr">
        <is>
          <t>355 mL can</t>
        </is>
      </c>
      <c r="E437" s="48" t="n">
        <v>12</v>
      </c>
      <c r="F437" s="49" t="n"/>
      <c r="G437" s="50">
        <f>IF(AND(ISNUMBER($F437),ISNUMBER($E437),$E437&lt;&gt;0),$F437/$E437,"")</f>
        <v/>
      </c>
      <c r="H437" s="50">
        <f>IF(AND(ISNUMBER($F437),ISNUMBER($AL437),ISNUMBER($E437),($AL437*$E437)&lt;&gt;0),$F437/($AL437*$E437)*100,"")</f>
        <v/>
      </c>
      <c r="I437" s="51" t="n"/>
      <c r="J437" s="52" t="n"/>
      <c r="K437" s="50">
        <f>IF(AND(ISNUMBER($F437),ISNUMBER($J437)),$F437*(1-$J437),"")</f>
        <v/>
      </c>
      <c r="L437" s="51" t="n"/>
      <c r="M437" s="51" t="n"/>
      <c r="N437" s="50">
        <f>IF(ISNUMBER($F437),($F437-IF(ISNUMBER($AM437),$AM437,0))*(1-IF(ISNUMBER($J437),$J437,0)),"")</f>
        <v/>
      </c>
      <c r="O437" s="34" t="inlineStr">
        <is>
          <t>Cola</t>
        </is>
      </c>
      <c r="P437" s="48" t="n">
        <v>0</v>
      </c>
      <c r="Q437" s="48" t="n">
        <v>0</v>
      </c>
      <c r="R437" s="34" t="inlineStr">
        <is>
          <t>Not listed</t>
        </is>
      </c>
      <c r="S437" s="48" t="n">
        <v>0</v>
      </c>
      <c r="T437" s="48" t="n">
        <v>0</v>
      </c>
      <c r="U437" s="34" t="inlineStr">
        <is>
          <t>Stevia</t>
        </is>
      </c>
      <c r="V437" s="34" t="inlineStr">
        <is>
          <t>Zero sugar/calorie, stevia sweetened, no artificial sweeteners; 0 mg sodium on label; Cola variant contains 45 mg caffeine (all other flavours 0 mg caffeine)</t>
        </is>
      </c>
      <c r="W437" s="51" t="n"/>
      <c r="X437" s="51" t="n"/>
      <c r="Y437" s="51" t="n"/>
      <c r="Z437" s="51" t="n"/>
      <c r="AA437" s="34" t="inlineStr">
        <is>
          <t>Medium</t>
        </is>
      </c>
      <c r="AB437" s="34" t="inlineStr">
        <is>
          <t>Leading naturally sweetened diet soda</t>
        </is>
      </c>
      <c r="AC437" s="34" t="inlineStr">
        <is>
          <t>Diet soda taste, sweetened only with stevia</t>
        </is>
      </c>
      <c r="AD437" s="34" t="inlineStr">
        <is>
          <t>Full soda flavour, zero sugar, no artificial sweeteners.</t>
        </is>
      </c>
      <c r="AE437" s="51" t="n"/>
      <c r="AF437" s="53">
        <f>IF(AND(ISNUMBER($P437),ISNUMBER($AL437),$AL437&lt;&gt;0),ROUND($P437/$AL437*100,1),"")</f>
        <v/>
      </c>
      <c r="AG437" s="54">
        <f>IF(AND(ISNUMBER($S437),ISNUMBER($AL437),$AL437&lt;&gt;0),ROUND($S437/$AL437*100,2),"")</f>
        <v/>
      </c>
      <c r="AH437" s="53">
        <f>IF(AND(ISNUMBER($Q437),ISNUMBER($AL437),$AL437&lt;&gt;0),ROUND($Q437/$AL437*100,1),"")</f>
        <v/>
      </c>
      <c r="AI437" s="48">
        <f>IF(ISNUMBER($S437),IF($S437&lt;=1,"Yes","No"),"n/a")</f>
        <v/>
      </c>
      <c r="AJ437" s="48">
        <f>IF(ISNUMBER($S437),ROUND(MAX(0,MIN(100,100-$S437*2.5-IF(ISNUMBER($T437),$T437,0)*0.12+IF($S437&lt;=1,12,0))),0),"")</f>
        <v/>
      </c>
      <c r="AK437" s="48">
        <f>IF(ISNUMBER($Q437),IF($Q437&gt;=100,20,IF($Q437&gt;=30,10,0)),0)+IF(ISNUMBER($R437),IF($R437&gt;=100,20,0),0)+IF(ISNUMBER($P437),IF($P437&gt;=150,20,IF($P437&gt;=50,12,5)),0)+IF(ISNUMBER($S437),IF($S437&lt;=1,15,0),0)</f>
        <v/>
      </c>
      <c r="AL437" s="48" t="n">
        <v>355</v>
      </c>
      <c r="AM437" s="49" t="n"/>
      <c r="AN437" s="48">
        <f>IF(AND(ISNUMBER($P437),ISNUMBER($AL437),$AL437&lt;&gt;0),IF(OR($P437&gt;180,$P437/$AL437*1000&gt;400),"Over ceiling, confirm SKU","Within"),"n/a")</f>
        <v/>
      </c>
      <c r="AO437" s="51" t="n"/>
      <c r="AP437" s="51" t="n"/>
      <c r="AQ437" s="51" t="n"/>
      <c r="AR437" s="34" t="inlineStr">
        <is>
          <t>Retrieved and cited, see Enrichment Log</t>
        </is>
      </c>
      <c r="AS437" s="34" t="inlineStr">
        <is>
          <t>BLANK -&gt; requires live Amazon.ca capture</t>
        </is>
      </c>
      <c r="AT437" s="34" t="inlineStr">
        <is>
          <t>Unverified commercial data</t>
        </is>
      </c>
    </row>
    <row r="438" ht="28" customHeight="1">
      <c r="A438" s="34" t="inlineStr">
        <is>
          <t>Zevia</t>
        </is>
      </c>
      <c r="B438" s="34" t="inlineStr">
        <is>
          <t>Zevia Zero Calorie Soda | Cola | 15 pack 355mL</t>
        </is>
      </c>
      <c r="C438" s="34" t="inlineStr">
        <is>
          <t>5) Sparkling water &amp; soda</t>
        </is>
      </c>
      <c r="D438" s="34" t="inlineStr">
        <is>
          <t>355 mL can</t>
        </is>
      </c>
      <c r="E438" s="48" t="n">
        <v>15</v>
      </c>
      <c r="F438" s="49" t="n"/>
      <c r="G438" s="50">
        <f>IF(AND(ISNUMBER($F438),ISNUMBER($E438),$E438&lt;&gt;0),$F438/$E438,"")</f>
        <v/>
      </c>
      <c r="H438" s="50">
        <f>IF(AND(ISNUMBER($F438),ISNUMBER($AL438),ISNUMBER($E438),($AL438*$E438)&lt;&gt;0),$F438/($AL438*$E438)*100,"")</f>
        <v/>
      </c>
      <c r="I438" s="51" t="n"/>
      <c r="J438" s="52" t="n"/>
      <c r="K438" s="50">
        <f>IF(AND(ISNUMBER($F438),ISNUMBER($J438)),$F438*(1-$J438),"")</f>
        <v/>
      </c>
      <c r="L438" s="51" t="n"/>
      <c r="M438" s="51" t="n"/>
      <c r="N438" s="50">
        <f>IF(ISNUMBER($F438),($F438-IF(ISNUMBER($AM438),$AM438,0))*(1-IF(ISNUMBER($J438),$J438,0)),"")</f>
        <v/>
      </c>
      <c r="O438" s="34" t="inlineStr">
        <is>
          <t>Cola</t>
        </is>
      </c>
      <c r="P438" s="48" t="n">
        <v>0</v>
      </c>
      <c r="Q438" s="48" t="n">
        <v>0</v>
      </c>
      <c r="R438" s="34" t="inlineStr">
        <is>
          <t>Not listed</t>
        </is>
      </c>
      <c r="S438" s="48" t="n">
        <v>0</v>
      </c>
      <c r="T438" s="48" t="n">
        <v>0</v>
      </c>
      <c r="U438" s="34" t="inlineStr">
        <is>
          <t>Stevia</t>
        </is>
      </c>
      <c r="V438" s="34" t="inlineStr">
        <is>
          <t>Zero sugar/calorie, stevia sweetened, no artificial sweeteners; 0 mg sodium on label; Cola variant contains 45 mg caffeine (all other flavours 0 mg caffeine)</t>
        </is>
      </c>
      <c r="W438" s="51" t="n"/>
      <c r="X438" s="51" t="n"/>
      <c r="Y438" s="51" t="n"/>
      <c r="Z438" s="51" t="n"/>
      <c r="AA438" s="34" t="inlineStr">
        <is>
          <t>Medium</t>
        </is>
      </c>
      <c r="AB438" s="34" t="inlineStr">
        <is>
          <t>Leading naturally sweetened diet soda</t>
        </is>
      </c>
      <c r="AC438" s="34" t="inlineStr">
        <is>
          <t>Diet soda taste, sweetened only with stevia</t>
        </is>
      </c>
      <c r="AD438" s="34" t="inlineStr">
        <is>
          <t>Full soda flavour, zero sugar, no artificial sweeteners.</t>
        </is>
      </c>
      <c r="AE438" s="51" t="n"/>
      <c r="AF438" s="53">
        <f>IF(AND(ISNUMBER($P438),ISNUMBER($AL438),$AL438&lt;&gt;0),ROUND($P438/$AL438*100,1),"")</f>
        <v/>
      </c>
      <c r="AG438" s="54">
        <f>IF(AND(ISNUMBER($S438),ISNUMBER($AL438),$AL438&lt;&gt;0),ROUND($S438/$AL438*100,2),"")</f>
        <v/>
      </c>
      <c r="AH438" s="53">
        <f>IF(AND(ISNUMBER($Q438),ISNUMBER($AL438),$AL438&lt;&gt;0),ROUND($Q438/$AL438*100,1),"")</f>
        <v/>
      </c>
      <c r="AI438" s="48">
        <f>IF(ISNUMBER($S438),IF($S438&lt;=1,"Yes","No"),"n/a")</f>
        <v/>
      </c>
      <c r="AJ438" s="48">
        <f>IF(ISNUMBER($S438),ROUND(MAX(0,MIN(100,100-$S438*2.5-IF(ISNUMBER($T438),$T438,0)*0.12+IF($S438&lt;=1,12,0))),0),"")</f>
        <v/>
      </c>
      <c r="AK438" s="48">
        <f>IF(ISNUMBER($Q438),IF($Q438&gt;=100,20,IF($Q438&gt;=30,10,0)),0)+IF(ISNUMBER($R438),IF($R438&gt;=100,20,0),0)+IF(ISNUMBER($P438),IF($P438&gt;=150,20,IF($P438&gt;=50,12,5)),0)+IF(ISNUMBER($S438),IF($S438&lt;=1,15,0),0)</f>
        <v/>
      </c>
      <c r="AL438" s="48" t="n">
        <v>355</v>
      </c>
      <c r="AM438" s="49" t="n"/>
      <c r="AN438" s="48">
        <f>IF(AND(ISNUMBER($P438),ISNUMBER($AL438),$AL438&lt;&gt;0),IF(OR($P438&gt;180,$P438/$AL438*1000&gt;400),"Over ceiling, confirm SKU","Within"),"n/a")</f>
        <v/>
      </c>
      <c r="AO438" s="51" t="n"/>
      <c r="AP438" s="51" t="n"/>
      <c r="AQ438" s="51" t="n"/>
      <c r="AR438" s="34" t="inlineStr">
        <is>
          <t>Retrieved and cited, see Enrichment Log</t>
        </is>
      </c>
      <c r="AS438" s="34" t="inlineStr">
        <is>
          <t>BLANK -&gt; requires live Amazon.ca capture</t>
        </is>
      </c>
      <c r="AT438" s="34" t="inlineStr">
        <is>
          <t>Unverified commercial data</t>
        </is>
      </c>
    </row>
    <row r="439" ht="28" customHeight="1">
      <c r="A439" s="34" t="inlineStr">
        <is>
          <t>Zevia</t>
        </is>
      </c>
      <c r="B439" s="34" t="inlineStr">
        <is>
          <t>Zevia Zero Calorie Soda | Cola | 18 pack 355mL</t>
        </is>
      </c>
      <c r="C439" s="34" t="inlineStr">
        <is>
          <t>5) Sparkling water &amp; soda</t>
        </is>
      </c>
      <c r="D439" s="34" t="inlineStr">
        <is>
          <t>355 mL can</t>
        </is>
      </c>
      <c r="E439" s="48" t="n">
        <v>18</v>
      </c>
      <c r="F439" s="49" t="n"/>
      <c r="G439" s="50">
        <f>IF(AND(ISNUMBER($F439),ISNUMBER($E439),$E439&lt;&gt;0),$F439/$E439,"")</f>
        <v/>
      </c>
      <c r="H439" s="50">
        <f>IF(AND(ISNUMBER($F439),ISNUMBER($AL439),ISNUMBER($E439),($AL439*$E439)&lt;&gt;0),$F439/($AL439*$E439)*100,"")</f>
        <v/>
      </c>
      <c r="I439" s="51" t="n"/>
      <c r="J439" s="52" t="n"/>
      <c r="K439" s="50">
        <f>IF(AND(ISNUMBER($F439),ISNUMBER($J439)),$F439*(1-$J439),"")</f>
        <v/>
      </c>
      <c r="L439" s="51" t="n"/>
      <c r="M439" s="51" t="n"/>
      <c r="N439" s="50">
        <f>IF(ISNUMBER($F439),($F439-IF(ISNUMBER($AM439),$AM439,0))*(1-IF(ISNUMBER($J439),$J439,0)),"")</f>
        <v/>
      </c>
      <c r="O439" s="34" t="inlineStr">
        <is>
          <t>Cola</t>
        </is>
      </c>
      <c r="P439" s="48" t="n">
        <v>0</v>
      </c>
      <c r="Q439" s="48" t="n">
        <v>0</v>
      </c>
      <c r="R439" s="34" t="inlineStr">
        <is>
          <t>Not listed</t>
        </is>
      </c>
      <c r="S439" s="48" t="n">
        <v>0</v>
      </c>
      <c r="T439" s="48" t="n">
        <v>0</v>
      </c>
      <c r="U439" s="34" t="inlineStr">
        <is>
          <t>Stevia</t>
        </is>
      </c>
      <c r="V439" s="34" t="inlineStr">
        <is>
          <t>Zero sugar/calorie, stevia sweetened, no artificial sweeteners; 0 mg sodium on label; Cola variant contains 45 mg caffeine (all other flavours 0 mg caffeine)</t>
        </is>
      </c>
      <c r="W439" s="51" t="n"/>
      <c r="X439" s="51" t="n"/>
      <c r="Y439" s="51" t="n"/>
      <c r="Z439" s="51" t="n"/>
      <c r="AA439" s="34" t="inlineStr">
        <is>
          <t>Medium</t>
        </is>
      </c>
      <c r="AB439" s="34" t="inlineStr">
        <is>
          <t>Leading naturally sweetened diet soda</t>
        </is>
      </c>
      <c r="AC439" s="34" t="inlineStr">
        <is>
          <t>Diet soda taste, sweetened only with stevia</t>
        </is>
      </c>
      <c r="AD439" s="34" t="inlineStr">
        <is>
          <t>Full soda flavour, zero sugar, no artificial sweeteners.</t>
        </is>
      </c>
      <c r="AE439" s="51" t="n"/>
      <c r="AF439" s="53">
        <f>IF(AND(ISNUMBER($P439),ISNUMBER($AL439),$AL439&lt;&gt;0),ROUND($P439/$AL439*100,1),"")</f>
        <v/>
      </c>
      <c r="AG439" s="54">
        <f>IF(AND(ISNUMBER($S439),ISNUMBER($AL439),$AL439&lt;&gt;0),ROUND($S439/$AL439*100,2),"")</f>
        <v/>
      </c>
      <c r="AH439" s="53">
        <f>IF(AND(ISNUMBER($Q439),ISNUMBER($AL439),$AL439&lt;&gt;0),ROUND($Q439/$AL439*100,1),"")</f>
        <v/>
      </c>
      <c r="AI439" s="48">
        <f>IF(ISNUMBER($S439),IF($S439&lt;=1,"Yes","No"),"n/a")</f>
        <v/>
      </c>
      <c r="AJ439" s="48">
        <f>IF(ISNUMBER($S439),ROUND(MAX(0,MIN(100,100-$S439*2.5-IF(ISNUMBER($T439),$T439,0)*0.12+IF($S439&lt;=1,12,0))),0),"")</f>
        <v/>
      </c>
      <c r="AK439" s="48">
        <f>IF(ISNUMBER($Q439),IF($Q439&gt;=100,20,IF($Q439&gt;=30,10,0)),0)+IF(ISNUMBER($R439),IF($R439&gt;=100,20,0),0)+IF(ISNUMBER($P439),IF($P439&gt;=150,20,IF($P439&gt;=50,12,5)),0)+IF(ISNUMBER($S439),IF($S439&lt;=1,15,0),0)</f>
        <v/>
      </c>
      <c r="AL439" s="48" t="n">
        <v>355</v>
      </c>
      <c r="AM439" s="49" t="n"/>
      <c r="AN439" s="48">
        <f>IF(AND(ISNUMBER($P439),ISNUMBER($AL439),$AL439&lt;&gt;0),IF(OR($P439&gt;180,$P439/$AL439*1000&gt;400),"Over ceiling, confirm SKU","Within"),"n/a")</f>
        <v/>
      </c>
      <c r="AO439" s="51" t="n"/>
      <c r="AP439" s="51" t="n"/>
      <c r="AQ439" s="51" t="n"/>
      <c r="AR439" s="34" t="inlineStr">
        <is>
          <t>Retrieved and cited, see Enrichment Log</t>
        </is>
      </c>
      <c r="AS439" s="34" t="inlineStr">
        <is>
          <t>BLANK -&gt; requires live Amazon.ca capture</t>
        </is>
      </c>
      <c r="AT439" s="34" t="inlineStr">
        <is>
          <t>Unverified commercial data</t>
        </is>
      </c>
    </row>
    <row r="440" ht="28" customHeight="1">
      <c r="A440" s="34" t="inlineStr">
        <is>
          <t>Zevia</t>
        </is>
      </c>
      <c r="B440" s="34" t="inlineStr">
        <is>
          <t>Zevia Zero Calorie Soda | Cola | 24 pack 355mL</t>
        </is>
      </c>
      <c r="C440" s="34" t="inlineStr">
        <is>
          <t>5) Sparkling water &amp; soda</t>
        </is>
      </c>
      <c r="D440" s="34" t="inlineStr">
        <is>
          <t>355 mL can</t>
        </is>
      </c>
      <c r="E440" s="48" t="n">
        <v>24</v>
      </c>
      <c r="F440" s="49" t="n"/>
      <c r="G440" s="50">
        <f>IF(AND(ISNUMBER($F440),ISNUMBER($E440),$E440&lt;&gt;0),$F440/$E440,"")</f>
        <v/>
      </c>
      <c r="H440" s="50">
        <f>IF(AND(ISNUMBER($F440),ISNUMBER($AL440),ISNUMBER($E440),($AL440*$E440)&lt;&gt;0),$F440/($AL440*$E440)*100,"")</f>
        <v/>
      </c>
      <c r="I440" s="51" t="n"/>
      <c r="J440" s="52" t="n"/>
      <c r="K440" s="50">
        <f>IF(AND(ISNUMBER($F440),ISNUMBER($J440)),$F440*(1-$J440),"")</f>
        <v/>
      </c>
      <c r="L440" s="51" t="n"/>
      <c r="M440" s="51" t="n"/>
      <c r="N440" s="50">
        <f>IF(ISNUMBER($F440),($F440-IF(ISNUMBER($AM440),$AM440,0))*(1-IF(ISNUMBER($J440),$J440,0)),"")</f>
        <v/>
      </c>
      <c r="O440" s="34" t="inlineStr">
        <is>
          <t>Cola</t>
        </is>
      </c>
      <c r="P440" s="48" t="n">
        <v>0</v>
      </c>
      <c r="Q440" s="48" t="n">
        <v>0</v>
      </c>
      <c r="R440" s="34" t="inlineStr">
        <is>
          <t>Not listed</t>
        </is>
      </c>
      <c r="S440" s="48" t="n">
        <v>0</v>
      </c>
      <c r="T440" s="48" t="n">
        <v>0</v>
      </c>
      <c r="U440" s="34" t="inlineStr">
        <is>
          <t>Stevia</t>
        </is>
      </c>
      <c r="V440" s="34" t="inlineStr">
        <is>
          <t>Zero sugar/calorie, stevia sweetened, no artificial sweeteners; 0 mg sodium on label; Cola variant contains 45 mg caffeine (all other flavours 0 mg caffeine)</t>
        </is>
      </c>
      <c r="W440" s="51" t="n"/>
      <c r="X440" s="51" t="n"/>
      <c r="Y440" s="51" t="n"/>
      <c r="Z440" s="51" t="n"/>
      <c r="AA440" s="34" t="inlineStr">
        <is>
          <t>Medium</t>
        </is>
      </c>
      <c r="AB440" s="34" t="inlineStr">
        <is>
          <t>Leading naturally sweetened diet soda</t>
        </is>
      </c>
      <c r="AC440" s="34" t="inlineStr">
        <is>
          <t>Diet soda taste, sweetened only with stevia</t>
        </is>
      </c>
      <c r="AD440" s="34" t="inlineStr">
        <is>
          <t>Full soda flavour, zero sugar, no artificial sweeteners.</t>
        </is>
      </c>
      <c r="AE440" s="51" t="n"/>
      <c r="AF440" s="53">
        <f>IF(AND(ISNUMBER($P440),ISNUMBER($AL440),$AL440&lt;&gt;0),ROUND($P440/$AL440*100,1),"")</f>
        <v/>
      </c>
      <c r="AG440" s="54">
        <f>IF(AND(ISNUMBER($S440),ISNUMBER($AL440),$AL440&lt;&gt;0),ROUND($S440/$AL440*100,2),"")</f>
        <v/>
      </c>
      <c r="AH440" s="53">
        <f>IF(AND(ISNUMBER($Q440),ISNUMBER($AL440),$AL440&lt;&gt;0),ROUND($Q440/$AL440*100,1),"")</f>
        <v/>
      </c>
      <c r="AI440" s="48">
        <f>IF(ISNUMBER($S440),IF($S440&lt;=1,"Yes","No"),"n/a")</f>
        <v/>
      </c>
      <c r="AJ440" s="48">
        <f>IF(ISNUMBER($S440),ROUND(MAX(0,MIN(100,100-$S440*2.5-IF(ISNUMBER($T440),$T440,0)*0.12+IF($S440&lt;=1,12,0))),0),"")</f>
        <v/>
      </c>
      <c r="AK440" s="48">
        <f>IF(ISNUMBER($Q440),IF($Q440&gt;=100,20,IF($Q440&gt;=30,10,0)),0)+IF(ISNUMBER($R440),IF($R440&gt;=100,20,0),0)+IF(ISNUMBER($P440),IF($P440&gt;=150,20,IF($P440&gt;=50,12,5)),0)+IF(ISNUMBER($S440),IF($S440&lt;=1,15,0),0)</f>
        <v/>
      </c>
      <c r="AL440" s="48" t="n">
        <v>355</v>
      </c>
      <c r="AM440" s="49" t="n"/>
      <c r="AN440" s="48">
        <f>IF(AND(ISNUMBER($P440),ISNUMBER($AL440),$AL440&lt;&gt;0),IF(OR($P440&gt;180,$P440/$AL440*1000&gt;400),"Over ceiling, confirm SKU","Within"),"n/a")</f>
        <v/>
      </c>
      <c r="AO440" s="51" t="n"/>
      <c r="AP440" s="51" t="n"/>
      <c r="AQ440" s="51" t="n"/>
      <c r="AR440" s="34" t="inlineStr">
        <is>
          <t>Retrieved and cited, see Enrichment Log</t>
        </is>
      </c>
      <c r="AS440" s="34" t="inlineStr">
        <is>
          <t>BLANK -&gt; requires live Amazon.ca capture</t>
        </is>
      </c>
      <c r="AT440" s="34" t="inlineStr">
        <is>
          <t>Unverified commercial data</t>
        </is>
      </c>
    </row>
    <row r="441" ht="28" customHeight="1">
      <c r="A441" s="34" t="inlineStr">
        <is>
          <t>Zevia</t>
        </is>
      </c>
      <c r="B441" s="34" t="inlineStr">
        <is>
          <t>Zevia Zero Calorie Soda | Ginger Root Beer | single 355mL</t>
        </is>
      </c>
      <c r="C441" s="34" t="inlineStr">
        <is>
          <t>5) Sparkling water &amp; soda</t>
        </is>
      </c>
      <c r="D441" s="34" t="inlineStr">
        <is>
          <t>355 mL can</t>
        </is>
      </c>
      <c r="E441" s="48" t="n">
        <v>1</v>
      </c>
      <c r="F441" s="49" t="n"/>
      <c r="G441" s="50">
        <f>IF(AND(ISNUMBER($F441),ISNUMBER($E441),$E441&lt;&gt;0),$F441/$E441,"")</f>
        <v/>
      </c>
      <c r="H441" s="50">
        <f>IF(AND(ISNUMBER($F441),ISNUMBER($AL441),ISNUMBER($E441),($AL441*$E441)&lt;&gt;0),$F441/($AL441*$E441)*100,"")</f>
        <v/>
      </c>
      <c r="I441" s="51" t="n"/>
      <c r="J441" s="52" t="n"/>
      <c r="K441" s="50">
        <f>IF(AND(ISNUMBER($F441),ISNUMBER($J441)),$F441*(1-$J441),"")</f>
        <v/>
      </c>
      <c r="L441" s="51" t="n"/>
      <c r="M441" s="51" t="n"/>
      <c r="N441" s="50">
        <f>IF(ISNUMBER($F441),($F441-IF(ISNUMBER($AM441),$AM441,0))*(1-IF(ISNUMBER($J441),$J441,0)),"")</f>
        <v/>
      </c>
      <c r="O441" s="34" t="inlineStr">
        <is>
          <t>Ginger Root Beer</t>
        </is>
      </c>
      <c r="P441" s="48" t="n">
        <v>0</v>
      </c>
      <c r="Q441" s="48" t="n">
        <v>0</v>
      </c>
      <c r="R441" s="34" t="inlineStr">
        <is>
          <t>Not listed</t>
        </is>
      </c>
      <c r="S441" s="48" t="n">
        <v>0</v>
      </c>
      <c r="T441" s="48" t="n">
        <v>0</v>
      </c>
      <c r="U441" s="34" t="inlineStr">
        <is>
          <t>Stevia</t>
        </is>
      </c>
      <c r="V441" s="34" t="inlineStr">
        <is>
          <t>Zero sugar/calorie, stevia sweetened, no artificial sweeteners; 0 mg sodium on label; Cola variant contains 45 mg caffeine (all other flavours 0 mg caffeine)</t>
        </is>
      </c>
      <c r="W441" s="51" t="n"/>
      <c r="X441" s="51" t="n"/>
      <c r="Y441" s="51" t="n"/>
      <c r="Z441" s="51" t="n"/>
      <c r="AA441" s="34" t="inlineStr">
        <is>
          <t>Medium</t>
        </is>
      </c>
      <c r="AB441" s="34" t="inlineStr">
        <is>
          <t>Leading naturally sweetened diet soda</t>
        </is>
      </c>
      <c r="AC441" s="34" t="inlineStr">
        <is>
          <t>Diet soda taste, sweetened only with stevia</t>
        </is>
      </c>
      <c r="AD441" s="34" t="inlineStr">
        <is>
          <t>Full soda flavour, zero sugar, no artificial sweeteners.</t>
        </is>
      </c>
      <c r="AE441" s="51" t="n"/>
      <c r="AF441" s="53">
        <f>IF(AND(ISNUMBER($P441),ISNUMBER($AL441),$AL441&lt;&gt;0),ROUND($P441/$AL441*100,1),"")</f>
        <v/>
      </c>
      <c r="AG441" s="54">
        <f>IF(AND(ISNUMBER($S441),ISNUMBER($AL441),$AL441&lt;&gt;0),ROUND($S441/$AL441*100,2),"")</f>
        <v/>
      </c>
      <c r="AH441" s="53">
        <f>IF(AND(ISNUMBER($Q441),ISNUMBER($AL441),$AL441&lt;&gt;0),ROUND($Q441/$AL441*100,1),"")</f>
        <v/>
      </c>
      <c r="AI441" s="48">
        <f>IF(ISNUMBER($S441),IF($S441&lt;=1,"Yes","No"),"n/a")</f>
        <v/>
      </c>
      <c r="AJ441" s="48">
        <f>IF(ISNUMBER($S441),ROUND(MAX(0,MIN(100,100-$S441*2.5-IF(ISNUMBER($T441),$T441,0)*0.12+IF($S441&lt;=1,12,0))),0),"")</f>
        <v/>
      </c>
      <c r="AK441" s="48">
        <f>IF(ISNUMBER($Q441),IF($Q441&gt;=100,20,IF($Q441&gt;=30,10,0)),0)+IF(ISNUMBER($R441),IF($R441&gt;=100,20,0),0)+IF(ISNUMBER($P441),IF($P441&gt;=150,20,IF($P441&gt;=50,12,5)),0)+IF(ISNUMBER($S441),IF($S441&lt;=1,15,0),0)</f>
        <v/>
      </c>
      <c r="AL441" s="48" t="n">
        <v>355</v>
      </c>
      <c r="AM441" s="49" t="n"/>
      <c r="AN441" s="48">
        <f>IF(AND(ISNUMBER($P441),ISNUMBER($AL441),$AL441&lt;&gt;0),IF(OR($P441&gt;180,$P441/$AL441*1000&gt;400),"Over ceiling, confirm SKU","Within"),"n/a")</f>
        <v/>
      </c>
      <c r="AO441" s="51" t="n"/>
      <c r="AP441" s="51" t="n"/>
      <c r="AQ441" s="51" t="n"/>
      <c r="AR441" s="34" t="inlineStr">
        <is>
          <t>Retrieved and cited, see Enrichment Log</t>
        </is>
      </c>
      <c r="AS441" s="34" t="inlineStr">
        <is>
          <t>BLANK -&gt; requires live Amazon.ca capture</t>
        </is>
      </c>
      <c r="AT441" s="34" t="inlineStr">
        <is>
          <t>Unverified commercial data</t>
        </is>
      </c>
    </row>
    <row r="442" ht="28" customHeight="1">
      <c r="A442" s="34" t="inlineStr">
        <is>
          <t>Zevia</t>
        </is>
      </c>
      <c r="B442" s="34" t="inlineStr">
        <is>
          <t>Zevia Zero Calorie Soda | Ginger Root Beer | 8 pack 355mL</t>
        </is>
      </c>
      <c r="C442" s="34" t="inlineStr">
        <is>
          <t>5) Sparkling water &amp; soda</t>
        </is>
      </c>
      <c r="D442" s="34" t="inlineStr">
        <is>
          <t>355 mL can</t>
        </is>
      </c>
      <c r="E442" s="48" t="n">
        <v>8</v>
      </c>
      <c r="F442" s="49" t="n"/>
      <c r="G442" s="50">
        <f>IF(AND(ISNUMBER($F442),ISNUMBER($E442),$E442&lt;&gt;0),$F442/$E442,"")</f>
        <v/>
      </c>
      <c r="H442" s="50">
        <f>IF(AND(ISNUMBER($F442),ISNUMBER($AL442),ISNUMBER($E442),($AL442*$E442)&lt;&gt;0),$F442/($AL442*$E442)*100,"")</f>
        <v/>
      </c>
      <c r="I442" s="51" t="n"/>
      <c r="J442" s="52" t="n"/>
      <c r="K442" s="50">
        <f>IF(AND(ISNUMBER($F442),ISNUMBER($J442)),$F442*(1-$J442),"")</f>
        <v/>
      </c>
      <c r="L442" s="51" t="n"/>
      <c r="M442" s="51" t="n"/>
      <c r="N442" s="50">
        <f>IF(ISNUMBER($F442),($F442-IF(ISNUMBER($AM442),$AM442,0))*(1-IF(ISNUMBER($J442),$J442,0)),"")</f>
        <v/>
      </c>
      <c r="O442" s="34" t="inlineStr">
        <is>
          <t>Ginger Root Beer</t>
        </is>
      </c>
      <c r="P442" s="48" t="n">
        <v>0</v>
      </c>
      <c r="Q442" s="48" t="n">
        <v>0</v>
      </c>
      <c r="R442" s="34" t="inlineStr">
        <is>
          <t>Not listed</t>
        </is>
      </c>
      <c r="S442" s="48" t="n">
        <v>0</v>
      </c>
      <c r="T442" s="48" t="n">
        <v>0</v>
      </c>
      <c r="U442" s="34" t="inlineStr">
        <is>
          <t>Stevia</t>
        </is>
      </c>
      <c r="V442" s="34" t="inlineStr">
        <is>
          <t>Zero sugar/calorie, stevia sweetened, no artificial sweeteners; 0 mg sodium on label; Cola variant contains 45 mg caffeine (all other flavours 0 mg caffeine)</t>
        </is>
      </c>
      <c r="W442" s="51" t="n"/>
      <c r="X442" s="51" t="n"/>
      <c r="Y442" s="51" t="n"/>
      <c r="Z442" s="51" t="n"/>
      <c r="AA442" s="34" t="inlineStr">
        <is>
          <t>Medium</t>
        </is>
      </c>
      <c r="AB442" s="34" t="inlineStr">
        <is>
          <t>Leading naturally sweetened diet soda</t>
        </is>
      </c>
      <c r="AC442" s="34" t="inlineStr">
        <is>
          <t>Diet soda taste, sweetened only with stevia</t>
        </is>
      </c>
      <c r="AD442" s="34" t="inlineStr">
        <is>
          <t>Full soda flavour, zero sugar, no artificial sweeteners.</t>
        </is>
      </c>
      <c r="AE442" s="51" t="n"/>
      <c r="AF442" s="53">
        <f>IF(AND(ISNUMBER($P442),ISNUMBER($AL442),$AL442&lt;&gt;0),ROUND($P442/$AL442*100,1),"")</f>
        <v/>
      </c>
      <c r="AG442" s="54">
        <f>IF(AND(ISNUMBER($S442),ISNUMBER($AL442),$AL442&lt;&gt;0),ROUND($S442/$AL442*100,2),"")</f>
        <v/>
      </c>
      <c r="AH442" s="53">
        <f>IF(AND(ISNUMBER($Q442),ISNUMBER($AL442),$AL442&lt;&gt;0),ROUND($Q442/$AL442*100,1),"")</f>
        <v/>
      </c>
      <c r="AI442" s="48">
        <f>IF(ISNUMBER($S442),IF($S442&lt;=1,"Yes","No"),"n/a")</f>
        <v/>
      </c>
      <c r="AJ442" s="48">
        <f>IF(ISNUMBER($S442),ROUND(MAX(0,MIN(100,100-$S442*2.5-IF(ISNUMBER($T442),$T442,0)*0.12+IF($S442&lt;=1,12,0))),0),"")</f>
        <v/>
      </c>
      <c r="AK442" s="48">
        <f>IF(ISNUMBER($Q442),IF($Q442&gt;=100,20,IF($Q442&gt;=30,10,0)),0)+IF(ISNUMBER($R442),IF($R442&gt;=100,20,0),0)+IF(ISNUMBER($P442),IF($P442&gt;=150,20,IF($P442&gt;=50,12,5)),0)+IF(ISNUMBER($S442),IF($S442&lt;=1,15,0),0)</f>
        <v/>
      </c>
      <c r="AL442" s="48" t="n">
        <v>355</v>
      </c>
      <c r="AM442" s="49" t="n"/>
      <c r="AN442" s="48">
        <f>IF(AND(ISNUMBER($P442),ISNUMBER($AL442),$AL442&lt;&gt;0),IF(OR($P442&gt;180,$P442/$AL442*1000&gt;400),"Over ceiling, confirm SKU","Within"),"n/a")</f>
        <v/>
      </c>
      <c r="AO442" s="51" t="n"/>
      <c r="AP442" s="51" t="n"/>
      <c r="AQ442" s="51" t="n"/>
      <c r="AR442" s="34" t="inlineStr">
        <is>
          <t>Retrieved and cited, see Enrichment Log</t>
        </is>
      </c>
      <c r="AS442" s="34" t="inlineStr">
        <is>
          <t>BLANK -&gt; requires live Amazon.ca capture</t>
        </is>
      </c>
      <c r="AT442" s="34" t="inlineStr">
        <is>
          <t>Unverified commercial data</t>
        </is>
      </c>
    </row>
    <row r="443" ht="28" customHeight="1">
      <c r="A443" s="34" t="inlineStr">
        <is>
          <t>Zevia</t>
        </is>
      </c>
      <c r="B443" s="34" t="inlineStr">
        <is>
          <t>Zevia Zero Calorie Soda | Ginger Root Beer | 12 pack 355mL</t>
        </is>
      </c>
      <c r="C443" s="34" t="inlineStr">
        <is>
          <t>5) Sparkling water &amp; soda</t>
        </is>
      </c>
      <c r="D443" s="34" t="inlineStr">
        <is>
          <t>355 mL can</t>
        </is>
      </c>
      <c r="E443" s="48" t="n">
        <v>12</v>
      </c>
      <c r="F443" s="49" t="n"/>
      <c r="G443" s="50">
        <f>IF(AND(ISNUMBER($F443),ISNUMBER($E443),$E443&lt;&gt;0),$F443/$E443,"")</f>
        <v/>
      </c>
      <c r="H443" s="50">
        <f>IF(AND(ISNUMBER($F443),ISNUMBER($AL443),ISNUMBER($E443),($AL443*$E443)&lt;&gt;0),$F443/($AL443*$E443)*100,"")</f>
        <v/>
      </c>
      <c r="I443" s="51" t="n"/>
      <c r="J443" s="52" t="n"/>
      <c r="K443" s="50">
        <f>IF(AND(ISNUMBER($F443),ISNUMBER($J443)),$F443*(1-$J443),"")</f>
        <v/>
      </c>
      <c r="L443" s="51" t="n"/>
      <c r="M443" s="51" t="n"/>
      <c r="N443" s="50">
        <f>IF(ISNUMBER($F443),($F443-IF(ISNUMBER($AM443),$AM443,0))*(1-IF(ISNUMBER($J443),$J443,0)),"")</f>
        <v/>
      </c>
      <c r="O443" s="34" t="inlineStr">
        <is>
          <t>Ginger Root Beer</t>
        </is>
      </c>
      <c r="P443" s="48" t="n">
        <v>0</v>
      </c>
      <c r="Q443" s="48" t="n">
        <v>0</v>
      </c>
      <c r="R443" s="34" t="inlineStr">
        <is>
          <t>Not listed</t>
        </is>
      </c>
      <c r="S443" s="48" t="n">
        <v>0</v>
      </c>
      <c r="T443" s="48" t="n">
        <v>0</v>
      </c>
      <c r="U443" s="34" t="inlineStr">
        <is>
          <t>Stevia</t>
        </is>
      </c>
      <c r="V443" s="34" t="inlineStr">
        <is>
          <t>Zero sugar/calorie, stevia sweetened, no artificial sweeteners; 0 mg sodium on label; Cola variant contains 45 mg caffeine (all other flavours 0 mg caffeine)</t>
        </is>
      </c>
      <c r="W443" s="51" t="n"/>
      <c r="X443" s="51" t="n"/>
      <c r="Y443" s="51" t="n"/>
      <c r="Z443" s="51" t="n"/>
      <c r="AA443" s="34" t="inlineStr">
        <is>
          <t>Medium</t>
        </is>
      </c>
      <c r="AB443" s="34" t="inlineStr">
        <is>
          <t>Leading naturally sweetened diet soda</t>
        </is>
      </c>
      <c r="AC443" s="34" t="inlineStr">
        <is>
          <t>Diet soda taste, sweetened only with stevia</t>
        </is>
      </c>
      <c r="AD443" s="34" t="inlineStr">
        <is>
          <t>Full soda flavour, zero sugar, no artificial sweeteners.</t>
        </is>
      </c>
      <c r="AE443" s="51" t="n"/>
      <c r="AF443" s="53">
        <f>IF(AND(ISNUMBER($P443),ISNUMBER($AL443),$AL443&lt;&gt;0),ROUND($P443/$AL443*100,1),"")</f>
        <v/>
      </c>
      <c r="AG443" s="54">
        <f>IF(AND(ISNUMBER($S443),ISNUMBER($AL443),$AL443&lt;&gt;0),ROUND($S443/$AL443*100,2),"")</f>
        <v/>
      </c>
      <c r="AH443" s="53">
        <f>IF(AND(ISNUMBER($Q443),ISNUMBER($AL443),$AL443&lt;&gt;0),ROUND($Q443/$AL443*100,1),"")</f>
        <v/>
      </c>
      <c r="AI443" s="48">
        <f>IF(ISNUMBER($S443),IF($S443&lt;=1,"Yes","No"),"n/a")</f>
        <v/>
      </c>
      <c r="AJ443" s="48">
        <f>IF(ISNUMBER($S443),ROUND(MAX(0,MIN(100,100-$S443*2.5-IF(ISNUMBER($T443),$T443,0)*0.12+IF($S443&lt;=1,12,0))),0),"")</f>
        <v/>
      </c>
      <c r="AK443" s="48">
        <f>IF(ISNUMBER($Q443),IF($Q443&gt;=100,20,IF($Q443&gt;=30,10,0)),0)+IF(ISNUMBER($R443),IF($R443&gt;=100,20,0),0)+IF(ISNUMBER($P443),IF($P443&gt;=150,20,IF($P443&gt;=50,12,5)),0)+IF(ISNUMBER($S443),IF($S443&lt;=1,15,0),0)</f>
        <v/>
      </c>
      <c r="AL443" s="48" t="n">
        <v>355</v>
      </c>
      <c r="AM443" s="49" t="n"/>
      <c r="AN443" s="48">
        <f>IF(AND(ISNUMBER($P443),ISNUMBER($AL443),$AL443&lt;&gt;0),IF(OR($P443&gt;180,$P443/$AL443*1000&gt;400),"Over ceiling, confirm SKU","Within"),"n/a")</f>
        <v/>
      </c>
      <c r="AO443" s="51" t="n"/>
      <c r="AP443" s="51" t="n"/>
      <c r="AQ443" s="51" t="n"/>
      <c r="AR443" s="34" t="inlineStr">
        <is>
          <t>Retrieved and cited, see Enrichment Log</t>
        </is>
      </c>
      <c r="AS443" s="34" t="inlineStr">
        <is>
          <t>BLANK -&gt; requires live Amazon.ca capture</t>
        </is>
      </c>
      <c r="AT443" s="34" t="inlineStr">
        <is>
          <t>Unverified commercial data</t>
        </is>
      </c>
    </row>
    <row r="444" ht="28" customHeight="1">
      <c r="A444" s="34" t="inlineStr">
        <is>
          <t>Zevia</t>
        </is>
      </c>
      <c r="B444" s="34" t="inlineStr">
        <is>
          <t>Zevia Zero Calorie Soda | Ginger Root Beer | 15 pack 355mL</t>
        </is>
      </c>
      <c r="C444" s="34" t="inlineStr">
        <is>
          <t>5) Sparkling water &amp; soda</t>
        </is>
      </c>
      <c r="D444" s="34" t="inlineStr">
        <is>
          <t>355 mL can</t>
        </is>
      </c>
      <c r="E444" s="48" t="n">
        <v>15</v>
      </c>
      <c r="F444" s="49" t="n"/>
      <c r="G444" s="50">
        <f>IF(AND(ISNUMBER($F444),ISNUMBER($E444),$E444&lt;&gt;0),$F444/$E444,"")</f>
        <v/>
      </c>
      <c r="H444" s="50">
        <f>IF(AND(ISNUMBER($F444),ISNUMBER($AL444),ISNUMBER($E444),($AL444*$E444)&lt;&gt;0),$F444/($AL444*$E444)*100,"")</f>
        <v/>
      </c>
      <c r="I444" s="51" t="n"/>
      <c r="J444" s="52" t="n"/>
      <c r="K444" s="50">
        <f>IF(AND(ISNUMBER($F444),ISNUMBER($J444)),$F444*(1-$J444),"")</f>
        <v/>
      </c>
      <c r="L444" s="51" t="n"/>
      <c r="M444" s="51" t="n"/>
      <c r="N444" s="50">
        <f>IF(ISNUMBER($F444),($F444-IF(ISNUMBER($AM444),$AM444,0))*(1-IF(ISNUMBER($J444),$J444,0)),"")</f>
        <v/>
      </c>
      <c r="O444" s="34" t="inlineStr">
        <is>
          <t>Ginger Root Beer</t>
        </is>
      </c>
      <c r="P444" s="48" t="n">
        <v>0</v>
      </c>
      <c r="Q444" s="48" t="n">
        <v>0</v>
      </c>
      <c r="R444" s="34" t="inlineStr">
        <is>
          <t>Not listed</t>
        </is>
      </c>
      <c r="S444" s="48" t="n">
        <v>0</v>
      </c>
      <c r="T444" s="48" t="n">
        <v>0</v>
      </c>
      <c r="U444" s="34" t="inlineStr">
        <is>
          <t>Stevia</t>
        </is>
      </c>
      <c r="V444" s="34" t="inlineStr">
        <is>
          <t>Zero sugar/calorie, stevia sweetened, no artificial sweeteners; 0 mg sodium on label; Cola variant contains 45 mg caffeine (all other flavours 0 mg caffeine)</t>
        </is>
      </c>
      <c r="W444" s="51" t="n"/>
      <c r="X444" s="51" t="n"/>
      <c r="Y444" s="51" t="n"/>
      <c r="Z444" s="51" t="n"/>
      <c r="AA444" s="34" t="inlineStr">
        <is>
          <t>Medium</t>
        </is>
      </c>
      <c r="AB444" s="34" t="inlineStr">
        <is>
          <t>Leading naturally sweetened diet soda</t>
        </is>
      </c>
      <c r="AC444" s="34" t="inlineStr">
        <is>
          <t>Diet soda taste, sweetened only with stevia</t>
        </is>
      </c>
      <c r="AD444" s="34" t="inlineStr">
        <is>
          <t>Full soda flavour, zero sugar, no artificial sweeteners.</t>
        </is>
      </c>
      <c r="AE444" s="51" t="n"/>
      <c r="AF444" s="53">
        <f>IF(AND(ISNUMBER($P444),ISNUMBER($AL444),$AL444&lt;&gt;0),ROUND($P444/$AL444*100,1),"")</f>
        <v/>
      </c>
      <c r="AG444" s="54">
        <f>IF(AND(ISNUMBER($S444),ISNUMBER($AL444),$AL444&lt;&gt;0),ROUND($S444/$AL444*100,2),"")</f>
        <v/>
      </c>
      <c r="AH444" s="53">
        <f>IF(AND(ISNUMBER($Q444),ISNUMBER($AL444),$AL444&lt;&gt;0),ROUND($Q444/$AL444*100,1),"")</f>
        <v/>
      </c>
      <c r="AI444" s="48">
        <f>IF(ISNUMBER($S444),IF($S444&lt;=1,"Yes","No"),"n/a")</f>
        <v/>
      </c>
      <c r="AJ444" s="48">
        <f>IF(ISNUMBER($S444),ROUND(MAX(0,MIN(100,100-$S444*2.5-IF(ISNUMBER($T444),$T444,0)*0.12+IF($S444&lt;=1,12,0))),0),"")</f>
        <v/>
      </c>
      <c r="AK444" s="48">
        <f>IF(ISNUMBER($Q444),IF($Q444&gt;=100,20,IF($Q444&gt;=30,10,0)),0)+IF(ISNUMBER($R444),IF($R444&gt;=100,20,0),0)+IF(ISNUMBER($P444),IF($P444&gt;=150,20,IF($P444&gt;=50,12,5)),0)+IF(ISNUMBER($S444),IF($S444&lt;=1,15,0),0)</f>
        <v/>
      </c>
      <c r="AL444" s="48" t="n">
        <v>355</v>
      </c>
      <c r="AM444" s="49" t="n"/>
      <c r="AN444" s="48">
        <f>IF(AND(ISNUMBER($P444),ISNUMBER($AL444),$AL444&lt;&gt;0),IF(OR($P444&gt;180,$P444/$AL444*1000&gt;400),"Over ceiling, confirm SKU","Within"),"n/a")</f>
        <v/>
      </c>
      <c r="AO444" s="51" t="n"/>
      <c r="AP444" s="51" t="n"/>
      <c r="AQ444" s="51" t="n"/>
      <c r="AR444" s="34" t="inlineStr">
        <is>
          <t>Retrieved and cited, see Enrichment Log</t>
        </is>
      </c>
      <c r="AS444" s="34" t="inlineStr">
        <is>
          <t>BLANK -&gt; requires live Amazon.ca capture</t>
        </is>
      </c>
      <c r="AT444" s="34" t="inlineStr">
        <is>
          <t>Unverified commercial data</t>
        </is>
      </c>
    </row>
    <row r="445" ht="28" customHeight="1">
      <c r="A445" s="34" t="inlineStr">
        <is>
          <t>Zevia</t>
        </is>
      </c>
      <c r="B445" s="34" t="inlineStr">
        <is>
          <t>Zevia Zero Calorie Soda | Ginger Root Beer | 18 pack 355mL</t>
        </is>
      </c>
      <c r="C445" s="34" t="inlineStr">
        <is>
          <t>5) Sparkling water &amp; soda</t>
        </is>
      </c>
      <c r="D445" s="34" t="inlineStr">
        <is>
          <t>355 mL can</t>
        </is>
      </c>
      <c r="E445" s="48" t="n">
        <v>18</v>
      </c>
      <c r="F445" s="49" t="n"/>
      <c r="G445" s="50">
        <f>IF(AND(ISNUMBER($F445),ISNUMBER($E445),$E445&lt;&gt;0),$F445/$E445,"")</f>
        <v/>
      </c>
      <c r="H445" s="50">
        <f>IF(AND(ISNUMBER($F445),ISNUMBER($AL445),ISNUMBER($E445),($AL445*$E445)&lt;&gt;0),$F445/($AL445*$E445)*100,"")</f>
        <v/>
      </c>
      <c r="I445" s="51" t="n"/>
      <c r="J445" s="52" t="n"/>
      <c r="K445" s="50">
        <f>IF(AND(ISNUMBER($F445),ISNUMBER($J445)),$F445*(1-$J445),"")</f>
        <v/>
      </c>
      <c r="L445" s="51" t="n"/>
      <c r="M445" s="51" t="n"/>
      <c r="N445" s="50">
        <f>IF(ISNUMBER($F445),($F445-IF(ISNUMBER($AM445),$AM445,0))*(1-IF(ISNUMBER($J445),$J445,0)),"")</f>
        <v/>
      </c>
      <c r="O445" s="34" t="inlineStr">
        <is>
          <t>Ginger Root Beer</t>
        </is>
      </c>
      <c r="P445" s="48" t="n">
        <v>0</v>
      </c>
      <c r="Q445" s="48" t="n">
        <v>0</v>
      </c>
      <c r="R445" s="34" t="inlineStr">
        <is>
          <t>Not listed</t>
        </is>
      </c>
      <c r="S445" s="48" t="n">
        <v>0</v>
      </c>
      <c r="T445" s="48" t="n">
        <v>0</v>
      </c>
      <c r="U445" s="34" t="inlineStr">
        <is>
          <t>Stevia</t>
        </is>
      </c>
      <c r="V445" s="34" t="inlineStr">
        <is>
          <t>Zero sugar/calorie, stevia sweetened, no artificial sweeteners; 0 mg sodium on label; Cola variant contains 45 mg caffeine (all other flavours 0 mg caffeine)</t>
        </is>
      </c>
      <c r="W445" s="51" t="n"/>
      <c r="X445" s="51" t="n"/>
      <c r="Y445" s="51" t="n"/>
      <c r="Z445" s="51" t="n"/>
      <c r="AA445" s="34" t="inlineStr">
        <is>
          <t>Medium</t>
        </is>
      </c>
      <c r="AB445" s="34" t="inlineStr">
        <is>
          <t>Leading naturally sweetened diet soda</t>
        </is>
      </c>
      <c r="AC445" s="34" t="inlineStr">
        <is>
          <t>Diet soda taste, sweetened only with stevia</t>
        </is>
      </c>
      <c r="AD445" s="34" t="inlineStr">
        <is>
          <t>Full soda flavour, zero sugar, no artificial sweeteners.</t>
        </is>
      </c>
      <c r="AE445" s="51" t="n"/>
      <c r="AF445" s="53">
        <f>IF(AND(ISNUMBER($P445),ISNUMBER($AL445),$AL445&lt;&gt;0),ROUND($P445/$AL445*100,1),"")</f>
        <v/>
      </c>
      <c r="AG445" s="54">
        <f>IF(AND(ISNUMBER($S445),ISNUMBER($AL445),$AL445&lt;&gt;0),ROUND($S445/$AL445*100,2),"")</f>
        <v/>
      </c>
      <c r="AH445" s="53">
        <f>IF(AND(ISNUMBER($Q445),ISNUMBER($AL445),$AL445&lt;&gt;0),ROUND($Q445/$AL445*100,1),"")</f>
        <v/>
      </c>
      <c r="AI445" s="48">
        <f>IF(ISNUMBER($S445),IF($S445&lt;=1,"Yes","No"),"n/a")</f>
        <v/>
      </c>
      <c r="AJ445" s="48">
        <f>IF(ISNUMBER($S445),ROUND(MAX(0,MIN(100,100-$S445*2.5-IF(ISNUMBER($T445),$T445,0)*0.12+IF($S445&lt;=1,12,0))),0),"")</f>
        <v/>
      </c>
      <c r="AK445" s="48">
        <f>IF(ISNUMBER($Q445),IF($Q445&gt;=100,20,IF($Q445&gt;=30,10,0)),0)+IF(ISNUMBER($R445),IF($R445&gt;=100,20,0),0)+IF(ISNUMBER($P445),IF($P445&gt;=150,20,IF($P445&gt;=50,12,5)),0)+IF(ISNUMBER($S445),IF($S445&lt;=1,15,0),0)</f>
        <v/>
      </c>
      <c r="AL445" s="48" t="n">
        <v>355</v>
      </c>
      <c r="AM445" s="49" t="n"/>
      <c r="AN445" s="48">
        <f>IF(AND(ISNUMBER($P445),ISNUMBER($AL445),$AL445&lt;&gt;0),IF(OR($P445&gt;180,$P445/$AL445*1000&gt;400),"Over ceiling, confirm SKU","Within"),"n/a")</f>
        <v/>
      </c>
      <c r="AO445" s="51" t="n"/>
      <c r="AP445" s="51" t="n"/>
      <c r="AQ445" s="51" t="n"/>
      <c r="AR445" s="34" t="inlineStr">
        <is>
          <t>Retrieved and cited, see Enrichment Log</t>
        </is>
      </c>
      <c r="AS445" s="34" t="inlineStr">
        <is>
          <t>BLANK -&gt; requires live Amazon.ca capture</t>
        </is>
      </c>
      <c r="AT445" s="34" t="inlineStr">
        <is>
          <t>Unverified commercial data</t>
        </is>
      </c>
    </row>
    <row r="446" ht="28" customHeight="1">
      <c r="A446" s="34" t="inlineStr">
        <is>
          <t>Zevia</t>
        </is>
      </c>
      <c r="B446" s="34" t="inlineStr">
        <is>
          <t>Zevia Zero Calorie Soda | Ginger Root Beer | 24 pack 355mL</t>
        </is>
      </c>
      <c r="C446" s="34" t="inlineStr">
        <is>
          <t>5) Sparkling water &amp; soda</t>
        </is>
      </c>
      <c r="D446" s="34" t="inlineStr">
        <is>
          <t>355 mL can</t>
        </is>
      </c>
      <c r="E446" s="48" t="n">
        <v>24</v>
      </c>
      <c r="F446" s="49" t="n"/>
      <c r="G446" s="50">
        <f>IF(AND(ISNUMBER($F446),ISNUMBER($E446),$E446&lt;&gt;0),$F446/$E446,"")</f>
        <v/>
      </c>
      <c r="H446" s="50">
        <f>IF(AND(ISNUMBER($F446),ISNUMBER($AL446),ISNUMBER($E446),($AL446*$E446)&lt;&gt;0),$F446/($AL446*$E446)*100,"")</f>
        <v/>
      </c>
      <c r="I446" s="51" t="n"/>
      <c r="J446" s="52" t="n"/>
      <c r="K446" s="50">
        <f>IF(AND(ISNUMBER($F446),ISNUMBER($J446)),$F446*(1-$J446),"")</f>
        <v/>
      </c>
      <c r="L446" s="51" t="n"/>
      <c r="M446" s="51" t="n"/>
      <c r="N446" s="50">
        <f>IF(ISNUMBER($F446),($F446-IF(ISNUMBER($AM446),$AM446,0))*(1-IF(ISNUMBER($J446),$J446,0)),"")</f>
        <v/>
      </c>
      <c r="O446" s="34" t="inlineStr">
        <is>
          <t>Ginger Root Beer</t>
        </is>
      </c>
      <c r="P446" s="48" t="n">
        <v>0</v>
      </c>
      <c r="Q446" s="48" t="n">
        <v>0</v>
      </c>
      <c r="R446" s="34" t="inlineStr">
        <is>
          <t>Not listed</t>
        </is>
      </c>
      <c r="S446" s="48" t="n">
        <v>0</v>
      </c>
      <c r="T446" s="48" t="n">
        <v>0</v>
      </c>
      <c r="U446" s="34" t="inlineStr">
        <is>
          <t>Stevia</t>
        </is>
      </c>
      <c r="V446" s="34" t="inlineStr">
        <is>
          <t>Zero sugar/calorie, stevia sweetened, no artificial sweeteners; 0 mg sodium on label; Cola variant contains 45 mg caffeine (all other flavours 0 mg caffeine)</t>
        </is>
      </c>
      <c r="W446" s="51" t="n"/>
      <c r="X446" s="51" t="n"/>
      <c r="Y446" s="51" t="n"/>
      <c r="Z446" s="51" t="n"/>
      <c r="AA446" s="34" t="inlineStr">
        <is>
          <t>Medium</t>
        </is>
      </c>
      <c r="AB446" s="34" t="inlineStr">
        <is>
          <t>Leading naturally sweetened diet soda</t>
        </is>
      </c>
      <c r="AC446" s="34" t="inlineStr">
        <is>
          <t>Diet soda taste, sweetened only with stevia</t>
        </is>
      </c>
      <c r="AD446" s="34" t="inlineStr">
        <is>
          <t>Full soda flavour, zero sugar, no artificial sweeteners.</t>
        </is>
      </c>
      <c r="AE446" s="51" t="n"/>
      <c r="AF446" s="53">
        <f>IF(AND(ISNUMBER($P446),ISNUMBER($AL446),$AL446&lt;&gt;0),ROUND($P446/$AL446*100,1),"")</f>
        <v/>
      </c>
      <c r="AG446" s="54">
        <f>IF(AND(ISNUMBER($S446),ISNUMBER($AL446),$AL446&lt;&gt;0),ROUND($S446/$AL446*100,2),"")</f>
        <v/>
      </c>
      <c r="AH446" s="53">
        <f>IF(AND(ISNUMBER($Q446),ISNUMBER($AL446),$AL446&lt;&gt;0),ROUND($Q446/$AL446*100,1),"")</f>
        <v/>
      </c>
      <c r="AI446" s="48">
        <f>IF(ISNUMBER($S446),IF($S446&lt;=1,"Yes","No"),"n/a")</f>
        <v/>
      </c>
      <c r="AJ446" s="48">
        <f>IF(ISNUMBER($S446),ROUND(MAX(0,MIN(100,100-$S446*2.5-IF(ISNUMBER($T446),$T446,0)*0.12+IF($S446&lt;=1,12,0))),0),"")</f>
        <v/>
      </c>
      <c r="AK446" s="48">
        <f>IF(ISNUMBER($Q446),IF($Q446&gt;=100,20,IF($Q446&gt;=30,10,0)),0)+IF(ISNUMBER($R446),IF($R446&gt;=100,20,0),0)+IF(ISNUMBER($P446),IF($P446&gt;=150,20,IF($P446&gt;=50,12,5)),0)+IF(ISNUMBER($S446),IF($S446&lt;=1,15,0),0)</f>
        <v/>
      </c>
      <c r="AL446" s="48" t="n">
        <v>355</v>
      </c>
      <c r="AM446" s="49" t="n"/>
      <c r="AN446" s="48">
        <f>IF(AND(ISNUMBER($P446),ISNUMBER($AL446),$AL446&lt;&gt;0),IF(OR($P446&gt;180,$P446/$AL446*1000&gt;400),"Over ceiling, confirm SKU","Within"),"n/a")</f>
        <v/>
      </c>
      <c r="AO446" s="51" t="n"/>
      <c r="AP446" s="51" t="n"/>
      <c r="AQ446" s="51" t="n"/>
      <c r="AR446" s="34" t="inlineStr">
        <is>
          <t>Retrieved and cited, see Enrichment Log</t>
        </is>
      </c>
      <c r="AS446" s="34" t="inlineStr">
        <is>
          <t>BLANK -&gt; requires live Amazon.ca capture</t>
        </is>
      </c>
      <c r="AT446" s="34" t="inlineStr">
        <is>
          <t>Unverified commercial data</t>
        </is>
      </c>
    </row>
    <row r="447" ht="28" customHeight="1">
      <c r="A447" s="34" t="inlineStr">
        <is>
          <t>Zevia</t>
        </is>
      </c>
      <c r="B447" s="34" t="inlineStr">
        <is>
          <t>Zevia Zero Calorie Soda | Cream Soda | single 355mL</t>
        </is>
      </c>
      <c r="C447" s="34" t="inlineStr">
        <is>
          <t>5) Sparkling water &amp; soda</t>
        </is>
      </c>
      <c r="D447" s="34" t="inlineStr">
        <is>
          <t>355 mL can</t>
        </is>
      </c>
      <c r="E447" s="48" t="n">
        <v>1</v>
      </c>
      <c r="F447" s="49" t="n"/>
      <c r="G447" s="50">
        <f>IF(AND(ISNUMBER($F447),ISNUMBER($E447),$E447&lt;&gt;0),$F447/$E447,"")</f>
        <v/>
      </c>
      <c r="H447" s="50">
        <f>IF(AND(ISNUMBER($F447),ISNUMBER($AL447),ISNUMBER($E447),($AL447*$E447)&lt;&gt;0),$F447/($AL447*$E447)*100,"")</f>
        <v/>
      </c>
      <c r="I447" s="51" t="n"/>
      <c r="J447" s="52" t="n"/>
      <c r="K447" s="50">
        <f>IF(AND(ISNUMBER($F447),ISNUMBER($J447)),$F447*(1-$J447),"")</f>
        <v/>
      </c>
      <c r="L447" s="51" t="n"/>
      <c r="M447" s="51" t="n"/>
      <c r="N447" s="50">
        <f>IF(ISNUMBER($F447),($F447-IF(ISNUMBER($AM447),$AM447,0))*(1-IF(ISNUMBER($J447),$J447,0)),"")</f>
        <v/>
      </c>
      <c r="O447" s="34" t="inlineStr">
        <is>
          <t>Cream Soda</t>
        </is>
      </c>
      <c r="P447" s="48" t="n">
        <v>0</v>
      </c>
      <c r="Q447" s="48" t="n">
        <v>0</v>
      </c>
      <c r="R447" s="34" t="inlineStr">
        <is>
          <t>Not listed</t>
        </is>
      </c>
      <c r="S447" s="48" t="n">
        <v>0</v>
      </c>
      <c r="T447" s="48" t="n">
        <v>0</v>
      </c>
      <c r="U447" s="34" t="inlineStr">
        <is>
          <t>Stevia</t>
        </is>
      </c>
      <c r="V447" s="34" t="inlineStr">
        <is>
          <t>Zero sugar/calorie, stevia sweetened, no artificial sweeteners; 0 mg sodium on label; Cola variant contains 45 mg caffeine (all other flavours 0 mg caffeine)</t>
        </is>
      </c>
      <c r="W447" s="51" t="n"/>
      <c r="X447" s="51" t="n"/>
      <c r="Y447" s="51" t="n"/>
      <c r="Z447" s="51" t="n"/>
      <c r="AA447" s="34" t="inlineStr">
        <is>
          <t>Medium</t>
        </is>
      </c>
      <c r="AB447" s="34" t="inlineStr">
        <is>
          <t>Leading naturally sweetened diet soda</t>
        </is>
      </c>
      <c r="AC447" s="34" t="inlineStr">
        <is>
          <t>Diet soda taste, sweetened only with stevia</t>
        </is>
      </c>
      <c r="AD447" s="34" t="inlineStr">
        <is>
          <t>Full soda flavour, zero sugar, no artificial sweeteners.</t>
        </is>
      </c>
      <c r="AE447" s="51" t="n"/>
      <c r="AF447" s="53">
        <f>IF(AND(ISNUMBER($P447),ISNUMBER($AL447),$AL447&lt;&gt;0),ROUND($P447/$AL447*100,1),"")</f>
        <v/>
      </c>
      <c r="AG447" s="54">
        <f>IF(AND(ISNUMBER($S447),ISNUMBER($AL447),$AL447&lt;&gt;0),ROUND($S447/$AL447*100,2),"")</f>
        <v/>
      </c>
      <c r="AH447" s="53">
        <f>IF(AND(ISNUMBER($Q447),ISNUMBER($AL447),$AL447&lt;&gt;0),ROUND($Q447/$AL447*100,1),"")</f>
        <v/>
      </c>
      <c r="AI447" s="48">
        <f>IF(ISNUMBER($S447),IF($S447&lt;=1,"Yes","No"),"n/a")</f>
        <v/>
      </c>
      <c r="AJ447" s="48">
        <f>IF(ISNUMBER($S447),ROUND(MAX(0,MIN(100,100-$S447*2.5-IF(ISNUMBER($T447),$T447,0)*0.12+IF($S447&lt;=1,12,0))),0),"")</f>
        <v/>
      </c>
      <c r="AK447" s="48">
        <f>IF(ISNUMBER($Q447),IF($Q447&gt;=100,20,IF($Q447&gt;=30,10,0)),0)+IF(ISNUMBER($R447),IF($R447&gt;=100,20,0),0)+IF(ISNUMBER($P447),IF($P447&gt;=150,20,IF($P447&gt;=50,12,5)),0)+IF(ISNUMBER($S447),IF($S447&lt;=1,15,0),0)</f>
        <v/>
      </c>
      <c r="AL447" s="48" t="n">
        <v>355</v>
      </c>
      <c r="AM447" s="49" t="n"/>
      <c r="AN447" s="48">
        <f>IF(AND(ISNUMBER($P447),ISNUMBER($AL447),$AL447&lt;&gt;0),IF(OR($P447&gt;180,$P447/$AL447*1000&gt;400),"Over ceiling, confirm SKU","Within"),"n/a")</f>
        <v/>
      </c>
      <c r="AO447" s="51" t="n"/>
      <c r="AP447" s="51" t="n"/>
      <c r="AQ447" s="51" t="n"/>
      <c r="AR447" s="34" t="inlineStr">
        <is>
          <t>Retrieved and cited, see Enrichment Log</t>
        </is>
      </c>
      <c r="AS447" s="34" t="inlineStr">
        <is>
          <t>BLANK -&gt; requires live Amazon.ca capture</t>
        </is>
      </c>
      <c r="AT447" s="34" t="inlineStr">
        <is>
          <t>Unverified commercial data</t>
        </is>
      </c>
    </row>
    <row r="448" ht="28" customHeight="1">
      <c r="A448" s="34" t="inlineStr">
        <is>
          <t>Zevia</t>
        </is>
      </c>
      <c r="B448" s="34" t="inlineStr">
        <is>
          <t>Zevia Zero Calorie Soda | Cream Soda | 8 pack 355mL</t>
        </is>
      </c>
      <c r="C448" s="34" t="inlineStr">
        <is>
          <t>5) Sparkling water &amp; soda</t>
        </is>
      </c>
      <c r="D448" s="34" t="inlineStr">
        <is>
          <t>355 mL can</t>
        </is>
      </c>
      <c r="E448" s="48" t="n">
        <v>8</v>
      </c>
      <c r="F448" s="49" t="n"/>
      <c r="G448" s="50">
        <f>IF(AND(ISNUMBER($F448),ISNUMBER($E448),$E448&lt;&gt;0),$F448/$E448,"")</f>
        <v/>
      </c>
      <c r="H448" s="50">
        <f>IF(AND(ISNUMBER($F448),ISNUMBER($AL448),ISNUMBER($E448),($AL448*$E448)&lt;&gt;0),$F448/($AL448*$E448)*100,"")</f>
        <v/>
      </c>
      <c r="I448" s="51" t="n"/>
      <c r="J448" s="52" t="n"/>
      <c r="K448" s="50">
        <f>IF(AND(ISNUMBER($F448),ISNUMBER($J448)),$F448*(1-$J448),"")</f>
        <v/>
      </c>
      <c r="L448" s="51" t="n"/>
      <c r="M448" s="51" t="n"/>
      <c r="N448" s="50">
        <f>IF(ISNUMBER($F448),($F448-IF(ISNUMBER($AM448),$AM448,0))*(1-IF(ISNUMBER($J448),$J448,0)),"")</f>
        <v/>
      </c>
      <c r="O448" s="34" t="inlineStr">
        <is>
          <t>Cream Soda</t>
        </is>
      </c>
      <c r="P448" s="48" t="n">
        <v>0</v>
      </c>
      <c r="Q448" s="48" t="n">
        <v>0</v>
      </c>
      <c r="R448" s="34" t="inlineStr">
        <is>
          <t>Not listed</t>
        </is>
      </c>
      <c r="S448" s="48" t="n">
        <v>0</v>
      </c>
      <c r="T448" s="48" t="n">
        <v>0</v>
      </c>
      <c r="U448" s="34" t="inlineStr">
        <is>
          <t>Stevia</t>
        </is>
      </c>
      <c r="V448" s="34" t="inlineStr">
        <is>
          <t>Zero sugar/calorie, stevia sweetened, no artificial sweeteners; 0 mg sodium on label; Cola variant contains 45 mg caffeine (all other flavours 0 mg caffeine)</t>
        </is>
      </c>
      <c r="W448" s="51" t="n"/>
      <c r="X448" s="51" t="n"/>
      <c r="Y448" s="51" t="n"/>
      <c r="Z448" s="51" t="n"/>
      <c r="AA448" s="34" t="inlineStr">
        <is>
          <t>Medium</t>
        </is>
      </c>
      <c r="AB448" s="34" t="inlineStr">
        <is>
          <t>Leading naturally sweetened diet soda</t>
        </is>
      </c>
      <c r="AC448" s="34" t="inlineStr">
        <is>
          <t>Diet soda taste, sweetened only with stevia</t>
        </is>
      </c>
      <c r="AD448" s="34" t="inlineStr">
        <is>
          <t>Full soda flavour, zero sugar, no artificial sweeteners.</t>
        </is>
      </c>
      <c r="AE448" s="51" t="n"/>
      <c r="AF448" s="53">
        <f>IF(AND(ISNUMBER($P448),ISNUMBER($AL448),$AL448&lt;&gt;0),ROUND($P448/$AL448*100,1),"")</f>
        <v/>
      </c>
      <c r="AG448" s="54">
        <f>IF(AND(ISNUMBER($S448),ISNUMBER($AL448),$AL448&lt;&gt;0),ROUND($S448/$AL448*100,2),"")</f>
        <v/>
      </c>
      <c r="AH448" s="53">
        <f>IF(AND(ISNUMBER($Q448),ISNUMBER($AL448),$AL448&lt;&gt;0),ROUND($Q448/$AL448*100,1),"")</f>
        <v/>
      </c>
      <c r="AI448" s="48">
        <f>IF(ISNUMBER($S448),IF($S448&lt;=1,"Yes","No"),"n/a")</f>
        <v/>
      </c>
      <c r="AJ448" s="48">
        <f>IF(ISNUMBER($S448),ROUND(MAX(0,MIN(100,100-$S448*2.5-IF(ISNUMBER($T448),$T448,0)*0.12+IF($S448&lt;=1,12,0))),0),"")</f>
        <v/>
      </c>
      <c r="AK448" s="48">
        <f>IF(ISNUMBER($Q448),IF($Q448&gt;=100,20,IF($Q448&gt;=30,10,0)),0)+IF(ISNUMBER($R448),IF($R448&gt;=100,20,0),0)+IF(ISNUMBER($P448),IF($P448&gt;=150,20,IF($P448&gt;=50,12,5)),0)+IF(ISNUMBER($S448),IF($S448&lt;=1,15,0),0)</f>
        <v/>
      </c>
      <c r="AL448" s="48" t="n">
        <v>355</v>
      </c>
      <c r="AM448" s="49" t="n"/>
      <c r="AN448" s="48">
        <f>IF(AND(ISNUMBER($P448),ISNUMBER($AL448),$AL448&lt;&gt;0),IF(OR($P448&gt;180,$P448/$AL448*1000&gt;400),"Over ceiling, confirm SKU","Within"),"n/a")</f>
        <v/>
      </c>
      <c r="AO448" s="51" t="n"/>
      <c r="AP448" s="51" t="n"/>
      <c r="AQ448" s="51" t="n"/>
      <c r="AR448" s="34" t="inlineStr">
        <is>
          <t>Retrieved and cited, see Enrichment Log</t>
        </is>
      </c>
      <c r="AS448" s="34" t="inlineStr">
        <is>
          <t>BLANK -&gt; requires live Amazon.ca capture</t>
        </is>
      </c>
      <c r="AT448" s="34" t="inlineStr">
        <is>
          <t>Unverified commercial data</t>
        </is>
      </c>
    </row>
    <row r="449" ht="28" customHeight="1">
      <c r="A449" s="34" t="inlineStr">
        <is>
          <t>Zevia</t>
        </is>
      </c>
      <c r="B449" s="34" t="inlineStr">
        <is>
          <t>Zevia Zero Calorie Soda | Cream Soda | 12 pack 355mL</t>
        </is>
      </c>
      <c r="C449" s="34" t="inlineStr">
        <is>
          <t>5) Sparkling water &amp; soda</t>
        </is>
      </c>
      <c r="D449" s="34" t="inlineStr">
        <is>
          <t>355 mL can</t>
        </is>
      </c>
      <c r="E449" s="48" t="n">
        <v>12</v>
      </c>
      <c r="F449" s="49" t="n"/>
      <c r="G449" s="50">
        <f>IF(AND(ISNUMBER($F449),ISNUMBER($E449),$E449&lt;&gt;0),$F449/$E449,"")</f>
        <v/>
      </c>
      <c r="H449" s="50">
        <f>IF(AND(ISNUMBER($F449),ISNUMBER($AL449),ISNUMBER($E449),($AL449*$E449)&lt;&gt;0),$F449/($AL449*$E449)*100,"")</f>
        <v/>
      </c>
      <c r="I449" s="51" t="n"/>
      <c r="J449" s="52" t="n"/>
      <c r="K449" s="50">
        <f>IF(AND(ISNUMBER($F449),ISNUMBER($J449)),$F449*(1-$J449),"")</f>
        <v/>
      </c>
      <c r="L449" s="51" t="n"/>
      <c r="M449" s="51" t="n"/>
      <c r="N449" s="50">
        <f>IF(ISNUMBER($F449),($F449-IF(ISNUMBER($AM449),$AM449,0))*(1-IF(ISNUMBER($J449),$J449,0)),"")</f>
        <v/>
      </c>
      <c r="O449" s="34" t="inlineStr">
        <is>
          <t>Cream Soda</t>
        </is>
      </c>
      <c r="P449" s="48" t="n">
        <v>0</v>
      </c>
      <c r="Q449" s="48" t="n">
        <v>0</v>
      </c>
      <c r="R449" s="34" t="inlineStr">
        <is>
          <t>Not listed</t>
        </is>
      </c>
      <c r="S449" s="48" t="n">
        <v>0</v>
      </c>
      <c r="T449" s="48" t="n">
        <v>0</v>
      </c>
      <c r="U449" s="34" t="inlineStr">
        <is>
          <t>Stevia</t>
        </is>
      </c>
      <c r="V449" s="34" t="inlineStr">
        <is>
          <t>Zero sugar/calorie, stevia sweetened, no artificial sweeteners; 0 mg sodium on label; Cola variant contains 45 mg caffeine (all other flavours 0 mg caffeine)</t>
        </is>
      </c>
      <c r="W449" s="51" t="n"/>
      <c r="X449" s="51" t="n"/>
      <c r="Y449" s="51" t="n"/>
      <c r="Z449" s="51" t="n"/>
      <c r="AA449" s="34" t="inlineStr">
        <is>
          <t>Medium</t>
        </is>
      </c>
      <c r="AB449" s="34" t="inlineStr">
        <is>
          <t>Leading naturally sweetened diet soda</t>
        </is>
      </c>
      <c r="AC449" s="34" t="inlineStr">
        <is>
          <t>Diet soda taste, sweetened only with stevia</t>
        </is>
      </c>
      <c r="AD449" s="34" t="inlineStr">
        <is>
          <t>Full soda flavour, zero sugar, no artificial sweeteners.</t>
        </is>
      </c>
      <c r="AE449" s="51" t="n"/>
      <c r="AF449" s="53">
        <f>IF(AND(ISNUMBER($P449),ISNUMBER($AL449),$AL449&lt;&gt;0),ROUND($P449/$AL449*100,1),"")</f>
        <v/>
      </c>
      <c r="AG449" s="54">
        <f>IF(AND(ISNUMBER($S449),ISNUMBER($AL449),$AL449&lt;&gt;0),ROUND($S449/$AL449*100,2),"")</f>
        <v/>
      </c>
      <c r="AH449" s="53">
        <f>IF(AND(ISNUMBER($Q449),ISNUMBER($AL449),$AL449&lt;&gt;0),ROUND($Q449/$AL449*100,1),"")</f>
        <v/>
      </c>
      <c r="AI449" s="48">
        <f>IF(ISNUMBER($S449),IF($S449&lt;=1,"Yes","No"),"n/a")</f>
        <v/>
      </c>
      <c r="AJ449" s="48">
        <f>IF(ISNUMBER($S449),ROUND(MAX(0,MIN(100,100-$S449*2.5-IF(ISNUMBER($T449),$T449,0)*0.12+IF($S449&lt;=1,12,0))),0),"")</f>
        <v/>
      </c>
      <c r="AK449" s="48">
        <f>IF(ISNUMBER($Q449),IF($Q449&gt;=100,20,IF($Q449&gt;=30,10,0)),0)+IF(ISNUMBER($R449),IF($R449&gt;=100,20,0),0)+IF(ISNUMBER($P449),IF($P449&gt;=150,20,IF($P449&gt;=50,12,5)),0)+IF(ISNUMBER($S449),IF($S449&lt;=1,15,0),0)</f>
        <v/>
      </c>
      <c r="AL449" s="48" t="n">
        <v>355</v>
      </c>
      <c r="AM449" s="49" t="n"/>
      <c r="AN449" s="48">
        <f>IF(AND(ISNUMBER($P449),ISNUMBER($AL449),$AL449&lt;&gt;0),IF(OR($P449&gt;180,$P449/$AL449*1000&gt;400),"Over ceiling, confirm SKU","Within"),"n/a")</f>
        <v/>
      </c>
      <c r="AO449" s="51" t="n"/>
      <c r="AP449" s="51" t="n"/>
      <c r="AQ449" s="51" t="n"/>
      <c r="AR449" s="34" t="inlineStr">
        <is>
          <t>Retrieved and cited, see Enrichment Log</t>
        </is>
      </c>
      <c r="AS449" s="34" t="inlineStr">
        <is>
          <t>BLANK -&gt; requires live Amazon.ca capture</t>
        </is>
      </c>
      <c r="AT449" s="34" t="inlineStr">
        <is>
          <t>Unverified commercial data</t>
        </is>
      </c>
    </row>
    <row r="450" ht="28" customHeight="1">
      <c r="A450" s="34" t="inlineStr">
        <is>
          <t>Zevia</t>
        </is>
      </c>
      <c r="B450" s="34" t="inlineStr">
        <is>
          <t>Zevia Zero Calorie Soda | Cream Soda | 15 pack 355mL</t>
        </is>
      </c>
      <c r="C450" s="34" t="inlineStr">
        <is>
          <t>5) Sparkling water &amp; soda</t>
        </is>
      </c>
      <c r="D450" s="34" t="inlineStr">
        <is>
          <t>355 mL can</t>
        </is>
      </c>
      <c r="E450" s="48" t="n">
        <v>15</v>
      </c>
      <c r="F450" s="49" t="n"/>
      <c r="G450" s="50">
        <f>IF(AND(ISNUMBER($F450),ISNUMBER($E450),$E450&lt;&gt;0),$F450/$E450,"")</f>
        <v/>
      </c>
      <c r="H450" s="50">
        <f>IF(AND(ISNUMBER($F450),ISNUMBER($AL450),ISNUMBER($E450),($AL450*$E450)&lt;&gt;0),$F450/($AL450*$E450)*100,"")</f>
        <v/>
      </c>
      <c r="I450" s="51" t="n"/>
      <c r="J450" s="52" t="n"/>
      <c r="K450" s="50">
        <f>IF(AND(ISNUMBER($F450),ISNUMBER($J450)),$F450*(1-$J450),"")</f>
        <v/>
      </c>
      <c r="L450" s="51" t="n"/>
      <c r="M450" s="51" t="n"/>
      <c r="N450" s="50">
        <f>IF(ISNUMBER($F450),($F450-IF(ISNUMBER($AM450),$AM450,0))*(1-IF(ISNUMBER($J450),$J450,0)),"")</f>
        <v/>
      </c>
      <c r="O450" s="34" t="inlineStr">
        <is>
          <t>Cream Soda</t>
        </is>
      </c>
      <c r="P450" s="48" t="n">
        <v>0</v>
      </c>
      <c r="Q450" s="48" t="n">
        <v>0</v>
      </c>
      <c r="R450" s="34" t="inlineStr">
        <is>
          <t>Not listed</t>
        </is>
      </c>
      <c r="S450" s="48" t="n">
        <v>0</v>
      </c>
      <c r="T450" s="48" t="n">
        <v>0</v>
      </c>
      <c r="U450" s="34" t="inlineStr">
        <is>
          <t>Stevia</t>
        </is>
      </c>
      <c r="V450" s="34" t="inlineStr">
        <is>
          <t>Zero sugar/calorie, stevia sweetened, no artificial sweeteners; 0 mg sodium on label; Cola variant contains 45 mg caffeine (all other flavours 0 mg caffeine)</t>
        </is>
      </c>
      <c r="W450" s="51" t="n"/>
      <c r="X450" s="51" t="n"/>
      <c r="Y450" s="51" t="n"/>
      <c r="Z450" s="51" t="n"/>
      <c r="AA450" s="34" t="inlineStr">
        <is>
          <t>Medium</t>
        </is>
      </c>
      <c r="AB450" s="34" t="inlineStr">
        <is>
          <t>Leading naturally sweetened diet soda</t>
        </is>
      </c>
      <c r="AC450" s="34" t="inlineStr">
        <is>
          <t>Diet soda taste, sweetened only with stevia</t>
        </is>
      </c>
      <c r="AD450" s="34" t="inlineStr">
        <is>
          <t>Full soda flavour, zero sugar, no artificial sweeteners.</t>
        </is>
      </c>
      <c r="AE450" s="51" t="n"/>
      <c r="AF450" s="53">
        <f>IF(AND(ISNUMBER($P450),ISNUMBER($AL450),$AL450&lt;&gt;0),ROUND($P450/$AL450*100,1),"")</f>
        <v/>
      </c>
      <c r="AG450" s="54">
        <f>IF(AND(ISNUMBER($S450),ISNUMBER($AL450),$AL450&lt;&gt;0),ROUND($S450/$AL450*100,2),"")</f>
        <v/>
      </c>
      <c r="AH450" s="53">
        <f>IF(AND(ISNUMBER($Q450),ISNUMBER($AL450),$AL450&lt;&gt;0),ROUND($Q450/$AL450*100,1),"")</f>
        <v/>
      </c>
      <c r="AI450" s="48">
        <f>IF(ISNUMBER($S450),IF($S450&lt;=1,"Yes","No"),"n/a")</f>
        <v/>
      </c>
      <c r="AJ450" s="48">
        <f>IF(ISNUMBER($S450),ROUND(MAX(0,MIN(100,100-$S450*2.5-IF(ISNUMBER($T450),$T450,0)*0.12+IF($S450&lt;=1,12,0))),0),"")</f>
        <v/>
      </c>
      <c r="AK450" s="48">
        <f>IF(ISNUMBER($Q450),IF($Q450&gt;=100,20,IF($Q450&gt;=30,10,0)),0)+IF(ISNUMBER($R450),IF($R450&gt;=100,20,0),0)+IF(ISNUMBER($P450),IF($P450&gt;=150,20,IF($P450&gt;=50,12,5)),0)+IF(ISNUMBER($S450),IF($S450&lt;=1,15,0),0)</f>
        <v/>
      </c>
      <c r="AL450" s="48" t="n">
        <v>355</v>
      </c>
      <c r="AM450" s="49" t="n"/>
      <c r="AN450" s="48">
        <f>IF(AND(ISNUMBER($P450),ISNUMBER($AL450),$AL450&lt;&gt;0),IF(OR($P450&gt;180,$P450/$AL450*1000&gt;400),"Over ceiling, confirm SKU","Within"),"n/a")</f>
        <v/>
      </c>
      <c r="AO450" s="51" t="n"/>
      <c r="AP450" s="51" t="n"/>
      <c r="AQ450" s="51" t="n"/>
      <c r="AR450" s="34" t="inlineStr">
        <is>
          <t>Retrieved and cited, see Enrichment Log</t>
        </is>
      </c>
      <c r="AS450" s="34" t="inlineStr">
        <is>
          <t>BLANK -&gt; requires live Amazon.ca capture</t>
        </is>
      </c>
      <c r="AT450" s="34" t="inlineStr">
        <is>
          <t>Unverified commercial data</t>
        </is>
      </c>
    </row>
    <row r="451" ht="28" customHeight="1">
      <c r="A451" s="34" t="inlineStr">
        <is>
          <t>Zevia</t>
        </is>
      </c>
      <c r="B451" s="34" t="inlineStr">
        <is>
          <t>Zevia Zero Calorie Soda | Cream Soda | 18 pack 355mL</t>
        </is>
      </c>
      <c r="C451" s="34" t="inlineStr">
        <is>
          <t>5) Sparkling water &amp; soda</t>
        </is>
      </c>
      <c r="D451" s="34" t="inlineStr">
        <is>
          <t>355 mL can</t>
        </is>
      </c>
      <c r="E451" s="48" t="n">
        <v>18</v>
      </c>
      <c r="F451" s="49" t="n"/>
      <c r="G451" s="50">
        <f>IF(AND(ISNUMBER($F451),ISNUMBER($E451),$E451&lt;&gt;0),$F451/$E451,"")</f>
        <v/>
      </c>
      <c r="H451" s="50">
        <f>IF(AND(ISNUMBER($F451),ISNUMBER($AL451),ISNUMBER($E451),($AL451*$E451)&lt;&gt;0),$F451/($AL451*$E451)*100,"")</f>
        <v/>
      </c>
      <c r="I451" s="51" t="n"/>
      <c r="J451" s="52" t="n"/>
      <c r="K451" s="50">
        <f>IF(AND(ISNUMBER($F451),ISNUMBER($J451)),$F451*(1-$J451),"")</f>
        <v/>
      </c>
      <c r="L451" s="51" t="n"/>
      <c r="M451" s="51" t="n"/>
      <c r="N451" s="50">
        <f>IF(ISNUMBER($F451),($F451-IF(ISNUMBER($AM451),$AM451,0))*(1-IF(ISNUMBER($J451),$J451,0)),"")</f>
        <v/>
      </c>
      <c r="O451" s="34" t="inlineStr">
        <is>
          <t>Cream Soda</t>
        </is>
      </c>
      <c r="P451" s="48" t="n">
        <v>0</v>
      </c>
      <c r="Q451" s="48" t="n">
        <v>0</v>
      </c>
      <c r="R451" s="34" t="inlineStr">
        <is>
          <t>Not listed</t>
        </is>
      </c>
      <c r="S451" s="48" t="n">
        <v>0</v>
      </c>
      <c r="T451" s="48" t="n">
        <v>0</v>
      </c>
      <c r="U451" s="34" t="inlineStr">
        <is>
          <t>Stevia</t>
        </is>
      </c>
      <c r="V451" s="34" t="inlineStr">
        <is>
          <t>Zero sugar/calorie, stevia sweetened, no artificial sweeteners; 0 mg sodium on label; Cola variant contains 45 mg caffeine (all other flavours 0 mg caffeine)</t>
        </is>
      </c>
      <c r="W451" s="51" t="n"/>
      <c r="X451" s="51" t="n"/>
      <c r="Y451" s="51" t="n"/>
      <c r="Z451" s="51" t="n"/>
      <c r="AA451" s="34" t="inlineStr">
        <is>
          <t>Medium</t>
        </is>
      </c>
      <c r="AB451" s="34" t="inlineStr">
        <is>
          <t>Leading naturally sweetened diet soda</t>
        </is>
      </c>
      <c r="AC451" s="34" t="inlineStr">
        <is>
          <t>Diet soda taste, sweetened only with stevia</t>
        </is>
      </c>
      <c r="AD451" s="34" t="inlineStr">
        <is>
          <t>Full soda flavour, zero sugar, no artificial sweeteners.</t>
        </is>
      </c>
      <c r="AE451" s="51" t="n"/>
      <c r="AF451" s="53">
        <f>IF(AND(ISNUMBER($P451),ISNUMBER($AL451),$AL451&lt;&gt;0),ROUND($P451/$AL451*100,1),"")</f>
        <v/>
      </c>
      <c r="AG451" s="54">
        <f>IF(AND(ISNUMBER($S451),ISNUMBER($AL451),$AL451&lt;&gt;0),ROUND($S451/$AL451*100,2),"")</f>
        <v/>
      </c>
      <c r="AH451" s="53">
        <f>IF(AND(ISNUMBER($Q451),ISNUMBER($AL451),$AL451&lt;&gt;0),ROUND($Q451/$AL451*100,1),"")</f>
        <v/>
      </c>
      <c r="AI451" s="48">
        <f>IF(ISNUMBER($S451),IF($S451&lt;=1,"Yes","No"),"n/a")</f>
        <v/>
      </c>
      <c r="AJ451" s="48">
        <f>IF(ISNUMBER($S451),ROUND(MAX(0,MIN(100,100-$S451*2.5-IF(ISNUMBER($T451),$T451,0)*0.12+IF($S451&lt;=1,12,0))),0),"")</f>
        <v/>
      </c>
      <c r="AK451" s="48">
        <f>IF(ISNUMBER($Q451),IF($Q451&gt;=100,20,IF($Q451&gt;=30,10,0)),0)+IF(ISNUMBER($R451),IF($R451&gt;=100,20,0),0)+IF(ISNUMBER($P451),IF($P451&gt;=150,20,IF($P451&gt;=50,12,5)),0)+IF(ISNUMBER($S451),IF($S451&lt;=1,15,0),0)</f>
        <v/>
      </c>
      <c r="AL451" s="48" t="n">
        <v>355</v>
      </c>
      <c r="AM451" s="49" t="n"/>
      <c r="AN451" s="48">
        <f>IF(AND(ISNUMBER($P451),ISNUMBER($AL451),$AL451&lt;&gt;0),IF(OR($P451&gt;180,$P451/$AL451*1000&gt;400),"Over ceiling, confirm SKU","Within"),"n/a")</f>
        <v/>
      </c>
      <c r="AO451" s="51" t="n"/>
      <c r="AP451" s="51" t="n"/>
      <c r="AQ451" s="51" t="n"/>
      <c r="AR451" s="34" t="inlineStr">
        <is>
          <t>Retrieved and cited, see Enrichment Log</t>
        </is>
      </c>
      <c r="AS451" s="34" t="inlineStr">
        <is>
          <t>BLANK -&gt; requires live Amazon.ca capture</t>
        </is>
      </c>
      <c r="AT451" s="34" t="inlineStr">
        <is>
          <t>Unverified commercial data</t>
        </is>
      </c>
    </row>
    <row r="452" ht="28" customHeight="1">
      <c r="A452" s="34" t="inlineStr">
        <is>
          <t>Zevia</t>
        </is>
      </c>
      <c r="B452" s="34" t="inlineStr">
        <is>
          <t>Zevia Zero Calorie Soda | Cream Soda | 24 pack 355mL</t>
        </is>
      </c>
      <c r="C452" s="34" t="inlineStr">
        <is>
          <t>5) Sparkling water &amp; soda</t>
        </is>
      </c>
      <c r="D452" s="34" t="inlineStr">
        <is>
          <t>355 mL can</t>
        </is>
      </c>
      <c r="E452" s="48" t="n">
        <v>24</v>
      </c>
      <c r="F452" s="49" t="n"/>
      <c r="G452" s="50">
        <f>IF(AND(ISNUMBER($F452),ISNUMBER($E452),$E452&lt;&gt;0),$F452/$E452,"")</f>
        <v/>
      </c>
      <c r="H452" s="50">
        <f>IF(AND(ISNUMBER($F452),ISNUMBER($AL452),ISNUMBER($E452),($AL452*$E452)&lt;&gt;0),$F452/($AL452*$E452)*100,"")</f>
        <v/>
      </c>
      <c r="I452" s="51" t="n"/>
      <c r="J452" s="52" t="n"/>
      <c r="K452" s="50">
        <f>IF(AND(ISNUMBER($F452),ISNUMBER($J452)),$F452*(1-$J452),"")</f>
        <v/>
      </c>
      <c r="L452" s="51" t="n"/>
      <c r="M452" s="51" t="n"/>
      <c r="N452" s="50">
        <f>IF(ISNUMBER($F452),($F452-IF(ISNUMBER($AM452),$AM452,0))*(1-IF(ISNUMBER($J452),$J452,0)),"")</f>
        <v/>
      </c>
      <c r="O452" s="34" t="inlineStr">
        <is>
          <t>Cream Soda</t>
        </is>
      </c>
      <c r="P452" s="48" t="n">
        <v>0</v>
      </c>
      <c r="Q452" s="48" t="n">
        <v>0</v>
      </c>
      <c r="R452" s="34" t="inlineStr">
        <is>
          <t>Not listed</t>
        </is>
      </c>
      <c r="S452" s="48" t="n">
        <v>0</v>
      </c>
      <c r="T452" s="48" t="n">
        <v>0</v>
      </c>
      <c r="U452" s="34" t="inlineStr">
        <is>
          <t>Stevia</t>
        </is>
      </c>
      <c r="V452" s="34" t="inlineStr">
        <is>
          <t>Zero sugar/calorie, stevia sweetened, no artificial sweeteners; 0 mg sodium on label; Cola variant contains 45 mg caffeine (all other flavours 0 mg caffeine)</t>
        </is>
      </c>
      <c r="W452" s="51" t="n"/>
      <c r="X452" s="51" t="n"/>
      <c r="Y452" s="51" t="n"/>
      <c r="Z452" s="51" t="n"/>
      <c r="AA452" s="34" t="inlineStr">
        <is>
          <t>Medium</t>
        </is>
      </c>
      <c r="AB452" s="34" t="inlineStr">
        <is>
          <t>Leading naturally sweetened diet soda</t>
        </is>
      </c>
      <c r="AC452" s="34" t="inlineStr">
        <is>
          <t>Diet soda taste, sweetened only with stevia</t>
        </is>
      </c>
      <c r="AD452" s="34" t="inlineStr">
        <is>
          <t>Full soda flavour, zero sugar, no artificial sweeteners.</t>
        </is>
      </c>
      <c r="AE452" s="51" t="n"/>
      <c r="AF452" s="53">
        <f>IF(AND(ISNUMBER($P452),ISNUMBER($AL452),$AL452&lt;&gt;0),ROUND($P452/$AL452*100,1),"")</f>
        <v/>
      </c>
      <c r="AG452" s="54">
        <f>IF(AND(ISNUMBER($S452),ISNUMBER($AL452),$AL452&lt;&gt;0),ROUND($S452/$AL452*100,2),"")</f>
        <v/>
      </c>
      <c r="AH452" s="53">
        <f>IF(AND(ISNUMBER($Q452),ISNUMBER($AL452),$AL452&lt;&gt;0),ROUND($Q452/$AL452*100,1),"")</f>
        <v/>
      </c>
      <c r="AI452" s="48">
        <f>IF(ISNUMBER($S452),IF($S452&lt;=1,"Yes","No"),"n/a")</f>
        <v/>
      </c>
      <c r="AJ452" s="48">
        <f>IF(ISNUMBER($S452),ROUND(MAX(0,MIN(100,100-$S452*2.5-IF(ISNUMBER($T452),$T452,0)*0.12+IF($S452&lt;=1,12,0))),0),"")</f>
        <v/>
      </c>
      <c r="AK452" s="48">
        <f>IF(ISNUMBER($Q452),IF($Q452&gt;=100,20,IF($Q452&gt;=30,10,0)),0)+IF(ISNUMBER($R452),IF($R452&gt;=100,20,0),0)+IF(ISNUMBER($P452),IF($P452&gt;=150,20,IF($P452&gt;=50,12,5)),0)+IF(ISNUMBER($S452),IF($S452&lt;=1,15,0),0)</f>
        <v/>
      </c>
      <c r="AL452" s="48" t="n">
        <v>355</v>
      </c>
      <c r="AM452" s="49" t="n"/>
      <c r="AN452" s="48">
        <f>IF(AND(ISNUMBER($P452),ISNUMBER($AL452),$AL452&lt;&gt;0),IF(OR($P452&gt;180,$P452/$AL452*1000&gt;400),"Over ceiling, confirm SKU","Within"),"n/a")</f>
        <v/>
      </c>
      <c r="AO452" s="51" t="n"/>
      <c r="AP452" s="51" t="n"/>
      <c r="AQ452" s="51" t="n"/>
      <c r="AR452" s="34" t="inlineStr">
        <is>
          <t>Retrieved and cited, see Enrichment Log</t>
        </is>
      </c>
      <c r="AS452" s="34" t="inlineStr">
        <is>
          <t>BLANK -&gt; requires live Amazon.ca capture</t>
        </is>
      </c>
      <c r="AT452" s="34" t="inlineStr">
        <is>
          <t>Unverified commercial data</t>
        </is>
      </c>
    </row>
    <row r="453" ht="28" customHeight="1">
      <c r="A453" s="34" t="inlineStr">
        <is>
          <t>Zevia</t>
        </is>
      </c>
      <c r="B453" s="34" t="inlineStr">
        <is>
          <t>Zevia Zero Calorie Soda | Dr. Zevia | single 355mL</t>
        </is>
      </c>
      <c r="C453" s="34" t="inlineStr">
        <is>
          <t>5) Sparkling water &amp; soda</t>
        </is>
      </c>
      <c r="D453" s="34" t="inlineStr">
        <is>
          <t>355 mL can</t>
        </is>
      </c>
      <c r="E453" s="48" t="n">
        <v>1</v>
      </c>
      <c r="F453" s="49" t="n"/>
      <c r="G453" s="50">
        <f>IF(AND(ISNUMBER($F453),ISNUMBER($E453),$E453&lt;&gt;0),$F453/$E453,"")</f>
        <v/>
      </c>
      <c r="H453" s="50">
        <f>IF(AND(ISNUMBER($F453),ISNUMBER($AL453),ISNUMBER($E453),($AL453*$E453)&lt;&gt;0),$F453/($AL453*$E453)*100,"")</f>
        <v/>
      </c>
      <c r="I453" s="51" t="n"/>
      <c r="J453" s="52" t="n"/>
      <c r="K453" s="50">
        <f>IF(AND(ISNUMBER($F453),ISNUMBER($J453)),$F453*(1-$J453),"")</f>
        <v/>
      </c>
      <c r="L453" s="51" t="n"/>
      <c r="M453" s="51" t="n"/>
      <c r="N453" s="50">
        <f>IF(ISNUMBER($F453),($F453-IF(ISNUMBER($AM453),$AM453,0))*(1-IF(ISNUMBER($J453),$J453,0)),"")</f>
        <v/>
      </c>
      <c r="O453" s="34" t="inlineStr">
        <is>
          <t>Dr. Zevia</t>
        </is>
      </c>
      <c r="P453" s="48" t="n">
        <v>0</v>
      </c>
      <c r="Q453" s="48" t="n">
        <v>0</v>
      </c>
      <c r="R453" s="34" t="inlineStr">
        <is>
          <t>Not listed</t>
        </is>
      </c>
      <c r="S453" s="48" t="n">
        <v>0</v>
      </c>
      <c r="T453" s="48" t="n">
        <v>0</v>
      </c>
      <c r="U453" s="34" t="inlineStr">
        <is>
          <t>Stevia</t>
        </is>
      </c>
      <c r="V453" s="34" t="inlineStr">
        <is>
          <t>Zero sugar/calorie, stevia sweetened, no artificial sweeteners; 0 mg sodium on label; Cola variant contains 45 mg caffeine (all other flavours 0 mg caffeine)</t>
        </is>
      </c>
      <c r="W453" s="51" t="n"/>
      <c r="X453" s="51" t="n"/>
      <c r="Y453" s="51" t="n"/>
      <c r="Z453" s="51" t="n"/>
      <c r="AA453" s="34" t="inlineStr">
        <is>
          <t>Medium</t>
        </is>
      </c>
      <c r="AB453" s="34" t="inlineStr">
        <is>
          <t>Leading naturally sweetened diet soda</t>
        </is>
      </c>
      <c r="AC453" s="34" t="inlineStr">
        <is>
          <t>Diet soda taste, sweetened only with stevia</t>
        </is>
      </c>
      <c r="AD453" s="34" t="inlineStr">
        <is>
          <t>Full soda flavour, zero sugar, no artificial sweeteners.</t>
        </is>
      </c>
      <c r="AE453" s="51" t="n"/>
      <c r="AF453" s="53">
        <f>IF(AND(ISNUMBER($P453),ISNUMBER($AL453),$AL453&lt;&gt;0),ROUND($P453/$AL453*100,1),"")</f>
        <v/>
      </c>
      <c r="AG453" s="54">
        <f>IF(AND(ISNUMBER($S453),ISNUMBER($AL453),$AL453&lt;&gt;0),ROUND($S453/$AL453*100,2),"")</f>
        <v/>
      </c>
      <c r="AH453" s="53">
        <f>IF(AND(ISNUMBER($Q453),ISNUMBER($AL453),$AL453&lt;&gt;0),ROUND($Q453/$AL453*100,1),"")</f>
        <v/>
      </c>
      <c r="AI453" s="48">
        <f>IF(ISNUMBER($S453),IF($S453&lt;=1,"Yes","No"),"n/a")</f>
        <v/>
      </c>
      <c r="AJ453" s="48">
        <f>IF(ISNUMBER($S453),ROUND(MAX(0,MIN(100,100-$S453*2.5-IF(ISNUMBER($T453),$T453,0)*0.12+IF($S453&lt;=1,12,0))),0),"")</f>
        <v/>
      </c>
      <c r="AK453" s="48">
        <f>IF(ISNUMBER($Q453),IF($Q453&gt;=100,20,IF($Q453&gt;=30,10,0)),0)+IF(ISNUMBER($R453),IF($R453&gt;=100,20,0),0)+IF(ISNUMBER($P453),IF($P453&gt;=150,20,IF($P453&gt;=50,12,5)),0)+IF(ISNUMBER($S453),IF($S453&lt;=1,15,0),0)</f>
        <v/>
      </c>
      <c r="AL453" s="48" t="n">
        <v>355</v>
      </c>
      <c r="AM453" s="49" t="n"/>
      <c r="AN453" s="48">
        <f>IF(AND(ISNUMBER($P453),ISNUMBER($AL453),$AL453&lt;&gt;0),IF(OR($P453&gt;180,$P453/$AL453*1000&gt;400),"Over ceiling, confirm SKU","Within"),"n/a")</f>
        <v/>
      </c>
      <c r="AO453" s="51" t="n"/>
      <c r="AP453" s="51" t="n"/>
      <c r="AQ453" s="51" t="n"/>
      <c r="AR453" s="34" t="inlineStr">
        <is>
          <t>Retrieved and cited, see Enrichment Log</t>
        </is>
      </c>
      <c r="AS453" s="34" t="inlineStr">
        <is>
          <t>BLANK -&gt; requires live Amazon.ca capture</t>
        </is>
      </c>
      <c r="AT453" s="34" t="inlineStr">
        <is>
          <t>Unverified commercial data</t>
        </is>
      </c>
    </row>
    <row r="454" ht="28" customHeight="1">
      <c r="A454" s="34" t="inlineStr">
        <is>
          <t>Zevia</t>
        </is>
      </c>
      <c r="B454" s="34" t="inlineStr">
        <is>
          <t>Zevia Zero Calorie Soda | Dr. Zevia | 8 pack 355mL</t>
        </is>
      </c>
      <c r="C454" s="34" t="inlineStr">
        <is>
          <t>5) Sparkling water &amp; soda</t>
        </is>
      </c>
      <c r="D454" s="34" t="inlineStr">
        <is>
          <t>355 mL can</t>
        </is>
      </c>
      <c r="E454" s="48" t="n">
        <v>8</v>
      </c>
      <c r="F454" s="49" t="n"/>
      <c r="G454" s="50">
        <f>IF(AND(ISNUMBER($F454),ISNUMBER($E454),$E454&lt;&gt;0),$F454/$E454,"")</f>
        <v/>
      </c>
      <c r="H454" s="50">
        <f>IF(AND(ISNUMBER($F454),ISNUMBER($AL454),ISNUMBER($E454),($AL454*$E454)&lt;&gt;0),$F454/($AL454*$E454)*100,"")</f>
        <v/>
      </c>
      <c r="I454" s="51" t="n"/>
      <c r="J454" s="52" t="n"/>
      <c r="K454" s="50">
        <f>IF(AND(ISNUMBER($F454),ISNUMBER($J454)),$F454*(1-$J454),"")</f>
        <v/>
      </c>
      <c r="L454" s="51" t="n"/>
      <c r="M454" s="51" t="n"/>
      <c r="N454" s="50">
        <f>IF(ISNUMBER($F454),($F454-IF(ISNUMBER($AM454),$AM454,0))*(1-IF(ISNUMBER($J454),$J454,0)),"")</f>
        <v/>
      </c>
      <c r="O454" s="34" t="inlineStr">
        <is>
          <t>Dr. Zevia</t>
        </is>
      </c>
      <c r="P454" s="48" t="n">
        <v>0</v>
      </c>
      <c r="Q454" s="48" t="n">
        <v>0</v>
      </c>
      <c r="R454" s="34" t="inlineStr">
        <is>
          <t>Not listed</t>
        </is>
      </c>
      <c r="S454" s="48" t="n">
        <v>0</v>
      </c>
      <c r="T454" s="48" t="n">
        <v>0</v>
      </c>
      <c r="U454" s="34" t="inlineStr">
        <is>
          <t>Stevia</t>
        </is>
      </c>
      <c r="V454" s="34" t="inlineStr">
        <is>
          <t>Zero sugar/calorie, stevia sweetened, no artificial sweeteners; 0 mg sodium on label; Cola variant contains 45 mg caffeine (all other flavours 0 mg caffeine)</t>
        </is>
      </c>
      <c r="W454" s="51" t="n"/>
      <c r="X454" s="51" t="n"/>
      <c r="Y454" s="51" t="n"/>
      <c r="Z454" s="51" t="n"/>
      <c r="AA454" s="34" t="inlineStr">
        <is>
          <t>Medium</t>
        </is>
      </c>
      <c r="AB454" s="34" t="inlineStr">
        <is>
          <t>Leading naturally sweetened diet soda</t>
        </is>
      </c>
      <c r="AC454" s="34" t="inlineStr">
        <is>
          <t>Diet soda taste, sweetened only with stevia</t>
        </is>
      </c>
      <c r="AD454" s="34" t="inlineStr">
        <is>
          <t>Full soda flavour, zero sugar, no artificial sweeteners.</t>
        </is>
      </c>
      <c r="AE454" s="51" t="n"/>
      <c r="AF454" s="53">
        <f>IF(AND(ISNUMBER($P454),ISNUMBER($AL454),$AL454&lt;&gt;0),ROUND($P454/$AL454*100,1),"")</f>
        <v/>
      </c>
      <c r="AG454" s="54">
        <f>IF(AND(ISNUMBER($S454),ISNUMBER($AL454),$AL454&lt;&gt;0),ROUND($S454/$AL454*100,2),"")</f>
        <v/>
      </c>
      <c r="AH454" s="53">
        <f>IF(AND(ISNUMBER($Q454),ISNUMBER($AL454),$AL454&lt;&gt;0),ROUND($Q454/$AL454*100,1),"")</f>
        <v/>
      </c>
      <c r="AI454" s="48">
        <f>IF(ISNUMBER($S454),IF($S454&lt;=1,"Yes","No"),"n/a")</f>
        <v/>
      </c>
      <c r="AJ454" s="48">
        <f>IF(ISNUMBER($S454),ROUND(MAX(0,MIN(100,100-$S454*2.5-IF(ISNUMBER($T454),$T454,0)*0.12+IF($S454&lt;=1,12,0))),0),"")</f>
        <v/>
      </c>
      <c r="AK454" s="48">
        <f>IF(ISNUMBER($Q454),IF($Q454&gt;=100,20,IF($Q454&gt;=30,10,0)),0)+IF(ISNUMBER($R454),IF($R454&gt;=100,20,0),0)+IF(ISNUMBER($P454),IF($P454&gt;=150,20,IF($P454&gt;=50,12,5)),0)+IF(ISNUMBER($S454),IF($S454&lt;=1,15,0),0)</f>
        <v/>
      </c>
      <c r="AL454" s="48" t="n">
        <v>355</v>
      </c>
      <c r="AM454" s="49" t="n"/>
      <c r="AN454" s="48">
        <f>IF(AND(ISNUMBER($P454),ISNUMBER($AL454),$AL454&lt;&gt;0),IF(OR($P454&gt;180,$P454/$AL454*1000&gt;400),"Over ceiling, confirm SKU","Within"),"n/a")</f>
        <v/>
      </c>
      <c r="AO454" s="51" t="n"/>
      <c r="AP454" s="51" t="n"/>
      <c r="AQ454" s="51" t="n"/>
      <c r="AR454" s="34" t="inlineStr">
        <is>
          <t>Retrieved and cited, see Enrichment Log</t>
        </is>
      </c>
      <c r="AS454" s="34" t="inlineStr">
        <is>
          <t>BLANK -&gt; requires live Amazon.ca capture</t>
        </is>
      </c>
      <c r="AT454" s="34" t="inlineStr">
        <is>
          <t>Unverified commercial data</t>
        </is>
      </c>
    </row>
    <row r="455" ht="28" customHeight="1">
      <c r="A455" s="34" t="inlineStr">
        <is>
          <t>Zevia</t>
        </is>
      </c>
      <c r="B455" s="34" t="inlineStr">
        <is>
          <t>Zevia Zero Calorie Soda | Dr. Zevia | 12 pack 355mL</t>
        </is>
      </c>
      <c r="C455" s="34" t="inlineStr">
        <is>
          <t>5) Sparkling water &amp; soda</t>
        </is>
      </c>
      <c r="D455" s="34" t="inlineStr">
        <is>
          <t>355 mL can</t>
        </is>
      </c>
      <c r="E455" s="48" t="n">
        <v>12</v>
      </c>
      <c r="F455" s="49" t="n"/>
      <c r="G455" s="50">
        <f>IF(AND(ISNUMBER($F455),ISNUMBER($E455),$E455&lt;&gt;0),$F455/$E455,"")</f>
        <v/>
      </c>
      <c r="H455" s="50">
        <f>IF(AND(ISNUMBER($F455),ISNUMBER($AL455),ISNUMBER($E455),($AL455*$E455)&lt;&gt;0),$F455/($AL455*$E455)*100,"")</f>
        <v/>
      </c>
      <c r="I455" s="51" t="n"/>
      <c r="J455" s="52" t="n"/>
      <c r="K455" s="50">
        <f>IF(AND(ISNUMBER($F455),ISNUMBER($J455)),$F455*(1-$J455),"")</f>
        <v/>
      </c>
      <c r="L455" s="51" t="n"/>
      <c r="M455" s="51" t="n"/>
      <c r="N455" s="50">
        <f>IF(ISNUMBER($F455),($F455-IF(ISNUMBER($AM455),$AM455,0))*(1-IF(ISNUMBER($J455),$J455,0)),"")</f>
        <v/>
      </c>
      <c r="O455" s="34" t="inlineStr">
        <is>
          <t>Dr. Zevia</t>
        </is>
      </c>
      <c r="P455" s="48" t="n">
        <v>0</v>
      </c>
      <c r="Q455" s="48" t="n">
        <v>0</v>
      </c>
      <c r="R455" s="34" t="inlineStr">
        <is>
          <t>Not listed</t>
        </is>
      </c>
      <c r="S455" s="48" t="n">
        <v>0</v>
      </c>
      <c r="T455" s="48" t="n">
        <v>0</v>
      </c>
      <c r="U455" s="34" t="inlineStr">
        <is>
          <t>Stevia</t>
        </is>
      </c>
      <c r="V455" s="34" t="inlineStr">
        <is>
          <t>Zero sugar/calorie, stevia sweetened, no artificial sweeteners; 0 mg sodium on label; Cola variant contains 45 mg caffeine (all other flavours 0 mg caffeine)</t>
        </is>
      </c>
      <c r="W455" s="51" t="n"/>
      <c r="X455" s="51" t="n"/>
      <c r="Y455" s="51" t="n"/>
      <c r="Z455" s="51" t="n"/>
      <c r="AA455" s="34" t="inlineStr">
        <is>
          <t>Medium</t>
        </is>
      </c>
      <c r="AB455" s="34" t="inlineStr">
        <is>
          <t>Leading naturally sweetened diet soda</t>
        </is>
      </c>
      <c r="AC455" s="34" t="inlineStr">
        <is>
          <t>Diet soda taste, sweetened only with stevia</t>
        </is>
      </c>
      <c r="AD455" s="34" t="inlineStr">
        <is>
          <t>Full soda flavour, zero sugar, no artificial sweeteners.</t>
        </is>
      </c>
      <c r="AE455" s="51" t="n"/>
      <c r="AF455" s="53">
        <f>IF(AND(ISNUMBER($P455),ISNUMBER($AL455),$AL455&lt;&gt;0),ROUND($P455/$AL455*100,1),"")</f>
        <v/>
      </c>
      <c r="AG455" s="54">
        <f>IF(AND(ISNUMBER($S455),ISNUMBER($AL455),$AL455&lt;&gt;0),ROUND($S455/$AL455*100,2),"")</f>
        <v/>
      </c>
      <c r="AH455" s="53">
        <f>IF(AND(ISNUMBER($Q455),ISNUMBER($AL455),$AL455&lt;&gt;0),ROUND($Q455/$AL455*100,1),"")</f>
        <v/>
      </c>
      <c r="AI455" s="48">
        <f>IF(ISNUMBER($S455),IF($S455&lt;=1,"Yes","No"),"n/a")</f>
        <v/>
      </c>
      <c r="AJ455" s="48">
        <f>IF(ISNUMBER($S455),ROUND(MAX(0,MIN(100,100-$S455*2.5-IF(ISNUMBER($T455),$T455,0)*0.12+IF($S455&lt;=1,12,0))),0),"")</f>
        <v/>
      </c>
      <c r="AK455" s="48">
        <f>IF(ISNUMBER($Q455),IF($Q455&gt;=100,20,IF($Q455&gt;=30,10,0)),0)+IF(ISNUMBER($R455),IF($R455&gt;=100,20,0),0)+IF(ISNUMBER($P455),IF($P455&gt;=150,20,IF($P455&gt;=50,12,5)),0)+IF(ISNUMBER($S455),IF($S455&lt;=1,15,0),0)</f>
        <v/>
      </c>
      <c r="AL455" s="48" t="n">
        <v>355</v>
      </c>
      <c r="AM455" s="49" t="n"/>
      <c r="AN455" s="48">
        <f>IF(AND(ISNUMBER($P455),ISNUMBER($AL455),$AL455&lt;&gt;0),IF(OR($P455&gt;180,$P455/$AL455*1000&gt;400),"Over ceiling, confirm SKU","Within"),"n/a")</f>
        <v/>
      </c>
      <c r="AO455" s="51" t="n"/>
      <c r="AP455" s="51" t="n"/>
      <c r="AQ455" s="51" t="n"/>
      <c r="AR455" s="34" t="inlineStr">
        <is>
          <t>Retrieved and cited, see Enrichment Log</t>
        </is>
      </c>
      <c r="AS455" s="34" t="inlineStr">
        <is>
          <t>BLANK -&gt; requires live Amazon.ca capture</t>
        </is>
      </c>
      <c r="AT455" s="34" t="inlineStr">
        <is>
          <t>Unverified commercial data</t>
        </is>
      </c>
    </row>
    <row r="456" ht="28" customHeight="1">
      <c r="A456" s="34" t="inlineStr">
        <is>
          <t>Zevia</t>
        </is>
      </c>
      <c r="B456" s="34" t="inlineStr">
        <is>
          <t>Zevia Zero Calorie Soda | Dr. Zevia | 15 pack 355mL</t>
        </is>
      </c>
      <c r="C456" s="34" t="inlineStr">
        <is>
          <t>5) Sparkling water &amp; soda</t>
        </is>
      </c>
      <c r="D456" s="34" t="inlineStr">
        <is>
          <t>355 mL can</t>
        </is>
      </c>
      <c r="E456" s="48" t="n">
        <v>15</v>
      </c>
      <c r="F456" s="49" t="n"/>
      <c r="G456" s="50">
        <f>IF(AND(ISNUMBER($F456),ISNUMBER($E456),$E456&lt;&gt;0),$F456/$E456,"")</f>
        <v/>
      </c>
      <c r="H456" s="50">
        <f>IF(AND(ISNUMBER($F456),ISNUMBER($AL456),ISNUMBER($E456),($AL456*$E456)&lt;&gt;0),$F456/($AL456*$E456)*100,"")</f>
        <v/>
      </c>
      <c r="I456" s="51" t="n"/>
      <c r="J456" s="52" t="n"/>
      <c r="K456" s="50">
        <f>IF(AND(ISNUMBER($F456),ISNUMBER($J456)),$F456*(1-$J456),"")</f>
        <v/>
      </c>
      <c r="L456" s="51" t="n"/>
      <c r="M456" s="51" t="n"/>
      <c r="N456" s="50">
        <f>IF(ISNUMBER($F456),($F456-IF(ISNUMBER($AM456),$AM456,0))*(1-IF(ISNUMBER($J456),$J456,0)),"")</f>
        <v/>
      </c>
      <c r="O456" s="34" t="inlineStr">
        <is>
          <t>Dr. Zevia</t>
        </is>
      </c>
      <c r="P456" s="48" t="n">
        <v>0</v>
      </c>
      <c r="Q456" s="48" t="n">
        <v>0</v>
      </c>
      <c r="R456" s="34" t="inlineStr">
        <is>
          <t>Not listed</t>
        </is>
      </c>
      <c r="S456" s="48" t="n">
        <v>0</v>
      </c>
      <c r="T456" s="48" t="n">
        <v>0</v>
      </c>
      <c r="U456" s="34" t="inlineStr">
        <is>
          <t>Stevia</t>
        </is>
      </c>
      <c r="V456" s="34" t="inlineStr">
        <is>
          <t>Zero sugar/calorie, stevia sweetened, no artificial sweeteners; 0 mg sodium on label; Cola variant contains 45 mg caffeine (all other flavours 0 mg caffeine)</t>
        </is>
      </c>
      <c r="W456" s="51" t="n"/>
      <c r="X456" s="51" t="n"/>
      <c r="Y456" s="51" t="n"/>
      <c r="Z456" s="51" t="n"/>
      <c r="AA456" s="34" t="inlineStr">
        <is>
          <t>Medium</t>
        </is>
      </c>
      <c r="AB456" s="34" t="inlineStr">
        <is>
          <t>Leading naturally sweetened diet soda</t>
        </is>
      </c>
      <c r="AC456" s="34" t="inlineStr">
        <is>
          <t>Diet soda taste, sweetened only with stevia</t>
        </is>
      </c>
      <c r="AD456" s="34" t="inlineStr">
        <is>
          <t>Full soda flavour, zero sugar, no artificial sweeteners.</t>
        </is>
      </c>
      <c r="AE456" s="51" t="n"/>
      <c r="AF456" s="53">
        <f>IF(AND(ISNUMBER($P456),ISNUMBER($AL456),$AL456&lt;&gt;0),ROUND($P456/$AL456*100,1),"")</f>
        <v/>
      </c>
      <c r="AG456" s="54">
        <f>IF(AND(ISNUMBER($S456),ISNUMBER($AL456),$AL456&lt;&gt;0),ROUND($S456/$AL456*100,2),"")</f>
        <v/>
      </c>
      <c r="AH456" s="53">
        <f>IF(AND(ISNUMBER($Q456),ISNUMBER($AL456),$AL456&lt;&gt;0),ROUND($Q456/$AL456*100,1),"")</f>
        <v/>
      </c>
      <c r="AI456" s="48">
        <f>IF(ISNUMBER($S456),IF($S456&lt;=1,"Yes","No"),"n/a")</f>
        <v/>
      </c>
      <c r="AJ456" s="48">
        <f>IF(ISNUMBER($S456),ROUND(MAX(0,MIN(100,100-$S456*2.5-IF(ISNUMBER($T456),$T456,0)*0.12+IF($S456&lt;=1,12,0))),0),"")</f>
        <v/>
      </c>
      <c r="AK456" s="48">
        <f>IF(ISNUMBER($Q456),IF($Q456&gt;=100,20,IF($Q456&gt;=30,10,0)),0)+IF(ISNUMBER($R456),IF($R456&gt;=100,20,0),0)+IF(ISNUMBER($P456),IF($P456&gt;=150,20,IF($P456&gt;=50,12,5)),0)+IF(ISNUMBER($S456),IF($S456&lt;=1,15,0),0)</f>
        <v/>
      </c>
      <c r="AL456" s="48" t="n">
        <v>355</v>
      </c>
      <c r="AM456" s="49" t="n"/>
      <c r="AN456" s="48">
        <f>IF(AND(ISNUMBER($P456),ISNUMBER($AL456),$AL456&lt;&gt;0),IF(OR($P456&gt;180,$P456/$AL456*1000&gt;400),"Over ceiling, confirm SKU","Within"),"n/a")</f>
        <v/>
      </c>
      <c r="AO456" s="51" t="n"/>
      <c r="AP456" s="51" t="n"/>
      <c r="AQ456" s="51" t="n"/>
      <c r="AR456" s="34" t="inlineStr">
        <is>
          <t>Retrieved and cited, see Enrichment Log</t>
        </is>
      </c>
      <c r="AS456" s="34" t="inlineStr">
        <is>
          <t>BLANK -&gt; requires live Amazon.ca capture</t>
        </is>
      </c>
      <c r="AT456" s="34" t="inlineStr">
        <is>
          <t>Unverified commercial data</t>
        </is>
      </c>
    </row>
    <row r="457" ht="28" customHeight="1">
      <c r="A457" s="34" t="inlineStr">
        <is>
          <t>Zevia</t>
        </is>
      </c>
      <c r="B457" s="34" t="inlineStr">
        <is>
          <t>Zevia Zero Calorie Soda | Dr. Zevia | 18 pack 355mL</t>
        </is>
      </c>
      <c r="C457" s="34" t="inlineStr">
        <is>
          <t>5) Sparkling water &amp; soda</t>
        </is>
      </c>
      <c r="D457" s="34" t="inlineStr">
        <is>
          <t>355 mL can</t>
        </is>
      </c>
      <c r="E457" s="48" t="n">
        <v>18</v>
      </c>
      <c r="F457" s="49" t="n"/>
      <c r="G457" s="50">
        <f>IF(AND(ISNUMBER($F457),ISNUMBER($E457),$E457&lt;&gt;0),$F457/$E457,"")</f>
        <v/>
      </c>
      <c r="H457" s="50">
        <f>IF(AND(ISNUMBER($F457),ISNUMBER($AL457),ISNUMBER($E457),($AL457*$E457)&lt;&gt;0),$F457/($AL457*$E457)*100,"")</f>
        <v/>
      </c>
      <c r="I457" s="51" t="n"/>
      <c r="J457" s="52" t="n"/>
      <c r="K457" s="50">
        <f>IF(AND(ISNUMBER($F457),ISNUMBER($J457)),$F457*(1-$J457),"")</f>
        <v/>
      </c>
      <c r="L457" s="51" t="n"/>
      <c r="M457" s="51" t="n"/>
      <c r="N457" s="50">
        <f>IF(ISNUMBER($F457),($F457-IF(ISNUMBER($AM457),$AM457,0))*(1-IF(ISNUMBER($J457),$J457,0)),"")</f>
        <v/>
      </c>
      <c r="O457" s="34" t="inlineStr">
        <is>
          <t>Dr. Zevia</t>
        </is>
      </c>
      <c r="P457" s="48" t="n">
        <v>0</v>
      </c>
      <c r="Q457" s="48" t="n">
        <v>0</v>
      </c>
      <c r="R457" s="34" t="inlineStr">
        <is>
          <t>Not listed</t>
        </is>
      </c>
      <c r="S457" s="48" t="n">
        <v>0</v>
      </c>
      <c r="T457" s="48" t="n">
        <v>0</v>
      </c>
      <c r="U457" s="34" t="inlineStr">
        <is>
          <t>Stevia</t>
        </is>
      </c>
      <c r="V457" s="34" t="inlineStr">
        <is>
          <t>Zero sugar/calorie, stevia sweetened, no artificial sweeteners; 0 mg sodium on label; Cola variant contains 45 mg caffeine (all other flavours 0 mg caffeine)</t>
        </is>
      </c>
      <c r="W457" s="51" t="n"/>
      <c r="X457" s="51" t="n"/>
      <c r="Y457" s="51" t="n"/>
      <c r="Z457" s="51" t="n"/>
      <c r="AA457" s="34" t="inlineStr">
        <is>
          <t>Medium</t>
        </is>
      </c>
      <c r="AB457" s="34" t="inlineStr">
        <is>
          <t>Leading naturally sweetened diet soda</t>
        </is>
      </c>
      <c r="AC457" s="34" t="inlineStr">
        <is>
          <t>Diet soda taste, sweetened only with stevia</t>
        </is>
      </c>
      <c r="AD457" s="34" t="inlineStr">
        <is>
          <t>Full soda flavour, zero sugar, no artificial sweeteners.</t>
        </is>
      </c>
      <c r="AE457" s="51" t="n"/>
      <c r="AF457" s="53">
        <f>IF(AND(ISNUMBER($P457),ISNUMBER($AL457),$AL457&lt;&gt;0),ROUND($P457/$AL457*100,1),"")</f>
        <v/>
      </c>
      <c r="AG457" s="54">
        <f>IF(AND(ISNUMBER($S457),ISNUMBER($AL457),$AL457&lt;&gt;0),ROUND($S457/$AL457*100,2),"")</f>
        <v/>
      </c>
      <c r="AH457" s="53">
        <f>IF(AND(ISNUMBER($Q457),ISNUMBER($AL457),$AL457&lt;&gt;0),ROUND($Q457/$AL457*100,1),"")</f>
        <v/>
      </c>
      <c r="AI457" s="48">
        <f>IF(ISNUMBER($S457),IF($S457&lt;=1,"Yes","No"),"n/a")</f>
        <v/>
      </c>
      <c r="AJ457" s="48">
        <f>IF(ISNUMBER($S457),ROUND(MAX(0,MIN(100,100-$S457*2.5-IF(ISNUMBER($T457),$T457,0)*0.12+IF($S457&lt;=1,12,0))),0),"")</f>
        <v/>
      </c>
      <c r="AK457" s="48">
        <f>IF(ISNUMBER($Q457),IF($Q457&gt;=100,20,IF($Q457&gt;=30,10,0)),0)+IF(ISNUMBER($R457),IF($R457&gt;=100,20,0),0)+IF(ISNUMBER($P457),IF($P457&gt;=150,20,IF($P457&gt;=50,12,5)),0)+IF(ISNUMBER($S457),IF($S457&lt;=1,15,0),0)</f>
        <v/>
      </c>
      <c r="AL457" s="48" t="n">
        <v>355</v>
      </c>
      <c r="AM457" s="49" t="n"/>
      <c r="AN457" s="48">
        <f>IF(AND(ISNUMBER($P457),ISNUMBER($AL457),$AL457&lt;&gt;0),IF(OR($P457&gt;180,$P457/$AL457*1000&gt;400),"Over ceiling, confirm SKU","Within"),"n/a")</f>
        <v/>
      </c>
      <c r="AO457" s="51" t="n"/>
      <c r="AP457" s="51" t="n"/>
      <c r="AQ457" s="51" t="n"/>
      <c r="AR457" s="34" t="inlineStr">
        <is>
          <t>Retrieved and cited, see Enrichment Log</t>
        </is>
      </c>
      <c r="AS457" s="34" t="inlineStr">
        <is>
          <t>BLANK -&gt; requires live Amazon.ca capture</t>
        </is>
      </c>
      <c r="AT457" s="34" t="inlineStr">
        <is>
          <t>Unverified commercial data</t>
        </is>
      </c>
    </row>
    <row r="458" ht="28" customHeight="1">
      <c r="A458" s="34" t="inlineStr">
        <is>
          <t>Zevia</t>
        </is>
      </c>
      <c r="B458" s="34" t="inlineStr">
        <is>
          <t>Zevia Zero Calorie Soda | Dr. Zevia | 24 pack 355mL</t>
        </is>
      </c>
      <c r="C458" s="34" t="inlineStr">
        <is>
          <t>5) Sparkling water &amp; soda</t>
        </is>
      </c>
      <c r="D458" s="34" t="inlineStr">
        <is>
          <t>355 mL can</t>
        </is>
      </c>
      <c r="E458" s="48" t="n">
        <v>24</v>
      </c>
      <c r="F458" s="49" t="n"/>
      <c r="G458" s="50">
        <f>IF(AND(ISNUMBER($F458),ISNUMBER($E458),$E458&lt;&gt;0),$F458/$E458,"")</f>
        <v/>
      </c>
      <c r="H458" s="50">
        <f>IF(AND(ISNUMBER($F458),ISNUMBER($AL458),ISNUMBER($E458),($AL458*$E458)&lt;&gt;0),$F458/($AL458*$E458)*100,"")</f>
        <v/>
      </c>
      <c r="I458" s="51" t="n"/>
      <c r="J458" s="52" t="n"/>
      <c r="K458" s="50">
        <f>IF(AND(ISNUMBER($F458),ISNUMBER($J458)),$F458*(1-$J458),"")</f>
        <v/>
      </c>
      <c r="L458" s="51" t="n"/>
      <c r="M458" s="51" t="n"/>
      <c r="N458" s="50">
        <f>IF(ISNUMBER($F458),($F458-IF(ISNUMBER($AM458),$AM458,0))*(1-IF(ISNUMBER($J458),$J458,0)),"")</f>
        <v/>
      </c>
      <c r="O458" s="34" t="inlineStr">
        <is>
          <t>Dr. Zevia</t>
        </is>
      </c>
      <c r="P458" s="48" t="n">
        <v>0</v>
      </c>
      <c r="Q458" s="48" t="n">
        <v>0</v>
      </c>
      <c r="R458" s="34" t="inlineStr">
        <is>
          <t>Not listed</t>
        </is>
      </c>
      <c r="S458" s="48" t="n">
        <v>0</v>
      </c>
      <c r="T458" s="48" t="n">
        <v>0</v>
      </c>
      <c r="U458" s="34" t="inlineStr">
        <is>
          <t>Stevia</t>
        </is>
      </c>
      <c r="V458" s="34" t="inlineStr">
        <is>
          <t>Zero sugar/calorie, stevia sweetened, no artificial sweeteners; 0 mg sodium on label; Cola variant contains 45 mg caffeine (all other flavours 0 mg caffeine)</t>
        </is>
      </c>
      <c r="W458" s="51" t="n"/>
      <c r="X458" s="51" t="n"/>
      <c r="Y458" s="51" t="n"/>
      <c r="Z458" s="51" t="n"/>
      <c r="AA458" s="34" t="inlineStr">
        <is>
          <t>Medium</t>
        </is>
      </c>
      <c r="AB458" s="34" t="inlineStr">
        <is>
          <t>Leading naturally sweetened diet soda</t>
        </is>
      </c>
      <c r="AC458" s="34" t="inlineStr">
        <is>
          <t>Diet soda taste, sweetened only with stevia</t>
        </is>
      </c>
      <c r="AD458" s="34" t="inlineStr">
        <is>
          <t>Full soda flavour, zero sugar, no artificial sweeteners.</t>
        </is>
      </c>
      <c r="AE458" s="51" t="n"/>
      <c r="AF458" s="53">
        <f>IF(AND(ISNUMBER($P458),ISNUMBER($AL458),$AL458&lt;&gt;0),ROUND($P458/$AL458*100,1),"")</f>
        <v/>
      </c>
      <c r="AG458" s="54">
        <f>IF(AND(ISNUMBER($S458),ISNUMBER($AL458),$AL458&lt;&gt;0),ROUND($S458/$AL458*100,2),"")</f>
        <v/>
      </c>
      <c r="AH458" s="53">
        <f>IF(AND(ISNUMBER($Q458),ISNUMBER($AL458),$AL458&lt;&gt;0),ROUND($Q458/$AL458*100,1),"")</f>
        <v/>
      </c>
      <c r="AI458" s="48">
        <f>IF(ISNUMBER($S458),IF($S458&lt;=1,"Yes","No"),"n/a")</f>
        <v/>
      </c>
      <c r="AJ458" s="48">
        <f>IF(ISNUMBER($S458),ROUND(MAX(0,MIN(100,100-$S458*2.5-IF(ISNUMBER($T458),$T458,0)*0.12+IF($S458&lt;=1,12,0))),0),"")</f>
        <v/>
      </c>
      <c r="AK458" s="48">
        <f>IF(ISNUMBER($Q458),IF($Q458&gt;=100,20,IF($Q458&gt;=30,10,0)),0)+IF(ISNUMBER($R458),IF($R458&gt;=100,20,0),0)+IF(ISNUMBER($P458),IF($P458&gt;=150,20,IF($P458&gt;=50,12,5)),0)+IF(ISNUMBER($S458),IF($S458&lt;=1,15,0),0)</f>
        <v/>
      </c>
      <c r="AL458" s="48" t="n">
        <v>355</v>
      </c>
      <c r="AM458" s="49" t="n"/>
      <c r="AN458" s="48">
        <f>IF(AND(ISNUMBER($P458),ISNUMBER($AL458),$AL458&lt;&gt;0),IF(OR($P458&gt;180,$P458/$AL458*1000&gt;400),"Over ceiling, confirm SKU","Within"),"n/a")</f>
        <v/>
      </c>
      <c r="AO458" s="51" t="n"/>
      <c r="AP458" s="51" t="n"/>
      <c r="AQ458" s="51" t="n"/>
      <c r="AR458" s="34" t="inlineStr">
        <is>
          <t>Retrieved and cited, see Enrichment Log</t>
        </is>
      </c>
      <c r="AS458" s="34" t="inlineStr">
        <is>
          <t>BLANK -&gt; requires live Amazon.ca capture</t>
        </is>
      </c>
      <c r="AT458" s="34" t="inlineStr">
        <is>
          <t>Unverified commercial data</t>
        </is>
      </c>
    </row>
    <row r="459" ht="28" customHeight="1">
      <c r="A459" s="34" t="inlineStr">
        <is>
          <t>Zevia</t>
        </is>
      </c>
      <c r="B459" s="34" t="inlineStr">
        <is>
          <t>Zevia Zero Calorie Soda | Black Cherry | single 355mL</t>
        </is>
      </c>
      <c r="C459" s="34" t="inlineStr">
        <is>
          <t>5) Sparkling water &amp; soda</t>
        </is>
      </c>
      <c r="D459" s="34" t="inlineStr">
        <is>
          <t>355 mL can</t>
        </is>
      </c>
      <c r="E459" s="48" t="n">
        <v>1</v>
      </c>
      <c r="F459" s="49" t="n"/>
      <c r="G459" s="50">
        <f>IF(AND(ISNUMBER($F459),ISNUMBER($E459),$E459&lt;&gt;0),$F459/$E459,"")</f>
        <v/>
      </c>
      <c r="H459" s="50">
        <f>IF(AND(ISNUMBER($F459),ISNUMBER($AL459),ISNUMBER($E459),($AL459*$E459)&lt;&gt;0),$F459/($AL459*$E459)*100,"")</f>
        <v/>
      </c>
      <c r="I459" s="51" t="n"/>
      <c r="J459" s="52" t="n"/>
      <c r="K459" s="50">
        <f>IF(AND(ISNUMBER($F459),ISNUMBER($J459)),$F459*(1-$J459),"")</f>
        <v/>
      </c>
      <c r="L459" s="51" t="n"/>
      <c r="M459" s="51" t="n"/>
      <c r="N459" s="50">
        <f>IF(ISNUMBER($F459),($F459-IF(ISNUMBER($AM459),$AM459,0))*(1-IF(ISNUMBER($J459),$J459,0)),"")</f>
        <v/>
      </c>
      <c r="O459" s="34" t="inlineStr">
        <is>
          <t>Black Cherry</t>
        </is>
      </c>
      <c r="P459" s="48" t="n">
        <v>0</v>
      </c>
      <c r="Q459" s="48" t="n">
        <v>0</v>
      </c>
      <c r="R459" s="34" t="inlineStr">
        <is>
          <t>Not listed</t>
        </is>
      </c>
      <c r="S459" s="48" t="n">
        <v>0</v>
      </c>
      <c r="T459" s="48" t="n">
        <v>0</v>
      </c>
      <c r="U459" s="34" t="inlineStr">
        <is>
          <t>Stevia</t>
        </is>
      </c>
      <c r="V459" s="34" t="inlineStr">
        <is>
          <t>Zero sugar/calorie, stevia sweetened, no artificial sweeteners; 0 mg sodium on label; Cola variant contains 45 mg caffeine (all other flavours 0 mg caffeine)</t>
        </is>
      </c>
      <c r="W459" s="51" t="n"/>
      <c r="X459" s="51" t="n"/>
      <c r="Y459" s="51" t="n"/>
      <c r="Z459" s="51" t="n"/>
      <c r="AA459" s="34" t="inlineStr">
        <is>
          <t>Medium</t>
        </is>
      </c>
      <c r="AB459" s="34" t="inlineStr">
        <is>
          <t>Leading naturally sweetened diet soda</t>
        </is>
      </c>
      <c r="AC459" s="34" t="inlineStr">
        <is>
          <t>Diet soda taste, sweetened only with stevia</t>
        </is>
      </c>
      <c r="AD459" s="34" t="inlineStr">
        <is>
          <t>Full soda flavour, zero sugar, no artificial sweeteners.</t>
        </is>
      </c>
      <c r="AE459" s="51" t="n"/>
      <c r="AF459" s="53">
        <f>IF(AND(ISNUMBER($P459),ISNUMBER($AL459),$AL459&lt;&gt;0),ROUND($P459/$AL459*100,1),"")</f>
        <v/>
      </c>
      <c r="AG459" s="54">
        <f>IF(AND(ISNUMBER($S459),ISNUMBER($AL459),$AL459&lt;&gt;0),ROUND($S459/$AL459*100,2),"")</f>
        <v/>
      </c>
      <c r="AH459" s="53">
        <f>IF(AND(ISNUMBER($Q459),ISNUMBER($AL459),$AL459&lt;&gt;0),ROUND($Q459/$AL459*100,1),"")</f>
        <v/>
      </c>
      <c r="AI459" s="48">
        <f>IF(ISNUMBER($S459),IF($S459&lt;=1,"Yes","No"),"n/a")</f>
        <v/>
      </c>
      <c r="AJ459" s="48">
        <f>IF(ISNUMBER($S459),ROUND(MAX(0,MIN(100,100-$S459*2.5-IF(ISNUMBER($T459),$T459,0)*0.12+IF($S459&lt;=1,12,0))),0),"")</f>
        <v/>
      </c>
      <c r="AK459" s="48">
        <f>IF(ISNUMBER($Q459),IF($Q459&gt;=100,20,IF($Q459&gt;=30,10,0)),0)+IF(ISNUMBER($R459),IF($R459&gt;=100,20,0),0)+IF(ISNUMBER($P459),IF($P459&gt;=150,20,IF($P459&gt;=50,12,5)),0)+IF(ISNUMBER($S459),IF($S459&lt;=1,15,0),0)</f>
        <v/>
      </c>
      <c r="AL459" s="48" t="n">
        <v>355</v>
      </c>
      <c r="AM459" s="49" t="n"/>
      <c r="AN459" s="48">
        <f>IF(AND(ISNUMBER($P459),ISNUMBER($AL459),$AL459&lt;&gt;0),IF(OR($P459&gt;180,$P459/$AL459*1000&gt;400),"Over ceiling, confirm SKU","Within"),"n/a")</f>
        <v/>
      </c>
      <c r="AO459" s="51" t="n"/>
      <c r="AP459" s="51" t="n"/>
      <c r="AQ459" s="51" t="n"/>
      <c r="AR459" s="34" t="inlineStr">
        <is>
          <t>Retrieved and cited, see Enrichment Log</t>
        </is>
      </c>
      <c r="AS459" s="34" t="inlineStr">
        <is>
          <t>BLANK -&gt; requires live Amazon.ca capture</t>
        </is>
      </c>
      <c r="AT459" s="34" t="inlineStr">
        <is>
          <t>Unverified commercial data</t>
        </is>
      </c>
    </row>
    <row r="460" ht="28" customHeight="1">
      <c r="A460" s="34" t="inlineStr">
        <is>
          <t>Zevia</t>
        </is>
      </c>
      <c r="B460" s="34" t="inlineStr">
        <is>
          <t>Zevia Zero Calorie Soda | Black Cherry | 8 pack 355mL</t>
        </is>
      </c>
      <c r="C460" s="34" t="inlineStr">
        <is>
          <t>5) Sparkling water &amp; soda</t>
        </is>
      </c>
      <c r="D460" s="34" t="inlineStr">
        <is>
          <t>355 mL can</t>
        </is>
      </c>
      <c r="E460" s="48" t="n">
        <v>8</v>
      </c>
      <c r="F460" s="49" t="n"/>
      <c r="G460" s="50">
        <f>IF(AND(ISNUMBER($F460),ISNUMBER($E460),$E460&lt;&gt;0),$F460/$E460,"")</f>
        <v/>
      </c>
      <c r="H460" s="50">
        <f>IF(AND(ISNUMBER($F460),ISNUMBER($AL460),ISNUMBER($E460),($AL460*$E460)&lt;&gt;0),$F460/($AL460*$E460)*100,"")</f>
        <v/>
      </c>
      <c r="I460" s="51" t="n"/>
      <c r="J460" s="52" t="n"/>
      <c r="K460" s="50">
        <f>IF(AND(ISNUMBER($F460),ISNUMBER($J460)),$F460*(1-$J460),"")</f>
        <v/>
      </c>
      <c r="L460" s="51" t="n"/>
      <c r="M460" s="51" t="n"/>
      <c r="N460" s="50">
        <f>IF(ISNUMBER($F460),($F460-IF(ISNUMBER($AM460),$AM460,0))*(1-IF(ISNUMBER($J460),$J460,0)),"")</f>
        <v/>
      </c>
      <c r="O460" s="34" t="inlineStr">
        <is>
          <t>Black Cherry</t>
        </is>
      </c>
      <c r="P460" s="48" t="n">
        <v>0</v>
      </c>
      <c r="Q460" s="48" t="n">
        <v>0</v>
      </c>
      <c r="R460" s="34" t="inlineStr">
        <is>
          <t>Not listed</t>
        </is>
      </c>
      <c r="S460" s="48" t="n">
        <v>0</v>
      </c>
      <c r="T460" s="48" t="n">
        <v>0</v>
      </c>
      <c r="U460" s="34" t="inlineStr">
        <is>
          <t>Stevia</t>
        </is>
      </c>
      <c r="V460" s="34" t="inlineStr">
        <is>
          <t>Zero sugar/calorie, stevia sweetened, no artificial sweeteners; 0 mg sodium on label; Cola variant contains 45 mg caffeine (all other flavours 0 mg caffeine)</t>
        </is>
      </c>
      <c r="W460" s="51" t="n"/>
      <c r="X460" s="51" t="n"/>
      <c r="Y460" s="51" t="n"/>
      <c r="Z460" s="51" t="n"/>
      <c r="AA460" s="34" t="inlineStr">
        <is>
          <t>Medium</t>
        </is>
      </c>
      <c r="AB460" s="34" t="inlineStr">
        <is>
          <t>Leading naturally sweetened diet soda</t>
        </is>
      </c>
      <c r="AC460" s="34" t="inlineStr">
        <is>
          <t>Diet soda taste, sweetened only with stevia</t>
        </is>
      </c>
      <c r="AD460" s="34" t="inlineStr">
        <is>
          <t>Full soda flavour, zero sugar, no artificial sweeteners.</t>
        </is>
      </c>
      <c r="AE460" s="51" t="n"/>
      <c r="AF460" s="53">
        <f>IF(AND(ISNUMBER($P460),ISNUMBER($AL460),$AL460&lt;&gt;0),ROUND($P460/$AL460*100,1),"")</f>
        <v/>
      </c>
      <c r="AG460" s="54">
        <f>IF(AND(ISNUMBER($S460),ISNUMBER($AL460),$AL460&lt;&gt;0),ROUND($S460/$AL460*100,2),"")</f>
        <v/>
      </c>
      <c r="AH460" s="53">
        <f>IF(AND(ISNUMBER($Q460),ISNUMBER($AL460),$AL460&lt;&gt;0),ROUND($Q460/$AL460*100,1),"")</f>
        <v/>
      </c>
      <c r="AI460" s="48">
        <f>IF(ISNUMBER($S460),IF($S460&lt;=1,"Yes","No"),"n/a")</f>
        <v/>
      </c>
      <c r="AJ460" s="48">
        <f>IF(ISNUMBER($S460),ROUND(MAX(0,MIN(100,100-$S460*2.5-IF(ISNUMBER($T460),$T460,0)*0.12+IF($S460&lt;=1,12,0))),0),"")</f>
        <v/>
      </c>
      <c r="AK460" s="48">
        <f>IF(ISNUMBER($Q460),IF($Q460&gt;=100,20,IF($Q460&gt;=30,10,0)),0)+IF(ISNUMBER($R460),IF($R460&gt;=100,20,0),0)+IF(ISNUMBER($P460),IF($P460&gt;=150,20,IF($P460&gt;=50,12,5)),0)+IF(ISNUMBER($S460),IF($S460&lt;=1,15,0),0)</f>
        <v/>
      </c>
      <c r="AL460" s="48" t="n">
        <v>355</v>
      </c>
      <c r="AM460" s="49" t="n"/>
      <c r="AN460" s="48">
        <f>IF(AND(ISNUMBER($P460),ISNUMBER($AL460),$AL460&lt;&gt;0),IF(OR($P460&gt;180,$P460/$AL460*1000&gt;400),"Over ceiling, confirm SKU","Within"),"n/a")</f>
        <v/>
      </c>
      <c r="AO460" s="51" t="n"/>
      <c r="AP460" s="51" t="n"/>
      <c r="AQ460" s="51" t="n"/>
      <c r="AR460" s="34" t="inlineStr">
        <is>
          <t>Retrieved and cited, see Enrichment Log</t>
        </is>
      </c>
      <c r="AS460" s="34" t="inlineStr">
        <is>
          <t>BLANK -&gt; requires live Amazon.ca capture</t>
        </is>
      </c>
      <c r="AT460" s="34" t="inlineStr">
        <is>
          <t>Unverified commercial data</t>
        </is>
      </c>
    </row>
    <row r="461" ht="28" customHeight="1">
      <c r="A461" s="34" t="inlineStr">
        <is>
          <t>Zevia</t>
        </is>
      </c>
      <c r="B461" s="34" t="inlineStr">
        <is>
          <t>Zevia Zero Calorie Soda | Black Cherry | 12 pack 355mL</t>
        </is>
      </c>
      <c r="C461" s="34" t="inlineStr">
        <is>
          <t>5) Sparkling water &amp; soda</t>
        </is>
      </c>
      <c r="D461" s="34" t="inlineStr">
        <is>
          <t>355 mL can</t>
        </is>
      </c>
      <c r="E461" s="48" t="n">
        <v>12</v>
      </c>
      <c r="F461" s="49" t="n"/>
      <c r="G461" s="50">
        <f>IF(AND(ISNUMBER($F461),ISNUMBER($E461),$E461&lt;&gt;0),$F461/$E461,"")</f>
        <v/>
      </c>
      <c r="H461" s="50">
        <f>IF(AND(ISNUMBER($F461),ISNUMBER($AL461),ISNUMBER($E461),($AL461*$E461)&lt;&gt;0),$F461/($AL461*$E461)*100,"")</f>
        <v/>
      </c>
      <c r="I461" s="51" t="n"/>
      <c r="J461" s="52" t="n"/>
      <c r="K461" s="50">
        <f>IF(AND(ISNUMBER($F461),ISNUMBER($J461)),$F461*(1-$J461),"")</f>
        <v/>
      </c>
      <c r="L461" s="51" t="n"/>
      <c r="M461" s="51" t="n"/>
      <c r="N461" s="50">
        <f>IF(ISNUMBER($F461),($F461-IF(ISNUMBER($AM461),$AM461,0))*(1-IF(ISNUMBER($J461),$J461,0)),"")</f>
        <v/>
      </c>
      <c r="O461" s="34" t="inlineStr">
        <is>
          <t>Black Cherry</t>
        </is>
      </c>
      <c r="P461" s="48" t="n">
        <v>0</v>
      </c>
      <c r="Q461" s="48" t="n">
        <v>0</v>
      </c>
      <c r="R461" s="34" t="inlineStr">
        <is>
          <t>Not listed</t>
        </is>
      </c>
      <c r="S461" s="48" t="n">
        <v>0</v>
      </c>
      <c r="T461" s="48" t="n">
        <v>0</v>
      </c>
      <c r="U461" s="34" t="inlineStr">
        <is>
          <t>Stevia</t>
        </is>
      </c>
      <c r="V461" s="34" t="inlineStr">
        <is>
          <t>Zero sugar/calorie, stevia sweetened, no artificial sweeteners; 0 mg sodium on label; Cola variant contains 45 mg caffeine (all other flavours 0 mg caffeine)</t>
        </is>
      </c>
      <c r="W461" s="51" t="n"/>
      <c r="X461" s="51" t="n"/>
      <c r="Y461" s="51" t="n"/>
      <c r="Z461" s="51" t="n"/>
      <c r="AA461" s="34" t="inlineStr">
        <is>
          <t>Medium</t>
        </is>
      </c>
      <c r="AB461" s="34" t="inlineStr">
        <is>
          <t>Leading naturally sweetened diet soda</t>
        </is>
      </c>
      <c r="AC461" s="34" t="inlineStr">
        <is>
          <t>Diet soda taste, sweetened only with stevia</t>
        </is>
      </c>
      <c r="AD461" s="34" t="inlineStr">
        <is>
          <t>Full soda flavour, zero sugar, no artificial sweeteners.</t>
        </is>
      </c>
      <c r="AE461" s="51" t="n"/>
      <c r="AF461" s="53">
        <f>IF(AND(ISNUMBER($P461),ISNUMBER($AL461),$AL461&lt;&gt;0),ROUND($P461/$AL461*100,1),"")</f>
        <v/>
      </c>
      <c r="AG461" s="54">
        <f>IF(AND(ISNUMBER($S461),ISNUMBER($AL461),$AL461&lt;&gt;0),ROUND($S461/$AL461*100,2),"")</f>
        <v/>
      </c>
      <c r="AH461" s="53">
        <f>IF(AND(ISNUMBER($Q461),ISNUMBER($AL461),$AL461&lt;&gt;0),ROUND($Q461/$AL461*100,1),"")</f>
        <v/>
      </c>
      <c r="AI461" s="48">
        <f>IF(ISNUMBER($S461),IF($S461&lt;=1,"Yes","No"),"n/a")</f>
        <v/>
      </c>
      <c r="AJ461" s="48">
        <f>IF(ISNUMBER($S461),ROUND(MAX(0,MIN(100,100-$S461*2.5-IF(ISNUMBER($T461),$T461,0)*0.12+IF($S461&lt;=1,12,0))),0),"")</f>
        <v/>
      </c>
      <c r="AK461" s="48">
        <f>IF(ISNUMBER($Q461),IF($Q461&gt;=100,20,IF($Q461&gt;=30,10,0)),0)+IF(ISNUMBER($R461),IF($R461&gt;=100,20,0),0)+IF(ISNUMBER($P461),IF($P461&gt;=150,20,IF($P461&gt;=50,12,5)),0)+IF(ISNUMBER($S461),IF($S461&lt;=1,15,0),0)</f>
        <v/>
      </c>
      <c r="AL461" s="48" t="n">
        <v>355</v>
      </c>
      <c r="AM461" s="49" t="n"/>
      <c r="AN461" s="48">
        <f>IF(AND(ISNUMBER($P461),ISNUMBER($AL461),$AL461&lt;&gt;0),IF(OR($P461&gt;180,$P461/$AL461*1000&gt;400),"Over ceiling, confirm SKU","Within"),"n/a")</f>
        <v/>
      </c>
      <c r="AO461" s="51" t="n"/>
      <c r="AP461" s="51" t="n"/>
      <c r="AQ461" s="51" t="n"/>
      <c r="AR461" s="34" t="inlineStr">
        <is>
          <t>Retrieved and cited, see Enrichment Log</t>
        </is>
      </c>
      <c r="AS461" s="34" t="inlineStr">
        <is>
          <t>BLANK -&gt; requires live Amazon.ca capture</t>
        </is>
      </c>
      <c r="AT461" s="34" t="inlineStr">
        <is>
          <t>Unverified commercial data</t>
        </is>
      </c>
    </row>
    <row r="462" ht="28" customHeight="1">
      <c r="A462" s="34" t="inlineStr">
        <is>
          <t>Zevia</t>
        </is>
      </c>
      <c r="B462" s="34" t="inlineStr">
        <is>
          <t>Zevia Zero Calorie Soda | Black Cherry | 15 pack 355mL</t>
        </is>
      </c>
      <c r="C462" s="34" t="inlineStr">
        <is>
          <t>5) Sparkling water &amp; soda</t>
        </is>
      </c>
      <c r="D462" s="34" t="inlineStr">
        <is>
          <t>355 mL can</t>
        </is>
      </c>
      <c r="E462" s="48" t="n">
        <v>15</v>
      </c>
      <c r="F462" s="49" t="n"/>
      <c r="G462" s="50">
        <f>IF(AND(ISNUMBER($F462),ISNUMBER($E462),$E462&lt;&gt;0),$F462/$E462,"")</f>
        <v/>
      </c>
      <c r="H462" s="50">
        <f>IF(AND(ISNUMBER($F462),ISNUMBER($AL462),ISNUMBER($E462),($AL462*$E462)&lt;&gt;0),$F462/($AL462*$E462)*100,"")</f>
        <v/>
      </c>
      <c r="I462" s="51" t="n"/>
      <c r="J462" s="52" t="n"/>
      <c r="K462" s="50">
        <f>IF(AND(ISNUMBER($F462),ISNUMBER($J462)),$F462*(1-$J462),"")</f>
        <v/>
      </c>
      <c r="L462" s="51" t="n"/>
      <c r="M462" s="51" t="n"/>
      <c r="N462" s="50">
        <f>IF(ISNUMBER($F462),($F462-IF(ISNUMBER($AM462),$AM462,0))*(1-IF(ISNUMBER($J462),$J462,0)),"")</f>
        <v/>
      </c>
      <c r="O462" s="34" t="inlineStr">
        <is>
          <t>Black Cherry</t>
        </is>
      </c>
      <c r="P462" s="48" t="n">
        <v>0</v>
      </c>
      <c r="Q462" s="48" t="n">
        <v>0</v>
      </c>
      <c r="R462" s="34" t="inlineStr">
        <is>
          <t>Not listed</t>
        </is>
      </c>
      <c r="S462" s="48" t="n">
        <v>0</v>
      </c>
      <c r="T462" s="48" t="n">
        <v>0</v>
      </c>
      <c r="U462" s="34" t="inlineStr">
        <is>
          <t>Stevia</t>
        </is>
      </c>
      <c r="V462" s="34" t="inlineStr">
        <is>
          <t>Zero sugar/calorie, stevia sweetened, no artificial sweeteners; 0 mg sodium on label; Cola variant contains 45 mg caffeine (all other flavours 0 mg caffeine)</t>
        </is>
      </c>
      <c r="W462" s="51" t="n"/>
      <c r="X462" s="51" t="n"/>
      <c r="Y462" s="51" t="n"/>
      <c r="Z462" s="51" t="n"/>
      <c r="AA462" s="34" t="inlineStr">
        <is>
          <t>Medium</t>
        </is>
      </c>
      <c r="AB462" s="34" t="inlineStr">
        <is>
          <t>Leading naturally sweetened diet soda</t>
        </is>
      </c>
      <c r="AC462" s="34" t="inlineStr">
        <is>
          <t>Diet soda taste, sweetened only with stevia</t>
        </is>
      </c>
      <c r="AD462" s="34" t="inlineStr">
        <is>
          <t>Full soda flavour, zero sugar, no artificial sweeteners.</t>
        </is>
      </c>
      <c r="AE462" s="51" t="n"/>
      <c r="AF462" s="53">
        <f>IF(AND(ISNUMBER($P462),ISNUMBER($AL462),$AL462&lt;&gt;0),ROUND($P462/$AL462*100,1),"")</f>
        <v/>
      </c>
      <c r="AG462" s="54">
        <f>IF(AND(ISNUMBER($S462),ISNUMBER($AL462),$AL462&lt;&gt;0),ROUND($S462/$AL462*100,2),"")</f>
        <v/>
      </c>
      <c r="AH462" s="53">
        <f>IF(AND(ISNUMBER($Q462),ISNUMBER($AL462),$AL462&lt;&gt;0),ROUND($Q462/$AL462*100,1),"")</f>
        <v/>
      </c>
      <c r="AI462" s="48">
        <f>IF(ISNUMBER($S462),IF($S462&lt;=1,"Yes","No"),"n/a")</f>
        <v/>
      </c>
      <c r="AJ462" s="48">
        <f>IF(ISNUMBER($S462),ROUND(MAX(0,MIN(100,100-$S462*2.5-IF(ISNUMBER($T462),$T462,0)*0.12+IF($S462&lt;=1,12,0))),0),"")</f>
        <v/>
      </c>
      <c r="AK462" s="48">
        <f>IF(ISNUMBER($Q462),IF($Q462&gt;=100,20,IF($Q462&gt;=30,10,0)),0)+IF(ISNUMBER($R462),IF($R462&gt;=100,20,0),0)+IF(ISNUMBER($P462),IF($P462&gt;=150,20,IF($P462&gt;=50,12,5)),0)+IF(ISNUMBER($S462),IF($S462&lt;=1,15,0),0)</f>
        <v/>
      </c>
      <c r="AL462" s="48" t="n">
        <v>355</v>
      </c>
      <c r="AM462" s="49" t="n"/>
      <c r="AN462" s="48">
        <f>IF(AND(ISNUMBER($P462),ISNUMBER($AL462),$AL462&lt;&gt;0),IF(OR($P462&gt;180,$P462/$AL462*1000&gt;400),"Over ceiling, confirm SKU","Within"),"n/a")</f>
        <v/>
      </c>
      <c r="AO462" s="51" t="n"/>
      <c r="AP462" s="51" t="n"/>
      <c r="AQ462" s="51" t="n"/>
      <c r="AR462" s="34" t="inlineStr">
        <is>
          <t>Retrieved and cited, see Enrichment Log</t>
        </is>
      </c>
      <c r="AS462" s="34" t="inlineStr">
        <is>
          <t>BLANK -&gt; requires live Amazon.ca capture</t>
        </is>
      </c>
      <c r="AT462" s="34" t="inlineStr">
        <is>
          <t>Unverified commercial data</t>
        </is>
      </c>
    </row>
    <row r="463" ht="28" customHeight="1">
      <c r="A463" s="34" t="inlineStr">
        <is>
          <t>Zevia</t>
        </is>
      </c>
      <c r="B463" s="34" t="inlineStr">
        <is>
          <t>Zevia Zero Calorie Soda | Black Cherry | 18 pack 355mL</t>
        </is>
      </c>
      <c r="C463" s="34" t="inlineStr">
        <is>
          <t>5) Sparkling water &amp; soda</t>
        </is>
      </c>
      <c r="D463" s="34" t="inlineStr">
        <is>
          <t>355 mL can</t>
        </is>
      </c>
      <c r="E463" s="48" t="n">
        <v>18</v>
      </c>
      <c r="F463" s="49" t="n"/>
      <c r="G463" s="50">
        <f>IF(AND(ISNUMBER($F463),ISNUMBER($E463),$E463&lt;&gt;0),$F463/$E463,"")</f>
        <v/>
      </c>
      <c r="H463" s="50">
        <f>IF(AND(ISNUMBER($F463),ISNUMBER($AL463),ISNUMBER($E463),($AL463*$E463)&lt;&gt;0),$F463/($AL463*$E463)*100,"")</f>
        <v/>
      </c>
      <c r="I463" s="51" t="n"/>
      <c r="J463" s="52" t="n"/>
      <c r="K463" s="50">
        <f>IF(AND(ISNUMBER($F463),ISNUMBER($J463)),$F463*(1-$J463),"")</f>
        <v/>
      </c>
      <c r="L463" s="51" t="n"/>
      <c r="M463" s="51" t="n"/>
      <c r="N463" s="50">
        <f>IF(ISNUMBER($F463),($F463-IF(ISNUMBER($AM463),$AM463,0))*(1-IF(ISNUMBER($J463),$J463,0)),"")</f>
        <v/>
      </c>
      <c r="O463" s="34" t="inlineStr">
        <is>
          <t>Black Cherry</t>
        </is>
      </c>
      <c r="P463" s="48" t="n">
        <v>0</v>
      </c>
      <c r="Q463" s="48" t="n">
        <v>0</v>
      </c>
      <c r="R463" s="34" t="inlineStr">
        <is>
          <t>Not listed</t>
        </is>
      </c>
      <c r="S463" s="48" t="n">
        <v>0</v>
      </c>
      <c r="T463" s="48" t="n">
        <v>0</v>
      </c>
      <c r="U463" s="34" t="inlineStr">
        <is>
          <t>Stevia</t>
        </is>
      </c>
      <c r="V463" s="34" t="inlineStr">
        <is>
          <t>Zero sugar/calorie, stevia sweetened, no artificial sweeteners; 0 mg sodium on label; Cola variant contains 45 mg caffeine (all other flavours 0 mg caffeine)</t>
        </is>
      </c>
      <c r="W463" s="51" t="n"/>
      <c r="X463" s="51" t="n"/>
      <c r="Y463" s="51" t="n"/>
      <c r="Z463" s="51" t="n"/>
      <c r="AA463" s="34" t="inlineStr">
        <is>
          <t>Medium</t>
        </is>
      </c>
      <c r="AB463" s="34" t="inlineStr">
        <is>
          <t>Leading naturally sweetened diet soda</t>
        </is>
      </c>
      <c r="AC463" s="34" t="inlineStr">
        <is>
          <t>Diet soda taste, sweetened only with stevia</t>
        </is>
      </c>
      <c r="AD463" s="34" t="inlineStr">
        <is>
          <t>Full soda flavour, zero sugar, no artificial sweeteners.</t>
        </is>
      </c>
      <c r="AE463" s="51" t="n"/>
      <c r="AF463" s="53">
        <f>IF(AND(ISNUMBER($P463),ISNUMBER($AL463),$AL463&lt;&gt;0),ROUND($P463/$AL463*100,1),"")</f>
        <v/>
      </c>
      <c r="AG463" s="54">
        <f>IF(AND(ISNUMBER($S463),ISNUMBER($AL463),$AL463&lt;&gt;0),ROUND($S463/$AL463*100,2),"")</f>
        <v/>
      </c>
      <c r="AH463" s="53">
        <f>IF(AND(ISNUMBER($Q463),ISNUMBER($AL463),$AL463&lt;&gt;0),ROUND($Q463/$AL463*100,1),"")</f>
        <v/>
      </c>
      <c r="AI463" s="48">
        <f>IF(ISNUMBER($S463),IF($S463&lt;=1,"Yes","No"),"n/a")</f>
        <v/>
      </c>
      <c r="AJ463" s="48">
        <f>IF(ISNUMBER($S463),ROUND(MAX(0,MIN(100,100-$S463*2.5-IF(ISNUMBER($T463),$T463,0)*0.12+IF($S463&lt;=1,12,0))),0),"")</f>
        <v/>
      </c>
      <c r="AK463" s="48">
        <f>IF(ISNUMBER($Q463),IF($Q463&gt;=100,20,IF($Q463&gt;=30,10,0)),0)+IF(ISNUMBER($R463),IF($R463&gt;=100,20,0),0)+IF(ISNUMBER($P463),IF($P463&gt;=150,20,IF($P463&gt;=50,12,5)),0)+IF(ISNUMBER($S463),IF($S463&lt;=1,15,0),0)</f>
        <v/>
      </c>
      <c r="AL463" s="48" t="n">
        <v>355</v>
      </c>
      <c r="AM463" s="49" t="n"/>
      <c r="AN463" s="48">
        <f>IF(AND(ISNUMBER($P463),ISNUMBER($AL463),$AL463&lt;&gt;0),IF(OR($P463&gt;180,$P463/$AL463*1000&gt;400),"Over ceiling, confirm SKU","Within"),"n/a")</f>
        <v/>
      </c>
      <c r="AO463" s="51" t="n"/>
      <c r="AP463" s="51" t="n"/>
      <c r="AQ463" s="51" t="n"/>
      <c r="AR463" s="34" t="inlineStr">
        <is>
          <t>Retrieved and cited, see Enrichment Log</t>
        </is>
      </c>
      <c r="AS463" s="34" t="inlineStr">
        <is>
          <t>BLANK -&gt; requires live Amazon.ca capture</t>
        </is>
      </c>
      <c r="AT463" s="34" t="inlineStr">
        <is>
          <t>Unverified commercial data</t>
        </is>
      </c>
    </row>
    <row r="464" ht="28" customHeight="1">
      <c r="A464" s="34" t="inlineStr">
        <is>
          <t>Zevia</t>
        </is>
      </c>
      <c r="B464" s="34" t="inlineStr">
        <is>
          <t>Zevia Zero Calorie Soda | Black Cherry | 24 pack 355mL</t>
        </is>
      </c>
      <c r="C464" s="34" t="inlineStr">
        <is>
          <t>5) Sparkling water &amp; soda</t>
        </is>
      </c>
      <c r="D464" s="34" t="inlineStr">
        <is>
          <t>355 mL can</t>
        </is>
      </c>
      <c r="E464" s="48" t="n">
        <v>24</v>
      </c>
      <c r="F464" s="49" t="n"/>
      <c r="G464" s="50">
        <f>IF(AND(ISNUMBER($F464),ISNUMBER($E464),$E464&lt;&gt;0),$F464/$E464,"")</f>
        <v/>
      </c>
      <c r="H464" s="50">
        <f>IF(AND(ISNUMBER($F464),ISNUMBER($AL464),ISNUMBER($E464),($AL464*$E464)&lt;&gt;0),$F464/($AL464*$E464)*100,"")</f>
        <v/>
      </c>
      <c r="I464" s="51" t="n"/>
      <c r="J464" s="52" t="n"/>
      <c r="K464" s="50">
        <f>IF(AND(ISNUMBER($F464),ISNUMBER($J464)),$F464*(1-$J464),"")</f>
        <v/>
      </c>
      <c r="L464" s="51" t="n"/>
      <c r="M464" s="51" t="n"/>
      <c r="N464" s="50">
        <f>IF(ISNUMBER($F464),($F464-IF(ISNUMBER($AM464),$AM464,0))*(1-IF(ISNUMBER($J464),$J464,0)),"")</f>
        <v/>
      </c>
      <c r="O464" s="34" t="inlineStr">
        <is>
          <t>Black Cherry</t>
        </is>
      </c>
      <c r="P464" s="48" t="n">
        <v>0</v>
      </c>
      <c r="Q464" s="48" t="n">
        <v>0</v>
      </c>
      <c r="R464" s="34" t="inlineStr">
        <is>
          <t>Not listed</t>
        </is>
      </c>
      <c r="S464" s="48" t="n">
        <v>0</v>
      </c>
      <c r="T464" s="48" t="n">
        <v>0</v>
      </c>
      <c r="U464" s="34" t="inlineStr">
        <is>
          <t>Stevia</t>
        </is>
      </c>
      <c r="V464" s="34" t="inlineStr">
        <is>
          <t>Zero sugar/calorie, stevia sweetened, no artificial sweeteners; 0 mg sodium on label; Cola variant contains 45 mg caffeine (all other flavours 0 mg caffeine)</t>
        </is>
      </c>
      <c r="W464" s="51" t="n"/>
      <c r="X464" s="51" t="n"/>
      <c r="Y464" s="51" t="n"/>
      <c r="Z464" s="51" t="n"/>
      <c r="AA464" s="34" t="inlineStr">
        <is>
          <t>Medium</t>
        </is>
      </c>
      <c r="AB464" s="34" t="inlineStr">
        <is>
          <t>Leading naturally sweetened diet soda</t>
        </is>
      </c>
      <c r="AC464" s="34" t="inlineStr">
        <is>
          <t>Diet soda taste, sweetened only with stevia</t>
        </is>
      </c>
      <c r="AD464" s="34" t="inlineStr">
        <is>
          <t>Full soda flavour, zero sugar, no artificial sweeteners.</t>
        </is>
      </c>
      <c r="AE464" s="51" t="n"/>
      <c r="AF464" s="53">
        <f>IF(AND(ISNUMBER($P464),ISNUMBER($AL464),$AL464&lt;&gt;0),ROUND($P464/$AL464*100,1),"")</f>
        <v/>
      </c>
      <c r="AG464" s="54">
        <f>IF(AND(ISNUMBER($S464),ISNUMBER($AL464),$AL464&lt;&gt;0),ROUND($S464/$AL464*100,2),"")</f>
        <v/>
      </c>
      <c r="AH464" s="53">
        <f>IF(AND(ISNUMBER($Q464),ISNUMBER($AL464),$AL464&lt;&gt;0),ROUND($Q464/$AL464*100,1),"")</f>
        <v/>
      </c>
      <c r="AI464" s="48">
        <f>IF(ISNUMBER($S464),IF($S464&lt;=1,"Yes","No"),"n/a")</f>
        <v/>
      </c>
      <c r="AJ464" s="48">
        <f>IF(ISNUMBER($S464),ROUND(MAX(0,MIN(100,100-$S464*2.5-IF(ISNUMBER($T464),$T464,0)*0.12+IF($S464&lt;=1,12,0))),0),"")</f>
        <v/>
      </c>
      <c r="AK464" s="48">
        <f>IF(ISNUMBER($Q464),IF($Q464&gt;=100,20,IF($Q464&gt;=30,10,0)),0)+IF(ISNUMBER($R464),IF($R464&gt;=100,20,0),0)+IF(ISNUMBER($P464),IF($P464&gt;=150,20,IF($P464&gt;=50,12,5)),0)+IF(ISNUMBER($S464),IF($S464&lt;=1,15,0),0)</f>
        <v/>
      </c>
      <c r="AL464" s="48" t="n">
        <v>355</v>
      </c>
      <c r="AM464" s="49" t="n"/>
      <c r="AN464" s="48">
        <f>IF(AND(ISNUMBER($P464),ISNUMBER($AL464),$AL464&lt;&gt;0),IF(OR($P464&gt;180,$P464/$AL464*1000&gt;400),"Over ceiling, confirm SKU","Within"),"n/a")</f>
        <v/>
      </c>
      <c r="AO464" s="51" t="n"/>
      <c r="AP464" s="51" t="n"/>
      <c r="AQ464" s="51" t="n"/>
      <c r="AR464" s="34" t="inlineStr">
        <is>
          <t>Retrieved and cited, see Enrichment Log</t>
        </is>
      </c>
      <c r="AS464" s="34" t="inlineStr">
        <is>
          <t>BLANK -&gt; requires live Amazon.ca capture</t>
        </is>
      </c>
      <c r="AT464" s="34" t="inlineStr">
        <is>
          <t>Unverified commercial data</t>
        </is>
      </c>
    </row>
    <row r="465" ht="28" customHeight="1">
      <c r="A465" s="34" t="inlineStr">
        <is>
          <t>Zevia</t>
        </is>
      </c>
      <c r="B465" s="34" t="inlineStr">
        <is>
          <t>Zevia Zero Calorie Soda | Grape | single 355mL</t>
        </is>
      </c>
      <c r="C465" s="34" t="inlineStr">
        <is>
          <t>5) Sparkling water &amp; soda</t>
        </is>
      </c>
      <c r="D465" s="34" t="inlineStr">
        <is>
          <t>355 mL can</t>
        </is>
      </c>
      <c r="E465" s="48" t="n">
        <v>1</v>
      </c>
      <c r="F465" s="49" t="n"/>
      <c r="G465" s="50">
        <f>IF(AND(ISNUMBER($F465),ISNUMBER($E465),$E465&lt;&gt;0),$F465/$E465,"")</f>
        <v/>
      </c>
      <c r="H465" s="50">
        <f>IF(AND(ISNUMBER($F465),ISNUMBER($AL465),ISNUMBER($E465),($AL465*$E465)&lt;&gt;0),$F465/($AL465*$E465)*100,"")</f>
        <v/>
      </c>
      <c r="I465" s="51" t="n"/>
      <c r="J465" s="52" t="n"/>
      <c r="K465" s="50">
        <f>IF(AND(ISNUMBER($F465),ISNUMBER($J465)),$F465*(1-$J465),"")</f>
        <v/>
      </c>
      <c r="L465" s="51" t="n"/>
      <c r="M465" s="51" t="n"/>
      <c r="N465" s="50">
        <f>IF(ISNUMBER($F465),($F465-IF(ISNUMBER($AM465),$AM465,0))*(1-IF(ISNUMBER($J465),$J465,0)),"")</f>
        <v/>
      </c>
      <c r="O465" s="34" t="inlineStr">
        <is>
          <t>Grape</t>
        </is>
      </c>
      <c r="P465" s="48" t="n">
        <v>0</v>
      </c>
      <c r="Q465" s="48" t="n">
        <v>0</v>
      </c>
      <c r="R465" s="34" t="inlineStr">
        <is>
          <t>Not listed</t>
        </is>
      </c>
      <c r="S465" s="48" t="n">
        <v>0</v>
      </c>
      <c r="T465" s="48" t="n">
        <v>0</v>
      </c>
      <c r="U465" s="34" t="inlineStr">
        <is>
          <t>Stevia</t>
        </is>
      </c>
      <c r="V465" s="34" t="inlineStr">
        <is>
          <t>Zero sugar/calorie, stevia sweetened, no artificial sweeteners; 0 mg sodium on label; Cola variant contains 45 mg caffeine (all other flavours 0 mg caffeine)</t>
        </is>
      </c>
      <c r="W465" s="51" t="n"/>
      <c r="X465" s="51" t="n"/>
      <c r="Y465" s="51" t="n"/>
      <c r="Z465" s="51" t="n"/>
      <c r="AA465" s="34" t="inlineStr">
        <is>
          <t>Medium</t>
        </is>
      </c>
      <c r="AB465" s="34" t="inlineStr">
        <is>
          <t>Leading naturally sweetened diet soda</t>
        </is>
      </c>
      <c r="AC465" s="34" t="inlineStr">
        <is>
          <t>Diet soda taste, sweetened only with stevia</t>
        </is>
      </c>
      <c r="AD465" s="34" t="inlineStr">
        <is>
          <t>Full soda flavour, zero sugar, no artificial sweeteners.</t>
        </is>
      </c>
      <c r="AE465" s="51" t="n"/>
      <c r="AF465" s="53">
        <f>IF(AND(ISNUMBER($P465),ISNUMBER($AL465),$AL465&lt;&gt;0),ROUND($P465/$AL465*100,1),"")</f>
        <v/>
      </c>
      <c r="AG465" s="54">
        <f>IF(AND(ISNUMBER($S465),ISNUMBER($AL465),$AL465&lt;&gt;0),ROUND($S465/$AL465*100,2),"")</f>
        <v/>
      </c>
      <c r="AH465" s="53">
        <f>IF(AND(ISNUMBER($Q465),ISNUMBER($AL465),$AL465&lt;&gt;0),ROUND($Q465/$AL465*100,1),"")</f>
        <v/>
      </c>
      <c r="AI465" s="48">
        <f>IF(ISNUMBER($S465),IF($S465&lt;=1,"Yes","No"),"n/a")</f>
        <v/>
      </c>
      <c r="AJ465" s="48">
        <f>IF(ISNUMBER($S465),ROUND(MAX(0,MIN(100,100-$S465*2.5-IF(ISNUMBER($T465),$T465,0)*0.12+IF($S465&lt;=1,12,0))),0),"")</f>
        <v/>
      </c>
      <c r="AK465" s="48">
        <f>IF(ISNUMBER($Q465),IF($Q465&gt;=100,20,IF($Q465&gt;=30,10,0)),0)+IF(ISNUMBER($R465),IF($R465&gt;=100,20,0),0)+IF(ISNUMBER($P465),IF($P465&gt;=150,20,IF($P465&gt;=50,12,5)),0)+IF(ISNUMBER($S465),IF($S465&lt;=1,15,0),0)</f>
        <v/>
      </c>
      <c r="AL465" s="48" t="n">
        <v>355</v>
      </c>
      <c r="AM465" s="49" t="n"/>
      <c r="AN465" s="48">
        <f>IF(AND(ISNUMBER($P465),ISNUMBER($AL465),$AL465&lt;&gt;0),IF(OR($P465&gt;180,$P465/$AL465*1000&gt;400),"Over ceiling, confirm SKU","Within"),"n/a")</f>
        <v/>
      </c>
      <c r="AO465" s="51" t="n"/>
      <c r="AP465" s="51" t="n"/>
      <c r="AQ465" s="51" t="n"/>
      <c r="AR465" s="34" t="inlineStr">
        <is>
          <t>Retrieved and cited, see Enrichment Log</t>
        </is>
      </c>
      <c r="AS465" s="34" t="inlineStr">
        <is>
          <t>BLANK -&gt; requires live Amazon.ca capture</t>
        </is>
      </c>
      <c r="AT465" s="34" t="inlineStr">
        <is>
          <t>Unverified commercial data</t>
        </is>
      </c>
    </row>
    <row r="466" ht="28" customHeight="1">
      <c r="A466" s="34" t="inlineStr">
        <is>
          <t>Zevia</t>
        </is>
      </c>
      <c r="B466" s="34" t="inlineStr">
        <is>
          <t>Zevia Zero Calorie Soda | Grape | 8 pack 355mL</t>
        </is>
      </c>
      <c r="C466" s="34" t="inlineStr">
        <is>
          <t>5) Sparkling water &amp; soda</t>
        </is>
      </c>
      <c r="D466" s="34" t="inlineStr">
        <is>
          <t>355 mL can</t>
        </is>
      </c>
      <c r="E466" s="48" t="n">
        <v>8</v>
      </c>
      <c r="F466" s="49" t="n"/>
      <c r="G466" s="50">
        <f>IF(AND(ISNUMBER($F466),ISNUMBER($E466),$E466&lt;&gt;0),$F466/$E466,"")</f>
        <v/>
      </c>
      <c r="H466" s="50">
        <f>IF(AND(ISNUMBER($F466),ISNUMBER($AL466),ISNUMBER($E466),($AL466*$E466)&lt;&gt;0),$F466/($AL466*$E466)*100,"")</f>
        <v/>
      </c>
      <c r="I466" s="51" t="n"/>
      <c r="J466" s="52" t="n"/>
      <c r="K466" s="50">
        <f>IF(AND(ISNUMBER($F466),ISNUMBER($J466)),$F466*(1-$J466),"")</f>
        <v/>
      </c>
      <c r="L466" s="51" t="n"/>
      <c r="M466" s="51" t="n"/>
      <c r="N466" s="50">
        <f>IF(ISNUMBER($F466),($F466-IF(ISNUMBER($AM466),$AM466,0))*(1-IF(ISNUMBER($J466),$J466,0)),"")</f>
        <v/>
      </c>
      <c r="O466" s="34" t="inlineStr">
        <is>
          <t>Grape</t>
        </is>
      </c>
      <c r="P466" s="48" t="n">
        <v>0</v>
      </c>
      <c r="Q466" s="48" t="n">
        <v>0</v>
      </c>
      <c r="R466" s="34" t="inlineStr">
        <is>
          <t>Not listed</t>
        </is>
      </c>
      <c r="S466" s="48" t="n">
        <v>0</v>
      </c>
      <c r="T466" s="48" t="n">
        <v>0</v>
      </c>
      <c r="U466" s="34" t="inlineStr">
        <is>
          <t>Stevia</t>
        </is>
      </c>
      <c r="V466" s="34" t="inlineStr">
        <is>
          <t>Zero sugar/calorie, stevia sweetened, no artificial sweeteners; 0 mg sodium on label; Cola variant contains 45 mg caffeine (all other flavours 0 mg caffeine)</t>
        </is>
      </c>
      <c r="W466" s="51" t="n"/>
      <c r="X466" s="51" t="n"/>
      <c r="Y466" s="51" t="n"/>
      <c r="Z466" s="51" t="n"/>
      <c r="AA466" s="34" t="inlineStr">
        <is>
          <t>Medium</t>
        </is>
      </c>
      <c r="AB466" s="34" t="inlineStr">
        <is>
          <t>Leading naturally sweetened diet soda</t>
        </is>
      </c>
      <c r="AC466" s="34" t="inlineStr">
        <is>
          <t>Diet soda taste, sweetened only with stevia</t>
        </is>
      </c>
      <c r="AD466" s="34" t="inlineStr">
        <is>
          <t>Full soda flavour, zero sugar, no artificial sweeteners.</t>
        </is>
      </c>
      <c r="AE466" s="51" t="n"/>
      <c r="AF466" s="53">
        <f>IF(AND(ISNUMBER($P466),ISNUMBER($AL466),$AL466&lt;&gt;0),ROUND($P466/$AL466*100,1),"")</f>
        <v/>
      </c>
      <c r="AG466" s="54">
        <f>IF(AND(ISNUMBER($S466),ISNUMBER($AL466),$AL466&lt;&gt;0),ROUND($S466/$AL466*100,2),"")</f>
        <v/>
      </c>
      <c r="AH466" s="53">
        <f>IF(AND(ISNUMBER($Q466),ISNUMBER($AL466),$AL466&lt;&gt;0),ROUND($Q466/$AL466*100,1),"")</f>
        <v/>
      </c>
      <c r="AI466" s="48">
        <f>IF(ISNUMBER($S466),IF($S466&lt;=1,"Yes","No"),"n/a")</f>
        <v/>
      </c>
      <c r="AJ466" s="48">
        <f>IF(ISNUMBER($S466),ROUND(MAX(0,MIN(100,100-$S466*2.5-IF(ISNUMBER($T466),$T466,0)*0.12+IF($S466&lt;=1,12,0))),0),"")</f>
        <v/>
      </c>
      <c r="AK466" s="48">
        <f>IF(ISNUMBER($Q466),IF($Q466&gt;=100,20,IF($Q466&gt;=30,10,0)),0)+IF(ISNUMBER($R466),IF($R466&gt;=100,20,0),0)+IF(ISNUMBER($P466),IF($P466&gt;=150,20,IF($P466&gt;=50,12,5)),0)+IF(ISNUMBER($S466),IF($S466&lt;=1,15,0),0)</f>
        <v/>
      </c>
      <c r="AL466" s="48" t="n">
        <v>355</v>
      </c>
      <c r="AM466" s="49" t="n"/>
      <c r="AN466" s="48">
        <f>IF(AND(ISNUMBER($P466),ISNUMBER($AL466),$AL466&lt;&gt;0),IF(OR($P466&gt;180,$P466/$AL466*1000&gt;400),"Over ceiling, confirm SKU","Within"),"n/a")</f>
        <v/>
      </c>
      <c r="AO466" s="51" t="n"/>
      <c r="AP466" s="51" t="n"/>
      <c r="AQ466" s="51" t="n"/>
      <c r="AR466" s="34" t="inlineStr">
        <is>
          <t>Retrieved and cited, see Enrichment Log</t>
        </is>
      </c>
      <c r="AS466" s="34" t="inlineStr">
        <is>
          <t>BLANK -&gt; requires live Amazon.ca capture</t>
        </is>
      </c>
      <c r="AT466" s="34" t="inlineStr">
        <is>
          <t>Unverified commercial data</t>
        </is>
      </c>
    </row>
    <row r="467" ht="28" customHeight="1">
      <c r="A467" s="34" t="inlineStr">
        <is>
          <t>Zevia</t>
        </is>
      </c>
      <c r="B467" s="34" t="inlineStr">
        <is>
          <t>Zevia Zero Calorie Soda | Grape | 12 pack 355mL</t>
        </is>
      </c>
      <c r="C467" s="34" t="inlineStr">
        <is>
          <t>5) Sparkling water &amp; soda</t>
        </is>
      </c>
      <c r="D467" s="34" t="inlineStr">
        <is>
          <t>355 mL can</t>
        </is>
      </c>
      <c r="E467" s="48" t="n">
        <v>12</v>
      </c>
      <c r="F467" s="49" t="n"/>
      <c r="G467" s="50">
        <f>IF(AND(ISNUMBER($F467),ISNUMBER($E467),$E467&lt;&gt;0),$F467/$E467,"")</f>
        <v/>
      </c>
      <c r="H467" s="50">
        <f>IF(AND(ISNUMBER($F467),ISNUMBER($AL467),ISNUMBER($E467),($AL467*$E467)&lt;&gt;0),$F467/($AL467*$E467)*100,"")</f>
        <v/>
      </c>
      <c r="I467" s="51" t="n"/>
      <c r="J467" s="52" t="n"/>
      <c r="K467" s="50">
        <f>IF(AND(ISNUMBER($F467),ISNUMBER($J467)),$F467*(1-$J467),"")</f>
        <v/>
      </c>
      <c r="L467" s="51" t="n"/>
      <c r="M467" s="51" t="n"/>
      <c r="N467" s="50">
        <f>IF(ISNUMBER($F467),($F467-IF(ISNUMBER($AM467),$AM467,0))*(1-IF(ISNUMBER($J467),$J467,0)),"")</f>
        <v/>
      </c>
      <c r="O467" s="34" t="inlineStr">
        <is>
          <t>Grape</t>
        </is>
      </c>
      <c r="P467" s="48" t="n">
        <v>0</v>
      </c>
      <c r="Q467" s="48" t="n">
        <v>0</v>
      </c>
      <c r="R467" s="34" t="inlineStr">
        <is>
          <t>Not listed</t>
        </is>
      </c>
      <c r="S467" s="48" t="n">
        <v>0</v>
      </c>
      <c r="T467" s="48" t="n">
        <v>0</v>
      </c>
      <c r="U467" s="34" t="inlineStr">
        <is>
          <t>Stevia</t>
        </is>
      </c>
      <c r="V467" s="34" t="inlineStr">
        <is>
          <t>Zero sugar/calorie, stevia sweetened, no artificial sweeteners; 0 mg sodium on label; Cola variant contains 45 mg caffeine (all other flavours 0 mg caffeine)</t>
        </is>
      </c>
      <c r="W467" s="51" t="n"/>
      <c r="X467" s="51" t="n"/>
      <c r="Y467" s="51" t="n"/>
      <c r="Z467" s="51" t="n"/>
      <c r="AA467" s="34" t="inlineStr">
        <is>
          <t>Medium</t>
        </is>
      </c>
      <c r="AB467" s="34" t="inlineStr">
        <is>
          <t>Leading naturally sweetened diet soda</t>
        </is>
      </c>
      <c r="AC467" s="34" t="inlineStr">
        <is>
          <t>Diet soda taste, sweetened only with stevia</t>
        </is>
      </c>
      <c r="AD467" s="34" t="inlineStr">
        <is>
          <t>Full soda flavour, zero sugar, no artificial sweeteners.</t>
        </is>
      </c>
      <c r="AE467" s="51" t="n"/>
      <c r="AF467" s="53">
        <f>IF(AND(ISNUMBER($P467),ISNUMBER($AL467),$AL467&lt;&gt;0),ROUND($P467/$AL467*100,1),"")</f>
        <v/>
      </c>
      <c r="AG467" s="54">
        <f>IF(AND(ISNUMBER($S467),ISNUMBER($AL467),$AL467&lt;&gt;0),ROUND($S467/$AL467*100,2),"")</f>
        <v/>
      </c>
      <c r="AH467" s="53">
        <f>IF(AND(ISNUMBER($Q467),ISNUMBER($AL467),$AL467&lt;&gt;0),ROUND($Q467/$AL467*100,1),"")</f>
        <v/>
      </c>
      <c r="AI467" s="48">
        <f>IF(ISNUMBER($S467),IF($S467&lt;=1,"Yes","No"),"n/a")</f>
        <v/>
      </c>
      <c r="AJ467" s="48">
        <f>IF(ISNUMBER($S467),ROUND(MAX(0,MIN(100,100-$S467*2.5-IF(ISNUMBER($T467),$T467,0)*0.12+IF($S467&lt;=1,12,0))),0),"")</f>
        <v/>
      </c>
      <c r="AK467" s="48">
        <f>IF(ISNUMBER($Q467),IF($Q467&gt;=100,20,IF($Q467&gt;=30,10,0)),0)+IF(ISNUMBER($R467),IF($R467&gt;=100,20,0),0)+IF(ISNUMBER($P467),IF($P467&gt;=150,20,IF($P467&gt;=50,12,5)),0)+IF(ISNUMBER($S467),IF($S467&lt;=1,15,0),0)</f>
        <v/>
      </c>
      <c r="AL467" s="48" t="n">
        <v>355</v>
      </c>
      <c r="AM467" s="49" t="n"/>
      <c r="AN467" s="48">
        <f>IF(AND(ISNUMBER($P467),ISNUMBER($AL467),$AL467&lt;&gt;0),IF(OR($P467&gt;180,$P467/$AL467*1000&gt;400),"Over ceiling, confirm SKU","Within"),"n/a")</f>
        <v/>
      </c>
      <c r="AO467" s="51" t="n"/>
      <c r="AP467" s="51" t="n"/>
      <c r="AQ467" s="51" t="n"/>
      <c r="AR467" s="34" t="inlineStr">
        <is>
          <t>Retrieved and cited, see Enrichment Log</t>
        </is>
      </c>
      <c r="AS467" s="34" t="inlineStr">
        <is>
          <t>BLANK -&gt; requires live Amazon.ca capture</t>
        </is>
      </c>
      <c r="AT467" s="34" t="inlineStr">
        <is>
          <t>Unverified commercial data</t>
        </is>
      </c>
    </row>
    <row r="468" ht="28" customHeight="1">
      <c r="A468" s="34" t="inlineStr">
        <is>
          <t>Zevia</t>
        </is>
      </c>
      <c r="B468" s="34" t="inlineStr">
        <is>
          <t>Zevia Zero Calorie Soda | Grape | 15 pack 355mL</t>
        </is>
      </c>
      <c r="C468" s="34" t="inlineStr">
        <is>
          <t>5) Sparkling water &amp; soda</t>
        </is>
      </c>
      <c r="D468" s="34" t="inlineStr">
        <is>
          <t>355 mL can</t>
        </is>
      </c>
      <c r="E468" s="48" t="n">
        <v>15</v>
      </c>
      <c r="F468" s="49" t="n"/>
      <c r="G468" s="50">
        <f>IF(AND(ISNUMBER($F468),ISNUMBER($E468),$E468&lt;&gt;0),$F468/$E468,"")</f>
        <v/>
      </c>
      <c r="H468" s="50">
        <f>IF(AND(ISNUMBER($F468),ISNUMBER($AL468),ISNUMBER($E468),($AL468*$E468)&lt;&gt;0),$F468/($AL468*$E468)*100,"")</f>
        <v/>
      </c>
      <c r="I468" s="51" t="n"/>
      <c r="J468" s="52" t="n"/>
      <c r="K468" s="50">
        <f>IF(AND(ISNUMBER($F468),ISNUMBER($J468)),$F468*(1-$J468),"")</f>
        <v/>
      </c>
      <c r="L468" s="51" t="n"/>
      <c r="M468" s="51" t="n"/>
      <c r="N468" s="50">
        <f>IF(ISNUMBER($F468),($F468-IF(ISNUMBER($AM468),$AM468,0))*(1-IF(ISNUMBER($J468),$J468,0)),"")</f>
        <v/>
      </c>
      <c r="O468" s="34" t="inlineStr">
        <is>
          <t>Grape</t>
        </is>
      </c>
      <c r="P468" s="48" t="n">
        <v>0</v>
      </c>
      <c r="Q468" s="48" t="n">
        <v>0</v>
      </c>
      <c r="R468" s="34" t="inlineStr">
        <is>
          <t>Not listed</t>
        </is>
      </c>
      <c r="S468" s="48" t="n">
        <v>0</v>
      </c>
      <c r="T468" s="48" t="n">
        <v>0</v>
      </c>
      <c r="U468" s="34" t="inlineStr">
        <is>
          <t>Stevia</t>
        </is>
      </c>
      <c r="V468" s="34" t="inlineStr">
        <is>
          <t>Zero sugar/calorie, stevia sweetened, no artificial sweeteners; 0 mg sodium on label; Cola variant contains 45 mg caffeine (all other flavours 0 mg caffeine)</t>
        </is>
      </c>
      <c r="W468" s="51" t="n"/>
      <c r="X468" s="51" t="n"/>
      <c r="Y468" s="51" t="n"/>
      <c r="Z468" s="51" t="n"/>
      <c r="AA468" s="34" t="inlineStr">
        <is>
          <t>Medium</t>
        </is>
      </c>
      <c r="AB468" s="34" t="inlineStr">
        <is>
          <t>Leading naturally sweetened diet soda</t>
        </is>
      </c>
      <c r="AC468" s="34" t="inlineStr">
        <is>
          <t>Diet soda taste, sweetened only with stevia</t>
        </is>
      </c>
      <c r="AD468" s="34" t="inlineStr">
        <is>
          <t>Full soda flavour, zero sugar, no artificial sweeteners.</t>
        </is>
      </c>
      <c r="AE468" s="51" t="n"/>
      <c r="AF468" s="53">
        <f>IF(AND(ISNUMBER($P468),ISNUMBER($AL468),$AL468&lt;&gt;0),ROUND($P468/$AL468*100,1),"")</f>
        <v/>
      </c>
      <c r="AG468" s="54">
        <f>IF(AND(ISNUMBER($S468),ISNUMBER($AL468),$AL468&lt;&gt;0),ROUND($S468/$AL468*100,2),"")</f>
        <v/>
      </c>
      <c r="AH468" s="53">
        <f>IF(AND(ISNUMBER($Q468),ISNUMBER($AL468),$AL468&lt;&gt;0),ROUND($Q468/$AL468*100,1),"")</f>
        <v/>
      </c>
      <c r="AI468" s="48">
        <f>IF(ISNUMBER($S468),IF($S468&lt;=1,"Yes","No"),"n/a")</f>
        <v/>
      </c>
      <c r="AJ468" s="48">
        <f>IF(ISNUMBER($S468),ROUND(MAX(0,MIN(100,100-$S468*2.5-IF(ISNUMBER($T468),$T468,0)*0.12+IF($S468&lt;=1,12,0))),0),"")</f>
        <v/>
      </c>
      <c r="AK468" s="48">
        <f>IF(ISNUMBER($Q468),IF($Q468&gt;=100,20,IF($Q468&gt;=30,10,0)),0)+IF(ISNUMBER($R468),IF($R468&gt;=100,20,0),0)+IF(ISNUMBER($P468),IF($P468&gt;=150,20,IF($P468&gt;=50,12,5)),0)+IF(ISNUMBER($S468),IF($S468&lt;=1,15,0),0)</f>
        <v/>
      </c>
      <c r="AL468" s="48" t="n">
        <v>355</v>
      </c>
      <c r="AM468" s="49" t="n"/>
      <c r="AN468" s="48">
        <f>IF(AND(ISNUMBER($P468),ISNUMBER($AL468),$AL468&lt;&gt;0),IF(OR($P468&gt;180,$P468/$AL468*1000&gt;400),"Over ceiling, confirm SKU","Within"),"n/a")</f>
        <v/>
      </c>
      <c r="AO468" s="51" t="n"/>
      <c r="AP468" s="51" t="n"/>
      <c r="AQ468" s="51" t="n"/>
      <c r="AR468" s="34" t="inlineStr">
        <is>
          <t>Retrieved and cited, see Enrichment Log</t>
        </is>
      </c>
      <c r="AS468" s="34" t="inlineStr">
        <is>
          <t>BLANK -&gt; requires live Amazon.ca capture</t>
        </is>
      </c>
      <c r="AT468" s="34" t="inlineStr">
        <is>
          <t>Unverified commercial data</t>
        </is>
      </c>
    </row>
    <row r="469" ht="28" customHeight="1">
      <c r="A469" s="34" t="inlineStr">
        <is>
          <t>Zevia</t>
        </is>
      </c>
      <c r="B469" s="34" t="inlineStr">
        <is>
          <t>Zevia Zero Calorie Soda | Grape | 18 pack 355mL</t>
        </is>
      </c>
      <c r="C469" s="34" t="inlineStr">
        <is>
          <t>5) Sparkling water &amp; soda</t>
        </is>
      </c>
      <c r="D469" s="34" t="inlineStr">
        <is>
          <t>355 mL can</t>
        </is>
      </c>
      <c r="E469" s="48" t="n">
        <v>18</v>
      </c>
      <c r="F469" s="49" t="n"/>
      <c r="G469" s="50">
        <f>IF(AND(ISNUMBER($F469),ISNUMBER($E469),$E469&lt;&gt;0),$F469/$E469,"")</f>
        <v/>
      </c>
      <c r="H469" s="50">
        <f>IF(AND(ISNUMBER($F469),ISNUMBER($AL469),ISNUMBER($E469),($AL469*$E469)&lt;&gt;0),$F469/($AL469*$E469)*100,"")</f>
        <v/>
      </c>
      <c r="I469" s="51" t="n"/>
      <c r="J469" s="52" t="n"/>
      <c r="K469" s="50">
        <f>IF(AND(ISNUMBER($F469),ISNUMBER($J469)),$F469*(1-$J469),"")</f>
        <v/>
      </c>
      <c r="L469" s="51" t="n"/>
      <c r="M469" s="51" t="n"/>
      <c r="N469" s="50">
        <f>IF(ISNUMBER($F469),($F469-IF(ISNUMBER($AM469),$AM469,0))*(1-IF(ISNUMBER($J469),$J469,0)),"")</f>
        <v/>
      </c>
      <c r="O469" s="34" t="inlineStr">
        <is>
          <t>Grape</t>
        </is>
      </c>
      <c r="P469" s="48" t="n">
        <v>0</v>
      </c>
      <c r="Q469" s="48" t="n">
        <v>0</v>
      </c>
      <c r="R469" s="34" t="inlineStr">
        <is>
          <t>Not listed</t>
        </is>
      </c>
      <c r="S469" s="48" t="n">
        <v>0</v>
      </c>
      <c r="T469" s="48" t="n">
        <v>0</v>
      </c>
      <c r="U469" s="34" t="inlineStr">
        <is>
          <t>Stevia</t>
        </is>
      </c>
      <c r="V469" s="34" t="inlineStr">
        <is>
          <t>Zero sugar/calorie, stevia sweetened, no artificial sweeteners; 0 mg sodium on label; Cola variant contains 45 mg caffeine (all other flavours 0 mg caffeine)</t>
        </is>
      </c>
      <c r="W469" s="51" t="n"/>
      <c r="X469" s="51" t="n"/>
      <c r="Y469" s="51" t="n"/>
      <c r="Z469" s="51" t="n"/>
      <c r="AA469" s="34" t="inlineStr">
        <is>
          <t>Medium</t>
        </is>
      </c>
      <c r="AB469" s="34" t="inlineStr">
        <is>
          <t>Leading naturally sweetened diet soda</t>
        </is>
      </c>
      <c r="AC469" s="34" t="inlineStr">
        <is>
          <t>Diet soda taste, sweetened only with stevia</t>
        </is>
      </c>
      <c r="AD469" s="34" t="inlineStr">
        <is>
          <t>Full soda flavour, zero sugar, no artificial sweeteners.</t>
        </is>
      </c>
      <c r="AE469" s="51" t="n"/>
      <c r="AF469" s="53">
        <f>IF(AND(ISNUMBER($P469),ISNUMBER($AL469),$AL469&lt;&gt;0),ROUND($P469/$AL469*100,1),"")</f>
        <v/>
      </c>
      <c r="AG469" s="54">
        <f>IF(AND(ISNUMBER($S469),ISNUMBER($AL469),$AL469&lt;&gt;0),ROUND($S469/$AL469*100,2),"")</f>
        <v/>
      </c>
      <c r="AH469" s="53">
        <f>IF(AND(ISNUMBER($Q469),ISNUMBER($AL469),$AL469&lt;&gt;0),ROUND($Q469/$AL469*100,1),"")</f>
        <v/>
      </c>
      <c r="AI469" s="48">
        <f>IF(ISNUMBER($S469),IF($S469&lt;=1,"Yes","No"),"n/a")</f>
        <v/>
      </c>
      <c r="AJ469" s="48">
        <f>IF(ISNUMBER($S469),ROUND(MAX(0,MIN(100,100-$S469*2.5-IF(ISNUMBER($T469),$T469,0)*0.12+IF($S469&lt;=1,12,0))),0),"")</f>
        <v/>
      </c>
      <c r="AK469" s="48">
        <f>IF(ISNUMBER($Q469),IF($Q469&gt;=100,20,IF($Q469&gt;=30,10,0)),0)+IF(ISNUMBER($R469),IF($R469&gt;=100,20,0),0)+IF(ISNUMBER($P469),IF($P469&gt;=150,20,IF($P469&gt;=50,12,5)),0)+IF(ISNUMBER($S469),IF($S469&lt;=1,15,0),0)</f>
        <v/>
      </c>
      <c r="AL469" s="48" t="n">
        <v>355</v>
      </c>
      <c r="AM469" s="49" t="n"/>
      <c r="AN469" s="48">
        <f>IF(AND(ISNUMBER($P469),ISNUMBER($AL469),$AL469&lt;&gt;0),IF(OR($P469&gt;180,$P469/$AL469*1000&gt;400),"Over ceiling, confirm SKU","Within"),"n/a")</f>
        <v/>
      </c>
      <c r="AO469" s="51" t="n"/>
      <c r="AP469" s="51" t="n"/>
      <c r="AQ469" s="51" t="n"/>
      <c r="AR469" s="34" t="inlineStr">
        <is>
          <t>Retrieved and cited, see Enrichment Log</t>
        </is>
      </c>
      <c r="AS469" s="34" t="inlineStr">
        <is>
          <t>BLANK -&gt; requires live Amazon.ca capture</t>
        </is>
      </c>
      <c r="AT469" s="34" t="inlineStr">
        <is>
          <t>Unverified commercial data</t>
        </is>
      </c>
    </row>
    <row r="470" ht="28" customHeight="1">
      <c r="A470" s="34" t="inlineStr">
        <is>
          <t>Zevia</t>
        </is>
      </c>
      <c r="B470" s="34" t="inlineStr">
        <is>
          <t>Zevia Zero Calorie Soda | Grape | 24 pack 355mL</t>
        </is>
      </c>
      <c r="C470" s="34" t="inlineStr">
        <is>
          <t>5) Sparkling water &amp; soda</t>
        </is>
      </c>
      <c r="D470" s="34" t="inlineStr">
        <is>
          <t>355 mL can</t>
        </is>
      </c>
      <c r="E470" s="48" t="n">
        <v>24</v>
      </c>
      <c r="F470" s="49" t="n"/>
      <c r="G470" s="50">
        <f>IF(AND(ISNUMBER($F470),ISNUMBER($E470),$E470&lt;&gt;0),$F470/$E470,"")</f>
        <v/>
      </c>
      <c r="H470" s="50">
        <f>IF(AND(ISNUMBER($F470),ISNUMBER($AL470),ISNUMBER($E470),($AL470*$E470)&lt;&gt;0),$F470/($AL470*$E470)*100,"")</f>
        <v/>
      </c>
      <c r="I470" s="51" t="n"/>
      <c r="J470" s="52" t="n"/>
      <c r="K470" s="50">
        <f>IF(AND(ISNUMBER($F470),ISNUMBER($J470)),$F470*(1-$J470),"")</f>
        <v/>
      </c>
      <c r="L470" s="51" t="n"/>
      <c r="M470" s="51" t="n"/>
      <c r="N470" s="50">
        <f>IF(ISNUMBER($F470),($F470-IF(ISNUMBER($AM470),$AM470,0))*(1-IF(ISNUMBER($J470),$J470,0)),"")</f>
        <v/>
      </c>
      <c r="O470" s="34" t="inlineStr">
        <is>
          <t>Grape</t>
        </is>
      </c>
      <c r="P470" s="48" t="n">
        <v>0</v>
      </c>
      <c r="Q470" s="48" t="n">
        <v>0</v>
      </c>
      <c r="R470" s="34" t="inlineStr">
        <is>
          <t>Not listed</t>
        </is>
      </c>
      <c r="S470" s="48" t="n">
        <v>0</v>
      </c>
      <c r="T470" s="48" t="n">
        <v>0</v>
      </c>
      <c r="U470" s="34" t="inlineStr">
        <is>
          <t>Stevia</t>
        </is>
      </c>
      <c r="V470" s="34" t="inlineStr">
        <is>
          <t>Zero sugar/calorie, stevia sweetened, no artificial sweeteners; 0 mg sodium on label; Cola variant contains 45 mg caffeine (all other flavours 0 mg caffeine)</t>
        </is>
      </c>
      <c r="W470" s="51" t="n"/>
      <c r="X470" s="51" t="n"/>
      <c r="Y470" s="51" t="n"/>
      <c r="Z470" s="51" t="n"/>
      <c r="AA470" s="34" t="inlineStr">
        <is>
          <t>Medium</t>
        </is>
      </c>
      <c r="AB470" s="34" t="inlineStr">
        <is>
          <t>Leading naturally sweetened diet soda</t>
        </is>
      </c>
      <c r="AC470" s="34" t="inlineStr">
        <is>
          <t>Diet soda taste, sweetened only with stevia</t>
        </is>
      </c>
      <c r="AD470" s="34" t="inlineStr">
        <is>
          <t>Full soda flavour, zero sugar, no artificial sweeteners.</t>
        </is>
      </c>
      <c r="AE470" s="51" t="n"/>
      <c r="AF470" s="53">
        <f>IF(AND(ISNUMBER($P470),ISNUMBER($AL470),$AL470&lt;&gt;0),ROUND($P470/$AL470*100,1),"")</f>
        <v/>
      </c>
      <c r="AG470" s="54">
        <f>IF(AND(ISNUMBER($S470),ISNUMBER($AL470),$AL470&lt;&gt;0),ROUND($S470/$AL470*100,2),"")</f>
        <v/>
      </c>
      <c r="AH470" s="53">
        <f>IF(AND(ISNUMBER($Q470),ISNUMBER($AL470),$AL470&lt;&gt;0),ROUND($Q470/$AL470*100,1),"")</f>
        <v/>
      </c>
      <c r="AI470" s="48">
        <f>IF(ISNUMBER($S470),IF($S470&lt;=1,"Yes","No"),"n/a")</f>
        <v/>
      </c>
      <c r="AJ470" s="48">
        <f>IF(ISNUMBER($S470),ROUND(MAX(0,MIN(100,100-$S470*2.5-IF(ISNUMBER($T470),$T470,0)*0.12+IF($S470&lt;=1,12,0))),0),"")</f>
        <v/>
      </c>
      <c r="AK470" s="48">
        <f>IF(ISNUMBER($Q470),IF($Q470&gt;=100,20,IF($Q470&gt;=30,10,0)),0)+IF(ISNUMBER($R470),IF($R470&gt;=100,20,0),0)+IF(ISNUMBER($P470),IF($P470&gt;=150,20,IF($P470&gt;=50,12,5)),0)+IF(ISNUMBER($S470),IF($S470&lt;=1,15,0),0)</f>
        <v/>
      </c>
      <c r="AL470" s="48" t="n">
        <v>355</v>
      </c>
      <c r="AM470" s="49" t="n"/>
      <c r="AN470" s="48">
        <f>IF(AND(ISNUMBER($P470),ISNUMBER($AL470),$AL470&lt;&gt;0),IF(OR($P470&gt;180,$P470/$AL470*1000&gt;400),"Over ceiling, confirm SKU","Within"),"n/a")</f>
        <v/>
      </c>
      <c r="AO470" s="51" t="n"/>
      <c r="AP470" s="51" t="n"/>
      <c r="AQ470" s="51" t="n"/>
      <c r="AR470" s="34" t="inlineStr">
        <is>
          <t>Retrieved and cited, see Enrichment Log</t>
        </is>
      </c>
      <c r="AS470" s="34" t="inlineStr">
        <is>
          <t>BLANK -&gt; requires live Amazon.ca capture</t>
        </is>
      </c>
      <c r="AT470" s="34" t="inlineStr">
        <is>
          <t>Unverified commercial data</t>
        </is>
      </c>
    </row>
    <row r="471" ht="28" customHeight="1">
      <c r="A471" s="34" t="inlineStr">
        <is>
          <t>Zevia</t>
        </is>
      </c>
      <c r="B471" s="34" t="inlineStr">
        <is>
          <t>Zevia Zero Calorie Soda | Lemon Lime Twist | single 355mL</t>
        </is>
      </c>
      <c r="C471" s="34" t="inlineStr">
        <is>
          <t>5) Sparkling water &amp; soda</t>
        </is>
      </c>
      <c r="D471" s="34" t="inlineStr">
        <is>
          <t>355 mL can</t>
        </is>
      </c>
      <c r="E471" s="48" t="n">
        <v>1</v>
      </c>
      <c r="F471" s="49" t="n"/>
      <c r="G471" s="50">
        <f>IF(AND(ISNUMBER($F471),ISNUMBER($E471),$E471&lt;&gt;0),$F471/$E471,"")</f>
        <v/>
      </c>
      <c r="H471" s="50">
        <f>IF(AND(ISNUMBER($F471),ISNUMBER($AL471),ISNUMBER($E471),($AL471*$E471)&lt;&gt;0),$F471/($AL471*$E471)*100,"")</f>
        <v/>
      </c>
      <c r="I471" s="51" t="n"/>
      <c r="J471" s="52" t="n"/>
      <c r="K471" s="50">
        <f>IF(AND(ISNUMBER($F471),ISNUMBER($J471)),$F471*(1-$J471),"")</f>
        <v/>
      </c>
      <c r="L471" s="51" t="n"/>
      <c r="M471" s="51" t="n"/>
      <c r="N471" s="50">
        <f>IF(ISNUMBER($F471),($F471-IF(ISNUMBER($AM471),$AM471,0))*(1-IF(ISNUMBER($J471),$J471,0)),"")</f>
        <v/>
      </c>
      <c r="O471" s="34" t="inlineStr">
        <is>
          <t>Lemon Lime Twist</t>
        </is>
      </c>
      <c r="P471" s="48" t="n">
        <v>0</v>
      </c>
      <c r="Q471" s="48" t="n">
        <v>0</v>
      </c>
      <c r="R471" s="34" t="inlineStr">
        <is>
          <t>Not listed</t>
        </is>
      </c>
      <c r="S471" s="48" t="n">
        <v>0</v>
      </c>
      <c r="T471" s="48" t="n">
        <v>0</v>
      </c>
      <c r="U471" s="34" t="inlineStr">
        <is>
          <t>Stevia</t>
        </is>
      </c>
      <c r="V471" s="34" t="inlineStr">
        <is>
          <t>Zero sugar/calorie, stevia sweetened, no artificial sweeteners; 0 mg sodium on label; Cola variant contains 45 mg caffeine (all other flavours 0 mg caffeine)</t>
        </is>
      </c>
      <c r="W471" s="51" t="n"/>
      <c r="X471" s="51" t="n"/>
      <c r="Y471" s="51" t="n"/>
      <c r="Z471" s="51" t="n"/>
      <c r="AA471" s="34" t="inlineStr">
        <is>
          <t>Medium</t>
        </is>
      </c>
      <c r="AB471" s="34" t="inlineStr">
        <is>
          <t>Leading naturally sweetened diet soda</t>
        </is>
      </c>
      <c r="AC471" s="34" t="inlineStr">
        <is>
          <t>Diet soda taste, sweetened only with stevia</t>
        </is>
      </c>
      <c r="AD471" s="34" t="inlineStr">
        <is>
          <t>Full soda flavour, zero sugar, no artificial sweeteners.</t>
        </is>
      </c>
      <c r="AE471" s="51" t="n"/>
      <c r="AF471" s="53">
        <f>IF(AND(ISNUMBER($P471),ISNUMBER($AL471),$AL471&lt;&gt;0),ROUND($P471/$AL471*100,1),"")</f>
        <v/>
      </c>
      <c r="AG471" s="54">
        <f>IF(AND(ISNUMBER($S471),ISNUMBER($AL471),$AL471&lt;&gt;0),ROUND($S471/$AL471*100,2),"")</f>
        <v/>
      </c>
      <c r="AH471" s="53">
        <f>IF(AND(ISNUMBER($Q471),ISNUMBER($AL471),$AL471&lt;&gt;0),ROUND($Q471/$AL471*100,1),"")</f>
        <v/>
      </c>
      <c r="AI471" s="48">
        <f>IF(ISNUMBER($S471),IF($S471&lt;=1,"Yes","No"),"n/a")</f>
        <v/>
      </c>
      <c r="AJ471" s="48">
        <f>IF(ISNUMBER($S471),ROUND(MAX(0,MIN(100,100-$S471*2.5-IF(ISNUMBER($T471),$T471,0)*0.12+IF($S471&lt;=1,12,0))),0),"")</f>
        <v/>
      </c>
      <c r="AK471" s="48">
        <f>IF(ISNUMBER($Q471),IF($Q471&gt;=100,20,IF($Q471&gt;=30,10,0)),0)+IF(ISNUMBER($R471),IF($R471&gt;=100,20,0),0)+IF(ISNUMBER($P471),IF($P471&gt;=150,20,IF($P471&gt;=50,12,5)),0)+IF(ISNUMBER($S471),IF($S471&lt;=1,15,0),0)</f>
        <v/>
      </c>
      <c r="AL471" s="48" t="n">
        <v>355</v>
      </c>
      <c r="AM471" s="49" t="n"/>
      <c r="AN471" s="48">
        <f>IF(AND(ISNUMBER($P471),ISNUMBER($AL471),$AL471&lt;&gt;0),IF(OR($P471&gt;180,$P471/$AL471*1000&gt;400),"Over ceiling, confirm SKU","Within"),"n/a")</f>
        <v/>
      </c>
      <c r="AO471" s="51" t="n"/>
      <c r="AP471" s="51" t="n"/>
      <c r="AQ471" s="51" t="n"/>
      <c r="AR471" s="34" t="inlineStr">
        <is>
          <t>Retrieved and cited, see Enrichment Log</t>
        </is>
      </c>
      <c r="AS471" s="34" t="inlineStr">
        <is>
          <t>BLANK -&gt; requires live Amazon.ca capture</t>
        </is>
      </c>
      <c r="AT471" s="34" t="inlineStr">
        <is>
          <t>Unverified commercial data</t>
        </is>
      </c>
    </row>
    <row r="472" ht="28" customHeight="1">
      <c r="A472" s="34" t="inlineStr">
        <is>
          <t>Zevia</t>
        </is>
      </c>
      <c r="B472" s="34" t="inlineStr">
        <is>
          <t>Zevia Zero Calorie Soda | Lemon Lime Twist | 8 pack 355mL</t>
        </is>
      </c>
      <c r="C472" s="34" t="inlineStr">
        <is>
          <t>5) Sparkling water &amp; soda</t>
        </is>
      </c>
      <c r="D472" s="34" t="inlineStr">
        <is>
          <t>355 mL can</t>
        </is>
      </c>
      <c r="E472" s="48" t="n">
        <v>8</v>
      </c>
      <c r="F472" s="49" t="n"/>
      <c r="G472" s="50">
        <f>IF(AND(ISNUMBER($F472),ISNUMBER($E472),$E472&lt;&gt;0),$F472/$E472,"")</f>
        <v/>
      </c>
      <c r="H472" s="50">
        <f>IF(AND(ISNUMBER($F472),ISNUMBER($AL472),ISNUMBER($E472),($AL472*$E472)&lt;&gt;0),$F472/($AL472*$E472)*100,"")</f>
        <v/>
      </c>
      <c r="I472" s="51" t="n"/>
      <c r="J472" s="52" t="n"/>
      <c r="K472" s="50">
        <f>IF(AND(ISNUMBER($F472),ISNUMBER($J472)),$F472*(1-$J472),"")</f>
        <v/>
      </c>
      <c r="L472" s="51" t="n"/>
      <c r="M472" s="51" t="n"/>
      <c r="N472" s="50">
        <f>IF(ISNUMBER($F472),($F472-IF(ISNUMBER($AM472),$AM472,0))*(1-IF(ISNUMBER($J472),$J472,0)),"")</f>
        <v/>
      </c>
      <c r="O472" s="34" t="inlineStr">
        <is>
          <t>Lemon Lime Twist</t>
        </is>
      </c>
      <c r="P472" s="48" t="n">
        <v>0</v>
      </c>
      <c r="Q472" s="48" t="n">
        <v>0</v>
      </c>
      <c r="R472" s="34" t="inlineStr">
        <is>
          <t>Not listed</t>
        </is>
      </c>
      <c r="S472" s="48" t="n">
        <v>0</v>
      </c>
      <c r="T472" s="48" t="n">
        <v>0</v>
      </c>
      <c r="U472" s="34" t="inlineStr">
        <is>
          <t>Stevia</t>
        </is>
      </c>
      <c r="V472" s="34" t="inlineStr">
        <is>
          <t>Zero sugar/calorie, stevia sweetened, no artificial sweeteners; 0 mg sodium on label; Cola variant contains 45 mg caffeine (all other flavours 0 mg caffeine)</t>
        </is>
      </c>
      <c r="W472" s="51" t="n"/>
      <c r="X472" s="51" t="n"/>
      <c r="Y472" s="51" t="n"/>
      <c r="Z472" s="51" t="n"/>
      <c r="AA472" s="34" t="inlineStr">
        <is>
          <t>Medium</t>
        </is>
      </c>
      <c r="AB472" s="34" t="inlineStr">
        <is>
          <t>Leading naturally sweetened diet soda</t>
        </is>
      </c>
      <c r="AC472" s="34" t="inlineStr">
        <is>
          <t>Diet soda taste, sweetened only with stevia</t>
        </is>
      </c>
      <c r="AD472" s="34" t="inlineStr">
        <is>
          <t>Full soda flavour, zero sugar, no artificial sweeteners.</t>
        </is>
      </c>
      <c r="AE472" s="51" t="n"/>
      <c r="AF472" s="53">
        <f>IF(AND(ISNUMBER($P472),ISNUMBER($AL472),$AL472&lt;&gt;0),ROUND($P472/$AL472*100,1),"")</f>
        <v/>
      </c>
      <c r="AG472" s="54">
        <f>IF(AND(ISNUMBER($S472),ISNUMBER($AL472),$AL472&lt;&gt;0),ROUND($S472/$AL472*100,2),"")</f>
        <v/>
      </c>
      <c r="AH472" s="53">
        <f>IF(AND(ISNUMBER($Q472),ISNUMBER($AL472),$AL472&lt;&gt;0),ROUND($Q472/$AL472*100,1),"")</f>
        <v/>
      </c>
      <c r="AI472" s="48">
        <f>IF(ISNUMBER($S472),IF($S472&lt;=1,"Yes","No"),"n/a")</f>
        <v/>
      </c>
      <c r="AJ472" s="48">
        <f>IF(ISNUMBER($S472),ROUND(MAX(0,MIN(100,100-$S472*2.5-IF(ISNUMBER($T472),$T472,0)*0.12+IF($S472&lt;=1,12,0))),0),"")</f>
        <v/>
      </c>
      <c r="AK472" s="48">
        <f>IF(ISNUMBER($Q472),IF($Q472&gt;=100,20,IF($Q472&gt;=30,10,0)),0)+IF(ISNUMBER($R472),IF($R472&gt;=100,20,0),0)+IF(ISNUMBER($P472),IF($P472&gt;=150,20,IF($P472&gt;=50,12,5)),0)+IF(ISNUMBER($S472),IF($S472&lt;=1,15,0),0)</f>
        <v/>
      </c>
      <c r="AL472" s="48" t="n">
        <v>355</v>
      </c>
      <c r="AM472" s="49" t="n"/>
      <c r="AN472" s="48">
        <f>IF(AND(ISNUMBER($P472),ISNUMBER($AL472),$AL472&lt;&gt;0),IF(OR($P472&gt;180,$P472/$AL472*1000&gt;400),"Over ceiling, confirm SKU","Within"),"n/a")</f>
        <v/>
      </c>
      <c r="AO472" s="51" t="n"/>
      <c r="AP472" s="51" t="n"/>
      <c r="AQ472" s="51" t="n"/>
      <c r="AR472" s="34" t="inlineStr">
        <is>
          <t>Retrieved and cited, see Enrichment Log</t>
        </is>
      </c>
      <c r="AS472" s="34" t="inlineStr">
        <is>
          <t>BLANK -&gt; requires live Amazon.ca capture</t>
        </is>
      </c>
      <c r="AT472" s="34" t="inlineStr">
        <is>
          <t>Unverified commercial data</t>
        </is>
      </c>
    </row>
    <row r="473" ht="28" customHeight="1">
      <c r="A473" s="34" t="inlineStr">
        <is>
          <t>Zevia</t>
        </is>
      </c>
      <c r="B473" s="34" t="inlineStr">
        <is>
          <t>Zevia Zero Calorie Soda | Lemon Lime Twist | 12 pack 355mL</t>
        </is>
      </c>
      <c r="C473" s="34" t="inlineStr">
        <is>
          <t>5) Sparkling water &amp; soda</t>
        </is>
      </c>
      <c r="D473" s="34" t="inlineStr">
        <is>
          <t>355 mL can</t>
        </is>
      </c>
      <c r="E473" s="48" t="n">
        <v>12</v>
      </c>
      <c r="F473" s="49" t="n"/>
      <c r="G473" s="50">
        <f>IF(AND(ISNUMBER($F473),ISNUMBER($E473),$E473&lt;&gt;0),$F473/$E473,"")</f>
        <v/>
      </c>
      <c r="H473" s="50">
        <f>IF(AND(ISNUMBER($F473),ISNUMBER($AL473),ISNUMBER($E473),($AL473*$E473)&lt;&gt;0),$F473/($AL473*$E473)*100,"")</f>
        <v/>
      </c>
      <c r="I473" s="51" t="n"/>
      <c r="J473" s="52" t="n"/>
      <c r="K473" s="50">
        <f>IF(AND(ISNUMBER($F473),ISNUMBER($J473)),$F473*(1-$J473),"")</f>
        <v/>
      </c>
      <c r="L473" s="51" t="n"/>
      <c r="M473" s="51" t="n"/>
      <c r="N473" s="50">
        <f>IF(ISNUMBER($F473),($F473-IF(ISNUMBER($AM473),$AM473,0))*(1-IF(ISNUMBER($J473),$J473,0)),"")</f>
        <v/>
      </c>
      <c r="O473" s="34" t="inlineStr">
        <is>
          <t>Lemon Lime Twist</t>
        </is>
      </c>
      <c r="P473" s="48" t="n">
        <v>0</v>
      </c>
      <c r="Q473" s="48" t="n">
        <v>0</v>
      </c>
      <c r="R473" s="34" t="inlineStr">
        <is>
          <t>Not listed</t>
        </is>
      </c>
      <c r="S473" s="48" t="n">
        <v>0</v>
      </c>
      <c r="T473" s="48" t="n">
        <v>0</v>
      </c>
      <c r="U473" s="34" t="inlineStr">
        <is>
          <t>Stevia</t>
        </is>
      </c>
      <c r="V473" s="34" t="inlineStr">
        <is>
          <t>Zero sugar/calorie, stevia sweetened, no artificial sweeteners; 0 mg sodium on label; Cola variant contains 45 mg caffeine (all other flavours 0 mg caffeine)</t>
        </is>
      </c>
      <c r="W473" s="51" t="n"/>
      <c r="X473" s="51" t="n"/>
      <c r="Y473" s="51" t="n"/>
      <c r="Z473" s="51" t="n"/>
      <c r="AA473" s="34" t="inlineStr">
        <is>
          <t>Medium</t>
        </is>
      </c>
      <c r="AB473" s="34" t="inlineStr">
        <is>
          <t>Leading naturally sweetened diet soda</t>
        </is>
      </c>
      <c r="AC473" s="34" t="inlineStr">
        <is>
          <t>Diet soda taste, sweetened only with stevia</t>
        </is>
      </c>
      <c r="AD473" s="34" t="inlineStr">
        <is>
          <t>Full soda flavour, zero sugar, no artificial sweeteners.</t>
        </is>
      </c>
      <c r="AE473" s="51" t="n"/>
      <c r="AF473" s="53">
        <f>IF(AND(ISNUMBER($P473),ISNUMBER($AL473),$AL473&lt;&gt;0),ROUND($P473/$AL473*100,1),"")</f>
        <v/>
      </c>
      <c r="AG473" s="54">
        <f>IF(AND(ISNUMBER($S473),ISNUMBER($AL473),$AL473&lt;&gt;0),ROUND($S473/$AL473*100,2),"")</f>
        <v/>
      </c>
      <c r="AH473" s="53">
        <f>IF(AND(ISNUMBER($Q473),ISNUMBER($AL473),$AL473&lt;&gt;0),ROUND($Q473/$AL473*100,1),"")</f>
        <v/>
      </c>
      <c r="AI473" s="48">
        <f>IF(ISNUMBER($S473),IF($S473&lt;=1,"Yes","No"),"n/a")</f>
        <v/>
      </c>
      <c r="AJ473" s="48">
        <f>IF(ISNUMBER($S473),ROUND(MAX(0,MIN(100,100-$S473*2.5-IF(ISNUMBER($T473),$T473,0)*0.12+IF($S473&lt;=1,12,0))),0),"")</f>
        <v/>
      </c>
      <c r="AK473" s="48">
        <f>IF(ISNUMBER($Q473),IF($Q473&gt;=100,20,IF($Q473&gt;=30,10,0)),0)+IF(ISNUMBER($R473),IF($R473&gt;=100,20,0),0)+IF(ISNUMBER($P473),IF($P473&gt;=150,20,IF($P473&gt;=50,12,5)),0)+IF(ISNUMBER($S473),IF($S473&lt;=1,15,0),0)</f>
        <v/>
      </c>
      <c r="AL473" s="48" t="n">
        <v>355</v>
      </c>
      <c r="AM473" s="49" t="n"/>
      <c r="AN473" s="48">
        <f>IF(AND(ISNUMBER($P473),ISNUMBER($AL473),$AL473&lt;&gt;0),IF(OR($P473&gt;180,$P473/$AL473*1000&gt;400),"Over ceiling, confirm SKU","Within"),"n/a")</f>
        <v/>
      </c>
      <c r="AO473" s="51" t="n"/>
      <c r="AP473" s="51" t="n"/>
      <c r="AQ473" s="51" t="n"/>
      <c r="AR473" s="34" t="inlineStr">
        <is>
          <t>Retrieved and cited, see Enrichment Log</t>
        </is>
      </c>
      <c r="AS473" s="34" t="inlineStr">
        <is>
          <t>BLANK -&gt; requires live Amazon.ca capture</t>
        </is>
      </c>
      <c r="AT473" s="34" t="inlineStr">
        <is>
          <t>Unverified commercial data</t>
        </is>
      </c>
    </row>
    <row r="474" ht="28" customHeight="1">
      <c r="A474" s="34" t="inlineStr">
        <is>
          <t>Zevia</t>
        </is>
      </c>
      <c r="B474" s="34" t="inlineStr">
        <is>
          <t>Zevia Zero Calorie Soda | Lemon Lime Twist | 15 pack 355mL</t>
        </is>
      </c>
      <c r="C474" s="34" t="inlineStr">
        <is>
          <t>5) Sparkling water &amp; soda</t>
        </is>
      </c>
      <c r="D474" s="34" t="inlineStr">
        <is>
          <t>355 mL can</t>
        </is>
      </c>
      <c r="E474" s="48" t="n">
        <v>15</v>
      </c>
      <c r="F474" s="49" t="n"/>
      <c r="G474" s="50">
        <f>IF(AND(ISNUMBER($F474),ISNUMBER($E474),$E474&lt;&gt;0),$F474/$E474,"")</f>
        <v/>
      </c>
      <c r="H474" s="50">
        <f>IF(AND(ISNUMBER($F474),ISNUMBER($AL474),ISNUMBER($E474),($AL474*$E474)&lt;&gt;0),$F474/($AL474*$E474)*100,"")</f>
        <v/>
      </c>
      <c r="I474" s="51" t="n"/>
      <c r="J474" s="52" t="n"/>
      <c r="K474" s="50">
        <f>IF(AND(ISNUMBER($F474),ISNUMBER($J474)),$F474*(1-$J474),"")</f>
        <v/>
      </c>
      <c r="L474" s="51" t="n"/>
      <c r="M474" s="51" t="n"/>
      <c r="N474" s="50">
        <f>IF(ISNUMBER($F474),($F474-IF(ISNUMBER($AM474),$AM474,0))*(1-IF(ISNUMBER($J474),$J474,0)),"")</f>
        <v/>
      </c>
      <c r="O474" s="34" t="inlineStr">
        <is>
          <t>Lemon Lime Twist</t>
        </is>
      </c>
      <c r="P474" s="48" t="n">
        <v>0</v>
      </c>
      <c r="Q474" s="48" t="n">
        <v>0</v>
      </c>
      <c r="R474" s="34" t="inlineStr">
        <is>
          <t>Not listed</t>
        </is>
      </c>
      <c r="S474" s="48" t="n">
        <v>0</v>
      </c>
      <c r="T474" s="48" t="n">
        <v>0</v>
      </c>
      <c r="U474" s="34" t="inlineStr">
        <is>
          <t>Stevia</t>
        </is>
      </c>
      <c r="V474" s="34" t="inlineStr">
        <is>
          <t>Zero sugar/calorie, stevia sweetened, no artificial sweeteners; 0 mg sodium on label; Cola variant contains 45 mg caffeine (all other flavours 0 mg caffeine)</t>
        </is>
      </c>
      <c r="W474" s="51" t="n"/>
      <c r="X474" s="51" t="n"/>
      <c r="Y474" s="51" t="n"/>
      <c r="Z474" s="51" t="n"/>
      <c r="AA474" s="34" t="inlineStr">
        <is>
          <t>Medium</t>
        </is>
      </c>
      <c r="AB474" s="34" t="inlineStr">
        <is>
          <t>Leading naturally sweetened diet soda</t>
        </is>
      </c>
      <c r="AC474" s="34" t="inlineStr">
        <is>
          <t>Diet soda taste, sweetened only with stevia</t>
        </is>
      </c>
      <c r="AD474" s="34" t="inlineStr">
        <is>
          <t>Full soda flavour, zero sugar, no artificial sweeteners.</t>
        </is>
      </c>
      <c r="AE474" s="51" t="n"/>
      <c r="AF474" s="53">
        <f>IF(AND(ISNUMBER($P474),ISNUMBER($AL474),$AL474&lt;&gt;0),ROUND($P474/$AL474*100,1),"")</f>
        <v/>
      </c>
      <c r="AG474" s="54">
        <f>IF(AND(ISNUMBER($S474),ISNUMBER($AL474),$AL474&lt;&gt;0),ROUND($S474/$AL474*100,2),"")</f>
        <v/>
      </c>
      <c r="AH474" s="53">
        <f>IF(AND(ISNUMBER($Q474),ISNUMBER($AL474),$AL474&lt;&gt;0),ROUND($Q474/$AL474*100,1),"")</f>
        <v/>
      </c>
      <c r="AI474" s="48">
        <f>IF(ISNUMBER($S474),IF($S474&lt;=1,"Yes","No"),"n/a")</f>
        <v/>
      </c>
      <c r="AJ474" s="48">
        <f>IF(ISNUMBER($S474),ROUND(MAX(0,MIN(100,100-$S474*2.5-IF(ISNUMBER($T474),$T474,0)*0.12+IF($S474&lt;=1,12,0))),0),"")</f>
        <v/>
      </c>
      <c r="AK474" s="48">
        <f>IF(ISNUMBER($Q474),IF($Q474&gt;=100,20,IF($Q474&gt;=30,10,0)),0)+IF(ISNUMBER($R474),IF($R474&gt;=100,20,0),0)+IF(ISNUMBER($P474),IF($P474&gt;=150,20,IF($P474&gt;=50,12,5)),0)+IF(ISNUMBER($S474),IF($S474&lt;=1,15,0),0)</f>
        <v/>
      </c>
      <c r="AL474" s="48" t="n">
        <v>355</v>
      </c>
      <c r="AM474" s="49" t="n"/>
      <c r="AN474" s="48">
        <f>IF(AND(ISNUMBER($P474),ISNUMBER($AL474),$AL474&lt;&gt;0),IF(OR($P474&gt;180,$P474/$AL474*1000&gt;400),"Over ceiling, confirm SKU","Within"),"n/a")</f>
        <v/>
      </c>
      <c r="AO474" s="51" t="n"/>
      <c r="AP474" s="51" t="n"/>
      <c r="AQ474" s="51" t="n"/>
      <c r="AR474" s="34" t="inlineStr">
        <is>
          <t>Retrieved and cited, see Enrichment Log</t>
        </is>
      </c>
      <c r="AS474" s="34" t="inlineStr">
        <is>
          <t>BLANK -&gt; requires live Amazon.ca capture</t>
        </is>
      </c>
      <c r="AT474" s="34" t="inlineStr">
        <is>
          <t>Unverified commercial data</t>
        </is>
      </c>
    </row>
    <row r="475" ht="28" customHeight="1">
      <c r="A475" s="34" t="inlineStr">
        <is>
          <t>Zevia</t>
        </is>
      </c>
      <c r="B475" s="34" t="inlineStr">
        <is>
          <t>Zevia Zero Calorie Soda | Lemon Lime Twist | 18 pack 355mL</t>
        </is>
      </c>
      <c r="C475" s="34" t="inlineStr">
        <is>
          <t>5) Sparkling water &amp; soda</t>
        </is>
      </c>
      <c r="D475" s="34" t="inlineStr">
        <is>
          <t>355 mL can</t>
        </is>
      </c>
      <c r="E475" s="48" t="n">
        <v>18</v>
      </c>
      <c r="F475" s="49" t="n"/>
      <c r="G475" s="50">
        <f>IF(AND(ISNUMBER($F475),ISNUMBER($E475),$E475&lt;&gt;0),$F475/$E475,"")</f>
        <v/>
      </c>
      <c r="H475" s="50">
        <f>IF(AND(ISNUMBER($F475),ISNUMBER($AL475),ISNUMBER($E475),($AL475*$E475)&lt;&gt;0),$F475/($AL475*$E475)*100,"")</f>
        <v/>
      </c>
      <c r="I475" s="51" t="n"/>
      <c r="J475" s="52" t="n"/>
      <c r="K475" s="50">
        <f>IF(AND(ISNUMBER($F475),ISNUMBER($J475)),$F475*(1-$J475),"")</f>
        <v/>
      </c>
      <c r="L475" s="51" t="n"/>
      <c r="M475" s="51" t="n"/>
      <c r="N475" s="50">
        <f>IF(ISNUMBER($F475),($F475-IF(ISNUMBER($AM475),$AM475,0))*(1-IF(ISNUMBER($J475),$J475,0)),"")</f>
        <v/>
      </c>
      <c r="O475" s="34" t="inlineStr">
        <is>
          <t>Lemon Lime Twist</t>
        </is>
      </c>
      <c r="P475" s="48" t="n">
        <v>0</v>
      </c>
      <c r="Q475" s="48" t="n">
        <v>0</v>
      </c>
      <c r="R475" s="34" t="inlineStr">
        <is>
          <t>Not listed</t>
        </is>
      </c>
      <c r="S475" s="48" t="n">
        <v>0</v>
      </c>
      <c r="T475" s="48" t="n">
        <v>0</v>
      </c>
      <c r="U475" s="34" t="inlineStr">
        <is>
          <t>Stevia</t>
        </is>
      </c>
      <c r="V475" s="34" t="inlineStr">
        <is>
          <t>Zero sugar/calorie, stevia sweetened, no artificial sweeteners; 0 mg sodium on label; Cola variant contains 45 mg caffeine (all other flavours 0 mg caffeine)</t>
        </is>
      </c>
      <c r="W475" s="51" t="n"/>
      <c r="X475" s="51" t="n"/>
      <c r="Y475" s="51" t="n"/>
      <c r="Z475" s="51" t="n"/>
      <c r="AA475" s="34" t="inlineStr">
        <is>
          <t>Medium</t>
        </is>
      </c>
      <c r="AB475" s="34" t="inlineStr">
        <is>
          <t>Leading naturally sweetened diet soda</t>
        </is>
      </c>
      <c r="AC475" s="34" t="inlineStr">
        <is>
          <t>Diet soda taste, sweetened only with stevia</t>
        </is>
      </c>
      <c r="AD475" s="34" t="inlineStr">
        <is>
          <t>Full soda flavour, zero sugar, no artificial sweeteners.</t>
        </is>
      </c>
      <c r="AE475" s="51" t="n"/>
      <c r="AF475" s="53">
        <f>IF(AND(ISNUMBER($P475),ISNUMBER($AL475),$AL475&lt;&gt;0),ROUND($P475/$AL475*100,1),"")</f>
        <v/>
      </c>
      <c r="AG475" s="54">
        <f>IF(AND(ISNUMBER($S475),ISNUMBER($AL475),$AL475&lt;&gt;0),ROUND($S475/$AL475*100,2),"")</f>
        <v/>
      </c>
      <c r="AH475" s="53">
        <f>IF(AND(ISNUMBER($Q475),ISNUMBER($AL475),$AL475&lt;&gt;0),ROUND($Q475/$AL475*100,1),"")</f>
        <v/>
      </c>
      <c r="AI475" s="48">
        <f>IF(ISNUMBER($S475),IF($S475&lt;=1,"Yes","No"),"n/a")</f>
        <v/>
      </c>
      <c r="AJ475" s="48">
        <f>IF(ISNUMBER($S475),ROUND(MAX(0,MIN(100,100-$S475*2.5-IF(ISNUMBER($T475),$T475,0)*0.12+IF($S475&lt;=1,12,0))),0),"")</f>
        <v/>
      </c>
      <c r="AK475" s="48">
        <f>IF(ISNUMBER($Q475),IF($Q475&gt;=100,20,IF($Q475&gt;=30,10,0)),0)+IF(ISNUMBER($R475),IF($R475&gt;=100,20,0),0)+IF(ISNUMBER($P475),IF($P475&gt;=150,20,IF($P475&gt;=50,12,5)),0)+IF(ISNUMBER($S475),IF($S475&lt;=1,15,0),0)</f>
        <v/>
      </c>
      <c r="AL475" s="48" t="n">
        <v>355</v>
      </c>
      <c r="AM475" s="49" t="n"/>
      <c r="AN475" s="48">
        <f>IF(AND(ISNUMBER($P475),ISNUMBER($AL475),$AL475&lt;&gt;0),IF(OR($P475&gt;180,$P475/$AL475*1000&gt;400),"Over ceiling, confirm SKU","Within"),"n/a")</f>
        <v/>
      </c>
      <c r="AO475" s="51" t="n"/>
      <c r="AP475" s="51" t="n"/>
      <c r="AQ475" s="51" t="n"/>
      <c r="AR475" s="34" t="inlineStr">
        <is>
          <t>Retrieved and cited, see Enrichment Log</t>
        </is>
      </c>
      <c r="AS475" s="34" t="inlineStr">
        <is>
          <t>BLANK -&gt; requires live Amazon.ca capture</t>
        </is>
      </c>
      <c r="AT475" s="34" t="inlineStr">
        <is>
          <t>Unverified commercial data</t>
        </is>
      </c>
    </row>
    <row r="476" ht="28" customHeight="1">
      <c r="A476" s="34" t="inlineStr">
        <is>
          <t>Zevia</t>
        </is>
      </c>
      <c r="B476" s="34" t="inlineStr">
        <is>
          <t>Zevia Zero Calorie Soda | Lemon Lime Twist | 24 pack 355mL</t>
        </is>
      </c>
      <c r="C476" s="34" t="inlineStr">
        <is>
          <t>5) Sparkling water &amp; soda</t>
        </is>
      </c>
      <c r="D476" s="34" t="inlineStr">
        <is>
          <t>355 mL can</t>
        </is>
      </c>
      <c r="E476" s="48" t="n">
        <v>24</v>
      </c>
      <c r="F476" s="49" t="n"/>
      <c r="G476" s="50">
        <f>IF(AND(ISNUMBER($F476),ISNUMBER($E476),$E476&lt;&gt;0),$F476/$E476,"")</f>
        <v/>
      </c>
      <c r="H476" s="50">
        <f>IF(AND(ISNUMBER($F476),ISNUMBER($AL476),ISNUMBER($E476),($AL476*$E476)&lt;&gt;0),$F476/($AL476*$E476)*100,"")</f>
        <v/>
      </c>
      <c r="I476" s="51" t="n"/>
      <c r="J476" s="52" t="n"/>
      <c r="K476" s="50">
        <f>IF(AND(ISNUMBER($F476),ISNUMBER($J476)),$F476*(1-$J476),"")</f>
        <v/>
      </c>
      <c r="L476" s="51" t="n"/>
      <c r="M476" s="51" t="n"/>
      <c r="N476" s="50">
        <f>IF(ISNUMBER($F476),($F476-IF(ISNUMBER($AM476),$AM476,0))*(1-IF(ISNUMBER($J476),$J476,0)),"")</f>
        <v/>
      </c>
      <c r="O476" s="34" t="inlineStr">
        <is>
          <t>Lemon Lime Twist</t>
        </is>
      </c>
      <c r="P476" s="48" t="n">
        <v>0</v>
      </c>
      <c r="Q476" s="48" t="n">
        <v>0</v>
      </c>
      <c r="R476" s="34" t="inlineStr">
        <is>
          <t>Not listed</t>
        </is>
      </c>
      <c r="S476" s="48" t="n">
        <v>0</v>
      </c>
      <c r="T476" s="48" t="n">
        <v>0</v>
      </c>
      <c r="U476" s="34" t="inlineStr">
        <is>
          <t>Stevia</t>
        </is>
      </c>
      <c r="V476" s="34" t="inlineStr">
        <is>
          <t>Zero sugar/calorie, stevia sweetened, no artificial sweeteners; 0 mg sodium on label; Cola variant contains 45 mg caffeine (all other flavours 0 mg caffeine)</t>
        </is>
      </c>
      <c r="W476" s="51" t="n"/>
      <c r="X476" s="51" t="n"/>
      <c r="Y476" s="51" t="n"/>
      <c r="Z476" s="51" t="n"/>
      <c r="AA476" s="34" t="inlineStr">
        <is>
          <t>Medium</t>
        </is>
      </c>
      <c r="AB476" s="34" t="inlineStr">
        <is>
          <t>Leading naturally sweetened diet soda</t>
        </is>
      </c>
      <c r="AC476" s="34" t="inlineStr">
        <is>
          <t>Diet soda taste, sweetened only with stevia</t>
        </is>
      </c>
      <c r="AD476" s="34" t="inlineStr">
        <is>
          <t>Full soda flavour, zero sugar, no artificial sweeteners.</t>
        </is>
      </c>
      <c r="AE476" s="51" t="n"/>
      <c r="AF476" s="53">
        <f>IF(AND(ISNUMBER($P476),ISNUMBER($AL476),$AL476&lt;&gt;0),ROUND($P476/$AL476*100,1),"")</f>
        <v/>
      </c>
      <c r="AG476" s="54">
        <f>IF(AND(ISNUMBER($S476),ISNUMBER($AL476),$AL476&lt;&gt;0),ROUND($S476/$AL476*100,2),"")</f>
        <v/>
      </c>
      <c r="AH476" s="53">
        <f>IF(AND(ISNUMBER($Q476),ISNUMBER($AL476),$AL476&lt;&gt;0),ROUND($Q476/$AL476*100,1),"")</f>
        <v/>
      </c>
      <c r="AI476" s="48">
        <f>IF(ISNUMBER($S476),IF($S476&lt;=1,"Yes","No"),"n/a")</f>
        <v/>
      </c>
      <c r="AJ476" s="48">
        <f>IF(ISNUMBER($S476),ROUND(MAX(0,MIN(100,100-$S476*2.5-IF(ISNUMBER($T476),$T476,0)*0.12+IF($S476&lt;=1,12,0))),0),"")</f>
        <v/>
      </c>
      <c r="AK476" s="48">
        <f>IF(ISNUMBER($Q476),IF($Q476&gt;=100,20,IF($Q476&gt;=30,10,0)),0)+IF(ISNUMBER($R476),IF($R476&gt;=100,20,0),0)+IF(ISNUMBER($P476),IF($P476&gt;=150,20,IF($P476&gt;=50,12,5)),0)+IF(ISNUMBER($S476),IF($S476&lt;=1,15,0),0)</f>
        <v/>
      </c>
      <c r="AL476" s="48" t="n">
        <v>355</v>
      </c>
      <c r="AM476" s="49" t="n"/>
      <c r="AN476" s="48">
        <f>IF(AND(ISNUMBER($P476),ISNUMBER($AL476),$AL476&lt;&gt;0),IF(OR($P476&gt;180,$P476/$AL476*1000&gt;400),"Over ceiling, confirm SKU","Within"),"n/a")</f>
        <v/>
      </c>
      <c r="AO476" s="51" t="n"/>
      <c r="AP476" s="51" t="n"/>
      <c r="AQ476" s="51" t="n"/>
      <c r="AR476" s="34" t="inlineStr">
        <is>
          <t>Retrieved and cited, see Enrichment Log</t>
        </is>
      </c>
      <c r="AS476" s="34" t="inlineStr">
        <is>
          <t>BLANK -&gt; requires live Amazon.ca capture</t>
        </is>
      </c>
      <c r="AT476" s="34" t="inlineStr">
        <is>
          <t>Unverified commercial data</t>
        </is>
      </c>
    </row>
    <row r="477" ht="28" customHeight="1">
      <c r="A477" s="34" t="inlineStr">
        <is>
          <t>Nixie</t>
        </is>
      </c>
      <c r="B477" s="34" t="inlineStr">
        <is>
          <t>Nixie Organic Sparkling Water | Grapefruit Twist | single 355mL</t>
        </is>
      </c>
      <c r="C477" s="34" t="inlineStr">
        <is>
          <t>5) Sparkling water &amp; soda</t>
        </is>
      </c>
      <c r="D477" s="34" t="inlineStr">
        <is>
          <t>355 mL can</t>
        </is>
      </c>
      <c r="E477" s="48" t="n">
        <v>1</v>
      </c>
      <c r="F477" s="49" t="n"/>
      <c r="G477" s="50">
        <f>IF(AND(ISNUMBER($F477),ISNUMBER($E477),$E477&lt;&gt;0),$F477/$E477,"")</f>
        <v/>
      </c>
      <c r="H477" s="50">
        <f>IF(AND(ISNUMBER($F477),ISNUMBER($AL477),ISNUMBER($E477),($AL477*$E477)&lt;&gt;0),$F477/($AL477*$E477)*100,"")</f>
        <v/>
      </c>
      <c r="I477" s="51" t="n"/>
      <c r="J477" s="52" t="n"/>
      <c r="K477" s="50">
        <f>IF(AND(ISNUMBER($F477),ISNUMBER($J477)),$F477*(1-$J477),"")</f>
        <v/>
      </c>
      <c r="L477" s="51" t="n"/>
      <c r="M477" s="51" t="n"/>
      <c r="N477" s="50">
        <f>IF(ISNUMBER($F477),($F477-IF(ISNUMBER($AM477),$AM477,0))*(1-IF(ISNUMBER($J477),$J477,0)),"")</f>
        <v/>
      </c>
      <c r="O477" s="34" t="inlineStr">
        <is>
          <t>Grapefruit Twist</t>
        </is>
      </c>
      <c r="P477" s="48" t="n">
        <v>0</v>
      </c>
      <c r="Q477" s="48" t="n">
        <v>0</v>
      </c>
      <c r="R477" s="34" t="inlineStr">
        <is>
          <t>Not listed</t>
        </is>
      </c>
      <c r="S477" s="48" t="n">
        <v>0</v>
      </c>
      <c r="T477" s="48" t="n">
        <v>0</v>
      </c>
      <c r="U477" s="34" t="inlineStr">
        <is>
          <t>None (organic flavours)</t>
        </is>
      </c>
      <c r="V477" s="34" t="inlineStr">
        <is>
          <t>USDA organic, non GMO, zero everything</t>
        </is>
      </c>
      <c r="W477" s="51" t="n"/>
      <c r="X477" s="51" t="n"/>
      <c r="Y477" s="51" t="n"/>
      <c r="Z477" s="51" t="n"/>
      <c r="AA477" s="34" t="inlineStr">
        <is>
          <t>Low</t>
        </is>
      </c>
      <c r="AB477" s="34" t="inlineStr">
        <is>
          <t>Small organic certified seltzer niche</t>
        </is>
      </c>
      <c r="AC477" s="34" t="inlineStr">
        <is>
          <t>Certified organic zero everything seltzer</t>
        </is>
      </c>
      <c r="AD477" s="34" t="inlineStr">
        <is>
          <t>Organic certification in a plain seltzer field that mostly isn't.</t>
        </is>
      </c>
      <c r="AE477" s="51" t="n"/>
      <c r="AF477" s="53">
        <f>IF(AND(ISNUMBER($P477),ISNUMBER($AL477),$AL477&lt;&gt;0),ROUND($P477/$AL477*100,1),"")</f>
        <v/>
      </c>
      <c r="AG477" s="54">
        <f>IF(AND(ISNUMBER($S477),ISNUMBER($AL477),$AL477&lt;&gt;0),ROUND($S477/$AL477*100,2),"")</f>
        <v/>
      </c>
      <c r="AH477" s="53">
        <f>IF(AND(ISNUMBER($Q477),ISNUMBER($AL477),$AL477&lt;&gt;0),ROUND($Q477/$AL477*100,1),"")</f>
        <v/>
      </c>
      <c r="AI477" s="48">
        <f>IF(ISNUMBER($S477),IF($S477&lt;=1,"Yes","No"),"n/a")</f>
        <v/>
      </c>
      <c r="AJ477" s="48">
        <f>IF(ISNUMBER($S477),ROUND(MAX(0,MIN(100,100-$S477*2.5-IF(ISNUMBER($T477),$T477,0)*0.12+IF($S477&lt;=1,12,0))),0),"")</f>
        <v/>
      </c>
      <c r="AK477" s="48">
        <f>IF(ISNUMBER($Q477),IF($Q477&gt;=100,20,IF($Q477&gt;=30,10,0)),0)+IF(ISNUMBER($R477),IF($R477&gt;=100,20,0),0)+IF(ISNUMBER($P477),IF($P477&gt;=150,20,IF($P477&gt;=50,12,5)),0)+IF(ISNUMBER($S477),IF($S477&lt;=1,15,0),0)</f>
        <v/>
      </c>
      <c r="AL477" s="48" t="n">
        <v>355</v>
      </c>
      <c r="AM477" s="49" t="n"/>
      <c r="AN477" s="48">
        <f>IF(AND(ISNUMBER($P477),ISNUMBER($AL477),$AL477&lt;&gt;0),IF(OR($P477&gt;180,$P477/$AL477*1000&gt;400),"Over ceiling, confirm SKU","Within"),"n/a")</f>
        <v/>
      </c>
      <c r="AO477" s="51" t="n"/>
      <c r="AP477" s="51" t="n"/>
      <c r="AQ477" s="51" t="n"/>
      <c r="AR477" s="34" t="inlineStr">
        <is>
          <t>Recalled, batch confirmed, to confirm</t>
        </is>
      </c>
      <c r="AS477" s="34" t="inlineStr">
        <is>
          <t>BLANK -&gt; requires live Amazon.ca capture</t>
        </is>
      </c>
      <c r="AT477" s="34" t="inlineStr">
        <is>
          <t>Unverified commercial data</t>
        </is>
      </c>
    </row>
    <row r="478" ht="28" customHeight="1">
      <c r="A478" s="34" t="inlineStr">
        <is>
          <t>Nixie</t>
        </is>
      </c>
      <c r="B478" s="34" t="inlineStr">
        <is>
          <t>Nixie Organic Sparkling Water | Grapefruit Twist | 8 pack 355mL</t>
        </is>
      </c>
      <c r="C478" s="34" t="inlineStr">
        <is>
          <t>5) Sparkling water &amp; soda</t>
        </is>
      </c>
      <c r="D478" s="34" t="inlineStr">
        <is>
          <t>355 mL can</t>
        </is>
      </c>
      <c r="E478" s="48" t="n">
        <v>8</v>
      </c>
      <c r="F478" s="49" t="n"/>
      <c r="G478" s="50">
        <f>IF(AND(ISNUMBER($F478),ISNUMBER($E478),$E478&lt;&gt;0),$F478/$E478,"")</f>
        <v/>
      </c>
      <c r="H478" s="50">
        <f>IF(AND(ISNUMBER($F478),ISNUMBER($AL478),ISNUMBER($E478),($AL478*$E478)&lt;&gt;0),$F478/($AL478*$E478)*100,"")</f>
        <v/>
      </c>
      <c r="I478" s="51" t="n"/>
      <c r="J478" s="52" t="n"/>
      <c r="K478" s="50">
        <f>IF(AND(ISNUMBER($F478),ISNUMBER($J478)),$F478*(1-$J478),"")</f>
        <v/>
      </c>
      <c r="L478" s="51" t="n"/>
      <c r="M478" s="51" t="n"/>
      <c r="N478" s="50">
        <f>IF(ISNUMBER($F478),($F478-IF(ISNUMBER($AM478),$AM478,0))*(1-IF(ISNUMBER($J478),$J478,0)),"")</f>
        <v/>
      </c>
      <c r="O478" s="34" t="inlineStr">
        <is>
          <t>Grapefruit Twist</t>
        </is>
      </c>
      <c r="P478" s="48" t="n">
        <v>0</v>
      </c>
      <c r="Q478" s="48" t="n">
        <v>0</v>
      </c>
      <c r="R478" s="34" t="inlineStr">
        <is>
          <t>Not listed</t>
        </is>
      </c>
      <c r="S478" s="48" t="n">
        <v>0</v>
      </c>
      <c r="T478" s="48" t="n">
        <v>0</v>
      </c>
      <c r="U478" s="34" t="inlineStr">
        <is>
          <t>None (organic flavours)</t>
        </is>
      </c>
      <c r="V478" s="34" t="inlineStr">
        <is>
          <t>USDA organic, non GMO, zero everything</t>
        </is>
      </c>
      <c r="W478" s="51" t="n"/>
      <c r="X478" s="51" t="n"/>
      <c r="Y478" s="51" t="n"/>
      <c r="Z478" s="51" t="n"/>
      <c r="AA478" s="34" t="inlineStr">
        <is>
          <t>Low</t>
        </is>
      </c>
      <c r="AB478" s="34" t="inlineStr">
        <is>
          <t>Small organic certified seltzer niche</t>
        </is>
      </c>
      <c r="AC478" s="34" t="inlineStr">
        <is>
          <t>Certified organic zero everything seltzer</t>
        </is>
      </c>
      <c r="AD478" s="34" t="inlineStr">
        <is>
          <t>Organic certification in a plain seltzer field that mostly isn't.</t>
        </is>
      </c>
      <c r="AE478" s="51" t="n"/>
      <c r="AF478" s="53">
        <f>IF(AND(ISNUMBER($P478),ISNUMBER($AL478),$AL478&lt;&gt;0),ROUND($P478/$AL478*100,1),"")</f>
        <v/>
      </c>
      <c r="AG478" s="54">
        <f>IF(AND(ISNUMBER($S478),ISNUMBER($AL478),$AL478&lt;&gt;0),ROUND($S478/$AL478*100,2),"")</f>
        <v/>
      </c>
      <c r="AH478" s="53">
        <f>IF(AND(ISNUMBER($Q478),ISNUMBER($AL478),$AL478&lt;&gt;0),ROUND($Q478/$AL478*100,1),"")</f>
        <v/>
      </c>
      <c r="AI478" s="48">
        <f>IF(ISNUMBER($S478),IF($S478&lt;=1,"Yes","No"),"n/a")</f>
        <v/>
      </c>
      <c r="AJ478" s="48">
        <f>IF(ISNUMBER($S478),ROUND(MAX(0,MIN(100,100-$S478*2.5-IF(ISNUMBER($T478),$T478,0)*0.12+IF($S478&lt;=1,12,0))),0),"")</f>
        <v/>
      </c>
      <c r="AK478" s="48">
        <f>IF(ISNUMBER($Q478),IF($Q478&gt;=100,20,IF($Q478&gt;=30,10,0)),0)+IF(ISNUMBER($R478),IF($R478&gt;=100,20,0),0)+IF(ISNUMBER($P478),IF($P478&gt;=150,20,IF($P478&gt;=50,12,5)),0)+IF(ISNUMBER($S478),IF($S478&lt;=1,15,0),0)</f>
        <v/>
      </c>
      <c r="AL478" s="48" t="n">
        <v>355</v>
      </c>
      <c r="AM478" s="49" t="n"/>
      <c r="AN478" s="48">
        <f>IF(AND(ISNUMBER($P478),ISNUMBER($AL478),$AL478&lt;&gt;0),IF(OR($P478&gt;180,$P478/$AL478*1000&gt;400),"Over ceiling, confirm SKU","Within"),"n/a")</f>
        <v/>
      </c>
      <c r="AO478" s="51" t="n"/>
      <c r="AP478" s="51" t="n"/>
      <c r="AQ478" s="51" t="n"/>
      <c r="AR478" s="34" t="inlineStr">
        <is>
          <t>Recalled, batch confirmed, to confirm</t>
        </is>
      </c>
      <c r="AS478" s="34" t="inlineStr">
        <is>
          <t>BLANK -&gt; requires live Amazon.ca capture</t>
        </is>
      </c>
      <c r="AT478" s="34" t="inlineStr">
        <is>
          <t>Unverified commercial data</t>
        </is>
      </c>
    </row>
    <row r="479" ht="28" customHeight="1">
      <c r="A479" s="34" t="inlineStr">
        <is>
          <t>Nixie</t>
        </is>
      </c>
      <c r="B479" s="34" t="inlineStr">
        <is>
          <t>Nixie Organic Sparkling Water | Grapefruit Twist | 12 pack 355mL</t>
        </is>
      </c>
      <c r="C479" s="34" t="inlineStr">
        <is>
          <t>5) Sparkling water &amp; soda</t>
        </is>
      </c>
      <c r="D479" s="34" t="inlineStr">
        <is>
          <t>355 mL can</t>
        </is>
      </c>
      <c r="E479" s="48" t="n">
        <v>12</v>
      </c>
      <c r="F479" s="49" t="n"/>
      <c r="G479" s="50">
        <f>IF(AND(ISNUMBER($F479),ISNUMBER($E479),$E479&lt;&gt;0),$F479/$E479,"")</f>
        <v/>
      </c>
      <c r="H479" s="50">
        <f>IF(AND(ISNUMBER($F479),ISNUMBER($AL479),ISNUMBER($E479),($AL479*$E479)&lt;&gt;0),$F479/($AL479*$E479)*100,"")</f>
        <v/>
      </c>
      <c r="I479" s="51" t="n"/>
      <c r="J479" s="52" t="n"/>
      <c r="K479" s="50">
        <f>IF(AND(ISNUMBER($F479),ISNUMBER($J479)),$F479*(1-$J479),"")</f>
        <v/>
      </c>
      <c r="L479" s="51" t="n"/>
      <c r="M479" s="51" t="n"/>
      <c r="N479" s="50">
        <f>IF(ISNUMBER($F479),($F479-IF(ISNUMBER($AM479),$AM479,0))*(1-IF(ISNUMBER($J479),$J479,0)),"")</f>
        <v/>
      </c>
      <c r="O479" s="34" t="inlineStr">
        <is>
          <t>Grapefruit Twist</t>
        </is>
      </c>
      <c r="P479" s="48" t="n">
        <v>0</v>
      </c>
      <c r="Q479" s="48" t="n">
        <v>0</v>
      </c>
      <c r="R479" s="34" t="inlineStr">
        <is>
          <t>Not listed</t>
        </is>
      </c>
      <c r="S479" s="48" t="n">
        <v>0</v>
      </c>
      <c r="T479" s="48" t="n">
        <v>0</v>
      </c>
      <c r="U479" s="34" t="inlineStr">
        <is>
          <t>None (organic flavours)</t>
        </is>
      </c>
      <c r="V479" s="34" t="inlineStr">
        <is>
          <t>USDA organic, non GMO, zero everything</t>
        </is>
      </c>
      <c r="W479" s="51" t="n"/>
      <c r="X479" s="51" t="n"/>
      <c r="Y479" s="51" t="n"/>
      <c r="Z479" s="51" t="n"/>
      <c r="AA479" s="34" t="inlineStr">
        <is>
          <t>Low</t>
        </is>
      </c>
      <c r="AB479" s="34" t="inlineStr">
        <is>
          <t>Small organic certified seltzer niche</t>
        </is>
      </c>
      <c r="AC479" s="34" t="inlineStr">
        <is>
          <t>Certified organic zero everything seltzer</t>
        </is>
      </c>
      <c r="AD479" s="34" t="inlineStr">
        <is>
          <t>Organic certification in a plain seltzer field that mostly isn't.</t>
        </is>
      </c>
      <c r="AE479" s="51" t="n"/>
      <c r="AF479" s="53">
        <f>IF(AND(ISNUMBER($P479),ISNUMBER($AL479),$AL479&lt;&gt;0),ROUND($P479/$AL479*100,1),"")</f>
        <v/>
      </c>
      <c r="AG479" s="54">
        <f>IF(AND(ISNUMBER($S479),ISNUMBER($AL479),$AL479&lt;&gt;0),ROUND($S479/$AL479*100,2),"")</f>
        <v/>
      </c>
      <c r="AH479" s="53">
        <f>IF(AND(ISNUMBER($Q479),ISNUMBER($AL479),$AL479&lt;&gt;0),ROUND($Q479/$AL479*100,1),"")</f>
        <v/>
      </c>
      <c r="AI479" s="48">
        <f>IF(ISNUMBER($S479),IF($S479&lt;=1,"Yes","No"),"n/a")</f>
        <v/>
      </c>
      <c r="AJ479" s="48">
        <f>IF(ISNUMBER($S479),ROUND(MAX(0,MIN(100,100-$S479*2.5-IF(ISNUMBER($T479),$T479,0)*0.12+IF($S479&lt;=1,12,0))),0),"")</f>
        <v/>
      </c>
      <c r="AK479" s="48">
        <f>IF(ISNUMBER($Q479),IF($Q479&gt;=100,20,IF($Q479&gt;=30,10,0)),0)+IF(ISNUMBER($R479),IF($R479&gt;=100,20,0),0)+IF(ISNUMBER($P479),IF($P479&gt;=150,20,IF($P479&gt;=50,12,5)),0)+IF(ISNUMBER($S479),IF($S479&lt;=1,15,0),0)</f>
        <v/>
      </c>
      <c r="AL479" s="48" t="n">
        <v>355</v>
      </c>
      <c r="AM479" s="49" t="n"/>
      <c r="AN479" s="48">
        <f>IF(AND(ISNUMBER($P479),ISNUMBER($AL479),$AL479&lt;&gt;0),IF(OR($P479&gt;180,$P479/$AL479*1000&gt;400),"Over ceiling, confirm SKU","Within"),"n/a")</f>
        <v/>
      </c>
      <c r="AO479" s="51" t="n"/>
      <c r="AP479" s="51" t="n"/>
      <c r="AQ479" s="51" t="n"/>
      <c r="AR479" s="34" t="inlineStr">
        <is>
          <t>Recalled, batch confirmed, to confirm</t>
        </is>
      </c>
      <c r="AS479" s="34" t="inlineStr">
        <is>
          <t>BLANK -&gt; requires live Amazon.ca capture</t>
        </is>
      </c>
      <c r="AT479" s="34" t="inlineStr">
        <is>
          <t>Unverified commercial data</t>
        </is>
      </c>
    </row>
    <row r="480" ht="28" customHeight="1">
      <c r="A480" s="34" t="inlineStr">
        <is>
          <t>Nixie</t>
        </is>
      </c>
      <c r="B480" s="34" t="inlineStr">
        <is>
          <t>Nixie Organic Sparkling Water | Grapefruit Twist | 15 pack 355mL</t>
        </is>
      </c>
      <c r="C480" s="34" t="inlineStr">
        <is>
          <t>5) Sparkling water &amp; soda</t>
        </is>
      </c>
      <c r="D480" s="34" t="inlineStr">
        <is>
          <t>355 mL can</t>
        </is>
      </c>
      <c r="E480" s="48" t="n">
        <v>15</v>
      </c>
      <c r="F480" s="49" t="n"/>
      <c r="G480" s="50">
        <f>IF(AND(ISNUMBER($F480),ISNUMBER($E480),$E480&lt;&gt;0),$F480/$E480,"")</f>
        <v/>
      </c>
      <c r="H480" s="50">
        <f>IF(AND(ISNUMBER($F480),ISNUMBER($AL480),ISNUMBER($E480),($AL480*$E480)&lt;&gt;0),$F480/($AL480*$E480)*100,"")</f>
        <v/>
      </c>
      <c r="I480" s="51" t="n"/>
      <c r="J480" s="52" t="n"/>
      <c r="K480" s="50">
        <f>IF(AND(ISNUMBER($F480),ISNUMBER($J480)),$F480*(1-$J480),"")</f>
        <v/>
      </c>
      <c r="L480" s="51" t="n"/>
      <c r="M480" s="51" t="n"/>
      <c r="N480" s="50">
        <f>IF(ISNUMBER($F480),($F480-IF(ISNUMBER($AM480),$AM480,0))*(1-IF(ISNUMBER($J480),$J480,0)),"")</f>
        <v/>
      </c>
      <c r="O480" s="34" t="inlineStr">
        <is>
          <t>Grapefruit Twist</t>
        </is>
      </c>
      <c r="P480" s="48" t="n">
        <v>0</v>
      </c>
      <c r="Q480" s="48" t="n">
        <v>0</v>
      </c>
      <c r="R480" s="34" t="inlineStr">
        <is>
          <t>Not listed</t>
        </is>
      </c>
      <c r="S480" s="48" t="n">
        <v>0</v>
      </c>
      <c r="T480" s="48" t="n">
        <v>0</v>
      </c>
      <c r="U480" s="34" t="inlineStr">
        <is>
          <t>None (organic flavours)</t>
        </is>
      </c>
      <c r="V480" s="34" t="inlineStr">
        <is>
          <t>USDA organic, non GMO, zero everything</t>
        </is>
      </c>
      <c r="W480" s="51" t="n"/>
      <c r="X480" s="51" t="n"/>
      <c r="Y480" s="51" t="n"/>
      <c r="Z480" s="51" t="n"/>
      <c r="AA480" s="34" t="inlineStr">
        <is>
          <t>Low</t>
        </is>
      </c>
      <c r="AB480" s="34" t="inlineStr">
        <is>
          <t>Small organic certified seltzer niche</t>
        </is>
      </c>
      <c r="AC480" s="34" t="inlineStr">
        <is>
          <t>Certified organic zero everything seltzer</t>
        </is>
      </c>
      <c r="AD480" s="34" t="inlineStr">
        <is>
          <t>Organic certification in a plain seltzer field that mostly isn't.</t>
        </is>
      </c>
      <c r="AE480" s="51" t="n"/>
      <c r="AF480" s="53">
        <f>IF(AND(ISNUMBER($P480),ISNUMBER($AL480),$AL480&lt;&gt;0),ROUND($P480/$AL480*100,1),"")</f>
        <v/>
      </c>
      <c r="AG480" s="54">
        <f>IF(AND(ISNUMBER($S480),ISNUMBER($AL480),$AL480&lt;&gt;0),ROUND($S480/$AL480*100,2),"")</f>
        <v/>
      </c>
      <c r="AH480" s="53">
        <f>IF(AND(ISNUMBER($Q480),ISNUMBER($AL480),$AL480&lt;&gt;0),ROUND($Q480/$AL480*100,1),"")</f>
        <v/>
      </c>
      <c r="AI480" s="48">
        <f>IF(ISNUMBER($S480),IF($S480&lt;=1,"Yes","No"),"n/a")</f>
        <v/>
      </c>
      <c r="AJ480" s="48">
        <f>IF(ISNUMBER($S480),ROUND(MAX(0,MIN(100,100-$S480*2.5-IF(ISNUMBER($T480),$T480,0)*0.12+IF($S480&lt;=1,12,0))),0),"")</f>
        <v/>
      </c>
      <c r="AK480" s="48">
        <f>IF(ISNUMBER($Q480),IF($Q480&gt;=100,20,IF($Q480&gt;=30,10,0)),0)+IF(ISNUMBER($R480),IF($R480&gt;=100,20,0),0)+IF(ISNUMBER($P480),IF($P480&gt;=150,20,IF($P480&gt;=50,12,5)),0)+IF(ISNUMBER($S480),IF($S480&lt;=1,15,0),0)</f>
        <v/>
      </c>
      <c r="AL480" s="48" t="n">
        <v>355</v>
      </c>
      <c r="AM480" s="49" t="n"/>
      <c r="AN480" s="48">
        <f>IF(AND(ISNUMBER($P480),ISNUMBER($AL480),$AL480&lt;&gt;0),IF(OR($P480&gt;180,$P480/$AL480*1000&gt;400),"Over ceiling, confirm SKU","Within"),"n/a")</f>
        <v/>
      </c>
      <c r="AO480" s="51" t="n"/>
      <c r="AP480" s="51" t="n"/>
      <c r="AQ480" s="51" t="n"/>
      <c r="AR480" s="34" t="inlineStr">
        <is>
          <t>Recalled, batch confirmed, to confirm</t>
        </is>
      </c>
      <c r="AS480" s="34" t="inlineStr">
        <is>
          <t>BLANK -&gt; requires live Amazon.ca capture</t>
        </is>
      </c>
      <c r="AT480" s="34" t="inlineStr">
        <is>
          <t>Unverified commercial data</t>
        </is>
      </c>
    </row>
    <row r="481" ht="28" customHeight="1">
      <c r="A481" s="34" t="inlineStr">
        <is>
          <t>Nixie</t>
        </is>
      </c>
      <c r="B481" s="34" t="inlineStr">
        <is>
          <t>Nixie Organic Sparkling Water | Grapefruit Twist | 18 pack 355mL</t>
        </is>
      </c>
      <c r="C481" s="34" t="inlineStr">
        <is>
          <t>5) Sparkling water &amp; soda</t>
        </is>
      </c>
      <c r="D481" s="34" t="inlineStr">
        <is>
          <t>355 mL can</t>
        </is>
      </c>
      <c r="E481" s="48" t="n">
        <v>18</v>
      </c>
      <c r="F481" s="49" t="n"/>
      <c r="G481" s="50">
        <f>IF(AND(ISNUMBER($F481),ISNUMBER($E481),$E481&lt;&gt;0),$F481/$E481,"")</f>
        <v/>
      </c>
      <c r="H481" s="50">
        <f>IF(AND(ISNUMBER($F481),ISNUMBER($AL481),ISNUMBER($E481),($AL481*$E481)&lt;&gt;0),$F481/($AL481*$E481)*100,"")</f>
        <v/>
      </c>
      <c r="I481" s="51" t="n"/>
      <c r="J481" s="52" t="n"/>
      <c r="K481" s="50">
        <f>IF(AND(ISNUMBER($F481),ISNUMBER($J481)),$F481*(1-$J481),"")</f>
        <v/>
      </c>
      <c r="L481" s="51" t="n"/>
      <c r="M481" s="51" t="n"/>
      <c r="N481" s="50">
        <f>IF(ISNUMBER($F481),($F481-IF(ISNUMBER($AM481),$AM481,0))*(1-IF(ISNUMBER($J481),$J481,0)),"")</f>
        <v/>
      </c>
      <c r="O481" s="34" t="inlineStr">
        <is>
          <t>Grapefruit Twist</t>
        </is>
      </c>
      <c r="P481" s="48" t="n">
        <v>0</v>
      </c>
      <c r="Q481" s="48" t="n">
        <v>0</v>
      </c>
      <c r="R481" s="34" t="inlineStr">
        <is>
          <t>Not listed</t>
        </is>
      </c>
      <c r="S481" s="48" t="n">
        <v>0</v>
      </c>
      <c r="T481" s="48" t="n">
        <v>0</v>
      </c>
      <c r="U481" s="34" t="inlineStr">
        <is>
          <t>None (organic flavours)</t>
        </is>
      </c>
      <c r="V481" s="34" t="inlineStr">
        <is>
          <t>USDA organic, non GMO, zero everything</t>
        </is>
      </c>
      <c r="W481" s="51" t="n"/>
      <c r="X481" s="51" t="n"/>
      <c r="Y481" s="51" t="n"/>
      <c r="Z481" s="51" t="n"/>
      <c r="AA481" s="34" t="inlineStr">
        <is>
          <t>Low</t>
        </is>
      </c>
      <c r="AB481" s="34" t="inlineStr">
        <is>
          <t>Small organic certified seltzer niche</t>
        </is>
      </c>
      <c r="AC481" s="34" t="inlineStr">
        <is>
          <t>Certified organic zero everything seltzer</t>
        </is>
      </c>
      <c r="AD481" s="34" t="inlineStr">
        <is>
          <t>Organic certification in a plain seltzer field that mostly isn't.</t>
        </is>
      </c>
      <c r="AE481" s="51" t="n"/>
      <c r="AF481" s="53">
        <f>IF(AND(ISNUMBER($P481),ISNUMBER($AL481),$AL481&lt;&gt;0),ROUND($P481/$AL481*100,1),"")</f>
        <v/>
      </c>
      <c r="AG481" s="54">
        <f>IF(AND(ISNUMBER($S481),ISNUMBER($AL481),$AL481&lt;&gt;0),ROUND($S481/$AL481*100,2),"")</f>
        <v/>
      </c>
      <c r="AH481" s="53">
        <f>IF(AND(ISNUMBER($Q481),ISNUMBER($AL481),$AL481&lt;&gt;0),ROUND($Q481/$AL481*100,1),"")</f>
        <v/>
      </c>
      <c r="AI481" s="48">
        <f>IF(ISNUMBER($S481),IF($S481&lt;=1,"Yes","No"),"n/a")</f>
        <v/>
      </c>
      <c r="AJ481" s="48">
        <f>IF(ISNUMBER($S481),ROUND(MAX(0,MIN(100,100-$S481*2.5-IF(ISNUMBER($T481),$T481,0)*0.12+IF($S481&lt;=1,12,0))),0),"")</f>
        <v/>
      </c>
      <c r="AK481" s="48">
        <f>IF(ISNUMBER($Q481),IF($Q481&gt;=100,20,IF($Q481&gt;=30,10,0)),0)+IF(ISNUMBER($R481),IF($R481&gt;=100,20,0),0)+IF(ISNUMBER($P481),IF($P481&gt;=150,20,IF($P481&gt;=50,12,5)),0)+IF(ISNUMBER($S481),IF($S481&lt;=1,15,0),0)</f>
        <v/>
      </c>
      <c r="AL481" s="48" t="n">
        <v>355</v>
      </c>
      <c r="AM481" s="49" t="n"/>
      <c r="AN481" s="48">
        <f>IF(AND(ISNUMBER($P481),ISNUMBER($AL481),$AL481&lt;&gt;0),IF(OR($P481&gt;180,$P481/$AL481*1000&gt;400),"Over ceiling, confirm SKU","Within"),"n/a")</f>
        <v/>
      </c>
      <c r="AO481" s="51" t="n"/>
      <c r="AP481" s="51" t="n"/>
      <c r="AQ481" s="51" t="n"/>
      <c r="AR481" s="34" t="inlineStr">
        <is>
          <t>Recalled, batch confirmed, to confirm</t>
        </is>
      </c>
      <c r="AS481" s="34" t="inlineStr">
        <is>
          <t>BLANK -&gt; requires live Amazon.ca capture</t>
        </is>
      </c>
      <c r="AT481" s="34" t="inlineStr">
        <is>
          <t>Unverified commercial data</t>
        </is>
      </c>
    </row>
    <row r="482" ht="28" customHeight="1">
      <c r="A482" s="34" t="inlineStr">
        <is>
          <t>Nixie</t>
        </is>
      </c>
      <c r="B482" s="34" t="inlineStr">
        <is>
          <t>Nixie Organic Sparkling Water | Grapefruit Twist | 24 pack 355mL</t>
        </is>
      </c>
      <c r="C482" s="34" t="inlineStr">
        <is>
          <t>5) Sparkling water &amp; soda</t>
        </is>
      </c>
      <c r="D482" s="34" t="inlineStr">
        <is>
          <t>355 mL can</t>
        </is>
      </c>
      <c r="E482" s="48" t="n">
        <v>24</v>
      </c>
      <c r="F482" s="49" t="n"/>
      <c r="G482" s="50">
        <f>IF(AND(ISNUMBER($F482),ISNUMBER($E482),$E482&lt;&gt;0),$F482/$E482,"")</f>
        <v/>
      </c>
      <c r="H482" s="50">
        <f>IF(AND(ISNUMBER($F482),ISNUMBER($AL482),ISNUMBER($E482),($AL482*$E482)&lt;&gt;0),$F482/($AL482*$E482)*100,"")</f>
        <v/>
      </c>
      <c r="I482" s="51" t="n"/>
      <c r="J482" s="52" t="n"/>
      <c r="K482" s="50">
        <f>IF(AND(ISNUMBER($F482),ISNUMBER($J482)),$F482*(1-$J482),"")</f>
        <v/>
      </c>
      <c r="L482" s="51" t="n"/>
      <c r="M482" s="51" t="n"/>
      <c r="N482" s="50">
        <f>IF(ISNUMBER($F482),($F482-IF(ISNUMBER($AM482),$AM482,0))*(1-IF(ISNUMBER($J482),$J482,0)),"")</f>
        <v/>
      </c>
      <c r="O482" s="34" t="inlineStr">
        <is>
          <t>Grapefruit Twist</t>
        </is>
      </c>
      <c r="P482" s="48" t="n">
        <v>0</v>
      </c>
      <c r="Q482" s="48" t="n">
        <v>0</v>
      </c>
      <c r="R482" s="34" t="inlineStr">
        <is>
          <t>Not listed</t>
        </is>
      </c>
      <c r="S482" s="48" t="n">
        <v>0</v>
      </c>
      <c r="T482" s="48" t="n">
        <v>0</v>
      </c>
      <c r="U482" s="34" t="inlineStr">
        <is>
          <t>None (organic flavours)</t>
        </is>
      </c>
      <c r="V482" s="34" t="inlineStr">
        <is>
          <t>USDA organic, non GMO, zero everything</t>
        </is>
      </c>
      <c r="W482" s="51" t="n"/>
      <c r="X482" s="51" t="n"/>
      <c r="Y482" s="51" t="n"/>
      <c r="Z482" s="51" t="n"/>
      <c r="AA482" s="34" t="inlineStr">
        <is>
          <t>Low</t>
        </is>
      </c>
      <c r="AB482" s="34" t="inlineStr">
        <is>
          <t>Small organic certified seltzer niche</t>
        </is>
      </c>
      <c r="AC482" s="34" t="inlineStr">
        <is>
          <t>Certified organic zero everything seltzer</t>
        </is>
      </c>
      <c r="AD482" s="34" t="inlineStr">
        <is>
          <t>Organic certification in a plain seltzer field that mostly isn't.</t>
        </is>
      </c>
      <c r="AE482" s="51" t="n"/>
      <c r="AF482" s="53">
        <f>IF(AND(ISNUMBER($P482),ISNUMBER($AL482),$AL482&lt;&gt;0),ROUND($P482/$AL482*100,1),"")</f>
        <v/>
      </c>
      <c r="AG482" s="54">
        <f>IF(AND(ISNUMBER($S482),ISNUMBER($AL482),$AL482&lt;&gt;0),ROUND($S482/$AL482*100,2),"")</f>
        <v/>
      </c>
      <c r="AH482" s="53">
        <f>IF(AND(ISNUMBER($Q482),ISNUMBER($AL482),$AL482&lt;&gt;0),ROUND($Q482/$AL482*100,1),"")</f>
        <v/>
      </c>
      <c r="AI482" s="48">
        <f>IF(ISNUMBER($S482),IF($S482&lt;=1,"Yes","No"),"n/a")</f>
        <v/>
      </c>
      <c r="AJ482" s="48">
        <f>IF(ISNUMBER($S482),ROUND(MAX(0,MIN(100,100-$S482*2.5-IF(ISNUMBER($T482),$T482,0)*0.12+IF($S482&lt;=1,12,0))),0),"")</f>
        <v/>
      </c>
      <c r="AK482" s="48">
        <f>IF(ISNUMBER($Q482),IF($Q482&gt;=100,20,IF($Q482&gt;=30,10,0)),0)+IF(ISNUMBER($R482),IF($R482&gt;=100,20,0),0)+IF(ISNUMBER($P482),IF($P482&gt;=150,20,IF($P482&gt;=50,12,5)),0)+IF(ISNUMBER($S482),IF($S482&lt;=1,15,0),0)</f>
        <v/>
      </c>
      <c r="AL482" s="48" t="n">
        <v>355</v>
      </c>
      <c r="AM482" s="49" t="n"/>
      <c r="AN482" s="48">
        <f>IF(AND(ISNUMBER($P482),ISNUMBER($AL482),$AL482&lt;&gt;0),IF(OR($P482&gt;180,$P482/$AL482*1000&gt;400),"Over ceiling, confirm SKU","Within"),"n/a")</f>
        <v/>
      </c>
      <c r="AO482" s="51" t="n"/>
      <c r="AP482" s="51" t="n"/>
      <c r="AQ482" s="51" t="n"/>
      <c r="AR482" s="34" t="inlineStr">
        <is>
          <t>Recalled, batch confirmed, to confirm</t>
        </is>
      </c>
      <c r="AS482" s="34" t="inlineStr">
        <is>
          <t>BLANK -&gt; requires live Amazon.ca capture</t>
        </is>
      </c>
      <c r="AT482" s="34" t="inlineStr">
        <is>
          <t>Unverified commercial data</t>
        </is>
      </c>
    </row>
    <row r="483" ht="28" customHeight="1">
      <c r="A483" s="34" t="inlineStr">
        <is>
          <t>Nixie</t>
        </is>
      </c>
      <c r="B483" s="34" t="inlineStr">
        <is>
          <t>Nixie Organic Sparkling Water | Lime | single 355mL</t>
        </is>
      </c>
      <c r="C483" s="34" t="inlineStr">
        <is>
          <t>5) Sparkling water &amp; soda</t>
        </is>
      </c>
      <c r="D483" s="34" t="inlineStr">
        <is>
          <t>355 mL can</t>
        </is>
      </c>
      <c r="E483" s="48" t="n">
        <v>1</v>
      </c>
      <c r="F483" s="49" t="n"/>
      <c r="G483" s="50">
        <f>IF(AND(ISNUMBER($F483),ISNUMBER($E483),$E483&lt;&gt;0),$F483/$E483,"")</f>
        <v/>
      </c>
      <c r="H483" s="50">
        <f>IF(AND(ISNUMBER($F483),ISNUMBER($AL483),ISNUMBER($E483),($AL483*$E483)&lt;&gt;0),$F483/($AL483*$E483)*100,"")</f>
        <v/>
      </c>
      <c r="I483" s="51" t="n"/>
      <c r="J483" s="52" t="n"/>
      <c r="K483" s="50">
        <f>IF(AND(ISNUMBER($F483),ISNUMBER($J483)),$F483*(1-$J483),"")</f>
        <v/>
      </c>
      <c r="L483" s="51" t="n"/>
      <c r="M483" s="51" t="n"/>
      <c r="N483" s="50">
        <f>IF(ISNUMBER($F483),($F483-IF(ISNUMBER($AM483),$AM483,0))*(1-IF(ISNUMBER($J483),$J483,0)),"")</f>
        <v/>
      </c>
      <c r="O483" s="34" t="inlineStr">
        <is>
          <t>Lime</t>
        </is>
      </c>
      <c r="P483" s="48" t="n">
        <v>0</v>
      </c>
      <c r="Q483" s="48" t="n">
        <v>0</v>
      </c>
      <c r="R483" s="34" t="inlineStr">
        <is>
          <t>Not listed</t>
        </is>
      </c>
      <c r="S483" s="48" t="n">
        <v>0</v>
      </c>
      <c r="T483" s="48" t="n">
        <v>0</v>
      </c>
      <c r="U483" s="34" t="inlineStr">
        <is>
          <t>None (organic flavours)</t>
        </is>
      </c>
      <c r="V483" s="34" t="inlineStr">
        <is>
          <t>USDA organic, non GMO, zero everything</t>
        </is>
      </c>
      <c r="W483" s="51" t="n"/>
      <c r="X483" s="51" t="n"/>
      <c r="Y483" s="51" t="n"/>
      <c r="Z483" s="51" t="n"/>
      <c r="AA483" s="34" t="inlineStr">
        <is>
          <t>Low</t>
        </is>
      </c>
      <c r="AB483" s="34" t="inlineStr">
        <is>
          <t>Small organic certified seltzer niche</t>
        </is>
      </c>
      <c r="AC483" s="34" t="inlineStr">
        <is>
          <t>Certified organic zero everything seltzer</t>
        </is>
      </c>
      <c r="AD483" s="34" t="inlineStr">
        <is>
          <t>Organic certification in a plain seltzer field that mostly isn't.</t>
        </is>
      </c>
      <c r="AE483" s="51" t="n"/>
      <c r="AF483" s="53">
        <f>IF(AND(ISNUMBER($P483),ISNUMBER($AL483),$AL483&lt;&gt;0),ROUND($P483/$AL483*100,1),"")</f>
        <v/>
      </c>
      <c r="AG483" s="54">
        <f>IF(AND(ISNUMBER($S483),ISNUMBER($AL483),$AL483&lt;&gt;0),ROUND($S483/$AL483*100,2),"")</f>
        <v/>
      </c>
      <c r="AH483" s="53">
        <f>IF(AND(ISNUMBER($Q483),ISNUMBER($AL483),$AL483&lt;&gt;0),ROUND($Q483/$AL483*100,1),"")</f>
        <v/>
      </c>
      <c r="AI483" s="48">
        <f>IF(ISNUMBER($S483),IF($S483&lt;=1,"Yes","No"),"n/a")</f>
        <v/>
      </c>
      <c r="AJ483" s="48">
        <f>IF(ISNUMBER($S483),ROUND(MAX(0,MIN(100,100-$S483*2.5-IF(ISNUMBER($T483),$T483,0)*0.12+IF($S483&lt;=1,12,0))),0),"")</f>
        <v/>
      </c>
      <c r="AK483" s="48">
        <f>IF(ISNUMBER($Q483),IF($Q483&gt;=100,20,IF($Q483&gt;=30,10,0)),0)+IF(ISNUMBER($R483),IF($R483&gt;=100,20,0),0)+IF(ISNUMBER($P483),IF($P483&gt;=150,20,IF($P483&gt;=50,12,5)),0)+IF(ISNUMBER($S483),IF($S483&lt;=1,15,0),0)</f>
        <v/>
      </c>
      <c r="AL483" s="48" t="n">
        <v>355</v>
      </c>
      <c r="AM483" s="49" t="n"/>
      <c r="AN483" s="48">
        <f>IF(AND(ISNUMBER($P483),ISNUMBER($AL483),$AL483&lt;&gt;0),IF(OR($P483&gt;180,$P483/$AL483*1000&gt;400),"Over ceiling, confirm SKU","Within"),"n/a")</f>
        <v/>
      </c>
      <c r="AO483" s="51" t="n"/>
      <c r="AP483" s="51" t="n"/>
      <c r="AQ483" s="51" t="n"/>
      <c r="AR483" s="34" t="inlineStr">
        <is>
          <t>Recalled, batch confirmed, to confirm</t>
        </is>
      </c>
      <c r="AS483" s="34" t="inlineStr">
        <is>
          <t>BLANK -&gt; requires live Amazon.ca capture</t>
        </is>
      </c>
      <c r="AT483" s="34" t="inlineStr">
        <is>
          <t>Unverified commercial data</t>
        </is>
      </c>
    </row>
    <row r="484" ht="28" customHeight="1">
      <c r="A484" s="34" t="inlineStr">
        <is>
          <t>Nixie</t>
        </is>
      </c>
      <c r="B484" s="34" t="inlineStr">
        <is>
          <t>Nixie Organic Sparkling Water | Lime | 8 pack 355mL</t>
        </is>
      </c>
      <c r="C484" s="34" t="inlineStr">
        <is>
          <t>5) Sparkling water &amp; soda</t>
        </is>
      </c>
      <c r="D484" s="34" t="inlineStr">
        <is>
          <t>355 mL can</t>
        </is>
      </c>
      <c r="E484" s="48" t="n">
        <v>8</v>
      </c>
      <c r="F484" s="49" t="n"/>
      <c r="G484" s="50">
        <f>IF(AND(ISNUMBER($F484),ISNUMBER($E484),$E484&lt;&gt;0),$F484/$E484,"")</f>
        <v/>
      </c>
      <c r="H484" s="50">
        <f>IF(AND(ISNUMBER($F484),ISNUMBER($AL484),ISNUMBER($E484),($AL484*$E484)&lt;&gt;0),$F484/($AL484*$E484)*100,"")</f>
        <v/>
      </c>
      <c r="I484" s="51" t="n"/>
      <c r="J484" s="52" t="n"/>
      <c r="K484" s="50">
        <f>IF(AND(ISNUMBER($F484),ISNUMBER($J484)),$F484*(1-$J484),"")</f>
        <v/>
      </c>
      <c r="L484" s="51" t="n"/>
      <c r="M484" s="51" t="n"/>
      <c r="N484" s="50">
        <f>IF(ISNUMBER($F484),($F484-IF(ISNUMBER($AM484),$AM484,0))*(1-IF(ISNUMBER($J484),$J484,0)),"")</f>
        <v/>
      </c>
      <c r="O484" s="34" t="inlineStr">
        <is>
          <t>Lime</t>
        </is>
      </c>
      <c r="P484" s="48" t="n">
        <v>0</v>
      </c>
      <c r="Q484" s="48" t="n">
        <v>0</v>
      </c>
      <c r="R484" s="34" t="inlineStr">
        <is>
          <t>Not listed</t>
        </is>
      </c>
      <c r="S484" s="48" t="n">
        <v>0</v>
      </c>
      <c r="T484" s="48" t="n">
        <v>0</v>
      </c>
      <c r="U484" s="34" t="inlineStr">
        <is>
          <t>None (organic flavours)</t>
        </is>
      </c>
      <c r="V484" s="34" t="inlineStr">
        <is>
          <t>USDA organic, non GMO, zero everything</t>
        </is>
      </c>
      <c r="W484" s="51" t="n"/>
      <c r="X484" s="51" t="n"/>
      <c r="Y484" s="51" t="n"/>
      <c r="Z484" s="51" t="n"/>
      <c r="AA484" s="34" t="inlineStr">
        <is>
          <t>Low</t>
        </is>
      </c>
      <c r="AB484" s="34" t="inlineStr">
        <is>
          <t>Small organic certified seltzer niche</t>
        </is>
      </c>
      <c r="AC484" s="34" t="inlineStr">
        <is>
          <t>Certified organic zero everything seltzer</t>
        </is>
      </c>
      <c r="AD484" s="34" t="inlineStr">
        <is>
          <t>Organic certification in a plain seltzer field that mostly isn't.</t>
        </is>
      </c>
      <c r="AE484" s="51" t="n"/>
      <c r="AF484" s="53">
        <f>IF(AND(ISNUMBER($P484),ISNUMBER($AL484),$AL484&lt;&gt;0),ROUND($P484/$AL484*100,1),"")</f>
        <v/>
      </c>
      <c r="AG484" s="54">
        <f>IF(AND(ISNUMBER($S484),ISNUMBER($AL484),$AL484&lt;&gt;0),ROUND($S484/$AL484*100,2),"")</f>
        <v/>
      </c>
      <c r="AH484" s="53">
        <f>IF(AND(ISNUMBER($Q484),ISNUMBER($AL484),$AL484&lt;&gt;0),ROUND($Q484/$AL484*100,1),"")</f>
        <v/>
      </c>
      <c r="AI484" s="48">
        <f>IF(ISNUMBER($S484),IF($S484&lt;=1,"Yes","No"),"n/a")</f>
        <v/>
      </c>
      <c r="AJ484" s="48">
        <f>IF(ISNUMBER($S484),ROUND(MAX(0,MIN(100,100-$S484*2.5-IF(ISNUMBER($T484),$T484,0)*0.12+IF($S484&lt;=1,12,0))),0),"")</f>
        <v/>
      </c>
      <c r="AK484" s="48">
        <f>IF(ISNUMBER($Q484),IF($Q484&gt;=100,20,IF($Q484&gt;=30,10,0)),0)+IF(ISNUMBER($R484),IF($R484&gt;=100,20,0),0)+IF(ISNUMBER($P484),IF($P484&gt;=150,20,IF($P484&gt;=50,12,5)),0)+IF(ISNUMBER($S484),IF($S484&lt;=1,15,0),0)</f>
        <v/>
      </c>
      <c r="AL484" s="48" t="n">
        <v>355</v>
      </c>
      <c r="AM484" s="49" t="n"/>
      <c r="AN484" s="48">
        <f>IF(AND(ISNUMBER($P484),ISNUMBER($AL484),$AL484&lt;&gt;0),IF(OR($P484&gt;180,$P484/$AL484*1000&gt;400),"Over ceiling, confirm SKU","Within"),"n/a")</f>
        <v/>
      </c>
      <c r="AO484" s="51" t="n"/>
      <c r="AP484" s="51" t="n"/>
      <c r="AQ484" s="51" t="n"/>
      <c r="AR484" s="34" t="inlineStr">
        <is>
          <t>Recalled, batch confirmed, to confirm</t>
        </is>
      </c>
      <c r="AS484" s="34" t="inlineStr">
        <is>
          <t>BLANK -&gt; requires live Amazon.ca capture</t>
        </is>
      </c>
      <c r="AT484" s="34" t="inlineStr">
        <is>
          <t>Unverified commercial data</t>
        </is>
      </c>
    </row>
    <row r="485" ht="28" customHeight="1">
      <c r="A485" s="34" t="inlineStr">
        <is>
          <t>Nixie</t>
        </is>
      </c>
      <c r="B485" s="34" t="inlineStr">
        <is>
          <t>Nixie Organic Sparkling Water | Lime | 12 pack 355mL</t>
        </is>
      </c>
      <c r="C485" s="34" t="inlineStr">
        <is>
          <t>5) Sparkling water &amp; soda</t>
        </is>
      </c>
      <c r="D485" s="34" t="inlineStr">
        <is>
          <t>355 mL can</t>
        </is>
      </c>
      <c r="E485" s="48" t="n">
        <v>12</v>
      </c>
      <c r="F485" s="49" t="n"/>
      <c r="G485" s="50">
        <f>IF(AND(ISNUMBER($F485),ISNUMBER($E485),$E485&lt;&gt;0),$F485/$E485,"")</f>
        <v/>
      </c>
      <c r="H485" s="50">
        <f>IF(AND(ISNUMBER($F485),ISNUMBER($AL485),ISNUMBER($E485),($AL485*$E485)&lt;&gt;0),$F485/($AL485*$E485)*100,"")</f>
        <v/>
      </c>
      <c r="I485" s="51" t="n"/>
      <c r="J485" s="52" t="n"/>
      <c r="K485" s="50">
        <f>IF(AND(ISNUMBER($F485),ISNUMBER($J485)),$F485*(1-$J485),"")</f>
        <v/>
      </c>
      <c r="L485" s="51" t="n"/>
      <c r="M485" s="51" t="n"/>
      <c r="N485" s="50">
        <f>IF(ISNUMBER($F485),($F485-IF(ISNUMBER($AM485),$AM485,0))*(1-IF(ISNUMBER($J485),$J485,0)),"")</f>
        <v/>
      </c>
      <c r="O485" s="34" t="inlineStr">
        <is>
          <t>Lime</t>
        </is>
      </c>
      <c r="P485" s="48" t="n">
        <v>0</v>
      </c>
      <c r="Q485" s="48" t="n">
        <v>0</v>
      </c>
      <c r="R485" s="34" t="inlineStr">
        <is>
          <t>Not listed</t>
        </is>
      </c>
      <c r="S485" s="48" t="n">
        <v>0</v>
      </c>
      <c r="T485" s="48" t="n">
        <v>0</v>
      </c>
      <c r="U485" s="34" t="inlineStr">
        <is>
          <t>None (organic flavours)</t>
        </is>
      </c>
      <c r="V485" s="34" t="inlineStr">
        <is>
          <t>USDA organic, non GMO, zero everything</t>
        </is>
      </c>
      <c r="W485" s="51" t="n"/>
      <c r="X485" s="51" t="n"/>
      <c r="Y485" s="51" t="n"/>
      <c r="Z485" s="51" t="n"/>
      <c r="AA485" s="34" t="inlineStr">
        <is>
          <t>Low</t>
        </is>
      </c>
      <c r="AB485" s="34" t="inlineStr">
        <is>
          <t>Small organic certified seltzer niche</t>
        </is>
      </c>
      <c r="AC485" s="34" t="inlineStr">
        <is>
          <t>Certified organic zero everything seltzer</t>
        </is>
      </c>
      <c r="AD485" s="34" t="inlineStr">
        <is>
          <t>Organic certification in a plain seltzer field that mostly isn't.</t>
        </is>
      </c>
      <c r="AE485" s="51" t="n"/>
      <c r="AF485" s="53">
        <f>IF(AND(ISNUMBER($P485),ISNUMBER($AL485),$AL485&lt;&gt;0),ROUND($P485/$AL485*100,1),"")</f>
        <v/>
      </c>
      <c r="AG485" s="54">
        <f>IF(AND(ISNUMBER($S485),ISNUMBER($AL485),$AL485&lt;&gt;0),ROUND($S485/$AL485*100,2),"")</f>
        <v/>
      </c>
      <c r="AH485" s="53">
        <f>IF(AND(ISNUMBER($Q485),ISNUMBER($AL485),$AL485&lt;&gt;0),ROUND($Q485/$AL485*100,1),"")</f>
        <v/>
      </c>
      <c r="AI485" s="48">
        <f>IF(ISNUMBER($S485),IF($S485&lt;=1,"Yes","No"),"n/a")</f>
        <v/>
      </c>
      <c r="AJ485" s="48">
        <f>IF(ISNUMBER($S485),ROUND(MAX(0,MIN(100,100-$S485*2.5-IF(ISNUMBER($T485),$T485,0)*0.12+IF($S485&lt;=1,12,0))),0),"")</f>
        <v/>
      </c>
      <c r="AK485" s="48">
        <f>IF(ISNUMBER($Q485),IF($Q485&gt;=100,20,IF($Q485&gt;=30,10,0)),0)+IF(ISNUMBER($R485),IF($R485&gt;=100,20,0),0)+IF(ISNUMBER($P485),IF($P485&gt;=150,20,IF($P485&gt;=50,12,5)),0)+IF(ISNUMBER($S485),IF($S485&lt;=1,15,0),0)</f>
        <v/>
      </c>
      <c r="AL485" s="48" t="n">
        <v>355</v>
      </c>
      <c r="AM485" s="49" t="n"/>
      <c r="AN485" s="48">
        <f>IF(AND(ISNUMBER($P485),ISNUMBER($AL485),$AL485&lt;&gt;0),IF(OR($P485&gt;180,$P485/$AL485*1000&gt;400),"Over ceiling, confirm SKU","Within"),"n/a")</f>
        <v/>
      </c>
      <c r="AO485" s="51" t="n"/>
      <c r="AP485" s="51" t="n"/>
      <c r="AQ485" s="51" t="n"/>
      <c r="AR485" s="34" t="inlineStr">
        <is>
          <t>Recalled, batch confirmed, to confirm</t>
        </is>
      </c>
      <c r="AS485" s="34" t="inlineStr">
        <is>
          <t>BLANK -&gt; requires live Amazon.ca capture</t>
        </is>
      </c>
      <c r="AT485" s="34" t="inlineStr">
        <is>
          <t>Unverified commercial data</t>
        </is>
      </c>
    </row>
    <row r="486" ht="28" customHeight="1">
      <c r="A486" s="34" t="inlineStr">
        <is>
          <t>Nixie</t>
        </is>
      </c>
      <c r="B486" s="34" t="inlineStr">
        <is>
          <t>Nixie Organic Sparkling Water | Lime | 15 pack 355mL</t>
        </is>
      </c>
      <c r="C486" s="34" t="inlineStr">
        <is>
          <t>5) Sparkling water &amp; soda</t>
        </is>
      </c>
      <c r="D486" s="34" t="inlineStr">
        <is>
          <t>355 mL can</t>
        </is>
      </c>
      <c r="E486" s="48" t="n">
        <v>15</v>
      </c>
      <c r="F486" s="49" t="n"/>
      <c r="G486" s="50">
        <f>IF(AND(ISNUMBER($F486),ISNUMBER($E486),$E486&lt;&gt;0),$F486/$E486,"")</f>
        <v/>
      </c>
      <c r="H486" s="50">
        <f>IF(AND(ISNUMBER($F486),ISNUMBER($AL486),ISNUMBER($E486),($AL486*$E486)&lt;&gt;0),$F486/($AL486*$E486)*100,"")</f>
        <v/>
      </c>
      <c r="I486" s="51" t="n"/>
      <c r="J486" s="52" t="n"/>
      <c r="K486" s="50">
        <f>IF(AND(ISNUMBER($F486),ISNUMBER($J486)),$F486*(1-$J486),"")</f>
        <v/>
      </c>
      <c r="L486" s="51" t="n"/>
      <c r="M486" s="51" t="n"/>
      <c r="N486" s="50">
        <f>IF(ISNUMBER($F486),($F486-IF(ISNUMBER($AM486),$AM486,0))*(1-IF(ISNUMBER($J486),$J486,0)),"")</f>
        <v/>
      </c>
      <c r="O486" s="34" t="inlineStr">
        <is>
          <t>Lime</t>
        </is>
      </c>
      <c r="P486" s="48" t="n">
        <v>0</v>
      </c>
      <c r="Q486" s="48" t="n">
        <v>0</v>
      </c>
      <c r="R486" s="34" t="inlineStr">
        <is>
          <t>Not listed</t>
        </is>
      </c>
      <c r="S486" s="48" t="n">
        <v>0</v>
      </c>
      <c r="T486" s="48" t="n">
        <v>0</v>
      </c>
      <c r="U486" s="34" t="inlineStr">
        <is>
          <t>None (organic flavours)</t>
        </is>
      </c>
      <c r="V486" s="34" t="inlineStr">
        <is>
          <t>USDA organic, non GMO, zero everything</t>
        </is>
      </c>
      <c r="W486" s="51" t="n"/>
      <c r="X486" s="51" t="n"/>
      <c r="Y486" s="51" t="n"/>
      <c r="Z486" s="51" t="n"/>
      <c r="AA486" s="34" t="inlineStr">
        <is>
          <t>Low</t>
        </is>
      </c>
      <c r="AB486" s="34" t="inlineStr">
        <is>
          <t>Small organic certified seltzer niche</t>
        </is>
      </c>
      <c r="AC486" s="34" t="inlineStr">
        <is>
          <t>Certified organic zero everything seltzer</t>
        </is>
      </c>
      <c r="AD486" s="34" t="inlineStr">
        <is>
          <t>Organic certification in a plain seltzer field that mostly isn't.</t>
        </is>
      </c>
      <c r="AE486" s="51" t="n"/>
      <c r="AF486" s="53">
        <f>IF(AND(ISNUMBER($P486),ISNUMBER($AL486),$AL486&lt;&gt;0),ROUND($P486/$AL486*100,1),"")</f>
        <v/>
      </c>
      <c r="AG486" s="54">
        <f>IF(AND(ISNUMBER($S486),ISNUMBER($AL486),$AL486&lt;&gt;0),ROUND($S486/$AL486*100,2),"")</f>
        <v/>
      </c>
      <c r="AH486" s="53">
        <f>IF(AND(ISNUMBER($Q486),ISNUMBER($AL486),$AL486&lt;&gt;0),ROUND($Q486/$AL486*100,1),"")</f>
        <v/>
      </c>
      <c r="AI486" s="48">
        <f>IF(ISNUMBER($S486),IF($S486&lt;=1,"Yes","No"),"n/a")</f>
        <v/>
      </c>
      <c r="AJ486" s="48">
        <f>IF(ISNUMBER($S486),ROUND(MAX(0,MIN(100,100-$S486*2.5-IF(ISNUMBER($T486),$T486,0)*0.12+IF($S486&lt;=1,12,0))),0),"")</f>
        <v/>
      </c>
      <c r="AK486" s="48">
        <f>IF(ISNUMBER($Q486),IF($Q486&gt;=100,20,IF($Q486&gt;=30,10,0)),0)+IF(ISNUMBER($R486),IF($R486&gt;=100,20,0),0)+IF(ISNUMBER($P486),IF($P486&gt;=150,20,IF($P486&gt;=50,12,5)),0)+IF(ISNUMBER($S486),IF($S486&lt;=1,15,0),0)</f>
        <v/>
      </c>
      <c r="AL486" s="48" t="n">
        <v>355</v>
      </c>
      <c r="AM486" s="49" t="n"/>
      <c r="AN486" s="48">
        <f>IF(AND(ISNUMBER($P486),ISNUMBER($AL486),$AL486&lt;&gt;0),IF(OR($P486&gt;180,$P486/$AL486*1000&gt;400),"Over ceiling, confirm SKU","Within"),"n/a")</f>
        <v/>
      </c>
      <c r="AO486" s="51" t="n"/>
      <c r="AP486" s="51" t="n"/>
      <c r="AQ486" s="51" t="n"/>
      <c r="AR486" s="34" t="inlineStr">
        <is>
          <t>Recalled, batch confirmed, to confirm</t>
        </is>
      </c>
      <c r="AS486" s="34" t="inlineStr">
        <is>
          <t>BLANK -&gt; requires live Amazon.ca capture</t>
        </is>
      </c>
      <c r="AT486" s="34" t="inlineStr">
        <is>
          <t>Unverified commercial data</t>
        </is>
      </c>
    </row>
    <row r="487" ht="28" customHeight="1">
      <c r="A487" s="34" t="inlineStr">
        <is>
          <t>Nixie</t>
        </is>
      </c>
      <c r="B487" s="34" t="inlineStr">
        <is>
          <t>Nixie Organic Sparkling Water | Lime | 18 pack 355mL</t>
        </is>
      </c>
      <c r="C487" s="34" t="inlineStr">
        <is>
          <t>5) Sparkling water &amp; soda</t>
        </is>
      </c>
      <c r="D487" s="34" t="inlineStr">
        <is>
          <t>355 mL can</t>
        </is>
      </c>
      <c r="E487" s="48" t="n">
        <v>18</v>
      </c>
      <c r="F487" s="49" t="n"/>
      <c r="G487" s="50">
        <f>IF(AND(ISNUMBER($F487),ISNUMBER($E487),$E487&lt;&gt;0),$F487/$E487,"")</f>
        <v/>
      </c>
      <c r="H487" s="50">
        <f>IF(AND(ISNUMBER($F487),ISNUMBER($AL487),ISNUMBER($E487),($AL487*$E487)&lt;&gt;0),$F487/($AL487*$E487)*100,"")</f>
        <v/>
      </c>
      <c r="I487" s="51" t="n"/>
      <c r="J487" s="52" t="n"/>
      <c r="K487" s="50">
        <f>IF(AND(ISNUMBER($F487),ISNUMBER($J487)),$F487*(1-$J487),"")</f>
        <v/>
      </c>
      <c r="L487" s="51" t="n"/>
      <c r="M487" s="51" t="n"/>
      <c r="N487" s="50">
        <f>IF(ISNUMBER($F487),($F487-IF(ISNUMBER($AM487),$AM487,0))*(1-IF(ISNUMBER($J487),$J487,0)),"")</f>
        <v/>
      </c>
      <c r="O487" s="34" t="inlineStr">
        <is>
          <t>Lime</t>
        </is>
      </c>
      <c r="P487" s="48" t="n">
        <v>0</v>
      </c>
      <c r="Q487" s="48" t="n">
        <v>0</v>
      </c>
      <c r="R487" s="34" t="inlineStr">
        <is>
          <t>Not listed</t>
        </is>
      </c>
      <c r="S487" s="48" t="n">
        <v>0</v>
      </c>
      <c r="T487" s="48" t="n">
        <v>0</v>
      </c>
      <c r="U487" s="34" t="inlineStr">
        <is>
          <t>None (organic flavours)</t>
        </is>
      </c>
      <c r="V487" s="34" t="inlineStr">
        <is>
          <t>USDA organic, non GMO, zero everything</t>
        </is>
      </c>
      <c r="W487" s="51" t="n"/>
      <c r="X487" s="51" t="n"/>
      <c r="Y487" s="51" t="n"/>
      <c r="Z487" s="51" t="n"/>
      <c r="AA487" s="34" t="inlineStr">
        <is>
          <t>Low</t>
        </is>
      </c>
      <c r="AB487" s="34" t="inlineStr">
        <is>
          <t>Small organic certified seltzer niche</t>
        </is>
      </c>
      <c r="AC487" s="34" t="inlineStr">
        <is>
          <t>Certified organic zero everything seltzer</t>
        </is>
      </c>
      <c r="AD487" s="34" t="inlineStr">
        <is>
          <t>Organic certification in a plain seltzer field that mostly isn't.</t>
        </is>
      </c>
      <c r="AE487" s="51" t="n"/>
      <c r="AF487" s="53">
        <f>IF(AND(ISNUMBER($P487),ISNUMBER($AL487),$AL487&lt;&gt;0),ROUND($P487/$AL487*100,1),"")</f>
        <v/>
      </c>
      <c r="AG487" s="54">
        <f>IF(AND(ISNUMBER($S487),ISNUMBER($AL487),$AL487&lt;&gt;0),ROUND($S487/$AL487*100,2),"")</f>
        <v/>
      </c>
      <c r="AH487" s="53">
        <f>IF(AND(ISNUMBER($Q487),ISNUMBER($AL487),$AL487&lt;&gt;0),ROUND($Q487/$AL487*100,1),"")</f>
        <v/>
      </c>
      <c r="AI487" s="48">
        <f>IF(ISNUMBER($S487),IF($S487&lt;=1,"Yes","No"),"n/a")</f>
        <v/>
      </c>
      <c r="AJ487" s="48">
        <f>IF(ISNUMBER($S487),ROUND(MAX(0,MIN(100,100-$S487*2.5-IF(ISNUMBER($T487),$T487,0)*0.12+IF($S487&lt;=1,12,0))),0),"")</f>
        <v/>
      </c>
      <c r="AK487" s="48">
        <f>IF(ISNUMBER($Q487),IF($Q487&gt;=100,20,IF($Q487&gt;=30,10,0)),0)+IF(ISNUMBER($R487),IF($R487&gt;=100,20,0),0)+IF(ISNUMBER($P487),IF($P487&gt;=150,20,IF($P487&gt;=50,12,5)),0)+IF(ISNUMBER($S487),IF($S487&lt;=1,15,0),0)</f>
        <v/>
      </c>
      <c r="AL487" s="48" t="n">
        <v>355</v>
      </c>
      <c r="AM487" s="49" t="n"/>
      <c r="AN487" s="48">
        <f>IF(AND(ISNUMBER($P487),ISNUMBER($AL487),$AL487&lt;&gt;0),IF(OR($P487&gt;180,$P487/$AL487*1000&gt;400),"Over ceiling, confirm SKU","Within"),"n/a")</f>
        <v/>
      </c>
      <c r="AO487" s="51" t="n"/>
      <c r="AP487" s="51" t="n"/>
      <c r="AQ487" s="51" t="n"/>
      <c r="AR487" s="34" t="inlineStr">
        <is>
          <t>Recalled, batch confirmed, to confirm</t>
        </is>
      </c>
      <c r="AS487" s="34" t="inlineStr">
        <is>
          <t>BLANK -&gt; requires live Amazon.ca capture</t>
        </is>
      </c>
      <c r="AT487" s="34" t="inlineStr">
        <is>
          <t>Unverified commercial data</t>
        </is>
      </c>
    </row>
    <row r="488" ht="28" customHeight="1">
      <c r="A488" s="34" t="inlineStr">
        <is>
          <t>Nixie</t>
        </is>
      </c>
      <c r="B488" s="34" t="inlineStr">
        <is>
          <t>Nixie Organic Sparkling Water | Lime | 24 pack 355mL</t>
        </is>
      </c>
      <c r="C488" s="34" t="inlineStr">
        <is>
          <t>5) Sparkling water &amp; soda</t>
        </is>
      </c>
      <c r="D488" s="34" t="inlineStr">
        <is>
          <t>355 mL can</t>
        </is>
      </c>
      <c r="E488" s="48" t="n">
        <v>24</v>
      </c>
      <c r="F488" s="49" t="n"/>
      <c r="G488" s="50">
        <f>IF(AND(ISNUMBER($F488),ISNUMBER($E488),$E488&lt;&gt;0),$F488/$E488,"")</f>
        <v/>
      </c>
      <c r="H488" s="50">
        <f>IF(AND(ISNUMBER($F488),ISNUMBER($AL488),ISNUMBER($E488),($AL488*$E488)&lt;&gt;0),$F488/($AL488*$E488)*100,"")</f>
        <v/>
      </c>
      <c r="I488" s="51" t="n"/>
      <c r="J488" s="52" t="n"/>
      <c r="K488" s="50">
        <f>IF(AND(ISNUMBER($F488),ISNUMBER($J488)),$F488*(1-$J488),"")</f>
        <v/>
      </c>
      <c r="L488" s="51" t="n"/>
      <c r="M488" s="51" t="n"/>
      <c r="N488" s="50">
        <f>IF(ISNUMBER($F488),($F488-IF(ISNUMBER($AM488),$AM488,0))*(1-IF(ISNUMBER($J488),$J488,0)),"")</f>
        <v/>
      </c>
      <c r="O488" s="34" t="inlineStr">
        <is>
          <t>Lime</t>
        </is>
      </c>
      <c r="P488" s="48" t="n">
        <v>0</v>
      </c>
      <c r="Q488" s="48" t="n">
        <v>0</v>
      </c>
      <c r="R488" s="34" t="inlineStr">
        <is>
          <t>Not listed</t>
        </is>
      </c>
      <c r="S488" s="48" t="n">
        <v>0</v>
      </c>
      <c r="T488" s="48" t="n">
        <v>0</v>
      </c>
      <c r="U488" s="34" t="inlineStr">
        <is>
          <t>None (organic flavours)</t>
        </is>
      </c>
      <c r="V488" s="34" t="inlineStr">
        <is>
          <t>USDA organic, non GMO, zero everything</t>
        </is>
      </c>
      <c r="W488" s="51" t="n"/>
      <c r="X488" s="51" t="n"/>
      <c r="Y488" s="51" t="n"/>
      <c r="Z488" s="51" t="n"/>
      <c r="AA488" s="34" t="inlineStr">
        <is>
          <t>Low</t>
        </is>
      </c>
      <c r="AB488" s="34" t="inlineStr">
        <is>
          <t>Small organic certified seltzer niche</t>
        </is>
      </c>
      <c r="AC488" s="34" t="inlineStr">
        <is>
          <t>Certified organic zero everything seltzer</t>
        </is>
      </c>
      <c r="AD488" s="34" t="inlineStr">
        <is>
          <t>Organic certification in a plain seltzer field that mostly isn't.</t>
        </is>
      </c>
      <c r="AE488" s="51" t="n"/>
      <c r="AF488" s="53">
        <f>IF(AND(ISNUMBER($P488),ISNUMBER($AL488),$AL488&lt;&gt;0),ROUND($P488/$AL488*100,1),"")</f>
        <v/>
      </c>
      <c r="AG488" s="54">
        <f>IF(AND(ISNUMBER($S488),ISNUMBER($AL488),$AL488&lt;&gt;0),ROUND($S488/$AL488*100,2),"")</f>
        <v/>
      </c>
      <c r="AH488" s="53">
        <f>IF(AND(ISNUMBER($Q488),ISNUMBER($AL488),$AL488&lt;&gt;0),ROUND($Q488/$AL488*100,1),"")</f>
        <v/>
      </c>
      <c r="AI488" s="48">
        <f>IF(ISNUMBER($S488),IF($S488&lt;=1,"Yes","No"),"n/a")</f>
        <v/>
      </c>
      <c r="AJ488" s="48">
        <f>IF(ISNUMBER($S488),ROUND(MAX(0,MIN(100,100-$S488*2.5-IF(ISNUMBER($T488),$T488,0)*0.12+IF($S488&lt;=1,12,0))),0),"")</f>
        <v/>
      </c>
      <c r="AK488" s="48">
        <f>IF(ISNUMBER($Q488),IF($Q488&gt;=100,20,IF($Q488&gt;=30,10,0)),0)+IF(ISNUMBER($R488),IF($R488&gt;=100,20,0),0)+IF(ISNUMBER($P488),IF($P488&gt;=150,20,IF($P488&gt;=50,12,5)),0)+IF(ISNUMBER($S488),IF($S488&lt;=1,15,0),0)</f>
        <v/>
      </c>
      <c r="AL488" s="48" t="n">
        <v>355</v>
      </c>
      <c r="AM488" s="49" t="n"/>
      <c r="AN488" s="48">
        <f>IF(AND(ISNUMBER($P488),ISNUMBER($AL488),$AL488&lt;&gt;0),IF(OR($P488&gt;180,$P488/$AL488*1000&gt;400),"Over ceiling, confirm SKU","Within"),"n/a")</f>
        <v/>
      </c>
      <c r="AO488" s="51" t="n"/>
      <c r="AP488" s="51" t="n"/>
      <c r="AQ488" s="51" t="n"/>
      <c r="AR488" s="34" t="inlineStr">
        <is>
          <t>Recalled, batch confirmed, to confirm</t>
        </is>
      </c>
      <c r="AS488" s="34" t="inlineStr">
        <is>
          <t>BLANK -&gt; requires live Amazon.ca capture</t>
        </is>
      </c>
      <c r="AT488" s="34" t="inlineStr">
        <is>
          <t>Unverified commercial data</t>
        </is>
      </c>
    </row>
    <row r="489" ht="28" customHeight="1">
      <c r="A489" s="34" t="inlineStr">
        <is>
          <t>Nixie</t>
        </is>
      </c>
      <c r="B489" s="34" t="inlineStr">
        <is>
          <t>Nixie Organic Sparkling Water | Black Cherry | single 355mL</t>
        </is>
      </c>
      <c r="C489" s="34" t="inlineStr">
        <is>
          <t>5) Sparkling water &amp; soda</t>
        </is>
      </c>
      <c r="D489" s="34" t="inlineStr">
        <is>
          <t>355 mL can</t>
        </is>
      </c>
      <c r="E489" s="48" t="n">
        <v>1</v>
      </c>
      <c r="F489" s="49" t="n"/>
      <c r="G489" s="50">
        <f>IF(AND(ISNUMBER($F489),ISNUMBER($E489),$E489&lt;&gt;0),$F489/$E489,"")</f>
        <v/>
      </c>
      <c r="H489" s="50">
        <f>IF(AND(ISNUMBER($F489),ISNUMBER($AL489),ISNUMBER($E489),($AL489*$E489)&lt;&gt;0),$F489/($AL489*$E489)*100,"")</f>
        <v/>
      </c>
      <c r="I489" s="51" t="n"/>
      <c r="J489" s="52" t="n"/>
      <c r="K489" s="50">
        <f>IF(AND(ISNUMBER($F489),ISNUMBER($J489)),$F489*(1-$J489),"")</f>
        <v/>
      </c>
      <c r="L489" s="51" t="n"/>
      <c r="M489" s="51" t="n"/>
      <c r="N489" s="50">
        <f>IF(ISNUMBER($F489),($F489-IF(ISNUMBER($AM489),$AM489,0))*(1-IF(ISNUMBER($J489),$J489,0)),"")</f>
        <v/>
      </c>
      <c r="O489" s="34" t="inlineStr">
        <is>
          <t>Black Cherry</t>
        </is>
      </c>
      <c r="P489" s="48" t="n">
        <v>0</v>
      </c>
      <c r="Q489" s="48" t="n">
        <v>0</v>
      </c>
      <c r="R489" s="34" t="inlineStr">
        <is>
          <t>Not listed</t>
        </is>
      </c>
      <c r="S489" s="48" t="n">
        <v>0</v>
      </c>
      <c r="T489" s="48" t="n">
        <v>0</v>
      </c>
      <c r="U489" s="34" t="inlineStr">
        <is>
          <t>None (organic flavours)</t>
        </is>
      </c>
      <c r="V489" s="34" t="inlineStr">
        <is>
          <t>USDA organic, non GMO, zero everything</t>
        </is>
      </c>
      <c r="W489" s="51" t="n"/>
      <c r="X489" s="51" t="n"/>
      <c r="Y489" s="51" t="n"/>
      <c r="Z489" s="51" t="n"/>
      <c r="AA489" s="34" t="inlineStr">
        <is>
          <t>Low</t>
        </is>
      </c>
      <c r="AB489" s="34" t="inlineStr">
        <is>
          <t>Small organic certified seltzer niche</t>
        </is>
      </c>
      <c r="AC489" s="34" t="inlineStr">
        <is>
          <t>Certified organic zero everything seltzer</t>
        </is>
      </c>
      <c r="AD489" s="34" t="inlineStr">
        <is>
          <t>Organic certification in a plain seltzer field that mostly isn't.</t>
        </is>
      </c>
      <c r="AE489" s="51" t="n"/>
      <c r="AF489" s="53">
        <f>IF(AND(ISNUMBER($P489),ISNUMBER($AL489),$AL489&lt;&gt;0),ROUND($P489/$AL489*100,1),"")</f>
        <v/>
      </c>
      <c r="AG489" s="54">
        <f>IF(AND(ISNUMBER($S489),ISNUMBER($AL489),$AL489&lt;&gt;0),ROUND($S489/$AL489*100,2),"")</f>
        <v/>
      </c>
      <c r="AH489" s="53">
        <f>IF(AND(ISNUMBER($Q489),ISNUMBER($AL489),$AL489&lt;&gt;0),ROUND($Q489/$AL489*100,1),"")</f>
        <v/>
      </c>
      <c r="AI489" s="48">
        <f>IF(ISNUMBER($S489),IF($S489&lt;=1,"Yes","No"),"n/a")</f>
        <v/>
      </c>
      <c r="AJ489" s="48">
        <f>IF(ISNUMBER($S489),ROUND(MAX(0,MIN(100,100-$S489*2.5-IF(ISNUMBER($T489),$T489,0)*0.12+IF($S489&lt;=1,12,0))),0),"")</f>
        <v/>
      </c>
      <c r="AK489" s="48">
        <f>IF(ISNUMBER($Q489),IF($Q489&gt;=100,20,IF($Q489&gt;=30,10,0)),0)+IF(ISNUMBER($R489),IF($R489&gt;=100,20,0),0)+IF(ISNUMBER($P489),IF($P489&gt;=150,20,IF($P489&gt;=50,12,5)),0)+IF(ISNUMBER($S489),IF($S489&lt;=1,15,0),0)</f>
        <v/>
      </c>
      <c r="AL489" s="48" t="n">
        <v>355</v>
      </c>
      <c r="AM489" s="49" t="n"/>
      <c r="AN489" s="48">
        <f>IF(AND(ISNUMBER($P489),ISNUMBER($AL489),$AL489&lt;&gt;0),IF(OR($P489&gt;180,$P489/$AL489*1000&gt;400),"Over ceiling, confirm SKU","Within"),"n/a")</f>
        <v/>
      </c>
      <c r="AO489" s="51" t="n"/>
      <c r="AP489" s="51" t="n"/>
      <c r="AQ489" s="51" t="n"/>
      <c r="AR489" s="34" t="inlineStr">
        <is>
          <t>Recalled, batch confirmed, to confirm</t>
        </is>
      </c>
      <c r="AS489" s="34" t="inlineStr">
        <is>
          <t>BLANK -&gt; requires live Amazon.ca capture</t>
        </is>
      </c>
      <c r="AT489" s="34" t="inlineStr">
        <is>
          <t>Unverified commercial data</t>
        </is>
      </c>
    </row>
    <row r="490" ht="28" customHeight="1">
      <c r="A490" s="34" t="inlineStr">
        <is>
          <t>Nixie</t>
        </is>
      </c>
      <c r="B490" s="34" t="inlineStr">
        <is>
          <t>Nixie Organic Sparkling Water | Black Cherry | 8 pack 355mL</t>
        </is>
      </c>
      <c r="C490" s="34" t="inlineStr">
        <is>
          <t>5) Sparkling water &amp; soda</t>
        </is>
      </c>
      <c r="D490" s="34" t="inlineStr">
        <is>
          <t>355 mL can</t>
        </is>
      </c>
      <c r="E490" s="48" t="n">
        <v>8</v>
      </c>
      <c r="F490" s="49" t="n"/>
      <c r="G490" s="50">
        <f>IF(AND(ISNUMBER($F490),ISNUMBER($E490),$E490&lt;&gt;0),$F490/$E490,"")</f>
        <v/>
      </c>
      <c r="H490" s="50">
        <f>IF(AND(ISNUMBER($F490),ISNUMBER($AL490),ISNUMBER($E490),($AL490*$E490)&lt;&gt;0),$F490/($AL490*$E490)*100,"")</f>
        <v/>
      </c>
      <c r="I490" s="51" t="n"/>
      <c r="J490" s="52" t="n"/>
      <c r="K490" s="50">
        <f>IF(AND(ISNUMBER($F490),ISNUMBER($J490)),$F490*(1-$J490),"")</f>
        <v/>
      </c>
      <c r="L490" s="51" t="n"/>
      <c r="M490" s="51" t="n"/>
      <c r="N490" s="50">
        <f>IF(ISNUMBER($F490),($F490-IF(ISNUMBER($AM490),$AM490,0))*(1-IF(ISNUMBER($J490),$J490,0)),"")</f>
        <v/>
      </c>
      <c r="O490" s="34" t="inlineStr">
        <is>
          <t>Black Cherry</t>
        </is>
      </c>
      <c r="P490" s="48" t="n">
        <v>0</v>
      </c>
      <c r="Q490" s="48" t="n">
        <v>0</v>
      </c>
      <c r="R490" s="34" t="inlineStr">
        <is>
          <t>Not listed</t>
        </is>
      </c>
      <c r="S490" s="48" t="n">
        <v>0</v>
      </c>
      <c r="T490" s="48" t="n">
        <v>0</v>
      </c>
      <c r="U490" s="34" t="inlineStr">
        <is>
          <t>None (organic flavours)</t>
        </is>
      </c>
      <c r="V490" s="34" t="inlineStr">
        <is>
          <t>USDA organic, non GMO, zero everything</t>
        </is>
      </c>
      <c r="W490" s="51" t="n"/>
      <c r="X490" s="51" t="n"/>
      <c r="Y490" s="51" t="n"/>
      <c r="Z490" s="51" t="n"/>
      <c r="AA490" s="34" t="inlineStr">
        <is>
          <t>Low</t>
        </is>
      </c>
      <c r="AB490" s="34" t="inlineStr">
        <is>
          <t>Small organic certified seltzer niche</t>
        </is>
      </c>
      <c r="AC490" s="34" t="inlineStr">
        <is>
          <t>Certified organic zero everything seltzer</t>
        </is>
      </c>
      <c r="AD490" s="34" t="inlineStr">
        <is>
          <t>Organic certification in a plain seltzer field that mostly isn't.</t>
        </is>
      </c>
      <c r="AE490" s="51" t="n"/>
      <c r="AF490" s="53">
        <f>IF(AND(ISNUMBER($P490),ISNUMBER($AL490),$AL490&lt;&gt;0),ROUND($P490/$AL490*100,1),"")</f>
        <v/>
      </c>
      <c r="AG490" s="54">
        <f>IF(AND(ISNUMBER($S490),ISNUMBER($AL490),$AL490&lt;&gt;0),ROUND($S490/$AL490*100,2),"")</f>
        <v/>
      </c>
      <c r="AH490" s="53">
        <f>IF(AND(ISNUMBER($Q490),ISNUMBER($AL490),$AL490&lt;&gt;0),ROUND($Q490/$AL490*100,1),"")</f>
        <v/>
      </c>
      <c r="AI490" s="48">
        <f>IF(ISNUMBER($S490),IF($S490&lt;=1,"Yes","No"),"n/a")</f>
        <v/>
      </c>
      <c r="AJ490" s="48">
        <f>IF(ISNUMBER($S490),ROUND(MAX(0,MIN(100,100-$S490*2.5-IF(ISNUMBER($T490),$T490,0)*0.12+IF($S490&lt;=1,12,0))),0),"")</f>
        <v/>
      </c>
      <c r="AK490" s="48">
        <f>IF(ISNUMBER($Q490),IF($Q490&gt;=100,20,IF($Q490&gt;=30,10,0)),0)+IF(ISNUMBER($R490),IF($R490&gt;=100,20,0),0)+IF(ISNUMBER($P490),IF($P490&gt;=150,20,IF($P490&gt;=50,12,5)),0)+IF(ISNUMBER($S490),IF($S490&lt;=1,15,0),0)</f>
        <v/>
      </c>
      <c r="AL490" s="48" t="n">
        <v>355</v>
      </c>
      <c r="AM490" s="49" t="n"/>
      <c r="AN490" s="48">
        <f>IF(AND(ISNUMBER($P490),ISNUMBER($AL490),$AL490&lt;&gt;0),IF(OR($P490&gt;180,$P490/$AL490*1000&gt;400),"Over ceiling, confirm SKU","Within"),"n/a")</f>
        <v/>
      </c>
      <c r="AO490" s="51" t="n"/>
      <c r="AP490" s="51" t="n"/>
      <c r="AQ490" s="51" t="n"/>
      <c r="AR490" s="34" t="inlineStr">
        <is>
          <t>Recalled, batch confirmed, to confirm</t>
        </is>
      </c>
      <c r="AS490" s="34" t="inlineStr">
        <is>
          <t>BLANK -&gt; requires live Amazon.ca capture</t>
        </is>
      </c>
      <c r="AT490" s="34" t="inlineStr">
        <is>
          <t>Unverified commercial data</t>
        </is>
      </c>
    </row>
    <row r="491" ht="28" customHeight="1">
      <c r="A491" s="34" t="inlineStr">
        <is>
          <t>Nixie</t>
        </is>
      </c>
      <c r="B491" s="34" t="inlineStr">
        <is>
          <t>Nixie Organic Sparkling Water | Black Cherry | 12 pack 355mL</t>
        </is>
      </c>
      <c r="C491" s="34" t="inlineStr">
        <is>
          <t>5) Sparkling water &amp; soda</t>
        </is>
      </c>
      <c r="D491" s="34" t="inlineStr">
        <is>
          <t>355 mL can</t>
        </is>
      </c>
      <c r="E491" s="48" t="n">
        <v>12</v>
      </c>
      <c r="F491" s="49" t="n"/>
      <c r="G491" s="50">
        <f>IF(AND(ISNUMBER($F491),ISNUMBER($E491),$E491&lt;&gt;0),$F491/$E491,"")</f>
        <v/>
      </c>
      <c r="H491" s="50">
        <f>IF(AND(ISNUMBER($F491),ISNUMBER($AL491),ISNUMBER($E491),($AL491*$E491)&lt;&gt;0),$F491/($AL491*$E491)*100,"")</f>
        <v/>
      </c>
      <c r="I491" s="51" t="n"/>
      <c r="J491" s="52" t="n"/>
      <c r="K491" s="50">
        <f>IF(AND(ISNUMBER($F491),ISNUMBER($J491)),$F491*(1-$J491),"")</f>
        <v/>
      </c>
      <c r="L491" s="51" t="n"/>
      <c r="M491" s="51" t="n"/>
      <c r="N491" s="50">
        <f>IF(ISNUMBER($F491),($F491-IF(ISNUMBER($AM491),$AM491,0))*(1-IF(ISNUMBER($J491),$J491,0)),"")</f>
        <v/>
      </c>
      <c r="O491" s="34" t="inlineStr">
        <is>
          <t>Black Cherry</t>
        </is>
      </c>
      <c r="P491" s="48" t="n">
        <v>0</v>
      </c>
      <c r="Q491" s="48" t="n">
        <v>0</v>
      </c>
      <c r="R491" s="34" t="inlineStr">
        <is>
          <t>Not listed</t>
        </is>
      </c>
      <c r="S491" s="48" t="n">
        <v>0</v>
      </c>
      <c r="T491" s="48" t="n">
        <v>0</v>
      </c>
      <c r="U491" s="34" t="inlineStr">
        <is>
          <t>None (organic flavours)</t>
        </is>
      </c>
      <c r="V491" s="34" t="inlineStr">
        <is>
          <t>USDA organic, non GMO, zero everything</t>
        </is>
      </c>
      <c r="W491" s="51" t="n"/>
      <c r="X491" s="51" t="n"/>
      <c r="Y491" s="51" t="n"/>
      <c r="Z491" s="51" t="n"/>
      <c r="AA491" s="34" t="inlineStr">
        <is>
          <t>Low</t>
        </is>
      </c>
      <c r="AB491" s="34" t="inlineStr">
        <is>
          <t>Small organic certified seltzer niche</t>
        </is>
      </c>
      <c r="AC491" s="34" t="inlineStr">
        <is>
          <t>Certified organic zero everything seltzer</t>
        </is>
      </c>
      <c r="AD491" s="34" t="inlineStr">
        <is>
          <t>Organic certification in a plain seltzer field that mostly isn't.</t>
        </is>
      </c>
      <c r="AE491" s="51" t="n"/>
      <c r="AF491" s="53">
        <f>IF(AND(ISNUMBER($P491),ISNUMBER($AL491),$AL491&lt;&gt;0),ROUND($P491/$AL491*100,1),"")</f>
        <v/>
      </c>
      <c r="AG491" s="54">
        <f>IF(AND(ISNUMBER($S491),ISNUMBER($AL491),$AL491&lt;&gt;0),ROUND($S491/$AL491*100,2),"")</f>
        <v/>
      </c>
      <c r="AH491" s="53">
        <f>IF(AND(ISNUMBER($Q491),ISNUMBER($AL491),$AL491&lt;&gt;0),ROUND($Q491/$AL491*100,1),"")</f>
        <v/>
      </c>
      <c r="AI491" s="48">
        <f>IF(ISNUMBER($S491),IF($S491&lt;=1,"Yes","No"),"n/a")</f>
        <v/>
      </c>
      <c r="AJ491" s="48">
        <f>IF(ISNUMBER($S491),ROUND(MAX(0,MIN(100,100-$S491*2.5-IF(ISNUMBER($T491),$T491,0)*0.12+IF($S491&lt;=1,12,0))),0),"")</f>
        <v/>
      </c>
      <c r="AK491" s="48">
        <f>IF(ISNUMBER($Q491),IF($Q491&gt;=100,20,IF($Q491&gt;=30,10,0)),0)+IF(ISNUMBER($R491),IF($R491&gt;=100,20,0),0)+IF(ISNUMBER($P491),IF($P491&gt;=150,20,IF($P491&gt;=50,12,5)),0)+IF(ISNUMBER($S491),IF($S491&lt;=1,15,0),0)</f>
        <v/>
      </c>
      <c r="AL491" s="48" t="n">
        <v>355</v>
      </c>
      <c r="AM491" s="49" t="n"/>
      <c r="AN491" s="48">
        <f>IF(AND(ISNUMBER($P491),ISNUMBER($AL491),$AL491&lt;&gt;0),IF(OR($P491&gt;180,$P491/$AL491*1000&gt;400),"Over ceiling, confirm SKU","Within"),"n/a")</f>
        <v/>
      </c>
      <c r="AO491" s="51" t="n"/>
      <c r="AP491" s="51" t="n"/>
      <c r="AQ491" s="51" t="n"/>
      <c r="AR491" s="34" t="inlineStr">
        <is>
          <t>Recalled, batch confirmed, to confirm</t>
        </is>
      </c>
      <c r="AS491" s="34" t="inlineStr">
        <is>
          <t>BLANK -&gt; requires live Amazon.ca capture</t>
        </is>
      </c>
      <c r="AT491" s="34" t="inlineStr">
        <is>
          <t>Unverified commercial data</t>
        </is>
      </c>
    </row>
    <row r="492" ht="28" customHeight="1">
      <c r="A492" s="34" t="inlineStr">
        <is>
          <t>Nixie</t>
        </is>
      </c>
      <c r="B492" s="34" t="inlineStr">
        <is>
          <t>Nixie Organic Sparkling Water | Black Cherry | 15 pack 355mL</t>
        </is>
      </c>
      <c r="C492" s="34" t="inlineStr">
        <is>
          <t>5) Sparkling water &amp; soda</t>
        </is>
      </c>
      <c r="D492" s="34" t="inlineStr">
        <is>
          <t>355 mL can</t>
        </is>
      </c>
      <c r="E492" s="48" t="n">
        <v>15</v>
      </c>
      <c r="F492" s="49" t="n"/>
      <c r="G492" s="50">
        <f>IF(AND(ISNUMBER($F492),ISNUMBER($E492),$E492&lt;&gt;0),$F492/$E492,"")</f>
        <v/>
      </c>
      <c r="H492" s="50">
        <f>IF(AND(ISNUMBER($F492),ISNUMBER($AL492),ISNUMBER($E492),($AL492*$E492)&lt;&gt;0),$F492/($AL492*$E492)*100,"")</f>
        <v/>
      </c>
      <c r="I492" s="51" t="n"/>
      <c r="J492" s="52" t="n"/>
      <c r="K492" s="50">
        <f>IF(AND(ISNUMBER($F492),ISNUMBER($J492)),$F492*(1-$J492),"")</f>
        <v/>
      </c>
      <c r="L492" s="51" t="n"/>
      <c r="M492" s="51" t="n"/>
      <c r="N492" s="50">
        <f>IF(ISNUMBER($F492),($F492-IF(ISNUMBER($AM492),$AM492,0))*(1-IF(ISNUMBER($J492),$J492,0)),"")</f>
        <v/>
      </c>
      <c r="O492" s="34" t="inlineStr">
        <is>
          <t>Black Cherry</t>
        </is>
      </c>
      <c r="P492" s="48" t="n">
        <v>0</v>
      </c>
      <c r="Q492" s="48" t="n">
        <v>0</v>
      </c>
      <c r="R492" s="34" t="inlineStr">
        <is>
          <t>Not listed</t>
        </is>
      </c>
      <c r="S492" s="48" t="n">
        <v>0</v>
      </c>
      <c r="T492" s="48" t="n">
        <v>0</v>
      </c>
      <c r="U492" s="34" t="inlineStr">
        <is>
          <t>None (organic flavours)</t>
        </is>
      </c>
      <c r="V492" s="34" t="inlineStr">
        <is>
          <t>USDA organic, non GMO, zero everything</t>
        </is>
      </c>
      <c r="W492" s="51" t="n"/>
      <c r="X492" s="51" t="n"/>
      <c r="Y492" s="51" t="n"/>
      <c r="Z492" s="51" t="n"/>
      <c r="AA492" s="34" t="inlineStr">
        <is>
          <t>Low</t>
        </is>
      </c>
      <c r="AB492" s="34" t="inlineStr">
        <is>
          <t>Small organic certified seltzer niche</t>
        </is>
      </c>
      <c r="AC492" s="34" t="inlineStr">
        <is>
          <t>Certified organic zero everything seltzer</t>
        </is>
      </c>
      <c r="AD492" s="34" t="inlineStr">
        <is>
          <t>Organic certification in a plain seltzer field that mostly isn't.</t>
        </is>
      </c>
      <c r="AE492" s="51" t="n"/>
      <c r="AF492" s="53">
        <f>IF(AND(ISNUMBER($P492),ISNUMBER($AL492),$AL492&lt;&gt;0),ROUND($P492/$AL492*100,1),"")</f>
        <v/>
      </c>
      <c r="AG492" s="54">
        <f>IF(AND(ISNUMBER($S492),ISNUMBER($AL492),$AL492&lt;&gt;0),ROUND($S492/$AL492*100,2),"")</f>
        <v/>
      </c>
      <c r="AH492" s="53">
        <f>IF(AND(ISNUMBER($Q492),ISNUMBER($AL492),$AL492&lt;&gt;0),ROUND($Q492/$AL492*100,1),"")</f>
        <v/>
      </c>
      <c r="AI492" s="48">
        <f>IF(ISNUMBER($S492),IF($S492&lt;=1,"Yes","No"),"n/a")</f>
        <v/>
      </c>
      <c r="AJ492" s="48">
        <f>IF(ISNUMBER($S492),ROUND(MAX(0,MIN(100,100-$S492*2.5-IF(ISNUMBER($T492),$T492,0)*0.12+IF($S492&lt;=1,12,0))),0),"")</f>
        <v/>
      </c>
      <c r="AK492" s="48">
        <f>IF(ISNUMBER($Q492),IF($Q492&gt;=100,20,IF($Q492&gt;=30,10,0)),0)+IF(ISNUMBER($R492),IF($R492&gt;=100,20,0),0)+IF(ISNUMBER($P492),IF($P492&gt;=150,20,IF($P492&gt;=50,12,5)),0)+IF(ISNUMBER($S492),IF($S492&lt;=1,15,0),0)</f>
        <v/>
      </c>
      <c r="AL492" s="48" t="n">
        <v>355</v>
      </c>
      <c r="AM492" s="49" t="n"/>
      <c r="AN492" s="48">
        <f>IF(AND(ISNUMBER($P492),ISNUMBER($AL492),$AL492&lt;&gt;0),IF(OR($P492&gt;180,$P492/$AL492*1000&gt;400),"Over ceiling, confirm SKU","Within"),"n/a")</f>
        <v/>
      </c>
      <c r="AO492" s="51" t="n"/>
      <c r="AP492" s="51" t="n"/>
      <c r="AQ492" s="51" t="n"/>
      <c r="AR492" s="34" t="inlineStr">
        <is>
          <t>Recalled, batch confirmed, to confirm</t>
        </is>
      </c>
      <c r="AS492" s="34" t="inlineStr">
        <is>
          <t>BLANK -&gt; requires live Amazon.ca capture</t>
        </is>
      </c>
      <c r="AT492" s="34" t="inlineStr">
        <is>
          <t>Unverified commercial data</t>
        </is>
      </c>
    </row>
    <row r="493" ht="28" customHeight="1">
      <c r="A493" s="34" t="inlineStr">
        <is>
          <t>Nixie</t>
        </is>
      </c>
      <c r="B493" s="34" t="inlineStr">
        <is>
          <t>Nixie Organic Sparkling Water | Black Cherry | 18 pack 355mL</t>
        </is>
      </c>
      <c r="C493" s="34" t="inlineStr">
        <is>
          <t>5) Sparkling water &amp; soda</t>
        </is>
      </c>
      <c r="D493" s="34" t="inlineStr">
        <is>
          <t>355 mL can</t>
        </is>
      </c>
      <c r="E493" s="48" t="n">
        <v>18</v>
      </c>
      <c r="F493" s="49" t="n"/>
      <c r="G493" s="50">
        <f>IF(AND(ISNUMBER($F493),ISNUMBER($E493),$E493&lt;&gt;0),$F493/$E493,"")</f>
        <v/>
      </c>
      <c r="H493" s="50">
        <f>IF(AND(ISNUMBER($F493),ISNUMBER($AL493),ISNUMBER($E493),($AL493*$E493)&lt;&gt;0),$F493/($AL493*$E493)*100,"")</f>
        <v/>
      </c>
      <c r="I493" s="51" t="n"/>
      <c r="J493" s="52" t="n"/>
      <c r="K493" s="50">
        <f>IF(AND(ISNUMBER($F493),ISNUMBER($J493)),$F493*(1-$J493),"")</f>
        <v/>
      </c>
      <c r="L493" s="51" t="n"/>
      <c r="M493" s="51" t="n"/>
      <c r="N493" s="50">
        <f>IF(ISNUMBER($F493),($F493-IF(ISNUMBER($AM493),$AM493,0))*(1-IF(ISNUMBER($J493),$J493,0)),"")</f>
        <v/>
      </c>
      <c r="O493" s="34" t="inlineStr">
        <is>
          <t>Black Cherry</t>
        </is>
      </c>
      <c r="P493" s="48" t="n">
        <v>0</v>
      </c>
      <c r="Q493" s="48" t="n">
        <v>0</v>
      </c>
      <c r="R493" s="34" t="inlineStr">
        <is>
          <t>Not listed</t>
        </is>
      </c>
      <c r="S493" s="48" t="n">
        <v>0</v>
      </c>
      <c r="T493" s="48" t="n">
        <v>0</v>
      </c>
      <c r="U493" s="34" t="inlineStr">
        <is>
          <t>None (organic flavours)</t>
        </is>
      </c>
      <c r="V493" s="34" t="inlineStr">
        <is>
          <t>USDA organic, non GMO, zero everything</t>
        </is>
      </c>
      <c r="W493" s="51" t="n"/>
      <c r="X493" s="51" t="n"/>
      <c r="Y493" s="51" t="n"/>
      <c r="Z493" s="51" t="n"/>
      <c r="AA493" s="34" t="inlineStr">
        <is>
          <t>Low</t>
        </is>
      </c>
      <c r="AB493" s="34" t="inlineStr">
        <is>
          <t>Small organic certified seltzer niche</t>
        </is>
      </c>
      <c r="AC493" s="34" t="inlineStr">
        <is>
          <t>Certified organic zero everything seltzer</t>
        </is>
      </c>
      <c r="AD493" s="34" t="inlineStr">
        <is>
          <t>Organic certification in a plain seltzer field that mostly isn't.</t>
        </is>
      </c>
      <c r="AE493" s="51" t="n"/>
      <c r="AF493" s="53">
        <f>IF(AND(ISNUMBER($P493),ISNUMBER($AL493),$AL493&lt;&gt;0),ROUND($P493/$AL493*100,1),"")</f>
        <v/>
      </c>
      <c r="AG493" s="54">
        <f>IF(AND(ISNUMBER($S493),ISNUMBER($AL493),$AL493&lt;&gt;0),ROUND($S493/$AL493*100,2),"")</f>
        <v/>
      </c>
      <c r="AH493" s="53">
        <f>IF(AND(ISNUMBER($Q493),ISNUMBER($AL493),$AL493&lt;&gt;0),ROUND($Q493/$AL493*100,1),"")</f>
        <v/>
      </c>
      <c r="AI493" s="48">
        <f>IF(ISNUMBER($S493),IF($S493&lt;=1,"Yes","No"),"n/a")</f>
        <v/>
      </c>
      <c r="AJ493" s="48">
        <f>IF(ISNUMBER($S493),ROUND(MAX(0,MIN(100,100-$S493*2.5-IF(ISNUMBER($T493),$T493,0)*0.12+IF($S493&lt;=1,12,0))),0),"")</f>
        <v/>
      </c>
      <c r="AK493" s="48">
        <f>IF(ISNUMBER($Q493),IF($Q493&gt;=100,20,IF($Q493&gt;=30,10,0)),0)+IF(ISNUMBER($R493),IF($R493&gt;=100,20,0),0)+IF(ISNUMBER($P493),IF($P493&gt;=150,20,IF($P493&gt;=50,12,5)),0)+IF(ISNUMBER($S493),IF($S493&lt;=1,15,0),0)</f>
        <v/>
      </c>
      <c r="AL493" s="48" t="n">
        <v>355</v>
      </c>
      <c r="AM493" s="49" t="n"/>
      <c r="AN493" s="48">
        <f>IF(AND(ISNUMBER($P493),ISNUMBER($AL493),$AL493&lt;&gt;0),IF(OR($P493&gt;180,$P493/$AL493*1000&gt;400),"Over ceiling, confirm SKU","Within"),"n/a")</f>
        <v/>
      </c>
      <c r="AO493" s="51" t="n"/>
      <c r="AP493" s="51" t="n"/>
      <c r="AQ493" s="51" t="n"/>
      <c r="AR493" s="34" t="inlineStr">
        <is>
          <t>Recalled, batch confirmed, to confirm</t>
        </is>
      </c>
      <c r="AS493" s="34" t="inlineStr">
        <is>
          <t>BLANK -&gt; requires live Amazon.ca capture</t>
        </is>
      </c>
      <c r="AT493" s="34" t="inlineStr">
        <is>
          <t>Unverified commercial data</t>
        </is>
      </c>
    </row>
    <row r="494" ht="28" customHeight="1">
      <c r="A494" s="34" t="inlineStr">
        <is>
          <t>Nixie</t>
        </is>
      </c>
      <c r="B494" s="34" t="inlineStr">
        <is>
          <t>Nixie Organic Sparkling Water | Black Cherry | 24 pack 355mL</t>
        </is>
      </c>
      <c r="C494" s="34" t="inlineStr">
        <is>
          <t>5) Sparkling water &amp; soda</t>
        </is>
      </c>
      <c r="D494" s="34" t="inlineStr">
        <is>
          <t>355 mL can</t>
        </is>
      </c>
      <c r="E494" s="48" t="n">
        <v>24</v>
      </c>
      <c r="F494" s="49" t="n"/>
      <c r="G494" s="50">
        <f>IF(AND(ISNUMBER($F494),ISNUMBER($E494),$E494&lt;&gt;0),$F494/$E494,"")</f>
        <v/>
      </c>
      <c r="H494" s="50">
        <f>IF(AND(ISNUMBER($F494),ISNUMBER($AL494),ISNUMBER($E494),($AL494*$E494)&lt;&gt;0),$F494/($AL494*$E494)*100,"")</f>
        <v/>
      </c>
      <c r="I494" s="51" t="n"/>
      <c r="J494" s="52" t="n"/>
      <c r="K494" s="50">
        <f>IF(AND(ISNUMBER($F494),ISNUMBER($J494)),$F494*(1-$J494),"")</f>
        <v/>
      </c>
      <c r="L494" s="51" t="n"/>
      <c r="M494" s="51" t="n"/>
      <c r="N494" s="50">
        <f>IF(ISNUMBER($F494),($F494-IF(ISNUMBER($AM494),$AM494,0))*(1-IF(ISNUMBER($J494),$J494,0)),"")</f>
        <v/>
      </c>
      <c r="O494" s="34" t="inlineStr">
        <is>
          <t>Black Cherry</t>
        </is>
      </c>
      <c r="P494" s="48" t="n">
        <v>0</v>
      </c>
      <c r="Q494" s="48" t="n">
        <v>0</v>
      </c>
      <c r="R494" s="34" t="inlineStr">
        <is>
          <t>Not listed</t>
        </is>
      </c>
      <c r="S494" s="48" t="n">
        <v>0</v>
      </c>
      <c r="T494" s="48" t="n">
        <v>0</v>
      </c>
      <c r="U494" s="34" t="inlineStr">
        <is>
          <t>None (organic flavours)</t>
        </is>
      </c>
      <c r="V494" s="34" t="inlineStr">
        <is>
          <t>USDA organic, non GMO, zero everything</t>
        </is>
      </c>
      <c r="W494" s="51" t="n"/>
      <c r="X494" s="51" t="n"/>
      <c r="Y494" s="51" t="n"/>
      <c r="Z494" s="51" t="n"/>
      <c r="AA494" s="34" t="inlineStr">
        <is>
          <t>Low</t>
        </is>
      </c>
      <c r="AB494" s="34" t="inlineStr">
        <is>
          <t>Small organic certified seltzer niche</t>
        </is>
      </c>
      <c r="AC494" s="34" t="inlineStr">
        <is>
          <t>Certified organic zero everything seltzer</t>
        </is>
      </c>
      <c r="AD494" s="34" t="inlineStr">
        <is>
          <t>Organic certification in a plain seltzer field that mostly isn't.</t>
        </is>
      </c>
      <c r="AE494" s="51" t="n"/>
      <c r="AF494" s="53">
        <f>IF(AND(ISNUMBER($P494),ISNUMBER($AL494),$AL494&lt;&gt;0),ROUND($P494/$AL494*100,1),"")</f>
        <v/>
      </c>
      <c r="AG494" s="54">
        <f>IF(AND(ISNUMBER($S494),ISNUMBER($AL494),$AL494&lt;&gt;0),ROUND($S494/$AL494*100,2),"")</f>
        <v/>
      </c>
      <c r="AH494" s="53">
        <f>IF(AND(ISNUMBER($Q494),ISNUMBER($AL494),$AL494&lt;&gt;0),ROUND($Q494/$AL494*100,1),"")</f>
        <v/>
      </c>
      <c r="AI494" s="48">
        <f>IF(ISNUMBER($S494),IF($S494&lt;=1,"Yes","No"),"n/a")</f>
        <v/>
      </c>
      <c r="AJ494" s="48">
        <f>IF(ISNUMBER($S494),ROUND(MAX(0,MIN(100,100-$S494*2.5-IF(ISNUMBER($T494),$T494,0)*0.12+IF($S494&lt;=1,12,0))),0),"")</f>
        <v/>
      </c>
      <c r="AK494" s="48">
        <f>IF(ISNUMBER($Q494),IF($Q494&gt;=100,20,IF($Q494&gt;=30,10,0)),0)+IF(ISNUMBER($R494),IF($R494&gt;=100,20,0),0)+IF(ISNUMBER($P494),IF($P494&gt;=150,20,IF($P494&gt;=50,12,5)),0)+IF(ISNUMBER($S494),IF($S494&lt;=1,15,0),0)</f>
        <v/>
      </c>
      <c r="AL494" s="48" t="n">
        <v>355</v>
      </c>
      <c r="AM494" s="49" t="n"/>
      <c r="AN494" s="48">
        <f>IF(AND(ISNUMBER($P494),ISNUMBER($AL494),$AL494&lt;&gt;0),IF(OR($P494&gt;180,$P494/$AL494*1000&gt;400),"Over ceiling, confirm SKU","Within"),"n/a")</f>
        <v/>
      </c>
      <c r="AO494" s="51" t="n"/>
      <c r="AP494" s="51" t="n"/>
      <c r="AQ494" s="51" t="n"/>
      <c r="AR494" s="34" t="inlineStr">
        <is>
          <t>Recalled, batch confirmed, to confirm</t>
        </is>
      </c>
      <c r="AS494" s="34" t="inlineStr">
        <is>
          <t>BLANK -&gt; requires live Amazon.ca capture</t>
        </is>
      </c>
      <c r="AT494" s="34" t="inlineStr">
        <is>
          <t>Unverified commercial data</t>
        </is>
      </c>
    </row>
    <row r="495" ht="28" customHeight="1">
      <c r="A495" s="34" t="inlineStr">
        <is>
          <t>Nixie</t>
        </is>
      </c>
      <c r="B495" s="34" t="inlineStr">
        <is>
          <t>Nixie Organic Sparkling Water | Blackberry Mint | single 355mL</t>
        </is>
      </c>
      <c r="C495" s="34" t="inlineStr">
        <is>
          <t>5) Sparkling water &amp; soda</t>
        </is>
      </c>
      <c r="D495" s="34" t="inlineStr">
        <is>
          <t>355 mL can</t>
        </is>
      </c>
      <c r="E495" s="48" t="n">
        <v>1</v>
      </c>
      <c r="F495" s="49" t="n"/>
      <c r="G495" s="50">
        <f>IF(AND(ISNUMBER($F495),ISNUMBER($E495),$E495&lt;&gt;0),$F495/$E495,"")</f>
        <v/>
      </c>
      <c r="H495" s="50">
        <f>IF(AND(ISNUMBER($F495),ISNUMBER($AL495),ISNUMBER($E495),($AL495*$E495)&lt;&gt;0),$F495/($AL495*$E495)*100,"")</f>
        <v/>
      </c>
      <c r="I495" s="51" t="n"/>
      <c r="J495" s="52" t="n"/>
      <c r="K495" s="50">
        <f>IF(AND(ISNUMBER($F495),ISNUMBER($J495)),$F495*(1-$J495),"")</f>
        <v/>
      </c>
      <c r="L495" s="51" t="n"/>
      <c r="M495" s="51" t="n"/>
      <c r="N495" s="50">
        <f>IF(ISNUMBER($F495),($F495-IF(ISNUMBER($AM495),$AM495,0))*(1-IF(ISNUMBER($J495),$J495,0)),"")</f>
        <v/>
      </c>
      <c r="O495" s="34" t="inlineStr">
        <is>
          <t>Blackberry Mint</t>
        </is>
      </c>
      <c r="P495" s="48" t="n">
        <v>0</v>
      </c>
      <c r="Q495" s="48" t="n">
        <v>0</v>
      </c>
      <c r="R495" s="34" t="inlineStr">
        <is>
          <t>Not listed</t>
        </is>
      </c>
      <c r="S495" s="48" t="n">
        <v>0</v>
      </c>
      <c r="T495" s="48" t="n">
        <v>0</v>
      </c>
      <c r="U495" s="34" t="inlineStr">
        <is>
          <t>None (organic flavours)</t>
        </is>
      </c>
      <c r="V495" s="34" t="inlineStr">
        <is>
          <t>USDA organic, non GMO, zero everything</t>
        </is>
      </c>
      <c r="W495" s="51" t="n"/>
      <c r="X495" s="51" t="n"/>
      <c r="Y495" s="51" t="n"/>
      <c r="Z495" s="51" t="n"/>
      <c r="AA495" s="34" t="inlineStr">
        <is>
          <t>Low</t>
        </is>
      </c>
      <c r="AB495" s="34" t="inlineStr">
        <is>
          <t>Small organic certified seltzer niche</t>
        </is>
      </c>
      <c r="AC495" s="34" t="inlineStr">
        <is>
          <t>Certified organic zero everything seltzer</t>
        </is>
      </c>
      <c r="AD495" s="34" t="inlineStr">
        <is>
          <t>Organic certification in a plain seltzer field that mostly isn't.</t>
        </is>
      </c>
      <c r="AE495" s="51" t="n"/>
      <c r="AF495" s="53">
        <f>IF(AND(ISNUMBER($P495),ISNUMBER($AL495),$AL495&lt;&gt;0),ROUND($P495/$AL495*100,1),"")</f>
        <v/>
      </c>
      <c r="AG495" s="54">
        <f>IF(AND(ISNUMBER($S495),ISNUMBER($AL495),$AL495&lt;&gt;0),ROUND($S495/$AL495*100,2),"")</f>
        <v/>
      </c>
      <c r="AH495" s="53">
        <f>IF(AND(ISNUMBER($Q495),ISNUMBER($AL495),$AL495&lt;&gt;0),ROUND($Q495/$AL495*100,1),"")</f>
        <v/>
      </c>
      <c r="AI495" s="48">
        <f>IF(ISNUMBER($S495),IF($S495&lt;=1,"Yes","No"),"n/a")</f>
        <v/>
      </c>
      <c r="AJ495" s="48">
        <f>IF(ISNUMBER($S495),ROUND(MAX(0,MIN(100,100-$S495*2.5-IF(ISNUMBER($T495),$T495,0)*0.12+IF($S495&lt;=1,12,0))),0),"")</f>
        <v/>
      </c>
      <c r="AK495" s="48">
        <f>IF(ISNUMBER($Q495),IF($Q495&gt;=100,20,IF($Q495&gt;=30,10,0)),0)+IF(ISNUMBER($R495),IF($R495&gt;=100,20,0),0)+IF(ISNUMBER($P495),IF($P495&gt;=150,20,IF($P495&gt;=50,12,5)),0)+IF(ISNUMBER($S495),IF($S495&lt;=1,15,0),0)</f>
        <v/>
      </c>
      <c r="AL495" s="48" t="n">
        <v>355</v>
      </c>
      <c r="AM495" s="49" t="n"/>
      <c r="AN495" s="48">
        <f>IF(AND(ISNUMBER($P495),ISNUMBER($AL495),$AL495&lt;&gt;0),IF(OR($P495&gt;180,$P495/$AL495*1000&gt;400),"Over ceiling, confirm SKU","Within"),"n/a")</f>
        <v/>
      </c>
      <c r="AO495" s="51" t="n"/>
      <c r="AP495" s="51" t="n"/>
      <c r="AQ495" s="51" t="n"/>
      <c r="AR495" s="34" t="inlineStr">
        <is>
          <t>Recalled, batch confirmed, to confirm</t>
        </is>
      </c>
      <c r="AS495" s="34" t="inlineStr">
        <is>
          <t>BLANK -&gt; requires live Amazon.ca capture</t>
        </is>
      </c>
      <c r="AT495" s="34" t="inlineStr">
        <is>
          <t>Unverified commercial data</t>
        </is>
      </c>
    </row>
    <row r="496" ht="28" customHeight="1">
      <c r="A496" s="34" t="inlineStr">
        <is>
          <t>Nixie</t>
        </is>
      </c>
      <c r="B496" s="34" t="inlineStr">
        <is>
          <t>Nixie Organic Sparkling Water | Blackberry Mint | 8 pack 355mL</t>
        </is>
      </c>
      <c r="C496" s="34" t="inlineStr">
        <is>
          <t>5) Sparkling water &amp; soda</t>
        </is>
      </c>
      <c r="D496" s="34" t="inlineStr">
        <is>
          <t>355 mL can</t>
        </is>
      </c>
      <c r="E496" s="48" t="n">
        <v>8</v>
      </c>
      <c r="F496" s="49" t="n"/>
      <c r="G496" s="50">
        <f>IF(AND(ISNUMBER($F496),ISNUMBER($E496),$E496&lt;&gt;0),$F496/$E496,"")</f>
        <v/>
      </c>
      <c r="H496" s="50">
        <f>IF(AND(ISNUMBER($F496),ISNUMBER($AL496),ISNUMBER($E496),($AL496*$E496)&lt;&gt;0),$F496/($AL496*$E496)*100,"")</f>
        <v/>
      </c>
      <c r="I496" s="51" t="n"/>
      <c r="J496" s="52" t="n"/>
      <c r="K496" s="50">
        <f>IF(AND(ISNUMBER($F496),ISNUMBER($J496)),$F496*(1-$J496),"")</f>
        <v/>
      </c>
      <c r="L496" s="51" t="n"/>
      <c r="M496" s="51" t="n"/>
      <c r="N496" s="50">
        <f>IF(ISNUMBER($F496),($F496-IF(ISNUMBER($AM496),$AM496,0))*(1-IF(ISNUMBER($J496),$J496,0)),"")</f>
        <v/>
      </c>
      <c r="O496" s="34" t="inlineStr">
        <is>
          <t>Blackberry Mint</t>
        </is>
      </c>
      <c r="P496" s="48" t="n">
        <v>0</v>
      </c>
      <c r="Q496" s="48" t="n">
        <v>0</v>
      </c>
      <c r="R496" s="34" t="inlineStr">
        <is>
          <t>Not listed</t>
        </is>
      </c>
      <c r="S496" s="48" t="n">
        <v>0</v>
      </c>
      <c r="T496" s="48" t="n">
        <v>0</v>
      </c>
      <c r="U496" s="34" t="inlineStr">
        <is>
          <t>None (organic flavours)</t>
        </is>
      </c>
      <c r="V496" s="34" t="inlineStr">
        <is>
          <t>USDA organic, non GMO, zero everything</t>
        </is>
      </c>
      <c r="W496" s="51" t="n"/>
      <c r="X496" s="51" t="n"/>
      <c r="Y496" s="51" t="n"/>
      <c r="Z496" s="51" t="n"/>
      <c r="AA496" s="34" t="inlineStr">
        <is>
          <t>Low</t>
        </is>
      </c>
      <c r="AB496" s="34" t="inlineStr">
        <is>
          <t>Small organic certified seltzer niche</t>
        </is>
      </c>
      <c r="AC496" s="34" t="inlineStr">
        <is>
          <t>Certified organic zero everything seltzer</t>
        </is>
      </c>
      <c r="AD496" s="34" t="inlineStr">
        <is>
          <t>Organic certification in a plain seltzer field that mostly isn't.</t>
        </is>
      </c>
      <c r="AE496" s="51" t="n"/>
      <c r="AF496" s="53">
        <f>IF(AND(ISNUMBER($P496),ISNUMBER($AL496),$AL496&lt;&gt;0),ROUND($P496/$AL496*100,1),"")</f>
        <v/>
      </c>
      <c r="AG496" s="54">
        <f>IF(AND(ISNUMBER($S496),ISNUMBER($AL496),$AL496&lt;&gt;0),ROUND($S496/$AL496*100,2),"")</f>
        <v/>
      </c>
      <c r="AH496" s="53">
        <f>IF(AND(ISNUMBER($Q496),ISNUMBER($AL496),$AL496&lt;&gt;0),ROUND($Q496/$AL496*100,1),"")</f>
        <v/>
      </c>
      <c r="AI496" s="48">
        <f>IF(ISNUMBER($S496),IF($S496&lt;=1,"Yes","No"),"n/a")</f>
        <v/>
      </c>
      <c r="AJ496" s="48">
        <f>IF(ISNUMBER($S496),ROUND(MAX(0,MIN(100,100-$S496*2.5-IF(ISNUMBER($T496),$T496,0)*0.12+IF($S496&lt;=1,12,0))),0),"")</f>
        <v/>
      </c>
      <c r="AK496" s="48">
        <f>IF(ISNUMBER($Q496),IF($Q496&gt;=100,20,IF($Q496&gt;=30,10,0)),0)+IF(ISNUMBER($R496),IF($R496&gt;=100,20,0),0)+IF(ISNUMBER($P496),IF($P496&gt;=150,20,IF($P496&gt;=50,12,5)),0)+IF(ISNUMBER($S496),IF($S496&lt;=1,15,0),0)</f>
        <v/>
      </c>
      <c r="AL496" s="48" t="n">
        <v>355</v>
      </c>
      <c r="AM496" s="49" t="n"/>
      <c r="AN496" s="48">
        <f>IF(AND(ISNUMBER($P496),ISNUMBER($AL496),$AL496&lt;&gt;0),IF(OR($P496&gt;180,$P496/$AL496*1000&gt;400),"Over ceiling, confirm SKU","Within"),"n/a")</f>
        <v/>
      </c>
      <c r="AO496" s="51" t="n"/>
      <c r="AP496" s="51" t="n"/>
      <c r="AQ496" s="51" t="n"/>
      <c r="AR496" s="34" t="inlineStr">
        <is>
          <t>Recalled, batch confirmed, to confirm</t>
        </is>
      </c>
      <c r="AS496" s="34" t="inlineStr">
        <is>
          <t>BLANK -&gt; requires live Amazon.ca capture</t>
        </is>
      </c>
      <c r="AT496" s="34" t="inlineStr">
        <is>
          <t>Unverified commercial data</t>
        </is>
      </c>
    </row>
    <row r="497" ht="28" customHeight="1">
      <c r="A497" s="34" t="inlineStr">
        <is>
          <t>Nixie</t>
        </is>
      </c>
      <c r="B497" s="34" t="inlineStr">
        <is>
          <t>Nixie Organic Sparkling Water | Blackberry Mint | 12 pack 355mL</t>
        </is>
      </c>
      <c r="C497" s="34" t="inlineStr">
        <is>
          <t>5) Sparkling water &amp; soda</t>
        </is>
      </c>
      <c r="D497" s="34" t="inlineStr">
        <is>
          <t>355 mL can</t>
        </is>
      </c>
      <c r="E497" s="48" t="n">
        <v>12</v>
      </c>
      <c r="F497" s="49" t="n"/>
      <c r="G497" s="50">
        <f>IF(AND(ISNUMBER($F497),ISNUMBER($E497),$E497&lt;&gt;0),$F497/$E497,"")</f>
        <v/>
      </c>
      <c r="H497" s="50">
        <f>IF(AND(ISNUMBER($F497),ISNUMBER($AL497),ISNUMBER($E497),($AL497*$E497)&lt;&gt;0),$F497/($AL497*$E497)*100,"")</f>
        <v/>
      </c>
      <c r="I497" s="51" t="n"/>
      <c r="J497" s="52" t="n"/>
      <c r="K497" s="50">
        <f>IF(AND(ISNUMBER($F497),ISNUMBER($J497)),$F497*(1-$J497),"")</f>
        <v/>
      </c>
      <c r="L497" s="51" t="n"/>
      <c r="M497" s="51" t="n"/>
      <c r="N497" s="50">
        <f>IF(ISNUMBER($F497),($F497-IF(ISNUMBER($AM497),$AM497,0))*(1-IF(ISNUMBER($J497),$J497,0)),"")</f>
        <v/>
      </c>
      <c r="O497" s="34" t="inlineStr">
        <is>
          <t>Blackberry Mint</t>
        </is>
      </c>
      <c r="P497" s="48" t="n">
        <v>0</v>
      </c>
      <c r="Q497" s="48" t="n">
        <v>0</v>
      </c>
      <c r="R497" s="34" t="inlineStr">
        <is>
          <t>Not listed</t>
        </is>
      </c>
      <c r="S497" s="48" t="n">
        <v>0</v>
      </c>
      <c r="T497" s="48" t="n">
        <v>0</v>
      </c>
      <c r="U497" s="34" t="inlineStr">
        <is>
          <t>None (organic flavours)</t>
        </is>
      </c>
      <c r="V497" s="34" t="inlineStr">
        <is>
          <t>USDA organic, non GMO, zero everything</t>
        </is>
      </c>
      <c r="W497" s="51" t="n"/>
      <c r="X497" s="51" t="n"/>
      <c r="Y497" s="51" t="n"/>
      <c r="Z497" s="51" t="n"/>
      <c r="AA497" s="34" t="inlineStr">
        <is>
          <t>Low</t>
        </is>
      </c>
      <c r="AB497" s="34" t="inlineStr">
        <is>
          <t>Small organic certified seltzer niche</t>
        </is>
      </c>
      <c r="AC497" s="34" t="inlineStr">
        <is>
          <t>Certified organic zero everything seltzer</t>
        </is>
      </c>
      <c r="AD497" s="34" t="inlineStr">
        <is>
          <t>Organic certification in a plain seltzer field that mostly isn't.</t>
        </is>
      </c>
      <c r="AE497" s="51" t="n"/>
      <c r="AF497" s="53">
        <f>IF(AND(ISNUMBER($P497),ISNUMBER($AL497),$AL497&lt;&gt;0),ROUND($P497/$AL497*100,1),"")</f>
        <v/>
      </c>
      <c r="AG497" s="54">
        <f>IF(AND(ISNUMBER($S497),ISNUMBER($AL497),$AL497&lt;&gt;0),ROUND($S497/$AL497*100,2),"")</f>
        <v/>
      </c>
      <c r="AH497" s="53">
        <f>IF(AND(ISNUMBER($Q497),ISNUMBER($AL497),$AL497&lt;&gt;0),ROUND($Q497/$AL497*100,1),"")</f>
        <v/>
      </c>
      <c r="AI497" s="48">
        <f>IF(ISNUMBER($S497),IF($S497&lt;=1,"Yes","No"),"n/a")</f>
        <v/>
      </c>
      <c r="AJ497" s="48">
        <f>IF(ISNUMBER($S497),ROUND(MAX(0,MIN(100,100-$S497*2.5-IF(ISNUMBER($T497),$T497,0)*0.12+IF($S497&lt;=1,12,0))),0),"")</f>
        <v/>
      </c>
      <c r="AK497" s="48">
        <f>IF(ISNUMBER($Q497),IF($Q497&gt;=100,20,IF($Q497&gt;=30,10,0)),0)+IF(ISNUMBER($R497),IF($R497&gt;=100,20,0),0)+IF(ISNUMBER($P497),IF($P497&gt;=150,20,IF($P497&gt;=50,12,5)),0)+IF(ISNUMBER($S497),IF($S497&lt;=1,15,0),0)</f>
        <v/>
      </c>
      <c r="AL497" s="48" t="n">
        <v>355</v>
      </c>
      <c r="AM497" s="49" t="n"/>
      <c r="AN497" s="48">
        <f>IF(AND(ISNUMBER($P497),ISNUMBER($AL497),$AL497&lt;&gt;0),IF(OR($P497&gt;180,$P497/$AL497*1000&gt;400),"Over ceiling, confirm SKU","Within"),"n/a")</f>
        <v/>
      </c>
      <c r="AO497" s="51" t="n"/>
      <c r="AP497" s="51" t="n"/>
      <c r="AQ497" s="51" t="n"/>
      <c r="AR497" s="34" t="inlineStr">
        <is>
          <t>Recalled, batch confirmed, to confirm</t>
        </is>
      </c>
      <c r="AS497" s="34" t="inlineStr">
        <is>
          <t>BLANK -&gt; requires live Amazon.ca capture</t>
        </is>
      </c>
      <c r="AT497" s="34" t="inlineStr">
        <is>
          <t>Unverified commercial data</t>
        </is>
      </c>
    </row>
    <row r="498" ht="28" customHeight="1">
      <c r="A498" s="34" t="inlineStr">
        <is>
          <t>Nixie</t>
        </is>
      </c>
      <c r="B498" s="34" t="inlineStr">
        <is>
          <t>Nixie Organic Sparkling Water | Blackberry Mint | 15 pack 355mL</t>
        </is>
      </c>
      <c r="C498" s="34" t="inlineStr">
        <is>
          <t>5) Sparkling water &amp; soda</t>
        </is>
      </c>
      <c r="D498" s="34" t="inlineStr">
        <is>
          <t>355 mL can</t>
        </is>
      </c>
      <c r="E498" s="48" t="n">
        <v>15</v>
      </c>
      <c r="F498" s="49" t="n"/>
      <c r="G498" s="50">
        <f>IF(AND(ISNUMBER($F498),ISNUMBER($E498),$E498&lt;&gt;0),$F498/$E498,"")</f>
        <v/>
      </c>
      <c r="H498" s="50">
        <f>IF(AND(ISNUMBER($F498),ISNUMBER($AL498),ISNUMBER($E498),($AL498*$E498)&lt;&gt;0),$F498/($AL498*$E498)*100,"")</f>
        <v/>
      </c>
      <c r="I498" s="51" t="n"/>
      <c r="J498" s="52" t="n"/>
      <c r="K498" s="50">
        <f>IF(AND(ISNUMBER($F498),ISNUMBER($J498)),$F498*(1-$J498),"")</f>
        <v/>
      </c>
      <c r="L498" s="51" t="n"/>
      <c r="M498" s="51" t="n"/>
      <c r="N498" s="50">
        <f>IF(ISNUMBER($F498),($F498-IF(ISNUMBER($AM498),$AM498,0))*(1-IF(ISNUMBER($J498),$J498,0)),"")</f>
        <v/>
      </c>
      <c r="O498" s="34" t="inlineStr">
        <is>
          <t>Blackberry Mint</t>
        </is>
      </c>
      <c r="P498" s="48" t="n">
        <v>0</v>
      </c>
      <c r="Q498" s="48" t="n">
        <v>0</v>
      </c>
      <c r="R498" s="34" t="inlineStr">
        <is>
          <t>Not listed</t>
        </is>
      </c>
      <c r="S498" s="48" t="n">
        <v>0</v>
      </c>
      <c r="T498" s="48" t="n">
        <v>0</v>
      </c>
      <c r="U498" s="34" t="inlineStr">
        <is>
          <t>None (organic flavours)</t>
        </is>
      </c>
      <c r="V498" s="34" t="inlineStr">
        <is>
          <t>USDA organic, non GMO, zero everything</t>
        </is>
      </c>
      <c r="W498" s="51" t="n"/>
      <c r="X498" s="51" t="n"/>
      <c r="Y498" s="51" t="n"/>
      <c r="Z498" s="51" t="n"/>
      <c r="AA498" s="34" t="inlineStr">
        <is>
          <t>Low</t>
        </is>
      </c>
      <c r="AB498" s="34" t="inlineStr">
        <is>
          <t>Small organic certified seltzer niche</t>
        </is>
      </c>
      <c r="AC498" s="34" t="inlineStr">
        <is>
          <t>Certified organic zero everything seltzer</t>
        </is>
      </c>
      <c r="AD498" s="34" t="inlineStr">
        <is>
          <t>Organic certification in a plain seltzer field that mostly isn't.</t>
        </is>
      </c>
      <c r="AE498" s="51" t="n"/>
      <c r="AF498" s="53">
        <f>IF(AND(ISNUMBER($P498),ISNUMBER($AL498),$AL498&lt;&gt;0),ROUND($P498/$AL498*100,1),"")</f>
        <v/>
      </c>
      <c r="AG498" s="54">
        <f>IF(AND(ISNUMBER($S498),ISNUMBER($AL498),$AL498&lt;&gt;0),ROUND($S498/$AL498*100,2),"")</f>
        <v/>
      </c>
      <c r="AH498" s="53">
        <f>IF(AND(ISNUMBER($Q498),ISNUMBER($AL498),$AL498&lt;&gt;0),ROUND($Q498/$AL498*100,1),"")</f>
        <v/>
      </c>
      <c r="AI498" s="48">
        <f>IF(ISNUMBER($S498),IF($S498&lt;=1,"Yes","No"),"n/a")</f>
        <v/>
      </c>
      <c r="AJ498" s="48">
        <f>IF(ISNUMBER($S498),ROUND(MAX(0,MIN(100,100-$S498*2.5-IF(ISNUMBER($T498),$T498,0)*0.12+IF($S498&lt;=1,12,0))),0),"")</f>
        <v/>
      </c>
      <c r="AK498" s="48">
        <f>IF(ISNUMBER($Q498),IF($Q498&gt;=100,20,IF($Q498&gt;=30,10,0)),0)+IF(ISNUMBER($R498),IF($R498&gt;=100,20,0),0)+IF(ISNUMBER($P498),IF($P498&gt;=150,20,IF($P498&gt;=50,12,5)),0)+IF(ISNUMBER($S498),IF($S498&lt;=1,15,0),0)</f>
        <v/>
      </c>
      <c r="AL498" s="48" t="n">
        <v>355</v>
      </c>
      <c r="AM498" s="49" t="n"/>
      <c r="AN498" s="48">
        <f>IF(AND(ISNUMBER($P498),ISNUMBER($AL498),$AL498&lt;&gt;0),IF(OR($P498&gt;180,$P498/$AL498*1000&gt;400),"Over ceiling, confirm SKU","Within"),"n/a")</f>
        <v/>
      </c>
      <c r="AO498" s="51" t="n"/>
      <c r="AP498" s="51" t="n"/>
      <c r="AQ498" s="51" t="n"/>
      <c r="AR498" s="34" t="inlineStr">
        <is>
          <t>Recalled, batch confirmed, to confirm</t>
        </is>
      </c>
      <c r="AS498" s="34" t="inlineStr">
        <is>
          <t>BLANK -&gt; requires live Amazon.ca capture</t>
        </is>
      </c>
      <c r="AT498" s="34" t="inlineStr">
        <is>
          <t>Unverified commercial data</t>
        </is>
      </c>
    </row>
    <row r="499" ht="28" customHeight="1">
      <c r="A499" s="34" t="inlineStr">
        <is>
          <t>Nixie</t>
        </is>
      </c>
      <c r="B499" s="34" t="inlineStr">
        <is>
          <t>Nixie Organic Sparkling Water | Blackberry Mint | 18 pack 355mL</t>
        </is>
      </c>
      <c r="C499" s="34" t="inlineStr">
        <is>
          <t>5) Sparkling water &amp; soda</t>
        </is>
      </c>
      <c r="D499" s="34" t="inlineStr">
        <is>
          <t>355 mL can</t>
        </is>
      </c>
      <c r="E499" s="48" t="n">
        <v>18</v>
      </c>
      <c r="F499" s="49" t="n"/>
      <c r="G499" s="50">
        <f>IF(AND(ISNUMBER($F499),ISNUMBER($E499),$E499&lt;&gt;0),$F499/$E499,"")</f>
        <v/>
      </c>
      <c r="H499" s="50">
        <f>IF(AND(ISNUMBER($F499),ISNUMBER($AL499),ISNUMBER($E499),($AL499*$E499)&lt;&gt;0),$F499/($AL499*$E499)*100,"")</f>
        <v/>
      </c>
      <c r="I499" s="51" t="n"/>
      <c r="J499" s="52" t="n"/>
      <c r="K499" s="50">
        <f>IF(AND(ISNUMBER($F499),ISNUMBER($J499)),$F499*(1-$J499),"")</f>
        <v/>
      </c>
      <c r="L499" s="51" t="n"/>
      <c r="M499" s="51" t="n"/>
      <c r="N499" s="50">
        <f>IF(ISNUMBER($F499),($F499-IF(ISNUMBER($AM499),$AM499,0))*(1-IF(ISNUMBER($J499),$J499,0)),"")</f>
        <v/>
      </c>
      <c r="O499" s="34" t="inlineStr">
        <is>
          <t>Blackberry Mint</t>
        </is>
      </c>
      <c r="P499" s="48" t="n">
        <v>0</v>
      </c>
      <c r="Q499" s="48" t="n">
        <v>0</v>
      </c>
      <c r="R499" s="34" t="inlineStr">
        <is>
          <t>Not listed</t>
        </is>
      </c>
      <c r="S499" s="48" t="n">
        <v>0</v>
      </c>
      <c r="T499" s="48" t="n">
        <v>0</v>
      </c>
      <c r="U499" s="34" t="inlineStr">
        <is>
          <t>None (organic flavours)</t>
        </is>
      </c>
      <c r="V499" s="34" t="inlineStr">
        <is>
          <t>USDA organic, non GMO, zero everything</t>
        </is>
      </c>
      <c r="W499" s="51" t="n"/>
      <c r="X499" s="51" t="n"/>
      <c r="Y499" s="51" t="n"/>
      <c r="Z499" s="51" t="n"/>
      <c r="AA499" s="34" t="inlineStr">
        <is>
          <t>Low</t>
        </is>
      </c>
      <c r="AB499" s="34" t="inlineStr">
        <is>
          <t>Small organic certified seltzer niche</t>
        </is>
      </c>
      <c r="AC499" s="34" t="inlineStr">
        <is>
          <t>Certified organic zero everything seltzer</t>
        </is>
      </c>
      <c r="AD499" s="34" t="inlineStr">
        <is>
          <t>Organic certification in a plain seltzer field that mostly isn't.</t>
        </is>
      </c>
      <c r="AE499" s="51" t="n"/>
      <c r="AF499" s="53">
        <f>IF(AND(ISNUMBER($P499),ISNUMBER($AL499),$AL499&lt;&gt;0),ROUND($P499/$AL499*100,1),"")</f>
        <v/>
      </c>
      <c r="AG499" s="54">
        <f>IF(AND(ISNUMBER($S499),ISNUMBER($AL499),$AL499&lt;&gt;0),ROUND($S499/$AL499*100,2),"")</f>
        <v/>
      </c>
      <c r="AH499" s="53">
        <f>IF(AND(ISNUMBER($Q499),ISNUMBER($AL499),$AL499&lt;&gt;0),ROUND($Q499/$AL499*100,1),"")</f>
        <v/>
      </c>
      <c r="AI499" s="48">
        <f>IF(ISNUMBER($S499),IF($S499&lt;=1,"Yes","No"),"n/a")</f>
        <v/>
      </c>
      <c r="AJ499" s="48">
        <f>IF(ISNUMBER($S499),ROUND(MAX(0,MIN(100,100-$S499*2.5-IF(ISNUMBER($T499),$T499,0)*0.12+IF($S499&lt;=1,12,0))),0),"")</f>
        <v/>
      </c>
      <c r="AK499" s="48">
        <f>IF(ISNUMBER($Q499),IF($Q499&gt;=100,20,IF($Q499&gt;=30,10,0)),0)+IF(ISNUMBER($R499),IF($R499&gt;=100,20,0),0)+IF(ISNUMBER($P499),IF($P499&gt;=150,20,IF($P499&gt;=50,12,5)),0)+IF(ISNUMBER($S499),IF($S499&lt;=1,15,0),0)</f>
        <v/>
      </c>
      <c r="AL499" s="48" t="n">
        <v>355</v>
      </c>
      <c r="AM499" s="49" t="n"/>
      <c r="AN499" s="48">
        <f>IF(AND(ISNUMBER($P499),ISNUMBER($AL499),$AL499&lt;&gt;0),IF(OR($P499&gt;180,$P499/$AL499*1000&gt;400),"Over ceiling, confirm SKU","Within"),"n/a")</f>
        <v/>
      </c>
      <c r="AO499" s="51" t="n"/>
      <c r="AP499" s="51" t="n"/>
      <c r="AQ499" s="51" t="n"/>
      <c r="AR499" s="34" t="inlineStr">
        <is>
          <t>Recalled, batch confirmed, to confirm</t>
        </is>
      </c>
      <c r="AS499" s="34" t="inlineStr">
        <is>
          <t>BLANK -&gt; requires live Amazon.ca capture</t>
        </is>
      </c>
      <c r="AT499" s="34" t="inlineStr">
        <is>
          <t>Unverified commercial data</t>
        </is>
      </c>
    </row>
    <row r="500" ht="28" customHeight="1">
      <c r="A500" s="34" t="inlineStr">
        <is>
          <t>Nixie</t>
        </is>
      </c>
      <c r="B500" s="34" t="inlineStr">
        <is>
          <t>Nixie Organic Sparkling Water | Blackberry Mint | 24 pack 355mL</t>
        </is>
      </c>
      <c r="C500" s="34" t="inlineStr">
        <is>
          <t>5) Sparkling water &amp; soda</t>
        </is>
      </c>
      <c r="D500" s="34" t="inlineStr">
        <is>
          <t>355 mL can</t>
        </is>
      </c>
      <c r="E500" s="48" t="n">
        <v>24</v>
      </c>
      <c r="F500" s="49" t="n"/>
      <c r="G500" s="50">
        <f>IF(AND(ISNUMBER($F500),ISNUMBER($E500),$E500&lt;&gt;0),$F500/$E500,"")</f>
        <v/>
      </c>
      <c r="H500" s="50">
        <f>IF(AND(ISNUMBER($F500),ISNUMBER($AL500),ISNUMBER($E500),($AL500*$E500)&lt;&gt;0),$F500/($AL500*$E500)*100,"")</f>
        <v/>
      </c>
      <c r="I500" s="51" t="n"/>
      <c r="J500" s="52" t="n"/>
      <c r="K500" s="50">
        <f>IF(AND(ISNUMBER($F500),ISNUMBER($J500)),$F500*(1-$J500),"")</f>
        <v/>
      </c>
      <c r="L500" s="51" t="n"/>
      <c r="M500" s="51" t="n"/>
      <c r="N500" s="50">
        <f>IF(ISNUMBER($F500),($F500-IF(ISNUMBER($AM500),$AM500,0))*(1-IF(ISNUMBER($J500),$J500,0)),"")</f>
        <v/>
      </c>
      <c r="O500" s="34" t="inlineStr">
        <is>
          <t>Blackberry Mint</t>
        </is>
      </c>
      <c r="P500" s="48" t="n">
        <v>0</v>
      </c>
      <c r="Q500" s="48" t="n">
        <v>0</v>
      </c>
      <c r="R500" s="34" t="inlineStr">
        <is>
          <t>Not listed</t>
        </is>
      </c>
      <c r="S500" s="48" t="n">
        <v>0</v>
      </c>
      <c r="T500" s="48" t="n">
        <v>0</v>
      </c>
      <c r="U500" s="34" t="inlineStr">
        <is>
          <t>None (organic flavours)</t>
        </is>
      </c>
      <c r="V500" s="34" t="inlineStr">
        <is>
          <t>USDA organic, non GMO, zero everything</t>
        </is>
      </c>
      <c r="W500" s="51" t="n"/>
      <c r="X500" s="51" t="n"/>
      <c r="Y500" s="51" t="n"/>
      <c r="Z500" s="51" t="n"/>
      <c r="AA500" s="34" t="inlineStr">
        <is>
          <t>Low</t>
        </is>
      </c>
      <c r="AB500" s="34" t="inlineStr">
        <is>
          <t>Small organic certified seltzer niche</t>
        </is>
      </c>
      <c r="AC500" s="34" t="inlineStr">
        <is>
          <t>Certified organic zero everything seltzer</t>
        </is>
      </c>
      <c r="AD500" s="34" t="inlineStr">
        <is>
          <t>Organic certification in a plain seltzer field that mostly isn't.</t>
        </is>
      </c>
      <c r="AE500" s="51" t="n"/>
      <c r="AF500" s="53">
        <f>IF(AND(ISNUMBER($P500),ISNUMBER($AL500),$AL500&lt;&gt;0),ROUND($P500/$AL500*100,1),"")</f>
        <v/>
      </c>
      <c r="AG500" s="54">
        <f>IF(AND(ISNUMBER($S500),ISNUMBER($AL500),$AL500&lt;&gt;0),ROUND($S500/$AL500*100,2),"")</f>
        <v/>
      </c>
      <c r="AH500" s="53">
        <f>IF(AND(ISNUMBER($Q500),ISNUMBER($AL500),$AL500&lt;&gt;0),ROUND($Q500/$AL500*100,1),"")</f>
        <v/>
      </c>
      <c r="AI500" s="48">
        <f>IF(ISNUMBER($S500),IF($S500&lt;=1,"Yes","No"),"n/a")</f>
        <v/>
      </c>
      <c r="AJ500" s="48">
        <f>IF(ISNUMBER($S500),ROUND(MAX(0,MIN(100,100-$S500*2.5-IF(ISNUMBER($T500),$T500,0)*0.12+IF($S500&lt;=1,12,0))),0),"")</f>
        <v/>
      </c>
      <c r="AK500" s="48">
        <f>IF(ISNUMBER($Q500),IF($Q500&gt;=100,20,IF($Q500&gt;=30,10,0)),0)+IF(ISNUMBER($R500),IF($R500&gt;=100,20,0),0)+IF(ISNUMBER($P500),IF($P500&gt;=150,20,IF($P500&gt;=50,12,5)),0)+IF(ISNUMBER($S500),IF($S500&lt;=1,15,0),0)</f>
        <v/>
      </c>
      <c r="AL500" s="48" t="n">
        <v>355</v>
      </c>
      <c r="AM500" s="49" t="n"/>
      <c r="AN500" s="48">
        <f>IF(AND(ISNUMBER($P500),ISNUMBER($AL500),$AL500&lt;&gt;0),IF(OR($P500&gt;180,$P500/$AL500*1000&gt;400),"Over ceiling, confirm SKU","Within"),"n/a")</f>
        <v/>
      </c>
      <c r="AO500" s="51" t="n"/>
      <c r="AP500" s="51" t="n"/>
      <c r="AQ500" s="51" t="n"/>
      <c r="AR500" s="34" t="inlineStr">
        <is>
          <t>Recalled, batch confirmed, to confirm</t>
        </is>
      </c>
      <c r="AS500" s="34" t="inlineStr">
        <is>
          <t>BLANK -&gt; requires live Amazon.ca capture</t>
        </is>
      </c>
      <c r="AT500" s="34" t="inlineStr">
        <is>
          <t>Unverified commercial data</t>
        </is>
      </c>
    </row>
    <row r="501" ht="28" customHeight="1">
      <c r="A501" s="34" t="inlineStr">
        <is>
          <t>Nixie</t>
        </is>
      </c>
      <c r="B501" s="34" t="inlineStr">
        <is>
          <t>Nixie Organic Sparkling Water | Watermelon Mint | single 355mL</t>
        </is>
      </c>
      <c r="C501" s="34" t="inlineStr">
        <is>
          <t>5) Sparkling water &amp; soda</t>
        </is>
      </c>
      <c r="D501" s="34" t="inlineStr">
        <is>
          <t>355 mL can</t>
        </is>
      </c>
      <c r="E501" s="48" t="n">
        <v>1</v>
      </c>
      <c r="F501" s="49" t="n"/>
      <c r="G501" s="50">
        <f>IF(AND(ISNUMBER($F501),ISNUMBER($E501),$E501&lt;&gt;0),$F501/$E501,"")</f>
        <v/>
      </c>
      <c r="H501" s="50">
        <f>IF(AND(ISNUMBER($F501),ISNUMBER($AL501),ISNUMBER($E501),($AL501*$E501)&lt;&gt;0),$F501/($AL501*$E501)*100,"")</f>
        <v/>
      </c>
      <c r="I501" s="51" t="n"/>
      <c r="J501" s="52" t="n"/>
      <c r="K501" s="50">
        <f>IF(AND(ISNUMBER($F501),ISNUMBER($J501)),$F501*(1-$J501),"")</f>
        <v/>
      </c>
      <c r="L501" s="51" t="n"/>
      <c r="M501" s="51" t="n"/>
      <c r="N501" s="50">
        <f>IF(ISNUMBER($F501),($F501-IF(ISNUMBER($AM501),$AM501,0))*(1-IF(ISNUMBER($J501),$J501,0)),"")</f>
        <v/>
      </c>
      <c r="O501" s="34" t="inlineStr">
        <is>
          <t>Watermelon Mint</t>
        </is>
      </c>
      <c r="P501" s="48" t="n">
        <v>0</v>
      </c>
      <c r="Q501" s="48" t="n">
        <v>0</v>
      </c>
      <c r="R501" s="34" t="inlineStr">
        <is>
          <t>Not listed</t>
        </is>
      </c>
      <c r="S501" s="48" t="n">
        <v>0</v>
      </c>
      <c r="T501" s="48" t="n">
        <v>0</v>
      </c>
      <c r="U501" s="34" t="inlineStr">
        <is>
          <t>None (organic flavours)</t>
        </is>
      </c>
      <c r="V501" s="34" t="inlineStr">
        <is>
          <t>USDA organic, non GMO, zero everything</t>
        </is>
      </c>
      <c r="W501" s="51" t="n"/>
      <c r="X501" s="51" t="n"/>
      <c r="Y501" s="51" t="n"/>
      <c r="Z501" s="51" t="n"/>
      <c r="AA501" s="34" t="inlineStr">
        <is>
          <t>Low</t>
        </is>
      </c>
      <c r="AB501" s="34" t="inlineStr">
        <is>
          <t>Small organic certified seltzer niche</t>
        </is>
      </c>
      <c r="AC501" s="34" t="inlineStr">
        <is>
          <t>Certified organic zero everything seltzer</t>
        </is>
      </c>
      <c r="AD501" s="34" t="inlineStr">
        <is>
          <t>Organic certification in a plain seltzer field that mostly isn't.</t>
        </is>
      </c>
      <c r="AE501" s="51" t="n"/>
      <c r="AF501" s="53">
        <f>IF(AND(ISNUMBER($P501),ISNUMBER($AL501),$AL501&lt;&gt;0),ROUND($P501/$AL501*100,1),"")</f>
        <v/>
      </c>
      <c r="AG501" s="54">
        <f>IF(AND(ISNUMBER($S501),ISNUMBER($AL501),$AL501&lt;&gt;0),ROUND($S501/$AL501*100,2),"")</f>
        <v/>
      </c>
      <c r="AH501" s="53">
        <f>IF(AND(ISNUMBER($Q501),ISNUMBER($AL501),$AL501&lt;&gt;0),ROUND($Q501/$AL501*100,1),"")</f>
        <v/>
      </c>
      <c r="AI501" s="48">
        <f>IF(ISNUMBER($S501),IF($S501&lt;=1,"Yes","No"),"n/a")</f>
        <v/>
      </c>
      <c r="AJ501" s="48">
        <f>IF(ISNUMBER($S501),ROUND(MAX(0,MIN(100,100-$S501*2.5-IF(ISNUMBER($T501),$T501,0)*0.12+IF($S501&lt;=1,12,0))),0),"")</f>
        <v/>
      </c>
      <c r="AK501" s="48">
        <f>IF(ISNUMBER($Q501),IF($Q501&gt;=100,20,IF($Q501&gt;=30,10,0)),0)+IF(ISNUMBER($R501),IF($R501&gt;=100,20,0),0)+IF(ISNUMBER($P501),IF($P501&gt;=150,20,IF($P501&gt;=50,12,5)),0)+IF(ISNUMBER($S501),IF($S501&lt;=1,15,0),0)</f>
        <v/>
      </c>
      <c r="AL501" s="48" t="n">
        <v>355</v>
      </c>
      <c r="AM501" s="49" t="n"/>
      <c r="AN501" s="48">
        <f>IF(AND(ISNUMBER($P501),ISNUMBER($AL501),$AL501&lt;&gt;0),IF(OR($P501&gt;180,$P501/$AL501*1000&gt;400),"Over ceiling, confirm SKU","Within"),"n/a")</f>
        <v/>
      </c>
      <c r="AO501" s="51" t="n"/>
      <c r="AP501" s="51" t="n"/>
      <c r="AQ501" s="51" t="n"/>
      <c r="AR501" s="34" t="inlineStr">
        <is>
          <t>Recalled, batch confirmed, to confirm</t>
        </is>
      </c>
      <c r="AS501" s="34" t="inlineStr">
        <is>
          <t>BLANK -&gt; requires live Amazon.ca capture</t>
        </is>
      </c>
      <c r="AT501" s="34" t="inlineStr">
        <is>
          <t>Unverified commercial data</t>
        </is>
      </c>
    </row>
    <row r="502" ht="28" customHeight="1">
      <c r="A502" s="34" t="inlineStr">
        <is>
          <t>Nixie</t>
        </is>
      </c>
      <c r="B502" s="34" t="inlineStr">
        <is>
          <t>Nixie Organic Sparkling Water | Watermelon Mint | 8 pack 355mL</t>
        </is>
      </c>
      <c r="C502" s="34" t="inlineStr">
        <is>
          <t>5) Sparkling water &amp; soda</t>
        </is>
      </c>
      <c r="D502" s="34" t="inlineStr">
        <is>
          <t>355 mL can</t>
        </is>
      </c>
      <c r="E502" s="48" t="n">
        <v>8</v>
      </c>
      <c r="F502" s="49" t="n"/>
      <c r="G502" s="50">
        <f>IF(AND(ISNUMBER($F502),ISNUMBER($E502),$E502&lt;&gt;0),$F502/$E502,"")</f>
        <v/>
      </c>
      <c r="H502" s="50">
        <f>IF(AND(ISNUMBER($F502),ISNUMBER($AL502),ISNUMBER($E502),($AL502*$E502)&lt;&gt;0),$F502/($AL502*$E502)*100,"")</f>
        <v/>
      </c>
      <c r="I502" s="51" t="n"/>
      <c r="J502" s="52" t="n"/>
      <c r="K502" s="50">
        <f>IF(AND(ISNUMBER($F502),ISNUMBER($J502)),$F502*(1-$J502),"")</f>
        <v/>
      </c>
      <c r="L502" s="51" t="n"/>
      <c r="M502" s="51" t="n"/>
      <c r="N502" s="50">
        <f>IF(ISNUMBER($F502),($F502-IF(ISNUMBER($AM502),$AM502,0))*(1-IF(ISNUMBER($J502),$J502,0)),"")</f>
        <v/>
      </c>
      <c r="O502" s="34" t="inlineStr">
        <is>
          <t>Watermelon Mint</t>
        </is>
      </c>
      <c r="P502" s="48" t="n">
        <v>0</v>
      </c>
      <c r="Q502" s="48" t="n">
        <v>0</v>
      </c>
      <c r="R502" s="34" t="inlineStr">
        <is>
          <t>Not listed</t>
        </is>
      </c>
      <c r="S502" s="48" t="n">
        <v>0</v>
      </c>
      <c r="T502" s="48" t="n">
        <v>0</v>
      </c>
      <c r="U502" s="34" t="inlineStr">
        <is>
          <t>None (organic flavours)</t>
        </is>
      </c>
      <c r="V502" s="34" t="inlineStr">
        <is>
          <t>USDA organic, non GMO, zero everything</t>
        </is>
      </c>
      <c r="W502" s="51" t="n"/>
      <c r="X502" s="51" t="n"/>
      <c r="Y502" s="51" t="n"/>
      <c r="Z502" s="51" t="n"/>
      <c r="AA502" s="34" t="inlineStr">
        <is>
          <t>Low</t>
        </is>
      </c>
      <c r="AB502" s="34" t="inlineStr">
        <is>
          <t>Small organic certified seltzer niche</t>
        </is>
      </c>
      <c r="AC502" s="34" t="inlineStr">
        <is>
          <t>Certified organic zero everything seltzer</t>
        </is>
      </c>
      <c r="AD502" s="34" t="inlineStr">
        <is>
          <t>Organic certification in a plain seltzer field that mostly isn't.</t>
        </is>
      </c>
      <c r="AE502" s="51" t="n"/>
      <c r="AF502" s="53">
        <f>IF(AND(ISNUMBER($P502),ISNUMBER($AL502),$AL502&lt;&gt;0),ROUND($P502/$AL502*100,1),"")</f>
        <v/>
      </c>
      <c r="AG502" s="54">
        <f>IF(AND(ISNUMBER($S502),ISNUMBER($AL502),$AL502&lt;&gt;0),ROUND($S502/$AL502*100,2),"")</f>
        <v/>
      </c>
      <c r="AH502" s="53">
        <f>IF(AND(ISNUMBER($Q502),ISNUMBER($AL502),$AL502&lt;&gt;0),ROUND($Q502/$AL502*100,1),"")</f>
        <v/>
      </c>
      <c r="AI502" s="48">
        <f>IF(ISNUMBER($S502),IF($S502&lt;=1,"Yes","No"),"n/a")</f>
        <v/>
      </c>
      <c r="AJ502" s="48">
        <f>IF(ISNUMBER($S502),ROUND(MAX(0,MIN(100,100-$S502*2.5-IF(ISNUMBER($T502),$T502,0)*0.12+IF($S502&lt;=1,12,0))),0),"")</f>
        <v/>
      </c>
      <c r="AK502" s="48">
        <f>IF(ISNUMBER($Q502),IF($Q502&gt;=100,20,IF($Q502&gt;=30,10,0)),0)+IF(ISNUMBER($R502),IF($R502&gt;=100,20,0),0)+IF(ISNUMBER($P502),IF($P502&gt;=150,20,IF($P502&gt;=50,12,5)),0)+IF(ISNUMBER($S502),IF($S502&lt;=1,15,0),0)</f>
        <v/>
      </c>
      <c r="AL502" s="48" t="n">
        <v>355</v>
      </c>
      <c r="AM502" s="49" t="n"/>
      <c r="AN502" s="48">
        <f>IF(AND(ISNUMBER($P502),ISNUMBER($AL502),$AL502&lt;&gt;0),IF(OR($P502&gt;180,$P502/$AL502*1000&gt;400),"Over ceiling, confirm SKU","Within"),"n/a")</f>
        <v/>
      </c>
      <c r="AO502" s="51" t="n"/>
      <c r="AP502" s="51" t="n"/>
      <c r="AQ502" s="51" t="n"/>
      <c r="AR502" s="34" t="inlineStr">
        <is>
          <t>Recalled, batch confirmed, to confirm</t>
        </is>
      </c>
      <c r="AS502" s="34" t="inlineStr">
        <is>
          <t>BLANK -&gt; requires live Amazon.ca capture</t>
        </is>
      </c>
      <c r="AT502" s="34" t="inlineStr">
        <is>
          <t>Unverified commercial data</t>
        </is>
      </c>
    </row>
    <row r="503" ht="28" customHeight="1">
      <c r="A503" s="34" t="inlineStr">
        <is>
          <t>Nixie</t>
        </is>
      </c>
      <c r="B503" s="34" t="inlineStr">
        <is>
          <t>Nixie Organic Sparkling Water | Watermelon Mint | 12 pack 355mL</t>
        </is>
      </c>
      <c r="C503" s="34" t="inlineStr">
        <is>
          <t>5) Sparkling water &amp; soda</t>
        </is>
      </c>
      <c r="D503" s="34" t="inlineStr">
        <is>
          <t>355 mL can</t>
        </is>
      </c>
      <c r="E503" s="48" t="n">
        <v>12</v>
      </c>
      <c r="F503" s="49" t="n"/>
      <c r="G503" s="50">
        <f>IF(AND(ISNUMBER($F503),ISNUMBER($E503),$E503&lt;&gt;0),$F503/$E503,"")</f>
        <v/>
      </c>
      <c r="H503" s="50">
        <f>IF(AND(ISNUMBER($F503),ISNUMBER($AL503),ISNUMBER($E503),($AL503*$E503)&lt;&gt;0),$F503/($AL503*$E503)*100,"")</f>
        <v/>
      </c>
      <c r="I503" s="51" t="n"/>
      <c r="J503" s="52" t="n"/>
      <c r="K503" s="50">
        <f>IF(AND(ISNUMBER($F503),ISNUMBER($J503)),$F503*(1-$J503),"")</f>
        <v/>
      </c>
      <c r="L503" s="51" t="n"/>
      <c r="M503" s="51" t="n"/>
      <c r="N503" s="50">
        <f>IF(ISNUMBER($F503),($F503-IF(ISNUMBER($AM503),$AM503,0))*(1-IF(ISNUMBER($J503),$J503,0)),"")</f>
        <v/>
      </c>
      <c r="O503" s="34" t="inlineStr">
        <is>
          <t>Watermelon Mint</t>
        </is>
      </c>
      <c r="P503" s="48" t="n">
        <v>0</v>
      </c>
      <c r="Q503" s="48" t="n">
        <v>0</v>
      </c>
      <c r="R503" s="34" t="inlineStr">
        <is>
          <t>Not listed</t>
        </is>
      </c>
      <c r="S503" s="48" t="n">
        <v>0</v>
      </c>
      <c r="T503" s="48" t="n">
        <v>0</v>
      </c>
      <c r="U503" s="34" t="inlineStr">
        <is>
          <t>None (organic flavours)</t>
        </is>
      </c>
      <c r="V503" s="34" t="inlineStr">
        <is>
          <t>USDA organic, non GMO, zero everything</t>
        </is>
      </c>
      <c r="W503" s="51" t="n"/>
      <c r="X503" s="51" t="n"/>
      <c r="Y503" s="51" t="n"/>
      <c r="Z503" s="51" t="n"/>
      <c r="AA503" s="34" t="inlineStr">
        <is>
          <t>Low</t>
        </is>
      </c>
      <c r="AB503" s="34" t="inlineStr">
        <is>
          <t>Small organic certified seltzer niche</t>
        </is>
      </c>
      <c r="AC503" s="34" t="inlineStr">
        <is>
          <t>Certified organic zero everything seltzer</t>
        </is>
      </c>
      <c r="AD503" s="34" t="inlineStr">
        <is>
          <t>Organic certification in a plain seltzer field that mostly isn't.</t>
        </is>
      </c>
      <c r="AE503" s="51" t="n"/>
      <c r="AF503" s="53">
        <f>IF(AND(ISNUMBER($P503),ISNUMBER($AL503),$AL503&lt;&gt;0),ROUND($P503/$AL503*100,1),"")</f>
        <v/>
      </c>
      <c r="AG503" s="54">
        <f>IF(AND(ISNUMBER($S503),ISNUMBER($AL503),$AL503&lt;&gt;0),ROUND($S503/$AL503*100,2),"")</f>
        <v/>
      </c>
      <c r="AH503" s="53">
        <f>IF(AND(ISNUMBER($Q503),ISNUMBER($AL503),$AL503&lt;&gt;0),ROUND($Q503/$AL503*100,1),"")</f>
        <v/>
      </c>
      <c r="AI503" s="48">
        <f>IF(ISNUMBER($S503),IF($S503&lt;=1,"Yes","No"),"n/a")</f>
        <v/>
      </c>
      <c r="AJ503" s="48">
        <f>IF(ISNUMBER($S503),ROUND(MAX(0,MIN(100,100-$S503*2.5-IF(ISNUMBER($T503),$T503,0)*0.12+IF($S503&lt;=1,12,0))),0),"")</f>
        <v/>
      </c>
      <c r="AK503" s="48">
        <f>IF(ISNUMBER($Q503),IF($Q503&gt;=100,20,IF($Q503&gt;=30,10,0)),0)+IF(ISNUMBER($R503),IF($R503&gt;=100,20,0),0)+IF(ISNUMBER($P503),IF($P503&gt;=150,20,IF($P503&gt;=50,12,5)),0)+IF(ISNUMBER($S503),IF($S503&lt;=1,15,0),0)</f>
        <v/>
      </c>
      <c r="AL503" s="48" t="n">
        <v>355</v>
      </c>
      <c r="AM503" s="49" t="n"/>
      <c r="AN503" s="48">
        <f>IF(AND(ISNUMBER($P503),ISNUMBER($AL503),$AL503&lt;&gt;0),IF(OR($P503&gt;180,$P503/$AL503*1000&gt;400),"Over ceiling, confirm SKU","Within"),"n/a")</f>
        <v/>
      </c>
      <c r="AO503" s="51" t="n"/>
      <c r="AP503" s="51" t="n"/>
      <c r="AQ503" s="51" t="n"/>
      <c r="AR503" s="34" t="inlineStr">
        <is>
          <t>Recalled, batch confirmed, to confirm</t>
        </is>
      </c>
      <c r="AS503" s="34" t="inlineStr">
        <is>
          <t>BLANK -&gt; requires live Amazon.ca capture</t>
        </is>
      </c>
      <c r="AT503" s="34" t="inlineStr">
        <is>
          <t>Unverified commercial data</t>
        </is>
      </c>
    </row>
    <row r="504" ht="28" customHeight="1">
      <c r="A504" s="34" t="inlineStr">
        <is>
          <t>Nixie</t>
        </is>
      </c>
      <c r="B504" s="34" t="inlineStr">
        <is>
          <t>Nixie Organic Sparkling Water | Watermelon Mint | 15 pack 355mL</t>
        </is>
      </c>
      <c r="C504" s="34" t="inlineStr">
        <is>
          <t>5) Sparkling water &amp; soda</t>
        </is>
      </c>
      <c r="D504" s="34" t="inlineStr">
        <is>
          <t>355 mL can</t>
        </is>
      </c>
      <c r="E504" s="48" t="n">
        <v>15</v>
      </c>
      <c r="F504" s="49" t="n"/>
      <c r="G504" s="50">
        <f>IF(AND(ISNUMBER($F504),ISNUMBER($E504),$E504&lt;&gt;0),$F504/$E504,"")</f>
        <v/>
      </c>
      <c r="H504" s="50">
        <f>IF(AND(ISNUMBER($F504),ISNUMBER($AL504),ISNUMBER($E504),($AL504*$E504)&lt;&gt;0),$F504/($AL504*$E504)*100,"")</f>
        <v/>
      </c>
      <c r="I504" s="51" t="n"/>
      <c r="J504" s="52" t="n"/>
      <c r="K504" s="50">
        <f>IF(AND(ISNUMBER($F504),ISNUMBER($J504)),$F504*(1-$J504),"")</f>
        <v/>
      </c>
      <c r="L504" s="51" t="n"/>
      <c r="M504" s="51" t="n"/>
      <c r="N504" s="50">
        <f>IF(ISNUMBER($F504),($F504-IF(ISNUMBER($AM504),$AM504,0))*(1-IF(ISNUMBER($J504),$J504,0)),"")</f>
        <v/>
      </c>
      <c r="O504" s="34" t="inlineStr">
        <is>
          <t>Watermelon Mint</t>
        </is>
      </c>
      <c r="P504" s="48" t="n">
        <v>0</v>
      </c>
      <c r="Q504" s="48" t="n">
        <v>0</v>
      </c>
      <c r="R504" s="34" t="inlineStr">
        <is>
          <t>Not listed</t>
        </is>
      </c>
      <c r="S504" s="48" t="n">
        <v>0</v>
      </c>
      <c r="T504" s="48" t="n">
        <v>0</v>
      </c>
      <c r="U504" s="34" t="inlineStr">
        <is>
          <t>None (organic flavours)</t>
        </is>
      </c>
      <c r="V504" s="34" t="inlineStr">
        <is>
          <t>USDA organic, non GMO, zero everything</t>
        </is>
      </c>
      <c r="W504" s="51" t="n"/>
      <c r="X504" s="51" t="n"/>
      <c r="Y504" s="51" t="n"/>
      <c r="Z504" s="51" t="n"/>
      <c r="AA504" s="34" t="inlineStr">
        <is>
          <t>Low</t>
        </is>
      </c>
      <c r="AB504" s="34" t="inlineStr">
        <is>
          <t>Small organic certified seltzer niche</t>
        </is>
      </c>
      <c r="AC504" s="34" t="inlineStr">
        <is>
          <t>Certified organic zero everything seltzer</t>
        </is>
      </c>
      <c r="AD504" s="34" t="inlineStr">
        <is>
          <t>Organic certification in a plain seltzer field that mostly isn't.</t>
        </is>
      </c>
      <c r="AE504" s="51" t="n"/>
      <c r="AF504" s="53">
        <f>IF(AND(ISNUMBER($P504),ISNUMBER($AL504),$AL504&lt;&gt;0),ROUND($P504/$AL504*100,1),"")</f>
        <v/>
      </c>
      <c r="AG504" s="54">
        <f>IF(AND(ISNUMBER($S504),ISNUMBER($AL504),$AL504&lt;&gt;0),ROUND($S504/$AL504*100,2),"")</f>
        <v/>
      </c>
      <c r="AH504" s="53">
        <f>IF(AND(ISNUMBER($Q504),ISNUMBER($AL504),$AL504&lt;&gt;0),ROUND($Q504/$AL504*100,1),"")</f>
        <v/>
      </c>
      <c r="AI504" s="48">
        <f>IF(ISNUMBER($S504),IF($S504&lt;=1,"Yes","No"),"n/a")</f>
        <v/>
      </c>
      <c r="AJ504" s="48">
        <f>IF(ISNUMBER($S504),ROUND(MAX(0,MIN(100,100-$S504*2.5-IF(ISNUMBER($T504),$T504,0)*0.12+IF($S504&lt;=1,12,0))),0),"")</f>
        <v/>
      </c>
      <c r="AK504" s="48">
        <f>IF(ISNUMBER($Q504),IF($Q504&gt;=100,20,IF($Q504&gt;=30,10,0)),0)+IF(ISNUMBER($R504),IF($R504&gt;=100,20,0),0)+IF(ISNUMBER($P504),IF($P504&gt;=150,20,IF($P504&gt;=50,12,5)),0)+IF(ISNUMBER($S504),IF($S504&lt;=1,15,0),0)</f>
        <v/>
      </c>
      <c r="AL504" s="48" t="n">
        <v>355</v>
      </c>
      <c r="AM504" s="49" t="n"/>
      <c r="AN504" s="48">
        <f>IF(AND(ISNUMBER($P504),ISNUMBER($AL504),$AL504&lt;&gt;0),IF(OR($P504&gt;180,$P504/$AL504*1000&gt;400),"Over ceiling, confirm SKU","Within"),"n/a")</f>
        <v/>
      </c>
      <c r="AO504" s="51" t="n"/>
      <c r="AP504" s="51" t="n"/>
      <c r="AQ504" s="51" t="n"/>
      <c r="AR504" s="34" t="inlineStr">
        <is>
          <t>Recalled, batch confirmed, to confirm</t>
        </is>
      </c>
      <c r="AS504" s="34" t="inlineStr">
        <is>
          <t>BLANK -&gt; requires live Amazon.ca capture</t>
        </is>
      </c>
      <c r="AT504" s="34" t="inlineStr">
        <is>
          <t>Unverified commercial data</t>
        </is>
      </c>
    </row>
    <row r="505" ht="28" customHeight="1">
      <c r="A505" s="34" t="inlineStr">
        <is>
          <t>Nixie</t>
        </is>
      </c>
      <c r="B505" s="34" t="inlineStr">
        <is>
          <t>Nixie Organic Sparkling Water | Watermelon Mint | 18 pack 355mL</t>
        </is>
      </c>
      <c r="C505" s="34" t="inlineStr">
        <is>
          <t>5) Sparkling water &amp; soda</t>
        </is>
      </c>
      <c r="D505" s="34" t="inlineStr">
        <is>
          <t>355 mL can</t>
        </is>
      </c>
      <c r="E505" s="48" t="n">
        <v>18</v>
      </c>
      <c r="F505" s="49" t="n"/>
      <c r="G505" s="50">
        <f>IF(AND(ISNUMBER($F505),ISNUMBER($E505),$E505&lt;&gt;0),$F505/$E505,"")</f>
        <v/>
      </c>
      <c r="H505" s="50">
        <f>IF(AND(ISNUMBER($F505),ISNUMBER($AL505),ISNUMBER($E505),($AL505*$E505)&lt;&gt;0),$F505/($AL505*$E505)*100,"")</f>
        <v/>
      </c>
      <c r="I505" s="51" t="n"/>
      <c r="J505" s="52" t="n"/>
      <c r="K505" s="50">
        <f>IF(AND(ISNUMBER($F505),ISNUMBER($J505)),$F505*(1-$J505),"")</f>
        <v/>
      </c>
      <c r="L505" s="51" t="n"/>
      <c r="M505" s="51" t="n"/>
      <c r="N505" s="50">
        <f>IF(ISNUMBER($F505),($F505-IF(ISNUMBER($AM505),$AM505,0))*(1-IF(ISNUMBER($J505),$J505,0)),"")</f>
        <v/>
      </c>
      <c r="O505" s="34" t="inlineStr">
        <is>
          <t>Watermelon Mint</t>
        </is>
      </c>
      <c r="P505" s="48" t="n">
        <v>0</v>
      </c>
      <c r="Q505" s="48" t="n">
        <v>0</v>
      </c>
      <c r="R505" s="34" t="inlineStr">
        <is>
          <t>Not listed</t>
        </is>
      </c>
      <c r="S505" s="48" t="n">
        <v>0</v>
      </c>
      <c r="T505" s="48" t="n">
        <v>0</v>
      </c>
      <c r="U505" s="34" t="inlineStr">
        <is>
          <t>None (organic flavours)</t>
        </is>
      </c>
      <c r="V505" s="34" t="inlineStr">
        <is>
          <t>USDA organic, non GMO, zero everything</t>
        </is>
      </c>
      <c r="W505" s="51" t="n"/>
      <c r="X505" s="51" t="n"/>
      <c r="Y505" s="51" t="n"/>
      <c r="Z505" s="51" t="n"/>
      <c r="AA505" s="34" t="inlineStr">
        <is>
          <t>Low</t>
        </is>
      </c>
      <c r="AB505" s="34" t="inlineStr">
        <is>
          <t>Small organic certified seltzer niche</t>
        </is>
      </c>
      <c r="AC505" s="34" t="inlineStr">
        <is>
          <t>Certified organic zero everything seltzer</t>
        </is>
      </c>
      <c r="AD505" s="34" t="inlineStr">
        <is>
          <t>Organic certification in a plain seltzer field that mostly isn't.</t>
        </is>
      </c>
      <c r="AE505" s="51" t="n"/>
      <c r="AF505" s="53">
        <f>IF(AND(ISNUMBER($P505),ISNUMBER($AL505),$AL505&lt;&gt;0),ROUND($P505/$AL505*100,1),"")</f>
        <v/>
      </c>
      <c r="AG505" s="54">
        <f>IF(AND(ISNUMBER($S505),ISNUMBER($AL505),$AL505&lt;&gt;0),ROUND($S505/$AL505*100,2),"")</f>
        <v/>
      </c>
      <c r="AH505" s="53">
        <f>IF(AND(ISNUMBER($Q505),ISNUMBER($AL505),$AL505&lt;&gt;0),ROUND($Q505/$AL505*100,1),"")</f>
        <v/>
      </c>
      <c r="AI505" s="48">
        <f>IF(ISNUMBER($S505),IF($S505&lt;=1,"Yes","No"),"n/a")</f>
        <v/>
      </c>
      <c r="AJ505" s="48">
        <f>IF(ISNUMBER($S505),ROUND(MAX(0,MIN(100,100-$S505*2.5-IF(ISNUMBER($T505),$T505,0)*0.12+IF($S505&lt;=1,12,0))),0),"")</f>
        <v/>
      </c>
      <c r="AK505" s="48">
        <f>IF(ISNUMBER($Q505),IF($Q505&gt;=100,20,IF($Q505&gt;=30,10,0)),0)+IF(ISNUMBER($R505),IF($R505&gt;=100,20,0),0)+IF(ISNUMBER($P505),IF($P505&gt;=150,20,IF($P505&gt;=50,12,5)),0)+IF(ISNUMBER($S505),IF($S505&lt;=1,15,0),0)</f>
        <v/>
      </c>
      <c r="AL505" s="48" t="n">
        <v>355</v>
      </c>
      <c r="AM505" s="49" t="n"/>
      <c r="AN505" s="48">
        <f>IF(AND(ISNUMBER($P505),ISNUMBER($AL505),$AL505&lt;&gt;0),IF(OR($P505&gt;180,$P505/$AL505*1000&gt;400),"Over ceiling, confirm SKU","Within"),"n/a")</f>
        <v/>
      </c>
      <c r="AO505" s="51" t="n"/>
      <c r="AP505" s="51" t="n"/>
      <c r="AQ505" s="51" t="n"/>
      <c r="AR505" s="34" t="inlineStr">
        <is>
          <t>Recalled, batch confirmed, to confirm</t>
        </is>
      </c>
      <c r="AS505" s="34" t="inlineStr">
        <is>
          <t>BLANK -&gt; requires live Amazon.ca capture</t>
        </is>
      </c>
      <c r="AT505" s="34" t="inlineStr">
        <is>
          <t>Unverified commercial data</t>
        </is>
      </c>
    </row>
    <row r="506" ht="28" customHeight="1">
      <c r="A506" s="34" t="inlineStr">
        <is>
          <t>Nixie</t>
        </is>
      </c>
      <c r="B506" s="34" t="inlineStr">
        <is>
          <t>Nixie Organic Sparkling Water | Watermelon Mint | 24 pack 355mL</t>
        </is>
      </c>
      <c r="C506" s="34" t="inlineStr">
        <is>
          <t>5) Sparkling water &amp; soda</t>
        </is>
      </c>
      <c r="D506" s="34" t="inlineStr">
        <is>
          <t>355 mL can</t>
        </is>
      </c>
      <c r="E506" s="48" t="n">
        <v>24</v>
      </c>
      <c r="F506" s="49" t="n"/>
      <c r="G506" s="50">
        <f>IF(AND(ISNUMBER($F506),ISNUMBER($E506),$E506&lt;&gt;0),$F506/$E506,"")</f>
        <v/>
      </c>
      <c r="H506" s="50">
        <f>IF(AND(ISNUMBER($F506),ISNUMBER($AL506),ISNUMBER($E506),($AL506*$E506)&lt;&gt;0),$F506/($AL506*$E506)*100,"")</f>
        <v/>
      </c>
      <c r="I506" s="51" t="n"/>
      <c r="J506" s="52" t="n"/>
      <c r="K506" s="50">
        <f>IF(AND(ISNUMBER($F506),ISNUMBER($J506)),$F506*(1-$J506),"")</f>
        <v/>
      </c>
      <c r="L506" s="51" t="n"/>
      <c r="M506" s="51" t="n"/>
      <c r="N506" s="50">
        <f>IF(ISNUMBER($F506),($F506-IF(ISNUMBER($AM506),$AM506,0))*(1-IF(ISNUMBER($J506),$J506,0)),"")</f>
        <v/>
      </c>
      <c r="O506" s="34" t="inlineStr">
        <is>
          <t>Watermelon Mint</t>
        </is>
      </c>
      <c r="P506" s="48" t="n">
        <v>0</v>
      </c>
      <c r="Q506" s="48" t="n">
        <v>0</v>
      </c>
      <c r="R506" s="34" t="inlineStr">
        <is>
          <t>Not listed</t>
        </is>
      </c>
      <c r="S506" s="48" t="n">
        <v>0</v>
      </c>
      <c r="T506" s="48" t="n">
        <v>0</v>
      </c>
      <c r="U506" s="34" t="inlineStr">
        <is>
          <t>None (organic flavours)</t>
        </is>
      </c>
      <c r="V506" s="34" t="inlineStr">
        <is>
          <t>USDA organic, non GMO, zero everything</t>
        </is>
      </c>
      <c r="W506" s="51" t="n"/>
      <c r="X506" s="51" t="n"/>
      <c r="Y506" s="51" t="n"/>
      <c r="Z506" s="51" t="n"/>
      <c r="AA506" s="34" t="inlineStr">
        <is>
          <t>Low</t>
        </is>
      </c>
      <c r="AB506" s="34" t="inlineStr">
        <is>
          <t>Small organic certified seltzer niche</t>
        </is>
      </c>
      <c r="AC506" s="34" t="inlineStr">
        <is>
          <t>Certified organic zero everything seltzer</t>
        </is>
      </c>
      <c r="AD506" s="34" t="inlineStr">
        <is>
          <t>Organic certification in a plain seltzer field that mostly isn't.</t>
        </is>
      </c>
      <c r="AE506" s="51" t="n"/>
      <c r="AF506" s="53">
        <f>IF(AND(ISNUMBER($P506),ISNUMBER($AL506),$AL506&lt;&gt;0),ROUND($P506/$AL506*100,1),"")</f>
        <v/>
      </c>
      <c r="AG506" s="54">
        <f>IF(AND(ISNUMBER($S506),ISNUMBER($AL506),$AL506&lt;&gt;0),ROUND($S506/$AL506*100,2),"")</f>
        <v/>
      </c>
      <c r="AH506" s="53">
        <f>IF(AND(ISNUMBER($Q506),ISNUMBER($AL506),$AL506&lt;&gt;0),ROUND($Q506/$AL506*100,1),"")</f>
        <v/>
      </c>
      <c r="AI506" s="48">
        <f>IF(ISNUMBER($S506),IF($S506&lt;=1,"Yes","No"),"n/a")</f>
        <v/>
      </c>
      <c r="AJ506" s="48">
        <f>IF(ISNUMBER($S506),ROUND(MAX(0,MIN(100,100-$S506*2.5-IF(ISNUMBER($T506),$T506,0)*0.12+IF($S506&lt;=1,12,0))),0),"")</f>
        <v/>
      </c>
      <c r="AK506" s="48">
        <f>IF(ISNUMBER($Q506),IF($Q506&gt;=100,20,IF($Q506&gt;=30,10,0)),0)+IF(ISNUMBER($R506),IF($R506&gt;=100,20,0),0)+IF(ISNUMBER($P506),IF($P506&gt;=150,20,IF($P506&gt;=50,12,5)),0)+IF(ISNUMBER($S506),IF($S506&lt;=1,15,0),0)</f>
        <v/>
      </c>
      <c r="AL506" s="48" t="n">
        <v>355</v>
      </c>
      <c r="AM506" s="49" t="n"/>
      <c r="AN506" s="48">
        <f>IF(AND(ISNUMBER($P506),ISNUMBER($AL506),$AL506&lt;&gt;0),IF(OR($P506&gt;180,$P506/$AL506*1000&gt;400),"Over ceiling, confirm SKU","Within"),"n/a")</f>
        <v/>
      </c>
      <c r="AO506" s="51" t="n"/>
      <c r="AP506" s="51" t="n"/>
      <c r="AQ506" s="51" t="n"/>
      <c r="AR506" s="34" t="inlineStr">
        <is>
          <t>Recalled, batch confirmed, to confirm</t>
        </is>
      </c>
      <c r="AS506" s="34" t="inlineStr">
        <is>
          <t>BLANK -&gt; requires live Amazon.ca capture</t>
        </is>
      </c>
      <c r="AT506" s="34" t="inlineStr">
        <is>
          <t>Unverified commercial data</t>
        </is>
      </c>
    </row>
    <row r="507" ht="28" customHeight="1">
      <c r="A507" s="34" t="inlineStr">
        <is>
          <t>Pepsi</t>
        </is>
      </c>
      <c r="B507" s="34" t="inlineStr">
        <is>
          <t>Pepsi Cola | Original | single 355mL</t>
        </is>
      </c>
      <c r="C507" s="34" t="inlineStr">
        <is>
          <t>5) Sparkling water &amp; soda</t>
        </is>
      </c>
      <c r="D507" s="34" t="inlineStr">
        <is>
          <t>355 mL can</t>
        </is>
      </c>
      <c r="E507" s="48" t="n">
        <v>1</v>
      </c>
      <c r="F507" s="49" t="n"/>
      <c r="G507" s="50">
        <f>IF(AND(ISNUMBER($F507),ISNUMBER($E507),$E507&lt;&gt;0),$F507/$E507,"")</f>
        <v/>
      </c>
      <c r="H507" s="50">
        <f>IF(AND(ISNUMBER($F507),ISNUMBER($AL507),ISNUMBER($E507),($AL507*$E507)&lt;&gt;0),$F507/($AL507*$E507)*100,"")</f>
        <v/>
      </c>
      <c r="I507" s="51" t="n"/>
      <c r="J507" s="52" t="n"/>
      <c r="K507" s="50">
        <f>IF(AND(ISNUMBER($F507),ISNUMBER($J507)),$F507*(1-$J507),"")</f>
        <v/>
      </c>
      <c r="L507" s="51" t="n"/>
      <c r="M507" s="51" t="n"/>
      <c r="N507" s="50">
        <f>IF(ISNUMBER($F507),($F507-IF(ISNUMBER($AM507),$AM507,0))*(1-IF(ISNUMBER($J507),$J507,0)),"")</f>
        <v/>
      </c>
      <c r="O507" s="34" t="inlineStr">
        <is>
          <t>Original</t>
        </is>
      </c>
      <c r="P507" s="48" t="n">
        <v>38</v>
      </c>
      <c r="Q507" s="48" t="n">
        <v>30</v>
      </c>
      <c r="R507" s="34" t="inlineStr">
        <is>
          <t>Not listed</t>
        </is>
      </c>
      <c r="S507" s="48" t="n">
        <v>41</v>
      </c>
      <c r="T507" s="48" t="n">
        <v>150</v>
      </c>
      <c r="U507" s="34" t="inlineStr">
        <is>
          <t>HFCS</t>
        </is>
      </c>
      <c r="V507" s="34" t="inlineStr">
        <is>
          <t>Classic cola (no functional claim)</t>
        </is>
      </c>
      <c r="W507" s="51" t="n"/>
      <c r="X507" s="51" t="n"/>
      <c r="Y507" s="51" t="n"/>
      <c r="Z507" s="51" t="n"/>
      <c r="AA507" s="34" t="inlineStr">
        <is>
          <t>Very High</t>
        </is>
      </c>
      <c r="AB507" s="34" t="inlineStr">
        <is>
          <t>#2 cola; mass volume</t>
        </is>
      </c>
      <c r="AC507" s="34" t="inlineStr">
        <is>
          <t>The other classic cola</t>
        </is>
      </c>
      <c r="AD507" s="34" t="inlineStr">
        <is>
          <t>Cola taste preference and price.</t>
        </is>
      </c>
      <c r="AE507" s="51" t="n"/>
      <c r="AF507" s="53">
        <f>IF(AND(ISNUMBER($P507),ISNUMBER($AL507),$AL507&lt;&gt;0),ROUND($P507/$AL507*100,1),"")</f>
        <v/>
      </c>
      <c r="AG507" s="54">
        <f>IF(AND(ISNUMBER($S507),ISNUMBER($AL507),$AL507&lt;&gt;0),ROUND($S507/$AL507*100,2),"")</f>
        <v/>
      </c>
      <c r="AH507" s="53">
        <f>IF(AND(ISNUMBER($Q507),ISNUMBER($AL507),$AL507&lt;&gt;0),ROUND($Q507/$AL507*100,1),"")</f>
        <v/>
      </c>
      <c r="AI507" s="48">
        <f>IF(ISNUMBER($S507),IF($S507&lt;=1,"Yes","No"),"n/a")</f>
        <v/>
      </c>
      <c r="AJ507" s="48">
        <f>IF(ISNUMBER($S507),ROUND(MAX(0,MIN(100,100-$S507*2.5-IF(ISNUMBER($T507),$T507,0)*0.12+IF($S507&lt;=1,12,0))),0),"")</f>
        <v/>
      </c>
      <c r="AK507" s="48">
        <f>IF(ISNUMBER($Q507),IF($Q507&gt;=100,20,IF($Q507&gt;=30,10,0)),0)+IF(ISNUMBER($R507),IF($R507&gt;=100,20,0),0)+IF(ISNUMBER($P507),IF($P507&gt;=150,20,IF($P507&gt;=50,12,5)),0)+IF(ISNUMBER($S507),IF($S507&lt;=1,15,0),0)</f>
        <v/>
      </c>
      <c r="AL507" s="48" t="n">
        <v>355</v>
      </c>
      <c r="AM507" s="49" t="n"/>
      <c r="AN507" s="48">
        <f>IF(AND(ISNUMBER($P507),ISNUMBER($AL507),$AL507&lt;&gt;0),IF(OR($P507&gt;180,$P507/$AL507*1000&gt;400),"Over ceiling, confirm SKU","Within"),"n/a")</f>
        <v/>
      </c>
      <c r="AO507" s="51" t="n"/>
      <c r="AP507" s="51" t="n"/>
      <c r="AQ507" s="51" t="n"/>
      <c r="AR507" s="34" t="inlineStr">
        <is>
          <t>Recalled, batch confirmed, to confirm</t>
        </is>
      </c>
      <c r="AS507" s="34" t="inlineStr">
        <is>
          <t>BLANK -&gt; requires live Amazon.ca capture</t>
        </is>
      </c>
      <c r="AT507" s="34" t="inlineStr">
        <is>
          <t>Unverified commercial data</t>
        </is>
      </c>
    </row>
    <row r="508" ht="28" customHeight="1">
      <c r="A508" s="34" t="inlineStr">
        <is>
          <t>Pepsi</t>
        </is>
      </c>
      <c r="B508" s="34" t="inlineStr">
        <is>
          <t>Pepsi Cola | Original | 8 pack 355mL</t>
        </is>
      </c>
      <c r="C508" s="34" t="inlineStr">
        <is>
          <t>5) Sparkling water &amp; soda</t>
        </is>
      </c>
      <c r="D508" s="34" t="inlineStr">
        <is>
          <t>355 mL can</t>
        </is>
      </c>
      <c r="E508" s="48" t="n">
        <v>8</v>
      </c>
      <c r="F508" s="49" t="n"/>
      <c r="G508" s="50">
        <f>IF(AND(ISNUMBER($F508),ISNUMBER($E508),$E508&lt;&gt;0),$F508/$E508,"")</f>
        <v/>
      </c>
      <c r="H508" s="50">
        <f>IF(AND(ISNUMBER($F508),ISNUMBER($AL508),ISNUMBER($E508),($AL508*$E508)&lt;&gt;0),$F508/($AL508*$E508)*100,"")</f>
        <v/>
      </c>
      <c r="I508" s="51" t="n"/>
      <c r="J508" s="52" t="n"/>
      <c r="K508" s="50">
        <f>IF(AND(ISNUMBER($F508),ISNUMBER($J508)),$F508*(1-$J508),"")</f>
        <v/>
      </c>
      <c r="L508" s="51" t="n"/>
      <c r="M508" s="51" t="n"/>
      <c r="N508" s="50">
        <f>IF(ISNUMBER($F508),($F508-IF(ISNUMBER($AM508),$AM508,0))*(1-IF(ISNUMBER($J508),$J508,0)),"")</f>
        <v/>
      </c>
      <c r="O508" s="34" t="inlineStr">
        <is>
          <t>Original</t>
        </is>
      </c>
      <c r="P508" s="48" t="n">
        <v>38</v>
      </c>
      <c r="Q508" s="48" t="n">
        <v>30</v>
      </c>
      <c r="R508" s="34" t="inlineStr">
        <is>
          <t>Not listed</t>
        </is>
      </c>
      <c r="S508" s="48" t="n">
        <v>41</v>
      </c>
      <c r="T508" s="48" t="n">
        <v>150</v>
      </c>
      <c r="U508" s="34" t="inlineStr">
        <is>
          <t>HFCS</t>
        </is>
      </c>
      <c r="V508" s="34" t="inlineStr">
        <is>
          <t>Classic cola (no functional claim)</t>
        </is>
      </c>
      <c r="W508" s="51" t="n"/>
      <c r="X508" s="51" t="n"/>
      <c r="Y508" s="51" t="n"/>
      <c r="Z508" s="51" t="n"/>
      <c r="AA508" s="34" t="inlineStr">
        <is>
          <t>Very High</t>
        </is>
      </c>
      <c r="AB508" s="34" t="inlineStr">
        <is>
          <t>#2 cola; mass volume</t>
        </is>
      </c>
      <c r="AC508" s="34" t="inlineStr">
        <is>
          <t>The other classic cola</t>
        </is>
      </c>
      <c r="AD508" s="34" t="inlineStr">
        <is>
          <t>Cola taste preference and price.</t>
        </is>
      </c>
      <c r="AE508" s="51" t="n"/>
      <c r="AF508" s="53">
        <f>IF(AND(ISNUMBER($P508),ISNUMBER($AL508),$AL508&lt;&gt;0),ROUND($P508/$AL508*100,1),"")</f>
        <v/>
      </c>
      <c r="AG508" s="54">
        <f>IF(AND(ISNUMBER($S508),ISNUMBER($AL508),$AL508&lt;&gt;0),ROUND($S508/$AL508*100,2),"")</f>
        <v/>
      </c>
      <c r="AH508" s="53">
        <f>IF(AND(ISNUMBER($Q508),ISNUMBER($AL508),$AL508&lt;&gt;0),ROUND($Q508/$AL508*100,1),"")</f>
        <v/>
      </c>
      <c r="AI508" s="48">
        <f>IF(ISNUMBER($S508),IF($S508&lt;=1,"Yes","No"),"n/a")</f>
        <v/>
      </c>
      <c r="AJ508" s="48">
        <f>IF(ISNUMBER($S508),ROUND(MAX(0,MIN(100,100-$S508*2.5-IF(ISNUMBER($T508),$T508,0)*0.12+IF($S508&lt;=1,12,0))),0),"")</f>
        <v/>
      </c>
      <c r="AK508" s="48">
        <f>IF(ISNUMBER($Q508),IF($Q508&gt;=100,20,IF($Q508&gt;=30,10,0)),0)+IF(ISNUMBER($R508),IF($R508&gt;=100,20,0),0)+IF(ISNUMBER($P508),IF($P508&gt;=150,20,IF($P508&gt;=50,12,5)),0)+IF(ISNUMBER($S508),IF($S508&lt;=1,15,0),0)</f>
        <v/>
      </c>
      <c r="AL508" s="48" t="n">
        <v>355</v>
      </c>
      <c r="AM508" s="49" t="n"/>
      <c r="AN508" s="48">
        <f>IF(AND(ISNUMBER($P508),ISNUMBER($AL508),$AL508&lt;&gt;0),IF(OR($P508&gt;180,$P508/$AL508*1000&gt;400),"Over ceiling, confirm SKU","Within"),"n/a")</f>
        <v/>
      </c>
      <c r="AO508" s="51" t="n"/>
      <c r="AP508" s="51" t="n"/>
      <c r="AQ508" s="51" t="n"/>
      <c r="AR508" s="34" t="inlineStr">
        <is>
          <t>Recalled, batch confirmed, to confirm</t>
        </is>
      </c>
      <c r="AS508" s="34" t="inlineStr">
        <is>
          <t>BLANK -&gt; requires live Amazon.ca capture</t>
        </is>
      </c>
      <c r="AT508" s="34" t="inlineStr">
        <is>
          <t>Unverified commercial data</t>
        </is>
      </c>
    </row>
    <row r="509" ht="28" customHeight="1">
      <c r="A509" s="34" t="inlineStr">
        <is>
          <t>Pepsi</t>
        </is>
      </c>
      <c r="B509" s="34" t="inlineStr">
        <is>
          <t>Pepsi Cola | Original | 12 pack 355mL</t>
        </is>
      </c>
      <c r="C509" s="34" t="inlineStr">
        <is>
          <t>5) Sparkling water &amp; soda</t>
        </is>
      </c>
      <c r="D509" s="34" t="inlineStr">
        <is>
          <t>355 mL can</t>
        </is>
      </c>
      <c r="E509" s="48" t="n">
        <v>12</v>
      </c>
      <c r="F509" s="49" t="n"/>
      <c r="G509" s="50">
        <f>IF(AND(ISNUMBER($F509),ISNUMBER($E509),$E509&lt;&gt;0),$F509/$E509,"")</f>
        <v/>
      </c>
      <c r="H509" s="50">
        <f>IF(AND(ISNUMBER($F509),ISNUMBER($AL509),ISNUMBER($E509),($AL509*$E509)&lt;&gt;0),$F509/($AL509*$E509)*100,"")</f>
        <v/>
      </c>
      <c r="I509" s="51" t="n"/>
      <c r="J509" s="52" t="n"/>
      <c r="K509" s="50">
        <f>IF(AND(ISNUMBER($F509),ISNUMBER($J509)),$F509*(1-$J509),"")</f>
        <v/>
      </c>
      <c r="L509" s="51" t="n"/>
      <c r="M509" s="51" t="n"/>
      <c r="N509" s="50">
        <f>IF(ISNUMBER($F509),($F509-IF(ISNUMBER($AM509),$AM509,0))*(1-IF(ISNUMBER($J509),$J509,0)),"")</f>
        <v/>
      </c>
      <c r="O509" s="34" t="inlineStr">
        <is>
          <t>Original</t>
        </is>
      </c>
      <c r="P509" s="48" t="n">
        <v>38</v>
      </c>
      <c r="Q509" s="48" t="n">
        <v>30</v>
      </c>
      <c r="R509" s="34" t="inlineStr">
        <is>
          <t>Not listed</t>
        </is>
      </c>
      <c r="S509" s="48" t="n">
        <v>41</v>
      </c>
      <c r="T509" s="48" t="n">
        <v>150</v>
      </c>
      <c r="U509" s="34" t="inlineStr">
        <is>
          <t>HFCS</t>
        </is>
      </c>
      <c r="V509" s="34" t="inlineStr">
        <is>
          <t>Classic cola (no functional claim)</t>
        </is>
      </c>
      <c r="W509" s="51" t="n"/>
      <c r="X509" s="51" t="n"/>
      <c r="Y509" s="51" t="n"/>
      <c r="Z509" s="51" t="n"/>
      <c r="AA509" s="34" t="inlineStr">
        <is>
          <t>Very High</t>
        </is>
      </c>
      <c r="AB509" s="34" t="inlineStr">
        <is>
          <t>#2 cola; mass volume</t>
        </is>
      </c>
      <c r="AC509" s="34" t="inlineStr">
        <is>
          <t>The other classic cola</t>
        </is>
      </c>
      <c r="AD509" s="34" t="inlineStr">
        <is>
          <t>Cola taste preference and price.</t>
        </is>
      </c>
      <c r="AE509" s="51" t="n"/>
      <c r="AF509" s="53">
        <f>IF(AND(ISNUMBER($P509),ISNUMBER($AL509),$AL509&lt;&gt;0),ROUND($P509/$AL509*100,1),"")</f>
        <v/>
      </c>
      <c r="AG509" s="54">
        <f>IF(AND(ISNUMBER($S509),ISNUMBER($AL509),$AL509&lt;&gt;0),ROUND($S509/$AL509*100,2),"")</f>
        <v/>
      </c>
      <c r="AH509" s="53">
        <f>IF(AND(ISNUMBER($Q509),ISNUMBER($AL509),$AL509&lt;&gt;0),ROUND($Q509/$AL509*100,1),"")</f>
        <v/>
      </c>
      <c r="AI509" s="48">
        <f>IF(ISNUMBER($S509),IF($S509&lt;=1,"Yes","No"),"n/a")</f>
        <v/>
      </c>
      <c r="AJ509" s="48">
        <f>IF(ISNUMBER($S509),ROUND(MAX(0,MIN(100,100-$S509*2.5-IF(ISNUMBER($T509),$T509,0)*0.12+IF($S509&lt;=1,12,0))),0),"")</f>
        <v/>
      </c>
      <c r="AK509" s="48">
        <f>IF(ISNUMBER($Q509),IF($Q509&gt;=100,20,IF($Q509&gt;=30,10,0)),0)+IF(ISNUMBER($R509),IF($R509&gt;=100,20,0),0)+IF(ISNUMBER($P509),IF($P509&gt;=150,20,IF($P509&gt;=50,12,5)),0)+IF(ISNUMBER($S509),IF($S509&lt;=1,15,0),0)</f>
        <v/>
      </c>
      <c r="AL509" s="48" t="n">
        <v>355</v>
      </c>
      <c r="AM509" s="49" t="n"/>
      <c r="AN509" s="48">
        <f>IF(AND(ISNUMBER($P509),ISNUMBER($AL509),$AL509&lt;&gt;0),IF(OR($P509&gt;180,$P509/$AL509*1000&gt;400),"Over ceiling, confirm SKU","Within"),"n/a")</f>
        <v/>
      </c>
      <c r="AO509" s="51" t="n"/>
      <c r="AP509" s="51" t="n"/>
      <c r="AQ509" s="51" t="n"/>
      <c r="AR509" s="34" t="inlineStr">
        <is>
          <t>Recalled, batch confirmed, to confirm</t>
        </is>
      </c>
      <c r="AS509" s="34" t="inlineStr">
        <is>
          <t>BLANK -&gt; requires live Amazon.ca capture</t>
        </is>
      </c>
      <c r="AT509" s="34" t="inlineStr">
        <is>
          <t>Unverified commercial data</t>
        </is>
      </c>
    </row>
    <row r="510" ht="28" customHeight="1">
      <c r="A510" s="34" t="inlineStr">
        <is>
          <t>Pepsi</t>
        </is>
      </c>
      <c r="B510" s="34" t="inlineStr">
        <is>
          <t>Pepsi Cola | Original | 15 pack 355mL</t>
        </is>
      </c>
      <c r="C510" s="34" t="inlineStr">
        <is>
          <t>5) Sparkling water &amp; soda</t>
        </is>
      </c>
      <c r="D510" s="34" t="inlineStr">
        <is>
          <t>355 mL can</t>
        </is>
      </c>
      <c r="E510" s="48" t="n">
        <v>15</v>
      </c>
      <c r="F510" s="49" t="n"/>
      <c r="G510" s="50">
        <f>IF(AND(ISNUMBER($F510),ISNUMBER($E510),$E510&lt;&gt;0),$F510/$E510,"")</f>
        <v/>
      </c>
      <c r="H510" s="50">
        <f>IF(AND(ISNUMBER($F510),ISNUMBER($AL510),ISNUMBER($E510),($AL510*$E510)&lt;&gt;0),$F510/($AL510*$E510)*100,"")</f>
        <v/>
      </c>
      <c r="I510" s="51" t="n"/>
      <c r="J510" s="52" t="n"/>
      <c r="K510" s="50">
        <f>IF(AND(ISNUMBER($F510),ISNUMBER($J510)),$F510*(1-$J510),"")</f>
        <v/>
      </c>
      <c r="L510" s="51" t="n"/>
      <c r="M510" s="51" t="n"/>
      <c r="N510" s="50">
        <f>IF(ISNUMBER($F510),($F510-IF(ISNUMBER($AM510),$AM510,0))*(1-IF(ISNUMBER($J510),$J510,0)),"")</f>
        <v/>
      </c>
      <c r="O510" s="34" t="inlineStr">
        <is>
          <t>Original</t>
        </is>
      </c>
      <c r="P510" s="48" t="n">
        <v>38</v>
      </c>
      <c r="Q510" s="48" t="n">
        <v>30</v>
      </c>
      <c r="R510" s="34" t="inlineStr">
        <is>
          <t>Not listed</t>
        </is>
      </c>
      <c r="S510" s="48" t="n">
        <v>41</v>
      </c>
      <c r="T510" s="48" t="n">
        <v>150</v>
      </c>
      <c r="U510" s="34" t="inlineStr">
        <is>
          <t>HFCS</t>
        </is>
      </c>
      <c r="V510" s="34" t="inlineStr">
        <is>
          <t>Classic cola (no functional claim)</t>
        </is>
      </c>
      <c r="W510" s="51" t="n"/>
      <c r="X510" s="51" t="n"/>
      <c r="Y510" s="51" t="n"/>
      <c r="Z510" s="51" t="n"/>
      <c r="AA510" s="34" t="inlineStr">
        <is>
          <t>Very High</t>
        </is>
      </c>
      <c r="AB510" s="34" t="inlineStr">
        <is>
          <t>#2 cola; mass volume</t>
        </is>
      </c>
      <c r="AC510" s="34" t="inlineStr">
        <is>
          <t>The other classic cola</t>
        </is>
      </c>
      <c r="AD510" s="34" t="inlineStr">
        <is>
          <t>Cola taste preference and price.</t>
        </is>
      </c>
      <c r="AE510" s="51" t="n"/>
      <c r="AF510" s="53">
        <f>IF(AND(ISNUMBER($P510),ISNUMBER($AL510),$AL510&lt;&gt;0),ROUND($P510/$AL510*100,1),"")</f>
        <v/>
      </c>
      <c r="AG510" s="54">
        <f>IF(AND(ISNUMBER($S510),ISNUMBER($AL510),$AL510&lt;&gt;0),ROUND($S510/$AL510*100,2),"")</f>
        <v/>
      </c>
      <c r="AH510" s="53">
        <f>IF(AND(ISNUMBER($Q510),ISNUMBER($AL510),$AL510&lt;&gt;0),ROUND($Q510/$AL510*100,1),"")</f>
        <v/>
      </c>
      <c r="AI510" s="48">
        <f>IF(ISNUMBER($S510),IF($S510&lt;=1,"Yes","No"),"n/a")</f>
        <v/>
      </c>
      <c r="AJ510" s="48">
        <f>IF(ISNUMBER($S510),ROUND(MAX(0,MIN(100,100-$S510*2.5-IF(ISNUMBER($T510),$T510,0)*0.12+IF($S510&lt;=1,12,0))),0),"")</f>
        <v/>
      </c>
      <c r="AK510" s="48">
        <f>IF(ISNUMBER($Q510),IF($Q510&gt;=100,20,IF($Q510&gt;=30,10,0)),0)+IF(ISNUMBER($R510),IF($R510&gt;=100,20,0),0)+IF(ISNUMBER($P510),IF($P510&gt;=150,20,IF($P510&gt;=50,12,5)),0)+IF(ISNUMBER($S510),IF($S510&lt;=1,15,0),0)</f>
        <v/>
      </c>
      <c r="AL510" s="48" t="n">
        <v>355</v>
      </c>
      <c r="AM510" s="49" t="n"/>
      <c r="AN510" s="48">
        <f>IF(AND(ISNUMBER($P510),ISNUMBER($AL510),$AL510&lt;&gt;0),IF(OR($P510&gt;180,$P510/$AL510*1000&gt;400),"Over ceiling, confirm SKU","Within"),"n/a")</f>
        <v/>
      </c>
      <c r="AO510" s="51" t="n"/>
      <c r="AP510" s="51" t="n"/>
      <c r="AQ510" s="51" t="n"/>
      <c r="AR510" s="34" t="inlineStr">
        <is>
          <t>Recalled, batch confirmed, to confirm</t>
        </is>
      </c>
      <c r="AS510" s="34" t="inlineStr">
        <is>
          <t>BLANK -&gt; requires live Amazon.ca capture</t>
        </is>
      </c>
      <c r="AT510" s="34" t="inlineStr">
        <is>
          <t>Unverified commercial data</t>
        </is>
      </c>
    </row>
    <row r="511" ht="28" customHeight="1">
      <c r="A511" s="34" t="inlineStr">
        <is>
          <t>Pepsi</t>
        </is>
      </c>
      <c r="B511" s="34" t="inlineStr">
        <is>
          <t>Pepsi Cola | Original | 18 pack 355mL</t>
        </is>
      </c>
      <c r="C511" s="34" t="inlineStr">
        <is>
          <t>5) Sparkling water &amp; soda</t>
        </is>
      </c>
      <c r="D511" s="34" t="inlineStr">
        <is>
          <t>355 mL can</t>
        </is>
      </c>
      <c r="E511" s="48" t="n">
        <v>18</v>
      </c>
      <c r="F511" s="49" t="n"/>
      <c r="G511" s="50">
        <f>IF(AND(ISNUMBER($F511),ISNUMBER($E511),$E511&lt;&gt;0),$F511/$E511,"")</f>
        <v/>
      </c>
      <c r="H511" s="50">
        <f>IF(AND(ISNUMBER($F511),ISNUMBER($AL511),ISNUMBER($E511),($AL511*$E511)&lt;&gt;0),$F511/($AL511*$E511)*100,"")</f>
        <v/>
      </c>
      <c r="I511" s="51" t="n"/>
      <c r="J511" s="52" t="n"/>
      <c r="K511" s="50">
        <f>IF(AND(ISNUMBER($F511),ISNUMBER($J511)),$F511*(1-$J511),"")</f>
        <v/>
      </c>
      <c r="L511" s="51" t="n"/>
      <c r="M511" s="51" t="n"/>
      <c r="N511" s="50">
        <f>IF(ISNUMBER($F511),($F511-IF(ISNUMBER($AM511),$AM511,0))*(1-IF(ISNUMBER($J511),$J511,0)),"")</f>
        <v/>
      </c>
      <c r="O511" s="34" t="inlineStr">
        <is>
          <t>Original</t>
        </is>
      </c>
      <c r="P511" s="48" t="n">
        <v>38</v>
      </c>
      <c r="Q511" s="48" t="n">
        <v>30</v>
      </c>
      <c r="R511" s="34" t="inlineStr">
        <is>
          <t>Not listed</t>
        </is>
      </c>
      <c r="S511" s="48" t="n">
        <v>41</v>
      </c>
      <c r="T511" s="48" t="n">
        <v>150</v>
      </c>
      <c r="U511" s="34" t="inlineStr">
        <is>
          <t>HFCS</t>
        </is>
      </c>
      <c r="V511" s="34" t="inlineStr">
        <is>
          <t>Classic cola (no functional claim)</t>
        </is>
      </c>
      <c r="W511" s="51" t="n"/>
      <c r="X511" s="51" t="n"/>
      <c r="Y511" s="51" t="n"/>
      <c r="Z511" s="51" t="n"/>
      <c r="AA511" s="34" t="inlineStr">
        <is>
          <t>Very High</t>
        </is>
      </c>
      <c r="AB511" s="34" t="inlineStr">
        <is>
          <t>#2 cola; mass volume</t>
        </is>
      </c>
      <c r="AC511" s="34" t="inlineStr">
        <is>
          <t>The other classic cola</t>
        </is>
      </c>
      <c r="AD511" s="34" t="inlineStr">
        <is>
          <t>Cola taste preference and price.</t>
        </is>
      </c>
      <c r="AE511" s="51" t="n"/>
      <c r="AF511" s="53">
        <f>IF(AND(ISNUMBER($P511),ISNUMBER($AL511),$AL511&lt;&gt;0),ROUND($P511/$AL511*100,1),"")</f>
        <v/>
      </c>
      <c r="AG511" s="54">
        <f>IF(AND(ISNUMBER($S511),ISNUMBER($AL511),$AL511&lt;&gt;0),ROUND($S511/$AL511*100,2),"")</f>
        <v/>
      </c>
      <c r="AH511" s="53">
        <f>IF(AND(ISNUMBER($Q511),ISNUMBER($AL511),$AL511&lt;&gt;0),ROUND($Q511/$AL511*100,1),"")</f>
        <v/>
      </c>
      <c r="AI511" s="48">
        <f>IF(ISNUMBER($S511),IF($S511&lt;=1,"Yes","No"),"n/a")</f>
        <v/>
      </c>
      <c r="AJ511" s="48">
        <f>IF(ISNUMBER($S511),ROUND(MAX(0,MIN(100,100-$S511*2.5-IF(ISNUMBER($T511),$T511,0)*0.12+IF($S511&lt;=1,12,0))),0),"")</f>
        <v/>
      </c>
      <c r="AK511" s="48">
        <f>IF(ISNUMBER($Q511),IF($Q511&gt;=100,20,IF($Q511&gt;=30,10,0)),0)+IF(ISNUMBER($R511),IF($R511&gt;=100,20,0),0)+IF(ISNUMBER($P511),IF($P511&gt;=150,20,IF($P511&gt;=50,12,5)),0)+IF(ISNUMBER($S511),IF($S511&lt;=1,15,0),0)</f>
        <v/>
      </c>
      <c r="AL511" s="48" t="n">
        <v>355</v>
      </c>
      <c r="AM511" s="49" t="n"/>
      <c r="AN511" s="48">
        <f>IF(AND(ISNUMBER($P511),ISNUMBER($AL511),$AL511&lt;&gt;0),IF(OR($P511&gt;180,$P511/$AL511*1000&gt;400),"Over ceiling, confirm SKU","Within"),"n/a")</f>
        <v/>
      </c>
      <c r="AO511" s="51" t="n"/>
      <c r="AP511" s="51" t="n"/>
      <c r="AQ511" s="51" t="n"/>
      <c r="AR511" s="34" t="inlineStr">
        <is>
          <t>Recalled, batch confirmed, to confirm</t>
        </is>
      </c>
      <c r="AS511" s="34" t="inlineStr">
        <is>
          <t>BLANK -&gt; requires live Amazon.ca capture</t>
        </is>
      </c>
      <c r="AT511" s="34" t="inlineStr">
        <is>
          <t>Unverified commercial data</t>
        </is>
      </c>
    </row>
    <row r="512" ht="28" customHeight="1">
      <c r="A512" s="34" t="inlineStr">
        <is>
          <t>Pepsi</t>
        </is>
      </c>
      <c r="B512" s="34" t="inlineStr">
        <is>
          <t>Pepsi Cola | Original | 24 pack 355mL</t>
        </is>
      </c>
      <c r="C512" s="34" t="inlineStr">
        <is>
          <t>5) Sparkling water &amp; soda</t>
        </is>
      </c>
      <c r="D512" s="34" t="inlineStr">
        <is>
          <t>355 mL can</t>
        </is>
      </c>
      <c r="E512" s="48" t="n">
        <v>24</v>
      </c>
      <c r="F512" s="49" t="n"/>
      <c r="G512" s="50">
        <f>IF(AND(ISNUMBER($F512),ISNUMBER($E512),$E512&lt;&gt;0),$F512/$E512,"")</f>
        <v/>
      </c>
      <c r="H512" s="50">
        <f>IF(AND(ISNUMBER($F512),ISNUMBER($AL512),ISNUMBER($E512),($AL512*$E512)&lt;&gt;0),$F512/($AL512*$E512)*100,"")</f>
        <v/>
      </c>
      <c r="I512" s="51" t="n"/>
      <c r="J512" s="52" t="n"/>
      <c r="K512" s="50">
        <f>IF(AND(ISNUMBER($F512),ISNUMBER($J512)),$F512*(1-$J512),"")</f>
        <v/>
      </c>
      <c r="L512" s="51" t="n"/>
      <c r="M512" s="51" t="n"/>
      <c r="N512" s="50">
        <f>IF(ISNUMBER($F512),($F512-IF(ISNUMBER($AM512),$AM512,0))*(1-IF(ISNUMBER($J512),$J512,0)),"")</f>
        <v/>
      </c>
      <c r="O512" s="34" t="inlineStr">
        <is>
          <t>Original</t>
        </is>
      </c>
      <c r="P512" s="48" t="n">
        <v>38</v>
      </c>
      <c r="Q512" s="48" t="n">
        <v>30</v>
      </c>
      <c r="R512" s="34" t="inlineStr">
        <is>
          <t>Not listed</t>
        </is>
      </c>
      <c r="S512" s="48" t="n">
        <v>41</v>
      </c>
      <c r="T512" s="48" t="n">
        <v>150</v>
      </c>
      <c r="U512" s="34" t="inlineStr">
        <is>
          <t>HFCS</t>
        </is>
      </c>
      <c r="V512" s="34" t="inlineStr">
        <is>
          <t>Classic cola (no functional claim)</t>
        </is>
      </c>
      <c r="W512" s="51" t="n"/>
      <c r="X512" s="51" t="n"/>
      <c r="Y512" s="51" t="n"/>
      <c r="Z512" s="51" t="n"/>
      <c r="AA512" s="34" t="inlineStr">
        <is>
          <t>Very High</t>
        </is>
      </c>
      <c r="AB512" s="34" t="inlineStr">
        <is>
          <t>#2 cola; mass volume</t>
        </is>
      </c>
      <c r="AC512" s="34" t="inlineStr">
        <is>
          <t>The other classic cola</t>
        </is>
      </c>
      <c r="AD512" s="34" t="inlineStr">
        <is>
          <t>Cola taste preference and price.</t>
        </is>
      </c>
      <c r="AE512" s="51" t="n"/>
      <c r="AF512" s="53">
        <f>IF(AND(ISNUMBER($P512),ISNUMBER($AL512),$AL512&lt;&gt;0),ROUND($P512/$AL512*100,1),"")</f>
        <v/>
      </c>
      <c r="AG512" s="54">
        <f>IF(AND(ISNUMBER($S512),ISNUMBER($AL512),$AL512&lt;&gt;0),ROUND($S512/$AL512*100,2),"")</f>
        <v/>
      </c>
      <c r="AH512" s="53">
        <f>IF(AND(ISNUMBER($Q512),ISNUMBER($AL512),$AL512&lt;&gt;0),ROUND($Q512/$AL512*100,1),"")</f>
        <v/>
      </c>
      <c r="AI512" s="48">
        <f>IF(ISNUMBER($S512),IF($S512&lt;=1,"Yes","No"),"n/a")</f>
        <v/>
      </c>
      <c r="AJ512" s="48">
        <f>IF(ISNUMBER($S512),ROUND(MAX(0,MIN(100,100-$S512*2.5-IF(ISNUMBER($T512),$T512,0)*0.12+IF($S512&lt;=1,12,0))),0),"")</f>
        <v/>
      </c>
      <c r="AK512" s="48">
        <f>IF(ISNUMBER($Q512),IF($Q512&gt;=100,20,IF($Q512&gt;=30,10,0)),0)+IF(ISNUMBER($R512),IF($R512&gt;=100,20,0),0)+IF(ISNUMBER($P512),IF($P512&gt;=150,20,IF($P512&gt;=50,12,5)),0)+IF(ISNUMBER($S512),IF($S512&lt;=1,15,0),0)</f>
        <v/>
      </c>
      <c r="AL512" s="48" t="n">
        <v>355</v>
      </c>
      <c r="AM512" s="49" t="n"/>
      <c r="AN512" s="48">
        <f>IF(AND(ISNUMBER($P512),ISNUMBER($AL512),$AL512&lt;&gt;0),IF(OR($P512&gt;180,$P512/$AL512*1000&gt;400),"Over ceiling, confirm SKU","Within"),"n/a")</f>
        <v/>
      </c>
      <c r="AO512" s="51" t="n"/>
      <c r="AP512" s="51" t="n"/>
      <c r="AQ512" s="51" t="n"/>
      <c r="AR512" s="34" t="inlineStr">
        <is>
          <t>Recalled, batch confirmed, to confirm</t>
        </is>
      </c>
      <c r="AS512" s="34" t="inlineStr">
        <is>
          <t>BLANK -&gt; requires live Amazon.ca capture</t>
        </is>
      </c>
      <c r="AT512" s="34" t="inlineStr">
        <is>
          <t>Unverified commercial data</t>
        </is>
      </c>
    </row>
    <row r="513" ht="28" customHeight="1">
      <c r="A513" s="34" t="inlineStr">
        <is>
          <t>Pepsi</t>
        </is>
      </c>
      <c r="B513" s="34" t="inlineStr">
        <is>
          <t>Pepsi Cola | Wild Cherry | single 355mL</t>
        </is>
      </c>
      <c r="C513" s="34" t="inlineStr">
        <is>
          <t>5) Sparkling water &amp; soda</t>
        </is>
      </c>
      <c r="D513" s="34" t="inlineStr">
        <is>
          <t>355 mL can</t>
        </is>
      </c>
      <c r="E513" s="48" t="n">
        <v>1</v>
      </c>
      <c r="F513" s="49" t="n"/>
      <c r="G513" s="50">
        <f>IF(AND(ISNUMBER($F513),ISNUMBER($E513),$E513&lt;&gt;0),$F513/$E513,"")</f>
        <v/>
      </c>
      <c r="H513" s="50">
        <f>IF(AND(ISNUMBER($F513),ISNUMBER($AL513),ISNUMBER($E513),($AL513*$E513)&lt;&gt;0),$F513/($AL513*$E513)*100,"")</f>
        <v/>
      </c>
      <c r="I513" s="51" t="n"/>
      <c r="J513" s="52" t="n"/>
      <c r="K513" s="50">
        <f>IF(AND(ISNUMBER($F513),ISNUMBER($J513)),$F513*(1-$J513),"")</f>
        <v/>
      </c>
      <c r="L513" s="51" t="n"/>
      <c r="M513" s="51" t="n"/>
      <c r="N513" s="50">
        <f>IF(ISNUMBER($F513),($F513-IF(ISNUMBER($AM513),$AM513,0))*(1-IF(ISNUMBER($J513),$J513,0)),"")</f>
        <v/>
      </c>
      <c r="O513" s="34" t="inlineStr">
        <is>
          <t>Wild Cherry</t>
        </is>
      </c>
      <c r="P513" s="48" t="n">
        <v>38</v>
      </c>
      <c r="Q513" s="48" t="n">
        <v>30</v>
      </c>
      <c r="R513" s="34" t="inlineStr">
        <is>
          <t>Not listed</t>
        </is>
      </c>
      <c r="S513" s="48" t="n">
        <v>41</v>
      </c>
      <c r="T513" s="48" t="n">
        <v>150</v>
      </c>
      <c r="U513" s="34" t="inlineStr">
        <is>
          <t>HFCS</t>
        </is>
      </c>
      <c r="V513" s="34" t="inlineStr">
        <is>
          <t>Classic cola (no functional claim)</t>
        </is>
      </c>
      <c r="W513" s="51" t="n"/>
      <c r="X513" s="51" t="n"/>
      <c r="Y513" s="51" t="n"/>
      <c r="Z513" s="51" t="n"/>
      <c r="AA513" s="34" t="inlineStr">
        <is>
          <t>Very High</t>
        </is>
      </c>
      <c r="AB513" s="34" t="inlineStr">
        <is>
          <t>#2 cola; mass volume</t>
        </is>
      </c>
      <c r="AC513" s="34" t="inlineStr">
        <is>
          <t>The other classic cola</t>
        </is>
      </c>
      <c r="AD513" s="34" t="inlineStr">
        <is>
          <t>Cola taste preference and price.</t>
        </is>
      </c>
      <c r="AE513" s="51" t="n"/>
      <c r="AF513" s="53">
        <f>IF(AND(ISNUMBER($P513),ISNUMBER($AL513),$AL513&lt;&gt;0),ROUND($P513/$AL513*100,1),"")</f>
        <v/>
      </c>
      <c r="AG513" s="54">
        <f>IF(AND(ISNUMBER($S513),ISNUMBER($AL513),$AL513&lt;&gt;0),ROUND($S513/$AL513*100,2),"")</f>
        <v/>
      </c>
      <c r="AH513" s="53">
        <f>IF(AND(ISNUMBER($Q513),ISNUMBER($AL513),$AL513&lt;&gt;0),ROUND($Q513/$AL513*100,1),"")</f>
        <v/>
      </c>
      <c r="AI513" s="48">
        <f>IF(ISNUMBER($S513),IF($S513&lt;=1,"Yes","No"),"n/a")</f>
        <v/>
      </c>
      <c r="AJ513" s="48">
        <f>IF(ISNUMBER($S513),ROUND(MAX(0,MIN(100,100-$S513*2.5-IF(ISNUMBER($T513),$T513,0)*0.12+IF($S513&lt;=1,12,0))),0),"")</f>
        <v/>
      </c>
      <c r="AK513" s="48">
        <f>IF(ISNUMBER($Q513),IF($Q513&gt;=100,20,IF($Q513&gt;=30,10,0)),0)+IF(ISNUMBER($R513),IF($R513&gt;=100,20,0),0)+IF(ISNUMBER($P513),IF($P513&gt;=150,20,IF($P513&gt;=50,12,5)),0)+IF(ISNUMBER($S513),IF($S513&lt;=1,15,0),0)</f>
        <v/>
      </c>
      <c r="AL513" s="48" t="n">
        <v>355</v>
      </c>
      <c r="AM513" s="49" t="n"/>
      <c r="AN513" s="48">
        <f>IF(AND(ISNUMBER($P513),ISNUMBER($AL513),$AL513&lt;&gt;0),IF(OR($P513&gt;180,$P513/$AL513*1000&gt;400),"Over ceiling, confirm SKU","Within"),"n/a")</f>
        <v/>
      </c>
      <c r="AO513" s="51" t="n"/>
      <c r="AP513" s="51" t="n"/>
      <c r="AQ513" s="51" t="n"/>
      <c r="AR513" s="34" t="inlineStr">
        <is>
          <t>Recalled, batch confirmed, to confirm</t>
        </is>
      </c>
      <c r="AS513" s="34" t="inlineStr">
        <is>
          <t>BLANK -&gt; requires live Amazon.ca capture</t>
        </is>
      </c>
      <c r="AT513" s="34" t="inlineStr">
        <is>
          <t>Unverified commercial data</t>
        </is>
      </c>
    </row>
    <row r="514" ht="28" customHeight="1">
      <c r="A514" s="34" t="inlineStr">
        <is>
          <t>Pepsi</t>
        </is>
      </c>
      <c r="B514" s="34" t="inlineStr">
        <is>
          <t>Pepsi Cola | Wild Cherry | 8 pack 355mL</t>
        </is>
      </c>
      <c r="C514" s="34" t="inlineStr">
        <is>
          <t>5) Sparkling water &amp; soda</t>
        </is>
      </c>
      <c r="D514" s="34" t="inlineStr">
        <is>
          <t>355 mL can</t>
        </is>
      </c>
      <c r="E514" s="48" t="n">
        <v>8</v>
      </c>
      <c r="F514" s="49" t="n"/>
      <c r="G514" s="50">
        <f>IF(AND(ISNUMBER($F514),ISNUMBER($E514),$E514&lt;&gt;0),$F514/$E514,"")</f>
        <v/>
      </c>
      <c r="H514" s="50">
        <f>IF(AND(ISNUMBER($F514),ISNUMBER($AL514),ISNUMBER($E514),($AL514*$E514)&lt;&gt;0),$F514/($AL514*$E514)*100,"")</f>
        <v/>
      </c>
      <c r="I514" s="51" t="n"/>
      <c r="J514" s="52" t="n"/>
      <c r="K514" s="50">
        <f>IF(AND(ISNUMBER($F514),ISNUMBER($J514)),$F514*(1-$J514),"")</f>
        <v/>
      </c>
      <c r="L514" s="51" t="n"/>
      <c r="M514" s="51" t="n"/>
      <c r="N514" s="50">
        <f>IF(ISNUMBER($F514),($F514-IF(ISNUMBER($AM514),$AM514,0))*(1-IF(ISNUMBER($J514),$J514,0)),"")</f>
        <v/>
      </c>
      <c r="O514" s="34" t="inlineStr">
        <is>
          <t>Wild Cherry</t>
        </is>
      </c>
      <c r="P514" s="48" t="n">
        <v>38</v>
      </c>
      <c r="Q514" s="48" t="n">
        <v>30</v>
      </c>
      <c r="R514" s="34" t="inlineStr">
        <is>
          <t>Not listed</t>
        </is>
      </c>
      <c r="S514" s="48" t="n">
        <v>41</v>
      </c>
      <c r="T514" s="48" t="n">
        <v>150</v>
      </c>
      <c r="U514" s="34" t="inlineStr">
        <is>
          <t>HFCS</t>
        </is>
      </c>
      <c r="V514" s="34" t="inlineStr">
        <is>
          <t>Classic cola (no functional claim)</t>
        </is>
      </c>
      <c r="W514" s="51" t="n"/>
      <c r="X514" s="51" t="n"/>
      <c r="Y514" s="51" t="n"/>
      <c r="Z514" s="51" t="n"/>
      <c r="AA514" s="34" t="inlineStr">
        <is>
          <t>Very High</t>
        </is>
      </c>
      <c r="AB514" s="34" t="inlineStr">
        <is>
          <t>#2 cola; mass volume</t>
        </is>
      </c>
      <c r="AC514" s="34" t="inlineStr">
        <is>
          <t>The other classic cola</t>
        </is>
      </c>
      <c r="AD514" s="34" t="inlineStr">
        <is>
          <t>Cola taste preference and price.</t>
        </is>
      </c>
      <c r="AE514" s="51" t="n"/>
      <c r="AF514" s="53">
        <f>IF(AND(ISNUMBER($P514),ISNUMBER($AL514),$AL514&lt;&gt;0),ROUND($P514/$AL514*100,1),"")</f>
        <v/>
      </c>
      <c r="AG514" s="54">
        <f>IF(AND(ISNUMBER($S514),ISNUMBER($AL514),$AL514&lt;&gt;0),ROUND($S514/$AL514*100,2),"")</f>
        <v/>
      </c>
      <c r="AH514" s="53">
        <f>IF(AND(ISNUMBER($Q514),ISNUMBER($AL514),$AL514&lt;&gt;0),ROUND($Q514/$AL514*100,1),"")</f>
        <v/>
      </c>
      <c r="AI514" s="48">
        <f>IF(ISNUMBER($S514),IF($S514&lt;=1,"Yes","No"),"n/a")</f>
        <v/>
      </c>
      <c r="AJ514" s="48">
        <f>IF(ISNUMBER($S514),ROUND(MAX(0,MIN(100,100-$S514*2.5-IF(ISNUMBER($T514),$T514,0)*0.12+IF($S514&lt;=1,12,0))),0),"")</f>
        <v/>
      </c>
      <c r="AK514" s="48">
        <f>IF(ISNUMBER($Q514),IF($Q514&gt;=100,20,IF($Q514&gt;=30,10,0)),0)+IF(ISNUMBER($R514),IF($R514&gt;=100,20,0),0)+IF(ISNUMBER($P514),IF($P514&gt;=150,20,IF($P514&gt;=50,12,5)),0)+IF(ISNUMBER($S514),IF($S514&lt;=1,15,0),0)</f>
        <v/>
      </c>
      <c r="AL514" s="48" t="n">
        <v>355</v>
      </c>
      <c r="AM514" s="49" t="n"/>
      <c r="AN514" s="48">
        <f>IF(AND(ISNUMBER($P514),ISNUMBER($AL514),$AL514&lt;&gt;0),IF(OR($P514&gt;180,$P514/$AL514*1000&gt;400),"Over ceiling, confirm SKU","Within"),"n/a")</f>
        <v/>
      </c>
      <c r="AO514" s="51" t="n"/>
      <c r="AP514" s="51" t="n"/>
      <c r="AQ514" s="51" t="n"/>
      <c r="AR514" s="34" t="inlineStr">
        <is>
          <t>Recalled, batch confirmed, to confirm</t>
        </is>
      </c>
      <c r="AS514" s="34" t="inlineStr">
        <is>
          <t>BLANK -&gt; requires live Amazon.ca capture</t>
        </is>
      </c>
      <c r="AT514" s="34" t="inlineStr">
        <is>
          <t>Unverified commercial data</t>
        </is>
      </c>
    </row>
    <row r="515" ht="28" customHeight="1">
      <c r="A515" s="34" t="inlineStr">
        <is>
          <t>Pepsi</t>
        </is>
      </c>
      <c r="B515" s="34" t="inlineStr">
        <is>
          <t>Pepsi Cola | Wild Cherry | 12 pack 355mL</t>
        </is>
      </c>
      <c r="C515" s="34" t="inlineStr">
        <is>
          <t>5) Sparkling water &amp; soda</t>
        </is>
      </c>
      <c r="D515" s="34" t="inlineStr">
        <is>
          <t>355 mL can</t>
        </is>
      </c>
      <c r="E515" s="48" t="n">
        <v>12</v>
      </c>
      <c r="F515" s="49" t="n"/>
      <c r="G515" s="50">
        <f>IF(AND(ISNUMBER($F515),ISNUMBER($E515),$E515&lt;&gt;0),$F515/$E515,"")</f>
        <v/>
      </c>
      <c r="H515" s="50">
        <f>IF(AND(ISNUMBER($F515),ISNUMBER($AL515),ISNUMBER($E515),($AL515*$E515)&lt;&gt;0),$F515/($AL515*$E515)*100,"")</f>
        <v/>
      </c>
      <c r="I515" s="51" t="n"/>
      <c r="J515" s="52" t="n"/>
      <c r="K515" s="50">
        <f>IF(AND(ISNUMBER($F515),ISNUMBER($J515)),$F515*(1-$J515),"")</f>
        <v/>
      </c>
      <c r="L515" s="51" t="n"/>
      <c r="M515" s="51" t="n"/>
      <c r="N515" s="50">
        <f>IF(ISNUMBER($F515),($F515-IF(ISNUMBER($AM515),$AM515,0))*(1-IF(ISNUMBER($J515),$J515,0)),"")</f>
        <v/>
      </c>
      <c r="O515" s="34" t="inlineStr">
        <is>
          <t>Wild Cherry</t>
        </is>
      </c>
      <c r="P515" s="48" t="n">
        <v>38</v>
      </c>
      <c r="Q515" s="48" t="n">
        <v>30</v>
      </c>
      <c r="R515" s="34" t="inlineStr">
        <is>
          <t>Not listed</t>
        </is>
      </c>
      <c r="S515" s="48" t="n">
        <v>41</v>
      </c>
      <c r="T515" s="48" t="n">
        <v>150</v>
      </c>
      <c r="U515" s="34" t="inlineStr">
        <is>
          <t>HFCS</t>
        </is>
      </c>
      <c r="V515" s="34" t="inlineStr">
        <is>
          <t>Classic cola (no functional claim)</t>
        </is>
      </c>
      <c r="W515" s="51" t="n"/>
      <c r="X515" s="51" t="n"/>
      <c r="Y515" s="51" t="n"/>
      <c r="Z515" s="51" t="n"/>
      <c r="AA515" s="34" t="inlineStr">
        <is>
          <t>Very High</t>
        </is>
      </c>
      <c r="AB515" s="34" t="inlineStr">
        <is>
          <t>#2 cola; mass volume</t>
        </is>
      </c>
      <c r="AC515" s="34" t="inlineStr">
        <is>
          <t>The other classic cola</t>
        </is>
      </c>
      <c r="AD515" s="34" t="inlineStr">
        <is>
          <t>Cola taste preference and price.</t>
        </is>
      </c>
      <c r="AE515" s="51" t="n"/>
      <c r="AF515" s="53">
        <f>IF(AND(ISNUMBER($P515),ISNUMBER($AL515),$AL515&lt;&gt;0),ROUND($P515/$AL515*100,1),"")</f>
        <v/>
      </c>
      <c r="AG515" s="54">
        <f>IF(AND(ISNUMBER($S515),ISNUMBER($AL515),$AL515&lt;&gt;0),ROUND($S515/$AL515*100,2),"")</f>
        <v/>
      </c>
      <c r="AH515" s="53">
        <f>IF(AND(ISNUMBER($Q515),ISNUMBER($AL515),$AL515&lt;&gt;0),ROUND($Q515/$AL515*100,1),"")</f>
        <v/>
      </c>
      <c r="AI515" s="48">
        <f>IF(ISNUMBER($S515),IF($S515&lt;=1,"Yes","No"),"n/a")</f>
        <v/>
      </c>
      <c r="AJ515" s="48">
        <f>IF(ISNUMBER($S515),ROUND(MAX(0,MIN(100,100-$S515*2.5-IF(ISNUMBER($T515),$T515,0)*0.12+IF($S515&lt;=1,12,0))),0),"")</f>
        <v/>
      </c>
      <c r="AK515" s="48">
        <f>IF(ISNUMBER($Q515),IF($Q515&gt;=100,20,IF($Q515&gt;=30,10,0)),0)+IF(ISNUMBER($R515),IF($R515&gt;=100,20,0),0)+IF(ISNUMBER($P515),IF($P515&gt;=150,20,IF($P515&gt;=50,12,5)),0)+IF(ISNUMBER($S515),IF($S515&lt;=1,15,0),0)</f>
        <v/>
      </c>
      <c r="AL515" s="48" t="n">
        <v>355</v>
      </c>
      <c r="AM515" s="49" t="n"/>
      <c r="AN515" s="48">
        <f>IF(AND(ISNUMBER($P515),ISNUMBER($AL515),$AL515&lt;&gt;0),IF(OR($P515&gt;180,$P515/$AL515*1000&gt;400),"Over ceiling, confirm SKU","Within"),"n/a")</f>
        <v/>
      </c>
      <c r="AO515" s="51" t="n"/>
      <c r="AP515" s="51" t="n"/>
      <c r="AQ515" s="51" t="n"/>
      <c r="AR515" s="34" t="inlineStr">
        <is>
          <t>Recalled, batch confirmed, to confirm</t>
        </is>
      </c>
      <c r="AS515" s="34" t="inlineStr">
        <is>
          <t>BLANK -&gt; requires live Amazon.ca capture</t>
        </is>
      </c>
      <c r="AT515" s="34" t="inlineStr">
        <is>
          <t>Unverified commercial data</t>
        </is>
      </c>
    </row>
    <row r="516" ht="28" customHeight="1">
      <c r="A516" s="34" t="inlineStr">
        <is>
          <t>Pepsi</t>
        </is>
      </c>
      <c r="B516" s="34" t="inlineStr">
        <is>
          <t>Pepsi Cola | Wild Cherry | 15 pack 355mL</t>
        </is>
      </c>
      <c r="C516" s="34" t="inlineStr">
        <is>
          <t>5) Sparkling water &amp; soda</t>
        </is>
      </c>
      <c r="D516" s="34" t="inlineStr">
        <is>
          <t>355 mL can</t>
        </is>
      </c>
      <c r="E516" s="48" t="n">
        <v>15</v>
      </c>
      <c r="F516" s="49" t="n"/>
      <c r="G516" s="50">
        <f>IF(AND(ISNUMBER($F516),ISNUMBER($E516),$E516&lt;&gt;0),$F516/$E516,"")</f>
        <v/>
      </c>
      <c r="H516" s="50">
        <f>IF(AND(ISNUMBER($F516),ISNUMBER($AL516),ISNUMBER($E516),($AL516*$E516)&lt;&gt;0),$F516/($AL516*$E516)*100,"")</f>
        <v/>
      </c>
      <c r="I516" s="51" t="n"/>
      <c r="J516" s="52" t="n"/>
      <c r="K516" s="50">
        <f>IF(AND(ISNUMBER($F516),ISNUMBER($J516)),$F516*(1-$J516),"")</f>
        <v/>
      </c>
      <c r="L516" s="51" t="n"/>
      <c r="M516" s="51" t="n"/>
      <c r="N516" s="50">
        <f>IF(ISNUMBER($F516),($F516-IF(ISNUMBER($AM516),$AM516,0))*(1-IF(ISNUMBER($J516),$J516,0)),"")</f>
        <v/>
      </c>
      <c r="O516" s="34" t="inlineStr">
        <is>
          <t>Wild Cherry</t>
        </is>
      </c>
      <c r="P516" s="48" t="n">
        <v>38</v>
      </c>
      <c r="Q516" s="48" t="n">
        <v>30</v>
      </c>
      <c r="R516" s="34" t="inlineStr">
        <is>
          <t>Not listed</t>
        </is>
      </c>
      <c r="S516" s="48" t="n">
        <v>41</v>
      </c>
      <c r="T516" s="48" t="n">
        <v>150</v>
      </c>
      <c r="U516" s="34" t="inlineStr">
        <is>
          <t>HFCS</t>
        </is>
      </c>
      <c r="V516" s="34" t="inlineStr">
        <is>
          <t>Classic cola (no functional claim)</t>
        </is>
      </c>
      <c r="W516" s="51" t="n"/>
      <c r="X516" s="51" t="n"/>
      <c r="Y516" s="51" t="n"/>
      <c r="Z516" s="51" t="n"/>
      <c r="AA516" s="34" t="inlineStr">
        <is>
          <t>Very High</t>
        </is>
      </c>
      <c r="AB516" s="34" t="inlineStr">
        <is>
          <t>#2 cola; mass volume</t>
        </is>
      </c>
      <c r="AC516" s="34" t="inlineStr">
        <is>
          <t>The other classic cola</t>
        </is>
      </c>
      <c r="AD516" s="34" t="inlineStr">
        <is>
          <t>Cola taste preference and price.</t>
        </is>
      </c>
      <c r="AE516" s="51" t="n"/>
      <c r="AF516" s="53">
        <f>IF(AND(ISNUMBER($P516),ISNUMBER($AL516),$AL516&lt;&gt;0),ROUND($P516/$AL516*100,1),"")</f>
        <v/>
      </c>
      <c r="AG516" s="54">
        <f>IF(AND(ISNUMBER($S516),ISNUMBER($AL516),$AL516&lt;&gt;0),ROUND($S516/$AL516*100,2),"")</f>
        <v/>
      </c>
      <c r="AH516" s="53">
        <f>IF(AND(ISNUMBER($Q516),ISNUMBER($AL516),$AL516&lt;&gt;0),ROUND($Q516/$AL516*100,1),"")</f>
        <v/>
      </c>
      <c r="AI516" s="48">
        <f>IF(ISNUMBER($S516),IF($S516&lt;=1,"Yes","No"),"n/a")</f>
        <v/>
      </c>
      <c r="AJ516" s="48">
        <f>IF(ISNUMBER($S516),ROUND(MAX(0,MIN(100,100-$S516*2.5-IF(ISNUMBER($T516),$T516,0)*0.12+IF($S516&lt;=1,12,0))),0),"")</f>
        <v/>
      </c>
      <c r="AK516" s="48">
        <f>IF(ISNUMBER($Q516),IF($Q516&gt;=100,20,IF($Q516&gt;=30,10,0)),0)+IF(ISNUMBER($R516),IF($R516&gt;=100,20,0),0)+IF(ISNUMBER($P516),IF($P516&gt;=150,20,IF($P516&gt;=50,12,5)),0)+IF(ISNUMBER($S516),IF($S516&lt;=1,15,0),0)</f>
        <v/>
      </c>
      <c r="AL516" s="48" t="n">
        <v>355</v>
      </c>
      <c r="AM516" s="49" t="n"/>
      <c r="AN516" s="48">
        <f>IF(AND(ISNUMBER($P516),ISNUMBER($AL516),$AL516&lt;&gt;0),IF(OR($P516&gt;180,$P516/$AL516*1000&gt;400),"Over ceiling, confirm SKU","Within"),"n/a")</f>
        <v/>
      </c>
      <c r="AO516" s="51" t="n"/>
      <c r="AP516" s="51" t="n"/>
      <c r="AQ516" s="51" t="n"/>
      <c r="AR516" s="34" t="inlineStr">
        <is>
          <t>Recalled, batch confirmed, to confirm</t>
        </is>
      </c>
      <c r="AS516" s="34" t="inlineStr">
        <is>
          <t>BLANK -&gt; requires live Amazon.ca capture</t>
        </is>
      </c>
      <c r="AT516" s="34" t="inlineStr">
        <is>
          <t>Unverified commercial data</t>
        </is>
      </c>
    </row>
    <row r="517" ht="28" customHeight="1">
      <c r="A517" s="34" t="inlineStr">
        <is>
          <t>Pepsi</t>
        </is>
      </c>
      <c r="B517" s="34" t="inlineStr">
        <is>
          <t>Pepsi Cola | Wild Cherry | 18 pack 355mL</t>
        </is>
      </c>
      <c r="C517" s="34" t="inlineStr">
        <is>
          <t>5) Sparkling water &amp; soda</t>
        </is>
      </c>
      <c r="D517" s="34" t="inlineStr">
        <is>
          <t>355 mL can</t>
        </is>
      </c>
      <c r="E517" s="48" t="n">
        <v>18</v>
      </c>
      <c r="F517" s="49" t="n"/>
      <c r="G517" s="50">
        <f>IF(AND(ISNUMBER($F517),ISNUMBER($E517),$E517&lt;&gt;0),$F517/$E517,"")</f>
        <v/>
      </c>
      <c r="H517" s="50">
        <f>IF(AND(ISNUMBER($F517),ISNUMBER($AL517),ISNUMBER($E517),($AL517*$E517)&lt;&gt;0),$F517/($AL517*$E517)*100,"")</f>
        <v/>
      </c>
      <c r="I517" s="51" t="n"/>
      <c r="J517" s="52" t="n"/>
      <c r="K517" s="50">
        <f>IF(AND(ISNUMBER($F517),ISNUMBER($J517)),$F517*(1-$J517),"")</f>
        <v/>
      </c>
      <c r="L517" s="51" t="n"/>
      <c r="M517" s="51" t="n"/>
      <c r="N517" s="50">
        <f>IF(ISNUMBER($F517),($F517-IF(ISNUMBER($AM517),$AM517,0))*(1-IF(ISNUMBER($J517),$J517,0)),"")</f>
        <v/>
      </c>
      <c r="O517" s="34" t="inlineStr">
        <is>
          <t>Wild Cherry</t>
        </is>
      </c>
      <c r="P517" s="48" t="n">
        <v>38</v>
      </c>
      <c r="Q517" s="48" t="n">
        <v>30</v>
      </c>
      <c r="R517" s="34" t="inlineStr">
        <is>
          <t>Not listed</t>
        </is>
      </c>
      <c r="S517" s="48" t="n">
        <v>41</v>
      </c>
      <c r="T517" s="48" t="n">
        <v>150</v>
      </c>
      <c r="U517" s="34" t="inlineStr">
        <is>
          <t>HFCS</t>
        </is>
      </c>
      <c r="V517" s="34" t="inlineStr">
        <is>
          <t>Classic cola (no functional claim)</t>
        </is>
      </c>
      <c r="W517" s="51" t="n"/>
      <c r="X517" s="51" t="n"/>
      <c r="Y517" s="51" t="n"/>
      <c r="Z517" s="51" t="n"/>
      <c r="AA517" s="34" t="inlineStr">
        <is>
          <t>Very High</t>
        </is>
      </c>
      <c r="AB517" s="34" t="inlineStr">
        <is>
          <t>#2 cola; mass volume</t>
        </is>
      </c>
      <c r="AC517" s="34" t="inlineStr">
        <is>
          <t>The other classic cola</t>
        </is>
      </c>
      <c r="AD517" s="34" t="inlineStr">
        <is>
          <t>Cola taste preference and price.</t>
        </is>
      </c>
      <c r="AE517" s="51" t="n"/>
      <c r="AF517" s="53">
        <f>IF(AND(ISNUMBER($P517),ISNUMBER($AL517),$AL517&lt;&gt;0),ROUND($P517/$AL517*100,1),"")</f>
        <v/>
      </c>
      <c r="AG517" s="54">
        <f>IF(AND(ISNUMBER($S517),ISNUMBER($AL517),$AL517&lt;&gt;0),ROUND($S517/$AL517*100,2),"")</f>
        <v/>
      </c>
      <c r="AH517" s="53">
        <f>IF(AND(ISNUMBER($Q517),ISNUMBER($AL517),$AL517&lt;&gt;0),ROUND($Q517/$AL517*100,1),"")</f>
        <v/>
      </c>
      <c r="AI517" s="48">
        <f>IF(ISNUMBER($S517),IF($S517&lt;=1,"Yes","No"),"n/a")</f>
        <v/>
      </c>
      <c r="AJ517" s="48">
        <f>IF(ISNUMBER($S517),ROUND(MAX(0,MIN(100,100-$S517*2.5-IF(ISNUMBER($T517),$T517,0)*0.12+IF($S517&lt;=1,12,0))),0),"")</f>
        <v/>
      </c>
      <c r="AK517" s="48">
        <f>IF(ISNUMBER($Q517),IF($Q517&gt;=100,20,IF($Q517&gt;=30,10,0)),0)+IF(ISNUMBER($R517),IF($R517&gt;=100,20,0),0)+IF(ISNUMBER($P517),IF($P517&gt;=150,20,IF($P517&gt;=50,12,5)),0)+IF(ISNUMBER($S517),IF($S517&lt;=1,15,0),0)</f>
        <v/>
      </c>
      <c r="AL517" s="48" t="n">
        <v>355</v>
      </c>
      <c r="AM517" s="49" t="n"/>
      <c r="AN517" s="48">
        <f>IF(AND(ISNUMBER($P517),ISNUMBER($AL517),$AL517&lt;&gt;0),IF(OR($P517&gt;180,$P517/$AL517*1000&gt;400),"Over ceiling, confirm SKU","Within"),"n/a")</f>
        <v/>
      </c>
      <c r="AO517" s="51" t="n"/>
      <c r="AP517" s="51" t="n"/>
      <c r="AQ517" s="51" t="n"/>
      <c r="AR517" s="34" t="inlineStr">
        <is>
          <t>Recalled, batch confirmed, to confirm</t>
        </is>
      </c>
      <c r="AS517" s="34" t="inlineStr">
        <is>
          <t>BLANK -&gt; requires live Amazon.ca capture</t>
        </is>
      </c>
      <c r="AT517" s="34" t="inlineStr">
        <is>
          <t>Unverified commercial data</t>
        </is>
      </c>
    </row>
    <row r="518" ht="28" customHeight="1">
      <c r="A518" s="34" t="inlineStr">
        <is>
          <t>Pepsi</t>
        </is>
      </c>
      <c r="B518" s="34" t="inlineStr">
        <is>
          <t>Pepsi Cola | Wild Cherry | 24 pack 355mL</t>
        </is>
      </c>
      <c r="C518" s="34" t="inlineStr">
        <is>
          <t>5) Sparkling water &amp; soda</t>
        </is>
      </c>
      <c r="D518" s="34" t="inlineStr">
        <is>
          <t>355 mL can</t>
        </is>
      </c>
      <c r="E518" s="48" t="n">
        <v>24</v>
      </c>
      <c r="F518" s="49" t="n"/>
      <c r="G518" s="50">
        <f>IF(AND(ISNUMBER($F518),ISNUMBER($E518),$E518&lt;&gt;0),$F518/$E518,"")</f>
        <v/>
      </c>
      <c r="H518" s="50">
        <f>IF(AND(ISNUMBER($F518),ISNUMBER($AL518),ISNUMBER($E518),($AL518*$E518)&lt;&gt;0),$F518/($AL518*$E518)*100,"")</f>
        <v/>
      </c>
      <c r="I518" s="51" t="n"/>
      <c r="J518" s="52" t="n"/>
      <c r="K518" s="50">
        <f>IF(AND(ISNUMBER($F518),ISNUMBER($J518)),$F518*(1-$J518),"")</f>
        <v/>
      </c>
      <c r="L518" s="51" t="n"/>
      <c r="M518" s="51" t="n"/>
      <c r="N518" s="50">
        <f>IF(ISNUMBER($F518),($F518-IF(ISNUMBER($AM518),$AM518,0))*(1-IF(ISNUMBER($J518),$J518,0)),"")</f>
        <v/>
      </c>
      <c r="O518" s="34" t="inlineStr">
        <is>
          <t>Wild Cherry</t>
        </is>
      </c>
      <c r="P518" s="48" t="n">
        <v>38</v>
      </c>
      <c r="Q518" s="48" t="n">
        <v>30</v>
      </c>
      <c r="R518" s="34" t="inlineStr">
        <is>
          <t>Not listed</t>
        </is>
      </c>
      <c r="S518" s="48" t="n">
        <v>41</v>
      </c>
      <c r="T518" s="48" t="n">
        <v>150</v>
      </c>
      <c r="U518" s="34" t="inlineStr">
        <is>
          <t>HFCS</t>
        </is>
      </c>
      <c r="V518" s="34" t="inlineStr">
        <is>
          <t>Classic cola (no functional claim)</t>
        </is>
      </c>
      <c r="W518" s="51" t="n"/>
      <c r="X518" s="51" t="n"/>
      <c r="Y518" s="51" t="n"/>
      <c r="Z518" s="51" t="n"/>
      <c r="AA518" s="34" t="inlineStr">
        <is>
          <t>Very High</t>
        </is>
      </c>
      <c r="AB518" s="34" t="inlineStr">
        <is>
          <t>#2 cola; mass volume</t>
        </is>
      </c>
      <c r="AC518" s="34" t="inlineStr">
        <is>
          <t>The other classic cola</t>
        </is>
      </c>
      <c r="AD518" s="34" t="inlineStr">
        <is>
          <t>Cola taste preference and price.</t>
        </is>
      </c>
      <c r="AE518" s="51" t="n"/>
      <c r="AF518" s="53">
        <f>IF(AND(ISNUMBER($P518),ISNUMBER($AL518),$AL518&lt;&gt;0),ROUND($P518/$AL518*100,1),"")</f>
        <v/>
      </c>
      <c r="AG518" s="54">
        <f>IF(AND(ISNUMBER($S518),ISNUMBER($AL518),$AL518&lt;&gt;0),ROUND($S518/$AL518*100,2),"")</f>
        <v/>
      </c>
      <c r="AH518" s="53">
        <f>IF(AND(ISNUMBER($Q518),ISNUMBER($AL518),$AL518&lt;&gt;0),ROUND($Q518/$AL518*100,1),"")</f>
        <v/>
      </c>
      <c r="AI518" s="48">
        <f>IF(ISNUMBER($S518),IF($S518&lt;=1,"Yes","No"),"n/a")</f>
        <v/>
      </c>
      <c r="AJ518" s="48">
        <f>IF(ISNUMBER($S518),ROUND(MAX(0,MIN(100,100-$S518*2.5-IF(ISNUMBER($T518),$T518,0)*0.12+IF($S518&lt;=1,12,0))),0),"")</f>
        <v/>
      </c>
      <c r="AK518" s="48">
        <f>IF(ISNUMBER($Q518),IF($Q518&gt;=100,20,IF($Q518&gt;=30,10,0)),0)+IF(ISNUMBER($R518),IF($R518&gt;=100,20,0),0)+IF(ISNUMBER($P518),IF($P518&gt;=150,20,IF($P518&gt;=50,12,5)),0)+IF(ISNUMBER($S518),IF($S518&lt;=1,15,0),0)</f>
        <v/>
      </c>
      <c r="AL518" s="48" t="n">
        <v>355</v>
      </c>
      <c r="AM518" s="49" t="n"/>
      <c r="AN518" s="48">
        <f>IF(AND(ISNUMBER($P518),ISNUMBER($AL518),$AL518&lt;&gt;0),IF(OR($P518&gt;180,$P518/$AL518*1000&gt;400),"Over ceiling, confirm SKU","Within"),"n/a")</f>
        <v/>
      </c>
      <c r="AO518" s="51" t="n"/>
      <c r="AP518" s="51" t="n"/>
      <c r="AQ518" s="51" t="n"/>
      <c r="AR518" s="34" t="inlineStr">
        <is>
          <t>Recalled, batch confirmed, to confirm</t>
        </is>
      </c>
      <c r="AS518" s="34" t="inlineStr">
        <is>
          <t>BLANK -&gt; requires live Amazon.ca capture</t>
        </is>
      </c>
      <c r="AT518" s="34" t="inlineStr">
        <is>
          <t>Unverified commercial data</t>
        </is>
      </c>
    </row>
    <row r="519" ht="28" customHeight="1">
      <c r="A519" s="34" t="inlineStr">
        <is>
          <t>Pepsi</t>
        </is>
      </c>
      <c r="B519" s="34" t="inlineStr">
        <is>
          <t>Pepsi Cola | Vanilla | single 355mL</t>
        </is>
      </c>
      <c r="C519" s="34" t="inlineStr">
        <is>
          <t>5) Sparkling water &amp; soda</t>
        </is>
      </c>
      <c r="D519" s="34" t="inlineStr">
        <is>
          <t>355 mL can</t>
        </is>
      </c>
      <c r="E519" s="48" t="n">
        <v>1</v>
      </c>
      <c r="F519" s="49" t="n"/>
      <c r="G519" s="50">
        <f>IF(AND(ISNUMBER($F519),ISNUMBER($E519),$E519&lt;&gt;0),$F519/$E519,"")</f>
        <v/>
      </c>
      <c r="H519" s="50">
        <f>IF(AND(ISNUMBER($F519),ISNUMBER($AL519),ISNUMBER($E519),($AL519*$E519)&lt;&gt;0),$F519/($AL519*$E519)*100,"")</f>
        <v/>
      </c>
      <c r="I519" s="51" t="n"/>
      <c r="J519" s="52" t="n"/>
      <c r="K519" s="50">
        <f>IF(AND(ISNUMBER($F519),ISNUMBER($J519)),$F519*(1-$J519),"")</f>
        <v/>
      </c>
      <c r="L519" s="51" t="n"/>
      <c r="M519" s="51" t="n"/>
      <c r="N519" s="50">
        <f>IF(ISNUMBER($F519),($F519-IF(ISNUMBER($AM519),$AM519,0))*(1-IF(ISNUMBER($J519),$J519,0)),"")</f>
        <v/>
      </c>
      <c r="O519" s="34" t="inlineStr">
        <is>
          <t>Vanilla</t>
        </is>
      </c>
      <c r="P519" s="48" t="n">
        <v>38</v>
      </c>
      <c r="Q519" s="48" t="n">
        <v>30</v>
      </c>
      <c r="R519" s="34" t="inlineStr">
        <is>
          <t>Not listed</t>
        </is>
      </c>
      <c r="S519" s="48" t="n">
        <v>41</v>
      </c>
      <c r="T519" s="48" t="n">
        <v>150</v>
      </c>
      <c r="U519" s="34" t="inlineStr">
        <is>
          <t>HFCS</t>
        </is>
      </c>
      <c r="V519" s="34" t="inlineStr">
        <is>
          <t>Classic cola (no functional claim)</t>
        </is>
      </c>
      <c r="W519" s="51" t="n"/>
      <c r="X519" s="51" t="n"/>
      <c r="Y519" s="51" t="n"/>
      <c r="Z519" s="51" t="n"/>
      <c r="AA519" s="34" t="inlineStr">
        <is>
          <t>Very High</t>
        </is>
      </c>
      <c r="AB519" s="34" t="inlineStr">
        <is>
          <t>#2 cola; mass volume</t>
        </is>
      </c>
      <c r="AC519" s="34" t="inlineStr">
        <is>
          <t>The other classic cola</t>
        </is>
      </c>
      <c r="AD519" s="34" t="inlineStr">
        <is>
          <t>Cola taste preference and price.</t>
        </is>
      </c>
      <c r="AE519" s="51" t="n"/>
      <c r="AF519" s="53">
        <f>IF(AND(ISNUMBER($P519),ISNUMBER($AL519),$AL519&lt;&gt;0),ROUND($P519/$AL519*100,1),"")</f>
        <v/>
      </c>
      <c r="AG519" s="54">
        <f>IF(AND(ISNUMBER($S519),ISNUMBER($AL519),$AL519&lt;&gt;0),ROUND($S519/$AL519*100,2),"")</f>
        <v/>
      </c>
      <c r="AH519" s="53">
        <f>IF(AND(ISNUMBER($Q519),ISNUMBER($AL519),$AL519&lt;&gt;0),ROUND($Q519/$AL519*100,1),"")</f>
        <v/>
      </c>
      <c r="AI519" s="48">
        <f>IF(ISNUMBER($S519),IF($S519&lt;=1,"Yes","No"),"n/a")</f>
        <v/>
      </c>
      <c r="AJ519" s="48">
        <f>IF(ISNUMBER($S519),ROUND(MAX(0,MIN(100,100-$S519*2.5-IF(ISNUMBER($T519),$T519,0)*0.12+IF($S519&lt;=1,12,0))),0),"")</f>
        <v/>
      </c>
      <c r="AK519" s="48">
        <f>IF(ISNUMBER($Q519),IF($Q519&gt;=100,20,IF($Q519&gt;=30,10,0)),0)+IF(ISNUMBER($R519),IF($R519&gt;=100,20,0),0)+IF(ISNUMBER($P519),IF($P519&gt;=150,20,IF($P519&gt;=50,12,5)),0)+IF(ISNUMBER($S519),IF($S519&lt;=1,15,0),0)</f>
        <v/>
      </c>
      <c r="AL519" s="48" t="n">
        <v>355</v>
      </c>
      <c r="AM519" s="49" t="n"/>
      <c r="AN519" s="48">
        <f>IF(AND(ISNUMBER($P519),ISNUMBER($AL519),$AL519&lt;&gt;0),IF(OR($P519&gt;180,$P519/$AL519*1000&gt;400),"Over ceiling, confirm SKU","Within"),"n/a")</f>
        <v/>
      </c>
      <c r="AO519" s="51" t="n"/>
      <c r="AP519" s="51" t="n"/>
      <c r="AQ519" s="51" t="n"/>
      <c r="AR519" s="34" t="inlineStr">
        <is>
          <t>Recalled, batch confirmed, to confirm</t>
        </is>
      </c>
      <c r="AS519" s="34" t="inlineStr">
        <is>
          <t>BLANK -&gt; requires live Amazon.ca capture</t>
        </is>
      </c>
      <c r="AT519" s="34" t="inlineStr">
        <is>
          <t>Unverified commercial data</t>
        </is>
      </c>
    </row>
    <row r="520" ht="28" customHeight="1">
      <c r="A520" s="34" t="inlineStr">
        <is>
          <t>Pepsi</t>
        </is>
      </c>
      <c r="B520" s="34" t="inlineStr">
        <is>
          <t>Pepsi Cola | Vanilla | 8 pack 355mL</t>
        </is>
      </c>
      <c r="C520" s="34" t="inlineStr">
        <is>
          <t>5) Sparkling water &amp; soda</t>
        </is>
      </c>
      <c r="D520" s="34" t="inlineStr">
        <is>
          <t>355 mL can</t>
        </is>
      </c>
      <c r="E520" s="48" t="n">
        <v>8</v>
      </c>
      <c r="F520" s="49" t="n"/>
      <c r="G520" s="50">
        <f>IF(AND(ISNUMBER($F520),ISNUMBER($E520),$E520&lt;&gt;0),$F520/$E520,"")</f>
        <v/>
      </c>
      <c r="H520" s="50">
        <f>IF(AND(ISNUMBER($F520),ISNUMBER($AL520),ISNUMBER($E520),($AL520*$E520)&lt;&gt;0),$F520/($AL520*$E520)*100,"")</f>
        <v/>
      </c>
      <c r="I520" s="51" t="n"/>
      <c r="J520" s="52" t="n"/>
      <c r="K520" s="50">
        <f>IF(AND(ISNUMBER($F520),ISNUMBER($J520)),$F520*(1-$J520),"")</f>
        <v/>
      </c>
      <c r="L520" s="51" t="n"/>
      <c r="M520" s="51" t="n"/>
      <c r="N520" s="50">
        <f>IF(ISNUMBER($F520),($F520-IF(ISNUMBER($AM520),$AM520,0))*(1-IF(ISNUMBER($J520),$J520,0)),"")</f>
        <v/>
      </c>
      <c r="O520" s="34" t="inlineStr">
        <is>
          <t>Vanilla</t>
        </is>
      </c>
      <c r="P520" s="48" t="n">
        <v>38</v>
      </c>
      <c r="Q520" s="48" t="n">
        <v>30</v>
      </c>
      <c r="R520" s="34" t="inlineStr">
        <is>
          <t>Not listed</t>
        </is>
      </c>
      <c r="S520" s="48" t="n">
        <v>41</v>
      </c>
      <c r="T520" s="48" t="n">
        <v>150</v>
      </c>
      <c r="U520" s="34" t="inlineStr">
        <is>
          <t>HFCS</t>
        </is>
      </c>
      <c r="V520" s="34" t="inlineStr">
        <is>
          <t>Classic cola (no functional claim)</t>
        </is>
      </c>
      <c r="W520" s="51" t="n"/>
      <c r="X520" s="51" t="n"/>
      <c r="Y520" s="51" t="n"/>
      <c r="Z520" s="51" t="n"/>
      <c r="AA520" s="34" t="inlineStr">
        <is>
          <t>Very High</t>
        </is>
      </c>
      <c r="AB520" s="34" t="inlineStr">
        <is>
          <t>#2 cola; mass volume</t>
        </is>
      </c>
      <c r="AC520" s="34" t="inlineStr">
        <is>
          <t>The other classic cola</t>
        </is>
      </c>
      <c r="AD520" s="34" t="inlineStr">
        <is>
          <t>Cola taste preference and price.</t>
        </is>
      </c>
      <c r="AE520" s="51" t="n"/>
      <c r="AF520" s="53">
        <f>IF(AND(ISNUMBER($P520),ISNUMBER($AL520),$AL520&lt;&gt;0),ROUND($P520/$AL520*100,1),"")</f>
        <v/>
      </c>
      <c r="AG520" s="54">
        <f>IF(AND(ISNUMBER($S520),ISNUMBER($AL520),$AL520&lt;&gt;0),ROUND($S520/$AL520*100,2),"")</f>
        <v/>
      </c>
      <c r="AH520" s="53">
        <f>IF(AND(ISNUMBER($Q520),ISNUMBER($AL520),$AL520&lt;&gt;0),ROUND($Q520/$AL520*100,1),"")</f>
        <v/>
      </c>
      <c r="AI520" s="48">
        <f>IF(ISNUMBER($S520),IF($S520&lt;=1,"Yes","No"),"n/a")</f>
        <v/>
      </c>
      <c r="AJ520" s="48">
        <f>IF(ISNUMBER($S520),ROUND(MAX(0,MIN(100,100-$S520*2.5-IF(ISNUMBER($T520),$T520,0)*0.12+IF($S520&lt;=1,12,0))),0),"")</f>
        <v/>
      </c>
      <c r="AK520" s="48">
        <f>IF(ISNUMBER($Q520),IF($Q520&gt;=100,20,IF($Q520&gt;=30,10,0)),0)+IF(ISNUMBER($R520),IF($R520&gt;=100,20,0),0)+IF(ISNUMBER($P520),IF($P520&gt;=150,20,IF($P520&gt;=50,12,5)),0)+IF(ISNUMBER($S520),IF($S520&lt;=1,15,0),0)</f>
        <v/>
      </c>
      <c r="AL520" s="48" t="n">
        <v>355</v>
      </c>
      <c r="AM520" s="49" t="n"/>
      <c r="AN520" s="48">
        <f>IF(AND(ISNUMBER($P520),ISNUMBER($AL520),$AL520&lt;&gt;0),IF(OR($P520&gt;180,$P520/$AL520*1000&gt;400),"Over ceiling, confirm SKU","Within"),"n/a")</f>
        <v/>
      </c>
      <c r="AO520" s="51" t="n"/>
      <c r="AP520" s="51" t="n"/>
      <c r="AQ520" s="51" t="n"/>
      <c r="AR520" s="34" t="inlineStr">
        <is>
          <t>Recalled, batch confirmed, to confirm</t>
        </is>
      </c>
      <c r="AS520" s="34" t="inlineStr">
        <is>
          <t>BLANK -&gt; requires live Amazon.ca capture</t>
        </is>
      </c>
      <c r="AT520" s="34" t="inlineStr">
        <is>
          <t>Unverified commercial data</t>
        </is>
      </c>
    </row>
    <row r="521" ht="28" customHeight="1">
      <c r="A521" s="34" t="inlineStr">
        <is>
          <t>Pepsi</t>
        </is>
      </c>
      <c r="B521" s="34" t="inlineStr">
        <is>
          <t>Pepsi Cola | Vanilla | 12 pack 355mL</t>
        </is>
      </c>
      <c r="C521" s="34" t="inlineStr">
        <is>
          <t>5) Sparkling water &amp; soda</t>
        </is>
      </c>
      <c r="D521" s="34" t="inlineStr">
        <is>
          <t>355 mL can</t>
        </is>
      </c>
      <c r="E521" s="48" t="n">
        <v>12</v>
      </c>
      <c r="F521" s="49" t="n"/>
      <c r="G521" s="50">
        <f>IF(AND(ISNUMBER($F521),ISNUMBER($E521),$E521&lt;&gt;0),$F521/$E521,"")</f>
        <v/>
      </c>
      <c r="H521" s="50">
        <f>IF(AND(ISNUMBER($F521),ISNUMBER($AL521),ISNUMBER($E521),($AL521*$E521)&lt;&gt;0),$F521/($AL521*$E521)*100,"")</f>
        <v/>
      </c>
      <c r="I521" s="51" t="n"/>
      <c r="J521" s="52" t="n"/>
      <c r="K521" s="50">
        <f>IF(AND(ISNUMBER($F521),ISNUMBER($J521)),$F521*(1-$J521),"")</f>
        <v/>
      </c>
      <c r="L521" s="51" t="n"/>
      <c r="M521" s="51" t="n"/>
      <c r="N521" s="50">
        <f>IF(ISNUMBER($F521),($F521-IF(ISNUMBER($AM521),$AM521,0))*(1-IF(ISNUMBER($J521),$J521,0)),"")</f>
        <v/>
      </c>
      <c r="O521" s="34" t="inlineStr">
        <is>
          <t>Vanilla</t>
        </is>
      </c>
      <c r="P521" s="48" t="n">
        <v>38</v>
      </c>
      <c r="Q521" s="48" t="n">
        <v>30</v>
      </c>
      <c r="R521" s="34" t="inlineStr">
        <is>
          <t>Not listed</t>
        </is>
      </c>
      <c r="S521" s="48" t="n">
        <v>41</v>
      </c>
      <c r="T521" s="48" t="n">
        <v>150</v>
      </c>
      <c r="U521" s="34" t="inlineStr">
        <is>
          <t>HFCS</t>
        </is>
      </c>
      <c r="V521" s="34" t="inlineStr">
        <is>
          <t>Classic cola (no functional claim)</t>
        </is>
      </c>
      <c r="W521" s="51" t="n"/>
      <c r="X521" s="51" t="n"/>
      <c r="Y521" s="51" t="n"/>
      <c r="Z521" s="51" t="n"/>
      <c r="AA521" s="34" t="inlineStr">
        <is>
          <t>Very High</t>
        </is>
      </c>
      <c r="AB521" s="34" t="inlineStr">
        <is>
          <t>#2 cola; mass volume</t>
        </is>
      </c>
      <c r="AC521" s="34" t="inlineStr">
        <is>
          <t>The other classic cola</t>
        </is>
      </c>
      <c r="AD521" s="34" t="inlineStr">
        <is>
          <t>Cola taste preference and price.</t>
        </is>
      </c>
      <c r="AE521" s="51" t="n"/>
      <c r="AF521" s="53">
        <f>IF(AND(ISNUMBER($P521),ISNUMBER($AL521),$AL521&lt;&gt;0),ROUND($P521/$AL521*100,1),"")</f>
        <v/>
      </c>
      <c r="AG521" s="54">
        <f>IF(AND(ISNUMBER($S521),ISNUMBER($AL521),$AL521&lt;&gt;0),ROUND($S521/$AL521*100,2),"")</f>
        <v/>
      </c>
      <c r="AH521" s="53">
        <f>IF(AND(ISNUMBER($Q521),ISNUMBER($AL521),$AL521&lt;&gt;0),ROUND($Q521/$AL521*100,1),"")</f>
        <v/>
      </c>
      <c r="AI521" s="48">
        <f>IF(ISNUMBER($S521),IF($S521&lt;=1,"Yes","No"),"n/a")</f>
        <v/>
      </c>
      <c r="AJ521" s="48">
        <f>IF(ISNUMBER($S521),ROUND(MAX(0,MIN(100,100-$S521*2.5-IF(ISNUMBER($T521),$T521,0)*0.12+IF($S521&lt;=1,12,0))),0),"")</f>
        <v/>
      </c>
      <c r="AK521" s="48">
        <f>IF(ISNUMBER($Q521),IF($Q521&gt;=100,20,IF($Q521&gt;=30,10,0)),0)+IF(ISNUMBER($R521),IF($R521&gt;=100,20,0),0)+IF(ISNUMBER($P521),IF($P521&gt;=150,20,IF($P521&gt;=50,12,5)),0)+IF(ISNUMBER($S521),IF($S521&lt;=1,15,0),0)</f>
        <v/>
      </c>
      <c r="AL521" s="48" t="n">
        <v>355</v>
      </c>
      <c r="AM521" s="49" t="n"/>
      <c r="AN521" s="48">
        <f>IF(AND(ISNUMBER($P521),ISNUMBER($AL521),$AL521&lt;&gt;0),IF(OR($P521&gt;180,$P521/$AL521*1000&gt;400),"Over ceiling, confirm SKU","Within"),"n/a")</f>
        <v/>
      </c>
      <c r="AO521" s="51" t="n"/>
      <c r="AP521" s="51" t="n"/>
      <c r="AQ521" s="51" t="n"/>
      <c r="AR521" s="34" t="inlineStr">
        <is>
          <t>Recalled, batch confirmed, to confirm</t>
        </is>
      </c>
      <c r="AS521" s="34" t="inlineStr">
        <is>
          <t>BLANK -&gt; requires live Amazon.ca capture</t>
        </is>
      </c>
      <c r="AT521" s="34" t="inlineStr">
        <is>
          <t>Unverified commercial data</t>
        </is>
      </c>
    </row>
    <row r="522" ht="28" customHeight="1">
      <c r="A522" s="34" t="inlineStr">
        <is>
          <t>Pepsi</t>
        </is>
      </c>
      <c r="B522" s="34" t="inlineStr">
        <is>
          <t>Pepsi Cola | Vanilla | 15 pack 355mL</t>
        </is>
      </c>
      <c r="C522" s="34" t="inlineStr">
        <is>
          <t>5) Sparkling water &amp; soda</t>
        </is>
      </c>
      <c r="D522" s="34" t="inlineStr">
        <is>
          <t>355 mL can</t>
        </is>
      </c>
      <c r="E522" s="48" t="n">
        <v>15</v>
      </c>
      <c r="F522" s="49" t="n"/>
      <c r="G522" s="50">
        <f>IF(AND(ISNUMBER($F522),ISNUMBER($E522),$E522&lt;&gt;0),$F522/$E522,"")</f>
        <v/>
      </c>
      <c r="H522" s="50">
        <f>IF(AND(ISNUMBER($F522),ISNUMBER($AL522),ISNUMBER($E522),($AL522*$E522)&lt;&gt;0),$F522/($AL522*$E522)*100,"")</f>
        <v/>
      </c>
      <c r="I522" s="51" t="n"/>
      <c r="J522" s="52" t="n"/>
      <c r="K522" s="50">
        <f>IF(AND(ISNUMBER($F522),ISNUMBER($J522)),$F522*(1-$J522),"")</f>
        <v/>
      </c>
      <c r="L522" s="51" t="n"/>
      <c r="M522" s="51" t="n"/>
      <c r="N522" s="50">
        <f>IF(ISNUMBER($F522),($F522-IF(ISNUMBER($AM522),$AM522,0))*(1-IF(ISNUMBER($J522),$J522,0)),"")</f>
        <v/>
      </c>
      <c r="O522" s="34" t="inlineStr">
        <is>
          <t>Vanilla</t>
        </is>
      </c>
      <c r="P522" s="48" t="n">
        <v>38</v>
      </c>
      <c r="Q522" s="48" t="n">
        <v>30</v>
      </c>
      <c r="R522" s="34" t="inlineStr">
        <is>
          <t>Not listed</t>
        </is>
      </c>
      <c r="S522" s="48" t="n">
        <v>41</v>
      </c>
      <c r="T522" s="48" t="n">
        <v>150</v>
      </c>
      <c r="U522" s="34" t="inlineStr">
        <is>
          <t>HFCS</t>
        </is>
      </c>
      <c r="V522" s="34" t="inlineStr">
        <is>
          <t>Classic cola (no functional claim)</t>
        </is>
      </c>
      <c r="W522" s="51" t="n"/>
      <c r="X522" s="51" t="n"/>
      <c r="Y522" s="51" t="n"/>
      <c r="Z522" s="51" t="n"/>
      <c r="AA522" s="34" t="inlineStr">
        <is>
          <t>Very High</t>
        </is>
      </c>
      <c r="AB522" s="34" t="inlineStr">
        <is>
          <t>#2 cola; mass volume</t>
        </is>
      </c>
      <c r="AC522" s="34" t="inlineStr">
        <is>
          <t>The other classic cola</t>
        </is>
      </c>
      <c r="AD522" s="34" t="inlineStr">
        <is>
          <t>Cola taste preference and price.</t>
        </is>
      </c>
      <c r="AE522" s="51" t="n"/>
      <c r="AF522" s="53">
        <f>IF(AND(ISNUMBER($P522),ISNUMBER($AL522),$AL522&lt;&gt;0),ROUND($P522/$AL522*100,1),"")</f>
        <v/>
      </c>
      <c r="AG522" s="54">
        <f>IF(AND(ISNUMBER($S522),ISNUMBER($AL522),$AL522&lt;&gt;0),ROUND($S522/$AL522*100,2),"")</f>
        <v/>
      </c>
      <c r="AH522" s="53">
        <f>IF(AND(ISNUMBER($Q522),ISNUMBER($AL522),$AL522&lt;&gt;0),ROUND($Q522/$AL522*100,1),"")</f>
        <v/>
      </c>
      <c r="AI522" s="48">
        <f>IF(ISNUMBER($S522),IF($S522&lt;=1,"Yes","No"),"n/a")</f>
        <v/>
      </c>
      <c r="AJ522" s="48">
        <f>IF(ISNUMBER($S522),ROUND(MAX(0,MIN(100,100-$S522*2.5-IF(ISNUMBER($T522),$T522,0)*0.12+IF($S522&lt;=1,12,0))),0),"")</f>
        <v/>
      </c>
      <c r="AK522" s="48">
        <f>IF(ISNUMBER($Q522),IF($Q522&gt;=100,20,IF($Q522&gt;=30,10,0)),0)+IF(ISNUMBER($R522),IF($R522&gt;=100,20,0),0)+IF(ISNUMBER($P522),IF($P522&gt;=150,20,IF($P522&gt;=50,12,5)),0)+IF(ISNUMBER($S522),IF($S522&lt;=1,15,0),0)</f>
        <v/>
      </c>
      <c r="AL522" s="48" t="n">
        <v>355</v>
      </c>
      <c r="AM522" s="49" t="n"/>
      <c r="AN522" s="48">
        <f>IF(AND(ISNUMBER($P522),ISNUMBER($AL522),$AL522&lt;&gt;0),IF(OR($P522&gt;180,$P522/$AL522*1000&gt;400),"Over ceiling, confirm SKU","Within"),"n/a")</f>
        <v/>
      </c>
      <c r="AO522" s="51" t="n"/>
      <c r="AP522" s="51" t="n"/>
      <c r="AQ522" s="51" t="n"/>
      <c r="AR522" s="34" t="inlineStr">
        <is>
          <t>Recalled, batch confirmed, to confirm</t>
        </is>
      </c>
      <c r="AS522" s="34" t="inlineStr">
        <is>
          <t>BLANK -&gt; requires live Amazon.ca capture</t>
        </is>
      </c>
      <c r="AT522" s="34" t="inlineStr">
        <is>
          <t>Unverified commercial data</t>
        </is>
      </c>
    </row>
    <row r="523" ht="28" customHeight="1">
      <c r="A523" s="34" t="inlineStr">
        <is>
          <t>Pepsi</t>
        </is>
      </c>
      <c r="B523" s="34" t="inlineStr">
        <is>
          <t>Pepsi Cola | Vanilla | 18 pack 355mL</t>
        </is>
      </c>
      <c r="C523" s="34" t="inlineStr">
        <is>
          <t>5) Sparkling water &amp; soda</t>
        </is>
      </c>
      <c r="D523" s="34" t="inlineStr">
        <is>
          <t>355 mL can</t>
        </is>
      </c>
      <c r="E523" s="48" t="n">
        <v>18</v>
      </c>
      <c r="F523" s="49" t="n"/>
      <c r="G523" s="50">
        <f>IF(AND(ISNUMBER($F523),ISNUMBER($E523),$E523&lt;&gt;0),$F523/$E523,"")</f>
        <v/>
      </c>
      <c r="H523" s="50">
        <f>IF(AND(ISNUMBER($F523),ISNUMBER($AL523),ISNUMBER($E523),($AL523*$E523)&lt;&gt;0),$F523/($AL523*$E523)*100,"")</f>
        <v/>
      </c>
      <c r="I523" s="51" t="n"/>
      <c r="J523" s="52" t="n"/>
      <c r="K523" s="50">
        <f>IF(AND(ISNUMBER($F523),ISNUMBER($J523)),$F523*(1-$J523),"")</f>
        <v/>
      </c>
      <c r="L523" s="51" t="n"/>
      <c r="M523" s="51" t="n"/>
      <c r="N523" s="50">
        <f>IF(ISNUMBER($F523),($F523-IF(ISNUMBER($AM523),$AM523,0))*(1-IF(ISNUMBER($J523),$J523,0)),"")</f>
        <v/>
      </c>
      <c r="O523" s="34" t="inlineStr">
        <is>
          <t>Vanilla</t>
        </is>
      </c>
      <c r="P523" s="48" t="n">
        <v>38</v>
      </c>
      <c r="Q523" s="48" t="n">
        <v>30</v>
      </c>
      <c r="R523" s="34" t="inlineStr">
        <is>
          <t>Not listed</t>
        </is>
      </c>
      <c r="S523" s="48" t="n">
        <v>41</v>
      </c>
      <c r="T523" s="48" t="n">
        <v>150</v>
      </c>
      <c r="U523" s="34" t="inlineStr">
        <is>
          <t>HFCS</t>
        </is>
      </c>
      <c r="V523" s="34" t="inlineStr">
        <is>
          <t>Classic cola (no functional claim)</t>
        </is>
      </c>
      <c r="W523" s="51" t="n"/>
      <c r="X523" s="51" t="n"/>
      <c r="Y523" s="51" t="n"/>
      <c r="Z523" s="51" t="n"/>
      <c r="AA523" s="34" t="inlineStr">
        <is>
          <t>Very High</t>
        </is>
      </c>
      <c r="AB523" s="34" t="inlineStr">
        <is>
          <t>#2 cola; mass volume</t>
        </is>
      </c>
      <c r="AC523" s="34" t="inlineStr">
        <is>
          <t>The other classic cola</t>
        </is>
      </c>
      <c r="AD523" s="34" t="inlineStr">
        <is>
          <t>Cola taste preference and price.</t>
        </is>
      </c>
      <c r="AE523" s="51" t="n"/>
      <c r="AF523" s="53">
        <f>IF(AND(ISNUMBER($P523),ISNUMBER($AL523),$AL523&lt;&gt;0),ROUND($P523/$AL523*100,1),"")</f>
        <v/>
      </c>
      <c r="AG523" s="54">
        <f>IF(AND(ISNUMBER($S523),ISNUMBER($AL523),$AL523&lt;&gt;0),ROUND($S523/$AL523*100,2),"")</f>
        <v/>
      </c>
      <c r="AH523" s="53">
        <f>IF(AND(ISNUMBER($Q523),ISNUMBER($AL523),$AL523&lt;&gt;0),ROUND($Q523/$AL523*100,1),"")</f>
        <v/>
      </c>
      <c r="AI523" s="48">
        <f>IF(ISNUMBER($S523),IF($S523&lt;=1,"Yes","No"),"n/a")</f>
        <v/>
      </c>
      <c r="AJ523" s="48">
        <f>IF(ISNUMBER($S523),ROUND(MAX(0,MIN(100,100-$S523*2.5-IF(ISNUMBER($T523),$T523,0)*0.12+IF($S523&lt;=1,12,0))),0),"")</f>
        <v/>
      </c>
      <c r="AK523" s="48">
        <f>IF(ISNUMBER($Q523),IF($Q523&gt;=100,20,IF($Q523&gt;=30,10,0)),0)+IF(ISNUMBER($R523),IF($R523&gt;=100,20,0),0)+IF(ISNUMBER($P523),IF($P523&gt;=150,20,IF($P523&gt;=50,12,5)),0)+IF(ISNUMBER($S523),IF($S523&lt;=1,15,0),0)</f>
        <v/>
      </c>
      <c r="AL523" s="48" t="n">
        <v>355</v>
      </c>
      <c r="AM523" s="49" t="n"/>
      <c r="AN523" s="48">
        <f>IF(AND(ISNUMBER($P523),ISNUMBER($AL523),$AL523&lt;&gt;0),IF(OR($P523&gt;180,$P523/$AL523*1000&gt;400),"Over ceiling, confirm SKU","Within"),"n/a")</f>
        <v/>
      </c>
      <c r="AO523" s="51" t="n"/>
      <c r="AP523" s="51" t="n"/>
      <c r="AQ523" s="51" t="n"/>
      <c r="AR523" s="34" t="inlineStr">
        <is>
          <t>Recalled, batch confirmed, to confirm</t>
        </is>
      </c>
      <c r="AS523" s="34" t="inlineStr">
        <is>
          <t>BLANK -&gt; requires live Amazon.ca capture</t>
        </is>
      </c>
      <c r="AT523" s="34" t="inlineStr">
        <is>
          <t>Unverified commercial data</t>
        </is>
      </c>
    </row>
    <row r="524" ht="28" customHeight="1">
      <c r="A524" s="34" t="inlineStr">
        <is>
          <t>Pepsi</t>
        </is>
      </c>
      <c r="B524" s="34" t="inlineStr">
        <is>
          <t>Pepsi Cola | Vanilla | 24 pack 355mL</t>
        </is>
      </c>
      <c r="C524" s="34" t="inlineStr">
        <is>
          <t>5) Sparkling water &amp; soda</t>
        </is>
      </c>
      <c r="D524" s="34" t="inlineStr">
        <is>
          <t>355 mL can</t>
        </is>
      </c>
      <c r="E524" s="48" t="n">
        <v>24</v>
      </c>
      <c r="F524" s="49" t="n"/>
      <c r="G524" s="50">
        <f>IF(AND(ISNUMBER($F524),ISNUMBER($E524),$E524&lt;&gt;0),$F524/$E524,"")</f>
        <v/>
      </c>
      <c r="H524" s="50">
        <f>IF(AND(ISNUMBER($F524),ISNUMBER($AL524),ISNUMBER($E524),($AL524*$E524)&lt;&gt;0),$F524/($AL524*$E524)*100,"")</f>
        <v/>
      </c>
      <c r="I524" s="51" t="n"/>
      <c r="J524" s="52" t="n"/>
      <c r="K524" s="50">
        <f>IF(AND(ISNUMBER($F524),ISNUMBER($J524)),$F524*(1-$J524),"")</f>
        <v/>
      </c>
      <c r="L524" s="51" t="n"/>
      <c r="M524" s="51" t="n"/>
      <c r="N524" s="50">
        <f>IF(ISNUMBER($F524),($F524-IF(ISNUMBER($AM524),$AM524,0))*(1-IF(ISNUMBER($J524),$J524,0)),"")</f>
        <v/>
      </c>
      <c r="O524" s="34" t="inlineStr">
        <is>
          <t>Vanilla</t>
        </is>
      </c>
      <c r="P524" s="48" t="n">
        <v>38</v>
      </c>
      <c r="Q524" s="48" t="n">
        <v>30</v>
      </c>
      <c r="R524" s="34" t="inlineStr">
        <is>
          <t>Not listed</t>
        </is>
      </c>
      <c r="S524" s="48" t="n">
        <v>41</v>
      </c>
      <c r="T524" s="48" t="n">
        <v>150</v>
      </c>
      <c r="U524" s="34" t="inlineStr">
        <is>
          <t>HFCS</t>
        </is>
      </c>
      <c r="V524" s="34" t="inlineStr">
        <is>
          <t>Classic cola (no functional claim)</t>
        </is>
      </c>
      <c r="W524" s="51" t="n"/>
      <c r="X524" s="51" t="n"/>
      <c r="Y524" s="51" t="n"/>
      <c r="Z524" s="51" t="n"/>
      <c r="AA524" s="34" t="inlineStr">
        <is>
          <t>Very High</t>
        </is>
      </c>
      <c r="AB524" s="34" t="inlineStr">
        <is>
          <t>#2 cola; mass volume</t>
        </is>
      </c>
      <c r="AC524" s="34" t="inlineStr">
        <is>
          <t>The other classic cola</t>
        </is>
      </c>
      <c r="AD524" s="34" t="inlineStr">
        <is>
          <t>Cola taste preference and price.</t>
        </is>
      </c>
      <c r="AE524" s="51" t="n"/>
      <c r="AF524" s="53">
        <f>IF(AND(ISNUMBER($P524),ISNUMBER($AL524),$AL524&lt;&gt;0),ROUND($P524/$AL524*100,1),"")</f>
        <v/>
      </c>
      <c r="AG524" s="54">
        <f>IF(AND(ISNUMBER($S524),ISNUMBER($AL524),$AL524&lt;&gt;0),ROUND($S524/$AL524*100,2),"")</f>
        <v/>
      </c>
      <c r="AH524" s="53">
        <f>IF(AND(ISNUMBER($Q524),ISNUMBER($AL524),$AL524&lt;&gt;0),ROUND($Q524/$AL524*100,1),"")</f>
        <v/>
      </c>
      <c r="AI524" s="48">
        <f>IF(ISNUMBER($S524),IF($S524&lt;=1,"Yes","No"),"n/a")</f>
        <v/>
      </c>
      <c r="AJ524" s="48">
        <f>IF(ISNUMBER($S524),ROUND(MAX(0,MIN(100,100-$S524*2.5-IF(ISNUMBER($T524),$T524,0)*0.12+IF($S524&lt;=1,12,0))),0),"")</f>
        <v/>
      </c>
      <c r="AK524" s="48">
        <f>IF(ISNUMBER($Q524),IF($Q524&gt;=100,20,IF($Q524&gt;=30,10,0)),0)+IF(ISNUMBER($R524),IF($R524&gt;=100,20,0),0)+IF(ISNUMBER($P524),IF($P524&gt;=150,20,IF($P524&gt;=50,12,5)),0)+IF(ISNUMBER($S524),IF($S524&lt;=1,15,0),0)</f>
        <v/>
      </c>
      <c r="AL524" s="48" t="n">
        <v>355</v>
      </c>
      <c r="AM524" s="49" t="n"/>
      <c r="AN524" s="48">
        <f>IF(AND(ISNUMBER($P524),ISNUMBER($AL524),$AL524&lt;&gt;0),IF(OR($P524&gt;180,$P524/$AL524*1000&gt;400),"Over ceiling, confirm SKU","Within"),"n/a")</f>
        <v/>
      </c>
      <c r="AO524" s="51" t="n"/>
      <c r="AP524" s="51" t="n"/>
      <c r="AQ524" s="51" t="n"/>
      <c r="AR524" s="34" t="inlineStr">
        <is>
          <t>Recalled, batch confirmed, to confirm</t>
        </is>
      </c>
      <c r="AS524" s="34" t="inlineStr">
        <is>
          <t>BLANK -&gt; requires live Amazon.ca capture</t>
        </is>
      </c>
      <c r="AT524" s="34" t="inlineStr">
        <is>
          <t>Unverified commercial data</t>
        </is>
      </c>
    </row>
    <row r="525" ht="28" customHeight="1">
      <c r="A525" s="34" t="inlineStr">
        <is>
          <t>Pepsi</t>
        </is>
      </c>
      <c r="B525" s="34" t="inlineStr">
        <is>
          <t>Pepsi Zero Sugar | Original | single 355mL</t>
        </is>
      </c>
      <c r="C525" s="34" t="inlineStr">
        <is>
          <t>5) Sparkling water &amp; soda</t>
        </is>
      </c>
      <c r="D525" s="34" t="inlineStr">
        <is>
          <t>355 mL can</t>
        </is>
      </c>
      <c r="E525" s="48" t="n">
        <v>1</v>
      </c>
      <c r="F525" s="49" t="n"/>
      <c r="G525" s="50">
        <f>IF(AND(ISNUMBER($F525),ISNUMBER($E525),$E525&lt;&gt;0),$F525/$E525,"")</f>
        <v/>
      </c>
      <c r="H525" s="50">
        <f>IF(AND(ISNUMBER($F525),ISNUMBER($AL525),ISNUMBER($E525),($AL525*$E525)&lt;&gt;0),$F525/($AL525*$E525)*100,"")</f>
        <v/>
      </c>
      <c r="I525" s="51" t="n"/>
      <c r="J525" s="52" t="n"/>
      <c r="K525" s="50">
        <f>IF(AND(ISNUMBER($F525),ISNUMBER($J525)),$F525*(1-$J525),"")</f>
        <v/>
      </c>
      <c r="L525" s="51" t="n"/>
      <c r="M525" s="51" t="n"/>
      <c r="N525" s="50">
        <f>IF(ISNUMBER($F525),($F525-IF(ISNUMBER($AM525),$AM525,0))*(1-IF(ISNUMBER($J525),$J525,0)),"")</f>
        <v/>
      </c>
      <c r="O525" s="34" t="inlineStr">
        <is>
          <t>Original</t>
        </is>
      </c>
      <c r="P525" s="48" t="n">
        <v>69</v>
      </c>
      <c r="Q525" s="48" t="n">
        <v>35</v>
      </c>
      <c r="R525" s="34" t="inlineStr">
        <is>
          <t>Not listed</t>
        </is>
      </c>
      <c r="S525" s="48" t="n">
        <v>0</v>
      </c>
      <c r="T525" s="48" t="n">
        <v>0</v>
      </c>
      <c r="U525" s="34" t="inlineStr">
        <is>
          <t>Aspartame + acesulfame-K</t>
        </is>
      </c>
      <c r="V525" s="34" t="inlineStr">
        <is>
          <t>Zero sugar cola, extra caffeine</t>
        </is>
      </c>
      <c r="W525" s="51" t="n"/>
      <c r="X525" s="51" t="n"/>
      <c r="Y525" s="51" t="n"/>
      <c r="Z525" s="51" t="n"/>
      <c r="AA525" s="34" t="inlineStr">
        <is>
          <t>High</t>
        </is>
      </c>
      <c r="AB525" s="34" t="inlineStr">
        <is>
          <t>Strong zero sugar cola</t>
        </is>
      </c>
      <c r="AC525" s="34" t="inlineStr">
        <is>
          <t>Zero sugar cola with a caffeine kick</t>
        </is>
      </c>
      <c r="AD525" s="34" t="inlineStr">
        <is>
          <t>No sugar, more caffeine.</t>
        </is>
      </c>
      <c r="AE525" s="51" t="n"/>
      <c r="AF525" s="53">
        <f>IF(AND(ISNUMBER($P525),ISNUMBER($AL525),$AL525&lt;&gt;0),ROUND($P525/$AL525*100,1),"")</f>
        <v/>
      </c>
      <c r="AG525" s="54">
        <f>IF(AND(ISNUMBER($S525),ISNUMBER($AL525),$AL525&lt;&gt;0),ROUND($S525/$AL525*100,2),"")</f>
        <v/>
      </c>
      <c r="AH525" s="53">
        <f>IF(AND(ISNUMBER($Q525),ISNUMBER($AL525),$AL525&lt;&gt;0),ROUND($Q525/$AL525*100,1),"")</f>
        <v/>
      </c>
      <c r="AI525" s="48">
        <f>IF(ISNUMBER($S525),IF($S525&lt;=1,"Yes","No"),"n/a")</f>
        <v/>
      </c>
      <c r="AJ525" s="48">
        <f>IF(ISNUMBER($S525),ROUND(MAX(0,MIN(100,100-$S525*2.5-IF(ISNUMBER($T525),$T525,0)*0.12+IF($S525&lt;=1,12,0))),0),"")</f>
        <v/>
      </c>
      <c r="AK525" s="48">
        <f>IF(ISNUMBER($Q525),IF($Q525&gt;=100,20,IF($Q525&gt;=30,10,0)),0)+IF(ISNUMBER($R525),IF($R525&gt;=100,20,0),0)+IF(ISNUMBER($P525),IF($P525&gt;=150,20,IF($P525&gt;=50,12,5)),0)+IF(ISNUMBER($S525),IF($S525&lt;=1,15,0),0)</f>
        <v/>
      </c>
      <c r="AL525" s="48" t="n">
        <v>355</v>
      </c>
      <c r="AM525" s="49" t="n"/>
      <c r="AN525" s="48">
        <f>IF(AND(ISNUMBER($P525),ISNUMBER($AL525),$AL525&lt;&gt;0),IF(OR($P525&gt;180,$P525/$AL525*1000&gt;400),"Over ceiling, confirm SKU","Within"),"n/a")</f>
        <v/>
      </c>
      <c r="AO525" s="51" t="n"/>
      <c r="AP525" s="51" t="n"/>
      <c r="AQ525" s="51" t="n"/>
      <c r="AR525" s="34" t="inlineStr">
        <is>
          <t>Recalled, batch confirmed, to confirm</t>
        </is>
      </c>
      <c r="AS525" s="34" t="inlineStr">
        <is>
          <t>BLANK -&gt; requires live Amazon.ca capture</t>
        </is>
      </c>
      <c r="AT525" s="34" t="inlineStr">
        <is>
          <t>Unverified commercial data</t>
        </is>
      </c>
    </row>
    <row r="526" ht="28" customHeight="1">
      <c r="A526" s="34" t="inlineStr">
        <is>
          <t>Pepsi</t>
        </is>
      </c>
      <c r="B526" s="34" t="inlineStr">
        <is>
          <t>Pepsi Zero Sugar | Original | 8 pack 355mL</t>
        </is>
      </c>
      <c r="C526" s="34" t="inlineStr">
        <is>
          <t>5) Sparkling water &amp; soda</t>
        </is>
      </c>
      <c r="D526" s="34" t="inlineStr">
        <is>
          <t>355 mL can</t>
        </is>
      </c>
      <c r="E526" s="48" t="n">
        <v>8</v>
      </c>
      <c r="F526" s="49" t="n"/>
      <c r="G526" s="50">
        <f>IF(AND(ISNUMBER($F526),ISNUMBER($E526),$E526&lt;&gt;0),$F526/$E526,"")</f>
        <v/>
      </c>
      <c r="H526" s="50">
        <f>IF(AND(ISNUMBER($F526),ISNUMBER($AL526),ISNUMBER($E526),($AL526*$E526)&lt;&gt;0),$F526/($AL526*$E526)*100,"")</f>
        <v/>
      </c>
      <c r="I526" s="51" t="n"/>
      <c r="J526" s="52" t="n"/>
      <c r="K526" s="50">
        <f>IF(AND(ISNUMBER($F526),ISNUMBER($J526)),$F526*(1-$J526),"")</f>
        <v/>
      </c>
      <c r="L526" s="51" t="n"/>
      <c r="M526" s="51" t="n"/>
      <c r="N526" s="50">
        <f>IF(ISNUMBER($F526),($F526-IF(ISNUMBER($AM526),$AM526,0))*(1-IF(ISNUMBER($J526),$J526,0)),"")</f>
        <v/>
      </c>
      <c r="O526" s="34" t="inlineStr">
        <is>
          <t>Original</t>
        </is>
      </c>
      <c r="P526" s="48" t="n">
        <v>69</v>
      </c>
      <c r="Q526" s="48" t="n">
        <v>35</v>
      </c>
      <c r="R526" s="34" t="inlineStr">
        <is>
          <t>Not listed</t>
        </is>
      </c>
      <c r="S526" s="48" t="n">
        <v>0</v>
      </c>
      <c r="T526" s="48" t="n">
        <v>0</v>
      </c>
      <c r="U526" s="34" t="inlineStr">
        <is>
          <t>Aspartame + acesulfame-K</t>
        </is>
      </c>
      <c r="V526" s="34" t="inlineStr">
        <is>
          <t>Zero sugar cola, extra caffeine</t>
        </is>
      </c>
      <c r="W526" s="51" t="n"/>
      <c r="X526" s="51" t="n"/>
      <c r="Y526" s="51" t="n"/>
      <c r="Z526" s="51" t="n"/>
      <c r="AA526" s="34" t="inlineStr">
        <is>
          <t>High</t>
        </is>
      </c>
      <c r="AB526" s="34" t="inlineStr">
        <is>
          <t>Strong zero sugar cola</t>
        </is>
      </c>
      <c r="AC526" s="34" t="inlineStr">
        <is>
          <t>Zero sugar cola with a caffeine kick</t>
        </is>
      </c>
      <c r="AD526" s="34" t="inlineStr">
        <is>
          <t>No sugar, more caffeine.</t>
        </is>
      </c>
      <c r="AE526" s="51" t="n"/>
      <c r="AF526" s="53">
        <f>IF(AND(ISNUMBER($P526),ISNUMBER($AL526),$AL526&lt;&gt;0),ROUND($P526/$AL526*100,1),"")</f>
        <v/>
      </c>
      <c r="AG526" s="54">
        <f>IF(AND(ISNUMBER($S526),ISNUMBER($AL526),$AL526&lt;&gt;0),ROUND($S526/$AL526*100,2),"")</f>
        <v/>
      </c>
      <c r="AH526" s="53">
        <f>IF(AND(ISNUMBER($Q526),ISNUMBER($AL526),$AL526&lt;&gt;0),ROUND($Q526/$AL526*100,1),"")</f>
        <v/>
      </c>
      <c r="AI526" s="48">
        <f>IF(ISNUMBER($S526),IF($S526&lt;=1,"Yes","No"),"n/a")</f>
        <v/>
      </c>
      <c r="AJ526" s="48">
        <f>IF(ISNUMBER($S526),ROUND(MAX(0,MIN(100,100-$S526*2.5-IF(ISNUMBER($T526),$T526,0)*0.12+IF($S526&lt;=1,12,0))),0),"")</f>
        <v/>
      </c>
      <c r="AK526" s="48">
        <f>IF(ISNUMBER($Q526),IF($Q526&gt;=100,20,IF($Q526&gt;=30,10,0)),0)+IF(ISNUMBER($R526),IF($R526&gt;=100,20,0),0)+IF(ISNUMBER($P526),IF($P526&gt;=150,20,IF($P526&gt;=50,12,5)),0)+IF(ISNUMBER($S526),IF($S526&lt;=1,15,0),0)</f>
        <v/>
      </c>
      <c r="AL526" s="48" t="n">
        <v>355</v>
      </c>
      <c r="AM526" s="49" t="n"/>
      <c r="AN526" s="48">
        <f>IF(AND(ISNUMBER($P526),ISNUMBER($AL526),$AL526&lt;&gt;0),IF(OR($P526&gt;180,$P526/$AL526*1000&gt;400),"Over ceiling, confirm SKU","Within"),"n/a")</f>
        <v/>
      </c>
      <c r="AO526" s="51" t="n"/>
      <c r="AP526" s="51" t="n"/>
      <c r="AQ526" s="51" t="n"/>
      <c r="AR526" s="34" t="inlineStr">
        <is>
          <t>Recalled, batch confirmed, to confirm</t>
        </is>
      </c>
      <c r="AS526" s="34" t="inlineStr">
        <is>
          <t>BLANK -&gt; requires live Amazon.ca capture</t>
        </is>
      </c>
      <c r="AT526" s="34" t="inlineStr">
        <is>
          <t>Unverified commercial data</t>
        </is>
      </c>
    </row>
    <row r="527" ht="28" customHeight="1">
      <c r="A527" s="34" t="inlineStr">
        <is>
          <t>Pepsi</t>
        </is>
      </c>
      <c r="B527" s="34" t="inlineStr">
        <is>
          <t>Pepsi Zero Sugar | Original | 12 pack 355mL</t>
        </is>
      </c>
      <c r="C527" s="34" t="inlineStr">
        <is>
          <t>5) Sparkling water &amp; soda</t>
        </is>
      </c>
      <c r="D527" s="34" t="inlineStr">
        <is>
          <t>355 mL can</t>
        </is>
      </c>
      <c r="E527" s="48" t="n">
        <v>12</v>
      </c>
      <c r="F527" s="49" t="n"/>
      <c r="G527" s="50">
        <f>IF(AND(ISNUMBER($F527),ISNUMBER($E527),$E527&lt;&gt;0),$F527/$E527,"")</f>
        <v/>
      </c>
      <c r="H527" s="50">
        <f>IF(AND(ISNUMBER($F527),ISNUMBER($AL527),ISNUMBER($E527),($AL527*$E527)&lt;&gt;0),$F527/($AL527*$E527)*100,"")</f>
        <v/>
      </c>
      <c r="I527" s="51" t="n"/>
      <c r="J527" s="52" t="n"/>
      <c r="K527" s="50">
        <f>IF(AND(ISNUMBER($F527),ISNUMBER($J527)),$F527*(1-$J527),"")</f>
        <v/>
      </c>
      <c r="L527" s="51" t="n"/>
      <c r="M527" s="51" t="n"/>
      <c r="N527" s="50">
        <f>IF(ISNUMBER($F527),($F527-IF(ISNUMBER($AM527),$AM527,0))*(1-IF(ISNUMBER($J527),$J527,0)),"")</f>
        <v/>
      </c>
      <c r="O527" s="34" t="inlineStr">
        <is>
          <t>Original</t>
        </is>
      </c>
      <c r="P527" s="48" t="n">
        <v>69</v>
      </c>
      <c r="Q527" s="48" t="n">
        <v>35</v>
      </c>
      <c r="R527" s="34" t="inlineStr">
        <is>
          <t>Not listed</t>
        </is>
      </c>
      <c r="S527" s="48" t="n">
        <v>0</v>
      </c>
      <c r="T527" s="48" t="n">
        <v>0</v>
      </c>
      <c r="U527" s="34" t="inlineStr">
        <is>
          <t>Aspartame + acesulfame-K</t>
        </is>
      </c>
      <c r="V527" s="34" t="inlineStr">
        <is>
          <t>Zero sugar cola, extra caffeine</t>
        </is>
      </c>
      <c r="W527" s="51" t="n"/>
      <c r="X527" s="51" t="n"/>
      <c r="Y527" s="51" t="n"/>
      <c r="Z527" s="51" t="n"/>
      <c r="AA527" s="34" t="inlineStr">
        <is>
          <t>High</t>
        </is>
      </c>
      <c r="AB527" s="34" t="inlineStr">
        <is>
          <t>Strong zero sugar cola</t>
        </is>
      </c>
      <c r="AC527" s="34" t="inlineStr">
        <is>
          <t>Zero sugar cola with a caffeine kick</t>
        </is>
      </c>
      <c r="AD527" s="34" t="inlineStr">
        <is>
          <t>No sugar, more caffeine.</t>
        </is>
      </c>
      <c r="AE527" s="51" t="n"/>
      <c r="AF527" s="53">
        <f>IF(AND(ISNUMBER($P527),ISNUMBER($AL527),$AL527&lt;&gt;0),ROUND($P527/$AL527*100,1),"")</f>
        <v/>
      </c>
      <c r="AG527" s="54">
        <f>IF(AND(ISNUMBER($S527),ISNUMBER($AL527),$AL527&lt;&gt;0),ROUND($S527/$AL527*100,2),"")</f>
        <v/>
      </c>
      <c r="AH527" s="53">
        <f>IF(AND(ISNUMBER($Q527),ISNUMBER($AL527),$AL527&lt;&gt;0),ROUND($Q527/$AL527*100,1),"")</f>
        <v/>
      </c>
      <c r="AI527" s="48">
        <f>IF(ISNUMBER($S527),IF($S527&lt;=1,"Yes","No"),"n/a")</f>
        <v/>
      </c>
      <c r="AJ527" s="48">
        <f>IF(ISNUMBER($S527),ROUND(MAX(0,MIN(100,100-$S527*2.5-IF(ISNUMBER($T527),$T527,0)*0.12+IF($S527&lt;=1,12,0))),0),"")</f>
        <v/>
      </c>
      <c r="AK527" s="48">
        <f>IF(ISNUMBER($Q527),IF($Q527&gt;=100,20,IF($Q527&gt;=30,10,0)),0)+IF(ISNUMBER($R527),IF($R527&gt;=100,20,0),0)+IF(ISNUMBER($P527),IF($P527&gt;=150,20,IF($P527&gt;=50,12,5)),0)+IF(ISNUMBER($S527),IF($S527&lt;=1,15,0),0)</f>
        <v/>
      </c>
      <c r="AL527" s="48" t="n">
        <v>355</v>
      </c>
      <c r="AM527" s="49" t="n"/>
      <c r="AN527" s="48">
        <f>IF(AND(ISNUMBER($P527),ISNUMBER($AL527),$AL527&lt;&gt;0),IF(OR($P527&gt;180,$P527/$AL527*1000&gt;400),"Over ceiling, confirm SKU","Within"),"n/a")</f>
        <v/>
      </c>
      <c r="AO527" s="51" t="n"/>
      <c r="AP527" s="51" t="n"/>
      <c r="AQ527" s="51" t="n"/>
      <c r="AR527" s="34" t="inlineStr">
        <is>
          <t>Recalled, batch confirmed, to confirm</t>
        </is>
      </c>
      <c r="AS527" s="34" t="inlineStr">
        <is>
          <t>BLANK -&gt; requires live Amazon.ca capture</t>
        </is>
      </c>
      <c r="AT527" s="34" t="inlineStr">
        <is>
          <t>Unverified commercial data</t>
        </is>
      </c>
    </row>
    <row r="528" ht="28" customHeight="1">
      <c r="A528" s="34" t="inlineStr">
        <is>
          <t>Pepsi</t>
        </is>
      </c>
      <c r="B528" s="34" t="inlineStr">
        <is>
          <t>Pepsi Zero Sugar | Original | 15 pack 355mL</t>
        </is>
      </c>
      <c r="C528" s="34" t="inlineStr">
        <is>
          <t>5) Sparkling water &amp; soda</t>
        </is>
      </c>
      <c r="D528" s="34" t="inlineStr">
        <is>
          <t>355 mL can</t>
        </is>
      </c>
      <c r="E528" s="48" t="n">
        <v>15</v>
      </c>
      <c r="F528" s="49" t="n"/>
      <c r="G528" s="50">
        <f>IF(AND(ISNUMBER($F528),ISNUMBER($E528),$E528&lt;&gt;0),$F528/$E528,"")</f>
        <v/>
      </c>
      <c r="H528" s="50">
        <f>IF(AND(ISNUMBER($F528),ISNUMBER($AL528),ISNUMBER($E528),($AL528*$E528)&lt;&gt;0),$F528/($AL528*$E528)*100,"")</f>
        <v/>
      </c>
      <c r="I528" s="51" t="n"/>
      <c r="J528" s="52" t="n"/>
      <c r="K528" s="50">
        <f>IF(AND(ISNUMBER($F528),ISNUMBER($J528)),$F528*(1-$J528),"")</f>
        <v/>
      </c>
      <c r="L528" s="51" t="n"/>
      <c r="M528" s="51" t="n"/>
      <c r="N528" s="50">
        <f>IF(ISNUMBER($F528),($F528-IF(ISNUMBER($AM528),$AM528,0))*(1-IF(ISNUMBER($J528),$J528,0)),"")</f>
        <v/>
      </c>
      <c r="O528" s="34" t="inlineStr">
        <is>
          <t>Original</t>
        </is>
      </c>
      <c r="P528" s="48" t="n">
        <v>69</v>
      </c>
      <c r="Q528" s="48" t="n">
        <v>35</v>
      </c>
      <c r="R528" s="34" t="inlineStr">
        <is>
          <t>Not listed</t>
        </is>
      </c>
      <c r="S528" s="48" t="n">
        <v>0</v>
      </c>
      <c r="T528" s="48" t="n">
        <v>0</v>
      </c>
      <c r="U528" s="34" t="inlineStr">
        <is>
          <t>Aspartame + acesulfame-K</t>
        </is>
      </c>
      <c r="V528" s="34" t="inlineStr">
        <is>
          <t>Zero sugar cola, extra caffeine</t>
        </is>
      </c>
      <c r="W528" s="51" t="n"/>
      <c r="X528" s="51" t="n"/>
      <c r="Y528" s="51" t="n"/>
      <c r="Z528" s="51" t="n"/>
      <c r="AA528" s="34" t="inlineStr">
        <is>
          <t>High</t>
        </is>
      </c>
      <c r="AB528" s="34" t="inlineStr">
        <is>
          <t>Strong zero sugar cola</t>
        </is>
      </c>
      <c r="AC528" s="34" t="inlineStr">
        <is>
          <t>Zero sugar cola with a caffeine kick</t>
        </is>
      </c>
      <c r="AD528" s="34" t="inlineStr">
        <is>
          <t>No sugar, more caffeine.</t>
        </is>
      </c>
      <c r="AE528" s="51" t="n"/>
      <c r="AF528" s="53">
        <f>IF(AND(ISNUMBER($P528),ISNUMBER($AL528),$AL528&lt;&gt;0),ROUND($P528/$AL528*100,1),"")</f>
        <v/>
      </c>
      <c r="AG528" s="54">
        <f>IF(AND(ISNUMBER($S528),ISNUMBER($AL528),$AL528&lt;&gt;0),ROUND($S528/$AL528*100,2),"")</f>
        <v/>
      </c>
      <c r="AH528" s="53">
        <f>IF(AND(ISNUMBER($Q528),ISNUMBER($AL528),$AL528&lt;&gt;0),ROUND($Q528/$AL528*100,1),"")</f>
        <v/>
      </c>
      <c r="AI528" s="48">
        <f>IF(ISNUMBER($S528),IF($S528&lt;=1,"Yes","No"),"n/a")</f>
        <v/>
      </c>
      <c r="AJ528" s="48">
        <f>IF(ISNUMBER($S528),ROUND(MAX(0,MIN(100,100-$S528*2.5-IF(ISNUMBER($T528),$T528,0)*0.12+IF($S528&lt;=1,12,0))),0),"")</f>
        <v/>
      </c>
      <c r="AK528" s="48">
        <f>IF(ISNUMBER($Q528),IF($Q528&gt;=100,20,IF($Q528&gt;=30,10,0)),0)+IF(ISNUMBER($R528),IF($R528&gt;=100,20,0),0)+IF(ISNUMBER($P528),IF($P528&gt;=150,20,IF($P528&gt;=50,12,5)),0)+IF(ISNUMBER($S528),IF($S528&lt;=1,15,0),0)</f>
        <v/>
      </c>
      <c r="AL528" s="48" t="n">
        <v>355</v>
      </c>
      <c r="AM528" s="49" t="n"/>
      <c r="AN528" s="48">
        <f>IF(AND(ISNUMBER($P528),ISNUMBER($AL528),$AL528&lt;&gt;0),IF(OR($P528&gt;180,$P528/$AL528*1000&gt;400),"Over ceiling, confirm SKU","Within"),"n/a")</f>
        <v/>
      </c>
      <c r="AO528" s="51" t="n"/>
      <c r="AP528" s="51" t="n"/>
      <c r="AQ528" s="51" t="n"/>
      <c r="AR528" s="34" t="inlineStr">
        <is>
          <t>Recalled, batch confirmed, to confirm</t>
        </is>
      </c>
      <c r="AS528" s="34" t="inlineStr">
        <is>
          <t>BLANK -&gt; requires live Amazon.ca capture</t>
        </is>
      </c>
      <c r="AT528" s="34" t="inlineStr">
        <is>
          <t>Unverified commercial data</t>
        </is>
      </c>
    </row>
    <row r="529" ht="28" customHeight="1">
      <c r="A529" s="34" t="inlineStr">
        <is>
          <t>Pepsi</t>
        </is>
      </c>
      <c r="B529" s="34" t="inlineStr">
        <is>
          <t>Pepsi Zero Sugar | Original | 18 pack 355mL</t>
        </is>
      </c>
      <c r="C529" s="34" t="inlineStr">
        <is>
          <t>5) Sparkling water &amp; soda</t>
        </is>
      </c>
      <c r="D529" s="34" t="inlineStr">
        <is>
          <t>355 mL can</t>
        </is>
      </c>
      <c r="E529" s="48" t="n">
        <v>18</v>
      </c>
      <c r="F529" s="49" t="n"/>
      <c r="G529" s="50">
        <f>IF(AND(ISNUMBER($F529),ISNUMBER($E529),$E529&lt;&gt;0),$F529/$E529,"")</f>
        <v/>
      </c>
      <c r="H529" s="50">
        <f>IF(AND(ISNUMBER($F529),ISNUMBER($AL529),ISNUMBER($E529),($AL529*$E529)&lt;&gt;0),$F529/($AL529*$E529)*100,"")</f>
        <v/>
      </c>
      <c r="I529" s="51" t="n"/>
      <c r="J529" s="52" t="n"/>
      <c r="K529" s="50">
        <f>IF(AND(ISNUMBER($F529),ISNUMBER($J529)),$F529*(1-$J529),"")</f>
        <v/>
      </c>
      <c r="L529" s="51" t="n"/>
      <c r="M529" s="51" t="n"/>
      <c r="N529" s="50">
        <f>IF(ISNUMBER($F529),($F529-IF(ISNUMBER($AM529),$AM529,0))*(1-IF(ISNUMBER($J529),$J529,0)),"")</f>
        <v/>
      </c>
      <c r="O529" s="34" t="inlineStr">
        <is>
          <t>Original</t>
        </is>
      </c>
      <c r="P529" s="48" t="n">
        <v>69</v>
      </c>
      <c r="Q529" s="48" t="n">
        <v>35</v>
      </c>
      <c r="R529" s="34" t="inlineStr">
        <is>
          <t>Not listed</t>
        </is>
      </c>
      <c r="S529" s="48" t="n">
        <v>0</v>
      </c>
      <c r="T529" s="48" t="n">
        <v>0</v>
      </c>
      <c r="U529" s="34" t="inlineStr">
        <is>
          <t>Aspartame + acesulfame-K</t>
        </is>
      </c>
      <c r="V529" s="34" t="inlineStr">
        <is>
          <t>Zero sugar cola, extra caffeine</t>
        </is>
      </c>
      <c r="W529" s="51" t="n"/>
      <c r="X529" s="51" t="n"/>
      <c r="Y529" s="51" t="n"/>
      <c r="Z529" s="51" t="n"/>
      <c r="AA529" s="34" t="inlineStr">
        <is>
          <t>High</t>
        </is>
      </c>
      <c r="AB529" s="34" t="inlineStr">
        <is>
          <t>Strong zero sugar cola</t>
        </is>
      </c>
      <c r="AC529" s="34" t="inlineStr">
        <is>
          <t>Zero sugar cola with a caffeine kick</t>
        </is>
      </c>
      <c r="AD529" s="34" t="inlineStr">
        <is>
          <t>No sugar, more caffeine.</t>
        </is>
      </c>
      <c r="AE529" s="51" t="n"/>
      <c r="AF529" s="53">
        <f>IF(AND(ISNUMBER($P529),ISNUMBER($AL529),$AL529&lt;&gt;0),ROUND($P529/$AL529*100,1),"")</f>
        <v/>
      </c>
      <c r="AG529" s="54">
        <f>IF(AND(ISNUMBER($S529),ISNUMBER($AL529),$AL529&lt;&gt;0),ROUND($S529/$AL529*100,2),"")</f>
        <v/>
      </c>
      <c r="AH529" s="53">
        <f>IF(AND(ISNUMBER($Q529),ISNUMBER($AL529),$AL529&lt;&gt;0),ROUND($Q529/$AL529*100,1),"")</f>
        <v/>
      </c>
      <c r="AI529" s="48">
        <f>IF(ISNUMBER($S529),IF($S529&lt;=1,"Yes","No"),"n/a")</f>
        <v/>
      </c>
      <c r="AJ529" s="48">
        <f>IF(ISNUMBER($S529),ROUND(MAX(0,MIN(100,100-$S529*2.5-IF(ISNUMBER($T529),$T529,0)*0.12+IF($S529&lt;=1,12,0))),0),"")</f>
        <v/>
      </c>
      <c r="AK529" s="48">
        <f>IF(ISNUMBER($Q529),IF($Q529&gt;=100,20,IF($Q529&gt;=30,10,0)),0)+IF(ISNUMBER($R529),IF($R529&gt;=100,20,0),0)+IF(ISNUMBER($P529),IF($P529&gt;=150,20,IF($P529&gt;=50,12,5)),0)+IF(ISNUMBER($S529),IF($S529&lt;=1,15,0),0)</f>
        <v/>
      </c>
      <c r="AL529" s="48" t="n">
        <v>355</v>
      </c>
      <c r="AM529" s="49" t="n"/>
      <c r="AN529" s="48">
        <f>IF(AND(ISNUMBER($P529),ISNUMBER($AL529),$AL529&lt;&gt;0),IF(OR($P529&gt;180,$P529/$AL529*1000&gt;400),"Over ceiling, confirm SKU","Within"),"n/a")</f>
        <v/>
      </c>
      <c r="AO529" s="51" t="n"/>
      <c r="AP529" s="51" t="n"/>
      <c r="AQ529" s="51" t="n"/>
      <c r="AR529" s="34" t="inlineStr">
        <is>
          <t>Recalled, batch confirmed, to confirm</t>
        </is>
      </c>
      <c r="AS529" s="34" t="inlineStr">
        <is>
          <t>BLANK -&gt; requires live Amazon.ca capture</t>
        </is>
      </c>
      <c r="AT529" s="34" t="inlineStr">
        <is>
          <t>Unverified commercial data</t>
        </is>
      </c>
    </row>
    <row r="530" ht="28" customHeight="1">
      <c r="A530" s="34" t="inlineStr">
        <is>
          <t>Pepsi</t>
        </is>
      </c>
      <c r="B530" s="34" t="inlineStr">
        <is>
          <t>Pepsi Zero Sugar | Original | 24 pack 355mL</t>
        </is>
      </c>
      <c r="C530" s="34" t="inlineStr">
        <is>
          <t>5) Sparkling water &amp; soda</t>
        </is>
      </c>
      <c r="D530" s="34" t="inlineStr">
        <is>
          <t>355 mL can</t>
        </is>
      </c>
      <c r="E530" s="48" t="n">
        <v>24</v>
      </c>
      <c r="F530" s="49" t="n"/>
      <c r="G530" s="50">
        <f>IF(AND(ISNUMBER($F530),ISNUMBER($E530),$E530&lt;&gt;0),$F530/$E530,"")</f>
        <v/>
      </c>
      <c r="H530" s="50">
        <f>IF(AND(ISNUMBER($F530),ISNUMBER($AL530),ISNUMBER($E530),($AL530*$E530)&lt;&gt;0),$F530/($AL530*$E530)*100,"")</f>
        <v/>
      </c>
      <c r="I530" s="51" t="n"/>
      <c r="J530" s="52" t="n"/>
      <c r="K530" s="50">
        <f>IF(AND(ISNUMBER($F530),ISNUMBER($J530)),$F530*(1-$J530),"")</f>
        <v/>
      </c>
      <c r="L530" s="51" t="n"/>
      <c r="M530" s="51" t="n"/>
      <c r="N530" s="50">
        <f>IF(ISNUMBER($F530),($F530-IF(ISNUMBER($AM530),$AM530,0))*(1-IF(ISNUMBER($J530),$J530,0)),"")</f>
        <v/>
      </c>
      <c r="O530" s="34" t="inlineStr">
        <is>
          <t>Original</t>
        </is>
      </c>
      <c r="P530" s="48" t="n">
        <v>69</v>
      </c>
      <c r="Q530" s="48" t="n">
        <v>35</v>
      </c>
      <c r="R530" s="34" t="inlineStr">
        <is>
          <t>Not listed</t>
        </is>
      </c>
      <c r="S530" s="48" t="n">
        <v>0</v>
      </c>
      <c r="T530" s="48" t="n">
        <v>0</v>
      </c>
      <c r="U530" s="34" t="inlineStr">
        <is>
          <t>Aspartame + acesulfame-K</t>
        </is>
      </c>
      <c r="V530" s="34" t="inlineStr">
        <is>
          <t>Zero sugar cola, extra caffeine</t>
        </is>
      </c>
      <c r="W530" s="51" t="n"/>
      <c r="X530" s="51" t="n"/>
      <c r="Y530" s="51" t="n"/>
      <c r="Z530" s="51" t="n"/>
      <c r="AA530" s="34" t="inlineStr">
        <is>
          <t>High</t>
        </is>
      </c>
      <c r="AB530" s="34" t="inlineStr">
        <is>
          <t>Strong zero sugar cola</t>
        </is>
      </c>
      <c r="AC530" s="34" t="inlineStr">
        <is>
          <t>Zero sugar cola with a caffeine kick</t>
        </is>
      </c>
      <c r="AD530" s="34" t="inlineStr">
        <is>
          <t>No sugar, more caffeine.</t>
        </is>
      </c>
      <c r="AE530" s="51" t="n"/>
      <c r="AF530" s="53">
        <f>IF(AND(ISNUMBER($P530),ISNUMBER($AL530),$AL530&lt;&gt;0),ROUND($P530/$AL530*100,1),"")</f>
        <v/>
      </c>
      <c r="AG530" s="54">
        <f>IF(AND(ISNUMBER($S530),ISNUMBER($AL530),$AL530&lt;&gt;0),ROUND($S530/$AL530*100,2),"")</f>
        <v/>
      </c>
      <c r="AH530" s="53">
        <f>IF(AND(ISNUMBER($Q530),ISNUMBER($AL530),$AL530&lt;&gt;0),ROUND($Q530/$AL530*100,1),"")</f>
        <v/>
      </c>
      <c r="AI530" s="48">
        <f>IF(ISNUMBER($S530),IF($S530&lt;=1,"Yes","No"),"n/a")</f>
        <v/>
      </c>
      <c r="AJ530" s="48">
        <f>IF(ISNUMBER($S530),ROUND(MAX(0,MIN(100,100-$S530*2.5-IF(ISNUMBER($T530),$T530,0)*0.12+IF($S530&lt;=1,12,0))),0),"")</f>
        <v/>
      </c>
      <c r="AK530" s="48">
        <f>IF(ISNUMBER($Q530),IF($Q530&gt;=100,20,IF($Q530&gt;=30,10,0)),0)+IF(ISNUMBER($R530),IF($R530&gt;=100,20,0),0)+IF(ISNUMBER($P530),IF($P530&gt;=150,20,IF($P530&gt;=50,12,5)),0)+IF(ISNUMBER($S530),IF($S530&lt;=1,15,0),0)</f>
        <v/>
      </c>
      <c r="AL530" s="48" t="n">
        <v>355</v>
      </c>
      <c r="AM530" s="49" t="n"/>
      <c r="AN530" s="48">
        <f>IF(AND(ISNUMBER($P530),ISNUMBER($AL530),$AL530&lt;&gt;0),IF(OR($P530&gt;180,$P530/$AL530*1000&gt;400),"Over ceiling, confirm SKU","Within"),"n/a")</f>
        <v/>
      </c>
      <c r="AO530" s="51" t="n"/>
      <c r="AP530" s="51" t="n"/>
      <c r="AQ530" s="51" t="n"/>
      <c r="AR530" s="34" t="inlineStr">
        <is>
          <t>Recalled, batch confirmed, to confirm</t>
        </is>
      </c>
      <c r="AS530" s="34" t="inlineStr">
        <is>
          <t>BLANK -&gt; requires live Amazon.ca capture</t>
        </is>
      </c>
      <c r="AT530" s="34" t="inlineStr">
        <is>
          <t>Unverified commercial data</t>
        </is>
      </c>
    </row>
    <row r="531" ht="28" customHeight="1">
      <c r="A531" s="34" t="inlineStr">
        <is>
          <t>Pepsi</t>
        </is>
      </c>
      <c r="B531" s="34" t="inlineStr">
        <is>
          <t>Pepsi Zero Sugar | Wild Cherry | single 355mL</t>
        </is>
      </c>
      <c r="C531" s="34" t="inlineStr">
        <is>
          <t>5) Sparkling water &amp; soda</t>
        </is>
      </c>
      <c r="D531" s="34" t="inlineStr">
        <is>
          <t>355 mL can</t>
        </is>
      </c>
      <c r="E531" s="48" t="n">
        <v>1</v>
      </c>
      <c r="F531" s="49" t="n"/>
      <c r="G531" s="50">
        <f>IF(AND(ISNUMBER($F531),ISNUMBER($E531),$E531&lt;&gt;0),$F531/$E531,"")</f>
        <v/>
      </c>
      <c r="H531" s="50">
        <f>IF(AND(ISNUMBER($F531),ISNUMBER($AL531),ISNUMBER($E531),($AL531*$E531)&lt;&gt;0),$F531/($AL531*$E531)*100,"")</f>
        <v/>
      </c>
      <c r="I531" s="51" t="n"/>
      <c r="J531" s="52" t="n"/>
      <c r="K531" s="50">
        <f>IF(AND(ISNUMBER($F531),ISNUMBER($J531)),$F531*(1-$J531),"")</f>
        <v/>
      </c>
      <c r="L531" s="51" t="n"/>
      <c r="M531" s="51" t="n"/>
      <c r="N531" s="50">
        <f>IF(ISNUMBER($F531),($F531-IF(ISNUMBER($AM531),$AM531,0))*(1-IF(ISNUMBER($J531),$J531,0)),"")</f>
        <v/>
      </c>
      <c r="O531" s="34" t="inlineStr">
        <is>
          <t>Wild Cherry</t>
        </is>
      </c>
      <c r="P531" s="48" t="n">
        <v>69</v>
      </c>
      <c r="Q531" s="48" t="n">
        <v>35</v>
      </c>
      <c r="R531" s="34" t="inlineStr">
        <is>
          <t>Not listed</t>
        </is>
      </c>
      <c r="S531" s="48" t="n">
        <v>0</v>
      </c>
      <c r="T531" s="48" t="n">
        <v>0</v>
      </c>
      <c r="U531" s="34" t="inlineStr">
        <is>
          <t>Aspartame + acesulfame-K</t>
        </is>
      </c>
      <c r="V531" s="34" t="inlineStr">
        <is>
          <t>Zero sugar cola, extra caffeine</t>
        </is>
      </c>
      <c r="W531" s="51" t="n"/>
      <c r="X531" s="51" t="n"/>
      <c r="Y531" s="51" t="n"/>
      <c r="Z531" s="51" t="n"/>
      <c r="AA531" s="34" t="inlineStr">
        <is>
          <t>High</t>
        </is>
      </c>
      <c r="AB531" s="34" t="inlineStr">
        <is>
          <t>Strong zero sugar cola</t>
        </is>
      </c>
      <c r="AC531" s="34" t="inlineStr">
        <is>
          <t>Zero sugar cola with a caffeine kick</t>
        </is>
      </c>
      <c r="AD531" s="34" t="inlineStr">
        <is>
          <t>No sugar, more caffeine.</t>
        </is>
      </c>
      <c r="AE531" s="51" t="n"/>
      <c r="AF531" s="53">
        <f>IF(AND(ISNUMBER($P531),ISNUMBER($AL531),$AL531&lt;&gt;0),ROUND($P531/$AL531*100,1),"")</f>
        <v/>
      </c>
      <c r="AG531" s="54">
        <f>IF(AND(ISNUMBER($S531),ISNUMBER($AL531),$AL531&lt;&gt;0),ROUND($S531/$AL531*100,2),"")</f>
        <v/>
      </c>
      <c r="AH531" s="53">
        <f>IF(AND(ISNUMBER($Q531),ISNUMBER($AL531),$AL531&lt;&gt;0),ROUND($Q531/$AL531*100,1),"")</f>
        <v/>
      </c>
      <c r="AI531" s="48">
        <f>IF(ISNUMBER($S531),IF($S531&lt;=1,"Yes","No"),"n/a")</f>
        <v/>
      </c>
      <c r="AJ531" s="48">
        <f>IF(ISNUMBER($S531),ROUND(MAX(0,MIN(100,100-$S531*2.5-IF(ISNUMBER($T531),$T531,0)*0.12+IF($S531&lt;=1,12,0))),0),"")</f>
        <v/>
      </c>
      <c r="AK531" s="48">
        <f>IF(ISNUMBER($Q531),IF($Q531&gt;=100,20,IF($Q531&gt;=30,10,0)),0)+IF(ISNUMBER($R531),IF($R531&gt;=100,20,0),0)+IF(ISNUMBER($P531),IF($P531&gt;=150,20,IF($P531&gt;=50,12,5)),0)+IF(ISNUMBER($S531),IF($S531&lt;=1,15,0),0)</f>
        <v/>
      </c>
      <c r="AL531" s="48" t="n">
        <v>355</v>
      </c>
      <c r="AM531" s="49" t="n"/>
      <c r="AN531" s="48">
        <f>IF(AND(ISNUMBER($P531),ISNUMBER($AL531),$AL531&lt;&gt;0),IF(OR($P531&gt;180,$P531/$AL531*1000&gt;400),"Over ceiling, confirm SKU","Within"),"n/a")</f>
        <v/>
      </c>
      <c r="AO531" s="51" t="n"/>
      <c r="AP531" s="51" t="n"/>
      <c r="AQ531" s="51" t="n"/>
      <c r="AR531" s="34" t="inlineStr">
        <is>
          <t>Recalled, batch confirmed, to confirm</t>
        </is>
      </c>
      <c r="AS531" s="34" t="inlineStr">
        <is>
          <t>BLANK -&gt; requires live Amazon.ca capture</t>
        </is>
      </c>
      <c r="AT531" s="34" t="inlineStr">
        <is>
          <t>Unverified commercial data</t>
        </is>
      </c>
    </row>
    <row r="532" ht="28" customHeight="1">
      <c r="A532" s="34" t="inlineStr">
        <is>
          <t>Pepsi</t>
        </is>
      </c>
      <c r="B532" s="34" t="inlineStr">
        <is>
          <t>Pepsi Zero Sugar | Wild Cherry | 8 pack 355mL</t>
        </is>
      </c>
      <c r="C532" s="34" t="inlineStr">
        <is>
          <t>5) Sparkling water &amp; soda</t>
        </is>
      </c>
      <c r="D532" s="34" t="inlineStr">
        <is>
          <t>355 mL can</t>
        </is>
      </c>
      <c r="E532" s="48" t="n">
        <v>8</v>
      </c>
      <c r="F532" s="49" t="n"/>
      <c r="G532" s="50">
        <f>IF(AND(ISNUMBER($F532),ISNUMBER($E532),$E532&lt;&gt;0),$F532/$E532,"")</f>
        <v/>
      </c>
      <c r="H532" s="50">
        <f>IF(AND(ISNUMBER($F532),ISNUMBER($AL532),ISNUMBER($E532),($AL532*$E532)&lt;&gt;0),$F532/($AL532*$E532)*100,"")</f>
        <v/>
      </c>
      <c r="I532" s="51" t="n"/>
      <c r="J532" s="52" t="n"/>
      <c r="K532" s="50">
        <f>IF(AND(ISNUMBER($F532),ISNUMBER($J532)),$F532*(1-$J532),"")</f>
        <v/>
      </c>
      <c r="L532" s="51" t="n"/>
      <c r="M532" s="51" t="n"/>
      <c r="N532" s="50">
        <f>IF(ISNUMBER($F532),($F532-IF(ISNUMBER($AM532),$AM532,0))*(1-IF(ISNUMBER($J532),$J532,0)),"")</f>
        <v/>
      </c>
      <c r="O532" s="34" t="inlineStr">
        <is>
          <t>Wild Cherry</t>
        </is>
      </c>
      <c r="P532" s="48" t="n">
        <v>69</v>
      </c>
      <c r="Q532" s="48" t="n">
        <v>35</v>
      </c>
      <c r="R532" s="34" t="inlineStr">
        <is>
          <t>Not listed</t>
        </is>
      </c>
      <c r="S532" s="48" t="n">
        <v>0</v>
      </c>
      <c r="T532" s="48" t="n">
        <v>0</v>
      </c>
      <c r="U532" s="34" t="inlineStr">
        <is>
          <t>Aspartame + acesulfame-K</t>
        </is>
      </c>
      <c r="V532" s="34" t="inlineStr">
        <is>
          <t>Zero sugar cola, extra caffeine</t>
        </is>
      </c>
      <c r="W532" s="51" t="n"/>
      <c r="X532" s="51" t="n"/>
      <c r="Y532" s="51" t="n"/>
      <c r="Z532" s="51" t="n"/>
      <c r="AA532" s="34" t="inlineStr">
        <is>
          <t>High</t>
        </is>
      </c>
      <c r="AB532" s="34" t="inlineStr">
        <is>
          <t>Strong zero sugar cola</t>
        </is>
      </c>
      <c r="AC532" s="34" t="inlineStr">
        <is>
          <t>Zero sugar cola with a caffeine kick</t>
        </is>
      </c>
      <c r="AD532" s="34" t="inlineStr">
        <is>
          <t>No sugar, more caffeine.</t>
        </is>
      </c>
      <c r="AE532" s="51" t="n"/>
      <c r="AF532" s="53">
        <f>IF(AND(ISNUMBER($P532),ISNUMBER($AL532),$AL532&lt;&gt;0),ROUND($P532/$AL532*100,1),"")</f>
        <v/>
      </c>
      <c r="AG532" s="54">
        <f>IF(AND(ISNUMBER($S532),ISNUMBER($AL532),$AL532&lt;&gt;0),ROUND($S532/$AL532*100,2),"")</f>
        <v/>
      </c>
      <c r="AH532" s="53">
        <f>IF(AND(ISNUMBER($Q532),ISNUMBER($AL532),$AL532&lt;&gt;0),ROUND($Q532/$AL532*100,1),"")</f>
        <v/>
      </c>
      <c r="AI532" s="48">
        <f>IF(ISNUMBER($S532),IF($S532&lt;=1,"Yes","No"),"n/a")</f>
        <v/>
      </c>
      <c r="AJ532" s="48">
        <f>IF(ISNUMBER($S532),ROUND(MAX(0,MIN(100,100-$S532*2.5-IF(ISNUMBER($T532),$T532,0)*0.12+IF($S532&lt;=1,12,0))),0),"")</f>
        <v/>
      </c>
      <c r="AK532" s="48">
        <f>IF(ISNUMBER($Q532),IF($Q532&gt;=100,20,IF($Q532&gt;=30,10,0)),0)+IF(ISNUMBER($R532),IF($R532&gt;=100,20,0),0)+IF(ISNUMBER($P532),IF($P532&gt;=150,20,IF($P532&gt;=50,12,5)),0)+IF(ISNUMBER($S532),IF($S532&lt;=1,15,0),0)</f>
        <v/>
      </c>
      <c r="AL532" s="48" t="n">
        <v>355</v>
      </c>
      <c r="AM532" s="49" t="n"/>
      <c r="AN532" s="48">
        <f>IF(AND(ISNUMBER($P532),ISNUMBER($AL532),$AL532&lt;&gt;0),IF(OR($P532&gt;180,$P532/$AL532*1000&gt;400),"Over ceiling, confirm SKU","Within"),"n/a")</f>
        <v/>
      </c>
      <c r="AO532" s="51" t="n"/>
      <c r="AP532" s="51" t="n"/>
      <c r="AQ532" s="51" t="n"/>
      <c r="AR532" s="34" t="inlineStr">
        <is>
          <t>Recalled, batch confirmed, to confirm</t>
        </is>
      </c>
      <c r="AS532" s="34" t="inlineStr">
        <is>
          <t>BLANK -&gt; requires live Amazon.ca capture</t>
        </is>
      </c>
      <c r="AT532" s="34" t="inlineStr">
        <is>
          <t>Unverified commercial data</t>
        </is>
      </c>
    </row>
    <row r="533" ht="28" customHeight="1">
      <c r="A533" s="34" t="inlineStr">
        <is>
          <t>Pepsi</t>
        </is>
      </c>
      <c r="B533" s="34" t="inlineStr">
        <is>
          <t>Pepsi Zero Sugar | Wild Cherry | 12 pack 355mL</t>
        </is>
      </c>
      <c r="C533" s="34" t="inlineStr">
        <is>
          <t>5) Sparkling water &amp; soda</t>
        </is>
      </c>
      <c r="D533" s="34" t="inlineStr">
        <is>
          <t>355 mL can</t>
        </is>
      </c>
      <c r="E533" s="48" t="n">
        <v>12</v>
      </c>
      <c r="F533" s="49" t="n"/>
      <c r="G533" s="50">
        <f>IF(AND(ISNUMBER($F533),ISNUMBER($E533),$E533&lt;&gt;0),$F533/$E533,"")</f>
        <v/>
      </c>
      <c r="H533" s="50">
        <f>IF(AND(ISNUMBER($F533),ISNUMBER($AL533),ISNUMBER($E533),($AL533*$E533)&lt;&gt;0),$F533/($AL533*$E533)*100,"")</f>
        <v/>
      </c>
      <c r="I533" s="51" t="n"/>
      <c r="J533" s="52" t="n"/>
      <c r="K533" s="50">
        <f>IF(AND(ISNUMBER($F533),ISNUMBER($J533)),$F533*(1-$J533),"")</f>
        <v/>
      </c>
      <c r="L533" s="51" t="n"/>
      <c r="M533" s="51" t="n"/>
      <c r="N533" s="50">
        <f>IF(ISNUMBER($F533),($F533-IF(ISNUMBER($AM533),$AM533,0))*(1-IF(ISNUMBER($J533),$J533,0)),"")</f>
        <v/>
      </c>
      <c r="O533" s="34" t="inlineStr">
        <is>
          <t>Wild Cherry</t>
        </is>
      </c>
      <c r="P533" s="48" t="n">
        <v>69</v>
      </c>
      <c r="Q533" s="48" t="n">
        <v>35</v>
      </c>
      <c r="R533" s="34" t="inlineStr">
        <is>
          <t>Not listed</t>
        </is>
      </c>
      <c r="S533" s="48" t="n">
        <v>0</v>
      </c>
      <c r="T533" s="48" t="n">
        <v>0</v>
      </c>
      <c r="U533" s="34" t="inlineStr">
        <is>
          <t>Aspartame + acesulfame-K</t>
        </is>
      </c>
      <c r="V533" s="34" t="inlineStr">
        <is>
          <t>Zero sugar cola, extra caffeine</t>
        </is>
      </c>
      <c r="W533" s="51" t="n"/>
      <c r="X533" s="51" t="n"/>
      <c r="Y533" s="51" t="n"/>
      <c r="Z533" s="51" t="n"/>
      <c r="AA533" s="34" t="inlineStr">
        <is>
          <t>High</t>
        </is>
      </c>
      <c r="AB533" s="34" t="inlineStr">
        <is>
          <t>Strong zero sugar cola</t>
        </is>
      </c>
      <c r="AC533" s="34" t="inlineStr">
        <is>
          <t>Zero sugar cola with a caffeine kick</t>
        </is>
      </c>
      <c r="AD533" s="34" t="inlineStr">
        <is>
          <t>No sugar, more caffeine.</t>
        </is>
      </c>
      <c r="AE533" s="51" t="n"/>
      <c r="AF533" s="53">
        <f>IF(AND(ISNUMBER($P533),ISNUMBER($AL533),$AL533&lt;&gt;0),ROUND($P533/$AL533*100,1),"")</f>
        <v/>
      </c>
      <c r="AG533" s="54">
        <f>IF(AND(ISNUMBER($S533),ISNUMBER($AL533),$AL533&lt;&gt;0),ROUND($S533/$AL533*100,2),"")</f>
        <v/>
      </c>
      <c r="AH533" s="53">
        <f>IF(AND(ISNUMBER($Q533),ISNUMBER($AL533),$AL533&lt;&gt;0),ROUND($Q533/$AL533*100,1),"")</f>
        <v/>
      </c>
      <c r="AI533" s="48">
        <f>IF(ISNUMBER($S533),IF($S533&lt;=1,"Yes","No"),"n/a")</f>
        <v/>
      </c>
      <c r="AJ533" s="48">
        <f>IF(ISNUMBER($S533),ROUND(MAX(0,MIN(100,100-$S533*2.5-IF(ISNUMBER($T533),$T533,0)*0.12+IF($S533&lt;=1,12,0))),0),"")</f>
        <v/>
      </c>
      <c r="AK533" s="48">
        <f>IF(ISNUMBER($Q533),IF($Q533&gt;=100,20,IF($Q533&gt;=30,10,0)),0)+IF(ISNUMBER($R533),IF($R533&gt;=100,20,0),0)+IF(ISNUMBER($P533),IF($P533&gt;=150,20,IF($P533&gt;=50,12,5)),0)+IF(ISNUMBER($S533),IF($S533&lt;=1,15,0),0)</f>
        <v/>
      </c>
      <c r="AL533" s="48" t="n">
        <v>355</v>
      </c>
      <c r="AM533" s="49" t="n"/>
      <c r="AN533" s="48">
        <f>IF(AND(ISNUMBER($P533),ISNUMBER($AL533),$AL533&lt;&gt;0),IF(OR($P533&gt;180,$P533/$AL533*1000&gt;400),"Over ceiling, confirm SKU","Within"),"n/a")</f>
        <v/>
      </c>
      <c r="AO533" s="51" t="n"/>
      <c r="AP533" s="51" t="n"/>
      <c r="AQ533" s="51" t="n"/>
      <c r="AR533" s="34" t="inlineStr">
        <is>
          <t>Recalled, batch confirmed, to confirm</t>
        </is>
      </c>
      <c r="AS533" s="34" t="inlineStr">
        <is>
          <t>BLANK -&gt; requires live Amazon.ca capture</t>
        </is>
      </c>
      <c r="AT533" s="34" t="inlineStr">
        <is>
          <t>Unverified commercial data</t>
        </is>
      </c>
    </row>
    <row r="534" ht="28" customHeight="1">
      <c r="A534" s="34" t="inlineStr">
        <is>
          <t>Pepsi</t>
        </is>
      </c>
      <c r="B534" s="34" t="inlineStr">
        <is>
          <t>Pepsi Zero Sugar | Wild Cherry | 15 pack 355mL</t>
        </is>
      </c>
      <c r="C534" s="34" t="inlineStr">
        <is>
          <t>5) Sparkling water &amp; soda</t>
        </is>
      </c>
      <c r="D534" s="34" t="inlineStr">
        <is>
          <t>355 mL can</t>
        </is>
      </c>
      <c r="E534" s="48" t="n">
        <v>15</v>
      </c>
      <c r="F534" s="49" t="n"/>
      <c r="G534" s="50">
        <f>IF(AND(ISNUMBER($F534),ISNUMBER($E534),$E534&lt;&gt;0),$F534/$E534,"")</f>
        <v/>
      </c>
      <c r="H534" s="50">
        <f>IF(AND(ISNUMBER($F534),ISNUMBER($AL534),ISNUMBER($E534),($AL534*$E534)&lt;&gt;0),$F534/($AL534*$E534)*100,"")</f>
        <v/>
      </c>
      <c r="I534" s="51" t="n"/>
      <c r="J534" s="52" t="n"/>
      <c r="K534" s="50">
        <f>IF(AND(ISNUMBER($F534),ISNUMBER($J534)),$F534*(1-$J534),"")</f>
        <v/>
      </c>
      <c r="L534" s="51" t="n"/>
      <c r="M534" s="51" t="n"/>
      <c r="N534" s="50">
        <f>IF(ISNUMBER($F534),($F534-IF(ISNUMBER($AM534),$AM534,0))*(1-IF(ISNUMBER($J534),$J534,0)),"")</f>
        <v/>
      </c>
      <c r="O534" s="34" t="inlineStr">
        <is>
          <t>Wild Cherry</t>
        </is>
      </c>
      <c r="P534" s="48" t="n">
        <v>69</v>
      </c>
      <c r="Q534" s="48" t="n">
        <v>35</v>
      </c>
      <c r="R534" s="34" t="inlineStr">
        <is>
          <t>Not listed</t>
        </is>
      </c>
      <c r="S534" s="48" t="n">
        <v>0</v>
      </c>
      <c r="T534" s="48" t="n">
        <v>0</v>
      </c>
      <c r="U534" s="34" t="inlineStr">
        <is>
          <t>Aspartame + acesulfame-K</t>
        </is>
      </c>
      <c r="V534" s="34" t="inlineStr">
        <is>
          <t>Zero sugar cola, extra caffeine</t>
        </is>
      </c>
      <c r="W534" s="51" t="n"/>
      <c r="X534" s="51" t="n"/>
      <c r="Y534" s="51" t="n"/>
      <c r="Z534" s="51" t="n"/>
      <c r="AA534" s="34" t="inlineStr">
        <is>
          <t>High</t>
        </is>
      </c>
      <c r="AB534" s="34" t="inlineStr">
        <is>
          <t>Strong zero sugar cola</t>
        </is>
      </c>
      <c r="AC534" s="34" t="inlineStr">
        <is>
          <t>Zero sugar cola with a caffeine kick</t>
        </is>
      </c>
      <c r="AD534" s="34" t="inlineStr">
        <is>
          <t>No sugar, more caffeine.</t>
        </is>
      </c>
      <c r="AE534" s="51" t="n"/>
      <c r="AF534" s="53">
        <f>IF(AND(ISNUMBER($P534),ISNUMBER($AL534),$AL534&lt;&gt;0),ROUND($P534/$AL534*100,1),"")</f>
        <v/>
      </c>
      <c r="AG534" s="54">
        <f>IF(AND(ISNUMBER($S534),ISNUMBER($AL534),$AL534&lt;&gt;0),ROUND($S534/$AL534*100,2),"")</f>
        <v/>
      </c>
      <c r="AH534" s="53">
        <f>IF(AND(ISNUMBER($Q534),ISNUMBER($AL534),$AL534&lt;&gt;0),ROUND($Q534/$AL534*100,1),"")</f>
        <v/>
      </c>
      <c r="AI534" s="48">
        <f>IF(ISNUMBER($S534),IF($S534&lt;=1,"Yes","No"),"n/a")</f>
        <v/>
      </c>
      <c r="AJ534" s="48">
        <f>IF(ISNUMBER($S534),ROUND(MAX(0,MIN(100,100-$S534*2.5-IF(ISNUMBER($T534),$T534,0)*0.12+IF($S534&lt;=1,12,0))),0),"")</f>
        <v/>
      </c>
      <c r="AK534" s="48">
        <f>IF(ISNUMBER($Q534),IF($Q534&gt;=100,20,IF($Q534&gt;=30,10,0)),0)+IF(ISNUMBER($R534),IF($R534&gt;=100,20,0),0)+IF(ISNUMBER($P534),IF($P534&gt;=150,20,IF($P534&gt;=50,12,5)),0)+IF(ISNUMBER($S534),IF($S534&lt;=1,15,0),0)</f>
        <v/>
      </c>
      <c r="AL534" s="48" t="n">
        <v>355</v>
      </c>
      <c r="AM534" s="49" t="n"/>
      <c r="AN534" s="48">
        <f>IF(AND(ISNUMBER($P534),ISNUMBER($AL534),$AL534&lt;&gt;0),IF(OR($P534&gt;180,$P534/$AL534*1000&gt;400),"Over ceiling, confirm SKU","Within"),"n/a")</f>
        <v/>
      </c>
      <c r="AO534" s="51" t="n"/>
      <c r="AP534" s="51" t="n"/>
      <c r="AQ534" s="51" t="n"/>
      <c r="AR534" s="34" t="inlineStr">
        <is>
          <t>Recalled, batch confirmed, to confirm</t>
        </is>
      </c>
      <c r="AS534" s="34" t="inlineStr">
        <is>
          <t>BLANK -&gt; requires live Amazon.ca capture</t>
        </is>
      </c>
      <c r="AT534" s="34" t="inlineStr">
        <is>
          <t>Unverified commercial data</t>
        </is>
      </c>
    </row>
    <row r="535" ht="28" customHeight="1">
      <c r="A535" s="34" t="inlineStr">
        <is>
          <t>Pepsi</t>
        </is>
      </c>
      <c r="B535" s="34" t="inlineStr">
        <is>
          <t>Pepsi Zero Sugar | Wild Cherry | 18 pack 355mL</t>
        </is>
      </c>
      <c r="C535" s="34" t="inlineStr">
        <is>
          <t>5) Sparkling water &amp; soda</t>
        </is>
      </c>
      <c r="D535" s="34" t="inlineStr">
        <is>
          <t>355 mL can</t>
        </is>
      </c>
      <c r="E535" s="48" t="n">
        <v>18</v>
      </c>
      <c r="F535" s="49" t="n"/>
      <c r="G535" s="50">
        <f>IF(AND(ISNUMBER($F535),ISNUMBER($E535),$E535&lt;&gt;0),$F535/$E535,"")</f>
        <v/>
      </c>
      <c r="H535" s="50">
        <f>IF(AND(ISNUMBER($F535),ISNUMBER($AL535),ISNUMBER($E535),($AL535*$E535)&lt;&gt;0),$F535/($AL535*$E535)*100,"")</f>
        <v/>
      </c>
      <c r="I535" s="51" t="n"/>
      <c r="J535" s="52" t="n"/>
      <c r="K535" s="50">
        <f>IF(AND(ISNUMBER($F535),ISNUMBER($J535)),$F535*(1-$J535),"")</f>
        <v/>
      </c>
      <c r="L535" s="51" t="n"/>
      <c r="M535" s="51" t="n"/>
      <c r="N535" s="50">
        <f>IF(ISNUMBER($F535),($F535-IF(ISNUMBER($AM535),$AM535,0))*(1-IF(ISNUMBER($J535),$J535,0)),"")</f>
        <v/>
      </c>
      <c r="O535" s="34" t="inlineStr">
        <is>
          <t>Wild Cherry</t>
        </is>
      </c>
      <c r="P535" s="48" t="n">
        <v>69</v>
      </c>
      <c r="Q535" s="48" t="n">
        <v>35</v>
      </c>
      <c r="R535" s="34" t="inlineStr">
        <is>
          <t>Not listed</t>
        </is>
      </c>
      <c r="S535" s="48" t="n">
        <v>0</v>
      </c>
      <c r="T535" s="48" t="n">
        <v>0</v>
      </c>
      <c r="U535" s="34" t="inlineStr">
        <is>
          <t>Aspartame + acesulfame-K</t>
        </is>
      </c>
      <c r="V535" s="34" t="inlineStr">
        <is>
          <t>Zero sugar cola, extra caffeine</t>
        </is>
      </c>
      <c r="W535" s="51" t="n"/>
      <c r="X535" s="51" t="n"/>
      <c r="Y535" s="51" t="n"/>
      <c r="Z535" s="51" t="n"/>
      <c r="AA535" s="34" t="inlineStr">
        <is>
          <t>High</t>
        </is>
      </c>
      <c r="AB535" s="34" t="inlineStr">
        <is>
          <t>Strong zero sugar cola</t>
        </is>
      </c>
      <c r="AC535" s="34" t="inlineStr">
        <is>
          <t>Zero sugar cola with a caffeine kick</t>
        </is>
      </c>
      <c r="AD535" s="34" t="inlineStr">
        <is>
          <t>No sugar, more caffeine.</t>
        </is>
      </c>
      <c r="AE535" s="51" t="n"/>
      <c r="AF535" s="53">
        <f>IF(AND(ISNUMBER($P535),ISNUMBER($AL535),$AL535&lt;&gt;0),ROUND($P535/$AL535*100,1),"")</f>
        <v/>
      </c>
      <c r="AG535" s="54">
        <f>IF(AND(ISNUMBER($S535),ISNUMBER($AL535),$AL535&lt;&gt;0),ROUND($S535/$AL535*100,2),"")</f>
        <v/>
      </c>
      <c r="AH535" s="53">
        <f>IF(AND(ISNUMBER($Q535),ISNUMBER($AL535),$AL535&lt;&gt;0),ROUND($Q535/$AL535*100,1),"")</f>
        <v/>
      </c>
      <c r="AI535" s="48">
        <f>IF(ISNUMBER($S535),IF($S535&lt;=1,"Yes","No"),"n/a")</f>
        <v/>
      </c>
      <c r="AJ535" s="48">
        <f>IF(ISNUMBER($S535),ROUND(MAX(0,MIN(100,100-$S535*2.5-IF(ISNUMBER($T535),$T535,0)*0.12+IF($S535&lt;=1,12,0))),0),"")</f>
        <v/>
      </c>
      <c r="AK535" s="48">
        <f>IF(ISNUMBER($Q535),IF($Q535&gt;=100,20,IF($Q535&gt;=30,10,0)),0)+IF(ISNUMBER($R535),IF($R535&gt;=100,20,0),0)+IF(ISNUMBER($P535),IF($P535&gt;=150,20,IF($P535&gt;=50,12,5)),0)+IF(ISNUMBER($S535),IF($S535&lt;=1,15,0),0)</f>
        <v/>
      </c>
      <c r="AL535" s="48" t="n">
        <v>355</v>
      </c>
      <c r="AM535" s="49" t="n"/>
      <c r="AN535" s="48">
        <f>IF(AND(ISNUMBER($P535),ISNUMBER($AL535),$AL535&lt;&gt;0),IF(OR($P535&gt;180,$P535/$AL535*1000&gt;400),"Over ceiling, confirm SKU","Within"),"n/a")</f>
        <v/>
      </c>
      <c r="AO535" s="51" t="n"/>
      <c r="AP535" s="51" t="n"/>
      <c r="AQ535" s="51" t="n"/>
      <c r="AR535" s="34" t="inlineStr">
        <is>
          <t>Recalled, batch confirmed, to confirm</t>
        </is>
      </c>
      <c r="AS535" s="34" t="inlineStr">
        <is>
          <t>BLANK -&gt; requires live Amazon.ca capture</t>
        </is>
      </c>
      <c r="AT535" s="34" t="inlineStr">
        <is>
          <t>Unverified commercial data</t>
        </is>
      </c>
    </row>
    <row r="536" ht="28" customHeight="1">
      <c r="A536" s="34" t="inlineStr">
        <is>
          <t>Pepsi</t>
        </is>
      </c>
      <c r="B536" s="34" t="inlineStr">
        <is>
          <t>Pepsi Zero Sugar | Wild Cherry | 24 pack 355mL</t>
        </is>
      </c>
      <c r="C536" s="34" t="inlineStr">
        <is>
          <t>5) Sparkling water &amp; soda</t>
        </is>
      </c>
      <c r="D536" s="34" t="inlineStr">
        <is>
          <t>355 mL can</t>
        </is>
      </c>
      <c r="E536" s="48" t="n">
        <v>24</v>
      </c>
      <c r="F536" s="49" t="n"/>
      <c r="G536" s="50">
        <f>IF(AND(ISNUMBER($F536),ISNUMBER($E536),$E536&lt;&gt;0),$F536/$E536,"")</f>
        <v/>
      </c>
      <c r="H536" s="50">
        <f>IF(AND(ISNUMBER($F536),ISNUMBER($AL536),ISNUMBER($E536),($AL536*$E536)&lt;&gt;0),$F536/($AL536*$E536)*100,"")</f>
        <v/>
      </c>
      <c r="I536" s="51" t="n"/>
      <c r="J536" s="52" t="n"/>
      <c r="K536" s="50">
        <f>IF(AND(ISNUMBER($F536),ISNUMBER($J536)),$F536*(1-$J536),"")</f>
        <v/>
      </c>
      <c r="L536" s="51" t="n"/>
      <c r="M536" s="51" t="n"/>
      <c r="N536" s="50">
        <f>IF(ISNUMBER($F536),($F536-IF(ISNUMBER($AM536),$AM536,0))*(1-IF(ISNUMBER($J536),$J536,0)),"")</f>
        <v/>
      </c>
      <c r="O536" s="34" t="inlineStr">
        <is>
          <t>Wild Cherry</t>
        </is>
      </c>
      <c r="P536" s="48" t="n">
        <v>69</v>
      </c>
      <c r="Q536" s="48" t="n">
        <v>35</v>
      </c>
      <c r="R536" s="34" t="inlineStr">
        <is>
          <t>Not listed</t>
        </is>
      </c>
      <c r="S536" s="48" t="n">
        <v>0</v>
      </c>
      <c r="T536" s="48" t="n">
        <v>0</v>
      </c>
      <c r="U536" s="34" t="inlineStr">
        <is>
          <t>Aspartame + acesulfame-K</t>
        </is>
      </c>
      <c r="V536" s="34" t="inlineStr">
        <is>
          <t>Zero sugar cola, extra caffeine</t>
        </is>
      </c>
      <c r="W536" s="51" t="n"/>
      <c r="X536" s="51" t="n"/>
      <c r="Y536" s="51" t="n"/>
      <c r="Z536" s="51" t="n"/>
      <c r="AA536" s="34" t="inlineStr">
        <is>
          <t>High</t>
        </is>
      </c>
      <c r="AB536" s="34" t="inlineStr">
        <is>
          <t>Strong zero sugar cola</t>
        </is>
      </c>
      <c r="AC536" s="34" t="inlineStr">
        <is>
          <t>Zero sugar cola with a caffeine kick</t>
        </is>
      </c>
      <c r="AD536" s="34" t="inlineStr">
        <is>
          <t>No sugar, more caffeine.</t>
        </is>
      </c>
      <c r="AE536" s="51" t="n"/>
      <c r="AF536" s="53">
        <f>IF(AND(ISNUMBER($P536),ISNUMBER($AL536),$AL536&lt;&gt;0),ROUND($P536/$AL536*100,1),"")</f>
        <v/>
      </c>
      <c r="AG536" s="54">
        <f>IF(AND(ISNUMBER($S536),ISNUMBER($AL536),$AL536&lt;&gt;0),ROUND($S536/$AL536*100,2),"")</f>
        <v/>
      </c>
      <c r="AH536" s="53">
        <f>IF(AND(ISNUMBER($Q536),ISNUMBER($AL536),$AL536&lt;&gt;0),ROUND($Q536/$AL536*100,1),"")</f>
        <v/>
      </c>
      <c r="AI536" s="48">
        <f>IF(ISNUMBER($S536),IF($S536&lt;=1,"Yes","No"),"n/a")</f>
        <v/>
      </c>
      <c r="AJ536" s="48">
        <f>IF(ISNUMBER($S536),ROUND(MAX(0,MIN(100,100-$S536*2.5-IF(ISNUMBER($T536),$T536,0)*0.12+IF($S536&lt;=1,12,0))),0),"")</f>
        <v/>
      </c>
      <c r="AK536" s="48">
        <f>IF(ISNUMBER($Q536),IF($Q536&gt;=100,20,IF($Q536&gt;=30,10,0)),0)+IF(ISNUMBER($R536),IF($R536&gt;=100,20,0),0)+IF(ISNUMBER($P536),IF($P536&gt;=150,20,IF($P536&gt;=50,12,5)),0)+IF(ISNUMBER($S536),IF($S536&lt;=1,15,0),0)</f>
        <v/>
      </c>
      <c r="AL536" s="48" t="n">
        <v>355</v>
      </c>
      <c r="AM536" s="49" t="n"/>
      <c r="AN536" s="48">
        <f>IF(AND(ISNUMBER($P536),ISNUMBER($AL536),$AL536&lt;&gt;0),IF(OR($P536&gt;180,$P536/$AL536*1000&gt;400),"Over ceiling, confirm SKU","Within"),"n/a")</f>
        <v/>
      </c>
      <c r="AO536" s="51" t="n"/>
      <c r="AP536" s="51" t="n"/>
      <c r="AQ536" s="51" t="n"/>
      <c r="AR536" s="34" t="inlineStr">
        <is>
          <t>Recalled, batch confirmed, to confirm</t>
        </is>
      </c>
      <c r="AS536" s="34" t="inlineStr">
        <is>
          <t>BLANK -&gt; requires live Amazon.ca capture</t>
        </is>
      </c>
      <c r="AT536" s="34" t="inlineStr">
        <is>
          <t>Unverified commercial data</t>
        </is>
      </c>
    </row>
    <row r="537" ht="28" customHeight="1">
      <c r="A537" s="34" t="inlineStr">
        <is>
          <t>Pepsi</t>
        </is>
      </c>
      <c r="B537" s="34" t="inlineStr">
        <is>
          <t>Pepsi Zero Sugar | Mango | single 355mL</t>
        </is>
      </c>
      <c r="C537" s="34" t="inlineStr">
        <is>
          <t>5) Sparkling water &amp; soda</t>
        </is>
      </c>
      <c r="D537" s="34" t="inlineStr">
        <is>
          <t>355 mL can</t>
        </is>
      </c>
      <c r="E537" s="48" t="n">
        <v>1</v>
      </c>
      <c r="F537" s="49" t="n"/>
      <c r="G537" s="50">
        <f>IF(AND(ISNUMBER($F537),ISNUMBER($E537),$E537&lt;&gt;0),$F537/$E537,"")</f>
        <v/>
      </c>
      <c r="H537" s="50">
        <f>IF(AND(ISNUMBER($F537),ISNUMBER($AL537),ISNUMBER($E537),($AL537*$E537)&lt;&gt;0),$F537/($AL537*$E537)*100,"")</f>
        <v/>
      </c>
      <c r="I537" s="51" t="n"/>
      <c r="J537" s="52" t="n"/>
      <c r="K537" s="50">
        <f>IF(AND(ISNUMBER($F537),ISNUMBER($J537)),$F537*(1-$J537),"")</f>
        <v/>
      </c>
      <c r="L537" s="51" t="n"/>
      <c r="M537" s="51" t="n"/>
      <c r="N537" s="50">
        <f>IF(ISNUMBER($F537),($F537-IF(ISNUMBER($AM537),$AM537,0))*(1-IF(ISNUMBER($J537),$J537,0)),"")</f>
        <v/>
      </c>
      <c r="O537" s="34" t="inlineStr">
        <is>
          <t>Mango</t>
        </is>
      </c>
      <c r="P537" s="48" t="n">
        <v>69</v>
      </c>
      <c r="Q537" s="48" t="n">
        <v>35</v>
      </c>
      <c r="R537" s="34" t="inlineStr">
        <is>
          <t>Not listed</t>
        </is>
      </c>
      <c r="S537" s="48" t="n">
        <v>0</v>
      </c>
      <c r="T537" s="48" t="n">
        <v>0</v>
      </c>
      <c r="U537" s="34" t="inlineStr">
        <is>
          <t>Aspartame + acesulfame-K</t>
        </is>
      </c>
      <c r="V537" s="34" t="inlineStr">
        <is>
          <t>Zero sugar cola, extra caffeine</t>
        </is>
      </c>
      <c r="W537" s="51" t="n"/>
      <c r="X537" s="51" t="n"/>
      <c r="Y537" s="51" t="n"/>
      <c r="Z537" s="51" t="n"/>
      <c r="AA537" s="34" t="inlineStr">
        <is>
          <t>High</t>
        </is>
      </c>
      <c r="AB537" s="34" t="inlineStr">
        <is>
          <t>Strong zero sugar cola</t>
        </is>
      </c>
      <c r="AC537" s="34" t="inlineStr">
        <is>
          <t>Zero sugar cola with a caffeine kick</t>
        </is>
      </c>
      <c r="AD537" s="34" t="inlineStr">
        <is>
          <t>No sugar, more caffeine.</t>
        </is>
      </c>
      <c r="AE537" s="51" t="n"/>
      <c r="AF537" s="53">
        <f>IF(AND(ISNUMBER($P537),ISNUMBER($AL537),$AL537&lt;&gt;0),ROUND($P537/$AL537*100,1),"")</f>
        <v/>
      </c>
      <c r="AG537" s="54">
        <f>IF(AND(ISNUMBER($S537),ISNUMBER($AL537),$AL537&lt;&gt;0),ROUND($S537/$AL537*100,2),"")</f>
        <v/>
      </c>
      <c r="AH537" s="53">
        <f>IF(AND(ISNUMBER($Q537),ISNUMBER($AL537),$AL537&lt;&gt;0),ROUND($Q537/$AL537*100,1),"")</f>
        <v/>
      </c>
      <c r="AI537" s="48">
        <f>IF(ISNUMBER($S537),IF($S537&lt;=1,"Yes","No"),"n/a")</f>
        <v/>
      </c>
      <c r="AJ537" s="48">
        <f>IF(ISNUMBER($S537),ROUND(MAX(0,MIN(100,100-$S537*2.5-IF(ISNUMBER($T537),$T537,0)*0.12+IF($S537&lt;=1,12,0))),0),"")</f>
        <v/>
      </c>
      <c r="AK537" s="48">
        <f>IF(ISNUMBER($Q537),IF($Q537&gt;=100,20,IF($Q537&gt;=30,10,0)),0)+IF(ISNUMBER($R537),IF($R537&gt;=100,20,0),0)+IF(ISNUMBER($P537),IF($P537&gt;=150,20,IF($P537&gt;=50,12,5)),0)+IF(ISNUMBER($S537),IF($S537&lt;=1,15,0),0)</f>
        <v/>
      </c>
      <c r="AL537" s="48" t="n">
        <v>355</v>
      </c>
      <c r="AM537" s="49" t="n"/>
      <c r="AN537" s="48">
        <f>IF(AND(ISNUMBER($P537),ISNUMBER($AL537),$AL537&lt;&gt;0),IF(OR($P537&gt;180,$P537/$AL537*1000&gt;400),"Over ceiling, confirm SKU","Within"),"n/a")</f>
        <v/>
      </c>
      <c r="AO537" s="51" t="n"/>
      <c r="AP537" s="51" t="n"/>
      <c r="AQ537" s="51" t="n"/>
      <c r="AR537" s="34" t="inlineStr">
        <is>
          <t>Recalled, batch confirmed, to confirm</t>
        </is>
      </c>
      <c r="AS537" s="34" t="inlineStr">
        <is>
          <t>BLANK -&gt; requires live Amazon.ca capture</t>
        </is>
      </c>
      <c r="AT537" s="34" t="inlineStr">
        <is>
          <t>Unverified commercial data</t>
        </is>
      </c>
    </row>
    <row r="538" ht="28" customHeight="1">
      <c r="A538" s="34" t="inlineStr">
        <is>
          <t>Pepsi</t>
        </is>
      </c>
      <c r="B538" s="34" t="inlineStr">
        <is>
          <t>Pepsi Zero Sugar | Mango | 8 pack 355mL</t>
        </is>
      </c>
      <c r="C538" s="34" t="inlineStr">
        <is>
          <t>5) Sparkling water &amp; soda</t>
        </is>
      </c>
      <c r="D538" s="34" t="inlineStr">
        <is>
          <t>355 mL can</t>
        </is>
      </c>
      <c r="E538" s="48" t="n">
        <v>8</v>
      </c>
      <c r="F538" s="49" t="n"/>
      <c r="G538" s="50">
        <f>IF(AND(ISNUMBER($F538),ISNUMBER($E538),$E538&lt;&gt;0),$F538/$E538,"")</f>
        <v/>
      </c>
      <c r="H538" s="50">
        <f>IF(AND(ISNUMBER($F538),ISNUMBER($AL538),ISNUMBER($E538),($AL538*$E538)&lt;&gt;0),$F538/($AL538*$E538)*100,"")</f>
        <v/>
      </c>
      <c r="I538" s="51" t="n"/>
      <c r="J538" s="52" t="n"/>
      <c r="K538" s="50">
        <f>IF(AND(ISNUMBER($F538),ISNUMBER($J538)),$F538*(1-$J538),"")</f>
        <v/>
      </c>
      <c r="L538" s="51" t="n"/>
      <c r="M538" s="51" t="n"/>
      <c r="N538" s="50">
        <f>IF(ISNUMBER($F538),($F538-IF(ISNUMBER($AM538),$AM538,0))*(1-IF(ISNUMBER($J538),$J538,0)),"")</f>
        <v/>
      </c>
      <c r="O538" s="34" t="inlineStr">
        <is>
          <t>Mango</t>
        </is>
      </c>
      <c r="P538" s="48" t="n">
        <v>69</v>
      </c>
      <c r="Q538" s="48" t="n">
        <v>35</v>
      </c>
      <c r="R538" s="34" t="inlineStr">
        <is>
          <t>Not listed</t>
        </is>
      </c>
      <c r="S538" s="48" t="n">
        <v>0</v>
      </c>
      <c r="T538" s="48" t="n">
        <v>0</v>
      </c>
      <c r="U538" s="34" t="inlineStr">
        <is>
          <t>Aspartame + acesulfame-K</t>
        </is>
      </c>
      <c r="V538" s="34" t="inlineStr">
        <is>
          <t>Zero sugar cola, extra caffeine</t>
        </is>
      </c>
      <c r="W538" s="51" t="n"/>
      <c r="X538" s="51" t="n"/>
      <c r="Y538" s="51" t="n"/>
      <c r="Z538" s="51" t="n"/>
      <c r="AA538" s="34" t="inlineStr">
        <is>
          <t>High</t>
        </is>
      </c>
      <c r="AB538" s="34" t="inlineStr">
        <is>
          <t>Strong zero sugar cola</t>
        </is>
      </c>
      <c r="AC538" s="34" t="inlineStr">
        <is>
          <t>Zero sugar cola with a caffeine kick</t>
        </is>
      </c>
      <c r="AD538" s="34" t="inlineStr">
        <is>
          <t>No sugar, more caffeine.</t>
        </is>
      </c>
      <c r="AE538" s="51" t="n"/>
      <c r="AF538" s="53">
        <f>IF(AND(ISNUMBER($P538),ISNUMBER($AL538),$AL538&lt;&gt;0),ROUND($P538/$AL538*100,1),"")</f>
        <v/>
      </c>
      <c r="AG538" s="54">
        <f>IF(AND(ISNUMBER($S538),ISNUMBER($AL538),$AL538&lt;&gt;0),ROUND($S538/$AL538*100,2),"")</f>
        <v/>
      </c>
      <c r="AH538" s="53">
        <f>IF(AND(ISNUMBER($Q538),ISNUMBER($AL538),$AL538&lt;&gt;0),ROUND($Q538/$AL538*100,1),"")</f>
        <v/>
      </c>
      <c r="AI538" s="48">
        <f>IF(ISNUMBER($S538),IF($S538&lt;=1,"Yes","No"),"n/a")</f>
        <v/>
      </c>
      <c r="AJ538" s="48">
        <f>IF(ISNUMBER($S538),ROUND(MAX(0,MIN(100,100-$S538*2.5-IF(ISNUMBER($T538),$T538,0)*0.12+IF($S538&lt;=1,12,0))),0),"")</f>
        <v/>
      </c>
      <c r="AK538" s="48">
        <f>IF(ISNUMBER($Q538),IF($Q538&gt;=100,20,IF($Q538&gt;=30,10,0)),0)+IF(ISNUMBER($R538),IF($R538&gt;=100,20,0),0)+IF(ISNUMBER($P538),IF($P538&gt;=150,20,IF($P538&gt;=50,12,5)),0)+IF(ISNUMBER($S538),IF($S538&lt;=1,15,0),0)</f>
        <v/>
      </c>
      <c r="AL538" s="48" t="n">
        <v>355</v>
      </c>
      <c r="AM538" s="49" t="n"/>
      <c r="AN538" s="48">
        <f>IF(AND(ISNUMBER($P538),ISNUMBER($AL538),$AL538&lt;&gt;0),IF(OR($P538&gt;180,$P538/$AL538*1000&gt;400),"Over ceiling, confirm SKU","Within"),"n/a")</f>
        <v/>
      </c>
      <c r="AO538" s="51" t="n"/>
      <c r="AP538" s="51" t="n"/>
      <c r="AQ538" s="51" t="n"/>
      <c r="AR538" s="34" t="inlineStr">
        <is>
          <t>Recalled, batch confirmed, to confirm</t>
        </is>
      </c>
      <c r="AS538" s="34" t="inlineStr">
        <is>
          <t>BLANK -&gt; requires live Amazon.ca capture</t>
        </is>
      </c>
      <c r="AT538" s="34" t="inlineStr">
        <is>
          <t>Unverified commercial data</t>
        </is>
      </c>
    </row>
    <row r="539" ht="28" customHeight="1">
      <c r="A539" s="34" t="inlineStr">
        <is>
          <t>Pepsi</t>
        </is>
      </c>
      <c r="B539" s="34" t="inlineStr">
        <is>
          <t>Pepsi Zero Sugar | Mango | 12 pack 355mL</t>
        </is>
      </c>
      <c r="C539" s="34" t="inlineStr">
        <is>
          <t>5) Sparkling water &amp; soda</t>
        </is>
      </c>
      <c r="D539" s="34" t="inlineStr">
        <is>
          <t>355 mL can</t>
        </is>
      </c>
      <c r="E539" s="48" t="n">
        <v>12</v>
      </c>
      <c r="F539" s="49" t="n"/>
      <c r="G539" s="50">
        <f>IF(AND(ISNUMBER($F539),ISNUMBER($E539),$E539&lt;&gt;0),$F539/$E539,"")</f>
        <v/>
      </c>
      <c r="H539" s="50">
        <f>IF(AND(ISNUMBER($F539),ISNUMBER($AL539),ISNUMBER($E539),($AL539*$E539)&lt;&gt;0),$F539/($AL539*$E539)*100,"")</f>
        <v/>
      </c>
      <c r="I539" s="51" t="n"/>
      <c r="J539" s="52" t="n"/>
      <c r="K539" s="50">
        <f>IF(AND(ISNUMBER($F539),ISNUMBER($J539)),$F539*(1-$J539),"")</f>
        <v/>
      </c>
      <c r="L539" s="51" t="n"/>
      <c r="M539" s="51" t="n"/>
      <c r="N539" s="50">
        <f>IF(ISNUMBER($F539),($F539-IF(ISNUMBER($AM539),$AM539,0))*(1-IF(ISNUMBER($J539),$J539,0)),"")</f>
        <v/>
      </c>
      <c r="O539" s="34" t="inlineStr">
        <is>
          <t>Mango</t>
        </is>
      </c>
      <c r="P539" s="48" t="n">
        <v>69</v>
      </c>
      <c r="Q539" s="48" t="n">
        <v>35</v>
      </c>
      <c r="R539" s="34" t="inlineStr">
        <is>
          <t>Not listed</t>
        </is>
      </c>
      <c r="S539" s="48" t="n">
        <v>0</v>
      </c>
      <c r="T539" s="48" t="n">
        <v>0</v>
      </c>
      <c r="U539" s="34" t="inlineStr">
        <is>
          <t>Aspartame + acesulfame-K</t>
        </is>
      </c>
      <c r="V539" s="34" t="inlineStr">
        <is>
          <t>Zero sugar cola, extra caffeine</t>
        </is>
      </c>
      <c r="W539" s="51" t="n"/>
      <c r="X539" s="51" t="n"/>
      <c r="Y539" s="51" t="n"/>
      <c r="Z539" s="51" t="n"/>
      <c r="AA539" s="34" t="inlineStr">
        <is>
          <t>High</t>
        </is>
      </c>
      <c r="AB539" s="34" t="inlineStr">
        <is>
          <t>Strong zero sugar cola</t>
        </is>
      </c>
      <c r="AC539" s="34" t="inlineStr">
        <is>
          <t>Zero sugar cola with a caffeine kick</t>
        </is>
      </c>
      <c r="AD539" s="34" t="inlineStr">
        <is>
          <t>No sugar, more caffeine.</t>
        </is>
      </c>
      <c r="AE539" s="51" t="n"/>
      <c r="AF539" s="53">
        <f>IF(AND(ISNUMBER($P539),ISNUMBER($AL539),$AL539&lt;&gt;0),ROUND($P539/$AL539*100,1),"")</f>
        <v/>
      </c>
      <c r="AG539" s="54">
        <f>IF(AND(ISNUMBER($S539),ISNUMBER($AL539),$AL539&lt;&gt;0),ROUND($S539/$AL539*100,2),"")</f>
        <v/>
      </c>
      <c r="AH539" s="53">
        <f>IF(AND(ISNUMBER($Q539),ISNUMBER($AL539),$AL539&lt;&gt;0),ROUND($Q539/$AL539*100,1),"")</f>
        <v/>
      </c>
      <c r="AI539" s="48">
        <f>IF(ISNUMBER($S539),IF($S539&lt;=1,"Yes","No"),"n/a")</f>
        <v/>
      </c>
      <c r="AJ539" s="48">
        <f>IF(ISNUMBER($S539),ROUND(MAX(0,MIN(100,100-$S539*2.5-IF(ISNUMBER($T539),$T539,0)*0.12+IF($S539&lt;=1,12,0))),0),"")</f>
        <v/>
      </c>
      <c r="AK539" s="48">
        <f>IF(ISNUMBER($Q539),IF($Q539&gt;=100,20,IF($Q539&gt;=30,10,0)),0)+IF(ISNUMBER($R539),IF($R539&gt;=100,20,0),0)+IF(ISNUMBER($P539),IF($P539&gt;=150,20,IF($P539&gt;=50,12,5)),0)+IF(ISNUMBER($S539),IF($S539&lt;=1,15,0),0)</f>
        <v/>
      </c>
      <c r="AL539" s="48" t="n">
        <v>355</v>
      </c>
      <c r="AM539" s="49" t="n"/>
      <c r="AN539" s="48">
        <f>IF(AND(ISNUMBER($P539),ISNUMBER($AL539),$AL539&lt;&gt;0),IF(OR($P539&gt;180,$P539/$AL539*1000&gt;400),"Over ceiling, confirm SKU","Within"),"n/a")</f>
        <v/>
      </c>
      <c r="AO539" s="51" t="n"/>
      <c r="AP539" s="51" t="n"/>
      <c r="AQ539" s="51" t="n"/>
      <c r="AR539" s="34" t="inlineStr">
        <is>
          <t>Recalled, batch confirmed, to confirm</t>
        </is>
      </c>
      <c r="AS539" s="34" t="inlineStr">
        <is>
          <t>BLANK -&gt; requires live Amazon.ca capture</t>
        </is>
      </c>
      <c r="AT539" s="34" t="inlineStr">
        <is>
          <t>Unverified commercial data</t>
        </is>
      </c>
    </row>
    <row r="540" ht="28" customHeight="1">
      <c r="A540" s="34" t="inlineStr">
        <is>
          <t>Pepsi</t>
        </is>
      </c>
      <c r="B540" s="34" t="inlineStr">
        <is>
          <t>Pepsi Zero Sugar | Mango | 15 pack 355mL</t>
        </is>
      </c>
      <c r="C540" s="34" t="inlineStr">
        <is>
          <t>5) Sparkling water &amp; soda</t>
        </is>
      </c>
      <c r="D540" s="34" t="inlineStr">
        <is>
          <t>355 mL can</t>
        </is>
      </c>
      <c r="E540" s="48" t="n">
        <v>15</v>
      </c>
      <c r="F540" s="49" t="n"/>
      <c r="G540" s="50">
        <f>IF(AND(ISNUMBER($F540),ISNUMBER($E540),$E540&lt;&gt;0),$F540/$E540,"")</f>
        <v/>
      </c>
      <c r="H540" s="50">
        <f>IF(AND(ISNUMBER($F540),ISNUMBER($AL540),ISNUMBER($E540),($AL540*$E540)&lt;&gt;0),$F540/($AL540*$E540)*100,"")</f>
        <v/>
      </c>
      <c r="I540" s="51" t="n"/>
      <c r="J540" s="52" t="n"/>
      <c r="K540" s="50">
        <f>IF(AND(ISNUMBER($F540),ISNUMBER($J540)),$F540*(1-$J540),"")</f>
        <v/>
      </c>
      <c r="L540" s="51" t="n"/>
      <c r="M540" s="51" t="n"/>
      <c r="N540" s="50">
        <f>IF(ISNUMBER($F540),($F540-IF(ISNUMBER($AM540),$AM540,0))*(1-IF(ISNUMBER($J540),$J540,0)),"")</f>
        <v/>
      </c>
      <c r="O540" s="34" t="inlineStr">
        <is>
          <t>Mango</t>
        </is>
      </c>
      <c r="P540" s="48" t="n">
        <v>69</v>
      </c>
      <c r="Q540" s="48" t="n">
        <v>35</v>
      </c>
      <c r="R540" s="34" t="inlineStr">
        <is>
          <t>Not listed</t>
        </is>
      </c>
      <c r="S540" s="48" t="n">
        <v>0</v>
      </c>
      <c r="T540" s="48" t="n">
        <v>0</v>
      </c>
      <c r="U540" s="34" t="inlineStr">
        <is>
          <t>Aspartame + acesulfame-K</t>
        </is>
      </c>
      <c r="V540" s="34" t="inlineStr">
        <is>
          <t>Zero sugar cola, extra caffeine</t>
        </is>
      </c>
      <c r="W540" s="51" t="n"/>
      <c r="X540" s="51" t="n"/>
      <c r="Y540" s="51" t="n"/>
      <c r="Z540" s="51" t="n"/>
      <c r="AA540" s="34" t="inlineStr">
        <is>
          <t>High</t>
        </is>
      </c>
      <c r="AB540" s="34" t="inlineStr">
        <is>
          <t>Strong zero sugar cola</t>
        </is>
      </c>
      <c r="AC540" s="34" t="inlineStr">
        <is>
          <t>Zero sugar cola with a caffeine kick</t>
        </is>
      </c>
      <c r="AD540" s="34" t="inlineStr">
        <is>
          <t>No sugar, more caffeine.</t>
        </is>
      </c>
      <c r="AE540" s="51" t="n"/>
      <c r="AF540" s="53">
        <f>IF(AND(ISNUMBER($P540),ISNUMBER($AL540),$AL540&lt;&gt;0),ROUND($P540/$AL540*100,1),"")</f>
        <v/>
      </c>
      <c r="AG540" s="54">
        <f>IF(AND(ISNUMBER($S540),ISNUMBER($AL540),$AL540&lt;&gt;0),ROUND($S540/$AL540*100,2),"")</f>
        <v/>
      </c>
      <c r="AH540" s="53">
        <f>IF(AND(ISNUMBER($Q540),ISNUMBER($AL540),$AL540&lt;&gt;0),ROUND($Q540/$AL540*100,1),"")</f>
        <v/>
      </c>
      <c r="AI540" s="48">
        <f>IF(ISNUMBER($S540),IF($S540&lt;=1,"Yes","No"),"n/a")</f>
        <v/>
      </c>
      <c r="AJ540" s="48">
        <f>IF(ISNUMBER($S540),ROUND(MAX(0,MIN(100,100-$S540*2.5-IF(ISNUMBER($T540),$T540,0)*0.12+IF($S540&lt;=1,12,0))),0),"")</f>
        <v/>
      </c>
      <c r="AK540" s="48">
        <f>IF(ISNUMBER($Q540),IF($Q540&gt;=100,20,IF($Q540&gt;=30,10,0)),0)+IF(ISNUMBER($R540),IF($R540&gt;=100,20,0),0)+IF(ISNUMBER($P540),IF($P540&gt;=150,20,IF($P540&gt;=50,12,5)),0)+IF(ISNUMBER($S540),IF($S540&lt;=1,15,0),0)</f>
        <v/>
      </c>
      <c r="AL540" s="48" t="n">
        <v>355</v>
      </c>
      <c r="AM540" s="49" t="n"/>
      <c r="AN540" s="48">
        <f>IF(AND(ISNUMBER($P540),ISNUMBER($AL540),$AL540&lt;&gt;0),IF(OR($P540&gt;180,$P540/$AL540*1000&gt;400),"Over ceiling, confirm SKU","Within"),"n/a")</f>
        <v/>
      </c>
      <c r="AO540" s="51" t="n"/>
      <c r="AP540" s="51" t="n"/>
      <c r="AQ540" s="51" t="n"/>
      <c r="AR540" s="34" t="inlineStr">
        <is>
          <t>Recalled, batch confirmed, to confirm</t>
        </is>
      </c>
      <c r="AS540" s="34" t="inlineStr">
        <is>
          <t>BLANK -&gt; requires live Amazon.ca capture</t>
        </is>
      </c>
      <c r="AT540" s="34" t="inlineStr">
        <is>
          <t>Unverified commercial data</t>
        </is>
      </c>
    </row>
    <row r="541" ht="28" customHeight="1">
      <c r="A541" s="34" t="inlineStr">
        <is>
          <t>Pepsi</t>
        </is>
      </c>
      <c r="B541" s="34" t="inlineStr">
        <is>
          <t>Pepsi Zero Sugar | Mango | 18 pack 355mL</t>
        </is>
      </c>
      <c r="C541" s="34" t="inlineStr">
        <is>
          <t>5) Sparkling water &amp; soda</t>
        </is>
      </c>
      <c r="D541" s="34" t="inlineStr">
        <is>
          <t>355 mL can</t>
        </is>
      </c>
      <c r="E541" s="48" t="n">
        <v>18</v>
      </c>
      <c r="F541" s="49" t="n"/>
      <c r="G541" s="50">
        <f>IF(AND(ISNUMBER($F541),ISNUMBER($E541),$E541&lt;&gt;0),$F541/$E541,"")</f>
        <v/>
      </c>
      <c r="H541" s="50">
        <f>IF(AND(ISNUMBER($F541),ISNUMBER($AL541),ISNUMBER($E541),($AL541*$E541)&lt;&gt;0),$F541/($AL541*$E541)*100,"")</f>
        <v/>
      </c>
      <c r="I541" s="51" t="n"/>
      <c r="J541" s="52" t="n"/>
      <c r="K541" s="50">
        <f>IF(AND(ISNUMBER($F541),ISNUMBER($J541)),$F541*(1-$J541),"")</f>
        <v/>
      </c>
      <c r="L541" s="51" t="n"/>
      <c r="M541" s="51" t="n"/>
      <c r="N541" s="50">
        <f>IF(ISNUMBER($F541),($F541-IF(ISNUMBER($AM541),$AM541,0))*(1-IF(ISNUMBER($J541),$J541,0)),"")</f>
        <v/>
      </c>
      <c r="O541" s="34" t="inlineStr">
        <is>
          <t>Mango</t>
        </is>
      </c>
      <c r="P541" s="48" t="n">
        <v>69</v>
      </c>
      <c r="Q541" s="48" t="n">
        <v>35</v>
      </c>
      <c r="R541" s="34" t="inlineStr">
        <is>
          <t>Not listed</t>
        </is>
      </c>
      <c r="S541" s="48" t="n">
        <v>0</v>
      </c>
      <c r="T541" s="48" t="n">
        <v>0</v>
      </c>
      <c r="U541" s="34" t="inlineStr">
        <is>
          <t>Aspartame + acesulfame-K</t>
        </is>
      </c>
      <c r="V541" s="34" t="inlineStr">
        <is>
          <t>Zero sugar cola, extra caffeine</t>
        </is>
      </c>
      <c r="W541" s="51" t="n"/>
      <c r="X541" s="51" t="n"/>
      <c r="Y541" s="51" t="n"/>
      <c r="Z541" s="51" t="n"/>
      <c r="AA541" s="34" t="inlineStr">
        <is>
          <t>High</t>
        </is>
      </c>
      <c r="AB541" s="34" t="inlineStr">
        <is>
          <t>Strong zero sugar cola</t>
        </is>
      </c>
      <c r="AC541" s="34" t="inlineStr">
        <is>
          <t>Zero sugar cola with a caffeine kick</t>
        </is>
      </c>
      <c r="AD541" s="34" t="inlineStr">
        <is>
          <t>No sugar, more caffeine.</t>
        </is>
      </c>
      <c r="AE541" s="51" t="n"/>
      <c r="AF541" s="53">
        <f>IF(AND(ISNUMBER($P541),ISNUMBER($AL541),$AL541&lt;&gt;0),ROUND($P541/$AL541*100,1),"")</f>
        <v/>
      </c>
      <c r="AG541" s="54">
        <f>IF(AND(ISNUMBER($S541),ISNUMBER($AL541),$AL541&lt;&gt;0),ROUND($S541/$AL541*100,2),"")</f>
        <v/>
      </c>
      <c r="AH541" s="53">
        <f>IF(AND(ISNUMBER($Q541),ISNUMBER($AL541),$AL541&lt;&gt;0),ROUND($Q541/$AL541*100,1),"")</f>
        <v/>
      </c>
      <c r="AI541" s="48">
        <f>IF(ISNUMBER($S541),IF($S541&lt;=1,"Yes","No"),"n/a")</f>
        <v/>
      </c>
      <c r="AJ541" s="48">
        <f>IF(ISNUMBER($S541),ROUND(MAX(0,MIN(100,100-$S541*2.5-IF(ISNUMBER($T541),$T541,0)*0.12+IF($S541&lt;=1,12,0))),0),"")</f>
        <v/>
      </c>
      <c r="AK541" s="48">
        <f>IF(ISNUMBER($Q541),IF($Q541&gt;=100,20,IF($Q541&gt;=30,10,0)),0)+IF(ISNUMBER($R541),IF($R541&gt;=100,20,0),0)+IF(ISNUMBER($P541),IF($P541&gt;=150,20,IF($P541&gt;=50,12,5)),0)+IF(ISNUMBER($S541),IF($S541&lt;=1,15,0),0)</f>
        <v/>
      </c>
      <c r="AL541" s="48" t="n">
        <v>355</v>
      </c>
      <c r="AM541" s="49" t="n"/>
      <c r="AN541" s="48">
        <f>IF(AND(ISNUMBER($P541),ISNUMBER($AL541),$AL541&lt;&gt;0),IF(OR($P541&gt;180,$P541/$AL541*1000&gt;400),"Over ceiling, confirm SKU","Within"),"n/a")</f>
        <v/>
      </c>
      <c r="AO541" s="51" t="n"/>
      <c r="AP541" s="51" t="n"/>
      <c r="AQ541" s="51" t="n"/>
      <c r="AR541" s="34" t="inlineStr">
        <is>
          <t>Recalled, batch confirmed, to confirm</t>
        </is>
      </c>
      <c r="AS541" s="34" t="inlineStr">
        <is>
          <t>BLANK -&gt; requires live Amazon.ca capture</t>
        </is>
      </c>
      <c r="AT541" s="34" t="inlineStr">
        <is>
          <t>Unverified commercial data</t>
        </is>
      </c>
    </row>
    <row r="542" ht="28" customHeight="1">
      <c r="A542" s="34" t="inlineStr">
        <is>
          <t>Pepsi</t>
        </is>
      </c>
      <c r="B542" s="34" t="inlineStr">
        <is>
          <t>Pepsi Zero Sugar | Mango | 24 pack 355mL</t>
        </is>
      </c>
      <c r="C542" s="34" t="inlineStr">
        <is>
          <t>5) Sparkling water &amp; soda</t>
        </is>
      </c>
      <c r="D542" s="34" t="inlineStr">
        <is>
          <t>355 mL can</t>
        </is>
      </c>
      <c r="E542" s="48" t="n">
        <v>24</v>
      </c>
      <c r="F542" s="49" t="n"/>
      <c r="G542" s="50">
        <f>IF(AND(ISNUMBER($F542),ISNUMBER($E542),$E542&lt;&gt;0),$F542/$E542,"")</f>
        <v/>
      </c>
      <c r="H542" s="50">
        <f>IF(AND(ISNUMBER($F542),ISNUMBER($AL542),ISNUMBER($E542),($AL542*$E542)&lt;&gt;0),$F542/($AL542*$E542)*100,"")</f>
        <v/>
      </c>
      <c r="I542" s="51" t="n"/>
      <c r="J542" s="52" t="n"/>
      <c r="K542" s="50">
        <f>IF(AND(ISNUMBER($F542),ISNUMBER($J542)),$F542*(1-$J542),"")</f>
        <v/>
      </c>
      <c r="L542" s="51" t="n"/>
      <c r="M542" s="51" t="n"/>
      <c r="N542" s="50">
        <f>IF(ISNUMBER($F542),($F542-IF(ISNUMBER($AM542),$AM542,0))*(1-IF(ISNUMBER($J542),$J542,0)),"")</f>
        <v/>
      </c>
      <c r="O542" s="34" t="inlineStr">
        <is>
          <t>Mango</t>
        </is>
      </c>
      <c r="P542" s="48" t="n">
        <v>69</v>
      </c>
      <c r="Q542" s="48" t="n">
        <v>35</v>
      </c>
      <c r="R542" s="34" t="inlineStr">
        <is>
          <t>Not listed</t>
        </is>
      </c>
      <c r="S542" s="48" t="n">
        <v>0</v>
      </c>
      <c r="T542" s="48" t="n">
        <v>0</v>
      </c>
      <c r="U542" s="34" t="inlineStr">
        <is>
          <t>Aspartame + acesulfame-K</t>
        </is>
      </c>
      <c r="V542" s="34" t="inlineStr">
        <is>
          <t>Zero sugar cola, extra caffeine</t>
        </is>
      </c>
      <c r="W542" s="51" t="n"/>
      <c r="X542" s="51" t="n"/>
      <c r="Y542" s="51" t="n"/>
      <c r="Z542" s="51" t="n"/>
      <c r="AA542" s="34" t="inlineStr">
        <is>
          <t>High</t>
        </is>
      </c>
      <c r="AB542" s="34" t="inlineStr">
        <is>
          <t>Strong zero sugar cola</t>
        </is>
      </c>
      <c r="AC542" s="34" t="inlineStr">
        <is>
          <t>Zero sugar cola with a caffeine kick</t>
        </is>
      </c>
      <c r="AD542" s="34" t="inlineStr">
        <is>
          <t>No sugar, more caffeine.</t>
        </is>
      </c>
      <c r="AE542" s="51" t="n"/>
      <c r="AF542" s="53">
        <f>IF(AND(ISNUMBER($P542),ISNUMBER($AL542),$AL542&lt;&gt;0),ROUND($P542/$AL542*100,1),"")</f>
        <v/>
      </c>
      <c r="AG542" s="54">
        <f>IF(AND(ISNUMBER($S542),ISNUMBER($AL542),$AL542&lt;&gt;0),ROUND($S542/$AL542*100,2),"")</f>
        <v/>
      </c>
      <c r="AH542" s="53">
        <f>IF(AND(ISNUMBER($Q542),ISNUMBER($AL542),$AL542&lt;&gt;0),ROUND($Q542/$AL542*100,1),"")</f>
        <v/>
      </c>
      <c r="AI542" s="48">
        <f>IF(ISNUMBER($S542),IF($S542&lt;=1,"Yes","No"),"n/a")</f>
        <v/>
      </c>
      <c r="AJ542" s="48">
        <f>IF(ISNUMBER($S542),ROUND(MAX(0,MIN(100,100-$S542*2.5-IF(ISNUMBER($T542),$T542,0)*0.12+IF($S542&lt;=1,12,0))),0),"")</f>
        <v/>
      </c>
      <c r="AK542" s="48">
        <f>IF(ISNUMBER($Q542),IF($Q542&gt;=100,20,IF($Q542&gt;=30,10,0)),0)+IF(ISNUMBER($R542),IF($R542&gt;=100,20,0),0)+IF(ISNUMBER($P542),IF($P542&gt;=150,20,IF($P542&gt;=50,12,5)),0)+IF(ISNUMBER($S542),IF($S542&lt;=1,15,0),0)</f>
        <v/>
      </c>
      <c r="AL542" s="48" t="n">
        <v>355</v>
      </c>
      <c r="AM542" s="49" t="n"/>
      <c r="AN542" s="48">
        <f>IF(AND(ISNUMBER($P542),ISNUMBER($AL542),$AL542&lt;&gt;0),IF(OR($P542&gt;180,$P542/$AL542*1000&gt;400),"Over ceiling, confirm SKU","Within"),"n/a")</f>
        <v/>
      </c>
      <c r="AO542" s="51" t="n"/>
      <c r="AP542" s="51" t="n"/>
      <c r="AQ542" s="51" t="n"/>
      <c r="AR542" s="34" t="inlineStr">
        <is>
          <t>Recalled, batch confirmed, to confirm</t>
        </is>
      </c>
      <c r="AS542" s="34" t="inlineStr">
        <is>
          <t>BLANK -&gt; requires live Amazon.ca capture</t>
        </is>
      </c>
      <c r="AT542" s="34" t="inlineStr">
        <is>
          <t>Unverified commercial data</t>
        </is>
      </c>
    </row>
    <row r="543" ht="28" customHeight="1">
      <c r="A543" s="34" t="inlineStr">
        <is>
          <t>Diet Pepsi</t>
        </is>
      </c>
      <c r="B543" s="34" t="inlineStr">
        <is>
          <t>Diet Pepsi | Original | single 355mL</t>
        </is>
      </c>
      <c r="C543" s="34" t="inlineStr">
        <is>
          <t>5) Sparkling water &amp; soda</t>
        </is>
      </c>
      <c r="D543" s="34" t="inlineStr">
        <is>
          <t>355 mL can</t>
        </is>
      </c>
      <c r="E543" s="48" t="n">
        <v>1</v>
      </c>
      <c r="F543" s="49" t="n"/>
      <c r="G543" s="50">
        <f>IF(AND(ISNUMBER($F543),ISNUMBER($E543),$E543&lt;&gt;0),$F543/$E543,"")</f>
        <v/>
      </c>
      <c r="H543" s="50">
        <f>IF(AND(ISNUMBER($F543),ISNUMBER($AL543),ISNUMBER($E543),($AL543*$E543)&lt;&gt;0),$F543/($AL543*$E543)*100,"")</f>
        <v/>
      </c>
      <c r="I543" s="51" t="n"/>
      <c r="J543" s="52" t="n"/>
      <c r="K543" s="50">
        <f>IF(AND(ISNUMBER($F543),ISNUMBER($J543)),$F543*(1-$J543),"")</f>
        <v/>
      </c>
      <c r="L543" s="51" t="n"/>
      <c r="M543" s="51" t="n"/>
      <c r="N543" s="50">
        <f>IF(ISNUMBER($F543),($F543-IF(ISNUMBER($AM543),$AM543,0))*(1-IF(ISNUMBER($J543),$J543,0)),"")</f>
        <v/>
      </c>
      <c r="O543" s="34" t="inlineStr">
        <is>
          <t>Original</t>
        </is>
      </c>
      <c r="P543" s="48" t="n">
        <v>35</v>
      </c>
      <c r="Q543" s="48" t="n">
        <v>35</v>
      </c>
      <c r="R543" s="34" t="inlineStr">
        <is>
          <t>Not listed</t>
        </is>
      </c>
      <c r="S543" s="48" t="n">
        <v>0</v>
      </c>
      <c r="T543" s="48" t="n">
        <v>0</v>
      </c>
      <c r="U543" s="34" t="inlineStr">
        <is>
          <t>Aspartame</t>
        </is>
      </c>
      <c r="V543" s="34" t="inlineStr">
        <is>
          <t>Zero calorie cola</t>
        </is>
      </c>
      <c r="W543" s="51" t="n"/>
      <c r="X543" s="51" t="n"/>
      <c r="Y543" s="51" t="n"/>
      <c r="Z543" s="51" t="n"/>
      <c r="AA543" s="34" t="inlineStr">
        <is>
          <t>High</t>
        </is>
      </c>
      <c r="AB543" s="34" t="inlineStr">
        <is>
          <t>Legacy diet cola</t>
        </is>
      </c>
      <c r="AC543" s="34" t="inlineStr">
        <is>
          <t>Classic diet cola</t>
        </is>
      </c>
      <c r="AD543" s="34" t="inlineStr">
        <is>
          <t>Familiar diet cola taste.</t>
        </is>
      </c>
      <c r="AE543" s="51" t="n"/>
      <c r="AF543" s="53">
        <f>IF(AND(ISNUMBER($P543),ISNUMBER($AL543),$AL543&lt;&gt;0),ROUND($P543/$AL543*100,1),"")</f>
        <v/>
      </c>
      <c r="AG543" s="54">
        <f>IF(AND(ISNUMBER($S543),ISNUMBER($AL543),$AL543&lt;&gt;0),ROUND($S543/$AL543*100,2),"")</f>
        <v/>
      </c>
      <c r="AH543" s="53">
        <f>IF(AND(ISNUMBER($Q543),ISNUMBER($AL543),$AL543&lt;&gt;0),ROUND($Q543/$AL543*100,1),"")</f>
        <v/>
      </c>
      <c r="AI543" s="48">
        <f>IF(ISNUMBER($S543),IF($S543&lt;=1,"Yes","No"),"n/a")</f>
        <v/>
      </c>
      <c r="AJ543" s="48">
        <f>IF(ISNUMBER($S543),ROUND(MAX(0,MIN(100,100-$S543*2.5-IF(ISNUMBER($T543),$T543,0)*0.12+IF($S543&lt;=1,12,0))),0),"")</f>
        <v/>
      </c>
      <c r="AK543" s="48">
        <f>IF(ISNUMBER($Q543),IF($Q543&gt;=100,20,IF($Q543&gt;=30,10,0)),0)+IF(ISNUMBER($R543),IF($R543&gt;=100,20,0),0)+IF(ISNUMBER($P543),IF($P543&gt;=150,20,IF($P543&gt;=50,12,5)),0)+IF(ISNUMBER($S543),IF($S543&lt;=1,15,0),0)</f>
        <v/>
      </c>
      <c r="AL543" s="48" t="n">
        <v>355</v>
      </c>
      <c r="AM543" s="49" t="n"/>
      <c r="AN543" s="48">
        <f>IF(AND(ISNUMBER($P543),ISNUMBER($AL543),$AL543&lt;&gt;0),IF(OR($P543&gt;180,$P543/$AL543*1000&gt;400),"Over ceiling, confirm SKU","Within"),"n/a")</f>
        <v/>
      </c>
      <c r="AO543" s="51" t="n"/>
      <c r="AP543" s="51" t="n"/>
      <c r="AQ543" s="51" t="n"/>
      <c r="AR543" s="34" t="inlineStr">
        <is>
          <t>Recalled, batch confirmed, to confirm</t>
        </is>
      </c>
      <c r="AS543" s="34" t="inlineStr">
        <is>
          <t>BLANK -&gt; requires live Amazon.ca capture</t>
        </is>
      </c>
      <c r="AT543" s="34" t="inlineStr">
        <is>
          <t>Unverified commercial data</t>
        </is>
      </c>
    </row>
    <row r="544" ht="28" customHeight="1">
      <c r="A544" s="34" t="inlineStr">
        <is>
          <t>Diet Pepsi</t>
        </is>
      </c>
      <c r="B544" s="34" t="inlineStr">
        <is>
          <t>Diet Pepsi | Original | 8 pack 355mL</t>
        </is>
      </c>
      <c r="C544" s="34" t="inlineStr">
        <is>
          <t>5) Sparkling water &amp; soda</t>
        </is>
      </c>
      <c r="D544" s="34" t="inlineStr">
        <is>
          <t>355 mL can</t>
        </is>
      </c>
      <c r="E544" s="48" t="n">
        <v>8</v>
      </c>
      <c r="F544" s="49" t="n"/>
      <c r="G544" s="50">
        <f>IF(AND(ISNUMBER($F544),ISNUMBER($E544),$E544&lt;&gt;0),$F544/$E544,"")</f>
        <v/>
      </c>
      <c r="H544" s="50">
        <f>IF(AND(ISNUMBER($F544),ISNUMBER($AL544),ISNUMBER($E544),($AL544*$E544)&lt;&gt;0),$F544/($AL544*$E544)*100,"")</f>
        <v/>
      </c>
      <c r="I544" s="51" t="n"/>
      <c r="J544" s="52" t="n"/>
      <c r="K544" s="50">
        <f>IF(AND(ISNUMBER($F544),ISNUMBER($J544)),$F544*(1-$J544),"")</f>
        <v/>
      </c>
      <c r="L544" s="51" t="n"/>
      <c r="M544" s="51" t="n"/>
      <c r="N544" s="50">
        <f>IF(ISNUMBER($F544),($F544-IF(ISNUMBER($AM544),$AM544,0))*(1-IF(ISNUMBER($J544),$J544,0)),"")</f>
        <v/>
      </c>
      <c r="O544" s="34" t="inlineStr">
        <is>
          <t>Original</t>
        </is>
      </c>
      <c r="P544" s="48" t="n">
        <v>35</v>
      </c>
      <c r="Q544" s="48" t="n">
        <v>35</v>
      </c>
      <c r="R544" s="34" t="inlineStr">
        <is>
          <t>Not listed</t>
        </is>
      </c>
      <c r="S544" s="48" t="n">
        <v>0</v>
      </c>
      <c r="T544" s="48" t="n">
        <v>0</v>
      </c>
      <c r="U544" s="34" t="inlineStr">
        <is>
          <t>Aspartame</t>
        </is>
      </c>
      <c r="V544" s="34" t="inlineStr">
        <is>
          <t>Zero calorie cola</t>
        </is>
      </c>
      <c r="W544" s="51" t="n"/>
      <c r="X544" s="51" t="n"/>
      <c r="Y544" s="51" t="n"/>
      <c r="Z544" s="51" t="n"/>
      <c r="AA544" s="34" t="inlineStr">
        <is>
          <t>High</t>
        </is>
      </c>
      <c r="AB544" s="34" t="inlineStr">
        <is>
          <t>Legacy diet cola</t>
        </is>
      </c>
      <c r="AC544" s="34" t="inlineStr">
        <is>
          <t>Classic diet cola</t>
        </is>
      </c>
      <c r="AD544" s="34" t="inlineStr">
        <is>
          <t>Familiar diet cola taste.</t>
        </is>
      </c>
      <c r="AE544" s="51" t="n"/>
      <c r="AF544" s="53">
        <f>IF(AND(ISNUMBER($P544),ISNUMBER($AL544),$AL544&lt;&gt;0),ROUND($P544/$AL544*100,1),"")</f>
        <v/>
      </c>
      <c r="AG544" s="54">
        <f>IF(AND(ISNUMBER($S544),ISNUMBER($AL544),$AL544&lt;&gt;0),ROUND($S544/$AL544*100,2),"")</f>
        <v/>
      </c>
      <c r="AH544" s="53">
        <f>IF(AND(ISNUMBER($Q544),ISNUMBER($AL544),$AL544&lt;&gt;0),ROUND($Q544/$AL544*100,1),"")</f>
        <v/>
      </c>
      <c r="AI544" s="48">
        <f>IF(ISNUMBER($S544),IF($S544&lt;=1,"Yes","No"),"n/a")</f>
        <v/>
      </c>
      <c r="AJ544" s="48">
        <f>IF(ISNUMBER($S544),ROUND(MAX(0,MIN(100,100-$S544*2.5-IF(ISNUMBER($T544),$T544,0)*0.12+IF($S544&lt;=1,12,0))),0),"")</f>
        <v/>
      </c>
      <c r="AK544" s="48">
        <f>IF(ISNUMBER($Q544),IF($Q544&gt;=100,20,IF($Q544&gt;=30,10,0)),0)+IF(ISNUMBER($R544),IF($R544&gt;=100,20,0),0)+IF(ISNUMBER($P544),IF($P544&gt;=150,20,IF($P544&gt;=50,12,5)),0)+IF(ISNUMBER($S544),IF($S544&lt;=1,15,0),0)</f>
        <v/>
      </c>
      <c r="AL544" s="48" t="n">
        <v>355</v>
      </c>
      <c r="AM544" s="49" t="n"/>
      <c r="AN544" s="48">
        <f>IF(AND(ISNUMBER($P544),ISNUMBER($AL544),$AL544&lt;&gt;0),IF(OR($P544&gt;180,$P544/$AL544*1000&gt;400),"Over ceiling, confirm SKU","Within"),"n/a")</f>
        <v/>
      </c>
      <c r="AO544" s="51" t="n"/>
      <c r="AP544" s="51" t="n"/>
      <c r="AQ544" s="51" t="n"/>
      <c r="AR544" s="34" t="inlineStr">
        <is>
          <t>Recalled, batch confirmed, to confirm</t>
        </is>
      </c>
      <c r="AS544" s="34" t="inlineStr">
        <is>
          <t>BLANK -&gt; requires live Amazon.ca capture</t>
        </is>
      </c>
      <c r="AT544" s="34" t="inlineStr">
        <is>
          <t>Unverified commercial data</t>
        </is>
      </c>
    </row>
    <row r="545" ht="28" customHeight="1">
      <c r="A545" s="34" t="inlineStr">
        <is>
          <t>Diet Pepsi</t>
        </is>
      </c>
      <c r="B545" s="34" t="inlineStr">
        <is>
          <t>Diet Pepsi | Original | 12 pack 355mL</t>
        </is>
      </c>
      <c r="C545" s="34" t="inlineStr">
        <is>
          <t>5) Sparkling water &amp; soda</t>
        </is>
      </c>
      <c r="D545" s="34" t="inlineStr">
        <is>
          <t>355 mL can</t>
        </is>
      </c>
      <c r="E545" s="48" t="n">
        <v>12</v>
      </c>
      <c r="F545" s="49" t="n"/>
      <c r="G545" s="50">
        <f>IF(AND(ISNUMBER($F545),ISNUMBER($E545),$E545&lt;&gt;0),$F545/$E545,"")</f>
        <v/>
      </c>
      <c r="H545" s="50">
        <f>IF(AND(ISNUMBER($F545),ISNUMBER($AL545),ISNUMBER($E545),($AL545*$E545)&lt;&gt;0),$F545/($AL545*$E545)*100,"")</f>
        <v/>
      </c>
      <c r="I545" s="51" t="n"/>
      <c r="J545" s="52" t="n"/>
      <c r="K545" s="50">
        <f>IF(AND(ISNUMBER($F545),ISNUMBER($J545)),$F545*(1-$J545),"")</f>
        <v/>
      </c>
      <c r="L545" s="51" t="n"/>
      <c r="M545" s="51" t="n"/>
      <c r="N545" s="50">
        <f>IF(ISNUMBER($F545),($F545-IF(ISNUMBER($AM545),$AM545,0))*(1-IF(ISNUMBER($J545),$J545,0)),"")</f>
        <v/>
      </c>
      <c r="O545" s="34" t="inlineStr">
        <is>
          <t>Original</t>
        </is>
      </c>
      <c r="P545" s="48" t="n">
        <v>35</v>
      </c>
      <c r="Q545" s="48" t="n">
        <v>35</v>
      </c>
      <c r="R545" s="34" t="inlineStr">
        <is>
          <t>Not listed</t>
        </is>
      </c>
      <c r="S545" s="48" t="n">
        <v>0</v>
      </c>
      <c r="T545" s="48" t="n">
        <v>0</v>
      </c>
      <c r="U545" s="34" t="inlineStr">
        <is>
          <t>Aspartame</t>
        </is>
      </c>
      <c r="V545" s="34" t="inlineStr">
        <is>
          <t>Zero calorie cola</t>
        </is>
      </c>
      <c r="W545" s="51" t="n"/>
      <c r="X545" s="51" t="n"/>
      <c r="Y545" s="51" t="n"/>
      <c r="Z545" s="51" t="n"/>
      <c r="AA545" s="34" t="inlineStr">
        <is>
          <t>High</t>
        </is>
      </c>
      <c r="AB545" s="34" t="inlineStr">
        <is>
          <t>Legacy diet cola</t>
        </is>
      </c>
      <c r="AC545" s="34" t="inlineStr">
        <is>
          <t>Classic diet cola</t>
        </is>
      </c>
      <c r="AD545" s="34" t="inlineStr">
        <is>
          <t>Familiar diet cola taste.</t>
        </is>
      </c>
      <c r="AE545" s="51" t="n"/>
      <c r="AF545" s="53">
        <f>IF(AND(ISNUMBER($P545),ISNUMBER($AL545),$AL545&lt;&gt;0),ROUND($P545/$AL545*100,1),"")</f>
        <v/>
      </c>
      <c r="AG545" s="54">
        <f>IF(AND(ISNUMBER($S545),ISNUMBER($AL545),$AL545&lt;&gt;0),ROUND($S545/$AL545*100,2),"")</f>
        <v/>
      </c>
      <c r="AH545" s="53">
        <f>IF(AND(ISNUMBER($Q545),ISNUMBER($AL545),$AL545&lt;&gt;0),ROUND($Q545/$AL545*100,1),"")</f>
        <v/>
      </c>
      <c r="AI545" s="48">
        <f>IF(ISNUMBER($S545),IF($S545&lt;=1,"Yes","No"),"n/a")</f>
        <v/>
      </c>
      <c r="AJ545" s="48">
        <f>IF(ISNUMBER($S545),ROUND(MAX(0,MIN(100,100-$S545*2.5-IF(ISNUMBER($T545),$T545,0)*0.12+IF($S545&lt;=1,12,0))),0),"")</f>
        <v/>
      </c>
      <c r="AK545" s="48">
        <f>IF(ISNUMBER($Q545),IF($Q545&gt;=100,20,IF($Q545&gt;=30,10,0)),0)+IF(ISNUMBER($R545),IF($R545&gt;=100,20,0),0)+IF(ISNUMBER($P545),IF($P545&gt;=150,20,IF($P545&gt;=50,12,5)),0)+IF(ISNUMBER($S545),IF($S545&lt;=1,15,0),0)</f>
        <v/>
      </c>
      <c r="AL545" s="48" t="n">
        <v>355</v>
      </c>
      <c r="AM545" s="49" t="n"/>
      <c r="AN545" s="48">
        <f>IF(AND(ISNUMBER($P545),ISNUMBER($AL545),$AL545&lt;&gt;0),IF(OR($P545&gt;180,$P545/$AL545*1000&gt;400),"Over ceiling, confirm SKU","Within"),"n/a")</f>
        <v/>
      </c>
      <c r="AO545" s="51" t="n"/>
      <c r="AP545" s="51" t="n"/>
      <c r="AQ545" s="51" t="n"/>
      <c r="AR545" s="34" t="inlineStr">
        <is>
          <t>Recalled, batch confirmed, to confirm</t>
        </is>
      </c>
      <c r="AS545" s="34" t="inlineStr">
        <is>
          <t>BLANK -&gt; requires live Amazon.ca capture</t>
        </is>
      </c>
      <c r="AT545" s="34" t="inlineStr">
        <is>
          <t>Unverified commercial data</t>
        </is>
      </c>
    </row>
    <row r="546" ht="28" customHeight="1">
      <c r="A546" s="34" t="inlineStr">
        <is>
          <t>Diet Pepsi</t>
        </is>
      </c>
      <c r="B546" s="34" t="inlineStr">
        <is>
          <t>Diet Pepsi | Original | 15 pack 355mL</t>
        </is>
      </c>
      <c r="C546" s="34" t="inlineStr">
        <is>
          <t>5) Sparkling water &amp; soda</t>
        </is>
      </c>
      <c r="D546" s="34" t="inlineStr">
        <is>
          <t>355 mL can</t>
        </is>
      </c>
      <c r="E546" s="48" t="n">
        <v>15</v>
      </c>
      <c r="F546" s="49" t="n"/>
      <c r="G546" s="50">
        <f>IF(AND(ISNUMBER($F546),ISNUMBER($E546),$E546&lt;&gt;0),$F546/$E546,"")</f>
        <v/>
      </c>
      <c r="H546" s="50">
        <f>IF(AND(ISNUMBER($F546),ISNUMBER($AL546),ISNUMBER($E546),($AL546*$E546)&lt;&gt;0),$F546/($AL546*$E546)*100,"")</f>
        <v/>
      </c>
      <c r="I546" s="51" t="n"/>
      <c r="J546" s="52" t="n"/>
      <c r="K546" s="50">
        <f>IF(AND(ISNUMBER($F546),ISNUMBER($J546)),$F546*(1-$J546),"")</f>
        <v/>
      </c>
      <c r="L546" s="51" t="n"/>
      <c r="M546" s="51" t="n"/>
      <c r="N546" s="50">
        <f>IF(ISNUMBER($F546),($F546-IF(ISNUMBER($AM546),$AM546,0))*(1-IF(ISNUMBER($J546),$J546,0)),"")</f>
        <v/>
      </c>
      <c r="O546" s="34" t="inlineStr">
        <is>
          <t>Original</t>
        </is>
      </c>
      <c r="P546" s="48" t="n">
        <v>35</v>
      </c>
      <c r="Q546" s="48" t="n">
        <v>35</v>
      </c>
      <c r="R546" s="34" t="inlineStr">
        <is>
          <t>Not listed</t>
        </is>
      </c>
      <c r="S546" s="48" t="n">
        <v>0</v>
      </c>
      <c r="T546" s="48" t="n">
        <v>0</v>
      </c>
      <c r="U546" s="34" t="inlineStr">
        <is>
          <t>Aspartame</t>
        </is>
      </c>
      <c r="V546" s="34" t="inlineStr">
        <is>
          <t>Zero calorie cola</t>
        </is>
      </c>
      <c r="W546" s="51" t="n"/>
      <c r="X546" s="51" t="n"/>
      <c r="Y546" s="51" t="n"/>
      <c r="Z546" s="51" t="n"/>
      <c r="AA546" s="34" t="inlineStr">
        <is>
          <t>High</t>
        </is>
      </c>
      <c r="AB546" s="34" t="inlineStr">
        <is>
          <t>Legacy diet cola</t>
        </is>
      </c>
      <c r="AC546" s="34" t="inlineStr">
        <is>
          <t>Classic diet cola</t>
        </is>
      </c>
      <c r="AD546" s="34" t="inlineStr">
        <is>
          <t>Familiar diet cola taste.</t>
        </is>
      </c>
      <c r="AE546" s="51" t="n"/>
      <c r="AF546" s="53">
        <f>IF(AND(ISNUMBER($P546),ISNUMBER($AL546),$AL546&lt;&gt;0),ROUND($P546/$AL546*100,1),"")</f>
        <v/>
      </c>
      <c r="AG546" s="54">
        <f>IF(AND(ISNUMBER($S546),ISNUMBER($AL546),$AL546&lt;&gt;0),ROUND($S546/$AL546*100,2),"")</f>
        <v/>
      </c>
      <c r="AH546" s="53">
        <f>IF(AND(ISNUMBER($Q546),ISNUMBER($AL546),$AL546&lt;&gt;0),ROUND($Q546/$AL546*100,1),"")</f>
        <v/>
      </c>
      <c r="AI546" s="48">
        <f>IF(ISNUMBER($S546),IF($S546&lt;=1,"Yes","No"),"n/a")</f>
        <v/>
      </c>
      <c r="AJ546" s="48">
        <f>IF(ISNUMBER($S546),ROUND(MAX(0,MIN(100,100-$S546*2.5-IF(ISNUMBER($T546),$T546,0)*0.12+IF($S546&lt;=1,12,0))),0),"")</f>
        <v/>
      </c>
      <c r="AK546" s="48">
        <f>IF(ISNUMBER($Q546),IF($Q546&gt;=100,20,IF($Q546&gt;=30,10,0)),0)+IF(ISNUMBER($R546),IF($R546&gt;=100,20,0),0)+IF(ISNUMBER($P546),IF($P546&gt;=150,20,IF($P546&gt;=50,12,5)),0)+IF(ISNUMBER($S546),IF($S546&lt;=1,15,0),0)</f>
        <v/>
      </c>
      <c r="AL546" s="48" t="n">
        <v>355</v>
      </c>
      <c r="AM546" s="49" t="n"/>
      <c r="AN546" s="48">
        <f>IF(AND(ISNUMBER($P546),ISNUMBER($AL546),$AL546&lt;&gt;0),IF(OR($P546&gt;180,$P546/$AL546*1000&gt;400),"Over ceiling, confirm SKU","Within"),"n/a")</f>
        <v/>
      </c>
      <c r="AO546" s="51" t="n"/>
      <c r="AP546" s="51" t="n"/>
      <c r="AQ546" s="51" t="n"/>
      <c r="AR546" s="34" t="inlineStr">
        <is>
          <t>Recalled, batch confirmed, to confirm</t>
        </is>
      </c>
      <c r="AS546" s="34" t="inlineStr">
        <is>
          <t>BLANK -&gt; requires live Amazon.ca capture</t>
        </is>
      </c>
      <c r="AT546" s="34" t="inlineStr">
        <is>
          <t>Unverified commercial data</t>
        </is>
      </c>
    </row>
    <row r="547" ht="28" customHeight="1">
      <c r="A547" s="34" t="inlineStr">
        <is>
          <t>Diet Pepsi</t>
        </is>
      </c>
      <c r="B547" s="34" t="inlineStr">
        <is>
          <t>Diet Pepsi | Original | 18 pack 355mL</t>
        </is>
      </c>
      <c r="C547" s="34" t="inlineStr">
        <is>
          <t>5) Sparkling water &amp; soda</t>
        </is>
      </c>
      <c r="D547" s="34" t="inlineStr">
        <is>
          <t>355 mL can</t>
        </is>
      </c>
      <c r="E547" s="48" t="n">
        <v>18</v>
      </c>
      <c r="F547" s="49" t="n"/>
      <c r="G547" s="50">
        <f>IF(AND(ISNUMBER($F547),ISNUMBER($E547),$E547&lt;&gt;0),$F547/$E547,"")</f>
        <v/>
      </c>
      <c r="H547" s="50">
        <f>IF(AND(ISNUMBER($F547),ISNUMBER($AL547),ISNUMBER($E547),($AL547*$E547)&lt;&gt;0),$F547/($AL547*$E547)*100,"")</f>
        <v/>
      </c>
      <c r="I547" s="51" t="n"/>
      <c r="J547" s="52" t="n"/>
      <c r="K547" s="50">
        <f>IF(AND(ISNUMBER($F547),ISNUMBER($J547)),$F547*(1-$J547),"")</f>
        <v/>
      </c>
      <c r="L547" s="51" t="n"/>
      <c r="M547" s="51" t="n"/>
      <c r="N547" s="50">
        <f>IF(ISNUMBER($F547),($F547-IF(ISNUMBER($AM547),$AM547,0))*(1-IF(ISNUMBER($J547),$J547,0)),"")</f>
        <v/>
      </c>
      <c r="O547" s="34" t="inlineStr">
        <is>
          <t>Original</t>
        </is>
      </c>
      <c r="P547" s="48" t="n">
        <v>35</v>
      </c>
      <c r="Q547" s="48" t="n">
        <v>35</v>
      </c>
      <c r="R547" s="34" t="inlineStr">
        <is>
          <t>Not listed</t>
        </is>
      </c>
      <c r="S547" s="48" t="n">
        <v>0</v>
      </c>
      <c r="T547" s="48" t="n">
        <v>0</v>
      </c>
      <c r="U547" s="34" t="inlineStr">
        <is>
          <t>Aspartame</t>
        </is>
      </c>
      <c r="V547" s="34" t="inlineStr">
        <is>
          <t>Zero calorie cola</t>
        </is>
      </c>
      <c r="W547" s="51" t="n"/>
      <c r="X547" s="51" t="n"/>
      <c r="Y547" s="51" t="n"/>
      <c r="Z547" s="51" t="n"/>
      <c r="AA547" s="34" t="inlineStr">
        <is>
          <t>High</t>
        </is>
      </c>
      <c r="AB547" s="34" t="inlineStr">
        <is>
          <t>Legacy diet cola</t>
        </is>
      </c>
      <c r="AC547" s="34" t="inlineStr">
        <is>
          <t>Classic diet cola</t>
        </is>
      </c>
      <c r="AD547" s="34" t="inlineStr">
        <is>
          <t>Familiar diet cola taste.</t>
        </is>
      </c>
      <c r="AE547" s="51" t="n"/>
      <c r="AF547" s="53">
        <f>IF(AND(ISNUMBER($P547),ISNUMBER($AL547),$AL547&lt;&gt;0),ROUND($P547/$AL547*100,1),"")</f>
        <v/>
      </c>
      <c r="AG547" s="54">
        <f>IF(AND(ISNUMBER($S547),ISNUMBER($AL547),$AL547&lt;&gt;0),ROUND($S547/$AL547*100,2),"")</f>
        <v/>
      </c>
      <c r="AH547" s="53">
        <f>IF(AND(ISNUMBER($Q547),ISNUMBER($AL547),$AL547&lt;&gt;0),ROUND($Q547/$AL547*100,1),"")</f>
        <v/>
      </c>
      <c r="AI547" s="48">
        <f>IF(ISNUMBER($S547),IF($S547&lt;=1,"Yes","No"),"n/a")</f>
        <v/>
      </c>
      <c r="AJ547" s="48">
        <f>IF(ISNUMBER($S547),ROUND(MAX(0,MIN(100,100-$S547*2.5-IF(ISNUMBER($T547),$T547,0)*0.12+IF($S547&lt;=1,12,0))),0),"")</f>
        <v/>
      </c>
      <c r="AK547" s="48">
        <f>IF(ISNUMBER($Q547),IF($Q547&gt;=100,20,IF($Q547&gt;=30,10,0)),0)+IF(ISNUMBER($R547),IF($R547&gt;=100,20,0),0)+IF(ISNUMBER($P547),IF($P547&gt;=150,20,IF($P547&gt;=50,12,5)),0)+IF(ISNUMBER($S547),IF($S547&lt;=1,15,0),0)</f>
        <v/>
      </c>
      <c r="AL547" s="48" t="n">
        <v>355</v>
      </c>
      <c r="AM547" s="49" t="n"/>
      <c r="AN547" s="48">
        <f>IF(AND(ISNUMBER($P547),ISNUMBER($AL547),$AL547&lt;&gt;0),IF(OR($P547&gt;180,$P547/$AL547*1000&gt;400),"Over ceiling, confirm SKU","Within"),"n/a")</f>
        <v/>
      </c>
      <c r="AO547" s="51" t="n"/>
      <c r="AP547" s="51" t="n"/>
      <c r="AQ547" s="51" t="n"/>
      <c r="AR547" s="34" t="inlineStr">
        <is>
          <t>Recalled, batch confirmed, to confirm</t>
        </is>
      </c>
      <c r="AS547" s="34" t="inlineStr">
        <is>
          <t>BLANK -&gt; requires live Amazon.ca capture</t>
        </is>
      </c>
      <c r="AT547" s="34" t="inlineStr">
        <is>
          <t>Unverified commercial data</t>
        </is>
      </c>
    </row>
    <row r="548" ht="28" customHeight="1">
      <c r="A548" s="34" t="inlineStr">
        <is>
          <t>Diet Pepsi</t>
        </is>
      </c>
      <c r="B548" s="34" t="inlineStr">
        <is>
          <t>Diet Pepsi | Original | 24 pack 355mL</t>
        </is>
      </c>
      <c r="C548" s="34" t="inlineStr">
        <is>
          <t>5) Sparkling water &amp; soda</t>
        </is>
      </c>
      <c r="D548" s="34" t="inlineStr">
        <is>
          <t>355 mL can</t>
        </is>
      </c>
      <c r="E548" s="48" t="n">
        <v>24</v>
      </c>
      <c r="F548" s="49" t="n"/>
      <c r="G548" s="50">
        <f>IF(AND(ISNUMBER($F548),ISNUMBER($E548),$E548&lt;&gt;0),$F548/$E548,"")</f>
        <v/>
      </c>
      <c r="H548" s="50">
        <f>IF(AND(ISNUMBER($F548),ISNUMBER($AL548),ISNUMBER($E548),($AL548*$E548)&lt;&gt;0),$F548/($AL548*$E548)*100,"")</f>
        <v/>
      </c>
      <c r="I548" s="51" t="n"/>
      <c r="J548" s="52" t="n"/>
      <c r="K548" s="50">
        <f>IF(AND(ISNUMBER($F548),ISNUMBER($J548)),$F548*(1-$J548),"")</f>
        <v/>
      </c>
      <c r="L548" s="51" t="n"/>
      <c r="M548" s="51" t="n"/>
      <c r="N548" s="50">
        <f>IF(ISNUMBER($F548),($F548-IF(ISNUMBER($AM548),$AM548,0))*(1-IF(ISNUMBER($J548),$J548,0)),"")</f>
        <v/>
      </c>
      <c r="O548" s="34" t="inlineStr">
        <is>
          <t>Original</t>
        </is>
      </c>
      <c r="P548" s="48" t="n">
        <v>35</v>
      </c>
      <c r="Q548" s="48" t="n">
        <v>35</v>
      </c>
      <c r="R548" s="34" t="inlineStr">
        <is>
          <t>Not listed</t>
        </is>
      </c>
      <c r="S548" s="48" t="n">
        <v>0</v>
      </c>
      <c r="T548" s="48" t="n">
        <v>0</v>
      </c>
      <c r="U548" s="34" t="inlineStr">
        <is>
          <t>Aspartame</t>
        </is>
      </c>
      <c r="V548" s="34" t="inlineStr">
        <is>
          <t>Zero calorie cola</t>
        </is>
      </c>
      <c r="W548" s="51" t="n"/>
      <c r="X548" s="51" t="n"/>
      <c r="Y548" s="51" t="n"/>
      <c r="Z548" s="51" t="n"/>
      <c r="AA548" s="34" t="inlineStr">
        <is>
          <t>High</t>
        </is>
      </c>
      <c r="AB548" s="34" t="inlineStr">
        <is>
          <t>Legacy diet cola</t>
        </is>
      </c>
      <c r="AC548" s="34" t="inlineStr">
        <is>
          <t>Classic diet cola</t>
        </is>
      </c>
      <c r="AD548" s="34" t="inlineStr">
        <is>
          <t>Familiar diet cola taste.</t>
        </is>
      </c>
      <c r="AE548" s="51" t="n"/>
      <c r="AF548" s="53">
        <f>IF(AND(ISNUMBER($P548),ISNUMBER($AL548),$AL548&lt;&gt;0),ROUND($P548/$AL548*100,1),"")</f>
        <v/>
      </c>
      <c r="AG548" s="54">
        <f>IF(AND(ISNUMBER($S548),ISNUMBER($AL548),$AL548&lt;&gt;0),ROUND($S548/$AL548*100,2),"")</f>
        <v/>
      </c>
      <c r="AH548" s="53">
        <f>IF(AND(ISNUMBER($Q548),ISNUMBER($AL548),$AL548&lt;&gt;0),ROUND($Q548/$AL548*100,1),"")</f>
        <v/>
      </c>
      <c r="AI548" s="48">
        <f>IF(ISNUMBER($S548),IF($S548&lt;=1,"Yes","No"),"n/a")</f>
        <v/>
      </c>
      <c r="AJ548" s="48">
        <f>IF(ISNUMBER($S548),ROUND(MAX(0,MIN(100,100-$S548*2.5-IF(ISNUMBER($T548),$T548,0)*0.12+IF($S548&lt;=1,12,0))),0),"")</f>
        <v/>
      </c>
      <c r="AK548" s="48">
        <f>IF(ISNUMBER($Q548),IF($Q548&gt;=100,20,IF($Q548&gt;=30,10,0)),0)+IF(ISNUMBER($R548),IF($R548&gt;=100,20,0),0)+IF(ISNUMBER($P548),IF($P548&gt;=150,20,IF($P548&gt;=50,12,5)),0)+IF(ISNUMBER($S548),IF($S548&lt;=1,15,0),0)</f>
        <v/>
      </c>
      <c r="AL548" s="48" t="n">
        <v>355</v>
      </c>
      <c r="AM548" s="49" t="n"/>
      <c r="AN548" s="48">
        <f>IF(AND(ISNUMBER($P548),ISNUMBER($AL548),$AL548&lt;&gt;0),IF(OR($P548&gt;180,$P548/$AL548*1000&gt;400),"Over ceiling, confirm SKU","Within"),"n/a")</f>
        <v/>
      </c>
      <c r="AO548" s="51" t="n"/>
      <c r="AP548" s="51" t="n"/>
      <c r="AQ548" s="51" t="n"/>
      <c r="AR548" s="34" t="inlineStr">
        <is>
          <t>Recalled, batch confirmed, to confirm</t>
        </is>
      </c>
      <c r="AS548" s="34" t="inlineStr">
        <is>
          <t>BLANK -&gt; requires live Amazon.ca capture</t>
        </is>
      </c>
      <c r="AT548" s="34" t="inlineStr">
        <is>
          <t>Unverified commercial data</t>
        </is>
      </c>
    </row>
    <row r="549" ht="28" customHeight="1">
      <c r="A549" s="34" t="inlineStr">
        <is>
          <t>Coca-Cola</t>
        </is>
      </c>
      <c r="B549" s="34" t="inlineStr">
        <is>
          <t>Coca-Cola Zero Sugar | Original | single 355mL</t>
        </is>
      </c>
      <c r="C549" s="34" t="inlineStr">
        <is>
          <t>5) Sparkling water &amp; soda</t>
        </is>
      </c>
      <c r="D549" s="34" t="inlineStr">
        <is>
          <t>355 mL can</t>
        </is>
      </c>
      <c r="E549" s="48" t="n">
        <v>1</v>
      </c>
      <c r="F549" s="49" t="n"/>
      <c r="G549" s="50">
        <f>IF(AND(ISNUMBER($F549),ISNUMBER($E549),$E549&lt;&gt;0),$F549/$E549,"")</f>
        <v/>
      </c>
      <c r="H549" s="50">
        <f>IF(AND(ISNUMBER($F549),ISNUMBER($AL549),ISNUMBER($E549),($AL549*$E549)&lt;&gt;0),$F549/($AL549*$E549)*100,"")</f>
        <v/>
      </c>
      <c r="I549" s="51" t="n"/>
      <c r="J549" s="52" t="n"/>
      <c r="K549" s="50">
        <f>IF(AND(ISNUMBER($F549),ISNUMBER($J549)),$F549*(1-$J549),"")</f>
        <v/>
      </c>
      <c r="L549" s="51" t="n"/>
      <c r="M549" s="51" t="n"/>
      <c r="N549" s="50">
        <f>IF(ISNUMBER($F549),($F549-IF(ISNUMBER($AM549),$AM549,0))*(1-IF(ISNUMBER($J549),$J549,0)),"")</f>
        <v/>
      </c>
      <c r="O549" s="34" t="inlineStr">
        <is>
          <t>Original</t>
        </is>
      </c>
      <c r="P549" s="48" t="n">
        <v>34</v>
      </c>
      <c r="Q549" s="48" t="n">
        <v>40</v>
      </c>
      <c r="R549" s="34" t="inlineStr">
        <is>
          <t>Not listed</t>
        </is>
      </c>
      <c r="S549" s="48" t="n">
        <v>0</v>
      </c>
      <c r="T549" s="48" t="n">
        <v>0</v>
      </c>
      <c r="U549" s="34" t="inlineStr">
        <is>
          <t>Aspartame + acesulfame-K</t>
        </is>
      </c>
      <c r="V549" s="34" t="inlineStr">
        <is>
          <t>Zero sugar, real cola taste</t>
        </is>
      </c>
      <c r="W549" s="51" t="n"/>
      <c r="X549" s="51" t="n"/>
      <c r="Y549" s="51" t="n"/>
      <c r="Z549" s="51" t="n"/>
      <c r="AA549" s="34" t="inlineStr">
        <is>
          <t>Very High</t>
        </is>
      </c>
      <c r="AB549" s="34" t="inlineStr">
        <is>
          <t>Fast growing zero sugar cola</t>
        </is>
      </c>
      <c r="AC549" s="34" t="inlineStr">
        <is>
          <t>Coke taste, zero sugar</t>
        </is>
      </c>
      <c r="AD549" s="34" t="inlineStr">
        <is>
          <t>Closest zero sugar match to Coke.</t>
        </is>
      </c>
      <c r="AE549" s="51" t="n"/>
      <c r="AF549" s="53">
        <f>IF(AND(ISNUMBER($P549),ISNUMBER($AL549),$AL549&lt;&gt;0),ROUND($P549/$AL549*100,1),"")</f>
        <v/>
      </c>
      <c r="AG549" s="54">
        <f>IF(AND(ISNUMBER($S549),ISNUMBER($AL549),$AL549&lt;&gt;0),ROUND($S549/$AL549*100,2),"")</f>
        <v/>
      </c>
      <c r="AH549" s="53">
        <f>IF(AND(ISNUMBER($Q549),ISNUMBER($AL549),$AL549&lt;&gt;0),ROUND($Q549/$AL549*100,1),"")</f>
        <v/>
      </c>
      <c r="AI549" s="48">
        <f>IF(ISNUMBER($S549),IF($S549&lt;=1,"Yes","No"),"n/a")</f>
        <v/>
      </c>
      <c r="AJ549" s="48">
        <f>IF(ISNUMBER($S549),ROUND(MAX(0,MIN(100,100-$S549*2.5-IF(ISNUMBER($T549),$T549,0)*0.12+IF($S549&lt;=1,12,0))),0),"")</f>
        <v/>
      </c>
      <c r="AK549" s="48">
        <f>IF(ISNUMBER($Q549),IF($Q549&gt;=100,20,IF($Q549&gt;=30,10,0)),0)+IF(ISNUMBER($R549),IF($R549&gt;=100,20,0),0)+IF(ISNUMBER($P549),IF($P549&gt;=150,20,IF($P549&gt;=50,12,5)),0)+IF(ISNUMBER($S549),IF($S549&lt;=1,15,0),0)</f>
        <v/>
      </c>
      <c r="AL549" s="48" t="n">
        <v>355</v>
      </c>
      <c r="AM549" s="49" t="n"/>
      <c r="AN549" s="48">
        <f>IF(AND(ISNUMBER($P549),ISNUMBER($AL549),$AL549&lt;&gt;0),IF(OR($P549&gt;180,$P549/$AL549*1000&gt;400),"Over ceiling, confirm SKU","Within"),"n/a")</f>
        <v/>
      </c>
      <c r="AO549" s="51" t="n"/>
      <c r="AP549" s="51" t="n"/>
      <c r="AQ549" s="51" t="n"/>
      <c r="AR549" s="34" t="inlineStr">
        <is>
          <t>Recalled, batch confirmed, to confirm</t>
        </is>
      </c>
      <c r="AS549" s="34" t="inlineStr">
        <is>
          <t>BLANK -&gt; requires live Amazon.ca capture</t>
        </is>
      </c>
      <c r="AT549" s="34" t="inlineStr">
        <is>
          <t>Unverified commercial data</t>
        </is>
      </c>
    </row>
    <row r="550" ht="28" customHeight="1">
      <c r="A550" s="34" t="inlineStr">
        <is>
          <t>Coca-Cola</t>
        </is>
      </c>
      <c r="B550" s="34" t="inlineStr">
        <is>
          <t>Coca-Cola Zero Sugar | Original | 8 pack 355mL</t>
        </is>
      </c>
      <c r="C550" s="34" t="inlineStr">
        <is>
          <t>5) Sparkling water &amp; soda</t>
        </is>
      </c>
      <c r="D550" s="34" t="inlineStr">
        <is>
          <t>355 mL can</t>
        </is>
      </c>
      <c r="E550" s="48" t="n">
        <v>8</v>
      </c>
      <c r="F550" s="49" t="n"/>
      <c r="G550" s="50">
        <f>IF(AND(ISNUMBER($F550),ISNUMBER($E550),$E550&lt;&gt;0),$F550/$E550,"")</f>
        <v/>
      </c>
      <c r="H550" s="50">
        <f>IF(AND(ISNUMBER($F550),ISNUMBER($AL550),ISNUMBER($E550),($AL550*$E550)&lt;&gt;0),$F550/($AL550*$E550)*100,"")</f>
        <v/>
      </c>
      <c r="I550" s="51" t="n"/>
      <c r="J550" s="52" t="n"/>
      <c r="K550" s="50">
        <f>IF(AND(ISNUMBER($F550),ISNUMBER($J550)),$F550*(1-$J550),"")</f>
        <v/>
      </c>
      <c r="L550" s="51" t="n"/>
      <c r="M550" s="51" t="n"/>
      <c r="N550" s="50">
        <f>IF(ISNUMBER($F550),($F550-IF(ISNUMBER($AM550),$AM550,0))*(1-IF(ISNUMBER($J550),$J550,0)),"")</f>
        <v/>
      </c>
      <c r="O550" s="34" t="inlineStr">
        <is>
          <t>Original</t>
        </is>
      </c>
      <c r="P550" s="48" t="n">
        <v>34</v>
      </c>
      <c r="Q550" s="48" t="n">
        <v>40</v>
      </c>
      <c r="R550" s="34" t="inlineStr">
        <is>
          <t>Not listed</t>
        </is>
      </c>
      <c r="S550" s="48" t="n">
        <v>0</v>
      </c>
      <c r="T550" s="48" t="n">
        <v>0</v>
      </c>
      <c r="U550" s="34" t="inlineStr">
        <is>
          <t>Aspartame + acesulfame-K</t>
        </is>
      </c>
      <c r="V550" s="34" t="inlineStr">
        <is>
          <t>Zero sugar, real cola taste</t>
        </is>
      </c>
      <c r="W550" s="51" t="n"/>
      <c r="X550" s="51" t="n"/>
      <c r="Y550" s="51" t="n"/>
      <c r="Z550" s="51" t="n"/>
      <c r="AA550" s="34" t="inlineStr">
        <is>
          <t>Very High</t>
        </is>
      </c>
      <c r="AB550" s="34" t="inlineStr">
        <is>
          <t>Fast growing zero sugar cola</t>
        </is>
      </c>
      <c r="AC550" s="34" t="inlineStr">
        <is>
          <t>Coke taste, zero sugar</t>
        </is>
      </c>
      <c r="AD550" s="34" t="inlineStr">
        <is>
          <t>Closest zero sugar match to Coke.</t>
        </is>
      </c>
      <c r="AE550" s="51" t="n"/>
      <c r="AF550" s="53">
        <f>IF(AND(ISNUMBER($P550),ISNUMBER($AL550),$AL550&lt;&gt;0),ROUND($P550/$AL550*100,1),"")</f>
        <v/>
      </c>
      <c r="AG550" s="54">
        <f>IF(AND(ISNUMBER($S550),ISNUMBER($AL550),$AL550&lt;&gt;0),ROUND($S550/$AL550*100,2),"")</f>
        <v/>
      </c>
      <c r="AH550" s="53">
        <f>IF(AND(ISNUMBER($Q550),ISNUMBER($AL550),$AL550&lt;&gt;0),ROUND($Q550/$AL550*100,1),"")</f>
        <v/>
      </c>
      <c r="AI550" s="48">
        <f>IF(ISNUMBER($S550),IF($S550&lt;=1,"Yes","No"),"n/a")</f>
        <v/>
      </c>
      <c r="AJ550" s="48">
        <f>IF(ISNUMBER($S550),ROUND(MAX(0,MIN(100,100-$S550*2.5-IF(ISNUMBER($T550),$T550,0)*0.12+IF($S550&lt;=1,12,0))),0),"")</f>
        <v/>
      </c>
      <c r="AK550" s="48">
        <f>IF(ISNUMBER($Q550),IF($Q550&gt;=100,20,IF($Q550&gt;=30,10,0)),0)+IF(ISNUMBER($R550),IF($R550&gt;=100,20,0),0)+IF(ISNUMBER($P550),IF($P550&gt;=150,20,IF($P550&gt;=50,12,5)),0)+IF(ISNUMBER($S550),IF($S550&lt;=1,15,0),0)</f>
        <v/>
      </c>
      <c r="AL550" s="48" t="n">
        <v>355</v>
      </c>
      <c r="AM550" s="49" t="n"/>
      <c r="AN550" s="48">
        <f>IF(AND(ISNUMBER($P550),ISNUMBER($AL550),$AL550&lt;&gt;0),IF(OR($P550&gt;180,$P550/$AL550*1000&gt;400),"Over ceiling, confirm SKU","Within"),"n/a")</f>
        <v/>
      </c>
      <c r="AO550" s="51" t="n"/>
      <c r="AP550" s="51" t="n"/>
      <c r="AQ550" s="51" t="n"/>
      <c r="AR550" s="34" t="inlineStr">
        <is>
          <t>Recalled, batch confirmed, to confirm</t>
        </is>
      </c>
      <c r="AS550" s="34" t="inlineStr">
        <is>
          <t>BLANK -&gt; requires live Amazon.ca capture</t>
        </is>
      </c>
      <c r="AT550" s="34" t="inlineStr">
        <is>
          <t>Unverified commercial data</t>
        </is>
      </c>
    </row>
    <row r="551" ht="28" customHeight="1">
      <c r="A551" s="34" t="inlineStr">
        <is>
          <t>Coca-Cola</t>
        </is>
      </c>
      <c r="B551" s="34" t="inlineStr">
        <is>
          <t>Coca-Cola Zero Sugar | Original | 12 pack 355mL</t>
        </is>
      </c>
      <c r="C551" s="34" t="inlineStr">
        <is>
          <t>5) Sparkling water &amp; soda</t>
        </is>
      </c>
      <c r="D551" s="34" t="inlineStr">
        <is>
          <t>355 mL can</t>
        </is>
      </c>
      <c r="E551" s="48" t="n">
        <v>12</v>
      </c>
      <c r="F551" s="49" t="n"/>
      <c r="G551" s="50">
        <f>IF(AND(ISNUMBER($F551),ISNUMBER($E551),$E551&lt;&gt;0),$F551/$E551,"")</f>
        <v/>
      </c>
      <c r="H551" s="50">
        <f>IF(AND(ISNUMBER($F551),ISNUMBER($AL551),ISNUMBER($E551),($AL551*$E551)&lt;&gt;0),$F551/($AL551*$E551)*100,"")</f>
        <v/>
      </c>
      <c r="I551" s="51" t="n"/>
      <c r="J551" s="52" t="n"/>
      <c r="K551" s="50">
        <f>IF(AND(ISNUMBER($F551),ISNUMBER($J551)),$F551*(1-$J551),"")</f>
        <v/>
      </c>
      <c r="L551" s="51" t="n"/>
      <c r="M551" s="51" t="n"/>
      <c r="N551" s="50">
        <f>IF(ISNUMBER($F551),($F551-IF(ISNUMBER($AM551),$AM551,0))*(1-IF(ISNUMBER($J551),$J551,0)),"")</f>
        <v/>
      </c>
      <c r="O551" s="34" t="inlineStr">
        <is>
          <t>Original</t>
        </is>
      </c>
      <c r="P551" s="48" t="n">
        <v>34</v>
      </c>
      <c r="Q551" s="48" t="n">
        <v>40</v>
      </c>
      <c r="R551" s="34" t="inlineStr">
        <is>
          <t>Not listed</t>
        </is>
      </c>
      <c r="S551" s="48" t="n">
        <v>0</v>
      </c>
      <c r="T551" s="48" t="n">
        <v>0</v>
      </c>
      <c r="U551" s="34" t="inlineStr">
        <is>
          <t>Aspartame + acesulfame-K</t>
        </is>
      </c>
      <c r="V551" s="34" t="inlineStr">
        <is>
          <t>Zero sugar, real cola taste</t>
        </is>
      </c>
      <c r="W551" s="51" t="n"/>
      <c r="X551" s="51" t="n"/>
      <c r="Y551" s="51" t="n"/>
      <c r="Z551" s="51" t="n"/>
      <c r="AA551" s="34" t="inlineStr">
        <is>
          <t>Very High</t>
        </is>
      </c>
      <c r="AB551" s="34" t="inlineStr">
        <is>
          <t>Fast growing zero sugar cola</t>
        </is>
      </c>
      <c r="AC551" s="34" t="inlineStr">
        <is>
          <t>Coke taste, zero sugar</t>
        </is>
      </c>
      <c r="AD551" s="34" t="inlineStr">
        <is>
          <t>Closest zero sugar match to Coke.</t>
        </is>
      </c>
      <c r="AE551" s="51" t="n"/>
      <c r="AF551" s="53">
        <f>IF(AND(ISNUMBER($P551),ISNUMBER($AL551),$AL551&lt;&gt;0),ROUND($P551/$AL551*100,1),"")</f>
        <v/>
      </c>
      <c r="AG551" s="54">
        <f>IF(AND(ISNUMBER($S551),ISNUMBER($AL551),$AL551&lt;&gt;0),ROUND($S551/$AL551*100,2),"")</f>
        <v/>
      </c>
      <c r="AH551" s="53">
        <f>IF(AND(ISNUMBER($Q551),ISNUMBER($AL551),$AL551&lt;&gt;0),ROUND($Q551/$AL551*100,1),"")</f>
        <v/>
      </c>
      <c r="AI551" s="48">
        <f>IF(ISNUMBER($S551),IF($S551&lt;=1,"Yes","No"),"n/a")</f>
        <v/>
      </c>
      <c r="AJ551" s="48">
        <f>IF(ISNUMBER($S551),ROUND(MAX(0,MIN(100,100-$S551*2.5-IF(ISNUMBER($T551),$T551,0)*0.12+IF($S551&lt;=1,12,0))),0),"")</f>
        <v/>
      </c>
      <c r="AK551" s="48">
        <f>IF(ISNUMBER($Q551),IF($Q551&gt;=100,20,IF($Q551&gt;=30,10,0)),0)+IF(ISNUMBER($R551),IF($R551&gt;=100,20,0),0)+IF(ISNUMBER($P551),IF($P551&gt;=150,20,IF($P551&gt;=50,12,5)),0)+IF(ISNUMBER($S551),IF($S551&lt;=1,15,0),0)</f>
        <v/>
      </c>
      <c r="AL551" s="48" t="n">
        <v>355</v>
      </c>
      <c r="AM551" s="49" t="n"/>
      <c r="AN551" s="48">
        <f>IF(AND(ISNUMBER($P551),ISNUMBER($AL551),$AL551&lt;&gt;0),IF(OR($P551&gt;180,$P551/$AL551*1000&gt;400),"Over ceiling, confirm SKU","Within"),"n/a")</f>
        <v/>
      </c>
      <c r="AO551" s="51" t="n"/>
      <c r="AP551" s="51" t="n"/>
      <c r="AQ551" s="51" t="n"/>
      <c r="AR551" s="34" t="inlineStr">
        <is>
          <t>Recalled, batch confirmed, to confirm</t>
        </is>
      </c>
      <c r="AS551" s="34" t="inlineStr">
        <is>
          <t>BLANK -&gt; requires live Amazon.ca capture</t>
        </is>
      </c>
      <c r="AT551" s="34" t="inlineStr">
        <is>
          <t>Unverified commercial data</t>
        </is>
      </c>
    </row>
    <row r="552" ht="28" customHeight="1">
      <c r="A552" s="34" t="inlineStr">
        <is>
          <t>Coca-Cola</t>
        </is>
      </c>
      <c r="B552" s="34" t="inlineStr">
        <is>
          <t>Coca-Cola Zero Sugar | Original | 15 pack 355mL</t>
        </is>
      </c>
      <c r="C552" s="34" t="inlineStr">
        <is>
          <t>5) Sparkling water &amp; soda</t>
        </is>
      </c>
      <c r="D552" s="34" t="inlineStr">
        <is>
          <t>355 mL can</t>
        </is>
      </c>
      <c r="E552" s="48" t="n">
        <v>15</v>
      </c>
      <c r="F552" s="49" t="n"/>
      <c r="G552" s="50">
        <f>IF(AND(ISNUMBER($F552),ISNUMBER($E552),$E552&lt;&gt;0),$F552/$E552,"")</f>
        <v/>
      </c>
      <c r="H552" s="50">
        <f>IF(AND(ISNUMBER($F552),ISNUMBER($AL552),ISNUMBER($E552),($AL552*$E552)&lt;&gt;0),$F552/($AL552*$E552)*100,"")</f>
        <v/>
      </c>
      <c r="I552" s="51" t="n"/>
      <c r="J552" s="52" t="n"/>
      <c r="K552" s="50">
        <f>IF(AND(ISNUMBER($F552),ISNUMBER($J552)),$F552*(1-$J552),"")</f>
        <v/>
      </c>
      <c r="L552" s="51" t="n"/>
      <c r="M552" s="51" t="n"/>
      <c r="N552" s="50">
        <f>IF(ISNUMBER($F552),($F552-IF(ISNUMBER($AM552),$AM552,0))*(1-IF(ISNUMBER($J552),$J552,0)),"")</f>
        <v/>
      </c>
      <c r="O552" s="34" t="inlineStr">
        <is>
          <t>Original</t>
        </is>
      </c>
      <c r="P552" s="48" t="n">
        <v>34</v>
      </c>
      <c r="Q552" s="48" t="n">
        <v>40</v>
      </c>
      <c r="R552" s="34" t="inlineStr">
        <is>
          <t>Not listed</t>
        </is>
      </c>
      <c r="S552" s="48" t="n">
        <v>0</v>
      </c>
      <c r="T552" s="48" t="n">
        <v>0</v>
      </c>
      <c r="U552" s="34" t="inlineStr">
        <is>
          <t>Aspartame + acesulfame-K</t>
        </is>
      </c>
      <c r="V552" s="34" t="inlineStr">
        <is>
          <t>Zero sugar, real cola taste</t>
        </is>
      </c>
      <c r="W552" s="51" t="n"/>
      <c r="X552" s="51" t="n"/>
      <c r="Y552" s="51" t="n"/>
      <c r="Z552" s="51" t="n"/>
      <c r="AA552" s="34" t="inlineStr">
        <is>
          <t>Very High</t>
        </is>
      </c>
      <c r="AB552" s="34" t="inlineStr">
        <is>
          <t>Fast growing zero sugar cola</t>
        </is>
      </c>
      <c r="AC552" s="34" t="inlineStr">
        <is>
          <t>Coke taste, zero sugar</t>
        </is>
      </c>
      <c r="AD552" s="34" t="inlineStr">
        <is>
          <t>Closest zero sugar match to Coke.</t>
        </is>
      </c>
      <c r="AE552" s="51" t="n"/>
      <c r="AF552" s="53">
        <f>IF(AND(ISNUMBER($P552),ISNUMBER($AL552),$AL552&lt;&gt;0),ROUND($P552/$AL552*100,1),"")</f>
        <v/>
      </c>
      <c r="AG552" s="54">
        <f>IF(AND(ISNUMBER($S552),ISNUMBER($AL552),$AL552&lt;&gt;0),ROUND($S552/$AL552*100,2),"")</f>
        <v/>
      </c>
      <c r="AH552" s="53">
        <f>IF(AND(ISNUMBER($Q552),ISNUMBER($AL552),$AL552&lt;&gt;0),ROUND($Q552/$AL552*100,1),"")</f>
        <v/>
      </c>
      <c r="AI552" s="48">
        <f>IF(ISNUMBER($S552),IF($S552&lt;=1,"Yes","No"),"n/a")</f>
        <v/>
      </c>
      <c r="AJ552" s="48">
        <f>IF(ISNUMBER($S552),ROUND(MAX(0,MIN(100,100-$S552*2.5-IF(ISNUMBER($T552),$T552,0)*0.12+IF($S552&lt;=1,12,0))),0),"")</f>
        <v/>
      </c>
      <c r="AK552" s="48">
        <f>IF(ISNUMBER($Q552),IF($Q552&gt;=100,20,IF($Q552&gt;=30,10,0)),0)+IF(ISNUMBER($R552),IF($R552&gt;=100,20,0),0)+IF(ISNUMBER($P552),IF($P552&gt;=150,20,IF($P552&gt;=50,12,5)),0)+IF(ISNUMBER($S552),IF($S552&lt;=1,15,0),0)</f>
        <v/>
      </c>
      <c r="AL552" s="48" t="n">
        <v>355</v>
      </c>
      <c r="AM552" s="49" t="n"/>
      <c r="AN552" s="48">
        <f>IF(AND(ISNUMBER($P552),ISNUMBER($AL552),$AL552&lt;&gt;0),IF(OR($P552&gt;180,$P552/$AL552*1000&gt;400),"Over ceiling, confirm SKU","Within"),"n/a")</f>
        <v/>
      </c>
      <c r="AO552" s="51" t="n"/>
      <c r="AP552" s="51" t="n"/>
      <c r="AQ552" s="51" t="n"/>
      <c r="AR552" s="34" t="inlineStr">
        <is>
          <t>Recalled, batch confirmed, to confirm</t>
        </is>
      </c>
      <c r="AS552" s="34" t="inlineStr">
        <is>
          <t>BLANK -&gt; requires live Amazon.ca capture</t>
        </is>
      </c>
      <c r="AT552" s="34" t="inlineStr">
        <is>
          <t>Unverified commercial data</t>
        </is>
      </c>
    </row>
    <row r="553" ht="28" customHeight="1">
      <c r="A553" s="34" t="inlineStr">
        <is>
          <t>Coca-Cola</t>
        </is>
      </c>
      <c r="B553" s="34" t="inlineStr">
        <is>
          <t>Coca-Cola Zero Sugar | Original | 18 pack 355mL</t>
        </is>
      </c>
      <c r="C553" s="34" t="inlineStr">
        <is>
          <t>5) Sparkling water &amp; soda</t>
        </is>
      </c>
      <c r="D553" s="34" t="inlineStr">
        <is>
          <t>355 mL can</t>
        </is>
      </c>
      <c r="E553" s="48" t="n">
        <v>18</v>
      </c>
      <c r="F553" s="49" t="n"/>
      <c r="G553" s="50">
        <f>IF(AND(ISNUMBER($F553),ISNUMBER($E553),$E553&lt;&gt;0),$F553/$E553,"")</f>
        <v/>
      </c>
      <c r="H553" s="50">
        <f>IF(AND(ISNUMBER($F553),ISNUMBER($AL553),ISNUMBER($E553),($AL553*$E553)&lt;&gt;0),$F553/($AL553*$E553)*100,"")</f>
        <v/>
      </c>
      <c r="I553" s="51" t="n"/>
      <c r="J553" s="52" t="n"/>
      <c r="K553" s="50">
        <f>IF(AND(ISNUMBER($F553),ISNUMBER($J553)),$F553*(1-$J553),"")</f>
        <v/>
      </c>
      <c r="L553" s="51" t="n"/>
      <c r="M553" s="51" t="n"/>
      <c r="N553" s="50">
        <f>IF(ISNUMBER($F553),($F553-IF(ISNUMBER($AM553),$AM553,0))*(1-IF(ISNUMBER($J553),$J553,0)),"")</f>
        <v/>
      </c>
      <c r="O553" s="34" t="inlineStr">
        <is>
          <t>Original</t>
        </is>
      </c>
      <c r="P553" s="48" t="n">
        <v>34</v>
      </c>
      <c r="Q553" s="48" t="n">
        <v>40</v>
      </c>
      <c r="R553" s="34" t="inlineStr">
        <is>
          <t>Not listed</t>
        </is>
      </c>
      <c r="S553" s="48" t="n">
        <v>0</v>
      </c>
      <c r="T553" s="48" t="n">
        <v>0</v>
      </c>
      <c r="U553" s="34" t="inlineStr">
        <is>
          <t>Aspartame + acesulfame-K</t>
        </is>
      </c>
      <c r="V553" s="34" t="inlineStr">
        <is>
          <t>Zero sugar, real cola taste</t>
        </is>
      </c>
      <c r="W553" s="51" t="n"/>
      <c r="X553" s="51" t="n"/>
      <c r="Y553" s="51" t="n"/>
      <c r="Z553" s="51" t="n"/>
      <c r="AA553" s="34" t="inlineStr">
        <is>
          <t>Very High</t>
        </is>
      </c>
      <c r="AB553" s="34" t="inlineStr">
        <is>
          <t>Fast growing zero sugar cola</t>
        </is>
      </c>
      <c r="AC553" s="34" t="inlineStr">
        <is>
          <t>Coke taste, zero sugar</t>
        </is>
      </c>
      <c r="AD553" s="34" t="inlineStr">
        <is>
          <t>Closest zero sugar match to Coke.</t>
        </is>
      </c>
      <c r="AE553" s="51" t="n"/>
      <c r="AF553" s="53">
        <f>IF(AND(ISNUMBER($P553),ISNUMBER($AL553),$AL553&lt;&gt;0),ROUND($P553/$AL553*100,1),"")</f>
        <v/>
      </c>
      <c r="AG553" s="54">
        <f>IF(AND(ISNUMBER($S553),ISNUMBER($AL553),$AL553&lt;&gt;0),ROUND($S553/$AL553*100,2),"")</f>
        <v/>
      </c>
      <c r="AH553" s="53">
        <f>IF(AND(ISNUMBER($Q553),ISNUMBER($AL553),$AL553&lt;&gt;0),ROUND($Q553/$AL553*100,1),"")</f>
        <v/>
      </c>
      <c r="AI553" s="48">
        <f>IF(ISNUMBER($S553),IF($S553&lt;=1,"Yes","No"),"n/a")</f>
        <v/>
      </c>
      <c r="AJ553" s="48">
        <f>IF(ISNUMBER($S553),ROUND(MAX(0,MIN(100,100-$S553*2.5-IF(ISNUMBER($T553),$T553,0)*0.12+IF($S553&lt;=1,12,0))),0),"")</f>
        <v/>
      </c>
      <c r="AK553" s="48">
        <f>IF(ISNUMBER($Q553),IF($Q553&gt;=100,20,IF($Q553&gt;=30,10,0)),0)+IF(ISNUMBER($R553),IF($R553&gt;=100,20,0),0)+IF(ISNUMBER($P553),IF($P553&gt;=150,20,IF($P553&gt;=50,12,5)),0)+IF(ISNUMBER($S553),IF($S553&lt;=1,15,0),0)</f>
        <v/>
      </c>
      <c r="AL553" s="48" t="n">
        <v>355</v>
      </c>
      <c r="AM553" s="49" t="n"/>
      <c r="AN553" s="48">
        <f>IF(AND(ISNUMBER($P553),ISNUMBER($AL553),$AL553&lt;&gt;0),IF(OR($P553&gt;180,$P553/$AL553*1000&gt;400),"Over ceiling, confirm SKU","Within"),"n/a")</f>
        <v/>
      </c>
      <c r="AO553" s="51" t="n"/>
      <c r="AP553" s="51" t="n"/>
      <c r="AQ553" s="51" t="n"/>
      <c r="AR553" s="34" t="inlineStr">
        <is>
          <t>Recalled, batch confirmed, to confirm</t>
        </is>
      </c>
      <c r="AS553" s="34" t="inlineStr">
        <is>
          <t>BLANK -&gt; requires live Amazon.ca capture</t>
        </is>
      </c>
      <c r="AT553" s="34" t="inlineStr">
        <is>
          <t>Unverified commercial data</t>
        </is>
      </c>
    </row>
    <row r="554" ht="28" customHeight="1">
      <c r="A554" s="34" t="inlineStr">
        <is>
          <t>Coca-Cola</t>
        </is>
      </c>
      <c r="B554" s="34" t="inlineStr">
        <is>
          <t>Coca-Cola Zero Sugar | Original | 24 pack 355mL</t>
        </is>
      </c>
      <c r="C554" s="34" t="inlineStr">
        <is>
          <t>5) Sparkling water &amp; soda</t>
        </is>
      </c>
      <c r="D554" s="34" t="inlineStr">
        <is>
          <t>355 mL can</t>
        </is>
      </c>
      <c r="E554" s="48" t="n">
        <v>24</v>
      </c>
      <c r="F554" s="49" t="n"/>
      <c r="G554" s="50">
        <f>IF(AND(ISNUMBER($F554),ISNUMBER($E554),$E554&lt;&gt;0),$F554/$E554,"")</f>
        <v/>
      </c>
      <c r="H554" s="50">
        <f>IF(AND(ISNUMBER($F554),ISNUMBER($AL554),ISNUMBER($E554),($AL554*$E554)&lt;&gt;0),$F554/($AL554*$E554)*100,"")</f>
        <v/>
      </c>
      <c r="I554" s="51" t="n"/>
      <c r="J554" s="52" t="n"/>
      <c r="K554" s="50">
        <f>IF(AND(ISNUMBER($F554),ISNUMBER($J554)),$F554*(1-$J554),"")</f>
        <v/>
      </c>
      <c r="L554" s="51" t="n"/>
      <c r="M554" s="51" t="n"/>
      <c r="N554" s="50">
        <f>IF(ISNUMBER($F554),($F554-IF(ISNUMBER($AM554),$AM554,0))*(1-IF(ISNUMBER($J554),$J554,0)),"")</f>
        <v/>
      </c>
      <c r="O554" s="34" t="inlineStr">
        <is>
          <t>Original</t>
        </is>
      </c>
      <c r="P554" s="48" t="n">
        <v>34</v>
      </c>
      <c r="Q554" s="48" t="n">
        <v>40</v>
      </c>
      <c r="R554" s="34" t="inlineStr">
        <is>
          <t>Not listed</t>
        </is>
      </c>
      <c r="S554" s="48" t="n">
        <v>0</v>
      </c>
      <c r="T554" s="48" t="n">
        <v>0</v>
      </c>
      <c r="U554" s="34" t="inlineStr">
        <is>
          <t>Aspartame + acesulfame-K</t>
        </is>
      </c>
      <c r="V554" s="34" t="inlineStr">
        <is>
          <t>Zero sugar, real cola taste</t>
        </is>
      </c>
      <c r="W554" s="51" t="n"/>
      <c r="X554" s="51" t="n"/>
      <c r="Y554" s="51" t="n"/>
      <c r="Z554" s="51" t="n"/>
      <c r="AA554" s="34" t="inlineStr">
        <is>
          <t>Very High</t>
        </is>
      </c>
      <c r="AB554" s="34" t="inlineStr">
        <is>
          <t>Fast growing zero sugar cola</t>
        </is>
      </c>
      <c r="AC554" s="34" t="inlineStr">
        <is>
          <t>Coke taste, zero sugar</t>
        </is>
      </c>
      <c r="AD554" s="34" t="inlineStr">
        <is>
          <t>Closest zero sugar match to Coke.</t>
        </is>
      </c>
      <c r="AE554" s="51" t="n"/>
      <c r="AF554" s="53">
        <f>IF(AND(ISNUMBER($P554),ISNUMBER($AL554),$AL554&lt;&gt;0),ROUND($P554/$AL554*100,1),"")</f>
        <v/>
      </c>
      <c r="AG554" s="54">
        <f>IF(AND(ISNUMBER($S554),ISNUMBER($AL554),$AL554&lt;&gt;0),ROUND($S554/$AL554*100,2),"")</f>
        <v/>
      </c>
      <c r="AH554" s="53">
        <f>IF(AND(ISNUMBER($Q554),ISNUMBER($AL554),$AL554&lt;&gt;0),ROUND($Q554/$AL554*100,1),"")</f>
        <v/>
      </c>
      <c r="AI554" s="48">
        <f>IF(ISNUMBER($S554),IF($S554&lt;=1,"Yes","No"),"n/a")</f>
        <v/>
      </c>
      <c r="AJ554" s="48">
        <f>IF(ISNUMBER($S554),ROUND(MAX(0,MIN(100,100-$S554*2.5-IF(ISNUMBER($T554),$T554,0)*0.12+IF($S554&lt;=1,12,0))),0),"")</f>
        <v/>
      </c>
      <c r="AK554" s="48">
        <f>IF(ISNUMBER($Q554),IF($Q554&gt;=100,20,IF($Q554&gt;=30,10,0)),0)+IF(ISNUMBER($R554),IF($R554&gt;=100,20,0),0)+IF(ISNUMBER($P554),IF($P554&gt;=150,20,IF($P554&gt;=50,12,5)),0)+IF(ISNUMBER($S554),IF($S554&lt;=1,15,0),0)</f>
        <v/>
      </c>
      <c r="AL554" s="48" t="n">
        <v>355</v>
      </c>
      <c r="AM554" s="49" t="n"/>
      <c r="AN554" s="48">
        <f>IF(AND(ISNUMBER($P554),ISNUMBER($AL554),$AL554&lt;&gt;0),IF(OR($P554&gt;180,$P554/$AL554*1000&gt;400),"Over ceiling, confirm SKU","Within"),"n/a")</f>
        <v/>
      </c>
      <c r="AO554" s="51" t="n"/>
      <c r="AP554" s="51" t="n"/>
      <c r="AQ554" s="51" t="n"/>
      <c r="AR554" s="34" t="inlineStr">
        <is>
          <t>Recalled, batch confirmed, to confirm</t>
        </is>
      </c>
      <c r="AS554" s="34" t="inlineStr">
        <is>
          <t>BLANK -&gt; requires live Amazon.ca capture</t>
        </is>
      </c>
      <c r="AT554" s="34" t="inlineStr">
        <is>
          <t>Unverified commercial data</t>
        </is>
      </c>
    </row>
    <row r="555" ht="28" customHeight="1">
      <c r="A555" s="34" t="inlineStr">
        <is>
          <t>Coca-Cola</t>
        </is>
      </c>
      <c r="B555" s="34" t="inlineStr">
        <is>
          <t>Coca-Cola Zero Sugar | Cherry | single 355mL</t>
        </is>
      </c>
      <c r="C555" s="34" t="inlineStr">
        <is>
          <t>5) Sparkling water &amp; soda</t>
        </is>
      </c>
      <c r="D555" s="34" t="inlineStr">
        <is>
          <t>355 mL can</t>
        </is>
      </c>
      <c r="E555" s="48" t="n">
        <v>1</v>
      </c>
      <c r="F555" s="49" t="n"/>
      <c r="G555" s="50">
        <f>IF(AND(ISNUMBER($F555),ISNUMBER($E555),$E555&lt;&gt;0),$F555/$E555,"")</f>
        <v/>
      </c>
      <c r="H555" s="50">
        <f>IF(AND(ISNUMBER($F555),ISNUMBER($AL555),ISNUMBER($E555),($AL555*$E555)&lt;&gt;0),$F555/($AL555*$E555)*100,"")</f>
        <v/>
      </c>
      <c r="I555" s="51" t="n"/>
      <c r="J555" s="52" t="n"/>
      <c r="K555" s="50">
        <f>IF(AND(ISNUMBER($F555),ISNUMBER($J555)),$F555*(1-$J555),"")</f>
        <v/>
      </c>
      <c r="L555" s="51" t="n"/>
      <c r="M555" s="51" t="n"/>
      <c r="N555" s="50">
        <f>IF(ISNUMBER($F555),($F555-IF(ISNUMBER($AM555),$AM555,0))*(1-IF(ISNUMBER($J555),$J555,0)),"")</f>
        <v/>
      </c>
      <c r="O555" s="34" t="inlineStr">
        <is>
          <t>Cherry</t>
        </is>
      </c>
      <c r="P555" s="48" t="n">
        <v>34</v>
      </c>
      <c r="Q555" s="48" t="n">
        <v>40</v>
      </c>
      <c r="R555" s="34" t="inlineStr">
        <is>
          <t>Not listed</t>
        </is>
      </c>
      <c r="S555" s="48" t="n">
        <v>0</v>
      </c>
      <c r="T555" s="48" t="n">
        <v>0</v>
      </c>
      <c r="U555" s="34" t="inlineStr">
        <is>
          <t>Aspartame + acesulfame-K</t>
        </is>
      </c>
      <c r="V555" s="34" t="inlineStr">
        <is>
          <t>Zero sugar, real cola taste</t>
        </is>
      </c>
      <c r="W555" s="51" t="n"/>
      <c r="X555" s="51" t="n"/>
      <c r="Y555" s="51" t="n"/>
      <c r="Z555" s="51" t="n"/>
      <c r="AA555" s="34" t="inlineStr">
        <is>
          <t>Very High</t>
        </is>
      </c>
      <c r="AB555" s="34" t="inlineStr">
        <is>
          <t>Fast growing zero sugar cola</t>
        </is>
      </c>
      <c r="AC555" s="34" t="inlineStr">
        <is>
          <t>Coke taste, zero sugar</t>
        </is>
      </c>
      <c r="AD555" s="34" t="inlineStr">
        <is>
          <t>Closest zero sugar match to Coke.</t>
        </is>
      </c>
      <c r="AE555" s="51" t="n"/>
      <c r="AF555" s="53">
        <f>IF(AND(ISNUMBER($P555),ISNUMBER($AL555),$AL555&lt;&gt;0),ROUND($P555/$AL555*100,1),"")</f>
        <v/>
      </c>
      <c r="AG555" s="54">
        <f>IF(AND(ISNUMBER($S555),ISNUMBER($AL555),$AL555&lt;&gt;0),ROUND($S555/$AL555*100,2),"")</f>
        <v/>
      </c>
      <c r="AH555" s="53">
        <f>IF(AND(ISNUMBER($Q555),ISNUMBER($AL555),$AL555&lt;&gt;0),ROUND($Q555/$AL555*100,1),"")</f>
        <v/>
      </c>
      <c r="AI555" s="48">
        <f>IF(ISNUMBER($S555),IF($S555&lt;=1,"Yes","No"),"n/a")</f>
        <v/>
      </c>
      <c r="AJ555" s="48">
        <f>IF(ISNUMBER($S555),ROUND(MAX(0,MIN(100,100-$S555*2.5-IF(ISNUMBER($T555),$T555,0)*0.12+IF($S555&lt;=1,12,0))),0),"")</f>
        <v/>
      </c>
      <c r="AK555" s="48">
        <f>IF(ISNUMBER($Q555),IF($Q555&gt;=100,20,IF($Q555&gt;=30,10,0)),0)+IF(ISNUMBER($R555),IF($R555&gt;=100,20,0),0)+IF(ISNUMBER($P555),IF($P555&gt;=150,20,IF($P555&gt;=50,12,5)),0)+IF(ISNUMBER($S555),IF($S555&lt;=1,15,0),0)</f>
        <v/>
      </c>
      <c r="AL555" s="48" t="n">
        <v>355</v>
      </c>
      <c r="AM555" s="49" t="n"/>
      <c r="AN555" s="48">
        <f>IF(AND(ISNUMBER($P555),ISNUMBER($AL555),$AL555&lt;&gt;0),IF(OR($P555&gt;180,$P555/$AL555*1000&gt;400),"Over ceiling, confirm SKU","Within"),"n/a")</f>
        <v/>
      </c>
      <c r="AO555" s="51" t="n"/>
      <c r="AP555" s="51" t="n"/>
      <c r="AQ555" s="51" t="n"/>
      <c r="AR555" s="34" t="inlineStr">
        <is>
          <t>Recalled, batch confirmed, to confirm</t>
        </is>
      </c>
      <c r="AS555" s="34" t="inlineStr">
        <is>
          <t>BLANK -&gt; requires live Amazon.ca capture</t>
        </is>
      </c>
      <c r="AT555" s="34" t="inlineStr">
        <is>
          <t>Unverified commercial data</t>
        </is>
      </c>
    </row>
    <row r="556" ht="28" customHeight="1">
      <c r="A556" s="34" t="inlineStr">
        <is>
          <t>Coca-Cola</t>
        </is>
      </c>
      <c r="B556" s="34" t="inlineStr">
        <is>
          <t>Coca-Cola Zero Sugar | Cherry | 8 pack 355mL</t>
        </is>
      </c>
      <c r="C556" s="34" t="inlineStr">
        <is>
          <t>5) Sparkling water &amp; soda</t>
        </is>
      </c>
      <c r="D556" s="34" t="inlineStr">
        <is>
          <t>355 mL can</t>
        </is>
      </c>
      <c r="E556" s="48" t="n">
        <v>8</v>
      </c>
      <c r="F556" s="49" t="n"/>
      <c r="G556" s="50">
        <f>IF(AND(ISNUMBER($F556),ISNUMBER($E556),$E556&lt;&gt;0),$F556/$E556,"")</f>
        <v/>
      </c>
      <c r="H556" s="50">
        <f>IF(AND(ISNUMBER($F556),ISNUMBER($AL556),ISNUMBER($E556),($AL556*$E556)&lt;&gt;0),$F556/($AL556*$E556)*100,"")</f>
        <v/>
      </c>
      <c r="I556" s="51" t="n"/>
      <c r="J556" s="52" t="n"/>
      <c r="K556" s="50">
        <f>IF(AND(ISNUMBER($F556),ISNUMBER($J556)),$F556*(1-$J556),"")</f>
        <v/>
      </c>
      <c r="L556" s="51" t="n"/>
      <c r="M556" s="51" t="n"/>
      <c r="N556" s="50">
        <f>IF(ISNUMBER($F556),($F556-IF(ISNUMBER($AM556),$AM556,0))*(1-IF(ISNUMBER($J556),$J556,0)),"")</f>
        <v/>
      </c>
      <c r="O556" s="34" t="inlineStr">
        <is>
          <t>Cherry</t>
        </is>
      </c>
      <c r="P556" s="48" t="n">
        <v>34</v>
      </c>
      <c r="Q556" s="48" t="n">
        <v>40</v>
      </c>
      <c r="R556" s="34" t="inlineStr">
        <is>
          <t>Not listed</t>
        </is>
      </c>
      <c r="S556" s="48" t="n">
        <v>0</v>
      </c>
      <c r="T556" s="48" t="n">
        <v>0</v>
      </c>
      <c r="U556" s="34" t="inlineStr">
        <is>
          <t>Aspartame + acesulfame-K</t>
        </is>
      </c>
      <c r="V556" s="34" t="inlineStr">
        <is>
          <t>Zero sugar, real cola taste</t>
        </is>
      </c>
      <c r="W556" s="51" t="n"/>
      <c r="X556" s="51" t="n"/>
      <c r="Y556" s="51" t="n"/>
      <c r="Z556" s="51" t="n"/>
      <c r="AA556" s="34" t="inlineStr">
        <is>
          <t>Very High</t>
        </is>
      </c>
      <c r="AB556" s="34" t="inlineStr">
        <is>
          <t>Fast growing zero sugar cola</t>
        </is>
      </c>
      <c r="AC556" s="34" t="inlineStr">
        <is>
          <t>Coke taste, zero sugar</t>
        </is>
      </c>
      <c r="AD556" s="34" t="inlineStr">
        <is>
          <t>Closest zero sugar match to Coke.</t>
        </is>
      </c>
      <c r="AE556" s="51" t="n"/>
      <c r="AF556" s="53">
        <f>IF(AND(ISNUMBER($P556),ISNUMBER($AL556),$AL556&lt;&gt;0),ROUND($P556/$AL556*100,1),"")</f>
        <v/>
      </c>
      <c r="AG556" s="54">
        <f>IF(AND(ISNUMBER($S556),ISNUMBER($AL556),$AL556&lt;&gt;0),ROUND($S556/$AL556*100,2),"")</f>
        <v/>
      </c>
      <c r="AH556" s="53">
        <f>IF(AND(ISNUMBER($Q556),ISNUMBER($AL556),$AL556&lt;&gt;0),ROUND($Q556/$AL556*100,1),"")</f>
        <v/>
      </c>
      <c r="AI556" s="48">
        <f>IF(ISNUMBER($S556),IF($S556&lt;=1,"Yes","No"),"n/a")</f>
        <v/>
      </c>
      <c r="AJ556" s="48">
        <f>IF(ISNUMBER($S556),ROUND(MAX(0,MIN(100,100-$S556*2.5-IF(ISNUMBER($T556),$T556,0)*0.12+IF($S556&lt;=1,12,0))),0),"")</f>
        <v/>
      </c>
      <c r="AK556" s="48">
        <f>IF(ISNUMBER($Q556),IF($Q556&gt;=100,20,IF($Q556&gt;=30,10,0)),0)+IF(ISNUMBER($R556),IF($R556&gt;=100,20,0),0)+IF(ISNUMBER($P556),IF($P556&gt;=150,20,IF($P556&gt;=50,12,5)),0)+IF(ISNUMBER($S556),IF($S556&lt;=1,15,0),0)</f>
        <v/>
      </c>
      <c r="AL556" s="48" t="n">
        <v>355</v>
      </c>
      <c r="AM556" s="49" t="n"/>
      <c r="AN556" s="48">
        <f>IF(AND(ISNUMBER($P556),ISNUMBER($AL556),$AL556&lt;&gt;0),IF(OR($P556&gt;180,$P556/$AL556*1000&gt;400),"Over ceiling, confirm SKU","Within"),"n/a")</f>
        <v/>
      </c>
      <c r="AO556" s="51" t="n"/>
      <c r="AP556" s="51" t="n"/>
      <c r="AQ556" s="51" t="n"/>
      <c r="AR556" s="34" t="inlineStr">
        <is>
          <t>Recalled, batch confirmed, to confirm</t>
        </is>
      </c>
      <c r="AS556" s="34" t="inlineStr">
        <is>
          <t>BLANK -&gt; requires live Amazon.ca capture</t>
        </is>
      </c>
      <c r="AT556" s="34" t="inlineStr">
        <is>
          <t>Unverified commercial data</t>
        </is>
      </c>
    </row>
    <row r="557" ht="28" customHeight="1">
      <c r="A557" s="34" t="inlineStr">
        <is>
          <t>Coca-Cola</t>
        </is>
      </c>
      <c r="B557" s="34" t="inlineStr">
        <is>
          <t>Coca-Cola Zero Sugar | Cherry | 12 pack 355mL</t>
        </is>
      </c>
      <c r="C557" s="34" t="inlineStr">
        <is>
          <t>5) Sparkling water &amp; soda</t>
        </is>
      </c>
      <c r="D557" s="34" t="inlineStr">
        <is>
          <t>355 mL can</t>
        </is>
      </c>
      <c r="E557" s="48" t="n">
        <v>12</v>
      </c>
      <c r="F557" s="49" t="n"/>
      <c r="G557" s="50">
        <f>IF(AND(ISNUMBER($F557),ISNUMBER($E557),$E557&lt;&gt;0),$F557/$E557,"")</f>
        <v/>
      </c>
      <c r="H557" s="50">
        <f>IF(AND(ISNUMBER($F557),ISNUMBER($AL557),ISNUMBER($E557),($AL557*$E557)&lt;&gt;0),$F557/($AL557*$E557)*100,"")</f>
        <v/>
      </c>
      <c r="I557" s="51" t="n"/>
      <c r="J557" s="52" t="n"/>
      <c r="K557" s="50">
        <f>IF(AND(ISNUMBER($F557),ISNUMBER($J557)),$F557*(1-$J557),"")</f>
        <v/>
      </c>
      <c r="L557" s="51" t="n"/>
      <c r="M557" s="51" t="n"/>
      <c r="N557" s="50">
        <f>IF(ISNUMBER($F557),($F557-IF(ISNUMBER($AM557),$AM557,0))*(1-IF(ISNUMBER($J557),$J557,0)),"")</f>
        <v/>
      </c>
      <c r="O557" s="34" t="inlineStr">
        <is>
          <t>Cherry</t>
        </is>
      </c>
      <c r="P557" s="48" t="n">
        <v>34</v>
      </c>
      <c r="Q557" s="48" t="n">
        <v>40</v>
      </c>
      <c r="R557" s="34" t="inlineStr">
        <is>
          <t>Not listed</t>
        </is>
      </c>
      <c r="S557" s="48" t="n">
        <v>0</v>
      </c>
      <c r="T557" s="48" t="n">
        <v>0</v>
      </c>
      <c r="U557" s="34" t="inlineStr">
        <is>
          <t>Aspartame + acesulfame-K</t>
        </is>
      </c>
      <c r="V557" s="34" t="inlineStr">
        <is>
          <t>Zero sugar, real cola taste</t>
        </is>
      </c>
      <c r="W557" s="51" t="n"/>
      <c r="X557" s="51" t="n"/>
      <c r="Y557" s="51" t="n"/>
      <c r="Z557" s="51" t="n"/>
      <c r="AA557" s="34" t="inlineStr">
        <is>
          <t>Very High</t>
        </is>
      </c>
      <c r="AB557" s="34" t="inlineStr">
        <is>
          <t>Fast growing zero sugar cola</t>
        </is>
      </c>
      <c r="AC557" s="34" t="inlineStr">
        <is>
          <t>Coke taste, zero sugar</t>
        </is>
      </c>
      <c r="AD557" s="34" t="inlineStr">
        <is>
          <t>Closest zero sugar match to Coke.</t>
        </is>
      </c>
      <c r="AE557" s="51" t="n"/>
      <c r="AF557" s="53">
        <f>IF(AND(ISNUMBER($P557),ISNUMBER($AL557),$AL557&lt;&gt;0),ROUND($P557/$AL557*100,1),"")</f>
        <v/>
      </c>
      <c r="AG557" s="54">
        <f>IF(AND(ISNUMBER($S557),ISNUMBER($AL557),$AL557&lt;&gt;0),ROUND($S557/$AL557*100,2),"")</f>
        <v/>
      </c>
      <c r="AH557" s="53">
        <f>IF(AND(ISNUMBER($Q557),ISNUMBER($AL557),$AL557&lt;&gt;0),ROUND($Q557/$AL557*100,1),"")</f>
        <v/>
      </c>
      <c r="AI557" s="48">
        <f>IF(ISNUMBER($S557),IF($S557&lt;=1,"Yes","No"),"n/a")</f>
        <v/>
      </c>
      <c r="AJ557" s="48">
        <f>IF(ISNUMBER($S557),ROUND(MAX(0,MIN(100,100-$S557*2.5-IF(ISNUMBER($T557),$T557,0)*0.12+IF($S557&lt;=1,12,0))),0),"")</f>
        <v/>
      </c>
      <c r="AK557" s="48">
        <f>IF(ISNUMBER($Q557),IF($Q557&gt;=100,20,IF($Q557&gt;=30,10,0)),0)+IF(ISNUMBER($R557),IF($R557&gt;=100,20,0),0)+IF(ISNUMBER($P557),IF($P557&gt;=150,20,IF($P557&gt;=50,12,5)),0)+IF(ISNUMBER($S557),IF($S557&lt;=1,15,0),0)</f>
        <v/>
      </c>
      <c r="AL557" s="48" t="n">
        <v>355</v>
      </c>
      <c r="AM557" s="49" t="n"/>
      <c r="AN557" s="48">
        <f>IF(AND(ISNUMBER($P557),ISNUMBER($AL557),$AL557&lt;&gt;0),IF(OR($P557&gt;180,$P557/$AL557*1000&gt;400),"Over ceiling, confirm SKU","Within"),"n/a")</f>
        <v/>
      </c>
      <c r="AO557" s="51" t="n"/>
      <c r="AP557" s="51" t="n"/>
      <c r="AQ557" s="51" t="n"/>
      <c r="AR557" s="34" t="inlineStr">
        <is>
          <t>Recalled, batch confirmed, to confirm</t>
        </is>
      </c>
      <c r="AS557" s="34" t="inlineStr">
        <is>
          <t>BLANK -&gt; requires live Amazon.ca capture</t>
        </is>
      </c>
      <c r="AT557" s="34" t="inlineStr">
        <is>
          <t>Unverified commercial data</t>
        </is>
      </c>
    </row>
    <row r="558" ht="28" customHeight="1">
      <c r="A558" s="34" t="inlineStr">
        <is>
          <t>Coca-Cola</t>
        </is>
      </c>
      <c r="B558" s="34" t="inlineStr">
        <is>
          <t>Coca-Cola Zero Sugar | Cherry | 15 pack 355mL</t>
        </is>
      </c>
      <c r="C558" s="34" t="inlineStr">
        <is>
          <t>5) Sparkling water &amp; soda</t>
        </is>
      </c>
      <c r="D558" s="34" t="inlineStr">
        <is>
          <t>355 mL can</t>
        </is>
      </c>
      <c r="E558" s="48" t="n">
        <v>15</v>
      </c>
      <c r="F558" s="49" t="n"/>
      <c r="G558" s="50">
        <f>IF(AND(ISNUMBER($F558),ISNUMBER($E558),$E558&lt;&gt;0),$F558/$E558,"")</f>
        <v/>
      </c>
      <c r="H558" s="50">
        <f>IF(AND(ISNUMBER($F558),ISNUMBER($AL558),ISNUMBER($E558),($AL558*$E558)&lt;&gt;0),$F558/($AL558*$E558)*100,"")</f>
        <v/>
      </c>
      <c r="I558" s="51" t="n"/>
      <c r="J558" s="52" t="n"/>
      <c r="K558" s="50">
        <f>IF(AND(ISNUMBER($F558),ISNUMBER($J558)),$F558*(1-$J558),"")</f>
        <v/>
      </c>
      <c r="L558" s="51" t="n"/>
      <c r="M558" s="51" t="n"/>
      <c r="N558" s="50">
        <f>IF(ISNUMBER($F558),($F558-IF(ISNUMBER($AM558),$AM558,0))*(1-IF(ISNUMBER($J558),$J558,0)),"")</f>
        <v/>
      </c>
      <c r="O558" s="34" t="inlineStr">
        <is>
          <t>Cherry</t>
        </is>
      </c>
      <c r="P558" s="48" t="n">
        <v>34</v>
      </c>
      <c r="Q558" s="48" t="n">
        <v>40</v>
      </c>
      <c r="R558" s="34" t="inlineStr">
        <is>
          <t>Not listed</t>
        </is>
      </c>
      <c r="S558" s="48" t="n">
        <v>0</v>
      </c>
      <c r="T558" s="48" t="n">
        <v>0</v>
      </c>
      <c r="U558" s="34" t="inlineStr">
        <is>
          <t>Aspartame + acesulfame-K</t>
        </is>
      </c>
      <c r="V558" s="34" t="inlineStr">
        <is>
          <t>Zero sugar, real cola taste</t>
        </is>
      </c>
      <c r="W558" s="51" t="n"/>
      <c r="X558" s="51" t="n"/>
      <c r="Y558" s="51" t="n"/>
      <c r="Z558" s="51" t="n"/>
      <c r="AA558" s="34" t="inlineStr">
        <is>
          <t>Very High</t>
        </is>
      </c>
      <c r="AB558" s="34" t="inlineStr">
        <is>
          <t>Fast growing zero sugar cola</t>
        </is>
      </c>
      <c r="AC558" s="34" t="inlineStr">
        <is>
          <t>Coke taste, zero sugar</t>
        </is>
      </c>
      <c r="AD558" s="34" t="inlineStr">
        <is>
          <t>Closest zero sugar match to Coke.</t>
        </is>
      </c>
      <c r="AE558" s="51" t="n"/>
      <c r="AF558" s="53">
        <f>IF(AND(ISNUMBER($P558),ISNUMBER($AL558),$AL558&lt;&gt;0),ROUND($P558/$AL558*100,1),"")</f>
        <v/>
      </c>
      <c r="AG558" s="54">
        <f>IF(AND(ISNUMBER($S558),ISNUMBER($AL558),$AL558&lt;&gt;0),ROUND($S558/$AL558*100,2),"")</f>
        <v/>
      </c>
      <c r="AH558" s="53">
        <f>IF(AND(ISNUMBER($Q558),ISNUMBER($AL558),$AL558&lt;&gt;0),ROUND($Q558/$AL558*100,1),"")</f>
        <v/>
      </c>
      <c r="AI558" s="48">
        <f>IF(ISNUMBER($S558),IF($S558&lt;=1,"Yes","No"),"n/a")</f>
        <v/>
      </c>
      <c r="AJ558" s="48">
        <f>IF(ISNUMBER($S558),ROUND(MAX(0,MIN(100,100-$S558*2.5-IF(ISNUMBER($T558),$T558,0)*0.12+IF($S558&lt;=1,12,0))),0),"")</f>
        <v/>
      </c>
      <c r="AK558" s="48">
        <f>IF(ISNUMBER($Q558),IF($Q558&gt;=100,20,IF($Q558&gt;=30,10,0)),0)+IF(ISNUMBER($R558),IF($R558&gt;=100,20,0),0)+IF(ISNUMBER($P558),IF($P558&gt;=150,20,IF($P558&gt;=50,12,5)),0)+IF(ISNUMBER($S558),IF($S558&lt;=1,15,0),0)</f>
        <v/>
      </c>
      <c r="AL558" s="48" t="n">
        <v>355</v>
      </c>
      <c r="AM558" s="49" t="n"/>
      <c r="AN558" s="48">
        <f>IF(AND(ISNUMBER($P558),ISNUMBER($AL558),$AL558&lt;&gt;0),IF(OR($P558&gt;180,$P558/$AL558*1000&gt;400),"Over ceiling, confirm SKU","Within"),"n/a")</f>
        <v/>
      </c>
      <c r="AO558" s="51" t="n"/>
      <c r="AP558" s="51" t="n"/>
      <c r="AQ558" s="51" t="n"/>
      <c r="AR558" s="34" t="inlineStr">
        <is>
          <t>Recalled, batch confirmed, to confirm</t>
        </is>
      </c>
      <c r="AS558" s="34" t="inlineStr">
        <is>
          <t>BLANK -&gt; requires live Amazon.ca capture</t>
        </is>
      </c>
      <c r="AT558" s="34" t="inlineStr">
        <is>
          <t>Unverified commercial data</t>
        </is>
      </c>
    </row>
    <row r="559" ht="28" customHeight="1">
      <c r="A559" s="34" t="inlineStr">
        <is>
          <t>Coca-Cola</t>
        </is>
      </c>
      <c r="B559" s="34" t="inlineStr">
        <is>
          <t>Coca-Cola Zero Sugar | Cherry | 18 pack 355mL</t>
        </is>
      </c>
      <c r="C559" s="34" t="inlineStr">
        <is>
          <t>5) Sparkling water &amp; soda</t>
        </is>
      </c>
      <c r="D559" s="34" t="inlineStr">
        <is>
          <t>355 mL can</t>
        </is>
      </c>
      <c r="E559" s="48" t="n">
        <v>18</v>
      </c>
      <c r="F559" s="49" t="n"/>
      <c r="G559" s="50">
        <f>IF(AND(ISNUMBER($F559),ISNUMBER($E559),$E559&lt;&gt;0),$F559/$E559,"")</f>
        <v/>
      </c>
      <c r="H559" s="50">
        <f>IF(AND(ISNUMBER($F559),ISNUMBER($AL559),ISNUMBER($E559),($AL559*$E559)&lt;&gt;0),$F559/($AL559*$E559)*100,"")</f>
        <v/>
      </c>
      <c r="I559" s="51" t="n"/>
      <c r="J559" s="52" t="n"/>
      <c r="K559" s="50">
        <f>IF(AND(ISNUMBER($F559),ISNUMBER($J559)),$F559*(1-$J559),"")</f>
        <v/>
      </c>
      <c r="L559" s="51" t="n"/>
      <c r="M559" s="51" t="n"/>
      <c r="N559" s="50">
        <f>IF(ISNUMBER($F559),($F559-IF(ISNUMBER($AM559),$AM559,0))*(1-IF(ISNUMBER($J559),$J559,0)),"")</f>
        <v/>
      </c>
      <c r="O559" s="34" t="inlineStr">
        <is>
          <t>Cherry</t>
        </is>
      </c>
      <c r="P559" s="48" t="n">
        <v>34</v>
      </c>
      <c r="Q559" s="48" t="n">
        <v>40</v>
      </c>
      <c r="R559" s="34" t="inlineStr">
        <is>
          <t>Not listed</t>
        </is>
      </c>
      <c r="S559" s="48" t="n">
        <v>0</v>
      </c>
      <c r="T559" s="48" t="n">
        <v>0</v>
      </c>
      <c r="U559" s="34" t="inlineStr">
        <is>
          <t>Aspartame + acesulfame-K</t>
        </is>
      </c>
      <c r="V559" s="34" t="inlineStr">
        <is>
          <t>Zero sugar, real cola taste</t>
        </is>
      </c>
      <c r="W559" s="51" t="n"/>
      <c r="X559" s="51" t="n"/>
      <c r="Y559" s="51" t="n"/>
      <c r="Z559" s="51" t="n"/>
      <c r="AA559" s="34" t="inlineStr">
        <is>
          <t>Very High</t>
        </is>
      </c>
      <c r="AB559" s="34" t="inlineStr">
        <is>
          <t>Fast growing zero sugar cola</t>
        </is>
      </c>
      <c r="AC559" s="34" t="inlineStr">
        <is>
          <t>Coke taste, zero sugar</t>
        </is>
      </c>
      <c r="AD559" s="34" t="inlineStr">
        <is>
          <t>Closest zero sugar match to Coke.</t>
        </is>
      </c>
      <c r="AE559" s="51" t="n"/>
      <c r="AF559" s="53">
        <f>IF(AND(ISNUMBER($P559),ISNUMBER($AL559),$AL559&lt;&gt;0),ROUND($P559/$AL559*100,1),"")</f>
        <v/>
      </c>
      <c r="AG559" s="54">
        <f>IF(AND(ISNUMBER($S559),ISNUMBER($AL559),$AL559&lt;&gt;0),ROUND($S559/$AL559*100,2),"")</f>
        <v/>
      </c>
      <c r="AH559" s="53">
        <f>IF(AND(ISNUMBER($Q559),ISNUMBER($AL559),$AL559&lt;&gt;0),ROUND($Q559/$AL559*100,1),"")</f>
        <v/>
      </c>
      <c r="AI559" s="48">
        <f>IF(ISNUMBER($S559),IF($S559&lt;=1,"Yes","No"),"n/a")</f>
        <v/>
      </c>
      <c r="AJ559" s="48">
        <f>IF(ISNUMBER($S559),ROUND(MAX(0,MIN(100,100-$S559*2.5-IF(ISNUMBER($T559),$T559,0)*0.12+IF($S559&lt;=1,12,0))),0),"")</f>
        <v/>
      </c>
      <c r="AK559" s="48">
        <f>IF(ISNUMBER($Q559),IF($Q559&gt;=100,20,IF($Q559&gt;=30,10,0)),0)+IF(ISNUMBER($R559),IF($R559&gt;=100,20,0),0)+IF(ISNUMBER($P559),IF($P559&gt;=150,20,IF($P559&gt;=50,12,5)),0)+IF(ISNUMBER($S559),IF($S559&lt;=1,15,0),0)</f>
        <v/>
      </c>
      <c r="AL559" s="48" t="n">
        <v>355</v>
      </c>
      <c r="AM559" s="49" t="n"/>
      <c r="AN559" s="48">
        <f>IF(AND(ISNUMBER($P559),ISNUMBER($AL559),$AL559&lt;&gt;0),IF(OR($P559&gt;180,$P559/$AL559*1000&gt;400),"Over ceiling, confirm SKU","Within"),"n/a")</f>
        <v/>
      </c>
      <c r="AO559" s="51" t="n"/>
      <c r="AP559" s="51" t="n"/>
      <c r="AQ559" s="51" t="n"/>
      <c r="AR559" s="34" t="inlineStr">
        <is>
          <t>Recalled, batch confirmed, to confirm</t>
        </is>
      </c>
      <c r="AS559" s="34" t="inlineStr">
        <is>
          <t>BLANK -&gt; requires live Amazon.ca capture</t>
        </is>
      </c>
      <c r="AT559" s="34" t="inlineStr">
        <is>
          <t>Unverified commercial data</t>
        </is>
      </c>
    </row>
    <row r="560" ht="28" customHeight="1">
      <c r="A560" s="34" t="inlineStr">
        <is>
          <t>Coca-Cola</t>
        </is>
      </c>
      <c r="B560" s="34" t="inlineStr">
        <is>
          <t>Coca-Cola Zero Sugar | Cherry | 24 pack 355mL</t>
        </is>
      </c>
      <c r="C560" s="34" t="inlineStr">
        <is>
          <t>5) Sparkling water &amp; soda</t>
        </is>
      </c>
      <c r="D560" s="34" t="inlineStr">
        <is>
          <t>355 mL can</t>
        </is>
      </c>
      <c r="E560" s="48" t="n">
        <v>24</v>
      </c>
      <c r="F560" s="49" t="n"/>
      <c r="G560" s="50">
        <f>IF(AND(ISNUMBER($F560),ISNUMBER($E560),$E560&lt;&gt;0),$F560/$E560,"")</f>
        <v/>
      </c>
      <c r="H560" s="50">
        <f>IF(AND(ISNUMBER($F560),ISNUMBER($AL560),ISNUMBER($E560),($AL560*$E560)&lt;&gt;0),$F560/($AL560*$E560)*100,"")</f>
        <v/>
      </c>
      <c r="I560" s="51" t="n"/>
      <c r="J560" s="52" t="n"/>
      <c r="K560" s="50">
        <f>IF(AND(ISNUMBER($F560),ISNUMBER($J560)),$F560*(1-$J560),"")</f>
        <v/>
      </c>
      <c r="L560" s="51" t="n"/>
      <c r="M560" s="51" t="n"/>
      <c r="N560" s="50">
        <f>IF(ISNUMBER($F560),($F560-IF(ISNUMBER($AM560),$AM560,0))*(1-IF(ISNUMBER($J560),$J560,0)),"")</f>
        <v/>
      </c>
      <c r="O560" s="34" t="inlineStr">
        <is>
          <t>Cherry</t>
        </is>
      </c>
      <c r="P560" s="48" t="n">
        <v>34</v>
      </c>
      <c r="Q560" s="48" t="n">
        <v>40</v>
      </c>
      <c r="R560" s="34" t="inlineStr">
        <is>
          <t>Not listed</t>
        </is>
      </c>
      <c r="S560" s="48" t="n">
        <v>0</v>
      </c>
      <c r="T560" s="48" t="n">
        <v>0</v>
      </c>
      <c r="U560" s="34" t="inlineStr">
        <is>
          <t>Aspartame + acesulfame-K</t>
        </is>
      </c>
      <c r="V560" s="34" t="inlineStr">
        <is>
          <t>Zero sugar, real cola taste</t>
        </is>
      </c>
      <c r="W560" s="51" t="n"/>
      <c r="X560" s="51" t="n"/>
      <c r="Y560" s="51" t="n"/>
      <c r="Z560" s="51" t="n"/>
      <c r="AA560" s="34" t="inlineStr">
        <is>
          <t>Very High</t>
        </is>
      </c>
      <c r="AB560" s="34" t="inlineStr">
        <is>
          <t>Fast growing zero sugar cola</t>
        </is>
      </c>
      <c r="AC560" s="34" t="inlineStr">
        <is>
          <t>Coke taste, zero sugar</t>
        </is>
      </c>
      <c r="AD560" s="34" t="inlineStr">
        <is>
          <t>Closest zero sugar match to Coke.</t>
        </is>
      </c>
      <c r="AE560" s="51" t="n"/>
      <c r="AF560" s="53">
        <f>IF(AND(ISNUMBER($P560),ISNUMBER($AL560),$AL560&lt;&gt;0),ROUND($P560/$AL560*100,1),"")</f>
        <v/>
      </c>
      <c r="AG560" s="54">
        <f>IF(AND(ISNUMBER($S560),ISNUMBER($AL560),$AL560&lt;&gt;0),ROUND($S560/$AL560*100,2),"")</f>
        <v/>
      </c>
      <c r="AH560" s="53">
        <f>IF(AND(ISNUMBER($Q560),ISNUMBER($AL560),$AL560&lt;&gt;0),ROUND($Q560/$AL560*100,1),"")</f>
        <v/>
      </c>
      <c r="AI560" s="48">
        <f>IF(ISNUMBER($S560),IF($S560&lt;=1,"Yes","No"),"n/a")</f>
        <v/>
      </c>
      <c r="AJ560" s="48">
        <f>IF(ISNUMBER($S560),ROUND(MAX(0,MIN(100,100-$S560*2.5-IF(ISNUMBER($T560),$T560,0)*0.12+IF($S560&lt;=1,12,0))),0),"")</f>
        <v/>
      </c>
      <c r="AK560" s="48">
        <f>IF(ISNUMBER($Q560),IF($Q560&gt;=100,20,IF($Q560&gt;=30,10,0)),0)+IF(ISNUMBER($R560),IF($R560&gt;=100,20,0),0)+IF(ISNUMBER($P560),IF($P560&gt;=150,20,IF($P560&gt;=50,12,5)),0)+IF(ISNUMBER($S560),IF($S560&lt;=1,15,0),0)</f>
        <v/>
      </c>
      <c r="AL560" s="48" t="n">
        <v>355</v>
      </c>
      <c r="AM560" s="49" t="n"/>
      <c r="AN560" s="48">
        <f>IF(AND(ISNUMBER($P560),ISNUMBER($AL560),$AL560&lt;&gt;0),IF(OR($P560&gt;180,$P560/$AL560*1000&gt;400),"Over ceiling, confirm SKU","Within"),"n/a")</f>
        <v/>
      </c>
      <c r="AO560" s="51" t="n"/>
      <c r="AP560" s="51" t="n"/>
      <c r="AQ560" s="51" t="n"/>
      <c r="AR560" s="34" t="inlineStr">
        <is>
          <t>Recalled, batch confirmed, to confirm</t>
        </is>
      </c>
      <c r="AS560" s="34" t="inlineStr">
        <is>
          <t>BLANK -&gt; requires live Amazon.ca capture</t>
        </is>
      </c>
      <c r="AT560" s="34" t="inlineStr">
        <is>
          <t>Unverified commercial data</t>
        </is>
      </c>
    </row>
    <row r="561" ht="28" customHeight="1">
      <c r="A561" s="34" t="inlineStr">
        <is>
          <t>Coca-Cola</t>
        </is>
      </c>
      <c r="B561" s="34" t="inlineStr">
        <is>
          <t>Coca-Cola Zero Sugar | Vanilla | single 355mL</t>
        </is>
      </c>
      <c r="C561" s="34" t="inlineStr">
        <is>
          <t>5) Sparkling water &amp; soda</t>
        </is>
      </c>
      <c r="D561" s="34" t="inlineStr">
        <is>
          <t>355 mL can</t>
        </is>
      </c>
      <c r="E561" s="48" t="n">
        <v>1</v>
      </c>
      <c r="F561" s="49" t="n"/>
      <c r="G561" s="50">
        <f>IF(AND(ISNUMBER($F561),ISNUMBER($E561),$E561&lt;&gt;0),$F561/$E561,"")</f>
        <v/>
      </c>
      <c r="H561" s="50">
        <f>IF(AND(ISNUMBER($F561),ISNUMBER($AL561),ISNUMBER($E561),($AL561*$E561)&lt;&gt;0),$F561/($AL561*$E561)*100,"")</f>
        <v/>
      </c>
      <c r="I561" s="51" t="n"/>
      <c r="J561" s="52" t="n"/>
      <c r="K561" s="50">
        <f>IF(AND(ISNUMBER($F561),ISNUMBER($J561)),$F561*(1-$J561),"")</f>
        <v/>
      </c>
      <c r="L561" s="51" t="n"/>
      <c r="M561" s="51" t="n"/>
      <c r="N561" s="50">
        <f>IF(ISNUMBER($F561),($F561-IF(ISNUMBER($AM561),$AM561,0))*(1-IF(ISNUMBER($J561),$J561,0)),"")</f>
        <v/>
      </c>
      <c r="O561" s="34" t="inlineStr">
        <is>
          <t>Vanilla</t>
        </is>
      </c>
      <c r="P561" s="48" t="n">
        <v>34</v>
      </c>
      <c r="Q561" s="48" t="n">
        <v>40</v>
      </c>
      <c r="R561" s="34" t="inlineStr">
        <is>
          <t>Not listed</t>
        </is>
      </c>
      <c r="S561" s="48" t="n">
        <v>0</v>
      </c>
      <c r="T561" s="48" t="n">
        <v>0</v>
      </c>
      <c r="U561" s="34" t="inlineStr">
        <is>
          <t>Aspartame + acesulfame-K</t>
        </is>
      </c>
      <c r="V561" s="34" t="inlineStr">
        <is>
          <t>Zero sugar, real cola taste</t>
        </is>
      </c>
      <c r="W561" s="51" t="n"/>
      <c r="X561" s="51" t="n"/>
      <c r="Y561" s="51" t="n"/>
      <c r="Z561" s="51" t="n"/>
      <c r="AA561" s="34" t="inlineStr">
        <is>
          <t>Very High</t>
        </is>
      </c>
      <c r="AB561" s="34" t="inlineStr">
        <is>
          <t>Fast growing zero sugar cola</t>
        </is>
      </c>
      <c r="AC561" s="34" t="inlineStr">
        <is>
          <t>Coke taste, zero sugar</t>
        </is>
      </c>
      <c r="AD561" s="34" t="inlineStr">
        <is>
          <t>Closest zero sugar match to Coke.</t>
        </is>
      </c>
      <c r="AE561" s="51" t="n"/>
      <c r="AF561" s="53">
        <f>IF(AND(ISNUMBER($P561),ISNUMBER($AL561),$AL561&lt;&gt;0),ROUND($P561/$AL561*100,1),"")</f>
        <v/>
      </c>
      <c r="AG561" s="54">
        <f>IF(AND(ISNUMBER($S561),ISNUMBER($AL561),$AL561&lt;&gt;0),ROUND($S561/$AL561*100,2),"")</f>
        <v/>
      </c>
      <c r="AH561" s="53">
        <f>IF(AND(ISNUMBER($Q561),ISNUMBER($AL561),$AL561&lt;&gt;0),ROUND($Q561/$AL561*100,1),"")</f>
        <v/>
      </c>
      <c r="AI561" s="48">
        <f>IF(ISNUMBER($S561),IF($S561&lt;=1,"Yes","No"),"n/a")</f>
        <v/>
      </c>
      <c r="AJ561" s="48">
        <f>IF(ISNUMBER($S561),ROUND(MAX(0,MIN(100,100-$S561*2.5-IF(ISNUMBER($T561),$T561,0)*0.12+IF($S561&lt;=1,12,0))),0),"")</f>
        <v/>
      </c>
      <c r="AK561" s="48">
        <f>IF(ISNUMBER($Q561),IF($Q561&gt;=100,20,IF($Q561&gt;=30,10,0)),0)+IF(ISNUMBER($R561),IF($R561&gt;=100,20,0),0)+IF(ISNUMBER($P561),IF($P561&gt;=150,20,IF($P561&gt;=50,12,5)),0)+IF(ISNUMBER($S561),IF($S561&lt;=1,15,0),0)</f>
        <v/>
      </c>
      <c r="AL561" s="48" t="n">
        <v>355</v>
      </c>
      <c r="AM561" s="49" t="n"/>
      <c r="AN561" s="48">
        <f>IF(AND(ISNUMBER($P561),ISNUMBER($AL561),$AL561&lt;&gt;0),IF(OR($P561&gt;180,$P561/$AL561*1000&gt;400),"Over ceiling, confirm SKU","Within"),"n/a")</f>
        <v/>
      </c>
      <c r="AO561" s="51" t="n"/>
      <c r="AP561" s="51" t="n"/>
      <c r="AQ561" s="51" t="n"/>
      <c r="AR561" s="34" t="inlineStr">
        <is>
          <t>Recalled, batch confirmed, to confirm</t>
        </is>
      </c>
      <c r="AS561" s="34" t="inlineStr">
        <is>
          <t>BLANK -&gt; requires live Amazon.ca capture</t>
        </is>
      </c>
      <c r="AT561" s="34" t="inlineStr">
        <is>
          <t>Unverified commercial data</t>
        </is>
      </c>
    </row>
    <row r="562" ht="28" customHeight="1">
      <c r="A562" s="34" t="inlineStr">
        <is>
          <t>Coca-Cola</t>
        </is>
      </c>
      <c r="B562" s="34" t="inlineStr">
        <is>
          <t>Coca-Cola Zero Sugar | Vanilla | 8 pack 355mL</t>
        </is>
      </c>
      <c r="C562" s="34" t="inlineStr">
        <is>
          <t>5) Sparkling water &amp; soda</t>
        </is>
      </c>
      <c r="D562" s="34" t="inlineStr">
        <is>
          <t>355 mL can</t>
        </is>
      </c>
      <c r="E562" s="48" t="n">
        <v>8</v>
      </c>
      <c r="F562" s="49" t="n"/>
      <c r="G562" s="50">
        <f>IF(AND(ISNUMBER($F562),ISNUMBER($E562),$E562&lt;&gt;0),$F562/$E562,"")</f>
        <v/>
      </c>
      <c r="H562" s="50">
        <f>IF(AND(ISNUMBER($F562),ISNUMBER($AL562),ISNUMBER($E562),($AL562*$E562)&lt;&gt;0),$F562/($AL562*$E562)*100,"")</f>
        <v/>
      </c>
      <c r="I562" s="51" t="n"/>
      <c r="J562" s="52" t="n"/>
      <c r="K562" s="50">
        <f>IF(AND(ISNUMBER($F562),ISNUMBER($J562)),$F562*(1-$J562),"")</f>
        <v/>
      </c>
      <c r="L562" s="51" t="n"/>
      <c r="M562" s="51" t="n"/>
      <c r="N562" s="50">
        <f>IF(ISNUMBER($F562),($F562-IF(ISNUMBER($AM562),$AM562,0))*(1-IF(ISNUMBER($J562),$J562,0)),"")</f>
        <v/>
      </c>
      <c r="O562" s="34" t="inlineStr">
        <is>
          <t>Vanilla</t>
        </is>
      </c>
      <c r="P562" s="48" t="n">
        <v>34</v>
      </c>
      <c r="Q562" s="48" t="n">
        <v>40</v>
      </c>
      <c r="R562" s="34" t="inlineStr">
        <is>
          <t>Not listed</t>
        </is>
      </c>
      <c r="S562" s="48" t="n">
        <v>0</v>
      </c>
      <c r="T562" s="48" t="n">
        <v>0</v>
      </c>
      <c r="U562" s="34" t="inlineStr">
        <is>
          <t>Aspartame + acesulfame-K</t>
        </is>
      </c>
      <c r="V562" s="34" t="inlineStr">
        <is>
          <t>Zero sugar, real cola taste</t>
        </is>
      </c>
      <c r="W562" s="51" t="n"/>
      <c r="X562" s="51" t="n"/>
      <c r="Y562" s="51" t="n"/>
      <c r="Z562" s="51" t="n"/>
      <c r="AA562" s="34" t="inlineStr">
        <is>
          <t>Very High</t>
        </is>
      </c>
      <c r="AB562" s="34" t="inlineStr">
        <is>
          <t>Fast growing zero sugar cola</t>
        </is>
      </c>
      <c r="AC562" s="34" t="inlineStr">
        <is>
          <t>Coke taste, zero sugar</t>
        </is>
      </c>
      <c r="AD562" s="34" t="inlineStr">
        <is>
          <t>Closest zero sugar match to Coke.</t>
        </is>
      </c>
      <c r="AE562" s="51" t="n"/>
      <c r="AF562" s="53">
        <f>IF(AND(ISNUMBER($P562),ISNUMBER($AL562),$AL562&lt;&gt;0),ROUND($P562/$AL562*100,1),"")</f>
        <v/>
      </c>
      <c r="AG562" s="54">
        <f>IF(AND(ISNUMBER($S562),ISNUMBER($AL562),$AL562&lt;&gt;0),ROUND($S562/$AL562*100,2),"")</f>
        <v/>
      </c>
      <c r="AH562" s="53">
        <f>IF(AND(ISNUMBER($Q562),ISNUMBER($AL562),$AL562&lt;&gt;0),ROUND($Q562/$AL562*100,1),"")</f>
        <v/>
      </c>
      <c r="AI562" s="48">
        <f>IF(ISNUMBER($S562),IF($S562&lt;=1,"Yes","No"),"n/a")</f>
        <v/>
      </c>
      <c r="AJ562" s="48">
        <f>IF(ISNUMBER($S562),ROUND(MAX(0,MIN(100,100-$S562*2.5-IF(ISNUMBER($T562),$T562,0)*0.12+IF($S562&lt;=1,12,0))),0),"")</f>
        <v/>
      </c>
      <c r="AK562" s="48">
        <f>IF(ISNUMBER($Q562),IF($Q562&gt;=100,20,IF($Q562&gt;=30,10,0)),0)+IF(ISNUMBER($R562),IF($R562&gt;=100,20,0),0)+IF(ISNUMBER($P562),IF($P562&gt;=150,20,IF($P562&gt;=50,12,5)),0)+IF(ISNUMBER($S562),IF($S562&lt;=1,15,0),0)</f>
        <v/>
      </c>
      <c r="AL562" s="48" t="n">
        <v>355</v>
      </c>
      <c r="AM562" s="49" t="n"/>
      <c r="AN562" s="48">
        <f>IF(AND(ISNUMBER($P562),ISNUMBER($AL562),$AL562&lt;&gt;0),IF(OR($P562&gt;180,$P562/$AL562*1000&gt;400),"Over ceiling, confirm SKU","Within"),"n/a")</f>
        <v/>
      </c>
      <c r="AO562" s="51" t="n"/>
      <c r="AP562" s="51" t="n"/>
      <c r="AQ562" s="51" t="n"/>
      <c r="AR562" s="34" t="inlineStr">
        <is>
          <t>Recalled, batch confirmed, to confirm</t>
        </is>
      </c>
      <c r="AS562" s="34" t="inlineStr">
        <is>
          <t>BLANK -&gt; requires live Amazon.ca capture</t>
        </is>
      </c>
      <c r="AT562" s="34" t="inlineStr">
        <is>
          <t>Unverified commercial data</t>
        </is>
      </c>
    </row>
    <row r="563" ht="28" customHeight="1">
      <c r="A563" s="34" t="inlineStr">
        <is>
          <t>Coca-Cola</t>
        </is>
      </c>
      <c r="B563" s="34" t="inlineStr">
        <is>
          <t>Coca-Cola Zero Sugar | Vanilla | 12 pack 355mL</t>
        </is>
      </c>
      <c r="C563" s="34" t="inlineStr">
        <is>
          <t>5) Sparkling water &amp; soda</t>
        </is>
      </c>
      <c r="D563" s="34" t="inlineStr">
        <is>
          <t>355 mL can</t>
        </is>
      </c>
      <c r="E563" s="48" t="n">
        <v>12</v>
      </c>
      <c r="F563" s="49" t="n"/>
      <c r="G563" s="50">
        <f>IF(AND(ISNUMBER($F563),ISNUMBER($E563),$E563&lt;&gt;0),$F563/$E563,"")</f>
        <v/>
      </c>
      <c r="H563" s="50">
        <f>IF(AND(ISNUMBER($F563),ISNUMBER($AL563),ISNUMBER($E563),($AL563*$E563)&lt;&gt;0),$F563/($AL563*$E563)*100,"")</f>
        <v/>
      </c>
      <c r="I563" s="51" t="n"/>
      <c r="J563" s="52" t="n"/>
      <c r="K563" s="50">
        <f>IF(AND(ISNUMBER($F563),ISNUMBER($J563)),$F563*(1-$J563),"")</f>
        <v/>
      </c>
      <c r="L563" s="51" t="n"/>
      <c r="M563" s="51" t="n"/>
      <c r="N563" s="50">
        <f>IF(ISNUMBER($F563),($F563-IF(ISNUMBER($AM563),$AM563,0))*(1-IF(ISNUMBER($J563),$J563,0)),"")</f>
        <v/>
      </c>
      <c r="O563" s="34" t="inlineStr">
        <is>
          <t>Vanilla</t>
        </is>
      </c>
      <c r="P563" s="48" t="n">
        <v>34</v>
      </c>
      <c r="Q563" s="48" t="n">
        <v>40</v>
      </c>
      <c r="R563" s="34" t="inlineStr">
        <is>
          <t>Not listed</t>
        </is>
      </c>
      <c r="S563" s="48" t="n">
        <v>0</v>
      </c>
      <c r="T563" s="48" t="n">
        <v>0</v>
      </c>
      <c r="U563" s="34" t="inlineStr">
        <is>
          <t>Aspartame + acesulfame-K</t>
        </is>
      </c>
      <c r="V563" s="34" t="inlineStr">
        <is>
          <t>Zero sugar, real cola taste</t>
        </is>
      </c>
      <c r="W563" s="51" t="n"/>
      <c r="X563" s="51" t="n"/>
      <c r="Y563" s="51" t="n"/>
      <c r="Z563" s="51" t="n"/>
      <c r="AA563" s="34" t="inlineStr">
        <is>
          <t>Very High</t>
        </is>
      </c>
      <c r="AB563" s="34" t="inlineStr">
        <is>
          <t>Fast growing zero sugar cola</t>
        </is>
      </c>
      <c r="AC563" s="34" t="inlineStr">
        <is>
          <t>Coke taste, zero sugar</t>
        </is>
      </c>
      <c r="AD563" s="34" t="inlineStr">
        <is>
          <t>Closest zero sugar match to Coke.</t>
        </is>
      </c>
      <c r="AE563" s="51" t="n"/>
      <c r="AF563" s="53">
        <f>IF(AND(ISNUMBER($P563),ISNUMBER($AL563),$AL563&lt;&gt;0),ROUND($P563/$AL563*100,1),"")</f>
        <v/>
      </c>
      <c r="AG563" s="54">
        <f>IF(AND(ISNUMBER($S563),ISNUMBER($AL563),$AL563&lt;&gt;0),ROUND($S563/$AL563*100,2),"")</f>
        <v/>
      </c>
      <c r="AH563" s="53">
        <f>IF(AND(ISNUMBER($Q563),ISNUMBER($AL563),$AL563&lt;&gt;0),ROUND($Q563/$AL563*100,1),"")</f>
        <v/>
      </c>
      <c r="AI563" s="48">
        <f>IF(ISNUMBER($S563),IF($S563&lt;=1,"Yes","No"),"n/a")</f>
        <v/>
      </c>
      <c r="AJ563" s="48">
        <f>IF(ISNUMBER($S563),ROUND(MAX(0,MIN(100,100-$S563*2.5-IF(ISNUMBER($T563),$T563,0)*0.12+IF($S563&lt;=1,12,0))),0),"")</f>
        <v/>
      </c>
      <c r="AK563" s="48">
        <f>IF(ISNUMBER($Q563),IF($Q563&gt;=100,20,IF($Q563&gt;=30,10,0)),0)+IF(ISNUMBER($R563),IF($R563&gt;=100,20,0),0)+IF(ISNUMBER($P563),IF($P563&gt;=150,20,IF($P563&gt;=50,12,5)),0)+IF(ISNUMBER($S563),IF($S563&lt;=1,15,0),0)</f>
        <v/>
      </c>
      <c r="AL563" s="48" t="n">
        <v>355</v>
      </c>
      <c r="AM563" s="49" t="n"/>
      <c r="AN563" s="48">
        <f>IF(AND(ISNUMBER($P563),ISNUMBER($AL563),$AL563&lt;&gt;0),IF(OR($P563&gt;180,$P563/$AL563*1000&gt;400),"Over ceiling, confirm SKU","Within"),"n/a")</f>
        <v/>
      </c>
      <c r="AO563" s="51" t="n"/>
      <c r="AP563" s="51" t="n"/>
      <c r="AQ563" s="51" t="n"/>
      <c r="AR563" s="34" t="inlineStr">
        <is>
          <t>Recalled, batch confirmed, to confirm</t>
        </is>
      </c>
      <c r="AS563" s="34" t="inlineStr">
        <is>
          <t>BLANK -&gt; requires live Amazon.ca capture</t>
        </is>
      </c>
      <c r="AT563" s="34" t="inlineStr">
        <is>
          <t>Unverified commercial data</t>
        </is>
      </c>
    </row>
    <row r="564" ht="28" customHeight="1">
      <c r="A564" s="34" t="inlineStr">
        <is>
          <t>Coca-Cola</t>
        </is>
      </c>
      <c r="B564" s="34" t="inlineStr">
        <is>
          <t>Coca-Cola Zero Sugar | Vanilla | 15 pack 355mL</t>
        </is>
      </c>
      <c r="C564" s="34" t="inlineStr">
        <is>
          <t>5) Sparkling water &amp; soda</t>
        </is>
      </c>
      <c r="D564" s="34" t="inlineStr">
        <is>
          <t>355 mL can</t>
        </is>
      </c>
      <c r="E564" s="48" t="n">
        <v>15</v>
      </c>
      <c r="F564" s="49" t="n"/>
      <c r="G564" s="50">
        <f>IF(AND(ISNUMBER($F564),ISNUMBER($E564),$E564&lt;&gt;0),$F564/$E564,"")</f>
        <v/>
      </c>
      <c r="H564" s="50">
        <f>IF(AND(ISNUMBER($F564),ISNUMBER($AL564),ISNUMBER($E564),($AL564*$E564)&lt;&gt;0),$F564/($AL564*$E564)*100,"")</f>
        <v/>
      </c>
      <c r="I564" s="51" t="n"/>
      <c r="J564" s="52" t="n"/>
      <c r="K564" s="50">
        <f>IF(AND(ISNUMBER($F564),ISNUMBER($J564)),$F564*(1-$J564),"")</f>
        <v/>
      </c>
      <c r="L564" s="51" t="n"/>
      <c r="M564" s="51" t="n"/>
      <c r="N564" s="50">
        <f>IF(ISNUMBER($F564),($F564-IF(ISNUMBER($AM564),$AM564,0))*(1-IF(ISNUMBER($J564),$J564,0)),"")</f>
        <v/>
      </c>
      <c r="O564" s="34" t="inlineStr">
        <is>
          <t>Vanilla</t>
        </is>
      </c>
      <c r="P564" s="48" t="n">
        <v>34</v>
      </c>
      <c r="Q564" s="48" t="n">
        <v>40</v>
      </c>
      <c r="R564" s="34" t="inlineStr">
        <is>
          <t>Not listed</t>
        </is>
      </c>
      <c r="S564" s="48" t="n">
        <v>0</v>
      </c>
      <c r="T564" s="48" t="n">
        <v>0</v>
      </c>
      <c r="U564" s="34" t="inlineStr">
        <is>
          <t>Aspartame + acesulfame-K</t>
        </is>
      </c>
      <c r="V564" s="34" t="inlineStr">
        <is>
          <t>Zero sugar, real cola taste</t>
        </is>
      </c>
      <c r="W564" s="51" t="n"/>
      <c r="X564" s="51" t="n"/>
      <c r="Y564" s="51" t="n"/>
      <c r="Z564" s="51" t="n"/>
      <c r="AA564" s="34" t="inlineStr">
        <is>
          <t>Very High</t>
        </is>
      </c>
      <c r="AB564" s="34" t="inlineStr">
        <is>
          <t>Fast growing zero sugar cola</t>
        </is>
      </c>
      <c r="AC564" s="34" t="inlineStr">
        <is>
          <t>Coke taste, zero sugar</t>
        </is>
      </c>
      <c r="AD564" s="34" t="inlineStr">
        <is>
          <t>Closest zero sugar match to Coke.</t>
        </is>
      </c>
      <c r="AE564" s="51" t="n"/>
      <c r="AF564" s="53">
        <f>IF(AND(ISNUMBER($P564),ISNUMBER($AL564),$AL564&lt;&gt;0),ROUND($P564/$AL564*100,1),"")</f>
        <v/>
      </c>
      <c r="AG564" s="54">
        <f>IF(AND(ISNUMBER($S564),ISNUMBER($AL564),$AL564&lt;&gt;0),ROUND($S564/$AL564*100,2),"")</f>
        <v/>
      </c>
      <c r="AH564" s="53">
        <f>IF(AND(ISNUMBER($Q564),ISNUMBER($AL564),$AL564&lt;&gt;0),ROUND($Q564/$AL564*100,1),"")</f>
        <v/>
      </c>
      <c r="AI564" s="48">
        <f>IF(ISNUMBER($S564),IF($S564&lt;=1,"Yes","No"),"n/a")</f>
        <v/>
      </c>
      <c r="AJ564" s="48">
        <f>IF(ISNUMBER($S564),ROUND(MAX(0,MIN(100,100-$S564*2.5-IF(ISNUMBER($T564),$T564,0)*0.12+IF($S564&lt;=1,12,0))),0),"")</f>
        <v/>
      </c>
      <c r="AK564" s="48">
        <f>IF(ISNUMBER($Q564),IF($Q564&gt;=100,20,IF($Q564&gt;=30,10,0)),0)+IF(ISNUMBER($R564),IF($R564&gt;=100,20,0),0)+IF(ISNUMBER($P564),IF($P564&gt;=150,20,IF($P564&gt;=50,12,5)),0)+IF(ISNUMBER($S564),IF($S564&lt;=1,15,0),0)</f>
        <v/>
      </c>
      <c r="AL564" s="48" t="n">
        <v>355</v>
      </c>
      <c r="AM564" s="49" t="n"/>
      <c r="AN564" s="48">
        <f>IF(AND(ISNUMBER($P564),ISNUMBER($AL564),$AL564&lt;&gt;0),IF(OR($P564&gt;180,$P564/$AL564*1000&gt;400),"Over ceiling, confirm SKU","Within"),"n/a")</f>
        <v/>
      </c>
      <c r="AO564" s="51" t="n"/>
      <c r="AP564" s="51" t="n"/>
      <c r="AQ564" s="51" t="n"/>
      <c r="AR564" s="34" t="inlineStr">
        <is>
          <t>Recalled, batch confirmed, to confirm</t>
        </is>
      </c>
      <c r="AS564" s="34" t="inlineStr">
        <is>
          <t>BLANK -&gt; requires live Amazon.ca capture</t>
        </is>
      </c>
      <c r="AT564" s="34" t="inlineStr">
        <is>
          <t>Unverified commercial data</t>
        </is>
      </c>
    </row>
    <row r="565" ht="28" customHeight="1">
      <c r="A565" s="34" t="inlineStr">
        <is>
          <t>Coca-Cola</t>
        </is>
      </c>
      <c r="B565" s="34" t="inlineStr">
        <is>
          <t>Coca-Cola Zero Sugar | Vanilla | 18 pack 355mL</t>
        </is>
      </c>
      <c r="C565" s="34" t="inlineStr">
        <is>
          <t>5) Sparkling water &amp; soda</t>
        </is>
      </c>
      <c r="D565" s="34" t="inlineStr">
        <is>
          <t>355 mL can</t>
        </is>
      </c>
      <c r="E565" s="48" t="n">
        <v>18</v>
      </c>
      <c r="F565" s="49" t="n"/>
      <c r="G565" s="50">
        <f>IF(AND(ISNUMBER($F565),ISNUMBER($E565),$E565&lt;&gt;0),$F565/$E565,"")</f>
        <v/>
      </c>
      <c r="H565" s="50">
        <f>IF(AND(ISNUMBER($F565),ISNUMBER($AL565),ISNUMBER($E565),($AL565*$E565)&lt;&gt;0),$F565/($AL565*$E565)*100,"")</f>
        <v/>
      </c>
      <c r="I565" s="51" t="n"/>
      <c r="J565" s="52" t="n"/>
      <c r="K565" s="50">
        <f>IF(AND(ISNUMBER($F565),ISNUMBER($J565)),$F565*(1-$J565),"")</f>
        <v/>
      </c>
      <c r="L565" s="51" t="n"/>
      <c r="M565" s="51" t="n"/>
      <c r="N565" s="50">
        <f>IF(ISNUMBER($F565),($F565-IF(ISNUMBER($AM565),$AM565,0))*(1-IF(ISNUMBER($J565),$J565,0)),"")</f>
        <v/>
      </c>
      <c r="O565" s="34" t="inlineStr">
        <is>
          <t>Vanilla</t>
        </is>
      </c>
      <c r="P565" s="48" t="n">
        <v>34</v>
      </c>
      <c r="Q565" s="48" t="n">
        <v>40</v>
      </c>
      <c r="R565" s="34" t="inlineStr">
        <is>
          <t>Not listed</t>
        </is>
      </c>
      <c r="S565" s="48" t="n">
        <v>0</v>
      </c>
      <c r="T565" s="48" t="n">
        <v>0</v>
      </c>
      <c r="U565" s="34" t="inlineStr">
        <is>
          <t>Aspartame + acesulfame-K</t>
        </is>
      </c>
      <c r="V565" s="34" t="inlineStr">
        <is>
          <t>Zero sugar, real cola taste</t>
        </is>
      </c>
      <c r="W565" s="51" t="n"/>
      <c r="X565" s="51" t="n"/>
      <c r="Y565" s="51" t="n"/>
      <c r="Z565" s="51" t="n"/>
      <c r="AA565" s="34" t="inlineStr">
        <is>
          <t>Very High</t>
        </is>
      </c>
      <c r="AB565" s="34" t="inlineStr">
        <is>
          <t>Fast growing zero sugar cola</t>
        </is>
      </c>
      <c r="AC565" s="34" t="inlineStr">
        <is>
          <t>Coke taste, zero sugar</t>
        </is>
      </c>
      <c r="AD565" s="34" t="inlineStr">
        <is>
          <t>Closest zero sugar match to Coke.</t>
        </is>
      </c>
      <c r="AE565" s="51" t="n"/>
      <c r="AF565" s="53">
        <f>IF(AND(ISNUMBER($P565),ISNUMBER($AL565),$AL565&lt;&gt;0),ROUND($P565/$AL565*100,1),"")</f>
        <v/>
      </c>
      <c r="AG565" s="54">
        <f>IF(AND(ISNUMBER($S565),ISNUMBER($AL565),$AL565&lt;&gt;0),ROUND($S565/$AL565*100,2),"")</f>
        <v/>
      </c>
      <c r="AH565" s="53">
        <f>IF(AND(ISNUMBER($Q565),ISNUMBER($AL565),$AL565&lt;&gt;0),ROUND($Q565/$AL565*100,1),"")</f>
        <v/>
      </c>
      <c r="AI565" s="48">
        <f>IF(ISNUMBER($S565),IF($S565&lt;=1,"Yes","No"),"n/a")</f>
        <v/>
      </c>
      <c r="AJ565" s="48">
        <f>IF(ISNUMBER($S565),ROUND(MAX(0,MIN(100,100-$S565*2.5-IF(ISNUMBER($T565),$T565,0)*0.12+IF($S565&lt;=1,12,0))),0),"")</f>
        <v/>
      </c>
      <c r="AK565" s="48">
        <f>IF(ISNUMBER($Q565),IF($Q565&gt;=100,20,IF($Q565&gt;=30,10,0)),0)+IF(ISNUMBER($R565),IF($R565&gt;=100,20,0),0)+IF(ISNUMBER($P565),IF($P565&gt;=150,20,IF($P565&gt;=50,12,5)),0)+IF(ISNUMBER($S565),IF($S565&lt;=1,15,0),0)</f>
        <v/>
      </c>
      <c r="AL565" s="48" t="n">
        <v>355</v>
      </c>
      <c r="AM565" s="49" t="n"/>
      <c r="AN565" s="48">
        <f>IF(AND(ISNUMBER($P565),ISNUMBER($AL565),$AL565&lt;&gt;0),IF(OR($P565&gt;180,$P565/$AL565*1000&gt;400),"Over ceiling, confirm SKU","Within"),"n/a")</f>
        <v/>
      </c>
      <c r="AO565" s="51" t="n"/>
      <c r="AP565" s="51" t="n"/>
      <c r="AQ565" s="51" t="n"/>
      <c r="AR565" s="34" t="inlineStr">
        <is>
          <t>Recalled, batch confirmed, to confirm</t>
        </is>
      </c>
      <c r="AS565" s="34" t="inlineStr">
        <is>
          <t>BLANK -&gt; requires live Amazon.ca capture</t>
        </is>
      </c>
      <c r="AT565" s="34" t="inlineStr">
        <is>
          <t>Unverified commercial data</t>
        </is>
      </c>
    </row>
    <row r="566" ht="28" customHeight="1">
      <c r="A566" s="34" t="inlineStr">
        <is>
          <t>Coca-Cola</t>
        </is>
      </c>
      <c r="B566" s="34" t="inlineStr">
        <is>
          <t>Coca-Cola Zero Sugar | Vanilla | 24 pack 355mL</t>
        </is>
      </c>
      <c r="C566" s="34" t="inlineStr">
        <is>
          <t>5) Sparkling water &amp; soda</t>
        </is>
      </c>
      <c r="D566" s="34" t="inlineStr">
        <is>
          <t>355 mL can</t>
        </is>
      </c>
      <c r="E566" s="48" t="n">
        <v>24</v>
      </c>
      <c r="F566" s="49" t="n"/>
      <c r="G566" s="50">
        <f>IF(AND(ISNUMBER($F566),ISNUMBER($E566),$E566&lt;&gt;0),$F566/$E566,"")</f>
        <v/>
      </c>
      <c r="H566" s="50">
        <f>IF(AND(ISNUMBER($F566),ISNUMBER($AL566),ISNUMBER($E566),($AL566*$E566)&lt;&gt;0),$F566/($AL566*$E566)*100,"")</f>
        <v/>
      </c>
      <c r="I566" s="51" t="n"/>
      <c r="J566" s="52" t="n"/>
      <c r="K566" s="50">
        <f>IF(AND(ISNUMBER($F566),ISNUMBER($J566)),$F566*(1-$J566),"")</f>
        <v/>
      </c>
      <c r="L566" s="51" t="n"/>
      <c r="M566" s="51" t="n"/>
      <c r="N566" s="50">
        <f>IF(ISNUMBER($F566),($F566-IF(ISNUMBER($AM566),$AM566,0))*(1-IF(ISNUMBER($J566),$J566,0)),"")</f>
        <v/>
      </c>
      <c r="O566" s="34" t="inlineStr">
        <is>
          <t>Vanilla</t>
        </is>
      </c>
      <c r="P566" s="48" t="n">
        <v>34</v>
      </c>
      <c r="Q566" s="48" t="n">
        <v>40</v>
      </c>
      <c r="R566" s="34" t="inlineStr">
        <is>
          <t>Not listed</t>
        </is>
      </c>
      <c r="S566" s="48" t="n">
        <v>0</v>
      </c>
      <c r="T566" s="48" t="n">
        <v>0</v>
      </c>
      <c r="U566" s="34" t="inlineStr">
        <is>
          <t>Aspartame + acesulfame-K</t>
        </is>
      </c>
      <c r="V566" s="34" t="inlineStr">
        <is>
          <t>Zero sugar, real cola taste</t>
        </is>
      </c>
      <c r="W566" s="51" t="n"/>
      <c r="X566" s="51" t="n"/>
      <c r="Y566" s="51" t="n"/>
      <c r="Z566" s="51" t="n"/>
      <c r="AA566" s="34" t="inlineStr">
        <is>
          <t>Very High</t>
        </is>
      </c>
      <c r="AB566" s="34" t="inlineStr">
        <is>
          <t>Fast growing zero sugar cola</t>
        </is>
      </c>
      <c r="AC566" s="34" t="inlineStr">
        <is>
          <t>Coke taste, zero sugar</t>
        </is>
      </c>
      <c r="AD566" s="34" t="inlineStr">
        <is>
          <t>Closest zero sugar match to Coke.</t>
        </is>
      </c>
      <c r="AE566" s="51" t="n"/>
      <c r="AF566" s="53">
        <f>IF(AND(ISNUMBER($P566),ISNUMBER($AL566),$AL566&lt;&gt;0),ROUND($P566/$AL566*100,1),"")</f>
        <v/>
      </c>
      <c r="AG566" s="54">
        <f>IF(AND(ISNUMBER($S566),ISNUMBER($AL566),$AL566&lt;&gt;0),ROUND($S566/$AL566*100,2),"")</f>
        <v/>
      </c>
      <c r="AH566" s="53">
        <f>IF(AND(ISNUMBER($Q566),ISNUMBER($AL566),$AL566&lt;&gt;0),ROUND($Q566/$AL566*100,1),"")</f>
        <v/>
      </c>
      <c r="AI566" s="48">
        <f>IF(ISNUMBER($S566),IF($S566&lt;=1,"Yes","No"),"n/a")</f>
        <v/>
      </c>
      <c r="AJ566" s="48">
        <f>IF(ISNUMBER($S566),ROUND(MAX(0,MIN(100,100-$S566*2.5-IF(ISNUMBER($T566),$T566,0)*0.12+IF($S566&lt;=1,12,0))),0),"")</f>
        <v/>
      </c>
      <c r="AK566" s="48">
        <f>IF(ISNUMBER($Q566),IF($Q566&gt;=100,20,IF($Q566&gt;=30,10,0)),0)+IF(ISNUMBER($R566),IF($R566&gt;=100,20,0),0)+IF(ISNUMBER($P566),IF($P566&gt;=150,20,IF($P566&gt;=50,12,5)),0)+IF(ISNUMBER($S566),IF($S566&lt;=1,15,0),0)</f>
        <v/>
      </c>
      <c r="AL566" s="48" t="n">
        <v>355</v>
      </c>
      <c r="AM566" s="49" t="n"/>
      <c r="AN566" s="48">
        <f>IF(AND(ISNUMBER($P566),ISNUMBER($AL566),$AL566&lt;&gt;0),IF(OR($P566&gt;180,$P566/$AL566*1000&gt;400),"Over ceiling, confirm SKU","Within"),"n/a")</f>
        <v/>
      </c>
      <c r="AO566" s="51" t="n"/>
      <c r="AP566" s="51" t="n"/>
      <c r="AQ566" s="51" t="n"/>
      <c r="AR566" s="34" t="inlineStr">
        <is>
          <t>Recalled, batch confirmed, to confirm</t>
        </is>
      </c>
      <c r="AS566" s="34" t="inlineStr">
        <is>
          <t>BLANK -&gt; requires live Amazon.ca capture</t>
        </is>
      </c>
      <c r="AT566" s="34" t="inlineStr">
        <is>
          <t>Unverified commercial data</t>
        </is>
      </c>
    </row>
    <row r="567" ht="28" customHeight="1">
      <c r="A567" s="34" t="inlineStr">
        <is>
          <t>Diet Coke</t>
        </is>
      </c>
      <c r="B567" s="34" t="inlineStr">
        <is>
          <t>Diet Coke | Original | single 355mL</t>
        </is>
      </c>
      <c r="C567" s="34" t="inlineStr">
        <is>
          <t>5) Sparkling water &amp; soda</t>
        </is>
      </c>
      <c r="D567" s="34" t="inlineStr">
        <is>
          <t>355 mL can</t>
        </is>
      </c>
      <c r="E567" s="48" t="n">
        <v>1</v>
      </c>
      <c r="F567" s="49" t="n"/>
      <c r="G567" s="50">
        <f>IF(AND(ISNUMBER($F567),ISNUMBER($E567),$E567&lt;&gt;0),$F567/$E567,"")</f>
        <v/>
      </c>
      <c r="H567" s="50">
        <f>IF(AND(ISNUMBER($F567),ISNUMBER($AL567),ISNUMBER($E567),($AL567*$E567)&lt;&gt;0),$F567/($AL567*$E567)*100,"")</f>
        <v/>
      </c>
      <c r="I567" s="51" t="n"/>
      <c r="J567" s="52" t="n"/>
      <c r="K567" s="50">
        <f>IF(AND(ISNUMBER($F567),ISNUMBER($J567)),$F567*(1-$J567),"")</f>
        <v/>
      </c>
      <c r="L567" s="51" t="n"/>
      <c r="M567" s="51" t="n"/>
      <c r="N567" s="50">
        <f>IF(ISNUMBER($F567),($F567-IF(ISNUMBER($AM567),$AM567,0))*(1-IF(ISNUMBER($J567),$J567,0)),"")</f>
        <v/>
      </c>
      <c r="O567" s="34" t="inlineStr">
        <is>
          <t>Original</t>
        </is>
      </c>
      <c r="P567" s="48" t="n">
        <v>46</v>
      </c>
      <c r="Q567" s="48" t="n">
        <v>40</v>
      </c>
      <c r="R567" s="34" t="inlineStr">
        <is>
          <t>Not listed</t>
        </is>
      </c>
      <c r="S567" s="48" t="n">
        <v>0</v>
      </c>
      <c r="T567" s="48" t="n">
        <v>0</v>
      </c>
      <c r="U567" s="34" t="inlineStr">
        <is>
          <t>Aspartame</t>
        </is>
      </c>
      <c r="V567" s="34" t="inlineStr">
        <is>
          <t>Zero calorie</t>
        </is>
      </c>
      <c r="W567" s="51" t="n"/>
      <c r="X567" s="51" t="n"/>
      <c r="Y567" s="51" t="n"/>
      <c r="Z567" s="51" t="n"/>
      <c r="AA567" s="34" t="inlineStr">
        <is>
          <t>Very High</t>
        </is>
      </c>
      <c r="AB567" s="34" t="inlineStr">
        <is>
          <t>Iconic diet cola</t>
        </is>
      </c>
      <c r="AC567" s="34" t="inlineStr">
        <is>
          <t>The classic diet cola</t>
        </is>
      </c>
      <c r="AD567" s="34" t="inlineStr">
        <is>
          <t>Distinct diet cola flavour loyalty.</t>
        </is>
      </c>
      <c r="AE567" s="51" t="n"/>
      <c r="AF567" s="53">
        <f>IF(AND(ISNUMBER($P567),ISNUMBER($AL567),$AL567&lt;&gt;0),ROUND($P567/$AL567*100,1),"")</f>
        <v/>
      </c>
      <c r="AG567" s="54">
        <f>IF(AND(ISNUMBER($S567),ISNUMBER($AL567),$AL567&lt;&gt;0),ROUND($S567/$AL567*100,2),"")</f>
        <v/>
      </c>
      <c r="AH567" s="53">
        <f>IF(AND(ISNUMBER($Q567),ISNUMBER($AL567),$AL567&lt;&gt;0),ROUND($Q567/$AL567*100,1),"")</f>
        <v/>
      </c>
      <c r="AI567" s="48">
        <f>IF(ISNUMBER($S567),IF($S567&lt;=1,"Yes","No"),"n/a")</f>
        <v/>
      </c>
      <c r="AJ567" s="48">
        <f>IF(ISNUMBER($S567),ROUND(MAX(0,MIN(100,100-$S567*2.5-IF(ISNUMBER($T567),$T567,0)*0.12+IF($S567&lt;=1,12,0))),0),"")</f>
        <v/>
      </c>
      <c r="AK567" s="48">
        <f>IF(ISNUMBER($Q567),IF($Q567&gt;=100,20,IF($Q567&gt;=30,10,0)),0)+IF(ISNUMBER($R567),IF($R567&gt;=100,20,0),0)+IF(ISNUMBER($P567),IF($P567&gt;=150,20,IF($P567&gt;=50,12,5)),0)+IF(ISNUMBER($S567),IF($S567&lt;=1,15,0),0)</f>
        <v/>
      </c>
      <c r="AL567" s="48" t="n">
        <v>355</v>
      </c>
      <c r="AM567" s="49" t="n"/>
      <c r="AN567" s="48">
        <f>IF(AND(ISNUMBER($P567),ISNUMBER($AL567),$AL567&lt;&gt;0),IF(OR($P567&gt;180,$P567/$AL567*1000&gt;400),"Over ceiling, confirm SKU","Within"),"n/a")</f>
        <v/>
      </c>
      <c r="AO567" s="51" t="n"/>
      <c r="AP567" s="51" t="n"/>
      <c r="AQ567" s="51" t="n"/>
      <c r="AR567" s="34" t="inlineStr">
        <is>
          <t>Recalled, batch confirmed, to confirm</t>
        </is>
      </c>
      <c r="AS567" s="34" t="inlineStr">
        <is>
          <t>BLANK -&gt; requires live Amazon.ca capture</t>
        </is>
      </c>
      <c r="AT567" s="34" t="inlineStr">
        <is>
          <t>Unverified commercial data</t>
        </is>
      </c>
    </row>
    <row r="568" ht="28" customHeight="1">
      <c r="A568" s="34" t="inlineStr">
        <is>
          <t>Diet Coke</t>
        </is>
      </c>
      <c r="B568" s="34" t="inlineStr">
        <is>
          <t>Diet Coke | Original | 8 pack 355mL</t>
        </is>
      </c>
      <c r="C568" s="34" t="inlineStr">
        <is>
          <t>5) Sparkling water &amp; soda</t>
        </is>
      </c>
      <c r="D568" s="34" t="inlineStr">
        <is>
          <t>355 mL can</t>
        </is>
      </c>
      <c r="E568" s="48" t="n">
        <v>8</v>
      </c>
      <c r="F568" s="49" t="n"/>
      <c r="G568" s="50">
        <f>IF(AND(ISNUMBER($F568),ISNUMBER($E568),$E568&lt;&gt;0),$F568/$E568,"")</f>
        <v/>
      </c>
      <c r="H568" s="50">
        <f>IF(AND(ISNUMBER($F568),ISNUMBER($AL568),ISNUMBER($E568),($AL568*$E568)&lt;&gt;0),$F568/($AL568*$E568)*100,"")</f>
        <v/>
      </c>
      <c r="I568" s="51" t="n"/>
      <c r="J568" s="52" t="n"/>
      <c r="K568" s="50">
        <f>IF(AND(ISNUMBER($F568),ISNUMBER($J568)),$F568*(1-$J568),"")</f>
        <v/>
      </c>
      <c r="L568" s="51" t="n"/>
      <c r="M568" s="51" t="n"/>
      <c r="N568" s="50">
        <f>IF(ISNUMBER($F568),($F568-IF(ISNUMBER($AM568),$AM568,0))*(1-IF(ISNUMBER($J568),$J568,0)),"")</f>
        <v/>
      </c>
      <c r="O568" s="34" t="inlineStr">
        <is>
          <t>Original</t>
        </is>
      </c>
      <c r="P568" s="48" t="n">
        <v>46</v>
      </c>
      <c r="Q568" s="48" t="n">
        <v>40</v>
      </c>
      <c r="R568" s="34" t="inlineStr">
        <is>
          <t>Not listed</t>
        </is>
      </c>
      <c r="S568" s="48" t="n">
        <v>0</v>
      </c>
      <c r="T568" s="48" t="n">
        <v>0</v>
      </c>
      <c r="U568" s="34" t="inlineStr">
        <is>
          <t>Aspartame</t>
        </is>
      </c>
      <c r="V568" s="34" t="inlineStr">
        <is>
          <t>Zero calorie</t>
        </is>
      </c>
      <c r="W568" s="51" t="n"/>
      <c r="X568" s="51" t="n"/>
      <c r="Y568" s="51" t="n"/>
      <c r="Z568" s="51" t="n"/>
      <c r="AA568" s="34" t="inlineStr">
        <is>
          <t>Very High</t>
        </is>
      </c>
      <c r="AB568" s="34" t="inlineStr">
        <is>
          <t>Iconic diet cola</t>
        </is>
      </c>
      <c r="AC568" s="34" t="inlineStr">
        <is>
          <t>The classic diet cola</t>
        </is>
      </c>
      <c r="AD568" s="34" t="inlineStr">
        <is>
          <t>Distinct diet cola flavour loyalty.</t>
        </is>
      </c>
      <c r="AE568" s="51" t="n"/>
      <c r="AF568" s="53">
        <f>IF(AND(ISNUMBER($P568),ISNUMBER($AL568),$AL568&lt;&gt;0),ROUND($P568/$AL568*100,1),"")</f>
        <v/>
      </c>
      <c r="AG568" s="54">
        <f>IF(AND(ISNUMBER($S568),ISNUMBER($AL568),$AL568&lt;&gt;0),ROUND($S568/$AL568*100,2),"")</f>
        <v/>
      </c>
      <c r="AH568" s="53">
        <f>IF(AND(ISNUMBER($Q568),ISNUMBER($AL568),$AL568&lt;&gt;0),ROUND($Q568/$AL568*100,1),"")</f>
        <v/>
      </c>
      <c r="AI568" s="48">
        <f>IF(ISNUMBER($S568),IF($S568&lt;=1,"Yes","No"),"n/a")</f>
        <v/>
      </c>
      <c r="AJ568" s="48">
        <f>IF(ISNUMBER($S568),ROUND(MAX(0,MIN(100,100-$S568*2.5-IF(ISNUMBER($T568),$T568,0)*0.12+IF($S568&lt;=1,12,0))),0),"")</f>
        <v/>
      </c>
      <c r="AK568" s="48">
        <f>IF(ISNUMBER($Q568),IF($Q568&gt;=100,20,IF($Q568&gt;=30,10,0)),0)+IF(ISNUMBER($R568),IF($R568&gt;=100,20,0),0)+IF(ISNUMBER($P568),IF($P568&gt;=150,20,IF($P568&gt;=50,12,5)),0)+IF(ISNUMBER($S568),IF($S568&lt;=1,15,0),0)</f>
        <v/>
      </c>
      <c r="AL568" s="48" t="n">
        <v>355</v>
      </c>
      <c r="AM568" s="49" t="n"/>
      <c r="AN568" s="48">
        <f>IF(AND(ISNUMBER($P568),ISNUMBER($AL568),$AL568&lt;&gt;0),IF(OR($P568&gt;180,$P568/$AL568*1000&gt;400),"Over ceiling, confirm SKU","Within"),"n/a")</f>
        <v/>
      </c>
      <c r="AO568" s="51" t="n"/>
      <c r="AP568" s="51" t="n"/>
      <c r="AQ568" s="51" t="n"/>
      <c r="AR568" s="34" t="inlineStr">
        <is>
          <t>Recalled, batch confirmed, to confirm</t>
        </is>
      </c>
      <c r="AS568" s="34" t="inlineStr">
        <is>
          <t>BLANK -&gt; requires live Amazon.ca capture</t>
        </is>
      </c>
      <c r="AT568" s="34" t="inlineStr">
        <is>
          <t>Unverified commercial data</t>
        </is>
      </c>
    </row>
    <row r="569" ht="28" customHeight="1">
      <c r="A569" s="34" t="inlineStr">
        <is>
          <t>Diet Coke</t>
        </is>
      </c>
      <c r="B569" s="34" t="inlineStr">
        <is>
          <t>Diet Coke | Original | 12 pack 355mL</t>
        </is>
      </c>
      <c r="C569" s="34" t="inlineStr">
        <is>
          <t>5) Sparkling water &amp; soda</t>
        </is>
      </c>
      <c r="D569" s="34" t="inlineStr">
        <is>
          <t>355 mL can</t>
        </is>
      </c>
      <c r="E569" s="48" t="n">
        <v>12</v>
      </c>
      <c r="F569" s="49" t="n"/>
      <c r="G569" s="50">
        <f>IF(AND(ISNUMBER($F569),ISNUMBER($E569),$E569&lt;&gt;0),$F569/$E569,"")</f>
        <v/>
      </c>
      <c r="H569" s="50">
        <f>IF(AND(ISNUMBER($F569),ISNUMBER($AL569),ISNUMBER($E569),($AL569*$E569)&lt;&gt;0),$F569/($AL569*$E569)*100,"")</f>
        <v/>
      </c>
      <c r="I569" s="51" t="n"/>
      <c r="J569" s="52" t="n"/>
      <c r="K569" s="50">
        <f>IF(AND(ISNUMBER($F569),ISNUMBER($J569)),$F569*(1-$J569),"")</f>
        <v/>
      </c>
      <c r="L569" s="51" t="n"/>
      <c r="M569" s="51" t="n"/>
      <c r="N569" s="50">
        <f>IF(ISNUMBER($F569),($F569-IF(ISNUMBER($AM569),$AM569,0))*(1-IF(ISNUMBER($J569),$J569,0)),"")</f>
        <v/>
      </c>
      <c r="O569" s="34" t="inlineStr">
        <is>
          <t>Original</t>
        </is>
      </c>
      <c r="P569" s="48" t="n">
        <v>46</v>
      </c>
      <c r="Q569" s="48" t="n">
        <v>40</v>
      </c>
      <c r="R569" s="34" t="inlineStr">
        <is>
          <t>Not listed</t>
        </is>
      </c>
      <c r="S569" s="48" t="n">
        <v>0</v>
      </c>
      <c r="T569" s="48" t="n">
        <v>0</v>
      </c>
      <c r="U569" s="34" t="inlineStr">
        <is>
          <t>Aspartame</t>
        </is>
      </c>
      <c r="V569" s="34" t="inlineStr">
        <is>
          <t>Zero calorie</t>
        </is>
      </c>
      <c r="W569" s="51" t="n"/>
      <c r="X569" s="51" t="n"/>
      <c r="Y569" s="51" t="n"/>
      <c r="Z569" s="51" t="n"/>
      <c r="AA569" s="34" t="inlineStr">
        <is>
          <t>Very High</t>
        </is>
      </c>
      <c r="AB569" s="34" t="inlineStr">
        <is>
          <t>Iconic diet cola</t>
        </is>
      </c>
      <c r="AC569" s="34" t="inlineStr">
        <is>
          <t>The classic diet cola</t>
        </is>
      </c>
      <c r="AD569" s="34" t="inlineStr">
        <is>
          <t>Distinct diet cola flavour loyalty.</t>
        </is>
      </c>
      <c r="AE569" s="51" t="n"/>
      <c r="AF569" s="53">
        <f>IF(AND(ISNUMBER($P569),ISNUMBER($AL569),$AL569&lt;&gt;0),ROUND($P569/$AL569*100,1),"")</f>
        <v/>
      </c>
      <c r="AG569" s="54">
        <f>IF(AND(ISNUMBER($S569),ISNUMBER($AL569),$AL569&lt;&gt;0),ROUND($S569/$AL569*100,2),"")</f>
        <v/>
      </c>
      <c r="AH569" s="53">
        <f>IF(AND(ISNUMBER($Q569),ISNUMBER($AL569),$AL569&lt;&gt;0),ROUND($Q569/$AL569*100,1),"")</f>
        <v/>
      </c>
      <c r="AI569" s="48">
        <f>IF(ISNUMBER($S569),IF($S569&lt;=1,"Yes","No"),"n/a")</f>
        <v/>
      </c>
      <c r="AJ569" s="48">
        <f>IF(ISNUMBER($S569),ROUND(MAX(0,MIN(100,100-$S569*2.5-IF(ISNUMBER($T569),$T569,0)*0.12+IF($S569&lt;=1,12,0))),0),"")</f>
        <v/>
      </c>
      <c r="AK569" s="48">
        <f>IF(ISNUMBER($Q569),IF($Q569&gt;=100,20,IF($Q569&gt;=30,10,0)),0)+IF(ISNUMBER($R569),IF($R569&gt;=100,20,0),0)+IF(ISNUMBER($P569),IF($P569&gt;=150,20,IF($P569&gt;=50,12,5)),0)+IF(ISNUMBER($S569),IF($S569&lt;=1,15,0),0)</f>
        <v/>
      </c>
      <c r="AL569" s="48" t="n">
        <v>355</v>
      </c>
      <c r="AM569" s="49" t="n"/>
      <c r="AN569" s="48">
        <f>IF(AND(ISNUMBER($P569),ISNUMBER($AL569),$AL569&lt;&gt;0),IF(OR($P569&gt;180,$P569/$AL569*1000&gt;400),"Over ceiling, confirm SKU","Within"),"n/a")</f>
        <v/>
      </c>
      <c r="AO569" s="51" t="n"/>
      <c r="AP569" s="51" t="n"/>
      <c r="AQ569" s="51" t="n"/>
      <c r="AR569" s="34" t="inlineStr">
        <is>
          <t>Recalled, batch confirmed, to confirm</t>
        </is>
      </c>
      <c r="AS569" s="34" t="inlineStr">
        <is>
          <t>BLANK -&gt; requires live Amazon.ca capture</t>
        </is>
      </c>
      <c r="AT569" s="34" t="inlineStr">
        <is>
          <t>Unverified commercial data</t>
        </is>
      </c>
    </row>
    <row r="570" ht="28" customHeight="1">
      <c r="A570" s="34" t="inlineStr">
        <is>
          <t>Diet Coke</t>
        </is>
      </c>
      <c r="B570" s="34" t="inlineStr">
        <is>
          <t>Diet Coke | Original | 15 pack 355mL</t>
        </is>
      </c>
      <c r="C570" s="34" t="inlineStr">
        <is>
          <t>5) Sparkling water &amp; soda</t>
        </is>
      </c>
      <c r="D570" s="34" t="inlineStr">
        <is>
          <t>355 mL can</t>
        </is>
      </c>
      <c r="E570" s="48" t="n">
        <v>15</v>
      </c>
      <c r="F570" s="49" t="n"/>
      <c r="G570" s="50">
        <f>IF(AND(ISNUMBER($F570),ISNUMBER($E570),$E570&lt;&gt;0),$F570/$E570,"")</f>
        <v/>
      </c>
      <c r="H570" s="50">
        <f>IF(AND(ISNUMBER($F570),ISNUMBER($AL570),ISNUMBER($E570),($AL570*$E570)&lt;&gt;0),$F570/($AL570*$E570)*100,"")</f>
        <v/>
      </c>
      <c r="I570" s="51" t="n"/>
      <c r="J570" s="52" t="n"/>
      <c r="K570" s="50">
        <f>IF(AND(ISNUMBER($F570),ISNUMBER($J570)),$F570*(1-$J570),"")</f>
        <v/>
      </c>
      <c r="L570" s="51" t="n"/>
      <c r="M570" s="51" t="n"/>
      <c r="N570" s="50">
        <f>IF(ISNUMBER($F570),($F570-IF(ISNUMBER($AM570),$AM570,0))*(1-IF(ISNUMBER($J570),$J570,0)),"")</f>
        <v/>
      </c>
      <c r="O570" s="34" t="inlineStr">
        <is>
          <t>Original</t>
        </is>
      </c>
      <c r="P570" s="48" t="n">
        <v>46</v>
      </c>
      <c r="Q570" s="48" t="n">
        <v>40</v>
      </c>
      <c r="R570" s="34" t="inlineStr">
        <is>
          <t>Not listed</t>
        </is>
      </c>
      <c r="S570" s="48" t="n">
        <v>0</v>
      </c>
      <c r="T570" s="48" t="n">
        <v>0</v>
      </c>
      <c r="U570" s="34" t="inlineStr">
        <is>
          <t>Aspartame</t>
        </is>
      </c>
      <c r="V570" s="34" t="inlineStr">
        <is>
          <t>Zero calorie</t>
        </is>
      </c>
      <c r="W570" s="51" t="n"/>
      <c r="X570" s="51" t="n"/>
      <c r="Y570" s="51" t="n"/>
      <c r="Z570" s="51" t="n"/>
      <c r="AA570" s="34" t="inlineStr">
        <is>
          <t>Very High</t>
        </is>
      </c>
      <c r="AB570" s="34" t="inlineStr">
        <is>
          <t>Iconic diet cola</t>
        </is>
      </c>
      <c r="AC570" s="34" t="inlineStr">
        <is>
          <t>The classic diet cola</t>
        </is>
      </c>
      <c r="AD570" s="34" t="inlineStr">
        <is>
          <t>Distinct diet cola flavour loyalty.</t>
        </is>
      </c>
      <c r="AE570" s="51" t="n"/>
      <c r="AF570" s="53">
        <f>IF(AND(ISNUMBER($P570),ISNUMBER($AL570),$AL570&lt;&gt;0),ROUND($P570/$AL570*100,1),"")</f>
        <v/>
      </c>
      <c r="AG570" s="54">
        <f>IF(AND(ISNUMBER($S570),ISNUMBER($AL570),$AL570&lt;&gt;0),ROUND($S570/$AL570*100,2),"")</f>
        <v/>
      </c>
      <c r="AH570" s="53">
        <f>IF(AND(ISNUMBER($Q570),ISNUMBER($AL570),$AL570&lt;&gt;0),ROUND($Q570/$AL570*100,1),"")</f>
        <v/>
      </c>
      <c r="AI570" s="48">
        <f>IF(ISNUMBER($S570),IF($S570&lt;=1,"Yes","No"),"n/a")</f>
        <v/>
      </c>
      <c r="AJ570" s="48">
        <f>IF(ISNUMBER($S570),ROUND(MAX(0,MIN(100,100-$S570*2.5-IF(ISNUMBER($T570),$T570,0)*0.12+IF($S570&lt;=1,12,0))),0),"")</f>
        <v/>
      </c>
      <c r="AK570" s="48">
        <f>IF(ISNUMBER($Q570),IF($Q570&gt;=100,20,IF($Q570&gt;=30,10,0)),0)+IF(ISNUMBER($R570),IF($R570&gt;=100,20,0),0)+IF(ISNUMBER($P570),IF($P570&gt;=150,20,IF($P570&gt;=50,12,5)),0)+IF(ISNUMBER($S570),IF($S570&lt;=1,15,0),0)</f>
        <v/>
      </c>
      <c r="AL570" s="48" t="n">
        <v>355</v>
      </c>
      <c r="AM570" s="49" t="n"/>
      <c r="AN570" s="48">
        <f>IF(AND(ISNUMBER($P570),ISNUMBER($AL570),$AL570&lt;&gt;0),IF(OR($P570&gt;180,$P570/$AL570*1000&gt;400),"Over ceiling, confirm SKU","Within"),"n/a")</f>
        <v/>
      </c>
      <c r="AO570" s="51" t="n"/>
      <c r="AP570" s="51" t="n"/>
      <c r="AQ570" s="51" t="n"/>
      <c r="AR570" s="34" t="inlineStr">
        <is>
          <t>Recalled, batch confirmed, to confirm</t>
        </is>
      </c>
      <c r="AS570" s="34" t="inlineStr">
        <is>
          <t>BLANK -&gt; requires live Amazon.ca capture</t>
        </is>
      </c>
      <c r="AT570" s="34" t="inlineStr">
        <is>
          <t>Unverified commercial data</t>
        </is>
      </c>
    </row>
    <row r="571" ht="28" customHeight="1">
      <c r="A571" s="34" t="inlineStr">
        <is>
          <t>Diet Coke</t>
        </is>
      </c>
      <c r="B571" s="34" t="inlineStr">
        <is>
          <t>Diet Coke | Original | 18 pack 355mL</t>
        </is>
      </c>
      <c r="C571" s="34" t="inlineStr">
        <is>
          <t>5) Sparkling water &amp; soda</t>
        </is>
      </c>
      <c r="D571" s="34" t="inlineStr">
        <is>
          <t>355 mL can</t>
        </is>
      </c>
      <c r="E571" s="48" t="n">
        <v>18</v>
      </c>
      <c r="F571" s="49" t="n"/>
      <c r="G571" s="50">
        <f>IF(AND(ISNUMBER($F571),ISNUMBER($E571),$E571&lt;&gt;0),$F571/$E571,"")</f>
        <v/>
      </c>
      <c r="H571" s="50">
        <f>IF(AND(ISNUMBER($F571),ISNUMBER($AL571),ISNUMBER($E571),($AL571*$E571)&lt;&gt;0),$F571/($AL571*$E571)*100,"")</f>
        <v/>
      </c>
      <c r="I571" s="51" t="n"/>
      <c r="J571" s="52" t="n"/>
      <c r="K571" s="50">
        <f>IF(AND(ISNUMBER($F571),ISNUMBER($J571)),$F571*(1-$J571),"")</f>
        <v/>
      </c>
      <c r="L571" s="51" t="n"/>
      <c r="M571" s="51" t="n"/>
      <c r="N571" s="50">
        <f>IF(ISNUMBER($F571),($F571-IF(ISNUMBER($AM571),$AM571,0))*(1-IF(ISNUMBER($J571),$J571,0)),"")</f>
        <v/>
      </c>
      <c r="O571" s="34" t="inlineStr">
        <is>
          <t>Original</t>
        </is>
      </c>
      <c r="P571" s="48" t="n">
        <v>46</v>
      </c>
      <c r="Q571" s="48" t="n">
        <v>40</v>
      </c>
      <c r="R571" s="34" t="inlineStr">
        <is>
          <t>Not listed</t>
        </is>
      </c>
      <c r="S571" s="48" t="n">
        <v>0</v>
      </c>
      <c r="T571" s="48" t="n">
        <v>0</v>
      </c>
      <c r="U571" s="34" t="inlineStr">
        <is>
          <t>Aspartame</t>
        </is>
      </c>
      <c r="V571" s="34" t="inlineStr">
        <is>
          <t>Zero calorie</t>
        </is>
      </c>
      <c r="W571" s="51" t="n"/>
      <c r="X571" s="51" t="n"/>
      <c r="Y571" s="51" t="n"/>
      <c r="Z571" s="51" t="n"/>
      <c r="AA571" s="34" t="inlineStr">
        <is>
          <t>Very High</t>
        </is>
      </c>
      <c r="AB571" s="34" t="inlineStr">
        <is>
          <t>Iconic diet cola</t>
        </is>
      </c>
      <c r="AC571" s="34" t="inlineStr">
        <is>
          <t>The classic diet cola</t>
        </is>
      </c>
      <c r="AD571" s="34" t="inlineStr">
        <is>
          <t>Distinct diet cola flavour loyalty.</t>
        </is>
      </c>
      <c r="AE571" s="51" t="n"/>
      <c r="AF571" s="53">
        <f>IF(AND(ISNUMBER($P571),ISNUMBER($AL571),$AL571&lt;&gt;0),ROUND($P571/$AL571*100,1),"")</f>
        <v/>
      </c>
      <c r="AG571" s="54">
        <f>IF(AND(ISNUMBER($S571),ISNUMBER($AL571),$AL571&lt;&gt;0),ROUND($S571/$AL571*100,2),"")</f>
        <v/>
      </c>
      <c r="AH571" s="53">
        <f>IF(AND(ISNUMBER($Q571),ISNUMBER($AL571),$AL571&lt;&gt;0),ROUND($Q571/$AL571*100,1),"")</f>
        <v/>
      </c>
      <c r="AI571" s="48">
        <f>IF(ISNUMBER($S571),IF($S571&lt;=1,"Yes","No"),"n/a")</f>
        <v/>
      </c>
      <c r="AJ571" s="48">
        <f>IF(ISNUMBER($S571),ROUND(MAX(0,MIN(100,100-$S571*2.5-IF(ISNUMBER($T571),$T571,0)*0.12+IF($S571&lt;=1,12,0))),0),"")</f>
        <v/>
      </c>
      <c r="AK571" s="48">
        <f>IF(ISNUMBER($Q571),IF($Q571&gt;=100,20,IF($Q571&gt;=30,10,0)),0)+IF(ISNUMBER($R571),IF($R571&gt;=100,20,0),0)+IF(ISNUMBER($P571),IF($P571&gt;=150,20,IF($P571&gt;=50,12,5)),0)+IF(ISNUMBER($S571),IF($S571&lt;=1,15,0),0)</f>
        <v/>
      </c>
      <c r="AL571" s="48" t="n">
        <v>355</v>
      </c>
      <c r="AM571" s="49" t="n"/>
      <c r="AN571" s="48">
        <f>IF(AND(ISNUMBER($P571),ISNUMBER($AL571),$AL571&lt;&gt;0),IF(OR($P571&gt;180,$P571/$AL571*1000&gt;400),"Over ceiling, confirm SKU","Within"),"n/a")</f>
        <v/>
      </c>
      <c r="AO571" s="51" t="n"/>
      <c r="AP571" s="51" t="n"/>
      <c r="AQ571" s="51" t="n"/>
      <c r="AR571" s="34" t="inlineStr">
        <is>
          <t>Recalled, batch confirmed, to confirm</t>
        </is>
      </c>
      <c r="AS571" s="34" t="inlineStr">
        <is>
          <t>BLANK -&gt; requires live Amazon.ca capture</t>
        </is>
      </c>
      <c r="AT571" s="34" t="inlineStr">
        <is>
          <t>Unverified commercial data</t>
        </is>
      </c>
    </row>
    <row r="572" ht="28" customHeight="1">
      <c r="A572" s="34" t="inlineStr">
        <is>
          <t>Diet Coke</t>
        </is>
      </c>
      <c r="B572" s="34" t="inlineStr">
        <is>
          <t>Diet Coke | Original | 24 pack 355mL</t>
        </is>
      </c>
      <c r="C572" s="34" t="inlineStr">
        <is>
          <t>5) Sparkling water &amp; soda</t>
        </is>
      </c>
      <c r="D572" s="34" t="inlineStr">
        <is>
          <t>355 mL can</t>
        </is>
      </c>
      <c r="E572" s="48" t="n">
        <v>24</v>
      </c>
      <c r="F572" s="49" t="n"/>
      <c r="G572" s="50">
        <f>IF(AND(ISNUMBER($F572),ISNUMBER($E572),$E572&lt;&gt;0),$F572/$E572,"")</f>
        <v/>
      </c>
      <c r="H572" s="50">
        <f>IF(AND(ISNUMBER($F572),ISNUMBER($AL572),ISNUMBER($E572),($AL572*$E572)&lt;&gt;0),$F572/($AL572*$E572)*100,"")</f>
        <v/>
      </c>
      <c r="I572" s="51" t="n"/>
      <c r="J572" s="52" t="n"/>
      <c r="K572" s="50">
        <f>IF(AND(ISNUMBER($F572),ISNUMBER($J572)),$F572*(1-$J572),"")</f>
        <v/>
      </c>
      <c r="L572" s="51" t="n"/>
      <c r="M572" s="51" t="n"/>
      <c r="N572" s="50">
        <f>IF(ISNUMBER($F572),($F572-IF(ISNUMBER($AM572),$AM572,0))*(1-IF(ISNUMBER($J572),$J572,0)),"")</f>
        <v/>
      </c>
      <c r="O572" s="34" t="inlineStr">
        <is>
          <t>Original</t>
        </is>
      </c>
      <c r="P572" s="48" t="n">
        <v>46</v>
      </c>
      <c r="Q572" s="48" t="n">
        <v>40</v>
      </c>
      <c r="R572" s="34" t="inlineStr">
        <is>
          <t>Not listed</t>
        </is>
      </c>
      <c r="S572" s="48" t="n">
        <v>0</v>
      </c>
      <c r="T572" s="48" t="n">
        <v>0</v>
      </c>
      <c r="U572" s="34" t="inlineStr">
        <is>
          <t>Aspartame</t>
        </is>
      </c>
      <c r="V572" s="34" t="inlineStr">
        <is>
          <t>Zero calorie</t>
        </is>
      </c>
      <c r="W572" s="51" t="n"/>
      <c r="X572" s="51" t="n"/>
      <c r="Y572" s="51" t="n"/>
      <c r="Z572" s="51" t="n"/>
      <c r="AA572" s="34" t="inlineStr">
        <is>
          <t>Very High</t>
        </is>
      </c>
      <c r="AB572" s="34" t="inlineStr">
        <is>
          <t>Iconic diet cola</t>
        </is>
      </c>
      <c r="AC572" s="34" t="inlineStr">
        <is>
          <t>The classic diet cola</t>
        </is>
      </c>
      <c r="AD572" s="34" t="inlineStr">
        <is>
          <t>Distinct diet cola flavour loyalty.</t>
        </is>
      </c>
      <c r="AE572" s="51" t="n"/>
      <c r="AF572" s="53">
        <f>IF(AND(ISNUMBER($P572),ISNUMBER($AL572),$AL572&lt;&gt;0),ROUND($P572/$AL572*100,1),"")</f>
        <v/>
      </c>
      <c r="AG572" s="54">
        <f>IF(AND(ISNUMBER($S572),ISNUMBER($AL572),$AL572&lt;&gt;0),ROUND($S572/$AL572*100,2),"")</f>
        <v/>
      </c>
      <c r="AH572" s="53">
        <f>IF(AND(ISNUMBER($Q572),ISNUMBER($AL572),$AL572&lt;&gt;0),ROUND($Q572/$AL572*100,1),"")</f>
        <v/>
      </c>
      <c r="AI572" s="48">
        <f>IF(ISNUMBER($S572),IF($S572&lt;=1,"Yes","No"),"n/a")</f>
        <v/>
      </c>
      <c r="AJ572" s="48">
        <f>IF(ISNUMBER($S572),ROUND(MAX(0,MIN(100,100-$S572*2.5-IF(ISNUMBER($T572),$T572,0)*0.12+IF($S572&lt;=1,12,0))),0),"")</f>
        <v/>
      </c>
      <c r="AK572" s="48">
        <f>IF(ISNUMBER($Q572),IF($Q572&gt;=100,20,IF($Q572&gt;=30,10,0)),0)+IF(ISNUMBER($R572),IF($R572&gt;=100,20,0),0)+IF(ISNUMBER($P572),IF($P572&gt;=150,20,IF($P572&gt;=50,12,5)),0)+IF(ISNUMBER($S572),IF($S572&lt;=1,15,0),0)</f>
        <v/>
      </c>
      <c r="AL572" s="48" t="n">
        <v>355</v>
      </c>
      <c r="AM572" s="49" t="n"/>
      <c r="AN572" s="48">
        <f>IF(AND(ISNUMBER($P572),ISNUMBER($AL572),$AL572&lt;&gt;0),IF(OR($P572&gt;180,$P572/$AL572*1000&gt;400),"Over ceiling, confirm SKU","Within"),"n/a")</f>
        <v/>
      </c>
      <c r="AO572" s="51" t="n"/>
      <c r="AP572" s="51" t="n"/>
      <c r="AQ572" s="51" t="n"/>
      <c r="AR572" s="34" t="inlineStr">
        <is>
          <t>Recalled, batch confirmed, to confirm</t>
        </is>
      </c>
      <c r="AS572" s="34" t="inlineStr">
        <is>
          <t>BLANK -&gt; requires live Amazon.ca capture</t>
        </is>
      </c>
      <c r="AT572" s="34" t="inlineStr">
        <is>
          <t>Unverified commercial data</t>
        </is>
      </c>
    </row>
    <row r="573" ht="28" customHeight="1">
      <c r="A573" s="34" t="inlineStr">
        <is>
          <t>Diet Coke</t>
        </is>
      </c>
      <c r="B573" s="34" t="inlineStr">
        <is>
          <t>Diet Coke | Cherry | single 355mL</t>
        </is>
      </c>
      <c r="C573" s="34" t="inlineStr">
        <is>
          <t>5) Sparkling water &amp; soda</t>
        </is>
      </c>
      <c r="D573" s="34" t="inlineStr">
        <is>
          <t>355 mL can</t>
        </is>
      </c>
      <c r="E573" s="48" t="n">
        <v>1</v>
      </c>
      <c r="F573" s="49" t="n"/>
      <c r="G573" s="50">
        <f>IF(AND(ISNUMBER($F573),ISNUMBER($E573),$E573&lt;&gt;0),$F573/$E573,"")</f>
        <v/>
      </c>
      <c r="H573" s="50">
        <f>IF(AND(ISNUMBER($F573),ISNUMBER($AL573),ISNUMBER($E573),($AL573*$E573)&lt;&gt;0),$F573/($AL573*$E573)*100,"")</f>
        <v/>
      </c>
      <c r="I573" s="51" t="n"/>
      <c r="J573" s="52" t="n"/>
      <c r="K573" s="50">
        <f>IF(AND(ISNUMBER($F573),ISNUMBER($J573)),$F573*(1-$J573),"")</f>
        <v/>
      </c>
      <c r="L573" s="51" t="n"/>
      <c r="M573" s="51" t="n"/>
      <c r="N573" s="50">
        <f>IF(ISNUMBER($F573),($F573-IF(ISNUMBER($AM573),$AM573,0))*(1-IF(ISNUMBER($J573),$J573,0)),"")</f>
        <v/>
      </c>
      <c r="O573" s="34" t="inlineStr">
        <is>
          <t>Cherry</t>
        </is>
      </c>
      <c r="P573" s="48" t="n">
        <v>46</v>
      </c>
      <c r="Q573" s="48" t="n">
        <v>40</v>
      </c>
      <c r="R573" s="34" t="inlineStr">
        <is>
          <t>Not listed</t>
        </is>
      </c>
      <c r="S573" s="48" t="n">
        <v>0</v>
      </c>
      <c r="T573" s="48" t="n">
        <v>0</v>
      </c>
      <c r="U573" s="34" t="inlineStr">
        <is>
          <t>Aspartame</t>
        </is>
      </c>
      <c r="V573" s="34" t="inlineStr">
        <is>
          <t>Zero calorie</t>
        </is>
      </c>
      <c r="W573" s="51" t="n"/>
      <c r="X573" s="51" t="n"/>
      <c r="Y573" s="51" t="n"/>
      <c r="Z573" s="51" t="n"/>
      <c r="AA573" s="34" t="inlineStr">
        <is>
          <t>Very High</t>
        </is>
      </c>
      <c r="AB573" s="34" t="inlineStr">
        <is>
          <t>Iconic diet cola</t>
        </is>
      </c>
      <c r="AC573" s="34" t="inlineStr">
        <is>
          <t>The classic diet cola</t>
        </is>
      </c>
      <c r="AD573" s="34" t="inlineStr">
        <is>
          <t>Distinct diet cola flavour loyalty.</t>
        </is>
      </c>
      <c r="AE573" s="51" t="n"/>
      <c r="AF573" s="53">
        <f>IF(AND(ISNUMBER($P573),ISNUMBER($AL573),$AL573&lt;&gt;0),ROUND($P573/$AL573*100,1),"")</f>
        <v/>
      </c>
      <c r="AG573" s="54">
        <f>IF(AND(ISNUMBER($S573),ISNUMBER($AL573),$AL573&lt;&gt;0),ROUND($S573/$AL573*100,2),"")</f>
        <v/>
      </c>
      <c r="AH573" s="53">
        <f>IF(AND(ISNUMBER($Q573),ISNUMBER($AL573),$AL573&lt;&gt;0),ROUND($Q573/$AL573*100,1),"")</f>
        <v/>
      </c>
      <c r="AI573" s="48">
        <f>IF(ISNUMBER($S573),IF($S573&lt;=1,"Yes","No"),"n/a")</f>
        <v/>
      </c>
      <c r="AJ573" s="48">
        <f>IF(ISNUMBER($S573),ROUND(MAX(0,MIN(100,100-$S573*2.5-IF(ISNUMBER($T573),$T573,0)*0.12+IF($S573&lt;=1,12,0))),0),"")</f>
        <v/>
      </c>
      <c r="AK573" s="48">
        <f>IF(ISNUMBER($Q573),IF($Q573&gt;=100,20,IF($Q573&gt;=30,10,0)),0)+IF(ISNUMBER($R573),IF($R573&gt;=100,20,0),0)+IF(ISNUMBER($P573),IF($P573&gt;=150,20,IF($P573&gt;=50,12,5)),0)+IF(ISNUMBER($S573),IF($S573&lt;=1,15,0),0)</f>
        <v/>
      </c>
      <c r="AL573" s="48" t="n">
        <v>355</v>
      </c>
      <c r="AM573" s="49" t="n"/>
      <c r="AN573" s="48">
        <f>IF(AND(ISNUMBER($P573),ISNUMBER($AL573),$AL573&lt;&gt;0),IF(OR($P573&gt;180,$P573/$AL573*1000&gt;400),"Over ceiling, confirm SKU","Within"),"n/a")</f>
        <v/>
      </c>
      <c r="AO573" s="51" t="n"/>
      <c r="AP573" s="51" t="n"/>
      <c r="AQ573" s="51" t="n"/>
      <c r="AR573" s="34" t="inlineStr">
        <is>
          <t>Recalled, batch confirmed, to confirm</t>
        </is>
      </c>
      <c r="AS573" s="34" t="inlineStr">
        <is>
          <t>BLANK -&gt; requires live Amazon.ca capture</t>
        </is>
      </c>
      <c r="AT573" s="34" t="inlineStr">
        <is>
          <t>Unverified commercial data</t>
        </is>
      </c>
    </row>
    <row r="574" ht="28" customHeight="1">
      <c r="A574" s="34" t="inlineStr">
        <is>
          <t>Diet Coke</t>
        </is>
      </c>
      <c r="B574" s="34" t="inlineStr">
        <is>
          <t>Diet Coke | Cherry | 8 pack 355mL</t>
        </is>
      </c>
      <c r="C574" s="34" t="inlineStr">
        <is>
          <t>5) Sparkling water &amp; soda</t>
        </is>
      </c>
      <c r="D574" s="34" t="inlineStr">
        <is>
          <t>355 mL can</t>
        </is>
      </c>
      <c r="E574" s="48" t="n">
        <v>8</v>
      </c>
      <c r="F574" s="49" t="n"/>
      <c r="G574" s="50">
        <f>IF(AND(ISNUMBER($F574),ISNUMBER($E574),$E574&lt;&gt;0),$F574/$E574,"")</f>
        <v/>
      </c>
      <c r="H574" s="50">
        <f>IF(AND(ISNUMBER($F574),ISNUMBER($AL574),ISNUMBER($E574),($AL574*$E574)&lt;&gt;0),$F574/($AL574*$E574)*100,"")</f>
        <v/>
      </c>
      <c r="I574" s="51" t="n"/>
      <c r="J574" s="52" t="n"/>
      <c r="K574" s="50">
        <f>IF(AND(ISNUMBER($F574),ISNUMBER($J574)),$F574*(1-$J574),"")</f>
        <v/>
      </c>
      <c r="L574" s="51" t="n"/>
      <c r="M574" s="51" t="n"/>
      <c r="N574" s="50">
        <f>IF(ISNUMBER($F574),($F574-IF(ISNUMBER($AM574),$AM574,0))*(1-IF(ISNUMBER($J574),$J574,0)),"")</f>
        <v/>
      </c>
      <c r="O574" s="34" t="inlineStr">
        <is>
          <t>Cherry</t>
        </is>
      </c>
      <c r="P574" s="48" t="n">
        <v>46</v>
      </c>
      <c r="Q574" s="48" t="n">
        <v>40</v>
      </c>
      <c r="R574" s="34" t="inlineStr">
        <is>
          <t>Not listed</t>
        </is>
      </c>
      <c r="S574" s="48" t="n">
        <v>0</v>
      </c>
      <c r="T574" s="48" t="n">
        <v>0</v>
      </c>
      <c r="U574" s="34" t="inlineStr">
        <is>
          <t>Aspartame</t>
        </is>
      </c>
      <c r="V574" s="34" t="inlineStr">
        <is>
          <t>Zero calorie</t>
        </is>
      </c>
      <c r="W574" s="51" t="n"/>
      <c r="X574" s="51" t="n"/>
      <c r="Y574" s="51" t="n"/>
      <c r="Z574" s="51" t="n"/>
      <c r="AA574" s="34" t="inlineStr">
        <is>
          <t>Very High</t>
        </is>
      </c>
      <c r="AB574" s="34" t="inlineStr">
        <is>
          <t>Iconic diet cola</t>
        </is>
      </c>
      <c r="AC574" s="34" t="inlineStr">
        <is>
          <t>The classic diet cola</t>
        </is>
      </c>
      <c r="AD574" s="34" t="inlineStr">
        <is>
          <t>Distinct diet cola flavour loyalty.</t>
        </is>
      </c>
      <c r="AE574" s="51" t="n"/>
      <c r="AF574" s="53">
        <f>IF(AND(ISNUMBER($P574),ISNUMBER($AL574),$AL574&lt;&gt;0),ROUND($P574/$AL574*100,1),"")</f>
        <v/>
      </c>
      <c r="AG574" s="54">
        <f>IF(AND(ISNUMBER($S574),ISNUMBER($AL574),$AL574&lt;&gt;0),ROUND($S574/$AL574*100,2),"")</f>
        <v/>
      </c>
      <c r="AH574" s="53">
        <f>IF(AND(ISNUMBER($Q574),ISNUMBER($AL574),$AL574&lt;&gt;0),ROUND($Q574/$AL574*100,1),"")</f>
        <v/>
      </c>
      <c r="AI574" s="48">
        <f>IF(ISNUMBER($S574),IF($S574&lt;=1,"Yes","No"),"n/a")</f>
        <v/>
      </c>
      <c r="AJ574" s="48">
        <f>IF(ISNUMBER($S574),ROUND(MAX(0,MIN(100,100-$S574*2.5-IF(ISNUMBER($T574),$T574,0)*0.12+IF($S574&lt;=1,12,0))),0),"")</f>
        <v/>
      </c>
      <c r="AK574" s="48">
        <f>IF(ISNUMBER($Q574),IF($Q574&gt;=100,20,IF($Q574&gt;=30,10,0)),0)+IF(ISNUMBER($R574),IF($R574&gt;=100,20,0),0)+IF(ISNUMBER($P574),IF($P574&gt;=150,20,IF($P574&gt;=50,12,5)),0)+IF(ISNUMBER($S574),IF($S574&lt;=1,15,0),0)</f>
        <v/>
      </c>
      <c r="AL574" s="48" t="n">
        <v>355</v>
      </c>
      <c r="AM574" s="49" t="n"/>
      <c r="AN574" s="48">
        <f>IF(AND(ISNUMBER($P574),ISNUMBER($AL574),$AL574&lt;&gt;0),IF(OR($P574&gt;180,$P574/$AL574*1000&gt;400),"Over ceiling, confirm SKU","Within"),"n/a")</f>
        <v/>
      </c>
      <c r="AO574" s="51" t="n"/>
      <c r="AP574" s="51" t="n"/>
      <c r="AQ574" s="51" t="n"/>
      <c r="AR574" s="34" t="inlineStr">
        <is>
          <t>Recalled, batch confirmed, to confirm</t>
        </is>
      </c>
      <c r="AS574" s="34" t="inlineStr">
        <is>
          <t>BLANK -&gt; requires live Amazon.ca capture</t>
        </is>
      </c>
      <c r="AT574" s="34" t="inlineStr">
        <is>
          <t>Unverified commercial data</t>
        </is>
      </c>
    </row>
    <row r="575" ht="28" customHeight="1">
      <c r="A575" s="34" t="inlineStr">
        <is>
          <t>Diet Coke</t>
        </is>
      </c>
      <c r="B575" s="34" t="inlineStr">
        <is>
          <t>Diet Coke | Cherry | 12 pack 355mL</t>
        </is>
      </c>
      <c r="C575" s="34" t="inlineStr">
        <is>
          <t>5) Sparkling water &amp; soda</t>
        </is>
      </c>
      <c r="D575" s="34" t="inlineStr">
        <is>
          <t>355 mL can</t>
        </is>
      </c>
      <c r="E575" s="48" t="n">
        <v>12</v>
      </c>
      <c r="F575" s="49" t="n"/>
      <c r="G575" s="50">
        <f>IF(AND(ISNUMBER($F575),ISNUMBER($E575),$E575&lt;&gt;0),$F575/$E575,"")</f>
        <v/>
      </c>
      <c r="H575" s="50">
        <f>IF(AND(ISNUMBER($F575),ISNUMBER($AL575),ISNUMBER($E575),($AL575*$E575)&lt;&gt;0),$F575/($AL575*$E575)*100,"")</f>
        <v/>
      </c>
      <c r="I575" s="51" t="n"/>
      <c r="J575" s="52" t="n"/>
      <c r="K575" s="50">
        <f>IF(AND(ISNUMBER($F575),ISNUMBER($J575)),$F575*(1-$J575),"")</f>
        <v/>
      </c>
      <c r="L575" s="51" t="n"/>
      <c r="M575" s="51" t="n"/>
      <c r="N575" s="50">
        <f>IF(ISNUMBER($F575),($F575-IF(ISNUMBER($AM575),$AM575,0))*(1-IF(ISNUMBER($J575),$J575,0)),"")</f>
        <v/>
      </c>
      <c r="O575" s="34" t="inlineStr">
        <is>
          <t>Cherry</t>
        </is>
      </c>
      <c r="P575" s="48" t="n">
        <v>46</v>
      </c>
      <c r="Q575" s="48" t="n">
        <v>40</v>
      </c>
      <c r="R575" s="34" t="inlineStr">
        <is>
          <t>Not listed</t>
        </is>
      </c>
      <c r="S575" s="48" t="n">
        <v>0</v>
      </c>
      <c r="T575" s="48" t="n">
        <v>0</v>
      </c>
      <c r="U575" s="34" t="inlineStr">
        <is>
          <t>Aspartame</t>
        </is>
      </c>
      <c r="V575" s="34" t="inlineStr">
        <is>
          <t>Zero calorie</t>
        </is>
      </c>
      <c r="W575" s="51" t="n"/>
      <c r="X575" s="51" t="n"/>
      <c r="Y575" s="51" t="n"/>
      <c r="Z575" s="51" t="n"/>
      <c r="AA575" s="34" t="inlineStr">
        <is>
          <t>Very High</t>
        </is>
      </c>
      <c r="AB575" s="34" t="inlineStr">
        <is>
          <t>Iconic diet cola</t>
        </is>
      </c>
      <c r="AC575" s="34" t="inlineStr">
        <is>
          <t>The classic diet cola</t>
        </is>
      </c>
      <c r="AD575" s="34" t="inlineStr">
        <is>
          <t>Distinct diet cola flavour loyalty.</t>
        </is>
      </c>
      <c r="AE575" s="51" t="n"/>
      <c r="AF575" s="53">
        <f>IF(AND(ISNUMBER($P575),ISNUMBER($AL575),$AL575&lt;&gt;0),ROUND($P575/$AL575*100,1),"")</f>
        <v/>
      </c>
      <c r="AG575" s="54">
        <f>IF(AND(ISNUMBER($S575),ISNUMBER($AL575),$AL575&lt;&gt;0),ROUND($S575/$AL575*100,2),"")</f>
        <v/>
      </c>
      <c r="AH575" s="53">
        <f>IF(AND(ISNUMBER($Q575),ISNUMBER($AL575),$AL575&lt;&gt;0),ROUND($Q575/$AL575*100,1),"")</f>
        <v/>
      </c>
      <c r="AI575" s="48">
        <f>IF(ISNUMBER($S575),IF($S575&lt;=1,"Yes","No"),"n/a")</f>
        <v/>
      </c>
      <c r="AJ575" s="48">
        <f>IF(ISNUMBER($S575),ROUND(MAX(0,MIN(100,100-$S575*2.5-IF(ISNUMBER($T575),$T575,0)*0.12+IF($S575&lt;=1,12,0))),0),"")</f>
        <v/>
      </c>
      <c r="AK575" s="48">
        <f>IF(ISNUMBER($Q575),IF($Q575&gt;=100,20,IF($Q575&gt;=30,10,0)),0)+IF(ISNUMBER($R575),IF($R575&gt;=100,20,0),0)+IF(ISNUMBER($P575),IF($P575&gt;=150,20,IF($P575&gt;=50,12,5)),0)+IF(ISNUMBER($S575),IF($S575&lt;=1,15,0),0)</f>
        <v/>
      </c>
      <c r="AL575" s="48" t="n">
        <v>355</v>
      </c>
      <c r="AM575" s="49" t="n"/>
      <c r="AN575" s="48">
        <f>IF(AND(ISNUMBER($P575),ISNUMBER($AL575),$AL575&lt;&gt;0),IF(OR($P575&gt;180,$P575/$AL575*1000&gt;400),"Over ceiling, confirm SKU","Within"),"n/a")</f>
        <v/>
      </c>
      <c r="AO575" s="51" t="n"/>
      <c r="AP575" s="51" t="n"/>
      <c r="AQ575" s="51" t="n"/>
      <c r="AR575" s="34" t="inlineStr">
        <is>
          <t>Recalled, batch confirmed, to confirm</t>
        </is>
      </c>
      <c r="AS575" s="34" t="inlineStr">
        <is>
          <t>BLANK -&gt; requires live Amazon.ca capture</t>
        </is>
      </c>
      <c r="AT575" s="34" t="inlineStr">
        <is>
          <t>Unverified commercial data</t>
        </is>
      </c>
    </row>
    <row r="576" ht="28" customHeight="1">
      <c r="A576" s="34" t="inlineStr">
        <is>
          <t>Diet Coke</t>
        </is>
      </c>
      <c r="B576" s="34" t="inlineStr">
        <is>
          <t>Diet Coke | Cherry | 15 pack 355mL</t>
        </is>
      </c>
      <c r="C576" s="34" t="inlineStr">
        <is>
          <t>5) Sparkling water &amp; soda</t>
        </is>
      </c>
      <c r="D576" s="34" t="inlineStr">
        <is>
          <t>355 mL can</t>
        </is>
      </c>
      <c r="E576" s="48" t="n">
        <v>15</v>
      </c>
      <c r="F576" s="49" t="n"/>
      <c r="G576" s="50">
        <f>IF(AND(ISNUMBER($F576),ISNUMBER($E576),$E576&lt;&gt;0),$F576/$E576,"")</f>
        <v/>
      </c>
      <c r="H576" s="50">
        <f>IF(AND(ISNUMBER($F576),ISNUMBER($AL576),ISNUMBER($E576),($AL576*$E576)&lt;&gt;0),$F576/($AL576*$E576)*100,"")</f>
        <v/>
      </c>
      <c r="I576" s="51" t="n"/>
      <c r="J576" s="52" t="n"/>
      <c r="K576" s="50">
        <f>IF(AND(ISNUMBER($F576),ISNUMBER($J576)),$F576*(1-$J576),"")</f>
        <v/>
      </c>
      <c r="L576" s="51" t="n"/>
      <c r="M576" s="51" t="n"/>
      <c r="N576" s="50">
        <f>IF(ISNUMBER($F576),($F576-IF(ISNUMBER($AM576),$AM576,0))*(1-IF(ISNUMBER($J576),$J576,0)),"")</f>
        <v/>
      </c>
      <c r="O576" s="34" t="inlineStr">
        <is>
          <t>Cherry</t>
        </is>
      </c>
      <c r="P576" s="48" t="n">
        <v>46</v>
      </c>
      <c r="Q576" s="48" t="n">
        <v>40</v>
      </c>
      <c r="R576" s="34" t="inlineStr">
        <is>
          <t>Not listed</t>
        </is>
      </c>
      <c r="S576" s="48" t="n">
        <v>0</v>
      </c>
      <c r="T576" s="48" t="n">
        <v>0</v>
      </c>
      <c r="U576" s="34" t="inlineStr">
        <is>
          <t>Aspartame</t>
        </is>
      </c>
      <c r="V576" s="34" t="inlineStr">
        <is>
          <t>Zero calorie</t>
        </is>
      </c>
      <c r="W576" s="51" t="n"/>
      <c r="X576" s="51" t="n"/>
      <c r="Y576" s="51" t="n"/>
      <c r="Z576" s="51" t="n"/>
      <c r="AA576" s="34" t="inlineStr">
        <is>
          <t>Very High</t>
        </is>
      </c>
      <c r="AB576" s="34" t="inlineStr">
        <is>
          <t>Iconic diet cola</t>
        </is>
      </c>
      <c r="AC576" s="34" t="inlineStr">
        <is>
          <t>The classic diet cola</t>
        </is>
      </c>
      <c r="AD576" s="34" t="inlineStr">
        <is>
          <t>Distinct diet cola flavour loyalty.</t>
        </is>
      </c>
      <c r="AE576" s="51" t="n"/>
      <c r="AF576" s="53">
        <f>IF(AND(ISNUMBER($P576),ISNUMBER($AL576),$AL576&lt;&gt;0),ROUND($P576/$AL576*100,1),"")</f>
        <v/>
      </c>
      <c r="AG576" s="54">
        <f>IF(AND(ISNUMBER($S576),ISNUMBER($AL576),$AL576&lt;&gt;0),ROUND($S576/$AL576*100,2),"")</f>
        <v/>
      </c>
      <c r="AH576" s="53">
        <f>IF(AND(ISNUMBER($Q576),ISNUMBER($AL576),$AL576&lt;&gt;0),ROUND($Q576/$AL576*100,1),"")</f>
        <v/>
      </c>
      <c r="AI576" s="48">
        <f>IF(ISNUMBER($S576),IF($S576&lt;=1,"Yes","No"),"n/a")</f>
        <v/>
      </c>
      <c r="AJ576" s="48">
        <f>IF(ISNUMBER($S576),ROUND(MAX(0,MIN(100,100-$S576*2.5-IF(ISNUMBER($T576),$T576,0)*0.12+IF($S576&lt;=1,12,0))),0),"")</f>
        <v/>
      </c>
      <c r="AK576" s="48">
        <f>IF(ISNUMBER($Q576),IF($Q576&gt;=100,20,IF($Q576&gt;=30,10,0)),0)+IF(ISNUMBER($R576),IF($R576&gt;=100,20,0),0)+IF(ISNUMBER($P576),IF($P576&gt;=150,20,IF($P576&gt;=50,12,5)),0)+IF(ISNUMBER($S576),IF($S576&lt;=1,15,0),0)</f>
        <v/>
      </c>
      <c r="AL576" s="48" t="n">
        <v>355</v>
      </c>
      <c r="AM576" s="49" t="n"/>
      <c r="AN576" s="48">
        <f>IF(AND(ISNUMBER($P576),ISNUMBER($AL576),$AL576&lt;&gt;0),IF(OR($P576&gt;180,$P576/$AL576*1000&gt;400),"Over ceiling, confirm SKU","Within"),"n/a")</f>
        <v/>
      </c>
      <c r="AO576" s="51" t="n"/>
      <c r="AP576" s="51" t="n"/>
      <c r="AQ576" s="51" t="n"/>
      <c r="AR576" s="34" t="inlineStr">
        <is>
          <t>Recalled, batch confirmed, to confirm</t>
        </is>
      </c>
      <c r="AS576" s="34" t="inlineStr">
        <is>
          <t>BLANK -&gt; requires live Amazon.ca capture</t>
        </is>
      </c>
      <c r="AT576" s="34" t="inlineStr">
        <is>
          <t>Unverified commercial data</t>
        </is>
      </c>
    </row>
    <row r="577" ht="28" customHeight="1">
      <c r="A577" s="34" t="inlineStr">
        <is>
          <t>Diet Coke</t>
        </is>
      </c>
      <c r="B577" s="34" t="inlineStr">
        <is>
          <t>Diet Coke | Cherry | 18 pack 355mL</t>
        </is>
      </c>
      <c r="C577" s="34" t="inlineStr">
        <is>
          <t>5) Sparkling water &amp; soda</t>
        </is>
      </c>
      <c r="D577" s="34" t="inlineStr">
        <is>
          <t>355 mL can</t>
        </is>
      </c>
      <c r="E577" s="48" t="n">
        <v>18</v>
      </c>
      <c r="F577" s="49" t="n"/>
      <c r="G577" s="50">
        <f>IF(AND(ISNUMBER($F577),ISNUMBER($E577),$E577&lt;&gt;0),$F577/$E577,"")</f>
        <v/>
      </c>
      <c r="H577" s="50">
        <f>IF(AND(ISNUMBER($F577),ISNUMBER($AL577),ISNUMBER($E577),($AL577*$E577)&lt;&gt;0),$F577/($AL577*$E577)*100,"")</f>
        <v/>
      </c>
      <c r="I577" s="51" t="n"/>
      <c r="J577" s="52" t="n"/>
      <c r="K577" s="50">
        <f>IF(AND(ISNUMBER($F577),ISNUMBER($J577)),$F577*(1-$J577),"")</f>
        <v/>
      </c>
      <c r="L577" s="51" t="n"/>
      <c r="M577" s="51" t="n"/>
      <c r="N577" s="50">
        <f>IF(ISNUMBER($F577),($F577-IF(ISNUMBER($AM577),$AM577,0))*(1-IF(ISNUMBER($J577),$J577,0)),"")</f>
        <v/>
      </c>
      <c r="O577" s="34" t="inlineStr">
        <is>
          <t>Cherry</t>
        </is>
      </c>
      <c r="P577" s="48" t="n">
        <v>46</v>
      </c>
      <c r="Q577" s="48" t="n">
        <v>40</v>
      </c>
      <c r="R577" s="34" t="inlineStr">
        <is>
          <t>Not listed</t>
        </is>
      </c>
      <c r="S577" s="48" t="n">
        <v>0</v>
      </c>
      <c r="T577" s="48" t="n">
        <v>0</v>
      </c>
      <c r="U577" s="34" t="inlineStr">
        <is>
          <t>Aspartame</t>
        </is>
      </c>
      <c r="V577" s="34" t="inlineStr">
        <is>
          <t>Zero calorie</t>
        </is>
      </c>
      <c r="W577" s="51" t="n"/>
      <c r="X577" s="51" t="n"/>
      <c r="Y577" s="51" t="n"/>
      <c r="Z577" s="51" t="n"/>
      <c r="AA577" s="34" t="inlineStr">
        <is>
          <t>Very High</t>
        </is>
      </c>
      <c r="AB577" s="34" t="inlineStr">
        <is>
          <t>Iconic diet cola</t>
        </is>
      </c>
      <c r="AC577" s="34" t="inlineStr">
        <is>
          <t>The classic diet cola</t>
        </is>
      </c>
      <c r="AD577" s="34" t="inlineStr">
        <is>
          <t>Distinct diet cola flavour loyalty.</t>
        </is>
      </c>
      <c r="AE577" s="51" t="n"/>
      <c r="AF577" s="53">
        <f>IF(AND(ISNUMBER($P577),ISNUMBER($AL577),$AL577&lt;&gt;0),ROUND($P577/$AL577*100,1),"")</f>
        <v/>
      </c>
      <c r="AG577" s="54">
        <f>IF(AND(ISNUMBER($S577),ISNUMBER($AL577),$AL577&lt;&gt;0),ROUND($S577/$AL577*100,2),"")</f>
        <v/>
      </c>
      <c r="AH577" s="53">
        <f>IF(AND(ISNUMBER($Q577),ISNUMBER($AL577),$AL577&lt;&gt;0),ROUND($Q577/$AL577*100,1),"")</f>
        <v/>
      </c>
      <c r="AI577" s="48">
        <f>IF(ISNUMBER($S577),IF($S577&lt;=1,"Yes","No"),"n/a")</f>
        <v/>
      </c>
      <c r="AJ577" s="48">
        <f>IF(ISNUMBER($S577),ROUND(MAX(0,MIN(100,100-$S577*2.5-IF(ISNUMBER($T577),$T577,0)*0.12+IF($S577&lt;=1,12,0))),0),"")</f>
        <v/>
      </c>
      <c r="AK577" s="48">
        <f>IF(ISNUMBER($Q577),IF($Q577&gt;=100,20,IF($Q577&gt;=30,10,0)),0)+IF(ISNUMBER($R577),IF($R577&gt;=100,20,0),0)+IF(ISNUMBER($P577),IF($P577&gt;=150,20,IF($P577&gt;=50,12,5)),0)+IF(ISNUMBER($S577),IF($S577&lt;=1,15,0),0)</f>
        <v/>
      </c>
      <c r="AL577" s="48" t="n">
        <v>355</v>
      </c>
      <c r="AM577" s="49" t="n"/>
      <c r="AN577" s="48">
        <f>IF(AND(ISNUMBER($P577),ISNUMBER($AL577),$AL577&lt;&gt;0),IF(OR($P577&gt;180,$P577/$AL577*1000&gt;400),"Over ceiling, confirm SKU","Within"),"n/a")</f>
        <v/>
      </c>
      <c r="AO577" s="51" t="n"/>
      <c r="AP577" s="51" t="n"/>
      <c r="AQ577" s="51" t="n"/>
      <c r="AR577" s="34" t="inlineStr">
        <is>
          <t>Recalled, batch confirmed, to confirm</t>
        </is>
      </c>
      <c r="AS577" s="34" t="inlineStr">
        <is>
          <t>BLANK -&gt; requires live Amazon.ca capture</t>
        </is>
      </c>
      <c r="AT577" s="34" t="inlineStr">
        <is>
          <t>Unverified commercial data</t>
        </is>
      </c>
    </row>
    <row r="578" ht="28" customHeight="1">
      <c r="A578" s="34" t="inlineStr">
        <is>
          <t>Diet Coke</t>
        </is>
      </c>
      <c r="B578" s="34" t="inlineStr">
        <is>
          <t>Diet Coke | Cherry | 24 pack 355mL</t>
        </is>
      </c>
      <c r="C578" s="34" t="inlineStr">
        <is>
          <t>5) Sparkling water &amp; soda</t>
        </is>
      </c>
      <c r="D578" s="34" t="inlineStr">
        <is>
          <t>355 mL can</t>
        </is>
      </c>
      <c r="E578" s="48" t="n">
        <v>24</v>
      </c>
      <c r="F578" s="49" t="n"/>
      <c r="G578" s="50">
        <f>IF(AND(ISNUMBER($F578),ISNUMBER($E578),$E578&lt;&gt;0),$F578/$E578,"")</f>
        <v/>
      </c>
      <c r="H578" s="50">
        <f>IF(AND(ISNUMBER($F578),ISNUMBER($AL578),ISNUMBER($E578),($AL578*$E578)&lt;&gt;0),$F578/($AL578*$E578)*100,"")</f>
        <v/>
      </c>
      <c r="I578" s="51" t="n"/>
      <c r="J578" s="52" t="n"/>
      <c r="K578" s="50">
        <f>IF(AND(ISNUMBER($F578),ISNUMBER($J578)),$F578*(1-$J578),"")</f>
        <v/>
      </c>
      <c r="L578" s="51" t="n"/>
      <c r="M578" s="51" t="n"/>
      <c r="N578" s="50">
        <f>IF(ISNUMBER($F578),($F578-IF(ISNUMBER($AM578),$AM578,0))*(1-IF(ISNUMBER($J578),$J578,0)),"")</f>
        <v/>
      </c>
      <c r="O578" s="34" t="inlineStr">
        <is>
          <t>Cherry</t>
        </is>
      </c>
      <c r="P578" s="48" t="n">
        <v>46</v>
      </c>
      <c r="Q578" s="48" t="n">
        <v>40</v>
      </c>
      <c r="R578" s="34" t="inlineStr">
        <is>
          <t>Not listed</t>
        </is>
      </c>
      <c r="S578" s="48" t="n">
        <v>0</v>
      </c>
      <c r="T578" s="48" t="n">
        <v>0</v>
      </c>
      <c r="U578" s="34" t="inlineStr">
        <is>
          <t>Aspartame</t>
        </is>
      </c>
      <c r="V578" s="34" t="inlineStr">
        <is>
          <t>Zero calorie</t>
        </is>
      </c>
      <c r="W578" s="51" t="n"/>
      <c r="X578" s="51" t="n"/>
      <c r="Y578" s="51" t="n"/>
      <c r="Z578" s="51" t="n"/>
      <c r="AA578" s="34" t="inlineStr">
        <is>
          <t>Very High</t>
        </is>
      </c>
      <c r="AB578" s="34" t="inlineStr">
        <is>
          <t>Iconic diet cola</t>
        </is>
      </c>
      <c r="AC578" s="34" t="inlineStr">
        <is>
          <t>The classic diet cola</t>
        </is>
      </c>
      <c r="AD578" s="34" t="inlineStr">
        <is>
          <t>Distinct diet cola flavour loyalty.</t>
        </is>
      </c>
      <c r="AE578" s="51" t="n"/>
      <c r="AF578" s="53">
        <f>IF(AND(ISNUMBER($P578),ISNUMBER($AL578),$AL578&lt;&gt;0),ROUND($P578/$AL578*100,1),"")</f>
        <v/>
      </c>
      <c r="AG578" s="54">
        <f>IF(AND(ISNUMBER($S578),ISNUMBER($AL578),$AL578&lt;&gt;0),ROUND($S578/$AL578*100,2),"")</f>
        <v/>
      </c>
      <c r="AH578" s="53">
        <f>IF(AND(ISNUMBER($Q578),ISNUMBER($AL578),$AL578&lt;&gt;0),ROUND($Q578/$AL578*100,1),"")</f>
        <v/>
      </c>
      <c r="AI578" s="48">
        <f>IF(ISNUMBER($S578),IF($S578&lt;=1,"Yes","No"),"n/a")</f>
        <v/>
      </c>
      <c r="AJ578" s="48">
        <f>IF(ISNUMBER($S578),ROUND(MAX(0,MIN(100,100-$S578*2.5-IF(ISNUMBER($T578),$T578,0)*0.12+IF($S578&lt;=1,12,0))),0),"")</f>
        <v/>
      </c>
      <c r="AK578" s="48">
        <f>IF(ISNUMBER($Q578),IF($Q578&gt;=100,20,IF($Q578&gt;=30,10,0)),0)+IF(ISNUMBER($R578),IF($R578&gt;=100,20,0),0)+IF(ISNUMBER($P578),IF($P578&gt;=150,20,IF($P578&gt;=50,12,5)),0)+IF(ISNUMBER($S578),IF($S578&lt;=1,15,0),0)</f>
        <v/>
      </c>
      <c r="AL578" s="48" t="n">
        <v>355</v>
      </c>
      <c r="AM578" s="49" t="n"/>
      <c r="AN578" s="48">
        <f>IF(AND(ISNUMBER($P578),ISNUMBER($AL578),$AL578&lt;&gt;0),IF(OR($P578&gt;180,$P578/$AL578*1000&gt;400),"Over ceiling, confirm SKU","Within"),"n/a")</f>
        <v/>
      </c>
      <c r="AO578" s="51" t="n"/>
      <c r="AP578" s="51" t="n"/>
      <c r="AQ578" s="51" t="n"/>
      <c r="AR578" s="34" t="inlineStr">
        <is>
          <t>Recalled, batch confirmed, to confirm</t>
        </is>
      </c>
      <c r="AS578" s="34" t="inlineStr">
        <is>
          <t>BLANK -&gt; requires live Amazon.ca capture</t>
        </is>
      </c>
      <c r="AT578" s="34" t="inlineStr">
        <is>
          <t>Unverified commercial data</t>
        </is>
      </c>
    </row>
    <row r="579" ht="28" customHeight="1">
      <c r="A579" s="34" t="inlineStr">
        <is>
          <t>Diet Coke</t>
        </is>
      </c>
      <c r="B579" s="34" t="inlineStr">
        <is>
          <t>Diet Coke | Lime | single 355mL</t>
        </is>
      </c>
      <c r="C579" s="34" t="inlineStr">
        <is>
          <t>5) Sparkling water &amp; soda</t>
        </is>
      </c>
      <c r="D579" s="34" t="inlineStr">
        <is>
          <t>355 mL can</t>
        </is>
      </c>
      <c r="E579" s="48" t="n">
        <v>1</v>
      </c>
      <c r="F579" s="49" t="n"/>
      <c r="G579" s="50">
        <f>IF(AND(ISNUMBER($F579),ISNUMBER($E579),$E579&lt;&gt;0),$F579/$E579,"")</f>
        <v/>
      </c>
      <c r="H579" s="50">
        <f>IF(AND(ISNUMBER($F579),ISNUMBER($AL579),ISNUMBER($E579),($AL579*$E579)&lt;&gt;0),$F579/($AL579*$E579)*100,"")</f>
        <v/>
      </c>
      <c r="I579" s="51" t="n"/>
      <c r="J579" s="52" t="n"/>
      <c r="K579" s="50">
        <f>IF(AND(ISNUMBER($F579),ISNUMBER($J579)),$F579*(1-$J579),"")</f>
        <v/>
      </c>
      <c r="L579" s="51" t="n"/>
      <c r="M579" s="51" t="n"/>
      <c r="N579" s="50">
        <f>IF(ISNUMBER($F579),($F579-IF(ISNUMBER($AM579),$AM579,0))*(1-IF(ISNUMBER($J579),$J579,0)),"")</f>
        <v/>
      </c>
      <c r="O579" s="34" t="inlineStr">
        <is>
          <t>Lime</t>
        </is>
      </c>
      <c r="P579" s="48" t="n">
        <v>46</v>
      </c>
      <c r="Q579" s="48" t="n">
        <v>40</v>
      </c>
      <c r="R579" s="34" t="inlineStr">
        <is>
          <t>Not listed</t>
        </is>
      </c>
      <c r="S579" s="48" t="n">
        <v>0</v>
      </c>
      <c r="T579" s="48" t="n">
        <v>0</v>
      </c>
      <c r="U579" s="34" t="inlineStr">
        <is>
          <t>Aspartame</t>
        </is>
      </c>
      <c r="V579" s="34" t="inlineStr">
        <is>
          <t>Zero calorie</t>
        </is>
      </c>
      <c r="W579" s="51" t="n"/>
      <c r="X579" s="51" t="n"/>
      <c r="Y579" s="51" t="n"/>
      <c r="Z579" s="51" t="n"/>
      <c r="AA579" s="34" t="inlineStr">
        <is>
          <t>Very High</t>
        </is>
      </c>
      <c r="AB579" s="34" t="inlineStr">
        <is>
          <t>Iconic diet cola</t>
        </is>
      </c>
      <c r="AC579" s="34" t="inlineStr">
        <is>
          <t>The classic diet cola</t>
        </is>
      </c>
      <c r="AD579" s="34" t="inlineStr">
        <is>
          <t>Distinct diet cola flavour loyalty.</t>
        </is>
      </c>
      <c r="AE579" s="51" t="n"/>
      <c r="AF579" s="53">
        <f>IF(AND(ISNUMBER($P579),ISNUMBER($AL579),$AL579&lt;&gt;0),ROUND($P579/$AL579*100,1),"")</f>
        <v/>
      </c>
      <c r="AG579" s="54">
        <f>IF(AND(ISNUMBER($S579),ISNUMBER($AL579),$AL579&lt;&gt;0),ROUND($S579/$AL579*100,2),"")</f>
        <v/>
      </c>
      <c r="AH579" s="53">
        <f>IF(AND(ISNUMBER($Q579),ISNUMBER($AL579),$AL579&lt;&gt;0),ROUND($Q579/$AL579*100,1),"")</f>
        <v/>
      </c>
      <c r="AI579" s="48">
        <f>IF(ISNUMBER($S579),IF($S579&lt;=1,"Yes","No"),"n/a")</f>
        <v/>
      </c>
      <c r="AJ579" s="48">
        <f>IF(ISNUMBER($S579),ROUND(MAX(0,MIN(100,100-$S579*2.5-IF(ISNUMBER($T579),$T579,0)*0.12+IF($S579&lt;=1,12,0))),0),"")</f>
        <v/>
      </c>
      <c r="AK579" s="48">
        <f>IF(ISNUMBER($Q579),IF($Q579&gt;=100,20,IF($Q579&gt;=30,10,0)),0)+IF(ISNUMBER($R579),IF($R579&gt;=100,20,0),0)+IF(ISNUMBER($P579),IF($P579&gt;=150,20,IF($P579&gt;=50,12,5)),0)+IF(ISNUMBER($S579),IF($S579&lt;=1,15,0),0)</f>
        <v/>
      </c>
      <c r="AL579" s="48" t="n">
        <v>355</v>
      </c>
      <c r="AM579" s="49" t="n"/>
      <c r="AN579" s="48">
        <f>IF(AND(ISNUMBER($P579),ISNUMBER($AL579),$AL579&lt;&gt;0),IF(OR($P579&gt;180,$P579/$AL579*1000&gt;400),"Over ceiling, confirm SKU","Within"),"n/a")</f>
        <v/>
      </c>
      <c r="AO579" s="51" t="n"/>
      <c r="AP579" s="51" t="n"/>
      <c r="AQ579" s="51" t="n"/>
      <c r="AR579" s="34" t="inlineStr">
        <is>
          <t>Recalled, batch confirmed, to confirm</t>
        </is>
      </c>
      <c r="AS579" s="34" t="inlineStr">
        <is>
          <t>BLANK -&gt; requires live Amazon.ca capture</t>
        </is>
      </c>
      <c r="AT579" s="34" t="inlineStr">
        <is>
          <t>Unverified commercial data</t>
        </is>
      </c>
    </row>
    <row r="580" ht="28" customHeight="1">
      <c r="A580" s="34" t="inlineStr">
        <is>
          <t>Diet Coke</t>
        </is>
      </c>
      <c r="B580" s="34" t="inlineStr">
        <is>
          <t>Diet Coke | Lime | 8 pack 355mL</t>
        </is>
      </c>
      <c r="C580" s="34" t="inlineStr">
        <is>
          <t>5) Sparkling water &amp; soda</t>
        </is>
      </c>
      <c r="D580" s="34" t="inlineStr">
        <is>
          <t>355 mL can</t>
        </is>
      </c>
      <c r="E580" s="48" t="n">
        <v>8</v>
      </c>
      <c r="F580" s="49" t="n"/>
      <c r="G580" s="50">
        <f>IF(AND(ISNUMBER($F580),ISNUMBER($E580),$E580&lt;&gt;0),$F580/$E580,"")</f>
        <v/>
      </c>
      <c r="H580" s="50">
        <f>IF(AND(ISNUMBER($F580),ISNUMBER($AL580),ISNUMBER($E580),($AL580*$E580)&lt;&gt;0),$F580/($AL580*$E580)*100,"")</f>
        <v/>
      </c>
      <c r="I580" s="51" t="n"/>
      <c r="J580" s="52" t="n"/>
      <c r="K580" s="50">
        <f>IF(AND(ISNUMBER($F580),ISNUMBER($J580)),$F580*(1-$J580),"")</f>
        <v/>
      </c>
      <c r="L580" s="51" t="n"/>
      <c r="M580" s="51" t="n"/>
      <c r="N580" s="50">
        <f>IF(ISNUMBER($F580),($F580-IF(ISNUMBER($AM580),$AM580,0))*(1-IF(ISNUMBER($J580),$J580,0)),"")</f>
        <v/>
      </c>
      <c r="O580" s="34" t="inlineStr">
        <is>
          <t>Lime</t>
        </is>
      </c>
      <c r="P580" s="48" t="n">
        <v>46</v>
      </c>
      <c r="Q580" s="48" t="n">
        <v>40</v>
      </c>
      <c r="R580" s="34" t="inlineStr">
        <is>
          <t>Not listed</t>
        </is>
      </c>
      <c r="S580" s="48" t="n">
        <v>0</v>
      </c>
      <c r="T580" s="48" t="n">
        <v>0</v>
      </c>
      <c r="U580" s="34" t="inlineStr">
        <is>
          <t>Aspartame</t>
        </is>
      </c>
      <c r="V580" s="34" t="inlineStr">
        <is>
          <t>Zero calorie</t>
        </is>
      </c>
      <c r="W580" s="51" t="n"/>
      <c r="X580" s="51" t="n"/>
      <c r="Y580" s="51" t="n"/>
      <c r="Z580" s="51" t="n"/>
      <c r="AA580" s="34" t="inlineStr">
        <is>
          <t>Very High</t>
        </is>
      </c>
      <c r="AB580" s="34" t="inlineStr">
        <is>
          <t>Iconic diet cola</t>
        </is>
      </c>
      <c r="AC580" s="34" t="inlineStr">
        <is>
          <t>The classic diet cola</t>
        </is>
      </c>
      <c r="AD580" s="34" t="inlineStr">
        <is>
          <t>Distinct diet cola flavour loyalty.</t>
        </is>
      </c>
      <c r="AE580" s="51" t="n"/>
      <c r="AF580" s="53">
        <f>IF(AND(ISNUMBER($P580),ISNUMBER($AL580),$AL580&lt;&gt;0),ROUND($P580/$AL580*100,1),"")</f>
        <v/>
      </c>
      <c r="AG580" s="54">
        <f>IF(AND(ISNUMBER($S580),ISNUMBER($AL580),$AL580&lt;&gt;0),ROUND($S580/$AL580*100,2),"")</f>
        <v/>
      </c>
      <c r="AH580" s="53">
        <f>IF(AND(ISNUMBER($Q580),ISNUMBER($AL580),$AL580&lt;&gt;0),ROUND($Q580/$AL580*100,1),"")</f>
        <v/>
      </c>
      <c r="AI580" s="48">
        <f>IF(ISNUMBER($S580),IF($S580&lt;=1,"Yes","No"),"n/a")</f>
        <v/>
      </c>
      <c r="AJ580" s="48">
        <f>IF(ISNUMBER($S580),ROUND(MAX(0,MIN(100,100-$S580*2.5-IF(ISNUMBER($T580),$T580,0)*0.12+IF($S580&lt;=1,12,0))),0),"")</f>
        <v/>
      </c>
      <c r="AK580" s="48">
        <f>IF(ISNUMBER($Q580),IF($Q580&gt;=100,20,IF($Q580&gt;=30,10,0)),0)+IF(ISNUMBER($R580),IF($R580&gt;=100,20,0),0)+IF(ISNUMBER($P580),IF($P580&gt;=150,20,IF($P580&gt;=50,12,5)),0)+IF(ISNUMBER($S580),IF($S580&lt;=1,15,0),0)</f>
        <v/>
      </c>
      <c r="AL580" s="48" t="n">
        <v>355</v>
      </c>
      <c r="AM580" s="49" t="n"/>
      <c r="AN580" s="48">
        <f>IF(AND(ISNUMBER($P580),ISNUMBER($AL580),$AL580&lt;&gt;0),IF(OR($P580&gt;180,$P580/$AL580*1000&gt;400),"Over ceiling, confirm SKU","Within"),"n/a")</f>
        <v/>
      </c>
      <c r="AO580" s="51" t="n"/>
      <c r="AP580" s="51" t="n"/>
      <c r="AQ580" s="51" t="n"/>
      <c r="AR580" s="34" t="inlineStr">
        <is>
          <t>Recalled, batch confirmed, to confirm</t>
        </is>
      </c>
      <c r="AS580" s="34" t="inlineStr">
        <is>
          <t>BLANK -&gt; requires live Amazon.ca capture</t>
        </is>
      </c>
      <c r="AT580" s="34" t="inlineStr">
        <is>
          <t>Unverified commercial data</t>
        </is>
      </c>
    </row>
    <row r="581" ht="28" customHeight="1">
      <c r="A581" s="34" t="inlineStr">
        <is>
          <t>Diet Coke</t>
        </is>
      </c>
      <c r="B581" s="34" t="inlineStr">
        <is>
          <t>Diet Coke | Lime | 12 pack 355mL</t>
        </is>
      </c>
      <c r="C581" s="34" t="inlineStr">
        <is>
          <t>5) Sparkling water &amp; soda</t>
        </is>
      </c>
      <c r="D581" s="34" t="inlineStr">
        <is>
          <t>355 mL can</t>
        </is>
      </c>
      <c r="E581" s="48" t="n">
        <v>12</v>
      </c>
      <c r="F581" s="49" t="n"/>
      <c r="G581" s="50">
        <f>IF(AND(ISNUMBER($F581),ISNUMBER($E581),$E581&lt;&gt;0),$F581/$E581,"")</f>
        <v/>
      </c>
      <c r="H581" s="50">
        <f>IF(AND(ISNUMBER($F581),ISNUMBER($AL581),ISNUMBER($E581),($AL581*$E581)&lt;&gt;0),$F581/($AL581*$E581)*100,"")</f>
        <v/>
      </c>
      <c r="I581" s="51" t="n"/>
      <c r="J581" s="52" t="n"/>
      <c r="K581" s="50">
        <f>IF(AND(ISNUMBER($F581),ISNUMBER($J581)),$F581*(1-$J581),"")</f>
        <v/>
      </c>
      <c r="L581" s="51" t="n"/>
      <c r="M581" s="51" t="n"/>
      <c r="N581" s="50">
        <f>IF(ISNUMBER($F581),($F581-IF(ISNUMBER($AM581),$AM581,0))*(1-IF(ISNUMBER($J581),$J581,0)),"")</f>
        <v/>
      </c>
      <c r="O581" s="34" t="inlineStr">
        <is>
          <t>Lime</t>
        </is>
      </c>
      <c r="P581" s="48" t="n">
        <v>46</v>
      </c>
      <c r="Q581" s="48" t="n">
        <v>40</v>
      </c>
      <c r="R581" s="34" t="inlineStr">
        <is>
          <t>Not listed</t>
        </is>
      </c>
      <c r="S581" s="48" t="n">
        <v>0</v>
      </c>
      <c r="T581" s="48" t="n">
        <v>0</v>
      </c>
      <c r="U581" s="34" t="inlineStr">
        <is>
          <t>Aspartame</t>
        </is>
      </c>
      <c r="V581" s="34" t="inlineStr">
        <is>
          <t>Zero calorie</t>
        </is>
      </c>
      <c r="W581" s="51" t="n"/>
      <c r="X581" s="51" t="n"/>
      <c r="Y581" s="51" t="n"/>
      <c r="Z581" s="51" t="n"/>
      <c r="AA581" s="34" t="inlineStr">
        <is>
          <t>Very High</t>
        </is>
      </c>
      <c r="AB581" s="34" t="inlineStr">
        <is>
          <t>Iconic diet cola</t>
        </is>
      </c>
      <c r="AC581" s="34" t="inlineStr">
        <is>
          <t>The classic diet cola</t>
        </is>
      </c>
      <c r="AD581" s="34" t="inlineStr">
        <is>
          <t>Distinct diet cola flavour loyalty.</t>
        </is>
      </c>
      <c r="AE581" s="51" t="n"/>
      <c r="AF581" s="53">
        <f>IF(AND(ISNUMBER($P581),ISNUMBER($AL581),$AL581&lt;&gt;0),ROUND($P581/$AL581*100,1),"")</f>
        <v/>
      </c>
      <c r="AG581" s="54">
        <f>IF(AND(ISNUMBER($S581),ISNUMBER($AL581),$AL581&lt;&gt;0),ROUND($S581/$AL581*100,2),"")</f>
        <v/>
      </c>
      <c r="AH581" s="53">
        <f>IF(AND(ISNUMBER($Q581),ISNUMBER($AL581),$AL581&lt;&gt;0),ROUND($Q581/$AL581*100,1),"")</f>
        <v/>
      </c>
      <c r="AI581" s="48">
        <f>IF(ISNUMBER($S581),IF($S581&lt;=1,"Yes","No"),"n/a")</f>
        <v/>
      </c>
      <c r="AJ581" s="48">
        <f>IF(ISNUMBER($S581),ROUND(MAX(0,MIN(100,100-$S581*2.5-IF(ISNUMBER($T581),$T581,0)*0.12+IF($S581&lt;=1,12,0))),0),"")</f>
        <v/>
      </c>
      <c r="AK581" s="48">
        <f>IF(ISNUMBER($Q581),IF($Q581&gt;=100,20,IF($Q581&gt;=30,10,0)),0)+IF(ISNUMBER($R581),IF($R581&gt;=100,20,0),0)+IF(ISNUMBER($P581),IF($P581&gt;=150,20,IF($P581&gt;=50,12,5)),0)+IF(ISNUMBER($S581),IF($S581&lt;=1,15,0),0)</f>
        <v/>
      </c>
      <c r="AL581" s="48" t="n">
        <v>355</v>
      </c>
      <c r="AM581" s="49" t="n"/>
      <c r="AN581" s="48">
        <f>IF(AND(ISNUMBER($P581),ISNUMBER($AL581),$AL581&lt;&gt;0),IF(OR($P581&gt;180,$P581/$AL581*1000&gt;400),"Over ceiling, confirm SKU","Within"),"n/a")</f>
        <v/>
      </c>
      <c r="AO581" s="51" t="n"/>
      <c r="AP581" s="51" t="n"/>
      <c r="AQ581" s="51" t="n"/>
      <c r="AR581" s="34" t="inlineStr">
        <is>
          <t>Recalled, batch confirmed, to confirm</t>
        </is>
      </c>
      <c r="AS581" s="34" t="inlineStr">
        <is>
          <t>BLANK -&gt; requires live Amazon.ca capture</t>
        </is>
      </c>
      <c r="AT581" s="34" t="inlineStr">
        <is>
          <t>Unverified commercial data</t>
        </is>
      </c>
    </row>
    <row r="582" ht="28" customHeight="1">
      <c r="A582" s="34" t="inlineStr">
        <is>
          <t>Diet Coke</t>
        </is>
      </c>
      <c r="B582" s="34" t="inlineStr">
        <is>
          <t>Diet Coke | Lime | 15 pack 355mL</t>
        </is>
      </c>
      <c r="C582" s="34" t="inlineStr">
        <is>
          <t>5) Sparkling water &amp; soda</t>
        </is>
      </c>
      <c r="D582" s="34" t="inlineStr">
        <is>
          <t>355 mL can</t>
        </is>
      </c>
      <c r="E582" s="48" t="n">
        <v>15</v>
      </c>
      <c r="F582" s="49" t="n"/>
      <c r="G582" s="50">
        <f>IF(AND(ISNUMBER($F582),ISNUMBER($E582),$E582&lt;&gt;0),$F582/$E582,"")</f>
        <v/>
      </c>
      <c r="H582" s="50">
        <f>IF(AND(ISNUMBER($F582),ISNUMBER($AL582),ISNUMBER($E582),($AL582*$E582)&lt;&gt;0),$F582/($AL582*$E582)*100,"")</f>
        <v/>
      </c>
      <c r="I582" s="51" t="n"/>
      <c r="J582" s="52" t="n"/>
      <c r="K582" s="50">
        <f>IF(AND(ISNUMBER($F582),ISNUMBER($J582)),$F582*(1-$J582),"")</f>
        <v/>
      </c>
      <c r="L582" s="51" t="n"/>
      <c r="M582" s="51" t="n"/>
      <c r="N582" s="50">
        <f>IF(ISNUMBER($F582),($F582-IF(ISNUMBER($AM582),$AM582,0))*(1-IF(ISNUMBER($J582),$J582,0)),"")</f>
        <v/>
      </c>
      <c r="O582" s="34" t="inlineStr">
        <is>
          <t>Lime</t>
        </is>
      </c>
      <c r="P582" s="48" t="n">
        <v>46</v>
      </c>
      <c r="Q582" s="48" t="n">
        <v>40</v>
      </c>
      <c r="R582" s="34" t="inlineStr">
        <is>
          <t>Not listed</t>
        </is>
      </c>
      <c r="S582" s="48" t="n">
        <v>0</v>
      </c>
      <c r="T582" s="48" t="n">
        <v>0</v>
      </c>
      <c r="U582" s="34" t="inlineStr">
        <is>
          <t>Aspartame</t>
        </is>
      </c>
      <c r="V582" s="34" t="inlineStr">
        <is>
          <t>Zero calorie</t>
        </is>
      </c>
      <c r="W582" s="51" t="n"/>
      <c r="X582" s="51" t="n"/>
      <c r="Y582" s="51" t="n"/>
      <c r="Z582" s="51" t="n"/>
      <c r="AA582" s="34" t="inlineStr">
        <is>
          <t>Very High</t>
        </is>
      </c>
      <c r="AB582" s="34" t="inlineStr">
        <is>
          <t>Iconic diet cola</t>
        </is>
      </c>
      <c r="AC582" s="34" t="inlineStr">
        <is>
          <t>The classic diet cola</t>
        </is>
      </c>
      <c r="AD582" s="34" t="inlineStr">
        <is>
          <t>Distinct diet cola flavour loyalty.</t>
        </is>
      </c>
      <c r="AE582" s="51" t="n"/>
      <c r="AF582" s="53">
        <f>IF(AND(ISNUMBER($P582),ISNUMBER($AL582),$AL582&lt;&gt;0),ROUND($P582/$AL582*100,1),"")</f>
        <v/>
      </c>
      <c r="AG582" s="54">
        <f>IF(AND(ISNUMBER($S582),ISNUMBER($AL582),$AL582&lt;&gt;0),ROUND($S582/$AL582*100,2),"")</f>
        <v/>
      </c>
      <c r="AH582" s="53">
        <f>IF(AND(ISNUMBER($Q582),ISNUMBER($AL582),$AL582&lt;&gt;0),ROUND($Q582/$AL582*100,1),"")</f>
        <v/>
      </c>
      <c r="AI582" s="48">
        <f>IF(ISNUMBER($S582),IF($S582&lt;=1,"Yes","No"),"n/a")</f>
        <v/>
      </c>
      <c r="AJ582" s="48">
        <f>IF(ISNUMBER($S582),ROUND(MAX(0,MIN(100,100-$S582*2.5-IF(ISNUMBER($T582),$T582,0)*0.12+IF($S582&lt;=1,12,0))),0),"")</f>
        <v/>
      </c>
      <c r="AK582" s="48">
        <f>IF(ISNUMBER($Q582),IF($Q582&gt;=100,20,IF($Q582&gt;=30,10,0)),0)+IF(ISNUMBER($R582),IF($R582&gt;=100,20,0),0)+IF(ISNUMBER($P582),IF($P582&gt;=150,20,IF($P582&gt;=50,12,5)),0)+IF(ISNUMBER($S582),IF($S582&lt;=1,15,0),0)</f>
        <v/>
      </c>
      <c r="AL582" s="48" t="n">
        <v>355</v>
      </c>
      <c r="AM582" s="49" t="n"/>
      <c r="AN582" s="48">
        <f>IF(AND(ISNUMBER($P582),ISNUMBER($AL582),$AL582&lt;&gt;0),IF(OR($P582&gt;180,$P582/$AL582*1000&gt;400),"Over ceiling, confirm SKU","Within"),"n/a")</f>
        <v/>
      </c>
      <c r="AO582" s="51" t="n"/>
      <c r="AP582" s="51" t="n"/>
      <c r="AQ582" s="51" t="n"/>
      <c r="AR582" s="34" t="inlineStr">
        <is>
          <t>Recalled, batch confirmed, to confirm</t>
        </is>
      </c>
      <c r="AS582" s="34" t="inlineStr">
        <is>
          <t>BLANK -&gt; requires live Amazon.ca capture</t>
        </is>
      </c>
      <c r="AT582" s="34" t="inlineStr">
        <is>
          <t>Unverified commercial data</t>
        </is>
      </c>
    </row>
    <row r="583" ht="28" customHeight="1">
      <c r="A583" s="34" t="inlineStr">
        <is>
          <t>Diet Coke</t>
        </is>
      </c>
      <c r="B583" s="34" t="inlineStr">
        <is>
          <t>Diet Coke | Lime | 18 pack 355mL</t>
        </is>
      </c>
      <c r="C583" s="34" t="inlineStr">
        <is>
          <t>5) Sparkling water &amp; soda</t>
        </is>
      </c>
      <c r="D583" s="34" t="inlineStr">
        <is>
          <t>355 mL can</t>
        </is>
      </c>
      <c r="E583" s="48" t="n">
        <v>18</v>
      </c>
      <c r="F583" s="49" t="n"/>
      <c r="G583" s="50">
        <f>IF(AND(ISNUMBER($F583),ISNUMBER($E583),$E583&lt;&gt;0),$F583/$E583,"")</f>
        <v/>
      </c>
      <c r="H583" s="50">
        <f>IF(AND(ISNUMBER($F583),ISNUMBER($AL583),ISNUMBER($E583),($AL583*$E583)&lt;&gt;0),$F583/($AL583*$E583)*100,"")</f>
        <v/>
      </c>
      <c r="I583" s="51" t="n"/>
      <c r="J583" s="52" t="n"/>
      <c r="K583" s="50">
        <f>IF(AND(ISNUMBER($F583),ISNUMBER($J583)),$F583*(1-$J583),"")</f>
        <v/>
      </c>
      <c r="L583" s="51" t="n"/>
      <c r="M583" s="51" t="n"/>
      <c r="N583" s="50">
        <f>IF(ISNUMBER($F583),($F583-IF(ISNUMBER($AM583),$AM583,0))*(1-IF(ISNUMBER($J583),$J583,0)),"")</f>
        <v/>
      </c>
      <c r="O583" s="34" t="inlineStr">
        <is>
          <t>Lime</t>
        </is>
      </c>
      <c r="P583" s="48" t="n">
        <v>46</v>
      </c>
      <c r="Q583" s="48" t="n">
        <v>40</v>
      </c>
      <c r="R583" s="34" t="inlineStr">
        <is>
          <t>Not listed</t>
        </is>
      </c>
      <c r="S583" s="48" t="n">
        <v>0</v>
      </c>
      <c r="T583" s="48" t="n">
        <v>0</v>
      </c>
      <c r="U583" s="34" t="inlineStr">
        <is>
          <t>Aspartame</t>
        </is>
      </c>
      <c r="V583" s="34" t="inlineStr">
        <is>
          <t>Zero calorie</t>
        </is>
      </c>
      <c r="W583" s="51" t="n"/>
      <c r="X583" s="51" t="n"/>
      <c r="Y583" s="51" t="n"/>
      <c r="Z583" s="51" t="n"/>
      <c r="AA583" s="34" t="inlineStr">
        <is>
          <t>Very High</t>
        </is>
      </c>
      <c r="AB583" s="34" t="inlineStr">
        <is>
          <t>Iconic diet cola</t>
        </is>
      </c>
      <c r="AC583" s="34" t="inlineStr">
        <is>
          <t>The classic diet cola</t>
        </is>
      </c>
      <c r="AD583" s="34" t="inlineStr">
        <is>
          <t>Distinct diet cola flavour loyalty.</t>
        </is>
      </c>
      <c r="AE583" s="51" t="n"/>
      <c r="AF583" s="53">
        <f>IF(AND(ISNUMBER($P583),ISNUMBER($AL583),$AL583&lt;&gt;0),ROUND($P583/$AL583*100,1),"")</f>
        <v/>
      </c>
      <c r="AG583" s="54">
        <f>IF(AND(ISNUMBER($S583),ISNUMBER($AL583),$AL583&lt;&gt;0),ROUND($S583/$AL583*100,2),"")</f>
        <v/>
      </c>
      <c r="AH583" s="53">
        <f>IF(AND(ISNUMBER($Q583),ISNUMBER($AL583),$AL583&lt;&gt;0),ROUND($Q583/$AL583*100,1),"")</f>
        <v/>
      </c>
      <c r="AI583" s="48">
        <f>IF(ISNUMBER($S583),IF($S583&lt;=1,"Yes","No"),"n/a")</f>
        <v/>
      </c>
      <c r="AJ583" s="48">
        <f>IF(ISNUMBER($S583),ROUND(MAX(0,MIN(100,100-$S583*2.5-IF(ISNUMBER($T583),$T583,0)*0.12+IF($S583&lt;=1,12,0))),0),"")</f>
        <v/>
      </c>
      <c r="AK583" s="48">
        <f>IF(ISNUMBER($Q583),IF($Q583&gt;=100,20,IF($Q583&gt;=30,10,0)),0)+IF(ISNUMBER($R583),IF($R583&gt;=100,20,0),0)+IF(ISNUMBER($P583),IF($P583&gt;=150,20,IF($P583&gt;=50,12,5)),0)+IF(ISNUMBER($S583),IF($S583&lt;=1,15,0),0)</f>
        <v/>
      </c>
      <c r="AL583" s="48" t="n">
        <v>355</v>
      </c>
      <c r="AM583" s="49" t="n"/>
      <c r="AN583" s="48">
        <f>IF(AND(ISNUMBER($P583),ISNUMBER($AL583),$AL583&lt;&gt;0),IF(OR($P583&gt;180,$P583/$AL583*1000&gt;400),"Over ceiling, confirm SKU","Within"),"n/a")</f>
        <v/>
      </c>
      <c r="AO583" s="51" t="n"/>
      <c r="AP583" s="51" t="n"/>
      <c r="AQ583" s="51" t="n"/>
      <c r="AR583" s="34" t="inlineStr">
        <is>
          <t>Recalled, batch confirmed, to confirm</t>
        </is>
      </c>
      <c r="AS583" s="34" t="inlineStr">
        <is>
          <t>BLANK -&gt; requires live Amazon.ca capture</t>
        </is>
      </c>
      <c r="AT583" s="34" t="inlineStr">
        <is>
          <t>Unverified commercial data</t>
        </is>
      </c>
    </row>
    <row r="584" ht="28" customHeight="1">
      <c r="A584" s="34" t="inlineStr">
        <is>
          <t>Diet Coke</t>
        </is>
      </c>
      <c r="B584" s="34" t="inlineStr">
        <is>
          <t>Diet Coke | Lime | 24 pack 355mL</t>
        </is>
      </c>
      <c r="C584" s="34" t="inlineStr">
        <is>
          <t>5) Sparkling water &amp; soda</t>
        </is>
      </c>
      <c r="D584" s="34" t="inlineStr">
        <is>
          <t>355 mL can</t>
        </is>
      </c>
      <c r="E584" s="48" t="n">
        <v>24</v>
      </c>
      <c r="F584" s="49" t="n"/>
      <c r="G584" s="50">
        <f>IF(AND(ISNUMBER($F584),ISNUMBER($E584),$E584&lt;&gt;0),$F584/$E584,"")</f>
        <v/>
      </c>
      <c r="H584" s="50">
        <f>IF(AND(ISNUMBER($F584),ISNUMBER($AL584),ISNUMBER($E584),($AL584*$E584)&lt;&gt;0),$F584/($AL584*$E584)*100,"")</f>
        <v/>
      </c>
      <c r="I584" s="51" t="n"/>
      <c r="J584" s="52" t="n"/>
      <c r="K584" s="50">
        <f>IF(AND(ISNUMBER($F584),ISNUMBER($J584)),$F584*(1-$J584),"")</f>
        <v/>
      </c>
      <c r="L584" s="51" t="n"/>
      <c r="M584" s="51" t="n"/>
      <c r="N584" s="50">
        <f>IF(ISNUMBER($F584),($F584-IF(ISNUMBER($AM584),$AM584,0))*(1-IF(ISNUMBER($J584),$J584,0)),"")</f>
        <v/>
      </c>
      <c r="O584" s="34" t="inlineStr">
        <is>
          <t>Lime</t>
        </is>
      </c>
      <c r="P584" s="48" t="n">
        <v>46</v>
      </c>
      <c r="Q584" s="48" t="n">
        <v>40</v>
      </c>
      <c r="R584" s="34" t="inlineStr">
        <is>
          <t>Not listed</t>
        </is>
      </c>
      <c r="S584" s="48" t="n">
        <v>0</v>
      </c>
      <c r="T584" s="48" t="n">
        <v>0</v>
      </c>
      <c r="U584" s="34" t="inlineStr">
        <is>
          <t>Aspartame</t>
        </is>
      </c>
      <c r="V584" s="34" t="inlineStr">
        <is>
          <t>Zero calorie</t>
        </is>
      </c>
      <c r="W584" s="51" t="n"/>
      <c r="X584" s="51" t="n"/>
      <c r="Y584" s="51" t="n"/>
      <c r="Z584" s="51" t="n"/>
      <c r="AA584" s="34" t="inlineStr">
        <is>
          <t>Very High</t>
        </is>
      </c>
      <c r="AB584" s="34" t="inlineStr">
        <is>
          <t>Iconic diet cola</t>
        </is>
      </c>
      <c r="AC584" s="34" t="inlineStr">
        <is>
          <t>The classic diet cola</t>
        </is>
      </c>
      <c r="AD584" s="34" t="inlineStr">
        <is>
          <t>Distinct diet cola flavour loyalty.</t>
        </is>
      </c>
      <c r="AE584" s="51" t="n"/>
      <c r="AF584" s="53">
        <f>IF(AND(ISNUMBER($P584),ISNUMBER($AL584),$AL584&lt;&gt;0),ROUND($P584/$AL584*100,1),"")</f>
        <v/>
      </c>
      <c r="AG584" s="54">
        <f>IF(AND(ISNUMBER($S584),ISNUMBER($AL584),$AL584&lt;&gt;0),ROUND($S584/$AL584*100,2),"")</f>
        <v/>
      </c>
      <c r="AH584" s="53">
        <f>IF(AND(ISNUMBER($Q584),ISNUMBER($AL584),$AL584&lt;&gt;0),ROUND($Q584/$AL584*100,1),"")</f>
        <v/>
      </c>
      <c r="AI584" s="48">
        <f>IF(ISNUMBER($S584),IF($S584&lt;=1,"Yes","No"),"n/a")</f>
        <v/>
      </c>
      <c r="AJ584" s="48">
        <f>IF(ISNUMBER($S584),ROUND(MAX(0,MIN(100,100-$S584*2.5-IF(ISNUMBER($T584),$T584,0)*0.12+IF($S584&lt;=1,12,0))),0),"")</f>
        <v/>
      </c>
      <c r="AK584" s="48">
        <f>IF(ISNUMBER($Q584),IF($Q584&gt;=100,20,IF($Q584&gt;=30,10,0)),0)+IF(ISNUMBER($R584),IF($R584&gt;=100,20,0),0)+IF(ISNUMBER($P584),IF($P584&gt;=150,20,IF($P584&gt;=50,12,5)),0)+IF(ISNUMBER($S584),IF($S584&lt;=1,15,0),0)</f>
        <v/>
      </c>
      <c r="AL584" s="48" t="n">
        <v>355</v>
      </c>
      <c r="AM584" s="49" t="n"/>
      <c r="AN584" s="48">
        <f>IF(AND(ISNUMBER($P584),ISNUMBER($AL584),$AL584&lt;&gt;0),IF(OR($P584&gt;180,$P584/$AL584*1000&gt;400),"Over ceiling, confirm SKU","Within"),"n/a")</f>
        <v/>
      </c>
      <c r="AO584" s="51" t="n"/>
      <c r="AP584" s="51" t="n"/>
      <c r="AQ584" s="51" t="n"/>
      <c r="AR584" s="34" t="inlineStr">
        <is>
          <t>Recalled, batch confirmed, to confirm</t>
        </is>
      </c>
      <c r="AS584" s="34" t="inlineStr">
        <is>
          <t>BLANK -&gt; requires live Amazon.ca capture</t>
        </is>
      </c>
      <c r="AT584" s="34" t="inlineStr">
        <is>
          <t>Unverified commercial data</t>
        </is>
      </c>
    </row>
    <row r="585" ht="28" customHeight="1">
      <c r="A585" s="34" t="inlineStr">
        <is>
          <t>Diet Coke</t>
        </is>
      </c>
      <c r="B585" s="34" t="inlineStr">
        <is>
          <t>Diet Coke | Caffeine Free | single 355mL</t>
        </is>
      </c>
      <c r="C585" s="34" t="inlineStr">
        <is>
          <t>5) Sparkling water &amp; soda</t>
        </is>
      </c>
      <c r="D585" s="34" t="inlineStr">
        <is>
          <t>355 mL can</t>
        </is>
      </c>
      <c r="E585" s="48" t="n">
        <v>1</v>
      </c>
      <c r="F585" s="49" t="n"/>
      <c r="G585" s="50">
        <f>IF(AND(ISNUMBER($F585),ISNUMBER($E585),$E585&lt;&gt;0),$F585/$E585,"")</f>
        <v/>
      </c>
      <c r="H585" s="50">
        <f>IF(AND(ISNUMBER($F585),ISNUMBER($AL585),ISNUMBER($E585),($AL585*$E585)&lt;&gt;0),$F585/($AL585*$E585)*100,"")</f>
        <v/>
      </c>
      <c r="I585" s="51" t="n"/>
      <c r="J585" s="52" t="n"/>
      <c r="K585" s="50">
        <f>IF(AND(ISNUMBER($F585),ISNUMBER($J585)),$F585*(1-$J585),"")</f>
        <v/>
      </c>
      <c r="L585" s="51" t="n"/>
      <c r="M585" s="51" t="n"/>
      <c r="N585" s="50">
        <f>IF(ISNUMBER($F585),($F585-IF(ISNUMBER($AM585),$AM585,0))*(1-IF(ISNUMBER($J585),$J585,0)),"")</f>
        <v/>
      </c>
      <c r="O585" s="34" t="inlineStr">
        <is>
          <t>Caffeine Free</t>
        </is>
      </c>
      <c r="P585" s="48" t="n">
        <v>46</v>
      </c>
      <c r="Q585" s="48" t="n">
        <v>40</v>
      </c>
      <c r="R585" s="34" t="inlineStr">
        <is>
          <t>Not listed</t>
        </is>
      </c>
      <c r="S585" s="48" t="n">
        <v>0</v>
      </c>
      <c r="T585" s="48" t="n">
        <v>0</v>
      </c>
      <c r="U585" s="34" t="inlineStr">
        <is>
          <t>Aspartame</t>
        </is>
      </c>
      <c r="V585" s="34" t="inlineStr">
        <is>
          <t>Zero calorie</t>
        </is>
      </c>
      <c r="W585" s="51" t="n"/>
      <c r="X585" s="51" t="n"/>
      <c r="Y585" s="51" t="n"/>
      <c r="Z585" s="51" t="n"/>
      <c r="AA585" s="34" t="inlineStr">
        <is>
          <t>Very High</t>
        </is>
      </c>
      <c r="AB585" s="34" t="inlineStr">
        <is>
          <t>Iconic diet cola</t>
        </is>
      </c>
      <c r="AC585" s="34" t="inlineStr">
        <is>
          <t>The classic diet cola</t>
        </is>
      </c>
      <c r="AD585" s="34" t="inlineStr">
        <is>
          <t>Distinct diet cola flavour loyalty.</t>
        </is>
      </c>
      <c r="AE585" s="51" t="n"/>
      <c r="AF585" s="53">
        <f>IF(AND(ISNUMBER($P585),ISNUMBER($AL585),$AL585&lt;&gt;0),ROUND($P585/$AL585*100,1),"")</f>
        <v/>
      </c>
      <c r="AG585" s="54">
        <f>IF(AND(ISNUMBER($S585),ISNUMBER($AL585),$AL585&lt;&gt;0),ROUND($S585/$AL585*100,2),"")</f>
        <v/>
      </c>
      <c r="AH585" s="53">
        <f>IF(AND(ISNUMBER($Q585),ISNUMBER($AL585),$AL585&lt;&gt;0),ROUND($Q585/$AL585*100,1),"")</f>
        <v/>
      </c>
      <c r="AI585" s="48">
        <f>IF(ISNUMBER($S585),IF($S585&lt;=1,"Yes","No"),"n/a")</f>
        <v/>
      </c>
      <c r="AJ585" s="48">
        <f>IF(ISNUMBER($S585),ROUND(MAX(0,MIN(100,100-$S585*2.5-IF(ISNUMBER($T585),$T585,0)*0.12+IF($S585&lt;=1,12,0))),0),"")</f>
        <v/>
      </c>
      <c r="AK585" s="48">
        <f>IF(ISNUMBER($Q585),IF($Q585&gt;=100,20,IF($Q585&gt;=30,10,0)),0)+IF(ISNUMBER($R585),IF($R585&gt;=100,20,0),0)+IF(ISNUMBER($P585),IF($P585&gt;=150,20,IF($P585&gt;=50,12,5)),0)+IF(ISNUMBER($S585),IF($S585&lt;=1,15,0),0)</f>
        <v/>
      </c>
      <c r="AL585" s="48" t="n">
        <v>355</v>
      </c>
      <c r="AM585" s="49" t="n"/>
      <c r="AN585" s="48">
        <f>IF(AND(ISNUMBER($P585),ISNUMBER($AL585),$AL585&lt;&gt;0),IF(OR($P585&gt;180,$P585/$AL585*1000&gt;400),"Over ceiling, confirm SKU","Within"),"n/a")</f>
        <v/>
      </c>
      <c r="AO585" s="51" t="n"/>
      <c r="AP585" s="51" t="n"/>
      <c r="AQ585" s="51" t="n"/>
      <c r="AR585" s="34" t="inlineStr">
        <is>
          <t>Recalled, batch confirmed, to confirm</t>
        </is>
      </c>
      <c r="AS585" s="34" t="inlineStr">
        <is>
          <t>BLANK -&gt; requires live Amazon.ca capture</t>
        </is>
      </c>
      <c r="AT585" s="34" t="inlineStr">
        <is>
          <t>Unverified commercial data</t>
        </is>
      </c>
    </row>
    <row r="586" ht="28" customHeight="1">
      <c r="A586" s="34" t="inlineStr">
        <is>
          <t>Diet Coke</t>
        </is>
      </c>
      <c r="B586" s="34" t="inlineStr">
        <is>
          <t>Diet Coke | Caffeine Free | 8 pack 355mL</t>
        </is>
      </c>
      <c r="C586" s="34" t="inlineStr">
        <is>
          <t>5) Sparkling water &amp; soda</t>
        </is>
      </c>
      <c r="D586" s="34" t="inlineStr">
        <is>
          <t>355 mL can</t>
        </is>
      </c>
      <c r="E586" s="48" t="n">
        <v>8</v>
      </c>
      <c r="F586" s="49" t="n"/>
      <c r="G586" s="50">
        <f>IF(AND(ISNUMBER($F586),ISNUMBER($E586),$E586&lt;&gt;0),$F586/$E586,"")</f>
        <v/>
      </c>
      <c r="H586" s="50">
        <f>IF(AND(ISNUMBER($F586),ISNUMBER($AL586),ISNUMBER($E586),($AL586*$E586)&lt;&gt;0),$F586/($AL586*$E586)*100,"")</f>
        <v/>
      </c>
      <c r="I586" s="51" t="n"/>
      <c r="J586" s="52" t="n"/>
      <c r="K586" s="50">
        <f>IF(AND(ISNUMBER($F586),ISNUMBER($J586)),$F586*(1-$J586),"")</f>
        <v/>
      </c>
      <c r="L586" s="51" t="n"/>
      <c r="M586" s="51" t="n"/>
      <c r="N586" s="50">
        <f>IF(ISNUMBER($F586),($F586-IF(ISNUMBER($AM586),$AM586,0))*(1-IF(ISNUMBER($J586),$J586,0)),"")</f>
        <v/>
      </c>
      <c r="O586" s="34" t="inlineStr">
        <is>
          <t>Caffeine Free</t>
        </is>
      </c>
      <c r="P586" s="48" t="n">
        <v>46</v>
      </c>
      <c r="Q586" s="48" t="n">
        <v>40</v>
      </c>
      <c r="R586" s="34" t="inlineStr">
        <is>
          <t>Not listed</t>
        </is>
      </c>
      <c r="S586" s="48" t="n">
        <v>0</v>
      </c>
      <c r="T586" s="48" t="n">
        <v>0</v>
      </c>
      <c r="U586" s="34" t="inlineStr">
        <is>
          <t>Aspartame</t>
        </is>
      </c>
      <c r="V586" s="34" t="inlineStr">
        <is>
          <t>Zero calorie</t>
        </is>
      </c>
      <c r="W586" s="51" t="n"/>
      <c r="X586" s="51" t="n"/>
      <c r="Y586" s="51" t="n"/>
      <c r="Z586" s="51" t="n"/>
      <c r="AA586" s="34" t="inlineStr">
        <is>
          <t>Very High</t>
        </is>
      </c>
      <c r="AB586" s="34" t="inlineStr">
        <is>
          <t>Iconic diet cola</t>
        </is>
      </c>
      <c r="AC586" s="34" t="inlineStr">
        <is>
          <t>The classic diet cola</t>
        </is>
      </c>
      <c r="AD586" s="34" t="inlineStr">
        <is>
          <t>Distinct diet cola flavour loyalty.</t>
        </is>
      </c>
      <c r="AE586" s="51" t="n"/>
      <c r="AF586" s="53">
        <f>IF(AND(ISNUMBER($P586),ISNUMBER($AL586),$AL586&lt;&gt;0),ROUND($P586/$AL586*100,1),"")</f>
        <v/>
      </c>
      <c r="AG586" s="54">
        <f>IF(AND(ISNUMBER($S586),ISNUMBER($AL586),$AL586&lt;&gt;0),ROUND($S586/$AL586*100,2),"")</f>
        <v/>
      </c>
      <c r="AH586" s="53">
        <f>IF(AND(ISNUMBER($Q586),ISNUMBER($AL586),$AL586&lt;&gt;0),ROUND($Q586/$AL586*100,1),"")</f>
        <v/>
      </c>
      <c r="AI586" s="48">
        <f>IF(ISNUMBER($S586),IF($S586&lt;=1,"Yes","No"),"n/a")</f>
        <v/>
      </c>
      <c r="AJ586" s="48">
        <f>IF(ISNUMBER($S586),ROUND(MAX(0,MIN(100,100-$S586*2.5-IF(ISNUMBER($T586),$T586,0)*0.12+IF($S586&lt;=1,12,0))),0),"")</f>
        <v/>
      </c>
      <c r="AK586" s="48">
        <f>IF(ISNUMBER($Q586),IF($Q586&gt;=100,20,IF($Q586&gt;=30,10,0)),0)+IF(ISNUMBER($R586),IF($R586&gt;=100,20,0),0)+IF(ISNUMBER($P586),IF($P586&gt;=150,20,IF($P586&gt;=50,12,5)),0)+IF(ISNUMBER($S586),IF($S586&lt;=1,15,0),0)</f>
        <v/>
      </c>
      <c r="AL586" s="48" t="n">
        <v>355</v>
      </c>
      <c r="AM586" s="49" t="n"/>
      <c r="AN586" s="48">
        <f>IF(AND(ISNUMBER($P586),ISNUMBER($AL586),$AL586&lt;&gt;0),IF(OR($P586&gt;180,$P586/$AL586*1000&gt;400),"Over ceiling, confirm SKU","Within"),"n/a")</f>
        <v/>
      </c>
      <c r="AO586" s="51" t="n"/>
      <c r="AP586" s="51" t="n"/>
      <c r="AQ586" s="51" t="n"/>
      <c r="AR586" s="34" t="inlineStr">
        <is>
          <t>Recalled, batch confirmed, to confirm</t>
        </is>
      </c>
      <c r="AS586" s="34" t="inlineStr">
        <is>
          <t>BLANK -&gt; requires live Amazon.ca capture</t>
        </is>
      </c>
      <c r="AT586" s="34" t="inlineStr">
        <is>
          <t>Unverified commercial data</t>
        </is>
      </c>
    </row>
    <row r="587" ht="28" customHeight="1">
      <c r="A587" s="34" t="inlineStr">
        <is>
          <t>Diet Coke</t>
        </is>
      </c>
      <c r="B587" s="34" t="inlineStr">
        <is>
          <t>Diet Coke | Caffeine Free | 12 pack 355mL</t>
        </is>
      </c>
      <c r="C587" s="34" t="inlineStr">
        <is>
          <t>5) Sparkling water &amp; soda</t>
        </is>
      </c>
      <c r="D587" s="34" t="inlineStr">
        <is>
          <t>355 mL can</t>
        </is>
      </c>
      <c r="E587" s="48" t="n">
        <v>12</v>
      </c>
      <c r="F587" s="49" t="n"/>
      <c r="G587" s="50">
        <f>IF(AND(ISNUMBER($F587),ISNUMBER($E587),$E587&lt;&gt;0),$F587/$E587,"")</f>
        <v/>
      </c>
      <c r="H587" s="50">
        <f>IF(AND(ISNUMBER($F587),ISNUMBER($AL587),ISNUMBER($E587),($AL587*$E587)&lt;&gt;0),$F587/($AL587*$E587)*100,"")</f>
        <v/>
      </c>
      <c r="I587" s="51" t="n"/>
      <c r="J587" s="52" t="n"/>
      <c r="K587" s="50">
        <f>IF(AND(ISNUMBER($F587),ISNUMBER($J587)),$F587*(1-$J587),"")</f>
        <v/>
      </c>
      <c r="L587" s="51" t="n"/>
      <c r="M587" s="51" t="n"/>
      <c r="N587" s="50">
        <f>IF(ISNUMBER($F587),($F587-IF(ISNUMBER($AM587),$AM587,0))*(1-IF(ISNUMBER($J587),$J587,0)),"")</f>
        <v/>
      </c>
      <c r="O587" s="34" t="inlineStr">
        <is>
          <t>Caffeine Free</t>
        </is>
      </c>
      <c r="P587" s="48" t="n">
        <v>46</v>
      </c>
      <c r="Q587" s="48" t="n">
        <v>40</v>
      </c>
      <c r="R587" s="34" t="inlineStr">
        <is>
          <t>Not listed</t>
        </is>
      </c>
      <c r="S587" s="48" t="n">
        <v>0</v>
      </c>
      <c r="T587" s="48" t="n">
        <v>0</v>
      </c>
      <c r="U587" s="34" t="inlineStr">
        <is>
          <t>Aspartame</t>
        </is>
      </c>
      <c r="V587" s="34" t="inlineStr">
        <is>
          <t>Zero calorie</t>
        </is>
      </c>
      <c r="W587" s="51" t="n"/>
      <c r="X587" s="51" t="n"/>
      <c r="Y587" s="51" t="n"/>
      <c r="Z587" s="51" t="n"/>
      <c r="AA587" s="34" t="inlineStr">
        <is>
          <t>Very High</t>
        </is>
      </c>
      <c r="AB587" s="34" t="inlineStr">
        <is>
          <t>Iconic diet cola</t>
        </is>
      </c>
      <c r="AC587" s="34" t="inlineStr">
        <is>
          <t>The classic diet cola</t>
        </is>
      </c>
      <c r="AD587" s="34" t="inlineStr">
        <is>
          <t>Distinct diet cola flavour loyalty.</t>
        </is>
      </c>
      <c r="AE587" s="51" t="n"/>
      <c r="AF587" s="53">
        <f>IF(AND(ISNUMBER($P587),ISNUMBER($AL587),$AL587&lt;&gt;0),ROUND($P587/$AL587*100,1),"")</f>
        <v/>
      </c>
      <c r="AG587" s="54">
        <f>IF(AND(ISNUMBER($S587),ISNUMBER($AL587),$AL587&lt;&gt;0),ROUND($S587/$AL587*100,2),"")</f>
        <v/>
      </c>
      <c r="AH587" s="53">
        <f>IF(AND(ISNUMBER($Q587),ISNUMBER($AL587),$AL587&lt;&gt;0),ROUND($Q587/$AL587*100,1),"")</f>
        <v/>
      </c>
      <c r="AI587" s="48">
        <f>IF(ISNUMBER($S587),IF($S587&lt;=1,"Yes","No"),"n/a")</f>
        <v/>
      </c>
      <c r="AJ587" s="48">
        <f>IF(ISNUMBER($S587),ROUND(MAX(0,MIN(100,100-$S587*2.5-IF(ISNUMBER($T587),$T587,0)*0.12+IF($S587&lt;=1,12,0))),0),"")</f>
        <v/>
      </c>
      <c r="AK587" s="48">
        <f>IF(ISNUMBER($Q587),IF($Q587&gt;=100,20,IF($Q587&gt;=30,10,0)),0)+IF(ISNUMBER($R587),IF($R587&gt;=100,20,0),0)+IF(ISNUMBER($P587),IF($P587&gt;=150,20,IF($P587&gt;=50,12,5)),0)+IF(ISNUMBER($S587),IF($S587&lt;=1,15,0),0)</f>
        <v/>
      </c>
      <c r="AL587" s="48" t="n">
        <v>355</v>
      </c>
      <c r="AM587" s="49" t="n"/>
      <c r="AN587" s="48">
        <f>IF(AND(ISNUMBER($P587),ISNUMBER($AL587),$AL587&lt;&gt;0),IF(OR($P587&gt;180,$P587/$AL587*1000&gt;400),"Over ceiling, confirm SKU","Within"),"n/a")</f>
        <v/>
      </c>
      <c r="AO587" s="51" t="n"/>
      <c r="AP587" s="51" t="n"/>
      <c r="AQ587" s="51" t="n"/>
      <c r="AR587" s="34" t="inlineStr">
        <is>
          <t>Recalled, batch confirmed, to confirm</t>
        </is>
      </c>
      <c r="AS587" s="34" t="inlineStr">
        <is>
          <t>BLANK -&gt; requires live Amazon.ca capture</t>
        </is>
      </c>
      <c r="AT587" s="34" t="inlineStr">
        <is>
          <t>Unverified commercial data</t>
        </is>
      </c>
    </row>
    <row r="588" ht="28" customHeight="1">
      <c r="A588" s="34" t="inlineStr">
        <is>
          <t>Diet Coke</t>
        </is>
      </c>
      <c r="B588" s="34" t="inlineStr">
        <is>
          <t>Diet Coke | Caffeine Free | 15 pack 355mL</t>
        </is>
      </c>
      <c r="C588" s="34" t="inlineStr">
        <is>
          <t>5) Sparkling water &amp; soda</t>
        </is>
      </c>
      <c r="D588" s="34" t="inlineStr">
        <is>
          <t>355 mL can</t>
        </is>
      </c>
      <c r="E588" s="48" t="n">
        <v>15</v>
      </c>
      <c r="F588" s="49" t="n"/>
      <c r="G588" s="50">
        <f>IF(AND(ISNUMBER($F588),ISNUMBER($E588),$E588&lt;&gt;0),$F588/$E588,"")</f>
        <v/>
      </c>
      <c r="H588" s="50">
        <f>IF(AND(ISNUMBER($F588),ISNUMBER($AL588),ISNUMBER($E588),($AL588*$E588)&lt;&gt;0),$F588/($AL588*$E588)*100,"")</f>
        <v/>
      </c>
      <c r="I588" s="51" t="n"/>
      <c r="J588" s="52" t="n"/>
      <c r="K588" s="50">
        <f>IF(AND(ISNUMBER($F588),ISNUMBER($J588)),$F588*(1-$J588),"")</f>
        <v/>
      </c>
      <c r="L588" s="51" t="n"/>
      <c r="M588" s="51" t="n"/>
      <c r="N588" s="50">
        <f>IF(ISNUMBER($F588),($F588-IF(ISNUMBER($AM588),$AM588,0))*(1-IF(ISNUMBER($J588),$J588,0)),"")</f>
        <v/>
      </c>
      <c r="O588" s="34" t="inlineStr">
        <is>
          <t>Caffeine Free</t>
        </is>
      </c>
      <c r="P588" s="48" t="n">
        <v>46</v>
      </c>
      <c r="Q588" s="48" t="n">
        <v>40</v>
      </c>
      <c r="R588" s="34" t="inlineStr">
        <is>
          <t>Not listed</t>
        </is>
      </c>
      <c r="S588" s="48" t="n">
        <v>0</v>
      </c>
      <c r="T588" s="48" t="n">
        <v>0</v>
      </c>
      <c r="U588" s="34" t="inlineStr">
        <is>
          <t>Aspartame</t>
        </is>
      </c>
      <c r="V588" s="34" t="inlineStr">
        <is>
          <t>Zero calorie</t>
        </is>
      </c>
      <c r="W588" s="51" t="n"/>
      <c r="X588" s="51" t="n"/>
      <c r="Y588" s="51" t="n"/>
      <c r="Z588" s="51" t="n"/>
      <c r="AA588" s="34" t="inlineStr">
        <is>
          <t>Very High</t>
        </is>
      </c>
      <c r="AB588" s="34" t="inlineStr">
        <is>
          <t>Iconic diet cola</t>
        </is>
      </c>
      <c r="AC588" s="34" t="inlineStr">
        <is>
          <t>The classic diet cola</t>
        </is>
      </c>
      <c r="AD588" s="34" t="inlineStr">
        <is>
          <t>Distinct diet cola flavour loyalty.</t>
        </is>
      </c>
      <c r="AE588" s="51" t="n"/>
      <c r="AF588" s="53">
        <f>IF(AND(ISNUMBER($P588),ISNUMBER($AL588),$AL588&lt;&gt;0),ROUND($P588/$AL588*100,1),"")</f>
        <v/>
      </c>
      <c r="AG588" s="54">
        <f>IF(AND(ISNUMBER($S588),ISNUMBER($AL588),$AL588&lt;&gt;0),ROUND($S588/$AL588*100,2),"")</f>
        <v/>
      </c>
      <c r="AH588" s="53">
        <f>IF(AND(ISNUMBER($Q588),ISNUMBER($AL588),$AL588&lt;&gt;0),ROUND($Q588/$AL588*100,1),"")</f>
        <v/>
      </c>
      <c r="AI588" s="48">
        <f>IF(ISNUMBER($S588),IF($S588&lt;=1,"Yes","No"),"n/a")</f>
        <v/>
      </c>
      <c r="AJ588" s="48">
        <f>IF(ISNUMBER($S588),ROUND(MAX(0,MIN(100,100-$S588*2.5-IF(ISNUMBER($T588),$T588,0)*0.12+IF($S588&lt;=1,12,0))),0),"")</f>
        <v/>
      </c>
      <c r="AK588" s="48">
        <f>IF(ISNUMBER($Q588),IF($Q588&gt;=100,20,IF($Q588&gt;=30,10,0)),0)+IF(ISNUMBER($R588),IF($R588&gt;=100,20,0),0)+IF(ISNUMBER($P588),IF($P588&gt;=150,20,IF($P588&gt;=50,12,5)),0)+IF(ISNUMBER($S588),IF($S588&lt;=1,15,0),0)</f>
        <v/>
      </c>
      <c r="AL588" s="48" t="n">
        <v>355</v>
      </c>
      <c r="AM588" s="49" t="n"/>
      <c r="AN588" s="48">
        <f>IF(AND(ISNUMBER($P588),ISNUMBER($AL588),$AL588&lt;&gt;0),IF(OR($P588&gt;180,$P588/$AL588*1000&gt;400),"Over ceiling, confirm SKU","Within"),"n/a")</f>
        <v/>
      </c>
      <c r="AO588" s="51" t="n"/>
      <c r="AP588" s="51" t="n"/>
      <c r="AQ588" s="51" t="n"/>
      <c r="AR588" s="34" t="inlineStr">
        <is>
          <t>Recalled, batch confirmed, to confirm</t>
        </is>
      </c>
      <c r="AS588" s="34" t="inlineStr">
        <is>
          <t>BLANK -&gt; requires live Amazon.ca capture</t>
        </is>
      </c>
      <c r="AT588" s="34" t="inlineStr">
        <is>
          <t>Unverified commercial data</t>
        </is>
      </c>
    </row>
    <row r="589" ht="28" customHeight="1">
      <c r="A589" s="34" t="inlineStr">
        <is>
          <t>Diet Coke</t>
        </is>
      </c>
      <c r="B589" s="34" t="inlineStr">
        <is>
          <t>Diet Coke | Caffeine Free | 18 pack 355mL</t>
        </is>
      </c>
      <c r="C589" s="34" t="inlineStr">
        <is>
          <t>5) Sparkling water &amp; soda</t>
        </is>
      </c>
      <c r="D589" s="34" t="inlineStr">
        <is>
          <t>355 mL can</t>
        </is>
      </c>
      <c r="E589" s="48" t="n">
        <v>18</v>
      </c>
      <c r="F589" s="49" t="n"/>
      <c r="G589" s="50">
        <f>IF(AND(ISNUMBER($F589),ISNUMBER($E589),$E589&lt;&gt;0),$F589/$E589,"")</f>
        <v/>
      </c>
      <c r="H589" s="50">
        <f>IF(AND(ISNUMBER($F589),ISNUMBER($AL589),ISNUMBER($E589),($AL589*$E589)&lt;&gt;0),$F589/($AL589*$E589)*100,"")</f>
        <v/>
      </c>
      <c r="I589" s="51" t="n"/>
      <c r="J589" s="52" t="n"/>
      <c r="K589" s="50">
        <f>IF(AND(ISNUMBER($F589),ISNUMBER($J589)),$F589*(1-$J589),"")</f>
        <v/>
      </c>
      <c r="L589" s="51" t="n"/>
      <c r="M589" s="51" t="n"/>
      <c r="N589" s="50">
        <f>IF(ISNUMBER($F589),($F589-IF(ISNUMBER($AM589),$AM589,0))*(1-IF(ISNUMBER($J589),$J589,0)),"")</f>
        <v/>
      </c>
      <c r="O589" s="34" t="inlineStr">
        <is>
          <t>Caffeine Free</t>
        </is>
      </c>
      <c r="P589" s="48" t="n">
        <v>46</v>
      </c>
      <c r="Q589" s="48" t="n">
        <v>40</v>
      </c>
      <c r="R589" s="34" t="inlineStr">
        <is>
          <t>Not listed</t>
        </is>
      </c>
      <c r="S589" s="48" t="n">
        <v>0</v>
      </c>
      <c r="T589" s="48" t="n">
        <v>0</v>
      </c>
      <c r="U589" s="34" t="inlineStr">
        <is>
          <t>Aspartame</t>
        </is>
      </c>
      <c r="V589" s="34" t="inlineStr">
        <is>
          <t>Zero calorie</t>
        </is>
      </c>
      <c r="W589" s="51" t="n"/>
      <c r="X589" s="51" t="n"/>
      <c r="Y589" s="51" t="n"/>
      <c r="Z589" s="51" t="n"/>
      <c r="AA589" s="34" t="inlineStr">
        <is>
          <t>Very High</t>
        </is>
      </c>
      <c r="AB589" s="34" t="inlineStr">
        <is>
          <t>Iconic diet cola</t>
        </is>
      </c>
      <c r="AC589" s="34" t="inlineStr">
        <is>
          <t>The classic diet cola</t>
        </is>
      </c>
      <c r="AD589" s="34" t="inlineStr">
        <is>
          <t>Distinct diet cola flavour loyalty.</t>
        </is>
      </c>
      <c r="AE589" s="51" t="n"/>
      <c r="AF589" s="53">
        <f>IF(AND(ISNUMBER($P589),ISNUMBER($AL589),$AL589&lt;&gt;0),ROUND($P589/$AL589*100,1),"")</f>
        <v/>
      </c>
      <c r="AG589" s="54">
        <f>IF(AND(ISNUMBER($S589),ISNUMBER($AL589),$AL589&lt;&gt;0),ROUND($S589/$AL589*100,2),"")</f>
        <v/>
      </c>
      <c r="AH589" s="53">
        <f>IF(AND(ISNUMBER($Q589),ISNUMBER($AL589),$AL589&lt;&gt;0),ROUND($Q589/$AL589*100,1),"")</f>
        <v/>
      </c>
      <c r="AI589" s="48">
        <f>IF(ISNUMBER($S589),IF($S589&lt;=1,"Yes","No"),"n/a")</f>
        <v/>
      </c>
      <c r="AJ589" s="48">
        <f>IF(ISNUMBER($S589),ROUND(MAX(0,MIN(100,100-$S589*2.5-IF(ISNUMBER($T589),$T589,0)*0.12+IF($S589&lt;=1,12,0))),0),"")</f>
        <v/>
      </c>
      <c r="AK589" s="48">
        <f>IF(ISNUMBER($Q589),IF($Q589&gt;=100,20,IF($Q589&gt;=30,10,0)),0)+IF(ISNUMBER($R589),IF($R589&gt;=100,20,0),0)+IF(ISNUMBER($P589),IF($P589&gt;=150,20,IF($P589&gt;=50,12,5)),0)+IF(ISNUMBER($S589),IF($S589&lt;=1,15,0),0)</f>
        <v/>
      </c>
      <c r="AL589" s="48" t="n">
        <v>355</v>
      </c>
      <c r="AM589" s="49" t="n"/>
      <c r="AN589" s="48">
        <f>IF(AND(ISNUMBER($P589),ISNUMBER($AL589),$AL589&lt;&gt;0),IF(OR($P589&gt;180,$P589/$AL589*1000&gt;400),"Over ceiling, confirm SKU","Within"),"n/a")</f>
        <v/>
      </c>
      <c r="AO589" s="51" t="n"/>
      <c r="AP589" s="51" t="n"/>
      <c r="AQ589" s="51" t="n"/>
      <c r="AR589" s="34" t="inlineStr">
        <is>
          <t>Recalled, batch confirmed, to confirm</t>
        </is>
      </c>
      <c r="AS589" s="34" t="inlineStr">
        <is>
          <t>BLANK -&gt; requires live Amazon.ca capture</t>
        </is>
      </c>
      <c r="AT589" s="34" t="inlineStr">
        <is>
          <t>Unverified commercial data</t>
        </is>
      </c>
    </row>
    <row r="590" ht="28" customHeight="1">
      <c r="A590" s="34" t="inlineStr">
        <is>
          <t>Diet Coke</t>
        </is>
      </c>
      <c r="B590" s="34" t="inlineStr">
        <is>
          <t>Diet Coke | Caffeine Free | 24 pack 355mL</t>
        </is>
      </c>
      <c r="C590" s="34" t="inlineStr">
        <is>
          <t>5) Sparkling water &amp; soda</t>
        </is>
      </c>
      <c r="D590" s="34" t="inlineStr">
        <is>
          <t>355 mL can</t>
        </is>
      </c>
      <c r="E590" s="48" t="n">
        <v>24</v>
      </c>
      <c r="F590" s="49" t="n"/>
      <c r="G590" s="50">
        <f>IF(AND(ISNUMBER($F590),ISNUMBER($E590),$E590&lt;&gt;0),$F590/$E590,"")</f>
        <v/>
      </c>
      <c r="H590" s="50">
        <f>IF(AND(ISNUMBER($F590),ISNUMBER($AL590),ISNUMBER($E590),($AL590*$E590)&lt;&gt;0),$F590/($AL590*$E590)*100,"")</f>
        <v/>
      </c>
      <c r="I590" s="51" t="n"/>
      <c r="J590" s="52" t="n"/>
      <c r="K590" s="50">
        <f>IF(AND(ISNUMBER($F590),ISNUMBER($J590)),$F590*(1-$J590),"")</f>
        <v/>
      </c>
      <c r="L590" s="51" t="n"/>
      <c r="M590" s="51" t="n"/>
      <c r="N590" s="50">
        <f>IF(ISNUMBER($F590),($F590-IF(ISNUMBER($AM590),$AM590,0))*(1-IF(ISNUMBER($J590),$J590,0)),"")</f>
        <v/>
      </c>
      <c r="O590" s="34" t="inlineStr">
        <is>
          <t>Caffeine Free</t>
        </is>
      </c>
      <c r="P590" s="48" t="n">
        <v>46</v>
      </c>
      <c r="Q590" s="48" t="n">
        <v>40</v>
      </c>
      <c r="R590" s="34" t="inlineStr">
        <is>
          <t>Not listed</t>
        </is>
      </c>
      <c r="S590" s="48" t="n">
        <v>0</v>
      </c>
      <c r="T590" s="48" t="n">
        <v>0</v>
      </c>
      <c r="U590" s="34" t="inlineStr">
        <is>
          <t>Aspartame</t>
        </is>
      </c>
      <c r="V590" s="34" t="inlineStr">
        <is>
          <t>Zero calorie</t>
        </is>
      </c>
      <c r="W590" s="51" t="n"/>
      <c r="X590" s="51" t="n"/>
      <c r="Y590" s="51" t="n"/>
      <c r="Z590" s="51" t="n"/>
      <c r="AA590" s="34" t="inlineStr">
        <is>
          <t>Very High</t>
        </is>
      </c>
      <c r="AB590" s="34" t="inlineStr">
        <is>
          <t>Iconic diet cola</t>
        </is>
      </c>
      <c r="AC590" s="34" t="inlineStr">
        <is>
          <t>The classic diet cola</t>
        </is>
      </c>
      <c r="AD590" s="34" t="inlineStr">
        <is>
          <t>Distinct diet cola flavour loyalty.</t>
        </is>
      </c>
      <c r="AE590" s="51" t="n"/>
      <c r="AF590" s="53">
        <f>IF(AND(ISNUMBER($P590),ISNUMBER($AL590),$AL590&lt;&gt;0),ROUND($P590/$AL590*100,1),"")</f>
        <v/>
      </c>
      <c r="AG590" s="54">
        <f>IF(AND(ISNUMBER($S590),ISNUMBER($AL590),$AL590&lt;&gt;0),ROUND($S590/$AL590*100,2),"")</f>
        <v/>
      </c>
      <c r="AH590" s="53">
        <f>IF(AND(ISNUMBER($Q590),ISNUMBER($AL590),$AL590&lt;&gt;0),ROUND($Q590/$AL590*100,1),"")</f>
        <v/>
      </c>
      <c r="AI590" s="48">
        <f>IF(ISNUMBER($S590),IF($S590&lt;=1,"Yes","No"),"n/a")</f>
        <v/>
      </c>
      <c r="AJ590" s="48">
        <f>IF(ISNUMBER($S590),ROUND(MAX(0,MIN(100,100-$S590*2.5-IF(ISNUMBER($T590),$T590,0)*0.12+IF($S590&lt;=1,12,0))),0),"")</f>
        <v/>
      </c>
      <c r="AK590" s="48">
        <f>IF(ISNUMBER($Q590),IF($Q590&gt;=100,20,IF($Q590&gt;=30,10,0)),0)+IF(ISNUMBER($R590),IF($R590&gt;=100,20,0),0)+IF(ISNUMBER($P590),IF($P590&gt;=150,20,IF($P590&gt;=50,12,5)),0)+IF(ISNUMBER($S590),IF($S590&lt;=1,15,0),0)</f>
        <v/>
      </c>
      <c r="AL590" s="48" t="n">
        <v>355</v>
      </c>
      <c r="AM590" s="49" t="n"/>
      <c r="AN590" s="48">
        <f>IF(AND(ISNUMBER($P590),ISNUMBER($AL590),$AL590&lt;&gt;0),IF(OR($P590&gt;180,$P590/$AL590*1000&gt;400),"Over ceiling, confirm SKU","Within"),"n/a")</f>
        <v/>
      </c>
      <c r="AO590" s="51" t="n"/>
      <c r="AP590" s="51" t="n"/>
      <c r="AQ590" s="51" t="n"/>
      <c r="AR590" s="34" t="inlineStr">
        <is>
          <t>Recalled, batch confirmed, to confirm</t>
        </is>
      </c>
      <c r="AS590" s="34" t="inlineStr">
        <is>
          <t>BLANK -&gt; requires live Amazon.ca capture</t>
        </is>
      </c>
      <c r="AT590" s="34" t="inlineStr">
        <is>
          <t>Unverified commercial data</t>
        </is>
      </c>
    </row>
    <row r="591" ht="28" customHeight="1">
      <c r="A591" s="34" t="inlineStr">
        <is>
          <t>Sprite</t>
        </is>
      </c>
      <c r="B591" s="34" t="inlineStr">
        <is>
          <t>Sprite Lemon-Lime | Original | single 355mL</t>
        </is>
      </c>
      <c r="C591" s="34" t="inlineStr">
        <is>
          <t>5) Sparkling water &amp; soda</t>
        </is>
      </c>
      <c r="D591" s="34" t="inlineStr">
        <is>
          <t>355 mL can</t>
        </is>
      </c>
      <c r="E591" s="48" t="n">
        <v>1</v>
      </c>
      <c r="F591" s="49" t="n"/>
      <c r="G591" s="50">
        <f>IF(AND(ISNUMBER($F591),ISNUMBER($E591),$E591&lt;&gt;0),$F591/$E591,"")</f>
        <v/>
      </c>
      <c r="H591" s="50">
        <f>IF(AND(ISNUMBER($F591),ISNUMBER($AL591),ISNUMBER($E591),($AL591*$E591)&lt;&gt;0),$F591/($AL591*$E591)*100,"")</f>
        <v/>
      </c>
      <c r="I591" s="51" t="n"/>
      <c r="J591" s="52" t="n"/>
      <c r="K591" s="50">
        <f>IF(AND(ISNUMBER($F591),ISNUMBER($J591)),$F591*(1-$J591),"")</f>
        <v/>
      </c>
      <c r="L591" s="51" t="n"/>
      <c r="M591" s="51" t="n"/>
      <c r="N591" s="50">
        <f>IF(ISNUMBER($F591),($F591-IF(ISNUMBER($AM591),$AM591,0))*(1-IF(ISNUMBER($J591),$J591,0)),"")</f>
        <v/>
      </c>
      <c r="O591" s="34" t="inlineStr">
        <is>
          <t>Original</t>
        </is>
      </c>
      <c r="P591" s="48" t="n">
        <v>0</v>
      </c>
      <c r="Q591" s="48" t="n">
        <v>65</v>
      </c>
      <c r="R591" s="34" t="inlineStr">
        <is>
          <t>Not listed</t>
        </is>
      </c>
      <c r="S591" s="48" t="n">
        <v>38</v>
      </c>
      <c r="T591" s="48" t="n">
        <v>140</v>
      </c>
      <c r="U591" s="34" t="inlineStr">
        <is>
          <t>HFCS</t>
        </is>
      </c>
      <c r="V591" s="34" t="inlineStr">
        <is>
          <t>Caffeine free lemon-lime</t>
        </is>
      </c>
      <c r="W591" s="51" t="n"/>
      <c r="X591" s="51" t="n"/>
      <c r="Y591" s="51" t="n"/>
      <c r="Z591" s="51" t="n"/>
      <c r="AA591" s="34" t="inlineStr">
        <is>
          <t>Very High</t>
        </is>
      </c>
      <c r="AB591" s="34" t="inlineStr">
        <is>
          <t>#1 lemon-lime soda</t>
        </is>
      </c>
      <c r="AC591" s="34" t="inlineStr">
        <is>
          <t>Crisp caffeine free lemon-lime</t>
        </is>
      </c>
      <c r="AD591" s="34" t="inlineStr">
        <is>
          <t>Clean lemon-lime, no caffeine.</t>
        </is>
      </c>
      <c r="AE591" s="51" t="n"/>
      <c r="AF591" s="53">
        <f>IF(AND(ISNUMBER($P591),ISNUMBER($AL591),$AL591&lt;&gt;0),ROUND($P591/$AL591*100,1),"")</f>
        <v/>
      </c>
      <c r="AG591" s="54">
        <f>IF(AND(ISNUMBER($S591),ISNUMBER($AL591),$AL591&lt;&gt;0),ROUND($S591/$AL591*100,2),"")</f>
        <v/>
      </c>
      <c r="AH591" s="53">
        <f>IF(AND(ISNUMBER($Q591),ISNUMBER($AL591),$AL591&lt;&gt;0),ROUND($Q591/$AL591*100,1),"")</f>
        <v/>
      </c>
      <c r="AI591" s="48">
        <f>IF(ISNUMBER($S591),IF($S591&lt;=1,"Yes","No"),"n/a")</f>
        <v/>
      </c>
      <c r="AJ591" s="48">
        <f>IF(ISNUMBER($S591),ROUND(MAX(0,MIN(100,100-$S591*2.5-IF(ISNUMBER($T591),$T591,0)*0.12+IF($S591&lt;=1,12,0))),0),"")</f>
        <v/>
      </c>
      <c r="AK591" s="48">
        <f>IF(ISNUMBER($Q591),IF($Q591&gt;=100,20,IF($Q591&gt;=30,10,0)),0)+IF(ISNUMBER($R591),IF($R591&gt;=100,20,0),0)+IF(ISNUMBER($P591),IF($P591&gt;=150,20,IF($P591&gt;=50,12,5)),0)+IF(ISNUMBER($S591),IF($S591&lt;=1,15,0),0)</f>
        <v/>
      </c>
      <c r="AL591" s="48" t="n">
        <v>355</v>
      </c>
      <c r="AM591" s="49" t="n"/>
      <c r="AN591" s="48">
        <f>IF(AND(ISNUMBER($P591),ISNUMBER($AL591),$AL591&lt;&gt;0),IF(OR($P591&gt;180,$P591/$AL591*1000&gt;400),"Over ceiling, confirm SKU","Within"),"n/a")</f>
        <v/>
      </c>
      <c r="AO591" s="51" t="n"/>
      <c r="AP591" s="51" t="n"/>
      <c r="AQ591" s="51" t="n"/>
      <c r="AR591" s="34" t="inlineStr">
        <is>
          <t>Recalled, batch confirmed, to confirm</t>
        </is>
      </c>
      <c r="AS591" s="34" t="inlineStr">
        <is>
          <t>BLANK -&gt; requires live Amazon.ca capture</t>
        </is>
      </c>
      <c r="AT591" s="34" t="inlineStr">
        <is>
          <t>Unverified commercial data</t>
        </is>
      </c>
    </row>
    <row r="592" ht="28" customHeight="1">
      <c r="A592" s="34" t="inlineStr">
        <is>
          <t>Sprite</t>
        </is>
      </c>
      <c r="B592" s="34" t="inlineStr">
        <is>
          <t>Sprite Lemon-Lime | Original | 8 pack 355mL</t>
        </is>
      </c>
      <c r="C592" s="34" t="inlineStr">
        <is>
          <t>5) Sparkling water &amp; soda</t>
        </is>
      </c>
      <c r="D592" s="34" t="inlineStr">
        <is>
          <t>355 mL can</t>
        </is>
      </c>
      <c r="E592" s="48" t="n">
        <v>8</v>
      </c>
      <c r="F592" s="49" t="n"/>
      <c r="G592" s="50">
        <f>IF(AND(ISNUMBER($F592),ISNUMBER($E592),$E592&lt;&gt;0),$F592/$E592,"")</f>
        <v/>
      </c>
      <c r="H592" s="50">
        <f>IF(AND(ISNUMBER($F592),ISNUMBER($AL592),ISNUMBER($E592),($AL592*$E592)&lt;&gt;0),$F592/($AL592*$E592)*100,"")</f>
        <v/>
      </c>
      <c r="I592" s="51" t="n"/>
      <c r="J592" s="52" t="n"/>
      <c r="K592" s="50">
        <f>IF(AND(ISNUMBER($F592),ISNUMBER($J592)),$F592*(1-$J592),"")</f>
        <v/>
      </c>
      <c r="L592" s="51" t="n"/>
      <c r="M592" s="51" t="n"/>
      <c r="N592" s="50">
        <f>IF(ISNUMBER($F592),($F592-IF(ISNUMBER($AM592),$AM592,0))*(1-IF(ISNUMBER($J592),$J592,0)),"")</f>
        <v/>
      </c>
      <c r="O592" s="34" t="inlineStr">
        <is>
          <t>Original</t>
        </is>
      </c>
      <c r="P592" s="48" t="n">
        <v>0</v>
      </c>
      <c r="Q592" s="48" t="n">
        <v>65</v>
      </c>
      <c r="R592" s="34" t="inlineStr">
        <is>
          <t>Not listed</t>
        </is>
      </c>
      <c r="S592" s="48" t="n">
        <v>38</v>
      </c>
      <c r="T592" s="48" t="n">
        <v>140</v>
      </c>
      <c r="U592" s="34" t="inlineStr">
        <is>
          <t>HFCS</t>
        </is>
      </c>
      <c r="V592" s="34" t="inlineStr">
        <is>
          <t>Caffeine free lemon-lime</t>
        </is>
      </c>
      <c r="W592" s="51" t="n"/>
      <c r="X592" s="51" t="n"/>
      <c r="Y592" s="51" t="n"/>
      <c r="Z592" s="51" t="n"/>
      <c r="AA592" s="34" t="inlineStr">
        <is>
          <t>Very High</t>
        </is>
      </c>
      <c r="AB592" s="34" t="inlineStr">
        <is>
          <t>#1 lemon-lime soda</t>
        </is>
      </c>
      <c r="AC592" s="34" t="inlineStr">
        <is>
          <t>Crisp caffeine free lemon-lime</t>
        </is>
      </c>
      <c r="AD592" s="34" t="inlineStr">
        <is>
          <t>Clean lemon-lime, no caffeine.</t>
        </is>
      </c>
      <c r="AE592" s="51" t="n"/>
      <c r="AF592" s="53">
        <f>IF(AND(ISNUMBER($P592),ISNUMBER($AL592),$AL592&lt;&gt;0),ROUND($P592/$AL592*100,1),"")</f>
        <v/>
      </c>
      <c r="AG592" s="54">
        <f>IF(AND(ISNUMBER($S592),ISNUMBER($AL592),$AL592&lt;&gt;0),ROUND($S592/$AL592*100,2),"")</f>
        <v/>
      </c>
      <c r="AH592" s="53">
        <f>IF(AND(ISNUMBER($Q592),ISNUMBER($AL592),$AL592&lt;&gt;0),ROUND($Q592/$AL592*100,1),"")</f>
        <v/>
      </c>
      <c r="AI592" s="48">
        <f>IF(ISNUMBER($S592),IF($S592&lt;=1,"Yes","No"),"n/a")</f>
        <v/>
      </c>
      <c r="AJ592" s="48">
        <f>IF(ISNUMBER($S592),ROUND(MAX(0,MIN(100,100-$S592*2.5-IF(ISNUMBER($T592),$T592,0)*0.12+IF($S592&lt;=1,12,0))),0),"")</f>
        <v/>
      </c>
      <c r="AK592" s="48">
        <f>IF(ISNUMBER($Q592),IF($Q592&gt;=100,20,IF($Q592&gt;=30,10,0)),0)+IF(ISNUMBER($R592),IF($R592&gt;=100,20,0),0)+IF(ISNUMBER($P592),IF($P592&gt;=150,20,IF($P592&gt;=50,12,5)),0)+IF(ISNUMBER($S592),IF($S592&lt;=1,15,0),0)</f>
        <v/>
      </c>
      <c r="AL592" s="48" t="n">
        <v>355</v>
      </c>
      <c r="AM592" s="49" t="n"/>
      <c r="AN592" s="48">
        <f>IF(AND(ISNUMBER($P592),ISNUMBER($AL592),$AL592&lt;&gt;0),IF(OR($P592&gt;180,$P592/$AL592*1000&gt;400),"Over ceiling, confirm SKU","Within"),"n/a")</f>
        <v/>
      </c>
      <c r="AO592" s="51" t="n"/>
      <c r="AP592" s="51" t="n"/>
      <c r="AQ592" s="51" t="n"/>
      <c r="AR592" s="34" t="inlineStr">
        <is>
          <t>Recalled, batch confirmed, to confirm</t>
        </is>
      </c>
      <c r="AS592" s="34" t="inlineStr">
        <is>
          <t>BLANK -&gt; requires live Amazon.ca capture</t>
        </is>
      </c>
      <c r="AT592" s="34" t="inlineStr">
        <is>
          <t>Unverified commercial data</t>
        </is>
      </c>
    </row>
    <row r="593" ht="28" customHeight="1">
      <c r="A593" s="34" t="inlineStr">
        <is>
          <t>Sprite</t>
        </is>
      </c>
      <c r="B593" s="34" t="inlineStr">
        <is>
          <t>Sprite Lemon-Lime | Original | 12 pack 355mL</t>
        </is>
      </c>
      <c r="C593" s="34" t="inlineStr">
        <is>
          <t>5) Sparkling water &amp; soda</t>
        </is>
      </c>
      <c r="D593" s="34" t="inlineStr">
        <is>
          <t>355 mL can</t>
        </is>
      </c>
      <c r="E593" s="48" t="n">
        <v>12</v>
      </c>
      <c r="F593" s="49" t="n"/>
      <c r="G593" s="50">
        <f>IF(AND(ISNUMBER($F593),ISNUMBER($E593),$E593&lt;&gt;0),$F593/$E593,"")</f>
        <v/>
      </c>
      <c r="H593" s="50">
        <f>IF(AND(ISNUMBER($F593),ISNUMBER($AL593),ISNUMBER($E593),($AL593*$E593)&lt;&gt;0),$F593/($AL593*$E593)*100,"")</f>
        <v/>
      </c>
      <c r="I593" s="51" t="n"/>
      <c r="J593" s="52" t="n"/>
      <c r="K593" s="50">
        <f>IF(AND(ISNUMBER($F593),ISNUMBER($J593)),$F593*(1-$J593),"")</f>
        <v/>
      </c>
      <c r="L593" s="51" t="n"/>
      <c r="M593" s="51" t="n"/>
      <c r="N593" s="50">
        <f>IF(ISNUMBER($F593),($F593-IF(ISNUMBER($AM593),$AM593,0))*(1-IF(ISNUMBER($J593),$J593,0)),"")</f>
        <v/>
      </c>
      <c r="O593" s="34" t="inlineStr">
        <is>
          <t>Original</t>
        </is>
      </c>
      <c r="P593" s="48" t="n">
        <v>0</v>
      </c>
      <c r="Q593" s="48" t="n">
        <v>65</v>
      </c>
      <c r="R593" s="34" t="inlineStr">
        <is>
          <t>Not listed</t>
        </is>
      </c>
      <c r="S593" s="48" t="n">
        <v>38</v>
      </c>
      <c r="T593" s="48" t="n">
        <v>140</v>
      </c>
      <c r="U593" s="34" t="inlineStr">
        <is>
          <t>HFCS</t>
        </is>
      </c>
      <c r="V593" s="34" t="inlineStr">
        <is>
          <t>Caffeine free lemon-lime</t>
        </is>
      </c>
      <c r="W593" s="51" t="n"/>
      <c r="X593" s="51" t="n"/>
      <c r="Y593" s="51" t="n"/>
      <c r="Z593" s="51" t="n"/>
      <c r="AA593" s="34" t="inlineStr">
        <is>
          <t>Very High</t>
        </is>
      </c>
      <c r="AB593" s="34" t="inlineStr">
        <is>
          <t>#1 lemon-lime soda</t>
        </is>
      </c>
      <c r="AC593" s="34" t="inlineStr">
        <is>
          <t>Crisp caffeine free lemon-lime</t>
        </is>
      </c>
      <c r="AD593" s="34" t="inlineStr">
        <is>
          <t>Clean lemon-lime, no caffeine.</t>
        </is>
      </c>
      <c r="AE593" s="51" t="n"/>
      <c r="AF593" s="53">
        <f>IF(AND(ISNUMBER($P593),ISNUMBER($AL593),$AL593&lt;&gt;0),ROUND($P593/$AL593*100,1),"")</f>
        <v/>
      </c>
      <c r="AG593" s="54">
        <f>IF(AND(ISNUMBER($S593),ISNUMBER($AL593),$AL593&lt;&gt;0),ROUND($S593/$AL593*100,2),"")</f>
        <v/>
      </c>
      <c r="AH593" s="53">
        <f>IF(AND(ISNUMBER($Q593),ISNUMBER($AL593),$AL593&lt;&gt;0),ROUND($Q593/$AL593*100,1),"")</f>
        <v/>
      </c>
      <c r="AI593" s="48">
        <f>IF(ISNUMBER($S593),IF($S593&lt;=1,"Yes","No"),"n/a")</f>
        <v/>
      </c>
      <c r="AJ593" s="48">
        <f>IF(ISNUMBER($S593),ROUND(MAX(0,MIN(100,100-$S593*2.5-IF(ISNUMBER($T593),$T593,0)*0.12+IF($S593&lt;=1,12,0))),0),"")</f>
        <v/>
      </c>
      <c r="AK593" s="48">
        <f>IF(ISNUMBER($Q593),IF($Q593&gt;=100,20,IF($Q593&gt;=30,10,0)),0)+IF(ISNUMBER($R593),IF($R593&gt;=100,20,0),0)+IF(ISNUMBER($P593),IF($P593&gt;=150,20,IF($P593&gt;=50,12,5)),0)+IF(ISNUMBER($S593),IF($S593&lt;=1,15,0),0)</f>
        <v/>
      </c>
      <c r="AL593" s="48" t="n">
        <v>355</v>
      </c>
      <c r="AM593" s="49" t="n"/>
      <c r="AN593" s="48">
        <f>IF(AND(ISNUMBER($P593),ISNUMBER($AL593),$AL593&lt;&gt;0),IF(OR($P593&gt;180,$P593/$AL593*1000&gt;400),"Over ceiling, confirm SKU","Within"),"n/a")</f>
        <v/>
      </c>
      <c r="AO593" s="51" t="n"/>
      <c r="AP593" s="51" t="n"/>
      <c r="AQ593" s="51" t="n"/>
      <c r="AR593" s="34" t="inlineStr">
        <is>
          <t>Recalled, batch confirmed, to confirm</t>
        </is>
      </c>
      <c r="AS593" s="34" t="inlineStr">
        <is>
          <t>BLANK -&gt; requires live Amazon.ca capture</t>
        </is>
      </c>
      <c r="AT593" s="34" t="inlineStr">
        <is>
          <t>Unverified commercial data</t>
        </is>
      </c>
    </row>
    <row r="594" ht="28" customHeight="1">
      <c r="A594" s="34" t="inlineStr">
        <is>
          <t>Sprite</t>
        </is>
      </c>
      <c r="B594" s="34" t="inlineStr">
        <is>
          <t>Sprite Lemon-Lime | Original | 15 pack 355mL</t>
        </is>
      </c>
      <c r="C594" s="34" t="inlineStr">
        <is>
          <t>5) Sparkling water &amp; soda</t>
        </is>
      </c>
      <c r="D594" s="34" t="inlineStr">
        <is>
          <t>355 mL can</t>
        </is>
      </c>
      <c r="E594" s="48" t="n">
        <v>15</v>
      </c>
      <c r="F594" s="49" t="n"/>
      <c r="G594" s="50">
        <f>IF(AND(ISNUMBER($F594),ISNUMBER($E594),$E594&lt;&gt;0),$F594/$E594,"")</f>
        <v/>
      </c>
      <c r="H594" s="50">
        <f>IF(AND(ISNUMBER($F594),ISNUMBER($AL594),ISNUMBER($E594),($AL594*$E594)&lt;&gt;0),$F594/($AL594*$E594)*100,"")</f>
        <v/>
      </c>
      <c r="I594" s="51" t="n"/>
      <c r="J594" s="52" t="n"/>
      <c r="K594" s="50">
        <f>IF(AND(ISNUMBER($F594),ISNUMBER($J594)),$F594*(1-$J594),"")</f>
        <v/>
      </c>
      <c r="L594" s="51" t="n"/>
      <c r="M594" s="51" t="n"/>
      <c r="N594" s="50">
        <f>IF(ISNUMBER($F594),($F594-IF(ISNUMBER($AM594),$AM594,0))*(1-IF(ISNUMBER($J594),$J594,0)),"")</f>
        <v/>
      </c>
      <c r="O594" s="34" t="inlineStr">
        <is>
          <t>Original</t>
        </is>
      </c>
      <c r="P594" s="48" t="n">
        <v>0</v>
      </c>
      <c r="Q594" s="48" t="n">
        <v>65</v>
      </c>
      <c r="R594" s="34" t="inlineStr">
        <is>
          <t>Not listed</t>
        </is>
      </c>
      <c r="S594" s="48" t="n">
        <v>38</v>
      </c>
      <c r="T594" s="48" t="n">
        <v>140</v>
      </c>
      <c r="U594" s="34" t="inlineStr">
        <is>
          <t>HFCS</t>
        </is>
      </c>
      <c r="V594" s="34" t="inlineStr">
        <is>
          <t>Caffeine free lemon-lime</t>
        </is>
      </c>
      <c r="W594" s="51" t="n"/>
      <c r="X594" s="51" t="n"/>
      <c r="Y594" s="51" t="n"/>
      <c r="Z594" s="51" t="n"/>
      <c r="AA594" s="34" t="inlineStr">
        <is>
          <t>Very High</t>
        </is>
      </c>
      <c r="AB594" s="34" t="inlineStr">
        <is>
          <t>#1 lemon-lime soda</t>
        </is>
      </c>
      <c r="AC594" s="34" t="inlineStr">
        <is>
          <t>Crisp caffeine free lemon-lime</t>
        </is>
      </c>
      <c r="AD594" s="34" t="inlineStr">
        <is>
          <t>Clean lemon-lime, no caffeine.</t>
        </is>
      </c>
      <c r="AE594" s="51" t="n"/>
      <c r="AF594" s="53">
        <f>IF(AND(ISNUMBER($P594),ISNUMBER($AL594),$AL594&lt;&gt;0),ROUND($P594/$AL594*100,1),"")</f>
        <v/>
      </c>
      <c r="AG594" s="54">
        <f>IF(AND(ISNUMBER($S594),ISNUMBER($AL594),$AL594&lt;&gt;0),ROUND($S594/$AL594*100,2),"")</f>
        <v/>
      </c>
      <c r="AH594" s="53">
        <f>IF(AND(ISNUMBER($Q594),ISNUMBER($AL594),$AL594&lt;&gt;0),ROUND($Q594/$AL594*100,1),"")</f>
        <v/>
      </c>
      <c r="AI594" s="48">
        <f>IF(ISNUMBER($S594),IF($S594&lt;=1,"Yes","No"),"n/a")</f>
        <v/>
      </c>
      <c r="AJ594" s="48">
        <f>IF(ISNUMBER($S594),ROUND(MAX(0,MIN(100,100-$S594*2.5-IF(ISNUMBER($T594),$T594,0)*0.12+IF($S594&lt;=1,12,0))),0),"")</f>
        <v/>
      </c>
      <c r="AK594" s="48">
        <f>IF(ISNUMBER($Q594),IF($Q594&gt;=100,20,IF($Q594&gt;=30,10,0)),0)+IF(ISNUMBER($R594),IF($R594&gt;=100,20,0),0)+IF(ISNUMBER($P594),IF($P594&gt;=150,20,IF($P594&gt;=50,12,5)),0)+IF(ISNUMBER($S594),IF($S594&lt;=1,15,0),0)</f>
        <v/>
      </c>
      <c r="AL594" s="48" t="n">
        <v>355</v>
      </c>
      <c r="AM594" s="49" t="n"/>
      <c r="AN594" s="48">
        <f>IF(AND(ISNUMBER($P594),ISNUMBER($AL594),$AL594&lt;&gt;0),IF(OR($P594&gt;180,$P594/$AL594*1000&gt;400),"Over ceiling, confirm SKU","Within"),"n/a")</f>
        <v/>
      </c>
      <c r="AO594" s="51" t="n"/>
      <c r="AP594" s="51" t="n"/>
      <c r="AQ594" s="51" t="n"/>
      <c r="AR594" s="34" t="inlineStr">
        <is>
          <t>Recalled, batch confirmed, to confirm</t>
        </is>
      </c>
      <c r="AS594" s="34" t="inlineStr">
        <is>
          <t>BLANK -&gt; requires live Amazon.ca capture</t>
        </is>
      </c>
      <c r="AT594" s="34" t="inlineStr">
        <is>
          <t>Unverified commercial data</t>
        </is>
      </c>
    </row>
    <row r="595" ht="28" customHeight="1">
      <c r="A595" s="34" t="inlineStr">
        <is>
          <t>Sprite</t>
        </is>
      </c>
      <c r="B595" s="34" t="inlineStr">
        <is>
          <t>Sprite Lemon-Lime | Original | 18 pack 355mL</t>
        </is>
      </c>
      <c r="C595" s="34" t="inlineStr">
        <is>
          <t>5) Sparkling water &amp; soda</t>
        </is>
      </c>
      <c r="D595" s="34" t="inlineStr">
        <is>
          <t>355 mL can</t>
        </is>
      </c>
      <c r="E595" s="48" t="n">
        <v>18</v>
      </c>
      <c r="F595" s="49" t="n"/>
      <c r="G595" s="50">
        <f>IF(AND(ISNUMBER($F595),ISNUMBER($E595),$E595&lt;&gt;0),$F595/$E595,"")</f>
        <v/>
      </c>
      <c r="H595" s="50">
        <f>IF(AND(ISNUMBER($F595),ISNUMBER($AL595),ISNUMBER($E595),($AL595*$E595)&lt;&gt;0),$F595/($AL595*$E595)*100,"")</f>
        <v/>
      </c>
      <c r="I595" s="51" t="n"/>
      <c r="J595" s="52" t="n"/>
      <c r="K595" s="50">
        <f>IF(AND(ISNUMBER($F595),ISNUMBER($J595)),$F595*(1-$J595),"")</f>
        <v/>
      </c>
      <c r="L595" s="51" t="n"/>
      <c r="M595" s="51" t="n"/>
      <c r="N595" s="50">
        <f>IF(ISNUMBER($F595),($F595-IF(ISNUMBER($AM595),$AM595,0))*(1-IF(ISNUMBER($J595),$J595,0)),"")</f>
        <v/>
      </c>
      <c r="O595" s="34" t="inlineStr">
        <is>
          <t>Original</t>
        </is>
      </c>
      <c r="P595" s="48" t="n">
        <v>0</v>
      </c>
      <c r="Q595" s="48" t="n">
        <v>65</v>
      </c>
      <c r="R595" s="34" t="inlineStr">
        <is>
          <t>Not listed</t>
        </is>
      </c>
      <c r="S595" s="48" t="n">
        <v>38</v>
      </c>
      <c r="T595" s="48" t="n">
        <v>140</v>
      </c>
      <c r="U595" s="34" t="inlineStr">
        <is>
          <t>HFCS</t>
        </is>
      </c>
      <c r="V595" s="34" t="inlineStr">
        <is>
          <t>Caffeine free lemon-lime</t>
        </is>
      </c>
      <c r="W595" s="51" t="n"/>
      <c r="X595" s="51" t="n"/>
      <c r="Y595" s="51" t="n"/>
      <c r="Z595" s="51" t="n"/>
      <c r="AA595" s="34" t="inlineStr">
        <is>
          <t>Very High</t>
        </is>
      </c>
      <c r="AB595" s="34" t="inlineStr">
        <is>
          <t>#1 lemon-lime soda</t>
        </is>
      </c>
      <c r="AC595" s="34" t="inlineStr">
        <is>
          <t>Crisp caffeine free lemon-lime</t>
        </is>
      </c>
      <c r="AD595" s="34" t="inlineStr">
        <is>
          <t>Clean lemon-lime, no caffeine.</t>
        </is>
      </c>
      <c r="AE595" s="51" t="n"/>
      <c r="AF595" s="53">
        <f>IF(AND(ISNUMBER($P595),ISNUMBER($AL595),$AL595&lt;&gt;0),ROUND($P595/$AL595*100,1),"")</f>
        <v/>
      </c>
      <c r="AG595" s="54">
        <f>IF(AND(ISNUMBER($S595),ISNUMBER($AL595),$AL595&lt;&gt;0),ROUND($S595/$AL595*100,2),"")</f>
        <v/>
      </c>
      <c r="AH595" s="53">
        <f>IF(AND(ISNUMBER($Q595),ISNUMBER($AL595),$AL595&lt;&gt;0),ROUND($Q595/$AL595*100,1),"")</f>
        <v/>
      </c>
      <c r="AI595" s="48">
        <f>IF(ISNUMBER($S595),IF($S595&lt;=1,"Yes","No"),"n/a")</f>
        <v/>
      </c>
      <c r="AJ595" s="48">
        <f>IF(ISNUMBER($S595),ROUND(MAX(0,MIN(100,100-$S595*2.5-IF(ISNUMBER($T595),$T595,0)*0.12+IF($S595&lt;=1,12,0))),0),"")</f>
        <v/>
      </c>
      <c r="AK595" s="48">
        <f>IF(ISNUMBER($Q595),IF($Q595&gt;=100,20,IF($Q595&gt;=30,10,0)),0)+IF(ISNUMBER($R595),IF($R595&gt;=100,20,0),0)+IF(ISNUMBER($P595),IF($P595&gt;=150,20,IF($P595&gt;=50,12,5)),0)+IF(ISNUMBER($S595),IF($S595&lt;=1,15,0),0)</f>
        <v/>
      </c>
      <c r="AL595" s="48" t="n">
        <v>355</v>
      </c>
      <c r="AM595" s="49" t="n"/>
      <c r="AN595" s="48">
        <f>IF(AND(ISNUMBER($P595),ISNUMBER($AL595),$AL595&lt;&gt;0),IF(OR($P595&gt;180,$P595/$AL595*1000&gt;400),"Over ceiling, confirm SKU","Within"),"n/a")</f>
        <v/>
      </c>
      <c r="AO595" s="51" t="n"/>
      <c r="AP595" s="51" t="n"/>
      <c r="AQ595" s="51" t="n"/>
      <c r="AR595" s="34" t="inlineStr">
        <is>
          <t>Recalled, batch confirmed, to confirm</t>
        </is>
      </c>
      <c r="AS595" s="34" t="inlineStr">
        <is>
          <t>BLANK -&gt; requires live Amazon.ca capture</t>
        </is>
      </c>
      <c r="AT595" s="34" t="inlineStr">
        <is>
          <t>Unverified commercial data</t>
        </is>
      </c>
    </row>
    <row r="596" ht="28" customHeight="1">
      <c r="A596" s="34" t="inlineStr">
        <is>
          <t>Sprite</t>
        </is>
      </c>
      <c r="B596" s="34" t="inlineStr">
        <is>
          <t>Sprite Lemon-Lime | Original | 24 pack 355mL</t>
        </is>
      </c>
      <c r="C596" s="34" t="inlineStr">
        <is>
          <t>5) Sparkling water &amp; soda</t>
        </is>
      </c>
      <c r="D596" s="34" t="inlineStr">
        <is>
          <t>355 mL can</t>
        </is>
      </c>
      <c r="E596" s="48" t="n">
        <v>24</v>
      </c>
      <c r="F596" s="49" t="n"/>
      <c r="G596" s="50">
        <f>IF(AND(ISNUMBER($F596),ISNUMBER($E596),$E596&lt;&gt;0),$F596/$E596,"")</f>
        <v/>
      </c>
      <c r="H596" s="50">
        <f>IF(AND(ISNUMBER($F596),ISNUMBER($AL596),ISNUMBER($E596),($AL596*$E596)&lt;&gt;0),$F596/($AL596*$E596)*100,"")</f>
        <v/>
      </c>
      <c r="I596" s="51" t="n"/>
      <c r="J596" s="52" t="n"/>
      <c r="K596" s="50">
        <f>IF(AND(ISNUMBER($F596),ISNUMBER($J596)),$F596*(1-$J596),"")</f>
        <v/>
      </c>
      <c r="L596" s="51" t="n"/>
      <c r="M596" s="51" t="n"/>
      <c r="N596" s="50">
        <f>IF(ISNUMBER($F596),($F596-IF(ISNUMBER($AM596),$AM596,0))*(1-IF(ISNUMBER($J596),$J596,0)),"")</f>
        <v/>
      </c>
      <c r="O596" s="34" t="inlineStr">
        <is>
          <t>Original</t>
        </is>
      </c>
      <c r="P596" s="48" t="n">
        <v>0</v>
      </c>
      <c r="Q596" s="48" t="n">
        <v>65</v>
      </c>
      <c r="R596" s="34" t="inlineStr">
        <is>
          <t>Not listed</t>
        </is>
      </c>
      <c r="S596" s="48" t="n">
        <v>38</v>
      </c>
      <c r="T596" s="48" t="n">
        <v>140</v>
      </c>
      <c r="U596" s="34" t="inlineStr">
        <is>
          <t>HFCS</t>
        </is>
      </c>
      <c r="V596" s="34" t="inlineStr">
        <is>
          <t>Caffeine free lemon-lime</t>
        </is>
      </c>
      <c r="W596" s="51" t="n"/>
      <c r="X596" s="51" t="n"/>
      <c r="Y596" s="51" t="n"/>
      <c r="Z596" s="51" t="n"/>
      <c r="AA596" s="34" t="inlineStr">
        <is>
          <t>Very High</t>
        </is>
      </c>
      <c r="AB596" s="34" t="inlineStr">
        <is>
          <t>#1 lemon-lime soda</t>
        </is>
      </c>
      <c r="AC596" s="34" t="inlineStr">
        <is>
          <t>Crisp caffeine free lemon-lime</t>
        </is>
      </c>
      <c r="AD596" s="34" t="inlineStr">
        <is>
          <t>Clean lemon-lime, no caffeine.</t>
        </is>
      </c>
      <c r="AE596" s="51" t="n"/>
      <c r="AF596" s="53">
        <f>IF(AND(ISNUMBER($P596),ISNUMBER($AL596),$AL596&lt;&gt;0),ROUND($P596/$AL596*100,1),"")</f>
        <v/>
      </c>
      <c r="AG596" s="54">
        <f>IF(AND(ISNUMBER($S596),ISNUMBER($AL596),$AL596&lt;&gt;0),ROUND($S596/$AL596*100,2),"")</f>
        <v/>
      </c>
      <c r="AH596" s="53">
        <f>IF(AND(ISNUMBER($Q596),ISNUMBER($AL596),$AL596&lt;&gt;0),ROUND($Q596/$AL596*100,1),"")</f>
        <v/>
      </c>
      <c r="AI596" s="48">
        <f>IF(ISNUMBER($S596),IF($S596&lt;=1,"Yes","No"),"n/a")</f>
        <v/>
      </c>
      <c r="AJ596" s="48">
        <f>IF(ISNUMBER($S596),ROUND(MAX(0,MIN(100,100-$S596*2.5-IF(ISNUMBER($T596),$T596,0)*0.12+IF($S596&lt;=1,12,0))),0),"")</f>
        <v/>
      </c>
      <c r="AK596" s="48">
        <f>IF(ISNUMBER($Q596),IF($Q596&gt;=100,20,IF($Q596&gt;=30,10,0)),0)+IF(ISNUMBER($R596),IF($R596&gt;=100,20,0),0)+IF(ISNUMBER($P596),IF($P596&gt;=150,20,IF($P596&gt;=50,12,5)),0)+IF(ISNUMBER($S596),IF($S596&lt;=1,15,0),0)</f>
        <v/>
      </c>
      <c r="AL596" s="48" t="n">
        <v>355</v>
      </c>
      <c r="AM596" s="49" t="n"/>
      <c r="AN596" s="48">
        <f>IF(AND(ISNUMBER($P596),ISNUMBER($AL596),$AL596&lt;&gt;0),IF(OR($P596&gt;180,$P596/$AL596*1000&gt;400),"Over ceiling, confirm SKU","Within"),"n/a")</f>
        <v/>
      </c>
      <c r="AO596" s="51" t="n"/>
      <c r="AP596" s="51" t="n"/>
      <c r="AQ596" s="51" t="n"/>
      <c r="AR596" s="34" t="inlineStr">
        <is>
          <t>Recalled, batch confirmed, to confirm</t>
        </is>
      </c>
      <c r="AS596" s="34" t="inlineStr">
        <is>
          <t>BLANK -&gt; requires live Amazon.ca capture</t>
        </is>
      </c>
      <c r="AT596" s="34" t="inlineStr">
        <is>
          <t>Unverified commercial data</t>
        </is>
      </c>
    </row>
    <row r="597" ht="28" customHeight="1">
      <c r="A597" s="34" t="inlineStr">
        <is>
          <t>Sprite</t>
        </is>
      </c>
      <c r="B597" s="34" t="inlineStr">
        <is>
          <t>Sprite Lemon-Lime | Cherry | single 355mL</t>
        </is>
      </c>
      <c r="C597" s="34" t="inlineStr">
        <is>
          <t>5) Sparkling water &amp; soda</t>
        </is>
      </c>
      <c r="D597" s="34" t="inlineStr">
        <is>
          <t>355 mL can</t>
        </is>
      </c>
      <c r="E597" s="48" t="n">
        <v>1</v>
      </c>
      <c r="F597" s="49" t="n"/>
      <c r="G597" s="50">
        <f>IF(AND(ISNUMBER($F597),ISNUMBER($E597),$E597&lt;&gt;0),$F597/$E597,"")</f>
        <v/>
      </c>
      <c r="H597" s="50">
        <f>IF(AND(ISNUMBER($F597),ISNUMBER($AL597),ISNUMBER($E597),($AL597*$E597)&lt;&gt;0),$F597/($AL597*$E597)*100,"")</f>
        <v/>
      </c>
      <c r="I597" s="51" t="n"/>
      <c r="J597" s="52" t="n"/>
      <c r="K597" s="50">
        <f>IF(AND(ISNUMBER($F597),ISNUMBER($J597)),$F597*(1-$J597),"")</f>
        <v/>
      </c>
      <c r="L597" s="51" t="n"/>
      <c r="M597" s="51" t="n"/>
      <c r="N597" s="50">
        <f>IF(ISNUMBER($F597),($F597-IF(ISNUMBER($AM597),$AM597,0))*(1-IF(ISNUMBER($J597),$J597,0)),"")</f>
        <v/>
      </c>
      <c r="O597" s="34" t="inlineStr">
        <is>
          <t>Cherry</t>
        </is>
      </c>
      <c r="P597" s="48" t="n">
        <v>0</v>
      </c>
      <c r="Q597" s="48" t="n">
        <v>65</v>
      </c>
      <c r="R597" s="34" t="inlineStr">
        <is>
          <t>Not listed</t>
        </is>
      </c>
      <c r="S597" s="48" t="n">
        <v>38</v>
      </c>
      <c r="T597" s="48" t="n">
        <v>140</v>
      </c>
      <c r="U597" s="34" t="inlineStr">
        <is>
          <t>HFCS</t>
        </is>
      </c>
      <c r="V597" s="34" t="inlineStr">
        <is>
          <t>Caffeine free lemon-lime</t>
        </is>
      </c>
      <c r="W597" s="51" t="n"/>
      <c r="X597" s="51" t="n"/>
      <c r="Y597" s="51" t="n"/>
      <c r="Z597" s="51" t="n"/>
      <c r="AA597" s="34" t="inlineStr">
        <is>
          <t>Very High</t>
        </is>
      </c>
      <c r="AB597" s="34" t="inlineStr">
        <is>
          <t>#1 lemon-lime soda</t>
        </is>
      </c>
      <c r="AC597" s="34" t="inlineStr">
        <is>
          <t>Crisp caffeine free lemon-lime</t>
        </is>
      </c>
      <c r="AD597" s="34" t="inlineStr">
        <is>
          <t>Clean lemon-lime, no caffeine.</t>
        </is>
      </c>
      <c r="AE597" s="51" t="n"/>
      <c r="AF597" s="53">
        <f>IF(AND(ISNUMBER($P597),ISNUMBER($AL597),$AL597&lt;&gt;0),ROUND($P597/$AL597*100,1),"")</f>
        <v/>
      </c>
      <c r="AG597" s="54">
        <f>IF(AND(ISNUMBER($S597),ISNUMBER($AL597),$AL597&lt;&gt;0),ROUND($S597/$AL597*100,2),"")</f>
        <v/>
      </c>
      <c r="AH597" s="53">
        <f>IF(AND(ISNUMBER($Q597),ISNUMBER($AL597),$AL597&lt;&gt;0),ROUND($Q597/$AL597*100,1),"")</f>
        <v/>
      </c>
      <c r="AI597" s="48">
        <f>IF(ISNUMBER($S597),IF($S597&lt;=1,"Yes","No"),"n/a")</f>
        <v/>
      </c>
      <c r="AJ597" s="48">
        <f>IF(ISNUMBER($S597),ROUND(MAX(0,MIN(100,100-$S597*2.5-IF(ISNUMBER($T597),$T597,0)*0.12+IF($S597&lt;=1,12,0))),0),"")</f>
        <v/>
      </c>
      <c r="AK597" s="48">
        <f>IF(ISNUMBER($Q597),IF($Q597&gt;=100,20,IF($Q597&gt;=30,10,0)),0)+IF(ISNUMBER($R597),IF($R597&gt;=100,20,0),0)+IF(ISNUMBER($P597),IF($P597&gt;=150,20,IF($P597&gt;=50,12,5)),0)+IF(ISNUMBER($S597),IF($S597&lt;=1,15,0),0)</f>
        <v/>
      </c>
      <c r="AL597" s="48" t="n">
        <v>355</v>
      </c>
      <c r="AM597" s="49" t="n"/>
      <c r="AN597" s="48">
        <f>IF(AND(ISNUMBER($P597),ISNUMBER($AL597),$AL597&lt;&gt;0),IF(OR($P597&gt;180,$P597/$AL597*1000&gt;400),"Over ceiling, confirm SKU","Within"),"n/a")</f>
        <v/>
      </c>
      <c r="AO597" s="51" t="n"/>
      <c r="AP597" s="51" t="n"/>
      <c r="AQ597" s="51" t="n"/>
      <c r="AR597" s="34" t="inlineStr">
        <is>
          <t>Recalled, batch confirmed, to confirm</t>
        </is>
      </c>
      <c r="AS597" s="34" t="inlineStr">
        <is>
          <t>BLANK -&gt; requires live Amazon.ca capture</t>
        </is>
      </c>
      <c r="AT597" s="34" t="inlineStr">
        <is>
          <t>Unverified commercial data</t>
        </is>
      </c>
    </row>
    <row r="598" ht="28" customHeight="1">
      <c r="A598" s="34" t="inlineStr">
        <is>
          <t>Sprite</t>
        </is>
      </c>
      <c r="B598" s="34" t="inlineStr">
        <is>
          <t>Sprite Lemon-Lime | Cherry | 8 pack 355mL</t>
        </is>
      </c>
      <c r="C598" s="34" t="inlineStr">
        <is>
          <t>5) Sparkling water &amp; soda</t>
        </is>
      </c>
      <c r="D598" s="34" t="inlineStr">
        <is>
          <t>355 mL can</t>
        </is>
      </c>
      <c r="E598" s="48" t="n">
        <v>8</v>
      </c>
      <c r="F598" s="49" t="n"/>
      <c r="G598" s="50">
        <f>IF(AND(ISNUMBER($F598),ISNUMBER($E598),$E598&lt;&gt;0),$F598/$E598,"")</f>
        <v/>
      </c>
      <c r="H598" s="50">
        <f>IF(AND(ISNUMBER($F598),ISNUMBER($AL598),ISNUMBER($E598),($AL598*$E598)&lt;&gt;0),$F598/($AL598*$E598)*100,"")</f>
        <v/>
      </c>
      <c r="I598" s="51" t="n"/>
      <c r="J598" s="52" t="n"/>
      <c r="K598" s="50">
        <f>IF(AND(ISNUMBER($F598),ISNUMBER($J598)),$F598*(1-$J598),"")</f>
        <v/>
      </c>
      <c r="L598" s="51" t="n"/>
      <c r="M598" s="51" t="n"/>
      <c r="N598" s="50">
        <f>IF(ISNUMBER($F598),($F598-IF(ISNUMBER($AM598),$AM598,0))*(1-IF(ISNUMBER($J598),$J598,0)),"")</f>
        <v/>
      </c>
      <c r="O598" s="34" t="inlineStr">
        <is>
          <t>Cherry</t>
        </is>
      </c>
      <c r="P598" s="48" t="n">
        <v>0</v>
      </c>
      <c r="Q598" s="48" t="n">
        <v>65</v>
      </c>
      <c r="R598" s="34" t="inlineStr">
        <is>
          <t>Not listed</t>
        </is>
      </c>
      <c r="S598" s="48" t="n">
        <v>38</v>
      </c>
      <c r="T598" s="48" t="n">
        <v>140</v>
      </c>
      <c r="U598" s="34" t="inlineStr">
        <is>
          <t>HFCS</t>
        </is>
      </c>
      <c r="V598" s="34" t="inlineStr">
        <is>
          <t>Caffeine free lemon-lime</t>
        </is>
      </c>
      <c r="W598" s="51" t="n"/>
      <c r="X598" s="51" t="n"/>
      <c r="Y598" s="51" t="n"/>
      <c r="Z598" s="51" t="n"/>
      <c r="AA598" s="34" t="inlineStr">
        <is>
          <t>Very High</t>
        </is>
      </c>
      <c r="AB598" s="34" t="inlineStr">
        <is>
          <t>#1 lemon-lime soda</t>
        </is>
      </c>
      <c r="AC598" s="34" t="inlineStr">
        <is>
          <t>Crisp caffeine free lemon-lime</t>
        </is>
      </c>
      <c r="AD598" s="34" t="inlineStr">
        <is>
          <t>Clean lemon-lime, no caffeine.</t>
        </is>
      </c>
      <c r="AE598" s="51" t="n"/>
      <c r="AF598" s="53">
        <f>IF(AND(ISNUMBER($P598),ISNUMBER($AL598),$AL598&lt;&gt;0),ROUND($P598/$AL598*100,1),"")</f>
        <v/>
      </c>
      <c r="AG598" s="54">
        <f>IF(AND(ISNUMBER($S598),ISNUMBER($AL598),$AL598&lt;&gt;0),ROUND($S598/$AL598*100,2),"")</f>
        <v/>
      </c>
      <c r="AH598" s="53">
        <f>IF(AND(ISNUMBER($Q598),ISNUMBER($AL598),$AL598&lt;&gt;0),ROUND($Q598/$AL598*100,1),"")</f>
        <v/>
      </c>
      <c r="AI598" s="48">
        <f>IF(ISNUMBER($S598),IF($S598&lt;=1,"Yes","No"),"n/a")</f>
        <v/>
      </c>
      <c r="AJ598" s="48">
        <f>IF(ISNUMBER($S598),ROUND(MAX(0,MIN(100,100-$S598*2.5-IF(ISNUMBER($T598),$T598,0)*0.12+IF($S598&lt;=1,12,0))),0),"")</f>
        <v/>
      </c>
      <c r="AK598" s="48">
        <f>IF(ISNUMBER($Q598),IF($Q598&gt;=100,20,IF($Q598&gt;=30,10,0)),0)+IF(ISNUMBER($R598),IF($R598&gt;=100,20,0),0)+IF(ISNUMBER($P598),IF($P598&gt;=150,20,IF($P598&gt;=50,12,5)),0)+IF(ISNUMBER($S598),IF($S598&lt;=1,15,0),0)</f>
        <v/>
      </c>
      <c r="AL598" s="48" t="n">
        <v>355</v>
      </c>
      <c r="AM598" s="49" t="n"/>
      <c r="AN598" s="48">
        <f>IF(AND(ISNUMBER($P598),ISNUMBER($AL598),$AL598&lt;&gt;0),IF(OR($P598&gt;180,$P598/$AL598*1000&gt;400),"Over ceiling, confirm SKU","Within"),"n/a")</f>
        <v/>
      </c>
      <c r="AO598" s="51" t="n"/>
      <c r="AP598" s="51" t="n"/>
      <c r="AQ598" s="51" t="n"/>
      <c r="AR598" s="34" t="inlineStr">
        <is>
          <t>Recalled, batch confirmed, to confirm</t>
        </is>
      </c>
      <c r="AS598" s="34" t="inlineStr">
        <is>
          <t>BLANK -&gt; requires live Amazon.ca capture</t>
        </is>
      </c>
      <c r="AT598" s="34" t="inlineStr">
        <is>
          <t>Unverified commercial data</t>
        </is>
      </c>
    </row>
    <row r="599" ht="28" customHeight="1">
      <c r="A599" s="34" t="inlineStr">
        <is>
          <t>Sprite</t>
        </is>
      </c>
      <c r="B599" s="34" t="inlineStr">
        <is>
          <t>Sprite Lemon-Lime | Cherry | 12 pack 355mL</t>
        </is>
      </c>
      <c r="C599" s="34" t="inlineStr">
        <is>
          <t>5) Sparkling water &amp; soda</t>
        </is>
      </c>
      <c r="D599" s="34" t="inlineStr">
        <is>
          <t>355 mL can</t>
        </is>
      </c>
      <c r="E599" s="48" t="n">
        <v>12</v>
      </c>
      <c r="F599" s="49" t="n"/>
      <c r="G599" s="50">
        <f>IF(AND(ISNUMBER($F599),ISNUMBER($E599),$E599&lt;&gt;0),$F599/$E599,"")</f>
        <v/>
      </c>
      <c r="H599" s="50">
        <f>IF(AND(ISNUMBER($F599),ISNUMBER($AL599),ISNUMBER($E599),($AL599*$E599)&lt;&gt;0),$F599/($AL599*$E599)*100,"")</f>
        <v/>
      </c>
      <c r="I599" s="51" t="n"/>
      <c r="J599" s="52" t="n"/>
      <c r="K599" s="50">
        <f>IF(AND(ISNUMBER($F599),ISNUMBER($J599)),$F599*(1-$J599),"")</f>
        <v/>
      </c>
      <c r="L599" s="51" t="n"/>
      <c r="M599" s="51" t="n"/>
      <c r="N599" s="50">
        <f>IF(ISNUMBER($F599),($F599-IF(ISNUMBER($AM599),$AM599,0))*(1-IF(ISNUMBER($J599),$J599,0)),"")</f>
        <v/>
      </c>
      <c r="O599" s="34" t="inlineStr">
        <is>
          <t>Cherry</t>
        </is>
      </c>
      <c r="P599" s="48" t="n">
        <v>0</v>
      </c>
      <c r="Q599" s="48" t="n">
        <v>65</v>
      </c>
      <c r="R599" s="34" t="inlineStr">
        <is>
          <t>Not listed</t>
        </is>
      </c>
      <c r="S599" s="48" t="n">
        <v>38</v>
      </c>
      <c r="T599" s="48" t="n">
        <v>140</v>
      </c>
      <c r="U599" s="34" t="inlineStr">
        <is>
          <t>HFCS</t>
        </is>
      </c>
      <c r="V599" s="34" t="inlineStr">
        <is>
          <t>Caffeine free lemon-lime</t>
        </is>
      </c>
      <c r="W599" s="51" t="n"/>
      <c r="X599" s="51" t="n"/>
      <c r="Y599" s="51" t="n"/>
      <c r="Z599" s="51" t="n"/>
      <c r="AA599" s="34" t="inlineStr">
        <is>
          <t>Very High</t>
        </is>
      </c>
      <c r="AB599" s="34" t="inlineStr">
        <is>
          <t>#1 lemon-lime soda</t>
        </is>
      </c>
      <c r="AC599" s="34" t="inlineStr">
        <is>
          <t>Crisp caffeine free lemon-lime</t>
        </is>
      </c>
      <c r="AD599" s="34" t="inlineStr">
        <is>
          <t>Clean lemon-lime, no caffeine.</t>
        </is>
      </c>
      <c r="AE599" s="51" t="n"/>
      <c r="AF599" s="53">
        <f>IF(AND(ISNUMBER($P599),ISNUMBER($AL599),$AL599&lt;&gt;0),ROUND($P599/$AL599*100,1),"")</f>
        <v/>
      </c>
      <c r="AG599" s="54">
        <f>IF(AND(ISNUMBER($S599),ISNUMBER($AL599),$AL599&lt;&gt;0),ROUND($S599/$AL599*100,2),"")</f>
        <v/>
      </c>
      <c r="AH599" s="53">
        <f>IF(AND(ISNUMBER($Q599),ISNUMBER($AL599),$AL599&lt;&gt;0),ROUND($Q599/$AL599*100,1),"")</f>
        <v/>
      </c>
      <c r="AI599" s="48">
        <f>IF(ISNUMBER($S599),IF($S599&lt;=1,"Yes","No"),"n/a")</f>
        <v/>
      </c>
      <c r="AJ599" s="48">
        <f>IF(ISNUMBER($S599),ROUND(MAX(0,MIN(100,100-$S599*2.5-IF(ISNUMBER($T599),$T599,0)*0.12+IF($S599&lt;=1,12,0))),0),"")</f>
        <v/>
      </c>
      <c r="AK599" s="48">
        <f>IF(ISNUMBER($Q599),IF($Q599&gt;=100,20,IF($Q599&gt;=30,10,0)),0)+IF(ISNUMBER($R599),IF($R599&gt;=100,20,0),0)+IF(ISNUMBER($P599),IF($P599&gt;=150,20,IF($P599&gt;=50,12,5)),0)+IF(ISNUMBER($S599),IF($S599&lt;=1,15,0),0)</f>
        <v/>
      </c>
      <c r="AL599" s="48" t="n">
        <v>355</v>
      </c>
      <c r="AM599" s="49" t="n"/>
      <c r="AN599" s="48">
        <f>IF(AND(ISNUMBER($P599),ISNUMBER($AL599),$AL599&lt;&gt;0),IF(OR($P599&gt;180,$P599/$AL599*1000&gt;400),"Over ceiling, confirm SKU","Within"),"n/a")</f>
        <v/>
      </c>
      <c r="AO599" s="51" t="n"/>
      <c r="AP599" s="51" t="n"/>
      <c r="AQ599" s="51" t="n"/>
      <c r="AR599" s="34" t="inlineStr">
        <is>
          <t>Recalled, batch confirmed, to confirm</t>
        </is>
      </c>
      <c r="AS599" s="34" t="inlineStr">
        <is>
          <t>BLANK -&gt; requires live Amazon.ca capture</t>
        </is>
      </c>
      <c r="AT599" s="34" t="inlineStr">
        <is>
          <t>Unverified commercial data</t>
        </is>
      </c>
    </row>
    <row r="600" ht="28" customHeight="1">
      <c r="A600" s="34" t="inlineStr">
        <is>
          <t>Sprite</t>
        </is>
      </c>
      <c r="B600" s="34" t="inlineStr">
        <is>
          <t>Sprite Lemon-Lime | Cherry | 15 pack 355mL</t>
        </is>
      </c>
      <c r="C600" s="34" t="inlineStr">
        <is>
          <t>5) Sparkling water &amp; soda</t>
        </is>
      </c>
      <c r="D600" s="34" t="inlineStr">
        <is>
          <t>355 mL can</t>
        </is>
      </c>
      <c r="E600" s="48" t="n">
        <v>15</v>
      </c>
      <c r="F600" s="49" t="n"/>
      <c r="G600" s="50">
        <f>IF(AND(ISNUMBER($F600),ISNUMBER($E600),$E600&lt;&gt;0),$F600/$E600,"")</f>
        <v/>
      </c>
      <c r="H600" s="50">
        <f>IF(AND(ISNUMBER($F600),ISNUMBER($AL600),ISNUMBER($E600),($AL600*$E600)&lt;&gt;0),$F600/($AL600*$E600)*100,"")</f>
        <v/>
      </c>
      <c r="I600" s="51" t="n"/>
      <c r="J600" s="52" t="n"/>
      <c r="K600" s="50">
        <f>IF(AND(ISNUMBER($F600),ISNUMBER($J600)),$F600*(1-$J600),"")</f>
        <v/>
      </c>
      <c r="L600" s="51" t="n"/>
      <c r="M600" s="51" t="n"/>
      <c r="N600" s="50">
        <f>IF(ISNUMBER($F600),($F600-IF(ISNUMBER($AM600),$AM600,0))*(1-IF(ISNUMBER($J600),$J600,0)),"")</f>
        <v/>
      </c>
      <c r="O600" s="34" t="inlineStr">
        <is>
          <t>Cherry</t>
        </is>
      </c>
      <c r="P600" s="48" t="n">
        <v>0</v>
      </c>
      <c r="Q600" s="48" t="n">
        <v>65</v>
      </c>
      <c r="R600" s="34" t="inlineStr">
        <is>
          <t>Not listed</t>
        </is>
      </c>
      <c r="S600" s="48" t="n">
        <v>38</v>
      </c>
      <c r="T600" s="48" t="n">
        <v>140</v>
      </c>
      <c r="U600" s="34" t="inlineStr">
        <is>
          <t>HFCS</t>
        </is>
      </c>
      <c r="V600" s="34" t="inlineStr">
        <is>
          <t>Caffeine free lemon-lime</t>
        </is>
      </c>
      <c r="W600" s="51" t="n"/>
      <c r="X600" s="51" t="n"/>
      <c r="Y600" s="51" t="n"/>
      <c r="Z600" s="51" t="n"/>
      <c r="AA600" s="34" t="inlineStr">
        <is>
          <t>Very High</t>
        </is>
      </c>
      <c r="AB600" s="34" t="inlineStr">
        <is>
          <t>#1 lemon-lime soda</t>
        </is>
      </c>
      <c r="AC600" s="34" t="inlineStr">
        <is>
          <t>Crisp caffeine free lemon-lime</t>
        </is>
      </c>
      <c r="AD600" s="34" t="inlineStr">
        <is>
          <t>Clean lemon-lime, no caffeine.</t>
        </is>
      </c>
      <c r="AE600" s="51" t="n"/>
      <c r="AF600" s="53">
        <f>IF(AND(ISNUMBER($P600),ISNUMBER($AL600),$AL600&lt;&gt;0),ROUND($P600/$AL600*100,1),"")</f>
        <v/>
      </c>
      <c r="AG600" s="54">
        <f>IF(AND(ISNUMBER($S600),ISNUMBER($AL600),$AL600&lt;&gt;0),ROUND($S600/$AL600*100,2),"")</f>
        <v/>
      </c>
      <c r="AH600" s="53">
        <f>IF(AND(ISNUMBER($Q600),ISNUMBER($AL600),$AL600&lt;&gt;0),ROUND($Q600/$AL600*100,1),"")</f>
        <v/>
      </c>
      <c r="AI600" s="48">
        <f>IF(ISNUMBER($S600),IF($S600&lt;=1,"Yes","No"),"n/a")</f>
        <v/>
      </c>
      <c r="AJ600" s="48">
        <f>IF(ISNUMBER($S600),ROUND(MAX(0,MIN(100,100-$S600*2.5-IF(ISNUMBER($T600),$T600,0)*0.12+IF($S600&lt;=1,12,0))),0),"")</f>
        <v/>
      </c>
      <c r="AK600" s="48">
        <f>IF(ISNUMBER($Q600),IF($Q600&gt;=100,20,IF($Q600&gt;=30,10,0)),0)+IF(ISNUMBER($R600),IF($R600&gt;=100,20,0),0)+IF(ISNUMBER($P600),IF($P600&gt;=150,20,IF($P600&gt;=50,12,5)),0)+IF(ISNUMBER($S600),IF($S600&lt;=1,15,0),0)</f>
        <v/>
      </c>
      <c r="AL600" s="48" t="n">
        <v>355</v>
      </c>
      <c r="AM600" s="49" t="n"/>
      <c r="AN600" s="48">
        <f>IF(AND(ISNUMBER($P600),ISNUMBER($AL600),$AL600&lt;&gt;0),IF(OR($P600&gt;180,$P600/$AL600*1000&gt;400),"Over ceiling, confirm SKU","Within"),"n/a")</f>
        <v/>
      </c>
      <c r="AO600" s="51" t="n"/>
      <c r="AP600" s="51" t="n"/>
      <c r="AQ600" s="51" t="n"/>
      <c r="AR600" s="34" t="inlineStr">
        <is>
          <t>Recalled, batch confirmed, to confirm</t>
        </is>
      </c>
      <c r="AS600" s="34" t="inlineStr">
        <is>
          <t>BLANK -&gt; requires live Amazon.ca capture</t>
        </is>
      </c>
      <c r="AT600" s="34" t="inlineStr">
        <is>
          <t>Unverified commercial data</t>
        </is>
      </c>
    </row>
    <row r="601" ht="28" customHeight="1">
      <c r="A601" s="34" t="inlineStr">
        <is>
          <t>Sprite</t>
        </is>
      </c>
      <c r="B601" s="34" t="inlineStr">
        <is>
          <t>Sprite Lemon-Lime | Cherry | 18 pack 355mL</t>
        </is>
      </c>
      <c r="C601" s="34" t="inlineStr">
        <is>
          <t>5) Sparkling water &amp; soda</t>
        </is>
      </c>
      <c r="D601" s="34" t="inlineStr">
        <is>
          <t>355 mL can</t>
        </is>
      </c>
      <c r="E601" s="48" t="n">
        <v>18</v>
      </c>
      <c r="F601" s="49" t="n"/>
      <c r="G601" s="50">
        <f>IF(AND(ISNUMBER($F601),ISNUMBER($E601),$E601&lt;&gt;0),$F601/$E601,"")</f>
        <v/>
      </c>
      <c r="H601" s="50">
        <f>IF(AND(ISNUMBER($F601),ISNUMBER($AL601),ISNUMBER($E601),($AL601*$E601)&lt;&gt;0),$F601/($AL601*$E601)*100,"")</f>
        <v/>
      </c>
      <c r="I601" s="51" t="n"/>
      <c r="J601" s="52" t="n"/>
      <c r="K601" s="50">
        <f>IF(AND(ISNUMBER($F601),ISNUMBER($J601)),$F601*(1-$J601),"")</f>
        <v/>
      </c>
      <c r="L601" s="51" t="n"/>
      <c r="M601" s="51" t="n"/>
      <c r="N601" s="50">
        <f>IF(ISNUMBER($F601),($F601-IF(ISNUMBER($AM601),$AM601,0))*(1-IF(ISNUMBER($J601),$J601,0)),"")</f>
        <v/>
      </c>
      <c r="O601" s="34" t="inlineStr">
        <is>
          <t>Cherry</t>
        </is>
      </c>
      <c r="P601" s="48" t="n">
        <v>0</v>
      </c>
      <c r="Q601" s="48" t="n">
        <v>65</v>
      </c>
      <c r="R601" s="34" t="inlineStr">
        <is>
          <t>Not listed</t>
        </is>
      </c>
      <c r="S601" s="48" t="n">
        <v>38</v>
      </c>
      <c r="T601" s="48" t="n">
        <v>140</v>
      </c>
      <c r="U601" s="34" t="inlineStr">
        <is>
          <t>HFCS</t>
        </is>
      </c>
      <c r="V601" s="34" t="inlineStr">
        <is>
          <t>Caffeine free lemon-lime</t>
        </is>
      </c>
      <c r="W601" s="51" t="n"/>
      <c r="X601" s="51" t="n"/>
      <c r="Y601" s="51" t="n"/>
      <c r="Z601" s="51" t="n"/>
      <c r="AA601" s="34" t="inlineStr">
        <is>
          <t>Very High</t>
        </is>
      </c>
      <c r="AB601" s="34" t="inlineStr">
        <is>
          <t>#1 lemon-lime soda</t>
        </is>
      </c>
      <c r="AC601" s="34" t="inlineStr">
        <is>
          <t>Crisp caffeine free lemon-lime</t>
        </is>
      </c>
      <c r="AD601" s="34" t="inlineStr">
        <is>
          <t>Clean lemon-lime, no caffeine.</t>
        </is>
      </c>
      <c r="AE601" s="51" t="n"/>
      <c r="AF601" s="53">
        <f>IF(AND(ISNUMBER($P601),ISNUMBER($AL601),$AL601&lt;&gt;0),ROUND($P601/$AL601*100,1),"")</f>
        <v/>
      </c>
      <c r="AG601" s="54">
        <f>IF(AND(ISNUMBER($S601),ISNUMBER($AL601),$AL601&lt;&gt;0),ROUND($S601/$AL601*100,2),"")</f>
        <v/>
      </c>
      <c r="AH601" s="53">
        <f>IF(AND(ISNUMBER($Q601),ISNUMBER($AL601),$AL601&lt;&gt;0),ROUND($Q601/$AL601*100,1),"")</f>
        <v/>
      </c>
      <c r="AI601" s="48">
        <f>IF(ISNUMBER($S601),IF($S601&lt;=1,"Yes","No"),"n/a")</f>
        <v/>
      </c>
      <c r="AJ601" s="48">
        <f>IF(ISNUMBER($S601),ROUND(MAX(0,MIN(100,100-$S601*2.5-IF(ISNUMBER($T601),$T601,0)*0.12+IF($S601&lt;=1,12,0))),0),"")</f>
        <v/>
      </c>
      <c r="AK601" s="48">
        <f>IF(ISNUMBER($Q601),IF($Q601&gt;=100,20,IF($Q601&gt;=30,10,0)),0)+IF(ISNUMBER($R601),IF($R601&gt;=100,20,0),0)+IF(ISNUMBER($P601),IF($P601&gt;=150,20,IF($P601&gt;=50,12,5)),0)+IF(ISNUMBER($S601),IF($S601&lt;=1,15,0),0)</f>
        <v/>
      </c>
      <c r="AL601" s="48" t="n">
        <v>355</v>
      </c>
      <c r="AM601" s="49" t="n"/>
      <c r="AN601" s="48">
        <f>IF(AND(ISNUMBER($P601),ISNUMBER($AL601),$AL601&lt;&gt;0),IF(OR($P601&gt;180,$P601/$AL601*1000&gt;400),"Over ceiling, confirm SKU","Within"),"n/a")</f>
        <v/>
      </c>
      <c r="AO601" s="51" t="n"/>
      <c r="AP601" s="51" t="n"/>
      <c r="AQ601" s="51" t="n"/>
      <c r="AR601" s="34" t="inlineStr">
        <is>
          <t>Recalled, batch confirmed, to confirm</t>
        </is>
      </c>
      <c r="AS601" s="34" t="inlineStr">
        <is>
          <t>BLANK -&gt; requires live Amazon.ca capture</t>
        </is>
      </c>
      <c r="AT601" s="34" t="inlineStr">
        <is>
          <t>Unverified commercial data</t>
        </is>
      </c>
    </row>
    <row r="602" ht="28" customHeight="1">
      <c r="A602" s="34" t="inlineStr">
        <is>
          <t>Sprite</t>
        </is>
      </c>
      <c r="B602" s="34" t="inlineStr">
        <is>
          <t>Sprite Lemon-Lime | Cherry | 24 pack 355mL</t>
        </is>
      </c>
      <c r="C602" s="34" t="inlineStr">
        <is>
          <t>5) Sparkling water &amp; soda</t>
        </is>
      </c>
      <c r="D602" s="34" t="inlineStr">
        <is>
          <t>355 mL can</t>
        </is>
      </c>
      <c r="E602" s="48" t="n">
        <v>24</v>
      </c>
      <c r="F602" s="49" t="n"/>
      <c r="G602" s="50">
        <f>IF(AND(ISNUMBER($F602),ISNUMBER($E602),$E602&lt;&gt;0),$F602/$E602,"")</f>
        <v/>
      </c>
      <c r="H602" s="50">
        <f>IF(AND(ISNUMBER($F602),ISNUMBER($AL602),ISNUMBER($E602),($AL602*$E602)&lt;&gt;0),$F602/($AL602*$E602)*100,"")</f>
        <v/>
      </c>
      <c r="I602" s="51" t="n"/>
      <c r="J602" s="52" t="n"/>
      <c r="K602" s="50">
        <f>IF(AND(ISNUMBER($F602),ISNUMBER($J602)),$F602*(1-$J602),"")</f>
        <v/>
      </c>
      <c r="L602" s="51" t="n"/>
      <c r="M602" s="51" t="n"/>
      <c r="N602" s="50">
        <f>IF(ISNUMBER($F602),($F602-IF(ISNUMBER($AM602),$AM602,0))*(1-IF(ISNUMBER($J602),$J602,0)),"")</f>
        <v/>
      </c>
      <c r="O602" s="34" t="inlineStr">
        <is>
          <t>Cherry</t>
        </is>
      </c>
      <c r="P602" s="48" t="n">
        <v>0</v>
      </c>
      <c r="Q602" s="48" t="n">
        <v>65</v>
      </c>
      <c r="R602" s="34" t="inlineStr">
        <is>
          <t>Not listed</t>
        </is>
      </c>
      <c r="S602" s="48" t="n">
        <v>38</v>
      </c>
      <c r="T602" s="48" t="n">
        <v>140</v>
      </c>
      <c r="U602" s="34" t="inlineStr">
        <is>
          <t>HFCS</t>
        </is>
      </c>
      <c r="V602" s="34" t="inlineStr">
        <is>
          <t>Caffeine free lemon-lime</t>
        </is>
      </c>
      <c r="W602" s="51" t="n"/>
      <c r="X602" s="51" t="n"/>
      <c r="Y602" s="51" t="n"/>
      <c r="Z602" s="51" t="n"/>
      <c r="AA602" s="34" t="inlineStr">
        <is>
          <t>Very High</t>
        </is>
      </c>
      <c r="AB602" s="34" t="inlineStr">
        <is>
          <t>#1 lemon-lime soda</t>
        </is>
      </c>
      <c r="AC602" s="34" t="inlineStr">
        <is>
          <t>Crisp caffeine free lemon-lime</t>
        </is>
      </c>
      <c r="AD602" s="34" t="inlineStr">
        <is>
          <t>Clean lemon-lime, no caffeine.</t>
        </is>
      </c>
      <c r="AE602" s="51" t="n"/>
      <c r="AF602" s="53">
        <f>IF(AND(ISNUMBER($P602),ISNUMBER($AL602),$AL602&lt;&gt;0),ROUND($P602/$AL602*100,1),"")</f>
        <v/>
      </c>
      <c r="AG602" s="54">
        <f>IF(AND(ISNUMBER($S602),ISNUMBER($AL602),$AL602&lt;&gt;0),ROUND($S602/$AL602*100,2),"")</f>
        <v/>
      </c>
      <c r="AH602" s="53">
        <f>IF(AND(ISNUMBER($Q602),ISNUMBER($AL602),$AL602&lt;&gt;0),ROUND($Q602/$AL602*100,1),"")</f>
        <v/>
      </c>
      <c r="AI602" s="48">
        <f>IF(ISNUMBER($S602),IF($S602&lt;=1,"Yes","No"),"n/a")</f>
        <v/>
      </c>
      <c r="AJ602" s="48">
        <f>IF(ISNUMBER($S602),ROUND(MAX(0,MIN(100,100-$S602*2.5-IF(ISNUMBER($T602),$T602,0)*0.12+IF($S602&lt;=1,12,0))),0),"")</f>
        <v/>
      </c>
      <c r="AK602" s="48">
        <f>IF(ISNUMBER($Q602),IF($Q602&gt;=100,20,IF($Q602&gt;=30,10,0)),0)+IF(ISNUMBER($R602),IF($R602&gt;=100,20,0),0)+IF(ISNUMBER($P602),IF($P602&gt;=150,20,IF($P602&gt;=50,12,5)),0)+IF(ISNUMBER($S602),IF($S602&lt;=1,15,0),0)</f>
        <v/>
      </c>
      <c r="AL602" s="48" t="n">
        <v>355</v>
      </c>
      <c r="AM602" s="49" t="n"/>
      <c r="AN602" s="48">
        <f>IF(AND(ISNUMBER($P602),ISNUMBER($AL602),$AL602&lt;&gt;0),IF(OR($P602&gt;180,$P602/$AL602*1000&gt;400),"Over ceiling, confirm SKU","Within"),"n/a")</f>
        <v/>
      </c>
      <c r="AO602" s="51" t="n"/>
      <c r="AP602" s="51" t="n"/>
      <c r="AQ602" s="51" t="n"/>
      <c r="AR602" s="34" t="inlineStr">
        <is>
          <t>Recalled, batch confirmed, to confirm</t>
        </is>
      </c>
      <c r="AS602" s="34" t="inlineStr">
        <is>
          <t>BLANK -&gt; requires live Amazon.ca capture</t>
        </is>
      </c>
      <c r="AT602" s="34" t="inlineStr">
        <is>
          <t>Unverified commercial data</t>
        </is>
      </c>
    </row>
    <row r="603" ht="28" customHeight="1">
      <c r="A603" s="34" t="inlineStr">
        <is>
          <t>Sprite</t>
        </is>
      </c>
      <c r="B603" s="34" t="inlineStr">
        <is>
          <t>Sprite Lemon-Lime | Tropical | single 355mL</t>
        </is>
      </c>
      <c r="C603" s="34" t="inlineStr">
        <is>
          <t>5) Sparkling water &amp; soda</t>
        </is>
      </c>
      <c r="D603" s="34" t="inlineStr">
        <is>
          <t>355 mL can</t>
        </is>
      </c>
      <c r="E603" s="48" t="n">
        <v>1</v>
      </c>
      <c r="F603" s="49" t="n"/>
      <c r="G603" s="50">
        <f>IF(AND(ISNUMBER($F603),ISNUMBER($E603),$E603&lt;&gt;0),$F603/$E603,"")</f>
        <v/>
      </c>
      <c r="H603" s="50">
        <f>IF(AND(ISNUMBER($F603),ISNUMBER($AL603),ISNUMBER($E603),($AL603*$E603)&lt;&gt;0),$F603/($AL603*$E603)*100,"")</f>
        <v/>
      </c>
      <c r="I603" s="51" t="n"/>
      <c r="J603" s="52" t="n"/>
      <c r="K603" s="50">
        <f>IF(AND(ISNUMBER($F603),ISNUMBER($J603)),$F603*(1-$J603),"")</f>
        <v/>
      </c>
      <c r="L603" s="51" t="n"/>
      <c r="M603" s="51" t="n"/>
      <c r="N603" s="50">
        <f>IF(ISNUMBER($F603),($F603-IF(ISNUMBER($AM603),$AM603,0))*(1-IF(ISNUMBER($J603),$J603,0)),"")</f>
        <v/>
      </c>
      <c r="O603" s="34" t="inlineStr">
        <is>
          <t>Tropical</t>
        </is>
      </c>
      <c r="P603" s="48" t="n">
        <v>0</v>
      </c>
      <c r="Q603" s="48" t="n">
        <v>65</v>
      </c>
      <c r="R603" s="34" t="inlineStr">
        <is>
          <t>Not listed</t>
        </is>
      </c>
      <c r="S603" s="48" t="n">
        <v>38</v>
      </c>
      <c r="T603" s="48" t="n">
        <v>140</v>
      </c>
      <c r="U603" s="34" t="inlineStr">
        <is>
          <t>HFCS</t>
        </is>
      </c>
      <c r="V603" s="34" t="inlineStr">
        <is>
          <t>Caffeine free lemon-lime</t>
        </is>
      </c>
      <c r="W603" s="51" t="n"/>
      <c r="X603" s="51" t="n"/>
      <c r="Y603" s="51" t="n"/>
      <c r="Z603" s="51" t="n"/>
      <c r="AA603" s="34" t="inlineStr">
        <is>
          <t>Very High</t>
        </is>
      </c>
      <c r="AB603" s="34" t="inlineStr">
        <is>
          <t>#1 lemon-lime soda</t>
        </is>
      </c>
      <c r="AC603" s="34" t="inlineStr">
        <is>
          <t>Crisp caffeine free lemon-lime</t>
        </is>
      </c>
      <c r="AD603" s="34" t="inlineStr">
        <is>
          <t>Clean lemon-lime, no caffeine.</t>
        </is>
      </c>
      <c r="AE603" s="51" t="n"/>
      <c r="AF603" s="53">
        <f>IF(AND(ISNUMBER($P603),ISNUMBER($AL603),$AL603&lt;&gt;0),ROUND($P603/$AL603*100,1),"")</f>
        <v/>
      </c>
      <c r="AG603" s="54">
        <f>IF(AND(ISNUMBER($S603),ISNUMBER($AL603),$AL603&lt;&gt;0),ROUND($S603/$AL603*100,2),"")</f>
        <v/>
      </c>
      <c r="AH603" s="53">
        <f>IF(AND(ISNUMBER($Q603),ISNUMBER($AL603),$AL603&lt;&gt;0),ROUND($Q603/$AL603*100,1),"")</f>
        <v/>
      </c>
      <c r="AI603" s="48">
        <f>IF(ISNUMBER($S603),IF($S603&lt;=1,"Yes","No"),"n/a")</f>
        <v/>
      </c>
      <c r="AJ603" s="48">
        <f>IF(ISNUMBER($S603),ROUND(MAX(0,MIN(100,100-$S603*2.5-IF(ISNUMBER($T603),$T603,0)*0.12+IF($S603&lt;=1,12,0))),0),"")</f>
        <v/>
      </c>
      <c r="AK603" s="48">
        <f>IF(ISNUMBER($Q603),IF($Q603&gt;=100,20,IF($Q603&gt;=30,10,0)),0)+IF(ISNUMBER($R603),IF($R603&gt;=100,20,0),0)+IF(ISNUMBER($P603),IF($P603&gt;=150,20,IF($P603&gt;=50,12,5)),0)+IF(ISNUMBER($S603),IF($S603&lt;=1,15,0),0)</f>
        <v/>
      </c>
      <c r="AL603" s="48" t="n">
        <v>355</v>
      </c>
      <c r="AM603" s="49" t="n"/>
      <c r="AN603" s="48">
        <f>IF(AND(ISNUMBER($P603),ISNUMBER($AL603),$AL603&lt;&gt;0),IF(OR($P603&gt;180,$P603/$AL603*1000&gt;400),"Over ceiling, confirm SKU","Within"),"n/a")</f>
        <v/>
      </c>
      <c r="AO603" s="51" t="n"/>
      <c r="AP603" s="51" t="n"/>
      <c r="AQ603" s="51" t="n"/>
      <c r="AR603" s="34" t="inlineStr">
        <is>
          <t>Recalled, batch confirmed, to confirm</t>
        </is>
      </c>
      <c r="AS603" s="34" t="inlineStr">
        <is>
          <t>BLANK -&gt; requires live Amazon.ca capture</t>
        </is>
      </c>
      <c r="AT603" s="34" t="inlineStr">
        <is>
          <t>Unverified commercial data</t>
        </is>
      </c>
    </row>
    <row r="604" ht="28" customHeight="1">
      <c r="A604" s="34" t="inlineStr">
        <is>
          <t>Sprite</t>
        </is>
      </c>
      <c r="B604" s="34" t="inlineStr">
        <is>
          <t>Sprite Lemon-Lime | Tropical | 8 pack 355mL</t>
        </is>
      </c>
      <c r="C604" s="34" t="inlineStr">
        <is>
          <t>5) Sparkling water &amp; soda</t>
        </is>
      </c>
      <c r="D604" s="34" t="inlineStr">
        <is>
          <t>355 mL can</t>
        </is>
      </c>
      <c r="E604" s="48" t="n">
        <v>8</v>
      </c>
      <c r="F604" s="49" t="n"/>
      <c r="G604" s="50">
        <f>IF(AND(ISNUMBER($F604),ISNUMBER($E604),$E604&lt;&gt;0),$F604/$E604,"")</f>
        <v/>
      </c>
      <c r="H604" s="50">
        <f>IF(AND(ISNUMBER($F604),ISNUMBER($AL604),ISNUMBER($E604),($AL604*$E604)&lt;&gt;0),$F604/($AL604*$E604)*100,"")</f>
        <v/>
      </c>
      <c r="I604" s="51" t="n"/>
      <c r="J604" s="52" t="n"/>
      <c r="K604" s="50">
        <f>IF(AND(ISNUMBER($F604),ISNUMBER($J604)),$F604*(1-$J604),"")</f>
        <v/>
      </c>
      <c r="L604" s="51" t="n"/>
      <c r="M604" s="51" t="n"/>
      <c r="N604" s="50">
        <f>IF(ISNUMBER($F604),($F604-IF(ISNUMBER($AM604),$AM604,0))*(1-IF(ISNUMBER($J604),$J604,0)),"")</f>
        <v/>
      </c>
      <c r="O604" s="34" t="inlineStr">
        <is>
          <t>Tropical</t>
        </is>
      </c>
      <c r="P604" s="48" t="n">
        <v>0</v>
      </c>
      <c r="Q604" s="48" t="n">
        <v>65</v>
      </c>
      <c r="R604" s="34" t="inlineStr">
        <is>
          <t>Not listed</t>
        </is>
      </c>
      <c r="S604" s="48" t="n">
        <v>38</v>
      </c>
      <c r="T604" s="48" t="n">
        <v>140</v>
      </c>
      <c r="U604" s="34" t="inlineStr">
        <is>
          <t>HFCS</t>
        </is>
      </c>
      <c r="V604" s="34" t="inlineStr">
        <is>
          <t>Caffeine free lemon-lime</t>
        </is>
      </c>
      <c r="W604" s="51" t="n"/>
      <c r="X604" s="51" t="n"/>
      <c r="Y604" s="51" t="n"/>
      <c r="Z604" s="51" t="n"/>
      <c r="AA604" s="34" t="inlineStr">
        <is>
          <t>Very High</t>
        </is>
      </c>
      <c r="AB604" s="34" t="inlineStr">
        <is>
          <t>#1 lemon-lime soda</t>
        </is>
      </c>
      <c r="AC604" s="34" t="inlineStr">
        <is>
          <t>Crisp caffeine free lemon-lime</t>
        </is>
      </c>
      <c r="AD604" s="34" t="inlineStr">
        <is>
          <t>Clean lemon-lime, no caffeine.</t>
        </is>
      </c>
      <c r="AE604" s="51" t="n"/>
      <c r="AF604" s="53">
        <f>IF(AND(ISNUMBER($P604),ISNUMBER($AL604),$AL604&lt;&gt;0),ROUND($P604/$AL604*100,1),"")</f>
        <v/>
      </c>
      <c r="AG604" s="54">
        <f>IF(AND(ISNUMBER($S604),ISNUMBER($AL604),$AL604&lt;&gt;0),ROUND($S604/$AL604*100,2),"")</f>
        <v/>
      </c>
      <c r="AH604" s="53">
        <f>IF(AND(ISNUMBER($Q604),ISNUMBER($AL604),$AL604&lt;&gt;0),ROUND($Q604/$AL604*100,1),"")</f>
        <v/>
      </c>
      <c r="AI604" s="48">
        <f>IF(ISNUMBER($S604),IF($S604&lt;=1,"Yes","No"),"n/a")</f>
        <v/>
      </c>
      <c r="AJ604" s="48">
        <f>IF(ISNUMBER($S604),ROUND(MAX(0,MIN(100,100-$S604*2.5-IF(ISNUMBER($T604),$T604,0)*0.12+IF($S604&lt;=1,12,0))),0),"")</f>
        <v/>
      </c>
      <c r="AK604" s="48">
        <f>IF(ISNUMBER($Q604),IF($Q604&gt;=100,20,IF($Q604&gt;=30,10,0)),0)+IF(ISNUMBER($R604),IF($R604&gt;=100,20,0),0)+IF(ISNUMBER($P604),IF($P604&gt;=150,20,IF($P604&gt;=50,12,5)),0)+IF(ISNUMBER($S604),IF($S604&lt;=1,15,0),0)</f>
        <v/>
      </c>
      <c r="AL604" s="48" t="n">
        <v>355</v>
      </c>
      <c r="AM604" s="49" t="n"/>
      <c r="AN604" s="48">
        <f>IF(AND(ISNUMBER($P604),ISNUMBER($AL604),$AL604&lt;&gt;0),IF(OR($P604&gt;180,$P604/$AL604*1000&gt;400),"Over ceiling, confirm SKU","Within"),"n/a")</f>
        <v/>
      </c>
      <c r="AO604" s="51" t="n"/>
      <c r="AP604" s="51" t="n"/>
      <c r="AQ604" s="51" t="n"/>
      <c r="AR604" s="34" t="inlineStr">
        <is>
          <t>Recalled, batch confirmed, to confirm</t>
        </is>
      </c>
      <c r="AS604" s="34" t="inlineStr">
        <is>
          <t>BLANK -&gt; requires live Amazon.ca capture</t>
        </is>
      </c>
      <c r="AT604" s="34" t="inlineStr">
        <is>
          <t>Unverified commercial data</t>
        </is>
      </c>
    </row>
    <row r="605" ht="28" customHeight="1">
      <c r="A605" s="34" t="inlineStr">
        <is>
          <t>Sprite</t>
        </is>
      </c>
      <c r="B605" s="34" t="inlineStr">
        <is>
          <t>Sprite Lemon-Lime | Tropical | 12 pack 355mL</t>
        </is>
      </c>
      <c r="C605" s="34" t="inlineStr">
        <is>
          <t>5) Sparkling water &amp; soda</t>
        </is>
      </c>
      <c r="D605" s="34" t="inlineStr">
        <is>
          <t>355 mL can</t>
        </is>
      </c>
      <c r="E605" s="48" t="n">
        <v>12</v>
      </c>
      <c r="F605" s="49" t="n"/>
      <c r="G605" s="50">
        <f>IF(AND(ISNUMBER($F605),ISNUMBER($E605),$E605&lt;&gt;0),$F605/$E605,"")</f>
        <v/>
      </c>
      <c r="H605" s="50">
        <f>IF(AND(ISNUMBER($F605),ISNUMBER($AL605),ISNUMBER($E605),($AL605*$E605)&lt;&gt;0),$F605/($AL605*$E605)*100,"")</f>
        <v/>
      </c>
      <c r="I605" s="51" t="n"/>
      <c r="J605" s="52" t="n"/>
      <c r="K605" s="50">
        <f>IF(AND(ISNUMBER($F605),ISNUMBER($J605)),$F605*(1-$J605),"")</f>
        <v/>
      </c>
      <c r="L605" s="51" t="n"/>
      <c r="M605" s="51" t="n"/>
      <c r="N605" s="50">
        <f>IF(ISNUMBER($F605),($F605-IF(ISNUMBER($AM605),$AM605,0))*(1-IF(ISNUMBER($J605),$J605,0)),"")</f>
        <v/>
      </c>
      <c r="O605" s="34" t="inlineStr">
        <is>
          <t>Tropical</t>
        </is>
      </c>
      <c r="P605" s="48" t="n">
        <v>0</v>
      </c>
      <c r="Q605" s="48" t="n">
        <v>65</v>
      </c>
      <c r="R605" s="34" t="inlineStr">
        <is>
          <t>Not listed</t>
        </is>
      </c>
      <c r="S605" s="48" t="n">
        <v>38</v>
      </c>
      <c r="T605" s="48" t="n">
        <v>140</v>
      </c>
      <c r="U605" s="34" t="inlineStr">
        <is>
          <t>HFCS</t>
        </is>
      </c>
      <c r="V605" s="34" t="inlineStr">
        <is>
          <t>Caffeine free lemon-lime</t>
        </is>
      </c>
      <c r="W605" s="51" t="n"/>
      <c r="X605" s="51" t="n"/>
      <c r="Y605" s="51" t="n"/>
      <c r="Z605" s="51" t="n"/>
      <c r="AA605" s="34" t="inlineStr">
        <is>
          <t>Very High</t>
        </is>
      </c>
      <c r="AB605" s="34" t="inlineStr">
        <is>
          <t>#1 lemon-lime soda</t>
        </is>
      </c>
      <c r="AC605" s="34" t="inlineStr">
        <is>
          <t>Crisp caffeine free lemon-lime</t>
        </is>
      </c>
      <c r="AD605" s="34" t="inlineStr">
        <is>
          <t>Clean lemon-lime, no caffeine.</t>
        </is>
      </c>
      <c r="AE605" s="51" t="n"/>
      <c r="AF605" s="53">
        <f>IF(AND(ISNUMBER($P605),ISNUMBER($AL605),$AL605&lt;&gt;0),ROUND($P605/$AL605*100,1),"")</f>
        <v/>
      </c>
      <c r="AG605" s="54">
        <f>IF(AND(ISNUMBER($S605),ISNUMBER($AL605),$AL605&lt;&gt;0),ROUND($S605/$AL605*100,2),"")</f>
        <v/>
      </c>
      <c r="AH605" s="53">
        <f>IF(AND(ISNUMBER($Q605),ISNUMBER($AL605),$AL605&lt;&gt;0),ROUND($Q605/$AL605*100,1),"")</f>
        <v/>
      </c>
      <c r="AI605" s="48">
        <f>IF(ISNUMBER($S605),IF($S605&lt;=1,"Yes","No"),"n/a")</f>
        <v/>
      </c>
      <c r="AJ605" s="48">
        <f>IF(ISNUMBER($S605),ROUND(MAX(0,MIN(100,100-$S605*2.5-IF(ISNUMBER($T605),$T605,0)*0.12+IF($S605&lt;=1,12,0))),0),"")</f>
        <v/>
      </c>
      <c r="AK605" s="48">
        <f>IF(ISNUMBER($Q605),IF($Q605&gt;=100,20,IF($Q605&gt;=30,10,0)),0)+IF(ISNUMBER($R605),IF($R605&gt;=100,20,0),0)+IF(ISNUMBER($P605),IF($P605&gt;=150,20,IF($P605&gt;=50,12,5)),0)+IF(ISNUMBER($S605),IF($S605&lt;=1,15,0),0)</f>
        <v/>
      </c>
      <c r="AL605" s="48" t="n">
        <v>355</v>
      </c>
      <c r="AM605" s="49" t="n"/>
      <c r="AN605" s="48">
        <f>IF(AND(ISNUMBER($P605),ISNUMBER($AL605),$AL605&lt;&gt;0),IF(OR($P605&gt;180,$P605/$AL605*1000&gt;400),"Over ceiling, confirm SKU","Within"),"n/a")</f>
        <v/>
      </c>
      <c r="AO605" s="51" t="n"/>
      <c r="AP605" s="51" t="n"/>
      <c r="AQ605" s="51" t="n"/>
      <c r="AR605" s="34" t="inlineStr">
        <is>
          <t>Recalled, batch confirmed, to confirm</t>
        </is>
      </c>
      <c r="AS605" s="34" t="inlineStr">
        <is>
          <t>BLANK -&gt; requires live Amazon.ca capture</t>
        </is>
      </c>
      <c r="AT605" s="34" t="inlineStr">
        <is>
          <t>Unverified commercial data</t>
        </is>
      </c>
    </row>
    <row r="606" ht="28" customHeight="1">
      <c r="A606" s="34" t="inlineStr">
        <is>
          <t>Sprite</t>
        </is>
      </c>
      <c r="B606" s="34" t="inlineStr">
        <is>
          <t>Sprite Lemon-Lime | Tropical | 15 pack 355mL</t>
        </is>
      </c>
      <c r="C606" s="34" t="inlineStr">
        <is>
          <t>5) Sparkling water &amp; soda</t>
        </is>
      </c>
      <c r="D606" s="34" t="inlineStr">
        <is>
          <t>355 mL can</t>
        </is>
      </c>
      <c r="E606" s="48" t="n">
        <v>15</v>
      </c>
      <c r="F606" s="49" t="n"/>
      <c r="G606" s="50">
        <f>IF(AND(ISNUMBER($F606),ISNUMBER($E606),$E606&lt;&gt;0),$F606/$E606,"")</f>
        <v/>
      </c>
      <c r="H606" s="50">
        <f>IF(AND(ISNUMBER($F606),ISNUMBER($AL606),ISNUMBER($E606),($AL606*$E606)&lt;&gt;0),$F606/($AL606*$E606)*100,"")</f>
        <v/>
      </c>
      <c r="I606" s="51" t="n"/>
      <c r="J606" s="52" t="n"/>
      <c r="K606" s="50">
        <f>IF(AND(ISNUMBER($F606),ISNUMBER($J606)),$F606*(1-$J606),"")</f>
        <v/>
      </c>
      <c r="L606" s="51" t="n"/>
      <c r="M606" s="51" t="n"/>
      <c r="N606" s="50">
        <f>IF(ISNUMBER($F606),($F606-IF(ISNUMBER($AM606),$AM606,0))*(1-IF(ISNUMBER($J606),$J606,0)),"")</f>
        <v/>
      </c>
      <c r="O606" s="34" t="inlineStr">
        <is>
          <t>Tropical</t>
        </is>
      </c>
      <c r="P606" s="48" t="n">
        <v>0</v>
      </c>
      <c r="Q606" s="48" t="n">
        <v>65</v>
      </c>
      <c r="R606" s="34" t="inlineStr">
        <is>
          <t>Not listed</t>
        </is>
      </c>
      <c r="S606" s="48" t="n">
        <v>38</v>
      </c>
      <c r="T606" s="48" t="n">
        <v>140</v>
      </c>
      <c r="U606" s="34" t="inlineStr">
        <is>
          <t>HFCS</t>
        </is>
      </c>
      <c r="V606" s="34" t="inlineStr">
        <is>
          <t>Caffeine free lemon-lime</t>
        </is>
      </c>
      <c r="W606" s="51" t="n"/>
      <c r="X606" s="51" t="n"/>
      <c r="Y606" s="51" t="n"/>
      <c r="Z606" s="51" t="n"/>
      <c r="AA606" s="34" t="inlineStr">
        <is>
          <t>Very High</t>
        </is>
      </c>
      <c r="AB606" s="34" t="inlineStr">
        <is>
          <t>#1 lemon-lime soda</t>
        </is>
      </c>
      <c r="AC606" s="34" t="inlineStr">
        <is>
          <t>Crisp caffeine free lemon-lime</t>
        </is>
      </c>
      <c r="AD606" s="34" t="inlineStr">
        <is>
          <t>Clean lemon-lime, no caffeine.</t>
        </is>
      </c>
      <c r="AE606" s="51" t="n"/>
      <c r="AF606" s="53">
        <f>IF(AND(ISNUMBER($P606),ISNUMBER($AL606),$AL606&lt;&gt;0),ROUND($P606/$AL606*100,1),"")</f>
        <v/>
      </c>
      <c r="AG606" s="54">
        <f>IF(AND(ISNUMBER($S606),ISNUMBER($AL606),$AL606&lt;&gt;0),ROUND($S606/$AL606*100,2),"")</f>
        <v/>
      </c>
      <c r="AH606" s="53">
        <f>IF(AND(ISNUMBER($Q606),ISNUMBER($AL606),$AL606&lt;&gt;0),ROUND($Q606/$AL606*100,1),"")</f>
        <v/>
      </c>
      <c r="AI606" s="48">
        <f>IF(ISNUMBER($S606),IF($S606&lt;=1,"Yes","No"),"n/a")</f>
        <v/>
      </c>
      <c r="AJ606" s="48">
        <f>IF(ISNUMBER($S606),ROUND(MAX(0,MIN(100,100-$S606*2.5-IF(ISNUMBER($T606),$T606,0)*0.12+IF($S606&lt;=1,12,0))),0),"")</f>
        <v/>
      </c>
      <c r="AK606" s="48">
        <f>IF(ISNUMBER($Q606),IF($Q606&gt;=100,20,IF($Q606&gt;=30,10,0)),0)+IF(ISNUMBER($R606),IF($R606&gt;=100,20,0),0)+IF(ISNUMBER($P606),IF($P606&gt;=150,20,IF($P606&gt;=50,12,5)),0)+IF(ISNUMBER($S606),IF($S606&lt;=1,15,0),0)</f>
        <v/>
      </c>
      <c r="AL606" s="48" t="n">
        <v>355</v>
      </c>
      <c r="AM606" s="49" t="n"/>
      <c r="AN606" s="48">
        <f>IF(AND(ISNUMBER($P606),ISNUMBER($AL606),$AL606&lt;&gt;0),IF(OR($P606&gt;180,$P606/$AL606*1000&gt;400),"Over ceiling, confirm SKU","Within"),"n/a")</f>
        <v/>
      </c>
      <c r="AO606" s="51" t="n"/>
      <c r="AP606" s="51" t="n"/>
      <c r="AQ606" s="51" t="n"/>
      <c r="AR606" s="34" t="inlineStr">
        <is>
          <t>Recalled, batch confirmed, to confirm</t>
        </is>
      </c>
      <c r="AS606" s="34" t="inlineStr">
        <is>
          <t>BLANK -&gt; requires live Amazon.ca capture</t>
        </is>
      </c>
      <c r="AT606" s="34" t="inlineStr">
        <is>
          <t>Unverified commercial data</t>
        </is>
      </c>
    </row>
    <row r="607" ht="28" customHeight="1">
      <c r="A607" s="34" t="inlineStr">
        <is>
          <t>Sprite</t>
        </is>
      </c>
      <c r="B607" s="34" t="inlineStr">
        <is>
          <t>Sprite Lemon-Lime | Tropical | 18 pack 355mL</t>
        </is>
      </c>
      <c r="C607" s="34" t="inlineStr">
        <is>
          <t>5) Sparkling water &amp; soda</t>
        </is>
      </c>
      <c r="D607" s="34" t="inlineStr">
        <is>
          <t>355 mL can</t>
        </is>
      </c>
      <c r="E607" s="48" t="n">
        <v>18</v>
      </c>
      <c r="F607" s="49" t="n"/>
      <c r="G607" s="50">
        <f>IF(AND(ISNUMBER($F607),ISNUMBER($E607),$E607&lt;&gt;0),$F607/$E607,"")</f>
        <v/>
      </c>
      <c r="H607" s="50">
        <f>IF(AND(ISNUMBER($F607),ISNUMBER($AL607),ISNUMBER($E607),($AL607*$E607)&lt;&gt;0),$F607/($AL607*$E607)*100,"")</f>
        <v/>
      </c>
      <c r="I607" s="51" t="n"/>
      <c r="J607" s="52" t="n"/>
      <c r="K607" s="50">
        <f>IF(AND(ISNUMBER($F607),ISNUMBER($J607)),$F607*(1-$J607),"")</f>
        <v/>
      </c>
      <c r="L607" s="51" t="n"/>
      <c r="M607" s="51" t="n"/>
      <c r="N607" s="50">
        <f>IF(ISNUMBER($F607),($F607-IF(ISNUMBER($AM607),$AM607,0))*(1-IF(ISNUMBER($J607),$J607,0)),"")</f>
        <v/>
      </c>
      <c r="O607" s="34" t="inlineStr">
        <is>
          <t>Tropical</t>
        </is>
      </c>
      <c r="P607" s="48" t="n">
        <v>0</v>
      </c>
      <c r="Q607" s="48" t="n">
        <v>65</v>
      </c>
      <c r="R607" s="34" t="inlineStr">
        <is>
          <t>Not listed</t>
        </is>
      </c>
      <c r="S607" s="48" t="n">
        <v>38</v>
      </c>
      <c r="T607" s="48" t="n">
        <v>140</v>
      </c>
      <c r="U607" s="34" t="inlineStr">
        <is>
          <t>HFCS</t>
        </is>
      </c>
      <c r="V607" s="34" t="inlineStr">
        <is>
          <t>Caffeine free lemon-lime</t>
        </is>
      </c>
      <c r="W607" s="51" t="n"/>
      <c r="X607" s="51" t="n"/>
      <c r="Y607" s="51" t="n"/>
      <c r="Z607" s="51" t="n"/>
      <c r="AA607" s="34" t="inlineStr">
        <is>
          <t>Very High</t>
        </is>
      </c>
      <c r="AB607" s="34" t="inlineStr">
        <is>
          <t>#1 lemon-lime soda</t>
        </is>
      </c>
      <c r="AC607" s="34" t="inlineStr">
        <is>
          <t>Crisp caffeine free lemon-lime</t>
        </is>
      </c>
      <c r="AD607" s="34" t="inlineStr">
        <is>
          <t>Clean lemon-lime, no caffeine.</t>
        </is>
      </c>
      <c r="AE607" s="51" t="n"/>
      <c r="AF607" s="53">
        <f>IF(AND(ISNUMBER($P607),ISNUMBER($AL607),$AL607&lt;&gt;0),ROUND($P607/$AL607*100,1),"")</f>
        <v/>
      </c>
      <c r="AG607" s="54">
        <f>IF(AND(ISNUMBER($S607),ISNUMBER($AL607),$AL607&lt;&gt;0),ROUND($S607/$AL607*100,2),"")</f>
        <v/>
      </c>
      <c r="AH607" s="53">
        <f>IF(AND(ISNUMBER($Q607),ISNUMBER($AL607),$AL607&lt;&gt;0),ROUND($Q607/$AL607*100,1),"")</f>
        <v/>
      </c>
      <c r="AI607" s="48">
        <f>IF(ISNUMBER($S607),IF($S607&lt;=1,"Yes","No"),"n/a")</f>
        <v/>
      </c>
      <c r="AJ607" s="48">
        <f>IF(ISNUMBER($S607),ROUND(MAX(0,MIN(100,100-$S607*2.5-IF(ISNUMBER($T607),$T607,0)*0.12+IF($S607&lt;=1,12,0))),0),"")</f>
        <v/>
      </c>
      <c r="AK607" s="48">
        <f>IF(ISNUMBER($Q607),IF($Q607&gt;=100,20,IF($Q607&gt;=30,10,0)),0)+IF(ISNUMBER($R607),IF($R607&gt;=100,20,0),0)+IF(ISNUMBER($P607),IF($P607&gt;=150,20,IF($P607&gt;=50,12,5)),0)+IF(ISNUMBER($S607),IF($S607&lt;=1,15,0),0)</f>
        <v/>
      </c>
      <c r="AL607" s="48" t="n">
        <v>355</v>
      </c>
      <c r="AM607" s="49" t="n"/>
      <c r="AN607" s="48">
        <f>IF(AND(ISNUMBER($P607),ISNUMBER($AL607),$AL607&lt;&gt;0),IF(OR($P607&gt;180,$P607/$AL607*1000&gt;400),"Over ceiling, confirm SKU","Within"),"n/a")</f>
        <v/>
      </c>
      <c r="AO607" s="51" t="n"/>
      <c r="AP607" s="51" t="n"/>
      <c r="AQ607" s="51" t="n"/>
      <c r="AR607" s="34" t="inlineStr">
        <is>
          <t>Recalled, batch confirmed, to confirm</t>
        </is>
      </c>
      <c r="AS607" s="34" t="inlineStr">
        <is>
          <t>BLANK -&gt; requires live Amazon.ca capture</t>
        </is>
      </c>
      <c r="AT607" s="34" t="inlineStr">
        <is>
          <t>Unverified commercial data</t>
        </is>
      </c>
    </row>
    <row r="608" ht="28" customHeight="1">
      <c r="A608" s="34" t="inlineStr">
        <is>
          <t>Sprite</t>
        </is>
      </c>
      <c r="B608" s="34" t="inlineStr">
        <is>
          <t>Sprite Lemon-Lime | Tropical | 24 pack 355mL</t>
        </is>
      </c>
      <c r="C608" s="34" t="inlineStr">
        <is>
          <t>5) Sparkling water &amp; soda</t>
        </is>
      </c>
      <c r="D608" s="34" t="inlineStr">
        <is>
          <t>355 mL can</t>
        </is>
      </c>
      <c r="E608" s="48" t="n">
        <v>24</v>
      </c>
      <c r="F608" s="49" t="n"/>
      <c r="G608" s="50">
        <f>IF(AND(ISNUMBER($F608),ISNUMBER($E608),$E608&lt;&gt;0),$F608/$E608,"")</f>
        <v/>
      </c>
      <c r="H608" s="50">
        <f>IF(AND(ISNUMBER($F608),ISNUMBER($AL608),ISNUMBER($E608),($AL608*$E608)&lt;&gt;0),$F608/($AL608*$E608)*100,"")</f>
        <v/>
      </c>
      <c r="I608" s="51" t="n"/>
      <c r="J608" s="52" t="n"/>
      <c r="K608" s="50">
        <f>IF(AND(ISNUMBER($F608),ISNUMBER($J608)),$F608*(1-$J608),"")</f>
        <v/>
      </c>
      <c r="L608" s="51" t="n"/>
      <c r="M608" s="51" t="n"/>
      <c r="N608" s="50">
        <f>IF(ISNUMBER($F608),($F608-IF(ISNUMBER($AM608),$AM608,0))*(1-IF(ISNUMBER($J608),$J608,0)),"")</f>
        <v/>
      </c>
      <c r="O608" s="34" t="inlineStr">
        <is>
          <t>Tropical</t>
        </is>
      </c>
      <c r="P608" s="48" t="n">
        <v>0</v>
      </c>
      <c r="Q608" s="48" t="n">
        <v>65</v>
      </c>
      <c r="R608" s="34" t="inlineStr">
        <is>
          <t>Not listed</t>
        </is>
      </c>
      <c r="S608" s="48" t="n">
        <v>38</v>
      </c>
      <c r="T608" s="48" t="n">
        <v>140</v>
      </c>
      <c r="U608" s="34" t="inlineStr">
        <is>
          <t>HFCS</t>
        </is>
      </c>
      <c r="V608" s="34" t="inlineStr">
        <is>
          <t>Caffeine free lemon-lime</t>
        </is>
      </c>
      <c r="W608" s="51" t="n"/>
      <c r="X608" s="51" t="n"/>
      <c r="Y608" s="51" t="n"/>
      <c r="Z608" s="51" t="n"/>
      <c r="AA608" s="34" t="inlineStr">
        <is>
          <t>Very High</t>
        </is>
      </c>
      <c r="AB608" s="34" t="inlineStr">
        <is>
          <t>#1 lemon-lime soda</t>
        </is>
      </c>
      <c r="AC608" s="34" t="inlineStr">
        <is>
          <t>Crisp caffeine free lemon-lime</t>
        </is>
      </c>
      <c r="AD608" s="34" t="inlineStr">
        <is>
          <t>Clean lemon-lime, no caffeine.</t>
        </is>
      </c>
      <c r="AE608" s="51" t="n"/>
      <c r="AF608" s="53">
        <f>IF(AND(ISNUMBER($P608),ISNUMBER($AL608),$AL608&lt;&gt;0),ROUND($P608/$AL608*100,1),"")</f>
        <v/>
      </c>
      <c r="AG608" s="54">
        <f>IF(AND(ISNUMBER($S608),ISNUMBER($AL608),$AL608&lt;&gt;0),ROUND($S608/$AL608*100,2),"")</f>
        <v/>
      </c>
      <c r="AH608" s="53">
        <f>IF(AND(ISNUMBER($Q608),ISNUMBER($AL608),$AL608&lt;&gt;0),ROUND($Q608/$AL608*100,1),"")</f>
        <v/>
      </c>
      <c r="AI608" s="48">
        <f>IF(ISNUMBER($S608),IF($S608&lt;=1,"Yes","No"),"n/a")</f>
        <v/>
      </c>
      <c r="AJ608" s="48">
        <f>IF(ISNUMBER($S608),ROUND(MAX(0,MIN(100,100-$S608*2.5-IF(ISNUMBER($T608),$T608,0)*0.12+IF($S608&lt;=1,12,0))),0),"")</f>
        <v/>
      </c>
      <c r="AK608" s="48">
        <f>IF(ISNUMBER($Q608),IF($Q608&gt;=100,20,IF($Q608&gt;=30,10,0)),0)+IF(ISNUMBER($R608),IF($R608&gt;=100,20,0),0)+IF(ISNUMBER($P608),IF($P608&gt;=150,20,IF($P608&gt;=50,12,5)),0)+IF(ISNUMBER($S608),IF($S608&lt;=1,15,0),0)</f>
        <v/>
      </c>
      <c r="AL608" s="48" t="n">
        <v>355</v>
      </c>
      <c r="AM608" s="49" t="n"/>
      <c r="AN608" s="48">
        <f>IF(AND(ISNUMBER($P608),ISNUMBER($AL608),$AL608&lt;&gt;0),IF(OR($P608&gt;180,$P608/$AL608*1000&gt;400),"Over ceiling, confirm SKU","Within"),"n/a")</f>
        <v/>
      </c>
      <c r="AO608" s="51" t="n"/>
      <c r="AP608" s="51" t="n"/>
      <c r="AQ608" s="51" t="n"/>
      <c r="AR608" s="34" t="inlineStr">
        <is>
          <t>Recalled, batch confirmed, to confirm</t>
        </is>
      </c>
      <c r="AS608" s="34" t="inlineStr">
        <is>
          <t>BLANK -&gt; requires live Amazon.ca capture</t>
        </is>
      </c>
      <c r="AT608" s="34" t="inlineStr">
        <is>
          <t>Unverified commercial data</t>
        </is>
      </c>
    </row>
    <row r="609" ht="28" customHeight="1">
      <c r="A609" s="34" t="inlineStr">
        <is>
          <t>Sprite</t>
        </is>
      </c>
      <c r="B609" s="34" t="inlineStr">
        <is>
          <t>Sprite Zero Sugar | Original | single 355mL</t>
        </is>
      </c>
      <c r="C609" s="34" t="inlineStr">
        <is>
          <t>5) Sparkling water &amp; soda</t>
        </is>
      </c>
      <c r="D609" s="34" t="inlineStr">
        <is>
          <t>355 mL can</t>
        </is>
      </c>
      <c r="E609" s="48" t="n">
        <v>1</v>
      </c>
      <c r="F609" s="49" t="n"/>
      <c r="G609" s="50">
        <f>IF(AND(ISNUMBER($F609),ISNUMBER($E609),$E609&lt;&gt;0),$F609/$E609,"")</f>
        <v/>
      </c>
      <c r="H609" s="50">
        <f>IF(AND(ISNUMBER($F609),ISNUMBER($AL609),ISNUMBER($E609),($AL609*$E609)&lt;&gt;0),$F609/($AL609*$E609)*100,"")</f>
        <v/>
      </c>
      <c r="I609" s="51" t="n"/>
      <c r="J609" s="52" t="n"/>
      <c r="K609" s="50">
        <f>IF(AND(ISNUMBER($F609),ISNUMBER($J609)),$F609*(1-$J609),"")</f>
        <v/>
      </c>
      <c r="L609" s="51" t="n"/>
      <c r="M609" s="51" t="n"/>
      <c r="N609" s="50">
        <f>IF(ISNUMBER($F609),($F609-IF(ISNUMBER($AM609),$AM609,0))*(1-IF(ISNUMBER($J609),$J609,0)),"")</f>
        <v/>
      </c>
      <c r="O609" s="34" t="inlineStr">
        <is>
          <t>Original</t>
        </is>
      </c>
      <c r="P609" s="48" t="n">
        <v>0</v>
      </c>
      <c r="Q609" s="48" t="n">
        <v>40</v>
      </c>
      <c r="R609" s="34" t="inlineStr">
        <is>
          <t>Not listed</t>
        </is>
      </c>
      <c r="S609" s="48" t="n">
        <v>0</v>
      </c>
      <c r="T609" s="48" t="n">
        <v>0</v>
      </c>
      <c r="U609" s="34" t="inlineStr">
        <is>
          <t>Aspartame + acesulfame-K</t>
        </is>
      </c>
      <c r="V609" s="34" t="inlineStr">
        <is>
          <t>Zero sugar lemon-lime</t>
        </is>
      </c>
      <c r="W609" s="51" t="n"/>
      <c r="X609" s="51" t="n"/>
      <c r="Y609" s="51" t="n"/>
      <c r="Z609" s="51" t="n"/>
      <c r="AA609" s="34" t="inlineStr">
        <is>
          <t>High</t>
        </is>
      </c>
      <c r="AB609" s="34" t="inlineStr">
        <is>
          <t>Zero sugar variant</t>
        </is>
      </c>
      <c r="AC609" s="34" t="inlineStr">
        <is>
          <t>Zero sugar lemon-lime</t>
        </is>
      </c>
      <c r="AD609" s="34" t="inlineStr">
        <is>
          <t>Lemon-lime without sugar.</t>
        </is>
      </c>
      <c r="AE609" s="51" t="n"/>
      <c r="AF609" s="53">
        <f>IF(AND(ISNUMBER($P609),ISNUMBER($AL609),$AL609&lt;&gt;0),ROUND($P609/$AL609*100,1),"")</f>
        <v/>
      </c>
      <c r="AG609" s="54">
        <f>IF(AND(ISNUMBER($S609),ISNUMBER($AL609),$AL609&lt;&gt;0),ROUND($S609/$AL609*100,2),"")</f>
        <v/>
      </c>
      <c r="AH609" s="53">
        <f>IF(AND(ISNUMBER($Q609),ISNUMBER($AL609),$AL609&lt;&gt;0),ROUND($Q609/$AL609*100,1),"")</f>
        <v/>
      </c>
      <c r="AI609" s="48">
        <f>IF(ISNUMBER($S609),IF($S609&lt;=1,"Yes","No"),"n/a")</f>
        <v/>
      </c>
      <c r="AJ609" s="48">
        <f>IF(ISNUMBER($S609),ROUND(MAX(0,MIN(100,100-$S609*2.5-IF(ISNUMBER($T609),$T609,0)*0.12+IF($S609&lt;=1,12,0))),0),"")</f>
        <v/>
      </c>
      <c r="AK609" s="48">
        <f>IF(ISNUMBER($Q609),IF($Q609&gt;=100,20,IF($Q609&gt;=30,10,0)),0)+IF(ISNUMBER($R609),IF($R609&gt;=100,20,0),0)+IF(ISNUMBER($P609),IF($P609&gt;=150,20,IF($P609&gt;=50,12,5)),0)+IF(ISNUMBER($S609),IF($S609&lt;=1,15,0),0)</f>
        <v/>
      </c>
      <c r="AL609" s="48" t="n">
        <v>355</v>
      </c>
      <c r="AM609" s="49" t="n"/>
      <c r="AN609" s="48">
        <f>IF(AND(ISNUMBER($P609),ISNUMBER($AL609),$AL609&lt;&gt;0),IF(OR($P609&gt;180,$P609/$AL609*1000&gt;400),"Over ceiling, confirm SKU","Within"),"n/a")</f>
        <v/>
      </c>
      <c r="AO609" s="51" t="n"/>
      <c r="AP609" s="51" t="n"/>
      <c r="AQ609" s="51" t="n"/>
      <c r="AR609" s="34" t="inlineStr">
        <is>
          <t>Recalled, batch confirmed, to confirm</t>
        </is>
      </c>
      <c r="AS609" s="34" t="inlineStr">
        <is>
          <t>BLANK -&gt; requires live Amazon.ca capture</t>
        </is>
      </c>
      <c r="AT609" s="34" t="inlineStr">
        <is>
          <t>Unverified commercial data</t>
        </is>
      </c>
    </row>
    <row r="610" ht="28" customHeight="1">
      <c r="A610" s="34" t="inlineStr">
        <is>
          <t>Sprite</t>
        </is>
      </c>
      <c r="B610" s="34" t="inlineStr">
        <is>
          <t>Sprite Zero Sugar | Original | 8 pack 355mL</t>
        </is>
      </c>
      <c r="C610" s="34" t="inlineStr">
        <is>
          <t>5) Sparkling water &amp; soda</t>
        </is>
      </c>
      <c r="D610" s="34" t="inlineStr">
        <is>
          <t>355 mL can</t>
        </is>
      </c>
      <c r="E610" s="48" t="n">
        <v>8</v>
      </c>
      <c r="F610" s="49" t="n"/>
      <c r="G610" s="50">
        <f>IF(AND(ISNUMBER($F610),ISNUMBER($E610),$E610&lt;&gt;0),$F610/$E610,"")</f>
        <v/>
      </c>
      <c r="H610" s="50">
        <f>IF(AND(ISNUMBER($F610),ISNUMBER($AL610),ISNUMBER($E610),($AL610*$E610)&lt;&gt;0),$F610/($AL610*$E610)*100,"")</f>
        <v/>
      </c>
      <c r="I610" s="51" t="n"/>
      <c r="J610" s="52" t="n"/>
      <c r="K610" s="50">
        <f>IF(AND(ISNUMBER($F610),ISNUMBER($J610)),$F610*(1-$J610),"")</f>
        <v/>
      </c>
      <c r="L610" s="51" t="n"/>
      <c r="M610" s="51" t="n"/>
      <c r="N610" s="50">
        <f>IF(ISNUMBER($F610),($F610-IF(ISNUMBER($AM610),$AM610,0))*(1-IF(ISNUMBER($J610),$J610,0)),"")</f>
        <v/>
      </c>
      <c r="O610" s="34" t="inlineStr">
        <is>
          <t>Original</t>
        </is>
      </c>
      <c r="P610" s="48" t="n">
        <v>0</v>
      </c>
      <c r="Q610" s="48" t="n">
        <v>40</v>
      </c>
      <c r="R610" s="34" t="inlineStr">
        <is>
          <t>Not listed</t>
        </is>
      </c>
      <c r="S610" s="48" t="n">
        <v>0</v>
      </c>
      <c r="T610" s="48" t="n">
        <v>0</v>
      </c>
      <c r="U610" s="34" t="inlineStr">
        <is>
          <t>Aspartame + acesulfame-K</t>
        </is>
      </c>
      <c r="V610" s="34" t="inlineStr">
        <is>
          <t>Zero sugar lemon-lime</t>
        </is>
      </c>
      <c r="W610" s="51" t="n"/>
      <c r="X610" s="51" t="n"/>
      <c r="Y610" s="51" t="n"/>
      <c r="Z610" s="51" t="n"/>
      <c r="AA610" s="34" t="inlineStr">
        <is>
          <t>High</t>
        </is>
      </c>
      <c r="AB610" s="34" t="inlineStr">
        <is>
          <t>Zero sugar variant</t>
        </is>
      </c>
      <c r="AC610" s="34" t="inlineStr">
        <is>
          <t>Zero sugar lemon-lime</t>
        </is>
      </c>
      <c r="AD610" s="34" t="inlineStr">
        <is>
          <t>Lemon-lime without sugar.</t>
        </is>
      </c>
      <c r="AE610" s="51" t="n"/>
      <c r="AF610" s="53">
        <f>IF(AND(ISNUMBER($P610),ISNUMBER($AL610),$AL610&lt;&gt;0),ROUND($P610/$AL610*100,1),"")</f>
        <v/>
      </c>
      <c r="AG610" s="54">
        <f>IF(AND(ISNUMBER($S610),ISNUMBER($AL610),$AL610&lt;&gt;0),ROUND($S610/$AL610*100,2),"")</f>
        <v/>
      </c>
      <c r="AH610" s="53">
        <f>IF(AND(ISNUMBER($Q610),ISNUMBER($AL610),$AL610&lt;&gt;0),ROUND($Q610/$AL610*100,1),"")</f>
        <v/>
      </c>
      <c r="AI610" s="48">
        <f>IF(ISNUMBER($S610),IF($S610&lt;=1,"Yes","No"),"n/a")</f>
        <v/>
      </c>
      <c r="AJ610" s="48">
        <f>IF(ISNUMBER($S610),ROUND(MAX(0,MIN(100,100-$S610*2.5-IF(ISNUMBER($T610),$T610,0)*0.12+IF($S610&lt;=1,12,0))),0),"")</f>
        <v/>
      </c>
      <c r="AK610" s="48">
        <f>IF(ISNUMBER($Q610),IF($Q610&gt;=100,20,IF($Q610&gt;=30,10,0)),0)+IF(ISNUMBER($R610),IF($R610&gt;=100,20,0),0)+IF(ISNUMBER($P610),IF($P610&gt;=150,20,IF($P610&gt;=50,12,5)),0)+IF(ISNUMBER($S610),IF($S610&lt;=1,15,0),0)</f>
        <v/>
      </c>
      <c r="AL610" s="48" t="n">
        <v>355</v>
      </c>
      <c r="AM610" s="49" t="n"/>
      <c r="AN610" s="48">
        <f>IF(AND(ISNUMBER($P610),ISNUMBER($AL610),$AL610&lt;&gt;0),IF(OR($P610&gt;180,$P610/$AL610*1000&gt;400),"Over ceiling, confirm SKU","Within"),"n/a")</f>
        <v/>
      </c>
      <c r="AO610" s="51" t="n"/>
      <c r="AP610" s="51" t="n"/>
      <c r="AQ610" s="51" t="n"/>
      <c r="AR610" s="34" t="inlineStr">
        <is>
          <t>Recalled, batch confirmed, to confirm</t>
        </is>
      </c>
      <c r="AS610" s="34" t="inlineStr">
        <is>
          <t>BLANK -&gt; requires live Amazon.ca capture</t>
        </is>
      </c>
      <c r="AT610" s="34" t="inlineStr">
        <is>
          <t>Unverified commercial data</t>
        </is>
      </c>
    </row>
    <row r="611" ht="28" customHeight="1">
      <c r="A611" s="34" t="inlineStr">
        <is>
          <t>Sprite</t>
        </is>
      </c>
      <c r="B611" s="34" t="inlineStr">
        <is>
          <t>Sprite Zero Sugar | Original | 12 pack 355mL</t>
        </is>
      </c>
      <c r="C611" s="34" t="inlineStr">
        <is>
          <t>5) Sparkling water &amp; soda</t>
        </is>
      </c>
      <c r="D611" s="34" t="inlineStr">
        <is>
          <t>355 mL can</t>
        </is>
      </c>
      <c r="E611" s="48" t="n">
        <v>12</v>
      </c>
      <c r="F611" s="49" t="n"/>
      <c r="G611" s="50">
        <f>IF(AND(ISNUMBER($F611),ISNUMBER($E611),$E611&lt;&gt;0),$F611/$E611,"")</f>
        <v/>
      </c>
      <c r="H611" s="50">
        <f>IF(AND(ISNUMBER($F611),ISNUMBER($AL611),ISNUMBER($E611),($AL611*$E611)&lt;&gt;0),$F611/($AL611*$E611)*100,"")</f>
        <v/>
      </c>
      <c r="I611" s="51" t="n"/>
      <c r="J611" s="52" t="n"/>
      <c r="K611" s="50">
        <f>IF(AND(ISNUMBER($F611),ISNUMBER($J611)),$F611*(1-$J611),"")</f>
        <v/>
      </c>
      <c r="L611" s="51" t="n"/>
      <c r="M611" s="51" t="n"/>
      <c r="N611" s="50">
        <f>IF(ISNUMBER($F611),($F611-IF(ISNUMBER($AM611),$AM611,0))*(1-IF(ISNUMBER($J611),$J611,0)),"")</f>
        <v/>
      </c>
      <c r="O611" s="34" t="inlineStr">
        <is>
          <t>Original</t>
        </is>
      </c>
      <c r="P611" s="48" t="n">
        <v>0</v>
      </c>
      <c r="Q611" s="48" t="n">
        <v>40</v>
      </c>
      <c r="R611" s="34" t="inlineStr">
        <is>
          <t>Not listed</t>
        </is>
      </c>
      <c r="S611" s="48" t="n">
        <v>0</v>
      </c>
      <c r="T611" s="48" t="n">
        <v>0</v>
      </c>
      <c r="U611" s="34" t="inlineStr">
        <is>
          <t>Aspartame + acesulfame-K</t>
        </is>
      </c>
      <c r="V611" s="34" t="inlineStr">
        <is>
          <t>Zero sugar lemon-lime</t>
        </is>
      </c>
      <c r="W611" s="51" t="n"/>
      <c r="X611" s="51" t="n"/>
      <c r="Y611" s="51" t="n"/>
      <c r="Z611" s="51" t="n"/>
      <c r="AA611" s="34" t="inlineStr">
        <is>
          <t>High</t>
        </is>
      </c>
      <c r="AB611" s="34" t="inlineStr">
        <is>
          <t>Zero sugar variant</t>
        </is>
      </c>
      <c r="AC611" s="34" t="inlineStr">
        <is>
          <t>Zero sugar lemon-lime</t>
        </is>
      </c>
      <c r="AD611" s="34" t="inlineStr">
        <is>
          <t>Lemon-lime without sugar.</t>
        </is>
      </c>
      <c r="AE611" s="51" t="n"/>
      <c r="AF611" s="53">
        <f>IF(AND(ISNUMBER($P611),ISNUMBER($AL611),$AL611&lt;&gt;0),ROUND($P611/$AL611*100,1),"")</f>
        <v/>
      </c>
      <c r="AG611" s="54">
        <f>IF(AND(ISNUMBER($S611),ISNUMBER($AL611),$AL611&lt;&gt;0),ROUND($S611/$AL611*100,2),"")</f>
        <v/>
      </c>
      <c r="AH611" s="53">
        <f>IF(AND(ISNUMBER($Q611),ISNUMBER($AL611),$AL611&lt;&gt;0),ROUND($Q611/$AL611*100,1),"")</f>
        <v/>
      </c>
      <c r="AI611" s="48">
        <f>IF(ISNUMBER($S611),IF($S611&lt;=1,"Yes","No"),"n/a")</f>
        <v/>
      </c>
      <c r="AJ611" s="48">
        <f>IF(ISNUMBER($S611),ROUND(MAX(0,MIN(100,100-$S611*2.5-IF(ISNUMBER($T611),$T611,0)*0.12+IF($S611&lt;=1,12,0))),0),"")</f>
        <v/>
      </c>
      <c r="AK611" s="48">
        <f>IF(ISNUMBER($Q611),IF($Q611&gt;=100,20,IF($Q611&gt;=30,10,0)),0)+IF(ISNUMBER($R611),IF($R611&gt;=100,20,0),0)+IF(ISNUMBER($P611),IF($P611&gt;=150,20,IF($P611&gt;=50,12,5)),0)+IF(ISNUMBER($S611),IF($S611&lt;=1,15,0),0)</f>
        <v/>
      </c>
      <c r="AL611" s="48" t="n">
        <v>355</v>
      </c>
      <c r="AM611" s="49" t="n"/>
      <c r="AN611" s="48">
        <f>IF(AND(ISNUMBER($P611),ISNUMBER($AL611),$AL611&lt;&gt;0),IF(OR($P611&gt;180,$P611/$AL611*1000&gt;400),"Over ceiling, confirm SKU","Within"),"n/a")</f>
        <v/>
      </c>
      <c r="AO611" s="51" t="n"/>
      <c r="AP611" s="51" t="n"/>
      <c r="AQ611" s="51" t="n"/>
      <c r="AR611" s="34" t="inlineStr">
        <is>
          <t>Recalled, batch confirmed, to confirm</t>
        </is>
      </c>
      <c r="AS611" s="34" t="inlineStr">
        <is>
          <t>BLANK -&gt; requires live Amazon.ca capture</t>
        </is>
      </c>
      <c r="AT611" s="34" t="inlineStr">
        <is>
          <t>Unverified commercial data</t>
        </is>
      </c>
    </row>
    <row r="612" ht="28" customHeight="1">
      <c r="A612" s="34" t="inlineStr">
        <is>
          <t>Sprite</t>
        </is>
      </c>
      <c r="B612" s="34" t="inlineStr">
        <is>
          <t>Sprite Zero Sugar | Original | 15 pack 355mL</t>
        </is>
      </c>
      <c r="C612" s="34" t="inlineStr">
        <is>
          <t>5) Sparkling water &amp; soda</t>
        </is>
      </c>
      <c r="D612" s="34" t="inlineStr">
        <is>
          <t>355 mL can</t>
        </is>
      </c>
      <c r="E612" s="48" t="n">
        <v>15</v>
      </c>
      <c r="F612" s="49" t="n"/>
      <c r="G612" s="50">
        <f>IF(AND(ISNUMBER($F612),ISNUMBER($E612),$E612&lt;&gt;0),$F612/$E612,"")</f>
        <v/>
      </c>
      <c r="H612" s="50">
        <f>IF(AND(ISNUMBER($F612),ISNUMBER($AL612),ISNUMBER($E612),($AL612*$E612)&lt;&gt;0),$F612/($AL612*$E612)*100,"")</f>
        <v/>
      </c>
      <c r="I612" s="51" t="n"/>
      <c r="J612" s="52" t="n"/>
      <c r="K612" s="50">
        <f>IF(AND(ISNUMBER($F612),ISNUMBER($J612)),$F612*(1-$J612),"")</f>
        <v/>
      </c>
      <c r="L612" s="51" t="n"/>
      <c r="M612" s="51" t="n"/>
      <c r="N612" s="50">
        <f>IF(ISNUMBER($F612),($F612-IF(ISNUMBER($AM612),$AM612,0))*(1-IF(ISNUMBER($J612),$J612,0)),"")</f>
        <v/>
      </c>
      <c r="O612" s="34" t="inlineStr">
        <is>
          <t>Original</t>
        </is>
      </c>
      <c r="P612" s="48" t="n">
        <v>0</v>
      </c>
      <c r="Q612" s="48" t="n">
        <v>40</v>
      </c>
      <c r="R612" s="34" t="inlineStr">
        <is>
          <t>Not listed</t>
        </is>
      </c>
      <c r="S612" s="48" t="n">
        <v>0</v>
      </c>
      <c r="T612" s="48" t="n">
        <v>0</v>
      </c>
      <c r="U612" s="34" t="inlineStr">
        <is>
          <t>Aspartame + acesulfame-K</t>
        </is>
      </c>
      <c r="V612" s="34" t="inlineStr">
        <is>
          <t>Zero sugar lemon-lime</t>
        </is>
      </c>
      <c r="W612" s="51" t="n"/>
      <c r="X612" s="51" t="n"/>
      <c r="Y612" s="51" t="n"/>
      <c r="Z612" s="51" t="n"/>
      <c r="AA612" s="34" t="inlineStr">
        <is>
          <t>High</t>
        </is>
      </c>
      <c r="AB612" s="34" t="inlineStr">
        <is>
          <t>Zero sugar variant</t>
        </is>
      </c>
      <c r="AC612" s="34" t="inlineStr">
        <is>
          <t>Zero sugar lemon-lime</t>
        </is>
      </c>
      <c r="AD612" s="34" t="inlineStr">
        <is>
          <t>Lemon-lime without sugar.</t>
        </is>
      </c>
      <c r="AE612" s="51" t="n"/>
      <c r="AF612" s="53">
        <f>IF(AND(ISNUMBER($P612),ISNUMBER($AL612),$AL612&lt;&gt;0),ROUND($P612/$AL612*100,1),"")</f>
        <v/>
      </c>
      <c r="AG612" s="54">
        <f>IF(AND(ISNUMBER($S612),ISNUMBER($AL612),$AL612&lt;&gt;0),ROUND($S612/$AL612*100,2),"")</f>
        <v/>
      </c>
      <c r="AH612" s="53">
        <f>IF(AND(ISNUMBER($Q612),ISNUMBER($AL612),$AL612&lt;&gt;0),ROUND($Q612/$AL612*100,1),"")</f>
        <v/>
      </c>
      <c r="AI612" s="48">
        <f>IF(ISNUMBER($S612),IF($S612&lt;=1,"Yes","No"),"n/a")</f>
        <v/>
      </c>
      <c r="AJ612" s="48">
        <f>IF(ISNUMBER($S612),ROUND(MAX(0,MIN(100,100-$S612*2.5-IF(ISNUMBER($T612),$T612,0)*0.12+IF($S612&lt;=1,12,0))),0),"")</f>
        <v/>
      </c>
      <c r="AK612" s="48">
        <f>IF(ISNUMBER($Q612),IF($Q612&gt;=100,20,IF($Q612&gt;=30,10,0)),0)+IF(ISNUMBER($R612),IF($R612&gt;=100,20,0),0)+IF(ISNUMBER($P612),IF($P612&gt;=150,20,IF($P612&gt;=50,12,5)),0)+IF(ISNUMBER($S612),IF($S612&lt;=1,15,0),0)</f>
        <v/>
      </c>
      <c r="AL612" s="48" t="n">
        <v>355</v>
      </c>
      <c r="AM612" s="49" t="n"/>
      <c r="AN612" s="48">
        <f>IF(AND(ISNUMBER($P612),ISNUMBER($AL612),$AL612&lt;&gt;0),IF(OR($P612&gt;180,$P612/$AL612*1000&gt;400),"Over ceiling, confirm SKU","Within"),"n/a")</f>
        <v/>
      </c>
      <c r="AO612" s="51" t="n"/>
      <c r="AP612" s="51" t="n"/>
      <c r="AQ612" s="51" t="n"/>
      <c r="AR612" s="34" t="inlineStr">
        <is>
          <t>Recalled, batch confirmed, to confirm</t>
        </is>
      </c>
      <c r="AS612" s="34" t="inlineStr">
        <is>
          <t>BLANK -&gt; requires live Amazon.ca capture</t>
        </is>
      </c>
      <c r="AT612" s="34" t="inlineStr">
        <is>
          <t>Unverified commercial data</t>
        </is>
      </c>
    </row>
    <row r="613" ht="28" customHeight="1">
      <c r="A613" s="34" t="inlineStr">
        <is>
          <t>Sprite</t>
        </is>
      </c>
      <c r="B613" s="34" t="inlineStr">
        <is>
          <t>Sprite Zero Sugar | Original | 18 pack 355mL</t>
        </is>
      </c>
      <c r="C613" s="34" t="inlineStr">
        <is>
          <t>5) Sparkling water &amp; soda</t>
        </is>
      </c>
      <c r="D613" s="34" t="inlineStr">
        <is>
          <t>355 mL can</t>
        </is>
      </c>
      <c r="E613" s="48" t="n">
        <v>18</v>
      </c>
      <c r="F613" s="49" t="n"/>
      <c r="G613" s="50">
        <f>IF(AND(ISNUMBER($F613),ISNUMBER($E613),$E613&lt;&gt;0),$F613/$E613,"")</f>
        <v/>
      </c>
      <c r="H613" s="50">
        <f>IF(AND(ISNUMBER($F613),ISNUMBER($AL613),ISNUMBER($E613),($AL613*$E613)&lt;&gt;0),$F613/($AL613*$E613)*100,"")</f>
        <v/>
      </c>
      <c r="I613" s="51" t="n"/>
      <c r="J613" s="52" t="n"/>
      <c r="K613" s="50">
        <f>IF(AND(ISNUMBER($F613),ISNUMBER($J613)),$F613*(1-$J613),"")</f>
        <v/>
      </c>
      <c r="L613" s="51" t="n"/>
      <c r="M613" s="51" t="n"/>
      <c r="N613" s="50">
        <f>IF(ISNUMBER($F613),($F613-IF(ISNUMBER($AM613),$AM613,0))*(1-IF(ISNUMBER($J613),$J613,0)),"")</f>
        <v/>
      </c>
      <c r="O613" s="34" t="inlineStr">
        <is>
          <t>Original</t>
        </is>
      </c>
      <c r="P613" s="48" t="n">
        <v>0</v>
      </c>
      <c r="Q613" s="48" t="n">
        <v>40</v>
      </c>
      <c r="R613" s="34" t="inlineStr">
        <is>
          <t>Not listed</t>
        </is>
      </c>
      <c r="S613" s="48" t="n">
        <v>0</v>
      </c>
      <c r="T613" s="48" t="n">
        <v>0</v>
      </c>
      <c r="U613" s="34" t="inlineStr">
        <is>
          <t>Aspartame + acesulfame-K</t>
        </is>
      </c>
      <c r="V613" s="34" t="inlineStr">
        <is>
          <t>Zero sugar lemon-lime</t>
        </is>
      </c>
      <c r="W613" s="51" t="n"/>
      <c r="X613" s="51" t="n"/>
      <c r="Y613" s="51" t="n"/>
      <c r="Z613" s="51" t="n"/>
      <c r="AA613" s="34" t="inlineStr">
        <is>
          <t>High</t>
        </is>
      </c>
      <c r="AB613" s="34" t="inlineStr">
        <is>
          <t>Zero sugar variant</t>
        </is>
      </c>
      <c r="AC613" s="34" t="inlineStr">
        <is>
          <t>Zero sugar lemon-lime</t>
        </is>
      </c>
      <c r="AD613" s="34" t="inlineStr">
        <is>
          <t>Lemon-lime without sugar.</t>
        </is>
      </c>
      <c r="AE613" s="51" t="n"/>
      <c r="AF613" s="53">
        <f>IF(AND(ISNUMBER($P613),ISNUMBER($AL613),$AL613&lt;&gt;0),ROUND($P613/$AL613*100,1),"")</f>
        <v/>
      </c>
      <c r="AG613" s="54">
        <f>IF(AND(ISNUMBER($S613),ISNUMBER($AL613),$AL613&lt;&gt;0),ROUND($S613/$AL613*100,2),"")</f>
        <v/>
      </c>
      <c r="AH613" s="53">
        <f>IF(AND(ISNUMBER($Q613),ISNUMBER($AL613),$AL613&lt;&gt;0),ROUND($Q613/$AL613*100,1),"")</f>
        <v/>
      </c>
      <c r="AI613" s="48">
        <f>IF(ISNUMBER($S613),IF($S613&lt;=1,"Yes","No"),"n/a")</f>
        <v/>
      </c>
      <c r="AJ613" s="48">
        <f>IF(ISNUMBER($S613),ROUND(MAX(0,MIN(100,100-$S613*2.5-IF(ISNUMBER($T613),$T613,0)*0.12+IF($S613&lt;=1,12,0))),0),"")</f>
        <v/>
      </c>
      <c r="AK613" s="48">
        <f>IF(ISNUMBER($Q613),IF($Q613&gt;=100,20,IF($Q613&gt;=30,10,0)),0)+IF(ISNUMBER($R613),IF($R613&gt;=100,20,0),0)+IF(ISNUMBER($P613),IF($P613&gt;=150,20,IF($P613&gt;=50,12,5)),0)+IF(ISNUMBER($S613),IF($S613&lt;=1,15,0),0)</f>
        <v/>
      </c>
      <c r="AL613" s="48" t="n">
        <v>355</v>
      </c>
      <c r="AM613" s="49" t="n"/>
      <c r="AN613" s="48">
        <f>IF(AND(ISNUMBER($P613),ISNUMBER($AL613),$AL613&lt;&gt;0),IF(OR($P613&gt;180,$P613/$AL613*1000&gt;400),"Over ceiling, confirm SKU","Within"),"n/a")</f>
        <v/>
      </c>
      <c r="AO613" s="51" t="n"/>
      <c r="AP613" s="51" t="n"/>
      <c r="AQ613" s="51" t="n"/>
      <c r="AR613" s="34" t="inlineStr">
        <is>
          <t>Recalled, batch confirmed, to confirm</t>
        </is>
      </c>
      <c r="AS613" s="34" t="inlineStr">
        <is>
          <t>BLANK -&gt; requires live Amazon.ca capture</t>
        </is>
      </c>
      <c r="AT613" s="34" t="inlineStr">
        <is>
          <t>Unverified commercial data</t>
        </is>
      </c>
    </row>
    <row r="614" ht="28" customHeight="1">
      <c r="A614" s="34" t="inlineStr">
        <is>
          <t>Sprite</t>
        </is>
      </c>
      <c r="B614" s="34" t="inlineStr">
        <is>
          <t>Sprite Zero Sugar | Original | 24 pack 355mL</t>
        </is>
      </c>
      <c r="C614" s="34" t="inlineStr">
        <is>
          <t>5) Sparkling water &amp; soda</t>
        </is>
      </c>
      <c r="D614" s="34" t="inlineStr">
        <is>
          <t>355 mL can</t>
        </is>
      </c>
      <c r="E614" s="48" t="n">
        <v>24</v>
      </c>
      <c r="F614" s="49" t="n"/>
      <c r="G614" s="50">
        <f>IF(AND(ISNUMBER($F614),ISNUMBER($E614),$E614&lt;&gt;0),$F614/$E614,"")</f>
        <v/>
      </c>
      <c r="H614" s="50">
        <f>IF(AND(ISNUMBER($F614),ISNUMBER($AL614),ISNUMBER($E614),($AL614*$E614)&lt;&gt;0),$F614/($AL614*$E614)*100,"")</f>
        <v/>
      </c>
      <c r="I614" s="51" t="n"/>
      <c r="J614" s="52" t="n"/>
      <c r="K614" s="50">
        <f>IF(AND(ISNUMBER($F614),ISNUMBER($J614)),$F614*(1-$J614),"")</f>
        <v/>
      </c>
      <c r="L614" s="51" t="n"/>
      <c r="M614" s="51" t="n"/>
      <c r="N614" s="50">
        <f>IF(ISNUMBER($F614),($F614-IF(ISNUMBER($AM614),$AM614,0))*(1-IF(ISNUMBER($J614),$J614,0)),"")</f>
        <v/>
      </c>
      <c r="O614" s="34" t="inlineStr">
        <is>
          <t>Original</t>
        </is>
      </c>
      <c r="P614" s="48" t="n">
        <v>0</v>
      </c>
      <c r="Q614" s="48" t="n">
        <v>40</v>
      </c>
      <c r="R614" s="34" t="inlineStr">
        <is>
          <t>Not listed</t>
        </is>
      </c>
      <c r="S614" s="48" t="n">
        <v>0</v>
      </c>
      <c r="T614" s="48" t="n">
        <v>0</v>
      </c>
      <c r="U614" s="34" t="inlineStr">
        <is>
          <t>Aspartame + acesulfame-K</t>
        </is>
      </c>
      <c r="V614" s="34" t="inlineStr">
        <is>
          <t>Zero sugar lemon-lime</t>
        </is>
      </c>
      <c r="W614" s="51" t="n"/>
      <c r="X614" s="51" t="n"/>
      <c r="Y614" s="51" t="n"/>
      <c r="Z614" s="51" t="n"/>
      <c r="AA614" s="34" t="inlineStr">
        <is>
          <t>High</t>
        </is>
      </c>
      <c r="AB614" s="34" t="inlineStr">
        <is>
          <t>Zero sugar variant</t>
        </is>
      </c>
      <c r="AC614" s="34" t="inlineStr">
        <is>
          <t>Zero sugar lemon-lime</t>
        </is>
      </c>
      <c r="AD614" s="34" t="inlineStr">
        <is>
          <t>Lemon-lime without sugar.</t>
        </is>
      </c>
      <c r="AE614" s="51" t="n"/>
      <c r="AF614" s="53">
        <f>IF(AND(ISNUMBER($P614),ISNUMBER($AL614),$AL614&lt;&gt;0),ROUND($P614/$AL614*100,1),"")</f>
        <v/>
      </c>
      <c r="AG614" s="54">
        <f>IF(AND(ISNUMBER($S614),ISNUMBER($AL614),$AL614&lt;&gt;0),ROUND($S614/$AL614*100,2),"")</f>
        <v/>
      </c>
      <c r="AH614" s="53">
        <f>IF(AND(ISNUMBER($Q614),ISNUMBER($AL614),$AL614&lt;&gt;0),ROUND($Q614/$AL614*100,1),"")</f>
        <v/>
      </c>
      <c r="AI614" s="48">
        <f>IF(ISNUMBER($S614),IF($S614&lt;=1,"Yes","No"),"n/a")</f>
        <v/>
      </c>
      <c r="AJ614" s="48">
        <f>IF(ISNUMBER($S614),ROUND(MAX(0,MIN(100,100-$S614*2.5-IF(ISNUMBER($T614),$T614,0)*0.12+IF($S614&lt;=1,12,0))),0),"")</f>
        <v/>
      </c>
      <c r="AK614" s="48">
        <f>IF(ISNUMBER($Q614),IF($Q614&gt;=100,20,IF($Q614&gt;=30,10,0)),0)+IF(ISNUMBER($R614),IF($R614&gt;=100,20,0),0)+IF(ISNUMBER($P614),IF($P614&gt;=150,20,IF($P614&gt;=50,12,5)),0)+IF(ISNUMBER($S614),IF($S614&lt;=1,15,0),0)</f>
        <v/>
      </c>
      <c r="AL614" s="48" t="n">
        <v>355</v>
      </c>
      <c r="AM614" s="49" t="n"/>
      <c r="AN614" s="48">
        <f>IF(AND(ISNUMBER($P614),ISNUMBER($AL614),$AL614&lt;&gt;0),IF(OR($P614&gt;180,$P614/$AL614*1000&gt;400),"Over ceiling, confirm SKU","Within"),"n/a")</f>
        <v/>
      </c>
      <c r="AO614" s="51" t="n"/>
      <c r="AP614" s="51" t="n"/>
      <c r="AQ614" s="51" t="n"/>
      <c r="AR614" s="34" t="inlineStr">
        <is>
          <t>Recalled, batch confirmed, to confirm</t>
        </is>
      </c>
      <c r="AS614" s="34" t="inlineStr">
        <is>
          <t>BLANK -&gt; requires live Amazon.ca capture</t>
        </is>
      </c>
      <c r="AT614" s="34" t="inlineStr">
        <is>
          <t>Unverified commercial data</t>
        </is>
      </c>
    </row>
    <row r="615" ht="28" customHeight="1">
      <c r="A615" s="34" t="inlineStr">
        <is>
          <t>Fanta</t>
        </is>
      </c>
      <c r="B615" s="34" t="inlineStr">
        <is>
          <t>Fanta Orange | Orange | single 355mL</t>
        </is>
      </c>
      <c r="C615" s="34" t="inlineStr">
        <is>
          <t>5) Sparkling water &amp; soda</t>
        </is>
      </c>
      <c r="D615" s="34" t="inlineStr">
        <is>
          <t>355 mL can</t>
        </is>
      </c>
      <c r="E615" s="48" t="n">
        <v>1</v>
      </c>
      <c r="F615" s="49" t="n"/>
      <c r="G615" s="50">
        <f>IF(AND(ISNUMBER($F615),ISNUMBER($E615),$E615&lt;&gt;0),$F615/$E615,"")</f>
        <v/>
      </c>
      <c r="H615" s="50">
        <f>IF(AND(ISNUMBER($F615),ISNUMBER($AL615),ISNUMBER($E615),($AL615*$E615)&lt;&gt;0),$F615/($AL615*$E615)*100,"")</f>
        <v/>
      </c>
      <c r="I615" s="51" t="n"/>
      <c r="J615" s="52" t="n"/>
      <c r="K615" s="50">
        <f>IF(AND(ISNUMBER($F615),ISNUMBER($J615)),$F615*(1-$J615),"")</f>
        <v/>
      </c>
      <c r="L615" s="51" t="n"/>
      <c r="M615" s="51" t="n"/>
      <c r="N615" s="50">
        <f>IF(ISNUMBER($F615),($F615-IF(ISNUMBER($AM615),$AM615,0))*(1-IF(ISNUMBER($J615),$J615,0)),"")</f>
        <v/>
      </c>
      <c r="O615" s="34" t="inlineStr">
        <is>
          <t>Orange</t>
        </is>
      </c>
      <c r="P615" s="48" t="n">
        <v>0</v>
      </c>
      <c r="Q615" s="48" t="n">
        <v>55</v>
      </c>
      <c r="R615" s="34" t="inlineStr">
        <is>
          <t>Not listed</t>
        </is>
      </c>
      <c r="S615" s="48" t="n">
        <v>44</v>
      </c>
      <c r="T615" s="48" t="n">
        <v>160</v>
      </c>
      <c r="U615" s="34" t="inlineStr">
        <is>
          <t>HFCS</t>
        </is>
      </c>
      <c r="V615" s="34" t="inlineStr">
        <is>
          <t>Fruit flavoured soda</t>
        </is>
      </c>
      <c r="W615" s="51" t="n"/>
      <c r="X615" s="51" t="n"/>
      <c r="Y615" s="51" t="n"/>
      <c r="Z615" s="51" t="n"/>
      <c r="AA615" s="34" t="inlineStr">
        <is>
          <t>High</t>
        </is>
      </c>
      <c r="AB615" s="34" t="inlineStr">
        <is>
          <t>Leading orange soda</t>
        </is>
      </c>
      <c r="AC615" s="34" t="inlineStr">
        <is>
          <t>Bright fruity orange soda</t>
        </is>
      </c>
      <c r="AD615" s="34" t="inlineStr">
        <is>
          <t>Sweet fruity flavour, no caffeine.</t>
        </is>
      </c>
      <c r="AE615" s="51" t="n"/>
      <c r="AF615" s="53">
        <f>IF(AND(ISNUMBER($P615),ISNUMBER($AL615),$AL615&lt;&gt;0),ROUND($P615/$AL615*100,1),"")</f>
        <v/>
      </c>
      <c r="AG615" s="54">
        <f>IF(AND(ISNUMBER($S615),ISNUMBER($AL615),$AL615&lt;&gt;0),ROUND($S615/$AL615*100,2),"")</f>
        <v/>
      </c>
      <c r="AH615" s="53">
        <f>IF(AND(ISNUMBER($Q615),ISNUMBER($AL615),$AL615&lt;&gt;0),ROUND($Q615/$AL615*100,1),"")</f>
        <v/>
      </c>
      <c r="AI615" s="48">
        <f>IF(ISNUMBER($S615),IF($S615&lt;=1,"Yes","No"),"n/a")</f>
        <v/>
      </c>
      <c r="AJ615" s="48">
        <f>IF(ISNUMBER($S615),ROUND(MAX(0,MIN(100,100-$S615*2.5-IF(ISNUMBER($T615),$T615,0)*0.12+IF($S615&lt;=1,12,0))),0),"")</f>
        <v/>
      </c>
      <c r="AK615" s="48">
        <f>IF(ISNUMBER($Q615),IF($Q615&gt;=100,20,IF($Q615&gt;=30,10,0)),0)+IF(ISNUMBER($R615),IF($R615&gt;=100,20,0),0)+IF(ISNUMBER($P615),IF($P615&gt;=150,20,IF($P615&gt;=50,12,5)),0)+IF(ISNUMBER($S615),IF($S615&lt;=1,15,0),0)</f>
        <v/>
      </c>
      <c r="AL615" s="48" t="n">
        <v>355</v>
      </c>
      <c r="AM615" s="49" t="n"/>
      <c r="AN615" s="48">
        <f>IF(AND(ISNUMBER($P615),ISNUMBER($AL615),$AL615&lt;&gt;0),IF(OR($P615&gt;180,$P615/$AL615*1000&gt;400),"Over ceiling, confirm SKU","Within"),"n/a")</f>
        <v/>
      </c>
      <c r="AO615" s="51" t="n"/>
      <c r="AP615" s="51" t="n"/>
      <c r="AQ615" s="51" t="n"/>
      <c r="AR615" s="34" t="inlineStr">
        <is>
          <t>Recalled, batch confirmed, to confirm</t>
        </is>
      </c>
      <c r="AS615" s="34" t="inlineStr">
        <is>
          <t>BLANK -&gt; requires live Amazon.ca capture</t>
        </is>
      </c>
      <c r="AT615" s="34" t="inlineStr">
        <is>
          <t>Unverified commercial data</t>
        </is>
      </c>
    </row>
    <row r="616" ht="28" customHeight="1">
      <c r="A616" s="34" t="inlineStr">
        <is>
          <t>Fanta</t>
        </is>
      </c>
      <c r="B616" s="34" t="inlineStr">
        <is>
          <t>Fanta Orange | Orange | 8 pack 355mL</t>
        </is>
      </c>
      <c r="C616" s="34" t="inlineStr">
        <is>
          <t>5) Sparkling water &amp; soda</t>
        </is>
      </c>
      <c r="D616" s="34" t="inlineStr">
        <is>
          <t>355 mL can</t>
        </is>
      </c>
      <c r="E616" s="48" t="n">
        <v>8</v>
      </c>
      <c r="F616" s="49" t="n"/>
      <c r="G616" s="50">
        <f>IF(AND(ISNUMBER($F616),ISNUMBER($E616),$E616&lt;&gt;0),$F616/$E616,"")</f>
        <v/>
      </c>
      <c r="H616" s="50">
        <f>IF(AND(ISNUMBER($F616),ISNUMBER($AL616),ISNUMBER($E616),($AL616*$E616)&lt;&gt;0),$F616/($AL616*$E616)*100,"")</f>
        <v/>
      </c>
      <c r="I616" s="51" t="n"/>
      <c r="J616" s="52" t="n"/>
      <c r="K616" s="50">
        <f>IF(AND(ISNUMBER($F616),ISNUMBER($J616)),$F616*(1-$J616),"")</f>
        <v/>
      </c>
      <c r="L616" s="51" t="n"/>
      <c r="M616" s="51" t="n"/>
      <c r="N616" s="50">
        <f>IF(ISNUMBER($F616),($F616-IF(ISNUMBER($AM616),$AM616,0))*(1-IF(ISNUMBER($J616),$J616,0)),"")</f>
        <v/>
      </c>
      <c r="O616" s="34" t="inlineStr">
        <is>
          <t>Orange</t>
        </is>
      </c>
      <c r="P616" s="48" t="n">
        <v>0</v>
      </c>
      <c r="Q616" s="48" t="n">
        <v>55</v>
      </c>
      <c r="R616" s="34" t="inlineStr">
        <is>
          <t>Not listed</t>
        </is>
      </c>
      <c r="S616" s="48" t="n">
        <v>44</v>
      </c>
      <c r="T616" s="48" t="n">
        <v>160</v>
      </c>
      <c r="U616" s="34" t="inlineStr">
        <is>
          <t>HFCS</t>
        </is>
      </c>
      <c r="V616" s="34" t="inlineStr">
        <is>
          <t>Fruit flavoured soda</t>
        </is>
      </c>
      <c r="W616" s="51" t="n"/>
      <c r="X616" s="51" t="n"/>
      <c r="Y616" s="51" t="n"/>
      <c r="Z616" s="51" t="n"/>
      <c r="AA616" s="34" t="inlineStr">
        <is>
          <t>High</t>
        </is>
      </c>
      <c r="AB616" s="34" t="inlineStr">
        <is>
          <t>Leading orange soda</t>
        </is>
      </c>
      <c r="AC616" s="34" t="inlineStr">
        <is>
          <t>Bright fruity orange soda</t>
        </is>
      </c>
      <c r="AD616" s="34" t="inlineStr">
        <is>
          <t>Sweet fruity flavour, no caffeine.</t>
        </is>
      </c>
      <c r="AE616" s="51" t="n"/>
      <c r="AF616" s="53">
        <f>IF(AND(ISNUMBER($P616),ISNUMBER($AL616),$AL616&lt;&gt;0),ROUND($P616/$AL616*100,1),"")</f>
        <v/>
      </c>
      <c r="AG616" s="54">
        <f>IF(AND(ISNUMBER($S616),ISNUMBER($AL616),$AL616&lt;&gt;0),ROUND($S616/$AL616*100,2),"")</f>
        <v/>
      </c>
      <c r="AH616" s="53">
        <f>IF(AND(ISNUMBER($Q616),ISNUMBER($AL616),$AL616&lt;&gt;0),ROUND($Q616/$AL616*100,1),"")</f>
        <v/>
      </c>
      <c r="AI616" s="48">
        <f>IF(ISNUMBER($S616),IF($S616&lt;=1,"Yes","No"),"n/a")</f>
        <v/>
      </c>
      <c r="AJ616" s="48">
        <f>IF(ISNUMBER($S616),ROUND(MAX(0,MIN(100,100-$S616*2.5-IF(ISNUMBER($T616),$T616,0)*0.12+IF($S616&lt;=1,12,0))),0),"")</f>
        <v/>
      </c>
      <c r="AK616" s="48">
        <f>IF(ISNUMBER($Q616),IF($Q616&gt;=100,20,IF($Q616&gt;=30,10,0)),0)+IF(ISNUMBER($R616),IF($R616&gt;=100,20,0),0)+IF(ISNUMBER($P616),IF($P616&gt;=150,20,IF($P616&gt;=50,12,5)),0)+IF(ISNUMBER($S616),IF($S616&lt;=1,15,0),0)</f>
        <v/>
      </c>
      <c r="AL616" s="48" t="n">
        <v>355</v>
      </c>
      <c r="AM616" s="49" t="n"/>
      <c r="AN616" s="48">
        <f>IF(AND(ISNUMBER($P616),ISNUMBER($AL616),$AL616&lt;&gt;0),IF(OR($P616&gt;180,$P616/$AL616*1000&gt;400),"Over ceiling, confirm SKU","Within"),"n/a")</f>
        <v/>
      </c>
      <c r="AO616" s="51" t="n"/>
      <c r="AP616" s="51" t="n"/>
      <c r="AQ616" s="51" t="n"/>
      <c r="AR616" s="34" t="inlineStr">
        <is>
          <t>Recalled, batch confirmed, to confirm</t>
        </is>
      </c>
      <c r="AS616" s="34" t="inlineStr">
        <is>
          <t>BLANK -&gt; requires live Amazon.ca capture</t>
        </is>
      </c>
      <c r="AT616" s="34" t="inlineStr">
        <is>
          <t>Unverified commercial data</t>
        </is>
      </c>
    </row>
    <row r="617" ht="28" customHeight="1">
      <c r="A617" s="34" t="inlineStr">
        <is>
          <t>Fanta</t>
        </is>
      </c>
      <c r="B617" s="34" t="inlineStr">
        <is>
          <t>Fanta Orange | Orange | 12 pack 355mL</t>
        </is>
      </c>
      <c r="C617" s="34" t="inlineStr">
        <is>
          <t>5) Sparkling water &amp; soda</t>
        </is>
      </c>
      <c r="D617" s="34" t="inlineStr">
        <is>
          <t>355 mL can</t>
        </is>
      </c>
      <c r="E617" s="48" t="n">
        <v>12</v>
      </c>
      <c r="F617" s="49" t="n"/>
      <c r="G617" s="50">
        <f>IF(AND(ISNUMBER($F617),ISNUMBER($E617),$E617&lt;&gt;0),$F617/$E617,"")</f>
        <v/>
      </c>
      <c r="H617" s="50">
        <f>IF(AND(ISNUMBER($F617),ISNUMBER($AL617),ISNUMBER($E617),($AL617*$E617)&lt;&gt;0),$F617/($AL617*$E617)*100,"")</f>
        <v/>
      </c>
      <c r="I617" s="51" t="n"/>
      <c r="J617" s="52" t="n"/>
      <c r="K617" s="50">
        <f>IF(AND(ISNUMBER($F617),ISNUMBER($J617)),$F617*(1-$J617),"")</f>
        <v/>
      </c>
      <c r="L617" s="51" t="n"/>
      <c r="M617" s="51" t="n"/>
      <c r="N617" s="50">
        <f>IF(ISNUMBER($F617),($F617-IF(ISNUMBER($AM617),$AM617,0))*(1-IF(ISNUMBER($J617),$J617,0)),"")</f>
        <v/>
      </c>
      <c r="O617" s="34" t="inlineStr">
        <is>
          <t>Orange</t>
        </is>
      </c>
      <c r="P617" s="48" t="n">
        <v>0</v>
      </c>
      <c r="Q617" s="48" t="n">
        <v>55</v>
      </c>
      <c r="R617" s="34" t="inlineStr">
        <is>
          <t>Not listed</t>
        </is>
      </c>
      <c r="S617" s="48" t="n">
        <v>44</v>
      </c>
      <c r="T617" s="48" t="n">
        <v>160</v>
      </c>
      <c r="U617" s="34" t="inlineStr">
        <is>
          <t>HFCS</t>
        </is>
      </c>
      <c r="V617" s="34" t="inlineStr">
        <is>
          <t>Fruit flavoured soda</t>
        </is>
      </c>
      <c r="W617" s="51" t="n"/>
      <c r="X617" s="51" t="n"/>
      <c r="Y617" s="51" t="n"/>
      <c r="Z617" s="51" t="n"/>
      <c r="AA617" s="34" t="inlineStr">
        <is>
          <t>High</t>
        </is>
      </c>
      <c r="AB617" s="34" t="inlineStr">
        <is>
          <t>Leading orange soda</t>
        </is>
      </c>
      <c r="AC617" s="34" t="inlineStr">
        <is>
          <t>Bright fruity orange soda</t>
        </is>
      </c>
      <c r="AD617" s="34" t="inlineStr">
        <is>
          <t>Sweet fruity flavour, no caffeine.</t>
        </is>
      </c>
      <c r="AE617" s="51" t="n"/>
      <c r="AF617" s="53">
        <f>IF(AND(ISNUMBER($P617),ISNUMBER($AL617),$AL617&lt;&gt;0),ROUND($P617/$AL617*100,1),"")</f>
        <v/>
      </c>
      <c r="AG617" s="54">
        <f>IF(AND(ISNUMBER($S617),ISNUMBER($AL617),$AL617&lt;&gt;0),ROUND($S617/$AL617*100,2),"")</f>
        <v/>
      </c>
      <c r="AH617" s="53">
        <f>IF(AND(ISNUMBER($Q617),ISNUMBER($AL617),$AL617&lt;&gt;0),ROUND($Q617/$AL617*100,1),"")</f>
        <v/>
      </c>
      <c r="AI617" s="48">
        <f>IF(ISNUMBER($S617),IF($S617&lt;=1,"Yes","No"),"n/a")</f>
        <v/>
      </c>
      <c r="AJ617" s="48">
        <f>IF(ISNUMBER($S617),ROUND(MAX(0,MIN(100,100-$S617*2.5-IF(ISNUMBER($T617),$T617,0)*0.12+IF($S617&lt;=1,12,0))),0),"")</f>
        <v/>
      </c>
      <c r="AK617" s="48">
        <f>IF(ISNUMBER($Q617),IF($Q617&gt;=100,20,IF($Q617&gt;=30,10,0)),0)+IF(ISNUMBER($R617),IF($R617&gt;=100,20,0),0)+IF(ISNUMBER($P617),IF($P617&gt;=150,20,IF($P617&gt;=50,12,5)),0)+IF(ISNUMBER($S617),IF($S617&lt;=1,15,0),0)</f>
        <v/>
      </c>
      <c r="AL617" s="48" t="n">
        <v>355</v>
      </c>
      <c r="AM617" s="49" t="n"/>
      <c r="AN617" s="48">
        <f>IF(AND(ISNUMBER($P617),ISNUMBER($AL617),$AL617&lt;&gt;0),IF(OR($P617&gt;180,$P617/$AL617*1000&gt;400),"Over ceiling, confirm SKU","Within"),"n/a")</f>
        <v/>
      </c>
      <c r="AO617" s="51" t="n"/>
      <c r="AP617" s="51" t="n"/>
      <c r="AQ617" s="51" t="n"/>
      <c r="AR617" s="34" t="inlineStr">
        <is>
          <t>Recalled, batch confirmed, to confirm</t>
        </is>
      </c>
      <c r="AS617" s="34" t="inlineStr">
        <is>
          <t>BLANK -&gt; requires live Amazon.ca capture</t>
        </is>
      </c>
      <c r="AT617" s="34" t="inlineStr">
        <is>
          <t>Unverified commercial data</t>
        </is>
      </c>
    </row>
    <row r="618" ht="28" customHeight="1">
      <c r="A618" s="34" t="inlineStr">
        <is>
          <t>Fanta</t>
        </is>
      </c>
      <c r="B618" s="34" t="inlineStr">
        <is>
          <t>Fanta Orange | Orange | 15 pack 355mL</t>
        </is>
      </c>
      <c r="C618" s="34" t="inlineStr">
        <is>
          <t>5) Sparkling water &amp; soda</t>
        </is>
      </c>
      <c r="D618" s="34" t="inlineStr">
        <is>
          <t>355 mL can</t>
        </is>
      </c>
      <c r="E618" s="48" t="n">
        <v>15</v>
      </c>
      <c r="F618" s="49" t="n"/>
      <c r="G618" s="50">
        <f>IF(AND(ISNUMBER($F618),ISNUMBER($E618),$E618&lt;&gt;0),$F618/$E618,"")</f>
        <v/>
      </c>
      <c r="H618" s="50">
        <f>IF(AND(ISNUMBER($F618),ISNUMBER($AL618),ISNUMBER($E618),($AL618*$E618)&lt;&gt;0),$F618/($AL618*$E618)*100,"")</f>
        <v/>
      </c>
      <c r="I618" s="51" t="n"/>
      <c r="J618" s="52" t="n"/>
      <c r="K618" s="50">
        <f>IF(AND(ISNUMBER($F618),ISNUMBER($J618)),$F618*(1-$J618),"")</f>
        <v/>
      </c>
      <c r="L618" s="51" t="n"/>
      <c r="M618" s="51" t="n"/>
      <c r="N618" s="50">
        <f>IF(ISNUMBER($F618),($F618-IF(ISNUMBER($AM618),$AM618,0))*(1-IF(ISNUMBER($J618),$J618,0)),"")</f>
        <v/>
      </c>
      <c r="O618" s="34" t="inlineStr">
        <is>
          <t>Orange</t>
        </is>
      </c>
      <c r="P618" s="48" t="n">
        <v>0</v>
      </c>
      <c r="Q618" s="48" t="n">
        <v>55</v>
      </c>
      <c r="R618" s="34" t="inlineStr">
        <is>
          <t>Not listed</t>
        </is>
      </c>
      <c r="S618" s="48" t="n">
        <v>44</v>
      </c>
      <c r="T618" s="48" t="n">
        <v>160</v>
      </c>
      <c r="U618" s="34" t="inlineStr">
        <is>
          <t>HFCS</t>
        </is>
      </c>
      <c r="V618" s="34" t="inlineStr">
        <is>
          <t>Fruit flavoured soda</t>
        </is>
      </c>
      <c r="W618" s="51" t="n"/>
      <c r="X618" s="51" t="n"/>
      <c r="Y618" s="51" t="n"/>
      <c r="Z618" s="51" t="n"/>
      <c r="AA618" s="34" t="inlineStr">
        <is>
          <t>High</t>
        </is>
      </c>
      <c r="AB618" s="34" t="inlineStr">
        <is>
          <t>Leading orange soda</t>
        </is>
      </c>
      <c r="AC618" s="34" t="inlineStr">
        <is>
          <t>Bright fruity orange soda</t>
        </is>
      </c>
      <c r="AD618" s="34" t="inlineStr">
        <is>
          <t>Sweet fruity flavour, no caffeine.</t>
        </is>
      </c>
      <c r="AE618" s="51" t="n"/>
      <c r="AF618" s="53">
        <f>IF(AND(ISNUMBER($P618),ISNUMBER($AL618),$AL618&lt;&gt;0),ROUND($P618/$AL618*100,1),"")</f>
        <v/>
      </c>
      <c r="AG618" s="54">
        <f>IF(AND(ISNUMBER($S618),ISNUMBER($AL618),$AL618&lt;&gt;0),ROUND($S618/$AL618*100,2),"")</f>
        <v/>
      </c>
      <c r="AH618" s="53">
        <f>IF(AND(ISNUMBER($Q618),ISNUMBER($AL618),$AL618&lt;&gt;0),ROUND($Q618/$AL618*100,1),"")</f>
        <v/>
      </c>
      <c r="AI618" s="48">
        <f>IF(ISNUMBER($S618),IF($S618&lt;=1,"Yes","No"),"n/a")</f>
        <v/>
      </c>
      <c r="AJ618" s="48">
        <f>IF(ISNUMBER($S618),ROUND(MAX(0,MIN(100,100-$S618*2.5-IF(ISNUMBER($T618),$T618,0)*0.12+IF($S618&lt;=1,12,0))),0),"")</f>
        <v/>
      </c>
      <c r="AK618" s="48">
        <f>IF(ISNUMBER($Q618),IF($Q618&gt;=100,20,IF($Q618&gt;=30,10,0)),0)+IF(ISNUMBER($R618),IF($R618&gt;=100,20,0),0)+IF(ISNUMBER($P618),IF($P618&gt;=150,20,IF($P618&gt;=50,12,5)),0)+IF(ISNUMBER($S618),IF($S618&lt;=1,15,0),0)</f>
        <v/>
      </c>
      <c r="AL618" s="48" t="n">
        <v>355</v>
      </c>
      <c r="AM618" s="49" t="n"/>
      <c r="AN618" s="48">
        <f>IF(AND(ISNUMBER($P618),ISNUMBER($AL618),$AL618&lt;&gt;0),IF(OR($P618&gt;180,$P618/$AL618*1000&gt;400),"Over ceiling, confirm SKU","Within"),"n/a")</f>
        <v/>
      </c>
      <c r="AO618" s="51" t="n"/>
      <c r="AP618" s="51" t="n"/>
      <c r="AQ618" s="51" t="n"/>
      <c r="AR618" s="34" t="inlineStr">
        <is>
          <t>Recalled, batch confirmed, to confirm</t>
        </is>
      </c>
      <c r="AS618" s="34" t="inlineStr">
        <is>
          <t>BLANK -&gt; requires live Amazon.ca capture</t>
        </is>
      </c>
      <c r="AT618" s="34" t="inlineStr">
        <is>
          <t>Unverified commercial data</t>
        </is>
      </c>
    </row>
    <row r="619" ht="28" customHeight="1">
      <c r="A619" s="34" t="inlineStr">
        <is>
          <t>Fanta</t>
        </is>
      </c>
      <c r="B619" s="34" t="inlineStr">
        <is>
          <t>Fanta Orange | Orange | 18 pack 355mL</t>
        </is>
      </c>
      <c r="C619" s="34" t="inlineStr">
        <is>
          <t>5) Sparkling water &amp; soda</t>
        </is>
      </c>
      <c r="D619" s="34" t="inlineStr">
        <is>
          <t>355 mL can</t>
        </is>
      </c>
      <c r="E619" s="48" t="n">
        <v>18</v>
      </c>
      <c r="F619" s="49" t="n"/>
      <c r="G619" s="50">
        <f>IF(AND(ISNUMBER($F619),ISNUMBER($E619),$E619&lt;&gt;0),$F619/$E619,"")</f>
        <v/>
      </c>
      <c r="H619" s="50">
        <f>IF(AND(ISNUMBER($F619),ISNUMBER($AL619),ISNUMBER($E619),($AL619*$E619)&lt;&gt;0),$F619/($AL619*$E619)*100,"")</f>
        <v/>
      </c>
      <c r="I619" s="51" t="n"/>
      <c r="J619" s="52" t="n"/>
      <c r="K619" s="50">
        <f>IF(AND(ISNUMBER($F619),ISNUMBER($J619)),$F619*(1-$J619),"")</f>
        <v/>
      </c>
      <c r="L619" s="51" t="n"/>
      <c r="M619" s="51" t="n"/>
      <c r="N619" s="50">
        <f>IF(ISNUMBER($F619),($F619-IF(ISNUMBER($AM619),$AM619,0))*(1-IF(ISNUMBER($J619),$J619,0)),"")</f>
        <v/>
      </c>
      <c r="O619" s="34" t="inlineStr">
        <is>
          <t>Orange</t>
        </is>
      </c>
      <c r="P619" s="48" t="n">
        <v>0</v>
      </c>
      <c r="Q619" s="48" t="n">
        <v>55</v>
      </c>
      <c r="R619" s="34" t="inlineStr">
        <is>
          <t>Not listed</t>
        </is>
      </c>
      <c r="S619" s="48" t="n">
        <v>44</v>
      </c>
      <c r="T619" s="48" t="n">
        <v>160</v>
      </c>
      <c r="U619" s="34" t="inlineStr">
        <is>
          <t>HFCS</t>
        </is>
      </c>
      <c r="V619" s="34" t="inlineStr">
        <is>
          <t>Fruit flavoured soda</t>
        </is>
      </c>
      <c r="W619" s="51" t="n"/>
      <c r="X619" s="51" t="n"/>
      <c r="Y619" s="51" t="n"/>
      <c r="Z619" s="51" t="n"/>
      <c r="AA619" s="34" t="inlineStr">
        <is>
          <t>High</t>
        </is>
      </c>
      <c r="AB619" s="34" t="inlineStr">
        <is>
          <t>Leading orange soda</t>
        </is>
      </c>
      <c r="AC619" s="34" t="inlineStr">
        <is>
          <t>Bright fruity orange soda</t>
        </is>
      </c>
      <c r="AD619" s="34" t="inlineStr">
        <is>
          <t>Sweet fruity flavour, no caffeine.</t>
        </is>
      </c>
      <c r="AE619" s="51" t="n"/>
      <c r="AF619" s="53">
        <f>IF(AND(ISNUMBER($P619),ISNUMBER($AL619),$AL619&lt;&gt;0),ROUND($P619/$AL619*100,1),"")</f>
        <v/>
      </c>
      <c r="AG619" s="54">
        <f>IF(AND(ISNUMBER($S619),ISNUMBER($AL619),$AL619&lt;&gt;0),ROUND($S619/$AL619*100,2),"")</f>
        <v/>
      </c>
      <c r="AH619" s="53">
        <f>IF(AND(ISNUMBER($Q619),ISNUMBER($AL619),$AL619&lt;&gt;0),ROUND($Q619/$AL619*100,1),"")</f>
        <v/>
      </c>
      <c r="AI619" s="48">
        <f>IF(ISNUMBER($S619),IF($S619&lt;=1,"Yes","No"),"n/a")</f>
        <v/>
      </c>
      <c r="AJ619" s="48">
        <f>IF(ISNUMBER($S619),ROUND(MAX(0,MIN(100,100-$S619*2.5-IF(ISNUMBER($T619),$T619,0)*0.12+IF($S619&lt;=1,12,0))),0),"")</f>
        <v/>
      </c>
      <c r="AK619" s="48">
        <f>IF(ISNUMBER($Q619),IF($Q619&gt;=100,20,IF($Q619&gt;=30,10,0)),0)+IF(ISNUMBER($R619),IF($R619&gt;=100,20,0),0)+IF(ISNUMBER($P619),IF($P619&gt;=150,20,IF($P619&gt;=50,12,5)),0)+IF(ISNUMBER($S619),IF($S619&lt;=1,15,0),0)</f>
        <v/>
      </c>
      <c r="AL619" s="48" t="n">
        <v>355</v>
      </c>
      <c r="AM619" s="49" t="n"/>
      <c r="AN619" s="48">
        <f>IF(AND(ISNUMBER($P619),ISNUMBER($AL619),$AL619&lt;&gt;0),IF(OR($P619&gt;180,$P619/$AL619*1000&gt;400),"Over ceiling, confirm SKU","Within"),"n/a")</f>
        <v/>
      </c>
      <c r="AO619" s="51" t="n"/>
      <c r="AP619" s="51" t="n"/>
      <c r="AQ619" s="51" t="n"/>
      <c r="AR619" s="34" t="inlineStr">
        <is>
          <t>Recalled, batch confirmed, to confirm</t>
        </is>
      </c>
      <c r="AS619" s="34" t="inlineStr">
        <is>
          <t>BLANK -&gt; requires live Amazon.ca capture</t>
        </is>
      </c>
      <c r="AT619" s="34" t="inlineStr">
        <is>
          <t>Unverified commercial data</t>
        </is>
      </c>
    </row>
    <row r="620" ht="28" customHeight="1">
      <c r="A620" s="34" t="inlineStr">
        <is>
          <t>Fanta</t>
        </is>
      </c>
      <c r="B620" s="34" t="inlineStr">
        <is>
          <t>Fanta Orange | Orange | 24 pack 355mL</t>
        </is>
      </c>
      <c r="C620" s="34" t="inlineStr">
        <is>
          <t>5) Sparkling water &amp; soda</t>
        </is>
      </c>
      <c r="D620" s="34" t="inlineStr">
        <is>
          <t>355 mL can</t>
        </is>
      </c>
      <c r="E620" s="48" t="n">
        <v>24</v>
      </c>
      <c r="F620" s="49" t="n"/>
      <c r="G620" s="50">
        <f>IF(AND(ISNUMBER($F620),ISNUMBER($E620),$E620&lt;&gt;0),$F620/$E620,"")</f>
        <v/>
      </c>
      <c r="H620" s="50">
        <f>IF(AND(ISNUMBER($F620),ISNUMBER($AL620),ISNUMBER($E620),($AL620*$E620)&lt;&gt;0),$F620/($AL620*$E620)*100,"")</f>
        <v/>
      </c>
      <c r="I620" s="51" t="n"/>
      <c r="J620" s="52" t="n"/>
      <c r="K620" s="50">
        <f>IF(AND(ISNUMBER($F620),ISNUMBER($J620)),$F620*(1-$J620),"")</f>
        <v/>
      </c>
      <c r="L620" s="51" t="n"/>
      <c r="M620" s="51" t="n"/>
      <c r="N620" s="50">
        <f>IF(ISNUMBER($F620),($F620-IF(ISNUMBER($AM620),$AM620,0))*(1-IF(ISNUMBER($J620),$J620,0)),"")</f>
        <v/>
      </c>
      <c r="O620" s="34" t="inlineStr">
        <is>
          <t>Orange</t>
        </is>
      </c>
      <c r="P620" s="48" t="n">
        <v>0</v>
      </c>
      <c r="Q620" s="48" t="n">
        <v>55</v>
      </c>
      <c r="R620" s="34" t="inlineStr">
        <is>
          <t>Not listed</t>
        </is>
      </c>
      <c r="S620" s="48" t="n">
        <v>44</v>
      </c>
      <c r="T620" s="48" t="n">
        <v>160</v>
      </c>
      <c r="U620" s="34" t="inlineStr">
        <is>
          <t>HFCS</t>
        </is>
      </c>
      <c r="V620" s="34" t="inlineStr">
        <is>
          <t>Fruit flavoured soda</t>
        </is>
      </c>
      <c r="W620" s="51" t="n"/>
      <c r="X620" s="51" t="n"/>
      <c r="Y620" s="51" t="n"/>
      <c r="Z620" s="51" t="n"/>
      <c r="AA620" s="34" t="inlineStr">
        <is>
          <t>High</t>
        </is>
      </c>
      <c r="AB620" s="34" t="inlineStr">
        <is>
          <t>Leading orange soda</t>
        </is>
      </c>
      <c r="AC620" s="34" t="inlineStr">
        <is>
          <t>Bright fruity orange soda</t>
        </is>
      </c>
      <c r="AD620" s="34" t="inlineStr">
        <is>
          <t>Sweet fruity flavour, no caffeine.</t>
        </is>
      </c>
      <c r="AE620" s="51" t="n"/>
      <c r="AF620" s="53">
        <f>IF(AND(ISNUMBER($P620),ISNUMBER($AL620),$AL620&lt;&gt;0),ROUND($P620/$AL620*100,1),"")</f>
        <v/>
      </c>
      <c r="AG620" s="54">
        <f>IF(AND(ISNUMBER($S620),ISNUMBER($AL620),$AL620&lt;&gt;0),ROUND($S620/$AL620*100,2),"")</f>
        <v/>
      </c>
      <c r="AH620" s="53">
        <f>IF(AND(ISNUMBER($Q620),ISNUMBER($AL620),$AL620&lt;&gt;0),ROUND($Q620/$AL620*100,1),"")</f>
        <v/>
      </c>
      <c r="AI620" s="48">
        <f>IF(ISNUMBER($S620),IF($S620&lt;=1,"Yes","No"),"n/a")</f>
        <v/>
      </c>
      <c r="AJ620" s="48">
        <f>IF(ISNUMBER($S620),ROUND(MAX(0,MIN(100,100-$S620*2.5-IF(ISNUMBER($T620),$T620,0)*0.12+IF($S620&lt;=1,12,0))),0),"")</f>
        <v/>
      </c>
      <c r="AK620" s="48">
        <f>IF(ISNUMBER($Q620),IF($Q620&gt;=100,20,IF($Q620&gt;=30,10,0)),0)+IF(ISNUMBER($R620),IF($R620&gt;=100,20,0),0)+IF(ISNUMBER($P620),IF($P620&gt;=150,20,IF($P620&gt;=50,12,5)),0)+IF(ISNUMBER($S620),IF($S620&lt;=1,15,0),0)</f>
        <v/>
      </c>
      <c r="AL620" s="48" t="n">
        <v>355</v>
      </c>
      <c r="AM620" s="49" t="n"/>
      <c r="AN620" s="48">
        <f>IF(AND(ISNUMBER($P620),ISNUMBER($AL620),$AL620&lt;&gt;0),IF(OR($P620&gt;180,$P620/$AL620*1000&gt;400),"Over ceiling, confirm SKU","Within"),"n/a")</f>
        <v/>
      </c>
      <c r="AO620" s="51" t="n"/>
      <c r="AP620" s="51" t="n"/>
      <c r="AQ620" s="51" t="n"/>
      <c r="AR620" s="34" t="inlineStr">
        <is>
          <t>Recalled, batch confirmed, to confirm</t>
        </is>
      </c>
      <c r="AS620" s="34" t="inlineStr">
        <is>
          <t>BLANK -&gt; requires live Amazon.ca capture</t>
        </is>
      </c>
      <c r="AT620" s="34" t="inlineStr">
        <is>
          <t>Unverified commercial data</t>
        </is>
      </c>
    </row>
    <row r="621" ht="28" customHeight="1">
      <c r="A621" s="34" t="inlineStr">
        <is>
          <t>Fanta</t>
        </is>
      </c>
      <c r="B621" s="34" t="inlineStr">
        <is>
          <t>Fanta Orange | Grape | single 355mL</t>
        </is>
      </c>
      <c r="C621" s="34" t="inlineStr">
        <is>
          <t>5) Sparkling water &amp; soda</t>
        </is>
      </c>
      <c r="D621" s="34" t="inlineStr">
        <is>
          <t>355 mL can</t>
        </is>
      </c>
      <c r="E621" s="48" t="n">
        <v>1</v>
      </c>
      <c r="F621" s="49" t="n"/>
      <c r="G621" s="50">
        <f>IF(AND(ISNUMBER($F621),ISNUMBER($E621),$E621&lt;&gt;0),$F621/$E621,"")</f>
        <v/>
      </c>
      <c r="H621" s="50">
        <f>IF(AND(ISNUMBER($F621),ISNUMBER($AL621),ISNUMBER($E621),($AL621*$E621)&lt;&gt;0),$F621/($AL621*$E621)*100,"")</f>
        <v/>
      </c>
      <c r="I621" s="51" t="n"/>
      <c r="J621" s="52" t="n"/>
      <c r="K621" s="50">
        <f>IF(AND(ISNUMBER($F621),ISNUMBER($J621)),$F621*(1-$J621),"")</f>
        <v/>
      </c>
      <c r="L621" s="51" t="n"/>
      <c r="M621" s="51" t="n"/>
      <c r="N621" s="50">
        <f>IF(ISNUMBER($F621),($F621-IF(ISNUMBER($AM621),$AM621,0))*(1-IF(ISNUMBER($J621),$J621,0)),"")</f>
        <v/>
      </c>
      <c r="O621" s="34" t="inlineStr">
        <is>
          <t>Grape</t>
        </is>
      </c>
      <c r="P621" s="48" t="n">
        <v>0</v>
      </c>
      <c r="Q621" s="48" t="n">
        <v>55</v>
      </c>
      <c r="R621" s="34" t="inlineStr">
        <is>
          <t>Not listed</t>
        </is>
      </c>
      <c r="S621" s="48" t="n">
        <v>44</v>
      </c>
      <c r="T621" s="48" t="n">
        <v>160</v>
      </c>
      <c r="U621" s="34" t="inlineStr">
        <is>
          <t>HFCS</t>
        </is>
      </c>
      <c r="V621" s="34" t="inlineStr">
        <is>
          <t>Fruit flavoured soda</t>
        </is>
      </c>
      <c r="W621" s="51" t="n"/>
      <c r="X621" s="51" t="n"/>
      <c r="Y621" s="51" t="n"/>
      <c r="Z621" s="51" t="n"/>
      <c r="AA621" s="34" t="inlineStr">
        <is>
          <t>High</t>
        </is>
      </c>
      <c r="AB621" s="34" t="inlineStr">
        <is>
          <t>Leading orange soda</t>
        </is>
      </c>
      <c r="AC621" s="34" t="inlineStr">
        <is>
          <t>Bright fruity orange soda</t>
        </is>
      </c>
      <c r="AD621" s="34" t="inlineStr">
        <is>
          <t>Sweet fruity flavour, no caffeine.</t>
        </is>
      </c>
      <c r="AE621" s="51" t="n"/>
      <c r="AF621" s="53">
        <f>IF(AND(ISNUMBER($P621),ISNUMBER($AL621),$AL621&lt;&gt;0),ROUND($P621/$AL621*100,1),"")</f>
        <v/>
      </c>
      <c r="AG621" s="54">
        <f>IF(AND(ISNUMBER($S621),ISNUMBER($AL621),$AL621&lt;&gt;0),ROUND($S621/$AL621*100,2),"")</f>
        <v/>
      </c>
      <c r="AH621" s="53">
        <f>IF(AND(ISNUMBER($Q621),ISNUMBER($AL621),$AL621&lt;&gt;0),ROUND($Q621/$AL621*100,1),"")</f>
        <v/>
      </c>
      <c r="AI621" s="48">
        <f>IF(ISNUMBER($S621),IF($S621&lt;=1,"Yes","No"),"n/a")</f>
        <v/>
      </c>
      <c r="AJ621" s="48">
        <f>IF(ISNUMBER($S621),ROUND(MAX(0,MIN(100,100-$S621*2.5-IF(ISNUMBER($T621),$T621,0)*0.12+IF($S621&lt;=1,12,0))),0),"")</f>
        <v/>
      </c>
      <c r="AK621" s="48">
        <f>IF(ISNUMBER($Q621),IF($Q621&gt;=100,20,IF($Q621&gt;=30,10,0)),0)+IF(ISNUMBER($R621),IF($R621&gt;=100,20,0),0)+IF(ISNUMBER($P621),IF($P621&gt;=150,20,IF($P621&gt;=50,12,5)),0)+IF(ISNUMBER($S621),IF($S621&lt;=1,15,0),0)</f>
        <v/>
      </c>
      <c r="AL621" s="48" t="n">
        <v>355</v>
      </c>
      <c r="AM621" s="49" t="n"/>
      <c r="AN621" s="48">
        <f>IF(AND(ISNUMBER($P621),ISNUMBER($AL621),$AL621&lt;&gt;0),IF(OR($P621&gt;180,$P621/$AL621*1000&gt;400),"Over ceiling, confirm SKU","Within"),"n/a")</f>
        <v/>
      </c>
      <c r="AO621" s="51" t="n"/>
      <c r="AP621" s="51" t="n"/>
      <c r="AQ621" s="51" t="n"/>
      <c r="AR621" s="34" t="inlineStr">
        <is>
          <t>Recalled, batch confirmed, to confirm</t>
        </is>
      </c>
      <c r="AS621" s="34" t="inlineStr">
        <is>
          <t>BLANK -&gt; requires live Amazon.ca capture</t>
        </is>
      </c>
      <c r="AT621" s="34" t="inlineStr">
        <is>
          <t>Unverified commercial data</t>
        </is>
      </c>
    </row>
    <row r="622" ht="28" customHeight="1">
      <c r="A622" s="34" t="inlineStr">
        <is>
          <t>Fanta</t>
        </is>
      </c>
      <c r="B622" s="34" t="inlineStr">
        <is>
          <t>Fanta Orange | Grape | 8 pack 355mL</t>
        </is>
      </c>
      <c r="C622" s="34" t="inlineStr">
        <is>
          <t>5) Sparkling water &amp; soda</t>
        </is>
      </c>
      <c r="D622" s="34" t="inlineStr">
        <is>
          <t>355 mL can</t>
        </is>
      </c>
      <c r="E622" s="48" t="n">
        <v>8</v>
      </c>
      <c r="F622" s="49" t="n"/>
      <c r="G622" s="50">
        <f>IF(AND(ISNUMBER($F622),ISNUMBER($E622),$E622&lt;&gt;0),$F622/$E622,"")</f>
        <v/>
      </c>
      <c r="H622" s="50">
        <f>IF(AND(ISNUMBER($F622),ISNUMBER($AL622),ISNUMBER($E622),($AL622*$E622)&lt;&gt;0),$F622/($AL622*$E622)*100,"")</f>
        <v/>
      </c>
      <c r="I622" s="51" t="n"/>
      <c r="J622" s="52" t="n"/>
      <c r="K622" s="50">
        <f>IF(AND(ISNUMBER($F622),ISNUMBER($J622)),$F622*(1-$J622),"")</f>
        <v/>
      </c>
      <c r="L622" s="51" t="n"/>
      <c r="M622" s="51" t="n"/>
      <c r="N622" s="50">
        <f>IF(ISNUMBER($F622),($F622-IF(ISNUMBER($AM622),$AM622,0))*(1-IF(ISNUMBER($J622),$J622,0)),"")</f>
        <v/>
      </c>
      <c r="O622" s="34" t="inlineStr">
        <is>
          <t>Grape</t>
        </is>
      </c>
      <c r="P622" s="48" t="n">
        <v>0</v>
      </c>
      <c r="Q622" s="48" t="n">
        <v>55</v>
      </c>
      <c r="R622" s="34" t="inlineStr">
        <is>
          <t>Not listed</t>
        </is>
      </c>
      <c r="S622" s="48" t="n">
        <v>44</v>
      </c>
      <c r="T622" s="48" t="n">
        <v>160</v>
      </c>
      <c r="U622" s="34" t="inlineStr">
        <is>
          <t>HFCS</t>
        </is>
      </c>
      <c r="V622" s="34" t="inlineStr">
        <is>
          <t>Fruit flavoured soda</t>
        </is>
      </c>
      <c r="W622" s="51" t="n"/>
      <c r="X622" s="51" t="n"/>
      <c r="Y622" s="51" t="n"/>
      <c r="Z622" s="51" t="n"/>
      <c r="AA622" s="34" t="inlineStr">
        <is>
          <t>High</t>
        </is>
      </c>
      <c r="AB622" s="34" t="inlineStr">
        <is>
          <t>Leading orange soda</t>
        </is>
      </c>
      <c r="AC622" s="34" t="inlineStr">
        <is>
          <t>Bright fruity orange soda</t>
        </is>
      </c>
      <c r="AD622" s="34" t="inlineStr">
        <is>
          <t>Sweet fruity flavour, no caffeine.</t>
        </is>
      </c>
      <c r="AE622" s="51" t="n"/>
      <c r="AF622" s="53">
        <f>IF(AND(ISNUMBER($P622),ISNUMBER($AL622),$AL622&lt;&gt;0),ROUND($P622/$AL622*100,1),"")</f>
        <v/>
      </c>
      <c r="AG622" s="54">
        <f>IF(AND(ISNUMBER($S622),ISNUMBER($AL622),$AL622&lt;&gt;0),ROUND($S622/$AL622*100,2),"")</f>
        <v/>
      </c>
      <c r="AH622" s="53">
        <f>IF(AND(ISNUMBER($Q622),ISNUMBER($AL622),$AL622&lt;&gt;0),ROUND($Q622/$AL622*100,1),"")</f>
        <v/>
      </c>
      <c r="AI622" s="48">
        <f>IF(ISNUMBER($S622),IF($S622&lt;=1,"Yes","No"),"n/a")</f>
        <v/>
      </c>
      <c r="AJ622" s="48">
        <f>IF(ISNUMBER($S622),ROUND(MAX(0,MIN(100,100-$S622*2.5-IF(ISNUMBER($T622),$T622,0)*0.12+IF($S622&lt;=1,12,0))),0),"")</f>
        <v/>
      </c>
      <c r="AK622" s="48">
        <f>IF(ISNUMBER($Q622),IF($Q622&gt;=100,20,IF($Q622&gt;=30,10,0)),0)+IF(ISNUMBER($R622),IF($R622&gt;=100,20,0),0)+IF(ISNUMBER($P622),IF($P622&gt;=150,20,IF($P622&gt;=50,12,5)),0)+IF(ISNUMBER($S622),IF($S622&lt;=1,15,0),0)</f>
        <v/>
      </c>
      <c r="AL622" s="48" t="n">
        <v>355</v>
      </c>
      <c r="AM622" s="49" t="n"/>
      <c r="AN622" s="48">
        <f>IF(AND(ISNUMBER($P622),ISNUMBER($AL622),$AL622&lt;&gt;0),IF(OR($P622&gt;180,$P622/$AL622*1000&gt;400),"Over ceiling, confirm SKU","Within"),"n/a")</f>
        <v/>
      </c>
      <c r="AO622" s="51" t="n"/>
      <c r="AP622" s="51" t="n"/>
      <c r="AQ622" s="51" t="n"/>
      <c r="AR622" s="34" t="inlineStr">
        <is>
          <t>Recalled, batch confirmed, to confirm</t>
        </is>
      </c>
      <c r="AS622" s="34" t="inlineStr">
        <is>
          <t>BLANK -&gt; requires live Amazon.ca capture</t>
        </is>
      </c>
      <c r="AT622" s="34" t="inlineStr">
        <is>
          <t>Unverified commercial data</t>
        </is>
      </c>
    </row>
    <row r="623" ht="28" customHeight="1">
      <c r="A623" s="34" t="inlineStr">
        <is>
          <t>Fanta</t>
        </is>
      </c>
      <c r="B623" s="34" t="inlineStr">
        <is>
          <t>Fanta Orange | Grape | 12 pack 355mL</t>
        </is>
      </c>
      <c r="C623" s="34" t="inlineStr">
        <is>
          <t>5) Sparkling water &amp; soda</t>
        </is>
      </c>
      <c r="D623" s="34" t="inlineStr">
        <is>
          <t>355 mL can</t>
        </is>
      </c>
      <c r="E623" s="48" t="n">
        <v>12</v>
      </c>
      <c r="F623" s="49" t="n"/>
      <c r="G623" s="50">
        <f>IF(AND(ISNUMBER($F623),ISNUMBER($E623),$E623&lt;&gt;0),$F623/$E623,"")</f>
        <v/>
      </c>
      <c r="H623" s="50">
        <f>IF(AND(ISNUMBER($F623),ISNUMBER($AL623),ISNUMBER($E623),($AL623*$E623)&lt;&gt;0),$F623/($AL623*$E623)*100,"")</f>
        <v/>
      </c>
      <c r="I623" s="51" t="n"/>
      <c r="J623" s="52" t="n"/>
      <c r="K623" s="50">
        <f>IF(AND(ISNUMBER($F623),ISNUMBER($J623)),$F623*(1-$J623),"")</f>
        <v/>
      </c>
      <c r="L623" s="51" t="n"/>
      <c r="M623" s="51" t="n"/>
      <c r="N623" s="50">
        <f>IF(ISNUMBER($F623),($F623-IF(ISNUMBER($AM623),$AM623,0))*(1-IF(ISNUMBER($J623),$J623,0)),"")</f>
        <v/>
      </c>
      <c r="O623" s="34" t="inlineStr">
        <is>
          <t>Grape</t>
        </is>
      </c>
      <c r="P623" s="48" t="n">
        <v>0</v>
      </c>
      <c r="Q623" s="48" t="n">
        <v>55</v>
      </c>
      <c r="R623" s="34" t="inlineStr">
        <is>
          <t>Not listed</t>
        </is>
      </c>
      <c r="S623" s="48" t="n">
        <v>44</v>
      </c>
      <c r="T623" s="48" t="n">
        <v>160</v>
      </c>
      <c r="U623" s="34" t="inlineStr">
        <is>
          <t>HFCS</t>
        </is>
      </c>
      <c r="V623" s="34" t="inlineStr">
        <is>
          <t>Fruit flavoured soda</t>
        </is>
      </c>
      <c r="W623" s="51" t="n"/>
      <c r="X623" s="51" t="n"/>
      <c r="Y623" s="51" t="n"/>
      <c r="Z623" s="51" t="n"/>
      <c r="AA623" s="34" t="inlineStr">
        <is>
          <t>High</t>
        </is>
      </c>
      <c r="AB623" s="34" t="inlineStr">
        <is>
          <t>Leading orange soda</t>
        </is>
      </c>
      <c r="AC623" s="34" t="inlineStr">
        <is>
          <t>Bright fruity orange soda</t>
        </is>
      </c>
      <c r="AD623" s="34" t="inlineStr">
        <is>
          <t>Sweet fruity flavour, no caffeine.</t>
        </is>
      </c>
      <c r="AE623" s="51" t="n"/>
      <c r="AF623" s="53">
        <f>IF(AND(ISNUMBER($P623),ISNUMBER($AL623),$AL623&lt;&gt;0),ROUND($P623/$AL623*100,1),"")</f>
        <v/>
      </c>
      <c r="AG623" s="54">
        <f>IF(AND(ISNUMBER($S623),ISNUMBER($AL623),$AL623&lt;&gt;0),ROUND($S623/$AL623*100,2),"")</f>
        <v/>
      </c>
      <c r="AH623" s="53">
        <f>IF(AND(ISNUMBER($Q623),ISNUMBER($AL623),$AL623&lt;&gt;0),ROUND($Q623/$AL623*100,1),"")</f>
        <v/>
      </c>
      <c r="AI623" s="48">
        <f>IF(ISNUMBER($S623),IF($S623&lt;=1,"Yes","No"),"n/a")</f>
        <v/>
      </c>
      <c r="AJ623" s="48">
        <f>IF(ISNUMBER($S623),ROUND(MAX(0,MIN(100,100-$S623*2.5-IF(ISNUMBER($T623),$T623,0)*0.12+IF($S623&lt;=1,12,0))),0),"")</f>
        <v/>
      </c>
      <c r="AK623" s="48">
        <f>IF(ISNUMBER($Q623),IF($Q623&gt;=100,20,IF($Q623&gt;=30,10,0)),0)+IF(ISNUMBER($R623),IF($R623&gt;=100,20,0),0)+IF(ISNUMBER($P623),IF($P623&gt;=150,20,IF($P623&gt;=50,12,5)),0)+IF(ISNUMBER($S623),IF($S623&lt;=1,15,0),0)</f>
        <v/>
      </c>
      <c r="AL623" s="48" t="n">
        <v>355</v>
      </c>
      <c r="AM623" s="49" t="n"/>
      <c r="AN623" s="48">
        <f>IF(AND(ISNUMBER($P623),ISNUMBER($AL623),$AL623&lt;&gt;0),IF(OR($P623&gt;180,$P623/$AL623*1000&gt;400),"Over ceiling, confirm SKU","Within"),"n/a")</f>
        <v/>
      </c>
      <c r="AO623" s="51" t="n"/>
      <c r="AP623" s="51" t="n"/>
      <c r="AQ623" s="51" t="n"/>
      <c r="AR623" s="34" t="inlineStr">
        <is>
          <t>Recalled, batch confirmed, to confirm</t>
        </is>
      </c>
      <c r="AS623" s="34" t="inlineStr">
        <is>
          <t>BLANK -&gt; requires live Amazon.ca capture</t>
        </is>
      </c>
      <c r="AT623" s="34" t="inlineStr">
        <is>
          <t>Unverified commercial data</t>
        </is>
      </c>
    </row>
    <row r="624" ht="28" customHeight="1">
      <c r="A624" s="34" t="inlineStr">
        <is>
          <t>Fanta</t>
        </is>
      </c>
      <c r="B624" s="34" t="inlineStr">
        <is>
          <t>Fanta Orange | Grape | 15 pack 355mL</t>
        </is>
      </c>
      <c r="C624" s="34" t="inlineStr">
        <is>
          <t>5) Sparkling water &amp; soda</t>
        </is>
      </c>
      <c r="D624" s="34" t="inlineStr">
        <is>
          <t>355 mL can</t>
        </is>
      </c>
      <c r="E624" s="48" t="n">
        <v>15</v>
      </c>
      <c r="F624" s="49" t="n"/>
      <c r="G624" s="50">
        <f>IF(AND(ISNUMBER($F624),ISNUMBER($E624),$E624&lt;&gt;0),$F624/$E624,"")</f>
        <v/>
      </c>
      <c r="H624" s="50">
        <f>IF(AND(ISNUMBER($F624),ISNUMBER($AL624),ISNUMBER($E624),($AL624*$E624)&lt;&gt;0),$F624/($AL624*$E624)*100,"")</f>
        <v/>
      </c>
      <c r="I624" s="51" t="n"/>
      <c r="J624" s="52" t="n"/>
      <c r="K624" s="50">
        <f>IF(AND(ISNUMBER($F624),ISNUMBER($J624)),$F624*(1-$J624),"")</f>
        <v/>
      </c>
      <c r="L624" s="51" t="n"/>
      <c r="M624" s="51" t="n"/>
      <c r="N624" s="50">
        <f>IF(ISNUMBER($F624),($F624-IF(ISNUMBER($AM624),$AM624,0))*(1-IF(ISNUMBER($J624),$J624,0)),"")</f>
        <v/>
      </c>
      <c r="O624" s="34" t="inlineStr">
        <is>
          <t>Grape</t>
        </is>
      </c>
      <c r="P624" s="48" t="n">
        <v>0</v>
      </c>
      <c r="Q624" s="48" t="n">
        <v>55</v>
      </c>
      <c r="R624" s="34" t="inlineStr">
        <is>
          <t>Not listed</t>
        </is>
      </c>
      <c r="S624" s="48" t="n">
        <v>44</v>
      </c>
      <c r="T624" s="48" t="n">
        <v>160</v>
      </c>
      <c r="U624" s="34" t="inlineStr">
        <is>
          <t>HFCS</t>
        </is>
      </c>
      <c r="V624" s="34" t="inlineStr">
        <is>
          <t>Fruit flavoured soda</t>
        </is>
      </c>
      <c r="W624" s="51" t="n"/>
      <c r="X624" s="51" t="n"/>
      <c r="Y624" s="51" t="n"/>
      <c r="Z624" s="51" t="n"/>
      <c r="AA624" s="34" t="inlineStr">
        <is>
          <t>High</t>
        </is>
      </c>
      <c r="AB624" s="34" t="inlineStr">
        <is>
          <t>Leading orange soda</t>
        </is>
      </c>
      <c r="AC624" s="34" t="inlineStr">
        <is>
          <t>Bright fruity orange soda</t>
        </is>
      </c>
      <c r="AD624" s="34" t="inlineStr">
        <is>
          <t>Sweet fruity flavour, no caffeine.</t>
        </is>
      </c>
      <c r="AE624" s="51" t="n"/>
      <c r="AF624" s="53">
        <f>IF(AND(ISNUMBER($P624),ISNUMBER($AL624),$AL624&lt;&gt;0),ROUND($P624/$AL624*100,1),"")</f>
        <v/>
      </c>
      <c r="AG624" s="54">
        <f>IF(AND(ISNUMBER($S624),ISNUMBER($AL624),$AL624&lt;&gt;0),ROUND($S624/$AL624*100,2),"")</f>
        <v/>
      </c>
      <c r="AH624" s="53">
        <f>IF(AND(ISNUMBER($Q624),ISNUMBER($AL624),$AL624&lt;&gt;0),ROUND($Q624/$AL624*100,1),"")</f>
        <v/>
      </c>
      <c r="AI624" s="48">
        <f>IF(ISNUMBER($S624),IF($S624&lt;=1,"Yes","No"),"n/a")</f>
        <v/>
      </c>
      <c r="AJ624" s="48">
        <f>IF(ISNUMBER($S624),ROUND(MAX(0,MIN(100,100-$S624*2.5-IF(ISNUMBER($T624),$T624,0)*0.12+IF($S624&lt;=1,12,0))),0),"")</f>
        <v/>
      </c>
      <c r="AK624" s="48">
        <f>IF(ISNUMBER($Q624),IF($Q624&gt;=100,20,IF($Q624&gt;=30,10,0)),0)+IF(ISNUMBER($R624),IF($R624&gt;=100,20,0),0)+IF(ISNUMBER($P624),IF($P624&gt;=150,20,IF($P624&gt;=50,12,5)),0)+IF(ISNUMBER($S624),IF($S624&lt;=1,15,0),0)</f>
        <v/>
      </c>
      <c r="AL624" s="48" t="n">
        <v>355</v>
      </c>
      <c r="AM624" s="49" t="n"/>
      <c r="AN624" s="48">
        <f>IF(AND(ISNUMBER($P624),ISNUMBER($AL624),$AL624&lt;&gt;0),IF(OR($P624&gt;180,$P624/$AL624*1000&gt;400),"Over ceiling, confirm SKU","Within"),"n/a")</f>
        <v/>
      </c>
      <c r="AO624" s="51" t="n"/>
      <c r="AP624" s="51" t="n"/>
      <c r="AQ624" s="51" t="n"/>
      <c r="AR624" s="34" t="inlineStr">
        <is>
          <t>Recalled, batch confirmed, to confirm</t>
        </is>
      </c>
      <c r="AS624" s="34" t="inlineStr">
        <is>
          <t>BLANK -&gt; requires live Amazon.ca capture</t>
        </is>
      </c>
      <c r="AT624" s="34" t="inlineStr">
        <is>
          <t>Unverified commercial data</t>
        </is>
      </c>
    </row>
    <row r="625" ht="28" customHeight="1">
      <c r="A625" s="34" t="inlineStr">
        <is>
          <t>Fanta</t>
        </is>
      </c>
      <c r="B625" s="34" t="inlineStr">
        <is>
          <t>Fanta Orange | Grape | 18 pack 355mL</t>
        </is>
      </c>
      <c r="C625" s="34" t="inlineStr">
        <is>
          <t>5) Sparkling water &amp; soda</t>
        </is>
      </c>
      <c r="D625" s="34" t="inlineStr">
        <is>
          <t>355 mL can</t>
        </is>
      </c>
      <c r="E625" s="48" t="n">
        <v>18</v>
      </c>
      <c r="F625" s="49" t="n"/>
      <c r="G625" s="50">
        <f>IF(AND(ISNUMBER($F625),ISNUMBER($E625),$E625&lt;&gt;0),$F625/$E625,"")</f>
        <v/>
      </c>
      <c r="H625" s="50">
        <f>IF(AND(ISNUMBER($F625),ISNUMBER($AL625),ISNUMBER($E625),($AL625*$E625)&lt;&gt;0),$F625/($AL625*$E625)*100,"")</f>
        <v/>
      </c>
      <c r="I625" s="51" t="n"/>
      <c r="J625" s="52" t="n"/>
      <c r="K625" s="50">
        <f>IF(AND(ISNUMBER($F625),ISNUMBER($J625)),$F625*(1-$J625),"")</f>
        <v/>
      </c>
      <c r="L625" s="51" t="n"/>
      <c r="M625" s="51" t="n"/>
      <c r="N625" s="50">
        <f>IF(ISNUMBER($F625),($F625-IF(ISNUMBER($AM625),$AM625,0))*(1-IF(ISNUMBER($J625),$J625,0)),"")</f>
        <v/>
      </c>
      <c r="O625" s="34" t="inlineStr">
        <is>
          <t>Grape</t>
        </is>
      </c>
      <c r="P625" s="48" t="n">
        <v>0</v>
      </c>
      <c r="Q625" s="48" t="n">
        <v>55</v>
      </c>
      <c r="R625" s="34" t="inlineStr">
        <is>
          <t>Not listed</t>
        </is>
      </c>
      <c r="S625" s="48" t="n">
        <v>44</v>
      </c>
      <c r="T625" s="48" t="n">
        <v>160</v>
      </c>
      <c r="U625" s="34" t="inlineStr">
        <is>
          <t>HFCS</t>
        </is>
      </c>
      <c r="V625" s="34" t="inlineStr">
        <is>
          <t>Fruit flavoured soda</t>
        </is>
      </c>
      <c r="W625" s="51" t="n"/>
      <c r="X625" s="51" t="n"/>
      <c r="Y625" s="51" t="n"/>
      <c r="Z625" s="51" t="n"/>
      <c r="AA625" s="34" t="inlineStr">
        <is>
          <t>High</t>
        </is>
      </c>
      <c r="AB625" s="34" t="inlineStr">
        <is>
          <t>Leading orange soda</t>
        </is>
      </c>
      <c r="AC625" s="34" t="inlineStr">
        <is>
          <t>Bright fruity orange soda</t>
        </is>
      </c>
      <c r="AD625" s="34" t="inlineStr">
        <is>
          <t>Sweet fruity flavour, no caffeine.</t>
        </is>
      </c>
      <c r="AE625" s="51" t="n"/>
      <c r="AF625" s="53">
        <f>IF(AND(ISNUMBER($P625),ISNUMBER($AL625),$AL625&lt;&gt;0),ROUND($P625/$AL625*100,1),"")</f>
        <v/>
      </c>
      <c r="AG625" s="54">
        <f>IF(AND(ISNUMBER($S625),ISNUMBER($AL625),$AL625&lt;&gt;0),ROUND($S625/$AL625*100,2),"")</f>
        <v/>
      </c>
      <c r="AH625" s="53">
        <f>IF(AND(ISNUMBER($Q625),ISNUMBER($AL625),$AL625&lt;&gt;0),ROUND($Q625/$AL625*100,1),"")</f>
        <v/>
      </c>
      <c r="AI625" s="48">
        <f>IF(ISNUMBER($S625),IF($S625&lt;=1,"Yes","No"),"n/a")</f>
        <v/>
      </c>
      <c r="AJ625" s="48">
        <f>IF(ISNUMBER($S625),ROUND(MAX(0,MIN(100,100-$S625*2.5-IF(ISNUMBER($T625),$T625,0)*0.12+IF($S625&lt;=1,12,0))),0),"")</f>
        <v/>
      </c>
      <c r="AK625" s="48">
        <f>IF(ISNUMBER($Q625),IF($Q625&gt;=100,20,IF($Q625&gt;=30,10,0)),0)+IF(ISNUMBER($R625),IF($R625&gt;=100,20,0),0)+IF(ISNUMBER($P625),IF($P625&gt;=150,20,IF($P625&gt;=50,12,5)),0)+IF(ISNUMBER($S625),IF($S625&lt;=1,15,0),0)</f>
        <v/>
      </c>
      <c r="AL625" s="48" t="n">
        <v>355</v>
      </c>
      <c r="AM625" s="49" t="n"/>
      <c r="AN625" s="48">
        <f>IF(AND(ISNUMBER($P625),ISNUMBER($AL625),$AL625&lt;&gt;0),IF(OR($P625&gt;180,$P625/$AL625*1000&gt;400),"Over ceiling, confirm SKU","Within"),"n/a")</f>
        <v/>
      </c>
      <c r="AO625" s="51" t="n"/>
      <c r="AP625" s="51" t="n"/>
      <c r="AQ625" s="51" t="n"/>
      <c r="AR625" s="34" t="inlineStr">
        <is>
          <t>Recalled, batch confirmed, to confirm</t>
        </is>
      </c>
      <c r="AS625" s="34" t="inlineStr">
        <is>
          <t>BLANK -&gt; requires live Amazon.ca capture</t>
        </is>
      </c>
      <c r="AT625" s="34" t="inlineStr">
        <is>
          <t>Unverified commercial data</t>
        </is>
      </c>
    </row>
    <row r="626" ht="28" customHeight="1">
      <c r="A626" s="34" t="inlineStr">
        <is>
          <t>Fanta</t>
        </is>
      </c>
      <c r="B626" s="34" t="inlineStr">
        <is>
          <t>Fanta Orange | Grape | 24 pack 355mL</t>
        </is>
      </c>
      <c r="C626" s="34" t="inlineStr">
        <is>
          <t>5) Sparkling water &amp; soda</t>
        </is>
      </c>
      <c r="D626" s="34" t="inlineStr">
        <is>
          <t>355 mL can</t>
        </is>
      </c>
      <c r="E626" s="48" t="n">
        <v>24</v>
      </c>
      <c r="F626" s="49" t="n"/>
      <c r="G626" s="50">
        <f>IF(AND(ISNUMBER($F626),ISNUMBER($E626),$E626&lt;&gt;0),$F626/$E626,"")</f>
        <v/>
      </c>
      <c r="H626" s="50">
        <f>IF(AND(ISNUMBER($F626),ISNUMBER($AL626),ISNUMBER($E626),($AL626*$E626)&lt;&gt;0),$F626/($AL626*$E626)*100,"")</f>
        <v/>
      </c>
      <c r="I626" s="51" t="n"/>
      <c r="J626" s="52" t="n"/>
      <c r="K626" s="50">
        <f>IF(AND(ISNUMBER($F626),ISNUMBER($J626)),$F626*(1-$J626),"")</f>
        <v/>
      </c>
      <c r="L626" s="51" t="n"/>
      <c r="M626" s="51" t="n"/>
      <c r="N626" s="50">
        <f>IF(ISNUMBER($F626),($F626-IF(ISNUMBER($AM626),$AM626,0))*(1-IF(ISNUMBER($J626),$J626,0)),"")</f>
        <v/>
      </c>
      <c r="O626" s="34" t="inlineStr">
        <is>
          <t>Grape</t>
        </is>
      </c>
      <c r="P626" s="48" t="n">
        <v>0</v>
      </c>
      <c r="Q626" s="48" t="n">
        <v>55</v>
      </c>
      <c r="R626" s="34" t="inlineStr">
        <is>
          <t>Not listed</t>
        </is>
      </c>
      <c r="S626" s="48" t="n">
        <v>44</v>
      </c>
      <c r="T626" s="48" t="n">
        <v>160</v>
      </c>
      <c r="U626" s="34" t="inlineStr">
        <is>
          <t>HFCS</t>
        </is>
      </c>
      <c r="V626" s="34" t="inlineStr">
        <is>
          <t>Fruit flavoured soda</t>
        </is>
      </c>
      <c r="W626" s="51" t="n"/>
      <c r="X626" s="51" t="n"/>
      <c r="Y626" s="51" t="n"/>
      <c r="Z626" s="51" t="n"/>
      <c r="AA626" s="34" t="inlineStr">
        <is>
          <t>High</t>
        </is>
      </c>
      <c r="AB626" s="34" t="inlineStr">
        <is>
          <t>Leading orange soda</t>
        </is>
      </c>
      <c r="AC626" s="34" t="inlineStr">
        <is>
          <t>Bright fruity orange soda</t>
        </is>
      </c>
      <c r="AD626" s="34" t="inlineStr">
        <is>
          <t>Sweet fruity flavour, no caffeine.</t>
        </is>
      </c>
      <c r="AE626" s="51" t="n"/>
      <c r="AF626" s="53">
        <f>IF(AND(ISNUMBER($P626),ISNUMBER($AL626),$AL626&lt;&gt;0),ROUND($P626/$AL626*100,1),"")</f>
        <v/>
      </c>
      <c r="AG626" s="54">
        <f>IF(AND(ISNUMBER($S626),ISNUMBER($AL626),$AL626&lt;&gt;0),ROUND($S626/$AL626*100,2),"")</f>
        <v/>
      </c>
      <c r="AH626" s="53">
        <f>IF(AND(ISNUMBER($Q626),ISNUMBER($AL626),$AL626&lt;&gt;0),ROUND($Q626/$AL626*100,1),"")</f>
        <v/>
      </c>
      <c r="AI626" s="48">
        <f>IF(ISNUMBER($S626),IF($S626&lt;=1,"Yes","No"),"n/a")</f>
        <v/>
      </c>
      <c r="AJ626" s="48">
        <f>IF(ISNUMBER($S626),ROUND(MAX(0,MIN(100,100-$S626*2.5-IF(ISNUMBER($T626),$T626,0)*0.12+IF($S626&lt;=1,12,0))),0),"")</f>
        <v/>
      </c>
      <c r="AK626" s="48">
        <f>IF(ISNUMBER($Q626),IF($Q626&gt;=100,20,IF($Q626&gt;=30,10,0)),0)+IF(ISNUMBER($R626),IF($R626&gt;=100,20,0),0)+IF(ISNUMBER($P626),IF($P626&gt;=150,20,IF($P626&gt;=50,12,5)),0)+IF(ISNUMBER($S626),IF($S626&lt;=1,15,0),0)</f>
        <v/>
      </c>
      <c r="AL626" s="48" t="n">
        <v>355</v>
      </c>
      <c r="AM626" s="49" t="n"/>
      <c r="AN626" s="48">
        <f>IF(AND(ISNUMBER($P626),ISNUMBER($AL626),$AL626&lt;&gt;0),IF(OR($P626&gt;180,$P626/$AL626*1000&gt;400),"Over ceiling, confirm SKU","Within"),"n/a")</f>
        <v/>
      </c>
      <c r="AO626" s="51" t="n"/>
      <c r="AP626" s="51" t="n"/>
      <c r="AQ626" s="51" t="n"/>
      <c r="AR626" s="34" t="inlineStr">
        <is>
          <t>Recalled, batch confirmed, to confirm</t>
        </is>
      </c>
      <c r="AS626" s="34" t="inlineStr">
        <is>
          <t>BLANK -&gt; requires live Amazon.ca capture</t>
        </is>
      </c>
      <c r="AT626" s="34" t="inlineStr">
        <is>
          <t>Unverified commercial data</t>
        </is>
      </c>
    </row>
    <row r="627" ht="28" customHeight="1">
      <c r="A627" s="34" t="inlineStr">
        <is>
          <t>Fanta</t>
        </is>
      </c>
      <c r="B627" s="34" t="inlineStr">
        <is>
          <t>Fanta Orange | Pineapple | single 355mL</t>
        </is>
      </c>
      <c r="C627" s="34" t="inlineStr">
        <is>
          <t>5) Sparkling water &amp; soda</t>
        </is>
      </c>
      <c r="D627" s="34" t="inlineStr">
        <is>
          <t>355 mL can</t>
        </is>
      </c>
      <c r="E627" s="48" t="n">
        <v>1</v>
      </c>
      <c r="F627" s="49" t="n"/>
      <c r="G627" s="50">
        <f>IF(AND(ISNUMBER($F627),ISNUMBER($E627),$E627&lt;&gt;0),$F627/$E627,"")</f>
        <v/>
      </c>
      <c r="H627" s="50">
        <f>IF(AND(ISNUMBER($F627),ISNUMBER($AL627),ISNUMBER($E627),($AL627*$E627)&lt;&gt;0),$F627/($AL627*$E627)*100,"")</f>
        <v/>
      </c>
      <c r="I627" s="51" t="n"/>
      <c r="J627" s="52" t="n"/>
      <c r="K627" s="50">
        <f>IF(AND(ISNUMBER($F627),ISNUMBER($J627)),$F627*(1-$J627),"")</f>
        <v/>
      </c>
      <c r="L627" s="51" t="n"/>
      <c r="M627" s="51" t="n"/>
      <c r="N627" s="50">
        <f>IF(ISNUMBER($F627),($F627-IF(ISNUMBER($AM627),$AM627,0))*(1-IF(ISNUMBER($J627),$J627,0)),"")</f>
        <v/>
      </c>
      <c r="O627" s="34" t="inlineStr">
        <is>
          <t>Pineapple</t>
        </is>
      </c>
      <c r="P627" s="48" t="n">
        <v>0</v>
      </c>
      <c r="Q627" s="48" t="n">
        <v>55</v>
      </c>
      <c r="R627" s="34" t="inlineStr">
        <is>
          <t>Not listed</t>
        </is>
      </c>
      <c r="S627" s="48" t="n">
        <v>44</v>
      </c>
      <c r="T627" s="48" t="n">
        <v>160</v>
      </c>
      <c r="U627" s="34" t="inlineStr">
        <is>
          <t>HFCS</t>
        </is>
      </c>
      <c r="V627" s="34" t="inlineStr">
        <is>
          <t>Fruit flavoured soda</t>
        </is>
      </c>
      <c r="W627" s="51" t="n"/>
      <c r="X627" s="51" t="n"/>
      <c r="Y627" s="51" t="n"/>
      <c r="Z627" s="51" t="n"/>
      <c r="AA627" s="34" t="inlineStr">
        <is>
          <t>High</t>
        </is>
      </c>
      <c r="AB627" s="34" t="inlineStr">
        <is>
          <t>Leading orange soda</t>
        </is>
      </c>
      <c r="AC627" s="34" t="inlineStr">
        <is>
          <t>Bright fruity orange soda</t>
        </is>
      </c>
      <c r="AD627" s="34" t="inlineStr">
        <is>
          <t>Sweet fruity flavour, no caffeine.</t>
        </is>
      </c>
      <c r="AE627" s="51" t="n"/>
      <c r="AF627" s="53">
        <f>IF(AND(ISNUMBER($P627),ISNUMBER($AL627),$AL627&lt;&gt;0),ROUND($P627/$AL627*100,1),"")</f>
        <v/>
      </c>
      <c r="AG627" s="54">
        <f>IF(AND(ISNUMBER($S627),ISNUMBER($AL627),$AL627&lt;&gt;0),ROUND($S627/$AL627*100,2),"")</f>
        <v/>
      </c>
      <c r="AH627" s="53">
        <f>IF(AND(ISNUMBER($Q627),ISNUMBER($AL627),$AL627&lt;&gt;0),ROUND($Q627/$AL627*100,1),"")</f>
        <v/>
      </c>
      <c r="AI627" s="48">
        <f>IF(ISNUMBER($S627),IF($S627&lt;=1,"Yes","No"),"n/a")</f>
        <v/>
      </c>
      <c r="AJ627" s="48">
        <f>IF(ISNUMBER($S627),ROUND(MAX(0,MIN(100,100-$S627*2.5-IF(ISNUMBER($T627),$T627,0)*0.12+IF($S627&lt;=1,12,0))),0),"")</f>
        <v/>
      </c>
      <c r="AK627" s="48">
        <f>IF(ISNUMBER($Q627),IF($Q627&gt;=100,20,IF($Q627&gt;=30,10,0)),0)+IF(ISNUMBER($R627),IF($R627&gt;=100,20,0),0)+IF(ISNUMBER($P627),IF($P627&gt;=150,20,IF($P627&gt;=50,12,5)),0)+IF(ISNUMBER($S627),IF($S627&lt;=1,15,0),0)</f>
        <v/>
      </c>
      <c r="AL627" s="48" t="n">
        <v>355</v>
      </c>
      <c r="AM627" s="49" t="n"/>
      <c r="AN627" s="48">
        <f>IF(AND(ISNUMBER($P627),ISNUMBER($AL627),$AL627&lt;&gt;0),IF(OR($P627&gt;180,$P627/$AL627*1000&gt;400),"Over ceiling, confirm SKU","Within"),"n/a")</f>
        <v/>
      </c>
      <c r="AO627" s="51" t="n"/>
      <c r="AP627" s="51" t="n"/>
      <c r="AQ627" s="51" t="n"/>
      <c r="AR627" s="34" t="inlineStr">
        <is>
          <t>Recalled, batch confirmed, to confirm</t>
        </is>
      </c>
      <c r="AS627" s="34" t="inlineStr">
        <is>
          <t>BLANK -&gt; requires live Amazon.ca capture</t>
        </is>
      </c>
      <c r="AT627" s="34" t="inlineStr">
        <is>
          <t>Unverified commercial data</t>
        </is>
      </c>
    </row>
    <row r="628" ht="28" customHeight="1">
      <c r="A628" s="34" t="inlineStr">
        <is>
          <t>Fanta</t>
        </is>
      </c>
      <c r="B628" s="34" t="inlineStr">
        <is>
          <t>Fanta Orange | Pineapple | 8 pack 355mL</t>
        </is>
      </c>
      <c r="C628" s="34" t="inlineStr">
        <is>
          <t>5) Sparkling water &amp; soda</t>
        </is>
      </c>
      <c r="D628" s="34" t="inlineStr">
        <is>
          <t>355 mL can</t>
        </is>
      </c>
      <c r="E628" s="48" t="n">
        <v>8</v>
      </c>
      <c r="F628" s="49" t="n"/>
      <c r="G628" s="50">
        <f>IF(AND(ISNUMBER($F628),ISNUMBER($E628),$E628&lt;&gt;0),$F628/$E628,"")</f>
        <v/>
      </c>
      <c r="H628" s="50">
        <f>IF(AND(ISNUMBER($F628),ISNUMBER($AL628),ISNUMBER($E628),($AL628*$E628)&lt;&gt;0),$F628/($AL628*$E628)*100,"")</f>
        <v/>
      </c>
      <c r="I628" s="51" t="n"/>
      <c r="J628" s="52" t="n"/>
      <c r="K628" s="50">
        <f>IF(AND(ISNUMBER($F628),ISNUMBER($J628)),$F628*(1-$J628),"")</f>
        <v/>
      </c>
      <c r="L628" s="51" t="n"/>
      <c r="M628" s="51" t="n"/>
      <c r="N628" s="50">
        <f>IF(ISNUMBER($F628),($F628-IF(ISNUMBER($AM628),$AM628,0))*(1-IF(ISNUMBER($J628),$J628,0)),"")</f>
        <v/>
      </c>
      <c r="O628" s="34" t="inlineStr">
        <is>
          <t>Pineapple</t>
        </is>
      </c>
      <c r="P628" s="48" t="n">
        <v>0</v>
      </c>
      <c r="Q628" s="48" t="n">
        <v>55</v>
      </c>
      <c r="R628" s="34" t="inlineStr">
        <is>
          <t>Not listed</t>
        </is>
      </c>
      <c r="S628" s="48" t="n">
        <v>44</v>
      </c>
      <c r="T628" s="48" t="n">
        <v>160</v>
      </c>
      <c r="U628" s="34" t="inlineStr">
        <is>
          <t>HFCS</t>
        </is>
      </c>
      <c r="V628" s="34" t="inlineStr">
        <is>
          <t>Fruit flavoured soda</t>
        </is>
      </c>
      <c r="W628" s="51" t="n"/>
      <c r="X628" s="51" t="n"/>
      <c r="Y628" s="51" t="n"/>
      <c r="Z628" s="51" t="n"/>
      <c r="AA628" s="34" t="inlineStr">
        <is>
          <t>High</t>
        </is>
      </c>
      <c r="AB628" s="34" t="inlineStr">
        <is>
          <t>Leading orange soda</t>
        </is>
      </c>
      <c r="AC628" s="34" t="inlineStr">
        <is>
          <t>Bright fruity orange soda</t>
        </is>
      </c>
      <c r="AD628" s="34" t="inlineStr">
        <is>
          <t>Sweet fruity flavour, no caffeine.</t>
        </is>
      </c>
      <c r="AE628" s="51" t="n"/>
      <c r="AF628" s="53">
        <f>IF(AND(ISNUMBER($P628),ISNUMBER($AL628),$AL628&lt;&gt;0),ROUND($P628/$AL628*100,1),"")</f>
        <v/>
      </c>
      <c r="AG628" s="54">
        <f>IF(AND(ISNUMBER($S628),ISNUMBER($AL628),$AL628&lt;&gt;0),ROUND($S628/$AL628*100,2),"")</f>
        <v/>
      </c>
      <c r="AH628" s="53">
        <f>IF(AND(ISNUMBER($Q628),ISNUMBER($AL628),$AL628&lt;&gt;0),ROUND($Q628/$AL628*100,1),"")</f>
        <v/>
      </c>
      <c r="AI628" s="48">
        <f>IF(ISNUMBER($S628),IF($S628&lt;=1,"Yes","No"),"n/a")</f>
        <v/>
      </c>
      <c r="AJ628" s="48">
        <f>IF(ISNUMBER($S628),ROUND(MAX(0,MIN(100,100-$S628*2.5-IF(ISNUMBER($T628),$T628,0)*0.12+IF($S628&lt;=1,12,0))),0),"")</f>
        <v/>
      </c>
      <c r="AK628" s="48">
        <f>IF(ISNUMBER($Q628),IF($Q628&gt;=100,20,IF($Q628&gt;=30,10,0)),0)+IF(ISNUMBER($R628),IF($R628&gt;=100,20,0),0)+IF(ISNUMBER($P628),IF($P628&gt;=150,20,IF($P628&gt;=50,12,5)),0)+IF(ISNUMBER($S628),IF($S628&lt;=1,15,0),0)</f>
        <v/>
      </c>
      <c r="AL628" s="48" t="n">
        <v>355</v>
      </c>
      <c r="AM628" s="49" t="n"/>
      <c r="AN628" s="48">
        <f>IF(AND(ISNUMBER($P628),ISNUMBER($AL628),$AL628&lt;&gt;0),IF(OR($P628&gt;180,$P628/$AL628*1000&gt;400),"Over ceiling, confirm SKU","Within"),"n/a")</f>
        <v/>
      </c>
      <c r="AO628" s="51" t="n"/>
      <c r="AP628" s="51" t="n"/>
      <c r="AQ628" s="51" t="n"/>
      <c r="AR628" s="34" t="inlineStr">
        <is>
          <t>Recalled, batch confirmed, to confirm</t>
        </is>
      </c>
      <c r="AS628" s="34" t="inlineStr">
        <is>
          <t>BLANK -&gt; requires live Amazon.ca capture</t>
        </is>
      </c>
      <c r="AT628" s="34" t="inlineStr">
        <is>
          <t>Unverified commercial data</t>
        </is>
      </c>
    </row>
    <row r="629" ht="28" customHeight="1">
      <c r="A629" s="34" t="inlineStr">
        <is>
          <t>Fanta</t>
        </is>
      </c>
      <c r="B629" s="34" t="inlineStr">
        <is>
          <t>Fanta Orange | Pineapple | 12 pack 355mL</t>
        </is>
      </c>
      <c r="C629" s="34" t="inlineStr">
        <is>
          <t>5) Sparkling water &amp; soda</t>
        </is>
      </c>
      <c r="D629" s="34" t="inlineStr">
        <is>
          <t>355 mL can</t>
        </is>
      </c>
      <c r="E629" s="48" t="n">
        <v>12</v>
      </c>
      <c r="F629" s="49" t="n"/>
      <c r="G629" s="50">
        <f>IF(AND(ISNUMBER($F629),ISNUMBER($E629),$E629&lt;&gt;0),$F629/$E629,"")</f>
        <v/>
      </c>
      <c r="H629" s="50">
        <f>IF(AND(ISNUMBER($F629),ISNUMBER($AL629),ISNUMBER($E629),($AL629*$E629)&lt;&gt;0),$F629/($AL629*$E629)*100,"")</f>
        <v/>
      </c>
      <c r="I629" s="51" t="n"/>
      <c r="J629" s="52" t="n"/>
      <c r="K629" s="50">
        <f>IF(AND(ISNUMBER($F629),ISNUMBER($J629)),$F629*(1-$J629),"")</f>
        <v/>
      </c>
      <c r="L629" s="51" t="n"/>
      <c r="M629" s="51" t="n"/>
      <c r="N629" s="50">
        <f>IF(ISNUMBER($F629),($F629-IF(ISNUMBER($AM629),$AM629,0))*(1-IF(ISNUMBER($J629),$J629,0)),"")</f>
        <v/>
      </c>
      <c r="O629" s="34" t="inlineStr">
        <is>
          <t>Pineapple</t>
        </is>
      </c>
      <c r="P629" s="48" t="n">
        <v>0</v>
      </c>
      <c r="Q629" s="48" t="n">
        <v>55</v>
      </c>
      <c r="R629" s="34" t="inlineStr">
        <is>
          <t>Not listed</t>
        </is>
      </c>
      <c r="S629" s="48" t="n">
        <v>44</v>
      </c>
      <c r="T629" s="48" t="n">
        <v>160</v>
      </c>
      <c r="U629" s="34" t="inlineStr">
        <is>
          <t>HFCS</t>
        </is>
      </c>
      <c r="V629" s="34" t="inlineStr">
        <is>
          <t>Fruit flavoured soda</t>
        </is>
      </c>
      <c r="W629" s="51" t="n"/>
      <c r="X629" s="51" t="n"/>
      <c r="Y629" s="51" t="n"/>
      <c r="Z629" s="51" t="n"/>
      <c r="AA629" s="34" t="inlineStr">
        <is>
          <t>High</t>
        </is>
      </c>
      <c r="AB629" s="34" t="inlineStr">
        <is>
          <t>Leading orange soda</t>
        </is>
      </c>
      <c r="AC629" s="34" t="inlineStr">
        <is>
          <t>Bright fruity orange soda</t>
        </is>
      </c>
      <c r="AD629" s="34" t="inlineStr">
        <is>
          <t>Sweet fruity flavour, no caffeine.</t>
        </is>
      </c>
      <c r="AE629" s="51" t="n"/>
      <c r="AF629" s="53">
        <f>IF(AND(ISNUMBER($P629),ISNUMBER($AL629),$AL629&lt;&gt;0),ROUND($P629/$AL629*100,1),"")</f>
        <v/>
      </c>
      <c r="AG629" s="54">
        <f>IF(AND(ISNUMBER($S629),ISNUMBER($AL629),$AL629&lt;&gt;0),ROUND($S629/$AL629*100,2),"")</f>
        <v/>
      </c>
      <c r="AH629" s="53">
        <f>IF(AND(ISNUMBER($Q629),ISNUMBER($AL629),$AL629&lt;&gt;0),ROUND($Q629/$AL629*100,1),"")</f>
        <v/>
      </c>
      <c r="AI629" s="48">
        <f>IF(ISNUMBER($S629),IF($S629&lt;=1,"Yes","No"),"n/a")</f>
        <v/>
      </c>
      <c r="AJ629" s="48">
        <f>IF(ISNUMBER($S629),ROUND(MAX(0,MIN(100,100-$S629*2.5-IF(ISNUMBER($T629),$T629,0)*0.12+IF($S629&lt;=1,12,0))),0),"")</f>
        <v/>
      </c>
      <c r="AK629" s="48">
        <f>IF(ISNUMBER($Q629),IF($Q629&gt;=100,20,IF($Q629&gt;=30,10,0)),0)+IF(ISNUMBER($R629),IF($R629&gt;=100,20,0),0)+IF(ISNUMBER($P629),IF($P629&gt;=150,20,IF($P629&gt;=50,12,5)),0)+IF(ISNUMBER($S629),IF($S629&lt;=1,15,0),0)</f>
        <v/>
      </c>
      <c r="AL629" s="48" t="n">
        <v>355</v>
      </c>
      <c r="AM629" s="49" t="n"/>
      <c r="AN629" s="48">
        <f>IF(AND(ISNUMBER($P629),ISNUMBER($AL629),$AL629&lt;&gt;0),IF(OR($P629&gt;180,$P629/$AL629*1000&gt;400),"Over ceiling, confirm SKU","Within"),"n/a")</f>
        <v/>
      </c>
      <c r="AO629" s="51" t="n"/>
      <c r="AP629" s="51" t="n"/>
      <c r="AQ629" s="51" t="n"/>
      <c r="AR629" s="34" t="inlineStr">
        <is>
          <t>Recalled, batch confirmed, to confirm</t>
        </is>
      </c>
      <c r="AS629" s="34" t="inlineStr">
        <is>
          <t>BLANK -&gt; requires live Amazon.ca capture</t>
        </is>
      </c>
      <c r="AT629" s="34" t="inlineStr">
        <is>
          <t>Unverified commercial data</t>
        </is>
      </c>
    </row>
    <row r="630" ht="28" customHeight="1">
      <c r="A630" s="34" t="inlineStr">
        <is>
          <t>Fanta</t>
        </is>
      </c>
      <c r="B630" s="34" t="inlineStr">
        <is>
          <t>Fanta Orange | Pineapple | 15 pack 355mL</t>
        </is>
      </c>
      <c r="C630" s="34" t="inlineStr">
        <is>
          <t>5) Sparkling water &amp; soda</t>
        </is>
      </c>
      <c r="D630" s="34" t="inlineStr">
        <is>
          <t>355 mL can</t>
        </is>
      </c>
      <c r="E630" s="48" t="n">
        <v>15</v>
      </c>
      <c r="F630" s="49" t="n"/>
      <c r="G630" s="50">
        <f>IF(AND(ISNUMBER($F630),ISNUMBER($E630),$E630&lt;&gt;0),$F630/$E630,"")</f>
        <v/>
      </c>
      <c r="H630" s="50">
        <f>IF(AND(ISNUMBER($F630),ISNUMBER($AL630),ISNUMBER($E630),($AL630*$E630)&lt;&gt;0),$F630/($AL630*$E630)*100,"")</f>
        <v/>
      </c>
      <c r="I630" s="51" t="n"/>
      <c r="J630" s="52" t="n"/>
      <c r="K630" s="50">
        <f>IF(AND(ISNUMBER($F630),ISNUMBER($J630)),$F630*(1-$J630),"")</f>
        <v/>
      </c>
      <c r="L630" s="51" t="n"/>
      <c r="M630" s="51" t="n"/>
      <c r="N630" s="50">
        <f>IF(ISNUMBER($F630),($F630-IF(ISNUMBER($AM630),$AM630,0))*(1-IF(ISNUMBER($J630),$J630,0)),"")</f>
        <v/>
      </c>
      <c r="O630" s="34" t="inlineStr">
        <is>
          <t>Pineapple</t>
        </is>
      </c>
      <c r="P630" s="48" t="n">
        <v>0</v>
      </c>
      <c r="Q630" s="48" t="n">
        <v>55</v>
      </c>
      <c r="R630" s="34" t="inlineStr">
        <is>
          <t>Not listed</t>
        </is>
      </c>
      <c r="S630" s="48" t="n">
        <v>44</v>
      </c>
      <c r="T630" s="48" t="n">
        <v>160</v>
      </c>
      <c r="U630" s="34" t="inlineStr">
        <is>
          <t>HFCS</t>
        </is>
      </c>
      <c r="V630" s="34" t="inlineStr">
        <is>
          <t>Fruit flavoured soda</t>
        </is>
      </c>
      <c r="W630" s="51" t="n"/>
      <c r="X630" s="51" t="n"/>
      <c r="Y630" s="51" t="n"/>
      <c r="Z630" s="51" t="n"/>
      <c r="AA630" s="34" t="inlineStr">
        <is>
          <t>High</t>
        </is>
      </c>
      <c r="AB630" s="34" t="inlineStr">
        <is>
          <t>Leading orange soda</t>
        </is>
      </c>
      <c r="AC630" s="34" t="inlineStr">
        <is>
          <t>Bright fruity orange soda</t>
        </is>
      </c>
      <c r="AD630" s="34" t="inlineStr">
        <is>
          <t>Sweet fruity flavour, no caffeine.</t>
        </is>
      </c>
      <c r="AE630" s="51" t="n"/>
      <c r="AF630" s="53">
        <f>IF(AND(ISNUMBER($P630),ISNUMBER($AL630),$AL630&lt;&gt;0),ROUND($P630/$AL630*100,1),"")</f>
        <v/>
      </c>
      <c r="AG630" s="54">
        <f>IF(AND(ISNUMBER($S630),ISNUMBER($AL630),$AL630&lt;&gt;0),ROUND($S630/$AL630*100,2),"")</f>
        <v/>
      </c>
      <c r="AH630" s="53">
        <f>IF(AND(ISNUMBER($Q630),ISNUMBER($AL630),$AL630&lt;&gt;0),ROUND($Q630/$AL630*100,1),"")</f>
        <v/>
      </c>
      <c r="AI630" s="48">
        <f>IF(ISNUMBER($S630),IF($S630&lt;=1,"Yes","No"),"n/a")</f>
        <v/>
      </c>
      <c r="AJ630" s="48">
        <f>IF(ISNUMBER($S630),ROUND(MAX(0,MIN(100,100-$S630*2.5-IF(ISNUMBER($T630),$T630,0)*0.12+IF($S630&lt;=1,12,0))),0),"")</f>
        <v/>
      </c>
      <c r="AK630" s="48">
        <f>IF(ISNUMBER($Q630),IF($Q630&gt;=100,20,IF($Q630&gt;=30,10,0)),0)+IF(ISNUMBER($R630),IF($R630&gt;=100,20,0),0)+IF(ISNUMBER($P630),IF($P630&gt;=150,20,IF($P630&gt;=50,12,5)),0)+IF(ISNUMBER($S630),IF($S630&lt;=1,15,0),0)</f>
        <v/>
      </c>
      <c r="AL630" s="48" t="n">
        <v>355</v>
      </c>
      <c r="AM630" s="49" t="n"/>
      <c r="AN630" s="48">
        <f>IF(AND(ISNUMBER($P630),ISNUMBER($AL630),$AL630&lt;&gt;0),IF(OR($P630&gt;180,$P630/$AL630*1000&gt;400),"Over ceiling, confirm SKU","Within"),"n/a")</f>
        <v/>
      </c>
      <c r="AO630" s="51" t="n"/>
      <c r="AP630" s="51" t="n"/>
      <c r="AQ630" s="51" t="n"/>
      <c r="AR630" s="34" t="inlineStr">
        <is>
          <t>Recalled, batch confirmed, to confirm</t>
        </is>
      </c>
      <c r="AS630" s="34" t="inlineStr">
        <is>
          <t>BLANK -&gt; requires live Amazon.ca capture</t>
        </is>
      </c>
      <c r="AT630" s="34" t="inlineStr">
        <is>
          <t>Unverified commercial data</t>
        </is>
      </c>
    </row>
    <row r="631" ht="28" customHeight="1">
      <c r="A631" s="34" t="inlineStr">
        <is>
          <t>Fanta</t>
        </is>
      </c>
      <c r="B631" s="34" t="inlineStr">
        <is>
          <t>Fanta Orange | Pineapple | 18 pack 355mL</t>
        </is>
      </c>
      <c r="C631" s="34" t="inlineStr">
        <is>
          <t>5) Sparkling water &amp; soda</t>
        </is>
      </c>
      <c r="D631" s="34" t="inlineStr">
        <is>
          <t>355 mL can</t>
        </is>
      </c>
      <c r="E631" s="48" t="n">
        <v>18</v>
      </c>
      <c r="F631" s="49" t="n"/>
      <c r="G631" s="50">
        <f>IF(AND(ISNUMBER($F631),ISNUMBER($E631),$E631&lt;&gt;0),$F631/$E631,"")</f>
        <v/>
      </c>
      <c r="H631" s="50">
        <f>IF(AND(ISNUMBER($F631),ISNUMBER($AL631),ISNUMBER($E631),($AL631*$E631)&lt;&gt;0),$F631/($AL631*$E631)*100,"")</f>
        <v/>
      </c>
      <c r="I631" s="51" t="n"/>
      <c r="J631" s="52" t="n"/>
      <c r="K631" s="50">
        <f>IF(AND(ISNUMBER($F631),ISNUMBER($J631)),$F631*(1-$J631),"")</f>
        <v/>
      </c>
      <c r="L631" s="51" t="n"/>
      <c r="M631" s="51" t="n"/>
      <c r="N631" s="50">
        <f>IF(ISNUMBER($F631),($F631-IF(ISNUMBER($AM631),$AM631,0))*(1-IF(ISNUMBER($J631),$J631,0)),"")</f>
        <v/>
      </c>
      <c r="O631" s="34" t="inlineStr">
        <is>
          <t>Pineapple</t>
        </is>
      </c>
      <c r="P631" s="48" t="n">
        <v>0</v>
      </c>
      <c r="Q631" s="48" t="n">
        <v>55</v>
      </c>
      <c r="R631" s="34" t="inlineStr">
        <is>
          <t>Not listed</t>
        </is>
      </c>
      <c r="S631" s="48" t="n">
        <v>44</v>
      </c>
      <c r="T631" s="48" t="n">
        <v>160</v>
      </c>
      <c r="U631" s="34" t="inlineStr">
        <is>
          <t>HFCS</t>
        </is>
      </c>
      <c r="V631" s="34" t="inlineStr">
        <is>
          <t>Fruit flavoured soda</t>
        </is>
      </c>
      <c r="W631" s="51" t="n"/>
      <c r="X631" s="51" t="n"/>
      <c r="Y631" s="51" t="n"/>
      <c r="Z631" s="51" t="n"/>
      <c r="AA631" s="34" t="inlineStr">
        <is>
          <t>High</t>
        </is>
      </c>
      <c r="AB631" s="34" t="inlineStr">
        <is>
          <t>Leading orange soda</t>
        </is>
      </c>
      <c r="AC631" s="34" t="inlineStr">
        <is>
          <t>Bright fruity orange soda</t>
        </is>
      </c>
      <c r="AD631" s="34" t="inlineStr">
        <is>
          <t>Sweet fruity flavour, no caffeine.</t>
        </is>
      </c>
      <c r="AE631" s="51" t="n"/>
      <c r="AF631" s="53">
        <f>IF(AND(ISNUMBER($P631),ISNUMBER($AL631),$AL631&lt;&gt;0),ROUND($P631/$AL631*100,1),"")</f>
        <v/>
      </c>
      <c r="AG631" s="54">
        <f>IF(AND(ISNUMBER($S631),ISNUMBER($AL631),$AL631&lt;&gt;0),ROUND($S631/$AL631*100,2),"")</f>
        <v/>
      </c>
      <c r="AH631" s="53">
        <f>IF(AND(ISNUMBER($Q631),ISNUMBER($AL631),$AL631&lt;&gt;0),ROUND($Q631/$AL631*100,1),"")</f>
        <v/>
      </c>
      <c r="AI631" s="48">
        <f>IF(ISNUMBER($S631),IF($S631&lt;=1,"Yes","No"),"n/a")</f>
        <v/>
      </c>
      <c r="AJ631" s="48">
        <f>IF(ISNUMBER($S631),ROUND(MAX(0,MIN(100,100-$S631*2.5-IF(ISNUMBER($T631),$T631,0)*0.12+IF($S631&lt;=1,12,0))),0),"")</f>
        <v/>
      </c>
      <c r="AK631" s="48">
        <f>IF(ISNUMBER($Q631),IF($Q631&gt;=100,20,IF($Q631&gt;=30,10,0)),0)+IF(ISNUMBER($R631),IF($R631&gt;=100,20,0),0)+IF(ISNUMBER($P631),IF($P631&gt;=150,20,IF($P631&gt;=50,12,5)),0)+IF(ISNUMBER($S631),IF($S631&lt;=1,15,0),0)</f>
        <v/>
      </c>
      <c r="AL631" s="48" t="n">
        <v>355</v>
      </c>
      <c r="AM631" s="49" t="n"/>
      <c r="AN631" s="48">
        <f>IF(AND(ISNUMBER($P631),ISNUMBER($AL631),$AL631&lt;&gt;0),IF(OR($P631&gt;180,$P631/$AL631*1000&gt;400),"Over ceiling, confirm SKU","Within"),"n/a")</f>
        <v/>
      </c>
      <c r="AO631" s="51" t="n"/>
      <c r="AP631" s="51" t="n"/>
      <c r="AQ631" s="51" t="n"/>
      <c r="AR631" s="34" t="inlineStr">
        <is>
          <t>Recalled, batch confirmed, to confirm</t>
        </is>
      </c>
      <c r="AS631" s="34" t="inlineStr">
        <is>
          <t>BLANK -&gt; requires live Amazon.ca capture</t>
        </is>
      </c>
      <c r="AT631" s="34" t="inlineStr">
        <is>
          <t>Unverified commercial data</t>
        </is>
      </c>
    </row>
    <row r="632" ht="28" customHeight="1">
      <c r="A632" s="34" t="inlineStr">
        <is>
          <t>Fanta</t>
        </is>
      </c>
      <c r="B632" s="34" t="inlineStr">
        <is>
          <t>Fanta Orange | Pineapple | 24 pack 355mL</t>
        </is>
      </c>
      <c r="C632" s="34" t="inlineStr">
        <is>
          <t>5) Sparkling water &amp; soda</t>
        </is>
      </c>
      <c r="D632" s="34" t="inlineStr">
        <is>
          <t>355 mL can</t>
        </is>
      </c>
      <c r="E632" s="48" t="n">
        <v>24</v>
      </c>
      <c r="F632" s="49" t="n"/>
      <c r="G632" s="50">
        <f>IF(AND(ISNUMBER($F632),ISNUMBER($E632),$E632&lt;&gt;0),$F632/$E632,"")</f>
        <v/>
      </c>
      <c r="H632" s="50">
        <f>IF(AND(ISNUMBER($F632),ISNUMBER($AL632),ISNUMBER($E632),($AL632*$E632)&lt;&gt;0),$F632/($AL632*$E632)*100,"")</f>
        <v/>
      </c>
      <c r="I632" s="51" t="n"/>
      <c r="J632" s="52" t="n"/>
      <c r="K632" s="50">
        <f>IF(AND(ISNUMBER($F632),ISNUMBER($J632)),$F632*(1-$J632),"")</f>
        <v/>
      </c>
      <c r="L632" s="51" t="n"/>
      <c r="M632" s="51" t="n"/>
      <c r="N632" s="50">
        <f>IF(ISNUMBER($F632),($F632-IF(ISNUMBER($AM632),$AM632,0))*(1-IF(ISNUMBER($J632),$J632,0)),"")</f>
        <v/>
      </c>
      <c r="O632" s="34" t="inlineStr">
        <is>
          <t>Pineapple</t>
        </is>
      </c>
      <c r="P632" s="48" t="n">
        <v>0</v>
      </c>
      <c r="Q632" s="48" t="n">
        <v>55</v>
      </c>
      <c r="R632" s="34" t="inlineStr">
        <is>
          <t>Not listed</t>
        </is>
      </c>
      <c r="S632" s="48" t="n">
        <v>44</v>
      </c>
      <c r="T632" s="48" t="n">
        <v>160</v>
      </c>
      <c r="U632" s="34" t="inlineStr">
        <is>
          <t>HFCS</t>
        </is>
      </c>
      <c r="V632" s="34" t="inlineStr">
        <is>
          <t>Fruit flavoured soda</t>
        </is>
      </c>
      <c r="W632" s="51" t="n"/>
      <c r="X632" s="51" t="n"/>
      <c r="Y632" s="51" t="n"/>
      <c r="Z632" s="51" t="n"/>
      <c r="AA632" s="34" t="inlineStr">
        <is>
          <t>High</t>
        </is>
      </c>
      <c r="AB632" s="34" t="inlineStr">
        <is>
          <t>Leading orange soda</t>
        </is>
      </c>
      <c r="AC632" s="34" t="inlineStr">
        <is>
          <t>Bright fruity orange soda</t>
        </is>
      </c>
      <c r="AD632" s="34" t="inlineStr">
        <is>
          <t>Sweet fruity flavour, no caffeine.</t>
        </is>
      </c>
      <c r="AE632" s="51" t="n"/>
      <c r="AF632" s="53">
        <f>IF(AND(ISNUMBER($P632),ISNUMBER($AL632),$AL632&lt;&gt;0),ROUND($P632/$AL632*100,1),"")</f>
        <v/>
      </c>
      <c r="AG632" s="54">
        <f>IF(AND(ISNUMBER($S632),ISNUMBER($AL632),$AL632&lt;&gt;0),ROUND($S632/$AL632*100,2),"")</f>
        <v/>
      </c>
      <c r="AH632" s="53">
        <f>IF(AND(ISNUMBER($Q632),ISNUMBER($AL632),$AL632&lt;&gt;0),ROUND($Q632/$AL632*100,1),"")</f>
        <v/>
      </c>
      <c r="AI632" s="48">
        <f>IF(ISNUMBER($S632),IF($S632&lt;=1,"Yes","No"),"n/a")</f>
        <v/>
      </c>
      <c r="AJ632" s="48">
        <f>IF(ISNUMBER($S632),ROUND(MAX(0,MIN(100,100-$S632*2.5-IF(ISNUMBER($T632),$T632,0)*0.12+IF($S632&lt;=1,12,0))),0),"")</f>
        <v/>
      </c>
      <c r="AK632" s="48">
        <f>IF(ISNUMBER($Q632),IF($Q632&gt;=100,20,IF($Q632&gt;=30,10,0)),0)+IF(ISNUMBER($R632),IF($R632&gt;=100,20,0),0)+IF(ISNUMBER($P632),IF($P632&gt;=150,20,IF($P632&gt;=50,12,5)),0)+IF(ISNUMBER($S632),IF($S632&lt;=1,15,0),0)</f>
        <v/>
      </c>
      <c r="AL632" s="48" t="n">
        <v>355</v>
      </c>
      <c r="AM632" s="49" t="n"/>
      <c r="AN632" s="48">
        <f>IF(AND(ISNUMBER($P632),ISNUMBER($AL632),$AL632&lt;&gt;0),IF(OR($P632&gt;180,$P632/$AL632*1000&gt;400),"Over ceiling, confirm SKU","Within"),"n/a")</f>
        <v/>
      </c>
      <c r="AO632" s="51" t="n"/>
      <c r="AP632" s="51" t="n"/>
      <c r="AQ632" s="51" t="n"/>
      <c r="AR632" s="34" t="inlineStr">
        <is>
          <t>Recalled, batch confirmed, to confirm</t>
        </is>
      </c>
      <c r="AS632" s="34" t="inlineStr">
        <is>
          <t>BLANK -&gt; requires live Amazon.ca capture</t>
        </is>
      </c>
      <c r="AT632" s="34" t="inlineStr">
        <is>
          <t>Unverified commercial data</t>
        </is>
      </c>
    </row>
    <row r="633" ht="28" customHeight="1">
      <c r="A633" s="34" t="inlineStr">
        <is>
          <t>Fanta</t>
        </is>
      </c>
      <c r="B633" s="34" t="inlineStr">
        <is>
          <t>Fanta Orange | Strawberry | single 355mL</t>
        </is>
      </c>
      <c r="C633" s="34" t="inlineStr">
        <is>
          <t>5) Sparkling water &amp; soda</t>
        </is>
      </c>
      <c r="D633" s="34" t="inlineStr">
        <is>
          <t>355 mL can</t>
        </is>
      </c>
      <c r="E633" s="48" t="n">
        <v>1</v>
      </c>
      <c r="F633" s="49" t="n"/>
      <c r="G633" s="50">
        <f>IF(AND(ISNUMBER($F633),ISNUMBER($E633),$E633&lt;&gt;0),$F633/$E633,"")</f>
        <v/>
      </c>
      <c r="H633" s="50">
        <f>IF(AND(ISNUMBER($F633),ISNUMBER($AL633),ISNUMBER($E633),($AL633*$E633)&lt;&gt;0),$F633/($AL633*$E633)*100,"")</f>
        <v/>
      </c>
      <c r="I633" s="51" t="n"/>
      <c r="J633" s="52" t="n"/>
      <c r="K633" s="50">
        <f>IF(AND(ISNUMBER($F633),ISNUMBER($J633)),$F633*(1-$J633),"")</f>
        <v/>
      </c>
      <c r="L633" s="51" t="n"/>
      <c r="M633" s="51" t="n"/>
      <c r="N633" s="50">
        <f>IF(ISNUMBER($F633),($F633-IF(ISNUMBER($AM633),$AM633,0))*(1-IF(ISNUMBER($J633),$J633,0)),"")</f>
        <v/>
      </c>
      <c r="O633" s="34" t="inlineStr">
        <is>
          <t>Strawberry</t>
        </is>
      </c>
      <c r="P633" s="48" t="n">
        <v>0</v>
      </c>
      <c r="Q633" s="48" t="n">
        <v>55</v>
      </c>
      <c r="R633" s="34" t="inlineStr">
        <is>
          <t>Not listed</t>
        </is>
      </c>
      <c r="S633" s="48" t="n">
        <v>44</v>
      </c>
      <c r="T633" s="48" t="n">
        <v>160</v>
      </c>
      <c r="U633" s="34" t="inlineStr">
        <is>
          <t>HFCS</t>
        </is>
      </c>
      <c r="V633" s="34" t="inlineStr">
        <is>
          <t>Fruit flavoured soda</t>
        </is>
      </c>
      <c r="W633" s="51" t="n"/>
      <c r="X633" s="51" t="n"/>
      <c r="Y633" s="51" t="n"/>
      <c r="Z633" s="51" t="n"/>
      <c r="AA633" s="34" t="inlineStr">
        <is>
          <t>High</t>
        </is>
      </c>
      <c r="AB633" s="34" t="inlineStr">
        <is>
          <t>Leading orange soda</t>
        </is>
      </c>
      <c r="AC633" s="34" t="inlineStr">
        <is>
          <t>Bright fruity orange soda</t>
        </is>
      </c>
      <c r="AD633" s="34" t="inlineStr">
        <is>
          <t>Sweet fruity flavour, no caffeine.</t>
        </is>
      </c>
      <c r="AE633" s="51" t="n"/>
      <c r="AF633" s="53">
        <f>IF(AND(ISNUMBER($P633),ISNUMBER($AL633),$AL633&lt;&gt;0),ROUND($P633/$AL633*100,1),"")</f>
        <v/>
      </c>
      <c r="AG633" s="54">
        <f>IF(AND(ISNUMBER($S633),ISNUMBER($AL633),$AL633&lt;&gt;0),ROUND($S633/$AL633*100,2),"")</f>
        <v/>
      </c>
      <c r="AH633" s="53">
        <f>IF(AND(ISNUMBER($Q633),ISNUMBER($AL633),$AL633&lt;&gt;0),ROUND($Q633/$AL633*100,1),"")</f>
        <v/>
      </c>
      <c r="AI633" s="48">
        <f>IF(ISNUMBER($S633),IF($S633&lt;=1,"Yes","No"),"n/a")</f>
        <v/>
      </c>
      <c r="AJ633" s="48">
        <f>IF(ISNUMBER($S633),ROUND(MAX(0,MIN(100,100-$S633*2.5-IF(ISNUMBER($T633),$T633,0)*0.12+IF($S633&lt;=1,12,0))),0),"")</f>
        <v/>
      </c>
      <c r="AK633" s="48">
        <f>IF(ISNUMBER($Q633),IF($Q633&gt;=100,20,IF($Q633&gt;=30,10,0)),0)+IF(ISNUMBER($R633),IF($R633&gt;=100,20,0),0)+IF(ISNUMBER($P633),IF($P633&gt;=150,20,IF($P633&gt;=50,12,5)),0)+IF(ISNUMBER($S633),IF($S633&lt;=1,15,0),0)</f>
        <v/>
      </c>
      <c r="AL633" s="48" t="n">
        <v>355</v>
      </c>
      <c r="AM633" s="49" t="n"/>
      <c r="AN633" s="48">
        <f>IF(AND(ISNUMBER($P633),ISNUMBER($AL633),$AL633&lt;&gt;0),IF(OR($P633&gt;180,$P633/$AL633*1000&gt;400),"Over ceiling, confirm SKU","Within"),"n/a")</f>
        <v/>
      </c>
      <c r="AO633" s="51" t="n"/>
      <c r="AP633" s="51" t="n"/>
      <c r="AQ633" s="51" t="n"/>
      <c r="AR633" s="34" t="inlineStr">
        <is>
          <t>Recalled, batch confirmed, to confirm</t>
        </is>
      </c>
      <c r="AS633" s="34" t="inlineStr">
        <is>
          <t>BLANK -&gt; requires live Amazon.ca capture</t>
        </is>
      </c>
      <c r="AT633" s="34" t="inlineStr">
        <is>
          <t>Unverified commercial data</t>
        </is>
      </c>
    </row>
    <row r="634" ht="28" customHeight="1">
      <c r="A634" s="34" t="inlineStr">
        <is>
          <t>Fanta</t>
        </is>
      </c>
      <c r="B634" s="34" t="inlineStr">
        <is>
          <t>Fanta Orange | Strawberry | 8 pack 355mL</t>
        </is>
      </c>
      <c r="C634" s="34" t="inlineStr">
        <is>
          <t>5) Sparkling water &amp; soda</t>
        </is>
      </c>
      <c r="D634" s="34" t="inlineStr">
        <is>
          <t>355 mL can</t>
        </is>
      </c>
      <c r="E634" s="48" t="n">
        <v>8</v>
      </c>
      <c r="F634" s="49" t="n"/>
      <c r="G634" s="50">
        <f>IF(AND(ISNUMBER($F634),ISNUMBER($E634),$E634&lt;&gt;0),$F634/$E634,"")</f>
        <v/>
      </c>
      <c r="H634" s="50">
        <f>IF(AND(ISNUMBER($F634),ISNUMBER($AL634),ISNUMBER($E634),($AL634*$E634)&lt;&gt;0),$F634/($AL634*$E634)*100,"")</f>
        <v/>
      </c>
      <c r="I634" s="51" t="n"/>
      <c r="J634" s="52" t="n"/>
      <c r="K634" s="50">
        <f>IF(AND(ISNUMBER($F634),ISNUMBER($J634)),$F634*(1-$J634),"")</f>
        <v/>
      </c>
      <c r="L634" s="51" t="n"/>
      <c r="M634" s="51" t="n"/>
      <c r="N634" s="50">
        <f>IF(ISNUMBER($F634),($F634-IF(ISNUMBER($AM634),$AM634,0))*(1-IF(ISNUMBER($J634),$J634,0)),"")</f>
        <v/>
      </c>
      <c r="O634" s="34" t="inlineStr">
        <is>
          <t>Strawberry</t>
        </is>
      </c>
      <c r="P634" s="48" t="n">
        <v>0</v>
      </c>
      <c r="Q634" s="48" t="n">
        <v>55</v>
      </c>
      <c r="R634" s="34" t="inlineStr">
        <is>
          <t>Not listed</t>
        </is>
      </c>
      <c r="S634" s="48" t="n">
        <v>44</v>
      </c>
      <c r="T634" s="48" t="n">
        <v>160</v>
      </c>
      <c r="U634" s="34" t="inlineStr">
        <is>
          <t>HFCS</t>
        </is>
      </c>
      <c r="V634" s="34" t="inlineStr">
        <is>
          <t>Fruit flavoured soda</t>
        </is>
      </c>
      <c r="W634" s="51" t="n"/>
      <c r="X634" s="51" t="n"/>
      <c r="Y634" s="51" t="n"/>
      <c r="Z634" s="51" t="n"/>
      <c r="AA634" s="34" t="inlineStr">
        <is>
          <t>High</t>
        </is>
      </c>
      <c r="AB634" s="34" t="inlineStr">
        <is>
          <t>Leading orange soda</t>
        </is>
      </c>
      <c r="AC634" s="34" t="inlineStr">
        <is>
          <t>Bright fruity orange soda</t>
        </is>
      </c>
      <c r="AD634" s="34" t="inlineStr">
        <is>
          <t>Sweet fruity flavour, no caffeine.</t>
        </is>
      </c>
      <c r="AE634" s="51" t="n"/>
      <c r="AF634" s="53">
        <f>IF(AND(ISNUMBER($P634),ISNUMBER($AL634),$AL634&lt;&gt;0),ROUND($P634/$AL634*100,1),"")</f>
        <v/>
      </c>
      <c r="AG634" s="54">
        <f>IF(AND(ISNUMBER($S634),ISNUMBER($AL634),$AL634&lt;&gt;0),ROUND($S634/$AL634*100,2),"")</f>
        <v/>
      </c>
      <c r="AH634" s="53">
        <f>IF(AND(ISNUMBER($Q634),ISNUMBER($AL634),$AL634&lt;&gt;0),ROUND($Q634/$AL634*100,1),"")</f>
        <v/>
      </c>
      <c r="AI634" s="48">
        <f>IF(ISNUMBER($S634),IF($S634&lt;=1,"Yes","No"),"n/a")</f>
        <v/>
      </c>
      <c r="AJ634" s="48">
        <f>IF(ISNUMBER($S634),ROUND(MAX(0,MIN(100,100-$S634*2.5-IF(ISNUMBER($T634),$T634,0)*0.12+IF($S634&lt;=1,12,0))),0),"")</f>
        <v/>
      </c>
      <c r="AK634" s="48">
        <f>IF(ISNUMBER($Q634),IF($Q634&gt;=100,20,IF($Q634&gt;=30,10,0)),0)+IF(ISNUMBER($R634),IF($R634&gt;=100,20,0),0)+IF(ISNUMBER($P634),IF($P634&gt;=150,20,IF($P634&gt;=50,12,5)),0)+IF(ISNUMBER($S634),IF($S634&lt;=1,15,0),0)</f>
        <v/>
      </c>
      <c r="AL634" s="48" t="n">
        <v>355</v>
      </c>
      <c r="AM634" s="49" t="n"/>
      <c r="AN634" s="48">
        <f>IF(AND(ISNUMBER($P634),ISNUMBER($AL634),$AL634&lt;&gt;0),IF(OR($P634&gt;180,$P634/$AL634*1000&gt;400),"Over ceiling, confirm SKU","Within"),"n/a")</f>
        <v/>
      </c>
      <c r="AO634" s="51" t="n"/>
      <c r="AP634" s="51" t="n"/>
      <c r="AQ634" s="51" t="n"/>
      <c r="AR634" s="34" t="inlineStr">
        <is>
          <t>Recalled, batch confirmed, to confirm</t>
        </is>
      </c>
      <c r="AS634" s="34" t="inlineStr">
        <is>
          <t>BLANK -&gt; requires live Amazon.ca capture</t>
        </is>
      </c>
      <c r="AT634" s="34" t="inlineStr">
        <is>
          <t>Unverified commercial data</t>
        </is>
      </c>
    </row>
    <row r="635" ht="28" customHeight="1">
      <c r="A635" s="34" t="inlineStr">
        <is>
          <t>Fanta</t>
        </is>
      </c>
      <c r="B635" s="34" t="inlineStr">
        <is>
          <t>Fanta Orange | Strawberry | 12 pack 355mL</t>
        </is>
      </c>
      <c r="C635" s="34" t="inlineStr">
        <is>
          <t>5) Sparkling water &amp; soda</t>
        </is>
      </c>
      <c r="D635" s="34" t="inlineStr">
        <is>
          <t>355 mL can</t>
        </is>
      </c>
      <c r="E635" s="48" t="n">
        <v>12</v>
      </c>
      <c r="F635" s="49" t="n"/>
      <c r="G635" s="50">
        <f>IF(AND(ISNUMBER($F635),ISNUMBER($E635),$E635&lt;&gt;0),$F635/$E635,"")</f>
        <v/>
      </c>
      <c r="H635" s="50">
        <f>IF(AND(ISNUMBER($F635),ISNUMBER($AL635),ISNUMBER($E635),($AL635*$E635)&lt;&gt;0),$F635/($AL635*$E635)*100,"")</f>
        <v/>
      </c>
      <c r="I635" s="51" t="n"/>
      <c r="J635" s="52" t="n"/>
      <c r="K635" s="50">
        <f>IF(AND(ISNUMBER($F635),ISNUMBER($J635)),$F635*(1-$J635),"")</f>
        <v/>
      </c>
      <c r="L635" s="51" t="n"/>
      <c r="M635" s="51" t="n"/>
      <c r="N635" s="50">
        <f>IF(ISNUMBER($F635),($F635-IF(ISNUMBER($AM635),$AM635,0))*(1-IF(ISNUMBER($J635),$J635,0)),"")</f>
        <v/>
      </c>
      <c r="O635" s="34" t="inlineStr">
        <is>
          <t>Strawberry</t>
        </is>
      </c>
      <c r="P635" s="48" t="n">
        <v>0</v>
      </c>
      <c r="Q635" s="48" t="n">
        <v>55</v>
      </c>
      <c r="R635" s="34" t="inlineStr">
        <is>
          <t>Not listed</t>
        </is>
      </c>
      <c r="S635" s="48" t="n">
        <v>44</v>
      </c>
      <c r="T635" s="48" t="n">
        <v>160</v>
      </c>
      <c r="U635" s="34" t="inlineStr">
        <is>
          <t>HFCS</t>
        </is>
      </c>
      <c r="V635" s="34" t="inlineStr">
        <is>
          <t>Fruit flavoured soda</t>
        </is>
      </c>
      <c r="W635" s="51" t="n"/>
      <c r="X635" s="51" t="n"/>
      <c r="Y635" s="51" t="n"/>
      <c r="Z635" s="51" t="n"/>
      <c r="AA635" s="34" t="inlineStr">
        <is>
          <t>High</t>
        </is>
      </c>
      <c r="AB635" s="34" t="inlineStr">
        <is>
          <t>Leading orange soda</t>
        </is>
      </c>
      <c r="AC635" s="34" t="inlineStr">
        <is>
          <t>Bright fruity orange soda</t>
        </is>
      </c>
      <c r="AD635" s="34" t="inlineStr">
        <is>
          <t>Sweet fruity flavour, no caffeine.</t>
        </is>
      </c>
      <c r="AE635" s="51" t="n"/>
      <c r="AF635" s="53">
        <f>IF(AND(ISNUMBER($P635),ISNUMBER($AL635),$AL635&lt;&gt;0),ROUND($P635/$AL635*100,1),"")</f>
        <v/>
      </c>
      <c r="AG635" s="54">
        <f>IF(AND(ISNUMBER($S635),ISNUMBER($AL635),$AL635&lt;&gt;0),ROUND($S635/$AL635*100,2),"")</f>
        <v/>
      </c>
      <c r="AH635" s="53">
        <f>IF(AND(ISNUMBER($Q635),ISNUMBER($AL635),$AL635&lt;&gt;0),ROUND($Q635/$AL635*100,1),"")</f>
        <v/>
      </c>
      <c r="AI635" s="48">
        <f>IF(ISNUMBER($S635),IF($S635&lt;=1,"Yes","No"),"n/a")</f>
        <v/>
      </c>
      <c r="AJ635" s="48">
        <f>IF(ISNUMBER($S635),ROUND(MAX(0,MIN(100,100-$S635*2.5-IF(ISNUMBER($T635),$T635,0)*0.12+IF($S635&lt;=1,12,0))),0),"")</f>
        <v/>
      </c>
      <c r="AK635" s="48">
        <f>IF(ISNUMBER($Q635),IF($Q635&gt;=100,20,IF($Q635&gt;=30,10,0)),0)+IF(ISNUMBER($R635),IF($R635&gt;=100,20,0),0)+IF(ISNUMBER($P635),IF($P635&gt;=150,20,IF($P635&gt;=50,12,5)),0)+IF(ISNUMBER($S635),IF($S635&lt;=1,15,0),0)</f>
        <v/>
      </c>
      <c r="AL635" s="48" t="n">
        <v>355</v>
      </c>
      <c r="AM635" s="49" t="n"/>
      <c r="AN635" s="48">
        <f>IF(AND(ISNUMBER($P635),ISNUMBER($AL635),$AL635&lt;&gt;0),IF(OR($P635&gt;180,$P635/$AL635*1000&gt;400),"Over ceiling, confirm SKU","Within"),"n/a")</f>
        <v/>
      </c>
      <c r="AO635" s="51" t="n"/>
      <c r="AP635" s="51" t="n"/>
      <c r="AQ635" s="51" t="n"/>
      <c r="AR635" s="34" t="inlineStr">
        <is>
          <t>Recalled, batch confirmed, to confirm</t>
        </is>
      </c>
      <c r="AS635" s="34" t="inlineStr">
        <is>
          <t>BLANK -&gt; requires live Amazon.ca capture</t>
        </is>
      </c>
      <c r="AT635" s="34" t="inlineStr">
        <is>
          <t>Unverified commercial data</t>
        </is>
      </c>
    </row>
    <row r="636" ht="28" customHeight="1">
      <c r="A636" s="34" t="inlineStr">
        <is>
          <t>Fanta</t>
        </is>
      </c>
      <c r="B636" s="34" t="inlineStr">
        <is>
          <t>Fanta Orange | Strawberry | 15 pack 355mL</t>
        </is>
      </c>
      <c r="C636" s="34" t="inlineStr">
        <is>
          <t>5) Sparkling water &amp; soda</t>
        </is>
      </c>
      <c r="D636" s="34" t="inlineStr">
        <is>
          <t>355 mL can</t>
        </is>
      </c>
      <c r="E636" s="48" t="n">
        <v>15</v>
      </c>
      <c r="F636" s="49" t="n"/>
      <c r="G636" s="50">
        <f>IF(AND(ISNUMBER($F636),ISNUMBER($E636),$E636&lt;&gt;0),$F636/$E636,"")</f>
        <v/>
      </c>
      <c r="H636" s="50">
        <f>IF(AND(ISNUMBER($F636),ISNUMBER($AL636),ISNUMBER($E636),($AL636*$E636)&lt;&gt;0),$F636/($AL636*$E636)*100,"")</f>
        <v/>
      </c>
      <c r="I636" s="51" t="n"/>
      <c r="J636" s="52" t="n"/>
      <c r="K636" s="50">
        <f>IF(AND(ISNUMBER($F636),ISNUMBER($J636)),$F636*(1-$J636),"")</f>
        <v/>
      </c>
      <c r="L636" s="51" t="n"/>
      <c r="M636" s="51" t="n"/>
      <c r="N636" s="50">
        <f>IF(ISNUMBER($F636),($F636-IF(ISNUMBER($AM636),$AM636,0))*(1-IF(ISNUMBER($J636),$J636,0)),"")</f>
        <v/>
      </c>
      <c r="O636" s="34" t="inlineStr">
        <is>
          <t>Strawberry</t>
        </is>
      </c>
      <c r="P636" s="48" t="n">
        <v>0</v>
      </c>
      <c r="Q636" s="48" t="n">
        <v>55</v>
      </c>
      <c r="R636" s="34" t="inlineStr">
        <is>
          <t>Not listed</t>
        </is>
      </c>
      <c r="S636" s="48" t="n">
        <v>44</v>
      </c>
      <c r="T636" s="48" t="n">
        <v>160</v>
      </c>
      <c r="U636" s="34" t="inlineStr">
        <is>
          <t>HFCS</t>
        </is>
      </c>
      <c r="V636" s="34" t="inlineStr">
        <is>
          <t>Fruit flavoured soda</t>
        </is>
      </c>
      <c r="W636" s="51" t="n"/>
      <c r="X636" s="51" t="n"/>
      <c r="Y636" s="51" t="n"/>
      <c r="Z636" s="51" t="n"/>
      <c r="AA636" s="34" t="inlineStr">
        <is>
          <t>High</t>
        </is>
      </c>
      <c r="AB636" s="34" t="inlineStr">
        <is>
          <t>Leading orange soda</t>
        </is>
      </c>
      <c r="AC636" s="34" t="inlineStr">
        <is>
          <t>Bright fruity orange soda</t>
        </is>
      </c>
      <c r="AD636" s="34" t="inlineStr">
        <is>
          <t>Sweet fruity flavour, no caffeine.</t>
        </is>
      </c>
      <c r="AE636" s="51" t="n"/>
      <c r="AF636" s="53">
        <f>IF(AND(ISNUMBER($P636),ISNUMBER($AL636),$AL636&lt;&gt;0),ROUND($P636/$AL636*100,1),"")</f>
        <v/>
      </c>
      <c r="AG636" s="54">
        <f>IF(AND(ISNUMBER($S636),ISNUMBER($AL636),$AL636&lt;&gt;0),ROUND($S636/$AL636*100,2),"")</f>
        <v/>
      </c>
      <c r="AH636" s="53">
        <f>IF(AND(ISNUMBER($Q636),ISNUMBER($AL636),$AL636&lt;&gt;0),ROUND($Q636/$AL636*100,1),"")</f>
        <v/>
      </c>
      <c r="AI636" s="48">
        <f>IF(ISNUMBER($S636),IF($S636&lt;=1,"Yes","No"),"n/a")</f>
        <v/>
      </c>
      <c r="AJ636" s="48">
        <f>IF(ISNUMBER($S636),ROUND(MAX(0,MIN(100,100-$S636*2.5-IF(ISNUMBER($T636),$T636,0)*0.12+IF($S636&lt;=1,12,0))),0),"")</f>
        <v/>
      </c>
      <c r="AK636" s="48">
        <f>IF(ISNUMBER($Q636),IF($Q636&gt;=100,20,IF($Q636&gt;=30,10,0)),0)+IF(ISNUMBER($R636),IF($R636&gt;=100,20,0),0)+IF(ISNUMBER($P636),IF($P636&gt;=150,20,IF($P636&gt;=50,12,5)),0)+IF(ISNUMBER($S636),IF($S636&lt;=1,15,0),0)</f>
        <v/>
      </c>
      <c r="AL636" s="48" t="n">
        <v>355</v>
      </c>
      <c r="AM636" s="49" t="n"/>
      <c r="AN636" s="48">
        <f>IF(AND(ISNUMBER($P636),ISNUMBER($AL636),$AL636&lt;&gt;0),IF(OR($P636&gt;180,$P636/$AL636*1000&gt;400),"Over ceiling, confirm SKU","Within"),"n/a")</f>
        <v/>
      </c>
      <c r="AO636" s="51" t="n"/>
      <c r="AP636" s="51" t="n"/>
      <c r="AQ636" s="51" t="n"/>
      <c r="AR636" s="34" t="inlineStr">
        <is>
          <t>Recalled, batch confirmed, to confirm</t>
        </is>
      </c>
      <c r="AS636" s="34" t="inlineStr">
        <is>
          <t>BLANK -&gt; requires live Amazon.ca capture</t>
        </is>
      </c>
      <c r="AT636" s="34" t="inlineStr">
        <is>
          <t>Unverified commercial data</t>
        </is>
      </c>
    </row>
    <row r="637" ht="28" customHeight="1">
      <c r="A637" s="34" t="inlineStr">
        <is>
          <t>Fanta</t>
        </is>
      </c>
      <c r="B637" s="34" t="inlineStr">
        <is>
          <t>Fanta Orange | Strawberry | 18 pack 355mL</t>
        </is>
      </c>
      <c r="C637" s="34" t="inlineStr">
        <is>
          <t>5) Sparkling water &amp; soda</t>
        </is>
      </c>
      <c r="D637" s="34" t="inlineStr">
        <is>
          <t>355 mL can</t>
        </is>
      </c>
      <c r="E637" s="48" t="n">
        <v>18</v>
      </c>
      <c r="F637" s="49" t="n"/>
      <c r="G637" s="50">
        <f>IF(AND(ISNUMBER($F637),ISNUMBER($E637),$E637&lt;&gt;0),$F637/$E637,"")</f>
        <v/>
      </c>
      <c r="H637" s="50">
        <f>IF(AND(ISNUMBER($F637),ISNUMBER($AL637),ISNUMBER($E637),($AL637*$E637)&lt;&gt;0),$F637/($AL637*$E637)*100,"")</f>
        <v/>
      </c>
      <c r="I637" s="51" t="n"/>
      <c r="J637" s="52" t="n"/>
      <c r="K637" s="50">
        <f>IF(AND(ISNUMBER($F637),ISNUMBER($J637)),$F637*(1-$J637),"")</f>
        <v/>
      </c>
      <c r="L637" s="51" t="n"/>
      <c r="M637" s="51" t="n"/>
      <c r="N637" s="50">
        <f>IF(ISNUMBER($F637),($F637-IF(ISNUMBER($AM637),$AM637,0))*(1-IF(ISNUMBER($J637),$J637,0)),"")</f>
        <v/>
      </c>
      <c r="O637" s="34" t="inlineStr">
        <is>
          <t>Strawberry</t>
        </is>
      </c>
      <c r="P637" s="48" t="n">
        <v>0</v>
      </c>
      <c r="Q637" s="48" t="n">
        <v>55</v>
      </c>
      <c r="R637" s="34" t="inlineStr">
        <is>
          <t>Not listed</t>
        </is>
      </c>
      <c r="S637" s="48" t="n">
        <v>44</v>
      </c>
      <c r="T637" s="48" t="n">
        <v>160</v>
      </c>
      <c r="U637" s="34" t="inlineStr">
        <is>
          <t>HFCS</t>
        </is>
      </c>
      <c r="V637" s="34" t="inlineStr">
        <is>
          <t>Fruit flavoured soda</t>
        </is>
      </c>
      <c r="W637" s="51" t="n"/>
      <c r="X637" s="51" t="n"/>
      <c r="Y637" s="51" t="n"/>
      <c r="Z637" s="51" t="n"/>
      <c r="AA637" s="34" t="inlineStr">
        <is>
          <t>High</t>
        </is>
      </c>
      <c r="AB637" s="34" t="inlineStr">
        <is>
          <t>Leading orange soda</t>
        </is>
      </c>
      <c r="AC637" s="34" t="inlineStr">
        <is>
          <t>Bright fruity orange soda</t>
        </is>
      </c>
      <c r="AD637" s="34" t="inlineStr">
        <is>
          <t>Sweet fruity flavour, no caffeine.</t>
        </is>
      </c>
      <c r="AE637" s="51" t="n"/>
      <c r="AF637" s="53">
        <f>IF(AND(ISNUMBER($P637),ISNUMBER($AL637),$AL637&lt;&gt;0),ROUND($P637/$AL637*100,1),"")</f>
        <v/>
      </c>
      <c r="AG637" s="54">
        <f>IF(AND(ISNUMBER($S637),ISNUMBER($AL637),$AL637&lt;&gt;0),ROUND($S637/$AL637*100,2),"")</f>
        <v/>
      </c>
      <c r="AH637" s="53">
        <f>IF(AND(ISNUMBER($Q637),ISNUMBER($AL637),$AL637&lt;&gt;0),ROUND($Q637/$AL637*100,1),"")</f>
        <v/>
      </c>
      <c r="AI637" s="48">
        <f>IF(ISNUMBER($S637),IF($S637&lt;=1,"Yes","No"),"n/a")</f>
        <v/>
      </c>
      <c r="AJ637" s="48">
        <f>IF(ISNUMBER($S637),ROUND(MAX(0,MIN(100,100-$S637*2.5-IF(ISNUMBER($T637),$T637,0)*0.12+IF($S637&lt;=1,12,0))),0),"")</f>
        <v/>
      </c>
      <c r="AK637" s="48">
        <f>IF(ISNUMBER($Q637),IF($Q637&gt;=100,20,IF($Q637&gt;=30,10,0)),0)+IF(ISNUMBER($R637),IF($R637&gt;=100,20,0),0)+IF(ISNUMBER($P637),IF($P637&gt;=150,20,IF($P637&gt;=50,12,5)),0)+IF(ISNUMBER($S637),IF($S637&lt;=1,15,0),0)</f>
        <v/>
      </c>
      <c r="AL637" s="48" t="n">
        <v>355</v>
      </c>
      <c r="AM637" s="49" t="n"/>
      <c r="AN637" s="48">
        <f>IF(AND(ISNUMBER($P637),ISNUMBER($AL637),$AL637&lt;&gt;0),IF(OR($P637&gt;180,$P637/$AL637*1000&gt;400),"Over ceiling, confirm SKU","Within"),"n/a")</f>
        <v/>
      </c>
      <c r="AO637" s="51" t="n"/>
      <c r="AP637" s="51" t="n"/>
      <c r="AQ637" s="51" t="n"/>
      <c r="AR637" s="34" t="inlineStr">
        <is>
          <t>Recalled, batch confirmed, to confirm</t>
        </is>
      </c>
      <c r="AS637" s="34" t="inlineStr">
        <is>
          <t>BLANK -&gt; requires live Amazon.ca capture</t>
        </is>
      </c>
      <c r="AT637" s="34" t="inlineStr">
        <is>
          <t>Unverified commercial data</t>
        </is>
      </c>
    </row>
    <row r="638" ht="28" customHeight="1">
      <c r="A638" s="34" t="inlineStr">
        <is>
          <t>Fanta</t>
        </is>
      </c>
      <c r="B638" s="34" t="inlineStr">
        <is>
          <t>Fanta Orange | Strawberry | 24 pack 355mL</t>
        </is>
      </c>
      <c r="C638" s="34" t="inlineStr">
        <is>
          <t>5) Sparkling water &amp; soda</t>
        </is>
      </c>
      <c r="D638" s="34" t="inlineStr">
        <is>
          <t>355 mL can</t>
        </is>
      </c>
      <c r="E638" s="48" t="n">
        <v>24</v>
      </c>
      <c r="F638" s="49" t="n"/>
      <c r="G638" s="50">
        <f>IF(AND(ISNUMBER($F638),ISNUMBER($E638),$E638&lt;&gt;0),$F638/$E638,"")</f>
        <v/>
      </c>
      <c r="H638" s="50">
        <f>IF(AND(ISNUMBER($F638),ISNUMBER($AL638),ISNUMBER($E638),($AL638*$E638)&lt;&gt;0),$F638/($AL638*$E638)*100,"")</f>
        <v/>
      </c>
      <c r="I638" s="51" t="n"/>
      <c r="J638" s="52" t="n"/>
      <c r="K638" s="50">
        <f>IF(AND(ISNUMBER($F638),ISNUMBER($J638)),$F638*(1-$J638),"")</f>
        <v/>
      </c>
      <c r="L638" s="51" t="n"/>
      <c r="M638" s="51" t="n"/>
      <c r="N638" s="50">
        <f>IF(ISNUMBER($F638),($F638-IF(ISNUMBER($AM638),$AM638,0))*(1-IF(ISNUMBER($J638),$J638,0)),"")</f>
        <v/>
      </c>
      <c r="O638" s="34" t="inlineStr">
        <is>
          <t>Strawberry</t>
        </is>
      </c>
      <c r="P638" s="48" t="n">
        <v>0</v>
      </c>
      <c r="Q638" s="48" t="n">
        <v>55</v>
      </c>
      <c r="R638" s="34" t="inlineStr">
        <is>
          <t>Not listed</t>
        </is>
      </c>
      <c r="S638" s="48" t="n">
        <v>44</v>
      </c>
      <c r="T638" s="48" t="n">
        <v>160</v>
      </c>
      <c r="U638" s="34" t="inlineStr">
        <is>
          <t>HFCS</t>
        </is>
      </c>
      <c r="V638" s="34" t="inlineStr">
        <is>
          <t>Fruit flavoured soda</t>
        </is>
      </c>
      <c r="W638" s="51" t="n"/>
      <c r="X638" s="51" t="n"/>
      <c r="Y638" s="51" t="n"/>
      <c r="Z638" s="51" t="n"/>
      <c r="AA638" s="34" t="inlineStr">
        <is>
          <t>High</t>
        </is>
      </c>
      <c r="AB638" s="34" t="inlineStr">
        <is>
          <t>Leading orange soda</t>
        </is>
      </c>
      <c r="AC638" s="34" t="inlineStr">
        <is>
          <t>Bright fruity orange soda</t>
        </is>
      </c>
      <c r="AD638" s="34" t="inlineStr">
        <is>
          <t>Sweet fruity flavour, no caffeine.</t>
        </is>
      </c>
      <c r="AE638" s="51" t="n"/>
      <c r="AF638" s="53">
        <f>IF(AND(ISNUMBER($P638),ISNUMBER($AL638),$AL638&lt;&gt;0),ROUND($P638/$AL638*100,1),"")</f>
        <v/>
      </c>
      <c r="AG638" s="54">
        <f>IF(AND(ISNUMBER($S638),ISNUMBER($AL638),$AL638&lt;&gt;0),ROUND($S638/$AL638*100,2),"")</f>
        <v/>
      </c>
      <c r="AH638" s="53">
        <f>IF(AND(ISNUMBER($Q638),ISNUMBER($AL638),$AL638&lt;&gt;0),ROUND($Q638/$AL638*100,1),"")</f>
        <v/>
      </c>
      <c r="AI638" s="48">
        <f>IF(ISNUMBER($S638),IF($S638&lt;=1,"Yes","No"),"n/a")</f>
        <v/>
      </c>
      <c r="AJ638" s="48">
        <f>IF(ISNUMBER($S638),ROUND(MAX(0,MIN(100,100-$S638*2.5-IF(ISNUMBER($T638),$T638,0)*0.12+IF($S638&lt;=1,12,0))),0),"")</f>
        <v/>
      </c>
      <c r="AK638" s="48">
        <f>IF(ISNUMBER($Q638),IF($Q638&gt;=100,20,IF($Q638&gt;=30,10,0)),0)+IF(ISNUMBER($R638),IF($R638&gt;=100,20,0),0)+IF(ISNUMBER($P638),IF($P638&gt;=150,20,IF($P638&gt;=50,12,5)),0)+IF(ISNUMBER($S638),IF($S638&lt;=1,15,0),0)</f>
        <v/>
      </c>
      <c r="AL638" s="48" t="n">
        <v>355</v>
      </c>
      <c r="AM638" s="49" t="n"/>
      <c r="AN638" s="48">
        <f>IF(AND(ISNUMBER($P638),ISNUMBER($AL638),$AL638&lt;&gt;0),IF(OR($P638&gt;180,$P638/$AL638*1000&gt;400),"Over ceiling, confirm SKU","Within"),"n/a")</f>
        <v/>
      </c>
      <c r="AO638" s="51" t="n"/>
      <c r="AP638" s="51" t="n"/>
      <c r="AQ638" s="51" t="n"/>
      <c r="AR638" s="34" t="inlineStr">
        <is>
          <t>Recalled, batch confirmed, to confirm</t>
        </is>
      </c>
      <c r="AS638" s="34" t="inlineStr">
        <is>
          <t>BLANK -&gt; requires live Amazon.ca capture</t>
        </is>
      </c>
      <c r="AT638" s="34" t="inlineStr">
        <is>
          <t>Unverified commercial data</t>
        </is>
      </c>
    </row>
    <row r="639" ht="28" customHeight="1">
      <c r="A639" s="34" t="inlineStr">
        <is>
          <t>7UP</t>
        </is>
      </c>
      <c r="B639" s="34" t="inlineStr">
        <is>
          <t>7UP Lemon-Lime | Original | single 355mL</t>
        </is>
      </c>
      <c r="C639" s="34" t="inlineStr">
        <is>
          <t>5) Sparkling water &amp; soda</t>
        </is>
      </c>
      <c r="D639" s="34" t="inlineStr">
        <is>
          <t>355 mL can</t>
        </is>
      </c>
      <c r="E639" s="48" t="n">
        <v>1</v>
      </c>
      <c r="F639" s="49" t="n"/>
      <c r="G639" s="50">
        <f>IF(AND(ISNUMBER($F639),ISNUMBER($E639),$E639&lt;&gt;0),$F639/$E639,"")</f>
        <v/>
      </c>
      <c r="H639" s="50">
        <f>IF(AND(ISNUMBER($F639),ISNUMBER($AL639),ISNUMBER($E639),($AL639*$E639)&lt;&gt;0),$F639/($AL639*$E639)*100,"")</f>
        <v/>
      </c>
      <c r="I639" s="51" t="n"/>
      <c r="J639" s="52" t="n"/>
      <c r="K639" s="50">
        <f>IF(AND(ISNUMBER($F639),ISNUMBER($J639)),$F639*(1-$J639),"")</f>
        <v/>
      </c>
      <c r="L639" s="51" t="n"/>
      <c r="M639" s="51" t="n"/>
      <c r="N639" s="50">
        <f>IF(ISNUMBER($F639),($F639-IF(ISNUMBER($AM639),$AM639,0))*(1-IF(ISNUMBER($J639),$J639,0)),"")</f>
        <v/>
      </c>
      <c r="O639" s="34" t="inlineStr">
        <is>
          <t>Original</t>
        </is>
      </c>
      <c r="P639" s="48" t="n">
        <v>0</v>
      </c>
      <c r="Q639" s="48" t="n">
        <v>45</v>
      </c>
      <c r="R639" s="34" t="inlineStr">
        <is>
          <t>Not listed</t>
        </is>
      </c>
      <c r="S639" s="48" t="n">
        <v>38</v>
      </c>
      <c r="T639" s="48" t="n">
        <v>140</v>
      </c>
      <c r="U639" s="34" t="inlineStr">
        <is>
          <t>HFCS</t>
        </is>
      </c>
      <c r="V639" s="34" t="inlineStr">
        <is>
          <t>Caffeine free lemon-lime</t>
        </is>
      </c>
      <c r="W639" s="51" t="n"/>
      <c r="X639" s="51" t="n"/>
      <c r="Y639" s="51" t="n"/>
      <c r="Z639" s="51" t="n"/>
      <c r="AA639" s="34" t="inlineStr">
        <is>
          <t>High</t>
        </is>
      </c>
      <c r="AB639" s="34" t="inlineStr">
        <is>
          <t>Legacy lemon-lime</t>
        </is>
      </c>
      <c r="AC639" s="34" t="inlineStr">
        <is>
          <t>Classic lemon-lime soda</t>
        </is>
      </c>
      <c r="AD639" s="34" t="inlineStr">
        <is>
          <t>Lemon-lime alternative to Sprite.</t>
        </is>
      </c>
      <c r="AE639" s="51" t="n"/>
      <c r="AF639" s="53">
        <f>IF(AND(ISNUMBER($P639),ISNUMBER($AL639),$AL639&lt;&gt;0),ROUND($P639/$AL639*100,1),"")</f>
        <v/>
      </c>
      <c r="AG639" s="54">
        <f>IF(AND(ISNUMBER($S639),ISNUMBER($AL639),$AL639&lt;&gt;0),ROUND($S639/$AL639*100,2),"")</f>
        <v/>
      </c>
      <c r="AH639" s="53">
        <f>IF(AND(ISNUMBER($Q639),ISNUMBER($AL639),$AL639&lt;&gt;0),ROUND($Q639/$AL639*100,1),"")</f>
        <v/>
      </c>
      <c r="AI639" s="48">
        <f>IF(ISNUMBER($S639),IF($S639&lt;=1,"Yes","No"),"n/a")</f>
        <v/>
      </c>
      <c r="AJ639" s="48">
        <f>IF(ISNUMBER($S639),ROUND(MAX(0,MIN(100,100-$S639*2.5-IF(ISNUMBER($T639),$T639,0)*0.12+IF($S639&lt;=1,12,0))),0),"")</f>
        <v/>
      </c>
      <c r="AK639" s="48">
        <f>IF(ISNUMBER($Q639),IF($Q639&gt;=100,20,IF($Q639&gt;=30,10,0)),0)+IF(ISNUMBER($R639),IF($R639&gt;=100,20,0),0)+IF(ISNUMBER($P639),IF($P639&gt;=150,20,IF($P639&gt;=50,12,5)),0)+IF(ISNUMBER($S639),IF($S639&lt;=1,15,0),0)</f>
        <v/>
      </c>
      <c r="AL639" s="48" t="n">
        <v>355</v>
      </c>
      <c r="AM639" s="49" t="n"/>
      <c r="AN639" s="48">
        <f>IF(AND(ISNUMBER($P639),ISNUMBER($AL639),$AL639&lt;&gt;0),IF(OR($P639&gt;180,$P639/$AL639*1000&gt;400),"Over ceiling, confirm SKU","Within"),"n/a")</f>
        <v/>
      </c>
      <c r="AO639" s="51" t="n"/>
      <c r="AP639" s="51" t="n"/>
      <c r="AQ639" s="51" t="n"/>
      <c r="AR639" s="34" t="inlineStr">
        <is>
          <t>Recalled, batch confirmed, to confirm</t>
        </is>
      </c>
      <c r="AS639" s="34" t="inlineStr">
        <is>
          <t>BLANK -&gt; requires live Amazon.ca capture</t>
        </is>
      </c>
      <c r="AT639" s="34" t="inlineStr">
        <is>
          <t>Unverified commercial data</t>
        </is>
      </c>
    </row>
    <row r="640" ht="28" customHeight="1">
      <c r="A640" s="34" t="inlineStr">
        <is>
          <t>7UP</t>
        </is>
      </c>
      <c r="B640" s="34" t="inlineStr">
        <is>
          <t>7UP Lemon-Lime | Original | 8 pack 355mL</t>
        </is>
      </c>
      <c r="C640" s="34" t="inlineStr">
        <is>
          <t>5) Sparkling water &amp; soda</t>
        </is>
      </c>
      <c r="D640" s="34" t="inlineStr">
        <is>
          <t>355 mL can</t>
        </is>
      </c>
      <c r="E640" s="48" t="n">
        <v>8</v>
      </c>
      <c r="F640" s="49" t="n"/>
      <c r="G640" s="50">
        <f>IF(AND(ISNUMBER($F640),ISNUMBER($E640),$E640&lt;&gt;0),$F640/$E640,"")</f>
        <v/>
      </c>
      <c r="H640" s="50">
        <f>IF(AND(ISNUMBER($F640),ISNUMBER($AL640),ISNUMBER($E640),($AL640*$E640)&lt;&gt;0),$F640/($AL640*$E640)*100,"")</f>
        <v/>
      </c>
      <c r="I640" s="51" t="n"/>
      <c r="J640" s="52" t="n"/>
      <c r="K640" s="50">
        <f>IF(AND(ISNUMBER($F640),ISNUMBER($J640)),$F640*(1-$J640),"")</f>
        <v/>
      </c>
      <c r="L640" s="51" t="n"/>
      <c r="M640" s="51" t="n"/>
      <c r="N640" s="50">
        <f>IF(ISNUMBER($F640),($F640-IF(ISNUMBER($AM640),$AM640,0))*(1-IF(ISNUMBER($J640),$J640,0)),"")</f>
        <v/>
      </c>
      <c r="O640" s="34" t="inlineStr">
        <is>
          <t>Original</t>
        </is>
      </c>
      <c r="P640" s="48" t="n">
        <v>0</v>
      </c>
      <c r="Q640" s="48" t="n">
        <v>45</v>
      </c>
      <c r="R640" s="34" t="inlineStr">
        <is>
          <t>Not listed</t>
        </is>
      </c>
      <c r="S640" s="48" t="n">
        <v>38</v>
      </c>
      <c r="T640" s="48" t="n">
        <v>140</v>
      </c>
      <c r="U640" s="34" t="inlineStr">
        <is>
          <t>HFCS</t>
        </is>
      </c>
      <c r="V640" s="34" t="inlineStr">
        <is>
          <t>Caffeine free lemon-lime</t>
        </is>
      </c>
      <c r="W640" s="51" t="n"/>
      <c r="X640" s="51" t="n"/>
      <c r="Y640" s="51" t="n"/>
      <c r="Z640" s="51" t="n"/>
      <c r="AA640" s="34" t="inlineStr">
        <is>
          <t>High</t>
        </is>
      </c>
      <c r="AB640" s="34" t="inlineStr">
        <is>
          <t>Legacy lemon-lime</t>
        </is>
      </c>
      <c r="AC640" s="34" t="inlineStr">
        <is>
          <t>Classic lemon-lime soda</t>
        </is>
      </c>
      <c r="AD640" s="34" t="inlineStr">
        <is>
          <t>Lemon-lime alternative to Sprite.</t>
        </is>
      </c>
      <c r="AE640" s="51" t="n"/>
      <c r="AF640" s="53">
        <f>IF(AND(ISNUMBER($P640),ISNUMBER($AL640),$AL640&lt;&gt;0),ROUND($P640/$AL640*100,1),"")</f>
        <v/>
      </c>
      <c r="AG640" s="54">
        <f>IF(AND(ISNUMBER($S640),ISNUMBER($AL640),$AL640&lt;&gt;0),ROUND($S640/$AL640*100,2),"")</f>
        <v/>
      </c>
      <c r="AH640" s="53">
        <f>IF(AND(ISNUMBER($Q640),ISNUMBER($AL640),$AL640&lt;&gt;0),ROUND($Q640/$AL640*100,1),"")</f>
        <v/>
      </c>
      <c r="AI640" s="48">
        <f>IF(ISNUMBER($S640),IF($S640&lt;=1,"Yes","No"),"n/a")</f>
        <v/>
      </c>
      <c r="AJ640" s="48">
        <f>IF(ISNUMBER($S640),ROUND(MAX(0,MIN(100,100-$S640*2.5-IF(ISNUMBER($T640),$T640,0)*0.12+IF($S640&lt;=1,12,0))),0),"")</f>
        <v/>
      </c>
      <c r="AK640" s="48">
        <f>IF(ISNUMBER($Q640),IF($Q640&gt;=100,20,IF($Q640&gt;=30,10,0)),0)+IF(ISNUMBER($R640),IF($R640&gt;=100,20,0),0)+IF(ISNUMBER($P640),IF($P640&gt;=150,20,IF($P640&gt;=50,12,5)),0)+IF(ISNUMBER($S640),IF($S640&lt;=1,15,0),0)</f>
        <v/>
      </c>
      <c r="AL640" s="48" t="n">
        <v>355</v>
      </c>
      <c r="AM640" s="49" t="n"/>
      <c r="AN640" s="48">
        <f>IF(AND(ISNUMBER($P640),ISNUMBER($AL640),$AL640&lt;&gt;0),IF(OR($P640&gt;180,$P640/$AL640*1000&gt;400),"Over ceiling, confirm SKU","Within"),"n/a")</f>
        <v/>
      </c>
      <c r="AO640" s="51" t="n"/>
      <c r="AP640" s="51" t="n"/>
      <c r="AQ640" s="51" t="n"/>
      <c r="AR640" s="34" t="inlineStr">
        <is>
          <t>Recalled, batch confirmed, to confirm</t>
        </is>
      </c>
      <c r="AS640" s="34" t="inlineStr">
        <is>
          <t>BLANK -&gt; requires live Amazon.ca capture</t>
        </is>
      </c>
      <c r="AT640" s="34" t="inlineStr">
        <is>
          <t>Unverified commercial data</t>
        </is>
      </c>
    </row>
    <row r="641" ht="28" customHeight="1">
      <c r="A641" s="34" t="inlineStr">
        <is>
          <t>7UP</t>
        </is>
      </c>
      <c r="B641" s="34" t="inlineStr">
        <is>
          <t>7UP Lemon-Lime | Original | 12 pack 355mL</t>
        </is>
      </c>
      <c r="C641" s="34" t="inlineStr">
        <is>
          <t>5) Sparkling water &amp; soda</t>
        </is>
      </c>
      <c r="D641" s="34" t="inlineStr">
        <is>
          <t>355 mL can</t>
        </is>
      </c>
      <c r="E641" s="48" t="n">
        <v>12</v>
      </c>
      <c r="F641" s="49" t="n"/>
      <c r="G641" s="50">
        <f>IF(AND(ISNUMBER($F641),ISNUMBER($E641),$E641&lt;&gt;0),$F641/$E641,"")</f>
        <v/>
      </c>
      <c r="H641" s="50">
        <f>IF(AND(ISNUMBER($F641),ISNUMBER($AL641),ISNUMBER($E641),($AL641*$E641)&lt;&gt;0),$F641/($AL641*$E641)*100,"")</f>
        <v/>
      </c>
      <c r="I641" s="51" t="n"/>
      <c r="J641" s="52" t="n"/>
      <c r="K641" s="50">
        <f>IF(AND(ISNUMBER($F641),ISNUMBER($J641)),$F641*(1-$J641),"")</f>
        <v/>
      </c>
      <c r="L641" s="51" t="n"/>
      <c r="M641" s="51" t="n"/>
      <c r="N641" s="50">
        <f>IF(ISNUMBER($F641),($F641-IF(ISNUMBER($AM641),$AM641,0))*(1-IF(ISNUMBER($J641),$J641,0)),"")</f>
        <v/>
      </c>
      <c r="O641" s="34" t="inlineStr">
        <is>
          <t>Original</t>
        </is>
      </c>
      <c r="P641" s="48" t="n">
        <v>0</v>
      </c>
      <c r="Q641" s="48" t="n">
        <v>45</v>
      </c>
      <c r="R641" s="34" t="inlineStr">
        <is>
          <t>Not listed</t>
        </is>
      </c>
      <c r="S641" s="48" t="n">
        <v>38</v>
      </c>
      <c r="T641" s="48" t="n">
        <v>140</v>
      </c>
      <c r="U641" s="34" t="inlineStr">
        <is>
          <t>HFCS</t>
        </is>
      </c>
      <c r="V641" s="34" t="inlineStr">
        <is>
          <t>Caffeine free lemon-lime</t>
        </is>
      </c>
      <c r="W641" s="51" t="n"/>
      <c r="X641" s="51" t="n"/>
      <c r="Y641" s="51" t="n"/>
      <c r="Z641" s="51" t="n"/>
      <c r="AA641" s="34" t="inlineStr">
        <is>
          <t>High</t>
        </is>
      </c>
      <c r="AB641" s="34" t="inlineStr">
        <is>
          <t>Legacy lemon-lime</t>
        </is>
      </c>
      <c r="AC641" s="34" t="inlineStr">
        <is>
          <t>Classic lemon-lime soda</t>
        </is>
      </c>
      <c r="AD641" s="34" t="inlineStr">
        <is>
          <t>Lemon-lime alternative to Sprite.</t>
        </is>
      </c>
      <c r="AE641" s="51" t="n"/>
      <c r="AF641" s="53">
        <f>IF(AND(ISNUMBER($P641),ISNUMBER($AL641),$AL641&lt;&gt;0),ROUND($P641/$AL641*100,1),"")</f>
        <v/>
      </c>
      <c r="AG641" s="54">
        <f>IF(AND(ISNUMBER($S641),ISNUMBER($AL641),$AL641&lt;&gt;0),ROUND($S641/$AL641*100,2),"")</f>
        <v/>
      </c>
      <c r="AH641" s="53">
        <f>IF(AND(ISNUMBER($Q641),ISNUMBER($AL641),$AL641&lt;&gt;0),ROUND($Q641/$AL641*100,1),"")</f>
        <v/>
      </c>
      <c r="AI641" s="48">
        <f>IF(ISNUMBER($S641),IF($S641&lt;=1,"Yes","No"),"n/a")</f>
        <v/>
      </c>
      <c r="AJ641" s="48">
        <f>IF(ISNUMBER($S641),ROUND(MAX(0,MIN(100,100-$S641*2.5-IF(ISNUMBER($T641),$T641,0)*0.12+IF($S641&lt;=1,12,0))),0),"")</f>
        <v/>
      </c>
      <c r="AK641" s="48">
        <f>IF(ISNUMBER($Q641),IF($Q641&gt;=100,20,IF($Q641&gt;=30,10,0)),0)+IF(ISNUMBER($R641),IF($R641&gt;=100,20,0),0)+IF(ISNUMBER($P641),IF($P641&gt;=150,20,IF($P641&gt;=50,12,5)),0)+IF(ISNUMBER($S641),IF($S641&lt;=1,15,0),0)</f>
        <v/>
      </c>
      <c r="AL641" s="48" t="n">
        <v>355</v>
      </c>
      <c r="AM641" s="49" t="n"/>
      <c r="AN641" s="48">
        <f>IF(AND(ISNUMBER($P641),ISNUMBER($AL641),$AL641&lt;&gt;0),IF(OR($P641&gt;180,$P641/$AL641*1000&gt;400),"Over ceiling, confirm SKU","Within"),"n/a")</f>
        <v/>
      </c>
      <c r="AO641" s="51" t="n"/>
      <c r="AP641" s="51" t="n"/>
      <c r="AQ641" s="51" t="n"/>
      <c r="AR641" s="34" t="inlineStr">
        <is>
          <t>Recalled, batch confirmed, to confirm</t>
        </is>
      </c>
      <c r="AS641" s="34" t="inlineStr">
        <is>
          <t>BLANK -&gt; requires live Amazon.ca capture</t>
        </is>
      </c>
      <c r="AT641" s="34" t="inlineStr">
        <is>
          <t>Unverified commercial data</t>
        </is>
      </c>
    </row>
    <row r="642" ht="28" customHeight="1">
      <c r="A642" s="34" t="inlineStr">
        <is>
          <t>7UP</t>
        </is>
      </c>
      <c r="B642" s="34" t="inlineStr">
        <is>
          <t>7UP Lemon-Lime | Original | 15 pack 355mL</t>
        </is>
      </c>
      <c r="C642" s="34" t="inlineStr">
        <is>
          <t>5) Sparkling water &amp; soda</t>
        </is>
      </c>
      <c r="D642" s="34" t="inlineStr">
        <is>
          <t>355 mL can</t>
        </is>
      </c>
      <c r="E642" s="48" t="n">
        <v>15</v>
      </c>
      <c r="F642" s="49" t="n"/>
      <c r="G642" s="50">
        <f>IF(AND(ISNUMBER($F642),ISNUMBER($E642),$E642&lt;&gt;0),$F642/$E642,"")</f>
        <v/>
      </c>
      <c r="H642" s="50">
        <f>IF(AND(ISNUMBER($F642),ISNUMBER($AL642),ISNUMBER($E642),($AL642*$E642)&lt;&gt;0),$F642/($AL642*$E642)*100,"")</f>
        <v/>
      </c>
      <c r="I642" s="51" t="n"/>
      <c r="J642" s="52" t="n"/>
      <c r="K642" s="50">
        <f>IF(AND(ISNUMBER($F642),ISNUMBER($J642)),$F642*(1-$J642),"")</f>
        <v/>
      </c>
      <c r="L642" s="51" t="n"/>
      <c r="M642" s="51" t="n"/>
      <c r="N642" s="50">
        <f>IF(ISNUMBER($F642),($F642-IF(ISNUMBER($AM642),$AM642,0))*(1-IF(ISNUMBER($J642),$J642,0)),"")</f>
        <v/>
      </c>
      <c r="O642" s="34" t="inlineStr">
        <is>
          <t>Original</t>
        </is>
      </c>
      <c r="P642" s="48" t="n">
        <v>0</v>
      </c>
      <c r="Q642" s="48" t="n">
        <v>45</v>
      </c>
      <c r="R642" s="34" t="inlineStr">
        <is>
          <t>Not listed</t>
        </is>
      </c>
      <c r="S642" s="48" t="n">
        <v>38</v>
      </c>
      <c r="T642" s="48" t="n">
        <v>140</v>
      </c>
      <c r="U642" s="34" t="inlineStr">
        <is>
          <t>HFCS</t>
        </is>
      </c>
      <c r="V642" s="34" t="inlineStr">
        <is>
          <t>Caffeine free lemon-lime</t>
        </is>
      </c>
      <c r="W642" s="51" t="n"/>
      <c r="X642" s="51" t="n"/>
      <c r="Y642" s="51" t="n"/>
      <c r="Z642" s="51" t="n"/>
      <c r="AA642" s="34" t="inlineStr">
        <is>
          <t>High</t>
        </is>
      </c>
      <c r="AB642" s="34" t="inlineStr">
        <is>
          <t>Legacy lemon-lime</t>
        </is>
      </c>
      <c r="AC642" s="34" t="inlineStr">
        <is>
          <t>Classic lemon-lime soda</t>
        </is>
      </c>
      <c r="AD642" s="34" t="inlineStr">
        <is>
          <t>Lemon-lime alternative to Sprite.</t>
        </is>
      </c>
      <c r="AE642" s="51" t="n"/>
      <c r="AF642" s="53">
        <f>IF(AND(ISNUMBER($P642),ISNUMBER($AL642),$AL642&lt;&gt;0),ROUND($P642/$AL642*100,1),"")</f>
        <v/>
      </c>
      <c r="AG642" s="54">
        <f>IF(AND(ISNUMBER($S642),ISNUMBER($AL642),$AL642&lt;&gt;0),ROUND($S642/$AL642*100,2),"")</f>
        <v/>
      </c>
      <c r="AH642" s="53">
        <f>IF(AND(ISNUMBER($Q642),ISNUMBER($AL642),$AL642&lt;&gt;0),ROUND($Q642/$AL642*100,1),"")</f>
        <v/>
      </c>
      <c r="AI642" s="48">
        <f>IF(ISNUMBER($S642),IF($S642&lt;=1,"Yes","No"),"n/a")</f>
        <v/>
      </c>
      <c r="AJ642" s="48">
        <f>IF(ISNUMBER($S642),ROUND(MAX(0,MIN(100,100-$S642*2.5-IF(ISNUMBER($T642),$T642,0)*0.12+IF($S642&lt;=1,12,0))),0),"")</f>
        <v/>
      </c>
      <c r="AK642" s="48">
        <f>IF(ISNUMBER($Q642),IF($Q642&gt;=100,20,IF($Q642&gt;=30,10,0)),0)+IF(ISNUMBER($R642),IF($R642&gt;=100,20,0),0)+IF(ISNUMBER($P642),IF($P642&gt;=150,20,IF($P642&gt;=50,12,5)),0)+IF(ISNUMBER($S642),IF($S642&lt;=1,15,0),0)</f>
        <v/>
      </c>
      <c r="AL642" s="48" t="n">
        <v>355</v>
      </c>
      <c r="AM642" s="49" t="n"/>
      <c r="AN642" s="48">
        <f>IF(AND(ISNUMBER($P642),ISNUMBER($AL642),$AL642&lt;&gt;0),IF(OR($P642&gt;180,$P642/$AL642*1000&gt;400),"Over ceiling, confirm SKU","Within"),"n/a")</f>
        <v/>
      </c>
      <c r="AO642" s="51" t="n"/>
      <c r="AP642" s="51" t="n"/>
      <c r="AQ642" s="51" t="n"/>
      <c r="AR642" s="34" t="inlineStr">
        <is>
          <t>Recalled, batch confirmed, to confirm</t>
        </is>
      </c>
      <c r="AS642" s="34" t="inlineStr">
        <is>
          <t>BLANK -&gt; requires live Amazon.ca capture</t>
        </is>
      </c>
      <c r="AT642" s="34" t="inlineStr">
        <is>
          <t>Unverified commercial data</t>
        </is>
      </c>
    </row>
    <row r="643" ht="28" customHeight="1">
      <c r="A643" s="34" t="inlineStr">
        <is>
          <t>7UP</t>
        </is>
      </c>
      <c r="B643" s="34" t="inlineStr">
        <is>
          <t>7UP Lemon-Lime | Original | 18 pack 355mL</t>
        </is>
      </c>
      <c r="C643" s="34" t="inlineStr">
        <is>
          <t>5) Sparkling water &amp; soda</t>
        </is>
      </c>
      <c r="D643" s="34" t="inlineStr">
        <is>
          <t>355 mL can</t>
        </is>
      </c>
      <c r="E643" s="48" t="n">
        <v>18</v>
      </c>
      <c r="F643" s="49" t="n"/>
      <c r="G643" s="50">
        <f>IF(AND(ISNUMBER($F643),ISNUMBER($E643),$E643&lt;&gt;0),$F643/$E643,"")</f>
        <v/>
      </c>
      <c r="H643" s="50">
        <f>IF(AND(ISNUMBER($F643),ISNUMBER($AL643),ISNUMBER($E643),($AL643*$E643)&lt;&gt;0),$F643/($AL643*$E643)*100,"")</f>
        <v/>
      </c>
      <c r="I643" s="51" t="n"/>
      <c r="J643" s="52" t="n"/>
      <c r="K643" s="50">
        <f>IF(AND(ISNUMBER($F643),ISNUMBER($J643)),$F643*(1-$J643),"")</f>
        <v/>
      </c>
      <c r="L643" s="51" t="n"/>
      <c r="M643" s="51" t="n"/>
      <c r="N643" s="50">
        <f>IF(ISNUMBER($F643),($F643-IF(ISNUMBER($AM643),$AM643,0))*(1-IF(ISNUMBER($J643),$J643,0)),"")</f>
        <v/>
      </c>
      <c r="O643" s="34" t="inlineStr">
        <is>
          <t>Original</t>
        </is>
      </c>
      <c r="P643" s="48" t="n">
        <v>0</v>
      </c>
      <c r="Q643" s="48" t="n">
        <v>45</v>
      </c>
      <c r="R643" s="34" t="inlineStr">
        <is>
          <t>Not listed</t>
        </is>
      </c>
      <c r="S643" s="48" t="n">
        <v>38</v>
      </c>
      <c r="T643" s="48" t="n">
        <v>140</v>
      </c>
      <c r="U643" s="34" t="inlineStr">
        <is>
          <t>HFCS</t>
        </is>
      </c>
      <c r="V643" s="34" t="inlineStr">
        <is>
          <t>Caffeine free lemon-lime</t>
        </is>
      </c>
      <c r="W643" s="51" t="n"/>
      <c r="X643" s="51" t="n"/>
      <c r="Y643" s="51" t="n"/>
      <c r="Z643" s="51" t="n"/>
      <c r="AA643" s="34" t="inlineStr">
        <is>
          <t>High</t>
        </is>
      </c>
      <c r="AB643" s="34" t="inlineStr">
        <is>
          <t>Legacy lemon-lime</t>
        </is>
      </c>
      <c r="AC643" s="34" t="inlineStr">
        <is>
          <t>Classic lemon-lime soda</t>
        </is>
      </c>
      <c r="AD643" s="34" t="inlineStr">
        <is>
          <t>Lemon-lime alternative to Sprite.</t>
        </is>
      </c>
      <c r="AE643" s="51" t="n"/>
      <c r="AF643" s="53">
        <f>IF(AND(ISNUMBER($P643),ISNUMBER($AL643),$AL643&lt;&gt;0),ROUND($P643/$AL643*100,1),"")</f>
        <v/>
      </c>
      <c r="AG643" s="54">
        <f>IF(AND(ISNUMBER($S643),ISNUMBER($AL643),$AL643&lt;&gt;0),ROUND($S643/$AL643*100,2),"")</f>
        <v/>
      </c>
      <c r="AH643" s="53">
        <f>IF(AND(ISNUMBER($Q643),ISNUMBER($AL643),$AL643&lt;&gt;0),ROUND($Q643/$AL643*100,1),"")</f>
        <v/>
      </c>
      <c r="AI643" s="48">
        <f>IF(ISNUMBER($S643),IF($S643&lt;=1,"Yes","No"),"n/a")</f>
        <v/>
      </c>
      <c r="AJ643" s="48">
        <f>IF(ISNUMBER($S643),ROUND(MAX(0,MIN(100,100-$S643*2.5-IF(ISNUMBER($T643),$T643,0)*0.12+IF($S643&lt;=1,12,0))),0),"")</f>
        <v/>
      </c>
      <c r="AK643" s="48">
        <f>IF(ISNUMBER($Q643),IF($Q643&gt;=100,20,IF($Q643&gt;=30,10,0)),0)+IF(ISNUMBER($R643),IF($R643&gt;=100,20,0),0)+IF(ISNUMBER($P643),IF($P643&gt;=150,20,IF($P643&gt;=50,12,5)),0)+IF(ISNUMBER($S643),IF($S643&lt;=1,15,0),0)</f>
        <v/>
      </c>
      <c r="AL643" s="48" t="n">
        <v>355</v>
      </c>
      <c r="AM643" s="49" t="n"/>
      <c r="AN643" s="48">
        <f>IF(AND(ISNUMBER($P643),ISNUMBER($AL643),$AL643&lt;&gt;0),IF(OR($P643&gt;180,$P643/$AL643*1000&gt;400),"Over ceiling, confirm SKU","Within"),"n/a")</f>
        <v/>
      </c>
      <c r="AO643" s="51" t="n"/>
      <c r="AP643" s="51" t="n"/>
      <c r="AQ643" s="51" t="n"/>
      <c r="AR643" s="34" t="inlineStr">
        <is>
          <t>Recalled, batch confirmed, to confirm</t>
        </is>
      </c>
      <c r="AS643" s="34" t="inlineStr">
        <is>
          <t>BLANK -&gt; requires live Amazon.ca capture</t>
        </is>
      </c>
      <c r="AT643" s="34" t="inlineStr">
        <is>
          <t>Unverified commercial data</t>
        </is>
      </c>
    </row>
    <row r="644" ht="28" customHeight="1">
      <c r="A644" s="34" t="inlineStr">
        <is>
          <t>7UP</t>
        </is>
      </c>
      <c r="B644" s="34" t="inlineStr">
        <is>
          <t>7UP Lemon-Lime | Original | 24 pack 355mL</t>
        </is>
      </c>
      <c r="C644" s="34" t="inlineStr">
        <is>
          <t>5) Sparkling water &amp; soda</t>
        </is>
      </c>
      <c r="D644" s="34" t="inlineStr">
        <is>
          <t>355 mL can</t>
        </is>
      </c>
      <c r="E644" s="48" t="n">
        <v>24</v>
      </c>
      <c r="F644" s="49" t="n"/>
      <c r="G644" s="50">
        <f>IF(AND(ISNUMBER($F644),ISNUMBER($E644),$E644&lt;&gt;0),$F644/$E644,"")</f>
        <v/>
      </c>
      <c r="H644" s="50">
        <f>IF(AND(ISNUMBER($F644),ISNUMBER($AL644),ISNUMBER($E644),($AL644*$E644)&lt;&gt;0),$F644/($AL644*$E644)*100,"")</f>
        <v/>
      </c>
      <c r="I644" s="51" t="n"/>
      <c r="J644" s="52" t="n"/>
      <c r="K644" s="50">
        <f>IF(AND(ISNUMBER($F644),ISNUMBER($J644)),$F644*(1-$J644),"")</f>
        <v/>
      </c>
      <c r="L644" s="51" t="n"/>
      <c r="M644" s="51" t="n"/>
      <c r="N644" s="50">
        <f>IF(ISNUMBER($F644),($F644-IF(ISNUMBER($AM644),$AM644,0))*(1-IF(ISNUMBER($J644),$J644,0)),"")</f>
        <v/>
      </c>
      <c r="O644" s="34" t="inlineStr">
        <is>
          <t>Original</t>
        </is>
      </c>
      <c r="P644" s="48" t="n">
        <v>0</v>
      </c>
      <c r="Q644" s="48" t="n">
        <v>45</v>
      </c>
      <c r="R644" s="34" t="inlineStr">
        <is>
          <t>Not listed</t>
        </is>
      </c>
      <c r="S644" s="48" t="n">
        <v>38</v>
      </c>
      <c r="T644" s="48" t="n">
        <v>140</v>
      </c>
      <c r="U644" s="34" t="inlineStr">
        <is>
          <t>HFCS</t>
        </is>
      </c>
      <c r="V644" s="34" t="inlineStr">
        <is>
          <t>Caffeine free lemon-lime</t>
        </is>
      </c>
      <c r="W644" s="51" t="n"/>
      <c r="X644" s="51" t="n"/>
      <c r="Y644" s="51" t="n"/>
      <c r="Z644" s="51" t="n"/>
      <c r="AA644" s="34" t="inlineStr">
        <is>
          <t>High</t>
        </is>
      </c>
      <c r="AB644" s="34" t="inlineStr">
        <is>
          <t>Legacy lemon-lime</t>
        </is>
      </c>
      <c r="AC644" s="34" t="inlineStr">
        <is>
          <t>Classic lemon-lime soda</t>
        </is>
      </c>
      <c r="AD644" s="34" t="inlineStr">
        <is>
          <t>Lemon-lime alternative to Sprite.</t>
        </is>
      </c>
      <c r="AE644" s="51" t="n"/>
      <c r="AF644" s="53">
        <f>IF(AND(ISNUMBER($P644),ISNUMBER($AL644),$AL644&lt;&gt;0),ROUND($P644/$AL644*100,1),"")</f>
        <v/>
      </c>
      <c r="AG644" s="54">
        <f>IF(AND(ISNUMBER($S644),ISNUMBER($AL644),$AL644&lt;&gt;0),ROUND($S644/$AL644*100,2),"")</f>
        <v/>
      </c>
      <c r="AH644" s="53">
        <f>IF(AND(ISNUMBER($Q644),ISNUMBER($AL644),$AL644&lt;&gt;0),ROUND($Q644/$AL644*100,1),"")</f>
        <v/>
      </c>
      <c r="AI644" s="48">
        <f>IF(ISNUMBER($S644),IF($S644&lt;=1,"Yes","No"),"n/a")</f>
        <v/>
      </c>
      <c r="AJ644" s="48">
        <f>IF(ISNUMBER($S644),ROUND(MAX(0,MIN(100,100-$S644*2.5-IF(ISNUMBER($T644),$T644,0)*0.12+IF($S644&lt;=1,12,0))),0),"")</f>
        <v/>
      </c>
      <c r="AK644" s="48">
        <f>IF(ISNUMBER($Q644),IF($Q644&gt;=100,20,IF($Q644&gt;=30,10,0)),0)+IF(ISNUMBER($R644),IF($R644&gt;=100,20,0),0)+IF(ISNUMBER($P644),IF($P644&gt;=150,20,IF($P644&gt;=50,12,5)),0)+IF(ISNUMBER($S644),IF($S644&lt;=1,15,0),0)</f>
        <v/>
      </c>
      <c r="AL644" s="48" t="n">
        <v>355</v>
      </c>
      <c r="AM644" s="49" t="n"/>
      <c r="AN644" s="48">
        <f>IF(AND(ISNUMBER($P644),ISNUMBER($AL644),$AL644&lt;&gt;0),IF(OR($P644&gt;180,$P644/$AL644*1000&gt;400),"Over ceiling, confirm SKU","Within"),"n/a")</f>
        <v/>
      </c>
      <c r="AO644" s="51" t="n"/>
      <c r="AP644" s="51" t="n"/>
      <c r="AQ644" s="51" t="n"/>
      <c r="AR644" s="34" t="inlineStr">
        <is>
          <t>Recalled, batch confirmed, to confirm</t>
        </is>
      </c>
      <c r="AS644" s="34" t="inlineStr">
        <is>
          <t>BLANK -&gt; requires live Amazon.ca capture</t>
        </is>
      </c>
      <c r="AT644" s="34" t="inlineStr">
        <is>
          <t>Unverified commercial data</t>
        </is>
      </c>
    </row>
    <row r="645" ht="28" customHeight="1">
      <c r="A645" s="34" t="inlineStr">
        <is>
          <t>7UP</t>
        </is>
      </c>
      <c r="B645" s="34" t="inlineStr">
        <is>
          <t>7UP Lemon-Lime | Cherry | single 355mL</t>
        </is>
      </c>
      <c r="C645" s="34" t="inlineStr">
        <is>
          <t>5) Sparkling water &amp; soda</t>
        </is>
      </c>
      <c r="D645" s="34" t="inlineStr">
        <is>
          <t>355 mL can</t>
        </is>
      </c>
      <c r="E645" s="48" t="n">
        <v>1</v>
      </c>
      <c r="F645" s="49" t="n"/>
      <c r="G645" s="50">
        <f>IF(AND(ISNUMBER($F645),ISNUMBER($E645),$E645&lt;&gt;0),$F645/$E645,"")</f>
        <v/>
      </c>
      <c r="H645" s="50">
        <f>IF(AND(ISNUMBER($F645),ISNUMBER($AL645),ISNUMBER($E645),($AL645*$E645)&lt;&gt;0),$F645/($AL645*$E645)*100,"")</f>
        <v/>
      </c>
      <c r="I645" s="51" t="n"/>
      <c r="J645" s="52" t="n"/>
      <c r="K645" s="50">
        <f>IF(AND(ISNUMBER($F645),ISNUMBER($J645)),$F645*(1-$J645),"")</f>
        <v/>
      </c>
      <c r="L645" s="51" t="n"/>
      <c r="M645" s="51" t="n"/>
      <c r="N645" s="50">
        <f>IF(ISNUMBER($F645),($F645-IF(ISNUMBER($AM645),$AM645,0))*(1-IF(ISNUMBER($J645),$J645,0)),"")</f>
        <v/>
      </c>
      <c r="O645" s="34" t="inlineStr">
        <is>
          <t>Cherry</t>
        </is>
      </c>
      <c r="P645" s="48" t="n">
        <v>0</v>
      </c>
      <c r="Q645" s="48" t="n">
        <v>45</v>
      </c>
      <c r="R645" s="34" t="inlineStr">
        <is>
          <t>Not listed</t>
        </is>
      </c>
      <c r="S645" s="48" t="n">
        <v>38</v>
      </c>
      <c r="T645" s="48" t="n">
        <v>140</v>
      </c>
      <c r="U645" s="34" t="inlineStr">
        <is>
          <t>HFCS</t>
        </is>
      </c>
      <c r="V645" s="34" t="inlineStr">
        <is>
          <t>Caffeine free lemon-lime</t>
        </is>
      </c>
      <c r="W645" s="51" t="n"/>
      <c r="X645" s="51" t="n"/>
      <c r="Y645" s="51" t="n"/>
      <c r="Z645" s="51" t="n"/>
      <c r="AA645" s="34" t="inlineStr">
        <is>
          <t>High</t>
        </is>
      </c>
      <c r="AB645" s="34" t="inlineStr">
        <is>
          <t>Legacy lemon-lime</t>
        </is>
      </c>
      <c r="AC645" s="34" t="inlineStr">
        <is>
          <t>Classic lemon-lime soda</t>
        </is>
      </c>
      <c r="AD645" s="34" t="inlineStr">
        <is>
          <t>Lemon-lime alternative to Sprite.</t>
        </is>
      </c>
      <c r="AE645" s="51" t="n"/>
      <c r="AF645" s="53">
        <f>IF(AND(ISNUMBER($P645),ISNUMBER($AL645),$AL645&lt;&gt;0),ROUND($P645/$AL645*100,1),"")</f>
        <v/>
      </c>
      <c r="AG645" s="54">
        <f>IF(AND(ISNUMBER($S645),ISNUMBER($AL645),$AL645&lt;&gt;0),ROUND($S645/$AL645*100,2),"")</f>
        <v/>
      </c>
      <c r="AH645" s="53">
        <f>IF(AND(ISNUMBER($Q645),ISNUMBER($AL645),$AL645&lt;&gt;0),ROUND($Q645/$AL645*100,1),"")</f>
        <v/>
      </c>
      <c r="AI645" s="48">
        <f>IF(ISNUMBER($S645),IF($S645&lt;=1,"Yes","No"),"n/a")</f>
        <v/>
      </c>
      <c r="AJ645" s="48">
        <f>IF(ISNUMBER($S645),ROUND(MAX(0,MIN(100,100-$S645*2.5-IF(ISNUMBER($T645),$T645,0)*0.12+IF($S645&lt;=1,12,0))),0),"")</f>
        <v/>
      </c>
      <c r="AK645" s="48">
        <f>IF(ISNUMBER($Q645),IF($Q645&gt;=100,20,IF($Q645&gt;=30,10,0)),0)+IF(ISNUMBER($R645),IF($R645&gt;=100,20,0),0)+IF(ISNUMBER($P645),IF($P645&gt;=150,20,IF($P645&gt;=50,12,5)),0)+IF(ISNUMBER($S645),IF($S645&lt;=1,15,0),0)</f>
        <v/>
      </c>
      <c r="AL645" s="48" t="n">
        <v>355</v>
      </c>
      <c r="AM645" s="49" t="n"/>
      <c r="AN645" s="48">
        <f>IF(AND(ISNUMBER($P645),ISNUMBER($AL645),$AL645&lt;&gt;0),IF(OR($P645&gt;180,$P645/$AL645*1000&gt;400),"Over ceiling, confirm SKU","Within"),"n/a")</f>
        <v/>
      </c>
      <c r="AO645" s="51" t="n"/>
      <c r="AP645" s="51" t="n"/>
      <c r="AQ645" s="51" t="n"/>
      <c r="AR645" s="34" t="inlineStr">
        <is>
          <t>Recalled, batch confirmed, to confirm</t>
        </is>
      </c>
      <c r="AS645" s="34" t="inlineStr">
        <is>
          <t>BLANK -&gt; requires live Amazon.ca capture</t>
        </is>
      </c>
      <c r="AT645" s="34" t="inlineStr">
        <is>
          <t>Unverified commercial data</t>
        </is>
      </c>
    </row>
    <row r="646" ht="28" customHeight="1">
      <c r="A646" s="34" t="inlineStr">
        <is>
          <t>7UP</t>
        </is>
      </c>
      <c r="B646" s="34" t="inlineStr">
        <is>
          <t>7UP Lemon-Lime | Cherry | 8 pack 355mL</t>
        </is>
      </c>
      <c r="C646" s="34" t="inlineStr">
        <is>
          <t>5) Sparkling water &amp; soda</t>
        </is>
      </c>
      <c r="D646" s="34" t="inlineStr">
        <is>
          <t>355 mL can</t>
        </is>
      </c>
      <c r="E646" s="48" t="n">
        <v>8</v>
      </c>
      <c r="F646" s="49" t="n"/>
      <c r="G646" s="50">
        <f>IF(AND(ISNUMBER($F646),ISNUMBER($E646),$E646&lt;&gt;0),$F646/$E646,"")</f>
        <v/>
      </c>
      <c r="H646" s="50">
        <f>IF(AND(ISNUMBER($F646),ISNUMBER($AL646),ISNUMBER($E646),($AL646*$E646)&lt;&gt;0),$F646/($AL646*$E646)*100,"")</f>
        <v/>
      </c>
      <c r="I646" s="51" t="n"/>
      <c r="J646" s="52" t="n"/>
      <c r="K646" s="50">
        <f>IF(AND(ISNUMBER($F646),ISNUMBER($J646)),$F646*(1-$J646),"")</f>
        <v/>
      </c>
      <c r="L646" s="51" t="n"/>
      <c r="M646" s="51" t="n"/>
      <c r="N646" s="50">
        <f>IF(ISNUMBER($F646),($F646-IF(ISNUMBER($AM646),$AM646,0))*(1-IF(ISNUMBER($J646),$J646,0)),"")</f>
        <v/>
      </c>
      <c r="O646" s="34" t="inlineStr">
        <is>
          <t>Cherry</t>
        </is>
      </c>
      <c r="P646" s="48" t="n">
        <v>0</v>
      </c>
      <c r="Q646" s="48" t="n">
        <v>45</v>
      </c>
      <c r="R646" s="34" t="inlineStr">
        <is>
          <t>Not listed</t>
        </is>
      </c>
      <c r="S646" s="48" t="n">
        <v>38</v>
      </c>
      <c r="T646" s="48" t="n">
        <v>140</v>
      </c>
      <c r="U646" s="34" t="inlineStr">
        <is>
          <t>HFCS</t>
        </is>
      </c>
      <c r="V646" s="34" t="inlineStr">
        <is>
          <t>Caffeine free lemon-lime</t>
        </is>
      </c>
      <c r="W646" s="51" t="n"/>
      <c r="X646" s="51" t="n"/>
      <c r="Y646" s="51" t="n"/>
      <c r="Z646" s="51" t="n"/>
      <c r="AA646" s="34" t="inlineStr">
        <is>
          <t>High</t>
        </is>
      </c>
      <c r="AB646" s="34" t="inlineStr">
        <is>
          <t>Legacy lemon-lime</t>
        </is>
      </c>
      <c r="AC646" s="34" t="inlineStr">
        <is>
          <t>Classic lemon-lime soda</t>
        </is>
      </c>
      <c r="AD646" s="34" t="inlineStr">
        <is>
          <t>Lemon-lime alternative to Sprite.</t>
        </is>
      </c>
      <c r="AE646" s="51" t="n"/>
      <c r="AF646" s="53">
        <f>IF(AND(ISNUMBER($P646),ISNUMBER($AL646),$AL646&lt;&gt;0),ROUND($P646/$AL646*100,1),"")</f>
        <v/>
      </c>
      <c r="AG646" s="54">
        <f>IF(AND(ISNUMBER($S646),ISNUMBER($AL646),$AL646&lt;&gt;0),ROUND($S646/$AL646*100,2),"")</f>
        <v/>
      </c>
      <c r="AH646" s="53">
        <f>IF(AND(ISNUMBER($Q646),ISNUMBER($AL646),$AL646&lt;&gt;0),ROUND($Q646/$AL646*100,1),"")</f>
        <v/>
      </c>
      <c r="AI646" s="48">
        <f>IF(ISNUMBER($S646),IF($S646&lt;=1,"Yes","No"),"n/a")</f>
        <v/>
      </c>
      <c r="AJ646" s="48">
        <f>IF(ISNUMBER($S646),ROUND(MAX(0,MIN(100,100-$S646*2.5-IF(ISNUMBER($T646),$T646,0)*0.12+IF($S646&lt;=1,12,0))),0),"")</f>
        <v/>
      </c>
      <c r="AK646" s="48">
        <f>IF(ISNUMBER($Q646),IF($Q646&gt;=100,20,IF($Q646&gt;=30,10,0)),0)+IF(ISNUMBER($R646),IF($R646&gt;=100,20,0),0)+IF(ISNUMBER($P646),IF($P646&gt;=150,20,IF($P646&gt;=50,12,5)),0)+IF(ISNUMBER($S646),IF($S646&lt;=1,15,0),0)</f>
        <v/>
      </c>
      <c r="AL646" s="48" t="n">
        <v>355</v>
      </c>
      <c r="AM646" s="49" t="n"/>
      <c r="AN646" s="48">
        <f>IF(AND(ISNUMBER($P646),ISNUMBER($AL646),$AL646&lt;&gt;0),IF(OR($P646&gt;180,$P646/$AL646*1000&gt;400),"Over ceiling, confirm SKU","Within"),"n/a")</f>
        <v/>
      </c>
      <c r="AO646" s="51" t="n"/>
      <c r="AP646" s="51" t="n"/>
      <c r="AQ646" s="51" t="n"/>
      <c r="AR646" s="34" t="inlineStr">
        <is>
          <t>Recalled, batch confirmed, to confirm</t>
        </is>
      </c>
      <c r="AS646" s="34" t="inlineStr">
        <is>
          <t>BLANK -&gt; requires live Amazon.ca capture</t>
        </is>
      </c>
      <c r="AT646" s="34" t="inlineStr">
        <is>
          <t>Unverified commercial data</t>
        </is>
      </c>
    </row>
    <row r="647" ht="28" customHeight="1">
      <c r="A647" s="34" t="inlineStr">
        <is>
          <t>7UP</t>
        </is>
      </c>
      <c r="B647" s="34" t="inlineStr">
        <is>
          <t>7UP Lemon-Lime | Cherry | 12 pack 355mL</t>
        </is>
      </c>
      <c r="C647" s="34" t="inlineStr">
        <is>
          <t>5) Sparkling water &amp; soda</t>
        </is>
      </c>
      <c r="D647" s="34" t="inlineStr">
        <is>
          <t>355 mL can</t>
        </is>
      </c>
      <c r="E647" s="48" t="n">
        <v>12</v>
      </c>
      <c r="F647" s="49" t="n"/>
      <c r="G647" s="50">
        <f>IF(AND(ISNUMBER($F647),ISNUMBER($E647),$E647&lt;&gt;0),$F647/$E647,"")</f>
        <v/>
      </c>
      <c r="H647" s="50">
        <f>IF(AND(ISNUMBER($F647),ISNUMBER($AL647),ISNUMBER($E647),($AL647*$E647)&lt;&gt;0),$F647/($AL647*$E647)*100,"")</f>
        <v/>
      </c>
      <c r="I647" s="51" t="n"/>
      <c r="J647" s="52" t="n"/>
      <c r="K647" s="50">
        <f>IF(AND(ISNUMBER($F647),ISNUMBER($J647)),$F647*(1-$J647),"")</f>
        <v/>
      </c>
      <c r="L647" s="51" t="n"/>
      <c r="M647" s="51" t="n"/>
      <c r="N647" s="50">
        <f>IF(ISNUMBER($F647),($F647-IF(ISNUMBER($AM647),$AM647,0))*(1-IF(ISNUMBER($J647),$J647,0)),"")</f>
        <v/>
      </c>
      <c r="O647" s="34" t="inlineStr">
        <is>
          <t>Cherry</t>
        </is>
      </c>
      <c r="P647" s="48" t="n">
        <v>0</v>
      </c>
      <c r="Q647" s="48" t="n">
        <v>45</v>
      </c>
      <c r="R647" s="34" t="inlineStr">
        <is>
          <t>Not listed</t>
        </is>
      </c>
      <c r="S647" s="48" t="n">
        <v>38</v>
      </c>
      <c r="T647" s="48" t="n">
        <v>140</v>
      </c>
      <c r="U647" s="34" t="inlineStr">
        <is>
          <t>HFCS</t>
        </is>
      </c>
      <c r="V647" s="34" t="inlineStr">
        <is>
          <t>Caffeine free lemon-lime</t>
        </is>
      </c>
      <c r="W647" s="51" t="n"/>
      <c r="X647" s="51" t="n"/>
      <c r="Y647" s="51" t="n"/>
      <c r="Z647" s="51" t="n"/>
      <c r="AA647" s="34" t="inlineStr">
        <is>
          <t>High</t>
        </is>
      </c>
      <c r="AB647" s="34" t="inlineStr">
        <is>
          <t>Legacy lemon-lime</t>
        </is>
      </c>
      <c r="AC647" s="34" t="inlineStr">
        <is>
          <t>Classic lemon-lime soda</t>
        </is>
      </c>
      <c r="AD647" s="34" t="inlineStr">
        <is>
          <t>Lemon-lime alternative to Sprite.</t>
        </is>
      </c>
      <c r="AE647" s="51" t="n"/>
      <c r="AF647" s="53">
        <f>IF(AND(ISNUMBER($P647),ISNUMBER($AL647),$AL647&lt;&gt;0),ROUND($P647/$AL647*100,1),"")</f>
        <v/>
      </c>
      <c r="AG647" s="54">
        <f>IF(AND(ISNUMBER($S647),ISNUMBER($AL647),$AL647&lt;&gt;0),ROUND($S647/$AL647*100,2),"")</f>
        <v/>
      </c>
      <c r="AH647" s="53">
        <f>IF(AND(ISNUMBER($Q647),ISNUMBER($AL647),$AL647&lt;&gt;0),ROUND($Q647/$AL647*100,1),"")</f>
        <v/>
      </c>
      <c r="AI647" s="48">
        <f>IF(ISNUMBER($S647),IF($S647&lt;=1,"Yes","No"),"n/a")</f>
        <v/>
      </c>
      <c r="AJ647" s="48">
        <f>IF(ISNUMBER($S647),ROUND(MAX(0,MIN(100,100-$S647*2.5-IF(ISNUMBER($T647),$T647,0)*0.12+IF($S647&lt;=1,12,0))),0),"")</f>
        <v/>
      </c>
      <c r="AK647" s="48">
        <f>IF(ISNUMBER($Q647),IF($Q647&gt;=100,20,IF($Q647&gt;=30,10,0)),0)+IF(ISNUMBER($R647),IF($R647&gt;=100,20,0),0)+IF(ISNUMBER($P647),IF($P647&gt;=150,20,IF($P647&gt;=50,12,5)),0)+IF(ISNUMBER($S647),IF($S647&lt;=1,15,0),0)</f>
        <v/>
      </c>
      <c r="AL647" s="48" t="n">
        <v>355</v>
      </c>
      <c r="AM647" s="49" t="n"/>
      <c r="AN647" s="48">
        <f>IF(AND(ISNUMBER($P647),ISNUMBER($AL647),$AL647&lt;&gt;0),IF(OR($P647&gt;180,$P647/$AL647*1000&gt;400),"Over ceiling, confirm SKU","Within"),"n/a")</f>
        <v/>
      </c>
      <c r="AO647" s="51" t="n"/>
      <c r="AP647" s="51" t="n"/>
      <c r="AQ647" s="51" t="n"/>
      <c r="AR647" s="34" t="inlineStr">
        <is>
          <t>Recalled, batch confirmed, to confirm</t>
        </is>
      </c>
      <c r="AS647" s="34" t="inlineStr">
        <is>
          <t>BLANK -&gt; requires live Amazon.ca capture</t>
        </is>
      </c>
      <c r="AT647" s="34" t="inlineStr">
        <is>
          <t>Unverified commercial data</t>
        </is>
      </c>
    </row>
    <row r="648" ht="28" customHeight="1">
      <c r="A648" s="34" t="inlineStr">
        <is>
          <t>7UP</t>
        </is>
      </c>
      <c r="B648" s="34" t="inlineStr">
        <is>
          <t>7UP Lemon-Lime | Cherry | 15 pack 355mL</t>
        </is>
      </c>
      <c r="C648" s="34" t="inlineStr">
        <is>
          <t>5) Sparkling water &amp; soda</t>
        </is>
      </c>
      <c r="D648" s="34" t="inlineStr">
        <is>
          <t>355 mL can</t>
        </is>
      </c>
      <c r="E648" s="48" t="n">
        <v>15</v>
      </c>
      <c r="F648" s="49" t="n"/>
      <c r="G648" s="50">
        <f>IF(AND(ISNUMBER($F648),ISNUMBER($E648),$E648&lt;&gt;0),$F648/$E648,"")</f>
        <v/>
      </c>
      <c r="H648" s="50">
        <f>IF(AND(ISNUMBER($F648),ISNUMBER($AL648),ISNUMBER($E648),($AL648*$E648)&lt;&gt;0),$F648/($AL648*$E648)*100,"")</f>
        <v/>
      </c>
      <c r="I648" s="51" t="n"/>
      <c r="J648" s="52" t="n"/>
      <c r="K648" s="50">
        <f>IF(AND(ISNUMBER($F648),ISNUMBER($J648)),$F648*(1-$J648),"")</f>
        <v/>
      </c>
      <c r="L648" s="51" t="n"/>
      <c r="M648" s="51" t="n"/>
      <c r="N648" s="50">
        <f>IF(ISNUMBER($F648),($F648-IF(ISNUMBER($AM648),$AM648,0))*(1-IF(ISNUMBER($J648),$J648,0)),"")</f>
        <v/>
      </c>
      <c r="O648" s="34" t="inlineStr">
        <is>
          <t>Cherry</t>
        </is>
      </c>
      <c r="P648" s="48" t="n">
        <v>0</v>
      </c>
      <c r="Q648" s="48" t="n">
        <v>45</v>
      </c>
      <c r="R648" s="34" t="inlineStr">
        <is>
          <t>Not listed</t>
        </is>
      </c>
      <c r="S648" s="48" t="n">
        <v>38</v>
      </c>
      <c r="T648" s="48" t="n">
        <v>140</v>
      </c>
      <c r="U648" s="34" t="inlineStr">
        <is>
          <t>HFCS</t>
        </is>
      </c>
      <c r="V648" s="34" t="inlineStr">
        <is>
          <t>Caffeine free lemon-lime</t>
        </is>
      </c>
      <c r="W648" s="51" t="n"/>
      <c r="X648" s="51" t="n"/>
      <c r="Y648" s="51" t="n"/>
      <c r="Z648" s="51" t="n"/>
      <c r="AA648" s="34" t="inlineStr">
        <is>
          <t>High</t>
        </is>
      </c>
      <c r="AB648" s="34" t="inlineStr">
        <is>
          <t>Legacy lemon-lime</t>
        </is>
      </c>
      <c r="AC648" s="34" t="inlineStr">
        <is>
          <t>Classic lemon-lime soda</t>
        </is>
      </c>
      <c r="AD648" s="34" t="inlineStr">
        <is>
          <t>Lemon-lime alternative to Sprite.</t>
        </is>
      </c>
      <c r="AE648" s="51" t="n"/>
      <c r="AF648" s="53">
        <f>IF(AND(ISNUMBER($P648),ISNUMBER($AL648),$AL648&lt;&gt;0),ROUND($P648/$AL648*100,1),"")</f>
        <v/>
      </c>
      <c r="AG648" s="54">
        <f>IF(AND(ISNUMBER($S648),ISNUMBER($AL648),$AL648&lt;&gt;0),ROUND($S648/$AL648*100,2),"")</f>
        <v/>
      </c>
      <c r="AH648" s="53">
        <f>IF(AND(ISNUMBER($Q648),ISNUMBER($AL648),$AL648&lt;&gt;0),ROUND($Q648/$AL648*100,1),"")</f>
        <v/>
      </c>
      <c r="AI648" s="48">
        <f>IF(ISNUMBER($S648),IF($S648&lt;=1,"Yes","No"),"n/a")</f>
        <v/>
      </c>
      <c r="AJ648" s="48">
        <f>IF(ISNUMBER($S648),ROUND(MAX(0,MIN(100,100-$S648*2.5-IF(ISNUMBER($T648),$T648,0)*0.12+IF($S648&lt;=1,12,0))),0),"")</f>
        <v/>
      </c>
      <c r="AK648" s="48">
        <f>IF(ISNUMBER($Q648),IF($Q648&gt;=100,20,IF($Q648&gt;=30,10,0)),0)+IF(ISNUMBER($R648),IF($R648&gt;=100,20,0),0)+IF(ISNUMBER($P648),IF($P648&gt;=150,20,IF($P648&gt;=50,12,5)),0)+IF(ISNUMBER($S648),IF($S648&lt;=1,15,0),0)</f>
        <v/>
      </c>
      <c r="AL648" s="48" t="n">
        <v>355</v>
      </c>
      <c r="AM648" s="49" t="n"/>
      <c r="AN648" s="48">
        <f>IF(AND(ISNUMBER($P648),ISNUMBER($AL648),$AL648&lt;&gt;0),IF(OR($P648&gt;180,$P648/$AL648*1000&gt;400),"Over ceiling, confirm SKU","Within"),"n/a")</f>
        <v/>
      </c>
      <c r="AO648" s="51" t="n"/>
      <c r="AP648" s="51" t="n"/>
      <c r="AQ648" s="51" t="n"/>
      <c r="AR648" s="34" t="inlineStr">
        <is>
          <t>Recalled, batch confirmed, to confirm</t>
        </is>
      </c>
      <c r="AS648" s="34" t="inlineStr">
        <is>
          <t>BLANK -&gt; requires live Amazon.ca capture</t>
        </is>
      </c>
      <c r="AT648" s="34" t="inlineStr">
        <is>
          <t>Unverified commercial data</t>
        </is>
      </c>
    </row>
    <row r="649" ht="28" customHeight="1">
      <c r="A649" s="34" t="inlineStr">
        <is>
          <t>7UP</t>
        </is>
      </c>
      <c r="B649" s="34" t="inlineStr">
        <is>
          <t>7UP Lemon-Lime | Cherry | 18 pack 355mL</t>
        </is>
      </c>
      <c r="C649" s="34" t="inlineStr">
        <is>
          <t>5) Sparkling water &amp; soda</t>
        </is>
      </c>
      <c r="D649" s="34" t="inlineStr">
        <is>
          <t>355 mL can</t>
        </is>
      </c>
      <c r="E649" s="48" t="n">
        <v>18</v>
      </c>
      <c r="F649" s="49" t="n"/>
      <c r="G649" s="50">
        <f>IF(AND(ISNUMBER($F649),ISNUMBER($E649),$E649&lt;&gt;0),$F649/$E649,"")</f>
        <v/>
      </c>
      <c r="H649" s="50">
        <f>IF(AND(ISNUMBER($F649),ISNUMBER($AL649),ISNUMBER($E649),($AL649*$E649)&lt;&gt;0),$F649/($AL649*$E649)*100,"")</f>
        <v/>
      </c>
      <c r="I649" s="51" t="n"/>
      <c r="J649" s="52" t="n"/>
      <c r="K649" s="50">
        <f>IF(AND(ISNUMBER($F649),ISNUMBER($J649)),$F649*(1-$J649),"")</f>
        <v/>
      </c>
      <c r="L649" s="51" t="n"/>
      <c r="M649" s="51" t="n"/>
      <c r="N649" s="50">
        <f>IF(ISNUMBER($F649),($F649-IF(ISNUMBER($AM649),$AM649,0))*(1-IF(ISNUMBER($J649),$J649,0)),"")</f>
        <v/>
      </c>
      <c r="O649" s="34" t="inlineStr">
        <is>
          <t>Cherry</t>
        </is>
      </c>
      <c r="P649" s="48" t="n">
        <v>0</v>
      </c>
      <c r="Q649" s="48" t="n">
        <v>45</v>
      </c>
      <c r="R649" s="34" t="inlineStr">
        <is>
          <t>Not listed</t>
        </is>
      </c>
      <c r="S649" s="48" t="n">
        <v>38</v>
      </c>
      <c r="T649" s="48" t="n">
        <v>140</v>
      </c>
      <c r="U649" s="34" t="inlineStr">
        <is>
          <t>HFCS</t>
        </is>
      </c>
      <c r="V649" s="34" t="inlineStr">
        <is>
          <t>Caffeine free lemon-lime</t>
        </is>
      </c>
      <c r="W649" s="51" t="n"/>
      <c r="X649" s="51" t="n"/>
      <c r="Y649" s="51" t="n"/>
      <c r="Z649" s="51" t="n"/>
      <c r="AA649" s="34" t="inlineStr">
        <is>
          <t>High</t>
        </is>
      </c>
      <c r="AB649" s="34" t="inlineStr">
        <is>
          <t>Legacy lemon-lime</t>
        </is>
      </c>
      <c r="AC649" s="34" t="inlineStr">
        <is>
          <t>Classic lemon-lime soda</t>
        </is>
      </c>
      <c r="AD649" s="34" t="inlineStr">
        <is>
          <t>Lemon-lime alternative to Sprite.</t>
        </is>
      </c>
      <c r="AE649" s="51" t="n"/>
      <c r="AF649" s="53">
        <f>IF(AND(ISNUMBER($P649),ISNUMBER($AL649),$AL649&lt;&gt;0),ROUND($P649/$AL649*100,1),"")</f>
        <v/>
      </c>
      <c r="AG649" s="54">
        <f>IF(AND(ISNUMBER($S649),ISNUMBER($AL649),$AL649&lt;&gt;0),ROUND($S649/$AL649*100,2),"")</f>
        <v/>
      </c>
      <c r="AH649" s="53">
        <f>IF(AND(ISNUMBER($Q649),ISNUMBER($AL649),$AL649&lt;&gt;0),ROUND($Q649/$AL649*100,1),"")</f>
        <v/>
      </c>
      <c r="AI649" s="48">
        <f>IF(ISNUMBER($S649),IF($S649&lt;=1,"Yes","No"),"n/a")</f>
        <v/>
      </c>
      <c r="AJ649" s="48">
        <f>IF(ISNUMBER($S649),ROUND(MAX(0,MIN(100,100-$S649*2.5-IF(ISNUMBER($T649),$T649,0)*0.12+IF($S649&lt;=1,12,0))),0),"")</f>
        <v/>
      </c>
      <c r="AK649" s="48">
        <f>IF(ISNUMBER($Q649),IF($Q649&gt;=100,20,IF($Q649&gt;=30,10,0)),0)+IF(ISNUMBER($R649),IF($R649&gt;=100,20,0),0)+IF(ISNUMBER($P649),IF($P649&gt;=150,20,IF($P649&gt;=50,12,5)),0)+IF(ISNUMBER($S649),IF($S649&lt;=1,15,0),0)</f>
        <v/>
      </c>
      <c r="AL649" s="48" t="n">
        <v>355</v>
      </c>
      <c r="AM649" s="49" t="n"/>
      <c r="AN649" s="48">
        <f>IF(AND(ISNUMBER($P649),ISNUMBER($AL649),$AL649&lt;&gt;0),IF(OR($P649&gt;180,$P649/$AL649*1000&gt;400),"Over ceiling, confirm SKU","Within"),"n/a")</f>
        <v/>
      </c>
      <c r="AO649" s="51" t="n"/>
      <c r="AP649" s="51" t="n"/>
      <c r="AQ649" s="51" t="n"/>
      <c r="AR649" s="34" t="inlineStr">
        <is>
          <t>Recalled, batch confirmed, to confirm</t>
        </is>
      </c>
      <c r="AS649" s="34" t="inlineStr">
        <is>
          <t>BLANK -&gt; requires live Amazon.ca capture</t>
        </is>
      </c>
      <c r="AT649" s="34" t="inlineStr">
        <is>
          <t>Unverified commercial data</t>
        </is>
      </c>
    </row>
    <row r="650" ht="28" customHeight="1">
      <c r="A650" s="34" t="inlineStr">
        <is>
          <t>7UP</t>
        </is>
      </c>
      <c r="B650" s="34" t="inlineStr">
        <is>
          <t>7UP Lemon-Lime | Cherry | 24 pack 355mL</t>
        </is>
      </c>
      <c r="C650" s="34" t="inlineStr">
        <is>
          <t>5) Sparkling water &amp; soda</t>
        </is>
      </c>
      <c r="D650" s="34" t="inlineStr">
        <is>
          <t>355 mL can</t>
        </is>
      </c>
      <c r="E650" s="48" t="n">
        <v>24</v>
      </c>
      <c r="F650" s="49" t="n"/>
      <c r="G650" s="50">
        <f>IF(AND(ISNUMBER($F650),ISNUMBER($E650),$E650&lt;&gt;0),$F650/$E650,"")</f>
        <v/>
      </c>
      <c r="H650" s="50">
        <f>IF(AND(ISNUMBER($F650),ISNUMBER($AL650),ISNUMBER($E650),($AL650*$E650)&lt;&gt;0),$F650/($AL650*$E650)*100,"")</f>
        <v/>
      </c>
      <c r="I650" s="51" t="n"/>
      <c r="J650" s="52" t="n"/>
      <c r="K650" s="50">
        <f>IF(AND(ISNUMBER($F650),ISNUMBER($J650)),$F650*(1-$J650),"")</f>
        <v/>
      </c>
      <c r="L650" s="51" t="n"/>
      <c r="M650" s="51" t="n"/>
      <c r="N650" s="50">
        <f>IF(ISNUMBER($F650),($F650-IF(ISNUMBER($AM650),$AM650,0))*(1-IF(ISNUMBER($J650),$J650,0)),"")</f>
        <v/>
      </c>
      <c r="O650" s="34" t="inlineStr">
        <is>
          <t>Cherry</t>
        </is>
      </c>
      <c r="P650" s="48" t="n">
        <v>0</v>
      </c>
      <c r="Q650" s="48" t="n">
        <v>45</v>
      </c>
      <c r="R650" s="34" t="inlineStr">
        <is>
          <t>Not listed</t>
        </is>
      </c>
      <c r="S650" s="48" t="n">
        <v>38</v>
      </c>
      <c r="T650" s="48" t="n">
        <v>140</v>
      </c>
      <c r="U650" s="34" t="inlineStr">
        <is>
          <t>HFCS</t>
        </is>
      </c>
      <c r="V650" s="34" t="inlineStr">
        <is>
          <t>Caffeine free lemon-lime</t>
        </is>
      </c>
      <c r="W650" s="51" t="n"/>
      <c r="X650" s="51" t="n"/>
      <c r="Y650" s="51" t="n"/>
      <c r="Z650" s="51" t="n"/>
      <c r="AA650" s="34" t="inlineStr">
        <is>
          <t>High</t>
        </is>
      </c>
      <c r="AB650" s="34" t="inlineStr">
        <is>
          <t>Legacy lemon-lime</t>
        </is>
      </c>
      <c r="AC650" s="34" t="inlineStr">
        <is>
          <t>Classic lemon-lime soda</t>
        </is>
      </c>
      <c r="AD650" s="34" t="inlineStr">
        <is>
          <t>Lemon-lime alternative to Sprite.</t>
        </is>
      </c>
      <c r="AE650" s="51" t="n"/>
      <c r="AF650" s="53">
        <f>IF(AND(ISNUMBER($P650),ISNUMBER($AL650),$AL650&lt;&gt;0),ROUND($P650/$AL650*100,1),"")</f>
        <v/>
      </c>
      <c r="AG650" s="54">
        <f>IF(AND(ISNUMBER($S650),ISNUMBER($AL650),$AL650&lt;&gt;0),ROUND($S650/$AL650*100,2),"")</f>
        <v/>
      </c>
      <c r="AH650" s="53">
        <f>IF(AND(ISNUMBER($Q650),ISNUMBER($AL650),$AL650&lt;&gt;0),ROUND($Q650/$AL650*100,1),"")</f>
        <v/>
      </c>
      <c r="AI650" s="48">
        <f>IF(ISNUMBER($S650),IF($S650&lt;=1,"Yes","No"),"n/a")</f>
        <v/>
      </c>
      <c r="AJ650" s="48">
        <f>IF(ISNUMBER($S650),ROUND(MAX(0,MIN(100,100-$S650*2.5-IF(ISNUMBER($T650),$T650,0)*0.12+IF($S650&lt;=1,12,0))),0),"")</f>
        <v/>
      </c>
      <c r="AK650" s="48">
        <f>IF(ISNUMBER($Q650),IF($Q650&gt;=100,20,IF($Q650&gt;=30,10,0)),0)+IF(ISNUMBER($R650),IF($R650&gt;=100,20,0),0)+IF(ISNUMBER($P650),IF($P650&gt;=150,20,IF($P650&gt;=50,12,5)),0)+IF(ISNUMBER($S650),IF($S650&lt;=1,15,0),0)</f>
        <v/>
      </c>
      <c r="AL650" s="48" t="n">
        <v>355</v>
      </c>
      <c r="AM650" s="49" t="n"/>
      <c r="AN650" s="48">
        <f>IF(AND(ISNUMBER($P650),ISNUMBER($AL650),$AL650&lt;&gt;0),IF(OR($P650&gt;180,$P650/$AL650*1000&gt;400),"Over ceiling, confirm SKU","Within"),"n/a")</f>
        <v/>
      </c>
      <c r="AO650" s="51" t="n"/>
      <c r="AP650" s="51" t="n"/>
      <c r="AQ650" s="51" t="n"/>
      <c r="AR650" s="34" t="inlineStr">
        <is>
          <t>Recalled, batch confirmed, to confirm</t>
        </is>
      </c>
      <c r="AS650" s="34" t="inlineStr">
        <is>
          <t>BLANK -&gt; requires live Amazon.ca capture</t>
        </is>
      </c>
      <c r="AT650" s="34" t="inlineStr">
        <is>
          <t>Unverified commercial data</t>
        </is>
      </c>
    </row>
    <row r="651" ht="28" customHeight="1">
      <c r="A651" s="34" t="inlineStr">
        <is>
          <t>7UP</t>
        </is>
      </c>
      <c r="B651" s="34" t="inlineStr">
        <is>
          <t>7UP Lemon-Lime | Diet | single 355mL</t>
        </is>
      </c>
      <c r="C651" s="34" t="inlineStr">
        <is>
          <t>5) Sparkling water &amp; soda</t>
        </is>
      </c>
      <c r="D651" s="34" t="inlineStr">
        <is>
          <t>355 mL can</t>
        </is>
      </c>
      <c r="E651" s="48" t="n">
        <v>1</v>
      </c>
      <c r="F651" s="49" t="n"/>
      <c r="G651" s="50">
        <f>IF(AND(ISNUMBER($F651),ISNUMBER($E651),$E651&lt;&gt;0),$F651/$E651,"")</f>
        <v/>
      </c>
      <c r="H651" s="50">
        <f>IF(AND(ISNUMBER($F651),ISNUMBER($AL651),ISNUMBER($E651),($AL651*$E651)&lt;&gt;0),$F651/($AL651*$E651)*100,"")</f>
        <v/>
      </c>
      <c r="I651" s="51" t="n"/>
      <c r="J651" s="52" t="n"/>
      <c r="K651" s="50">
        <f>IF(AND(ISNUMBER($F651),ISNUMBER($J651)),$F651*(1-$J651),"")</f>
        <v/>
      </c>
      <c r="L651" s="51" t="n"/>
      <c r="M651" s="51" t="n"/>
      <c r="N651" s="50">
        <f>IF(ISNUMBER($F651),($F651-IF(ISNUMBER($AM651),$AM651,0))*(1-IF(ISNUMBER($J651),$J651,0)),"")</f>
        <v/>
      </c>
      <c r="O651" s="34" t="inlineStr">
        <is>
          <t>Diet</t>
        </is>
      </c>
      <c r="P651" s="48" t="n">
        <v>0</v>
      </c>
      <c r="Q651" s="48" t="n">
        <v>45</v>
      </c>
      <c r="R651" s="34" t="inlineStr">
        <is>
          <t>Not listed</t>
        </is>
      </c>
      <c r="S651" s="48" t="n">
        <v>38</v>
      </c>
      <c r="T651" s="48" t="n">
        <v>140</v>
      </c>
      <c r="U651" s="34" t="inlineStr">
        <is>
          <t>HFCS</t>
        </is>
      </c>
      <c r="V651" s="34" t="inlineStr">
        <is>
          <t>Caffeine free lemon-lime</t>
        </is>
      </c>
      <c r="W651" s="51" t="n"/>
      <c r="X651" s="51" t="n"/>
      <c r="Y651" s="51" t="n"/>
      <c r="Z651" s="51" t="n"/>
      <c r="AA651" s="34" t="inlineStr">
        <is>
          <t>High</t>
        </is>
      </c>
      <c r="AB651" s="34" t="inlineStr">
        <is>
          <t>Legacy lemon-lime</t>
        </is>
      </c>
      <c r="AC651" s="34" t="inlineStr">
        <is>
          <t>Classic lemon-lime soda</t>
        </is>
      </c>
      <c r="AD651" s="34" t="inlineStr">
        <is>
          <t>Lemon-lime alternative to Sprite.</t>
        </is>
      </c>
      <c r="AE651" s="51" t="n"/>
      <c r="AF651" s="53">
        <f>IF(AND(ISNUMBER($P651),ISNUMBER($AL651),$AL651&lt;&gt;0),ROUND($P651/$AL651*100,1),"")</f>
        <v/>
      </c>
      <c r="AG651" s="54">
        <f>IF(AND(ISNUMBER($S651),ISNUMBER($AL651),$AL651&lt;&gt;0),ROUND($S651/$AL651*100,2),"")</f>
        <v/>
      </c>
      <c r="AH651" s="53">
        <f>IF(AND(ISNUMBER($Q651),ISNUMBER($AL651),$AL651&lt;&gt;0),ROUND($Q651/$AL651*100,1),"")</f>
        <v/>
      </c>
      <c r="AI651" s="48">
        <f>IF(ISNUMBER($S651),IF($S651&lt;=1,"Yes","No"),"n/a")</f>
        <v/>
      </c>
      <c r="AJ651" s="48">
        <f>IF(ISNUMBER($S651),ROUND(MAX(0,MIN(100,100-$S651*2.5-IF(ISNUMBER($T651),$T651,0)*0.12+IF($S651&lt;=1,12,0))),0),"")</f>
        <v/>
      </c>
      <c r="AK651" s="48">
        <f>IF(ISNUMBER($Q651),IF($Q651&gt;=100,20,IF($Q651&gt;=30,10,0)),0)+IF(ISNUMBER($R651),IF($R651&gt;=100,20,0),0)+IF(ISNUMBER($P651),IF($P651&gt;=150,20,IF($P651&gt;=50,12,5)),0)+IF(ISNUMBER($S651),IF($S651&lt;=1,15,0),0)</f>
        <v/>
      </c>
      <c r="AL651" s="48" t="n">
        <v>355</v>
      </c>
      <c r="AM651" s="49" t="n"/>
      <c r="AN651" s="48">
        <f>IF(AND(ISNUMBER($P651),ISNUMBER($AL651),$AL651&lt;&gt;0),IF(OR($P651&gt;180,$P651/$AL651*1000&gt;400),"Over ceiling, confirm SKU","Within"),"n/a")</f>
        <v/>
      </c>
      <c r="AO651" s="51" t="n"/>
      <c r="AP651" s="51" t="n"/>
      <c r="AQ651" s="51" t="n"/>
      <c r="AR651" s="34" t="inlineStr">
        <is>
          <t>Recalled, batch confirmed, to confirm</t>
        </is>
      </c>
      <c r="AS651" s="34" t="inlineStr">
        <is>
          <t>BLANK -&gt; requires live Amazon.ca capture</t>
        </is>
      </c>
      <c r="AT651" s="34" t="inlineStr">
        <is>
          <t>Unverified commercial data</t>
        </is>
      </c>
    </row>
    <row r="652" ht="28" customHeight="1">
      <c r="A652" s="34" t="inlineStr">
        <is>
          <t>7UP</t>
        </is>
      </c>
      <c r="B652" s="34" t="inlineStr">
        <is>
          <t>7UP Lemon-Lime | Diet | 8 pack 355mL</t>
        </is>
      </c>
      <c r="C652" s="34" t="inlineStr">
        <is>
          <t>5) Sparkling water &amp; soda</t>
        </is>
      </c>
      <c r="D652" s="34" t="inlineStr">
        <is>
          <t>355 mL can</t>
        </is>
      </c>
      <c r="E652" s="48" t="n">
        <v>8</v>
      </c>
      <c r="F652" s="49" t="n"/>
      <c r="G652" s="50">
        <f>IF(AND(ISNUMBER($F652),ISNUMBER($E652),$E652&lt;&gt;0),$F652/$E652,"")</f>
        <v/>
      </c>
      <c r="H652" s="50">
        <f>IF(AND(ISNUMBER($F652),ISNUMBER($AL652),ISNUMBER($E652),($AL652*$E652)&lt;&gt;0),$F652/($AL652*$E652)*100,"")</f>
        <v/>
      </c>
      <c r="I652" s="51" t="n"/>
      <c r="J652" s="52" t="n"/>
      <c r="K652" s="50">
        <f>IF(AND(ISNUMBER($F652),ISNUMBER($J652)),$F652*(1-$J652),"")</f>
        <v/>
      </c>
      <c r="L652" s="51" t="n"/>
      <c r="M652" s="51" t="n"/>
      <c r="N652" s="50">
        <f>IF(ISNUMBER($F652),($F652-IF(ISNUMBER($AM652),$AM652,0))*(1-IF(ISNUMBER($J652),$J652,0)),"")</f>
        <v/>
      </c>
      <c r="O652" s="34" t="inlineStr">
        <is>
          <t>Diet</t>
        </is>
      </c>
      <c r="P652" s="48" t="n">
        <v>0</v>
      </c>
      <c r="Q652" s="48" t="n">
        <v>45</v>
      </c>
      <c r="R652" s="34" t="inlineStr">
        <is>
          <t>Not listed</t>
        </is>
      </c>
      <c r="S652" s="48" t="n">
        <v>38</v>
      </c>
      <c r="T652" s="48" t="n">
        <v>140</v>
      </c>
      <c r="U652" s="34" t="inlineStr">
        <is>
          <t>HFCS</t>
        </is>
      </c>
      <c r="V652" s="34" t="inlineStr">
        <is>
          <t>Caffeine free lemon-lime</t>
        </is>
      </c>
      <c r="W652" s="51" t="n"/>
      <c r="X652" s="51" t="n"/>
      <c r="Y652" s="51" t="n"/>
      <c r="Z652" s="51" t="n"/>
      <c r="AA652" s="34" t="inlineStr">
        <is>
          <t>High</t>
        </is>
      </c>
      <c r="AB652" s="34" t="inlineStr">
        <is>
          <t>Legacy lemon-lime</t>
        </is>
      </c>
      <c r="AC652" s="34" t="inlineStr">
        <is>
          <t>Classic lemon-lime soda</t>
        </is>
      </c>
      <c r="AD652" s="34" t="inlineStr">
        <is>
          <t>Lemon-lime alternative to Sprite.</t>
        </is>
      </c>
      <c r="AE652" s="51" t="n"/>
      <c r="AF652" s="53">
        <f>IF(AND(ISNUMBER($P652),ISNUMBER($AL652),$AL652&lt;&gt;0),ROUND($P652/$AL652*100,1),"")</f>
        <v/>
      </c>
      <c r="AG652" s="54">
        <f>IF(AND(ISNUMBER($S652),ISNUMBER($AL652),$AL652&lt;&gt;0),ROUND($S652/$AL652*100,2),"")</f>
        <v/>
      </c>
      <c r="AH652" s="53">
        <f>IF(AND(ISNUMBER($Q652),ISNUMBER($AL652),$AL652&lt;&gt;0),ROUND($Q652/$AL652*100,1),"")</f>
        <v/>
      </c>
      <c r="AI652" s="48">
        <f>IF(ISNUMBER($S652),IF($S652&lt;=1,"Yes","No"),"n/a")</f>
        <v/>
      </c>
      <c r="AJ652" s="48">
        <f>IF(ISNUMBER($S652),ROUND(MAX(0,MIN(100,100-$S652*2.5-IF(ISNUMBER($T652),$T652,0)*0.12+IF($S652&lt;=1,12,0))),0),"")</f>
        <v/>
      </c>
      <c r="AK652" s="48">
        <f>IF(ISNUMBER($Q652),IF($Q652&gt;=100,20,IF($Q652&gt;=30,10,0)),0)+IF(ISNUMBER($R652),IF($R652&gt;=100,20,0),0)+IF(ISNUMBER($P652),IF($P652&gt;=150,20,IF($P652&gt;=50,12,5)),0)+IF(ISNUMBER($S652),IF($S652&lt;=1,15,0),0)</f>
        <v/>
      </c>
      <c r="AL652" s="48" t="n">
        <v>355</v>
      </c>
      <c r="AM652" s="49" t="n"/>
      <c r="AN652" s="48">
        <f>IF(AND(ISNUMBER($P652),ISNUMBER($AL652),$AL652&lt;&gt;0),IF(OR($P652&gt;180,$P652/$AL652*1000&gt;400),"Over ceiling, confirm SKU","Within"),"n/a")</f>
        <v/>
      </c>
      <c r="AO652" s="51" t="n"/>
      <c r="AP652" s="51" t="n"/>
      <c r="AQ652" s="51" t="n"/>
      <c r="AR652" s="34" t="inlineStr">
        <is>
          <t>Recalled, batch confirmed, to confirm</t>
        </is>
      </c>
      <c r="AS652" s="34" t="inlineStr">
        <is>
          <t>BLANK -&gt; requires live Amazon.ca capture</t>
        </is>
      </c>
      <c r="AT652" s="34" t="inlineStr">
        <is>
          <t>Unverified commercial data</t>
        </is>
      </c>
    </row>
    <row r="653" ht="28" customHeight="1">
      <c r="A653" s="34" t="inlineStr">
        <is>
          <t>7UP</t>
        </is>
      </c>
      <c r="B653" s="34" t="inlineStr">
        <is>
          <t>7UP Lemon-Lime | Diet | 12 pack 355mL</t>
        </is>
      </c>
      <c r="C653" s="34" t="inlineStr">
        <is>
          <t>5) Sparkling water &amp; soda</t>
        </is>
      </c>
      <c r="D653" s="34" t="inlineStr">
        <is>
          <t>355 mL can</t>
        </is>
      </c>
      <c r="E653" s="48" t="n">
        <v>12</v>
      </c>
      <c r="F653" s="49" t="n"/>
      <c r="G653" s="50">
        <f>IF(AND(ISNUMBER($F653),ISNUMBER($E653),$E653&lt;&gt;0),$F653/$E653,"")</f>
        <v/>
      </c>
      <c r="H653" s="50">
        <f>IF(AND(ISNUMBER($F653),ISNUMBER($AL653),ISNUMBER($E653),($AL653*$E653)&lt;&gt;0),$F653/($AL653*$E653)*100,"")</f>
        <v/>
      </c>
      <c r="I653" s="51" t="n"/>
      <c r="J653" s="52" t="n"/>
      <c r="K653" s="50">
        <f>IF(AND(ISNUMBER($F653),ISNUMBER($J653)),$F653*(1-$J653),"")</f>
        <v/>
      </c>
      <c r="L653" s="51" t="n"/>
      <c r="M653" s="51" t="n"/>
      <c r="N653" s="50">
        <f>IF(ISNUMBER($F653),($F653-IF(ISNUMBER($AM653),$AM653,0))*(1-IF(ISNUMBER($J653),$J653,0)),"")</f>
        <v/>
      </c>
      <c r="O653" s="34" t="inlineStr">
        <is>
          <t>Diet</t>
        </is>
      </c>
      <c r="P653" s="48" t="n">
        <v>0</v>
      </c>
      <c r="Q653" s="48" t="n">
        <v>45</v>
      </c>
      <c r="R653" s="34" t="inlineStr">
        <is>
          <t>Not listed</t>
        </is>
      </c>
      <c r="S653" s="48" t="n">
        <v>38</v>
      </c>
      <c r="T653" s="48" t="n">
        <v>140</v>
      </c>
      <c r="U653" s="34" t="inlineStr">
        <is>
          <t>HFCS</t>
        </is>
      </c>
      <c r="V653" s="34" t="inlineStr">
        <is>
          <t>Caffeine free lemon-lime</t>
        </is>
      </c>
      <c r="W653" s="51" t="n"/>
      <c r="X653" s="51" t="n"/>
      <c r="Y653" s="51" t="n"/>
      <c r="Z653" s="51" t="n"/>
      <c r="AA653" s="34" t="inlineStr">
        <is>
          <t>High</t>
        </is>
      </c>
      <c r="AB653" s="34" t="inlineStr">
        <is>
          <t>Legacy lemon-lime</t>
        </is>
      </c>
      <c r="AC653" s="34" t="inlineStr">
        <is>
          <t>Classic lemon-lime soda</t>
        </is>
      </c>
      <c r="AD653" s="34" t="inlineStr">
        <is>
          <t>Lemon-lime alternative to Sprite.</t>
        </is>
      </c>
      <c r="AE653" s="51" t="n"/>
      <c r="AF653" s="53">
        <f>IF(AND(ISNUMBER($P653),ISNUMBER($AL653),$AL653&lt;&gt;0),ROUND($P653/$AL653*100,1),"")</f>
        <v/>
      </c>
      <c r="AG653" s="54">
        <f>IF(AND(ISNUMBER($S653),ISNUMBER($AL653),$AL653&lt;&gt;0),ROUND($S653/$AL653*100,2),"")</f>
        <v/>
      </c>
      <c r="AH653" s="53">
        <f>IF(AND(ISNUMBER($Q653),ISNUMBER($AL653),$AL653&lt;&gt;0),ROUND($Q653/$AL653*100,1),"")</f>
        <v/>
      </c>
      <c r="AI653" s="48">
        <f>IF(ISNUMBER($S653),IF($S653&lt;=1,"Yes","No"),"n/a")</f>
        <v/>
      </c>
      <c r="AJ653" s="48">
        <f>IF(ISNUMBER($S653),ROUND(MAX(0,MIN(100,100-$S653*2.5-IF(ISNUMBER($T653),$T653,0)*0.12+IF($S653&lt;=1,12,0))),0),"")</f>
        <v/>
      </c>
      <c r="AK653" s="48">
        <f>IF(ISNUMBER($Q653),IF($Q653&gt;=100,20,IF($Q653&gt;=30,10,0)),0)+IF(ISNUMBER($R653),IF($R653&gt;=100,20,0),0)+IF(ISNUMBER($P653),IF($P653&gt;=150,20,IF($P653&gt;=50,12,5)),0)+IF(ISNUMBER($S653),IF($S653&lt;=1,15,0),0)</f>
        <v/>
      </c>
      <c r="AL653" s="48" t="n">
        <v>355</v>
      </c>
      <c r="AM653" s="49" t="n"/>
      <c r="AN653" s="48">
        <f>IF(AND(ISNUMBER($P653),ISNUMBER($AL653),$AL653&lt;&gt;0),IF(OR($P653&gt;180,$P653/$AL653*1000&gt;400),"Over ceiling, confirm SKU","Within"),"n/a")</f>
        <v/>
      </c>
      <c r="AO653" s="51" t="n"/>
      <c r="AP653" s="51" t="n"/>
      <c r="AQ653" s="51" t="n"/>
      <c r="AR653" s="34" t="inlineStr">
        <is>
          <t>Recalled, batch confirmed, to confirm</t>
        </is>
      </c>
      <c r="AS653" s="34" t="inlineStr">
        <is>
          <t>BLANK -&gt; requires live Amazon.ca capture</t>
        </is>
      </c>
      <c r="AT653" s="34" t="inlineStr">
        <is>
          <t>Unverified commercial data</t>
        </is>
      </c>
    </row>
    <row r="654" ht="28" customHeight="1">
      <c r="A654" s="34" t="inlineStr">
        <is>
          <t>7UP</t>
        </is>
      </c>
      <c r="B654" s="34" t="inlineStr">
        <is>
          <t>7UP Lemon-Lime | Diet | 15 pack 355mL</t>
        </is>
      </c>
      <c r="C654" s="34" t="inlineStr">
        <is>
          <t>5) Sparkling water &amp; soda</t>
        </is>
      </c>
      <c r="D654" s="34" t="inlineStr">
        <is>
          <t>355 mL can</t>
        </is>
      </c>
      <c r="E654" s="48" t="n">
        <v>15</v>
      </c>
      <c r="F654" s="49" t="n"/>
      <c r="G654" s="50">
        <f>IF(AND(ISNUMBER($F654),ISNUMBER($E654),$E654&lt;&gt;0),$F654/$E654,"")</f>
        <v/>
      </c>
      <c r="H654" s="50">
        <f>IF(AND(ISNUMBER($F654),ISNUMBER($AL654),ISNUMBER($E654),($AL654*$E654)&lt;&gt;0),$F654/($AL654*$E654)*100,"")</f>
        <v/>
      </c>
      <c r="I654" s="51" t="n"/>
      <c r="J654" s="52" t="n"/>
      <c r="K654" s="50">
        <f>IF(AND(ISNUMBER($F654),ISNUMBER($J654)),$F654*(1-$J654),"")</f>
        <v/>
      </c>
      <c r="L654" s="51" t="n"/>
      <c r="M654" s="51" t="n"/>
      <c r="N654" s="50">
        <f>IF(ISNUMBER($F654),($F654-IF(ISNUMBER($AM654),$AM654,0))*(1-IF(ISNUMBER($J654),$J654,0)),"")</f>
        <v/>
      </c>
      <c r="O654" s="34" t="inlineStr">
        <is>
          <t>Diet</t>
        </is>
      </c>
      <c r="P654" s="48" t="n">
        <v>0</v>
      </c>
      <c r="Q654" s="48" t="n">
        <v>45</v>
      </c>
      <c r="R654" s="34" t="inlineStr">
        <is>
          <t>Not listed</t>
        </is>
      </c>
      <c r="S654" s="48" t="n">
        <v>38</v>
      </c>
      <c r="T654" s="48" t="n">
        <v>140</v>
      </c>
      <c r="U654" s="34" t="inlineStr">
        <is>
          <t>HFCS</t>
        </is>
      </c>
      <c r="V654" s="34" t="inlineStr">
        <is>
          <t>Caffeine free lemon-lime</t>
        </is>
      </c>
      <c r="W654" s="51" t="n"/>
      <c r="X654" s="51" t="n"/>
      <c r="Y654" s="51" t="n"/>
      <c r="Z654" s="51" t="n"/>
      <c r="AA654" s="34" t="inlineStr">
        <is>
          <t>High</t>
        </is>
      </c>
      <c r="AB654" s="34" t="inlineStr">
        <is>
          <t>Legacy lemon-lime</t>
        </is>
      </c>
      <c r="AC654" s="34" t="inlineStr">
        <is>
          <t>Classic lemon-lime soda</t>
        </is>
      </c>
      <c r="AD654" s="34" t="inlineStr">
        <is>
          <t>Lemon-lime alternative to Sprite.</t>
        </is>
      </c>
      <c r="AE654" s="51" t="n"/>
      <c r="AF654" s="53">
        <f>IF(AND(ISNUMBER($P654),ISNUMBER($AL654),$AL654&lt;&gt;0),ROUND($P654/$AL654*100,1),"")</f>
        <v/>
      </c>
      <c r="AG654" s="54">
        <f>IF(AND(ISNUMBER($S654),ISNUMBER($AL654),$AL654&lt;&gt;0),ROUND($S654/$AL654*100,2),"")</f>
        <v/>
      </c>
      <c r="AH654" s="53">
        <f>IF(AND(ISNUMBER($Q654),ISNUMBER($AL654),$AL654&lt;&gt;0),ROUND($Q654/$AL654*100,1),"")</f>
        <v/>
      </c>
      <c r="AI654" s="48">
        <f>IF(ISNUMBER($S654),IF($S654&lt;=1,"Yes","No"),"n/a")</f>
        <v/>
      </c>
      <c r="AJ654" s="48">
        <f>IF(ISNUMBER($S654),ROUND(MAX(0,MIN(100,100-$S654*2.5-IF(ISNUMBER($T654),$T654,0)*0.12+IF($S654&lt;=1,12,0))),0),"")</f>
        <v/>
      </c>
      <c r="AK654" s="48">
        <f>IF(ISNUMBER($Q654),IF($Q654&gt;=100,20,IF($Q654&gt;=30,10,0)),0)+IF(ISNUMBER($R654),IF($R654&gt;=100,20,0),0)+IF(ISNUMBER($P654),IF($P654&gt;=150,20,IF($P654&gt;=50,12,5)),0)+IF(ISNUMBER($S654),IF($S654&lt;=1,15,0),0)</f>
        <v/>
      </c>
      <c r="AL654" s="48" t="n">
        <v>355</v>
      </c>
      <c r="AM654" s="49" t="n"/>
      <c r="AN654" s="48">
        <f>IF(AND(ISNUMBER($P654),ISNUMBER($AL654),$AL654&lt;&gt;0),IF(OR($P654&gt;180,$P654/$AL654*1000&gt;400),"Over ceiling, confirm SKU","Within"),"n/a")</f>
        <v/>
      </c>
      <c r="AO654" s="51" t="n"/>
      <c r="AP654" s="51" t="n"/>
      <c r="AQ654" s="51" t="n"/>
      <c r="AR654" s="34" t="inlineStr">
        <is>
          <t>Recalled, batch confirmed, to confirm</t>
        </is>
      </c>
      <c r="AS654" s="34" t="inlineStr">
        <is>
          <t>BLANK -&gt; requires live Amazon.ca capture</t>
        </is>
      </c>
      <c r="AT654" s="34" t="inlineStr">
        <is>
          <t>Unverified commercial data</t>
        </is>
      </c>
    </row>
    <row r="655" ht="28" customHeight="1">
      <c r="A655" s="34" t="inlineStr">
        <is>
          <t>7UP</t>
        </is>
      </c>
      <c r="B655" s="34" t="inlineStr">
        <is>
          <t>7UP Lemon-Lime | Diet | 18 pack 355mL</t>
        </is>
      </c>
      <c r="C655" s="34" t="inlineStr">
        <is>
          <t>5) Sparkling water &amp; soda</t>
        </is>
      </c>
      <c r="D655" s="34" t="inlineStr">
        <is>
          <t>355 mL can</t>
        </is>
      </c>
      <c r="E655" s="48" t="n">
        <v>18</v>
      </c>
      <c r="F655" s="49" t="n"/>
      <c r="G655" s="50">
        <f>IF(AND(ISNUMBER($F655),ISNUMBER($E655),$E655&lt;&gt;0),$F655/$E655,"")</f>
        <v/>
      </c>
      <c r="H655" s="50">
        <f>IF(AND(ISNUMBER($F655),ISNUMBER($AL655),ISNUMBER($E655),($AL655*$E655)&lt;&gt;0),$F655/($AL655*$E655)*100,"")</f>
        <v/>
      </c>
      <c r="I655" s="51" t="n"/>
      <c r="J655" s="52" t="n"/>
      <c r="K655" s="50">
        <f>IF(AND(ISNUMBER($F655),ISNUMBER($J655)),$F655*(1-$J655),"")</f>
        <v/>
      </c>
      <c r="L655" s="51" t="n"/>
      <c r="M655" s="51" t="n"/>
      <c r="N655" s="50">
        <f>IF(ISNUMBER($F655),($F655-IF(ISNUMBER($AM655),$AM655,0))*(1-IF(ISNUMBER($J655),$J655,0)),"")</f>
        <v/>
      </c>
      <c r="O655" s="34" t="inlineStr">
        <is>
          <t>Diet</t>
        </is>
      </c>
      <c r="P655" s="48" t="n">
        <v>0</v>
      </c>
      <c r="Q655" s="48" t="n">
        <v>45</v>
      </c>
      <c r="R655" s="34" t="inlineStr">
        <is>
          <t>Not listed</t>
        </is>
      </c>
      <c r="S655" s="48" t="n">
        <v>38</v>
      </c>
      <c r="T655" s="48" t="n">
        <v>140</v>
      </c>
      <c r="U655" s="34" t="inlineStr">
        <is>
          <t>HFCS</t>
        </is>
      </c>
      <c r="V655" s="34" t="inlineStr">
        <is>
          <t>Caffeine free lemon-lime</t>
        </is>
      </c>
      <c r="W655" s="51" t="n"/>
      <c r="X655" s="51" t="n"/>
      <c r="Y655" s="51" t="n"/>
      <c r="Z655" s="51" t="n"/>
      <c r="AA655" s="34" t="inlineStr">
        <is>
          <t>High</t>
        </is>
      </c>
      <c r="AB655" s="34" t="inlineStr">
        <is>
          <t>Legacy lemon-lime</t>
        </is>
      </c>
      <c r="AC655" s="34" t="inlineStr">
        <is>
          <t>Classic lemon-lime soda</t>
        </is>
      </c>
      <c r="AD655" s="34" t="inlineStr">
        <is>
          <t>Lemon-lime alternative to Sprite.</t>
        </is>
      </c>
      <c r="AE655" s="51" t="n"/>
      <c r="AF655" s="53">
        <f>IF(AND(ISNUMBER($P655),ISNUMBER($AL655),$AL655&lt;&gt;0),ROUND($P655/$AL655*100,1),"")</f>
        <v/>
      </c>
      <c r="AG655" s="54">
        <f>IF(AND(ISNUMBER($S655),ISNUMBER($AL655),$AL655&lt;&gt;0),ROUND($S655/$AL655*100,2),"")</f>
        <v/>
      </c>
      <c r="AH655" s="53">
        <f>IF(AND(ISNUMBER($Q655),ISNUMBER($AL655),$AL655&lt;&gt;0),ROUND($Q655/$AL655*100,1),"")</f>
        <v/>
      </c>
      <c r="AI655" s="48">
        <f>IF(ISNUMBER($S655),IF($S655&lt;=1,"Yes","No"),"n/a")</f>
        <v/>
      </c>
      <c r="AJ655" s="48">
        <f>IF(ISNUMBER($S655),ROUND(MAX(0,MIN(100,100-$S655*2.5-IF(ISNUMBER($T655),$T655,0)*0.12+IF($S655&lt;=1,12,0))),0),"")</f>
        <v/>
      </c>
      <c r="AK655" s="48">
        <f>IF(ISNUMBER($Q655),IF($Q655&gt;=100,20,IF($Q655&gt;=30,10,0)),0)+IF(ISNUMBER($R655),IF($R655&gt;=100,20,0),0)+IF(ISNUMBER($P655),IF($P655&gt;=150,20,IF($P655&gt;=50,12,5)),0)+IF(ISNUMBER($S655),IF($S655&lt;=1,15,0),0)</f>
        <v/>
      </c>
      <c r="AL655" s="48" t="n">
        <v>355</v>
      </c>
      <c r="AM655" s="49" t="n"/>
      <c r="AN655" s="48">
        <f>IF(AND(ISNUMBER($P655),ISNUMBER($AL655),$AL655&lt;&gt;0),IF(OR($P655&gt;180,$P655/$AL655*1000&gt;400),"Over ceiling, confirm SKU","Within"),"n/a")</f>
        <v/>
      </c>
      <c r="AO655" s="51" t="n"/>
      <c r="AP655" s="51" t="n"/>
      <c r="AQ655" s="51" t="n"/>
      <c r="AR655" s="34" t="inlineStr">
        <is>
          <t>Recalled, batch confirmed, to confirm</t>
        </is>
      </c>
      <c r="AS655" s="34" t="inlineStr">
        <is>
          <t>BLANK -&gt; requires live Amazon.ca capture</t>
        </is>
      </c>
      <c r="AT655" s="34" t="inlineStr">
        <is>
          <t>Unverified commercial data</t>
        </is>
      </c>
    </row>
    <row r="656" ht="28" customHeight="1">
      <c r="A656" s="34" t="inlineStr">
        <is>
          <t>7UP</t>
        </is>
      </c>
      <c r="B656" s="34" t="inlineStr">
        <is>
          <t>7UP Lemon-Lime | Diet | 24 pack 355mL</t>
        </is>
      </c>
      <c r="C656" s="34" t="inlineStr">
        <is>
          <t>5) Sparkling water &amp; soda</t>
        </is>
      </c>
      <c r="D656" s="34" t="inlineStr">
        <is>
          <t>355 mL can</t>
        </is>
      </c>
      <c r="E656" s="48" t="n">
        <v>24</v>
      </c>
      <c r="F656" s="49" t="n"/>
      <c r="G656" s="50">
        <f>IF(AND(ISNUMBER($F656),ISNUMBER($E656),$E656&lt;&gt;0),$F656/$E656,"")</f>
        <v/>
      </c>
      <c r="H656" s="50">
        <f>IF(AND(ISNUMBER($F656),ISNUMBER($AL656),ISNUMBER($E656),($AL656*$E656)&lt;&gt;0),$F656/($AL656*$E656)*100,"")</f>
        <v/>
      </c>
      <c r="I656" s="51" t="n"/>
      <c r="J656" s="52" t="n"/>
      <c r="K656" s="50">
        <f>IF(AND(ISNUMBER($F656),ISNUMBER($J656)),$F656*(1-$J656),"")</f>
        <v/>
      </c>
      <c r="L656" s="51" t="n"/>
      <c r="M656" s="51" t="n"/>
      <c r="N656" s="50">
        <f>IF(ISNUMBER($F656),($F656-IF(ISNUMBER($AM656),$AM656,0))*(1-IF(ISNUMBER($J656),$J656,0)),"")</f>
        <v/>
      </c>
      <c r="O656" s="34" t="inlineStr">
        <is>
          <t>Diet</t>
        </is>
      </c>
      <c r="P656" s="48" t="n">
        <v>0</v>
      </c>
      <c r="Q656" s="48" t="n">
        <v>45</v>
      </c>
      <c r="R656" s="34" t="inlineStr">
        <is>
          <t>Not listed</t>
        </is>
      </c>
      <c r="S656" s="48" t="n">
        <v>38</v>
      </c>
      <c r="T656" s="48" t="n">
        <v>140</v>
      </c>
      <c r="U656" s="34" t="inlineStr">
        <is>
          <t>HFCS</t>
        </is>
      </c>
      <c r="V656" s="34" t="inlineStr">
        <is>
          <t>Caffeine free lemon-lime</t>
        </is>
      </c>
      <c r="W656" s="51" t="n"/>
      <c r="X656" s="51" t="n"/>
      <c r="Y656" s="51" t="n"/>
      <c r="Z656" s="51" t="n"/>
      <c r="AA656" s="34" t="inlineStr">
        <is>
          <t>High</t>
        </is>
      </c>
      <c r="AB656" s="34" t="inlineStr">
        <is>
          <t>Legacy lemon-lime</t>
        </is>
      </c>
      <c r="AC656" s="34" t="inlineStr">
        <is>
          <t>Classic lemon-lime soda</t>
        </is>
      </c>
      <c r="AD656" s="34" t="inlineStr">
        <is>
          <t>Lemon-lime alternative to Sprite.</t>
        </is>
      </c>
      <c r="AE656" s="51" t="n"/>
      <c r="AF656" s="53">
        <f>IF(AND(ISNUMBER($P656),ISNUMBER($AL656),$AL656&lt;&gt;0),ROUND($P656/$AL656*100,1),"")</f>
        <v/>
      </c>
      <c r="AG656" s="54">
        <f>IF(AND(ISNUMBER($S656),ISNUMBER($AL656),$AL656&lt;&gt;0),ROUND($S656/$AL656*100,2),"")</f>
        <v/>
      </c>
      <c r="AH656" s="53">
        <f>IF(AND(ISNUMBER($Q656),ISNUMBER($AL656),$AL656&lt;&gt;0),ROUND($Q656/$AL656*100,1),"")</f>
        <v/>
      </c>
      <c r="AI656" s="48">
        <f>IF(ISNUMBER($S656),IF($S656&lt;=1,"Yes","No"),"n/a")</f>
        <v/>
      </c>
      <c r="AJ656" s="48">
        <f>IF(ISNUMBER($S656),ROUND(MAX(0,MIN(100,100-$S656*2.5-IF(ISNUMBER($T656),$T656,0)*0.12+IF($S656&lt;=1,12,0))),0),"")</f>
        <v/>
      </c>
      <c r="AK656" s="48">
        <f>IF(ISNUMBER($Q656),IF($Q656&gt;=100,20,IF($Q656&gt;=30,10,0)),0)+IF(ISNUMBER($R656),IF($R656&gt;=100,20,0),0)+IF(ISNUMBER($P656),IF($P656&gt;=150,20,IF($P656&gt;=50,12,5)),0)+IF(ISNUMBER($S656),IF($S656&lt;=1,15,0),0)</f>
        <v/>
      </c>
      <c r="AL656" s="48" t="n">
        <v>355</v>
      </c>
      <c r="AM656" s="49" t="n"/>
      <c r="AN656" s="48">
        <f>IF(AND(ISNUMBER($P656),ISNUMBER($AL656),$AL656&lt;&gt;0),IF(OR($P656&gt;180,$P656/$AL656*1000&gt;400),"Over ceiling, confirm SKU","Within"),"n/a")</f>
        <v/>
      </c>
      <c r="AO656" s="51" t="n"/>
      <c r="AP656" s="51" t="n"/>
      <c r="AQ656" s="51" t="n"/>
      <c r="AR656" s="34" t="inlineStr">
        <is>
          <t>Recalled, batch confirmed, to confirm</t>
        </is>
      </c>
      <c r="AS656" s="34" t="inlineStr">
        <is>
          <t>BLANK -&gt; requires live Amazon.ca capture</t>
        </is>
      </c>
      <c r="AT656" s="34" t="inlineStr">
        <is>
          <t>Unverified commercial data</t>
        </is>
      </c>
    </row>
    <row r="657" ht="28" customHeight="1">
      <c r="A657" s="34" t="inlineStr">
        <is>
          <t>Mountain Dew</t>
        </is>
      </c>
      <c r="B657" s="34" t="inlineStr">
        <is>
          <t>Mountain Dew Citrus | Original | single 355mL</t>
        </is>
      </c>
      <c r="C657" s="34" t="inlineStr">
        <is>
          <t>5) Sparkling water &amp; soda</t>
        </is>
      </c>
      <c r="D657" s="34" t="inlineStr">
        <is>
          <t>355 mL can</t>
        </is>
      </c>
      <c r="E657" s="48" t="n">
        <v>1</v>
      </c>
      <c r="F657" s="49" t="n"/>
      <c r="G657" s="50">
        <f>IF(AND(ISNUMBER($F657),ISNUMBER($E657),$E657&lt;&gt;0),$F657/$E657,"")</f>
        <v/>
      </c>
      <c r="H657" s="50">
        <f>IF(AND(ISNUMBER($F657),ISNUMBER($AL657),ISNUMBER($E657),($AL657*$E657)&lt;&gt;0),$F657/($AL657*$E657)*100,"")</f>
        <v/>
      </c>
      <c r="I657" s="51" t="n"/>
      <c r="J657" s="52" t="n"/>
      <c r="K657" s="50">
        <f>IF(AND(ISNUMBER($F657),ISNUMBER($J657)),$F657*(1-$J657),"")</f>
        <v/>
      </c>
      <c r="L657" s="51" t="n"/>
      <c r="M657" s="51" t="n"/>
      <c r="N657" s="50">
        <f>IF(ISNUMBER($F657),($F657-IF(ISNUMBER($AM657),$AM657,0))*(1-IF(ISNUMBER($J657),$J657,0)),"")</f>
        <v/>
      </c>
      <c r="O657" s="34" t="inlineStr">
        <is>
          <t>Original</t>
        </is>
      </c>
      <c r="P657" s="48" t="n">
        <v>54</v>
      </c>
      <c r="Q657" s="48" t="n">
        <v>60</v>
      </c>
      <c r="R657" s="34" t="inlineStr">
        <is>
          <t>Not listed</t>
        </is>
      </c>
      <c r="S657" s="48" t="n">
        <v>46</v>
      </c>
      <c r="T657" s="48" t="n">
        <v>170</v>
      </c>
      <c r="U657" s="34" t="inlineStr">
        <is>
          <t>HFCS</t>
        </is>
      </c>
      <c r="V657" s="34" t="inlineStr">
        <is>
          <t>High caffeine citrus soda</t>
        </is>
      </c>
      <c r="W657" s="51" t="n"/>
      <c r="X657" s="51" t="n"/>
      <c r="Y657" s="51" t="n"/>
      <c r="Z657" s="51" t="n"/>
      <c r="AA657" s="34" t="inlineStr">
        <is>
          <t>Very High</t>
        </is>
      </c>
      <c r="AB657" s="34" t="inlineStr">
        <is>
          <t>Cult citrus soda; many flavours</t>
        </is>
      </c>
      <c r="AC657" s="34" t="inlineStr">
        <is>
          <t>Bold caffeinated citrus soda</t>
        </is>
      </c>
      <c r="AD657" s="34" t="inlineStr">
        <is>
          <t>Distinctive sweet citrus and caffeine.</t>
        </is>
      </c>
      <c r="AE657" s="51" t="n"/>
      <c r="AF657" s="53">
        <f>IF(AND(ISNUMBER($P657),ISNUMBER($AL657),$AL657&lt;&gt;0),ROUND($P657/$AL657*100,1),"")</f>
        <v/>
      </c>
      <c r="AG657" s="54">
        <f>IF(AND(ISNUMBER($S657),ISNUMBER($AL657),$AL657&lt;&gt;0),ROUND($S657/$AL657*100,2),"")</f>
        <v/>
      </c>
      <c r="AH657" s="53">
        <f>IF(AND(ISNUMBER($Q657),ISNUMBER($AL657),$AL657&lt;&gt;0),ROUND($Q657/$AL657*100,1),"")</f>
        <v/>
      </c>
      <c r="AI657" s="48">
        <f>IF(ISNUMBER($S657),IF($S657&lt;=1,"Yes","No"),"n/a")</f>
        <v/>
      </c>
      <c r="AJ657" s="48">
        <f>IF(ISNUMBER($S657),ROUND(MAX(0,MIN(100,100-$S657*2.5-IF(ISNUMBER($T657),$T657,0)*0.12+IF($S657&lt;=1,12,0))),0),"")</f>
        <v/>
      </c>
      <c r="AK657" s="48">
        <f>IF(ISNUMBER($Q657),IF($Q657&gt;=100,20,IF($Q657&gt;=30,10,0)),0)+IF(ISNUMBER($R657),IF($R657&gt;=100,20,0),0)+IF(ISNUMBER($P657),IF($P657&gt;=150,20,IF($P657&gt;=50,12,5)),0)+IF(ISNUMBER($S657),IF($S657&lt;=1,15,0),0)</f>
        <v/>
      </c>
      <c r="AL657" s="48" t="n">
        <v>355</v>
      </c>
      <c r="AM657" s="49" t="n"/>
      <c r="AN657" s="48">
        <f>IF(AND(ISNUMBER($P657),ISNUMBER($AL657),$AL657&lt;&gt;0),IF(OR($P657&gt;180,$P657/$AL657*1000&gt;400),"Over ceiling, confirm SKU","Within"),"n/a")</f>
        <v/>
      </c>
      <c r="AO657" s="51" t="n"/>
      <c r="AP657" s="51" t="n"/>
      <c r="AQ657" s="51" t="n"/>
      <c r="AR657" s="34" t="inlineStr">
        <is>
          <t>Recalled, batch confirmed, to confirm</t>
        </is>
      </c>
      <c r="AS657" s="34" t="inlineStr">
        <is>
          <t>BLANK -&gt; requires live Amazon.ca capture</t>
        </is>
      </c>
      <c r="AT657" s="34" t="inlineStr">
        <is>
          <t>Unverified commercial data</t>
        </is>
      </c>
    </row>
    <row r="658" ht="28" customHeight="1">
      <c r="A658" s="34" t="inlineStr">
        <is>
          <t>Mountain Dew</t>
        </is>
      </c>
      <c r="B658" s="34" t="inlineStr">
        <is>
          <t>Mountain Dew Citrus | Original | 8 pack 355mL</t>
        </is>
      </c>
      <c r="C658" s="34" t="inlineStr">
        <is>
          <t>5) Sparkling water &amp; soda</t>
        </is>
      </c>
      <c r="D658" s="34" t="inlineStr">
        <is>
          <t>355 mL can</t>
        </is>
      </c>
      <c r="E658" s="48" t="n">
        <v>8</v>
      </c>
      <c r="F658" s="49" t="n"/>
      <c r="G658" s="50">
        <f>IF(AND(ISNUMBER($F658),ISNUMBER($E658),$E658&lt;&gt;0),$F658/$E658,"")</f>
        <v/>
      </c>
      <c r="H658" s="50">
        <f>IF(AND(ISNUMBER($F658),ISNUMBER($AL658),ISNUMBER($E658),($AL658*$E658)&lt;&gt;0),$F658/($AL658*$E658)*100,"")</f>
        <v/>
      </c>
      <c r="I658" s="51" t="n"/>
      <c r="J658" s="52" t="n"/>
      <c r="K658" s="50">
        <f>IF(AND(ISNUMBER($F658),ISNUMBER($J658)),$F658*(1-$J658),"")</f>
        <v/>
      </c>
      <c r="L658" s="51" t="n"/>
      <c r="M658" s="51" t="n"/>
      <c r="N658" s="50">
        <f>IF(ISNUMBER($F658),($F658-IF(ISNUMBER($AM658),$AM658,0))*(1-IF(ISNUMBER($J658),$J658,0)),"")</f>
        <v/>
      </c>
      <c r="O658" s="34" t="inlineStr">
        <is>
          <t>Original</t>
        </is>
      </c>
      <c r="P658" s="48" t="n">
        <v>54</v>
      </c>
      <c r="Q658" s="48" t="n">
        <v>60</v>
      </c>
      <c r="R658" s="34" t="inlineStr">
        <is>
          <t>Not listed</t>
        </is>
      </c>
      <c r="S658" s="48" t="n">
        <v>46</v>
      </c>
      <c r="T658" s="48" t="n">
        <v>170</v>
      </c>
      <c r="U658" s="34" t="inlineStr">
        <is>
          <t>HFCS</t>
        </is>
      </c>
      <c r="V658" s="34" t="inlineStr">
        <is>
          <t>High caffeine citrus soda</t>
        </is>
      </c>
      <c r="W658" s="51" t="n"/>
      <c r="X658" s="51" t="n"/>
      <c r="Y658" s="51" t="n"/>
      <c r="Z658" s="51" t="n"/>
      <c r="AA658" s="34" t="inlineStr">
        <is>
          <t>Very High</t>
        </is>
      </c>
      <c r="AB658" s="34" t="inlineStr">
        <is>
          <t>Cult citrus soda; many flavours</t>
        </is>
      </c>
      <c r="AC658" s="34" t="inlineStr">
        <is>
          <t>Bold caffeinated citrus soda</t>
        </is>
      </c>
      <c r="AD658" s="34" t="inlineStr">
        <is>
          <t>Distinctive sweet citrus and caffeine.</t>
        </is>
      </c>
      <c r="AE658" s="51" t="n"/>
      <c r="AF658" s="53">
        <f>IF(AND(ISNUMBER($P658),ISNUMBER($AL658),$AL658&lt;&gt;0),ROUND($P658/$AL658*100,1),"")</f>
        <v/>
      </c>
      <c r="AG658" s="54">
        <f>IF(AND(ISNUMBER($S658),ISNUMBER($AL658),$AL658&lt;&gt;0),ROUND($S658/$AL658*100,2),"")</f>
        <v/>
      </c>
      <c r="AH658" s="53">
        <f>IF(AND(ISNUMBER($Q658),ISNUMBER($AL658),$AL658&lt;&gt;0),ROUND($Q658/$AL658*100,1),"")</f>
        <v/>
      </c>
      <c r="AI658" s="48">
        <f>IF(ISNUMBER($S658),IF($S658&lt;=1,"Yes","No"),"n/a")</f>
        <v/>
      </c>
      <c r="AJ658" s="48">
        <f>IF(ISNUMBER($S658),ROUND(MAX(0,MIN(100,100-$S658*2.5-IF(ISNUMBER($T658),$T658,0)*0.12+IF($S658&lt;=1,12,0))),0),"")</f>
        <v/>
      </c>
      <c r="AK658" s="48">
        <f>IF(ISNUMBER($Q658),IF($Q658&gt;=100,20,IF($Q658&gt;=30,10,0)),0)+IF(ISNUMBER($R658),IF($R658&gt;=100,20,0),0)+IF(ISNUMBER($P658),IF($P658&gt;=150,20,IF($P658&gt;=50,12,5)),0)+IF(ISNUMBER($S658),IF($S658&lt;=1,15,0),0)</f>
        <v/>
      </c>
      <c r="AL658" s="48" t="n">
        <v>355</v>
      </c>
      <c r="AM658" s="49" t="n"/>
      <c r="AN658" s="48">
        <f>IF(AND(ISNUMBER($P658),ISNUMBER($AL658),$AL658&lt;&gt;0),IF(OR($P658&gt;180,$P658/$AL658*1000&gt;400),"Over ceiling, confirm SKU","Within"),"n/a")</f>
        <v/>
      </c>
      <c r="AO658" s="51" t="n"/>
      <c r="AP658" s="51" t="n"/>
      <c r="AQ658" s="51" t="n"/>
      <c r="AR658" s="34" t="inlineStr">
        <is>
          <t>Recalled, batch confirmed, to confirm</t>
        </is>
      </c>
      <c r="AS658" s="34" t="inlineStr">
        <is>
          <t>BLANK -&gt; requires live Amazon.ca capture</t>
        </is>
      </c>
      <c r="AT658" s="34" t="inlineStr">
        <is>
          <t>Unverified commercial data</t>
        </is>
      </c>
    </row>
    <row r="659" ht="28" customHeight="1">
      <c r="A659" s="34" t="inlineStr">
        <is>
          <t>Mountain Dew</t>
        </is>
      </c>
      <c r="B659" s="34" t="inlineStr">
        <is>
          <t>Mountain Dew Citrus | Original | 12 pack 355mL</t>
        </is>
      </c>
      <c r="C659" s="34" t="inlineStr">
        <is>
          <t>5) Sparkling water &amp; soda</t>
        </is>
      </c>
      <c r="D659" s="34" t="inlineStr">
        <is>
          <t>355 mL can</t>
        </is>
      </c>
      <c r="E659" s="48" t="n">
        <v>12</v>
      </c>
      <c r="F659" s="49" t="n"/>
      <c r="G659" s="50">
        <f>IF(AND(ISNUMBER($F659),ISNUMBER($E659),$E659&lt;&gt;0),$F659/$E659,"")</f>
        <v/>
      </c>
      <c r="H659" s="50">
        <f>IF(AND(ISNUMBER($F659),ISNUMBER($AL659),ISNUMBER($E659),($AL659*$E659)&lt;&gt;0),$F659/($AL659*$E659)*100,"")</f>
        <v/>
      </c>
      <c r="I659" s="51" t="n"/>
      <c r="J659" s="52" t="n"/>
      <c r="K659" s="50">
        <f>IF(AND(ISNUMBER($F659),ISNUMBER($J659)),$F659*(1-$J659),"")</f>
        <v/>
      </c>
      <c r="L659" s="51" t="n"/>
      <c r="M659" s="51" t="n"/>
      <c r="N659" s="50">
        <f>IF(ISNUMBER($F659),($F659-IF(ISNUMBER($AM659),$AM659,0))*(1-IF(ISNUMBER($J659),$J659,0)),"")</f>
        <v/>
      </c>
      <c r="O659" s="34" t="inlineStr">
        <is>
          <t>Original</t>
        </is>
      </c>
      <c r="P659" s="48" t="n">
        <v>54</v>
      </c>
      <c r="Q659" s="48" t="n">
        <v>60</v>
      </c>
      <c r="R659" s="34" t="inlineStr">
        <is>
          <t>Not listed</t>
        </is>
      </c>
      <c r="S659" s="48" t="n">
        <v>46</v>
      </c>
      <c r="T659" s="48" t="n">
        <v>170</v>
      </c>
      <c r="U659" s="34" t="inlineStr">
        <is>
          <t>HFCS</t>
        </is>
      </c>
      <c r="V659" s="34" t="inlineStr">
        <is>
          <t>High caffeine citrus soda</t>
        </is>
      </c>
      <c r="W659" s="51" t="n"/>
      <c r="X659" s="51" t="n"/>
      <c r="Y659" s="51" t="n"/>
      <c r="Z659" s="51" t="n"/>
      <c r="AA659" s="34" t="inlineStr">
        <is>
          <t>Very High</t>
        </is>
      </c>
      <c r="AB659" s="34" t="inlineStr">
        <is>
          <t>Cult citrus soda; many flavours</t>
        </is>
      </c>
      <c r="AC659" s="34" t="inlineStr">
        <is>
          <t>Bold caffeinated citrus soda</t>
        </is>
      </c>
      <c r="AD659" s="34" t="inlineStr">
        <is>
          <t>Distinctive sweet citrus and caffeine.</t>
        </is>
      </c>
      <c r="AE659" s="51" t="n"/>
      <c r="AF659" s="53">
        <f>IF(AND(ISNUMBER($P659),ISNUMBER($AL659),$AL659&lt;&gt;0),ROUND($P659/$AL659*100,1),"")</f>
        <v/>
      </c>
      <c r="AG659" s="54">
        <f>IF(AND(ISNUMBER($S659),ISNUMBER($AL659),$AL659&lt;&gt;0),ROUND($S659/$AL659*100,2),"")</f>
        <v/>
      </c>
      <c r="AH659" s="53">
        <f>IF(AND(ISNUMBER($Q659),ISNUMBER($AL659),$AL659&lt;&gt;0),ROUND($Q659/$AL659*100,1),"")</f>
        <v/>
      </c>
      <c r="AI659" s="48">
        <f>IF(ISNUMBER($S659),IF($S659&lt;=1,"Yes","No"),"n/a")</f>
        <v/>
      </c>
      <c r="AJ659" s="48">
        <f>IF(ISNUMBER($S659),ROUND(MAX(0,MIN(100,100-$S659*2.5-IF(ISNUMBER($T659),$T659,0)*0.12+IF($S659&lt;=1,12,0))),0),"")</f>
        <v/>
      </c>
      <c r="AK659" s="48">
        <f>IF(ISNUMBER($Q659),IF($Q659&gt;=100,20,IF($Q659&gt;=30,10,0)),0)+IF(ISNUMBER($R659),IF($R659&gt;=100,20,0),0)+IF(ISNUMBER($P659),IF($P659&gt;=150,20,IF($P659&gt;=50,12,5)),0)+IF(ISNUMBER($S659),IF($S659&lt;=1,15,0),0)</f>
        <v/>
      </c>
      <c r="AL659" s="48" t="n">
        <v>355</v>
      </c>
      <c r="AM659" s="49" t="n"/>
      <c r="AN659" s="48">
        <f>IF(AND(ISNUMBER($P659),ISNUMBER($AL659),$AL659&lt;&gt;0),IF(OR($P659&gt;180,$P659/$AL659*1000&gt;400),"Over ceiling, confirm SKU","Within"),"n/a")</f>
        <v/>
      </c>
      <c r="AO659" s="51" t="n"/>
      <c r="AP659" s="51" t="n"/>
      <c r="AQ659" s="51" t="n"/>
      <c r="AR659" s="34" t="inlineStr">
        <is>
          <t>Recalled, batch confirmed, to confirm</t>
        </is>
      </c>
      <c r="AS659" s="34" t="inlineStr">
        <is>
          <t>BLANK -&gt; requires live Amazon.ca capture</t>
        </is>
      </c>
      <c r="AT659" s="34" t="inlineStr">
        <is>
          <t>Unverified commercial data</t>
        </is>
      </c>
    </row>
    <row r="660" ht="28" customHeight="1">
      <c r="A660" s="34" t="inlineStr">
        <is>
          <t>Mountain Dew</t>
        </is>
      </c>
      <c r="B660" s="34" t="inlineStr">
        <is>
          <t>Mountain Dew Citrus | Original | 15 pack 355mL</t>
        </is>
      </c>
      <c r="C660" s="34" t="inlineStr">
        <is>
          <t>5) Sparkling water &amp; soda</t>
        </is>
      </c>
      <c r="D660" s="34" t="inlineStr">
        <is>
          <t>355 mL can</t>
        </is>
      </c>
      <c r="E660" s="48" t="n">
        <v>15</v>
      </c>
      <c r="F660" s="49" t="n"/>
      <c r="G660" s="50">
        <f>IF(AND(ISNUMBER($F660),ISNUMBER($E660),$E660&lt;&gt;0),$F660/$E660,"")</f>
        <v/>
      </c>
      <c r="H660" s="50">
        <f>IF(AND(ISNUMBER($F660),ISNUMBER($AL660),ISNUMBER($E660),($AL660*$E660)&lt;&gt;0),$F660/($AL660*$E660)*100,"")</f>
        <v/>
      </c>
      <c r="I660" s="51" t="n"/>
      <c r="J660" s="52" t="n"/>
      <c r="K660" s="50">
        <f>IF(AND(ISNUMBER($F660),ISNUMBER($J660)),$F660*(1-$J660),"")</f>
        <v/>
      </c>
      <c r="L660" s="51" t="n"/>
      <c r="M660" s="51" t="n"/>
      <c r="N660" s="50">
        <f>IF(ISNUMBER($F660),($F660-IF(ISNUMBER($AM660),$AM660,0))*(1-IF(ISNUMBER($J660),$J660,0)),"")</f>
        <v/>
      </c>
      <c r="O660" s="34" t="inlineStr">
        <is>
          <t>Original</t>
        </is>
      </c>
      <c r="P660" s="48" t="n">
        <v>54</v>
      </c>
      <c r="Q660" s="48" t="n">
        <v>60</v>
      </c>
      <c r="R660" s="34" t="inlineStr">
        <is>
          <t>Not listed</t>
        </is>
      </c>
      <c r="S660" s="48" t="n">
        <v>46</v>
      </c>
      <c r="T660" s="48" t="n">
        <v>170</v>
      </c>
      <c r="U660" s="34" t="inlineStr">
        <is>
          <t>HFCS</t>
        </is>
      </c>
      <c r="V660" s="34" t="inlineStr">
        <is>
          <t>High caffeine citrus soda</t>
        </is>
      </c>
      <c r="W660" s="51" t="n"/>
      <c r="X660" s="51" t="n"/>
      <c r="Y660" s="51" t="n"/>
      <c r="Z660" s="51" t="n"/>
      <c r="AA660" s="34" t="inlineStr">
        <is>
          <t>Very High</t>
        </is>
      </c>
      <c r="AB660" s="34" t="inlineStr">
        <is>
          <t>Cult citrus soda; many flavours</t>
        </is>
      </c>
      <c r="AC660" s="34" t="inlineStr">
        <is>
          <t>Bold caffeinated citrus soda</t>
        </is>
      </c>
      <c r="AD660" s="34" t="inlineStr">
        <is>
          <t>Distinctive sweet citrus and caffeine.</t>
        </is>
      </c>
      <c r="AE660" s="51" t="n"/>
      <c r="AF660" s="53">
        <f>IF(AND(ISNUMBER($P660),ISNUMBER($AL660),$AL660&lt;&gt;0),ROUND($P660/$AL660*100,1),"")</f>
        <v/>
      </c>
      <c r="AG660" s="54">
        <f>IF(AND(ISNUMBER($S660),ISNUMBER($AL660),$AL660&lt;&gt;0),ROUND($S660/$AL660*100,2),"")</f>
        <v/>
      </c>
      <c r="AH660" s="53">
        <f>IF(AND(ISNUMBER($Q660),ISNUMBER($AL660),$AL660&lt;&gt;0),ROUND($Q660/$AL660*100,1),"")</f>
        <v/>
      </c>
      <c r="AI660" s="48">
        <f>IF(ISNUMBER($S660),IF($S660&lt;=1,"Yes","No"),"n/a")</f>
        <v/>
      </c>
      <c r="AJ660" s="48">
        <f>IF(ISNUMBER($S660),ROUND(MAX(0,MIN(100,100-$S660*2.5-IF(ISNUMBER($T660),$T660,0)*0.12+IF($S660&lt;=1,12,0))),0),"")</f>
        <v/>
      </c>
      <c r="AK660" s="48">
        <f>IF(ISNUMBER($Q660),IF($Q660&gt;=100,20,IF($Q660&gt;=30,10,0)),0)+IF(ISNUMBER($R660),IF($R660&gt;=100,20,0),0)+IF(ISNUMBER($P660),IF($P660&gt;=150,20,IF($P660&gt;=50,12,5)),0)+IF(ISNUMBER($S660),IF($S660&lt;=1,15,0),0)</f>
        <v/>
      </c>
      <c r="AL660" s="48" t="n">
        <v>355</v>
      </c>
      <c r="AM660" s="49" t="n"/>
      <c r="AN660" s="48">
        <f>IF(AND(ISNUMBER($P660),ISNUMBER($AL660),$AL660&lt;&gt;0),IF(OR($P660&gt;180,$P660/$AL660*1000&gt;400),"Over ceiling, confirm SKU","Within"),"n/a")</f>
        <v/>
      </c>
      <c r="AO660" s="51" t="n"/>
      <c r="AP660" s="51" t="n"/>
      <c r="AQ660" s="51" t="n"/>
      <c r="AR660" s="34" t="inlineStr">
        <is>
          <t>Recalled, batch confirmed, to confirm</t>
        </is>
      </c>
      <c r="AS660" s="34" t="inlineStr">
        <is>
          <t>BLANK -&gt; requires live Amazon.ca capture</t>
        </is>
      </c>
      <c r="AT660" s="34" t="inlineStr">
        <is>
          <t>Unverified commercial data</t>
        </is>
      </c>
    </row>
    <row r="661" ht="28" customHeight="1">
      <c r="A661" s="34" t="inlineStr">
        <is>
          <t>Mountain Dew</t>
        </is>
      </c>
      <c r="B661" s="34" t="inlineStr">
        <is>
          <t>Mountain Dew Citrus | Original | 18 pack 355mL</t>
        </is>
      </c>
      <c r="C661" s="34" t="inlineStr">
        <is>
          <t>5) Sparkling water &amp; soda</t>
        </is>
      </c>
      <c r="D661" s="34" t="inlineStr">
        <is>
          <t>355 mL can</t>
        </is>
      </c>
      <c r="E661" s="48" t="n">
        <v>18</v>
      </c>
      <c r="F661" s="49" t="n"/>
      <c r="G661" s="50">
        <f>IF(AND(ISNUMBER($F661),ISNUMBER($E661),$E661&lt;&gt;0),$F661/$E661,"")</f>
        <v/>
      </c>
      <c r="H661" s="50">
        <f>IF(AND(ISNUMBER($F661),ISNUMBER($AL661),ISNUMBER($E661),($AL661*$E661)&lt;&gt;0),$F661/($AL661*$E661)*100,"")</f>
        <v/>
      </c>
      <c r="I661" s="51" t="n"/>
      <c r="J661" s="52" t="n"/>
      <c r="K661" s="50">
        <f>IF(AND(ISNUMBER($F661),ISNUMBER($J661)),$F661*(1-$J661),"")</f>
        <v/>
      </c>
      <c r="L661" s="51" t="n"/>
      <c r="M661" s="51" t="n"/>
      <c r="N661" s="50">
        <f>IF(ISNUMBER($F661),($F661-IF(ISNUMBER($AM661),$AM661,0))*(1-IF(ISNUMBER($J661),$J661,0)),"")</f>
        <v/>
      </c>
      <c r="O661" s="34" t="inlineStr">
        <is>
          <t>Original</t>
        </is>
      </c>
      <c r="P661" s="48" t="n">
        <v>54</v>
      </c>
      <c r="Q661" s="48" t="n">
        <v>60</v>
      </c>
      <c r="R661" s="34" t="inlineStr">
        <is>
          <t>Not listed</t>
        </is>
      </c>
      <c r="S661" s="48" t="n">
        <v>46</v>
      </c>
      <c r="T661" s="48" t="n">
        <v>170</v>
      </c>
      <c r="U661" s="34" t="inlineStr">
        <is>
          <t>HFCS</t>
        </is>
      </c>
      <c r="V661" s="34" t="inlineStr">
        <is>
          <t>High caffeine citrus soda</t>
        </is>
      </c>
      <c r="W661" s="51" t="n"/>
      <c r="X661" s="51" t="n"/>
      <c r="Y661" s="51" t="n"/>
      <c r="Z661" s="51" t="n"/>
      <c r="AA661" s="34" t="inlineStr">
        <is>
          <t>Very High</t>
        </is>
      </c>
      <c r="AB661" s="34" t="inlineStr">
        <is>
          <t>Cult citrus soda; many flavours</t>
        </is>
      </c>
      <c r="AC661" s="34" t="inlineStr">
        <is>
          <t>Bold caffeinated citrus soda</t>
        </is>
      </c>
      <c r="AD661" s="34" t="inlineStr">
        <is>
          <t>Distinctive sweet citrus and caffeine.</t>
        </is>
      </c>
      <c r="AE661" s="51" t="n"/>
      <c r="AF661" s="53">
        <f>IF(AND(ISNUMBER($P661),ISNUMBER($AL661),$AL661&lt;&gt;0),ROUND($P661/$AL661*100,1),"")</f>
        <v/>
      </c>
      <c r="AG661" s="54">
        <f>IF(AND(ISNUMBER($S661),ISNUMBER($AL661),$AL661&lt;&gt;0),ROUND($S661/$AL661*100,2),"")</f>
        <v/>
      </c>
      <c r="AH661" s="53">
        <f>IF(AND(ISNUMBER($Q661),ISNUMBER($AL661),$AL661&lt;&gt;0),ROUND($Q661/$AL661*100,1),"")</f>
        <v/>
      </c>
      <c r="AI661" s="48">
        <f>IF(ISNUMBER($S661),IF($S661&lt;=1,"Yes","No"),"n/a")</f>
        <v/>
      </c>
      <c r="AJ661" s="48">
        <f>IF(ISNUMBER($S661),ROUND(MAX(0,MIN(100,100-$S661*2.5-IF(ISNUMBER($T661),$T661,0)*0.12+IF($S661&lt;=1,12,0))),0),"")</f>
        <v/>
      </c>
      <c r="AK661" s="48">
        <f>IF(ISNUMBER($Q661),IF($Q661&gt;=100,20,IF($Q661&gt;=30,10,0)),0)+IF(ISNUMBER($R661),IF($R661&gt;=100,20,0),0)+IF(ISNUMBER($P661),IF($P661&gt;=150,20,IF($P661&gt;=50,12,5)),0)+IF(ISNUMBER($S661),IF($S661&lt;=1,15,0),0)</f>
        <v/>
      </c>
      <c r="AL661" s="48" t="n">
        <v>355</v>
      </c>
      <c r="AM661" s="49" t="n"/>
      <c r="AN661" s="48">
        <f>IF(AND(ISNUMBER($P661),ISNUMBER($AL661),$AL661&lt;&gt;0),IF(OR($P661&gt;180,$P661/$AL661*1000&gt;400),"Over ceiling, confirm SKU","Within"),"n/a")</f>
        <v/>
      </c>
      <c r="AO661" s="51" t="n"/>
      <c r="AP661" s="51" t="n"/>
      <c r="AQ661" s="51" t="n"/>
      <c r="AR661" s="34" t="inlineStr">
        <is>
          <t>Recalled, batch confirmed, to confirm</t>
        </is>
      </c>
      <c r="AS661" s="34" t="inlineStr">
        <is>
          <t>BLANK -&gt; requires live Amazon.ca capture</t>
        </is>
      </c>
      <c r="AT661" s="34" t="inlineStr">
        <is>
          <t>Unverified commercial data</t>
        </is>
      </c>
    </row>
    <row r="662" ht="28" customHeight="1">
      <c r="A662" s="34" t="inlineStr">
        <is>
          <t>Mountain Dew</t>
        </is>
      </c>
      <c r="B662" s="34" t="inlineStr">
        <is>
          <t>Mountain Dew Citrus | Original | 24 pack 355mL</t>
        </is>
      </c>
      <c r="C662" s="34" t="inlineStr">
        <is>
          <t>5) Sparkling water &amp; soda</t>
        </is>
      </c>
      <c r="D662" s="34" t="inlineStr">
        <is>
          <t>355 mL can</t>
        </is>
      </c>
      <c r="E662" s="48" t="n">
        <v>24</v>
      </c>
      <c r="F662" s="49" t="n"/>
      <c r="G662" s="50">
        <f>IF(AND(ISNUMBER($F662),ISNUMBER($E662),$E662&lt;&gt;0),$F662/$E662,"")</f>
        <v/>
      </c>
      <c r="H662" s="50">
        <f>IF(AND(ISNUMBER($F662),ISNUMBER($AL662),ISNUMBER($E662),($AL662*$E662)&lt;&gt;0),$F662/($AL662*$E662)*100,"")</f>
        <v/>
      </c>
      <c r="I662" s="51" t="n"/>
      <c r="J662" s="52" t="n"/>
      <c r="K662" s="50">
        <f>IF(AND(ISNUMBER($F662),ISNUMBER($J662)),$F662*(1-$J662),"")</f>
        <v/>
      </c>
      <c r="L662" s="51" t="n"/>
      <c r="M662" s="51" t="n"/>
      <c r="N662" s="50">
        <f>IF(ISNUMBER($F662),($F662-IF(ISNUMBER($AM662),$AM662,0))*(1-IF(ISNUMBER($J662),$J662,0)),"")</f>
        <v/>
      </c>
      <c r="O662" s="34" t="inlineStr">
        <is>
          <t>Original</t>
        </is>
      </c>
      <c r="P662" s="48" t="n">
        <v>54</v>
      </c>
      <c r="Q662" s="48" t="n">
        <v>60</v>
      </c>
      <c r="R662" s="34" t="inlineStr">
        <is>
          <t>Not listed</t>
        </is>
      </c>
      <c r="S662" s="48" t="n">
        <v>46</v>
      </c>
      <c r="T662" s="48" t="n">
        <v>170</v>
      </c>
      <c r="U662" s="34" t="inlineStr">
        <is>
          <t>HFCS</t>
        </is>
      </c>
      <c r="V662" s="34" t="inlineStr">
        <is>
          <t>High caffeine citrus soda</t>
        </is>
      </c>
      <c r="W662" s="51" t="n"/>
      <c r="X662" s="51" t="n"/>
      <c r="Y662" s="51" t="n"/>
      <c r="Z662" s="51" t="n"/>
      <c r="AA662" s="34" t="inlineStr">
        <is>
          <t>Very High</t>
        </is>
      </c>
      <c r="AB662" s="34" t="inlineStr">
        <is>
          <t>Cult citrus soda; many flavours</t>
        </is>
      </c>
      <c r="AC662" s="34" t="inlineStr">
        <is>
          <t>Bold caffeinated citrus soda</t>
        </is>
      </c>
      <c r="AD662" s="34" t="inlineStr">
        <is>
          <t>Distinctive sweet citrus and caffeine.</t>
        </is>
      </c>
      <c r="AE662" s="51" t="n"/>
      <c r="AF662" s="53">
        <f>IF(AND(ISNUMBER($P662),ISNUMBER($AL662),$AL662&lt;&gt;0),ROUND($P662/$AL662*100,1),"")</f>
        <v/>
      </c>
      <c r="AG662" s="54">
        <f>IF(AND(ISNUMBER($S662),ISNUMBER($AL662),$AL662&lt;&gt;0),ROUND($S662/$AL662*100,2),"")</f>
        <v/>
      </c>
      <c r="AH662" s="53">
        <f>IF(AND(ISNUMBER($Q662),ISNUMBER($AL662),$AL662&lt;&gt;0),ROUND($Q662/$AL662*100,1),"")</f>
        <v/>
      </c>
      <c r="AI662" s="48">
        <f>IF(ISNUMBER($S662),IF($S662&lt;=1,"Yes","No"),"n/a")</f>
        <v/>
      </c>
      <c r="AJ662" s="48">
        <f>IF(ISNUMBER($S662),ROUND(MAX(0,MIN(100,100-$S662*2.5-IF(ISNUMBER($T662),$T662,0)*0.12+IF($S662&lt;=1,12,0))),0),"")</f>
        <v/>
      </c>
      <c r="AK662" s="48">
        <f>IF(ISNUMBER($Q662),IF($Q662&gt;=100,20,IF($Q662&gt;=30,10,0)),0)+IF(ISNUMBER($R662),IF($R662&gt;=100,20,0),0)+IF(ISNUMBER($P662),IF($P662&gt;=150,20,IF($P662&gt;=50,12,5)),0)+IF(ISNUMBER($S662),IF($S662&lt;=1,15,0),0)</f>
        <v/>
      </c>
      <c r="AL662" s="48" t="n">
        <v>355</v>
      </c>
      <c r="AM662" s="49" t="n"/>
      <c r="AN662" s="48">
        <f>IF(AND(ISNUMBER($P662),ISNUMBER($AL662),$AL662&lt;&gt;0),IF(OR($P662&gt;180,$P662/$AL662*1000&gt;400),"Over ceiling, confirm SKU","Within"),"n/a")</f>
        <v/>
      </c>
      <c r="AO662" s="51" t="n"/>
      <c r="AP662" s="51" t="n"/>
      <c r="AQ662" s="51" t="n"/>
      <c r="AR662" s="34" t="inlineStr">
        <is>
          <t>Recalled, batch confirmed, to confirm</t>
        </is>
      </c>
      <c r="AS662" s="34" t="inlineStr">
        <is>
          <t>BLANK -&gt; requires live Amazon.ca capture</t>
        </is>
      </c>
      <c r="AT662" s="34" t="inlineStr">
        <is>
          <t>Unverified commercial data</t>
        </is>
      </c>
    </row>
    <row r="663" ht="28" customHeight="1">
      <c r="A663" s="34" t="inlineStr">
        <is>
          <t>Mountain Dew</t>
        </is>
      </c>
      <c r="B663" s="34" t="inlineStr">
        <is>
          <t>Mountain Dew Citrus | Code Red | single 355mL</t>
        </is>
      </c>
      <c r="C663" s="34" t="inlineStr">
        <is>
          <t>5) Sparkling water &amp; soda</t>
        </is>
      </c>
      <c r="D663" s="34" t="inlineStr">
        <is>
          <t>355 mL can</t>
        </is>
      </c>
      <c r="E663" s="48" t="n">
        <v>1</v>
      </c>
      <c r="F663" s="49" t="n"/>
      <c r="G663" s="50">
        <f>IF(AND(ISNUMBER($F663),ISNUMBER($E663),$E663&lt;&gt;0),$F663/$E663,"")</f>
        <v/>
      </c>
      <c r="H663" s="50">
        <f>IF(AND(ISNUMBER($F663),ISNUMBER($AL663),ISNUMBER($E663),($AL663*$E663)&lt;&gt;0),$F663/($AL663*$E663)*100,"")</f>
        <v/>
      </c>
      <c r="I663" s="51" t="n"/>
      <c r="J663" s="52" t="n"/>
      <c r="K663" s="50">
        <f>IF(AND(ISNUMBER($F663),ISNUMBER($J663)),$F663*(1-$J663),"")</f>
        <v/>
      </c>
      <c r="L663" s="51" t="n"/>
      <c r="M663" s="51" t="n"/>
      <c r="N663" s="50">
        <f>IF(ISNUMBER($F663),($F663-IF(ISNUMBER($AM663),$AM663,0))*(1-IF(ISNUMBER($J663),$J663,0)),"")</f>
        <v/>
      </c>
      <c r="O663" s="34" t="inlineStr">
        <is>
          <t>Code Red</t>
        </is>
      </c>
      <c r="P663" s="48" t="n">
        <v>54</v>
      </c>
      <c r="Q663" s="48" t="n">
        <v>60</v>
      </c>
      <c r="R663" s="34" t="inlineStr">
        <is>
          <t>Not listed</t>
        </is>
      </c>
      <c r="S663" s="48" t="n">
        <v>46</v>
      </c>
      <c r="T663" s="48" t="n">
        <v>170</v>
      </c>
      <c r="U663" s="34" t="inlineStr">
        <is>
          <t>HFCS</t>
        </is>
      </c>
      <c r="V663" s="34" t="inlineStr">
        <is>
          <t>High caffeine citrus soda</t>
        </is>
      </c>
      <c r="W663" s="51" t="n"/>
      <c r="X663" s="51" t="n"/>
      <c r="Y663" s="51" t="n"/>
      <c r="Z663" s="51" t="n"/>
      <c r="AA663" s="34" t="inlineStr">
        <is>
          <t>Very High</t>
        </is>
      </c>
      <c r="AB663" s="34" t="inlineStr">
        <is>
          <t>Cult citrus soda; many flavours</t>
        </is>
      </c>
      <c r="AC663" s="34" t="inlineStr">
        <is>
          <t>Bold caffeinated citrus soda</t>
        </is>
      </c>
      <c r="AD663" s="34" t="inlineStr">
        <is>
          <t>Distinctive sweet citrus and caffeine.</t>
        </is>
      </c>
      <c r="AE663" s="51" t="n"/>
      <c r="AF663" s="53">
        <f>IF(AND(ISNUMBER($P663),ISNUMBER($AL663),$AL663&lt;&gt;0),ROUND($P663/$AL663*100,1),"")</f>
        <v/>
      </c>
      <c r="AG663" s="54">
        <f>IF(AND(ISNUMBER($S663),ISNUMBER($AL663),$AL663&lt;&gt;0),ROUND($S663/$AL663*100,2),"")</f>
        <v/>
      </c>
      <c r="AH663" s="53">
        <f>IF(AND(ISNUMBER($Q663),ISNUMBER($AL663),$AL663&lt;&gt;0),ROUND($Q663/$AL663*100,1),"")</f>
        <v/>
      </c>
      <c r="AI663" s="48">
        <f>IF(ISNUMBER($S663),IF($S663&lt;=1,"Yes","No"),"n/a")</f>
        <v/>
      </c>
      <c r="AJ663" s="48">
        <f>IF(ISNUMBER($S663),ROUND(MAX(0,MIN(100,100-$S663*2.5-IF(ISNUMBER($T663),$T663,0)*0.12+IF($S663&lt;=1,12,0))),0),"")</f>
        <v/>
      </c>
      <c r="AK663" s="48">
        <f>IF(ISNUMBER($Q663),IF($Q663&gt;=100,20,IF($Q663&gt;=30,10,0)),0)+IF(ISNUMBER($R663),IF($R663&gt;=100,20,0),0)+IF(ISNUMBER($P663),IF($P663&gt;=150,20,IF($P663&gt;=50,12,5)),0)+IF(ISNUMBER($S663),IF($S663&lt;=1,15,0),0)</f>
        <v/>
      </c>
      <c r="AL663" s="48" t="n">
        <v>355</v>
      </c>
      <c r="AM663" s="49" t="n"/>
      <c r="AN663" s="48">
        <f>IF(AND(ISNUMBER($P663),ISNUMBER($AL663),$AL663&lt;&gt;0),IF(OR($P663&gt;180,$P663/$AL663*1000&gt;400),"Over ceiling, confirm SKU","Within"),"n/a")</f>
        <v/>
      </c>
      <c r="AO663" s="51" t="n"/>
      <c r="AP663" s="51" t="n"/>
      <c r="AQ663" s="51" t="n"/>
      <c r="AR663" s="34" t="inlineStr">
        <is>
          <t>Recalled, batch confirmed, to confirm</t>
        </is>
      </c>
      <c r="AS663" s="34" t="inlineStr">
        <is>
          <t>BLANK -&gt; requires live Amazon.ca capture</t>
        </is>
      </c>
      <c r="AT663" s="34" t="inlineStr">
        <is>
          <t>Unverified commercial data</t>
        </is>
      </c>
    </row>
    <row r="664" ht="28" customHeight="1">
      <c r="A664" s="34" t="inlineStr">
        <is>
          <t>Mountain Dew</t>
        </is>
      </c>
      <c r="B664" s="34" t="inlineStr">
        <is>
          <t>Mountain Dew Citrus | Code Red | 8 pack 355mL</t>
        </is>
      </c>
      <c r="C664" s="34" t="inlineStr">
        <is>
          <t>5) Sparkling water &amp; soda</t>
        </is>
      </c>
      <c r="D664" s="34" t="inlineStr">
        <is>
          <t>355 mL can</t>
        </is>
      </c>
      <c r="E664" s="48" t="n">
        <v>8</v>
      </c>
      <c r="F664" s="49" t="n"/>
      <c r="G664" s="50">
        <f>IF(AND(ISNUMBER($F664),ISNUMBER($E664),$E664&lt;&gt;0),$F664/$E664,"")</f>
        <v/>
      </c>
      <c r="H664" s="50">
        <f>IF(AND(ISNUMBER($F664),ISNUMBER($AL664),ISNUMBER($E664),($AL664*$E664)&lt;&gt;0),$F664/($AL664*$E664)*100,"")</f>
        <v/>
      </c>
      <c r="I664" s="51" t="n"/>
      <c r="J664" s="52" t="n"/>
      <c r="K664" s="50">
        <f>IF(AND(ISNUMBER($F664),ISNUMBER($J664)),$F664*(1-$J664),"")</f>
        <v/>
      </c>
      <c r="L664" s="51" t="n"/>
      <c r="M664" s="51" t="n"/>
      <c r="N664" s="50">
        <f>IF(ISNUMBER($F664),($F664-IF(ISNUMBER($AM664),$AM664,0))*(1-IF(ISNUMBER($J664),$J664,0)),"")</f>
        <v/>
      </c>
      <c r="O664" s="34" t="inlineStr">
        <is>
          <t>Code Red</t>
        </is>
      </c>
      <c r="P664" s="48" t="n">
        <v>54</v>
      </c>
      <c r="Q664" s="48" t="n">
        <v>60</v>
      </c>
      <c r="R664" s="34" t="inlineStr">
        <is>
          <t>Not listed</t>
        </is>
      </c>
      <c r="S664" s="48" t="n">
        <v>46</v>
      </c>
      <c r="T664" s="48" t="n">
        <v>170</v>
      </c>
      <c r="U664" s="34" t="inlineStr">
        <is>
          <t>HFCS</t>
        </is>
      </c>
      <c r="V664" s="34" t="inlineStr">
        <is>
          <t>High caffeine citrus soda</t>
        </is>
      </c>
      <c r="W664" s="51" t="n"/>
      <c r="X664" s="51" t="n"/>
      <c r="Y664" s="51" t="n"/>
      <c r="Z664" s="51" t="n"/>
      <c r="AA664" s="34" t="inlineStr">
        <is>
          <t>Very High</t>
        </is>
      </c>
      <c r="AB664" s="34" t="inlineStr">
        <is>
          <t>Cult citrus soda; many flavours</t>
        </is>
      </c>
      <c r="AC664" s="34" t="inlineStr">
        <is>
          <t>Bold caffeinated citrus soda</t>
        </is>
      </c>
      <c r="AD664" s="34" t="inlineStr">
        <is>
          <t>Distinctive sweet citrus and caffeine.</t>
        </is>
      </c>
      <c r="AE664" s="51" t="n"/>
      <c r="AF664" s="53">
        <f>IF(AND(ISNUMBER($P664),ISNUMBER($AL664),$AL664&lt;&gt;0),ROUND($P664/$AL664*100,1),"")</f>
        <v/>
      </c>
      <c r="AG664" s="54">
        <f>IF(AND(ISNUMBER($S664),ISNUMBER($AL664),$AL664&lt;&gt;0),ROUND($S664/$AL664*100,2),"")</f>
        <v/>
      </c>
      <c r="AH664" s="53">
        <f>IF(AND(ISNUMBER($Q664),ISNUMBER($AL664),$AL664&lt;&gt;0),ROUND($Q664/$AL664*100,1),"")</f>
        <v/>
      </c>
      <c r="AI664" s="48">
        <f>IF(ISNUMBER($S664),IF($S664&lt;=1,"Yes","No"),"n/a")</f>
        <v/>
      </c>
      <c r="AJ664" s="48">
        <f>IF(ISNUMBER($S664),ROUND(MAX(0,MIN(100,100-$S664*2.5-IF(ISNUMBER($T664),$T664,0)*0.12+IF($S664&lt;=1,12,0))),0),"")</f>
        <v/>
      </c>
      <c r="AK664" s="48">
        <f>IF(ISNUMBER($Q664),IF($Q664&gt;=100,20,IF($Q664&gt;=30,10,0)),0)+IF(ISNUMBER($R664),IF($R664&gt;=100,20,0),0)+IF(ISNUMBER($P664),IF($P664&gt;=150,20,IF($P664&gt;=50,12,5)),0)+IF(ISNUMBER($S664),IF($S664&lt;=1,15,0),0)</f>
        <v/>
      </c>
      <c r="AL664" s="48" t="n">
        <v>355</v>
      </c>
      <c r="AM664" s="49" t="n"/>
      <c r="AN664" s="48">
        <f>IF(AND(ISNUMBER($P664),ISNUMBER($AL664),$AL664&lt;&gt;0),IF(OR($P664&gt;180,$P664/$AL664*1000&gt;400),"Over ceiling, confirm SKU","Within"),"n/a")</f>
        <v/>
      </c>
      <c r="AO664" s="51" t="n"/>
      <c r="AP664" s="51" t="n"/>
      <c r="AQ664" s="51" t="n"/>
      <c r="AR664" s="34" t="inlineStr">
        <is>
          <t>Recalled, batch confirmed, to confirm</t>
        </is>
      </c>
      <c r="AS664" s="34" t="inlineStr">
        <is>
          <t>BLANK -&gt; requires live Amazon.ca capture</t>
        </is>
      </c>
      <c r="AT664" s="34" t="inlineStr">
        <is>
          <t>Unverified commercial data</t>
        </is>
      </c>
    </row>
    <row r="665" ht="28" customHeight="1">
      <c r="A665" s="34" t="inlineStr">
        <is>
          <t>Mountain Dew</t>
        </is>
      </c>
      <c r="B665" s="34" t="inlineStr">
        <is>
          <t>Mountain Dew Citrus | Code Red | 12 pack 355mL</t>
        </is>
      </c>
      <c r="C665" s="34" t="inlineStr">
        <is>
          <t>5) Sparkling water &amp; soda</t>
        </is>
      </c>
      <c r="D665" s="34" t="inlineStr">
        <is>
          <t>355 mL can</t>
        </is>
      </c>
      <c r="E665" s="48" t="n">
        <v>12</v>
      </c>
      <c r="F665" s="49" t="n"/>
      <c r="G665" s="50">
        <f>IF(AND(ISNUMBER($F665),ISNUMBER($E665),$E665&lt;&gt;0),$F665/$E665,"")</f>
        <v/>
      </c>
      <c r="H665" s="50">
        <f>IF(AND(ISNUMBER($F665),ISNUMBER($AL665),ISNUMBER($E665),($AL665*$E665)&lt;&gt;0),$F665/($AL665*$E665)*100,"")</f>
        <v/>
      </c>
      <c r="I665" s="51" t="n"/>
      <c r="J665" s="52" t="n"/>
      <c r="K665" s="50">
        <f>IF(AND(ISNUMBER($F665),ISNUMBER($J665)),$F665*(1-$J665),"")</f>
        <v/>
      </c>
      <c r="L665" s="51" t="n"/>
      <c r="M665" s="51" t="n"/>
      <c r="N665" s="50">
        <f>IF(ISNUMBER($F665),($F665-IF(ISNUMBER($AM665),$AM665,0))*(1-IF(ISNUMBER($J665),$J665,0)),"")</f>
        <v/>
      </c>
      <c r="O665" s="34" t="inlineStr">
        <is>
          <t>Code Red</t>
        </is>
      </c>
      <c r="P665" s="48" t="n">
        <v>54</v>
      </c>
      <c r="Q665" s="48" t="n">
        <v>60</v>
      </c>
      <c r="R665" s="34" t="inlineStr">
        <is>
          <t>Not listed</t>
        </is>
      </c>
      <c r="S665" s="48" t="n">
        <v>46</v>
      </c>
      <c r="T665" s="48" t="n">
        <v>170</v>
      </c>
      <c r="U665" s="34" t="inlineStr">
        <is>
          <t>HFCS</t>
        </is>
      </c>
      <c r="V665" s="34" t="inlineStr">
        <is>
          <t>High caffeine citrus soda</t>
        </is>
      </c>
      <c r="W665" s="51" t="n"/>
      <c r="X665" s="51" t="n"/>
      <c r="Y665" s="51" t="n"/>
      <c r="Z665" s="51" t="n"/>
      <c r="AA665" s="34" t="inlineStr">
        <is>
          <t>Very High</t>
        </is>
      </c>
      <c r="AB665" s="34" t="inlineStr">
        <is>
          <t>Cult citrus soda; many flavours</t>
        </is>
      </c>
      <c r="AC665" s="34" t="inlineStr">
        <is>
          <t>Bold caffeinated citrus soda</t>
        </is>
      </c>
      <c r="AD665" s="34" t="inlineStr">
        <is>
          <t>Distinctive sweet citrus and caffeine.</t>
        </is>
      </c>
      <c r="AE665" s="51" t="n"/>
      <c r="AF665" s="53">
        <f>IF(AND(ISNUMBER($P665),ISNUMBER($AL665),$AL665&lt;&gt;0),ROUND($P665/$AL665*100,1),"")</f>
        <v/>
      </c>
      <c r="AG665" s="54">
        <f>IF(AND(ISNUMBER($S665),ISNUMBER($AL665),$AL665&lt;&gt;0),ROUND($S665/$AL665*100,2),"")</f>
        <v/>
      </c>
      <c r="AH665" s="53">
        <f>IF(AND(ISNUMBER($Q665),ISNUMBER($AL665),$AL665&lt;&gt;0),ROUND($Q665/$AL665*100,1),"")</f>
        <v/>
      </c>
      <c r="AI665" s="48">
        <f>IF(ISNUMBER($S665),IF($S665&lt;=1,"Yes","No"),"n/a")</f>
        <v/>
      </c>
      <c r="AJ665" s="48">
        <f>IF(ISNUMBER($S665),ROUND(MAX(0,MIN(100,100-$S665*2.5-IF(ISNUMBER($T665),$T665,0)*0.12+IF($S665&lt;=1,12,0))),0),"")</f>
        <v/>
      </c>
      <c r="AK665" s="48">
        <f>IF(ISNUMBER($Q665),IF($Q665&gt;=100,20,IF($Q665&gt;=30,10,0)),0)+IF(ISNUMBER($R665),IF($R665&gt;=100,20,0),0)+IF(ISNUMBER($P665),IF($P665&gt;=150,20,IF($P665&gt;=50,12,5)),0)+IF(ISNUMBER($S665),IF($S665&lt;=1,15,0),0)</f>
        <v/>
      </c>
      <c r="AL665" s="48" t="n">
        <v>355</v>
      </c>
      <c r="AM665" s="49" t="n"/>
      <c r="AN665" s="48">
        <f>IF(AND(ISNUMBER($P665),ISNUMBER($AL665),$AL665&lt;&gt;0),IF(OR($P665&gt;180,$P665/$AL665*1000&gt;400),"Over ceiling, confirm SKU","Within"),"n/a")</f>
        <v/>
      </c>
      <c r="AO665" s="51" t="n"/>
      <c r="AP665" s="51" t="n"/>
      <c r="AQ665" s="51" t="n"/>
      <c r="AR665" s="34" t="inlineStr">
        <is>
          <t>Recalled, batch confirmed, to confirm</t>
        </is>
      </c>
      <c r="AS665" s="34" t="inlineStr">
        <is>
          <t>BLANK -&gt; requires live Amazon.ca capture</t>
        </is>
      </c>
      <c r="AT665" s="34" t="inlineStr">
        <is>
          <t>Unverified commercial data</t>
        </is>
      </c>
    </row>
    <row r="666" ht="28" customHeight="1">
      <c r="A666" s="34" t="inlineStr">
        <is>
          <t>Mountain Dew</t>
        </is>
      </c>
      <c r="B666" s="34" t="inlineStr">
        <is>
          <t>Mountain Dew Citrus | Code Red | 15 pack 355mL</t>
        </is>
      </c>
      <c r="C666" s="34" t="inlineStr">
        <is>
          <t>5) Sparkling water &amp; soda</t>
        </is>
      </c>
      <c r="D666" s="34" t="inlineStr">
        <is>
          <t>355 mL can</t>
        </is>
      </c>
      <c r="E666" s="48" t="n">
        <v>15</v>
      </c>
      <c r="F666" s="49" t="n"/>
      <c r="G666" s="50">
        <f>IF(AND(ISNUMBER($F666),ISNUMBER($E666),$E666&lt;&gt;0),$F666/$E666,"")</f>
        <v/>
      </c>
      <c r="H666" s="50">
        <f>IF(AND(ISNUMBER($F666),ISNUMBER($AL666),ISNUMBER($E666),($AL666*$E666)&lt;&gt;0),$F666/($AL666*$E666)*100,"")</f>
        <v/>
      </c>
      <c r="I666" s="51" t="n"/>
      <c r="J666" s="52" t="n"/>
      <c r="K666" s="50">
        <f>IF(AND(ISNUMBER($F666),ISNUMBER($J666)),$F666*(1-$J666),"")</f>
        <v/>
      </c>
      <c r="L666" s="51" t="n"/>
      <c r="M666" s="51" t="n"/>
      <c r="N666" s="50">
        <f>IF(ISNUMBER($F666),($F666-IF(ISNUMBER($AM666),$AM666,0))*(1-IF(ISNUMBER($J666),$J666,0)),"")</f>
        <v/>
      </c>
      <c r="O666" s="34" t="inlineStr">
        <is>
          <t>Code Red</t>
        </is>
      </c>
      <c r="P666" s="48" t="n">
        <v>54</v>
      </c>
      <c r="Q666" s="48" t="n">
        <v>60</v>
      </c>
      <c r="R666" s="34" t="inlineStr">
        <is>
          <t>Not listed</t>
        </is>
      </c>
      <c r="S666" s="48" t="n">
        <v>46</v>
      </c>
      <c r="T666" s="48" t="n">
        <v>170</v>
      </c>
      <c r="U666" s="34" t="inlineStr">
        <is>
          <t>HFCS</t>
        </is>
      </c>
      <c r="V666" s="34" t="inlineStr">
        <is>
          <t>High caffeine citrus soda</t>
        </is>
      </c>
      <c r="W666" s="51" t="n"/>
      <c r="X666" s="51" t="n"/>
      <c r="Y666" s="51" t="n"/>
      <c r="Z666" s="51" t="n"/>
      <c r="AA666" s="34" t="inlineStr">
        <is>
          <t>Very High</t>
        </is>
      </c>
      <c r="AB666" s="34" t="inlineStr">
        <is>
          <t>Cult citrus soda; many flavours</t>
        </is>
      </c>
      <c r="AC666" s="34" t="inlineStr">
        <is>
          <t>Bold caffeinated citrus soda</t>
        </is>
      </c>
      <c r="AD666" s="34" t="inlineStr">
        <is>
          <t>Distinctive sweet citrus and caffeine.</t>
        </is>
      </c>
      <c r="AE666" s="51" t="n"/>
      <c r="AF666" s="53">
        <f>IF(AND(ISNUMBER($P666),ISNUMBER($AL666),$AL666&lt;&gt;0),ROUND($P666/$AL666*100,1),"")</f>
        <v/>
      </c>
      <c r="AG666" s="54">
        <f>IF(AND(ISNUMBER($S666),ISNUMBER($AL666),$AL666&lt;&gt;0),ROUND($S666/$AL666*100,2),"")</f>
        <v/>
      </c>
      <c r="AH666" s="53">
        <f>IF(AND(ISNUMBER($Q666),ISNUMBER($AL666),$AL666&lt;&gt;0),ROUND($Q666/$AL666*100,1),"")</f>
        <v/>
      </c>
      <c r="AI666" s="48">
        <f>IF(ISNUMBER($S666),IF($S666&lt;=1,"Yes","No"),"n/a")</f>
        <v/>
      </c>
      <c r="AJ666" s="48">
        <f>IF(ISNUMBER($S666),ROUND(MAX(0,MIN(100,100-$S666*2.5-IF(ISNUMBER($T666),$T666,0)*0.12+IF($S666&lt;=1,12,0))),0),"")</f>
        <v/>
      </c>
      <c r="AK666" s="48">
        <f>IF(ISNUMBER($Q666),IF($Q666&gt;=100,20,IF($Q666&gt;=30,10,0)),0)+IF(ISNUMBER($R666),IF($R666&gt;=100,20,0),0)+IF(ISNUMBER($P666),IF($P666&gt;=150,20,IF($P666&gt;=50,12,5)),0)+IF(ISNUMBER($S666),IF($S666&lt;=1,15,0),0)</f>
        <v/>
      </c>
      <c r="AL666" s="48" t="n">
        <v>355</v>
      </c>
      <c r="AM666" s="49" t="n"/>
      <c r="AN666" s="48">
        <f>IF(AND(ISNUMBER($P666),ISNUMBER($AL666),$AL666&lt;&gt;0),IF(OR($P666&gt;180,$P666/$AL666*1000&gt;400),"Over ceiling, confirm SKU","Within"),"n/a")</f>
        <v/>
      </c>
      <c r="AO666" s="51" t="n"/>
      <c r="AP666" s="51" t="n"/>
      <c r="AQ666" s="51" t="n"/>
      <c r="AR666" s="34" t="inlineStr">
        <is>
          <t>Recalled, batch confirmed, to confirm</t>
        </is>
      </c>
      <c r="AS666" s="34" t="inlineStr">
        <is>
          <t>BLANK -&gt; requires live Amazon.ca capture</t>
        </is>
      </c>
      <c r="AT666" s="34" t="inlineStr">
        <is>
          <t>Unverified commercial data</t>
        </is>
      </c>
    </row>
    <row r="667" ht="28" customHeight="1">
      <c r="A667" s="34" t="inlineStr">
        <is>
          <t>Mountain Dew</t>
        </is>
      </c>
      <c r="B667" s="34" t="inlineStr">
        <is>
          <t>Mountain Dew Citrus | Code Red | 18 pack 355mL</t>
        </is>
      </c>
      <c r="C667" s="34" t="inlineStr">
        <is>
          <t>5) Sparkling water &amp; soda</t>
        </is>
      </c>
      <c r="D667" s="34" t="inlineStr">
        <is>
          <t>355 mL can</t>
        </is>
      </c>
      <c r="E667" s="48" t="n">
        <v>18</v>
      </c>
      <c r="F667" s="49" t="n"/>
      <c r="G667" s="50">
        <f>IF(AND(ISNUMBER($F667),ISNUMBER($E667),$E667&lt;&gt;0),$F667/$E667,"")</f>
        <v/>
      </c>
      <c r="H667" s="50">
        <f>IF(AND(ISNUMBER($F667),ISNUMBER($AL667),ISNUMBER($E667),($AL667*$E667)&lt;&gt;0),$F667/($AL667*$E667)*100,"")</f>
        <v/>
      </c>
      <c r="I667" s="51" t="n"/>
      <c r="J667" s="52" t="n"/>
      <c r="K667" s="50">
        <f>IF(AND(ISNUMBER($F667),ISNUMBER($J667)),$F667*(1-$J667),"")</f>
        <v/>
      </c>
      <c r="L667" s="51" t="n"/>
      <c r="M667" s="51" t="n"/>
      <c r="N667" s="50">
        <f>IF(ISNUMBER($F667),($F667-IF(ISNUMBER($AM667),$AM667,0))*(1-IF(ISNUMBER($J667),$J667,0)),"")</f>
        <v/>
      </c>
      <c r="O667" s="34" t="inlineStr">
        <is>
          <t>Code Red</t>
        </is>
      </c>
      <c r="P667" s="48" t="n">
        <v>54</v>
      </c>
      <c r="Q667" s="48" t="n">
        <v>60</v>
      </c>
      <c r="R667" s="34" t="inlineStr">
        <is>
          <t>Not listed</t>
        </is>
      </c>
      <c r="S667" s="48" t="n">
        <v>46</v>
      </c>
      <c r="T667" s="48" t="n">
        <v>170</v>
      </c>
      <c r="U667" s="34" t="inlineStr">
        <is>
          <t>HFCS</t>
        </is>
      </c>
      <c r="V667" s="34" t="inlineStr">
        <is>
          <t>High caffeine citrus soda</t>
        </is>
      </c>
      <c r="W667" s="51" t="n"/>
      <c r="X667" s="51" t="n"/>
      <c r="Y667" s="51" t="n"/>
      <c r="Z667" s="51" t="n"/>
      <c r="AA667" s="34" t="inlineStr">
        <is>
          <t>Very High</t>
        </is>
      </c>
      <c r="AB667" s="34" t="inlineStr">
        <is>
          <t>Cult citrus soda; many flavours</t>
        </is>
      </c>
      <c r="AC667" s="34" t="inlineStr">
        <is>
          <t>Bold caffeinated citrus soda</t>
        </is>
      </c>
      <c r="AD667" s="34" t="inlineStr">
        <is>
          <t>Distinctive sweet citrus and caffeine.</t>
        </is>
      </c>
      <c r="AE667" s="51" t="n"/>
      <c r="AF667" s="53">
        <f>IF(AND(ISNUMBER($P667),ISNUMBER($AL667),$AL667&lt;&gt;0),ROUND($P667/$AL667*100,1),"")</f>
        <v/>
      </c>
      <c r="AG667" s="54">
        <f>IF(AND(ISNUMBER($S667),ISNUMBER($AL667),$AL667&lt;&gt;0),ROUND($S667/$AL667*100,2),"")</f>
        <v/>
      </c>
      <c r="AH667" s="53">
        <f>IF(AND(ISNUMBER($Q667),ISNUMBER($AL667),$AL667&lt;&gt;0),ROUND($Q667/$AL667*100,1),"")</f>
        <v/>
      </c>
      <c r="AI667" s="48">
        <f>IF(ISNUMBER($S667),IF($S667&lt;=1,"Yes","No"),"n/a")</f>
        <v/>
      </c>
      <c r="AJ667" s="48">
        <f>IF(ISNUMBER($S667),ROUND(MAX(0,MIN(100,100-$S667*2.5-IF(ISNUMBER($T667),$T667,0)*0.12+IF($S667&lt;=1,12,0))),0),"")</f>
        <v/>
      </c>
      <c r="AK667" s="48">
        <f>IF(ISNUMBER($Q667),IF($Q667&gt;=100,20,IF($Q667&gt;=30,10,0)),0)+IF(ISNUMBER($R667),IF($R667&gt;=100,20,0),0)+IF(ISNUMBER($P667),IF($P667&gt;=150,20,IF($P667&gt;=50,12,5)),0)+IF(ISNUMBER($S667),IF($S667&lt;=1,15,0),0)</f>
        <v/>
      </c>
      <c r="AL667" s="48" t="n">
        <v>355</v>
      </c>
      <c r="AM667" s="49" t="n"/>
      <c r="AN667" s="48">
        <f>IF(AND(ISNUMBER($P667),ISNUMBER($AL667),$AL667&lt;&gt;0),IF(OR($P667&gt;180,$P667/$AL667*1000&gt;400),"Over ceiling, confirm SKU","Within"),"n/a")</f>
        <v/>
      </c>
      <c r="AO667" s="51" t="n"/>
      <c r="AP667" s="51" t="n"/>
      <c r="AQ667" s="51" t="n"/>
      <c r="AR667" s="34" t="inlineStr">
        <is>
          <t>Recalled, batch confirmed, to confirm</t>
        </is>
      </c>
      <c r="AS667" s="34" t="inlineStr">
        <is>
          <t>BLANK -&gt; requires live Amazon.ca capture</t>
        </is>
      </c>
      <c r="AT667" s="34" t="inlineStr">
        <is>
          <t>Unverified commercial data</t>
        </is>
      </c>
    </row>
    <row r="668" ht="28" customHeight="1">
      <c r="A668" s="34" t="inlineStr">
        <is>
          <t>Mountain Dew</t>
        </is>
      </c>
      <c r="B668" s="34" t="inlineStr">
        <is>
          <t>Mountain Dew Citrus | Code Red | 24 pack 355mL</t>
        </is>
      </c>
      <c r="C668" s="34" t="inlineStr">
        <is>
          <t>5) Sparkling water &amp; soda</t>
        </is>
      </c>
      <c r="D668" s="34" t="inlineStr">
        <is>
          <t>355 mL can</t>
        </is>
      </c>
      <c r="E668" s="48" t="n">
        <v>24</v>
      </c>
      <c r="F668" s="49" t="n"/>
      <c r="G668" s="50">
        <f>IF(AND(ISNUMBER($F668),ISNUMBER($E668),$E668&lt;&gt;0),$F668/$E668,"")</f>
        <v/>
      </c>
      <c r="H668" s="50">
        <f>IF(AND(ISNUMBER($F668),ISNUMBER($AL668),ISNUMBER($E668),($AL668*$E668)&lt;&gt;0),$F668/($AL668*$E668)*100,"")</f>
        <v/>
      </c>
      <c r="I668" s="51" t="n"/>
      <c r="J668" s="52" t="n"/>
      <c r="K668" s="50">
        <f>IF(AND(ISNUMBER($F668),ISNUMBER($J668)),$F668*(1-$J668),"")</f>
        <v/>
      </c>
      <c r="L668" s="51" t="n"/>
      <c r="M668" s="51" t="n"/>
      <c r="N668" s="50">
        <f>IF(ISNUMBER($F668),($F668-IF(ISNUMBER($AM668),$AM668,0))*(1-IF(ISNUMBER($J668),$J668,0)),"")</f>
        <v/>
      </c>
      <c r="O668" s="34" t="inlineStr">
        <is>
          <t>Code Red</t>
        </is>
      </c>
      <c r="P668" s="48" t="n">
        <v>54</v>
      </c>
      <c r="Q668" s="48" t="n">
        <v>60</v>
      </c>
      <c r="R668" s="34" t="inlineStr">
        <is>
          <t>Not listed</t>
        </is>
      </c>
      <c r="S668" s="48" t="n">
        <v>46</v>
      </c>
      <c r="T668" s="48" t="n">
        <v>170</v>
      </c>
      <c r="U668" s="34" t="inlineStr">
        <is>
          <t>HFCS</t>
        </is>
      </c>
      <c r="V668" s="34" t="inlineStr">
        <is>
          <t>High caffeine citrus soda</t>
        </is>
      </c>
      <c r="W668" s="51" t="n"/>
      <c r="X668" s="51" t="n"/>
      <c r="Y668" s="51" t="n"/>
      <c r="Z668" s="51" t="n"/>
      <c r="AA668" s="34" t="inlineStr">
        <is>
          <t>Very High</t>
        </is>
      </c>
      <c r="AB668" s="34" t="inlineStr">
        <is>
          <t>Cult citrus soda; many flavours</t>
        </is>
      </c>
      <c r="AC668" s="34" t="inlineStr">
        <is>
          <t>Bold caffeinated citrus soda</t>
        </is>
      </c>
      <c r="AD668" s="34" t="inlineStr">
        <is>
          <t>Distinctive sweet citrus and caffeine.</t>
        </is>
      </c>
      <c r="AE668" s="51" t="n"/>
      <c r="AF668" s="53">
        <f>IF(AND(ISNUMBER($P668),ISNUMBER($AL668),$AL668&lt;&gt;0),ROUND($P668/$AL668*100,1),"")</f>
        <v/>
      </c>
      <c r="AG668" s="54">
        <f>IF(AND(ISNUMBER($S668),ISNUMBER($AL668),$AL668&lt;&gt;0),ROUND($S668/$AL668*100,2),"")</f>
        <v/>
      </c>
      <c r="AH668" s="53">
        <f>IF(AND(ISNUMBER($Q668),ISNUMBER($AL668),$AL668&lt;&gt;0),ROUND($Q668/$AL668*100,1),"")</f>
        <v/>
      </c>
      <c r="AI668" s="48">
        <f>IF(ISNUMBER($S668),IF($S668&lt;=1,"Yes","No"),"n/a")</f>
        <v/>
      </c>
      <c r="AJ668" s="48">
        <f>IF(ISNUMBER($S668),ROUND(MAX(0,MIN(100,100-$S668*2.5-IF(ISNUMBER($T668),$T668,0)*0.12+IF($S668&lt;=1,12,0))),0),"")</f>
        <v/>
      </c>
      <c r="AK668" s="48">
        <f>IF(ISNUMBER($Q668),IF($Q668&gt;=100,20,IF($Q668&gt;=30,10,0)),0)+IF(ISNUMBER($R668),IF($R668&gt;=100,20,0),0)+IF(ISNUMBER($P668),IF($P668&gt;=150,20,IF($P668&gt;=50,12,5)),0)+IF(ISNUMBER($S668),IF($S668&lt;=1,15,0),0)</f>
        <v/>
      </c>
      <c r="AL668" s="48" t="n">
        <v>355</v>
      </c>
      <c r="AM668" s="49" t="n"/>
      <c r="AN668" s="48">
        <f>IF(AND(ISNUMBER($P668),ISNUMBER($AL668),$AL668&lt;&gt;0),IF(OR($P668&gt;180,$P668/$AL668*1000&gt;400),"Over ceiling, confirm SKU","Within"),"n/a")</f>
        <v/>
      </c>
      <c r="AO668" s="51" t="n"/>
      <c r="AP668" s="51" t="n"/>
      <c r="AQ668" s="51" t="n"/>
      <c r="AR668" s="34" t="inlineStr">
        <is>
          <t>Recalled, batch confirmed, to confirm</t>
        </is>
      </c>
      <c r="AS668" s="34" t="inlineStr">
        <is>
          <t>BLANK -&gt; requires live Amazon.ca capture</t>
        </is>
      </c>
      <c r="AT668" s="34" t="inlineStr">
        <is>
          <t>Unverified commercial data</t>
        </is>
      </c>
    </row>
    <row r="669" ht="28" customHeight="1">
      <c r="A669" s="34" t="inlineStr">
        <is>
          <t>Mountain Dew</t>
        </is>
      </c>
      <c r="B669" s="34" t="inlineStr">
        <is>
          <t>Mountain Dew Citrus | Voltage | single 355mL</t>
        </is>
      </c>
      <c r="C669" s="34" t="inlineStr">
        <is>
          <t>5) Sparkling water &amp; soda</t>
        </is>
      </c>
      <c r="D669" s="34" t="inlineStr">
        <is>
          <t>355 mL can</t>
        </is>
      </c>
      <c r="E669" s="48" t="n">
        <v>1</v>
      </c>
      <c r="F669" s="49" t="n"/>
      <c r="G669" s="50">
        <f>IF(AND(ISNUMBER($F669),ISNUMBER($E669),$E669&lt;&gt;0),$F669/$E669,"")</f>
        <v/>
      </c>
      <c r="H669" s="50">
        <f>IF(AND(ISNUMBER($F669),ISNUMBER($AL669),ISNUMBER($E669),($AL669*$E669)&lt;&gt;0),$F669/($AL669*$E669)*100,"")</f>
        <v/>
      </c>
      <c r="I669" s="51" t="n"/>
      <c r="J669" s="52" t="n"/>
      <c r="K669" s="50">
        <f>IF(AND(ISNUMBER($F669),ISNUMBER($J669)),$F669*(1-$J669),"")</f>
        <v/>
      </c>
      <c r="L669" s="51" t="n"/>
      <c r="M669" s="51" t="n"/>
      <c r="N669" s="50">
        <f>IF(ISNUMBER($F669),($F669-IF(ISNUMBER($AM669),$AM669,0))*(1-IF(ISNUMBER($J669),$J669,0)),"")</f>
        <v/>
      </c>
      <c r="O669" s="34" t="inlineStr">
        <is>
          <t>Voltage</t>
        </is>
      </c>
      <c r="P669" s="48" t="n">
        <v>54</v>
      </c>
      <c r="Q669" s="48" t="n">
        <v>60</v>
      </c>
      <c r="R669" s="34" t="inlineStr">
        <is>
          <t>Not listed</t>
        </is>
      </c>
      <c r="S669" s="48" t="n">
        <v>46</v>
      </c>
      <c r="T669" s="48" t="n">
        <v>170</v>
      </c>
      <c r="U669" s="34" t="inlineStr">
        <is>
          <t>HFCS</t>
        </is>
      </c>
      <c r="V669" s="34" t="inlineStr">
        <is>
          <t>High caffeine citrus soda</t>
        </is>
      </c>
      <c r="W669" s="51" t="n"/>
      <c r="X669" s="51" t="n"/>
      <c r="Y669" s="51" t="n"/>
      <c r="Z669" s="51" t="n"/>
      <c r="AA669" s="34" t="inlineStr">
        <is>
          <t>Very High</t>
        </is>
      </c>
      <c r="AB669" s="34" t="inlineStr">
        <is>
          <t>Cult citrus soda; many flavours</t>
        </is>
      </c>
      <c r="AC669" s="34" t="inlineStr">
        <is>
          <t>Bold caffeinated citrus soda</t>
        </is>
      </c>
      <c r="AD669" s="34" t="inlineStr">
        <is>
          <t>Distinctive sweet citrus and caffeine.</t>
        </is>
      </c>
      <c r="AE669" s="51" t="n"/>
      <c r="AF669" s="53">
        <f>IF(AND(ISNUMBER($P669),ISNUMBER($AL669),$AL669&lt;&gt;0),ROUND($P669/$AL669*100,1),"")</f>
        <v/>
      </c>
      <c r="AG669" s="54">
        <f>IF(AND(ISNUMBER($S669),ISNUMBER($AL669),$AL669&lt;&gt;0),ROUND($S669/$AL669*100,2),"")</f>
        <v/>
      </c>
      <c r="AH669" s="53">
        <f>IF(AND(ISNUMBER($Q669),ISNUMBER($AL669),$AL669&lt;&gt;0),ROUND($Q669/$AL669*100,1),"")</f>
        <v/>
      </c>
      <c r="AI669" s="48">
        <f>IF(ISNUMBER($S669),IF($S669&lt;=1,"Yes","No"),"n/a")</f>
        <v/>
      </c>
      <c r="AJ669" s="48">
        <f>IF(ISNUMBER($S669),ROUND(MAX(0,MIN(100,100-$S669*2.5-IF(ISNUMBER($T669),$T669,0)*0.12+IF($S669&lt;=1,12,0))),0),"")</f>
        <v/>
      </c>
      <c r="AK669" s="48">
        <f>IF(ISNUMBER($Q669),IF($Q669&gt;=100,20,IF($Q669&gt;=30,10,0)),0)+IF(ISNUMBER($R669),IF($R669&gt;=100,20,0),0)+IF(ISNUMBER($P669),IF($P669&gt;=150,20,IF($P669&gt;=50,12,5)),0)+IF(ISNUMBER($S669),IF($S669&lt;=1,15,0),0)</f>
        <v/>
      </c>
      <c r="AL669" s="48" t="n">
        <v>355</v>
      </c>
      <c r="AM669" s="49" t="n"/>
      <c r="AN669" s="48">
        <f>IF(AND(ISNUMBER($P669),ISNUMBER($AL669),$AL669&lt;&gt;0),IF(OR($P669&gt;180,$P669/$AL669*1000&gt;400),"Over ceiling, confirm SKU","Within"),"n/a")</f>
        <v/>
      </c>
      <c r="AO669" s="51" t="n"/>
      <c r="AP669" s="51" t="n"/>
      <c r="AQ669" s="51" t="n"/>
      <c r="AR669" s="34" t="inlineStr">
        <is>
          <t>Recalled, batch confirmed, to confirm</t>
        </is>
      </c>
      <c r="AS669" s="34" t="inlineStr">
        <is>
          <t>BLANK -&gt; requires live Amazon.ca capture</t>
        </is>
      </c>
      <c r="AT669" s="34" t="inlineStr">
        <is>
          <t>Unverified commercial data</t>
        </is>
      </c>
    </row>
    <row r="670" ht="28" customHeight="1">
      <c r="A670" s="34" t="inlineStr">
        <is>
          <t>Mountain Dew</t>
        </is>
      </c>
      <c r="B670" s="34" t="inlineStr">
        <is>
          <t>Mountain Dew Citrus | Voltage | 8 pack 355mL</t>
        </is>
      </c>
      <c r="C670" s="34" t="inlineStr">
        <is>
          <t>5) Sparkling water &amp; soda</t>
        </is>
      </c>
      <c r="D670" s="34" t="inlineStr">
        <is>
          <t>355 mL can</t>
        </is>
      </c>
      <c r="E670" s="48" t="n">
        <v>8</v>
      </c>
      <c r="F670" s="49" t="n"/>
      <c r="G670" s="50">
        <f>IF(AND(ISNUMBER($F670),ISNUMBER($E670),$E670&lt;&gt;0),$F670/$E670,"")</f>
        <v/>
      </c>
      <c r="H670" s="50">
        <f>IF(AND(ISNUMBER($F670),ISNUMBER($AL670),ISNUMBER($E670),($AL670*$E670)&lt;&gt;0),$F670/($AL670*$E670)*100,"")</f>
        <v/>
      </c>
      <c r="I670" s="51" t="n"/>
      <c r="J670" s="52" t="n"/>
      <c r="K670" s="50">
        <f>IF(AND(ISNUMBER($F670),ISNUMBER($J670)),$F670*(1-$J670),"")</f>
        <v/>
      </c>
      <c r="L670" s="51" t="n"/>
      <c r="M670" s="51" t="n"/>
      <c r="N670" s="50">
        <f>IF(ISNUMBER($F670),($F670-IF(ISNUMBER($AM670),$AM670,0))*(1-IF(ISNUMBER($J670),$J670,0)),"")</f>
        <v/>
      </c>
      <c r="O670" s="34" t="inlineStr">
        <is>
          <t>Voltage</t>
        </is>
      </c>
      <c r="P670" s="48" t="n">
        <v>54</v>
      </c>
      <c r="Q670" s="48" t="n">
        <v>60</v>
      </c>
      <c r="R670" s="34" t="inlineStr">
        <is>
          <t>Not listed</t>
        </is>
      </c>
      <c r="S670" s="48" t="n">
        <v>46</v>
      </c>
      <c r="T670" s="48" t="n">
        <v>170</v>
      </c>
      <c r="U670" s="34" t="inlineStr">
        <is>
          <t>HFCS</t>
        </is>
      </c>
      <c r="V670" s="34" t="inlineStr">
        <is>
          <t>High caffeine citrus soda</t>
        </is>
      </c>
      <c r="W670" s="51" t="n"/>
      <c r="X670" s="51" t="n"/>
      <c r="Y670" s="51" t="n"/>
      <c r="Z670" s="51" t="n"/>
      <c r="AA670" s="34" t="inlineStr">
        <is>
          <t>Very High</t>
        </is>
      </c>
      <c r="AB670" s="34" t="inlineStr">
        <is>
          <t>Cult citrus soda; many flavours</t>
        </is>
      </c>
      <c r="AC670" s="34" t="inlineStr">
        <is>
          <t>Bold caffeinated citrus soda</t>
        </is>
      </c>
      <c r="AD670" s="34" t="inlineStr">
        <is>
          <t>Distinctive sweet citrus and caffeine.</t>
        </is>
      </c>
      <c r="AE670" s="51" t="n"/>
      <c r="AF670" s="53">
        <f>IF(AND(ISNUMBER($P670),ISNUMBER($AL670),$AL670&lt;&gt;0),ROUND($P670/$AL670*100,1),"")</f>
        <v/>
      </c>
      <c r="AG670" s="54">
        <f>IF(AND(ISNUMBER($S670),ISNUMBER($AL670),$AL670&lt;&gt;0),ROUND($S670/$AL670*100,2),"")</f>
        <v/>
      </c>
      <c r="AH670" s="53">
        <f>IF(AND(ISNUMBER($Q670),ISNUMBER($AL670),$AL670&lt;&gt;0),ROUND($Q670/$AL670*100,1),"")</f>
        <v/>
      </c>
      <c r="AI670" s="48">
        <f>IF(ISNUMBER($S670),IF($S670&lt;=1,"Yes","No"),"n/a")</f>
        <v/>
      </c>
      <c r="AJ670" s="48">
        <f>IF(ISNUMBER($S670),ROUND(MAX(0,MIN(100,100-$S670*2.5-IF(ISNUMBER($T670),$T670,0)*0.12+IF($S670&lt;=1,12,0))),0),"")</f>
        <v/>
      </c>
      <c r="AK670" s="48">
        <f>IF(ISNUMBER($Q670),IF($Q670&gt;=100,20,IF($Q670&gt;=30,10,0)),0)+IF(ISNUMBER($R670),IF($R670&gt;=100,20,0),0)+IF(ISNUMBER($P670),IF($P670&gt;=150,20,IF($P670&gt;=50,12,5)),0)+IF(ISNUMBER($S670),IF($S670&lt;=1,15,0),0)</f>
        <v/>
      </c>
      <c r="AL670" s="48" t="n">
        <v>355</v>
      </c>
      <c r="AM670" s="49" t="n"/>
      <c r="AN670" s="48">
        <f>IF(AND(ISNUMBER($P670),ISNUMBER($AL670),$AL670&lt;&gt;0),IF(OR($P670&gt;180,$P670/$AL670*1000&gt;400),"Over ceiling, confirm SKU","Within"),"n/a")</f>
        <v/>
      </c>
      <c r="AO670" s="51" t="n"/>
      <c r="AP670" s="51" t="n"/>
      <c r="AQ670" s="51" t="n"/>
      <c r="AR670" s="34" t="inlineStr">
        <is>
          <t>Recalled, batch confirmed, to confirm</t>
        </is>
      </c>
      <c r="AS670" s="34" t="inlineStr">
        <is>
          <t>BLANK -&gt; requires live Amazon.ca capture</t>
        </is>
      </c>
      <c r="AT670" s="34" t="inlineStr">
        <is>
          <t>Unverified commercial data</t>
        </is>
      </c>
    </row>
    <row r="671" ht="28" customHeight="1">
      <c r="A671" s="34" t="inlineStr">
        <is>
          <t>Mountain Dew</t>
        </is>
      </c>
      <c r="B671" s="34" t="inlineStr">
        <is>
          <t>Mountain Dew Citrus | Voltage | 12 pack 355mL</t>
        </is>
      </c>
      <c r="C671" s="34" t="inlineStr">
        <is>
          <t>5) Sparkling water &amp; soda</t>
        </is>
      </c>
      <c r="D671" s="34" t="inlineStr">
        <is>
          <t>355 mL can</t>
        </is>
      </c>
      <c r="E671" s="48" t="n">
        <v>12</v>
      </c>
      <c r="F671" s="49" t="n"/>
      <c r="G671" s="50">
        <f>IF(AND(ISNUMBER($F671),ISNUMBER($E671),$E671&lt;&gt;0),$F671/$E671,"")</f>
        <v/>
      </c>
      <c r="H671" s="50">
        <f>IF(AND(ISNUMBER($F671),ISNUMBER($AL671),ISNUMBER($E671),($AL671*$E671)&lt;&gt;0),$F671/($AL671*$E671)*100,"")</f>
        <v/>
      </c>
      <c r="I671" s="51" t="n"/>
      <c r="J671" s="52" t="n"/>
      <c r="K671" s="50">
        <f>IF(AND(ISNUMBER($F671),ISNUMBER($J671)),$F671*(1-$J671),"")</f>
        <v/>
      </c>
      <c r="L671" s="51" t="n"/>
      <c r="M671" s="51" t="n"/>
      <c r="N671" s="50">
        <f>IF(ISNUMBER($F671),($F671-IF(ISNUMBER($AM671),$AM671,0))*(1-IF(ISNUMBER($J671),$J671,0)),"")</f>
        <v/>
      </c>
      <c r="O671" s="34" t="inlineStr">
        <is>
          <t>Voltage</t>
        </is>
      </c>
      <c r="P671" s="48" t="n">
        <v>54</v>
      </c>
      <c r="Q671" s="48" t="n">
        <v>60</v>
      </c>
      <c r="R671" s="34" t="inlineStr">
        <is>
          <t>Not listed</t>
        </is>
      </c>
      <c r="S671" s="48" t="n">
        <v>46</v>
      </c>
      <c r="T671" s="48" t="n">
        <v>170</v>
      </c>
      <c r="U671" s="34" t="inlineStr">
        <is>
          <t>HFCS</t>
        </is>
      </c>
      <c r="V671" s="34" t="inlineStr">
        <is>
          <t>High caffeine citrus soda</t>
        </is>
      </c>
      <c r="W671" s="51" t="n"/>
      <c r="X671" s="51" t="n"/>
      <c r="Y671" s="51" t="n"/>
      <c r="Z671" s="51" t="n"/>
      <c r="AA671" s="34" t="inlineStr">
        <is>
          <t>Very High</t>
        </is>
      </c>
      <c r="AB671" s="34" t="inlineStr">
        <is>
          <t>Cult citrus soda; many flavours</t>
        </is>
      </c>
      <c r="AC671" s="34" t="inlineStr">
        <is>
          <t>Bold caffeinated citrus soda</t>
        </is>
      </c>
      <c r="AD671" s="34" t="inlineStr">
        <is>
          <t>Distinctive sweet citrus and caffeine.</t>
        </is>
      </c>
      <c r="AE671" s="51" t="n"/>
      <c r="AF671" s="53">
        <f>IF(AND(ISNUMBER($P671),ISNUMBER($AL671),$AL671&lt;&gt;0),ROUND($P671/$AL671*100,1),"")</f>
        <v/>
      </c>
      <c r="AG671" s="54">
        <f>IF(AND(ISNUMBER($S671),ISNUMBER($AL671),$AL671&lt;&gt;0),ROUND($S671/$AL671*100,2),"")</f>
        <v/>
      </c>
      <c r="AH671" s="53">
        <f>IF(AND(ISNUMBER($Q671),ISNUMBER($AL671),$AL671&lt;&gt;0),ROUND($Q671/$AL671*100,1),"")</f>
        <v/>
      </c>
      <c r="AI671" s="48">
        <f>IF(ISNUMBER($S671),IF($S671&lt;=1,"Yes","No"),"n/a")</f>
        <v/>
      </c>
      <c r="AJ671" s="48">
        <f>IF(ISNUMBER($S671),ROUND(MAX(0,MIN(100,100-$S671*2.5-IF(ISNUMBER($T671),$T671,0)*0.12+IF($S671&lt;=1,12,0))),0),"")</f>
        <v/>
      </c>
      <c r="AK671" s="48">
        <f>IF(ISNUMBER($Q671),IF($Q671&gt;=100,20,IF($Q671&gt;=30,10,0)),0)+IF(ISNUMBER($R671),IF($R671&gt;=100,20,0),0)+IF(ISNUMBER($P671),IF($P671&gt;=150,20,IF($P671&gt;=50,12,5)),0)+IF(ISNUMBER($S671),IF($S671&lt;=1,15,0),0)</f>
        <v/>
      </c>
      <c r="AL671" s="48" t="n">
        <v>355</v>
      </c>
      <c r="AM671" s="49" t="n"/>
      <c r="AN671" s="48">
        <f>IF(AND(ISNUMBER($P671),ISNUMBER($AL671),$AL671&lt;&gt;0),IF(OR($P671&gt;180,$P671/$AL671*1000&gt;400),"Over ceiling, confirm SKU","Within"),"n/a")</f>
        <v/>
      </c>
      <c r="AO671" s="51" t="n"/>
      <c r="AP671" s="51" t="n"/>
      <c r="AQ671" s="51" t="n"/>
      <c r="AR671" s="34" t="inlineStr">
        <is>
          <t>Recalled, batch confirmed, to confirm</t>
        </is>
      </c>
      <c r="AS671" s="34" t="inlineStr">
        <is>
          <t>BLANK -&gt; requires live Amazon.ca capture</t>
        </is>
      </c>
      <c r="AT671" s="34" t="inlineStr">
        <is>
          <t>Unverified commercial data</t>
        </is>
      </c>
    </row>
    <row r="672" ht="28" customHeight="1">
      <c r="A672" s="34" t="inlineStr">
        <is>
          <t>Mountain Dew</t>
        </is>
      </c>
      <c r="B672" s="34" t="inlineStr">
        <is>
          <t>Mountain Dew Citrus | Voltage | 15 pack 355mL</t>
        </is>
      </c>
      <c r="C672" s="34" t="inlineStr">
        <is>
          <t>5) Sparkling water &amp; soda</t>
        </is>
      </c>
      <c r="D672" s="34" t="inlineStr">
        <is>
          <t>355 mL can</t>
        </is>
      </c>
      <c r="E672" s="48" t="n">
        <v>15</v>
      </c>
      <c r="F672" s="49" t="n"/>
      <c r="G672" s="50">
        <f>IF(AND(ISNUMBER($F672),ISNUMBER($E672),$E672&lt;&gt;0),$F672/$E672,"")</f>
        <v/>
      </c>
      <c r="H672" s="50">
        <f>IF(AND(ISNUMBER($F672),ISNUMBER($AL672),ISNUMBER($E672),($AL672*$E672)&lt;&gt;0),$F672/($AL672*$E672)*100,"")</f>
        <v/>
      </c>
      <c r="I672" s="51" t="n"/>
      <c r="J672" s="52" t="n"/>
      <c r="K672" s="50">
        <f>IF(AND(ISNUMBER($F672),ISNUMBER($J672)),$F672*(1-$J672),"")</f>
        <v/>
      </c>
      <c r="L672" s="51" t="n"/>
      <c r="M672" s="51" t="n"/>
      <c r="N672" s="50">
        <f>IF(ISNUMBER($F672),($F672-IF(ISNUMBER($AM672),$AM672,0))*(1-IF(ISNUMBER($J672),$J672,0)),"")</f>
        <v/>
      </c>
      <c r="O672" s="34" t="inlineStr">
        <is>
          <t>Voltage</t>
        </is>
      </c>
      <c r="P672" s="48" t="n">
        <v>54</v>
      </c>
      <c r="Q672" s="48" t="n">
        <v>60</v>
      </c>
      <c r="R672" s="34" t="inlineStr">
        <is>
          <t>Not listed</t>
        </is>
      </c>
      <c r="S672" s="48" t="n">
        <v>46</v>
      </c>
      <c r="T672" s="48" t="n">
        <v>170</v>
      </c>
      <c r="U672" s="34" t="inlineStr">
        <is>
          <t>HFCS</t>
        </is>
      </c>
      <c r="V672" s="34" t="inlineStr">
        <is>
          <t>High caffeine citrus soda</t>
        </is>
      </c>
      <c r="W672" s="51" t="n"/>
      <c r="X672" s="51" t="n"/>
      <c r="Y672" s="51" t="n"/>
      <c r="Z672" s="51" t="n"/>
      <c r="AA672" s="34" t="inlineStr">
        <is>
          <t>Very High</t>
        </is>
      </c>
      <c r="AB672" s="34" t="inlineStr">
        <is>
          <t>Cult citrus soda; many flavours</t>
        </is>
      </c>
      <c r="AC672" s="34" t="inlineStr">
        <is>
          <t>Bold caffeinated citrus soda</t>
        </is>
      </c>
      <c r="AD672" s="34" t="inlineStr">
        <is>
          <t>Distinctive sweet citrus and caffeine.</t>
        </is>
      </c>
      <c r="AE672" s="51" t="n"/>
      <c r="AF672" s="53">
        <f>IF(AND(ISNUMBER($P672),ISNUMBER($AL672),$AL672&lt;&gt;0),ROUND($P672/$AL672*100,1),"")</f>
        <v/>
      </c>
      <c r="AG672" s="54">
        <f>IF(AND(ISNUMBER($S672),ISNUMBER($AL672),$AL672&lt;&gt;0),ROUND($S672/$AL672*100,2),"")</f>
        <v/>
      </c>
      <c r="AH672" s="53">
        <f>IF(AND(ISNUMBER($Q672),ISNUMBER($AL672),$AL672&lt;&gt;0),ROUND($Q672/$AL672*100,1),"")</f>
        <v/>
      </c>
      <c r="AI672" s="48">
        <f>IF(ISNUMBER($S672),IF($S672&lt;=1,"Yes","No"),"n/a")</f>
        <v/>
      </c>
      <c r="AJ672" s="48">
        <f>IF(ISNUMBER($S672),ROUND(MAX(0,MIN(100,100-$S672*2.5-IF(ISNUMBER($T672),$T672,0)*0.12+IF($S672&lt;=1,12,0))),0),"")</f>
        <v/>
      </c>
      <c r="AK672" s="48">
        <f>IF(ISNUMBER($Q672),IF($Q672&gt;=100,20,IF($Q672&gt;=30,10,0)),0)+IF(ISNUMBER($R672),IF($R672&gt;=100,20,0),0)+IF(ISNUMBER($P672),IF($P672&gt;=150,20,IF($P672&gt;=50,12,5)),0)+IF(ISNUMBER($S672),IF($S672&lt;=1,15,0),0)</f>
        <v/>
      </c>
      <c r="AL672" s="48" t="n">
        <v>355</v>
      </c>
      <c r="AM672" s="49" t="n"/>
      <c r="AN672" s="48">
        <f>IF(AND(ISNUMBER($P672),ISNUMBER($AL672),$AL672&lt;&gt;0),IF(OR($P672&gt;180,$P672/$AL672*1000&gt;400),"Over ceiling, confirm SKU","Within"),"n/a")</f>
        <v/>
      </c>
      <c r="AO672" s="51" t="n"/>
      <c r="AP672" s="51" t="n"/>
      <c r="AQ672" s="51" t="n"/>
      <c r="AR672" s="34" t="inlineStr">
        <is>
          <t>Recalled, batch confirmed, to confirm</t>
        </is>
      </c>
      <c r="AS672" s="34" t="inlineStr">
        <is>
          <t>BLANK -&gt; requires live Amazon.ca capture</t>
        </is>
      </c>
      <c r="AT672" s="34" t="inlineStr">
        <is>
          <t>Unverified commercial data</t>
        </is>
      </c>
    </row>
    <row r="673" ht="28" customHeight="1">
      <c r="A673" s="34" t="inlineStr">
        <is>
          <t>Mountain Dew</t>
        </is>
      </c>
      <c r="B673" s="34" t="inlineStr">
        <is>
          <t>Mountain Dew Citrus | Voltage | 18 pack 355mL</t>
        </is>
      </c>
      <c r="C673" s="34" t="inlineStr">
        <is>
          <t>5) Sparkling water &amp; soda</t>
        </is>
      </c>
      <c r="D673" s="34" t="inlineStr">
        <is>
          <t>355 mL can</t>
        </is>
      </c>
      <c r="E673" s="48" t="n">
        <v>18</v>
      </c>
      <c r="F673" s="49" t="n"/>
      <c r="G673" s="50">
        <f>IF(AND(ISNUMBER($F673),ISNUMBER($E673),$E673&lt;&gt;0),$F673/$E673,"")</f>
        <v/>
      </c>
      <c r="H673" s="50">
        <f>IF(AND(ISNUMBER($F673),ISNUMBER($AL673),ISNUMBER($E673),($AL673*$E673)&lt;&gt;0),$F673/($AL673*$E673)*100,"")</f>
        <v/>
      </c>
      <c r="I673" s="51" t="n"/>
      <c r="J673" s="52" t="n"/>
      <c r="K673" s="50">
        <f>IF(AND(ISNUMBER($F673),ISNUMBER($J673)),$F673*(1-$J673),"")</f>
        <v/>
      </c>
      <c r="L673" s="51" t="n"/>
      <c r="M673" s="51" t="n"/>
      <c r="N673" s="50">
        <f>IF(ISNUMBER($F673),($F673-IF(ISNUMBER($AM673),$AM673,0))*(1-IF(ISNUMBER($J673),$J673,0)),"")</f>
        <v/>
      </c>
      <c r="O673" s="34" t="inlineStr">
        <is>
          <t>Voltage</t>
        </is>
      </c>
      <c r="P673" s="48" t="n">
        <v>54</v>
      </c>
      <c r="Q673" s="48" t="n">
        <v>60</v>
      </c>
      <c r="R673" s="34" t="inlineStr">
        <is>
          <t>Not listed</t>
        </is>
      </c>
      <c r="S673" s="48" t="n">
        <v>46</v>
      </c>
      <c r="T673" s="48" t="n">
        <v>170</v>
      </c>
      <c r="U673" s="34" t="inlineStr">
        <is>
          <t>HFCS</t>
        </is>
      </c>
      <c r="V673" s="34" t="inlineStr">
        <is>
          <t>High caffeine citrus soda</t>
        </is>
      </c>
      <c r="W673" s="51" t="n"/>
      <c r="X673" s="51" t="n"/>
      <c r="Y673" s="51" t="n"/>
      <c r="Z673" s="51" t="n"/>
      <c r="AA673" s="34" t="inlineStr">
        <is>
          <t>Very High</t>
        </is>
      </c>
      <c r="AB673" s="34" t="inlineStr">
        <is>
          <t>Cult citrus soda; many flavours</t>
        </is>
      </c>
      <c r="AC673" s="34" t="inlineStr">
        <is>
          <t>Bold caffeinated citrus soda</t>
        </is>
      </c>
      <c r="AD673" s="34" t="inlineStr">
        <is>
          <t>Distinctive sweet citrus and caffeine.</t>
        </is>
      </c>
      <c r="AE673" s="51" t="n"/>
      <c r="AF673" s="53">
        <f>IF(AND(ISNUMBER($P673),ISNUMBER($AL673),$AL673&lt;&gt;0),ROUND($P673/$AL673*100,1),"")</f>
        <v/>
      </c>
      <c r="AG673" s="54">
        <f>IF(AND(ISNUMBER($S673),ISNUMBER($AL673),$AL673&lt;&gt;0),ROUND($S673/$AL673*100,2),"")</f>
        <v/>
      </c>
      <c r="AH673" s="53">
        <f>IF(AND(ISNUMBER($Q673),ISNUMBER($AL673),$AL673&lt;&gt;0),ROUND($Q673/$AL673*100,1),"")</f>
        <v/>
      </c>
      <c r="AI673" s="48">
        <f>IF(ISNUMBER($S673),IF($S673&lt;=1,"Yes","No"),"n/a")</f>
        <v/>
      </c>
      <c r="AJ673" s="48">
        <f>IF(ISNUMBER($S673),ROUND(MAX(0,MIN(100,100-$S673*2.5-IF(ISNUMBER($T673),$T673,0)*0.12+IF($S673&lt;=1,12,0))),0),"")</f>
        <v/>
      </c>
      <c r="AK673" s="48">
        <f>IF(ISNUMBER($Q673),IF($Q673&gt;=100,20,IF($Q673&gt;=30,10,0)),0)+IF(ISNUMBER($R673),IF($R673&gt;=100,20,0),0)+IF(ISNUMBER($P673),IF($P673&gt;=150,20,IF($P673&gt;=50,12,5)),0)+IF(ISNUMBER($S673),IF($S673&lt;=1,15,0),0)</f>
        <v/>
      </c>
      <c r="AL673" s="48" t="n">
        <v>355</v>
      </c>
      <c r="AM673" s="49" t="n"/>
      <c r="AN673" s="48">
        <f>IF(AND(ISNUMBER($P673),ISNUMBER($AL673),$AL673&lt;&gt;0),IF(OR($P673&gt;180,$P673/$AL673*1000&gt;400),"Over ceiling, confirm SKU","Within"),"n/a")</f>
        <v/>
      </c>
      <c r="AO673" s="51" t="n"/>
      <c r="AP673" s="51" t="n"/>
      <c r="AQ673" s="51" t="n"/>
      <c r="AR673" s="34" t="inlineStr">
        <is>
          <t>Recalled, batch confirmed, to confirm</t>
        </is>
      </c>
      <c r="AS673" s="34" t="inlineStr">
        <is>
          <t>BLANK -&gt; requires live Amazon.ca capture</t>
        </is>
      </c>
      <c r="AT673" s="34" t="inlineStr">
        <is>
          <t>Unverified commercial data</t>
        </is>
      </c>
    </row>
    <row r="674" ht="28" customHeight="1">
      <c r="A674" s="34" t="inlineStr">
        <is>
          <t>Mountain Dew</t>
        </is>
      </c>
      <c r="B674" s="34" t="inlineStr">
        <is>
          <t>Mountain Dew Citrus | Voltage | 24 pack 355mL</t>
        </is>
      </c>
      <c r="C674" s="34" t="inlineStr">
        <is>
          <t>5) Sparkling water &amp; soda</t>
        </is>
      </c>
      <c r="D674" s="34" t="inlineStr">
        <is>
          <t>355 mL can</t>
        </is>
      </c>
      <c r="E674" s="48" t="n">
        <v>24</v>
      </c>
      <c r="F674" s="49" t="n"/>
      <c r="G674" s="50">
        <f>IF(AND(ISNUMBER($F674),ISNUMBER($E674),$E674&lt;&gt;0),$F674/$E674,"")</f>
        <v/>
      </c>
      <c r="H674" s="50">
        <f>IF(AND(ISNUMBER($F674),ISNUMBER($AL674),ISNUMBER($E674),($AL674*$E674)&lt;&gt;0),$F674/($AL674*$E674)*100,"")</f>
        <v/>
      </c>
      <c r="I674" s="51" t="n"/>
      <c r="J674" s="52" t="n"/>
      <c r="K674" s="50">
        <f>IF(AND(ISNUMBER($F674),ISNUMBER($J674)),$F674*(1-$J674),"")</f>
        <v/>
      </c>
      <c r="L674" s="51" t="n"/>
      <c r="M674" s="51" t="n"/>
      <c r="N674" s="50">
        <f>IF(ISNUMBER($F674),($F674-IF(ISNUMBER($AM674),$AM674,0))*(1-IF(ISNUMBER($J674),$J674,0)),"")</f>
        <v/>
      </c>
      <c r="O674" s="34" t="inlineStr">
        <is>
          <t>Voltage</t>
        </is>
      </c>
      <c r="P674" s="48" t="n">
        <v>54</v>
      </c>
      <c r="Q674" s="48" t="n">
        <v>60</v>
      </c>
      <c r="R674" s="34" t="inlineStr">
        <is>
          <t>Not listed</t>
        </is>
      </c>
      <c r="S674" s="48" t="n">
        <v>46</v>
      </c>
      <c r="T674" s="48" t="n">
        <v>170</v>
      </c>
      <c r="U674" s="34" t="inlineStr">
        <is>
          <t>HFCS</t>
        </is>
      </c>
      <c r="V674" s="34" t="inlineStr">
        <is>
          <t>High caffeine citrus soda</t>
        </is>
      </c>
      <c r="W674" s="51" t="n"/>
      <c r="X674" s="51" t="n"/>
      <c r="Y674" s="51" t="n"/>
      <c r="Z674" s="51" t="n"/>
      <c r="AA674" s="34" t="inlineStr">
        <is>
          <t>Very High</t>
        </is>
      </c>
      <c r="AB674" s="34" t="inlineStr">
        <is>
          <t>Cult citrus soda; many flavours</t>
        </is>
      </c>
      <c r="AC674" s="34" t="inlineStr">
        <is>
          <t>Bold caffeinated citrus soda</t>
        </is>
      </c>
      <c r="AD674" s="34" t="inlineStr">
        <is>
          <t>Distinctive sweet citrus and caffeine.</t>
        </is>
      </c>
      <c r="AE674" s="51" t="n"/>
      <c r="AF674" s="53">
        <f>IF(AND(ISNUMBER($P674),ISNUMBER($AL674),$AL674&lt;&gt;0),ROUND($P674/$AL674*100,1),"")</f>
        <v/>
      </c>
      <c r="AG674" s="54">
        <f>IF(AND(ISNUMBER($S674),ISNUMBER($AL674),$AL674&lt;&gt;0),ROUND($S674/$AL674*100,2),"")</f>
        <v/>
      </c>
      <c r="AH674" s="53">
        <f>IF(AND(ISNUMBER($Q674),ISNUMBER($AL674),$AL674&lt;&gt;0),ROUND($Q674/$AL674*100,1),"")</f>
        <v/>
      </c>
      <c r="AI674" s="48">
        <f>IF(ISNUMBER($S674),IF($S674&lt;=1,"Yes","No"),"n/a")</f>
        <v/>
      </c>
      <c r="AJ674" s="48">
        <f>IF(ISNUMBER($S674),ROUND(MAX(0,MIN(100,100-$S674*2.5-IF(ISNUMBER($T674),$T674,0)*0.12+IF($S674&lt;=1,12,0))),0),"")</f>
        <v/>
      </c>
      <c r="AK674" s="48">
        <f>IF(ISNUMBER($Q674),IF($Q674&gt;=100,20,IF($Q674&gt;=30,10,0)),0)+IF(ISNUMBER($R674),IF($R674&gt;=100,20,0),0)+IF(ISNUMBER($P674),IF($P674&gt;=150,20,IF($P674&gt;=50,12,5)),0)+IF(ISNUMBER($S674),IF($S674&lt;=1,15,0),0)</f>
        <v/>
      </c>
      <c r="AL674" s="48" t="n">
        <v>355</v>
      </c>
      <c r="AM674" s="49" t="n"/>
      <c r="AN674" s="48">
        <f>IF(AND(ISNUMBER($P674),ISNUMBER($AL674),$AL674&lt;&gt;0),IF(OR($P674&gt;180,$P674/$AL674*1000&gt;400),"Over ceiling, confirm SKU","Within"),"n/a")</f>
        <v/>
      </c>
      <c r="AO674" s="51" t="n"/>
      <c r="AP674" s="51" t="n"/>
      <c r="AQ674" s="51" t="n"/>
      <c r="AR674" s="34" t="inlineStr">
        <is>
          <t>Recalled, batch confirmed, to confirm</t>
        </is>
      </c>
      <c r="AS674" s="34" t="inlineStr">
        <is>
          <t>BLANK -&gt; requires live Amazon.ca capture</t>
        </is>
      </c>
      <c r="AT674" s="34" t="inlineStr">
        <is>
          <t>Unverified commercial data</t>
        </is>
      </c>
    </row>
    <row r="675" ht="28" customHeight="1">
      <c r="A675" s="34" t="inlineStr">
        <is>
          <t>Mountain Dew</t>
        </is>
      </c>
      <c r="B675" s="34" t="inlineStr">
        <is>
          <t>Mountain Dew Citrus | Baja Blast | single 355mL</t>
        </is>
      </c>
      <c r="C675" s="34" t="inlineStr">
        <is>
          <t>5) Sparkling water &amp; soda</t>
        </is>
      </c>
      <c r="D675" s="34" t="inlineStr">
        <is>
          <t>355 mL can</t>
        </is>
      </c>
      <c r="E675" s="48" t="n">
        <v>1</v>
      </c>
      <c r="F675" s="49" t="n"/>
      <c r="G675" s="50">
        <f>IF(AND(ISNUMBER($F675),ISNUMBER($E675),$E675&lt;&gt;0),$F675/$E675,"")</f>
        <v/>
      </c>
      <c r="H675" s="50">
        <f>IF(AND(ISNUMBER($F675),ISNUMBER($AL675),ISNUMBER($E675),($AL675*$E675)&lt;&gt;0),$F675/($AL675*$E675)*100,"")</f>
        <v/>
      </c>
      <c r="I675" s="51" t="n"/>
      <c r="J675" s="52" t="n"/>
      <c r="K675" s="50">
        <f>IF(AND(ISNUMBER($F675),ISNUMBER($J675)),$F675*(1-$J675),"")</f>
        <v/>
      </c>
      <c r="L675" s="51" t="n"/>
      <c r="M675" s="51" t="n"/>
      <c r="N675" s="50">
        <f>IF(ISNUMBER($F675),($F675-IF(ISNUMBER($AM675),$AM675,0))*(1-IF(ISNUMBER($J675),$J675,0)),"")</f>
        <v/>
      </c>
      <c r="O675" s="34" t="inlineStr">
        <is>
          <t>Baja Blast</t>
        </is>
      </c>
      <c r="P675" s="48" t="n">
        <v>54</v>
      </c>
      <c r="Q675" s="48" t="n">
        <v>60</v>
      </c>
      <c r="R675" s="34" t="inlineStr">
        <is>
          <t>Not listed</t>
        </is>
      </c>
      <c r="S675" s="48" t="n">
        <v>46</v>
      </c>
      <c r="T675" s="48" t="n">
        <v>170</v>
      </c>
      <c r="U675" s="34" t="inlineStr">
        <is>
          <t>HFCS</t>
        </is>
      </c>
      <c r="V675" s="34" t="inlineStr">
        <is>
          <t>High caffeine citrus soda</t>
        </is>
      </c>
      <c r="W675" s="51" t="n"/>
      <c r="X675" s="51" t="n"/>
      <c r="Y675" s="51" t="n"/>
      <c r="Z675" s="51" t="n"/>
      <c r="AA675" s="34" t="inlineStr">
        <is>
          <t>Very High</t>
        </is>
      </c>
      <c r="AB675" s="34" t="inlineStr">
        <is>
          <t>Cult citrus soda; many flavours</t>
        </is>
      </c>
      <c r="AC675" s="34" t="inlineStr">
        <is>
          <t>Bold caffeinated citrus soda</t>
        </is>
      </c>
      <c r="AD675" s="34" t="inlineStr">
        <is>
          <t>Distinctive sweet citrus and caffeine.</t>
        </is>
      </c>
      <c r="AE675" s="51" t="n"/>
      <c r="AF675" s="53">
        <f>IF(AND(ISNUMBER($P675),ISNUMBER($AL675),$AL675&lt;&gt;0),ROUND($P675/$AL675*100,1),"")</f>
        <v/>
      </c>
      <c r="AG675" s="54">
        <f>IF(AND(ISNUMBER($S675),ISNUMBER($AL675),$AL675&lt;&gt;0),ROUND($S675/$AL675*100,2),"")</f>
        <v/>
      </c>
      <c r="AH675" s="53">
        <f>IF(AND(ISNUMBER($Q675),ISNUMBER($AL675),$AL675&lt;&gt;0),ROUND($Q675/$AL675*100,1),"")</f>
        <v/>
      </c>
      <c r="AI675" s="48">
        <f>IF(ISNUMBER($S675),IF($S675&lt;=1,"Yes","No"),"n/a")</f>
        <v/>
      </c>
      <c r="AJ675" s="48">
        <f>IF(ISNUMBER($S675),ROUND(MAX(0,MIN(100,100-$S675*2.5-IF(ISNUMBER($T675),$T675,0)*0.12+IF($S675&lt;=1,12,0))),0),"")</f>
        <v/>
      </c>
      <c r="AK675" s="48">
        <f>IF(ISNUMBER($Q675),IF($Q675&gt;=100,20,IF($Q675&gt;=30,10,0)),0)+IF(ISNUMBER($R675),IF($R675&gt;=100,20,0),0)+IF(ISNUMBER($P675),IF($P675&gt;=150,20,IF($P675&gt;=50,12,5)),0)+IF(ISNUMBER($S675),IF($S675&lt;=1,15,0),0)</f>
        <v/>
      </c>
      <c r="AL675" s="48" t="n">
        <v>355</v>
      </c>
      <c r="AM675" s="49" t="n"/>
      <c r="AN675" s="48">
        <f>IF(AND(ISNUMBER($P675),ISNUMBER($AL675),$AL675&lt;&gt;0),IF(OR($P675&gt;180,$P675/$AL675*1000&gt;400),"Over ceiling, confirm SKU","Within"),"n/a")</f>
        <v/>
      </c>
      <c r="AO675" s="51" t="n"/>
      <c r="AP675" s="51" t="n"/>
      <c r="AQ675" s="51" t="n"/>
      <c r="AR675" s="34" t="inlineStr">
        <is>
          <t>Recalled, batch confirmed, to confirm</t>
        </is>
      </c>
      <c r="AS675" s="34" t="inlineStr">
        <is>
          <t>BLANK -&gt; requires live Amazon.ca capture</t>
        </is>
      </c>
      <c r="AT675" s="34" t="inlineStr">
        <is>
          <t>Unverified commercial data</t>
        </is>
      </c>
    </row>
    <row r="676" ht="28" customHeight="1">
      <c r="A676" s="34" t="inlineStr">
        <is>
          <t>Mountain Dew</t>
        </is>
      </c>
      <c r="B676" s="34" t="inlineStr">
        <is>
          <t>Mountain Dew Citrus | Baja Blast | 8 pack 355mL</t>
        </is>
      </c>
      <c r="C676" s="34" t="inlineStr">
        <is>
          <t>5) Sparkling water &amp; soda</t>
        </is>
      </c>
      <c r="D676" s="34" t="inlineStr">
        <is>
          <t>355 mL can</t>
        </is>
      </c>
      <c r="E676" s="48" t="n">
        <v>8</v>
      </c>
      <c r="F676" s="49" t="n"/>
      <c r="G676" s="50">
        <f>IF(AND(ISNUMBER($F676),ISNUMBER($E676),$E676&lt;&gt;0),$F676/$E676,"")</f>
        <v/>
      </c>
      <c r="H676" s="50">
        <f>IF(AND(ISNUMBER($F676),ISNUMBER($AL676),ISNUMBER($E676),($AL676*$E676)&lt;&gt;0),$F676/($AL676*$E676)*100,"")</f>
        <v/>
      </c>
      <c r="I676" s="51" t="n"/>
      <c r="J676" s="52" t="n"/>
      <c r="K676" s="50">
        <f>IF(AND(ISNUMBER($F676),ISNUMBER($J676)),$F676*(1-$J676),"")</f>
        <v/>
      </c>
      <c r="L676" s="51" t="n"/>
      <c r="M676" s="51" t="n"/>
      <c r="N676" s="50">
        <f>IF(ISNUMBER($F676),($F676-IF(ISNUMBER($AM676),$AM676,0))*(1-IF(ISNUMBER($J676),$J676,0)),"")</f>
        <v/>
      </c>
      <c r="O676" s="34" t="inlineStr">
        <is>
          <t>Baja Blast</t>
        </is>
      </c>
      <c r="P676" s="48" t="n">
        <v>54</v>
      </c>
      <c r="Q676" s="48" t="n">
        <v>60</v>
      </c>
      <c r="R676" s="34" t="inlineStr">
        <is>
          <t>Not listed</t>
        </is>
      </c>
      <c r="S676" s="48" t="n">
        <v>46</v>
      </c>
      <c r="T676" s="48" t="n">
        <v>170</v>
      </c>
      <c r="U676" s="34" t="inlineStr">
        <is>
          <t>HFCS</t>
        </is>
      </c>
      <c r="V676" s="34" t="inlineStr">
        <is>
          <t>High caffeine citrus soda</t>
        </is>
      </c>
      <c r="W676" s="51" t="n"/>
      <c r="X676" s="51" t="n"/>
      <c r="Y676" s="51" t="n"/>
      <c r="Z676" s="51" t="n"/>
      <c r="AA676" s="34" t="inlineStr">
        <is>
          <t>Very High</t>
        </is>
      </c>
      <c r="AB676" s="34" t="inlineStr">
        <is>
          <t>Cult citrus soda; many flavours</t>
        </is>
      </c>
      <c r="AC676" s="34" t="inlineStr">
        <is>
          <t>Bold caffeinated citrus soda</t>
        </is>
      </c>
      <c r="AD676" s="34" t="inlineStr">
        <is>
          <t>Distinctive sweet citrus and caffeine.</t>
        </is>
      </c>
      <c r="AE676" s="51" t="n"/>
      <c r="AF676" s="53">
        <f>IF(AND(ISNUMBER($P676),ISNUMBER($AL676),$AL676&lt;&gt;0),ROUND($P676/$AL676*100,1),"")</f>
        <v/>
      </c>
      <c r="AG676" s="54">
        <f>IF(AND(ISNUMBER($S676),ISNUMBER($AL676),$AL676&lt;&gt;0),ROUND($S676/$AL676*100,2),"")</f>
        <v/>
      </c>
      <c r="AH676" s="53">
        <f>IF(AND(ISNUMBER($Q676),ISNUMBER($AL676),$AL676&lt;&gt;0),ROUND($Q676/$AL676*100,1),"")</f>
        <v/>
      </c>
      <c r="AI676" s="48">
        <f>IF(ISNUMBER($S676),IF($S676&lt;=1,"Yes","No"),"n/a")</f>
        <v/>
      </c>
      <c r="AJ676" s="48">
        <f>IF(ISNUMBER($S676),ROUND(MAX(0,MIN(100,100-$S676*2.5-IF(ISNUMBER($T676),$T676,0)*0.12+IF($S676&lt;=1,12,0))),0),"")</f>
        <v/>
      </c>
      <c r="AK676" s="48">
        <f>IF(ISNUMBER($Q676),IF($Q676&gt;=100,20,IF($Q676&gt;=30,10,0)),0)+IF(ISNUMBER($R676),IF($R676&gt;=100,20,0),0)+IF(ISNUMBER($P676),IF($P676&gt;=150,20,IF($P676&gt;=50,12,5)),0)+IF(ISNUMBER($S676),IF($S676&lt;=1,15,0),0)</f>
        <v/>
      </c>
      <c r="AL676" s="48" t="n">
        <v>355</v>
      </c>
      <c r="AM676" s="49" t="n"/>
      <c r="AN676" s="48">
        <f>IF(AND(ISNUMBER($P676),ISNUMBER($AL676),$AL676&lt;&gt;0),IF(OR($P676&gt;180,$P676/$AL676*1000&gt;400),"Over ceiling, confirm SKU","Within"),"n/a")</f>
        <v/>
      </c>
      <c r="AO676" s="51" t="n"/>
      <c r="AP676" s="51" t="n"/>
      <c r="AQ676" s="51" t="n"/>
      <c r="AR676" s="34" t="inlineStr">
        <is>
          <t>Recalled, batch confirmed, to confirm</t>
        </is>
      </c>
      <c r="AS676" s="34" t="inlineStr">
        <is>
          <t>BLANK -&gt; requires live Amazon.ca capture</t>
        </is>
      </c>
      <c r="AT676" s="34" t="inlineStr">
        <is>
          <t>Unverified commercial data</t>
        </is>
      </c>
    </row>
    <row r="677" ht="28" customHeight="1">
      <c r="A677" s="34" t="inlineStr">
        <is>
          <t>Mountain Dew</t>
        </is>
      </c>
      <c r="B677" s="34" t="inlineStr">
        <is>
          <t>Mountain Dew Citrus | Baja Blast | 12 pack 355mL</t>
        </is>
      </c>
      <c r="C677" s="34" t="inlineStr">
        <is>
          <t>5) Sparkling water &amp; soda</t>
        </is>
      </c>
      <c r="D677" s="34" t="inlineStr">
        <is>
          <t>355 mL can</t>
        </is>
      </c>
      <c r="E677" s="48" t="n">
        <v>12</v>
      </c>
      <c r="F677" s="49" t="n"/>
      <c r="G677" s="50">
        <f>IF(AND(ISNUMBER($F677),ISNUMBER($E677),$E677&lt;&gt;0),$F677/$E677,"")</f>
        <v/>
      </c>
      <c r="H677" s="50">
        <f>IF(AND(ISNUMBER($F677),ISNUMBER($AL677),ISNUMBER($E677),($AL677*$E677)&lt;&gt;0),$F677/($AL677*$E677)*100,"")</f>
        <v/>
      </c>
      <c r="I677" s="51" t="n"/>
      <c r="J677" s="52" t="n"/>
      <c r="K677" s="50">
        <f>IF(AND(ISNUMBER($F677),ISNUMBER($J677)),$F677*(1-$J677),"")</f>
        <v/>
      </c>
      <c r="L677" s="51" t="n"/>
      <c r="M677" s="51" t="n"/>
      <c r="N677" s="50">
        <f>IF(ISNUMBER($F677),($F677-IF(ISNUMBER($AM677),$AM677,0))*(1-IF(ISNUMBER($J677),$J677,0)),"")</f>
        <v/>
      </c>
      <c r="O677" s="34" t="inlineStr">
        <is>
          <t>Baja Blast</t>
        </is>
      </c>
      <c r="P677" s="48" t="n">
        <v>54</v>
      </c>
      <c r="Q677" s="48" t="n">
        <v>60</v>
      </c>
      <c r="R677" s="34" t="inlineStr">
        <is>
          <t>Not listed</t>
        </is>
      </c>
      <c r="S677" s="48" t="n">
        <v>46</v>
      </c>
      <c r="T677" s="48" t="n">
        <v>170</v>
      </c>
      <c r="U677" s="34" t="inlineStr">
        <is>
          <t>HFCS</t>
        </is>
      </c>
      <c r="V677" s="34" t="inlineStr">
        <is>
          <t>High caffeine citrus soda</t>
        </is>
      </c>
      <c r="W677" s="51" t="n"/>
      <c r="X677" s="51" t="n"/>
      <c r="Y677" s="51" t="n"/>
      <c r="Z677" s="51" t="n"/>
      <c r="AA677" s="34" t="inlineStr">
        <is>
          <t>Very High</t>
        </is>
      </c>
      <c r="AB677" s="34" t="inlineStr">
        <is>
          <t>Cult citrus soda; many flavours</t>
        </is>
      </c>
      <c r="AC677" s="34" t="inlineStr">
        <is>
          <t>Bold caffeinated citrus soda</t>
        </is>
      </c>
      <c r="AD677" s="34" t="inlineStr">
        <is>
          <t>Distinctive sweet citrus and caffeine.</t>
        </is>
      </c>
      <c r="AE677" s="51" t="n"/>
      <c r="AF677" s="53">
        <f>IF(AND(ISNUMBER($P677),ISNUMBER($AL677),$AL677&lt;&gt;0),ROUND($P677/$AL677*100,1),"")</f>
        <v/>
      </c>
      <c r="AG677" s="54">
        <f>IF(AND(ISNUMBER($S677),ISNUMBER($AL677),$AL677&lt;&gt;0),ROUND($S677/$AL677*100,2),"")</f>
        <v/>
      </c>
      <c r="AH677" s="53">
        <f>IF(AND(ISNUMBER($Q677),ISNUMBER($AL677),$AL677&lt;&gt;0),ROUND($Q677/$AL677*100,1),"")</f>
        <v/>
      </c>
      <c r="AI677" s="48">
        <f>IF(ISNUMBER($S677),IF($S677&lt;=1,"Yes","No"),"n/a")</f>
        <v/>
      </c>
      <c r="AJ677" s="48">
        <f>IF(ISNUMBER($S677),ROUND(MAX(0,MIN(100,100-$S677*2.5-IF(ISNUMBER($T677),$T677,0)*0.12+IF($S677&lt;=1,12,0))),0),"")</f>
        <v/>
      </c>
      <c r="AK677" s="48">
        <f>IF(ISNUMBER($Q677),IF($Q677&gt;=100,20,IF($Q677&gt;=30,10,0)),0)+IF(ISNUMBER($R677),IF($R677&gt;=100,20,0),0)+IF(ISNUMBER($P677),IF($P677&gt;=150,20,IF($P677&gt;=50,12,5)),0)+IF(ISNUMBER($S677),IF($S677&lt;=1,15,0),0)</f>
        <v/>
      </c>
      <c r="AL677" s="48" t="n">
        <v>355</v>
      </c>
      <c r="AM677" s="49" t="n"/>
      <c r="AN677" s="48">
        <f>IF(AND(ISNUMBER($P677),ISNUMBER($AL677),$AL677&lt;&gt;0),IF(OR($P677&gt;180,$P677/$AL677*1000&gt;400),"Over ceiling, confirm SKU","Within"),"n/a")</f>
        <v/>
      </c>
      <c r="AO677" s="51" t="n"/>
      <c r="AP677" s="51" t="n"/>
      <c r="AQ677" s="51" t="n"/>
      <c r="AR677" s="34" t="inlineStr">
        <is>
          <t>Recalled, batch confirmed, to confirm</t>
        </is>
      </c>
      <c r="AS677" s="34" t="inlineStr">
        <is>
          <t>BLANK -&gt; requires live Amazon.ca capture</t>
        </is>
      </c>
      <c r="AT677" s="34" t="inlineStr">
        <is>
          <t>Unverified commercial data</t>
        </is>
      </c>
    </row>
    <row r="678" ht="28" customHeight="1">
      <c r="A678" s="34" t="inlineStr">
        <is>
          <t>Mountain Dew</t>
        </is>
      </c>
      <c r="B678" s="34" t="inlineStr">
        <is>
          <t>Mountain Dew Citrus | Baja Blast | 15 pack 355mL</t>
        </is>
      </c>
      <c r="C678" s="34" t="inlineStr">
        <is>
          <t>5) Sparkling water &amp; soda</t>
        </is>
      </c>
      <c r="D678" s="34" t="inlineStr">
        <is>
          <t>355 mL can</t>
        </is>
      </c>
      <c r="E678" s="48" t="n">
        <v>15</v>
      </c>
      <c r="F678" s="49" t="n"/>
      <c r="G678" s="50">
        <f>IF(AND(ISNUMBER($F678),ISNUMBER($E678),$E678&lt;&gt;0),$F678/$E678,"")</f>
        <v/>
      </c>
      <c r="H678" s="50">
        <f>IF(AND(ISNUMBER($F678),ISNUMBER($AL678),ISNUMBER($E678),($AL678*$E678)&lt;&gt;0),$F678/($AL678*$E678)*100,"")</f>
        <v/>
      </c>
      <c r="I678" s="51" t="n"/>
      <c r="J678" s="52" t="n"/>
      <c r="K678" s="50">
        <f>IF(AND(ISNUMBER($F678),ISNUMBER($J678)),$F678*(1-$J678),"")</f>
        <v/>
      </c>
      <c r="L678" s="51" t="n"/>
      <c r="M678" s="51" t="n"/>
      <c r="N678" s="50">
        <f>IF(ISNUMBER($F678),($F678-IF(ISNUMBER($AM678),$AM678,0))*(1-IF(ISNUMBER($J678),$J678,0)),"")</f>
        <v/>
      </c>
      <c r="O678" s="34" t="inlineStr">
        <is>
          <t>Baja Blast</t>
        </is>
      </c>
      <c r="P678" s="48" t="n">
        <v>54</v>
      </c>
      <c r="Q678" s="48" t="n">
        <v>60</v>
      </c>
      <c r="R678" s="34" t="inlineStr">
        <is>
          <t>Not listed</t>
        </is>
      </c>
      <c r="S678" s="48" t="n">
        <v>46</v>
      </c>
      <c r="T678" s="48" t="n">
        <v>170</v>
      </c>
      <c r="U678" s="34" t="inlineStr">
        <is>
          <t>HFCS</t>
        </is>
      </c>
      <c r="V678" s="34" t="inlineStr">
        <is>
          <t>High caffeine citrus soda</t>
        </is>
      </c>
      <c r="W678" s="51" t="n"/>
      <c r="X678" s="51" t="n"/>
      <c r="Y678" s="51" t="n"/>
      <c r="Z678" s="51" t="n"/>
      <c r="AA678" s="34" t="inlineStr">
        <is>
          <t>Very High</t>
        </is>
      </c>
      <c r="AB678" s="34" t="inlineStr">
        <is>
          <t>Cult citrus soda; many flavours</t>
        </is>
      </c>
      <c r="AC678" s="34" t="inlineStr">
        <is>
          <t>Bold caffeinated citrus soda</t>
        </is>
      </c>
      <c r="AD678" s="34" t="inlineStr">
        <is>
          <t>Distinctive sweet citrus and caffeine.</t>
        </is>
      </c>
      <c r="AE678" s="51" t="n"/>
      <c r="AF678" s="53">
        <f>IF(AND(ISNUMBER($P678),ISNUMBER($AL678),$AL678&lt;&gt;0),ROUND($P678/$AL678*100,1),"")</f>
        <v/>
      </c>
      <c r="AG678" s="54">
        <f>IF(AND(ISNUMBER($S678),ISNUMBER($AL678),$AL678&lt;&gt;0),ROUND($S678/$AL678*100,2),"")</f>
        <v/>
      </c>
      <c r="AH678" s="53">
        <f>IF(AND(ISNUMBER($Q678),ISNUMBER($AL678),$AL678&lt;&gt;0),ROUND($Q678/$AL678*100,1),"")</f>
        <v/>
      </c>
      <c r="AI678" s="48">
        <f>IF(ISNUMBER($S678),IF($S678&lt;=1,"Yes","No"),"n/a")</f>
        <v/>
      </c>
      <c r="AJ678" s="48">
        <f>IF(ISNUMBER($S678),ROUND(MAX(0,MIN(100,100-$S678*2.5-IF(ISNUMBER($T678),$T678,0)*0.12+IF($S678&lt;=1,12,0))),0),"")</f>
        <v/>
      </c>
      <c r="AK678" s="48">
        <f>IF(ISNUMBER($Q678),IF($Q678&gt;=100,20,IF($Q678&gt;=30,10,0)),0)+IF(ISNUMBER($R678),IF($R678&gt;=100,20,0),0)+IF(ISNUMBER($P678),IF($P678&gt;=150,20,IF($P678&gt;=50,12,5)),0)+IF(ISNUMBER($S678),IF($S678&lt;=1,15,0),0)</f>
        <v/>
      </c>
      <c r="AL678" s="48" t="n">
        <v>355</v>
      </c>
      <c r="AM678" s="49" t="n"/>
      <c r="AN678" s="48">
        <f>IF(AND(ISNUMBER($P678),ISNUMBER($AL678),$AL678&lt;&gt;0),IF(OR($P678&gt;180,$P678/$AL678*1000&gt;400),"Over ceiling, confirm SKU","Within"),"n/a")</f>
        <v/>
      </c>
      <c r="AO678" s="51" t="n"/>
      <c r="AP678" s="51" t="n"/>
      <c r="AQ678" s="51" t="n"/>
      <c r="AR678" s="34" t="inlineStr">
        <is>
          <t>Recalled, batch confirmed, to confirm</t>
        </is>
      </c>
      <c r="AS678" s="34" t="inlineStr">
        <is>
          <t>BLANK -&gt; requires live Amazon.ca capture</t>
        </is>
      </c>
      <c r="AT678" s="34" t="inlineStr">
        <is>
          <t>Unverified commercial data</t>
        </is>
      </c>
    </row>
    <row r="679" ht="28" customHeight="1">
      <c r="A679" s="34" t="inlineStr">
        <is>
          <t>Mountain Dew</t>
        </is>
      </c>
      <c r="B679" s="34" t="inlineStr">
        <is>
          <t>Mountain Dew Citrus | Baja Blast | 18 pack 355mL</t>
        </is>
      </c>
      <c r="C679" s="34" t="inlineStr">
        <is>
          <t>5) Sparkling water &amp; soda</t>
        </is>
      </c>
      <c r="D679" s="34" t="inlineStr">
        <is>
          <t>355 mL can</t>
        </is>
      </c>
      <c r="E679" s="48" t="n">
        <v>18</v>
      </c>
      <c r="F679" s="49" t="n"/>
      <c r="G679" s="50">
        <f>IF(AND(ISNUMBER($F679),ISNUMBER($E679),$E679&lt;&gt;0),$F679/$E679,"")</f>
        <v/>
      </c>
      <c r="H679" s="50">
        <f>IF(AND(ISNUMBER($F679),ISNUMBER($AL679),ISNUMBER($E679),($AL679*$E679)&lt;&gt;0),$F679/($AL679*$E679)*100,"")</f>
        <v/>
      </c>
      <c r="I679" s="51" t="n"/>
      <c r="J679" s="52" t="n"/>
      <c r="K679" s="50">
        <f>IF(AND(ISNUMBER($F679),ISNUMBER($J679)),$F679*(1-$J679),"")</f>
        <v/>
      </c>
      <c r="L679" s="51" t="n"/>
      <c r="M679" s="51" t="n"/>
      <c r="N679" s="50">
        <f>IF(ISNUMBER($F679),($F679-IF(ISNUMBER($AM679),$AM679,0))*(1-IF(ISNUMBER($J679),$J679,0)),"")</f>
        <v/>
      </c>
      <c r="O679" s="34" t="inlineStr">
        <is>
          <t>Baja Blast</t>
        </is>
      </c>
      <c r="P679" s="48" t="n">
        <v>54</v>
      </c>
      <c r="Q679" s="48" t="n">
        <v>60</v>
      </c>
      <c r="R679" s="34" t="inlineStr">
        <is>
          <t>Not listed</t>
        </is>
      </c>
      <c r="S679" s="48" t="n">
        <v>46</v>
      </c>
      <c r="T679" s="48" t="n">
        <v>170</v>
      </c>
      <c r="U679" s="34" t="inlineStr">
        <is>
          <t>HFCS</t>
        </is>
      </c>
      <c r="V679" s="34" t="inlineStr">
        <is>
          <t>High caffeine citrus soda</t>
        </is>
      </c>
      <c r="W679" s="51" t="n"/>
      <c r="X679" s="51" t="n"/>
      <c r="Y679" s="51" t="n"/>
      <c r="Z679" s="51" t="n"/>
      <c r="AA679" s="34" t="inlineStr">
        <is>
          <t>Very High</t>
        </is>
      </c>
      <c r="AB679" s="34" t="inlineStr">
        <is>
          <t>Cult citrus soda; many flavours</t>
        </is>
      </c>
      <c r="AC679" s="34" t="inlineStr">
        <is>
          <t>Bold caffeinated citrus soda</t>
        </is>
      </c>
      <c r="AD679" s="34" t="inlineStr">
        <is>
          <t>Distinctive sweet citrus and caffeine.</t>
        </is>
      </c>
      <c r="AE679" s="51" t="n"/>
      <c r="AF679" s="53">
        <f>IF(AND(ISNUMBER($P679),ISNUMBER($AL679),$AL679&lt;&gt;0),ROUND($P679/$AL679*100,1),"")</f>
        <v/>
      </c>
      <c r="AG679" s="54">
        <f>IF(AND(ISNUMBER($S679),ISNUMBER($AL679),$AL679&lt;&gt;0),ROUND($S679/$AL679*100,2),"")</f>
        <v/>
      </c>
      <c r="AH679" s="53">
        <f>IF(AND(ISNUMBER($Q679),ISNUMBER($AL679),$AL679&lt;&gt;0),ROUND($Q679/$AL679*100,1),"")</f>
        <v/>
      </c>
      <c r="AI679" s="48">
        <f>IF(ISNUMBER($S679),IF($S679&lt;=1,"Yes","No"),"n/a")</f>
        <v/>
      </c>
      <c r="AJ679" s="48">
        <f>IF(ISNUMBER($S679),ROUND(MAX(0,MIN(100,100-$S679*2.5-IF(ISNUMBER($T679),$T679,0)*0.12+IF($S679&lt;=1,12,0))),0),"")</f>
        <v/>
      </c>
      <c r="AK679" s="48">
        <f>IF(ISNUMBER($Q679),IF($Q679&gt;=100,20,IF($Q679&gt;=30,10,0)),0)+IF(ISNUMBER($R679),IF($R679&gt;=100,20,0),0)+IF(ISNUMBER($P679),IF($P679&gt;=150,20,IF($P679&gt;=50,12,5)),0)+IF(ISNUMBER($S679),IF($S679&lt;=1,15,0),0)</f>
        <v/>
      </c>
      <c r="AL679" s="48" t="n">
        <v>355</v>
      </c>
      <c r="AM679" s="49" t="n"/>
      <c r="AN679" s="48">
        <f>IF(AND(ISNUMBER($P679),ISNUMBER($AL679),$AL679&lt;&gt;0),IF(OR($P679&gt;180,$P679/$AL679*1000&gt;400),"Over ceiling, confirm SKU","Within"),"n/a")</f>
        <v/>
      </c>
      <c r="AO679" s="51" t="n"/>
      <c r="AP679" s="51" t="n"/>
      <c r="AQ679" s="51" t="n"/>
      <c r="AR679" s="34" t="inlineStr">
        <is>
          <t>Recalled, batch confirmed, to confirm</t>
        </is>
      </c>
      <c r="AS679" s="34" t="inlineStr">
        <is>
          <t>BLANK -&gt; requires live Amazon.ca capture</t>
        </is>
      </c>
      <c r="AT679" s="34" t="inlineStr">
        <is>
          <t>Unverified commercial data</t>
        </is>
      </c>
    </row>
    <row r="680" ht="28" customHeight="1">
      <c r="A680" s="34" t="inlineStr">
        <is>
          <t>Mountain Dew</t>
        </is>
      </c>
      <c r="B680" s="34" t="inlineStr">
        <is>
          <t>Mountain Dew Citrus | Baja Blast | 24 pack 355mL</t>
        </is>
      </c>
      <c r="C680" s="34" t="inlineStr">
        <is>
          <t>5) Sparkling water &amp; soda</t>
        </is>
      </c>
      <c r="D680" s="34" t="inlineStr">
        <is>
          <t>355 mL can</t>
        </is>
      </c>
      <c r="E680" s="48" t="n">
        <v>24</v>
      </c>
      <c r="F680" s="49" t="n"/>
      <c r="G680" s="50">
        <f>IF(AND(ISNUMBER($F680),ISNUMBER($E680),$E680&lt;&gt;0),$F680/$E680,"")</f>
        <v/>
      </c>
      <c r="H680" s="50">
        <f>IF(AND(ISNUMBER($F680),ISNUMBER($AL680),ISNUMBER($E680),($AL680*$E680)&lt;&gt;0),$F680/($AL680*$E680)*100,"")</f>
        <v/>
      </c>
      <c r="I680" s="51" t="n"/>
      <c r="J680" s="52" t="n"/>
      <c r="K680" s="50">
        <f>IF(AND(ISNUMBER($F680),ISNUMBER($J680)),$F680*(1-$J680),"")</f>
        <v/>
      </c>
      <c r="L680" s="51" t="n"/>
      <c r="M680" s="51" t="n"/>
      <c r="N680" s="50">
        <f>IF(ISNUMBER($F680),($F680-IF(ISNUMBER($AM680),$AM680,0))*(1-IF(ISNUMBER($J680),$J680,0)),"")</f>
        <v/>
      </c>
      <c r="O680" s="34" t="inlineStr">
        <is>
          <t>Baja Blast</t>
        </is>
      </c>
      <c r="P680" s="48" t="n">
        <v>54</v>
      </c>
      <c r="Q680" s="48" t="n">
        <v>60</v>
      </c>
      <c r="R680" s="34" t="inlineStr">
        <is>
          <t>Not listed</t>
        </is>
      </c>
      <c r="S680" s="48" t="n">
        <v>46</v>
      </c>
      <c r="T680" s="48" t="n">
        <v>170</v>
      </c>
      <c r="U680" s="34" t="inlineStr">
        <is>
          <t>HFCS</t>
        </is>
      </c>
      <c r="V680" s="34" t="inlineStr">
        <is>
          <t>High caffeine citrus soda</t>
        </is>
      </c>
      <c r="W680" s="51" t="n"/>
      <c r="X680" s="51" t="n"/>
      <c r="Y680" s="51" t="n"/>
      <c r="Z680" s="51" t="n"/>
      <c r="AA680" s="34" t="inlineStr">
        <is>
          <t>Very High</t>
        </is>
      </c>
      <c r="AB680" s="34" t="inlineStr">
        <is>
          <t>Cult citrus soda; many flavours</t>
        </is>
      </c>
      <c r="AC680" s="34" t="inlineStr">
        <is>
          <t>Bold caffeinated citrus soda</t>
        </is>
      </c>
      <c r="AD680" s="34" t="inlineStr">
        <is>
          <t>Distinctive sweet citrus and caffeine.</t>
        </is>
      </c>
      <c r="AE680" s="51" t="n"/>
      <c r="AF680" s="53">
        <f>IF(AND(ISNUMBER($P680),ISNUMBER($AL680),$AL680&lt;&gt;0),ROUND($P680/$AL680*100,1),"")</f>
        <v/>
      </c>
      <c r="AG680" s="54">
        <f>IF(AND(ISNUMBER($S680),ISNUMBER($AL680),$AL680&lt;&gt;0),ROUND($S680/$AL680*100,2),"")</f>
        <v/>
      </c>
      <c r="AH680" s="53">
        <f>IF(AND(ISNUMBER($Q680),ISNUMBER($AL680),$AL680&lt;&gt;0),ROUND($Q680/$AL680*100,1),"")</f>
        <v/>
      </c>
      <c r="AI680" s="48">
        <f>IF(ISNUMBER($S680),IF($S680&lt;=1,"Yes","No"),"n/a")</f>
        <v/>
      </c>
      <c r="AJ680" s="48">
        <f>IF(ISNUMBER($S680),ROUND(MAX(0,MIN(100,100-$S680*2.5-IF(ISNUMBER($T680),$T680,0)*0.12+IF($S680&lt;=1,12,0))),0),"")</f>
        <v/>
      </c>
      <c r="AK680" s="48">
        <f>IF(ISNUMBER($Q680),IF($Q680&gt;=100,20,IF($Q680&gt;=30,10,0)),0)+IF(ISNUMBER($R680),IF($R680&gt;=100,20,0),0)+IF(ISNUMBER($P680),IF($P680&gt;=150,20,IF($P680&gt;=50,12,5)),0)+IF(ISNUMBER($S680),IF($S680&lt;=1,15,0),0)</f>
        <v/>
      </c>
      <c r="AL680" s="48" t="n">
        <v>355</v>
      </c>
      <c r="AM680" s="49" t="n"/>
      <c r="AN680" s="48">
        <f>IF(AND(ISNUMBER($P680),ISNUMBER($AL680),$AL680&lt;&gt;0),IF(OR($P680&gt;180,$P680/$AL680*1000&gt;400),"Over ceiling, confirm SKU","Within"),"n/a")</f>
        <v/>
      </c>
      <c r="AO680" s="51" t="n"/>
      <c r="AP680" s="51" t="n"/>
      <c r="AQ680" s="51" t="n"/>
      <c r="AR680" s="34" t="inlineStr">
        <is>
          <t>Recalled, batch confirmed, to confirm</t>
        </is>
      </c>
      <c r="AS680" s="34" t="inlineStr">
        <is>
          <t>BLANK -&gt; requires live Amazon.ca capture</t>
        </is>
      </c>
      <c r="AT680" s="34" t="inlineStr">
        <is>
          <t>Unverified commercial data</t>
        </is>
      </c>
    </row>
    <row r="681" ht="28" customHeight="1">
      <c r="A681" s="34" t="inlineStr">
        <is>
          <t>Mountain Dew</t>
        </is>
      </c>
      <c r="B681" s="34" t="inlineStr">
        <is>
          <t>Mountain Dew Citrus | Major Melon | single 355mL</t>
        </is>
      </c>
      <c r="C681" s="34" t="inlineStr">
        <is>
          <t>5) Sparkling water &amp; soda</t>
        </is>
      </c>
      <c r="D681" s="34" t="inlineStr">
        <is>
          <t>355 mL can</t>
        </is>
      </c>
      <c r="E681" s="48" t="n">
        <v>1</v>
      </c>
      <c r="F681" s="49" t="n"/>
      <c r="G681" s="50">
        <f>IF(AND(ISNUMBER($F681),ISNUMBER($E681),$E681&lt;&gt;0),$F681/$E681,"")</f>
        <v/>
      </c>
      <c r="H681" s="50">
        <f>IF(AND(ISNUMBER($F681),ISNUMBER($AL681),ISNUMBER($E681),($AL681*$E681)&lt;&gt;0),$F681/($AL681*$E681)*100,"")</f>
        <v/>
      </c>
      <c r="I681" s="51" t="n"/>
      <c r="J681" s="52" t="n"/>
      <c r="K681" s="50">
        <f>IF(AND(ISNUMBER($F681),ISNUMBER($J681)),$F681*(1-$J681),"")</f>
        <v/>
      </c>
      <c r="L681" s="51" t="n"/>
      <c r="M681" s="51" t="n"/>
      <c r="N681" s="50">
        <f>IF(ISNUMBER($F681),($F681-IF(ISNUMBER($AM681),$AM681,0))*(1-IF(ISNUMBER($J681),$J681,0)),"")</f>
        <v/>
      </c>
      <c r="O681" s="34" t="inlineStr">
        <is>
          <t>Major Melon</t>
        </is>
      </c>
      <c r="P681" s="48" t="n">
        <v>54</v>
      </c>
      <c r="Q681" s="48" t="n">
        <v>60</v>
      </c>
      <c r="R681" s="34" t="inlineStr">
        <is>
          <t>Not listed</t>
        </is>
      </c>
      <c r="S681" s="48" t="n">
        <v>46</v>
      </c>
      <c r="T681" s="48" t="n">
        <v>170</v>
      </c>
      <c r="U681" s="34" t="inlineStr">
        <is>
          <t>HFCS</t>
        </is>
      </c>
      <c r="V681" s="34" t="inlineStr">
        <is>
          <t>High caffeine citrus soda</t>
        </is>
      </c>
      <c r="W681" s="51" t="n"/>
      <c r="X681" s="51" t="n"/>
      <c r="Y681" s="51" t="n"/>
      <c r="Z681" s="51" t="n"/>
      <c r="AA681" s="34" t="inlineStr">
        <is>
          <t>Very High</t>
        </is>
      </c>
      <c r="AB681" s="34" t="inlineStr">
        <is>
          <t>Cult citrus soda; many flavours</t>
        </is>
      </c>
      <c r="AC681" s="34" t="inlineStr">
        <is>
          <t>Bold caffeinated citrus soda</t>
        </is>
      </c>
      <c r="AD681" s="34" t="inlineStr">
        <is>
          <t>Distinctive sweet citrus and caffeine.</t>
        </is>
      </c>
      <c r="AE681" s="51" t="n"/>
      <c r="AF681" s="53">
        <f>IF(AND(ISNUMBER($P681),ISNUMBER($AL681),$AL681&lt;&gt;0),ROUND($P681/$AL681*100,1),"")</f>
        <v/>
      </c>
      <c r="AG681" s="54">
        <f>IF(AND(ISNUMBER($S681),ISNUMBER($AL681),$AL681&lt;&gt;0),ROUND($S681/$AL681*100,2),"")</f>
        <v/>
      </c>
      <c r="AH681" s="53">
        <f>IF(AND(ISNUMBER($Q681),ISNUMBER($AL681),$AL681&lt;&gt;0),ROUND($Q681/$AL681*100,1),"")</f>
        <v/>
      </c>
      <c r="AI681" s="48">
        <f>IF(ISNUMBER($S681),IF($S681&lt;=1,"Yes","No"),"n/a")</f>
        <v/>
      </c>
      <c r="AJ681" s="48">
        <f>IF(ISNUMBER($S681),ROUND(MAX(0,MIN(100,100-$S681*2.5-IF(ISNUMBER($T681),$T681,0)*0.12+IF($S681&lt;=1,12,0))),0),"")</f>
        <v/>
      </c>
      <c r="AK681" s="48">
        <f>IF(ISNUMBER($Q681),IF($Q681&gt;=100,20,IF($Q681&gt;=30,10,0)),0)+IF(ISNUMBER($R681),IF($R681&gt;=100,20,0),0)+IF(ISNUMBER($P681),IF($P681&gt;=150,20,IF($P681&gt;=50,12,5)),0)+IF(ISNUMBER($S681),IF($S681&lt;=1,15,0),0)</f>
        <v/>
      </c>
      <c r="AL681" s="48" t="n">
        <v>355</v>
      </c>
      <c r="AM681" s="49" t="n"/>
      <c r="AN681" s="48">
        <f>IF(AND(ISNUMBER($P681),ISNUMBER($AL681),$AL681&lt;&gt;0),IF(OR($P681&gt;180,$P681/$AL681*1000&gt;400),"Over ceiling, confirm SKU","Within"),"n/a")</f>
        <v/>
      </c>
      <c r="AO681" s="51" t="n"/>
      <c r="AP681" s="51" t="n"/>
      <c r="AQ681" s="51" t="n"/>
      <c r="AR681" s="34" t="inlineStr">
        <is>
          <t>Recalled, batch confirmed, to confirm</t>
        </is>
      </c>
      <c r="AS681" s="34" t="inlineStr">
        <is>
          <t>BLANK -&gt; requires live Amazon.ca capture</t>
        </is>
      </c>
      <c r="AT681" s="34" t="inlineStr">
        <is>
          <t>Unverified commercial data</t>
        </is>
      </c>
    </row>
    <row r="682" ht="28" customHeight="1">
      <c r="A682" s="34" t="inlineStr">
        <is>
          <t>Mountain Dew</t>
        </is>
      </c>
      <c r="B682" s="34" t="inlineStr">
        <is>
          <t>Mountain Dew Citrus | Major Melon | 8 pack 355mL</t>
        </is>
      </c>
      <c r="C682" s="34" t="inlineStr">
        <is>
          <t>5) Sparkling water &amp; soda</t>
        </is>
      </c>
      <c r="D682" s="34" t="inlineStr">
        <is>
          <t>355 mL can</t>
        </is>
      </c>
      <c r="E682" s="48" t="n">
        <v>8</v>
      </c>
      <c r="F682" s="49" t="n"/>
      <c r="G682" s="50">
        <f>IF(AND(ISNUMBER($F682),ISNUMBER($E682),$E682&lt;&gt;0),$F682/$E682,"")</f>
        <v/>
      </c>
      <c r="H682" s="50">
        <f>IF(AND(ISNUMBER($F682),ISNUMBER($AL682),ISNUMBER($E682),($AL682*$E682)&lt;&gt;0),$F682/($AL682*$E682)*100,"")</f>
        <v/>
      </c>
      <c r="I682" s="51" t="n"/>
      <c r="J682" s="52" t="n"/>
      <c r="K682" s="50">
        <f>IF(AND(ISNUMBER($F682),ISNUMBER($J682)),$F682*(1-$J682),"")</f>
        <v/>
      </c>
      <c r="L682" s="51" t="n"/>
      <c r="M682" s="51" t="n"/>
      <c r="N682" s="50">
        <f>IF(ISNUMBER($F682),($F682-IF(ISNUMBER($AM682),$AM682,0))*(1-IF(ISNUMBER($J682),$J682,0)),"")</f>
        <v/>
      </c>
      <c r="O682" s="34" t="inlineStr">
        <is>
          <t>Major Melon</t>
        </is>
      </c>
      <c r="P682" s="48" t="n">
        <v>54</v>
      </c>
      <c r="Q682" s="48" t="n">
        <v>60</v>
      </c>
      <c r="R682" s="34" t="inlineStr">
        <is>
          <t>Not listed</t>
        </is>
      </c>
      <c r="S682" s="48" t="n">
        <v>46</v>
      </c>
      <c r="T682" s="48" t="n">
        <v>170</v>
      </c>
      <c r="U682" s="34" t="inlineStr">
        <is>
          <t>HFCS</t>
        </is>
      </c>
      <c r="V682" s="34" t="inlineStr">
        <is>
          <t>High caffeine citrus soda</t>
        </is>
      </c>
      <c r="W682" s="51" t="n"/>
      <c r="X682" s="51" t="n"/>
      <c r="Y682" s="51" t="n"/>
      <c r="Z682" s="51" t="n"/>
      <c r="AA682" s="34" t="inlineStr">
        <is>
          <t>Very High</t>
        </is>
      </c>
      <c r="AB682" s="34" t="inlineStr">
        <is>
          <t>Cult citrus soda; many flavours</t>
        </is>
      </c>
      <c r="AC682" s="34" t="inlineStr">
        <is>
          <t>Bold caffeinated citrus soda</t>
        </is>
      </c>
      <c r="AD682" s="34" t="inlineStr">
        <is>
          <t>Distinctive sweet citrus and caffeine.</t>
        </is>
      </c>
      <c r="AE682" s="51" t="n"/>
      <c r="AF682" s="53">
        <f>IF(AND(ISNUMBER($P682),ISNUMBER($AL682),$AL682&lt;&gt;0),ROUND($P682/$AL682*100,1),"")</f>
        <v/>
      </c>
      <c r="AG682" s="54">
        <f>IF(AND(ISNUMBER($S682),ISNUMBER($AL682),$AL682&lt;&gt;0),ROUND($S682/$AL682*100,2),"")</f>
        <v/>
      </c>
      <c r="AH682" s="53">
        <f>IF(AND(ISNUMBER($Q682),ISNUMBER($AL682),$AL682&lt;&gt;0),ROUND($Q682/$AL682*100,1),"")</f>
        <v/>
      </c>
      <c r="AI682" s="48">
        <f>IF(ISNUMBER($S682),IF($S682&lt;=1,"Yes","No"),"n/a")</f>
        <v/>
      </c>
      <c r="AJ682" s="48">
        <f>IF(ISNUMBER($S682),ROUND(MAX(0,MIN(100,100-$S682*2.5-IF(ISNUMBER($T682),$T682,0)*0.12+IF($S682&lt;=1,12,0))),0),"")</f>
        <v/>
      </c>
      <c r="AK682" s="48">
        <f>IF(ISNUMBER($Q682),IF($Q682&gt;=100,20,IF($Q682&gt;=30,10,0)),0)+IF(ISNUMBER($R682),IF($R682&gt;=100,20,0),0)+IF(ISNUMBER($P682),IF($P682&gt;=150,20,IF($P682&gt;=50,12,5)),0)+IF(ISNUMBER($S682),IF($S682&lt;=1,15,0),0)</f>
        <v/>
      </c>
      <c r="AL682" s="48" t="n">
        <v>355</v>
      </c>
      <c r="AM682" s="49" t="n"/>
      <c r="AN682" s="48">
        <f>IF(AND(ISNUMBER($P682),ISNUMBER($AL682),$AL682&lt;&gt;0),IF(OR($P682&gt;180,$P682/$AL682*1000&gt;400),"Over ceiling, confirm SKU","Within"),"n/a")</f>
        <v/>
      </c>
      <c r="AO682" s="51" t="n"/>
      <c r="AP682" s="51" t="n"/>
      <c r="AQ682" s="51" t="n"/>
      <c r="AR682" s="34" t="inlineStr">
        <is>
          <t>Recalled, batch confirmed, to confirm</t>
        </is>
      </c>
      <c r="AS682" s="34" t="inlineStr">
        <is>
          <t>BLANK -&gt; requires live Amazon.ca capture</t>
        </is>
      </c>
      <c r="AT682" s="34" t="inlineStr">
        <is>
          <t>Unverified commercial data</t>
        </is>
      </c>
    </row>
    <row r="683" ht="28" customHeight="1">
      <c r="A683" s="34" t="inlineStr">
        <is>
          <t>Mountain Dew</t>
        </is>
      </c>
      <c r="B683" s="34" t="inlineStr">
        <is>
          <t>Mountain Dew Citrus | Major Melon | 12 pack 355mL</t>
        </is>
      </c>
      <c r="C683" s="34" t="inlineStr">
        <is>
          <t>5) Sparkling water &amp; soda</t>
        </is>
      </c>
      <c r="D683" s="34" t="inlineStr">
        <is>
          <t>355 mL can</t>
        </is>
      </c>
      <c r="E683" s="48" t="n">
        <v>12</v>
      </c>
      <c r="F683" s="49" t="n"/>
      <c r="G683" s="50">
        <f>IF(AND(ISNUMBER($F683),ISNUMBER($E683),$E683&lt;&gt;0),$F683/$E683,"")</f>
        <v/>
      </c>
      <c r="H683" s="50">
        <f>IF(AND(ISNUMBER($F683),ISNUMBER($AL683),ISNUMBER($E683),($AL683*$E683)&lt;&gt;0),$F683/($AL683*$E683)*100,"")</f>
        <v/>
      </c>
      <c r="I683" s="51" t="n"/>
      <c r="J683" s="52" t="n"/>
      <c r="K683" s="50">
        <f>IF(AND(ISNUMBER($F683),ISNUMBER($J683)),$F683*(1-$J683),"")</f>
        <v/>
      </c>
      <c r="L683" s="51" t="n"/>
      <c r="M683" s="51" t="n"/>
      <c r="N683" s="50">
        <f>IF(ISNUMBER($F683),($F683-IF(ISNUMBER($AM683),$AM683,0))*(1-IF(ISNUMBER($J683),$J683,0)),"")</f>
        <v/>
      </c>
      <c r="O683" s="34" t="inlineStr">
        <is>
          <t>Major Melon</t>
        </is>
      </c>
      <c r="P683" s="48" t="n">
        <v>54</v>
      </c>
      <c r="Q683" s="48" t="n">
        <v>60</v>
      </c>
      <c r="R683" s="34" t="inlineStr">
        <is>
          <t>Not listed</t>
        </is>
      </c>
      <c r="S683" s="48" t="n">
        <v>46</v>
      </c>
      <c r="T683" s="48" t="n">
        <v>170</v>
      </c>
      <c r="U683" s="34" t="inlineStr">
        <is>
          <t>HFCS</t>
        </is>
      </c>
      <c r="V683" s="34" t="inlineStr">
        <is>
          <t>High caffeine citrus soda</t>
        </is>
      </c>
      <c r="W683" s="51" t="n"/>
      <c r="X683" s="51" t="n"/>
      <c r="Y683" s="51" t="n"/>
      <c r="Z683" s="51" t="n"/>
      <c r="AA683" s="34" t="inlineStr">
        <is>
          <t>Very High</t>
        </is>
      </c>
      <c r="AB683" s="34" t="inlineStr">
        <is>
          <t>Cult citrus soda; many flavours</t>
        </is>
      </c>
      <c r="AC683" s="34" t="inlineStr">
        <is>
          <t>Bold caffeinated citrus soda</t>
        </is>
      </c>
      <c r="AD683" s="34" t="inlineStr">
        <is>
          <t>Distinctive sweet citrus and caffeine.</t>
        </is>
      </c>
      <c r="AE683" s="51" t="n"/>
      <c r="AF683" s="53">
        <f>IF(AND(ISNUMBER($P683),ISNUMBER($AL683),$AL683&lt;&gt;0),ROUND($P683/$AL683*100,1),"")</f>
        <v/>
      </c>
      <c r="AG683" s="54">
        <f>IF(AND(ISNUMBER($S683),ISNUMBER($AL683),$AL683&lt;&gt;0),ROUND($S683/$AL683*100,2),"")</f>
        <v/>
      </c>
      <c r="AH683" s="53">
        <f>IF(AND(ISNUMBER($Q683),ISNUMBER($AL683),$AL683&lt;&gt;0),ROUND($Q683/$AL683*100,1),"")</f>
        <v/>
      </c>
      <c r="AI683" s="48">
        <f>IF(ISNUMBER($S683),IF($S683&lt;=1,"Yes","No"),"n/a")</f>
        <v/>
      </c>
      <c r="AJ683" s="48">
        <f>IF(ISNUMBER($S683),ROUND(MAX(0,MIN(100,100-$S683*2.5-IF(ISNUMBER($T683),$T683,0)*0.12+IF($S683&lt;=1,12,0))),0),"")</f>
        <v/>
      </c>
      <c r="AK683" s="48">
        <f>IF(ISNUMBER($Q683),IF($Q683&gt;=100,20,IF($Q683&gt;=30,10,0)),0)+IF(ISNUMBER($R683),IF($R683&gt;=100,20,0),0)+IF(ISNUMBER($P683),IF($P683&gt;=150,20,IF($P683&gt;=50,12,5)),0)+IF(ISNUMBER($S683),IF($S683&lt;=1,15,0),0)</f>
        <v/>
      </c>
      <c r="AL683" s="48" t="n">
        <v>355</v>
      </c>
      <c r="AM683" s="49" t="n"/>
      <c r="AN683" s="48">
        <f>IF(AND(ISNUMBER($P683),ISNUMBER($AL683),$AL683&lt;&gt;0),IF(OR($P683&gt;180,$P683/$AL683*1000&gt;400),"Over ceiling, confirm SKU","Within"),"n/a")</f>
        <v/>
      </c>
      <c r="AO683" s="51" t="n"/>
      <c r="AP683" s="51" t="n"/>
      <c r="AQ683" s="51" t="n"/>
      <c r="AR683" s="34" t="inlineStr">
        <is>
          <t>Recalled, batch confirmed, to confirm</t>
        </is>
      </c>
      <c r="AS683" s="34" t="inlineStr">
        <is>
          <t>BLANK -&gt; requires live Amazon.ca capture</t>
        </is>
      </c>
      <c r="AT683" s="34" t="inlineStr">
        <is>
          <t>Unverified commercial data</t>
        </is>
      </c>
    </row>
    <row r="684" ht="28" customHeight="1">
      <c r="A684" s="34" t="inlineStr">
        <is>
          <t>Mountain Dew</t>
        </is>
      </c>
      <c r="B684" s="34" t="inlineStr">
        <is>
          <t>Mountain Dew Citrus | Major Melon | 15 pack 355mL</t>
        </is>
      </c>
      <c r="C684" s="34" t="inlineStr">
        <is>
          <t>5) Sparkling water &amp; soda</t>
        </is>
      </c>
      <c r="D684" s="34" t="inlineStr">
        <is>
          <t>355 mL can</t>
        </is>
      </c>
      <c r="E684" s="48" t="n">
        <v>15</v>
      </c>
      <c r="F684" s="49" t="n"/>
      <c r="G684" s="50">
        <f>IF(AND(ISNUMBER($F684),ISNUMBER($E684),$E684&lt;&gt;0),$F684/$E684,"")</f>
        <v/>
      </c>
      <c r="H684" s="50">
        <f>IF(AND(ISNUMBER($F684),ISNUMBER($AL684),ISNUMBER($E684),($AL684*$E684)&lt;&gt;0),$F684/($AL684*$E684)*100,"")</f>
        <v/>
      </c>
      <c r="I684" s="51" t="n"/>
      <c r="J684" s="52" t="n"/>
      <c r="K684" s="50">
        <f>IF(AND(ISNUMBER($F684),ISNUMBER($J684)),$F684*(1-$J684),"")</f>
        <v/>
      </c>
      <c r="L684" s="51" t="n"/>
      <c r="M684" s="51" t="n"/>
      <c r="N684" s="50">
        <f>IF(ISNUMBER($F684),($F684-IF(ISNUMBER($AM684),$AM684,0))*(1-IF(ISNUMBER($J684),$J684,0)),"")</f>
        <v/>
      </c>
      <c r="O684" s="34" t="inlineStr">
        <is>
          <t>Major Melon</t>
        </is>
      </c>
      <c r="P684" s="48" t="n">
        <v>54</v>
      </c>
      <c r="Q684" s="48" t="n">
        <v>60</v>
      </c>
      <c r="R684" s="34" t="inlineStr">
        <is>
          <t>Not listed</t>
        </is>
      </c>
      <c r="S684" s="48" t="n">
        <v>46</v>
      </c>
      <c r="T684" s="48" t="n">
        <v>170</v>
      </c>
      <c r="U684" s="34" t="inlineStr">
        <is>
          <t>HFCS</t>
        </is>
      </c>
      <c r="V684" s="34" t="inlineStr">
        <is>
          <t>High caffeine citrus soda</t>
        </is>
      </c>
      <c r="W684" s="51" t="n"/>
      <c r="X684" s="51" t="n"/>
      <c r="Y684" s="51" t="n"/>
      <c r="Z684" s="51" t="n"/>
      <c r="AA684" s="34" t="inlineStr">
        <is>
          <t>Very High</t>
        </is>
      </c>
      <c r="AB684" s="34" t="inlineStr">
        <is>
          <t>Cult citrus soda; many flavours</t>
        </is>
      </c>
      <c r="AC684" s="34" t="inlineStr">
        <is>
          <t>Bold caffeinated citrus soda</t>
        </is>
      </c>
      <c r="AD684" s="34" t="inlineStr">
        <is>
          <t>Distinctive sweet citrus and caffeine.</t>
        </is>
      </c>
      <c r="AE684" s="51" t="n"/>
      <c r="AF684" s="53">
        <f>IF(AND(ISNUMBER($P684),ISNUMBER($AL684),$AL684&lt;&gt;0),ROUND($P684/$AL684*100,1),"")</f>
        <v/>
      </c>
      <c r="AG684" s="54">
        <f>IF(AND(ISNUMBER($S684),ISNUMBER($AL684),$AL684&lt;&gt;0),ROUND($S684/$AL684*100,2),"")</f>
        <v/>
      </c>
      <c r="AH684" s="53">
        <f>IF(AND(ISNUMBER($Q684),ISNUMBER($AL684),$AL684&lt;&gt;0),ROUND($Q684/$AL684*100,1),"")</f>
        <v/>
      </c>
      <c r="AI684" s="48">
        <f>IF(ISNUMBER($S684),IF($S684&lt;=1,"Yes","No"),"n/a")</f>
        <v/>
      </c>
      <c r="AJ684" s="48">
        <f>IF(ISNUMBER($S684),ROUND(MAX(0,MIN(100,100-$S684*2.5-IF(ISNUMBER($T684),$T684,0)*0.12+IF($S684&lt;=1,12,0))),0),"")</f>
        <v/>
      </c>
      <c r="AK684" s="48">
        <f>IF(ISNUMBER($Q684),IF($Q684&gt;=100,20,IF($Q684&gt;=30,10,0)),0)+IF(ISNUMBER($R684),IF($R684&gt;=100,20,0),0)+IF(ISNUMBER($P684),IF($P684&gt;=150,20,IF($P684&gt;=50,12,5)),0)+IF(ISNUMBER($S684),IF($S684&lt;=1,15,0),0)</f>
        <v/>
      </c>
      <c r="AL684" s="48" t="n">
        <v>355</v>
      </c>
      <c r="AM684" s="49" t="n"/>
      <c r="AN684" s="48">
        <f>IF(AND(ISNUMBER($P684),ISNUMBER($AL684),$AL684&lt;&gt;0),IF(OR($P684&gt;180,$P684/$AL684*1000&gt;400),"Over ceiling, confirm SKU","Within"),"n/a")</f>
        <v/>
      </c>
      <c r="AO684" s="51" t="n"/>
      <c r="AP684" s="51" t="n"/>
      <c r="AQ684" s="51" t="n"/>
      <c r="AR684" s="34" t="inlineStr">
        <is>
          <t>Recalled, batch confirmed, to confirm</t>
        </is>
      </c>
      <c r="AS684" s="34" t="inlineStr">
        <is>
          <t>BLANK -&gt; requires live Amazon.ca capture</t>
        </is>
      </c>
      <c r="AT684" s="34" t="inlineStr">
        <is>
          <t>Unverified commercial data</t>
        </is>
      </c>
    </row>
    <row r="685" ht="28" customHeight="1">
      <c r="A685" s="34" t="inlineStr">
        <is>
          <t>Mountain Dew</t>
        </is>
      </c>
      <c r="B685" s="34" t="inlineStr">
        <is>
          <t>Mountain Dew Citrus | Major Melon | 18 pack 355mL</t>
        </is>
      </c>
      <c r="C685" s="34" t="inlineStr">
        <is>
          <t>5) Sparkling water &amp; soda</t>
        </is>
      </c>
      <c r="D685" s="34" t="inlineStr">
        <is>
          <t>355 mL can</t>
        </is>
      </c>
      <c r="E685" s="48" t="n">
        <v>18</v>
      </c>
      <c r="F685" s="49" t="n"/>
      <c r="G685" s="50">
        <f>IF(AND(ISNUMBER($F685),ISNUMBER($E685),$E685&lt;&gt;0),$F685/$E685,"")</f>
        <v/>
      </c>
      <c r="H685" s="50">
        <f>IF(AND(ISNUMBER($F685),ISNUMBER($AL685),ISNUMBER($E685),($AL685*$E685)&lt;&gt;0),$F685/($AL685*$E685)*100,"")</f>
        <v/>
      </c>
      <c r="I685" s="51" t="n"/>
      <c r="J685" s="52" t="n"/>
      <c r="K685" s="50">
        <f>IF(AND(ISNUMBER($F685),ISNUMBER($J685)),$F685*(1-$J685),"")</f>
        <v/>
      </c>
      <c r="L685" s="51" t="n"/>
      <c r="M685" s="51" t="n"/>
      <c r="N685" s="50">
        <f>IF(ISNUMBER($F685),($F685-IF(ISNUMBER($AM685),$AM685,0))*(1-IF(ISNUMBER($J685),$J685,0)),"")</f>
        <v/>
      </c>
      <c r="O685" s="34" t="inlineStr">
        <is>
          <t>Major Melon</t>
        </is>
      </c>
      <c r="P685" s="48" t="n">
        <v>54</v>
      </c>
      <c r="Q685" s="48" t="n">
        <v>60</v>
      </c>
      <c r="R685" s="34" t="inlineStr">
        <is>
          <t>Not listed</t>
        </is>
      </c>
      <c r="S685" s="48" t="n">
        <v>46</v>
      </c>
      <c r="T685" s="48" t="n">
        <v>170</v>
      </c>
      <c r="U685" s="34" t="inlineStr">
        <is>
          <t>HFCS</t>
        </is>
      </c>
      <c r="V685" s="34" t="inlineStr">
        <is>
          <t>High caffeine citrus soda</t>
        </is>
      </c>
      <c r="W685" s="51" t="n"/>
      <c r="X685" s="51" t="n"/>
      <c r="Y685" s="51" t="n"/>
      <c r="Z685" s="51" t="n"/>
      <c r="AA685" s="34" t="inlineStr">
        <is>
          <t>Very High</t>
        </is>
      </c>
      <c r="AB685" s="34" t="inlineStr">
        <is>
          <t>Cult citrus soda; many flavours</t>
        </is>
      </c>
      <c r="AC685" s="34" t="inlineStr">
        <is>
          <t>Bold caffeinated citrus soda</t>
        </is>
      </c>
      <c r="AD685" s="34" t="inlineStr">
        <is>
          <t>Distinctive sweet citrus and caffeine.</t>
        </is>
      </c>
      <c r="AE685" s="51" t="n"/>
      <c r="AF685" s="53">
        <f>IF(AND(ISNUMBER($P685),ISNUMBER($AL685),$AL685&lt;&gt;0),ROUND($P685/$AL685*100,1),"")</f>
        <v/>
      </c>
      <c r="AG685" s="54">
        <f>IF(AND(ISNUMBER($S685),ISNUMBER($AL685),$AL685&lt;&gt;0),ROUND($S685/$AL685*100,2),"")</f>
        <v/>
      </c>
      <c r="AH685" s="53">
        <f>IF(AND(ISNUMBER($Q685),ISNUMBER($AL685),$AL685&lt;&gt;0),ROUND($Q685/$AL685*100,1),"")</f>
        <v/>
      </c>
      <c r="AI685" s="48">
        <f>IF(ISNUMBER($S685),IF($S685&lt;=1,"Yes","No"),"n/a")</f>
        <v/>
      </c>
      <c r="AJ685" s="48">
        <f>IF(ISNUMBER($S685),ROUND(MAX(0,MIN(100,100-$S685*2.5-IF(ISNUMBER($T685),$T685,0)*0.12+IF($S685&lt;=1,12,0))),0),"")</f>
        <v/>
      </c>
      <c r="AK685" s="48">
        <f>IF(ISNUMBER($Q685),IF($Q685&gt;=100,20,IF($Q685&gt;=30,10,0)),0)+IF(ISNUMBER($R685),IF($R685&gt;=100,20,0),0)+IF(ISNUMBER($P685),IF($P685&gt;=150,20,IF($P685&gt;=50,12,5)),0)+IF(ISNUMBER($S685),IF($S685&lt;=1,15,0),0)</f>
        <v/>
      </c>
      <c r="AL685" s="48" t="n">
        <v>355</v>
      </c>
      <c r="AM685" s="49" t="n"/>
      <c r="AN685" s="48">
        <f>IF(AND(ISNUMBER($P685),ISNUMBER($AL685),$AL685&lt;&gt;0),IF(OR($P685&gt;180,$P685/$AL685*1000&gt;400),"Over ceiling, confirm SKU","Within"),"n/a")</f>
        <v/>
      </c>
      <c r="AO685" s="51" t="n"/>
      <c r="AP685" s="51" t="n"/>
      <c r="AQ685" s="51" t="n"/>
      <c r="AR685" s="34" t="inlineStr">
        <is>
          <t>Recalled, batch confirmed, to confirm</t>
        </is>
      </c>
      <c r="AS685" s="34" t="inlineStr">
        <is>
          <t>BLANK -&gt; requires live Amazon.ca capture</t>
        </is>
      </c>
      <c r="AT685" s="34" t="inlineStr">
        <is>
          <t>Unverified commercial data</t>
        </is>
      </c>
    </row>
    <row r="686" ht="28" customHeight="1">
      <c r="A686" s="34" t="inlineStr">
        <is>
          <t>Mountain Dew</t>
        </is>
      </c>
      <c r="B686" s="34" t="inlineStr">
        <is>
          <t>Mountain Dew Citrus | Major Melon | 24 pack 355mL</t>
        </is>
      </c>
      <c r="C686" s="34" t="inlineStr">
        <is>
          <t>5) Sparkling water &amp; soda</t>
        </is>
      </c>
      <c r="D686" s="34" t="inlineStr">
        <is>
          <t>355 mL can</t>
        </is>
      </c>
      <c r="E686" s="48" t="n">
        <v>24</v>
      </c>
      <c r="F686" s="49" t="n"/>
      <c r="G686" s="50">
        <f>IF(AND(ISNUMBER($F686),ISNUMBER($E686),$E686&lt;&gt;0),$F686/$E686,"")</f>
        <v/>
      </c>
      <c r="H686" s="50">
        <f>IF(AND(ISNUMBER($F686),ISNUMBER($AL686),ISNUMBER($E686),($AL686*$E686)&lt;&gt;0),$F686/($AL686*$E686)*100,"")</f>
        <v/>
      </c>
      <c r="I686" s="51" t="n"/>
      <c r="J686" s="52" t="n"/>
      <c r="K686" s="50">
        <f>IF(AND(ISNUMBER($F686),ISNUMBER($J686)),$F686*(1-$J686),"")</f>
        <v/>
      </c>
      <c r="L686" s="51" t="n"/>
      <c r="M686" s="51" t="n"/>
      <c r="N686" s="50">
        <f>IF(ISNUMBER($F686),($F686-IF(ISNUMBER($AM686),$AM686,0))*(1-IF(ISNUMBER($J686),$J686,0)),"")</f>
        <v/>
      </c>
      <c r="O686" s="34" t="inlineStr">
        <is>
          <t>Major Melon</t>
        </is>
      </c>
      <c r="P686" s="48" t="n">
        <v>54</v>
      </c>
      <c r="Q686" s="48" t="n">
        <v>60</v>
      </c>
      <c r="R686" s="34" t="inlineStr">
        <is>
          <t>Not listed</t>
        </is>
      </c>
      <c r="S686" s="48" t="n">
        <v>46</v>
      </c>
      <c r="T686" s="48" t="n">
        <v>170</v>
      </c>
      <c r="U686" s="34" t="inlineStr">
        <is>
          <t>HFCS</t>
        </is>
      </c>
      <c r="V686" s="34" t="inlineStr">
        <is>
          <t>High caffeine citrus soda</t>
        </is>
      </c>
      <c r="W686" s="51" t="n"/>
      <c r="X686" s="51" t="n"/>
      <c r="Y686" s="51" t="n"/>
      <c r="Z686" s="51" t="n"/>
      <c r="AA686" s="34" t="inlineStr">
        <is>
          <t>Very High</t>
        </is>
      </c>
      <c r="AB686" s="34" t="inlineStr">
        <is>
          <t>Cult citrus soda; many flavours</t>
        </is>
      </c>
      <c r="AC686" s="34" t="inlineStr">
        <is>
          <t>Bold caffeinated citrus soda</t>
        </is>
      </c>
      <c r="AD686" s="34" t="inlineStr">
        <is>
          <t>Distinctive sweet citrus and caffeine.</t>
        </is>
      </c>
      <c r="AE686" s="51" t="n"/>
      <c r="AF686" s="53">
        <f>IF(AND(ISNUMBER($P686),ISNUMBER($AL686),$AL686&lt;&gt;0),ROUND($P686/$AL686*100,1),"")</f>
        <v/>
      </c>
      <c r="AG686" s="54">
        <f>IF(AND(ISNUMBER($S686),ISNUMBER($AL686),$AL686&lt;&gt;0),ROUND($S686/$AL686*100,2),"")</f>
        <v/>
      </c>
      <c r="AH686" s="53">
        <f>IF(AND(ISNUMBER($Q686),ISNUMBER($AL686),$AL686&lt;&gt;0),ROUND($Q686/$AL686*100,1),"")</f>
        <v/>
      </c>
      <c r="AI686" s="48">
        <f>IF(ISNUMBER($S686),IF($S686&lt;=1,"Yes","No"),"n/a")</f>
        <v/>
      </c>
      <c r="AJ686" s="48">
        <f>IF(ISNUMBER($S686),ROUND(MAX(0,MIN(100,100-$S686*2.5-IF(ISNUMBER($T686),$T686,0)*0.12+IF($S686&lt;=1,12,0))),0),"")</f>
        <v/>
      </c>
      <c r="AK686" s="48">
        <f>IF(ISNUMBER($Q686),IF($Q686&gt;=100,20,IF($Q686&gt;=30,10,0)),0)+IF(ISNUMBER($R686),IF($R686&gt;=100,20,0),0)+IF(ISNUMBER($P686),IF($P686&gt;=150,20,IF($P686&gt;=50,12,5)),0)+IF(ISNUMBER($S686),IF($S686&lt;=1,15,0),0)</f>
        <v/>
      </c>
      <c r="AL686" s="48" t="n">
        <v>355</v>
      </c>
      <c r="AM686" s="49" t="n"/>
      <c r="AN686" s="48">
        <f>IF(AND(ISNUMBER($P686),ISNUMBER($AL686),$AL686&lt;&gt;0),IF(OR($P686&gt;180,$P686/$AL686*1000&gt;400),"Over ceiling, confirm SKU","Within"),"n/a")</f>
        <v/>
      </c>
      <c r="AO686" s="51" t="n"/>
      <c r="AP686" s="51" t="n"/>
      <c r="AQ686" s="51" t="n"/>
      <c r="AR686" s="34" t="inlineStr">
        <is>
          <t>Recalled, batch confirmed, to confirm</t>
        </is>
      </c>
      <c r="AS686" s="34" t="inlineStr">
        <is>
          <t>BLANK -&gt; requires live Amazon.ca capture</t>
        </is>
      </c>
      <c r="AT686" s="34" t="inlineStr">
        <is>
          <t>Unverified commercial data</t>
        </is>
      </c>
    </row>
    <row r="687" ht="28" customHeight="1">
      <c r="A687" s="34" t="inlineStr">
        <is>
          <t>Dr Pepper</t>
        </is>
      </c>
      <c r="B687" s="34" t="inlineStr">
        <is>
          <t>Dr Pepper | Original | single 355mL</t>
        </is>
      </c>
      <c r="C687" s="34" t="inlineStr">
        <is>
          <t>5) Sparkling water &amp; soda</t>
        </is>
      </c>
      <c r="D687" s="34" t="inlineStr">
        <is>
          <t>355 mL can</t>
        </is>
      </c>
      <c r="E687" s="48" t="n">
        <v>1</v>
      </c>
      <c r="F687" s="49" t="n"/>
      <c r="G687" s="50">
        <f>IF(AND(ISNUMBER($F687),ISNUMBER($E687),$E687&lt;&gt;0),$F687/$E687,"")</f>
        <v/>
      </c>
      <c r="H687" s="50">
        <f>IF(AND(ISNUMBER($F687),ISNUMBER($AL687),ISNUMBER($E687),($AL687*$E687)&lt;&gt;0),$F687/($AL687*$E687)*100,"")</f>
        <v/>
      </c>
      <c r="I687" s="51" t="n"/>
      <c r="J687" s="52" t="n"/>
      <c r="K687" s="50">
        <f>IF(AND(ISNUMBER($F687),ISNUMBER($J687)),$F687*(1-$J687),"")</f>
        <v/>
      </c>
      <c r="L687" s="51" t="n"/>
      <c r="M687" s="51" t="n"/>
      <c r="N687" s="50">
        <f>IF(ISNUMBER($F687),($F687-IF(ISNUMBER($AM687),$AM687,0))*(1-IF(ISNUMBER($J687),$J687,0)),"")</f>
        <v/>
      </c>
      <c r="O687" s="34" t="inlineStr">
        <is>
          <t>Original</t>
        </is>
      </c>
      <c r="P687" s="48" t="n">
        <v>41</v>
      </c>
      <c r="Q687" s="48" t="n">
        <v>55</v>
      </c>
      <c r="R687" s="34" t="inlineStr">
        <is>
          <t>Not listed</t>
        </is>
      </c>
      <c r="S687" s="48" t="n">
        <v>40</v>
      </c>
      <c r="T687" s="48" t="n">
        <v>150</v>
      </c>
      <c r="U687" s="34" t="inlineStr">
        <is>
          <t>HFCS</t>
        </is>
      </c>
      <c r="V687" s="34" t="inlineStr">
        <is>
          <t>23 flavour soda</t>
        </is>
      </c>
      <c r="W687" s="51" t="n"/>
      <c r="X687" s="51" t="n"/>
      <c r="Y687" s="51" t="n"/>
      <c r="Z687" s="51" t="n"/>
      <c r="AA687" s="34" t="inlineStr">
        <is>
          <t>Very High</t>
        </is>
      </c>
      <c r="AB687" s="34" t="inlineStr">
        <is>
          <t>Beloved unique flavour soda</t>
        </is>
      </c>
      <c r="AC687" s="34" t="inlineStr">
        <is>
          <t>The unique 23 flavour soda</t>
        </is>
      </c>
      <c r="AD687" s="34" t="inlineStr">
        <is>
          <t>One of a kind flavour loyalty.</t>
        </is>
      </c>
      <c r="AE687" s="51" t="n"/>
      <c r="AF687" s="53">
        <f>IF(AND(ISNUMBER($P687),ISNUMBER($AL687),$AL687&lt;&gt;0),ROUND($P687/$AL687*100,1),"")</f>
        <v/>
      </c>
      <c r="AG687" s="54">
        <f>IF(AND(ISNUMBER($S687),ISNUMBER($AL687),$AL687&lt;&gt;0),ROUND($S687/$AL687*100,2),"")</f>
        <v/>
      </c>
      <c r="AH687" s="53">
        <f>IF(AND(ISNUMBER($Q687),ISNUMBER($AL687),$AL687&lt;&gt;0),ROUND($Q687/$AL687*100,1),"")</f>
        <v/>
      </c>
      <c r="AI687" s="48">
        <f>IF(ISNUMBER($S687),IF($S687&lt;=1,"Yes","No"),"n/a")</f>
        <v/>
      </c>
      <c r="AJ687" s="48">
        <f>IF(ISNUMBER($S687),ROUND(MAX(0,MIN(100,100-$S687*2.5-IF(ISNUMBER($T687),$T687,0)*0.12+IF($S687&lt;=1,12,0))),0),"")</f>
        <v/>
      </c>
      <c r="AK687" s="48">
        <f>IF(ISNUMBER($Q687),IF($Q687&gt;=100,20,IF($Q687&gt;=30,10,0)),0)+IF(ISNUMBER($R687),IF($R687&gt;=100,20,0),0)+IF(ISNUMBER($P687),IF($P687&gt;=150,20,IF($P687&gt;=50,12,5)),0)+IF(ISNUMBER($S687),IF($S687&lt;=1,15,0),0)</f>
        <v/>
      </c>
      <c r="AL687" s="48" t="n">
        <v>355</v>
      </c>
      <c r="AM687" s="49" t="n"/>
      <c r="AN687" s="48">
        <f>IF(AND(ISNUMBER($P687),ISNUMBER($AL687),$AL687&lt;&gt;0),IF(OR($P687&gt;180,$P687/$AL687*1000&gt;400),"Over ceiling, confirm SKU","Within"),"n/a")</f>
        <v/>
      </c>
      <c r="AO687" s="51" t="n"/>
      <c r="AP687" s="51" t="n"/>
      <c r="AQ687" s="51" t="n"/>
      <c r="AR687" s="34" t="inlineStr">
        <is>
          <t>Recalled, batch confirmed, to confirm</t>
        </is>
      </c>
      <c r="AS687" s="34" t="inlineStr">
        <is>
          <t>BLANK -&gt; requires live Amazon.ca capture</t>
        </is>
      </c>
      <c r="AT687" s="34" t="inlineStr">
        <is>
          <t>Unverified commercial data</t>
        </is>
      </c>
    </row>
    <row r="688" ht="28" customHeight="1">
      <c r="A688" s="34" t="inlineStr">
        <is>
          <t>Dr Pepper</t>
        </is>
      </c>
      <c r="B688" s="34" t="inlineStr">
        <is>
          <t>Dr Pepper | Original | 8 pack 355mL</t>
        </is>
      </c>
      <c r="C688" s="34" t="inlineStr">
        <is>
          <t>5) Sparkling water &amp; soda</t>
        </is>
      </c>
      <c r="D688" s="34" t="inlineStr">
        <is>
          <t>355 mL can</t>
        </is>
      </c>
      <c r="E688" s="48" t="n">
        <v>8</v>
      </c>
      <c r="F688" s="49" t="n"/>
      <c r="G688" s="50">
        <f>IF(AND(ISNUMBER($F688),ISNUMBER($E688),$E688&lt;&gt;0),$F688/$E688,"")</f>
        <v/>
      </c>
      <c r="H688" s="50">
        <f>IF(AND(ISNUMBER($F688),ISNUMBER($AL688),ISNUMBER($E688),($AL688*$E688)&lt;&gt;0),$F688/($AL688*$E688)*100,"")</f>
        <v/>
      </c>
      <c r="I688" s="51" t="n"/>
      <c r="J688" s="52" t="n"/>
      <c r="K688" s="50">
        <f>IF(AND(ISNUMBER($F688),ISNUMBER($J688)),$F688*(1-$J688),"")</f>
        <v/>
      </c>
      <c r="L688" s="51" t="n"/>
      <c r="M688" s="51" t="n"/>
      <c r="N688" s="50">
        <f>IF(ISNUMBER($F688),($F688-IF(ISNUMBER($AM688),$AM688,0))*(1-IF(ISNUMBER($J688),$J688,0)),"")</f>
        <v/>
      </c>
      <c r="O688" s="34" t="inlineStr">
        <is>
          <t>Original</t>
        </is>
      </c>
      <c r="P688" s="48" t="n">
        <v>41</v>
      </c>
      <c r="Q688" s="48" t="n">
        <v>55</v>
      </c>
      <c r="R688" s="34" t="inlineStr">
        <is>
          <t>Not listed</t>
        </is>
      </c>
      <c r="S688" s="48" t="n">
        <v>40</v>
      </c>
      <c r="T688" s="48" t="n">
        <v>150</v>
      </c>
      <c r="U688" s="34" t="inlineStr">
        <is>
          <t>HFCS</t>
        </is>
      </c>
      <c r="V688" s="34" t="inlineStr">
        <is>
          <t>23 flavour soda</t>
        </is>
      </c>
      <c r="W688" s="51" t="n"/>
      <c r="X688" s="51" t="n"/>
      <c r="Y688" s="51" t="n"/>
      <c r="Z688" s="51" t="n"/>
      <c r="AA688" s="34" t="inlineStr">
        <is>
          <t>Very High</t>
        </is>
      </c>
      <c r="AB688" s="34" t="inlineStr">
        <is>
          <t>Beloved unique flavour soda</t>
        </is>
      </c>
      <c r="AC688" s="34" t="inlineStr">
        <is>
          <t>The unique 23 flavour soda</t>
        </is>
      </c>
      <c r="AD688" s="34" t="inlineStr">
        <is>
          <t>One of a kind flavour loyalty.</t>
        </is>
      </c>
      <c r="AE688" s="51" t="n"/>
      <c r="AF688" s="53">
        <f>IF(AND(ISNUMBER($P688),ISNUMBER($AL688),$AL688&lt;&gt;0),ROUND($P688/$AL688*100,1),"")</f>
        <v/>
      </c>
      <c r="AG688" s="54">
        <f>IF(AND(ISNUMBER($S688),ISNUMBER($AL688),$AL688&lt;&gt;0),ROUND($S688/$AL688*100,2),"")</f>
        <v/>
      </c>
      <c r="AH688" s="53">
        <f>IF(AND(ISNUMBER($Q688),ISNUMBER($AL688),$AL688&lt;&gt;0),ROUND($Q688/$AL688*100,1),"")</f>
        <v/>
      </c>
      <c r="AI688" s="48">
        <f>IF(ISNUMBER($S688),IF($S688&lt;=1,"Yes","No"),"n/a")</f>
        <v/>
      </c>
      <c r="AJ688" s="48">
        <f>IF(ISNUMBER($S688),ROUND(MAX(0,MIN(100,100-$S688*2.5-IF(ISNUMBER($T688),$T688,0)*0.12+IF($S688&lt;=1,12,0))),0),"")</f>
        <v/>
      </c>
      <c r="AK688" s="48">
        <f>IF(ISNUMBER($Q688),IF($Q688&gt;=100,20,IF($Q688&gt;=30,10,0)),0)+IF(ISNUMBER($R688),IF($R688&gt;=100,20,0),0)+IF(ISNUMBER($P688),IF($P688&gt;=150,20,IF($P688&gt;=50,12,5)),0)+IF(ISNUMBER($S688),IF($S688&lt;=1,15,0),0)</f>
        <v/>
      </c>
      <c r="AL688" s="48" t="n">
        <v>355</v>
      </c>
      <c r="AM688" s="49" t="n"/>
      <c r="AN688" s="48">
        <f>IF(AND(ISNUMBER($P688),ISNUMBER($AL688),$AL688&lt;&gt;0),IF(OR($P688&gt;180,$P688/$AL688*1000&gt;400),"Over ceiling, confirm SKU","Within"),"n/a")</f>
        <v/>
      </c>
      <c r="AO688" s="51" t="n"/>
      <c r="AP688" s="51" t="n"/>
      <c r="AQ688" s="51" t="n"/>
      <c r="AR688" s="34" t="inlineStr">
        <is>
          <t>Recalled, batch confirmed, to confirm</t>
        </is>
      </c>
      <c r="AS688" s="34" t="inlineStr">
        <is>
          <t>BLANK -&gt; requires live Amazon.ca capture</t>
        </is>
      </c>
      <c r="AT688" s="34" t="inlineStr">
        <is>
          <t>Unverified commercial data</t>
        </is>
      </c>
    </row>
    <row r="689" ht="28" customHeight="1">
      <c r="A689" s="34" t="inlineStr">
        <is>
          <t>Dr Pepper</t>
        </is>
      </c>
      <c r="B689" s="34" t="inlineStr">
        <is>
          <t>Dr Pepper | Original | 12 pack 355mL</t>
        </is>
      </c>
      <c r="C689" s="34" t="inlineStr">
        <is>
          <t>5) Sparkling water &amp; soda</t>
        </is>
      </c>
      <c r="D689" s="34" t="inlineStr">
        <is>
          <t>355 mL can</t>
        </is>
      </c>
      <c r="E689" s="48" t="n">
        <v>12</v>
      </c>
      <c r="F689" s="49" t="n"/>
      <c r="G689" s="50">
        <f>IF(AND(ISNUMBER($F689),ISNUMBER($E689),$E689&lt;&gt;0),$F689/$E689,"")</f>
        <v/>
      </c>
      <c r="H689" s="50">
        <f>IF(AND(ISNUMBER($F689),ISNUMBER($AL689),ISNUMBER($E689),($AL689*$E689)&lt;&gt;0),$F689/($AL689*$E689)*100,"")</f>
        <v/>
      </c>
      <c r="I689" s="51" t="n"/>
      <c r="J689" s="52" t="n"/>
      <c r="K689" s="50">
        <f>IF(AND(ISNUMBER($F689),ISNUMBER($J689)),$F689*(1-$J689),"")</f>
        <v/>
      </c>
      <c r="L689" s="51" t="n"/>
      <c r="M689" s="51" t="n"/>
      <c r="N689" s="50">
        <f>IF(ISNUMBER($F689),($F689-IF(ISNUMBER($AM689),$AM689,0))*(1-IF(ISNUMBER($J689),$J689,0)),"")</f>
        <v/>
      </c>
      <c r="O689" s="34" t="inlineStr">
        <is>
          <t>Original</t>
        </is>
      </c>
      <c r="P689" s="48" t="n">
        <v>41</v>
      </c>
      <c r="Q689" s="48" t="n">
        <v>55</v>
      </c>
      <c r="R689" s="34" t="inlineStr">
        <is>
          <t>Not listed</t>
        </is>
      </c>
      <c r="S689" s="48" t="n">
        <v>40</v>
      </c>
      <c r="T689" s="48" t="n">
        <v>150</v>
      </c>
      <c r="U689" s="34" t="inlineStr">
        <is>
          <t>HFCS</t>
        </is>
      </c>
      <c r="V689" s="34" t="inlineStr">
        <is>
          <t>23 flavour soda</t>
        </is>
      </c>
      <c r="W689" s="51" t="n"/>
      <c r="X689" s="51" t="n"/>
      <c r="Y689" s="51" t="n"/>
      <c r="Z689" s="51" t="n"/>
      <c r="AA689" s="34" t="inlineStr">
        <is>
          <t>Very High</t>
        </is>
      </c>
      <c r="AB689" s="34" t="inlineStr">
        <is>
          <t>Beloved unique flavour soda</t>
        </is>
      </c>
      <c r="AC689" s="34" t="inlineStr">
        <is>
          <t>The unique 23 flavour soda</t>
        </is>
      </c>
      <c r="AD689" s="34" t="inlineStr">
        <is>
          <t>One of a kind flavour loyalty.</t>
        </is>
      </c>
      <c r="AE689" s="51" t="n"/>
      <c r="AF689" s="53">
        <f>IF(AND(ISNUMBER($P689),ISNUMBER($AL689),$AL689&lt;&gt;0),ROUND($P689/$AL689*100,1),"")</f>
        <v/>
      </c>
      <c r="AG689" s="54">
        <f>IF(AND(ISNUMBER($S689),ISNUMBER($AL689),$AL689&lt;&gt;0),ROUND($S689/$AL689*100,2),"")</f>
        <v/>
      </c>
      <c r="AH689" s="53">
        <f>IF(AND(ISNUMBER($Q689),ISNUMBER($AL689),$AL689&lt;&gt;0),ROUND($Q689/$AL689*100,1),"")</f>
        <v/>
      </c>
      <c r="AI689" s="48">
        <f>IF(ISNUMBER($S689),IF($S689&lt;=1,"Yes","No"),"n/a")</f>
        <v/>
      </c>
      <c r="AJ689" s="48">
        <f>IF(ISNUMBER($S689),ROUND(MAX(0,MIN(100,100-$S689*2.5-IF(ISNUMBER($T689),$T689,0)*0.12+IF($S689&lt;=1,12,0))),0),"")</f>
        <v/>
      </c>
      <c r="AK689" s="48">
        <f>IF(ISNUMBER($Q689),IF($Q689&gt;=100,20,IF($Q689&gt;=30,10,0)),0)+IF(ISNUMBER($R689),IF($R689&gt;=100,20,0),0)+IF(ISNUMBER($P689),IF($P689&gt;=150,20,IF($P689&gt;=50,12,5)),0)+IF(ISNUMBER($S689),IF($S689&lt;=1,15,0),0)</f>
        <v/>
      </c>
      <c r="AL689" s="48" t="n">
        <v>355</v>
      </c>
      <c r="AM689" s="49" t="n"/>
      <c r="AN689" s="48">
        <f>IF(AND(ISNUMBER($P689),ISNUMBER($AL689),$AL689&lt;&gt;0),IF(OR($P689&gt;180,$P689/$AL689*1000&gt;400),"Over ceiling, confirm SKU","Within"),"n/a")</f>
        <v/>
      </c>
      <c r="AO689" s="51" t="n"/>
      <c r="AP689" s="51" t="n"/>
      <c r="AQ689" s="51" t="n"/>
      <c r="AR689" s="34" t="inlineStr">
        <is>
          <t>Recalled, batch confirmed, to confirm</t>
        </is>
      </c>
      <c r="AS689" s="34" t="inlineStr">
        <is>
          <t>BLANK -&gt; requires live Amazon.ca capture</t>
        </is>
      </c>
      <c r="AT689" s="34" t="inlineStr">
        <is>
          <t>Unverified commercial data</t>
        </is>
      </c>
    </row>
    <row r="690" ht="28" customHeight="1">
      <c r="A690" s="34" t="inlineStr">
        <is>
          <t>Dr Pepper</t>
        </is>
      </c>
      <c r="B690" s="34" t="inlineStr">
        <is>
          <t>Dr Pepper | Original | 15 pack 355mL</t>
        </is>
      </c>
      <c r="C690" s="34" t="inlineStr">
        <is>
          <t>5) Sparkling water &amp; soda</t>
        </is>
      </c>
      <c r="D690" s="34" t="inlineStr">
        <is>
          <t>355 mL can</t>
        </is>
      </c>
      <c r="E690" s="48" t="n">
        <v>15</v>
      </c>
      <c r="F690" s="49" t="n"/>
      <c r="G690" s="50">
        <f>IF(AND(ISNUMBER($F690),ISNUMBER($E690),$E690&lt;&gt;0),$F690/$E690,"")</f>
        <v/>
      </c>
      <c r="H690" s="50">
        <f>IF(AND(ISNUMBER($F690),ISNUMBER($AL690),ISNUMBER($E690),($AL690*$E690)&lt;&gt;0),$F690/($AL690*$E690)*100,"")</f>
        <v/>
      </c>
      <c r="I690" s="51" t="n"/>
      <c r="J690" s="52" t="n"/>
      <c r="K690" s="50">
        <f>IF(AND(ISNUMBER($F690),ISNUMBER($J690)),$F690*(1-$J690),"")</f>
        <v/>
      </c>
      <c r="L690" s="51" t="n"/>
      <c r="M690" s="51" t="n"/>
      <c r="N690" s="50">
        <f>IF(ISNUMBER($F690),($F690-IF(ISNUMBER($AM690),$AM690,0))*(1-IF(ISNUMBER($J690),$J690,0)),"")</f>
        <v/>
      </c>
      <c r="O690" s="34" t="inlineStr">
        <is>
          <t>Original</t>
        </is>
      </c>
      <c r="P690" s="48" t="n">
        <v>41</v>
      </c>
      <c r="Q690" s="48" t="n">
        <v>55</v>
      </c>
      <c r="R690" s="34" t="inlineStr">
        <is>
          <t>Not listed</t>
        </is>
      </c>
      <c r="S690" s="48" t="n">
        <v>40</v>
      </c>
      <c r="T690" s="48" t="n">
        <v>150</v>
      </c>
      <c r="U690" s="34" t="inlineStr">
        <is>
          <t>HFCS</t>
        </is>
      </c>
      <c r="V690" s="34" t="inlineStr">
        <is>
          <t>23 flavour soda</t>
        </is>
      </c>
      <c r="W690" s="51" t="n"/>
      <c r="X690" s="51" t="n"/>
      <c r="Y690" s="51" t="n"/>
      <c r="Z690" s="51" t="n"/>
      <c r="AA690" s="34" t="inlineStr">
        <is>
          <t>Very High</t>
        </is>
      </c>
      <c r="AB690" s="34" t="inlineStr">
        <is>
          <t>Beloved unique flavour soda</t>
        </is>
      </c>
      <c r="AC690" s="34" t="inlineStr">
        <is>
          <t>The unique 23 flavour soda</t>
        </is>
      </c>
      <c r="AD690" s="34" t="inlineStr">
        <is>
          <t>One of a kind flavour loyalty.</t>
        </is>
      </c>
      <c r="AE690" s="51" t="n"/>
      <c r="AF690" s="53">
        <f>IF(AND(ISNUMBER($P690),ISNUMBER($AL690),$AL690&lt;&gt;0),ROUND($P690/$AL690*100,1),"")</f>
        <v/>
      </c>
      <c r="AG690" s="54">
        <f>IF(AND(ISNUMBER($S690),ISNUMBER($AL690),$AL690&lt;&gt;0),ROUND($S690/$AL690*100,2),"")</f>
        <v/>
      </c>
      <c r="AH690" s="53">
        <f>IF(AND(ISNUMBER($Q690),ISNUMBER($AL690),$AL690&lt;&gt;0),ROUND($Q690/$AL690*100,1),"")</f>
        <v/>
      </c>
      <c r="AI690" s="48">
        <f>IF(ISNUMBER($S690),IF($S690&lt;=1,"Yes","No"),"n/a")</f>
        <v/>
      </c>
      <c r="AJ690" s="48">
        <f>IF(ISNUMBER($S690),ROUND(MAX(0,MIN(100,100-$S690*2.5-IF(ISNUMBER($T690),$T690,0)*0.12+IF($S690&lt;=1,12,0))),0),"")</f>
        <v/>
      </c>
      <c r="AK690" s="48">
        <f>IF(ISNUMBER($Q690),IF($Q690&gt;=100,20,IF($Q690&gt;=30,10,0)),0)+IF(ISNUMBER($R690),IF($R690&gt;=100,20,0),0)+IF(ISNUMBER($P690),IF($P690&gt;=150,20,IF($P690&gt;=50,12,5)),0)+IF(ISNUMBER($S690),IF($S690&lt;=1,15,0),0)</f>
        <v/>
      </c>
      <c r="AL690" s="48" t="n">
        <v>355</v>
      </c>
      <c r="AM690" s="49" t="n"/>
      <c r="AN690" s="48">
        <f>IF(AND(ISNUMBER($P690),ISNUMBER($AL690),$AL690&lt;&gt;0),IF(OR($P690&gt;180,$P690/$AL690*1000&gt;400),"Over ceiling, confirm SKU","Within"),"n/a")</f>
        <v/>
      </c>
      <c r="AO690" s="51" t="n"/>
      <c r="AP690" s="51" t="n"/>
      <c r="AQ690" s="51" t="n"/>
      <c r="AR690" s="34" t="inlineStr">
        <is>
          <t>Recalled, batch confirmed, to confirm</t>
        </is>
      </c>
      <c r="AS690" s="34" t="inlineStr">
        <is>
          <t>BLANK -&gt; requires live Amazon.ca capture</t>
        </is>
      </c>
      <c r="AT690" s="34" t="inlineStr">
        <is>
          <t>Unverified commercial data</t>
        </is>
      </c>
    </row>
    <row r="691" ht="28" customHeight="1">
      <c r="A691" s="34" t="inlineStr">
        <is>
          <t>Dr Pepper</t>
        </is>
      </c>
      <c r="B691" s="34" t="inlineStr">
        <is>
          <t>Dr Pepper | Original | 18 pack 355mL</t>
        </is>
      </c>
      <c r="C691" s="34" t="inlineStr">
        <is>
          <t>5) Sparkling water &amp; soda</t>
        </is>
      </c>
      <c r="D691" s="34" t="inlineStr">
        <is>
          <t>355 mL can</t>
        </is>
      </c>
      <c r="E691" s="48" t="n">
        <v>18</v>
      </c>
      <c r="F691" s="49" t="n"/>
      <c r="G691" s="50">
        <f>IF(AND(ISNUMBER($F691),ISNUMBER($E691),$E691&lt;&gt;0),$F691/$E691,"")</f>
        <v/>
      </c>
      <c r="H691" s="50">
        <f>IF(AND(ISNUMBER($F691),ISNUMBER($AL691),ISNUMBER($E691),($AL691*$E691)&lt;&gt;0),$F691/($AL691*$E691)*100,"")</f>
        <v/>
      </c>
      <c r="I691" s="51" t="n"/>
      <c r="J691" s="52" t="n"/>
      <c r="K691" s="50">
        <f>IF(AND(ISNUMBER($F691),ISNUMBER($J691)),$F691*(1-$J691),"")</f>
        <v/>
      </c>
      <c r="L691" s="51" t="n"/>
      <c r="M691" s="51" t="n"/>
      <c r="N691" s="50">
        <f>IF(ISNUMBER($F691),($F691-IF(ISNUMBER($AM691),$AM691,0))*(1-IF(ISNUMBER($J691),$J691,0)),"")</f>
        <v/>
      </c>
      <c r="O691" s="34" t="inlineStr">
        <is>
          <t>Original</t>
        </is>
      </c>
      <c r="P691" s="48" t="n">
        <v>41</v>
      </c>
      <c r="Q691" s="48" t="n">
        <v>55</v>
      </c>
      <c r="R691" s="34" t="inlineStr">
        <is>
          <t>Not listed</t>
        </is>
      </c>
      <c r="S691" s="48" t="n">
        <v>40</v>
      </c>
      <c r="T691" s="48" t="n">
        <v>150</v>
      </c>
      <c r="U691" s="34" t="inlineStr">
        <is>
          <t>HFCS</t>
        </is>
      </c>
      <c r="V691" s="34" t="inlineStr">
        <is>
          <t>23 flavour soda</t>
        </is>
      </c>
      <c r="W691" s="51" t="n"/>
      <c r="X691" s="51" t="n"/>
      <c r="Y691" s="51" t="n"/>
      <c r="Z691" s="51" t="n"/>
      <c r="AA691" s="34" t="inlineStr">
        <is>
          <t>Very High</t>
        </is>
      </c>
      <c r="AB691" s="34" t="inlineStr">
        <is>
          <t>Beloved unique flavour soda</t>
        </is>
      </c>
      <c r="AC691" s="34" t="inlineStr">
        <is>
          <t>The unique 23 flavour soda</t>
        </is>
      </c>
      <c r="AD691" s="34" t="inlineStr">
        <is>
          <t>One of a kind flavour loyalty.</t>
        </is>
      </c>
      <c r="AE691" s="51" t="n"/>
      <c r="AF691" s="53">
        <f>IF(AND(ISNUMBER($P691),ISNUMBER($AL691),$AL691&lt;&gt;0),ROUND($P691/$AL691*100,1),"")</f>
        <v/>
      </c>
      <c r="AG691" s="54">
        <f>IF(AND(ISNUMBER($S691),ISNUMBER($AL691),$AL691&lt;&gt;0),ROUND($S691/$AL691*100,2),"")</f>
        <v/>
      </c>
      <c r="AH691" s="53">
        <f>IF(AND(ISNUMBER($Q691),ISNUMBER($AL691),$AL691&lt;&gt;0),ROUND($Q691/$AL691*100,1),"")</f>
        <v/>
      </c>
      <c r="AI691" s="48">
        <f>IF(ISNUMBER($S691),IF($S691&lt;=1,"Yes","No"),"n/a")</f>
        <v/>
      </c>
      <c r="AJ691" s="48">
        <f>IF(ISNUMBER($S691),ROUND(MAX(0,MIN(100,100-$S691*2.5-IF(ISNUMBER($T691),$T691,0)*0.12+IF($S691&lt;=1,12,0))),0),"")</f>
        <v/>
      </c>
      <c r="AK691" s="48">
        <f>IF(ISNUMBER($Q691),IF($Q691&gt;=100,20,IF($Q691&gt;=30,10,0)),0)+IF(ISNUMBER($R691),IF($R691&gt;=100,20,0),0)+IF(ISNUMBER($P691),IF($P691&gt;=150,20,IF($P691&gt;=50,12,5)),0)+IF(ISNUMBER($S691),IF($S691&lt;=1,15,0),0)</f>
        <v/>
      </c>
      <c r="AL691" s="48" t="n">
        <v>355</v>
      </c>
      <c r="AM691" s="49" t="n"/>
      <c r="AN691" s="48">
        <f>IF(AND(ISNUMBER($P691),ISNUMBER($AL691),$AL691&lt;&gt;0),IF(OR($P691&gt;180,$P691/$AL691*1000&gt;400),"Over ceiling, confirm SKU","Within"),"n/a")</f>
        <v/>
      </c>
      <c r="AO691" s="51" t="n"/>
      <c r="AP691" s="51" t="n"/>
      <c r="AQ691" s="51" t="n"/>
      <c r="AR691" s="34" t="inlineStr">
        <is>
          <t>Recalled, batch confirmed, to confirm</t>
        </is>
      </c>
      <c r="AS691" s="34" t="inlineStr">
        <is>
          <t>BLANK -&gt; requires live Amazon.ca capture</t>
        </is>
      </c>
      <c r="AT691" s="34" t="inlineStr">
        <is>
          <t>Unverified commercial data</t>
        </is>
      </c>
    </row>
    <row r="692" ht="28" customHeight="1">
      <c r="A692" s="34" t="inlineStr">
        <is>
          <t>Dr Pepper</t>
        </is>
      </c>
      <c r="B692" s="34" t="inlineStr">
        <is>
          <t>Dr Pepper | Original | 24 pack 355mL</t>
        </is>
      </c>
      <c r="C692" s="34" t="inlineStr">
        <is>
          <t>5) Sparkling water &amp; soda</t>
        </is>
      </c>
      <c r="D692" s="34" t="inlineStr">
        <is>
          <t>355 mL can</t>
        </is>
      </c>
      <c r="E692" s="48" t="n">
        <v>24</v>
      </c>
      <c r="F692" s="49" t="n"/>
      <c r="G692" s="50">
        <f>IF(AND(ISNUMBER($F692),ISNUMBER($E692),$E692&lt;&gt;0),$F692/$E692,"")</f>
        <v/>
      </c>
      <c r="H692" s="50">
        <f>IF(AND(ISNUMBER($F692),ISNUMBER($AL692),ISNUMBER($E692),($AL692*$E692)&lt;&gt;0),$F692/($AL692*$E692)*100,"")</f>
        <v/>
      </c>
      <c r="I692" s="51" t="n"/>
      <c r="J692" s="52" t="n"/>
      <c r="K692" s="50">
        <f>IF(AND(ISNUMBER($F692),ISNUMBER($J692)),$F692*(1-$J692),"")</f>
        <v/>
      </c>
      <c r="L692" s="51" t="n"/>
      <c r="M692" s="51" t="n"/>
      <c r="N692" s="50">
        <f>IF(ISNUMBER($F692),($F692-IF(ISNUMBER($AM692),$AM692,0))*(1-IF(ISNUMBER($J692),$J692,0)),"")</f>
        <v/>
      </c>
      <c r="O692" s="34" t="inlineStr">
        <is>
          <t>Original</t>
        </is>
      </c>
      <c r="P692" s="48" t="n">
        <v>41</v>
      </c>
      <c r="Q692" s="48" t="n">
        <v>55</v>
      </c>
      <c r="R692" s="34" t="inlineStr">
        <is>
          <t>Not listed</t>
        </is>
      </c>
      <c r="S692" s="48" t="n">
        <v>40</v>
      </c>
      <c r="T692" s="48" t="n">
        <v>150</v>
      </c>
      <c r="U692" s="34" t="inlineStr">
        <is>
          <t>HFCS</t>
        </is>
      </c>
      <c r="V692" s="34" t="inlineStr">
        <is>
          <t>23 flavour soda</t>
        </is>
      </c>
      <c r="W692" s="51" t="n"/>
      <c r="X692" s="51" t="n"/>
      <c r="Y692" s="51" t="n"/>
      <c r="Z692" s="51" t="n"/>
      <c r="AA692" s="34" t="inlineStr">
        <is>
          <t>Very High</t>
        </is>
      </c>
      <c r="AB692" s="34" t="inlineStr">
        <is>
          <t>Beloved unique flavour soda</t>
        </is>
      </c>
      <c r="AC692" s="34" t="inlineStr">
        <is>
          <t>The unique 23 flavour soda</t>
        </is>
      </c>
      <c r="AD692" s="34" t="inlineStr">
        <is>
          <t>One of a kind flavour loyalty.</t>
        </is>
      </c>
      <c r="AE692" s="51" t="n"/>
      <c r="AF692" s="53">
        <f>IF(AND(ISNUMBER($P692),ISNUMBER($AL692),$AL692&lt;&gt;0),ROUND($P692/$AL692*100,1),"")</f>
        <v/>
      </c>
      <c r="AG692" s="54">
        <f>IF(AND(ISNUMBER($S692),ISNUMBER($AL692),$AL692&lt;&gt;0),ROUND($S692/$AL692*100,2),"")</f>
        <v/>
      </c>
      <c r="AH692" s="53">
        <f>IF(AND(ISNUMBER($Q692),ISNUMBER($AL692),$AL692&lt;&gt;0),ROUND($Q692/$AL692*100,1),"")</f>
        <v/>
      </c>
      <c r="AI692" s="48">
        <f>IF(ISNUMBER($S692),IF($S692&lt;=1,"Yes","No"),"n/a")</f>
        <v/>
      </c>
      <c r="AJ692" s="48">
        <f>IF(ISNUMBER($S692),ROUND(MAX(0,MIN(100,100-$S692*2.5-IF(ISNUMBER($T692),$T692,0)*0.12+IF($S692&lt;=1,12,0))),0),"")</f>
        <v/>
      </c>
      <c r="AK692" s="48">
        <f>IF(ISNUMBER($Q692),IF($Q692&gt;=100,20,IF($Q692&gt;=30,10,0)),0)+IF(ISNUMBER($R692),IF($R692&gt;=100,20,0),0)+IF(ISNUMBER($P692),IF($P692&gt;=150,20,IF($P692&gt;=50,12,5)),0)+IF(ISNUMBER($S692),IF($S692&lt;=1,15,0),0)</f>
        <v/>
      </c>
      <c r="AL692" s="48" t="n">
        <v>355</v>
      </c>
      <c r="AM692" s="49" t="n"/>
      <c r="AN692" s="48">
        <f>IF(AND(ISNUMBER($P692),ISNUMBER($AL692),$AL692&lt;&gt;0),IF(OR($P692&gt;180,$P692/$AL692*1000&gt;400),"Over ceiling, confirm SKU","Within"),"n/a")</f>
        <v/>
      </c>
      <c r="AO692" s="51" t="n"/>
      <c r="AP692" s="51" t="n"/>
      <c r="AQ692" s="51" t="n"/>
      <c r="AR692" s="34" t="inlineStr">
        <is>
          <t>Recalled, batch confirmed, to confirm</t>
        </is>
      </c>
      <c r="AS692" s="34" t="inlineStr">
        <is>
          <t>BLANK -&gt; requires live Amazon.ca capture</t>
        </is>
      </c>
      <c r="AT692" s="34" t="inlineStr">
        <is>
          <t>Unverified commercial data</t>
        </is>
      </c>
    </row>
    <row r="693" ht="28" customHeight="1">
      <c r="A693" s="34" t="inlineStr">
        <is>
          <t>Dr Pepper</t>
        </is>
      </c>
      <c r="B693" s="34" t="inlineStr">
        <is>
          <t>Dr Pepper | Cherry | single 355mL</t>
        </is>
      </c>
      <c r="C693" s="34" t="inlineStr">
        <is>
          <t>5) Sparkling water &amp; soda</t>
        </is>
      </c>
      <c r="D693" s="34" t="inlineStr">
        <is>
          <t>355 mL can</t>
        </is>
      </c>
      <c r="E693" s="48" t="n">
        <v>1</v>
      </c>
      <c r="F693" s="49" t="n"/>
      <c r="G693" s="50">
        <f>IF(AND(ISNUMBER($F693),ISNUMBER($E693),$E693&lt;&gt;0),$F693/$E693,"")</f>
        <v/>
      </c>
      <c r="H693" s="50">
        <f>IF(AND(ISNUMBER($F693),ISNUMBER($AL693),ISNUMBER($E693),($AL693*$E693)&lt;&gt;0),$F693/($AL693*$E693)*100,"")</f>
        <v/>
      </c>
      <c r="I693" s="51" t="n"/>
      <c r="J693" s="52" t="n"/>
      <c r="K693" s="50">
        <f>IF(AND(ISNUMBER($F693),ISNUMBER($J693)),$F693*(1-$J693),"")</f>
        <v/>
      </c>
      <c r="L693" s="51" t="n"/>
      <c r="M693" s="51" t="n"/>
      <c r="N693" s="50">
        <f>IF(ISNUMBER($F693),($F693-IF(ISNUMBER($AM693),$AM693,0))*(1-IF(ISNUMBER($J693),$J693,0)),"")</f>
        <v/>
      </c>
      <c r="O693" s="34" t="inlineStr">
        <is>
          <t>Cherry</t>
        </is>
      </c>
      <c r="P693" s="48" t="n">
        <v>41</v>
      </c>
      <c r="Q693" s="48" t="n">
        <v>55</v>
      </c>
      <c r="R693" s="34" t="inlineStr">
        <is>
          <t>Not listed</t>
        </is>
      </c>
      <c r="S693" s="48" t="n">
        <v>40</v>
      </c>
      <c r="T693" s="48" t="n">
        <v>150</v>
      </c>
      <c r="U693" s="34" t="inlineStr">
        <is>
          <t>HFCS</t>
        </is>
      </c>
      <c r="V693" s="34" t="inlineStr">
        <is>
          <t>23 flavour soda</t>
        </is>
      </c>
      <c r="W693" s="51" t="n"/>
      <c r="X693" s="51" t="n"/>
      <c r="Y693" s="51" t="n"/>
      <c r="Z693" s="51" t="n"/>
      <c r="AA693" s="34" t="inlineStr">
        <is>
          <t>Very High</t>
        </is>
      </c>
      <c r="AB693" s="34" t="inlineStr">
        <is>
          <t>Beloved unique flavour soda</t>
        </is>
      </c>
      <c r="AC693" s="34" t="inlineStr">
        <is>
          <t>The unique 23 flavour soda</t>
        </is>
      </c>
      <c r="AD693" s="34" t="inlineStr">
        <is>
          <t>One of a kind flavour loyalty.</t>
        </is>
      </c>
      <c r="AE693" s="51" t="n"/>
      <c r="AF693" s="53">
        <f>IF(AND(ISNUMBER($P693),ISNUMBER($AL693),$AL693&lt;&gt;0),ROUND($P693/$AL693*100,1),"")</f>
        <v/>
      </c>
      <c r="AG693" s="54">
        <f>IF(AND(ISNUMBER($S693),ISNUMBER($AL693),$AL693&lt;&gt;0),ROUND($S693/$AL693*100,2),"")</f>
        <v/>
      </c>
      <c r="AH693" s="53">
        <f>IF(AND(ISNUMBER($Q693),ISNUMBER($AL693),$AL693&lt;&gt;0),ROUND($Q693/$AL693*100,1),"")</f>
        <v/>
      </c>
      <c r="AI693" s="48">
        <f>IF(ISNUMBER($S693),IF($S693&lt;=1,"Yes","No"),"n/a")</f>
        <v/>
      </c>
      <c r="AJ693" s="48">
        <f>IF(ISNUMBER($S693),ROUND(MAX(0,MIN(100,100-$S693*2.5-IF(ISNUMBER($T693),$T693,0)*0.12+IF($S693&lt;=1,12,0))),0),"")</f>
        <v/>
      </c>
      <c r="AK693" s="48">
        <f>IF(ISNUMBER($Q693),IF($Q693&gt;=100,20,IF($Q693&gt;=30,10,0)),0)+IF(ISNUMBER($R693),IF($R693&gt;=100,20,0),0)+IF(ISNUMBER($P693),IF($P693&gt;=150,20,IF($P693&gt;=50,12,5)),0)+IF(ISNUMBER($S693),IF($S693&lt;=1,15,0),0)</f>
        <v/>
      </c>
      <c r="AL693" s="48" t="n">
        <v>355</v>
      </c>
      <c r="AM693" s="49" t="n"/>
      <c r="AN693" s="48">
        <f>IF(AND(ISNUMBER($P693),ISNUMBER($AL693),$AL693&lt;&gt;0),IF(OR($P693&gt;180,$P693/$AL693*1000&gt;400),"Over ceiling, confirm SKU","Within"),"n/a")</f>
        <v/>
      </c>
      <c r="AO693" s="51" t="n"/>
      <c r="AP693" s="51" t="n"/>
      <c r="AQ693" s="51" t="n"/>
      <c r="AR693" s="34" t="inlineStr">
        <is>
          <t>Recalled, batch confirmed, to confirm</t>
        </is>
      </c>
      <c r="AS693" s="34" t="inlineStr">
        <is>
          <t>BLANK -&gt; requires live Amazon.ca capture</t>
        </is>
      </c>
      <c r="AT693" s="34" t="inlineStr">
        <is>
          <t>Unverified commercial data</t>
        </is>
      </c>
    </row>
    <row r="694" ht="28" customHeight="1">
      <c r="A694" s="34" t="inlineStr">
        <is>
          <t>Dr Pepper</t>
        </is>
      </c>
      <c r="B694" s="34" t="inlineStr">
        <is>
          <t>Dr Pepper | Cherry | 8 pack 355mL</t>
        </is>
      </c>
      <c r="C694" s="34" t="inlineStr">
        <is>
          <t>5) Sparkling water &amp; soda</t>
        </is>
      </c>
      <c r="D694" s="34" t="inlineStr">
        <is>
          <t>355 mL can</t>
        </is>
      </c>
      <c r="E694" s="48" t="n">
        <v>8</v>
      </c>
      <c r="F694" s="49" t="n"/>
      <c r="G694" s="50">
        <f>IF(AND(ISNUMBER($F694),ISNUMBER($E694),$E694&lt;&gt;0),$F694/$E694,"")</f>
        <v/>
      </c>
      <c r="H694" s="50">
        <f>IF(AND(ISNUMBER($F694),ISNUMBER($AL694),ISNUMBER($E694),($AL694*$E694)&lt;&gt;0),$F694/($AL694*$E694)*100,"")</f>
        <v/>
      </c>
      <c r="I694" s="51" t="n"/>
      <c r="J694" s="52" t="n"/>
      <c r="K694" s="50">
        <f>IF(AND(ISNUMBER($F694),ISNUMBER($J694)),$F694*(1-$J694),"")</f>
        <v/>
      </c>
      <c r="L694" s="51" t="n"/>
      <c r="M694" s="51" t="n"/>
      <c r="N694" s="50">
        <f>IF(ISNUMBER($F694),($F694-IF(ISNUMBER($AM694),$AM694,0))*(1-IF(ISNUMBER($J694),$J694,0)),"")</f>
        <v/>
      </c>
      <c r="O694" s="34" t="inlineStr">
        <is>
          <t>Cherry</t>
        </is>
      </c>
      <c r="P694" s="48" t="n">
        <v>41</v>
      </c>
      <c r="Q694" s="48" t="n">
        <v>55</v>
      </c>
      <c r="R694" s="34" t="inlineStr">
        <is>
          <t>Not listed</t>
        </is>
      </c>
      <c r="S694" s="48" t="n">
        <v>40</v>
      </c>
      <c r="T694" s="48" t="n">
        <v>150</v>
      </c>
      <c r="U694" s="34" t="inlineStr">
        <is>
          <t>HFCS</t>
        </is>
      </c>
      <c r="V694" s="34" t="inlineStr">
        <is>
          <t>23 flavour soda</t>
        </is>
      </c>
      <c r="W694" s="51" t="n"/>
      <c r="X694" s="51" t="n"/>
      <c r="Y694" s="51" t="n"/>
      <c r="Z694" s="51" t="n"/>
      <c r="AA694" s="34" t="inlineStr">
        <is>
          <t>Very High</t>
        </is>
      </c>
      <c r="AB694" s="34" t="inlineStr">
        <is>
          <t>Beloved unique flavour soda</t>
        </is>
      </c>
      <c r="AC694" s="34" t="inlineStr">
        <is>
          <t>The unique 23 flavour soda</t>
        </is>
      </c>
      <c r="AD694" s="34" t="inlineStr">
        <is>
          <t>One of a kind flavour loyalty.</t>
        </is>
      </c>
      <c r="AE694" s="51" t="n"/>
      <c r="AF694" s="53">
        <f>IF(AND(ISNUMBER($P694),ISNUMBER($AL694),$AL694&lt;&gt;0),ROUND($P694/$AL694*100,1),"")</f>
        <v/>
      </c>
      <c r="AG694" s="54">
        <f>IF(AND(ISNUMBER($S694),ISNUMBER($AL694),$AL694&lt;&gt;0),ROUND($S694/$AL694*100,2),"")</f>
        <v/>
      </c>
      <c r="AH694" s="53">
        <f>IF(AND(ISNUMBER($Q694),ISNUMBER($AL694),$AL694&lt;&gt;0),ROUND($Q694/$AL694*100,1),"")</f>
        <v/>
      </c>
      <c r="AI694" s="48">
        <f>IF(ISNUMBER($S694),IF($S694&lt;=1,"Yes","No"),"n/a")</f>
        <v/>
      </c>
      <c r="AJ694" s="48">
        <f>IF(ISNUMBER($S694),ROUND(MAX(0,MIN(100,100-$S694*2.5-IF(ISNUMBER($T694),$T694,0)*0.12+IF($S694&lt;=1,12,0))),0),"")</f>
        <v/>
      </c>
      <c r="AK694" s="48">
        <f>IF(ISNUMBER($Q694),IF($Q694&gt;=100,20,IF($Q694&gt;=30,10,0)),0)+IF(ISNUMBER($R694),IF($R694&gt;=100,20,0),0)+IF(ISNUMBER($P694),IF($P694&gt;=150,20,IF($P694&gt;=50,12,5)),0)+IF(ISNUMBER($S694),IF($S694&lt;=1,15,0),0)</f>
        <v/>
      </c>
      <c r="AL694" s="48" t="n">
        <v>355</v>
      </c>
      <c r="AM694" s="49" t="n"/>
      <c r="AN694" s="48">
        <f>IF(AND(ISNUMBER($P694),ISNUMBER($AL694),$AL694&lt;&gt;0),IF(OR($P694&gt;180,$P694/$AL694*1000&gt;400),"Over ceiling, confirm SKU","Within"),"n/a")</f>
        <v/>
      </c>
      <c r="AO694" s="51" t="n"/>
      <c r="AP694" s="51" t="n"/>
      <c r="AQ694" s="51" t="n"/>
      <c r="AR694" s="34" t="inlineStr">
        <is>
          <t>Recalled, batch confirmed, to confirm</t>
        </is>
      </c>
      <c r="AS694" s="34" t="inlineStr">
        <is>
          <t>BLANK -&gt; requires live Amazon.ca capture</t>
        </is>
      </c>
      <c r="AT694" s="34" t="inlineStr">
        <is>
          <t>Unverified commercial data</t>
        </is>
      </c>
    </row>
    <row r="695" ht="28" customHeight="1">
      <c r="A695" s="34" t="inlineStr">
        <is>
          <t>Dr Pepper</t>
        </is>
      </c>
      <c r="B695" s="34" t="inlineStr">
        <is>
          <t>Dr Pepper | Cherry | 12 pack 355mL</t>
        </is>
      </c>
      <c r="C695" s="34" t="inlineStr">
        <is>
          <t>5) Sparkling water &amp; soda</t>
        </is>
      </c>
      <c r="D695" s="34" t="inlineStr">
        <is>
          <t>355 mL can</t>
        </is>
      </c>
      <c r="E695" s="48" t="n">
        <v>12</v>
      </c>
      <c r="F695" s="49" t="n"/>
      <c r="G695" s="50">
        <f>IF(AND(ISNUMBER($F695),ISNUMBER($E695),$E695&lt;&gt;0),$F695/$E695,"")</f>
        <v/>
      </c>
      <c r="H695" s="50">
        <f>IF(AND(ISNUMBER($F695),ISNUMBER($AL695),ISNUMBER($E695),($AL695*$E695)&lt;&gt;0),$F695/($AL695*$E695)*100,"")</f>
        <v/>
      </c>
      <c r="I695" s="51" t="n"/>
      <c r="J695" s="52" t="n"/>
      <c r="K695" s="50">
        <f>IF(AND(ISNUMBER($F695),ISNUMBER($J695)),$F695*(1-$J695),"")</f>
        <v/>
      </c>
      <c r="L695" s="51" t="n"/>
      <c r="M695" s="51" t="n"/>
      <c r="N695" s="50">
        <f>IF(ISNUMBER($F695),($F695-IF(ISNUMBER($AM695),$AM695,0))*(1-IF(ISNUMBER($J695),$J695,0)),"")</f>
        <v/>
      </c>
      <c r="O695" s="34" t="inlineStr">
        <is>
          <t>Cherry</t>
        </is>
      </c>
      <c r="P695" s="48" t="n">
        <v>41</v>
      </c>
      <c r="Q695" s="48" t="n">
        <v>55</v>
      </c>
      <c r="R695" s="34" t="inlineStr">
        <is>
          <t>Not listed</t>
        </is>
      </c>
      <c r="S695" s="48" t="n">
        <v>40</v>
      </c>
      <c r="T695" s="48" t="n">
        <v>150</v>
      </c>
      <c r="U695" s="34" t="inlineStr">
        <is>
          <t>HFCS</t>
        </is>
      </c>
      <c r="V695" s="34" t="inlineStr">
        <is>
          <t>23 flavour soda</t>
        </is>
      </c>
      <c r="W695" s="51" t="n"/>
      <c r="X695" s="51" t="n"/>
      <c r="Y695" s="51" t="n"/>
      <c r="Z695" s="51" t="n"/>
      <c r="AA695" s="34" t="inlineStr">
        <is>
          <t>Very High</t>
        </is>
      </c>
      <c r="AB695" s="34" t="inlineStr">
        <is>
          <t>Beloved unique flavour soda</t>
        </is>
      </c>
      <c r="AC695" s="34" t="inlineStr">
        <is>
          <t>The unique 23 flavour soda</t>
        </is>
      </c>
      <c r="AD695" s="34" t="inlineStr">
        <is>
          <t>One of a kind flavour loyalty.</t>
        </is>
      </c>
      <c r="AE695" s="51" t="n"/>
      <c r="AF695" s="53">
        <f>IF(AND(ISNUMBER($P695),ISNUMBER($AL695),$AL695&lt;&gt;0),ROUND($P695/$AL695*100,1),"")</f>
        <v/>
      </c>
      <c r="AG695" s="54">
        <f>IF(AND(ISNUMBER($S695),ISNUMBER($AL695),$AL695&lt;&gt;0),ROUND($S695/$AL695*100,2),"")</f>
        <v/>
      </c>
      <c r="AH695" s="53">
        <f>IF(AND(ISNUMBER($Q695),ISNUMBER($AL695),$AL695&lt;&gt;0),ROUND($Q695/$AL695*100,1),"")</f>
        <v/>
      </c>
      <c r="AI695" s="48">
        <f>IF(ISNUMBER($S695),IF($S695&lt;=1,"Yes","No"),"n/a")</f>
        <v/>
      </c>
      <c r="AJ695" s="48">
        <f>IF(ISNUMBER($S695),ROUND(MAX(0,MIN(100,100-$S695*2.5-IF(ISNUMBER($T695),$T695,0)*0.12+IF($S695&lt;=1,12,0))),0),"")</f>
        <v/>
      </c>
      <c r="AK695" s="48">
        <f>IF(ISNUMBER($Q695),IF($Q695&gt;=100,20,IF($Q695&gt;=30,10,0)),0)+IF(ISNUMBER($R695),IF($R695&gt;=100,20,0),0)+IF(ISNUMBER($P695),IF($P695&gt;=150,20,IF($P695&gt;=50,12,5)),0)+IF(ISNUMBER($S695),IF($S695&lt;=1,15,0),0)</f>
        <v/>
      </c>
      <c r="AL695" s="48" t="n">
        <v>355</v>
      </c>
      <c r="AM695" s="49" t="n"/>
      <c r="AN695" s="48">
        <f>IF(AND(ISNUMBER($P695),ISNUMBER($AL695),$AL695&lt;&gt;0),IF(OR($P695&gt;180,$P695/$AL695*1000&gt;400),"Over ceiling, confirm SKU","Within"),"n/a")</f>
        <v/>
      </c>
      <c r="AO695" s="51" t="n"/>
      <c r="AP695" s="51" t="n"/>
      <c r="AQ695" s="51" t="n"/>
      <c r="AR695" s="34" t="inlineStr">
        <is>
          <t>Recalled, batch confirmed, to confirm</t>
        </is>
      </c>
      <c r="AS695" s="34" t="inlineStr">
        <is>
          <t>BLANK -&gt; requires live Amazon.ca capture</t>
        </is>
      </c>
      <c r="AT695" s="34" t="inlineStr">
        <is>
          <t>Unverified commercial data</t>
        </is>
      </c>
    </row>
    <row r="696" ht="28" customHeight="1">
      <c r="A696" s="34" t="inlineStr">
        <is>
          <t>Dr Pepper</t>
        </is>
      </c>
      <c r="B696" s="34" t="inlineStr">
        <is>
          <t>Dr Pepper | Cherry | 15 pack 355mL</t>
        </is>
      </c>
      <c r="C696" s="34" t="inlineStr">
        <is>
          <t>5) Sparkling water &amp; soda</t>
        </is>
      </c>
      <c r="D696" s="34" t="inlineStr">
        <is>
          <t>355 mL can</t>
        </is>
      </c>
      <c r="E696" s="48" t="n">
        <v>15</v>
      </c>
      <c r="F696" s="49" t="n"/>
      <c r="G696" s="50">
        <f>IF(AND(ISNUMBER($F696),ISNUMBER($E696),$E696&lt;&gt;0),$F696/$E696,"")</f>
        <v/>
      </c>
      <c r="H696" s="50">
        <f>IF(AND(ISNUMBER($F696),ISNUMBER($AL696),ISNUMBER($E696),($AL696*$E696)&lt;&gt;0),$F696/($AL696*$E696)*100,"")</f>
        <v/>
      </c>
      <c r="I696" s="51" t="n"/>
      <c r="J696" s="52" t="n"/>
      <c r="K696" s="50">
        <f>IF(AND(ISNUMBER($F696),ISNUMBER($J696)),$F696*(1-$J696),"")</f>
        <v/>
      </c>
      <c r="L696" s="51" t="n"/>
      <c r="M696" s="51" t="n"/>
      <c r="N696" s="50">
        <f>IF(ISNUMBER($F696),($F696-IF(ISNUMBER($AM696),$AM696,0))*(1-IF(ISNUMBER($J696),$J696,0)),"")</f>
        <v/>
      </c>
      <c r="O696" s="34" t="inlineStr">
        <is>
          <t>Cherry</t>
        </is>
      </c>
      <c r="P696" s="48" t="n">
        <v>41</v>
      </c>
      <c r="Q696" s="48" t="n">
        <v>55</v>
      </c>
      <c r="R696" s="34" t="inlineStr">
        <is>
          <t>Not listed</t>
        </is>
      </c>
      <c r="S696" s="48" t="n">
        <v>40</v>
      </c>
      <c r="T696" s="48" t="n">
        <v>150</v>
      </c>
      <c r="U696" s="34" t="inlineStr">
        <is>
          <t>HFCS</t>
        </is>
      </c>
      <c r="V696" s="34" t="inlineStr">
        <is>
          <t>23 flavour soda</t>
        </is>
      </c>
      <c r="W696" s="51" t="n"/>
      <c r="X696" s="51" t="n"/>
      <c r="Y696" s="51" t="n"/>
      <c r="Z696" s="51" t="n"/>
      <c r="AA696" s="34" t="inlineStr">
        <is>
          <t>Very High</t>
        </is>
      </c>
      <c r="AB696" s="34" t="inlineStr">
        <is>
          <t>Beloved unique flavour soda</t>
        </is>
      </c>
      <c r="AC696" s="34" t="inlineStr">
        <is>
          <t>The unique 23 flavour soda</t>
        </is>
      </c>
      <c r="AD696" s="34" t="inlineStr">
        <is>
          <t>One of a kind flavour loyalty.</t>
        </is>
      </c>
      <c r="AE696" s="51" t="n"/>
      <c r="AF696" s="53">
        <f>IF(AND(ISNUMBER($P696),ISNUMBER($AL696),$AL696&lt;&gt;0),ROUND($P696/$AL696*100,1),"")</f>
        <v/>
      </c>
      <c r="AG696" s="54">
        <f>IF(AND(ISNUMBER($S696),ISNUMBER($AL696),$AL696&lt;&gt;0),ROUND($S696/$AL696*100,2),"")</f>
        <v/>
      </c>
      <c r="AH696" s="53">
        <f>IF(AND(ISNUMBER($Q696),ISNUMBER($AL696),$AL696&lt;&gt;0),ROUND($Q696/$AL696*100,1),"")</f>
        <v/>
      </c>
      <c r="AI696" s="48">
        <f>IF(ISNUMBER($S696),IF($S696&lt;=1,"Yes","No"),"n/a")</f>
        <v/>
      </c>
      <c r="AJ696" s="48">
        <f>IF(ISNUMBER($S696),ROUND(MAX(0,MIN(100,100-$S696*2.5-IF(ISNUMBER($T696),$T696,0)*0.12+IF($S696&lt;=1,12,0))),0),"")</f>
        <v/>
      </c>
      <c r="AK696" s="48">
        <f>IF(ISNUMBER($Q696),IF($Q696&gt;=100,20,IF($Q696&gt;=30,10,0)),0)+IF(ISNUMBER($R696),IF($R696&gt;=100,20,0),0)+IF(ISNUMBER($P696),IF($P696&gt;=150,20,IF($P696&gt;=50,12,5)),0)+IF(ISNUMBER($S696),IF($S696&lt;=1,15,0),0)</f>
        <v/>
      </c>
      <c r="AL696" s="48" t="n">
        <v>355</v>
      </c>
      <c r="AM696" s="49" t="n"/>
      <c r="AN696" s="48">
        <f>IF(AND(ISNUMBER($P696),ISNUMBER($AL696),$AL696&lt;&gt;0),IF(OR($P696&gt;180,$P696/$AL696*1000&gt;400),"Over ceiling, confirm SKU","Within"),"n/a")</f>
        <v/>
      </c>
      <c r="AO696" s="51" t="n"/>
      <c r="AP696" s="51" t="n"/>
      <c r="AQ696" s="51" t="n"/>
      <c r="AR696" s="34" t="inlineStr">
        <is>
          <t>Recalled, batch confirmed, to confirm</t>
        </is>
      </c>
      <c r="AS696" s="34" t="inlineStr">
        <is>
          <t>BLANK -&gt; requires live Amazon.ca capture</t>
        </is>
      </c>
      <c r="AT696" s="34" t="inlineStr">
        <is>
          <t>Unverified commercial data</t>
        </is>
      </c>
    </row>
    <row r="697" ht="28" customHeight="1">
      <c r="A697" s="34" t="inlineStr">
        <is>
          <t>Dr Pepper</t>
        </is>
      </c>
      <c r="B697" s="34" t="inlineStr">
        <is>
          <t>Dr Pepper | Cherry | 18 pack 355mL</t>
        </is>
      </c>
      <c r="C697" s="34" t="inlineStr">
        <is>
          <t>5) Sparkling water &amp; soda</t>
        </is>
      </c>
      <c r="D697" s="34" t="inlineStr">
        <is>
          <t>355 mL can</t>
        </is>
      </c>
      <c r="E697" s="48" t="n">
        <v>18</v>
      </c>
      <c r="F697" s="49" t="n"/>
      <c r="G697" s="50">
        <f>IF(AND(ISNUMBER($F697),ISNUMBER($E697),$E697&lt;&gt;0),$F697/$E697,"")</f>
        <v/>
      </c>
      <c r="H697" s="50">
        <f>IF(AND(ISNUMBER($F697),ISNUMBER($AL697),ISNUMBER($E697),($AL697*$E697)&lt;&gt;0),$F697/($AL697*$E697)*100,"")</f>
        <v/>
      </c>
      <c r="I697" s="51" t="n"/>
      <c r="J697" s="52" t="n"/>
      <c r="K697" s="50">
        <f>IF(AND(ISNUMBER($F697),ISNUMBER($J697)),$F697*(1-$J697),"")</f>
        <v/>
      </c>
      <c r="L697" s="51" t="n"/>
      <c r="M697" s="51" t="n"/>
      <c r="N697" s="50">
        <f>IF(ISNUMBER($F697),($F697-IF(ISNUMBER($AM697),$AM697,0))*(1-IF(ISNUMBER($J697),$J697,0)),"")</f>
        <v/>
      </c>
      <c r="O697" s="34" t="inlineStr">
        <is>
          <t>Cherry</t>
        </is>
      </c>
      <c r="P697" s="48" t="n">
        <v>41</v>
      </c>
      <c r="Q697" s="48" t="n">
        <v>55</v>
      </c>
      <c r="R697" s="34" t="inlineStr">
        <is>
          <t>Not listed</t>
        </is>
      </c>
      <c r="S697" s="48" t="n">
        <v>40</v>
      </c>
      <c r="T697" s="48" t="n">
        <v>150</v>
      </c>
      <c r="U697" s="34" t="inlineStr">
        <is>
          <t>HFCS</t>
        </is>
      </c>
      <c r="V697" s="34" t="inlineStr">
        <is>
          <t>23 flavour soda</t>
        </is>
      </c>
      <c r="W697" s="51" t="n"/>
      <c r="X697" s="51" t="n"/>
      <c r="Y697" s="51" t="n"/>
      <c r="Z697" s="51" t="n"/>
      <c r="AA697" s="34" t="inlineStr">
        <is>
          <t>Very High</t>
        </is>
      </c>
      <c r="AB697" s="34" t="inlineStr">
        <is>
          <t>Beloved unique flavour soda</t>
        </is>
      </c>
      <c r="AC697" s="34" t="inlineStr">
        <is>
          <t>The unique 23 flavour soda</t>
        </is>
      </c>
      <c r="AD697" s="34" t="inlineStr">
        <is>
          <t>One of a kind flavour loyalty.</t>
        </is>
      </c>
      <c r="AE697" s="51" t="n"/>
      <c r="AF697" s="53">
        <f>IF(AND(ISNUMBER($P697),ISNUMBER($AL697),$AL697&lt;&gt;0),ROUND($P697/$AL697*100,1),"")</f>
        <v/>
      </c>
      <c r="AG697" s="54">
        <f>IF(AND(ISNUMBER($S697),ISNUMBER($AL697),$AL697&lt;&gt;0),ROUND($S697/$AL697*100,2),"")</f>
        <v/>
      </c>
      <c r="AH697" s="53">
        <f>IF(AND(ISNUMBER($Q697),ISNUMBER($AL697),$AL697&lt;&gt;0),ROUND($Q697/$AL697*100,1),"")</f>
        <v/>
      </c>
      <c r="AI697" s="48">
        <f>IF(ISNUMBER($S697),IF($S697&lt;=1,"Yes","No"),"n/a")</f>
        <v/>
      </c>
      <c r="AJ697" s="48">
        <f>IF(ISNUMBER($S697),ROUND(MAX(0,MIN(100,100-$S697*2.5-IF(ISNUMBER($T697),$T697,0)*0.12+IF($S697&lt;=1,12,0))),0),"")</f>
        <v/>
      </c>
      <c r="AK697" s="48">
        <f>IF(ISNUMBER($Q697),IF($Q697&gt;=100,20,IF($Q697&gt;=30,10,0)),0)+IF(ISNUMBER($R697),IF($R697&gt;=100,20,0),0)+IF(ISNUMBER($P697),IF($P697&gt;=150,20,IF($P697&gt;=50,12,5)),0)+IF(ISNUMBER($S697),IF($S697&lt;=1,15,0),0)</f>
        <v/>
      </c>
      <c r="AL697" s="48" t="n">
        <v>355</v>
      </c>
      <c r="AM697" s="49" t="n"/>
      <c r="AN697" s="48">
        <f>IF(AND(ISNUMBER($P697),ISNUMBER($AL697),$AL697&lt;&gt;0),IF(OR($P697&gt;180,$P697/$AL697*1000&gt;400),"Over ceiling, confirm SKU","Within"),"n/a")</f>
        <v/>
      </c>
      <c r="AO697" s="51" t="n"/>
      <c r="AP697" s="51" t="n"/>
      <c r="AQ697" s="51" t="n"/>
      <c r="AR697" s="34" t="inlineStr">
        <is>
          <t>Recalled, batch confirmed, to confirm</t>
        </is>
      </c>
      <c r="AS697" s="34" t="inlineStr">
        <is>
          <t>BLANK -&gt; requires live Amazon.ca capture</t>
        </is>
      </c>
      <c r="AT697" s="34" t="inlineStr">
        <is>
          <t>Unverified commercial data</t>
        </is>
      </c>
    </row>
    <row r="698" ht="28" customHeight="1">
      <c r="A698" s="34" t="inlineStr">
        <is>
          <t>Dr Pepper</t>
        </is>
      </c>
      <c r="B698" s="34" t="inlineStr">
        <is>
          <t>Dr Pepper | Cherry | 24 pack 355mL</t>
        </is>
      </c>
      <c r="C698" s="34" t="inlineStr">
        <is>
          <t>5) Sparkling water &amp; soda</t>
        </is>
      </c>
      <c r="D698" s="34" t="inlineStr">
        <is>
          <t>355 mL can</t>
        </is>
      </c>
      <c r="E698" s="48" t="n">
        <v>24</v>
      </c>
      <c r="F698" s="49" t="n"/>
      <c r="G698" s="50">
        <f>IF(AND(ISNUMBER($F698),ISNUMBER($E698),$E698&lt;&gt;0),$F698/$E698,"")</f>
        <v/>
      </c>
      <c r="H698" s="50">
        <f>IF(AND(ISNUMBER($F698),ISNUMBER($AL698),ISNUMBER($E698),($AL698*$E698)&lt;&gt;0),$F698/($AL698*$E698)*100,"")</f>
        <v/>
      </c>
      <c r="I698" s="51" t="n"/>
      <c r="J698" s="52" t="n"/>
      <c r="K698" s="50">
        <f>IF(AND(ISNUMBER($F698),ISNUMBER($J698)),$F698*(1-$J698),"")</f>
        <v/>
      </c>
      <c r="L698" s="51" t="n"/>
      <c r="M698" s="51" t="n"/>
      <c r="N698" s="50">
        <f>IF(ISNUMBER($F698),($F698-IF(ISNUMBER($AM698),$AM698,0))*(1-IF(ISNUMBER($J698),$J698,0)),"")</f>
        <v/>
      </c>
      <c r="O698" s="34" t="inlineStr">
        <is>
          <t>Cherry</t>
        </is>
      </c>
      <c r="P698" s="48" t="n">
        <v>41</v>
      </c>
      <c r="Q698" s="48" t="n">
        <v>55</v>
      </c>
      <c r="R698" s="34" t="inlineStr">
        <is>
          <t>Not listed</t>
        </is>
      </c>
      <c r="S698" s="48" t="n">
        <v>40</v>
      </c>
      <c r="T698" s="48" t="n">
        <v>150</v>
      </c>
      <c r="U698" s="34" t="inlineStr">
        <is>
          <t>HFCS</t>
        </is>
      </c>
      <c r="V698" s="34" t="inlineStr">
        <is>
          <t>23 flavour soda</t>
        </is>
      </c>
      <c r="W698" s="51" t="n"/>
      <c r="X698" s="51" t="n"/>
      <c r="Y698" s="51" t="n"/>
      <c r="Z698" s="51" t="n"/>
      <c r="AA698" s="34" t="inlineStr">
        <is>
          <t>Very High</t>
        </is>
      </c>
      <c r="AB698" s="34" t="inlineStr">
        <is>
          <t>Beloved unique flavour soda</t>
        </is>
      </c>
      <c r="AC698" s="34" t="inlineStr">
        <is>
          <t>The unique 23 flavour soda</t>
        </is>
      </c>
      <c r="AD698" s="34" t="inlineStr">
        <is>
          <t>One of a kind flavour loyalty.</t>
        </is>
      </c>
      <c r="AE698" s="51" t="n"/>
      <c r="AF698" s="53">
        <f>IF(AND(ISNUMBER($P698),ISNUMBER($AL698),$AL698&lt;&gt;0),ROUND($P698/$AL698*100,1),"")</f>
        <v/>
      </c>
      <c r="AG698" s="54">
        <f>IF(AND(ISNUMBER($S698),ISNUMBER($AL698),$AL698&lt;&gt;0),ROUND($S698/$AL698*100,2),"")</f>
        <v/>
      </c>
      <c r="AH698" s="53">
        <f>IF(AND(ISNUMBER($Q698),ISNUMBER($AL698),$AL698&lt;&gt;0),ROUND($Q698/$AL698*100,1),"")</f>
        <v/>
      </c>
      <c r="AI698" s="48">
        <f>IF(ISNUMBER($S698),IF($S698&lt;=1,"Yes","No"),"n/a")</f>
        <v/>
      </c>
      <c r="AJ698" s="48">
        <f>IF(ISNUMBER($S698),ROUND(MAX(0,MIN(100,100-$S698*2.5-IF(ISNUMBER($T698),$T698,0)*0.12+IF($S698&lt;=1,12,0))),0),"")</f>
        <v/>
      </c>
      <c r="AK698" s="48">
        <f>IF(ISNUMBER($Q698),IF($Q698&gt;=100,20,IF($Q698&gt;=30,10,0)),0)+IF(ISNUMBER($R698),IF($R698&gt;=100,20,0),0)+IF(ISNUMBER($P698),IF($P698&gt;=150,20,IF($P698&gt;=50,12,5)),0)+IF(ISNUMBER($S698),IF($S698&lt;=1,15,0),0)</f>
        <v/>
      </c>
      <c r="AL698" s="48" t="n">
        <v>355</v>
      </c>
      <c r="AM698" s="49" t="n"/>
      <c r="AN698" s="48">
        <f>IF(AND(ISNUMBER($P698),ISNUMBER($AL698),$AL698&lt;&gt;0),IF(OR($P698&gt;180,$P698/$AL698*1000&gt;400),"Over ceiling, confirm SKU","Within"),"n/a")</f>
        <v/>
      </c>
      <c r="AO698" s="51" t="n"/>
      <c r="AP698" s="51" t="n"/>
      <c r="AQ698" s="51" t="n"/>
      <c r="AR698" s="34" t="inlineStr">
        <is>
          <t>Recalled, batch confirmed, to confirm</t>
        </is>
      </c>
      <c r="AS698" s="34" t="inlineStr">
        <is>
          <t>BLANK -&gt; requires live Amazon.ca capture</t>
        </is>
      </c>
      <c r="AT698" s="34" t="inlineStr">
        <is>
          <t>Unverified commercial data</t>
        </is>
      </c>
    </row>
    <row r="699" ht="28" customHeight="1">
      <c r="A699" s="34" t="inlineStr">
        <is>
          <t>Dr Pepper</t>
        </is>
      </c>
      <c r="B699" s="34" t="inlineStr">
        <is>
          <t>Dr Pepper | Cream Soda | single 355mL</t>
        </is>
      </c>
      <c r="C699" s="34" t="inlineStr">
        <is>
          <t>5) Sparkling water &amp; soda</t>
        </is>
      </c>
      <c r="D699" s="34" t="inlineStr">
        <is>
          <t>355 mL can</t>
        </is>
      </c>
      <c r="E699" s="48" t="n">
        <v>1</v>
      </c>
      <c r="F699" s="49" t="n"/>
      <c r="G699" s="50">
        <f>IF(AND(ISNUMBER($F699),ISNUMBER($E699),$E699&lt;&gt;0),$F699/$E699,"")</f>
        <v/>
      </c>
      <c r="H699" s="50">
        <f>IF(AND(ISNUMBER($F699),ISNUMBER($AL699),ISNUMBER($E699),($AL699*$E699)&lt;&gt;0),$F699/($AL699*$E699)*100,"")</f>
        <v/>
      </c>
      <c r="I699" s="51" t="n"/>
      <c r="J699" s="52" t="n"/>
      <c r="K699" s="50">
        <f>IF(AND(ISNUMBER($F699),ISNUMBER($J699)),$F699*(1-$J699),"")</f>
        <v/>
      </c>
      <c r="L699" s="51" t="n"/>
      <c r="M699" s="51" t="n"/>
      <c r="N699" s="50">
        <f>IF(ISNUMBER($F699),($F699-IF(ISNUMBER($AM699),$AM699,0))*(1-IF(ISNUMBER($J699),$J699,0)),"")</f>
        <v/>
      </c>
      <c r="O699" s="34" t="inlineStr">
        <is>
          <t>Cream Soda</t>
        </is>
      </c>
      <c r="P699" s="48" t="n">
        <v>41</v>
      </c>
      <c r="Q699" s="48" t="n">
        <v>55</v>
      </c>
      <c r="R699" s="34" t="inlineStr">
        <is>
          <t>Not listed</t>
        </is>
      </c>
      <c r="S699" s="48" t="n">
        <v>40</v>
      </c>
      <c r="T699" s="48" t="n">
        <v>150</v>
      </c>
      <c r="U699" s="34" t="inlineStr">
        <is>
          <t>HFCS</t>
        </is>
      </c>
      <c r="V699" s="34" t="inlineStr">
        <is>
          <t>23 flavour soda</t>
        </is>
      </c>
      <c r="W699" s="51" t="n"/>
      <c r="X699" s="51" t="n"/>
      <c r="Y699" s="51" t="n"/>
      <c r="Z699" s="51" t="n"/>
      <c r="AA699" s="34" t="inlineStr">
        <is>
          <t>Very High</t>
        </is>
      </c>
      <c r="AB699" s="34" t="inlineStr">
        <is>
          <t>Beloved unique flavour soda</t>
        </is>
      </c>
      <c r="AC699" s="34" t="inlineStr">
        <is>
          <t>The unique 23 flavour soda</t>
        </is>
      </c>
      <c r="AD699" s="34" t="inlineStr">
        <is>
          <t>One of a kind flavour loyalty.</t>
        </is>
      </c>
      <c r="AE699" s="51" t="n"/>
      <c r="AF699" s="53">
        <f>IF(AND(ISNUMBER($P699),ISNUMBER($AL699),$AL699&lt;&gt;0),ROUND($P699/$AL699*100,1),"")</f>
        <v/>
      </c>
      <c r="AG699" s="54">
        <f>IF(AND(ISNUMBER($S699),ISNUMBER($AL699),$AL699&lt;&gt;0),ROUND($S699/$AL699*100,2),"")</f>
        <v/>
      </c>
      <c r="AH699" s="53">
        <f>IF(AND(ISNUMBER($Q699),ISNUMBER($AL699),$AL699&lt;&gt;0),ROUND($Q699/$AL699*100,1),"")</f>
        <v/>
      </c>
      <c r="AI699" s="48">
        <f>IF(ISNUMBER($S699),IF($S699&lt;=1,"Yes","No"),"n/a")</f>
        <v/>
      </c>
      <c r="AJ699" s="48">
        <f>IF(ISNUMBER($S699),ROUND(MAX(0,MIN(100,100-$S699*2.5-IF(ISNUMBER($T699),$T699,0)*0.12+IF($S699&lt;=1,12,0))),0),"")</f>
        <v/>
      </c>
      <c r="AK699" s="48">
        <f>IF(ISNUMBER($Q699),IF($Q699&gt;=100,20,IF($Q699&gt;=30,10,0)),0)+IF(ISNUMBER($R699),IF($R699&gt;=100,20,0),0)+IF(ISNUMBER($P699),IF($P699&gt;=150,20,IF($P699&gt;=50,12,5)),0)+IF(ISNUMBER($S699),IF($S699&lt;=1,15,0),0)</f>
        <v/>
      </c>
      <c r="AL699" s="48" t="n">
        <v>355</v>
      </c>
      <c r="AM699" s="49" t="n"/>
      <c r="AN699" s="48">
        <f>IF(AND(ISNUMBER($P699),ISNUMBER($AL699),$AL699&lt;&gt;0),IF(OR($P699&gt;180,$P699/$AL699*1000&gt;400),"Over ceiling, confirm SKU","Within"),"n/a")</f>
        <v/>
      </c>
      <c r="AO699" s="51" t="n"/>
      <c r="AP699" s="51" t="n"/>
      <c r="AQ699" s="51" t="n"/>
      <c r="AR699" s="34" t="inlineStr">
        <is>
          <t>Recalled, batch confirmed, to confirm</t>
        </is>
      </c>
      <c r="AS699" s="34" t="inlineStr">
        <is>
          <t>BLANK -&gt; requires live Amazon.ca capture</t>
        </is>
      </c>
      <c r="AT699" s="34" t="inlineStr">
        <is>
          <t>Unverified commercial data</t>
        </is>
      </c>
    </row>
    <row r="700" ht="28" customHeight="1">
      <c r="A700" s="34" t="inlineStr">
        <is>
          <t>Dr Pepper</t>
        </is>
      </c>
      <c r="B700" s="34" t="inlineStr">
        <is>
          <t>Dr Pepper | Cream Soda | 8 pack 355mL</t>
        </is>
      </c>
      <c r="C700" s="34" t="inlineStr">
        <is>
          <t>5) Sparkling water &amp; soda</t>
        </is>
      </c>
      <c r="D700" s="34" t="inlineStr">
        <is>
          <t>355 mL can</t>
        </is>
      </c>
      <c r="E700" s="48" t="n">
        <v>8</v>
      </c>
      <c r="F700" s="49" t="n"/>
      <c r="G700" s="50">
        <f>IF(AND(ISNUMBER($F700),ISNUMBER($E700),$E700&lt;&gt;0),$F700/$E700,"")</f>
        <v/>
      </c>
      <c r="H700" s="50">
        <f>IF(AND(ISNUMBER($F700),ISNUMBER($AL700),ISNUMBER($E700),($AL700*$E700)&lt;&gt;0),$F700/($AL700*$E700)*100,"")</f>
        <v/>
      </c>
      <c r="I700" s="51" t="n"/>
      <c r="J700" s="52" t="n"/>
      <c r="K700" s="50">
        <f>IF(AND(ISNUMBER($F700),ISNUMBER($J700)),$F700*(1-$J700),"")</f>
        <v/>
      </c>
      <c r="L700" s="51" t="n"/>
      <c r="M700" s="51" t="n"/>
      <c r="N700" s="50">
        <f>IF(ISNUMBER($F700),($F700-IF(ISNUMBER($AM700),$AM700,0))*(1-IF(ISNUMBER($J700),$J700,0)),"")</f>
        <v/>
      </c>
      <c r="O700" s="34" t="inlineStr">
        <is>
          <t>Cream Soda</t>
        </is>
      </c>
      <c r="P700" s="48" t="n">
        <v>41</v>
      </c>
      <c r="Q700" s="48" t="n">
        <v>55</v>
      </c>
      <c r="R700" s="34" t="inlineStr">
        <is>
          <t>Not listed</t>
        </is>
      </c>
      <c r="S700" s="48" t="n">
        <v>40</v>
      </c>
      <c r="T700" s="48" t="n">
        <v>150</v>
      </c>
      <c r="U700" s="34" t="inlineStr">
        <is>
          <t>HFCS</t>
        </is>
      </c>
      <c r="V700" s="34" t="inlineStr">
        <is>
          <t>23 flavour soda</t>
        </is>
      </c>
      <c r="W700" s="51" t="n"/>
      <c r="X700" s="51" t="n"/>
      <c r="Y700" s="51" t="n"/>
      <c r="Z700" s="51" t="n"/>
      <c r="AA700" s="34" t="inlineStr">
        <is>
          <t>Very High</t>
        </is>
      </c>
      <c r="AB700" s="34" t="inlineStr">
        <is>
          <t>Beloved unique flavour soda</t>
        </is>
      </c>
      <c r="AC700" s="34" t="inlineStr">
        <is>
          <t>The unique 23 flavour soda</t>
        </is>
      </c>
      <c r="AD700" s="34" t="inlineStr">
        <is>
          <t>One of a kind flavour loyalty.</t>
        </is>
      </c>
      <c r="AE700" s="51" t="n"/>
      <c r="AF700" s="53">
        <f>IF(AND(ISNUMBER($P700),ISNUMBER($AL700),$AL700&lt;&gt;0),ROUND($P700/$AL700*100,1),"")</f>
        <v/>
      </c>
      <c r="AG700" s="54">
        <f>IF(AND(ISNUMBER($S700),ISNUMBER($AL700),$AL700&lt;&gt;0),ROUND($S700/$AL700*100,2),"")</f>
        <v/>
      </c>
      <c r="AH700" s="53">
        <f>IF(AND(ISNUMBER($Q700),ISNUMBER($AL700),$AL700&lt;&gt;0),ROUND($Q700/$AL700*100,1),"")</f>
        <v/>
      </c>
      <c r="AI700" s="48">
        <f>IF(ISNUMBER($S700),IF($S700&lt;=1,"Yes","No"),"n/a")</f>
        <v/>
      </c>
      <c r="AJ700" s="48">
        <f>IF(ISNUMBER($S700),ROUND(MAX(0,MIN(100,100-$S700*2.5-IF(ISNUMBER($T700),$T700,0)*0.12+IF($S700&lt;=1,12,0))),0),"")</f>
        <v/>
      </c>
      <c r="AK700" s="48">
        <f>IF(ISNUMBER($Q700),IF($Q700&gt;=100,20,IF($Q700&gt;=30,10,0)),0)+IF(ISNUMBER($R700),IF($R700&gt;=100,20,0),0)+IF(ISNUMBER($P700),IF($P700&gt;=150,20,IF($P700&gt;=50,12,5)),0)+IF(ISNUMBER($S700),IF($S700&lt;=1,15,0),0)</f>
        <v/>
      </c>
      <c r="AL700" s="48" t="n">
        <v>355</v>
      </c>
      <c r="AM700" s="49" t="n"/>
      <c r="AN700" s="48">
        <f>IF(AND(ISNUMBER($P700),ISNUMBER($AL700),$AL700&lt;&gt;0),IF(OR($P700&gt;180,$P700/$AL700*1000&gt;400),"Over ceiling, confirm SKU","Within"),"n/a")</f>
        <v/>
      </c>
      <c r="AO700" s="51" t="n"/>
      <c r="AP700" s="51" t="n"/>
      <c r="AQ700" s="51" t="n"/>
      <c r="AR700" s="34" t="inlineStr">
        <is>
          <t>Recalled, batch confirmed, to confirm</t>
        </is>
      </c>
      <c r="AS700" s="34" t="inlineStr">
        <is>
          <t>BLANK -&gt; requires live Amazon.ca capture</t>
        </is>
      </c>
      <c r="AT700" s="34" t="inlineStr">
        <is>
          <t>Unverified commercial data</t>
        </is>
      </c>
    </row>
    <row r="701" ht="28" customHeight="1">
      <c r="A701" s="34" t="inlineStr">
        <is>
          <t>Dr Pepper</t>
        </is>
      </c>
      <c r="B701" s="34" t="inlineStr">
        <is>
          <t>Dr Pepper | Cream Soda | 12 pack 355mL</t>
        </is>
      </c>
      <c r="C701" s="34" t="inlineStr">
        <is>
          <t>5) Sparkling water &amp; soda</t>
        </is>
      </c>
      <c r="D701" s="34" t="inlineStr">
        <is>
          <t>355 mL can</t>
        </is>
      </c>
      <c r="E701" s="48" t="n">
        <v>12</v>
      </c>
      <c r="F701" s="49" t="n"/>
      <c r="G701" s="50">
        <f>IF(AND(ISNUMBER($F701),ISNUMBER($E701),$E701&lt;&gt;0),$F701/$E701,"")</f>
        <v/>
      </c>
      <c r="H701" s="50">
        <f>IF(AND(ISNUMBER($F701),ISNUMBER($AL701),ISNUMBER($E701),($AL701*$E701)&lt;&gt;0),$F701/($AL701*$E701)*100,"")</f>
        <v/>
      </c>
      <c r="I701" s="51" t="n"/>
      <c r="J701" s="52" t="n"/>
      <c r="K701" s="50">
        <f>IF(AND(ISNUMBER($F701),ISNUMBER($J701)),$F701*(1-$J701),"")</f>
        <v/>
      </c>
      <c r="L701" s="51" t="n"/>
      <c r="M701" s="51" t="n"/>
      <c r="N701" s="50">
        <f>IF(ISNUMBER($F701),($F701-IF(ISNUMBER($AM701),$AM701,0))*(1-IF(ISNUMBER($J701),$J701,0)),"")</f>
        <v/>
      </c>
      <c r="O701" s="34" t="inlineStr">
        <is>
          <t>Cream Soda</t>
        </is>
      </c>
      <c r="P701" s="48" t="n">
        <v>41</v>
      </c>
      <c r="Q701" s="48" t="n">
        <v>55</v>
      </c>
      <c r="R701" s="34" t="inlineStr">
        <is>
          <t>Not listed</t>
        </is>
      </c>
      <c r="S701" s="48" t="n">
        <v>40</v>
      </c>
      <c r="T701" s="48" t="n">
        <v>150</v>
      </c>
      <c r="U701" s="34" t="inlineStr">
        <is>
          <t>HFCS</t>
        </is>
      </c>
      <c r="V701" s="34" t="inlineStr">
        <is>
          <t>23 flavour soda</t>
        </is>
      </c>
      <c r="W701" s="51" t="n"/>
      <c r="X701" s="51" t="n"/>
      <c r="Y701" s="51" t="n"/>
      <c r="Z701" s="51" t="n"/>
      <c r="AA701" s="34" t="inlineStr">
        <is>
          <t>Very High</t>
        </is>
      </c>
      <c r="AB701" s="34" t="inlineStr">
        <is>
          <t>Beloved unique flavour soda</t>
        </is>
      </c>
      <c r="AC701" s="34" t="inlineStr">
        <is>
          <t>The unique 23 flavour soda</t>
        </is>
      </c>
      <c r="AD701" s="34" t="inlineStr">
        <is>
          <t>One of a kind flavour loyalty.</t>
        </is>
      </c>
      <c r="AE701" s="51" t="n"/>
      <c r="AF701" s="53">
        <f>IF(AND(ISNUMBER($P701),ISNUMBER($AL701),$AL701&lt;&gt;0),ROUND($P701/$AL701*100,1),"")</f>
        <v/>
      </c>
      <c r="AG701" s="54">
        <f>IF(AND(ISNUMBER($S701),ISNUMBER($AL701),$AL701&lt;&gt;0),ROUND($S701/$AL701*100,2),"")</f>
        <v/>
      </c>
      <c r="AH701" s="53">
        <f>IF(AND(ISNUMBER($Q701),ISNUMBER($AL701),$AL701&lt;&gt;0),ROUND($Q701/$AL701*100,1),"")</f>
        <v/>
      </c>
      <c r="AI701" s="48">
        <f>IF(ISNUMBER($S701),IF($S701&lt;=1,"Yes","No"),"n/a")</f>
        <v/>
      </c>
      <c r="AJ701" s="48">
        <f>IF(ISNUMBER($S701),ROUND(MAX(0,MIN(100,100-$S701*2.5-IF(ISNUMBER($T701),$T701,0)*0.12+IF($S701&lt;=1,12,0))),0),"")</f>
        <v/>
      </c>
      <c r="AK701" s="48">
        <f>IF(ISNUMBER($Q701),IF($Q701&gt;=100,20,IF($Q701&gt;=30,10,0)),0)+IF(ISNUMBER($R701),IF($R701&gt;=100,20,0),0)+IF(ISNUMBER($P701),IF($P701&gt;=150,20,IF($P701&gt;=50,12,5)),0)+IF(ISNUMBER($S701),IF($S701&lt;=1,15,0),0)</f>
        <v/>
      </c>
      <c r="AL701" s="48" t="n">
        <v>355</v>
      </c>
      <c r="AM701" s="49" t="n"/>
      <c r="AN701" s="48">
        <f>IF(AND(ISNUMBER($P701),ISNUMBER($AL701),$AL701&lt;&gt;0),IF(OR($P701&gt;180,$P701/$AL701*1000&gt;400),"Over ceiling, confirm SKU","Within"),"n/a")</f>
        <v/>
      </c>
      <c r="AO701" s="51" t="n"/>
      <c r="AP701" s="51" t="n"/>
      <c r="AQ701" s="51" t="n"/>
      <c r="AR701" s="34" t="inlineStr">
        <is>
          <t>Recalled, batch confirmed, to confirm</t>
        </is>
      </c>
      <c r="AS701" s="34" t="inlineStr">
        <is>
          <t>BLANK -&gt; requires live Amazon.ca capture</t>
        </is>
      </c>
      <c r="AT701" s="34" t="inlineStr">
        <is>
          <t>Unverified commercial data</t>
        </is>
      </c>
    </row>
    <row r="702" ht="28" customHeight="1">
      <c r="A702" s="34" t="inlineStr">
        <is>
          <t>Dr Pepper</t>
        </is>
      </c>
      <c r="B702" s="34" t="inlineStr">
        <is>
          <t>Dr Pepper | Cream Soda | 15 pack 355mL</t>
        </is>
      </c>
      <c r="C702" s="34" t="inlineStr">
        <is>
          <t>5) Sparkling water &amp; soda</t>
        </is>
      </c>
      <c r="D702" s="34" t="inlineStr">
        <is>
          <t>355 mL can</t>
        </is>
      </c>
      <c r="E702" s="48" t="n">
        <v>15</v>
      </c>
      <c r="F702" s="49" t="n"/>
      <c r="G702" s="50">
        <f>IF(AND(ISNUMBER($F702),ISNUMBER($E702),$E702&lt;&gt;0),$F702/$E702,"")</f>
        <v/>
      </c>
      <c r="H702" s="50">
        <f>IF(AND(ISNUMBER($F702),ISNUMBER($AL702),ISNUMBER($E702),($AL702*$E702)&lt;&gt;0),$F702/($AL702*$E702)*100,"")</f>
        <v/>
      </c>
      <c r="I702" s="51" t="n"/>
      <c r="J702" s="52" t="n"/>
      <c r="K702" s="50">
        <f>IF(AND(ISNUMBER($F702),ISNUMBER($J702)),$F702*(1-$J702),"")</f>
        <v/>
      </c>
      <c r="L702" s="51" t="n"/>
      <c r="M702" s="51" t="n"/>
      <c r="N702" s="50">
        <f>IF(ISNUMBER($F702),($F702-IF(ISNUMBER($AM702),$AM702,0))*(1-IF(ISNUMBER($J702),$J702,0)),"")</f>
        <v/>
      </c>
      <c r="O702" s="34" t="inlineStr">
        <is>
          <t>Cream Soda</t>
        </is>
      </c>
      <c r="P702" s="48" t="n">
        <v>41</v>
      </c>
      <c r="Q702" s="48" t="n">
        <v>55</v>
      </c>
      <c r="R702" s="34" t="inlineStr">
        <is>
          <t>Not listed</t>
        </is>
      </c>
      <c r="S702" s="48" t="n">
        <v>40</v>
      </c>
      <c r="T702" s="48" t="n">
        <v>150</v>
      </c>
      <c r="U702" s="34" t="inlineStr">
        <is>
          <t>HFCS</t>
        </is>
      </c>
      <c r="V702" s="34" t="inlineStr">
        <is>
          <t>23 flavour soda</t>
        </is>
      </c>
      <c r="W702" s="51" t="n"/>
      <c r="X702" s="51" t="n"/>
      <c r="Y702" s="51" t="n"/>
      <c r="Z702" s="51" t="n"/>
      <c r="AA702" s="34" t="inlineStr">
        <is>
          <t>Very High</t>
        </is>
      </c>
      <c r="AB702" s="34" t="inlineStr">
        <is>
          <t>Beloved unique flavour soda</t>
        </is>
      </c>
      <c r="AC702" s="34" t="inlineStr">
        <is>
          <t>The unique 23 flavour soda</t>
        </is>
      </c>
      <c r="AD702" s="34" t="inlineStr">
        <is>
          <t>One of a kind flavour loyalty.</t>
        </is>
      </c>
      <c r="AE702" s="51" t="n"/>
      <c r="AF702" s="53">
        <f>IF(AND(ISNUMBER($P702),ISNUMBER($AL702),$AL702&lt;&gt;0),ROUND($P702/$AL702*100,1),"")</f>
        <v/>
      </c>
      <c r="AG702" s="54">
        <f>IF(AND(ISNUMBER($S702),ISNUMBER($AL702),$AL702&lt;&gt;0),ROUND($S702/$AL702*100,2),"")</f>
        <v/>
      </c>
      <c r="AH702" s="53">
        <f>IF(AND(ISNUMBER($Q702),ISNUMBER($AL702),$AL702&lt;&gt;0),ROUND($Q702/$AL702*100,1),"")</f>
        <v/>
      </c>
      <c r="AI702" s="48">
        <f>IF(ISNUMBER($S702),IF($S702&lt;=1,"Yes","No"),"n/a")</f>
        <v/>
      </c>
      <c r="AJ702" s="48">
        <f>IF(ISNUMBER($S702),ROUND(MAX(0,MIN(100,100-$S702*2.5-IF(ISNUMBER($T702),$T702,0)*0.12+IF($S702&lt;=1,12,0))),0),"")</f>
        <v/>
      </c>
      <c r="AK702" s="48">
        <f>IF(ISNUMBER($Q702),IF($Q702&gt;=100,20,IF($Q702&gt;=30,10,0)),0)+IF(ISNUMBER($R702),IF($R702&gt;=100,20,0),0)+IF(ISNUMBER($P702),IF($P702&gt;=150,20,IF($P702&gt;=50,12,5)),0)+IF(ISNUMBER($S702),IF($S702&lt;=1,15,0),0)</f>
        <v/>
      </c>
      <c r="AL702" s="48" t="n">
        <v>355</v>
      </c>
      <c r="AM702" s="49" t="n"/>
      <c r="AN702" s="48">
        <f>IF(AND(ISNUMBER($P702),ISNUMBER($AL702),$AL702&lt;&gt;0),IF(OR($P702&gt;180,$P702/$AL702*1000&gt;400),"Over ceiling, confirm SKU","Within"),"n/a")</f>
        <v/>
      </c>
      <c r="AO702" s="51" t="n"/>
      <c r="AP702" s="51" t="n"/>
      <c r="AQ702" s="51" t="n"/>
      <c r="AR702" s="34" t="inlineStr">
        <is>
          <t>Recalled, batch confirmed, to confirm</t>
        </is>
      </c>
      <c r="AS702" s="34" t="inlineStr">
        <is>
          <t>BLANK -&gt; requires live Amazon.ca capture</t>
        </is>
      </c>
      <c r="AT702" s="34" t="inlineStr">
        <is>
          <t>Unverified commercial data</t>
        </is>
      </c>
    </row>
    <row r="703" ht="28" customHeight="1">
      <c r="A703" s="34" t="inlineStr">
        <is>
          <t>Dr Pepper</t>
        </is>
      </c>
      <c r="B703" s="34" t="inlineStr">
        <is>
          <t>Dr Pepper | Cream Soda | 18 pack 355mL</t>
        </is>
      </c>
      <c r="C703" s="34" t="inlineStr">
        <is>
          <t>5) Sparkling water &amp; soda</t>
        </is>
      </c>
      <c r="D703" s="34" t="inlineStr">
        <is>
          <t>355 mL can</t>
        </is>
      </c>
      <c r="E703" s="48" t="n">
        <v>18</v>
      </c>
      <c r="F703" s="49" t="n"/>
      <c r="G703" s="50">
        <f>IF(AND(ISNUMBER($F703),ISNUMBER($E703),$E703&lt;&gt;0),$F703/$E703,"")</f>
        <v/>
      </c>
      <c r="H703" s="50">
        <f>IF(AND(ISNUMBER($F703),ISNUMBER($AL703),ISNUMBER($E703),($AL703*$E703)&lt;&gt;0),$F703/($AL703*$E703)*100,"")</f>
        <v/>
      </c>
      <c r="I703" s="51" t="n"/>
      <c r="J703" s="52" t="n"/>
      <c r="K703" s="50">
        <f>IF(AND(ISNUMBER($F703),ISNUMBER($J703)),$F703*(1-$J703),"")</f>
        <v/>
      </c>
      <c r="L703" s="51" t="n"/>
      <c r="M703" s="51" t="n"/>
      <c r="N703" s="50">
        <f>IF(ISNUMBER($F703),($F703-IF(ISNUMBER($AM703),$AM703,0))*(1-IF(ISNUMBER($J703),$J703,0)),"")</f>
        <v/>
      </c>
      <c r="O703" s="34" t="inlineStr">
        <is>
          <t>Cream Soda</t>
        </is>
      </c>
      <c r="P703" s="48" t="n">
        <v>41</v>
      </c>
      <c r="Q703" s="48" t="n">
        <v>55</v>
      </c>
      <c r="R703" s="34" t="inlineStr">
        <is>
          <t>Not listed</t>
        </is>
      </c>
      <c r="S703" s="48" t="n">
        <v>40</v>
      </c>
      <c r="T703" s="48" t="n">
        <v>150</v>
      </c>
      <c r="U703" s="34" t="inlineStr">
        <is>
          <t>HFCS</t>
        </is>
      </c>
      <c r="V703" s="34" t="inlineStr">
        <is>
          <t>23 flavour soda</t>
        </is>
      </c>
      <c r="W703" s="51" t="n"/>
      <c r="X703" s="51" t="n"/>
      <c r="Y703" s="51" t="n"/>
      <c r="Z703" s="51" t="n"/>
      <c r="AA703" s="34" t="inlineStr">
        <is>
          <t>Very High</t>
        </is>
      </c>
      <c r="AB703" s="34" t="inlineStr">
        <is>
          <t>Beloved unique flavour soda</t>
        </is>
      </c>
      <c r="AC703" s="34" t="inlineStr">
        <is>
          <t>The unique 23 flavour soda</t>
        </is>
      </c>
      <c r="AD703" s="34" t="inlineStr">
        <is>
          <t>One of a kind flavour loyalty.</t>
        </is>
      </c>
      <c r="AE703" s="51" t="n"/>
      <c r="AF703" s="53">
        <f>IF(AND(ISNUMBER($P703),ISNUMBER($AL703),$AL703&lt;&gt;0),ROUND($P703/$AL703*100,1),"")</f>
        <v/>
      </c>
      <c r="AG703" s="54">
        <f>IF(AND(ISNUMBER($S703),ISNUMBER($AL703),$AL703&lt;&gt;0),ROUND($S703/$AL703*100,2),"")</f>
        <v/>
      </c>
      <c r="AH703" s="53">
        <f>IF(AND(ISNUMBER($Q703),ISNUMBER($AL703),$AL703&lt;&gt;0),ROUND($Q703/$AL703*100,1),"")</f>
        <v/>
      </c>
      <c r="AI703" s="48">
        <f>IF(ISNUMBER($S703),IF($S703&lt;=1,"Yes","No"),"n/a")</f>
        <v/>
      </c>
      <c r="AJ703" s="48">
        <f>IF(ISNUMBER($S703),ROUND(MAX(0,MIN(100,100-$S703*2.5-IF(ISNUMBER($T703),$T703,0)*0.12+IF($S703&lt;=1,12,0))),0),"")</f>
        <v/>
      </c>
      <c r="AK703" s="48">
        <f>IF(ISNUMBER($Q703),IF($Q703&gt;=100,20,IF($Q703&gt;=30,10,0)),0)+IF(ISNUMBER($R703),IF($R703&gt;=100,20,0),0)+IF(ISNUMBER($P703),IF($P703&gt;=150,20,IF($P703&gt;=50,12,5)),0)+IF(ISNUMBER($S703),IF($S703&lt;=1,15,0),0)</f>
        <v/>
      </c>
      <c r="AL703" s="48" t="n">
        <v>355</v>
      </c>
      <c r="AM703" s="49" t="n"/>
      <c r="AN703" s="48">
        <f>IF(AND(ISNUMBER($P703),ISNUMBER($AL703),$AL703&lt;&gt;0),IF(OR($P703&gt;180,$P703/$AL703*1000&gt;400),"Over ceiling, confirm SKU","Within"),"n/a")</f>
        <v/>
      </c>
      <c r="AO703" s="51" t="n"/>
      <c r="AP703" s="51" t="n"/>
      <c r="AQ703" s="51" t="n"/>
      <c r="AR703" s="34" t="inlineStr">
        <is>
          <t>Recalled, batch confirmed, to confirm</t>
        </is>
      </c>
      <c r="AS703" s="34" t="inlineStr">
        <is>
          <t>BLANK -&gt; requires live Amazon.ca capture</t>
        </is>
      </c>
      <c r="AT703" s="34" t="inlineStr">
        <is>
          <t>Unverified commercial data</t>
        </is>
      </c>
    </row>
    <row r="704" ht="28" customHeight="1">
      <c r="A704" s="34" t="inlineStr">
        <is>
          <t>Dr Pepper</t>
        </is>
      </c>
      <c r="B704" s="34" t="inlineStr">
        <is>
          <t>Dr Pepper | Cream Soda | 24 pack 355mL</t>
        </is>
      </c>
      <c r="C704" s="34" t="inlineStr">
        <is>
          <t>5) Sparkling water &amp; soda</t>
        </is>
      </c>
      <c r="D704" s="34" t="inlineStr">
        <is>
          <t>355 mL can</t>
        </is>
      </c>
      <c r="E704" s="48" t="n">
        <v>24</v>
      </c>
      <c r="F704" s="49" t="n"/>
      <c r="G704" s="50">
        <f>IF(AND(ISNUMBER($F704),ISNUMBER($E704),$E704&lt;&gt;0),$F704/$E704,"")</f>
        <v/>
      </c>
      <c r="H704" s="50">
        <f>IF(AND(ISNUMBER($F704),ISNUMBER($AL704),ISNUMBER($E704),($AL704*$E704)&lt;&gt;0),$F704/($AL704*$E704)*100,"")</f>
        <v/>
      </c>
      <c r="I704" s="51" t="n"/>
      <c r="J704" s="52" t="n"/>
      <c r="K704" s="50">
        <f>IF(AND(ISNUMBER($F704),ISNUMBER($J704)),$F704*(1-$J704),"")</f>
        <v/>
      </c>
      <c r="L704" s="51" t="n"/>
      <c r="M704" s="51" t="n"/>
      <c r="N704" s="50">
        <f>IF(ISNUMBER($F704),($F704-IF(ISNUMBER($AM704),$AM704,0))*(1-IF(ISNUMBER($J704),$J704,0)),"")</f>
        <v/>
      </c>
      <c r="O704" s="34" t="inlineStr">
        <is>
          <t>Cream Soda</t>
        </is>
      </c>
      <c r="P704" s="48" t="n">
        <v>41</v>
      </c>
      <c r="Q704" s="48" t="n">
        <v>55</v>
      </c>
      <c r="R704" s="34" t="inlineStr">
        <is>
          <t>Not listed</t>
        </is>
      </c>
      <c r="S704" s="48" t="n">
        <v>40</v>
      </c>
      <c r="T704" s="48" t="n">
        <v>150</v>
      </c>
      <c r="U704" s="34" t="inlineStr">
        <is>
          <t>HFCS</t>
        </is>
      </c>
      <c r="V704" s="34" t="inlineStr">
        <is>
          <t>23 flavour soda</t>
        </is>
      </c>
      <c r="W704" s="51" t="n"/>
      <c r="X704" s="51" t="n"/>
      <c r="Y704" s="51" t="n"/>
      <c r="Z704" s="51" t="n"/>
      <c r="AA704" s="34" t="inlineStr">
        <is>
          <t>Very High</t>
        </is>
      </c>
      <c r="AB704" s="34" t="inlineStr">
        <is>
          <t>Beloved unique flavour soda</t>
        </is>
      </c>
      <c r="AC704" s="34" t="inlineStr">
        <is>
          <t>The unique 23 flavour soda</t>
        </is>
      </c>
      <c r="AD704" s="34" t="inlineStr">
        <is>
          <t>One of a kind flavour loyalty.</t>
        </is>
      </c>
      <c r="AE704" s="51" t="n"/>
      <c r="AF704" s="53">
        <f>IF(AND(ISNUMBER($P704),ISNUMBER($AL704),$AL704&lt;&gt;0),ROUND($P704/$AL704*100,1),"")</f>
        <v/>
      </c>
      <c r="AG704" s="54">
        <f>IF(AND(ISNUMBER($S704),ISNUMBER($AL704),$AL704&lt;&gt;0),ROUND($S704/$AL704*100,2),"")</f>
        <v/>
      </c>
      <c r="AH704" s="53">
        <f>IF(AND(ISNUMBER($Q704),ISNUMBER($AL704),$AL704&lt;&gt;0),ROUND($Q704/$AL704*100,1),"")</f>
        <v/>
      </c>
      <c r="AI704" s="48">
        <f>IF(ISNUMBER($S704),IF($S704&lt;=1,"Yes","No"),"n/a")</f>
        <v/>
      </c>
      <c r="AJ704" s="48">
        <f>IF(ISNUMBER($S704),ROUND(MAX(0,MIN(100,100-$S704*2.5-IF(ISNUMBER($T704),$T704,0)*0.12+IF($S704&lt;=1,12,0))),0),"")</f>
        <v/>
      </c>
      <c r="AK704" s="48">
        <f>IF(ISNUMBER($Q704),IF($Q704&gt;=100,20,IF($Q704&gt;=30,10,0)),0)+IF(ISNUMBER($R704),IF($R704&gt;=100,20,0),0)+IF(ISNUMBER($P704),IF($P704&gt;=150,20,IF($P704&gt;=50,12,5)),0)+IF(ISNUMBER($S704),IF($S704&lt;=1,15,0),0)</f>
        <v/>
      </c>
      <c r="AL704" s="48" t="n">
        <v>355</v>
      </c>
      <c r="AM704" s="49" t="n"/>
      <c r="AN704" s="48">
        <f>IF(AND(ISNUMBER($P704),ISNUMBER($AL704),$AL704&lt;&gt;0),IF(OR($P704&gt;180,$P704/$AL704*1000&gt;400),"Over ceiling, confirm SKU","Within"),"n/a")</f>
        <v/>
      </c>
      <c r="AO704" s="51" t="n"/>
      <c r="AP704" s="51" t="n"/>
      <c r="AQ704" s="51" t="n"/>
      <c r="AR704" s="34" t="inlineStr">
        <is>
          <t>Recalled, batch confirmed, to confirm</t>
        </is>
      </c>
      <c r="AS704" s="34" t="inlineStr">
        <is>
          <t>BLANK -&gt; requires live Amazon.ca capture</t>
        </is>
      </c>
      <c r="AT704" s="34" t="inlineStr">
        <is>
          <t>Unverified commercial data</t>
        </is>
      </c>
    </row>
    <row r="705" ht="28" customHeight="1">
      <c r="A705" s="34" t="inlineStr">
        <is>
          <t>Dr Pepper</t>
        </is>
      </c>
      <c r="B705" s="34" t="inlineStr">
        <is>
          <t>Dr Pepper | Zero Sugar | single 355mL</t>
        </is>
      </c>
      <c r="C705" s="34" t="inlineStr">
        <is>
          <t>5) Sparkling water &amp; soda</t>
        </is>
      </c>
      <c r="D705" s="34" t="inlineStr">
        <is>
          <t>355 mL can</t>
        </is>
      </c>
      <c r="E705" s="48" t="n">
        <v>1</v>
      </c>
      <c r="F705" s="49" t="n"/>
      <c r="G705" s="50">
        <f>IF(AND(ISNUMBER($F705),ISNUMBER($E705),$E705&lt;&gt;0),$F705/$E705,"")</f>
        <v/>
      </c>
      <c r="H705" s="50">
        <f>IF(AND(ISNUMBER($F705),ISNUMBER($AL705),ISNUMBER($E705),($AL705*$E705)&lt;&gt;0),$F705/($AL705*$E705)*100,"")</f>
        <v/>
      </c>
      <c r="I705" s="51" t="n"/>
      <c r="J705" s="52" t="n"/>
      <c r="K705" s="50">
        <f>IF(AND(ISNUMBER($F705),ISNUMBER($J705)),$F705*(1-$J705),"")</f>
        <v/>
      </c>
      <c r="L705" s="51" t="n"/>
      <c r="M705" s="51" t="n"/>
      <c r="N705" s="50">
        <f>IF(ISNUMBER($F705),($F705-IF(ISNUMBER($AM705),$AM705,0))*(1-IF(ISNUMBER($J705),$J705,0)),"")</f>
        <v/>
      </c>
      <c r="O705" s="34" t="inlineStr">
        <is>
          <t>Zero Sugar</t>
        </is>
      </c>
      <c r="P705" s="48" t="n">
        <v>41</v>
      </c>
      <c r="Q705" s="48" t="n">
        <v>55</v>
      </c>
      <c r="R705" s="34" t="inlineStr">
        <is>
          <t>Not listed</t>
        </is>
      </c>
      <c r="S705" s="48" t="n">
        <v>40</v>
      </c>
      <c r="T705" s="48" t="n">
        <v>150</v>
      </c>
      <c r="U705" s="34" t="inlineStr">
        <is>
          <t>HFCS</t>
        </is>
      </c>
      <c r="V705" s="34" t="inlineStr">
        <is>
          <t>23 flavour soda</t>
        </is>
      </c>
      <c r="W705" s="51" t="n"/>
      <c r="X705" s="51" t="n"/>
      <c r="Y705" s="51" t="n"/>
      <c r="Z705" s="51" t="n"/>
      <c r="AA705" s="34" t="inlineStr">
        <is>
          <t>Very High</t>
        </is>
      </c>
      <c r="AB705" s="34" t="inlineStr">
        <is>
          <t>Beloved unique flavour soda</t>
        </is>
      </c>
      <c r="AC705" s="34" t="inlineStr">
        <is>
          <t>The unique 23 flavour soda</t>
        </is>
      </c>
      <c r="AD705" s="34" t="inlineStr">
        <is>
          <t>One of a kind flavour loyalty.</t>
        </is>
      </c>
      <c r="AE705" s="51" t="n"/>
      <c r="AF705" s="53">
        <f>IF(AND(ISNUMBER($P705),ISNUMBER($AL705),$AL705&lt;&gt;0),ROUND($P705/$AL705*100,1),"")</f>
        <v/>
      </c>
      <c r="AG705" s="54">
        <f>IF(AND(ISNUMBER($S705),ISNUMBER($AL705),$AL705&lt;&gt;0),ROUND($S705/$AL705*100,2),"")</f>
        <v/>
      </c>
      <c r="AH705" s="53">
        <f>IF(AND(ISNUMBER($Q705),ISNUMBER($AL705),$AL705&lt;&gt;0),ROUND($Q705/$AL705*100,1),"")</f>
        <v/>
      </c>
      <c r="AI705" s="48">
        <f>IF(ISNUMBER($S705),IF($S705&lt;=1,"Yes","No"),"n/a")</f>
        <v/>
      </c>
      <c r="AJ705" s="48">
        <f>IF(ISNUMBER($S705),ROUND(MAX(0,MIN(100,100-$S705*2.5-IF(ISNUMBER($T705),$T705,0)*0.12+IF($S705&lt;=1,12,0))),0),"")</f>
        <v/>
      </c>
      <c r="AK705" s="48">
        <f>IF(ISNUMBER($Q705),IF($Q705&gt;=100,20,IF($Q705&gt;=30,10,0)),0)+IF(ISNUMBER($R705),IF($R705&gt;=100,20,0),0)+IF(ISNUMBER($P705),IF($P705&gt;=150,20,IF($P705&gt;=50,12,5)),0)+IF(ISNUMBER($S705),IF($S705&lt;=1,15,0),0)</f>
        <v/>
      </c>
      <c r="AL705" s="48" t="n">
        <v>355</v>
      </c>
      <c r="AM705" s="49" t="n"/>
      <c r="AN705" s="48">
        <f>IF(AND(ISNUMBER($P705),ISNUMBER($AL705),$AL705&lt;&gt;0),IF(OR($P705&gt;180,$P705/$AL705*1000&gt;400),"Over ceiling, confirm SKU","Within"),"n/a")</f>
        <v/>
      </c>
      <c r="AO705" s="51" t="n"/>
      <c r="AP705" s="51" t="n"/>
      <c r="AQ705" s="51" t="n"/>
      <c r="AR705" s="34" t="inlineStr">
        <is>
          <t>Recalled, batch confirmed, to confirm</t>
        </is>
      </c>
      <c r="AS705" s="34" t="inlineStr">
        <is>
          <t>BLANK -&gt; requires live Amazon.ca capture</t>
        </is>
      </c>
      <c r="AT705" s="34" t="inlineStr">
        <is>
          <t>Unverified commercial data</t>
        </is>
      </c>
    </row>
    <row r="706" ht="28" customHeight="1">
      <c r="A706" s="34" t="inlineStr">
        <is>
          <t>Dr Pepper</t>
        </is>
      </c>
      <c r="B706" s="34" t="inlineStr">
        <is>
          <t>Dr Pepper | Zero Sugar | 8 pack 355mL</t>
        </is>
      </c>
      <c r="C706" s="34" t="inlineStr">
        <is>
          <t>5) Sparkling water &amp; soda</t>
        </is>
      </c>
      <c r="D706" s="34" t="inlineStr">
        <is>
          <t>355 mL can</t>
        </is>
      </c>
      <c r="E706" s="48" t="n">
        <v>8</v>
      </c>
      <c r="F706" s="49" t="n"/>
      <c r="G706" s="50">
        <f>IF(AND(ISNUMBER($F706),ISNUMBER($E706),$E706&lt;&gt;0),$F706/$E706,"")</f>
        <v/>
      </c>
      <c r="H706" s="50">
        <f>IF(AND(ISNUMBER($F706),ISNUMBER($AL706),ISNUMBER($E706),($AL706*$E706)&lt;&gt;0),$F706/($AL706*$E706)*100,"")</f>
        <v/>
      </c>
      <c r="I706" s="51" t="n"/>
      <c r="J706" s="52" t="n"/>
      <c r="K706" s="50">
        <f>IF(AND(ISNUMBER($F706),ISNUMBER($J706)),$F706*(1-$J706),"")</f>
        <v/>
      </c>
      <c r="L706" s="51" t="n"/>
      <c r="M706" s="51" t="n"/>
      <c r="N706" s="50">
        <f>IF(ISNUMBER($F706),($F706-IF(ISNUMBER($AM706),$AM706,0))*(1-IF(ISNUMBER($J706),$J706,0)),"")</f>
        <v/>
      </c>
      <c r="O706" s="34" t="inlineStr">
        <is>
          <t>Zero Sugar</t>
        </is>
      </c>
      <c r="P706" s="48" t="n">
        <v>41</v>
      </c>
      <c r="Q706" s="48" t="n">
        <v>55</v>
      </c>
      <c r="R706" s="34" t="inlineStr">
        <is>
          <t>Not listed</t>
        </is>
      </c>
      <c r="S706" s="48" t="n">
        <v>40</v>
      </c>
      <c r="T706" s="48" t="n">
        <v>150</v>
      </c>
      <c r="U706" s="34" t="inlineStr">
        <is>
          <t>HFCS</t>
        </is>
      </c>
      <c r="V706" s="34" t="inlineStr">
        <is>
          <t>23 flavour soda</t>
        </is>
      </c>
      <c r="W706" s="51" t="n"/>
      <c r="X706" s="51" t="n"/>
      <c r="Y706" s="51" t="n"/>
      <c r="Z706" s="51" t="n"/>
      <c r="AA706" s="34" t="inlineStr">
        <is>
          <t>Very High</t>
        </is>
      </c>
      <c r="AB706" s="34" t="inlineStr">
        <is>
          <t>Beloved unique flavour soda</t>
        </is>
      </c>
      <c r="AC706" s="34" t="inlineStr">
        <is>
          <t>The unique 23 flavour soda</t>
        </is>
      </c>
      <c r="AD706" s="34" t="inlineStr">
        <is>
          <t>One of a kind flavour loyalty.</t>
        </is>
      </c>
      <c r="AE706" s="51" t="n"/>
      <c r="AF706" s="53">
        <f>IF(AND(ISNUMBER($P706),ISNUMBER($AL706),$AL706&lt;&gt;0),ROUND($P706/$AL706*100,1),"")</f>
        <v/>
      </c>
      <c r="AG706" s="54">
        <f>IF(AND(ISNUMBER($S706),ISNUMBER($AL706),$AL706&lt;&gt;0),ROUND($S706/$AL706*100,2),"")</f>
        <v/>
      </c>
      <c r="AH706" s="53">
        <f>IF(AND(ISNUMBER($Q706),ISNUMBER($AL706),$AL706&lt;&gt;0),ROUND($Q706/$AL706*100,1),"")</f>
        <v/>
      </c>
      <c r="AI706" s="48">
        <f>IF(ISNUMBER($S706),IF($S706&lt;=1,"Yes","No"),"n/a")</f>
        <v/>
      </c>
      <c r="AJ706" s="48">
        <f>IF(ISNUMBER($S706),ROUND(MAX(0,MIN(100,100-$S706*2.5-IF(ISNUMBER($T706),$T706,0)*0.12+IF($S706&lt;=1,12,0))),0),"")</f>
        <v/>
      </c>
      <c r="AK706" s="48">
        <f>IF(ISNUMBER($Q706),IF($Q706&gt;=100,20,IF($Q706&gt;=30,10,0)),0)+IF(ISNUMBER($R706),IF($R706&gt;=100,20,0),0)+IF(ISNUMBER($P706),IF($P706&gt;=150,20,IF($P706&gt;=50,12,5)),0)+IF(ISNUMBER($S706),IF($S706&lt;=1,15,0),0)</f>
        <v/>
      </c>
      <c r="AL706" s="48" t="n">
        <v>355</v>
      </c>
      <c r="AM706" s="49" t="n"/>
      <c r="AN706" s="48">
        <f>IF(AND(ISNUMBER($P706),ISNUMBER($AL706),$AL706&lt;&gt;0),IF(OR($P706&gt;180,$P706/$AL706*1000&gt;400),"Over ceiling, confirm SKU","Within"),"n/a")</f>
        <v/>
      </c>
      <c r="AO706" s="51" t="n"/>
      <c r="AP706" s="51" t="n"/>
      <c r="AQ706" s="51" t="n"/>
      <c r="AR706" s="34" t="inlineStr">
        <is>
          <t>Recalled, batch confirmed, to confirm</t>
        </is>
      </c>
      <c r="AS706" s="34" t="inlineStr">
        <is>
          <t>BLANK -&gt; requires live Amazon.ca capture</t>
        </is>
      </c>
      <c r="AT706" s="34" t="inlineStr">
        <is>
          <t>Unverified commercial data</t>
        </is>
      </c>
    </row>
    <row r="707" ht="28" customHeight="1">
      <c r="A707" s="34" t="inlineStr">
        <is>
          <t>Dr Pepper</t>
        </is>
      </c>
      <c r="B707" s="34" t="inlineStr">
        <is>
          <t>Dr Pepper | Zero Sugar | 12 pack 355mL</t>
        </is>
      </c>
      <c r="C707" s="34" t="inlineStr">
        <is>
          <t>5) Sparkling water &amp; soda</t>
        </is>
      </c>
      <c r="D707" s="34" t="inlineStr">
        <is>
          <t>355 mL can</t>
        </is>
      </c>
      <c r="E707" s="48" t="n">
        <v>12</v>
      </c>
      <c r="F707" s="49" t="n"/>
      <c r="G707" s="50">
        <f>IF(AND(ISNUMBER($F707),ISNUMBER($E707),$E707&lt;&gt;0),$F707/$E707,"")</f>
        <v/>
      </c>
      <c r="H707" s="50">
        <f>IF(AND(ISNUMBER($F707),ISNUMBER($AL707),ISNUMBER($E707),($AL707*$E707)&lt;&gt;0),$F707/($AL707*$E707)*100,"")</f>
        <v/>
      </c>
      <c r="I707" s="51" t="n"/>
      <c r="J707" s="52" t="n"/>
      <c r="K707" s="50">
        <f>IF(AND(ISNUMBER($F707),ISNUMBER($J707)),$F707*(1-$J707),"")</f>
        <v/>
      </c>
      <c r="L707" s="51" t="n"/>
      <c r="M707" s="51" t="n"/>
      <c r="N707" s="50">
        <f>IF(ISNUMBER($F707),($F707-IF(ISNUMBER($AM707),$AM707,0))*(1-IF(ISNUMBER($J707),$J707,0)),"")</f>
        <v/>
      </c>
      <c r="O707" s="34" t="inlineStr">
        <is>
          <t>Zero Sugar</t>
        </is>
      </c>
      <c r="P707" s="48" t="n">
        <v>41</v>
      </c>
      <c r="Q707" s="48" t="n">
        <v>55</v>
      </c>
      <c r="R707" s="34" t="inlineStr">
        <is>
          <t>Not listed</t>
        </is>
      </c>
      <c r="S707" s="48" t="n">
        <v>40</v>
      </c>
      <c r="T707" s="48" t="n">
        <v>150</v>
      </c>
      <c r="U707" s="34" t="inlineStr">
        <is>
          <t>HFCS</t>
        </is>
      </c>
      <c r="V707" s="34" t="inlineStr">
        <is>
          <t>23 flavour soda</t>
        </is>
      </c>
      <c r="W707" s="51" t="n"/>
      <c r="X707" s="51" t="n"/>
      <c r="Y707" s="51" t="n"/>
      <c r="Z707" s="51" t="n"/>
      <c r="AA707" s="34" t="inlineStr">
        <is>
          <t>Very High</t>
        </is>
      </c>
      <c r="AB707" s="34" t="inlineStr">
        <is>
          <t>Beloved unique flavour soda</t>
        </is>
      </c>
      <c r="AC707" s="34" t="inlineStr">
        <is>
          <t>The unique 23 flavour soda</t>
        </is>
      </c>
      <c r="AD707" s="34" t="inlineStr">
        <is>
          <t>One of a kind flavour loyalty.</t>
        </is>
      </c>
      <c r="AE707" s="51" t="n"/>
      <c r="AF707" s="53">
        <f>IF(AND(ISNUMBER($P707),ISNUMBER($AL707),$AL707&lt;&gt;0),ROUND($P707/$AL707*100,1),"")</f>
        <v/>
      </c>
      <c r="AG707" s="54">
        <f>IF(AND(ISNUMBER($S707),ISNUMBER($AL707),$AL707&lt;&gt;0),ROUND($S707/$AL707*100,2),"")</f>
        <v/>
      </c>
      <c r="AH707" s="53">
        <f>IF(AND(ISNUMBER($Q707),ISNUMBER($AL707),$AL707&lt;&gt;0),ROUND($Q707/$AL707*100,1),"")</f>
        <v/>
      </c>
      <c r="AI707" s="48">
        <f>IF(ISNUMBER($S707),IF($S707&lt;=1,"Yes","No"),"n/a")</f>
        <v/>
      </c>
      <c r="AJ707" s="48">
        <f>IF(ISNUMBER($S707),ROUND(MAX(0,MIN(100,100-$S707*2.5-IF(ISNUMBER($T707),$T707,0)*0.12+IF($S707&lt;=1,12,0))),0),"")</f>
        <v/>
      </c>
      <c r="AK707" s="48">
        <f>IF(ISNUMBER($Q707),IF($Q707&gt;=100,20,IF($Q707&gt;=30,10,0)),0)+IF(ISNUMBER($R707),IF($R707&gt;=100,20,0),0)+IF(ISNUMBER($P707),IF($P707&gt;=150,20,IF($P707&gt;=50,12,5)),0)+IF(ISNUMBER($S707),IF($S707&lt;=1,15,0),0)</f>
        <v/>
      </c>
      <c r="AL707" s="48" t="n">
        <v>355</v>
      </c>
      <c r="AM707" s="49" t="n"/>
      <c r="AN707" s="48">
        <f>IF(AND(ISNUMBER($P707),ISNUMBER($AL707),$AL707&lt;&gt;0),IF(OR($P707&gt;180,$P707/$AL707*1000&gt;400),"Over ceiling, confirm SKU","Within"),"n/a")</f>
        <v/>
      </c>
      <c r="AO707" s="51" t="n"/>
      <c r="AP707" s="51" t="n"/>
      <c r="AQ707" s="51" t="n"/>
      <c r="AR707" s="34" t="inlineStr">
        <is>
          <t>Recalled, batch confirmed, to confirm</t>
        </is>
      </c>
      <c r="AS707" s="34" t="inlineStr">
        <is>
          <t>BLANK -&gt; requires live Amazon.ca capture</t>
        </is>
      </c>
      <c r="AT707" s="34" t="inlineStr">
        <is>
          <t>Unverified commercial data</t>
        </is>
      </c>
    </row>
    <row r="708" ht="28" customHeight="1">
      <c r="A708" s="34" t="inlineStr">
        <is>
          <t>Dr Pepper</t>
        </is>
      </c>
      <c r="B708" s="34" t="inlineStr">
        <is>
          <t>Dr Pepper | Zero Sugar | 15 pack 355mL</t>
        </is>
      </c>
      <c r="C708" s="34" t="inlineStr">
        <is>
          <t>5) Sparkling water &amp; soda</t>
        </is>
      </c>
      <c r="D708" s="34" t="inlineStr">
        <is>
          <t>355 mL can</t>
        </is>
      </c>
      <c r="E708" s="48" t="n">
        <v>15</v>
      </c>
      <c r="F708" s="49" t="n"/>
      <c r="G708" s="50">
        <f>IF(AND(ISNUMBER($F708),ISNUMBER($E708),$E708&lt;&gt;0),$F708/$E708,"")</f>
        <v/>
      </c>
      <c r="H708" s="50">
        <f>IF(AND(ISNUMBER($F708),ISNUMBER($AL708),ISNUMBER($E708),($AL708*$E708)&lt;&gt;0),$F708/($AL708*$E708)*100,"")</f>
        <v/>
      </c>
      <c r="I708" s="51" t="n"/>
      <c r="J708" s="52" t="n"/>
      <c r="K708" s="50">
        <f>IF(AND(ISNUMBER($F708),ISNUMBER($J708)),$F708*(1-$J708),"")</f>
        <v/>
      </c>
      <c r="L708" s="51" t="n"/>
      <c r="M708" s="51" t="n"/>
      <c r="N708" s="50">
        <f>IF(ISNUMBER($F708),($F708-IF(ISNUMBER($AM708),$AM708,0))*(1-IF(ISNUMBER($J708),$J708,0)),"")</f>
        <v/>
      </c>
      <c r="O708" s="34" t="inlineStr">
        <is>
          <t>Zero Sugar</t>
        </is>
      </c>
      <c r="P708" s="48" t="n">
        <v>41</v>
      </c>
      <c r="Q708" s="48" t="n">
        <v>55</v>
      </c>
      <c r="R708" s="34" t="inlineStr">
        <is>
          <t>Not listed</t>
        </is>
      </c>
      <c r="S708" s="48" t="n">
        <v>40</v>
      </c>
      <c r="T708" s="48" t="n">
        <v>150</v>
      </c>
      <c r="U708" s="34" t="inlineStr">
        <is>
          <t>HFCS</t>
        </is>
      </c>
      <c r="V708" s="34" t="inlineStr">
        <is>
          <t>23 flavour soda</t>
        </is>
      </c>
      <c r="W708" s="51" t="n"/>
      <c r="X708" s="51" t="n"/>
      <c r="Y708" s="51" t="n"/>
      <c r="Z708" s="51" t="n"/>
      <c r="AA708" s="34" t="inlineStr">
        <is>
          <t>Very High</t>
        </is>
      </c>
      <c r="AB708" s="34" t="inlineStr">
        <is>
          <t>Beloved unique flavour soda</t>
        </is>
      </c>
      <c r="AC708" s="34" t="inlineStr">
        <is>
          <t>The unique 23 flavour soda</t>
        </is>
      </c>
      <c r="AD708" s="34" t="inlineStr">
        <is>
          <t>One of a kind flavour loyalty.</t>
        </is>
      </c>
      <c r="AE708" s="51" t="n"/>
      <c r="AF708" s="53">
        <f>IF(AND(ISNUMBER($P708),ISNUMBER($AL708),$AL708&lt;&gt;0),ROUND($P708/$AL708*100,1),"")</f>
        <v/>
      </c>
      <c r="AG708" s="54">
        <f>IF(AND(ISNUMBER($S708),ISNUMBER($AL708),$AL708&lt;&gt;0),ROUND($S708/$AL708*100,2),"")</f>
        <v/>
      </c>
      <c r="AH708" s="53">
        <f>IF(AND(ISNUMBER($Q708),ISNUMBER($AL708),$AL708&lt;&gt;0),ROUND($Q708/$AL708*100,1),"")</f>
        <v/>
      </c>
      <c r="AI708" s="48">
        <f>IF(ISNUMBER($S708),IF($S708&lt;=1,"Yes","No"),"n/a")</f>
        <v/>
      </c>
      <c r="AJ708" s="48">
        <f>IF(ISNUMBER($S708),ROUND(MAX(0,MIN(100,100-$S708*2.5-IF(ISNUMBER($T708),$T708,0)*0.12+IF($S708&lt;=1,12,0))),0),"")</f>
        <v/>
      </c>
      <c r="AK708" s="48">
        <f>IF(ISNUMBER($Q708),IF($Q708&gt;=100,20,IF($Q708&gt;=30,10,0)),0)+IF(ISNUMBER($R708),IF($R708&gt;=100,20,0),0)+IF(ISNUMBER($P708),IF($P708&gt;=150,20,IF($P708&gt;=50,12,5)),0)+IF(ISNUMBER($S708),IF($S708&lt;=1,15,0),0)</f>
        <v/>
      </c>
      <c r="AL708" s="48" t="n">
        <v>355</v>
      </c>
      <c r="AM708" s="49" t="n"/>
      <c r="AN708" s="48">
        <f>IF(AND(ISNUMBER($P708),ISNUMBER($AL708),$AL708&lt;&gt;0),IF(OR($P708&gt;180,$P708/$AL708*1000&gt;400),"Over ceiling, confirm SKU","Within"),"n/a")</f>
        <v/>
      </c>
      <c r="AO708" s="51" t="n"/>
      <c r="AP708" s="51" t="n"/>
      <c r="AQ708" s="51" t="n"/>
      <c r="AR708" s="34" t="inlineStr">
        <is>
          <t>Recalled, batch confirmed, to confirm</t>
        </is>
      </c>
      <c r="AS708" s="34" t="inlineStr">
        <is>
          <t>BLANK -&gt; requires live Amazon.ca capture</t>
        </is>
      </c>
      <c r="AT708" s="34" t="inlineStr">
        <is>
          <t>Unverified commercial data</t>
        </is>
      </c>
    </row>
    <row r="709" ht="28" customHeight="1">
      <c r="A709" s="34" t="inlineStr">
        <is>
          <t>Dr Pepper</t>
        </is>
      </c>
      <c r="B709" s="34" t="inlineStr">
        <is>
          <t>Dr Pepper | Zero Sugar | 18 pack 355mL</t>
        </is>
      </c>
      <c r="C709" s="34" t="inlineStr">
        <is>
          <t>5) Sparkling water &amp; soda</t>
        </is>
      </c>
      <c r="D709" s="34" t="inlineStr">
        <is>
          <t>355 mL can</t>
        </is>
      </c>
      <c r="E709" s="48" t="n">
        <v>18</v>
      </c>
      <c r="F709" s="49" t="n"/>
      <c r="G709" s="50">
        <f>IF(AND(ISNUMBER($F709),ISNUMBER($E709),$E709&lt;&gt;0),$F709/$E709,"")</f>
        <v/>
      </c>
      <c r="H709" s="50">
        <f>IF(AND(ISNUMBER($F709),ISNUMBER($AL709),ISNUMBER($E709),($AL709*$E709)&lt;&gt;0),$F709/($AL709*$E709)*100,"")</f>
        <v/>
      </c>
      <c r="I709" s="51" t="n"/>
      <c r="J709" s="52" t="n"/>
      <c r="K709" s="50">
        <f>IF(AND(ISNUMBER($F709),ISNUMBER($J709)),$F709*(1-$J709),"")</f>
        <v/>
      </c>
      <c r="L709" s="51" t="n"/>
      <c r="M709" s="51" t="n"/>
      <c r="N709" s="50">
        <f>IF(ISNUMBER($F709),($F709-IF(ISNUMBER($AM709),$AM709,0))*(1-IF(ISNUMBER($J709),$J709,0)),"")</f>
        <v/>
      </c>
      <c r="O709" s="34" t="inlineStr">
        <is>
          <t>Zero Sugar</t>
        </is>
      </c>
      <c r="P709" s="48" t="n">
        <v>41</v>
      </c>
      <c r="Q709" s="48" t="n">
        <v>55</v>
      </c>
      <c r="R709" s="34" t="inlineStr">
        <is>
          <t>Not listed</t>
        </is>
      </c>
      <c r="S709" s="48" t="n">
        <v>40</v>
      </c>
      <c r="T709" s="48" t="n">
        <v>150</v>
      </c>
      <c r="U709" s="34" t="inlineStr">
        <is>
          <t>HFCS</t>
        </is>
      </c>
      <c r="V709" s="34" t="inlineStr">
        <is>
          <t>23 flavour soda</t>
        </is>
      </c>
      <c r="W709" s="51" t="n"/>
      <c r="X709" s="51" t="n"/>
      <c r="Y709" s="51" t="n"/>
      <c r="Z709" s="51" t="n"/>
      <c r="AA709" s="34" t="inlineStr">
        <is>
          <t>Very High</t>
        </is>
      </c>
      <c r="AB709" s="34" t="inlineStr">
        <is>
          <t>Beloved unique flavour soda</t>
        </is>
      </c>
      <c r="AC709" s="34" t="inlineStr">
        <is>
          <t>The unique 23 flavour soda</t>
        </is>
      </c>
      <c r="AD709" s="34" t="inlineStr">
        <is>
          <t>One of a kind flavour loyalty.</t>
        </is>
      </c>
      <c r="AE709" s="51" t="n"/>
      <c r="AF709" s="53">
        <f>IF(AND(ISNUMBER($P709),ISNUMBER($AL709),$AL709&lt;&gt;0),ROUND($P709/$AL709*100,1),"")</f>
        <v/>
      </c>
      <c r="AG709" s="54">
        <f>IF(AND(ISNUMBER($S709),ISNUMBER($AL709),$AL709&lt;&gt;0),ROUND($S709/$AL709*100,2),"")</f>
        <v/>
      </c>
      <c r="AH709" s="53">
        <f>IF(AND(ISNUMBER($Q709),ISNUMBER($AL709),$AL709&lt;&gt;0),ROUND($Q709/$AL709*100,1),"")</f>
        <v/>
      </c>
      <c r="AI709" s="48">
        <f>IF(ISNUMBER($S709),IF($S709&lt;=1,"Yes","No"),"n/a")</f>
        <v/>
      </c>
      <c r="AJ709" s="48">
        <f>IF(ISNUMBER($S709),ROUND(MAX(0,MIN(100,100-$S709*2.5-IF(ISNUMBER($T709),$T709,0)*0.12+IF($S709&lt;=1,12,0))),0),"")</f>
        <v/>
      </c>
      <c r="AK709" s="48">
        <f>IF(ISNUMBER($Q709),IF($Q709&gt;=100,20,IF($Q709&gt;=30,10,0)),0)+IF(ISNUMBER($R709),IF($R709&gt;=100,20,0),0)+IF(ISNUMBER($P709),IF($P709&gt;=150,20,IF($P709&gt;=50,12,5)),0)+IF(ISNUMBER($S709),IF($S709&lt;=1,15,0),0)</f>
        <v/>
      </c>
      <c r="AL709" s="48" t="n">
        <v>355</v>
      </c>
      <c r="AM709" s="49" t="n"/>
      <c r="AN709" s="48">
        <f>IF(AND(ISNUMBER($P709),ISNUMBER($AL709),$AL709&lt;&gt;0),IF(OR($P709&gt;180,$P709/$AL709*1000&gt;400),"Over ceiling, confirm SKU","Within"),"n/a")</f>
        <v/>
      </c>
      <c r="AO709" s="51" t="n"/>
      <c r="AP709" s="51" t="n"/>
      <c r="AQ709" s="51" t="n"/>
      <c r="AR709" s="34" t="inlineStr">
        <is>
          <t>Recalled, batch confirmed, to confirm</t>
        </is>
      </c>
      <c r="AS709" s="34" t="inlineStr">
        <is>
          <t>BLANK -&gt; requires live Amazon.ca capture</t>
        </is>
      </c>
      <c r="AT709" s="34" t="inlineStr">
        <is>
          <t>Unverified commercial data</t>
        </is>
      </c>
    </row>
    <row r="710" ht="28" customHeight="1">
      <c r="A710" s="34" t="inlineStr">
        <is>
          <t>Dr Pepper</t>
        </is>
      </c>
      <c r="B710" s="34" t="inlineStr">
        <is>
          <t>Dr Pepper | Zero Sugar | 24 pack 355mL</t>
        </is>
      </c>
      <c r="C710" s="34" t="inlineStr">
        <is>
          <t>5) Sparkling water &amp; soda</t>
        </is>
      </c>
      <c r="D710" s="34" t="inlineStr">
        <is>
          <t>355 mL can</t>
        </is>
      </c>
      <c r="E710" s="48" t="n">
        <v>24</v>
      </c>
      <c r="F710" s="49" t="n"/>
      <c r="G710" s="50">
        <f>IF(AND(ISNUMBER($F710),ISNUMBER($E710),$E710&lt;&gt;0),$F710/$E710,"")</f>
        <v/>
      </c>
      <c r="H710" s="50">
        <f>IF(AND(ISNUMBER($F710),ISNUMBER($AL710),ISNUMBER($E710),($AL710*$E710)&lt;&gt;0),$F710/($AL710*$E710)*100,"")</f>
        <v/>
      </c>
      <c r="I710" s="51" t="n"/>
      <c r="J710" s="52" t="n"/>
      <c r="K710" s="50">
        <f>IF(AND(ISNUMBER($F710),ISNUMBER($J710)),$F710*(1-$J710),"")</f>
        <v/>
      </c>
      <c r="L710" s="51" t="n"/>
      <c r="M710" s="51" t="n"/>
      <c r="N710" s="50">
        <f>IF(ISNUMBER($F710),($F710-IF(ISNUMBER($AM710),$AM710,0))*(1-IF(ISNUMBER($J710),$J710,0)),"")</f>
        <v/>
      </c>
      <c r="O710" s="34" t="inlineStr">
        <is>
          <t>Zero Sugar</t>
        </is>
      </c>
      <c r="P710" s="48" t="n">
        <v>41</v>
      </c>
      <c r="Q710" s="48" t="n">
        <v>55</v>
      </c>
      <c r="R710" s="34" t="inlineStr">
        <is>
          <t>Not listed</t>
        </is>
      </c>
      <c r="S710" s="48" t="n">
        <v>40</v>
      </c>
      <c r="T710" s="48" t="n">
        <v>150</v>
      </c>
      <c r="U710" s="34" t="inlineStr">
        <is>
          <t>HFCS</t>
        </is>
      </c>
      <c r="V710" s="34" t="inlineStr">
        <is>
          <t>23 flavour soda</t>
        </is>
      </c>
      <c r="W710" s="51" t="n"/>
      <c r="X710" s="51" t="n"/>
      <c r="Y710" s="51" t="n"/>
      <c r="Z710" s="51" t="n"/>
      <c r="AA710" s="34" t="inlineStr">
        <is>
          <t>Very High</t>
        </is>
      </c>
      <c r="AB710" s="34" t="inlineStr">
        <is>
          <t>Beloved unique flavour soda</t>
        </is>
      </c>
      <c r="AC710" s="34" t="inlineStr">
        <is>
          <t>The unique 23 flavour soda</t>
        </is>
      </c>
      <c r="AD710" s="34" t="inlineStr">
        <is>
          <t>One of a kind flavour loyalty.</t>
        </is>
      </c>
      <c r="AE710" s="51" t="n"/>
      <c r="AF710" s="53">
        <f>IF(AND(ISNUMBER($P710),ISNUMBER($AL710),$AL710&lt;&gt;0),ROUND($P710/$AL710*100,1),"")</f>
        <v/>
      </c>
      <c r="AG710" s="54">
        <f>IF(AND(ISNUMBER($S710),ISNUMBER($AL710),$AL710&lt;&gt;0),ROUND($S710/$AL710*100,2),"")</f>
        <v/>
      </c>
      <c r="AH710" s="53">
        <f>IF(AND(ISNUMBER($Q710),ISNUMBER($AL710),$AL710&lt;&gt;0),ROUND($Q710/$AL710*100,1),"")</f>
        <v/>
      </c>
      <c r="AI710" s="48">
        <f>IF(ISNUMBER($S710),IF($S710&lt;=1,"Yes","No"),"n/a")</f>
        <v/>
      </c>
      <c r="AJ710" s="48">
        <f>IF(ISNUMBER($S710),ROUND(MAX(0,MIN(100,100-$S710*2.5-IF(ISNUMBER($T710),$T710,0)*0.12+IF($S710&lt;=1,12,0))),0),"")</f>
        <v/>
      </c>
      <c r="AK710" s="48">
        <f>IF(ISNUMBER($Q710),IF($Q710&gt;=100,20,IF($Q710&gt;=30,10,0)),0)+IF(ISNUMBER($R710),IF($R710&gt;=100,20,0),0)+IF(ISNUMBER($P710),IF($P710&gt;=150,20,IF($P710&gt;=50,12,5)),0)+IF(ISNUMBER($S710),IF($S710&lt;=1,15,0),0)</f>
        <v/>
      </c>
      <c r="AL710" s="48" t="n">
        <v>355</v>
      </c>
      <c r="AM710" s="49" t="n"/>
      <c r="AN710" s="48">
        <f>IF(AND(ISNUMBER($P710),ISNUMBER($AL710),$AL710&lt;&gt;0),IF(OR($P710&gt;180,$P710/$AL710*1000&gt;400),"Over ceiling, confirm SKU","Within"),"n/a")</f>
        <v/>
      </c>
      <c r="AO710" s="51" t="n"/>
      <c r="AP710" s="51" t="n"/>
      <c r="AQ710" s="51" t="n"/>
      <c r="AR710" s="34" t="inlineStr">
        <is>
          <t>Recalled, batch confirmed, to confirm</t>
        </is>
      </c>
      <c r="AS710" s="34" t="inlineStr">
        <is>
          <t>BLANK -&gt; requires live Amazon.ca capture</t>
        </is>
      </c>
      <c r="AT710" s="34" t="inlineStr">
        <is>
          <t>Unverified commercial data</t>
        </is>
      </c>
    </row>
    <row r="711" ht="28" customHeight="1">
      <c r="A711" s="34" t="inlineStr">
        <is>
          <t>Canada Dry</t>
        </is>
      </c>
      <c r="B711" s="34" t="inlineStr">
        <is>
          <t>Canada Dry Ginger Ale | Original | single 355mL</t>
        </is>
      </c>
      <c r="C711" s="34" t="inlineStr">
        <is>
          <t>5) Sparkling water &amp; soda</t>
        </is>
      </c>
      <c r="D711" s="34" t="inlineStr">
        <is>
          <t>355 mL can</t>
        </is>
      </c>
      <c r="E711" s="48" t="n">
        <v>1</v>
      </c>
      <c r="F711" s="49" t="n"/>
      <c r="G711" s="50">
        <f>IF(AND(ISNUMBER($F711),ISNUMBER($E711),$E711&lt;&gt;0),$F711/$E711,"")</f>
        <v/>
      </c>
      <c r="H711" s="50">
        <f>IF(AND(ISNUMBER($F711),ISNUMBER($AL711),ISNUMBER($E711),($AL711*$E711)&lt;&gt;0),$F711/($AL711*$E711)*100,"")</f>
        <v/>
      </c>
      <c r="I711" s="51" t="n"/>
      <c r="J711" s="52" t="n"/>
      <c r="K711" s="50">
        <f>IF(AND(ISNUMBER($F711),ISNUMBER($J711)),$F711*(1-$J711),"")</f>
        <v/>
      </c>
      <c r="L711" s="51" t="n"/>
      <c r="M711" s="51" t="n"/>
      <c r="N711" s="50">
        <f>IF(ISNUMBER($F711),($F711-IF(ISNUMBER($AM711),$AM711,0))*(1-IF(ISNUMBER($J711),$J711,0)),"")</f>
        <v/>
      </c>
      <c r="O711" s="34" t="inlineStr">
        <is>
          <t>Original</t>
        </is>
      </c>
      <c r="P711" s="48" t="n">
        <v>0</v>
      </c>
      <c r="Q711" s="48" t="n">
        <v>35</v>
      </c>
      <c r="R711" s="34" t="inlineStr">
        <is>
          <t>Not listed</t>
        </is>
      </c>
      <c r="S711" s="48" t="n">
        <v>36</v>
      </c>
      <c r="T711" s="48" t="n">
        <v>140</v>
      </c>
      <c r="U711" s="34" t="inlineStr">
        <is>
          <t>HFCS</t>
        </is>
      </c>
      <c r="V711" s="34" t="inlineStr">
        <is>
          <t>Real ginger ale (no functional claim)</t>
        </is>
      </c>
      <c r="W711" s="51" t="n"/>
      <c r="X711" s="51" t="n"/>
      <c r="Y711" s="51" t="n"/>
      <c r="Z711" s="51" t="n"/>
      <c r="AA711" s="34" t="inlineStr">
        <is>
          <t>High</t>
        </is>
      </c>
      <c r="AB711" s="34" t="inlineStr">
        <is>
          <t>#1 ginger ale</t>
        </is>
      </c>
      <c r="AC711" s="34" t="inlineStr">
        <is>
          <t>Crisp classic ginger ale</t>
        </is>
      </c>
      <c r="AD711" s="34" t="inlineStr">
        <is>
          <t>Go to ginger ale, also for upset stomach.</t>
        </is>
      </c>
      <c r="AE711" s="51" t="n"/>
      <c r="AF711" s="53">
        <f>IF(AND(ISNUMBER($P711),ISNUMBER($AL711),$AL711&lt;&gt;0),ROUND($P711/$AL711*100,1),"")</f>
        <v/>
      </c>
      <c r="AG711" s="54">
        <f>IF(AND(ISNUMBER($S711),ISNUMBER($AL711),$AL711&lt;&gt;0),ROUND($S711/$AL711*100,2),"")</f>
        <v/>
      </c>
      <c r="AH711" s="53">
        <f>IF(AND(ISNUMBER($Q711),ISNUMBER($AL711),$AL711&lt;&gt;0),ROUND($Q711/$AL711*100,1),"")</f>
        <v/>
      </c>
      <c r="AI711" s="48">
        <f>IF(ISNUMBER($S711),IF($S711&lt;=1,"Yes","No"),"n/a")</f>
        <v/>
      </c>
      <c r="AJ711" s="48">
        <f>IF(ISNUMBER($S711),ROUND(MAX(0,MIN(100,100-$S711*2.5-IF(ISNUMBER($T711),$T711,0)*0.12+IF($S711&lt;=1,12,0))),0),"")</f>
        <v/>
      </c>
      <c r="AK711" s="48">
        <f>IF(ISNUMBER($Q711),IF($Q711&gt;=100,20,IF($Q711&gt;=30,10,0)),0)+IF(ISNUMBER($R711),IF($R711&gt;=100,20,0),0)+IF(ISNUMBER($P711),IF($P711&gt;=150,20,IF($P711&gt;=50,12,5)),0)+IF(ISNUMBER($S711),IF($S711&lt;=1,15,0),0)</f>
        <v/>
      </c>
      <c r="AL711" s="48" t="n">
        <v>355</v>
      </c>
      <c r="AM711" s="49" t="n"/>
      <c r="AN711" s="48">
        <f>IF(AND(ISNUMBER($P711),ISNUMBER($AL711),$AL711&lt;&gt;0),IF(OR($P711&gt;180,$P711/$AL711*1000&gt;400),"Over ceiling, confirm SKU","Within"),"n/a")</f>
        <v/>
      </c>
      <c r="AO711" s="51" t="n"/>
      <c r="AP711" s="51" t="n"/>
      <c r="AQ711" s="51" t="n"/>
      <c r="AR711" s="34" t="inlineStr">
        <is>
          <t>Recalled, batch confirmed, to confirm</t>
        </is>
      </c>
      <c r="AS711" s="34" t="inlineStr">
        <is>
          <t>BLANK -&gt; requires live Amazon.ca capture</t>
        </is>
      </c>
      <c r="AT711" s="34" t="inlineStr">
        <is>
          <t>Unverified commercial data</t>
        </is>
      </c>
    </row>
    <row r="712" ht="28" customHeight="1">
      <c r="A712" s="34" t="inlineStr">
        <is>
          <t>Canada Dry</t>
        </is>
      </c>
      <c r="B712" s="34" t="inlineStr">
        <is>
          <t>Canada Dry Ginger Ale | Original | 8 pack 355mL</t>
        </is>
      </c>
      <c r="C712" s="34" t="inlineStr">
        <is>
          <t>5) Sparkling water &amp; soda</t>
        </is>
      </c>
      <c r="D712" s="34" t="inlineStr">
        <is>
          <t>355 mL can</t>
        </is>
      </c>
      <c r="E712" s="48" t="n">
        <v>8</v>
      </c>
      <c r="F712" s="49" t="n"/>
      <c r="G712" s="50">
        <f>IF(AND(ISNUMBER($F712),ISNUMBER($E712),$E712&lt;&gt;0),$F712/$E712,"")</f>
        <v/>
      </c>
      <c r="H712" s="50">
        <f>IF(AND(ISNUMBER($F712),ISNUMBER($AL712),ISNUMBER($E712),($AL712*$E712)&lt;&gt;0),$F712/($AL712*$E712)*100,"")</f>
        <v/>
      </c>
      <c r="I712" s="51" t="n"/>
      <c r="J712" s="52" t="n"/>
      <c r="K712" s="50">
        <f>IF(AND(ISNUMBER($F712),ISNUMBER($J712)),$F712*(1-$J712),"")</f>
        <v/>
      </c>
      <c r="L712" s="51" t="n"/>
      <c r="M712" s="51" t="n"/>
      <c r="N712" s="50">
        <f>IF(ISNUMBER($F712),($F712-IF(ISNUMBER($AM712),$AM712,0))*(1-IF(ISNUMBER($J712),$J712,0)),"")</f>
        <v/>
      </c>
      <c r="O712" s="34" t="inlineStr">
        <is>
          <t>Original</t>
        </is>
      </c>
      <c r="P712" s="48" t="n">
        <v>0</v>
      </c>
      <c r="Q712" s="48" t="n">
        <v>35</v>
      </c>
      <c r="R712" s="34" t="inlineStr">
        <is>
          <t>Not listed</t>
        </is>
      </c>
      <c r="S712" s="48" t="n">
        <v>36</v>
      </c>
      <c r="T712" s="48" t="n">
        <v>140</v>
      </c>
      <c r="U712" s="34" t="inlineStr">
        <is>
          <t>HFCS</t>
        </is>
      </c>
      <c r="V712" s="34" t="inlineStr">
        <is>
          <t>Real ginger ale (no functional claim)</t>
        </is>
      </c>
      <c r="W712" s="51" t="n"/>
      <c r="X712" s="51" t="n"/>
      <c r="Y712" s="51" t="n"/>
      <c r="Z712" s="51" t="n"/>
      <c r="AA712" s="34" t="inlineStr">
        <is>
          <t>High</t>
        </is>
      </c>
      <c r="AB712" s="34" t="inlineStr">
        <is>
          <t>#1 ginger ale</t>
        </is>
      </c>
      <c r="AC712" s="34" t="inlineStr">
        <is>
          <t>Crisp classic ginger ale</t>
        </is>
      </c>
      <c r="AD712" s="34" t="inlineStr">
        <is>
          <t>Go to ginger ale, also for upset stomach.</t>
        </is>
      </c>
      <c r="AE712" s="51" t="n"/>
      <c r="AF712" s="53">
        <f>IF(AND(ISNUMBER($P712),ISNUMBER($AL712),$AL712&lt;&gt;0),ROUND($P712/$AL712*100,1),"")</f>
        <v/>
      </c>
      <c r="AG712" s="54">
        <f>IF(AND(ISNUMBER($S712),ISNUMBER($AL712),$AL712&lt;&gt;0),ROUND($S712/$AL712*100,2),"")</f>
        <v/>
      </c>
      <c r="AH712" s="53">
        <f>IF(AND(ISNUMBER($Q712),ISNUMBER($AL712),$AL712&lt;&gt;0),ROUND($Q712/$AL712*100,1),"")</f>
        <v/>
      </c>
      <c r="AI712" s="48">
        <f>IF(ISNUMBER($S712),IF($S712&lt;=1,"Yes","No"),"n/a")</f>
        <v/>
      </c>
      <c r="AJ712" s="48">
        <f>IF(ISNUMBER($S712),ROUND(MAX(0,MIN(100,100-$S712*2.5-IF(ISNUMBER($T712),$T712,0)*0.12+IF($S712&lt;=1,12,0))),0),"")</f>
        <v/>
      </c>
      <c r="AK712" s="48">
        <f>IF(ISNUMBER($Q712),IF($Q712&gt;=100,20,IF($Q712&gt;=30,10,0)),0)+IF(ISNUMBER($R712),IF($R712&gt;=100,20,0),0)+IF(ISNUMBER($P712),IF($P712&gt;=150,20,IF($P712&gt;=50,12,5)),0)+IF(ISNUMBER($S712),IF($S712&lt;=1,15,0),0)</f>
        <v/>
      </c>
      <c r="AL712" s="48" t="n">
        <v>355</v>
      </c>
      <c r="AM712" s="49" t="n"/>
      <c r="AN712" s="48">
        <f>IF(AND(ISNUMBER($P712),ISNUMBER($AL712),$AL712&lt;&gt;0),IF(OR($P712&gt;180,$P712/$AL712*1000&gt;400),"Over ceiling, confirm SKU","Within"),"n/a")</f>
        <v/>
      </c>
      <c r="AO712" s="51" t="n"/>
      <c r="AP712" s="51" t="n"/>
      <c r="AQ712" s="51" t="n"/>
      <c r="AR712" s="34" t="inlineStr">
        <is>
          <t>Recalled, batch confirmed, to confirm</t>
        </is>
      </c>
      <c r="AS712" s="34" t="inlineStr">
        <is>
          <t>BLANK -&gt; requires live Amazon.ca capture</t>
        </is>
      </c>
      <c r="AT712" s="34" t="inlineStr">
        <is>
          <t>Unverified commercial data</t>
        </is>
      </c>
    </row>
    <row r="713" ht="28" customHeight="1">
      <c r="A713" s="34" t="inlineStr">
        <is>
          <t>Canada Dry</t>
        </is>
      </c>
      <c r="B713" s="34" t="inlineStr">
        <is>
          <t>Canada Dry Ginger Ale | Original | 12 pack 355mL</t>
        </is>
      </c>
      <c r="C713" s="34" t="inlineStr">
        <is>
          <t>5) Sparkling water &amp; soda</t>
        </is>
      </c>
      <c r="D713" s="34" t="inlineStr">
        <is>
          <t>355 mL can</t>
        </is>
      </c>
      <c r="E713" s="48" t="n">
        <v>12</v>
      </c>
      <c r="F713" s="49" t="n"/>
      <c r="G713" s="50">
        <f>IF(AND(ISNUMBER($F713),ISNUMBER($E713),$E713&lt;&gt;0),$F713/$E713,"")</f>
        <v/>
      </c>
      <c r="H713" s="50">
        <f>IF(AND(ISNUMBER($F713),ISNUMBER($AL713),ISNUMBER($E713),($AL713*$E713)&lt;&gt;0),$F713/($AL713*$E713)*100,"")</f>
        <v/>
      </c>
      <c r="I713" s="51" t="n"/>
      <c r="J713" s="52" t="n"/>
      <c r="K713" s="50">
        <f>IF(AND(ISNUMBER($F713),ISNUMBER($J713)),$F713*(1-$J713),"")</f>
        <v/>
      </c>
      <c r="L713" s="51" t="n"/>
      <c r="M713" s="51" t="n"/>
      <c r="N713" s="50">
        <f>IF(ISNUMBER($F713),($F713-IF(ISNUMBER($AM713),$AM713,0))*(1-IF(ISNUMBER($J713),$J713,0)),"")</f>
        <v/>
      </c>
      <c r="O713" s="34" t="inlineStr">
        <is>
          <t>Original</t>
        </is>
      </c>
      <c r="P713" s="48" t="n">
        <v>0</v>
      </c>
      <c r="Q713" s="48" t="n">
        <v>35</v>
      </c>
      <c r="R713" s="34" t="inlineStr">
        <is>
          <t>Not listed</t>
        </is>
      </c>
      <c r="S713" s="48" t="n">
        <v>36</v>
      </c>
      <c r="T713" s="48" t="n">
        <v>140</v>
      </c>
      <c r="U713" s="34" t="inlineStr">
        <is>
          <t>HFCS</t>
        </is>
      </c>
      <c r="V713" s="34" t="inlineStr">
        <is>
          <t>Real ginger ale (no functional claim)</t>
        </is>
      </c>
      <c r="W713" s="51" t="n"/>
      <c r="X713" s="51" t="n"/>
      <c r="Y713" s="51" t="n"/>
      <c r="Z713" s="51" t="n"/>
      <c r="AA713" s="34" t="inlineStr">
        <is>
          <t>High</t>
        </is>
      </c>
      <c r="AB713" s="34" t="inlineStr">
        <is>
          <t>#1 ginger ale</t>
        </is>
      </c>
      <c r="AC713" s="34" t="inlineStr">
        <is>
          <t>Crisp classic ginger ale</t>
        </is>
      </c>
      <c r="AD713" s="34" t="inlineStr">
        <is>
          <t>Go to ginger ale, also for upset stomach.</t>
        </is>
      </c>
      <c r="AE713" s="51" t="n"/>
      <c r="AF713" s="53">
        <f>IF(AND(ISNUMBER($P713),ISNUMBER($AL713),$AL713&lt;&gt;0),ROUND($P713/$AL713*100,1),"")</f>
        <v/>
      </c>
      <c r="AG713" s="54">
        <f>IF(AND(ISNUMBER($S713),ISNUMBER($AL713),$AL713&lt;&gt;0),ROUND($S713/$AL713*100,2),"")</f>
        <v/>
      </c>
      <c r="AH713" s="53">
        <f>IF(AND(ISNUMBER($Q713),ISNUMBER($AL713),$AL713&lt;&gt;0),ROUND($Q713/$AL713*100,1),"")</f>
        <v/>
      </c>
      <c r="AI713" s="48">
        <f>IF(ISNUMBER($S713),IF($S713&lt;=1,"Yes","No"),"n/a")</f>
        <v/>
      </c>
      <c r="AJ713" s="48">
        <f>IF(ISNUMBER($S713),ROUND(MAX(0,MIN(100,100-$S713*2.5-IF(ISNUMBER($T713),$T713,0)*0.12+IF($S713&lt;=1,12,0))),0),"")</f>
        <v/>
      </c>
      <c r="AK713" s="48">
        <f>IF(ISNUMBER($Q713),IF($Q713&gt;=100,20,IF($Q713&gt;=30,10,0)),0)+IF(ISNUMBER($R713),IF($R713&gt;=100,20,0),0)+IF(ISNUMBER($P713),IF($P713&gt;=150,20,IF($P713&gt;=50,12,5)),0)+IF(ISNUMBER($S713),IF($S713&lt;=1,15,0),0)</f>
        <v/>
      </c>
      <c r="AL713" s="48" t="n">
        <v>355</v>
      </c>
      <c r="AM713" s="49" t="n"/>
      <c r="AN713" s="48">
        <f>IF(AND(ISNUMBER($P713),ISNUMBER($AL713),$AL713&lt;&gt;0),IF(OR($P713&gt;180,$P713/$AL713*1000&gt;400),"Over ceiling, confirm SKU","Within"),"n/a")</f>
        <v/>
      </c>
      <c r="AO713" s="51" t="n"/>
      <c r="AP713" s="51" t="n"/>
      <c r="AQ713" s="51" t="n"/>
      <c r="AR713" s="34" t="inlineStr">
        <is>
          <t>Recalled, batch confirmed, to confirm</t>
        </is>
      </c>
      <c r="AS713" s="34" t="inlineStr">
        <is>
          <t>BLANK -&gt; requires live Amazon.ca capture</t>
        </is>
      </c>
      <c r="AT713" s="34" t="inlineStr">
        <is>
          <t>Unverified commercial data</t>
        </is>
      </c>
    </row>
    <row r="714" ht="28" customHeight="1">
      <c r="A714" s="34" t="inlineStr">
        <is>
          <t>Canada Dry</t>
        </is>
      </c>
      <c r="B714" s="34" t="inlineStr">
        <is>
          <t>Canada Dry Ginger Ale | Original | 15 pack 355mL</t>
        </is>
      </c>
      <c r="C714" s="34" t="inlineStr">
        <is>
          <t>5) Sparkling water &amp; soda</t>
        </is>
      </c>
      <c r="D714" s="34" t="inlineStr">
        <is>
          <t>355 mL can</t>
        </is>
      </c>
      <c r="E714" s="48" t="n">
        <v>15</v>
      </c>
      <c r="F714" s="49" t="n"/>
      <c r="G714" s="50">
        <f>IF(AND(ISNUMBER($F714),ISNUMBER($E714),$E714&lt;&gt;0),$F714/$E714,"")</f>
        <v/>
      </c>
      <c r="H714" s="50">
        <f>IF(AND(ISNUMBER($F714),ISNUMBER($AL714),ISNUMBER($E714),($AL714*$E714)&lt;&gt;0),$F714/($AL714*$E714)*100,"")</f>
        <v/>
      </c>
      <c r="I714" s="51" t="n"/>
      <c r="J714" s="52" t="n"/>
      <c r="K714" s="50">
        <f>IF(AND(ISNUMBER($F714),ISNUMBER($J714)),$F714*(1-$J714),"")</f>
        <v/>
      </c>
      <c r="L714" s="51" t="n"/>
      <c r="M714" s="51" t="n"/>
      <c r="N714" s="50">
        <f>IF(ISNUMBER($F714),($F714-IF(ISNUMBER($AM714),$AM714,0))*(1-IF(ISNUMBER($J714),$J714,0)),"")</f>
        <v/>
      </c>
      <c r="O714" s="34" t="inlineStr">
        <is>
          <t>Original</t>
        </is>
      </c>
      <c r="P714" s="48" t="n">
        <v>0</v>
      </c>
      <c r="Q714" s="48" t="n">
        <v>35</v>
      </c>
      <c r="R714" s="34" t="inlineStr">
        <is>
          <t>Not listed</t>
        </is>
      </c>
      <c r="S714" s="48" t="n">
        <v>36</v>
      </c>
      <c r="T714" s="48" t="n">
        <v>140</v>
      </c>
      <c r="U714" s="34" t="inlineStr">
        <is>
          <t>HFCS</t>
        </is>
      </c>
      <c r="V714" s="34" t="inlineStr">
        <is>
          <t>Real ginger ale (no functional claim)</t>
        </is>
      </c>
      <c r="W714" s="51" t="n"/>
      <c r="X714" s="51" t="n"/>
      <c r="Y714" s="51" t="n"/>
      <c r="Z714" s="51" t="n"/>
      <c r="AA714" s="34" t="inlineStr">
        <is>
          <t>High</t>
        </is>
      </c>
      <c r="AB714" s="34" t="inlineStr">
        <is>
          <t>#1 ginger ale</t>
        </is>
      </c>
      <c r="AC714" s="34" t="inlineStr">
        <is>
          <t>Crisp classic ginger ale</t>
        </is>
      </c>
      <c r="AD714" s="34" t="inlineStr">
        <is>
          <t>Go to ginger ale, also for upset stomach.</t>
        </is>
      </c>
      <c r="AE714" s="51" t="n"/>
      <c r="AF714" s="53">
        <f>IF(AND(ISNUMBER($P714),ISNUMBER($AL714),$AL714&lt;&gt;0),ROUND($P714/$AL714*100,1),"")</f>
        <v/>
      </c>
      <c r="AG714" s="54">
        <f>IF(AND(ISNUMBER($S714),ISNUMBER($AL714),$AL714&lt;&gt;0),ROUND($S714/$AL714*100,2),"")</f>
        <v/>
      </c>
      <c r="AH714" s="53">
        <f>IF(AND(ISNUMBER($Q714),ISNUMBER($AL714),$AL714&lt;&gt;0),ROUND($Q714/$AL714*100,1),"")</f>
        <v/>
      </c>
      <c r="AI714" s="48">
        <f>IF(ISNUMBER($S714),IF($S714&lt;=1,"Yes","No"),"n/a")</f>
        <v/>
      </c>
      <c r="AJ714" s="48">
        <f>IF(ISNUMBER($S714),ROUND(MAX(0,MIN(100,100-$S714*2.5-IF(ISNUMBER($T714),$T714,0)*0.12+IF($S714&lt;=1,12,0))),0),"")</f>
        <v/>
      </c>
      <c r="AK714" s="48">
        <f>IF(ISNUMBER($Q714),IF($Q714&gt;=100,20,IF($Q714&gt;=30,10,0)),0)+IF(ISNUMBER($R714),IF($R714&gt;=100,20,0),0)+IF(ISNUMBER($P714),IF($P714&gt;=150,20,IF($P714&gt;=50,12,5)),0)+IF(ISNUMBER($S714),IF($S714&lt;=1,15,0),0)</f>
        <v/>
      </c>
      <c r="AL714" s="48" t="n">
        <v>355</v>
      </c>
      <c r="AM714" s="49" t="n"/>
      <c r="AN714" s="48">
        <f>IF(AND(ISNUMBER($P714),ISNUMBER($AL714),$AL714&lt;&gt;0),IF(OR($P714&gt;180,$P714/$AL714*1000&gt;400),"Over ceiling, confirm SKU","Within"),"n/a")</f>
        <v/>
      </c>
      <c r="AO714" s="51" t="n"/>
      <c r="AP714" s="51" t="n"/>
      <c r="AQ714" s="51" t="n"/>
      <c r="AR714" s="34" t="inlineStr">
        <is>
          <t>Recalled, batch confirmed, to confirm</t>
        </is>
      </c>
      <c r="AS714" s="34" t="inlineStr">
        <is>
          <t>BLANK -&gt; requires live Amazon.ca capture</t>
        </is>
      </c>
      <c r="AT714" s="34" t="inlineStr">
        <is>
          <t>Unverified commercial data</t>
        </is>
      </c>
    </row>
    <row r="715" ht="28" customHeight="1">
      <c r="A715" s="34" t="inlineStr">
        <is>
          <t>Canada Dry</t>
        </is>
      </c>
      <c r="B715" s="34" t="inlineStr">
        <is>
          <t>Canada Dry Ginger Ale | Original | 18 pack 355mL</t>
        </is>
      </c>
      <c r="C715" s="34" t="inlineStr">
        <is>
          <t>5) Sparkling water &amp; soda</t>
        </is>
      </c>
      <c r="D715" s="34" t="inlineStr">
        <is>
          <t>355 mL can</t>
        </is>
      </c>
      <c r="E715" s="48" t="n">
        <v>18</v>
      </c>
      <c r="F715" s="49" t="n"/>
      <c r="G715" s="50">
        <f>IF(AND(ISNUMBER($F715),ISNUMBER($E715),$E715&lt;&gt;0),$F715/$E715,"")</f>
        <v/>
      </c>
      <c r="H715" s="50">
        <f>IF(AND(ISNUMBER($F715),ISNUMBER($AL715),ISNUMBER($E715),($AL715*$E715)&lt;&gt;0),$F715/($AL715*$E715)*100,"")</f>
        <v/>
      </c>
      <c r="I715" s="51" t="n"/>
      <c r="J715" s="52" t="n"/>
      <c r="K715" s="50">
        <f>IF(AND(ISNUMBER($F715),ISNUMBER($J715)),$F715*(1-$J715),"")</f>
        <v/>
      </c>
      <c r="L715" s="51" t="n"/>
      <c r="M715" s="51" t="n"/>
      <c r="N715" s="50">
        <f>IF(ISNUMBER($F715),($F715-IF(ISNUMBER($AM715),$AM715,0))*(1-IF(ISNUMBER($J715),$J715,0)),"")</f>
        <v/>
      </c>
      <c r="O715" s="34" t="inlineStr">
        <is>
          <t>Original</t>
        </is>
      </c>
      <c r="P715" s="48" t="n">
        <v>0</v>
      </c>
      <c r="Q715" s="48" t="n">
        <v>35</v>
      </c>
      <c r="R715" s="34" t="inlineStr">
        <is>
          <t>Not listed</t>
        </is>
      </c>
      <c r="S715" s="48" t="n">
        <v>36</v>
      </c>
      <c r="T715" s="48" t="n">
        <v>140</v>
      </c>
      <c r="U715" s="34" t="inlineStr">
        <is>
          <t>HFCS</t>
        </is>
      </c>
      <c r="V715" s="34" t="inlineStr">
        <is>
          <t>Real ginger ale (no functional claim)</t>
        </is>
      </c>
      <c r="W715" s="51" t="n"/>
      <c r="X715" s="51" t="n"/>
      <c r="Y715" s="51" t="n"/>
      <c r="Z715" s="51" t="n"/>
      <c r="AA715" s="34" t="inlineStr">
        <is>
          <t>High</t>
        </is>
      </c>
      <c r="AB715" s="34" t="inlineStr">
        <is>
          <t>#1 ginger ale</t>
        </is>
      </c>
      <c r="AC715" s="34" t="inlineStr">
        <is>
          <t>Crisp classic ginger ale</t>
        </is>
      </c>
      <c r="AD715" s="34" t="inlineStr">
        <is>
          <t>Go to ginger ale, also for upset stomach.</t>
        </is>
      </c>
      <c r="AE715" s="51" t="n"/>
      <c r="AF715" s="53">
        <f>IF(AND(ISNUMBER($P715),ISNUMBER($AL715),$AL715&lt;&gt;0),ROUND($P715/$AL715*100,1),"")</f>
        <v/>
      </c>
      <c r="AG715" s="54">
        <f>IF(AND(ISNUMBER($S715),ISNUMBER($AL715),$AL715&lt;&gt;0),ROUND($S715/$AL715*100,2),"")</f>
        <v/>
      </c>
      <c r="AH715" s="53">
        <f>IF(AND(ISNUMBER($Q715),ISNUMBER($AL715),$AL715&lt;&gt;0),ROUND($Q715/$AL715*100,1),"")</f>
        <v/>
      </c>
      <c r="AI715" s="48">
        <f>IF(ISNUMBER($S715),IF($S715&lt;=1,"Yes","No"),"n/a")</f>
        <v/>
      </c>
      <c r="AJ715" s="48">
        <f>IF(ISNUMBER($S715),ROUND(MAX(0,MIN(100,100-$S715*2.5-IF(ISNUMBER($T715),$T715,0)*0.12+IF($S715&lt;=1,12,0))),0),"")</f>
        <v/>
      </c>
      <c r="AK715" s="48">
        <f>IF(ISNUMBER($Q715),IF($Q715&gt;=100,20,IF($Q715&gt;=30,10,0)),0)+IF(ISNUMBER($R715),IF($R715&gt;=100,20,0),0)+IF(ISNUMBER($P715),IF($P715&gt;=150,20,IF($P715&gt;=50,12,5)),0)+IF(ISNUMBER($S715),IF($S715&lt;=1,15,0),0)</f>
        <v/>
      </c>
      <c r="AL715" s="48" t="n">
        <v>355</v>
      </c>
      <c r="AM715" s="49" t="n"/>
      <c r="AN715" s="48">
        <f>IF(AND(ISNUMBER($P715),ISNUMBER($AL715),$AL715&lt;&gt;0),IF(OR($P715&gt;180,$P715/$AL715*1000&gt;400),"Over ceiling, confirm SKU","Within"),"n/a")</f>
        <v/>
      </c>
      <c r="AO715" s="51" t="n"/>
      <c r="AP715" s="51" t="n"/>
      <c r="AQ715" s="51" t="n"/>
      <c r="AR715" s="34" t="inlineStr">
        <is>
          <t>Recalled, batch confirmed, to confirm</t>
        </is>
      </c>
      <c r="AS715" s="34" t="inlineStr">
        <is>
          <t>BLANK -&gt; requires live Amazon.ca capture</t>
        </is>
      </c>
      <c r="AT715" s="34" t="inlineStr">
        <is>
          <t>Unverified commercial data</t>
        </is>
      </c>
    </row>
    <row r="716" ht="28" customHeight="1">
      <c r="A716" s="34" t="inlineStr">
        <is>
          <t>Canada Dry</t>
        </is>
      </c>
      <c r="B716" s="34" t="inlineStr">
        <is>
          <t>Canada Dry Ginger Ale | Original | 24 pack 355mL</t>
        </is>
      </c>
      <c r="C716" s="34" t="inlineStr">
        <is>
          <t>5) Sparkling water &amp; soda</t>
        </is>
      </c>
      <c r="D716" s="34" t="inlineStr">
        <is>
          <t>355 mL can</t>
        </is>
      </c>
      <c r="E716" s="48" t="n">
        <v>24</v>
      </c>
      <c r="F716" s="49" t="n"/>
      <c r="G716" s="50">
        <f>IF(AND(ISNUMBER($F716),ISNUMBER($E716),$E716&lt;&gt;0),$F716/$E716,"")</f>
        <v/>
      </c>
      <c r="H716" s="50">
        <f>IF(AND(ISNUMBER($F716),ISNUMBER($AL716),ISNUMBER($E716),($AL716*$E716)&lt;&gt;0),$F716/($AL716*$E716)*100,"")</f>
        <v/>
      </c>
      <c r="I716" s="51" t="n"/>
      <c r="J716" s="52" t="n"/>
      <c r="K716" s="50">
        <f>IF(AND(ISNUMBER($F716),ISNUMBER($J716)),$F716*(1-$J716),"")</f>
        <v/>
      </c>
      <c r="L716" s="51" t="n"/>
      <c r="M716" s="51" t="n"/>
      <c r="N716" s="50">
        <f>IF(ISNUMBER($F716),($F716-IF(ISNUMBER($AM716),$AM716,0))*(1-IF(ISNUMBER($J716),$J716,0)),"")</f>
        <v/>
      </c>
      <c r="O716" s="34" t="inlineStr">
        <is>
          <t>Original</t>
        </is>
      </c>
      <c r="P716" s="48" t="n">
        <v>0</v>
      </c>
      <c r="Q716" s="48" t="n">
        <v>35</v>
      </c>
      <c r="R716" s="34" t="inlineStr">
        <is>
          <t>Not listed</t>
        </is>
      </c>
      <c r="S716" s="48" t="n">
        <v>36</v>
      </c>
      <c r="T716" s="48" t="n">
        <v>140</v>
      </c>
      <c r="U716" s="34" t="inlineStr">
        <is>
          <t>HFCS</t>
        </is>
      </c>
      <c r="V716" s="34" t="inlineStr">
        <is>
          <t>Real ginger ale (no functional claim)</t>
        </is>
      </c>
      <c r="W716" s="51" t="n"/>
      <c r="X716" s="51" t="n"/>
      <c r="Y716" s="51" t="n"/>
      <c r="Z716" s="51" t="n"/>
      <c r="AA716" s="34" t="inlineStr">
        <is>
          <t>High</t>
        </is>
      </c>
      <c r="AB716" s="34" t="inlineStr">
        <is>
          <t>#1 ginger ale</t>
        </is>
      </c>
      <c r="AC716" s="34" t="inlineStr">
        <is>
          <t>Crisp classic ginger ale</t>
        </is>
      </c>
      <c r="AD716" s="34" t="inlineStr">
        <is>
          <t>Go to ginger ale, also for upset stomach.</t>
        </is>
      </c>
      <c r="AE716" s="51" t="n"/>
      <c r="AF716" s="53">
        <f>IF(AND(ISNUMBER($P716),ISNUMBER($AL716),$AL716&lt;&gt;0),ROUND($P716/$AL716*100,1),"")</f>
        <v/>
      </c>
      <c r="AG716" s="54">
        <f>IF(AND(ISNUMBER($S716),ISNUMBER($AL716),$AL716&lt;&gt;0),ROUND($S716/$AL716*100,2),"")</f>
        <v/>
      </c>
      <c r="AH716" s="53">
        <f>IF(AND(ISNUMBER($Q716),ISNUMBER($AL716),$AL716&lt;&gt;0),ROUND($Q716/$AL716*100,1),"")</f>
        <v/>
      </c>
      <c r="AI716" s="48">
        <f>IF(ISNUMBER($S716),IF($S716&lt;=1,"Yes","No"),"n/a")</f>
        <v/>
      </c>
      <c r="AJ716" s="48">
        <f>IF(ISNUMBER($S716),ROUND(MAX(0,MIN(100,100-$S716*2.5-IF(ISNUMBER($T716),$T716,0)*0.12+IF($S716&lt;=1,12,0))),0),"")</f>
        <v/>
      </c>
      <c r="AK716" s="48">
        <f>IF(ISNUMBER($Q716),IF($Q716&gt;=100,20,IF($Q716&gt;=30,10,0)),0)+IF(ISNUMBER($R716),IF($R716&gt;=100,20,0),0)+IF(ISNUMBER($P716),IF($P716&gt;=150,20,IF($P716&gt;=50,12,5)),0)+IF(ISNUMBER($S716),IF($S716&lt;=1,15,0),0)</f>
        <v/>
      </c>
      <c r="AL716" s="48" t="n">
        <v>355</v>
      </c>
      <c r="AM716" s="49" t="n"/>
      <c r="AN716" s="48">
        <f>IF(AND(ISNUMBER($P716),ISNUMBER($AL716),$AL716&lt;&gt;0),IF(OR($P716&gt;180,$P716/$AL716*1000&gt;400),"Over ceiling, confirm SKU","Within"),"n/a")</f>
        <v/>
      </c>
      <c r="AO716" s="51" t="n"/>
      <c r="AP716" s="51" t="n"/>
      <c r="AQ716" s="51" t="n"/>
      <c r="AR716" s="34" t="inlineStr">
        <is>
          <t>Recalled, batch confirmed, to confirm</t>
        </is>
      </c>
      <c r="AS716" s="34" t="inlineStr">
        <is>
          <t>BLANK -&gt; requires live Amazon.ca capture</t>
        </is>
      </c>
      <c r="AT716" s="34" t="inlineStr">
        <is>
          <t>Unverified commercial data</t>
        </is>
      </c>
    </row>
    <row r="717" ht="28" customHeight="1">
      <c r="A717" s="34" t="inlineStr">
        <is>
          <t>Canada Dry</t>
        </is>
      </c>
      <c r="B717" s="34" t="inlineStr">
        <is>
          <t>Canada Dry Ginger Ale | Diet | single 355mL</t>
        </is>
      </c>
      <c r="C717" s="34" t="inlineStr">
        <is>
          <t>5) Sparkling water &amp; soda</t>
        </is>
      </c>
      <c r="D717" s="34" t="inlineStr">
        <is>
          <t>355 mL can</t>
        </is>
      </c>
      <c r="E717" s="48" t="n">
        <v>1</v>
      </c>
      <c r="F717" s="49" t="n"/>
      <c r="G717" s="50">
        <f>IF(AND(ISNUMBER($F717),ISNUMBER($E717),$E717&lt;&gt;0),$F717/$E717,"")</f>
        <v/>
      </c>
      <c r="H717" s="50">
        <f>IF(AND(ISNUMBER($F717),ISNUMBER($AL717),ISNUMBER($E717),($AL717*$E717)&lt;&gt;0),$F717/($AL717*$E717)*100,"")</f>
        <v/>
      </c>
      <c r="I717" s="51" t="n"/>
      <c r="J717" s="52" t="n"/>
      <c r="K717" s="50">
        <f>IF(AND(ISNUMBER($F717),ISNUMBER($J717)),$F717*(1-$J717),"")</f>
        <v/>
      </c>
      <c r="L717" s="51" t="n"/>
      <c r="M717" s="51" t="n"/>
      <c r="N717" s="50">
        <f>IF(ISNUMBER($F717),($F717-IF(ISNUMBER($AM717),$AM717,0))*(1-IF(ISNUMBER($J717),$J717,0)),"")</f>
        <v/>
      </c>
      <c r="O717" s="34" t="inlineStr">
        <is>
          <t>Diet</t>
        </is>
      </c>
      <c r="P717" s="48" t="n">
        <v>0</v>
      </c>
      <c r="Q717" s="48" t="n">
        <v>35</v>
      </c>
      <c r="R717" s="34" t="inlineStr">
        <is>
          <t>Not listed</t>
        </is>
      </c>
      <c r="S717" s="48" t="n">
        <v>36</v>
      </c>
      <c r="T717" s="48" t="n">
        <v>140</v>
      </c>
      <c r="U717" s="34" t="inlineStr">
        <is>
          <t>HFCS</t>
        </is>
      </c>
      <c r="V717" s="34" t="inlineStr">
        <is>
          <t>Real ginger ale (no functional claim)</t>
        </is>
      </c>
      <c r="W717" s="51" t="n"/>
      <c r="X717" s="51" t="n"/>
      <c r="Y717" s="51" t="n"/>
      <c r="Z717" s="51" t="n"/>
      <c r="AA717" s="34" t="inlineStr">
        <is>
          <t>High</t>
        </is>
      </c>
      <c r="AB717" s="34" t="inlineStr">
        <is>
          <t>#1 ginger ale</t>
        </is>
      </c>
      <c r="AC717" s="34" t="inlineStr">
        <is>
          <t>Crisp classic ginger ale</t>
        </is>
      </c>
      <c r="AD717" s="34" t="inlineStr">
        <is>
          <t>Go to ginger ale, also for upset stomach.</t>
        </is>
      </c>
      <c r="AE717" s="51" t="n"/>
      <c r="AF717" s="53">
        <f>IF(AND(ISNUMBER($P717),ISNUMBER($AL717),$AL717&lt;&gt;0),ROUND($P717/$AL717*100,1),"")</f>
        <v/>
      </c>
      <c r="AG717" s="54">
        <f>IF(AND(ISNUMBER($S717),ISNUMBER($AL717),$AL717&lt;&gt;0),ROUND($S717/$AL717*100,2),"")</f>
        <v/>
      </c>
      <c r="AH717" s="53">
        <f>IF(AND(ISNUMBER($Q717),ISNUMBER($AL717),$AL717&lt;&gt;0),ROUND($Q717/$AL717*100,1),"")</f>
        <v/>
      </c>
      <c r="AI717" s="48">
        <f>IF(ISNUMBER($S717),IF($S717&lt;=1,"Yes","No"),"n/a")</f>
        <v/>
      </c>
      <c r="AJ717" s="48">
        <f>IF(ISNUMBER($S717),ROUND(MAX(0,MIN(100,100-$S717*2.5-IF(ISNUMBER($T717),$T717,0)*0.12+IF($S717&lt;=1,12,0))),0),"")</f>
        <v/>
      </c>
      <c r="AK717" s="48">
        <f>IF(ISNUMBER($Q717),IF($Q717&gt;=100,20,IF($Q717&gt;=30,10,0)),0)+IF(ISNUMBER($R717),IF($R717&gt;=100,20,0),0)+IF(ISNUMBER($P717),IF($P717&gt;=150,20,IF($P717&gt;=50,12,5)),0)+IF(ISNUMBER($S717),IF($S717&lt;=1,15,0),0)</f>
        <v/>
      </c>
      <c r="AL717" s="48" t="n">
        <v>355</v>
      </c>
      <c r="AM717" s="49" t="n"/>
      <c r="AN717" s="48">
        <f>IF(AND(ISNUMBER($P717),ISNUMBER($AL717),$AL717&lt;&gt;0),IF(OR($P717&gt;180,$P717/$AL717*1000&gt;400),"Over ceiling, confirm SKU","Within"),"n/a")</f>
        <v/>
      </c>
      <c r="AO717" s="51" t="n"/>
      <c r="AP717" s="51" t="n"/>
      <c r="AQ717" s="51" t="n"/>
      <c r="AR717" s="34" t="inlineStr">
        <is>
          <t>Recalled, batch confirmed, to confirm</t>
        </is>
      </c>
      <c r="AS717" s="34" t="inlineStr">
        <is>
          <t>BLANK -&gt; requires live Amazon.ca capture</t>
        </is>
      </c>
      <c r="AT717" s="34" t="inlineStr">
        <is>
          <t>Unverified commercial data</t>
        </is>
      </c>
    </row>
    <row r="718" ht="28" customHeight="1">
      <c r="A718" s="34" t="inlineStr">
        <is>
          <t>Canada Dry</t>
        </is>
      </c>
      <c r="B718" s="34" t="inlineStr">
        <is>
          <t>Canada Dry Ginger Ale | Diet | 8 pack 355mL</t>
        </is>
      </c>
      <c r="C718" s="34" t="inlineStr">
        <is>
          <t>5) Sparkling water &amp; soda</t>
        </is>
      </c>
      <c r="D718" s="34" t="inlineStr">
        <is>
          <t>355 mL can</t>
        </is>
      </c>
      <c r="E718" s="48" t="n">
        <v>8</v>
      </c>
      <c r="F718" s="49" t="n"/>
      <c r="G718" s="50">
        <f>IF(AND(ISNUMBER($F718),ISNUMBER($E718),$E718&lt;&gt;0),$F718/$E718,"")</f>
        <v/>
      </c>
      <c r="H718" s="50">
        <f>IF(AND(ISNUMBER($F718),ISNUMBER($AL718),ISNUMBER($E718),($AL718*$E718)&lt;&gt;0),$F718/($AL718*$E718)*100,"")</f>
        <v/>
      </c>
      <c r="I718" s="51" t="n"/>
      <c r="J718" s="52" t="n"/>
      <c r="K718" s="50">
        <f>IF(AND(ISNUMBER($F718),ISNUMBER($J718)),$F718*(1-$J718),"")</f>
        <v/>
      </c>
      <c r="L718" s="51" t="n"/>
      <c r="M718" s="51" t="n"/>
      <c r="N718" s="50">
        <f>IF(ISNUMBER($F718),($F718-IF(ISNUMBER($AM718),$AM718,0))*(1-IF(ISNUMBER($J718),$J718,0)),"")</f>
        <v/>
      </c>
      <c r="O718" s="34" t="inlineStr">
        <is>
          <t>Diet</t>
        </is>
      </c>
      <c r="P718" s="48" t="n">
        <v>0</v>
      </c>
      <c r="Q718" s="48" t="n">
        <v>35</v>
      </c>
      <c r="R718" s="34" t="inlineStr">
        <is>
          <t>Not listed</t>
        </is>
      </c>
      <c r="S718" s="48" t="n">
        <v>36</v>
      </c>
      <c r="T718" s="48" t="n">
        <v>140</v>
      </c>
      <c r="U718" s="34" t="inlineStr">
        <is>
          <t>HFCS</t>
        </is>
      </c>
      <c r="V718" s="34" t="inlineStr">
        <is>
          <t>Real ginger ale (no functional claim)</t>
        </is>
      </c>
      <c r="W718" s="51" t="n"/>
      <c r="X718" s="51" t="n"/>
      <c r="Y718" s="51" t="n"/>
      <c r="Z718" s="51" t="n"/>
      <c r="AA718" s="34" t="inlineStr">
        <is>
          <t>High</t>
        </is>
      </c>
      <c r="AB718" s="34" t="inlineStr">
        <is>
          <t>#1 ginger ale</t>
        </is>
      </c>
      <c r="AC718" s="34" t="inlineStr">
        <is>
          <t>Crisp classic ginger ale</t>
        </is>
      </c>
      <c r="AD718" s="34" t="inlineStr">
        <is>
          <t>Go to ginger ale, also for upset stomach.</t>
        </is>
      </c>
      <c r="AE718" s="51" t="n"/>
      <c r="AF718" s="53">
        <f>IF(AND(ISNUMBER($P718),ISNUMBER($AL718),$AL718&lt;&gt;0),ROUND($P718/$AL718*100,1),"")</f>
        <v/>
      </c>
      <c r="AG718" s="54">
        <f>IF(AND(ISNUMBER($S718),ISNUMBER($AL718),$AL718&lt;&gt;0),ROUND($S718/$AL718*100,2),"")</f>
        <v/>
      </c>
      <c r="AH718" s="53">
        <f>IF(AND(ISNUMBER($Q718),ISNUMBER($AL718),$AL718&lt;&gt;0),ROUND($Q718/$AL718*100,1),"")</f>
        <v/>
      </c>
      <c r="AI718" s="48">
        <f>IF(ISNUMBER($S718),IF($S718&lt;=1,"Yes","No"),"n/a")</f>
        <v/>
      </c>
      <c r="AJ718" s="48">
        <f>IF(ISNUMBER($S718),ROUND(MAX(0,MIN(100,100-$S718*2.5-IF(ISNUMBER($T718),$T718,0)*0.12+IF($S718&lt;=1,12,0))),0),"")</f>
        <v/>
      </c>
      <c r="AK718" s="48">
        <f>IF(ISNUMBER($Q718),IF($Q718&gt;=100,20,IF($Q718&gt;=30,10,0)),0)+IF(ISNUMBER($R718),IF($R718&gt;=100,20,0),0)+IF(ISNUMBER($P718),IF($P718&gt;=150,20,IF($P718&gt;=50,12,5)),0)+IF(ISNUMBER($S718),IF($S718&lt;=1,15,0),0)</f>
        <v/>
      </c>
      <c r="AL718" s="48" t="n">
        <v>355</v>
      </c>
      <c r="AM718" s="49" t="n"/>
      <c r="AN718" s="48">
        <f>IF(AND(ISNUMBER($P718),ISNUMBER($AL718),$AL718&lt;&gt;0),IF(OR($P718&gt;180,$P718/$AL718*1000&gt;400),"Over ceiling, confirm SKU","Within"),"n/a")</f>
        <v/>
      </c>
      <c r="AO718" s="51" t="n"/>
      <c r="AP718" s="51" t="n"/>
      <c r="AQ718" s="51" t="n"/>
      <c r="AR718" s="34" t="inlineStr">
        <is>
          <t>Recalled, batch confirmed, to confirm</t>
        </is>
      </c>
      <c r="AS718" s="34" t="inlineStr">
        <is>
          <t>BLANK -&gt; requires live Amazon.ca capture</t>
        </is>
      </c>
      <c r="AT718" s="34" t="inlineStr">
        <is>
          <t>Unverified commercial data</t>
        </is>
      </c>
    </row>
    <row r="719" ht="28" customHeight="1">
      <c r="A719" s="34" t="inlineStr">
        <is>
          <t>Canada Dry</t>
        </is>
      </c>
      <c r="B719" s="34" t="inlineStr">
        <is>
          <t>Canada Dry Ginger Ale | Diet | 12 pack 355mL</t>
        </is>
      </c>
      <c r="C719" s="34" t="inlineStr">
        <is>
          <t>5) Sparkling water &amp; soda</t>
        </is>
      </c>
      <c r="D719" s="34" t="inlineStr">
        <is>
          <t>355 mL can</t>
        </is>
      </c>
      <c r="E719" s="48" t="n">
        <v>12</v>
      </c>
      <c r="F719" s="49" t="n"/>
      <c r="G719" s="50">
        <f>IF(AND(ISNUMBER($F719),ISNUMBER($E719),$E719&lt;&gt;0),$F719/$E719,"")</f>
        <v/>
      </c>
      <c r="H719" s="50">
        <f>IF(AND(ISNUMBER($F719),ISNUMBER($AL719),ISNUMBER($E719),($AL719*$E719)&lt;&gt;0),$F719/($AL719*$E719)*100,"")</f>
        <v/>
      </c>
      <c r="I719" s="51" t="n"/>
      <c r="J719" s="52" t="n"/>
      <c r="K719" s="50">
        <f>IF(AND(ISNUMBER($F719),ISNUMBER($J719)),$F719*(1-$J719),"")</f>
        <v/>
      </c>
      <c r="L719" s="51" t="n"/>
      <c r="M719" s="51" t="n"/>
      <c r="N719" s="50">
        <f>IF(ISNUMBER($F719),($F719-IF(ISNUMBER($AM719),$AM719,0))*(1-IF(ISNUMBER($J719),$J719,0)),"")</f>
        <v/>
      </c>
      <c r="O719" s="34" t="inlineStr">
        <is>
          <t>Diet</t>
        </is>
      </c>
      <c r="P719" s="48" t="n">
        <v>0</v>
      </c>
      <c r="Q719" s="48" t="n">
        <v>35</v>
      </c>
      <c r="R719" s="34" t="inlineStr">
        <is>
          <t>Not listed</t>
        </is>
      </c>
      <c r="S719" s="48" t="n">
        <v>36</v>
      </c>
      <c r="T719" s="48" t="n">
        <v>140</v>
      </c>
      <c r="U719" s="34" t="inlineStr">
        <is>
          <t>HFCS</t>
        </is>
      </c>
      <c r="V719" s="34" t="inlineStr">
        <is>
          <t>Real ginger ale (no functional claim)</t>
        </is>
      </c>
      <c r="W719" s="51" t="n"/>
      <c r="X719" s="51" t="n"/>
      <c r="Y719" s="51" t="n"/>
      <c r="Z719" s="51" t="n"/>
      <c r="AA719" s="34" t="inlineStr">
        <is>
          <t>High</t>
        </is>
      </c>
      <c r="AB719" s="34" t="inlineStr">
        <is>
          <t>#1 ginger ale</t>
        </is>
      </c>
      <c r="AC719" s="34" t="inlineStr">
        <is>
          <t>Crisp classic ginger ale</t>
        </is>
      </c>
      <c r="AD719" s="34" t="inlineStr">
        <is>
          <t>Go to ginger ale, also for upset stomach.</t>
        </is>
      </c>
      <c r="AE719" s="51" t="n"/>
      <c r="AF719" s="53">
        <f>IF(AND(ISNUMBER($P719),ISNUMBER($AL719),$AL719&lt;&gt;0),ROUND($P719/$AL719*100,1),"")</f>
        <v/>
      </c>
      <c r="AG719" s="54">
        <f>IF(AND(ISNUMBER($S719),ISNUMBER($AL719),$AL719&lt;&gt;0),ROUND($S719/$AL719*100,2),"")</f>
        <v/>
      </c>
      <c r="AH719" s="53">
        <f>IF(AND(ISNUMBER($Q719),ISNUMBER($AL719),$AL719&lt;&gt;0),ROUND($Q719/$AL719*100,1),"")</f>
        <v/>
      </c>
      <c r="AI719" s="48">
        <f>IF(ISNUMBER($S719),IF($S719&lt;=1,"Yes","No"),"n/a")</f>
        <v/>
      </c>
      <c r="AJ719" s="48">
        <f>IF(ISNUMBER($S719),ROUND(MAX(0,MIN(100,100-$S719*2.5-IF(ISNUMBER($T719),$T719,0)*0.12+IF($S719&lt;=1,12,0))),0),"")</f>
        <v/>
      </c>
      <c r="AK719" s="48">
        <f>IF(ISNUMBER($Q719),IF($Q719&gt;=100,20,IF($Q719&gt;=30,10,0)),0)+IF(ISNUMBER($R719),IF($R719&gt;=100,20,0),0)+IF(ISNUMBER($P719),IF($P719&gt;=150,20,IF($P719&gt;=50,12,5)),0)+IF(ISNUMBER($S719),IF($S719&lt;=1,15,0),0)</f>
        <v/>
      </c>
      <c r="AL719" s="48" t="n">
        <v>355</v>
      </c>
      <c r="AM719" s="49" t="n"/>
      <c r="AN719" s="48">
        <f>IF(AND(ISNUMBER($P719),ISNUMBER($AL719),$AL719&lt;&gt;0),IF(OR($P719&gt;180,$P719/$AL719*1000&gt;400),"Over ceiling, confirm SKU","Within"),"n/a")</f>
        <v/>
      </c>
      <c r="AO719" s="51" t="n"/>
      <c r="AP719" s="51" t="n"/>
      <c r="AQ719" s="51" t="n"/>
      <c r="AR719" s="34" t="inlineStr">
        <is>
          <t>Recalled, batch confirmed, to confirm</t>
        </is>
      </c>
      <c r="AS719" s="34" t="inlineStr">
        <is>
          <t>BLANK -&gt; requires live Amazon.ca capture</t>
        </is>
      </c>
      <c r="AT719" s="34" t="inlineStr">
        <is>
          <t>Unverified commercial data</t>
        </is>
      </c>
    </row>
    <row r="720" ht="28" customHeight="1">
      <c r="A720" s="34" t="inlineStr">
        <is>
          <t>Canada Dry</t>
        </is>
      </c>
      <c r="B720" s="34" t="inlineStr">
        <is>
          <t>Canada Dry Ginger Ale | Diet | 15 pack 355mL</t>
        </is>
      </c>
      <c r="C720" s="34" t="inlineStr">
        <is>
          <t>5) Sparkling water &amp; soda</t>
        </is>
      </c>
      <c r="D720" s="34" t="inlineStr">
        <is>
          <t>355 mL can</t>
        </is>
      </c>
      <c r="E720" s="48" t="n">
        <v>15</v>
      </c>
      <c r="F720" s="49" t="n"/>
      <c r="G720" s="50">
        <f>IF(AND(ISNUMBER($F720),ISNUMBER($E720),$E720&lt;&gt;0),$F720/$E720,"")</f>
        <v/>
      </c>
      <c r="H720" s="50">
        <f>IF(AND(ISNUMBER($F720),ISNUMBER($AL720),ISNUMBER($E720),($AL720*$E720)&lt;&gt;0),$F720/($AL720*$E720)*100,"")</f>
        <v/>
      </c>
      <c r="I720" s="51" t="n"/>
      <c r="J720" s="52" t="n"/>
      <c r="K720" s="50">
        <f>IF(AND(ISNUMBER($F720),ISNUMBER($J720)),$F720*(1-$J720),"")</f>
        <v/>
      </c>
      <c r="L720" s="51" t="n"/>
      <c r="M720" s="51" t="n"/>
      <c r="N720" s="50">
        <f>IF(ISNUMBER($F720),($F720-IF(ISNUMBER($AM720),$AM720,0))*(1-IF(ISNUMBER($J720),$J720,0)),"")</f>
        <v/>
      </c>
      <c r="O720" s="34" t="inlineStr">
        <is>
          <t>Diet</t>
        </is>
      </c>
      <c r="P720" s="48" t="n">
        <v>0</v>
      </c>
      <c r="Q720" s="48" t="n">
        <v>35</v>
      </c>
      <c r="R720" s="34" t="inlineStr">
        <is>
          <t>Not listed</t>
        </is>
      </c>
      <c r="S720" s="48" t="n">
        <v>36</v>
      </c>
      <c r="T720" s="48" t="n">
        <v>140</v>
      </c>
      <c r="U720" s="34" t="inlineStr">
        <is>
          <t>HFCS</t>
        </is>
      </c>
      <c r="V720" s="34" t="inlineStr">
        <is>
          <t>Real ginger ale (no functional claim)</t>
        </is>
      </c>
      <c r="W720" s="51" t="n"/>
      <c r="X720" s="51" t="n"/>
      <c r="Y720" s="51" t="n"/>
      <c r="Z720" s="51" t="n"/>
      <c r="AA720" s="34" t="inlineStr">
        <is>
          <t>High</t>
        </is>
      </c>
      <c r="AB720" s="34" t="inlineStr">
        <is>
          <t>#1 ginger ale</t>
        </is>
      </c>
      <c r="AC720" s="34" t="inlineStr">
        <is>
          <t>Crisp classic ginger ale</t>
        </is>
      </c>
      <c r="AD720" s="34" t="inlineStr">
        <is>
          <t>Go to ginger ale, also for upset stomach.</t>
        </is>
      </c>
      <c r="AE720" s="51" t="n"/>
      <c r="AF720" s="53">
        <f>IF(AND(ISNUMBER($P720),ISNUMBER($AL720),$AL720&lt;&gt;0),ROUND($P720/$AL720*100,1),"")</f>
        <v/>
      </c>
      <c r="AG720" s="54">
        <f>IF(AND(ISNUMBER($S720),ISNUMBER($AL720),$AL720&lt;&gt;0),ROUND($S720/$AL720*100,2),"")</f>
        <v/>
      </c>
      <c r="AH720" s="53">
        <f>IF(AND(ISNUMBER($Q720),ISNUMBER($AL720),$AL720&lt;&gt;0),ROUND($Q720/$AL720*100,1),"")</f>
        <v/>
      </c>
      <c r="AI720" s="48">
        <f>IF(ISNUMBER($S720),IF($S720&lt;=1,"Yes","No"),"n/a")</f>
        <v/>
      </c>
      <c r="AJ720" s="48">
        <f>IF(ISNUMBER($S720),ROUND(MAX(0,MIN(100,100-$S720*2.5-IF(ISNUMBER($T720),$T720,0)*0.12+IF($S720&lt;=1,12,0))),0),"")</f>
        <v/>
      </c>
      <c r="AK720" s="48">
        <f>IF(ISNUMBER($Q720),IF($Q720&gt;=100,20,IF($Q720&gt;=30,10,0)),0)+IF(ISNUMBER($R720),IF($R720&gt;=100,20,0),0)+IF(ISNUMBER($P720),IF($P720&gt;=150,20,IF($P720&gt;=50,12,5)),0)+IF(ISNUMBER($S720),IF($S720&lt;=1,15,0),0)</f>
        <v/>
      </c>
      <c r="AL720" s="48" t="n">
        <v>355</v>
      </c>
      <c r="AM720" s="49" t="n"/>
      <c r="AN720" s="48">
        <f>IF(AND(ISNUMBER($P720),ISNUMBER($AL720),$AL720&lt;&gt;0),IF(OR($P720&gt;180,$P720/$AL720*1000&gt;400),"Over ceiling, confirm SKU","Within"),"n/a")</f>
        <v/>
      </c>
      <c r="AO720" s="51" t="n"/>
      <c r="AP720" s="51" t="n"/>
      <c r="AQ720" s="51" t="n"/>
      <c r="AR720" s="34" t="inlineStr">
        <is>
          <t>Recalled, batch confirmed, to confirm</t>
        </is>
      </c>
      <c r="AS720" s="34" t="inlineStr">
        <is>
          <t>BLANK -&gt; requires live Amazon.ca capture</t>
        </is>
      </c>
      <c r="AT720" s="34" t="inlineStr">
        <is>
          <t>Unverified commercial data</t>
        </is>
      </c>
    </row>
    <row r="721" ht="28" customHeight="1">
      <c r="A721" s="34" t="inlineStr">
        <is>
          <t>Canada Dry</t>
        </is>
      </c>
      <c r="B721" s="34" t="inlineStr">
        <is>
          <t>Canada Dry Ginger Ale | Diet | 18 pack 355mL</t>
        </is>
      </c>
      <c r="C721" s="34" t="inlineStr">
        <is>
          <t>5) Sparkling water &amp; soda</t>
        </is>
      </c>
      <c r="D721" s="34" t="inlineStr">
        <is>
          <t>355 mL can</t>
        </is>
      </c>
      <c r="E721" s="48" t="n">
        <v>18</v>
      </c>
      <c r="F721" s="49" t="n"/>
      <c r="G721" s="50">
        <f>IF(AND(ISNUMBER($F721),ISNUMBER($E721),$E721&lt;&gt;0),$F721/$E721,"")</f>
        <v/>
      </c>
      <c r="H721" s="50">
        <f>IF(AND(ISNUMBER($F721),ISNUMBER($AL721),ISNUMBER($E721),($AL721*$E721)&lt;&gt;0),$F721/($AL721*$E721)*100,"")</f>
        <v/>
      </c>
      <c r="I721" s="51" t="n"/>
      <c r="J721" s="52" t="n"/>
      <c r="K721" s="50">
        <f>IF(AND(ISNUMBER($F721),ISNUMBER($J721)),$F721*(1-$J721),"")</f>
        <v/>
      </c>
      <c r="L721" s="51" t="n"/>
      <c r="M721" s="51" t="n"/>
      <c r="N721" s="50">
        <f>IF(ISNUMBER($F721),($F721-IF(ISNUMBER($AM721),$AM721,0))*(1-IF(ISNUMBER($J721),$J721,0)),"")</f>
        <v/>
      </c>
      <c r="O721" s="34" t="inlineStr">
        <is>
          <t>Diet</t>
        </is>
      </c>
      <c r="P721" s="48" t="n">
        <v>0</v>
      </c>
      <c r="Q721" s="48" t="n">
        <v>35</v>
      </c>
      <c r="R721" s="34" t="inlineStr">
        <is>
          <t>Not listed</t>
        </is>
      </c>
      <c r="S721" s="48" t="n">
        <v>36</v>
      </c>
      <c r="T721" s="48" t="n">
        <v>140</v>
      </c>
      <c r="U721" s="34" t="inlineStr">
        <is>
          <t>HFCS</t>
        </is>
      </c>
      <c r="V721" s="34" t="inlineStr">
        <is>
          <t>Real ginger ale (no functional claim)</t>
        </is>
      </c>
      <c r="W721" s="51" t="n"/>
      <c r="X721" s="51" t="n"/>
      <c r="Y721" s="51" t="n"/>
      <c r="Z721" s="51" t="n"/>
      <c r="AA721" s="34" t="inlineStr">
        <is>
          <t>High</t>
        </is>
      </c>
      <c r="AB721" s="34" t="inlineStr">
        <is>
          <t>#1 ginger ale</t>
        </is>
      </c>
      <c r="AC721" s="34" t="inlineStr">
        <is>
          <t>Crisp classic ginger ale</t>
        </is>
      </c>
      <c r="AD721" s="34" t="inlineStr">
        <is>
          <t>Go to ginger ale, also for upset stomach.</t>
        </is>
      </c>
      <c r="AE721" s="51" t="n"/>
      <c r="AF721" s="53">
        <f>IF(AND(ISNUMBER($P721),ISNUMBER($AL721),$AL721&lt;&gt;0),ROUND($P721/$AL721*100,1),"")</f>
        <v/>
      </c>
      <c r="AG721" s="54">
        <f>IF(AND(ISNUMBER($S721),ISNUMBER($AL721),$AL721&lt;&gt;0),ROUND($S721/$AL721*100,2),"")</f>
        <v/>
      </c>
      <c r="AH721" s="53">
        <f>IF(AND(ISNUMBER($Q721),ISNUMBER($AL721),$AL721&lt;&gt;0),ROUND($Q721/$AL721*100,1),"")</f>
        <v/>
      </c>
      <c r="AI721" s="48">
        <f>IF(ISNUMBER($S721),IF($S721&lt;=1,"Yes","No"),"n/a")</f>
        <v/>
      </c>
      <c r="AJ721" s="48">
        <f>IF(ISNUMBER($S721),ROUND(MAX(0,MIN(100,100-$S721*2.5-IF(ISNUMBER($T721),$T721,0)*0.12+IF($S721&lt;=1,12,0))),0),"")</f>
        <v/>
      </c>
      <c r="AK721" s="48">
        <f>IF(ISNUMBER($Q721),IF($Q721&gt;=100,20,IF($Q721&gt;=30,10,0)),0)+IF(ISNUMBER($R721),IF($R721&gt;=100,20,0),0)+IF(ISNUMBER($P721),IF($P721&gt;=150,20,IF($P721&gt;=50,12,5)),0)+IF(ISNUMBER($S721),IF($S721&lt;=1,15,0),0)</f>
        <v/>
      </c>
      <c r="AL721" s="48" t="n">
        <v>355</v>
      </c>
      <c r="AM721" s="49" t="n"/>
      <c r="AN721" s="48">
        <f>IF(AND(ISNUMBER($P721),ISNUMBER($AL721),$AL721&lt;&gt;0),IF(OR($P721&gt;180,$P721/$AL721*1000&gt;400),"Over ceiling, confirm SKU","Within"),"n/a")</f>
        <v/>
      </c>
      <c r="AO721" s="51" t="n"/>
      <c r="AP721" s="51" t="n"/>
      <c r="AQ721" s="51" t="n"/>
      <c r="AR721" s="34" t="inlineStr">
        <is>
          <t>Recalled, batch confirmed, to confirm</t>
        </is>
      </c>
      <c r="AS721" s="34" t="inlineStr">
        <is>
          <t>BLANK -&gt; requires live Amazon.ca capture</t>
        </is>
      </c>
      <c r="AT721" s="34" t="inlineStr">
        <is>
          <t>Unverified commercial data</t>
        </is>
      </c>
    </row>
    <row r="722" ht="28" customHeight="1">
      <c r="A722" s="34" t="inlineStr">
        <is>
          <t>Canada Dry</t>
        </is>
      </c>
      <c r="B722" s="34" t="inlineStr">
        <is>
          <t>Canada Dry Ginger Ale | Diet | 24 pack 355mL</t>
        </is>
      </c>
      <c r="C722" s="34" t="inlineStr">
        <is>
          <t>5) Sparkling water &amp; soda</t>
        </is>
      </c>
      <c r="D722" s="34" t="inlineStr">
        <is>
          <t>355 mL can</t>
        </is>
      </c>
      <c r="E722" s="48" t="n">
        <v>24</v>
      </c>
      <c r="F722" s="49" t="n"/>
      <c r="G722" s="50">
        <f>IF(AND(ISNUMBER($F722),ISNUMBER($E722),$E722&lt;&gt;0),$F722/$E722,"")</f>
        <v/>
      </c>
      <c r="H722" s="50">
        <f>IF(AND(ISNUMBER($F722),ISNUMBER($AL722),ISNUMBER($E722),($AL722*$E722)&lt;&gt;0),$F722/($AL722*$E722)*100,"")</f>
        <v/>
      </c>
      <c r="I722" s="51" t="n"/>
      <c r="J722" s="52" t="n"/>
      <c r="K722" s="50">
        <f>IF(AND(ISNUMBER($F722),ISNUMBER($J722)),$F722*(1-$J722),"")</f>
        <v/>
      </c>
      <c r="L722" s="51" t="n"/>
      <c r="M722" s="51" t="n"/>
      <c r="N722" s="50">
        <f>IF(ISNUMBER($F722),($F722-IF(ISNUMBER($AM722),$AM722,0))*(1-IF(ISNUMBER($J722),$J722,0)),"")</f>
        <v/>
      </c>
      <c r="O722" s="34" t="inlineStr">
        <is>
          <t>Diet</t>
        </is>
      </c>
      <c r="P722" s="48" t="n">
        <v>0</v>
      </c>
      <c r="Q722" s="48" t="n">
        <v>35</v>
      </c>
      <c r="R722" s="34" t="inlineStr">
        <is>
          <t>Not listed</t>
        </is>
      </c>
      <c r="S722" s="48" t="n">
        <v>36</v>
      </c>
      <c r="T722" s="48" t="n">
        <v>140</v>
      </c>
      <c r="U722" s="34" t="inlineStr">
        <is>
          <t>HFCS</t>
        </is>
      </c>
      <c r="V722" s="34" t="inlineStr">
        <is>
          <t>Real ginger ale (no functional claim)</t>
        </is>
      </c>
      <c r="W722" s="51" t="n"/>
      <c r="X722" s="51" t="n"/>
      <c r="Y722" s="51" t="n"/>
      <c r="Z722" s="51" t="n"/>
      <c r="AA722" s="34" t="inlineStr">
        <is>
          <t>High</t>
        </is>
      </c>
      <c r="AB722" s="34" t="inlineStr">
        <is>
          <t>#1 ginger ale</t>
        </is>
      </c>
      <c r="AC722" s="34" t="inlineStr">
        <is>
          <t>Crisp classic ginger ale</t>
        </is>
      </c>
      <c r="AD722" s="34" t="inlineStr">
        <is>
          <t>Go to ginger ale, also for upset stomach.</t>
        </is>
      </c>
      <c r="AE722" s="51" t="n"/>
      <c r="AF722" s="53">
        <f>IF(AND(ISNUMBER($P722),ISNUMBER($AL722),$AL722&lt;&gt;0),ROUND($P722/$AL722*100,1),"")</f>
        <v/>
      </c>
      <c r="AG722" s="54">
        <f>IF(AND(ISNUMBER($S722),ISNUMBER($AL722),$AL722&lt;&gt;0),ROUND($S722/$AL722*100,2),"")</f>
        <v/>
      </c>
      <c r="AH722" s="53">
        <f>IF(AND(ISNUMBER($Q722),ISNUMBER($AL722),$AL722&lt;&gt;0),ROUND($Q722/$AL722*100,1),"")</f>
        <v/>
      </c>
      <c r="AI722" s="48">
        <f>IF(ISNUMBER($S722),IF($S722&lt;=1,"Yes","No"),"n/a")</f>
        <v/>
      </c>
      <c r="AJ722" s="48">
        <f>IF(ISNUMBER($S722),ROUND(MAX(0,MIN(100,100-$S722*2.5-IF(ISNUMBER($T722),$T722,0)*0.12+IF($S722&lt;=1,12,0))),0),"")</f>
        <v/>
      </c>
      <c r="AK722" s="48">
        <f>IF(ISNUMBER($Q722),IF($Q722&gt;=100,20,IF($Q722&gt;=30,10,0)),0)+IF(ISNUMBER($R722),IF($R722&gt;=100,20,0),0)+IF(ISNUMBER($P722),IF($P722&gt;=150,20,IF($P722&gt;=50,12,5)),0)+IF(ISNUMBER($S722),IF($S722&lt;=1,15,0),0)</f>
        <v/>
      </c>
      <c r="AL722" s="48" t="n">
        <v>355</v>
      </c>
      <c r="AM722" s="49" t="n"/>
      <c r="AN722" s="48">
        <f>IF(AND(ISNUMBER($P722),ISNUMBER($AL722),$AL722&lt;&gt;0),IF(OR($P722&gt;180,$P722/$AL722*1000&gt;400),"Over ceiling, confirm SKU","Within"),"n/a")</f>
        <v/>
      </c>
      <c r="AO722" s="51" t="n"/>
      <c r="AP722" s="51" t="n"/>
      <c r="AQ722" s="51" t="n"/>
      <c r="AR722" s="34" t="inlineStr">
        <is>
          <t>Recalled, batch confirmed, to confirm</t>
        </is>
      </c>
      <c r="AS722" s="34" t="inlineStr">
        <is>
          <t>BLANK -&gt; requires live Amazon.ca capture</t>
        </is>
      </c>
      <c r="AT722" s="34" t="inlineStr">
        <is>
          <t>Unverified commercial data</t>
        </is>
      </c>
    </row>
    <row r="723" ht="28" customHeight="1">
      <c r="A723" s="34" t="inlineStr">
        <is>
          <t>Canada Dry</t>
        </is>
      </c>
      <c r="B723" s="34" t="inlineStr">
        <is>
          <t>Canada Dry Ginger Ale | Cranberry | single 355mL</t>
        </is>
      </c>
      <c r="C723" s="34" t="inlineStr">
        <is>
          <t>5) Sparkling water &amp; soda</t>
        </is>
      </c>
      <c r="D723" s="34" t="inlineStr">
        <is>
          <t>355 mL can</t>
        </is>
      </c>
      <c r="E723" s="48" t="n">
        <v>1</v>
      </c>
      <c r="F723" s="49" t="n"/>
      <c r="G723" s="50">
        <f>IF(AND(ISNUMBER($F723),ISNUMBER($E723),$E723&lt;&gt;0),$F723/$E723,"")</f>
        <v/>
      </c>
      <c r="H723" s="50">
        <f>IF(AND(ISNUMBER($F723),ISNUMBER($AL723),ISNUMBER($E723),($AL723*$E723)&lt;&gt;0),$F723/($AL723*$E723)*100,"")</f>
        <v/>
      </c>
      <c r="I723" s="51" t="n"/>
      <c r="J723" s="52" t="n"/>
      <c r="K723" s="50">
        <f>IF(AND(ISNUMBER($F723),ISNUMBER($J723)),$F723*(1-$J723),"")</f>
        <v/>
      </c>
      <c r="L723" s="51" t="n"/>
      <c r="M723" s="51" t="n"/>
      <c r="N723" s="50">
        <f>IF(ISNUMBER($F723),($F723-IF(ISNUMBER($AM723),$AM723,0))*(1-IF(ISNUMBER($J723),$J723,0)),"")</f>
        <v/>
      </c>
      <c r="O723" s="34" t="inlineStr">
        <is>
          <t>Cranberry</t>
        </is>
      </c>
      <c r="P723" s="48" t="n">
        <v>0</v>
      </c>
      <c r="Q723" s="48" t="n">
        <v>35</v>
      </c>
      <c r="R723" s="34" t="inlineStr">
        <is>
          <t>Not listed</t>
        </is>
      </c>
      <c r="S723" s="48" t="n">
        <v>36</v>
      </c>
      <c r="T723" s="48" t="n">
        <v>140</v>
      </c>
      <c r="U723" s="34" t="inlineStr">
        <is>
          <t>HFCS</t>
        </is>
      </c>
      <c r="V723" s="34" t="inlineStr">
        <is>
          <t>Real ginger ale (no functional claim)</t>
        </is>
      </c>
      <c r="W723" s="51" t="n"/>
      <c r="X723" s="51" t="n"/>
      <c r="Y723" s="51" t="n"/>
      <c r="Z723" s="51" t="n"/>
      <c r="AA723" s="34" t="inlineStr">
        <is>
          <t>High</t>
        </is>
      </c>
      <c r="AB723" s="34" t="inlineStr">
        <is>
          <t>#1 ginger ale</t>
        </is>
      </c>
      <c r="AC723" s="34" t="inlineStr">
        <is>
          <t>Crisp classic ginger ale</t>
        </is>
      </c>
      <c r="AD723" s="34" t="inlineStr">
        <is>
          <t>Go to ginger ale, also for upset stomach.</t>
        </is>
      </c>
      <c r="AE723" s="51" t="n"/>
      <c r="AF723" s="53">
        <f>IF(AND(ISNUMBER($P723),ISNUMBER($AL723),$AL723&lt;&gt;0),ROUND($P723/$AL723*100,1),"")</f>
        <v/>
      </c>
      <c r="AG723" s="54">
        <f>IF(AND(ISNUMBER($S723),ISNUMBER($AL723),$AL723&lt;&gt;0),ROUND($S723/$AL723*100,2),"")</f>
        <v/>
      </c>
      <c r="AH723" s="53">
        <f>IF(AND(ISNUMBER($Q723),ISNUMBER($AL723),$AL723&lt;&gt;0),ROUND($Q723/$AL723*100,1),"")</f>
        <v/>
      </c>
      <c r="AI723" s="48">
        <f>IF(ISNUMBER($S723),IF($S723&lt;=1,"Yes","No"),"n/a")</f>
        <v/>
      </c>
      <c r="AJ723" s="48">
        <f>IF(ISNUMBER($S723),ROUND(MAX(0,MIN(100,100-$S723*2.5-IF(ISNUMBER($T723),$T723,0)*0.12+IF($S723&lt;=1,12,0))),0),"")</f>
        <v/>
      </c>
      <c r="AK723" s="48">
        <f>IF(ISNUMBER($Q723),IF($Q723&gt;=100,20,IF($Q723&gt;=30,10,0)),0)+IF(ISNUMBER($R723),IF($R723&gt;=100,20,0),0)+IF(ISNUMBER($P723),IF($P723&gt;=150,20,IF($P723&gt;=50,12,5)),0)+IF(ISNUMBER($S723),IF($S723&lt;=1,15,0),0)</f>
        <v/>
      </c>
      <c r="AL723" s="48" t="n">
        <v>355</v>
      </c>
      <c r="AM723" s="49" t="n"/>
      <c r="AN723" s="48">
        <f>IF(AND(ISNUMBER($P723),ISNUMBER($AL723),$AL723&lt;&gt;0),IF(OR($P723&gt;180,$P723/$AL723*1000&gt;400),"Over ceiling, confirm SKU","Within"),"n/a")</f>
        <v/>
      </c>
      <c r="AO723" s="51" t="n"/>
      <c r="AP723" s="51" t="n"/>
      <c r="AQ723" s="51" t="n"/>
      <c r="AR723" s="34" t="inlineStr">
        <is>
          <t>Recalled, batch confirmed, to confirm</t>
        </is>
      </c>
      <c r="AS723" s="34" t="inlineStr">
        <is>
          <t>BLANK -&gt; requires live Amazon.ca capture</t>
        </is>
      </c>
      <c r="AT723" s="34" t="inlineStr">
        <is>
          <t>Unverified commercial data</t>
        </is>
      </c>
    </row>
    <row r="724" ht="28" customHeight="1">
      <c r="A724" s="34" t="inlineStr">
        <is>
          <t>Canada Dry</t>
        </is>
      </c>
      <c r="B724" s="34" t="inlineStr">
        <is>
          <t>Canada Dry Ginger Ale | Cranberry | 8 pack 355mL</t>
        </is>
      </c>
      <c r="C724" s="34" t="inlineStr">
        <is>
          <t>5) Sparkling water &amp; soda</t>
        </is>
      </c>
      <c r="D724" s="34" t="inlineStr">
        <is>
          <t>355 mL can</t>
        </is>
      </c>
      <c r="E724" s="48" t="n">
        <v>8</v>
      </c>
      <c r="F724" s="49" t="n"/>
      <c r="G724" s="50">
        <f>IF(AND(ISNUMBER($F724),ISNUMBER($E724),$E724&lt;&gt;0),$F724/$E724,"")</f>
        <v/>
      </c>
      <c r="H724" s="50">
        <f>IF(AND(ISNUMBER($F724),ISNUMBER($AL724),ISNUMBER($E724),($AL724*$E724)&lt;&gt;0),$F724/($AL724*$E724)*100,"")</f>
        <v/>
      </c>
      <c r="I724" s="51" t="n"/>
      <c r="J724" s="52" t="n"/>
      <c r="K724" s="50">
        <f>IF(AND(ISNUMBER($F724),ISNUMBER($J724)),$F724*(1-$J724),"")</f>
        <v/>
      </c>
      <c r="L724" s="51" t="n"/>
      <c r="M724" s="51" t="n"/>
      <c r="N724" s="50">
        <f>IF(ISNUMBER($F724),($F724-IF(ISNUMBER($AM724),$AM724,0))*(1-IF(ISNUMBER($J724),$J724,0)),"")</f>
        <v/>
      </c>
      <c r="O724" s="34" t="inlineStr">
        <is>
          <t>Cranberry</t>
        </is>
      </c>
      <c r="P724" s="48" t="n">
        <v>0</v>
      </c>
      <c r="Q724" s="48" t="n">
        <v>35</v>
      </c>
      <c r="R724" s="34" t="inlineStr">
        <is>
          <t>Not listed</t>
        </is>
      </c>
      <c r="S724" s="48" t="n">
        <v>36</v>
      </c>
      <c r="T724" s="48" t="n">
        <v>140</v>
      </c>
      <c r="U724" s="34" t="inlineStr">
        <is>
          <t>HFCS</t>
        </is>
      </c>
      <c r="V724" s="34" t="inlineStr">
        <is>
          <t>Real ginger ale (no functional claim)</t>
        </is>
      </c>
      <c r="W724" s="51" t="n"/>
      <c r="X724" s="51" t="n"/>
      <c r="Y724" s="51" t="n"/>
      <c r="Z724" s="51" t="n"/>
      <c r="AA724" s="34" t="inlineStr">
        <is>
          <t>High</t>
        </is>
      </c>
      <c r="AB724" s="34" t="inlineStr">
        <is>
          <t>#1 ginger ale</t>
        </is>
      </c>
      <c r="AC724" s="34" t="inlineStr">
        <is>
          <t>Crisp classic ginger ale</t>
        </is>
      </c>
      <c r="AD724" s="34" t="inlineStr">
        <is>
          <t>Go to ginger ale, also for upset stomach.</t>
        </is>
      </c>
      <c r="AE724" s="51" t="n"/>
      <c r="AF724" s="53">
        <f>IF(AND(ISNUMBER($P724),ISNUMBER($AL724),$AL724&lt;&gt;0),ROUND($P724/$AL724*100,1),"")</f>
        <v/>
      </c>
      <c r="AG724" s="54">
        <f>IF(AND(ISNUMBER($S724),ISNUMBER($AL724),$AL724&lt;&gt;0),ROUND($S724/$AL724*100,2),"")</f>
        <v/>
      </c>
      <c r="AH724" s="53">
        <f>IF(AND(ISNUMBER($Q724),ISNUMBER($AL724),$AL724&lt;&gt;0),ROUND($Q724/$AL724*100,1),"")</f>
        <v/>
      </c>
      <c r="AI724" s="48">
        <f>IF(ISNUMBER($S724),IF($S724&lt;=1,"Yes","No"),"n/a")</f>
        <v/>
      </c>
      <c r="AJ724" s="48">
        <f>IF(ISNUMBER($S724),ROUND(MAX(0,MIN(100,100-$S724*2.5-IF(ISNUMBER($T724),$T724,0)*0.12+IF($S724&lt;=1,12,0))),0),"")</f>
        <v/>
      </c>
      <c r="AK724" s="48">
        <f>IF(ISNUMBER($Q724),IF($Q724&gt;=100,20,IF($Q724&gt;=30,10,0)),0)+IF(ISNUMBER($R724),IF($R724&gt;=100,20,0),0)+IF(ISNUMBER($P724),IF($P724&gt;=150,20,IF($P724&gt;=50,12,5)),0)+IF(ISNUMBER($S724),IF($S724&lt;=1,15,0),0)</f>
        <v/>
      </c>
      <c r="AL724" s="48" t="n">
        <v>355</v>
      </c>
      <c r="AM724" s="49" t="n"/>
      <c r="AN724" s="48">
        <f>IF(AND(ISNUMBER($P724),ISNUMBER($AL724),$AL724&lt;&gt;0),IF(OR($P724&gt;180,$P724/$AL724*1000&gt;400),"Over ceiling, confirm SKU","Within"),"n/a")</f>
        <v/>
      </c>
      <c r="AO724" s="51" t="n"/>
      <c r="AP724" s="51" t="n"/>
      <c r="AQ724" s="51" t="n"/>
      <c r="AR724" s="34" t="inlineStr">
        <is>
          <t>Recalled, batch confirmed, to confirm</t>
        </is>
      </c>
      <c r="AS724" s="34" t="inlineStr">
        <is>
          <t>BLANK -&gt; requires live Amazon.ca capture</t>
        </is>
      </c>
      <c r="AT724" s="34" t="inlineStr">
        <is>
          <t>Unverified commercial data</t>
        </is>
      </c>
    </row>
    <row r="725" ht="28" customHeight="1">
      <c r="A725" s="34" t="inlineStr">
        <is>
          <t>Canada Dry</t>
        </is>
      </c>
      <c r="B725" s="34" t="inlineStr">
        <is>
          <t>Canada Dry Ginger Ale | Cranberry | 12 pack 355mL</t>
        </is>
      </c>
      <c r="C725" s="34" t="inlineStr">
        <is>
          <t>5) Sparkling water &amp; soda</t>
        </is>
      </c>
      <c r="D725" s="34" t="inlineStr">
        <is>
          <t>355 mL can</t>
        </is>
      </c>
      <c r="E725" s="48" t="n">
        <v>12</v>
      </c>
      <c r="F725" s="49" t="n"/>
      <c r="G725" s="50">
        <f>IF(AND(ISNUMBER($F725),ISNUMBER($E725),$E725&lt;&gt;0),$F725/$E725,"")</f>
        <v/>
      </c>
      <c r="H725" s="50">
        <f>IF(AND(ISNUMBER($F725),ISNUMBER($AL725),ISNUMBER($E725),($AL725*$E725)&lt;&gt;0),$F725/($AL725*$E725)*100,"")</f>
        <v/>
      </c>
      <c r="I725" s="51" t="n"/>
      <c r="J725" s="52" t="n"/>
      <c r="K725" s="50">
        <f>IF(AND(ISNUMBER($F725),ISNUMBER($J725)),$F725*(1-$J725),"")</f>
        <v/>
      </c>
      <c r="L725" s="51" t="n"/>
      <c r="M725" s="51" t="n"/>
      <c r="N725" s="50">
        <f>IF(ISNUMBER($F725),($F725-IF(ISNUMBER($AM725),$AM725,0))*(1-IF(ISNUMBER($J725),$J725,0)),"")</f>
        <v/>
      </c>
      <c r="O725" s="34" t="inlineStr">
        <is>
          <t>Cranberry</t>
        </is>
      </c>
      <c r="P725" s="48" t="n">
        <v>0</v>
      </c>
      <c r="Q725" s="48" t="n">
        <v>35</v>
      </c>
      <c r="R725" s="34" t="inlineStr">
        <is>
          <t>Not listed</t>
        </is>
      </c>
      <c r="S725" s="48" t="n">
        <v>36</v>
      </c>
      <c r="T725" s="48" t="n">
        <v>140</v>
      </c>
      <c r="U725" s="34" t="inlineStr">
        <is>
          <t>HFCS</t>
        </is>
      </c>
      <c r="V725" s="34" t="inlineStr">
        <is>
          <t>Real ginger ale (no functional claim)</t>
        </is>
      </c>
      <c r="W725" s="51" t="n"/>
      <c r="X725" s="51" t="n"/>
      <c r="Y725" s="51" t="n"/>
      <c r="Z725" s="51" t="n"/>
      <c r="AA725" s="34" t="inlineStr">
        <is>
          <t>High</t>
        </is>
      </c>
      <c r="AB725" s="34" t="inlineStr">
        <is>
          <t>#1 ginger ale</t>
        </is>
      </c>
      <c r="AC725" s="34" t="inlineStr">
        <is>
          <t>Crisp classic ginger ale</t>
        </is>
      </c>
      <c r="AD725" s="34" t="inlineStr">
        <is>
          <t>Go to ginger ale, also for upset stomach.</t>
        </is>
      </c>
      <c r="AE725" s="51" t="n"/>
      <c r="AF725" s="53">
        <f>IF(AND(ISNUMBER($P725),ISNUMBER($AL725),$AL725&lt;&gt;0),ROUND($P725/$AL725*100,1),"")</f>
        <v/>
      </c>
      <c r="AG725" s="54">
        <f>IF(AND(ISNUMBER($S725),ISNUMBER($AL725),$AL725&lt;&gt;0),ROUND($S725/$AL725*100,2),"")</f>
        <v/>
      </c>
      <c r="AH725" s="53">
        <f>IF(AND(ISNUMBER($Q725),ISNUMBER($AL725),$AL725&lt;&gt;0),ROUND($Q725/$AL725*100,1),"")</f>
        <v/>
      </c>
      <c r="AI725" s="48">
        <f>IF(ISNUMBER($S725),IF($S725&lt;=1,"Yes","No"),"n/a")</f>
        <v/>
      </c>
      <c r="AJ725" s="48">
        <f>IF(ISNUMBER($S725),ROUND(MAX(0,MIN(100,100-$S725*2.5-IF(ISNUMBER($T725),$T725,0)*0.12+IF($S725&lt;=1,12,0))),0),"")</f>
        <v/>
      </c>
      <c r="AK725" s="48">
        <f>IF(ISNUMBER($Q725),IF($Q725&gt;=100,20,IF($Q725&gt;=30,10,0)),0)+IF(ISNUMBER($R725),IF($R725&gt;=100,20,0),0)+IF(ISNUMBER($P725),IF($P725&gt;=150,20,IF($P725&gt;=50,12,5)),0)+IF(ISNUMBER($S725),IF($S725&lt;=1,15,0),0)</f>
        <v/>
      </c>
      <c r="AL725" s="48" t="n">
        <v>355</v>
      </c>
      <c r="AM725" s="49" t="n"/>
      <c r="AN725" s="48">
        <f>IF(AND(ISNUMBER($P725),ISNUMBER($AL725),$AL725&lt;&gt;0),IF(OR($P725&gt;180,$P725/$AL725*1000&gt;400),"Over ceiling, confirm SKU","Within"),"n/a")</f>
        <v/>
      </c>
      <c r="AO725" s="51" t="n"/>
      <c r="AP725" s="51" t="n"/>
      <c r="AQ725" s="51" t="n"/>
      <c r="AR725" s="34" t="inlineStr">
        <is>
          <t>Recalled, batch confirmed, to confirm</t>
        </is>
      </c>
      <c r="AS725" s="34" t="inlineStr">
        <is>
          <t>BLANK -&gt; requires live Amazon.ca capture</t>
        </is>
      </c>
      <c r="AT725" s="34" t="inlineStr">
        <is>
          <t>Unverified commercial data</t>
        </is>
      </c>
    </row>
    <row r="726" ht="28" customHeight="1">
      <c r="A726" s="34" t="inlineStr">
        <is>
          <t>Canada Dry</t>
        </is>
      </c>
      <c r="B726" s="34" t="inlineStr">
        <is>
          <t>Canada Dry Ginger Ale | Cranberry | 15 pack 355mL</t>
        </is>
      </c>
      <c r="C726" s="34" t="inlineStr">
        <is>
          <t>5) Sparkling water &amp; soda</t>
        </is>
      </c>
      <c r="D726" s="34" t="inlineStr">
        <is>
          <t>355 mL can</t>
        </is>
      </c>
      <c r="E726" s="48" t="n">
        <v>15</v>
      </c>
      <c r="F726" s="49" t="n"/>
      <c r="G726" s="50">
        <f>IF(AND(ISNUMBER($F726),ISNUMBER($E726),$E726&lt;&gt;0),$F726/$E726,"")</f>
        <v/>
      </c>
      <c r="H726" s="50">
        <f>IF(AND(ISNUMBER($F726),ISNUMBER($AL726),ISNUMBER($E726),($AL726*$E726)&lt;&gt;0),$F726/($AL726*$E726)*100,"")</f>
        <v/>
      </c>
      <c r="I726" s="51" t="n"/>
      <c r="J726" s="52" t="n"/>
      <c r="K726" s="50">
        <f>IF(AND(ISNUMBER($F726),ISNUMBER($J726)),$F726*(1-$J726),"")</f>
        <v/>
      </c>
      <c r="L726" s="51" t="n"/>
      <c r="M726" s="51" t="n"/>
      <c r="N726" s="50">
        <f>IF(ISNUMBER($F726),($F726-IF(ISNUMBER($AM726),$AM726,0))*(1-IF(ISNUMBER($J726),$J726,0)),"")</f>
        <v/>
      </c>
      <c r="O726" s="34" t="inlineStr">
        <is>
          <t>Cranberry</t>
        </is>
      </c>
      <c r="P726" s="48" t="n">
        <v>0</v>
      </c>
      <c r="Q726" s="48" t="n">
        <v>35</v>
      </c>
      <c r="R726" s="34" t="inlineStr">
        <is>
          <t>Not listed</t>
        </is>
      </c>
      <c r="S726" s="48" t="n">
        <v>36</v>
      </c>
      <c r="T726" s="48" t="n">
        <v>140</v>
      </c>
      <c r="U726" s="34" t="inlineStr">
        <is>
          <t>HFCS</t>
        </is>
      </c>
      <c r="V726" s="34" t="inlineStr">
        <is>
          <t>Real ginger ale (no functional claim)</t>
        </is>
      </c>
      <c r="W726" s="51" t="n"/>
      <c r="X726" s="51" t="n"/>
      <c r="Y726" s="51" t="n"/>
      <c r="Z726" s="51" t="n"/>
      <c r="AA726" s="34" t="inlineStr">
        <is>
          <t>High</t>
        </is>
      </c>
      <c r="AB726" s="34" t="inlineStr">
        <is>
          <t>#1 ginger ale</t>
        </is>
      </c>
      <c r="AC726" s="34" t="inlineStr">
        <is>
          <t>Crisp classic ginger ale</t>
        </is>
      </c>
      <c r="AD726" s="34" t="inlineStr">
        <is>
          <t>Go to ginger ale, also for upset stomach.</t>
        </is>
      </c>
      <c r="AE726" s="51" t="n"/>
      <c r="AF726" s="53">
        <f>IF(AND(ISNUMBER($P726),ISNUMBER($AL726),$AL726&lt;&gt;0),ROUND($P726/$AL726*100,1),"")</f>
        <v/>
      </c>
      <c r="AG726" s="54">
        <f>IF(AND(ISNUMBER($S726),ISNUMBER($AL726),$AL726&lt;&gt;0),ROUND($S726/$AL726*100,2),"")</f>
        <v/>
      </c>
      <c r="AH726" s="53">
        <f>IF(AND(ISNUMBER($Q726),ISNUMBER($AL726),$AL726&lt;&gt;0),ROUND($Q726/$AL726*100,1),"")</f>
        <v/>
      </c>
      <c r="AI726" s="48">
        <f>IF(ISNUMBER($S726),IF($S726&lt;=1,"Yes","No"),"n/a")</f>
        <v/>
      </c>
      <c r="AJ726" s="48">
        <f>IF(ISNUMBER($S726),ROUND(MAX(0,MIN(100,100-$S726*2.5-IF(ISNUMBER($T726),$T726,0)*0.12+IF($S726&lt;=1,12,0))),0),"")</f>
        <v/>
      </c>
      <c r="AK726" s="48">
        <f>IF(ISNUMBER($Q726),IF($Q726&gt;=100,20,IF($Q726&gt;=30,10,0)),0)+IF(ISNUMBER($R726),IF($R726&gt;=100,20,0),0)+IF(ISNUMBER($P726),IF($P726&gt;=150,20,IF($P726&gt;=50,12,5)),0)+IF(ISNUMBER($S726),IF($S726&lt;=1,15,0),0)</f>
        <v/>
      </c>
      <c r="AL726" s="48" t="n">
        <v>355</v>
      </c>
      <c r="AM726" s="49" t="n"/>
      <c r="AN726" s="48">
        <f>IF(AND(ISNUMBER($P726),ISNUMBER($AL726),$AL726&lt;&gt;0),IF(OR($P726&gt;180,$P726/$AL726*1000&gt;400),"Over ceiling, confirm SKU","Within"),"n/a")</f>
        <v/>
      </c>
      <c r="AO726" s="51" t="n"/>
      <c r="AP726" s="51" t="n"/>
      <c r="AQ726" s="51" t="n"/>
      <c r="AR726" s="34" t="inlineStr">
        <is>
          <t>Recalled, batch confirmed, to confirm</t>
        </is>
      </c>
      <c r="AS726" s="34" t="inlineStr">
        <is>
          <t>BLANK -&gt; requires live Amazon.ca capture</t>
        </is>
      </c>
      <c r="AT726" s="34" t="inlineStr">
        <is>
          <t>Unverified commercial data</t>
        </is>
      </c>
    </row>
    <row r="727" ht="28" customHeight="1">
      <c r="A727" s="34" t="inlineStr">
        <is>
          <t>Canada Dry</t>
        </is>
      </c>
      <c r="B727" s="34" t="inlineStr">
        <is>
          <t>Canada Dry Ginger Ale | Cranberry | 18 pack 355mL</t>
        </is>
      </c>
      <c r="C727" s="34" t="inlineStr">
        <is>
          <t>5) Sparkling water &amp; soda</t>
        </is>
      </c>
      <c r="D727" s="34" t="inlineStr">
        <is>
          <t>355 mL can</t>
        </is>
      </c>
      <c r="E727" s="48" t="n">
        <v>18</v>
      </c>
      <c r="F727" s="49" t="n"/>
      <c r="G727" s="50">
        <f>IF(AND(ISNUMBER($F727),ISNUMBER($E727),$E727&lt;&gt;0),$F727/$E727,"")</f>
        <v/>
      </c>
      <c r="H727" s="50">
        <f>IF(AND(ISNUMBER($F727),ISNUMBER($AL727),ISNUMBER($E727),($AL727*$E727)&lt;&gt;0),$F727/($AL727*$E727)*100,"")</f>
        <v/>
      </c>
      <c r="I727" s="51" t="n"/>
      <c r="J727" s="52" t="n"/>
      <c r="K727" s="50">
        <f>IF(AND(ISNUMBER($F727),ISNUMBER($J727)),$F727*(1-$J727),"")</f>
        <v/>
      </c>
      <c r="L727" s="51" t="n"/>
      <c r="M727" s="51" t="n"/>
      <c r="N727" s="50">
        <f>IF(ISNUMBER($F727),($F727-IF(ISNUMBER($AM727),$AM727,0))*(1-IF(ISNUMBER($J727),$J727,0)),"")</f>
        <v/>
      </c>
      <c r="O727" s="34" t="inlineStr">
        <is>
          <t>Cranberry</t>
        </is>
      </c>
      <c r="P727" s="48" t="n">
        <v>0</v>
      </c>
      <c r="Q727" s="48" t="n">
        <v>35</v>
      </c>
      <c r="R727" s="34" t="inlineStr">
        <is>
          <t>Not listed</t>
        </is>
      </c>
      <c r="S727" s="48" t="n">
        <v>36</v>
      </c>
      <c r="T727" s="48" t="n">
        <v>140</v>
      </c>
      <c r="U727" s="34" t="inlineStr">
        <is>
          <t>HFCS</t>
        </is>
      </c>
      <c r="V727" s="34" t="inlineStr">
        <is>
          <t>Real ginger ale (no functional claim)</t>
        </is>
      </c>
      <c r="W727" s="51" t="n"/>
      <c r="X727" s="51" t="n"/>
      <c r="Y727" s="51" t="n"/>
      <c r="Z727" s="51" t="n"/>
      <c r="AA727" s="34" t="inlineStr">
        <is>
          <t>High</t>
        </is>
      </c>
      <c r="AB727" s="34" t="inlineStr">
        <is>
          <t>#1 ginger ale</t>
        </is>
      </c>
      <c r="AC727" s="34" t="inlineStr">
        <is>
          <t>Crisp classic ginger ale</t>
        </is>
      </c>
      <c r="AD727" s="34" t="inlineStr">
        <is>
          <t>Go to ginger ale, also for upset stomach.</t>
        </is>
      </c>
      <c r="AE727" s="51" t="n"/>
      <c r="AF727" s="53">
        <f>IF(AND(ISNUMBER($P727),ISNUMBER($AL727),$AL727&lt;&gt;0),ROUND($P727/$AL727*100,1),"")</f>
        <v/>
      </c>
      <c r="AG727" s="54">
        <f>IF(AND(ISNUMBER($S727),ISNUMBER($AL727),$AL727&lt;&gt;0),ROUND($S727/$AL727*100,2),"")</f>
        <v/>
      </c>
      <c r="AH727" s="53">
        <f>IF(AND(ISNUMBER($Q727),ISNUMBER($AL727),$AL727&lt;&gt;0),ROUND($Q727/$AL727*100,1),"")</f>
        <v/>
      </c>
      <c r="AI727" s="48">
        <f>IF(ISNUMBER($S727),IF($S727&lt;=1,"Yes","No"),"n/a")</f>
        <v/>
      </c>
      <c r="AJ727" s="48">
        <f>IF(ISNUMBER($S727),ROUND(MAX(0,MIN(100,100-$S727*2.5-IF(ISNUMBER($T727),$T727,0)*0.12+IF($S727&lt;=1,12,0))),0),"")</f>
        <v/>
      </c>
      <c r="AK727" s="48">
        <f>IF(ISNUMBER($Q727),IF($Q727&gt;=100,20,IF($Q727&gt;=30,10,0)),0)+IF(ISNUMBER($R727),IF($R727&gt;=100,20,0),0)+IF(ISNUMBER($P727),IF($P727&gt;=150,20,IF($P727&gt;=50,12,5)),0)+IF(ISNUMBER($S727),IF($S727&lt;=1,15,0),0)</f>
        <v/>
      </c>
      <c r="AL727" s="48" t="n">
        <v>355</v>
      </c>
      <c r="AM727" s="49" t="n"/>
      <c r="AN727" s="48">
        <f>IF(AND(ISNUMBER($P727),ISNUMBER($AL727),$AL727&lt;&gt;0),IF(OR($P727&gt;180,$P727/$AL727*1000&gt;400),"Over ceiling, confirm SKU","Within"),"n/a")</f>
        <v/>
      </c>
      <c r="AO727" s="51" t="n"/>
      <c r="AP727" s="51" t="n"/>
      <c r="AQ727" s="51" t="n"/>
      <c r="AR727" s="34" t="inlineStr">
        <is>
          <t>Recalled, batch confirmed, to confirm</t>
        </is>
      </c>
      <c r="AS727" s="34" t="inlineStr">
        <is>
          <t>BLANK -&gt; requires live Amazon.ca capture</t>
        </is>
      </c>
      <c r="AT727" s="34" t="inlineStr">
        <is>
          <t>Unverified commercial data</t>
        </is>
      </c>
    </row>
    <row r="728" ht="28" customHeight="1">
      <c r="A728" s="34" t="inlineStr">
        <is>
          <t>Canada Dry</t>
        </is>
      </c>
      <c r="B728" s="34" t="inlineStr">
        <is>
          <t>Canada Dry Ginger Ale | Cranberry | 24 pack 355mL</t>
        </is>
      </c>
      <c r="C728" s="34" t="inlineStr">
        <is>
          <t>5) Sparkling water &amp; soda</t>
        </is>
      </c>
      <c r="D728" s="34" t="inlineStr">
        <is>
          <t>355 mL can</t>
        </is>
      </c>
      <c r="E728" s="48" t="n">
        <v>24</v>
      </c>
      <c r="F728" s="49" t="n"/>
      <c r="G728" s="50">
        <f>IF(AND(ISNUMBER($F728),ISNUMBER($E728),$E728&lt;&gt;0),$F728/$E728,"")</f>
        <v/>
      </c>
      <c r="H728" s="50">
        <f>IF(AND(ISNUMBER($F728),ISNUMBER($AL728),ISNUMBER($E728),($AL728*$E728)&lt;&gt;0),$F728/($AL728*$E728)*100,"")</f>
        <v/>
      </c>
      <c r="I728" s="51" t="n"/>
      <c r="J728" s="52" t="n"/>
      <c r="K728" s="50">
        <f>IF(AND(ISNUMBER($F728),ISNUMBER($J728)),$F728*(1-$J728),"")</f>
        <v/>
      </c>
      <c r="L728" s="51" t="n"/>
      <c r="M728" s="51" t="n"/>
      <c r="N728" s="50">
        <f>IF(ISNUMBER($F728),($F728-IF(ISNUMBER($AM728),$AM728,0))*(1-IF(ISNUMBER($J728),$J728,0)),"")</f>
        <v/>
      </c>
      <c r="O728" s="34" t="inlineStr">
        <is>
          <t>Cranberry</t>
        </is>
      </c>
      <c r="P728" s="48" t="n">
        <v>0</v>
      </c>
      <c r="Q728" s="48" t="n">
        <v>35</v>
      </c>
      <c r="R728" s="34" t="inlineStr">
        <is>
          <t>Not listed</t>
        </is>
      </c>
      <c r="S728" s="48" t="n">
        <v>36</v>
      </c>
      <c r="T728" s="48" t="n">
        <v>140</v>
      </c>
      <c r="U728" s="34" t="inlineStr">
        <is>
          <t>HFCS</t>
        </is>
      </c>
      <c r="V728" s="34" t="inlineStr">
        <is>
          <t>Real ginger ale (no functional claim)</t>
        </is>
      </c>
      <c r="W728" s="51" t="n"/>
      <c r="X728" s="51" t="n"/>
      <c r="Y728" s="51" t="n"/>
      <c r="Z728" s="51" t="n"/>
      <c r="AA728" s="34" t="inlineStr">
        <is>
          <t>High</t>
        </is>
      </c>
      <c r="AB728" s="34" t="inlineStr">
        <is>
          <t>#1 ginger ale</t>
        </is>
      </c>
      <c r="AC728" s="34" t="inlineStr">
        <is>
          <t>Crisp classic ginger ale</t>
        </is>
      </c>
      <c r="AD728" s="34" t="inlineStr">
        <is>
          <t>Go to ginger ale, also for upset stomach.</t>
        </is>
      </c>
      <c r="AE728" s="51" t="n"/>
      <c r="AF728" s="53">
        <f>IF(AND(ISNUMBER($P728),ISNUMBER($AL728),$AL728&lt;&gt;0),ROUND($P728/$AL728*100,1),"")</f>
        <v/>
      </c>
      <c r="AG728" s="54">
        <f>IF(AND(ISNUMBER($S728),ISNUMBER($AL728),$AL728&lt;&gt;0),ROUND($S728/$AL728*100,2),"")</f>
        <v/>
      </c>
      <c r="AH728" s="53">
        <f>IF(AND(ISNUMBER($Q728),ISNUMBER($AL728),$AL728&lt;&gt;0),ROUND($Q728/$AL728*100,1),"")</f>
        <v/>
      </c>
      <c r="AI728" s="48">
        <f>IF(ISNUMBER($S728),IF($S728&lt;=1,"Yes","No"),"n/a")</f>
        <v/>
      </c>
      <c r="AJ728" s="48">
        <f>IF(ISNUMBER($S728),ROUND(MAX(0,MIN(100,100-$S728*2.5-IF(ISNUMBER($T728),$T728,0)*0.12+IF($S728&lt;=1,12,0))),0),"")</f>
        <v/>
      </c>
      <c r="AK728" s="48">
        <f>IF(ISNUMBER($Q728),IF($Q728&gt;=100,20,IF($Q728&gt;=30,10,0)),0)+IF(ISNUMBER($R728),IF($R728&gt;=100,20,0),0)+IF(ISNUMBER($P728),IF($P728&gt;=150,20,IF($P728&gt;=50,12,5)),0)+IF(ISNUMBER($S728),IF($S728&lt;=1,15,0),0)</f>
        <v/>
      </c>
      <c r="AL728" s="48" t="n">
        <v>355</v>
      </c>
      <c r="AM728" s="49" t="n"/>
      <c r="AN728" s="48">
        <f>IF(AND(ISNUMBER($P728),ISNUMBER($AL728),$AL728&lt;&gt;0),IF(OR($P728&gt;180,$P728/$AL728*1000&gt;400),"Over ceiling, confirm SKU","Within"),"n/a")</f>
        <v/>
      </c>
      <c r="AO728" s="51" t="n"/>
      <c r="AP728" s="51" t="n"/>
      <c r="AQ728" s="51" t="n"/>
      <c r="AR728" s="34" t="inlineStr">
        <is>
          <t>Recalled, batch confirmed, to confirm</t>
        </is>
      </c>
      <c r="AS728" s="34" t="inlineStr">
        <is>
          <t>BLANK -&gt; requires live Amazon.ca capture</t>
        </is>
      </c>
      <c r="AT728" s="34" t="inlineStr">
        <is>
          <t>Unverified commercial data</t>
        </is>
      </c>
    </row>
    <row r="729" ht="28" customHeight="1">
      <c r="A729" s="34" t="inlineStr">
        <is>
          <t>Canada Dry</t>
        </is>
      </c>
      <c r="B729" s="34" t="inlineStr">
        <is>
          <t>Canada Dry Ginger Ale | Lemonade | single 355mL</t>
        </is>
      </c>
      <c r="C729" s="34" t="inlineStr">
        <is>
          <t>5) Sparkling water &amp; soda</t>
        </is>
      </c>
      <c r="D729" s="34" t="inlineStr">
        <is>
          <t>355 mL can</t>
        </is>
      </c>
      <c r="E729" s="48" t="n">
        <v>1</v>
      </c>
      <c r="F729" s="49" t="n"/>
      <c r="G729" s="50">
        <f>IF(AND(ISNUMBER($F729),ISNUMBER($E729),$E729&lt;&gt;0),$F729/$E729,"")</f>
        <v/>
      </c>
      <c r="H729" s="50">
        <f>IF(AND(ISNUMBER($F729),ISNUMBER($AL729),ISNUMBER($E729),($AL729*$E729)&lt;&gt;0),$F729/($AL729*$E729)*100,"")</f>
        <v/>
      </c>
      <c r="I729" s="51" t="n"/>
      <c r="J729" s="52" t="n"/>
      <c r="K729" s="50">
        <f>IF(AND(ISNUMBER($F729),ISNUMBER($J729)),$F729*(1-$J729),"")</f>
        <v/>
      </c>
      <c r="L729" s="51" t="n"/>
      <c r="M729" s="51" t="n"/>
      <c r="N729" s="50">
        <f>IF(ISNUMBER($F729),($F729-IF(ISNUMBER($AM729),$AM729,0))*(1-IF(ISNUMBER($J729),$J729,0)),"")</f>
        <v/>
      </c>
      <c r="O729" s="34" t="inlineStr">
        <is>
          <t>Lemonade</t>
        </is>
      </c>
      <c r="P729" s="48" t="n">
        <v>0</v>
      </c>
      <c r="Q729" s="48" t="n">
        <v>35</v>
      </c>
      <c r="R729" s="34" t="inlineStr">
        <is>
          <t>Not listed</t>
        </is>
      </c>
      <c r="S729" s="48" t="n">
        <v>36</v>
      </c>
      <c r="T729" s="48" t="n">
        <v>140</v>
      </c>
      <c r="U729" s="34" t="inlineStr">
        <is>
          <t>HFCS</t>
        </is>
      </c>
      <c r="V729" s="34" t="inlineStr">
        <is>
          <t>Real ginger ale (no functional claim)</t>
        </is>
      </c>
      <c r="W729" s="51" t="n"/>
      <c r="X729" s="51" t="n"/>
      <c r="Y729" s="51" t="n"/>
      <c r="Z729" s="51" t="n"/>
      <c r="AA729" s="34" t="inlineStr">
        <is>
          <t>High</t>
        </is>
      </c>
      <c r="AB729" s="34" t="inlineStr">
        <is>
          <t>#1 ginger ale</t>
        </is>
      </c>
      <c r="AC729" s="34" t="inlineStr">
        <is>
          <t>Crisp classic ginger ale</t>
        </is>
      </c>
      <c r="AD729" s="34" t="inlineStr">
        <is>
          <t>Go to ginger ale, also for upset stomach.</t>
        </is>
      </c>
      <c r="AE729" s="51" t="n"/>
      <c r="AF729" s="53">
        <f>IF(AND(ISNUMBER($P729),ISNUMBER($AL729),$AL729&lt;&gt;0),ROUND($P729/$AL729*100,1),"")</f>
        <v/>
      </c>
      <c r="AG729" s="54">
        <f>IF(AND(ISNUMBER($S729),ISNUMBER($AL729),$AL729&lt;&gt;0),ROUND($S729/$AL729*100,2),"")</f>
        <v/>
      </c>
      <c r="AH729" s="53">
        <f>IF(AND(ISNUMBER($Q729),ISNUMBER($AL729),$AL729&lt;&gt;0),ROUND($Q729/$AL729*100,1),"")</f>
        <v/>
      </c>
      <c r="AI729" s="48">
        <f>IF(ISNUMBER($S729),IF($S729&lt;=1,"Yes","No"),"n/a")</f>
        <v/>
      </c>
      <c r="AJ729" s="48">
        <f>IF(ISNUMBER($S729),ROUND(MAX(0,MIN(100,100-$S729*2.5-IF(ISNUMBER($T729),$T729,0)*0.12+IF($S729&lt;=1,12,0))),0),"")</f>
        <v/>
      </c>
      <c r="AK729" s="48">
        <f>IF(ISNUMBER($Q729),IF($Q729&gt;=100,20,IF($Q729&gt;=30,10,0)),0)+IF(ISNUMBER($R729),IF($R729&gt;=100,20,0),0)+IF(ISNUMBER($P729),IF($P729&gt;=150,20,IF($P729&gt;=50,12,5)),0)+IF(ISNUMBER($S729),IF($S729&lt;=1,15,0),0)</f>
        <v/>
      </c>
      <c r="AL729" s="48" t="n">
        <v>355</v>
      </c>
      <c r="AM729" s="49" t="n"/>
      <c r="AN729" s="48">
        <f>IF(AND(ISNUMBER($P729),ISNUMBER($AL729),$AL729&lt;&gt;0),IF(OR($P729&gt;180,$P729/$AL729*1000&gt;400),"Over ceiling, confirm SKU","Within"),"n/a")</f>
        <v/>
      </c>
      <c r="AO729" s="51" t="n"/>
      <c r="AP729" s="51" t="n"/>
      <c r="AQ729" s="51" t="n"/>
      <c r="AR729" s="34" t="inlineStr">
        <is>
          <t>Recalled, batch confirmed, to confirm</t>
        </is>
      </c>
      <c r="AS729" s="34" t="inlineStr">
        <is>
          <t>BLANK -&gt; requires live Amazon.ca capture</t>
        </is>
      </c>
      <c r="AT729" s="34" t="inlineStr">
        <is>
          <t>Unverified commercial data</t>
        </is>
      </c>
    </row>
    <row r="730" ht="28" customHeight="1">
      <c r="A730" s="34" t="inlineStr">
        <is>
          <t>Canada Dry</t>
        </is>
      </c>
      <c r="B730" s="34" t="inlineStr">
        <is>
          <t>Canada Dry Ginger Ale | Lemonade | 8 pack 355mL</t>
        </is>
      </c>
      <c r="C730" s="34" t="inlineStr">
        <is>
          <t>5) Sparkling water &amp; soda</t>
        </is>
      </c>
      <c r="D730" s="34" t="inlineStr">
        <is>
          <t>355 mL can</t>
        </is>
      </c>
      <c r="E730" s="48" t="n">
        <v>8</v>
      </c>
      <c r="F730" s="49" t="n"/>
      <c r="G730" s="50">
        <f>IF(AND(ISNUMBER($F730),ISNUMBER($E730),$E730&lt;&gt;0),$F730/$E730,"")</f>
        <v/>
      </c>
      <c r="H730" s="50">
        <f>IF(AND(ISNUMBER($F730),ISNUMBER($AL730),ISNUMBER($E730),($AL730*$E730)&lt;&gt;0),$F730/($AL730*$E730)*100,"")</f>
        <v/>
      </c>
      <c r="I730" s="51" t="n"/>
      <c r="J730" s="52" t="n"/>
      <c r="K730" s="50">
        <f>IF(AND(ISNUMBER($F730),ISNUMBER($J730)),$F730*(1-$J730),"")</f>
        <v/>
      </c>
      <c r="L730" s="51" t="n"/>
      <c r="M730" s="51" t="n"/>
      <c r="N730" s="50">
        <f>IF(ISNUMBER($F730),($F730-IF(ISNUMBER($AM730),$AM730,0))*(1-IF(ISNUMBER($J730),$J730,0)),"")</f>
        <v/>
      </c>
      <c r="O730" s="34" t="inlineStr">
        <is>
          <t>Lemonade</t>
        </is>
      </c>
      <c r="P730" s="48" t="n">
        <v>0</v>
      </c>
      <c r="Q730" s="48" t="n">
        <v>35</v>
      </c>
      <c r="R730" s="34" t="inlineStr">
        <is>
          <t>Not listed</t>
        </is>
      </c>
      <c r="S730" s="48" t="n">
        <v>36</v>
      </c>
      <c r="T730" s="48" t="n">
        <v>140</v>
      </c>
      <c r="U730" s="34" t="inlineStr">
        <is>
          <t>HFCS</t>
        </is>
      </c>
      <c r="V730" s="34" t="inlineStr">
        <is>
          <t>Real ginger ale (no functional claim)</t>
        </is>
      </c>
      <c r="W730" s="51" t="n"/>
      <c r="X730" s="51" t="n"/>
      <c r="Y730" s="51" t="n"/>
      <c r="Z730" s="51" t="n"/>
      <c r="AA730" s="34" t="inlineStr">
        <is>
          <t>High</t>
        </is>
      </c>
      <c r="AB730" s="34" t="inlineStr">
        <is>
          <t>#1 ginger ale</t>
        </is>
      </c>
      <c r="AC730" s="34" t="inlineStr">
        <is>
          <t>Crisp classic ginger ale</t>
        </is>
      </c>
      <c r="AD730" s="34" t="inlineStr">
        <is>
          <t>Go to ginger ale, also for upset stomach.</t>
        </is>
      </c>
      <c r="AE730" s="51" t="n"/>
      <c r="AF730" s="53">
        <f>IF(AND(ISNUMBER($P730),ISNUMBER($AL730),$AL730&lt;&gt;0),ROUND($P730/$AL730*100,1),"")</f>
        <v/>
      </c>
      <c r="AG730" s="54">
        <f>IF(AND(ISNUMBER($S730),ISNUMBER($AL730),$AL730&lt;&gt;0),ROUND($S730/$AL730*100,2),"")</f>
        <v/>
      </c>
      <c r="AH730" s="53">
        <f>IF(AND(ISNUMBER($Q730),ISNUMBER($AL730),$AL730&lt;&gt;0),ROUND($Q730/$AL730*100,1),"")</f>
        <v/>
      </c>
      <c r="AI730" s="48">
        <f>IF(ISNUMBER($S730),IF($S730&lt;=1,"Yes","No"),"n/a")</f>
        <v/>
      </c>
      <c r="AJ730" s="48">
        <f>IF(ISNUMBER($S730),ROUND(MAX(0,MIN(100,100-$S730*2.5-IF(ISNUMBER($T730),$T730,0)*0.12+IF($S730&lt;=1,12,0))),0),"")</f>
        <v/>
      </c>
      <c r="AK730" s="48">
        <f>IF(ISNUMBER($Q730),IF($Q730&gt;=100,20,IF($Q730&gt;=30,10,0)),0)+IF(ISNUMBER($R730),IF($R730&gt;=100,20,0),0)+IF(ISNUMBER($P730),IF($P730&gt;=150,20,IF($P730&gt;=50,12,5)),0)+IF(ISNUMBER($S730),IF($S730&lt;=1,15,0),0)</f>
        <v/>
      </c>
      <c r="AL730" s="48" t="n">
        <v>355</v>
      </c>
      <c r="AM730" s="49" t="n"/>
      <c r="AN730" s="48">
        <f>IF(AND(ISNUMBER($P730),ISNUMBER($AL730),$AL730&lt;&gt;0),IF(OR($P730&gt;180,$P730/$AL730*1000&gt;400),"Over ceiling, confirm SKU","Within"),"n/a")</f>
        <v/>
      </c>
      <c r="AO730" s="51" t="n"/>
      <c r="AP730" s="51" t="n"/>
      <c r="AQ730" s="51" t="n"/>
      <c r="AR730" s="34" t="inlineStr">
        <is>
          <t>Recalled, batch confirmed, to confirm</t>
        </is>
      </c>
      <c r="AS730" s="34" t="inlineStr">
        <is>
          <t>BLANK -&gt; requires live Amazon.ca capture</t>
        </is>
      </c>
      <c r="AT730" s="34" t="inlineStr">
        <is>
          <t>Unverified commercial data</t>
        </is>
      </c>
    </row>
    <row r="731" ht="28" customHeight="1">
      <c r="A731" s="34" t="inlineStr">
        <is>
          <t>Canada Dry</t>
        </is>
      </c>
      <c r="B731" s="34" t="inlineStr">
        <is>
          <t>Canada Dry Ginger Ale | Lemonade | 12 pack 355mL</t>
        </is>
      </c>
      <c r="C731" s="34" t="inlineStr">
        <is>
          <t>5) Sparkling water &amp; soda</t>
        </is>
      </c>
      <c r="D731" s="34" t="inlineStr">
        <is>
          <t>355 mL can</t>
        </is>
      </c>
      <c r="E731" s="48" t="n">
        <v>12</v>
      </c>
      <c r="F731" s="49" t="n"/>
      <c r="G731" s="50">
        <f>IF(AND(ISNUMBER($F731),ISNUMBER($E731),$E731&lt;&gt;0),$F731/$E731,"")</f>
        <v/>
      </c>
      <c r="H731" s="50">
        <f>IF(AND(ISNUMBER($F731),ISNUMBER($AL731),ISNUMBER($E731),($AL731*$E731)&lt;&gt;0),$F731/($AL731*$E731)*100,"")</f>
        <v/>
      </c>
      <c r="I731" s="51" t="n"/>
      <c r="J731" s="52" t="n"/>
      <c r="K731" s="50">
        <f>IF(AND(ISNUMBER($F731),ISNUMBER($J731)),$F731*(1-$J731),"")</f>
        <v/>
      </c>
      <c r="L731" s="51" t="n"/>
      <c r="M731" s="51" t="n"/>
      <c r="N731" s="50">
        <f>IF(ISNUMBER($F731),($F731-IF(ISNUMBER($AM731),$AM731,0))*(1-IF(ISNUMBER($J731),$J731,0)),"")</f>
        <v/>
      </c>
      <c r="O731" s="34" t="inlineStr">
        <is>
          <t>Lemonade</t>
        </is>
      </c>
      <c r="P731" s="48" t="n">
        <v>0</v>
      </c>
      <c r="Q731" s="48" t="n">
        <v>35</v>
      </c>
      <c r="R731" s="34" t="inlineStr">
        <is>
          <t>Not listed</t>
        </is>
      </c>
      <c r="S731" s="48" t="n">
        <v>36</v>
      </c>
      <c r="T731" s="48" t="n">
        <v>140</v>
      </c>
      <c r="U731" s="34" t="inlineStr">
        <is>
          <t>HFCS</t>
        </is>
      </c>
      <c r="V731" s="34" t="inlineStr">
        <is>
          <t>Real ginger ale (no functional claim)</t>
        </is>
      </c>
      <c r="W731" s="51" t="n"/>
      <c r="X731" s="51" t="n"/>
      <c r="Y731" s="51" t="n"/>
      <c r="Z731" s="51" t="n"/>
      <c r="AA731" s="34" t="inlineStr">
        <is>
          <t>High</t>
        </is>
      </c>
      <c r="AB731" s="34" t="inlineStr">
        <is>
          <t>#1 ginger ale</t>
        </is>
      </c>
      <c r="AC731" s="34" t="inlineStr">
        <is>
          <t>Crisp classic ginger ale</t>
        </is>
      </c>
      <c r="AD731" s="34" t="inlineStr">
        <is>
          <t>Go to ginger ale, also for upset stomach.</t>
        </is>
      </c>
      <c r="AE731" s="51" t="n"/>
      <c r="AF731" s="53">
        <f>IF(AND(ISNUMBER($P731),ISNUMBER($AL731),$AL731&lt;&gt;0),ROUND($P731/$AL731*100,1),"")</f>
        <v/>
      </c>
      <c r="AG731" s="54">
        <f>IF(AND(ISNUMBER($S731),ISNUMBER($AL731),$AL731&lt;&gt;0),ROUND($S731/$AL731*100,2),"")</f>
        <v/>
      </c>
      <c r="AH731" s="53">
        <f>IF(AND(ISNUMBER($Q731),ISNUMBER($AL731),$AL731&lt;&gt;0),ROUND($Q731/$AL731*100,1),"")</f>
        <v/>
      </c>
      <c r="AI731" s="48">
        <f>IF(ISNUMBER($S731),IF($S731&lt;=1,"Yes","No"),"n/a")</f>
        <v/>
      </c>
      <c r="AJ731" s="48">
        <f>IF(ISNUMBER($S731),ROUND(MAX(0,MIN(100,100-$S731*2.5-IF(ISNUMBER($T731),$T731,0)*0.12+IF($S731&lt;=1,12,0))),0),"")</f>
        <v/>
      </c>
      <c r="AK731" s="48">
        <f>IF(ISNUMBER($Q731),IF($Q731&gt;=100,20,IF($Q731&gt;=30,10,0)),0)+IF(ISNUMBER($R731),IF($R731&gt;=100,20,0),0)+IF(ISNUMBER($P731),IF($P731&gt;=150,20,IF($P731&gt;=50,12,5)),0)+IF(ISNUMBER($S731),IF($S731&lt;=1,15,0),0)</f>
        <v/>
      </c>
      <c r="AL731" s="48" t="n">
        <v>355</v>
      </c>
      <c r="AM731" s="49" t="n"/>
      <c r="AN731" s="48">
        <f>IF(AND(ISNUMBER($P731),ISNUMBER($AL731),$AL731&lt;&gt;0),IF(OR($P731&gt;180,$P731/$AL731*1000&gt;400),"Over ceiling, confirm SKU","Within"),"n/a")</f>
        <v/>
      </c>
      <c r="AO731" s="51" t="n"/>
      <c r="AP731" s="51" t="n"/>
      <c r="AQ731" s="51" t="n"/>
      <c r="AR731" s="34" t="inlineStr">
        <is>
          <t>Recalled, batch confirmed, to confirm</t>
        </is>
      </c>
      <c r="AS731" s="34" t="inlineStr">
        <is>
          <t>BLANK -&gt; requires live Amazon.ca capture</t>
        </is>
      </c>
      <c r="AT731" s="34" t="inlineStr">
        <is>
          <t>Unverified commercial data</t>
        </is>
      </c>
    </row>
    <row r="732" ht="28" customHeight="1">
      <c r="A732" s="34" t="inlineStr">
        <is>
          <t>Canada Dry</t>
        </is>
      </c>
      <c r="B732" s="34" t="inlineStr">
        <is>
          <t>Canada Dry Ginger Ale | Lemonade | 15 pack 355mL</t>
        </is>
      </c>
      <c r="C732" s="34" t="inlineStr">
        <is>
          <t>5) Sparkling water &amp; soda</t>
        </is>
      </c>
      <c r="D732" s="34" t="inlineStr">
        <is>
          <t>355 mL can</t>
        </is>
      </c>
      <c r="E732" s="48" t="n">
        <v>15</v>
      </c>
      <c r="F732" s="49" t="n"/>
      <c r="G732" s="50">
        <f>IF(AND(ISNUMBER($F732),ISNUMBER($E732),$E732&lt;&gt;0),$F732/$E732,"")</f>
        <v/>
      </c>
      <c r="H732" s="50">
        <f>IF(AND(ISNUMBER($F732),ISNUMBER($AL732),ISNUMBER($E732),($AL732*$E732)&lt;&gt;0),$F732/($AL732*$E732)*100,"")</f>
        <v/>
      </c>
      <c r="I732" s="51" t="n"/>
      <c r="J732" s="52" t="n"/>
      <c r="K732" s="50">
        <f>IF(AND(ISNUMBER($F732),ISNUMBER($J732)),$F732*(1-$J732),"")</f>
        <v/>
      </c>
      <c r="L732" s="51" t="n"/>
      <c r="M732" s="51" t="n"/>
      <c r="N732" s="50">
        <f>IF(ISNUMBER($F732),($F732-IF(ISNUMBER($AM732),$AM732,0))*(1-IF(ISNUMBER($J732),$J732,0)),"")</f>
        <v/>
      </c>
      <c r="O732" s="34" t="inlineStr">
        <is>
          <t>Lemonade</t>
        </is>
      </c>
      <c r="P732" s="48" t="n">
        <v>0</v>
      </c>
      <c r="Q732" s="48" t="n">
        <v>35</v>
      </c>
      <c r="R732" s="34" t="inlineStr">
        <is>
          <t>Not listed</t>
        </is>
      </c>
      <c r="S732" s="48" t="n">
        <v>36</v>
      </c>
      <c r="T732" s="48" t="n">
        <v>140</v>
      </c>
      <c r="U732" s="34" t="inlineStr">
        <is>
          <t>HFCS</t>
        </is>
      </c>
      <c r="V732" s="34" t="inlineStr">
        <is>
          <t>Real ginger ale (no functional claim)</t>
        </is>
      </c>
      <c r="W732" s="51" t="n"/>
      <c r="X732" s="51" t="n"/>
      <c r="Y732" s="51" t="n"/>
      <c r="Z732" s="51" t="n"/>
      <c r="AA732" s="34" t="inlineStr">
        <is>
          <t>High</t>
        </is>
      </c>
      <c r="AB732" s="34" t="inlineStr">
        <is>
          <t>#1 ginger ale</t>
        </is>
      </c>
      <c r="AC732" s="34" t="inlineStr">
        <is>
          <t>Crisp classic ginger ale</t>
        </is>
      </c>
      <c r="AD732" s="34" t="inlineStr">
        <is>
          <t>Go to ginger ale, also for upset stomach.</t>
        </is>
      </c>
      <c r="AE732" s="51" t="n"/>
      <c r="AF732" s="53">
        <f>IF(AND(ISNUMBER($P732),ISNUMBER($AL732),$AL732&lt;&gt;0),ROUND($P732/$AL732*100,1),"")</f>
        <v/>
      </c>
      <c r="AG732" s="54">
        <f>IF(AND(ISNUMBER($S732),ISNUMBER($AL732),$AL732&lt;&gt;0),ROUND($S732/$AL732*100,2),"")</f>
        <v/>
      </c>
      <c r="AH732" s="53">
        <f>IF(AND(ISNUMBER($Q732),ISNUMBER($AL732),$AL732&lt;&gt;0),ROUND($Q732/$AL732*100,1),"")</f>
        <v/>
      </c>
      <c r="AI732" s="48">
        <f>IF(ISNUMBER($S732),IF($S732&lt;=1,"Yes","No"),"n/a")</f>
        <v/>
      </c>
      <c r="AJ732" s="48">
        <f>IF(ISNUMBER($S732),ROUND(MAX(0,MIN(100,100-$S732*2.5-IF(ISNUMBER($T732),$T732,0)*0.12+IF($S732&lt;=1,12,0))),0),"")</f>
        <v/>
      </c>
      <c r="AK732" s="48">
        <f>IF(ISNUMBER($Q732),IF($Q732&gt;=100,20,IF($Q732&gt;=30,10,0)),0)+IF(ISNUMBER($R732),IF($R732&gt;=100,20,0),0)+IF(ISNUMBER($P732),IF($P732&gt;=150,20,IF($P732&gt;=50,12,5)),0)+IF(ISNUMBER($S732),IF($S732&lt;=1,15,0),0)</f>
        <v/>
      </c>
      <c r="AL732" s="48" t="n">
        <v>355</v>
      </c>
      <c r="AM732" s="49" t="n"/>
      <c r="AN732" s="48">
        <f>IF(AND(ISNUMBER($P732),ISNUMBER($AL732),$AL732&lt;&gt;0),IF(OR($P732&gt;180,$P732/$AL732*1000&gt;400),"Over ceiling, confirm SKU","Within"),"n/a")</f>
        <v/>
      </c>
      <c r="AO732" s="51" t="n"/>
      <c r="AP732" s="51" t="n"/>
      <c r="AQ732" s="51" t="n"/>
      <c r="AR732" s="34" t="inlineStr">
        <is>
          <t>Recalled, batch confirmed, to confirm</t>
        </is>
      </c>
      <c r="AS732" s="34" t="inlineStr">
        <is>
          <t>BLANK -&gt; requires live Amazon.ca capture</t>
        </is>
      </c>
      <c r="AT732" s="34" t="inlineStr">
        <is>
          <t>Unverified commercial data</t>
        </is>
      </c>
    </row>
    <row r="733" ht="28" customHeight="1">
      <c r="A733" s="34" t="inlineStr">
        <is>
          <t>Canada Dry</t>
        </is>
      </c>
      <c r="B733" s="34" t="inlineStr">
        <is>
          <t>Canada Dry Ginger Ale | Lemonade | 18 pack 355mL</t>
        </is>
      </c>
      <c r="C733" s="34" t="inlineStr">
        <is>
          <t>5) Sparkling water &amp; soda</t>
        </is>
      </c>
      <c r="D733" s="34" t="inlineStr">
        <is>
          <t>355 mL can</t>
        </is>
      </c>
      <c r="E733" s="48" t="n">
        <v>18</v>
      </c>
      <c r="F733" s="49" t="n"/>
      <c r="G733" s="50">
        <f>IF(AND(ISNUMBER($F733),ISNUMBER($E733),$E733&lt;&gt;0),$F733/$E733,"")</f>
        <v/>
      </c>
      <c r="H733" s="50">
        <f>IF(AND(ISNUMBER($F733),ISNUMBER($AL733),ISNUMBER($E733),($AL733*$E733)&lt;&gt;0),$F733/($AL733*$E733)*100,"")</f>
        <v/>
      </c>
      <c r="I733" s="51" t="n"/>
      <c r="J733" s="52" t="n"/>
      <c r="K733" s="50">
        <f>IF(AND(ISNUMBER($F733),ISNUMBER($J733)),$F733*(1-$J733),"")</f>
        <v/>
      </c>
      <c r="L733" s="51" t="n"/>
      <c r="M733" s="51" t="n"/>
      <c r="N733" s="50">
        <f>IF(ISNUMBER($F733),($F733-IF(ISNUMBER($AM733),$AM733,0))*(1-IF(ISNUMBER($J733),$J733,0)),"")</f>
        <v/>
      </c>
      <c r="O733" s="34" t="inlineStr">
        <is>
          <t>Lemonade</t>
        </is>
      </c>
      <c r="P733" s="48" t="n">
        <v>0</v>
      </c>
      <c r="Q733" s="48" t="n">
        <v>35</v>
      </c>
      <c r="R733" s="34" t="inlineStr">
        <is>
          <t>Not listed</t>
        </is>
      </c>
      <c r="S733" s="48" t="n">
        <v>36</v>
      </c>
      <c r="T733" s="48" t="n">
        <v>140</v>
      </c>
      <c r="U733" s="34" t="inlineStr">
        <is>
          <t>HFCS</t>
        </is>
      </c>
      <c r="V733" s="34" t="inlineStr">
        <is>
          <t>Real ginger ale (no functional claim)</t>
        </is>
      </c>
      <c r="W733" s="51" t="n"/>
      <c r="X733" s="51" t="n"/>
      <c r="Y733" s="51" t="n"/>
      <c r="Z733" s="51" t="n"/>
      <c r="AA733" s="34" t="inlineStr">
        <is>
          <t>High</t>
        </is>
      </c>
      <c r="AB733" s="34" t="inlineStr">
        <is>
          <t>#1 ginger ale</t>
        </is>
      </c>
      <c r="AC733" s="34" t="inlineStr">
        <is>
          <t>Crisp classic ginger ale</t>
        </is>
      </c>
      <c r="AD733" s="34" t="inlineStr">
        <is>
          <t>Go to ginger ale, also for upset stomach.</t>
        </is>
      </c>
      <c r="AE733" s="51" t="n"/>
      <c r="AF733" s="53">
        <f>IF(AND(ISNUMBER($P733),ISNUMBER($AL733),$AL733&lt;&gt;0),ROUND($P733/$AL733*100,1),"")</f>
        <v/>
      </c>
      <c r="AG733" s="54">
        <f>IF(AND(ISNUMBER($S733),ISNUMBER($AL733),$AL733&lt;&gt;0),ROUND($S733/$AL733*100,2),"")</f>
        <v/>
      </c>
      <c r="AH733" s="53">
        <f>IF(AND(ISNUMBER($Q733),ISNUMBER($AL733),$AL733&lt;&gt;0),ROUND($Q733/$AL733*100,1),"")</f>
        <v/>
      </c>
      <c r="AI733" s="48">
        <f>IF(ISNUMBER($S733),IF($S733&lt;=1,"Yes","No"),"n/a")</f>
        <v/>
      </c>
      <c r="AJ733" s="48">
        <f>IF(ISNUMBER($S733),ROUND(MAX(0,MIN(100,100-$S733*2.5-IF(ISNUMBER($T733),$T733,0)*0.12+IF($S733&lt;=1,12,0))),0),"")</f>
        <v/>
      </c>
      <c r="AK733" s="48">
        <f>IF(ISNUMBER($Q733),IF($Q733&gt;=100,20,IF($Q733&gt;=30,10,0)),0)+IF(ISNUMBER($R733),IF($R733&gt;=100,20,0),0)+IF(ISNUMBER($P733),IF($P733&gt;=150,20,IF($P733&gt;=50,12,5)),0)+IF(ISNUMBER($S733),IF($S733&lt;=1,15,0),0)</f>
        <v/>
      </c>
      <c r="AL733" s="48" t="n">
        <v>355</v>
      </c>
      <c r="AM733" s="49" t="n"/>
      <c r="AN733" s="48">
        <f>IF(AND(ISNUMBER($P733),ISNUMBER($AL733),$AL733&lt;&gt;0),IF(OR($P733&gt;180,$P733/$AL733*1000&gt;400),"Over ceiling, confirm SKU","Within"),"n/a")</f>
        <v/>
      </c>
      <c r="AO733" s="51" t="n"/>
      <c r="AP733" s="51" t="n"/>
      <c r="AQ733" s="51" t="n"/>
      <c r="AR733" s="34" t="inlineStr">
        <is>
          <t>Recalled, batch confirmed, to confirm</t>
        </is>
      </c>
      <c r="AS733" s="34" t="inlineStr">
        <is>
          <t>BLANK -&gt; requires live Amazon.ca capture</t>
        </is>
      </c>
      <c r="AT733" s="34" t="inlineStr">
        <is>
          <t>Unverified commercial data</t>
        </is>
      </c>
    </row>
    <row r="734" ht="28" customHeight="1">
      <c r="A734" s="34" t="inlineStr">
        <is>
          <t>Canada Dry</t>
        </is>
      </c>
      <c r="B734" s="34" t="inlineStr">
        <is>
          <t>Canada Dry Ginger Ale | Lemonade | 24 pack 355mL</t>
        </is>
      </c>
      <c r="C734" s="34" t="inlineStr">
        <is>
          <t>5) Sparkling water &amp; soda</t>
        </is>
      </c>
      <c r="D734" s="34" t="inlineStr">
        <is>
          <t>355 mL can</t>
        </is>
      </c>
      <c r="E734" s="48" t="n">
        <v>24</v>
      </c>
      <c r="F734" s="49" t="n"/>
      <c r="G734" s="50">
        <f>IF(AND(ISNUMBER($F734),ISNUMBER($E734),$E734&lt;&gt;0),$F734/$E734,"")</f>
        <v/>
      </c>
      <c r="H734" s="50">
        <f>IF(AND(ISNUMBER($F734),ISNUMBER($AL734),ISNUMBER($E734),($AL734*$E734)&lt;&gt;0),$F734/($AL734*$E734)*100,"")</f>
        <v/>
      </c>
      <c r="I734" s="51" t="n"/>
      <c r="J734" s="52" t="n"/>
      <c r="K734" s="50">
        <f>IF(AND(ISNUMBER($F734),ISNUMBER($J734)),$F734*(1-$J734),"")</f>
        <v/>
      </c>
      <c r="L734" s="51" t="n"/>
      <c r="M734" s="51" t="n"/>
      <c r="N734" s="50">
        <f>IF(ISNUMBER($F734),($F734-IF(ISNUMBER($AM734),$AM734,0))*(1-IF(ISNUMBER($J734),$J734,0)),"")</f>
        <v/>
      </c>
      <c r="O734" s="34" t="inlineStr">
        <is>
          <t>Lemonade</t>
        </is>
      </c>
      <c r="P734" s="48" t="n">
        <v>0</v>
      </c>
      <c r="Q734" s="48" t="n">
        <v>35</v>
      </c>
      <c r="R734" s="34" t="inlineStr">
        <is>
          <t>Not listed</t>
        </is>
      </c>
      <c r="S734" s="48" t="n">
        <v>36</v>
      </c>
      <c r="T734" s="48" t="n">
        <v>140</v>
      </c>
      <c r="U734" s="34" t="inlineStr">
        <is>
          <t>HFCS</t>
        </is>
      </c>
      <c r="V734" s="34" t="inlineStr">
        <is>
          <t>Real ginger ale (no functional claim)</t>
        </is>
      </c>
      <c r="W734" s="51" t="n"/>
      <c r="X734" s="51" t="n"/>
      <c r="Y734" s="51" t="n"/>
      <c r="Z734" s="51" t="n"/>
      <c r="AA734" s="34" t="inlineStr">
        <is>
          <t>High</t>
        </is>
      </c>
      <c r="AB734" s="34" t="inlineStr">
        <is>
          <t>#1 ginger ale</t>
        </is>
      </c>
      <c r="AC734" s="34" t="inlineStr">
        <is>
          <t>Crisp classic ginger ale</t>
        </is>
      </c>
      <c r="AD734" s="34" t="inlineStr">
        <is>
          <t>Go to ginger ale, also for upset stomach.</t>
        </is>
      </c>
      <c r="AE734" s="51" t="n"/>
      <c r="AF734" s="53">
        <f>IF(AND(ISNUMBER($P734),ISNUMBER($AL734),$AL734&lt;&gt;0),ROUND($P734/$AL734*100,1),"")</f>
        <v/>
      </c>
      <c r="AG734" s="54">
        <f>IF(AND(ISNUMBER($S734),ISNUMBER($AL734),$AL734&lt;&gt;0),ROUND($S734/$AL734*100,2),"")</f>
        <v/>
      </c>
      <c r="AH734" s="53">
        <f>IF(AND(ISNUMBER($Q734),ISNUMBER($AL734),$AL734&lt;&gt;0),ROUND($Q734/$AL734*100,1),"")</f>
        <v/>
      </c>
      <c r="AI734" s="48">
        <f>IF(ISNUMBER($S734),IF($S734&lt;=1,"Yes","No"),"n/a")</f>
        <v/>
      </c>
      <c r="AJ734" s="48">
        <f>IF(ISNUMBER($S734),ROUND(MAX(0,MIN(100,100-$S734*2.5-IF(ISNUMBER($T734),$T734,0)*0.12+IF($S734&lt;=1,12,0))),0),"")</f>
        <v/>
      </c>
      <c r="AK734" s="48">
        <f>IF(ISNUMBER($Q734),IF($Q734&gt;=100,20,IF($Q734&gt;=30,10,0)),0)+IF(ISNUMBER($R734),IF($R734&gt;=100,20,0),0)+IF(ISNUMBER($P734),IF($P734&gt;=150,20,IF($P734&gt;=50,12,5)),0)+IF(ISNUMBER($S734),IF($S734&lt;=1,15,0),0)</f>
        <v/>
      </c>
      <c r="AL734" s="48" t="n">
        <v>355</v>
      </c>
      <c r="AM734" s="49" t="n"/>
      <c r="AN734" s="48">
        <f>IF(AND(ISNUMBER($P734),ISNUMBER($AL734),$AL734&lt;&gt;0),IF(OR($P734&gt;180,$P734/$AL734*1000&gt;400),"Over ceiling, confirm SKU","Within"),"n/a")</f>
        <v/>
      </c>
      <c r="AO734" s="51" t="n"/>
      <c r="AP734" s="51" t="n"/>
      <c r="AQ734" s="51" t="n"/>
      <c r="AR734" s="34" t="inlineStr">
        <is>
          <t>Recalled, batch confirmed, to confirm</t>
        </is>
      </c>
      <c r="AS734" s="34" t="inlineStr">
        <is>
          <t>BLANK -&gt; requires live Amazon.ca capture</t>
        </is>
      </c>
      <c r="AT734" s="34" t="inlineStr">
        <is>
          <t>Unverified commercial data</t>
        </is>
      </c>
    </row>
    <row r="735" ht="28" customHeight="1">
      <c r="A735" s="34" t="inlineStr">
        <is>
          <t>Schweppes</t>
        </is>
      </c>
      <c r="B735" s="34" t="inlineStr">
        <is>
          <t>Schweppes Ginger Ale | Original | single 355mL</t>
        </is>
      </c>
      <c r="C735" s="34" t="inlineStr">
        <is>
          <t>5) Sparkling water &amp; soda</t>
        </is>
      </c>
      <c r="D735" s="34" t="inlineStr">
        <is>
          <t>355 mL can</t>
        </is>
      </c>
      <c r="E735" s="48" t="n">
        <v>1</v>
      </c>
      <c r="F735" s="49" t="n"/>
      <c r="G735" s="50">
        <f>IF(AND(ISNUMBER($F735),ISNUMBER($E735),$E735&lt;&gt;0),$F735/$E735,"")</f>
        <v/>
      </c>
      <c r="H735" s="50">
        <f>IF(AND(ISNUMBER($F735),ISNUMBER($AL735),ISNUMBER($E735),($AL735*$E735)&lt;&gt;0),$F735/($AL735*$E735)*100,"")</f>
        <v/>
      </c>
      <c r="I735" s="51" t="n"/>
      <c r="J735" s="52" t="n"/>
      <c r="K735" s="50">
        <f>IF(AND(ISNUMBER($F735),ISNUMBER($J735)),$F735*(1-$J735),"")</f>
        <v/>
      </c>
      <c r="L735" s="51" t="n"/>
      <c r="M735" s="51" t="n"/>
      <c r="N735" s="50">
        <f>IF(ISNUMBER($F735),($F735-IF(ISNUMBER($AM735),$AM735,0))*(1-IF(ISNUMBER($J735),$J735,0)),"")</f>
        <v/>
      </c>
      <c r="O735" s="34" t="inlineStr">
        <is>
          <t>Original</t>
        </is>
      </c>
      <c r="P735" s="48" t="n">
        <v>0</v>
      </c>
      <c r="Q735" s="48" t="n">
        <v>40</v>
      </c>
      <c r="R735" s="34" t="inlineStr">
        <is>
          <t>Not listed</t>
        </is>
      </c>
      <c r="S735" s="48" t="n">
        <v>33</v>
      </c>
      <c r="T735" s="48" t="n">
        <v>130</v>
      </c>
      <c r="U735" s="34" t="inlineStr">
        <is>
          <t>HFCS</t>
        </is>
      </c>
      <c r="V735" s="34" t="inlineStr">
        <is>
          <t>Ginger ale + mixers</t>
        </is>
      </c>
      <c r="W735" s="51" t="n"/>
      <c r="X735" s="51" t="n"/>
      <c r="Y735" s="51" t="n"/>
      <c r="Z735" s="51" t="n"/>
      <c r="AA735" s="34" t="inlineStr">
        <is>
          <t>Medium</t>
        </is>
      </c>
      <c r="AB735" s="34" t="inlineStr">
        <is>
          <t>Mixer staple</t>
        </is>
      </c>
      <c r="AC735" s="34" t="inlineStr">
        <is>
          <t>Ginger ale and bar mixers</t>
        </is>
      </c>
      <c r="AD735" s="34" t="inlineStr">
        <is>
          <t>Reliable mixer brand.</t>
        </is>
      </c>
      <c r="AE735" s="51" t="n"/>
      <c r="AF735" s="53">
        <f>IF(AND(ISNUMBER($P735),ISNUMBER($AL735),$AL735&lt;&gt;0),ROUND($P735/$AL735*100,1),"")</f>
        <v/>
      </c>
      <c r="AG735" s="54">
        <f>IF(AND(ISNUMBER($S735),ISNUMBER($AL735),$AL735&lt;&gt;0),ROUND($S735/$AL735*100,2),"")</f>
        <v/>
      </c>
      <c r="AH735" s="53">
        <f>IF(AND(ISNUMBER($Q735),ISNUMBER($AL735),$AL735&lt;&gt;0),ROUND($Q735/$AL735*100,1),"")</f>
        <v/>
      </c>
      <c r="AI735" s="48">
        <f>IF(ISNUMBER($S735),IF($S735&lt;=1,"Yes","No"),"n/a")</f>
        <v/>
      </c>
      <c r="AJ735" s="48">
        <f>IF(ISNUMBER($S735),ROUND(MAX(0,MIN(100,100-$S735*2.5-IF(ISNUMBER($T735),$T735,0)*0.12+IF($S735&lt;=1,12,0))),0),"")</f>
        <v/>
      </c>
      <c r="AK735" s="48">
        <f>IF(ISNUMBER($Q735),IF($Q735&gt;=100,20,IF($Q735&gt;=30,10,0)),0)+IF(ISNUMBER($R735),IF($R735&gt;=100,20,0),0)+IF(ISNUMBER($P735),IF($P735&gt;=150,20,IF($P735&gt;=50,12,5)),0)+IF(ISNUMBER($S735),IF($S735&lt;=1,15,0),0)</f>
        <v/>
      </c>
      <c r="AL735" s="48" t="n">
        <v>355</v>
      </c>
      <c r="AM735" s="49" t="n"/>
      <c r="AN735" s="48">
        <f>IF(AND(ISNUMBER($P735),ISNUMBER($AL735),$AL735&lt;&gt;0),IF(OR($P735&gt;180,$P735/$AL735*1000&gt;400),"Over ceiling, confirm SKU","Within"),"n/a")</f>
        <v/>
      </c>
      <c r="AO735" s="51" t="n"/>
      <c r="AP735" s="51" t="n"/>
      <c r="AQ735" s="51" t="n"/>
      <c r="AR735" s="34" t="inlineStr">
        <is>
          <t>Recalled, batch confirmed, to confirm</t>
        </is>
      </c>
      <c r="AS735" s="34" t="inlineStr">
        <is>
          <t>BLANK -&gt; requires live Amazon.ca capture</t>
        </is>
      </c>
      <c r="AT735" s="34" t="inlineStr">
        <is>
          <t>Unverified commercial data</t>
        </is>
      </c>
    </row>
    <row r="736" ht="28" customHeight="1">
      <c r="A736" s="34" t="inlineStr">
        <is>
          <t>Schweppes</t>
        </is>
      </c>
      <c r="B736" s="34" t="inlineStr">
        <is>
          <t>Schweppes Ginger Ale | Original | 8 pack 355mL</t>
        </is>
      </c>
      <c r="C736" s="34" t="inlineStr">
        <is>
          <t>5) Sparkling water &amp; soda</t>
        </is>
      </c>
      <c r="D736" s="34" t="inlineStr">
        <is>
          <t>355 mL can</t>
        </is>
      </c>
      <c r="E736" s="48" t="n">
        <v>8</v>
      </c>
      <c r="F736" s="49" t="n"/>
      <c r="G736" s="50">
        <f>IF(AND(ISNUMBER($F736),ISNUMBER($E736),$E736&lt;&gt;0),$F736/$E736,"")</f>
        <v/>
      </c>
      <c r="H736" s="50">
        <f>IF(AND(ISNUMBER($F736),ISNUMBER($AL736),ISNUMBER($E736),($AL736*$E736)&lt;&gt;0),$F736/($AL736*$E736)*100,"")</f>
        <v/>
      </c>
      <c r="I736" s="51" t="n"/>
      <c r="J736" s="52" t="n"/>
      <c r="K736" s="50">
        <f>IF(AND(ISNUMBER($F736),ISNUMBER($J736)),$F736*(1-$J736),"")</f>
        <v/>
      </c>
      <c r="L736" s="51" t="n"/>
      <c r="M736" s="51" t="n"/>
      <c r="N736" s="50">
        <f>IF(ISNUMBER($F736),($F736-IF(ISNUMBER($AM736),$AM736,0))*(1-IF(ISNUMBER($J736),$J736,0)),"")</f>
        <v/>
      </c>
      <c r="O736" s="34" t="inlineStr">
        <is>
          <t>Original</t>
        </is>
      </c>
      <c r="P736" s="48" t="n">
        <v>0</v>
      </c>
      <c r="Q736" s="48" t="n">
        <v>40</v>
      </c>
      <c r="R736" s="34" t="inlineStr">
        <is>
          <t>Not listed</t>
        </is>
      </c>
      <c r="S736" s="48" t="n">
        <v>33</v>
      </c>
      <c r="T736" s="48" t="n">
        <v>130</v>
      </c>
      <c r="U736" s="34" t="inlineStr">
        <is>
          <t>HFCS</t>
        </is>
      </c>
      <c r="V736" s="34" t="inlineStr">
        <is>
          <t>Ginger ale + mixers</t>
        </is>
      </c>
      <c r="W736" s="51" t="n"/>
      <c r="X736" s="51" t="n"/>
      <c r="Y736" s="51" t="n"/>
      <c r="Z736" s="51" t="n"/>
      <c r="AA736" s="34" t="inlineStr">
        <is>
          <t>Medium</t>
        </is>
      </c>
      <c r="AB736" s="34" t="inlineStr">
        <is>
          <t>Mixer staple</t>
        </is>
      </c>
      <c r="AC736" s="34" t="inlineStr">
        <is>
          <t>Ginger ale and bar mixers</t>
        </is>
      </c>
      <c r="AD736" s="34" t="inlineStr">
        <is>
          <t>Reliable mixer brand.</t>
        </is>
      </c>
      <c r="AE736" s="51" t="n"/>
      <c r="AF736" s="53">
        <f>IF(AND(ISNUMBER($P736),ISNUMBER($AL736),$AL736&lt;&gt;0),ROUND($P736/$AL736*100,1),"")</f>
        <v/>
      </c>
      <c r="AG736" s="54">
        <f>IF(AND(ISNUMBER($S736),ISNUMBER($AL736),$AL736&lt;&gt;0),ROUND($S736/$AL736*100,2),"")</f>
        <v/>
      </c>
      <c r="AH736" s="53">
        <f>IF(AND(ISNUMBER($Q736),ISNUMBER($AL736),$AL736&lt;&gt;0),ROUND($Q736/$AL736*100,1),"")</f>
        <v/>
      </c>
      <c r="AI736" s="48">
        <f>IF(ISNUMBER($S736),IF($S736&lt;=1,"Yes","No"),"n/a")</f>
        <v/>
      </c>
      <c r="AJ736" s="48">
        <f>IF(ISNUMBER($S736),ROUND(MAX(0,MIN(100,100-$S736*2.5-IF(ISNUMBER($T736),$T736,0)*0.12+IF($S736&lt;=1,12,0))),0),"")</f>
        <v/>
      </c>
      <c r="AK736" s="48">
        <f>IF(ISNUMBER($Q736),IF($Q736&gt;=100,20,IF($Q736&gt;=30,10,0)),0)+IF(ISNUMBER($R736),IF($R736&gt;=100,20,0),0)+IF(ISNUMBER($P736),IF($P736&gt;=150,20,IF($P736&gt;=50,12,5)),0)+IF(ISNUMBER($S736),IF($S736&lt;=1,15,0),0)</f>
        <v/>
      </c>
      <c r="AL736" s="48" t="n">
        <v>355</v>
      </c>
      <c r="AM736" s="49" t="n"/>
      <c r="AN736" s="48">
        <f>IF(AND(ISNUMBER($P736),ISNUMBER($AL736),$AL736&lt;&gt;0),IF(OR($P736&gt;180,$P736/$AL736*1000&gt;400),"Over ceiling, confirm SKU","Within"),"n/a")</f>
        <v/>
      </c>
      <c r="AO736" s="51" t="n"/>
      <c r="AP736" s="51" t="n"/>
      <c r="AQ736" s="51" t="n"/>
      <c r="AR736" s="34" t="inlineStr">
        <is>
          <t>Recalled, batch confirmed, to confirm</t>
        </is>
      </c>
      <c r="AS736" s="34" t="inlineStr">
        <is>
          <t>BLANK -&gt; requires live Amazon.ca capture</t>
        </is>
      </c>
      <c r="AT736" s="34" t="inlineStr">
        <is>
          <t>Unverified commercial data</t>
        </is>
      </c>
    </row>
    <row r="737" ht="28" customHeight="1">
      <c r="A737" s="34" t="inlineStr">
        <is>
          <t>Schweppes</t>
        </is>
      </c>
      <c r="B737" s="34" t="inlineStr">
        <is>
          <t>Schweppes Ginger Ale | Original | 12 pack 355mL</t>
        </is>
      </c>
      <c r="C737" s="34" t="inlineStr">
        <is>
          <t>5) Sparkling water &amp; soda</t>
        </is>
      </c>
      <c r="D737" s="34" t="inlineStr">
        <is>
          <t>355 mL can</t>
        </is>
      </c>
      <c r="E737" s="48" t="n">
        <v>12</v>
      </c>
      <c r="F737" s="49" t="n"/>
      <c r="G737" s="50">
        <f>IF(AND(ISNUMBER($F737),ISNUMBER($E737),$E737&lt;&gt;0),$F737/$E737,"")</f>
        <v/>
      </c>
      <c r="H737" s="50">
        <f>IF(AND(ISNUMBER($F737),ISNUMBER($AL737),ISNUMBER($E737),($AL737*$E737)&lt;&gt;0),$F737/($AL737*$E737)*100,"")</f>
        <v/>
      </c>
      <c r="I737" s="51" t="n"/>
      <c r="J737" s="52" t="n"/>
      <c r="K737" s="50">
        <f>IF(AND(ISNUMBER($F737),ISNUMBER($J737)),$F737*(1-$J737),"")</f>
        <v/>
      </c>
      <c r="L737" s="51" t="n"/>
      <c r="M737" s="51" t="n"/>
      <c r="N737" s="50">
        <f>IF(ISNUMBER($F737),($F737-IF(ISNUMBER($AM737),$AM737,0))*(1-IF(ISNUMBER($J737),$J737,0)),"")</f>
        <v/>
      </c>
      <c r="O737" s="34" t="inlineStr">
        <is>
          <t>Original</t>
        </is>
      </c>
      <c r="P737" s="48" t="n">
        <v>0</v>
      </c>
      <c r="Q737" s="48" t="n">
        <v>40</v>
      </c>
      <c r="R737" s="34" t="inlineStr">
        <is>
          <t>Not listed</t>
        </is>
      </c>
      <c r="S737" s="48" t="n">
        <v>33</v>
      </c>
      <c r="T737" s="48" t="n">
        <v>130</v>
      </c>
      <c r="U737" s="34" t="inlineStr">
        <is>
          <t>HFCS</t>
        </is>
      </c>
      <c r="V737" s="34" t="inlineStr">
        <is>
          <t>Ginger ale + mixers</t>
        </is>
      </c>
      <c r="W737" s="51" t="n"/>
      <c r="X737" s="51" t="n"/>
      <c r="Y737" s="51" t="n"/>
      <c r="Z737" s="51" t="n"/>
      <c r="AA737" s="34" t="inlineStr">
        <is>
          <t>Medium</t>
        </is>
      </c>
      <c r="AB737" s="34" t="inlineStr">
        <is>
          <t>Mixer staple</t>
        </is>
      </c>
      <c r="AC737" s="34" t="inlineStr">
        <is>
          <t>Ginger ale and bar mixers</t>
        </is>
      </c>
      <c r="AD737" s="34" t="inlineStr">
        <is>
          <t>Reliable mixer brand.</t>
        </is>
      </c>
      <c r="AE737" s="51" t="n"/>
      <c r="AF737" s="53">
        <f>IF(AND(ISNUMBER($P737),ISNUMBER($AL737),$AL737&lt;&gt;0),ROUND($P737/$AL737*100,1),"")</f>
        <v/>
      </c>
      <c r="AG737" s="54">
        <f>IF(AND(ISNUMBER($S737),ISNUMBER($AL737),$AL737&lt;&gt;0),ROUND($S737/$AL737*100,2),"")</f>
        <v/>
      </c>
      <c r="AH737" s="53">
        <f>IF(AND(ISNUMBER($Q737),ISNUMBER($AL737),$AL737&lt;&gt;0),ROUND($Q737/$AL737*100,1),"")</f>
        <v/>
      </c>
      <c r="AI737" s="48">
        <f>IF(ISNUMBER($S737),IF($S737&lt;=1,"Yes","No"),"n/a")</f>
        <v/>
      </c>
      <c r="AJ737" s="48">
        <f>IF(ISNUMBER($S737),ROUND(MAX(0,MIN(100,100-$S737*2.5-IF(ISNUMBER($T737),$T737,0)*0.12+IF($S737&lt;=1,12,0))),0),"")</f>
        <v/>
      </c>
      <c r="AK737" s="48">
        <f>IF(ISNUMBER($Q737),IF($Q737&gt;=100,20,IF($Q737&gt;=30,10,0)),0)+IF(ISNUMBER($R737),IF($R737&gt;=100,20,0),0)+IF(ISNUMBER($P737),IF($P737&gt;=150,20,IF($P737&gt;=50,12,5)),0)+IF(ISNUMBER($S737),IF($S737&lt;=1,15,0),0)</f>
        <v/>
      </c>
      <c r="AL737" s="48" t="n">
        <v>355</v>
      </c>
      <c r="AM737" s="49" t="n"/>
      <c r="AN737" s="48">
        <f>IF(AND(ISNUMBER($P737),ISNUMBER($AL737),$AL737&lt;&gt;0),IF(OR($P737&gt;180,$P737/$AL737*1000&gt;400),"Over ceiling, confirm SKU","Within"),"n/a")</f>
        <v/>
      </c>
      <c r="AO737" s="51" t="n"/>
      <c r="AP737" s="51" t="n"/>
      <c r="AQ737" s="51" t="n"/>
      <c r="AR737" s="34" t="inlineStr">
        <is>
          <t>Recalled, batch confirmed, to confirm</t>
        </is>
      </c>
      <c r="AS737" s="34" t="inlineStr">
        <is>
          <t>BLANK -&gt; requires live Amazon.ca capture</t>
        </is>
      </c>
      <c r="AT737" s="34" t="inlineStr">
        <is>
          <t>Unverified commercial data</t>
        </is>
      </c>
    </row>
    <row r="738" ht="28" customHeight="1">
      <c r="A738" s="34" t="inlineStr">
        <is>
          <t>Schweppes</t>
        </is>
      </c>
      <c r="B738" s="34" t="inlineStr">
        <is>
          <t>Schweppes Ginger Ale | Original | 15 pack 355mL</t>
        </is>
      </c>
      <c r="C738" s="34" t="inlineStr">
        <is>
          <t>5) Sparkling water &amp; soda</t>
        </is>
      </c>
      <c r="D738" s="34" t="inlineStr">
        <is>
          <t>355 mL can</t>
        </is>
      </c>
      <c r="E738" s="48" t="n">
        <v>15</v>
      </c>
      <c r="F738" s="49" t="n"/>
      <c r="G738" s="50">
        <f>IF(AND(ISNUMBER($F738),ISNUMBER($E738),$E738&lt;&gt;0),$F738/$E738,"")</f>
        <v/>
      </c>
      <c r="H738" s="50">
        <f>IF(AND(ISNUMBER($F738),ISNUMBER($AL738),ISNUMBER($E738),($AL738*$E738)&lt;&gt;0),$F738/($AL738*$E738)*100,"")</f>
        <v/>
      </c>
      <c r="I738" s="51" t="n"/>
      <c r="J738" s="52" t="n"/>
      <c r="K738" s="50">
        <f>IF(AND(ISNUMBER($F738),ISNUMBER($J738)),$F738*(1-$J738),"")</f>
        <v/>
      </c>
      <c r="L738" s="51" t="n"/>
      <c r="M738" s="51" t="n"/>
      <c r="N738" s="50">
        <f>IF(ISNUMBER($F738),($F738-IF(ISNUMBER($AM738),$AM738,0))*(1-IF(ISNUMBER($J738),$J738,0)),"")</f>
        <v/>
      </c>
      <c r="O738" s="34" t="inlineStr">
        <is>
          <t>Original</t>
        </is>
      </c>
      <c r="P738" s="48" t="n">
        <v>0</v>
      </c>
      <c r="Q738" s="48" t="n">
        <v>40</v>
      </c>
      <c r="R738" s="34" t="inlineStr">
        <is>
          <t>Not listed</t>
        </is>
      </c>
      <c r="S738" s="48" t="n">
        <v>33</v>
      </c>
      <c r="T738" s="48" t="n">
        <v>130</v>
      </c>
      <c r="U738" s="34" t="inlineStr">
        <is>
          <t>HFCS</t>
        </is>
      </c>
      <c r="V738" s="34" t="inlineStr">
        <is>
          <t>Ginger ale + mixers</t>
        </is>
      </c>
      <c r="W738" s="51" t="n"/>
      <c r="X738" s="51" t="n"/>
      <c r="Y738" s="51" t="n"/>
      <c r="Z738" s="51" t="n"/>
      <c r="AA738" s="34" t="inlineStr">
        <is>
          <t>Medium</t>
        </is>
      </c>
      <c r="AB738" s="34" t="inlineStr">
        <is>
          <t>Mixer staple</t>
        </is>
      </c>
      <c r="AC738" s="34" t="inlineStr">
        <is>
          <t>Ginger ale and bar mixers</t>
        </is>
      </c>
      <c r="AD738" s="34" t="inlineStr">
        <is>
          <t>Reliable mixer brand.</t>
        </is>
      </c>
      <c r="AE738" s="51" t="n"/>
      <c r="AF738" s="53">
        <f>IF(AND(ISNUMBER($P738),ISNUMBER($AL738),$AL738&lt;&gt;0),ROUND($P738/$AL738*100,1),"")</f>
        <v/>
      </c>
      <c r="AG738" s="54">
        <f>IF(AND(ISNUMBER($S738),ISNUMBER($AL738),$AL738&lt;&gt;0),ROUND($S738/$AL738*100,2),"")</f>
        <v/>
      </c>
      <c r="AH738" s="53">
        <f>IF(AND(ISNUMBER($Q738),ISNUMBER($AL738),$AL738&lt;&gt;0),ROUND($Q738/$AL738*100,1),"")</f>
        <v/>
      </c>
      <c r="AI738" s="48">
        <f>IF(ISNUMBER($S738),IF($S738&lt;=1,"Yes","No"),"n/a")</f>
        <v/>
      </c>
      <c r="AJ738" s="48">
        <f>IF(ISNUMBER($S738),ROUND(MAX(0,MIN(100,100-$S738*2.5-IF(ISNUMBER($T738),$T738,0)*0.12+IF($S738&lt;=1,12,0))),0),"")</f>
        <v/>
      </c>
      <c r="AK738" s="48">
        <f>IF(ISNUMBER($Q738),IF($Q738&gt;=100,20,IF($Q738&gt;=30,10,0)),0)+IF(ISNUMBER($R738),IF($R738&gt;=100,20,0),0)+IF(ISNUMBER($P738),IF($P738&gt;=150,20,IF($P738&gt;=50,12,5)),0)+IF(ISNUMBER($S738),IF($S738&lt;=1,15,0),0)</f>
        <v/>
      </c>
      <c r="AL738" s="48" t="n">
        <v>355</v>
      </c>
      <c r="AM738" s="49" t="n"/>
      <c r="AN738" s="48">
        <f>IF(AND(ISNUMBER($P738),ISNUMBER($AL738),$AL738&lt;&gt;0),IF(OR($P738&gt;180,$P738/$AL738*1000&gt;400),"Over ceiling, confirm SKU","Within"),"n/a")</f>
        <v/>
      </c>
      <c r="AO738" s="51" t="n"/>
      <c r="AP738" s="51" t="n"/>
      <c r="AQ738" s="51" t="n"/>
      <c r="AR738" s="34" t="inlineStr">
        <is>
          <t>Recalled, batch confirmed, to confirm</t>
        </is>
      </c>
      <c r="AS738" s="34" t="inlineStr">
        <is>
          <t>BLANK -&gt; requires live Amazon.ca capture</t>
        </is>
      </c>
      <c r="AT738" s="34" t="inlineStr">
        <is>
          <t>Unverified commercial data</t>
        </is>
      </c>
    </row>
    <row r="739" ht="28" customHeight="1">
      <c r="A739" s="34" t="inlineStr">
        <is>
          <t>Schweppes</t>
        </is>
      </c>
      <c r="B739" s="34" t="inlineStr">
        <is>
          <t>Schweppes Ginger Ale | Original | 18 pack 355mL</t>
        </is>
      </c>
      <c r="C739" s="34" t="inlineStr">
        <is>
          <t>5) Sparkling water &amp; soda</t>
        </is>
      </c>
      <c r="D739" s="34" t="inlineStr">
        <is>
          <t>355 mL can</t>
        </is>
      </c>
      <c r="E739" s="48" t="n">
        <v>18</v>
      </c>
      <c r="F739" s="49" t="n"/>
      <c r="G739" s="50">
        <f>IF(AND(ISNUMBER($F739),ISNUMBER($E739),$E739&lt;&gt;0),$F739/$E739,"")</f>
        <v/>
      </c>
      <c r="H739" s="50">
        <f>IF(AND(ISNUMBER($F739),ISNUMBER($AL739),ISNUMBER($E739),($AL739*$E739)&lt;&gt;0),$F739/($AL739*$E739)*100,"")</f>
        <v/>
      </c>
      <c r="I739" s="51" t="n"/>
      <c r="J739" s="52" t="n"/>
      <c r="K739" s="50">
        <f>IF(AND(ISNUMBER($F739),ISNUMBER($J739)),$F739*(1-$J739),"")</f>
        <v/>
      </c>
      <c r="L739" s="51" t="n"/>
      <c r="M739" s="51" t="n"/>
      <c r="N739" s="50">
        <f>IF(ISNUMBER($F739),($F739-IF(ISNUMBER($AM739),$AM739,0))*(1-IF(ISNUMBER($J739),$J739,0)),"")</f>
        <v/>
      </c>
      <c r="O739" s="34" t="inlineStr">
        <is>
          <t>Original</t>
        </is>
      </c>
      <c r="P739" s="48" t="n">
        <v>0</v>
      </c>
      <c r="Q739" s="48" t="n">
        <v>40</v>
      </c>
      <c r="R739" s="34" t="inlineStr">
        <is>
          <t>Not listed</t>
        </is>
      </c>
      <c r="S739" s="48" t="n">
        <v>33</v>
      </c>
      <c r="T739" s="48" t="n">
        <v>130</v>
      </c>
      <c r="U739" s="34" t="inlineStr">
        <is>
          <t>HFCS</t>
        </is>
      </c>
      <c r="V739" s="34" t="inlineStr">
        <is>
          <t>Ginger ale + mixers</t>
        </is>
      </c>
      <c r="W739" s="51" t="n"/>
      <c r="X739" s="51" t="n"/>
      <c r="Y739" s="51" t="n"/>
      <c r="Z739" s="51" t="n"/>
      <c r="AA739" s="34" t="inlineStr">
        <is>
          <t>Medium</t>
        </is>
      </c>
      <c r="AB739" s="34" t="inlineStr">
        <is>
          <t>Mixer staple</t>
        </is>
      </c>
      <c r="AC739" s="34" t="inlineStr">
        <is>
          <t>Ginger ale and bar mixers</t>
        </is>
      </c>
      <c r="AD739" s="34" t="inlineStr">
        <is>
          <t>Reliable mixer brand.</t>
        </is>
      </c>
      <c r="AE739" s="51" t="n"/>
      <c r="AF739" s="53">
        <f>IF(AND(ISNUMBER($P739),ISNUMBER($AL739),$AL739&lt;&gt;0),ROUND($P739/$AL739*100,1),"")</f>
        <v/>
      </c>
      <c r="AG739" s="54">
        <f>IF(AND(ISNUMBER($S739),ISNUMBER($AL739),$AL739&lt;&gt;0),ROUND($S739/$AL739*100,2),"")</f>
        <v/>
      </c>
      <c r="AH739" s="53">
        <f>IF(AND(ISNUMBER($Q739),ISNUMBER($AL739),$AL739&lt;&gt;0),ROUND($Q739/$AL739*100,1),"")</f>
        <v/>
      </c>
      <c r="AI739" s="48">
        <f>IF(ISNUMBER($S739),IF($S739&lt;=1,"Yes","No"),"n/a")</f>
        <v/>
      </c>
      <c r="AJ739" s="48">
        <f>IF(ISNUMBER($S739),ROUND(MAX(0,MIN(100,100-$S739*2.5-IF(ISNUMBER($T739),$T739,0)*0.12+IF($S739&lt;=1,12,0))),0),"")</f>
        <v/>
      </c>
      <c r="AK739" s="48">
        <f>IF(ISNUMBER($Q739),IF($Q739&gt;=100,20,IF($Q739&gt;=30,10,0)),0)+IF(ISNUMBER($R739),IF($R739&gt;=100,20,0),0)+IF(ISNUMBER($P739),IF($P739&gt;=150,20,IF($P739&gt;=50,12,5)),0)+IF(ISNUMBER($S739),IF($S739&lt;=1,15,0),0)</f>
        <v/>
      </c>
      <c r="AL739" s="48" t="n">
        <v>355</v>
      </c>
      <c r="AM739" s="49" t="n"/>
      <c r="AN739" s="48">
        <f>IF(AND(ISNUMBER($P739),ISNUMBER($AL739),$AL739&lt;&gt;0),IF(OR($P739&gt;180,$P739/$AL739*1000&gt;400),"Over ceiling, confirm SKU","Within"),"n/a")</f>
        <v/>
      </c>
      <c r="AO739" s="51" t="n"/>
      <c r="AP739" s="51" t="n"/>
      <c r="AQ739" s="51" t="n"/>
      <c r="AR739" s="34" t="inlineStr">
        <is>
          <t>Recalled, batch confirmed, to confirm</t>
        </is>
      </c>
      <c r="AS739" s="34" t="inlineStr">
        <is>
          <t>BLANK -&gt; requires live Amazon.ca capture</t>
        </is>
      </c>
      <c r="AT739" s="34" t="inlineStr">
        <is>
          <t>Unverified commercial data</t>
        </is>
      </c>
    </row>
    <row r="740" ht="28" customHeight="1">
      <c r="A740" s="34" t="inlineStr">
        <is>
          <t>Schweppes</t>
        </is>
      </c>
      <c r="B740" s="34" t="inlineStr">
        <is>
          <t>Schweppes Ginger Ale | Original | 24 pack 355mL</t>
        </is>
      </c>
      <c r="C740" s="34" t="inlineStr">
        <is>
          <t>5) Sparkling water &amp; soda</t>
        </is>
      </c>
      <c r="D740" s="34" t="inlineStr">
        <is>
          <t>355 mL can</t>
        </is>
      </c>
      <c r="E740" s="48" t="n">
        <v>24</v>
      </c>
      <c r="F740" s="49" t="n"/>
      <c r="G740" s="50">
        <f>IF(AND(ISNUMBER($F740),ISNUMBER($E740),$E740&lt;&gt;0),$F740/$E740,"")</f>
        <v/>
      </c>
      <c r="H740" s="50">
        <f>IF(AND(ISNUMBER($F740),ISNUMBER($AL740),ISNUMBER($E740),($AL740*$E740)&lt;&gt;0),$F740/($AL740*$E740)*100,"")</f>
        <v/>
      </c>
      <c r="I740" s="51" t="n"/>
      <c r="J740" s="52" t="n"/>
      <c r="K740" s="50">
        <f>IF(AND(ISNUMBER($F740),ISNUMBER($J740)),$F740*(1-$J740),"")</f>
        <v/>
      </c>
      <c r="L740" s="51" t="n"/>
      <c r="M740" s="51" t="n"/>
      <c r="N740" s="50">
        <f>IF(ISNUMBER($F740),($F740-IF(ISNUMBER($AM740),$AM740,0))*(1-IF(ISNUMBER($J740),$J740,0)),"")</f>
        <v/>
      </c>
      <c r="O740" s="34" t="inlineStr">
        <is>
          <t>Original</t>
        </is>
      </c>
      <c r="P740" s="48" t="n">
        <v>0</v>
      </c>
      <c r="Q740" s="48" t="n">
        <v>40</v>
      </c>
      <c r="R740" s="34" t="inlineStr">
        <is>
          <t>Not listed</t>
        </is>
      </c>
      <c r="S740" s="48" t="n">
        <v>33</v>
      </c>
      <c r="T740" s="48" t="n">
        <v>130</v>
      </c>
      <c r="U740" s="34" t="inlineStr">
        <is>
          <t>HFCS</t>
        </is>
      </c>
      <c r="V740" s="34" t="inlineStr">
        <is>
          <t>Ginger ale + mixers</t>
        </is>
      </c>
      <c r="W740" s="51" t="n"/>
      <c r="X740" s="51" t="n"/>
      <c r="Y740" s="51" t="n"/>
      <c r="Z740" s="51" t="n"/>
      <c r="AA740" s="34" t="inlineStr">
        <is>
          <t>Medium</t>
        </is>
      </c>
      <c r="AB740" s="34" t="inlineStr">
        <is>
          <t>Mixer staple</t>
        </is>
      </c>
      <c r="AC740" s="34" t="inlineStr">
        <is>
          <t>Ginger ale and bar mixers</t>
        </is>
      </c>
      <c r="AD740" s="34" t="inlineStr">
        <is>
          <t>Reliable mixer brand.</t>
        </is>
      </c>
      <c r="AE740" s="51" t="n"/>
      <c r="AF740" s="53">
        <f>IF(AND(ISNUMBER($P740),ISNUMBER($AL740),$AL740&lt;&gt;0),ROUND($P740/$AL740*100,1),"")</f>
        <v/>
      </c>
      <c r="AG740" s="54">
        <f>IF(AND(ISNUMBER($S740),ISNUMBER($AL740),$AL740&lt;&gt;0),ROUND($S740/$AL740*100,2),"")</f>
        <v/>
      </c>
      <c r="AH740" s="53">
        <f>IF(AND(ISNUMBER($Q740),ISNUMBER($AL740),$AL740&lt;&gt;0),ROUND($Q740/$AL740*100,1),"")</f>
        <v/>
      </c>
      <c r="AI740" s="48">
        <f>IF(ISNUMBER($S740),IF($S740&lt;=1,"Yes","No"),"n/a")</f>
        <v/>
      </c>
      <c r="AJ740" s="48">
        <f>IF(ISNUMBER($S740),ROUND(MAX(0,MIN(100,100-$S740*2.5-IF(ISNUMBER($T740),$T740,0)*0.12+IF($S740&lt;=1,12,0))),0),"")</f>
        <v/>
      </c>
      <c r="AK740" s="48">
        <f>IF(ISNUMBER($Q740),IF($Q740&gt;=100,20,IF($Q740&gt;=30,10,0)),0)+IF(ISNUMBER($R740),IF($R740&gt;=100,20,0),0)+IF(ISNUMBER($P740),IF($P740&gt;=150,20,IF($P740&gt;=50,12,5)),0)+IF(ISNUMBER($S740),IF($S740&lt;=1,15,0),0)</f>
        <v/>
      </c>
      <c r="AL740" s="48" t="n">
        <v>355</v>
      </c>
      <c r="AM740" s="49" t="n"/>
      <c r="AN740" s="48">
        <f>IF(AND(ISNUMBER($P740),ISNUMBER($AL740),$AL740&lt;&gt;0),IF(OR($P740&gt;180,$P740/$AL740*1000&gt;400),"Over ceiling, confirm SKU","Within"),"n/a")</f>
        <v/>
      </c>
      <c r="AO740" s="51" t="n"/>
      <c r="AP740" s="51" t="n"/>
      <c r="AQ740" s="51" t="n"/>
      <c r="AR740" s="34" t="inlineStr">
        <is>
          <t>Recalled, batch confirmed, to confirm</t>
        </is>
      </c>
      <c r="AS740" s="34" t="inlineStr">
        <is>
          <t>BLANK -&gt; requires live Amazon.ca capture</t>
        </is>
      </c>
      <c r="AT740" s="34" t="inlineStr">
        <is>
          <t>Unverified commercial data</t>
        </is>
      </c>
    </row>
    <row r="741" ht="28" customHeight="1">
      <c r="A741" s="34" t="inlineStr">
        <is>
          <t>Schweppes</t>
        </is>
      </c>
      <c r="B741" s="34" t="inlineStr">
        <is>
          <t>Schweppes Ginger Ale | Diet | single 355mL</t>
        </is>
      </c>
      <c r="C741" s="34" t="inlineStr">
        <is>
          <t>5) Sparkling water &amp; soda</t>
        </is>
      </c>
      <c r="D741" s="34" t="inlineStr">
        <is>
          <t>355 mL can</t>
        </is>
      </c>
      <c r="E741" s="48" t="n">
        <v>1</v>
      </c>
      <c r="F741" s="49" t="n"/>
      <c r="G741" s="50">
        <f>IF(AND(ISNUMBER($F741),ISNUMBER($E741),$E741&lt;&gt;0),$F741/$E741,"")</f>
        <v/>
      </c>
      <c r="H741" s="50">
        <f>IF(AND(ISNUMBER($F741),ISNUMBER($AL741),ISNUMBER($E741),($AL741*$E741)&lt;&gt;0),$F741/($AL741*$E741)*100,"")</f>
        <v/>
      </c>
      <c r="I741" s="51" t="n"/>
      <c r="J741" s="52" t="n"/>
      <c r="K741" s="50">
        <f>IF(AND(ISNUMBER($F741),ISNUMBER($J741)),$F741*(1-$J741),"")</f>
        <v/>
      </c>
      <c r="L741" s="51" t="n"/>
      <c r="M741" s="51" t="n"/>
      <c r="N741" s="50">
        <f>IF(ISNUMBER($F741),($F741-IF(ISNUMBER($AM741),$AM741,0))*(1-IF(ISNUMBER($J741),$J741,0)),"")</f>
        <v/>
      </c>
      <c r="O741" s="34" t="inlineStr">
        <is>
          <t>Diet</t>
        </is>
      </c>
      <c r="P741" s="48" t="n">
        <v>0</v>
      </c>
      <c r="Q741" s="48" t="n">
        <v>40</v>
      </c>
      <c r="R741" s="34" t="inlineStr">
        <is>
          <t>Not listed</t>
        </is>
      </c>
      <c r="S741" s="48" t="n">
        <v>33</v>
      </c>
      <c r="T741" s="48" t="n">
        <v>130</v>
      </c>
      <c r="U741" s="34" t="inlineStr">
        <is>
          <t>HFCS</t>
        </is>
      </c>
      <c r="V741" s="34" t="inlineStr">
        <is>
          <t>Ginger ale + mixers</t>
        </is>
      </c>
      <c r="W741" s="51" t="n"/>
      <c r="X741" s="51" t="n"/>
      <c r="Y741" s="51" t="n"/>
      <c r="Z741" s="51" t="n"/>
      <c r="AA741" s="34" t="inlineStr">
        <is>
          <t>Medium</t>
        </is>
      </c>
      <c r="AB741" s="34" t="inlineStr">
        <is>
          <t>Mixer staple</t>
        </is>
      </c>
      <c r="AC741" s="34" t="inlineStr">
        <is>
          <t>Ginger ale and bar mixers</t>
        </is>
      </c>
      <c r="AD741" s="34" t="inlineStr">
        <is>
          <t>Reliable mixer brand.</t>
        </is>
      </c>
      <c r="AE741" s="51" t="n"/>
      <c r="AF741" s="53">
        <f>IF(AND(ISNUMBER($P741),ISNUMBER($AL741),$AL741&lt;&gt;0),ROUND($P741/$AL741*100,1),"")</f>
        <v/>
      </c>
      <c r="AG741" s="54">
        <f>IF(AND(ISNUMBER($S741),ISNUMBER($AL741),$AL741&lt;&gt;0),ROUND($S741/$AL741*100,2),"")</f>
        <v/>
      </c>
      <c r="AH741" s="53">
        <f>IF(AND(ISNUMBER($Q741),ISNUMBER($AL741),$AL741&lt;&gt;0),ROUND($Q741/$AL741*100,1),"")</f>
        <v/>
      </c>
      <c r="AI741" s="48">
        <f>IF(ISNUMBER($S741),IF($S741&lt;=1,"Yes","No"),"n/a")</f>
        <v/>
      </c>
      <c r="AJ741" s="48">
        <f>IF(ISNUMBER($S741),ROUND(MAX(0,MIN(100,100-$S741*2.5-IF(ISNUMBER($T741),$T741,0)*0.12+IF($S741&lt;=1,12,0))),0),"")</f>
        <v/>
      </c>
      <c r="AK741" s="48">
        <f>IF(ISNUMBER($Q741),IF($Q741&gt;=100,20,IF($Q741&gt;=30,10,0)),0)+IF(ISNUMBER($R741),IF($R741&gt;=100,20,0),0)+IF(ISNUMBER($P741),IF($P741&gt;=150,20,IF($P741&gt;=50,12,5)),0)+IF(ISNUMBER($S741),IF($S741&lt;=1,15,0),0)</f>
        <v/>
      </c>
      <c r="AL741" s="48" t="n">
        <v>355</v>
      </c>
      <c r="AM741" s="49" t="n"/>
      <c r="AN741" s="48">
        <f>IF(AND(ISNUMBER($P741),ISNUMBER($AL741),$AL741&lt;&gt;0),IF(OR($P741&gt;180,$P741/$AL741*1000&gt;400),"Over ceiling, confirm SKU","Within"),"n/a")</f>
        <v/>
      </c>
      <c r="AO741" s="51" t="n"/>
      <c r="AP741" s="51" t="n"/>
      <c r="AQ741" s="51" t="n"/>
      <c r="AR741" s="34" t="inlineStr">
        <is>
          <t>Recalled, batch confirmed, to confirm</t>
        </is>
      </c>
      <c r="AS741" s="34" t="inlineStr">
        <is>
          <t>BLANK -&gt; requires live Amazon.ca capture</t>
        </is>
      </c>
      <c r="AT741" s="34" t="inlineStr">
        <is>
          <t>Unverified commercial data</t>
        </is>
      </c>
    </row>
    <row r="742" ht="28" customHeight="1">
      <c r="A742" s="34" t="inlineStr">
        <is>
          <t>Schweppes</t>
        </is>
      </c>
      <c r="B742" s="34" t="inlineStr">
        <is>
          <t>Schweppes Ginger Ale | Diet | 8 pack 355mL</t>
        </is>
      </c>
      <c r="C742" s="34" t="inlineStr">
        <is>
          <t>5) Sparkling water &amp; soda</t>
        </is>
      </c>
      <c r="D742" s="34" t="inlineStr">
        <is>
          <t>355 mL can</t>
        </is>
      </c>
      <c r="E742" s="48" t="n">
        <v>8</v>
      </c>
      <c r="F742" s="49" t="n"/>
      <c r="G742" s="50">
        <f>IF(AND(ISNUMBER($F742),ISNUMBER($E742),$E742&lt;&gt;0),$F742/$E742,"")</f>
        <v/>
      </c>
      <c r="H742" s="50">
        <f>IF(AND(ISNUMBER($F742),ISNUMBER($AL742),ISNUMBER($E742),($AL742*$E742)&lt;&gt;0),$F742/($AL742*$E742)*100,"")</f>
        <v/>
      </c>
      <c r="I742" s="51" t="n"/>
      <c r="J742" s="52" t="n"/>
      <c r="K742" s="50">
        <f>IF(AND(ISNUMBER($F742),ISNUMBER($J742)),$F742*(1-$J742),"")</f>
        <v/>
      </c>
      <c r="L742" s="51" t="n"/>
      <c r="M742" s="51" t="n"/>
      <c r="N742" s="50">
        <f>IF(ISNUMBER($F742),($F742-IF(ISNUMBER($AM742),$AM742,0))*(1-IF(ISNUMBER($J742),$J742,0)),"")</f>
        <v/>
      </c>
      <c r="O742" s="34" t="inlineStr">
        <is>
          <t>Diet</t>
        </is>
      </c>
      <c r="P742" s="48" t="n">
        <v>0</v>
      </c>
      <c r="Q742" s="48" t="n">
        <v>40</v>
      </c>
      <c r="R742" s="34" t="inlineStr">
        <is>
          <t>Not listed</t>
        </is>
      </c>
      <c r="S742" s="48" t="n">
        <v>33</v>
      </c>
      <c r="T742" s="48" t="n">
        <v>130</v>
      </c>
      <c r="U742" s="34" t="inlineStr">
        <is>
          <t>HFCS</t>
        </is>
      </c>
      <c r="V742" s="34" t="inlineStr">
        <is>
          <t>Ginger ale + mixers</t>
        </is>
      </c>
      <c r="W742" s="51" t="n"/>
      <c r="X742" s="51" t="n"/>
      <c r="Y742" s="51" t="n"/>
      <c r="Z742" s="51" t="n"/>
      <c r="AA742" s="34" t="inlineStr">
        <is>
          <t>Medium</t>
        </is>
      </c>
      <c r="AB742" s="34" t="inlineStr">
        <is>
          <t>Mixer staple</t>
        </is>
      </c>
      <c r="AC742" s="34" t="inlineStr">
        <is>
          <t>Ginger ale and bar mixers</t>
        </is>
      </c>
      <c r="AD742" s="34" t="inlineStr">
        <is>
          <t>Reliable mixer brand.</t>
        </is>
      </c>
      <c r="AE742" s="51" t="n"/>
      <c r="AF742" s="53">
        <f>IF(AND(ISNUMBER($P742),ISNUMBER($AL742),$AL742&lt;&gt;0),ROUND($P742/$AL742*100,1),"")</f>
        <v/>
      </c>
      <c r="AG742" s="54">
        <f>IF(AND(ISNUMBER($S742),ISNUMBER($AL742),$AL742&lt;&gt;0),ROUND($S742/$AL742*100,2),"")</f>
        <v/>
      </c>
      <c r="AH742" s="53">
        <f>IF(AND(ISNUMBER($Q742),ISNUMBER($AL742),$AL742&lt;&gt;0),ROUND($Q742/$AL742*100,1),"")</f>
        <v/>
      </c>
      <c r="AI742" s="48">
        <f>IF(ISNUMBER($S742),IF($S742&lt;=1,"Yes","No"),"n/a")</f>
        <v/>
      </c>
      <c r="AJ742" s="48">
        <f>IF(ISNUMBER($S742),ROUND(MAX(0,MIN(100,100-$S742*2.5-IF(ISNUMBER($T742),$T742,0)*0.12+IF($S742&lt;=1,12,0))),0),"")</f>
        <v/>
      </c>
      <c r="AK742" s="48">
        <f>IF(ISNUMBER($Q742),IF($Q742&gt;=100,20,IF($Q742&gt;=30,10,0)),0)+IF(ISNUMBER($R742),IF($R742&gt;=100,20,0),0)+IF(ISNUMBER($P742),IF($P742&gt;=150,20,IF($P742&gt;=50,12,5)),0)+IF(ISNUMBER($S742),IF($S742&lt;=1,15,0),0)</f>
        <v/>
      </c>
      <c r="AL742" s="48" t="n">
        <v>355</v>
      </c>
      <c r="AM742" s="49" t="n"/>
      <c r="AN742" s="48">
        <f>IF(AND(ISNUMBER($P742),ISNUMBER($AL742),$AL742&lt;&gt;0),IF(OR($P742&gt;180,$P742/$AL742*1000&gt;400),"Over ceiling, confirm SKU","Within"),"n/a")</f>
        <v/>
      </c>
      <c r="AO742" s="51" t="n"/>
      <c r="AP742" s="51" t="n"/>
      <c r="AQ742" s="51" t="n"/>
      <c r="AR742" s="34" t="inlineStr">
        <is>
          <t>Recalled, batch confirmed, to confirm</t>
        </is>
      </c>
      <c r="AS742" s="34" t="inlineStr">
        <is>
          <t>BLANK -&gt; requires live Amazon.ca capture</t>
        </is>
      </c>
      <c r="AT742" s="34" t="inlineStr">
        <is>
          <t>Unverified commercial data</t>
        </is>
      </c>
    </row>
    <row r="743" ht="28" customHeight="1">
      <c r="A743" s="34" t="inlineStr">
        <is>
          <t>Schweppes</t>
        </is>
      </c>
      <c r="B743" s="34" t="inlineStr">
        <is>
          <t>Schweppes Ginger Ale | Diet | 12 pack 355mL</t>
        </is>
      </c>
      <c r="C743" s="34" t="inlineStr">
        <is>
          <t>5) Sparkling water &amp; soda</t>
        </is>
      </c>
      <c r="D743" s="34" t="inlineStr">
        <is>
          <t>355 mL can</t>
        </is>
      </c>
      <c r="E743" s="48" t="n">
        <v>12</v>
      </c>
      <c r="F743" s="49" t="n"/>
      <c r="G743" s="50">
        <f>IF(AND(ISNUMBER($F743),ISNUMBER($E743),$E743&lt;&gt;0),$F743/$E743,"")</f>
        <v/>
      </c>
      <c r="H743" s="50">
        <f>IF(AND(ISNUMBER($F743),ISNUMBER($AL743),ISNUMBER($E743),($AL743*$E743)&lt;&gt;0),$F743/($AL743*$E743)*100,"")</f>
        <v/>
      </c>
      <c r="I743" s="51" t="n"/>
      <c r="J743" s="52" t="n"/>
      <c r="K743" s="50">
        <f>IF(AND(ISNUMBER($F743),ISNUMBER($J743)),$F743*(1-$J743),"")</f>
        <v/>
      </c>
      <c r="L743" s="51" t="n"/>
      <c r="M743" s="51" t="n"/>
      <c r="N743" s="50">
        <f>IF(ISNUMBER($F743),($F743-IF(ISNUMBER($AM743),$AM743,0))*(1-IF(ISNUMBER($J743),$J743,0)),"")</f>
        <v/>
      </c>
      <c r="O743" s="34" t="inlineStr">
        <is>
          <t>Diet</t>
        </is>
      </c>
      <c r="P743" s="48" t="n">
        <v>0</v>
      </c>
      <c r="Q743" s="48" t="n">
        <v>40</v>
      </c>
      <c r="R743" s="34" t="inlineStr">
        <is>
          <t>Not listed</t>
        </is>
      </c>
      <c r="S743" s="48" t="n">
        <v>33</v>
      </c>
      <c r="T743" s="48" t="n">
        <v>130</v>
      </c>
      <c r="U743" s="34" t="inlineStr">
        <is>
          <t>HFCS</t>
        </is>
      </c>
      <c r="V743" s="34" t="inlineStr">
        <is>
          <t>Ginger ale + mixers</t>
        </is>
      </c>
      <c r="W743" s="51" t="n"/>
      <c r="X743" s="51" t="n"/>
      <c r="Y743" s="51" t="n"/>
      <c r="Z743" s="51" t="n"/>
      <c r="AA743" s="34" t="inlineStr">
        <is>
          <t>Medium</t>
        </is>
      </c>
      <c r="AB743" s="34" t="inlineStr">
        <is>
          <t>Mixer staple</t>
        </is>
      </c>
      <c r="AC743" s="34" t="inlineStr">
        <is>
          <t>Ginger ale and bar mixers</t>
        </is>
      </c>
      <c r="AD743" s="34" t="inlineStr">
        <is>
          <t>Reliable mixer brand.</t>
        </is>
      </c>
      <c r="AE743" s="51" t="n"/>
      <c r="AF743" s="53">
        <f>IF(AND(ISNUMBER($P743),ISNUMBER($AL743),$AL743&lt;&gt;0),ROUND($P743/$AL743*100,1),"")</f>
        <v/>
      </c>
      <c r="AG743" s="54">
        <f>IF(AND(ISNUMBER($S743),ISNUMBER($AL743),$AL743&lt;&gt;0),ROUND($S743/$AL743*100,2),"")</f>
        <v/>
      </c>
      <c r="AH743" s="53">
        <f>IF(AND(ISNUMBER($Q743),ISNUMBER($AL743),$AL743&lt;&gt;0),ROUND($Q743/$AL743*100,1),"")</f>
        <v/>
      </c>
      <c r="AI743" s="48">
        <f>IF(ISNUMBER($S743),IF($S743&lt;=1,"Yes","No"),"n/a")</f>
        <v/>
      </c>
      <c r="AJ743" s="48">
        <f>IF(ISNUMBER($S743),ROUND(MAX(0,MIN(100,100-$S743*2.5-IF(ISNUMBER($T743),$T743,0)*0.12+IF($S743&lt;=1,12,0))),0),"")</f>
        <v/>
      </c>
      <c r="AK743" s="48">
        <f>IF(ISNUMBER($Q743),IF($Q743&gt;=100,20,IF($Q743&gt;=30,10,0)),0)+IF(ISNUMBER($R743),IF($R743&gt;=100,20,0),0)+IF(ISNUMBER($P743),IF($P743&gt;=150,20,IF($P743&gt;=50,12,5)),0)+IF(ISNUMBER($S743),IF($S743&lt;=1,15,0),0)</f>
        <v/>
      </c>
      <c r="AL743" s="48" t="n">
        <v>355</v>
      </c>
      <c r="AM743" s="49" t="n"/>
      <c r="AN743" s="48">
        <f>IF(AND(ISNUMBER($P743),ISNUMBER($AL743),$AL743&lt;&gt;0),IF(OR($P743&gt;180,$P743/$AL743*1000&gt;400),"Over ceiling, confirm SKU","Within"),"n/a")</f>
        <v/>
      </c>
      <c r="AO743" s="51" t="n"/>
      <c r="AP743" s="51" t="n"/>
      <c r="AQ743" s="51" t="n"/>
      <c r="AR743" s="34" t="inlineStr">
        <is>
          <t>Recalled, batch confirmed, to confirm</t>
        </is>
      </c>
      <c r="AS743" s="34" t="inlineStr">
        <is>
          <t>BLANK -&gt; requires live Amazon.ca capture</t>
        </is>
      </c>
      <c r="AT743" s="34" t="inlineStr">
        <is>
          <t>Unverified commercial data</t>
        </is>
      </c>
    </row>
    <row r="744" ht="28" customHeight="1">
      <c r="A744" s="34" t="inlineStr">
        <is>
          <t>Schweppes</t>
        </is>
      </c>
      <c r="B744" s="34" t="inlineStr">
        <is>
          <t>Schweppes Ginger Ale | Diet | 15 pack 355mL</t>
        </is>
      </c>
      <c r="C744" s="34" t="inlineStr">
        <is>
          <t>5) Sparkling water &amp; soda</t>
        </is>
      </c>
      <c r="D744" s="34" t="inlineStr">
        <is>
          <t>355 mL can</t>
        </is>
      </c>
      <c r="E744" s="48" t="n">
        <v>15</v>
      </c>
      <c r="F744" s="49" t="n"/>
      <c r="G744" s="50">
        <f>IF(AND(ISNUMBER($F744),ISNUMBER($E744),$E744&lt;&gt;0),$F744/$E744,"")</f>
        <v/>
      </c>
      <c r="H744" s="50">
        <f>IF(AND(ISNUMBER($F744),ISNUMBER($AL744),ISNUMBER($E744),($AL744*$E744)&lt;&gt;0),$F744/($AL744*$E744)*100,"")</f>
        <v/>
      </c>
      <c r="I744" s="51" t="n"/>
      <c r="J744" s="52" t="n"/>
      <c r="K744" s="50">
        <f>IF(AND(ISNUMBER($F744),ISNUMBER($J744)),$F744*(1-$J744),"")</f>
        <v/>
      </c>
      <c r="L744" s="51" t="n"/>
      <c r="M744" s="51" t="n"/>
      <c r="N744" s="50">
        <f>IF(ISNUMBER($F744),($F744-IF(ISNUMBER($AM744),$AM744,0))*(1-IF(ISNUMBER($J744),$J744,0)),"")</f>
        <v/>
      </c>
      <c r="O744" s="34" t="inlineStr">
        <is>
          <t>Diet</t>
        </is>
      </c>
      <c r="P744" s="48" t="n">
        <v>0</v>
      </c>
      <c r="Q744" s="48" t="n">
        <v>40</v>
      </c>
      <c r="R744" s="34" t="inlineStr">
        <is>
          <t>Not listed</t>
        </is>
      </c>
      <c r="S744" s="48" t="n">
        <v>33</v>
      </c>
      <c r="T744" s="48" t="n">
        <v>130</v>
      </c>
      <c r="U744" s="34" t="inlineStr">
        <is>
          <t>HFCS</t>
        </is>
      </c>
      <c r="V744" s="34" t="inlineStr">
        <is>
          <t>Ginger ale + mixers</t>
        </is>
      </c>
      <c r="W744" s="51" t="n"/>
      <c r="X744" s="51" t="n"/>
      <c r="Y744" s="51" t="n"/>
      <c r="Z744" s="51" t="n"/>
      <c r="AA744" s="34" t="inlineStr">
        <is>
          <t>Medium</t>
        </is>
      </c>
      <c r="AB744" s="34" t="inlineStr">
        <is>
          <t>Mixer staple</t>
        </is>
      </c>
      <c r="AC744" s="34" t="inlineStr">
        <is>
          <t>Ginger ale and bar mixers</t>
        </is>
      </c>
      <c r="AD744" s="34" t="inlineStr">
        <is>
          <t>Reliable mixer brand.</t>
        </is>
      </c>
      <c r="AE744" s="51" t="n"/>
      <c r="AF744" s="53">
        <f>IF(AND(ISNUMBER($P744),ISNUMBER($AL744),$AL744&lt;&gt;0),ROUND($P744/$AL744*100,1),"")</f>
        <v/>
      </c>
      <c r="AG744" s="54">
        <f>IF(AND(ISNUMBER($S744),ISNUMBER($AL744),$AL744&lt;&gt;0),ROUND($S744/$AL744*100,2),"")</f>
        <v/>
      </c>
      <c r="AH744" s="53">
        <f>IF(AND(ISNUMBER($Q744),ISNUMBER($AL744),$AL744&lt;&gt;0),ROUND($Q744/$AL744*100,1),"")</f>
        <v/>
      </c>
      <c r="AI744" s="48">
        <f>IF(ISNUMBER($S744),IF($S744&lt;=1,"Yes","No"),"n/a")</f>
        <v/>
      </c>
      <c r="AJ744" s="48">
        <f>IF(ISNUMBER($S744),ROUND(MAX(0,MIN(100,100-$S744*2.5-IF(ISNUMBER($T744),$T744,0)*0.12+IF($S744&lt;=1,12,0))),0),"")</f>
        <v/>
      </c>
      <c r="AK744" s="48">
        <f>IF(ISNUMBER($Q744),IF($Q744&gt;=100,20,IF($Q744&gt;=30,10,0)),0)+IF(ISNUMBER($R744),IF($R744&gt;=100,20,0),0)+IF(ISNUMBER($P744),IF($P744&gt;=150,20,IF($P744&gt;=50,12,5)),0)+IF(ISNUMBER($S744),IF($S744&lt;=1,15,0),0)</f>
        <v/>
      </c>
      <c r="AL744" s="48" t="n">
        <v>355</v>
      </c>
      <c r="AM744" s="49" t="n"/>
      <c r="AN744" s="48">
        <f>IF(AND(ISNUMBER($P744),ISNUMBER($AL744),$AL744&lt;&gt;0),IF(OR($P744&gt;180,$P744/$AL744*1000&gt;400),"Over ceiling, confirm SKU","Within"),"n/a")</f>
        <v/>
      </c>
      <c r="AO744" s="51" t="n"/>
      <c r="AP744" s="51" t="n"/>
      <c r="AQ744" s="51" t="n"/>
      <c r="AR744" s="34" t="inlineStr">
        <is>
          <t>Recalled, batch confirmed, to confirm</t>
        </is>
      </c>
      <c r="AS744" s="34" t="inlineStr">
        <is>
          <t>BLANK -&gt; requires live Amazon.ca capture</t>
        </is>
      </c>
      <c r="AT744" s="34" t="inlineStr">
        <is>
          <t>Unverified commercial data</t>
        </is>
      </c>
    </row>
    <row r="745" ht="28" customHeight="1">
      <c r="A745" s="34" t="inlineStr">
        <is>
          <t>Schweppes</t>
        </is>
      </c>
      <c r="B745" s="34" t="inlineStr">
        <is>
          <t>Schweppes Ginger Ale | Diet | 18 pack 355mL</t>
        </is>
      </c>
      <c r="C745" s="34" t="inlineStr">
        <is>
          <t>5) Sparkling water &amp; soda</t>
        </is>
      </c>
      <c r="D745" s="34" t="inlineStr">
        <is>
          <t>355 mL can</t>
        </is>
      </c>
      <c r="E745" s="48" t="n">
        <v>18</v>
      </c>
      <c r="F745" s="49" t="n"/>
      <c r="G745" s="50">
        <f>IF(AND(ISNUMBER($F745),ISNUMBER($E745),$E745&lt;&gt;0),$F745/$E745,"")</f>
        <v/>
      </c>
      <c r="H745" s="50">
        <f>IF(AND(ISNUMBER($F745),ISNUMBER($AL745),ISNUMBER($E745),($AL745*$E745)&lt;&gt;0),$F745/($AL745*$E745)*100,"")</f>
        <v/>
      </c>
      <c r="I745" s="51" t="n"/>
      <c r="J745" s="52" t="n"/>
      <c r="K745" s="50">
        <f>IF(AND(ISNUMBER($F745),ISNUMBER($J745)),$F745*(1-$J745),"")</f>
        <v/>
      </c>
      <c r="L745" s="51" t="n"/>
      <c r="M745" s="51" t="n"/>
      <c r="N745" s="50">
        <f>IF(ISNUMBER($F745),($F745-IF(ISNUMBER($AM745),$AM745,0))*(1-IF(ISNUMBER($J745),$J745,0)),"")</f>
        <v/>
      </c>
      <c r="O745" s="34" t="inlineStr">
        <is>
          <t>Diet</t>
        </is>
      </c>
      <c r="P745" s="48" t="n">
        <v>0</v>
      </c>
      <c r="Q745" s="48" t="n">
        <v>40</v>
      </c>
      <c r="R745" s="34" t="inlineStr">
        <is>
          <t>Not listed</t>
        </is>
      </c>
      <c r="S745" s="48" t="n">
        <v>33</v>
      </c>
      <c r="T745" s="48" t="n">
        <v>130</v>
      </c>
      <c r="U745" s="34" t="inlineStr">
        <is>
          <t>HFCS</t>
        </is>
      </c>
      <c r="V745" s="34" t="inlineStr">
        <is>
          <t>Ginger ale + mixers</t>
        </is>
      </c>
      <c r="W745" s="51" t="n"/>
      <c r="X745" s="51" t="n"/>
      <c r="Y745" s="51" t="n"/>
      <c r="Z745" s="51" t="n"/>
      <c r="AA745" s="34" t="inlineStr">
        <is>
          <t>Medium</t>
        </is>
      </c>
      <c r="AB745" s="34" t="inlineStr">
        <is>
          <t>Mixer staple</t>
        </is>
      </c>
      <c r="AC745" s="34" t="inlineStr">
        <is>
          <t>Ginger ale and bar mixers</t>
        </is>
      </c>
      <c r="AD745" s="34" t="inlineStr">
        <is>
          <t>Reliable mixer brand.</t>
        </is>
      </c>
      <c r="AE745" s="51" t="n"/>
      <c r="AF745" s="53">
        <f>IF(AND(ISNUMBER($P745),ISNUMBER($AL745),$AL745&lt;&gt;0),ROUND($P745/$AL745*100,1),"")</f>
        <v/>
      </c>
      <c r="AG745" s="54">
        <f>IF(AND(ISNUMBER($S745),ISNUMBER($AL745),$AL745&lt;&gt;0),ROUND($S745/$AL745*100,2),"")</f>
        <v/>
      </c>
      <c r="AH745" s="53">
        <f>IF(AND(ISNUMBER($Q745),ISNUMBER($AL745),$AL745&lt;&gt;0),ROUND($Q745/$AL745*100,1),"")</f>
        <v/>
      </c>
      <c r="AI745" s="48">
        <f>IF(ISNUMBER($S745),IF($S745&lt;=1,"Yes","No"),"n/a")</f>
        <v/>
      </c>
      <c r="AJ745" s="48">
        <f>IF(ISNUMBER($S745),ROUND(MAX(0,MIN(100,100-$S745*2.5-IF(ISNUMBER($T745),$T745,0)*0.12+IF($S745&lt;=1,12,0))),0),"")</f>
        <v/>
      </c>
      <c r="AK745" s="48">
        <f>IF(ISNUMBER($Q745),IF($Q745&gt;=100,20,IF($Q745&gt;=30,10,0)),0)+IF(ISNUMBER($R745),IF($R745&gt;=100,20,0),0)+IF(ISNUMBER($P745),IF($P745&gt;=150,20,IF($P745&gt;=50,12,5)),0)+IF(ISNUMBER($S745),IF($S745&lt;=1,15,0),0)</f>
        <v/>
      </c>
      <c r="AL745" s="48" t="n">
        <v>355</v>
      </c>
      <c r="AM745" s="49" t="n"/>
      <c r="AN745" s="48">
        <f>IF(AND(ISNUMBER($P745),ISNUMBER($AL745),$AL745&lt;&gt;0),IF(OR($P745&gt;180,$P745/$AL745*1000&gt;400),"Over ceiling, confirm SKU","Within"),"n/a")</f>
        <v/>
      </c>
      <c r="AO745" s="51" t="n"/>
      <c r="AP745" s="51" t="n"/>
      <c r="AQ745" s="51" t="n"/>
      <c r="AR745" s="34" t="inlineStr">
        <is>
          <t>Recalled, batch confirmed, to confirm</t>
        </is>
      </c>
      <c r="AS745" s="34" t="inlineStr">
        <is>
          <t>BLANK -&gt; requires live Amazon.ca capture</t>
        </is>
      </c>
      <c r="AT745" s="34" t="inlineStr">
        <is>
          <t>Unverified commercial data</t>
        </is>
      </c>
    </row>
    <row r="746" ht="28" customHeight="1">
      <c r="A746" s="34" t="inlineStr">
        <is>
          <t>Schweppes</t>
        </is>
      </c>
      <c r="B746" s="34" t="inlineStr">
        <is>
          <t>Schweppes Ginger Ale | Diet | 24 pack 355mL</t>
        </is>
      </c>
      <c r="C746" s="34" t="inlineStr">
        <is>
          <t>5) Sparkling water &amp; soda</t>
        </is>
      </c>
      <c r="D746" s="34" t="inlineStr">
        <is>
          <t>355 mL can</t>
        </is>
      </c>
      <c r="E746" s="48" t="n">
        <v>24</v>
      </c>
      <c r="F746" s="49" t="n"/>
      <c r="G746" s="50">
        <f>IF(AND(ISNUMBER($F746),ISNUMBER($E746),$E746&lt;&gt;0),$F746/$E746,"")</f>
        <v/>
      </c>
      <c r="H746" s="50">
        <f>IF(AND(ISNUMBER($F746),ISNUMBER($AL746),ISNUMBER($E746),($AL746*$E746)&lt;&gt;0),$F746/($AL746*$E746)*100,"")</f>
        <v/>
      </c>
      <c r="I746" s="51" t="n"/>
      <c r="J746" s="52" t="n"/>
      <c r="K746" s="50">
        <f>IF(AND(ISNUMBER($F746),ISNUMBER($J746)),$F746*(1-$J746),"")</f>
        <v/>
      </c>
      <c r="L746" s="51" t="n"/>
      <c r="M746" s="51" t="n"/>
      <c r="N746" s="50">
        <f>IF(ISNUMBER($F746),($F746-IF(ISNUMBER($AM746),$AM746,0))*(1-IF(ISNUMBER($J746),$J746,0)),"")</f>
        <v/>
      </c>
      <c r="O746" s="34" t="inlineStr">
        <is>
          <t>Diet</t>
        </is>
      </c>
      <c r="P746" s="48" t="n">
        <v>0</v>
      </c>
      <c r="Q746" s="48" t="n">
        <v>40</v>
      </c>
      <c r="R746" s="34" t="inlineStr">
        <is>
          <t>Not listed</t>
        </is>
      </c>
      <c r="S746" s="48" t="n">
        <v>33</v>
      </c>
      <c r="T746" s="48" t="n">
        <v>130</v>
      </c>
      <c r="U746" s="34" t="inlineStr">
        <is>
          <t>HFCS</t>
        </is>
      </c>
      <c r="V746" s="34" t="inlineStr">
        <is>
          <t>Ginger ale + mixers</t>
        </is>
      </c>
      <c r="W746" s="51" t="n"/>
      <c r="X746" s="51" t="n"/>
      <c r="Y746" s="51" t="n"/>
      <c r="Z746" s="51" t="n"/>
      <c r="AA746" s="34" t="inlineStr">
        <is>
          <t>Medium</t>
        </is>
      </c>
      <c r="AB746" s="34" t="inlineStr">
        <is>
          <t>Mixer staple</t>
        </is>
      </c>
      <c r="AC746" s="34" t="inlineStr">
        <is>
          <t>Ginger ale and bar mixers</t>
        </is>
      </c>
      <c r="AD746" s="34" t="inlineStr">
        <is>
          <t>Reliable mixer brand.</t>
        </is>
      </c>
      <c r="AE746" s="51" t="n"/>
      <c r="AF746" s="53">
        <f>IF(AND(ISNUMBER($P746),ISNUMBER($AL746),$AL746&lt;&gt;0),ROUND($P746/$AL746*100,1),"")</f>
        <v/>
      </c>
      <c r="AG746" s="54">
        <f>IF(AND(ISNUMBER($S746),ISNUMBER($AL746),$AL746&lt;&gt;0),ROUND($S746/$AL746*100,2),"")</f>
        <v/>
      </c>
      <c r="AH746" s="53">
        <f>IF(AND(ISNUMBER($Q746),ISNUMBER($AL746),$AL746&lt;&gt;0),ROUND($Q746/$AL746*100,1),"")</f>
        <v/>
      </c>
      <c r="AI746" s="48">
        <f>IF(ISNUMBER($S746),IF($S746&lt;=1,"Yes","No"),"n/a")</f>
        <v/>
      </c>
      <c r="AJ746" s="48">
        <f>IF(ISNUMBER($S746),ROUND(MAX(0,MIN(100,100-$S746*2.5-IF(ISNUMBER($T746),$T746,0)*0.12+IF($S746&lt;=1,12,0))),0),"")</f>
        <v/>
      </c>
      <c r="AK746" s="48">
        <f>IF(ISNUMBER($Q746),IF($Q746&gt;=100,20,IF($Q746&gt;=30,10,0)),0)+IF(ISNUMBER($R746),IF($R746&gt;=100,20,0),0)+IF(ISNUMBER($P746),IF($P746&gt;=150,20,IF($P746&gt;=50,12,5)),0)+IF(ISNUMBER($S746),IF($S746&lt;=1,15,0),0)</f>
        <v/>
      </c>
      <c r="AL746" s="48" t="n">
        <v>355</v>
      </c>
      <c r="AM746" s="49" t="n"/>
      <c r="AN746" s="48">
        <f>IF(AND(ISNUMBER($P746),ISNUMBER($AL746),$AL746&lt;&gt;0),IF(OR($P746&gt;180,$P746/$AL746*1000&gt;400),"Over ceiling, confirm SKU","Within"),"n/a")</f>
        <v/>
      </c>
      <c r="AO746" s="51" t="n"/>
      <c r="AP746" s="51" t="n"/>
      <c r="AQ746" s="51" t="n"/>
      <c r="AR746" s="34" t="inlineStr">
        <is>
          <t>Recalled, batch confirmed, to confirm</t>
        </is>
      </c>
      <c r="AS746" s="34" t="inlineStr">
        <is>
          <t>BLANK -&gt; requires live Amazon.ca capture</t>
        </is>
      </c>
      <c r="AT746" s="34" t="inlineStr">
        <is>
          <t>Unverified commercial data</t>
        </is>
      </c>
    </row>
    <row r="747" ht="28" customHeight="1">
      <c r="A747" s="34" t="inlineStr">
        <is>
          <t>Schweppes</t>
        </is>
      </c>
      <c r="B747" s="34" t="inlineStr">
        <is>
          <t>Schweppes Ginger Ale | Club Soda | single 355mL</t>
        </is>
      </c>
      <c r="C747" s="34" t="inlineStr">
        <is>
          <t>5) Sparkling water &amp; soda</t>
        </is>
      </c>
      <c r="D747" s="34" t="inlineStr">
        <is>
          <t>355 mL can</t>
        </is>
      </c>
      <c r="E747" s="48" t="n">
        <v>1</v>
      </c>
      <c r="F747" s="49" t="n"/>
      <c r="G747" s="50">
        <f>IF(AND(ISNUMBER($F747),ISNUMBER($E747),$E747&lt;&gt;0),$F747/$E747,"")</f>
        <v/>
      </c>
      <c r="H747" s="50">
        <f>IF(AND(ISNUMBER($F747),ISNUMBER($AL747),ISNUMBER($E747),($AL747*$E747)&lt;&gt;0),$F747/($AL747*$E747)*100,"")</f>
        <v/>
      </c>
      <c r="I747" s="51" t="n"/>
      <c r="J747" s="52" t="n"/>
      <c r="K747" s="50">
        <f>IF(AND(ISNUMBER($F747),ISNUMBER($J747)),$F747*(1-$J747),"")</f>
        <v/>
      </c>
      <c r="L747" s="51" t="n"/>
      <c r="M747" s="51" t="n"/>
      <c r="N747" s="50">
        <f>IF(ISNUMBER($F747),($F747-IF(ISNUMBER($AM747),$AM747,0))*(1-IF(ISNUMBER($J747),$J747,0)),"")</f>
        <v/>
      </c>
      <c r="O747" s="34" t="inlineStr">
        <is>
          <t>Club Soda</t>
        </is>
      </c>
      <c r="P747" s="48" t="n">
        <v>0</v>
      </c>
      <c r="Q747" s="48" t="n">
        <v>40</v>
      </c>
      <c r="R747" s="34" t="inlineStr">
        <is>
          <t>Not listed</t>
        </is>
      </c>
      <c r="S747" s="48" t="n">
        <v>33</v>
      </c>
      <c r="T747" s="48" t="n">
        <v>130</v>
      </c>
      <c r="U747" s="34" t="inlineStr">
        <is>
          <t>HFCS</t>
        </is>
      </c>
      <c r="V747" s="34" t="inlineStr">
        <is>
          <t>Ginger ale + mixers</t>
        </is>
      </c>
      <c r="W747" s="51" t="n"/>
      <c r="X747" s="51" t="n"/>
      <c r="Y747" s="51" t="n"/>
      <c r="Z747" s="51" t="n"/>
      <c r="AA747" s="34" t="inlineStr">
        <is>
          <t>Medium</t>
        </is>
      </c>
      <c r="AB747" s="34" t="inlineStr">
        <is>
          <t>Mixer staple</t>
        </is>
      </c>
      <c r="AC747" s="34" t="inlineStr">
        <is>
          <t>Ginger ale and bar mixers</t>
        </is>
      </c>
      <c r="AD747" s="34" t="inlineStr">
        <is>
          <t>Reliable mixer brand.</t>
        </is>
      </c>
      <c r="AE747" s="51" t="n"/>
      <c r="AF747" s="53">
        <f>IF(AND(ISNUMBER($P747),ISNUMBER($AL747),$AL747&lt;&gt;0),ROUND($P747/$AL747*100,1),"")</f>
        <v/>
      </c>
      <c r="AG747" s="54">
        <f>IF(AND(ISNUMBER($S747),ISNUMBER($AL747),$AL747&lt;&gt;0),ROUND($S747/$AL747*100,2),"")</f>
        <v/>
      </c>
      <c r="AH747" s="53">
        <f>IF(AND(ISNUMBER($Q747),ISNUMBER($AL747),$AL747&lt;&gt;0),ROUND($Q747/$AL747*100,1),"")</f>
        <v/>
      </c>
      <c r="AI747" s="48">
        <f>IF(ISNUMBER($S747),IF($S747&lt;=1,"Yes","No"),"n/a")</f>
        <v/>
      </c>
      <c r="AJ747" s="48">
        <f>IF(ISNUMBER($S747),ROUND(MAX(0,MIN(100,100-$S747*2.5-IF(ISNUMBER($T747),$T747,0)*0.12+IF($S747&lt;=1,12,0))),0),"")</f>
        <v/>
      </c>
      <c r="AK747" s="48">
        <f>IF(ISNUMBER($Q747),IF($Q747&gt;=100,20,IF($Q747&gt;=30,10,0)),0)+IF(ISNUMBER($R747),IF($R747&gt;=100,20,0),0)+IF(ISNUMBER($P747),IF($P747&gt;=150,20,IF($P747&gt;=50,12,5)),0)+IF(ISNUMBER($S747),IF($S747&lt;=1,15,0),0)</f>
        <v/>
      </c>
      <c r="AL747" s="48" t="n">
        <v>355</v>
      </c>
      <c r="AM747" s="49" t="n"/>
      <c r="AN747" s="48">
        <f>IF(AND(ISNUMBER($P747),ISNUMBER($AL747),$AL747&lt;&gt;0),IF(OR($P747&gt;180,$P747/$AL747*1000&gt;400),"Over ceiling, confirm SKU","Within"),"n/a")</f>
        <v/>
      </c>
      <c r="AO747" s="51" t="n"/>
      <c r="AP747" s="51" t="n"/>
      <c r="AQ747" s="51" t="n"/>
      <c r="AR747" s="34" t="inlineStr">
        <is>
          <t>Recalled, batch confirmed, to confirm</t>
        </is>
      </c>
      <c r="AS747" s="34" t="inlineStr">
        <is>
          <t>BLANK -&gt; requires live Amazon.ca capture</t>
        </is>
      </c>
      <c r="AT747" s="34" t="inlineStr">
        <is>
          <t>Unverified commercial data</t>
        </is>
      </c>
    </row>
    <row r="748" ht="28" customHeight="1">
      <c r="A748" s="34" t="inlineStr">
        <is>
          <t>Schweppes</t>
        </is>
      </c>
      <c r="B748" s="34" t="inlineStr">
        <is>
          <t>Schweppes Ginger Ale | Club Soda | 8 pack 355mL</t>
        </is>
      </c>
      <c r="C748" s="34" t="inlineStr">
        <is>
          <t>5) Sparkling water &amp; soda</t>
        </is>
      </c>
      <c r="D748" s="34" t="inlineStr">
        <is>
          <t>355 mL can</t>
        </is>
      </c>
      <c r="E748" s="48" t="n">
        <v>8</v>
      </c>
      <c r="F748" s="49" t="n"/>
      <c r="G748" s="50">
        <f>IF(AND(ISNUMBER($F748),ISNUMBER($E748),$E748&lt;&gt;0),$F748/$E748,"")</f>
        <v/>
      </c>
      <c r="H748" s="50">
        <f>IF(AND(ISNUMBER($F748),ISNUMBER($AL748),ISNUMBER($E748),($AL748*$E748)&lt;&gt;0),$F748/($AL748*$E748)*100,"")</f>
        <v/>
      </c>
      <c r="I748" s="51" t="n"/>
      <c r="J748" s="52" t="n"/>
      <c r="K748" s="50">
        <f>IF(AND(ISNUMBER($F748),ISNUMBER($J748)),$F748*(1-$J748),"")</f>
        <v/>
      </c>
      <c r="L748" s="51" t="n"/>
      <c r="M748" s="51" t="n"/>
      <c r="N748" s="50">
        <f>IF(ISNUMBER($F748),($F748-IF(ISNUMBER($AM748),$AM748,0))*(1-IF(ISNUMBER($J748),$J748,0)),"")</f>
        <v/>
      </c>
      <c r="O748" s="34" t="inlineStr">
        <is>
          <t>Club Soda</t>
        </is>
      </c>
      <c r="P748" s="48" t="n">
        <v>0</v>
      </c>
      <c r="Q748" s="48" t="n">
        <v>40</v>
      </c>
      <c r="R748" s="34" t="inlineStr">
        <is>
          <t>Not listed</t>
        </is>
      </c>
      <c r="S748" s="48" t="n">
        <v>33</v>
      </c>
      <c r="T748" s="48" t="n">
        <v>130</v>
      </c>
      <c r="U748" s="34" t="inlineStr">
        <is>
          <t>HFCS</t>
        </is>
      </c>
      <c r="V748" s="34" t="inlineStr">
        <is>
          <t>Ginger ale + mixers</t>
        </is>
      </c>
      <c r="W748" s="51" t="n"/>
      <c r="X748" s="51" t="n"/>
      <c r="Y748" s="51" t="n"/>
      <c r="Z748" s="51" t="n"/>
      <c r="AA748" s="34" t="inlineStr">
        <is>
          <t>Medium</t>
        </is>
      </c>
      <c r="AB748" s="34" t="inlineStr">
        <is>
          <t>Mixer staple</t>
        </is>
      </c>
      <c r="AC748" s="34" t="inlineStr">
        <is>
          <t>Ginger ale and bar mixers</t>
        </is>
      </c>
      <c r="AD748" s="34" t="inlineStr">
        <is>
          <t>Reliable mixer brand.</t>
        </is>
      </c>
      <c r="AE748" s="51" t="n"/>
      <c r="AF748" s="53">
        <f>IF(AND(ISNUMBER($P748),ISNUMBER($AL748),$AL748&lt;&gt;0),ROUND($P748/$AL748*100,1),"")</f>
        <v/>
      </c>
      <c r="AG748" s="54">
        <f>IF(AND(ISNUMBER($S748),ISNUMBER($AL748),$AL748&lt;&gt;0),ROUND($S748/$AL748*100,2),"")</f>
        <v/>
      </c>
      <c r="AH748" s="53">
        <f>IF(AND(ISNUMBER($Q748),ISNUMBER($AL748),$AL748&lt;&gt;0),ROUND($Q748/$AL748*100,1),"")</f>
        <v/>
      </c>
      <c r="AI748" s="48">
        <f>IF(ISNUMBER($S748),IF($S748&lt;=1,"Yes","No"),"n/a")</f>
        <v/>
      </c>
      <c r="AJ748" s="48">
        <f>IF(ISNUMBER($S748),ROUND(MAX(0,MIN(100,100-$S748*2.5-IF(ISNUMBER($T748),$T748,0)*0.12+IF($S748&lt;=1,12,0))),0),"")</f>
        <v/>
      </c>
      <c r="AK748" s="48">
        <f>IF(ISNUMBER($Q748),IF($Q748&gt;=100,20,IF($Q748&gt;=30,10,0)),0)+IF(ISNUMBER($R748),IF($R748&gt;=100,20,0),0)+IF(ISNUMBER($P748),IF($P748&gt;=150,20,IF($P748&gt;=50,12,5)),0)+IF(ISNUMBER($S748),IF($S748&lt;=1,15,0),0)</f>
        <v/>
      </c>
      <c r="AL748" s="48" t="n">
        <v>355</v>
      </c>
      <c r="AM748" s="49" t="n"/>
      <c r="AN748" s="48">
        <f>IF(AND(ISNUMBER($P748),ISNUMBER($AL748),$AL748&lt;&gt;0),IF(OR($P748&gt;180,$P748/$AL748*1000&gt;400),"Over ceiling, confirm SKU","Within"),"n/a")</f>
        <v/>
      </c>
      <c r="AO748" s="51" t="n"/>
      <c r="AP748" s="51" t="n"/>
      <c r="AQ748" s="51" t="n"/>
      <c r="AR748" s="34" t="inlineStr">
        <is>
          <t>Recalled, batch confirmed, to confirm</t>
        </is>
      </c>
      <c r="AS748" s="34" t="inlineStr">
        <is>
          <t>BLANK -&gt; requires live Amazon.ca capture</t>
        </is>
      </c>
      <c r="AT748" s="34" t="inlineStr">
        <is>
          <t>Unverified commercial data</t>
        </is>
      </c>
    </row>
    <row r="749" ht="28" customHeight="1">
      <c r="A749" s="34" t="inlineStr">
        <is>
          <t>Schweppes</t>
        </is>
      </c>
      <c r="B749" s="34" t="inlineStr">
        <is>
          <t>Schweppes Ginger Ale | Club Soda | 12 pack 355mL</t>
        </is>
      </c>
      <c r="C749" s="34" t="inlineStr">
        <is>
          <t>5) Sparkling water &amp; soda</t>
        </is>
      </c>
      <c r="D749" s="34" t="inlineStr">
        <is>
          <t>355 mL can</t>
        </is>
      </c>
      <c r="E749" s="48" t="n">
        <v>12</v>
      </c>
      <c r="F749" s="49" t="n"/>
      <c r="G749" s="50">
        <f>IF(AND(ISNUMBER($F749),ISNUMBER($E749),$E749&lt;&gt;0),$F749/$E749,"")</f>
        <v/>
      </c>
      <c r="H749" s="50">
        <f>IF(AND(ISNUMBER($F749),ISNUMBER($AL749),ISNUMBER($E749),($AL749*$E749)&lt;&gt;0),$F749/($AL749*$E749)*100,"")</f>
        <v/>
      </c>
      <c r="I749" s="51" t="n"/>
      <c r="J749" s="52" t="n"/>
      <c r="K749" s="50">
        <f>IF(AND(ISNUMBER($F749),ISNUMBER($J749)),$F749*(1-$J749),"")</f>
        <v/>
      </c>
      <c r="L749" s="51" t="n"/>
      <c r="M749" s="51" t="n"/>
      <c r="N749" s="50">
        <f>IF(ISNUMBER($F749),($F749-IF(ISNUMBER($AM749),$AM749,0))*(1-IF(ISNUMBER($J749),$J749,0)),"")</f>
        <v/>
      </c>
      <c r="O749" s="34" t="inlineStr">
        <is>
          <t>Club Soda</t>
        </is>
      </c>
      <c r="P749" s="48" t="n">
        <v>0</v>
      </c>
      <c r="Q749" s="48" t="n">
        <v>40</v>
      </c>
      <c r="R749" s="34" t="inlineStr">
        <is>
          <t>Not listed</t>
        </is>
      </c>
      <c r="S749" s="48" t="n">
        <v>33</v>
      </c>
      <c r="T749" s="48" t="n">
        <v>130</v>
      </c>
      <c r="U749" s="34" t="inlineStr">
        <is>
          <t>HFCS</t>
        </is>
      </c>
      <c r="V749" s="34" t="inlineStr">
        <is>
          <t>Ginger ale + mixers</t>
        </is>
      </c>
      <c r="W749" s="51" t="n"/>
      <c r="X749" s="51" t="n"/>
      <c r="Y749" s="51" t="n"/>
      <c r="Z749" s="51" t="n"/>
      <c r="AA749" s="34" t="inlineStr">
        <is>
          <t>Medium</t>
        </is>
      </c>
      <c r="AB749" s="34" t="inlineStr">
        <is>
          <t>Mixer staple</t>
        </is>
      </c>
      <c r="AC749" s="34" t="inlineStr">
        <is>
          <t>Ginger ale and bar mixers</t>
        </is>
      </c>
      <c r="AD749" s="34" t="inlineStr">
        <is>
          <t>Reliable mixer brand.</t>
        </is>
      </c>
      <c r="AE749" s="51" t="n"/>
      <c r="AF749" s="53">
        <f>IF(AND(ISNUMBER($P749),ISNUMBER($AL749),$AL749&lt;&gt;0),ROUND($P749/$AL749*100,1),"")</f>
        <v/>
      </c>
      <c r="AG749" s="54">
        <f>IF(AND(ISNUMBER($S749),ISNUMBER($AL749),$AL749&lt;&gt;0),ROUND($S749/$AL749*100,2),"")</f>
        <v/>
      </c>
      <c r="AH749" s="53">
        <f>IF(AND(ISNUMBER($Q749),ISNUMBER($AL749),$AL749&lt;&gt;0),ROUND($Q749/$AL749*100,1),"")</f>
        <v/>
      </c>
      <c r="AI749" s="48">
        <f>IF(ISNUMBER($S749),IF($S749&lt;=1,"Yes","No"),"n/a")</f>
        <v/>
      </c>
      <c r="AJ749" s="48">
        <f>IF(ISNUMBER($S749),ROUND(MAX(0,MIN(100,100-$S749*2.5-IF(ISNUMBER($T749),$T749,0)*0.12+IF($S749&lt;=1,12,0))),0),"")</f>
        <v/>
      </c>
      <c r="AK749" s="48">
        <f>IF(ISNUMBER($Q749),IF($Q749&gt;=100,20,IF($Q749&gt;=30,10,0)),0)+IF(ISNUMBER($R749),IF($R749&gt;=100,20,0),0)+IF(ISNUMBER($P749),IF($P749&gt;=150,20,IF($P749&gt;=50,12,5)),0)+IF(ISNUMBER($S749),IF($S749&lt;=1,15,0),0)</f>
        <v/>
      </c>
      <c r="AL749" s="48" t="n">
        <v>355</v>
      </c>
      <c r="AM749" s="49" t="n"/>
      <c r="AN749" s="48">
        <f>IF(AND(ISNUMBER($P749),ISNUMBER($AL749),$AL749&lt;&gt;0),IF(OR($P749&gt;180,$P749/$AL749*1000&gt;400),"Over ceiling, confirm SKU","Within"),"n/a")</f>
        <v/>
      </c>
      <c r="AO749" s="51" t="n"/>
      <c r="AP749" s="51" t="n"/>
      <c r="AQ749" s="51" t="n"/>
      <c r="AR749" s="34" t="inlineStr">
        <is>
          <t>Recalled, batch confirmed, to confirm</t>
        </is>
      </c>
      <c r="AS749" s="34" t="inlineStr">
        <is>
          <t>BLANK -&gt; requires live Amazon.ca capture</t>
        </is>
      </c>
      <c r="AT749" s="34" t="inlineStr">
        <is>
          <t>Unverified commercial data</t>
        </is>
      </c>
    </row>
    <row r="750" ht="28" customHeight="1">
      <c r="A750" s="34" t="inlineStr">
        <is>
          <t>Schweppes</t>
        </is>
      </c>
      <c r="B750" s="34" t="inlineStr">
        <is>
          <t>Schweppes Ginger Ale | Club Soda | 15 pack 355mL</t>
        </is>
      </c>
      <c r="C750" s="34" t="inlineStr">
        <is>
          <t>5) Sparkling water &amp; soda</t>
        </is>
      </c>
      <c r="D750" s="34" t="inlineStr">
        <is>
          <t>355 mL can</t>
        </is>
      </c>
      <c r="E750" s="48" t="n">
        <v>15</v>
      </c>
      <c r="F750" s="49" t="n"/>
      <c r="G750" s="50">
        <f>IF(AND(ISNUMBER($F750),ISNUMBER($E750),$E750&lt;&gt;0),$F750/$E750,"")</f>
        <v/>
      </c>
      <c r="H750" s="50">
        <f>IF(AND(ISNUMBER($F750),ISNUMBER($AL750),ISNUMBER($E750),($AL750*$E750)&lt;&gt;0),$F750/($AL750*$E750)*100,"")</f>
        <v/>
      </c>
      <c r="I750" s="51" t="n"/>
      <c r="J750" s="52" t="n"/>
      <c r="K750" s="50">
        <f>IF(AND(ISNUMBER($F750),ISNUMBER($J750)),$F750*(1-$J750),"")</f>
        <v/>
      </c>
      <c r="L750" s="51" t="n"/>
      <c r="M750" s="51" t="n"/>
      <c r="N750" s="50">
        <f>IF(ISNUMBER($F750),($F750-IF(ISNUMBER($AM750),$AM750,0))*(1-IF(ISNUMBER($J750),$J750,0)),"")</f>
        <v/>
      </c>
      <c r="O750" s="34" t="inlineStr">
        <is>
          <t>Club Soda</t>
        </is>
      </c>
      <c r="P750" s="48" t="n">
        <v>0</v>
      </c>
      <c r="Q750" s="48" t="n">
        <v>40</v>
      </c>
      <c r="R750" s="34" t="inlineStr">
        <is>
          <t>Not listed</t>
        </is>
      </c>
      <c r="S750" s="48" t="n">
        <v>33</v>
      </c>
      <c r="T750" s="48" t="n">
        <v>130</v>
      </c>
      <c r="U750" s="34" t="inlineStr">
        <is>
          <t>HFCS</t>
        </is>
      </c>
      <c r="V750" s="34" t="inlineStr">
        <is>
          <t>Ginger ale + mixers</t>
        </is>
      </c>
      <c r="W750" s="51" t="n"/>
      <c r="X750" s="51" t="n"/>
      <c r="Y750" s="51" t="n"/>
      <c r="Z750" s="51" t="n"/>
      <c r="AA750" s="34" t="inlineStr">
        <is>
          <t>Medium</t>
        </is>
      </c>
      <c r="AB750" s="34" t="inlineStr">
        <is>
          <t>Mixer staple</t>
        </is>
      </c>
      <c r="AC750" s="34" t="inlineStr">
        <is>
          <t>Ginger ale and bar mixers</t>
        </is>
      </c>
      <c r="AD750" s="34" t="inlineStr">
        <is>
          <t>Reliable mixer brand.</t>
        </is>
      </c>
      <c r="AE750" s="51" t="n"/>
      <c r="AF750" s="53">
        <f>IF(AND(ISNUMBER($P750),ISNUMBER($AL750),$AL750&lt;&gt;0),ROUND($P750/$AL750*100,1),"")</f>
        <v/>
      </c>
      <c r="AG750" s="54">
        <f>IF(AND(ISNUMBER($S750),ISNUMBER($AL750),$AL750&lt;&gt;0),ROUND($S750/$AL750*100,2),"")</f>
        <v/>
      </c>
      <c r="AH750" s="53">
        <f>IF(AND(ISNUMBER($Q750),ISNUMBER($AL750),$AL750&lt;&gt;0),ROUND($Q750/$AL750*100,1),"")</f>
        <v/>
      </c>
      <c r="AI750" s="48">
        <f>IF(ISNUMBER($S750),IF($S750&lt;=1,"Yes","No"),"n/a")</f>
        <v/>
      </c>
      <c r="AJ750" s="48">
        <f>IF(ISNUMBER($S750),ROUND(MAX(0,MIN(100,100-$S750*2.5-IF(ISNUMBER($T750),$T750,0)*0.12+IF($S750&lt;=1,12,0))),0),"")</f>
        <v/>
      </c>
      <c r="AK750" s="48">
        <f>IF(ISNUMBER($Q750),IF($Q750&gt;=100,20,IF($Q750&gt;=30,10,0)),0)+IF(ISNUMBER($R750),IF($R750&gt;=100,20,0),0)+IF(ISNUMBER($P750),IF($P750&gt;=150,20,IF($P750&gt;=50,12,5)),0)+IF(ISNUMBER($S750),IF($S750&lt;=1,15,0),0)</f>
        <v/>
      </c>
      <c r="AL750" s="48" t="n">
        <v>355</v>
      </c>
      <c r="AM750" s="49" t="n"/>
      <c r="AN750" s="48">
        <f>IF(AND(ISNUMBER($P750),ISNUMBER($AL750),$AL750&lt;&gt;0),IF(OR($P750&gt;180,$P750/$AL750*1000&gt;400),"Over ceiling, confirm SKU","Within"),"n/a")</f>
        <v/>
      </c>
      <c r="AO750" s="51" t="n"/>
      <c r="AP750" s="51" t="n"/>
      <c r="AQ750" s="51" t="n"/>
      <c r="AR750" s="34" t="inlineStr">
        <is>
          <t>Recalled, batch confirmed, to confirm</t>
        </is>
      </c>
      <c r="AS750" s="34" t="inlineStr">
        <is>
          <t>BLANK -&gt; requires live Amazon.ca capture</t>
        </is>
      </c>
      <c r="AT750" s="34" t="inlineStr">
        <is>
          <t>Unverified commercial data</t>
        </is>
      </c>
    </row>
    <row r="751" ht="28" customHeight="1">
      <c r="A751" s="34" t="inlineStr">
        <is>
          <t>Schweppes</t>
        </is>
      </c>
      <c r="B751" s="34" t="inlineStr">
        <is>
          <t>Schweppes Ginger Ale | Club Soda | 18 pack 355mL</t>
        </is>
      </c>
      <c r="C751" s="34" t="inlineStr">
        <is>
          <t>5) Sparkling water &amp; soda</t>
        </is>
      </c>
      <c r="D751" s="34" t="inlineStr">
        <is>
          <t>355 mL can</t>
        </is>
      </c>
      <c r="E751" s="48" t="n">
        <v>18</v>
      </c>
      <c r="F751" s="49" t="n"/>
      <c r="G751" s="50">
        <f>IF(AND(ISNUMBER($F751),ISNUMBER($E751),$E751&lt;&gt;0),$F751/$E751,"")</f>
        <v/>
      </c>
      <c r="H751" s="50">
        <f>IF(AND(ISNUMBER($F751),ISNUMBER($AL751),ISNUMBER($E751),($AL751*$E751)&lt;&gt;0),$F751/($AL751*$E751)*100,"")</f>
        <v/>
      </c>
      <c r="I751" s="51" t="n"/>
      <c r="J751" s="52" t="n"/>
      <c r="K751" s="50">
        <f>IF(AND(ISNUMBER($F751),ISNUMBER($J751)),$F751*(1-$J751),"")</f>
        <v/>
      </c>
      <c r="L751" s="51" t="n"/>
      <c r="M751" s="51" t="n"/>
      <c r="N751" s="50">
        <f>IF(ISNUMBER($F751),($F751-IF(ISNUMBER($AM751),$AM751,0))*(1-IF(ISNUMBER($J751),$J751,0)),"")</f>
        <v/>
      </c>
      <c r="O751" s="34" t="inlineStr">
        <is>
          <t>Club Soda</t>
        </is>
      </c>
      <c r="P751" s="48" t="n">
        <v>0</v>
      </c>
      <c r="Q751" s="48" t="n">
        <v>40</v>
      </c>
      <c r="R751" s="34" t="inlineStr">
        <is>
          <t>Not listed</t>
        </is>
      </c>
      <c r="S751" s="48" t="n">
        <v>33</v>
      </c>
      <c r="T751" s="48" t="n">
        <v>130</v>
      </c>
      <c r="U751" s="34" t="inlineStr">
        <is>
          <t>HFCS</t>
        </is>
      </c>
      <c r="V751" s="34" t="inlineStr">
        <is>
          <t>Ginger ale + mixers</t>
        </is>
      </c>
      <c r="W751" s="51" t="n"/>
      <c r="X751" s="51" t="n"/>
      <c r="Y751" s="51" t="n"/>
      <c r="Z751" s="51" t="n"/>
      <c r="AA751" s="34" t="inlineStr">
        <is>
          <t>Medium</t>
        </is>
      </c>
      <c r="AB751" s="34" t="inlineStr">
        <is>
          <t>Mixer staple</t>
        </is>
      </c>
      <c r="AC751" s="34" t="inlineStr">
        <is>
          <t>Ginger ale and bar mixers</t>
        </is>
      </c>
      <c r="AD751" s="34" t="inlineStr">
        <is>
          <t>Reliable mixer brand.</t>
        </is>
      </c>
      <c r="AE751" s="51" t="n"/>
      <c r="AF751" s="53">
        <f>IF(AND(ISNUMBER($P751),ISNUMBER($AL751),$AL751&lt;&gt;0),ROUND($P751/$AL751*100,1),"")</f>
        <v/>
      </c>
      <c r="AG751" s="54">
        <f>IF(AND(ISNUMBER($S751),ISNUMBER($AL751),$AL751&lt;&gt;0),ROUND($S751/$AL751*100,2),"")</f>
        <v/>
      </c>
      <c r="AH751" s="53">
        <f>IF(AND(ISNUMBER($Q751),ISNUMBER($AL751),$AL751&lt;&gt;0),ROUND($Q751/$AL751*100,1),"")</f>
        <v/>
      </c>
      <c r="AI751" s="48">
        <f>IF(ISNUMBER($S751),IF($S751&lt;=1,"Yes","No"),"n/a")</f>
        <v/>
      </c>
      <c r="AJ751" s="48">
        <f>IF(ISNUMBER($S751),ROUND(MAX(0,MIN(100,100-$S751*2.5-IF(ISNUMBER($T751),$T751,0)*0.12+IF($S751&lt;=1,12,0))),0),"")</f>
        <v/>
      </c>
      <c r="AK751" s="48">
        <f>IF(ISNUMBER($Q751),IF($Q751&gt;=100,20,IF($Q751&gt;=30,10,0)),0)+IF(ISNUMBER($R751),IF($R751&gt;=100,20,0),0)+IF(ISNUMBER($P751),IF($P751&gt;=150,20,IF($P751&gt;=50,12,5)),0)+IF(ISNUMBER($S751),IF($S751&lt;=1,15,0),0)</f>
        <v/>
      </c>
      <c r="AL751" s="48" t="n">
        <v>355</v>
      </c>
      <c r="AM751" s="49" t="n"/>
      <c r="AN751" s="48">
        <f>IF(AND(ISNUMBER($P751),ISNUMBER($AL751),$AL751&lt;&gt;0),IF(OR($P751&gt;180,$P751/$AL751*1000&gt;400),"Over ceiling, confirm SKU","Within"),"n/a")</f>
        <v/>
      </c>
      <c r="AO751" s="51" t="n"/>
      <c r="AP751" s="51" t="n"/>
      <c r="AQ751" s="51" t="n"/>
      <c r="AR751" s="34" t="inlineStr">
        <is>
          <t>Recalled, batch confirmed, to confirm</t>
        </is>
      </c>
      <c r="AS751" s="34" t="inlineStr">
        <is>
          <t>BLANK -&gt; requires live Amazon.ca capture</t>
        </is>
      </c>
      <c r="AT751" s="34" t="inlineStr">
        <is>
          <t>Unverified commercial data</t>
        </is>
      </c>
    </row>
    <row r="752" ht="28" customHeight="1">
      <c r="A752" s="34" t="inlineStr">
        <is>
          <t>Schweppes</t>
        </is>
      </c>
      <c r="B752" s="34" t="inlineStr">
        <is>
          <t>Schweppes Ginger Ale | Club Soda | 24 pack 355mL</t>
        </is>
      </c>
      <c r="C752" s="34" t="inlineStr">
        <is>
          <t>5) Sparkling water &amp; soda</t>
        </is>
      </c>
      <c r="D752" s="34" t="inlineStr">
        <is>
          <t>355 mL can</t>
        </is>
      </c>
      <c r="E752" s="48" t="n">
        <v>24</v>
      </c>
      <c r="F752" s="49" t="n"/>
      <c r="G752" s="50">
        <f>IF(AND(ISNUMBER($F752),ISNUMBER($E752),$E752&lt;&gt;0),$F752/$E752,"")</f>
        <v/>
      </c>
      <c r="H752" s="50">
        <f>IF(AND(ISNUMBER($F752),ISNUMBER($AL752),ISNUMBER($E752),($AL752*$E752)&lt;&gt;0),$F752/($AL752*$E752)*100,"")</f>
        <v/>
      </c>
      <c r="I752" s="51" t="n"/>
      <c r="J752" s="52" t="n"/>
      <c r="K752" s="50">
        <f>IF(AND(ISNUMBER($F752),ISNUMBER($J752)),$F752*(1-$J752),"")</f>
        <v/>
      </c>
      <c r="L752" s="51" t="n"/>
      <c r="M752" s="51" t="n"/>
      <c r="N752" s="50">
        <f>IF(ISNUMBER($F752),($F752-IF(ISNUMBER($AM752),$AM752,0))*(1-IF(ISNUMBER($J752),$J752,0)),"")</f>
        <v/>
      </c>
      <c r="O752" s="34" t="inlineStr">
        <is>
          <t>Club Soda</t>
        </is>
      </c>
      <c r="P752" s="48" t="n">
        <v>0</v>
      </c>
      <c r="Q752" s="48" t="n">
        <v>40</v>
      </c>
      <c r="R752" s="34" t="inlineStr">
        <is>
          <t>Not listed</t>
        </is>
      </c>
      <c r="S752" s="48" t="n">
        <v>33</v>
      </c>
      <c r="T752" s="48" t="n">
        <v>130</v>
      </c>
      <c r="U752" s="34" t="inlineStr">
        <is>
          <t>HFCS</t>
        </is>
      </c>
      <c r="V752" s="34" t="inlineStr">
        <is>
          <t>Ginger ale + mixers</t>
        </is>
      </c>
      <c r="W752" s="51" t="n"/>
      <c r="X752" s="51" t="n"/>
      <c r="Y752" s="51" t="n"/>
      <c r="Z752" s="51" t="n"/>
      <c r="AA752" s="34" t="inlineStr">
        <is>
          <t>Medium</t>
        </is>
      </c>
      <c r="AB752" s="34" t="inlineStr">
        <is>
          <t>Mixer staple</t>
        </is>
      </c>
      <c r="AC752" s="34" t="inlineStr">
        <is>
          <t>Ginger ale and bar mixers</t>
        </is>
      </c>
      <c r="AD752" s="34" t="inlineStr">
        <is>
          <t>Reliable mixer brand.</t>
        </is>
      </c>
      <c r="AE752" s="51" t="n"/>
      <c r="AF752" s="53">
        <f>IF(AND(ISNUMBER($P752),ISNUMBER($AL752),$AL752&lt;&gt;0),ROUND($P752/$AL752*100,1),"")</f>
        <v/>
      </c>
      <c r="AG752" s="54">
        <f>IF(AND(ISNUMBER($S752),ISNUMBER($AL752),$AL752&lt;&gt;0),ROUND($S752/$AL752*100,2),"")</f>
        <v/>
      </c>
      <c r="AH752" s="53">
        <f>IF(AND(ISNUMBER($Q752),ISNUMBER($AL752),$AL752&lt;&gt;0),ROUND($Q752/$AL752*100,1),"")</f>
        <v/>
      </c>
      <c r="AI752" s="48">
        <f>IF(ISNUMBER($S752),IF($S752&lt;=1,"Yes","No"),"n/a")</f>
        <v/>
      </c>
      <c r="AJ752" s="48">
        <f>IF(ISNUMBER($S752),ROUND(MAX(0,MIN(100,100-$S752*2.5-IF(ISNUMBER($T752),$T752,0)*0.12+IF($S752&lt;=1,12,0))),0),"")</f>
        <v/>
      </c>
      <c r="AK752" s="48">
        <f>IF(ISNUMBER($Q752),IF($Q752&gt;=100,20,IF($Q752&gt;=30,10,0)),0)+IF(ISNUMBER($R752),IF($R752&gt;=100,20,0),0)+IF(ISNUMBER($P752),IF($P752&gt;=150,20,IF($P752&gt;=50,12,5)),0)+IF(ISNUMBER($S752),IF($S752&lt;=1,15,0),0)</f>
        <v/>
      </c>
      <c r="AL752" s="48" t="n">
        <v>355</v>
      </c>
      <c r="AM752" s="49" t="n"/>
      <c r="AN752" s="48">
        <f>IF(AND(ISNUMBER($P752),ISNUMBER($AL752),$AL752&lt;&gt;0),IF(OR($P752&gt;180,$P752/$AL752*1000&gt;400),"Over ceiling, confirm SKU","Within"),"n/a")</f>
        <v/>
      </c>
      <c r="AO752" s="51" t="n"/>
      <c r="AP752" s="51" t="n"/>
      <c r="AQ752" s="51" t="n"/>
      <c r="AR752" s="34" t="inlineStr">
        <is>
          <t>Recalled, batch confirmed, to confirm</t>
        </is>
      </c>
      <c r="AS752" s="34" t="inlineStr">
        <is>
          <t>BLANK -&gt; requires live Amazon.ca capture</t>
        </is>
      </c>
      <c r="AT752" s="34" t="inlineStr">
        <is>
          <t>Unverified commercial data</t>
        </is>
      </c>
    </row>
    <row r="753" ht="28" customHeight="1">
      <c r="A753" s="34" t="inlineStr">
        <is>
          <t>Schweppes</t>
        </is>
      </c>
      <c r="B753" s="34" t="inlineStr">
        <is>
          <t>Schweppes Ginger Ale | Tonic Water | single 355mL</t>
        </is>
      </c>
      <c r="C753" s="34" t="inlineStr">
        <is>
          <t>5) Sparkling water &amp; soda</t>
        </is>
      </c>
      <c r="D753" s="34" t="inlineStr">
        <is>
          <t>355 mL can</t>
        </is>
      </c>
      <c r="E753" s="48" t="n">
        <v>1</v>
      </c>
      <c r="F753" s="49" t="n"/>
      <c r="G753" s="50">
        <f>IF(AND(ISNUMBER($F753),ISNUMBER($E753),$E753&lt;&gt;0),$F753/$E753,"")</f>
        <v/>
      </c>
      <c r="H753" s="50">
        <f>IF(AND(ISNUMBER($F753),ISNUMBER($AL753),ISNUMBER($E753),($AL753*$E753)&lt;&gt;0),$F753/($AL753*$E753)*100,"")</f>
        <v/>
      </c>
      <c r="I753" s="51" t="n"/>
      <c r="J753" s="52" t="n"/>
      <c r="K753" s="50">
        <f>IF(AND(ISNUMBER($F753),ISNUMBER($J753)),$F753*(1-$J753),"")</f>
        <v/>
      </c>
      <c r="L753" s="51" t="n"/>
      <c r="M753" s="51" t="n"/>
      <c r="N753" s="50">
        <f>IF(ISNUMBER($F753),($F753-IF(ISNUMBER($AM753),$AM753,0))*(1-IF(ISNUMBER($J753),$J753,0)),"")</f>
        <v/>
      </c>
      <c r="O753" s="34" t="inlineStr">
        <is>
          <t>Tonic Water</t>
        </is>
      </c>
      <c r="P753" s="48" t="n">
        <v>0</v>
      </c>
      <c r="Q753" s="48" t="n">
        <v>40</v>
      </c>
      <c r="R753" s="34" t="inlineStr">
        <is>
          <t>Not listed</t>
        </is>
      </c>
      <c r="S753" s="48" t="n">
        <v>33</v>
      </c>
      <c r="T753" s="48" t="n">
        <v>130</v>
      </c>
      <c r="U753" s="34" t="inlineStr">
        <is>
          <t>HFCS</t>
        </is>
      </c>
      <c r="V753" s="34" t="inlineStr">
        <is>
          <t>Ginger ale + mixers</t>
        </is>
      </c>
      <c r="W753" s="51" t="n"/>
      <c r="X753" s="51" t="n"/>
      <c r="Y753" s="51" t="n"/>
      <c r="Z753" s="51" t="n"/>
      <c r="AA753" s="34" t="inlineStr">
        <is>
          <t>Medium</t>
        </is>
      </c>
      <c r="AB753" s="34" t="inlineStr">
        <is>
          <t>Mixer staple</t>
        </is>
      </c>
      <c r="AC753" s="34" t="inlineStr">
        <is>
          <t>Ginger ale and bar mixers</t>
        </is>
      </c>
      <c r="AD753" s="34" t="inlineStr">
        <is>
          <t>Reliable mixer brand.</t>
        </is>
      </c>
      <c r="AE753" s="51" t="n"/>
      <c r="AF753" s="53">
        <f>IF(AND(ISNUMBER($P753),ISNUMBER($AL753),$AL753&lt;&gt;0),ROUND($P753/$AL753*100,1),"")</f>
        <v/>
      </c>
      <c r="AG753" s="54">
        <f>IF(AND(ISNUMBER($S753),ISNUMBER($AL753),$AL753&lt;&gt;0),ROUND($S753/$AL753*100,2),"")</f>
        <v/>
      </c>
      <c r="AH753" s="53">
        <f>IF(AND(ISNUMBER($Q753),ISNUMBER($AL753),$AL753&lt;&gt;0),ROUND($Q753/$AL753*100,1),"")</f>
        <v/>
      </c>
      <c r="AI753" s="48">
        <f>IF(ISNUMBER($S753),IF($S753&lt;=1,"Yes","No"),"n/a")</f>
        <v/>
      </c>
      <c r="AJ753" s="48">
        <f>IF(ISNUMBER($S753),ROUND(MAX(0,MIN(100,100-$S753*2.5-IF(ISNUMBER($T753),$T753,0)*0.12+IF($S753&lt;=1,12,0))),0),"")</f>
        <v/>
      </c>
      <c r="AK753" s="48">
        <f>IF(ISNUMBER($Q753),IF($Q753&gt;=100,20,IF($Q753&gt;=30,10,0)),0)+IF(ISNUMBER($R753),IF($R753&gt;=100,20,0),0)+IF(ISNUMBER($P753),IF($P753&gt;=150,20,IF($P753&gt;=50,12,5)),0)+IF(ISNUMBER($S753),IF($S753&lt;=1,15,0),0)</f>
        <v/>
      </c>
      <c r="AL753" s="48" t="n">
        <v>355</v>
      </c>
      <c r="AM753" s="49" t="n"/>
      <c r="AN753" s="48">
        <f>IF(AND(ISNUMBER($P753),ISNUMBER($AL753),$AL753&lt;&gt;0),IF(OR($P753&gt;180,$P753/$AL753*1000&gt;400),"Over ceiling, confirm SKU","Within"),"n/a")</f>
        <v/>
      </c>
      <c r="AO753" s="51" t="n"/>
      <c r="AP753" s="51" t="n"/>
      <c r="AQ753" s="51" t="n"/>
      <c r="AR753" s="34" t="inlineStr">
        <is>
          <t>Recalled, batch confirmed, to confirm</t>
        </is>
      </c>
      <c r="AS753" s="34" t="inlineStr">
        <is>
          <t>BLANK -&gt; requires live Amazon.ca capture</t>
        </is>
      </c>
      <c r="AT753" s="34" t="inlineStr">
        <is>
          <t>Unverified commercial data</t>
        </is>
      </c>
    </row>
    <row r="754" ht="28" customHeight="1">
      <c r="A754" s="34" t="inlineStr">
        <is>
          <t>Schweppes</t>
        </is>
      </c>
      <c r="B754" s="34" t="inlineStr">
        <is>
          <t>Schweppes Ginger Ale | Tonic Water | 8 pack 355mL</t>
        </is>
      </c>
      <c r="C754" s="34" t="inlineStr">
        <is>
          <t>5) Sparkling water &amp; soda</t>
        </is>
      </c>
      <c r="D754" s="34" t="inlineStr">
        <is>
          <t>355 mL can</t>
        </is>
      </c>
      <c r="E754" s="48" t="n">
        <v>8</v>
      </c>
      <c r="F754" s="49" t="n"/>
      <c r="G754" s="50">
        <f>IF(AND(ISNUMBER($F754),ISNUMBER($E754),$E754&lt;&gt;0),$F754/$E754,"")</f>
        <v/>
      </c>
      <c r="H754" s="50">
        <f>IF(AND(ISNUMBER($F754),ISNUMBER($AL754),ISNUMBER($E754),($AL754*$E754)&lt;&gt;0),$F754/($AL754*$E754)*100,"")</f>
        <v/>
      </c>
      <c r="I754" s="51" t="n"/>
      <c r="J754" s="52" t="n"/>
      <c r="K754" s="50">
        <f>IF(AND(ISNUMBER($F754),ISNUMBER($J754)),$F754*(1-$J754),"")</f>
        <v/>
      </c>
      <c r="L754" s="51" t="n"/>
      <c r="M754" s="51" t="n"/>
      <c r="N754" s="50">
        <f>IF(ISNUMBER($F754),($F754-IF(ISNUMBER($AM754),$AM754,0))*(1-IF(ISNUMBER($J754),$J754,0)),"")</f>
        <v/>
      </c>
      <c r="O754" s="34" t="inlineStr">
        <is>
          <t>Tonic Water</t>
        </is>
      </c>
      <c r="P754" s="48" t="n">
        <v>0</v>
      </c>
      <c r="Q754" s="48" t="n">
        <v>40</v>
      </c>
      <c r="R754" s="34" t="inlineStr">
        <is>
          <t>Not listed</t>
        </is>
      </c>
      <c r="S754" s="48" t="n">
        <v>33</v>
      </c>
      <c r="T754" s="48" t="n">
        <v>130</v>
      </c>
      <c r="U754" s="34" t="inlineStr">
        <is>
          <t>HFCS</t>
        </is>
      </c>
      <c r="V754" s="34" t="inlineStr">
        <is>
          <t>Ginger ale + mixers</t>
        </is>
      </c>
      <c r="W754" s="51" t="n"/>
      <c r="X754" s="51" t="n"/>
      <c r="Y754" s="51" t="n"/>
      <c r="Z754" s="51" t="n"/>
      <c r="AA754" s="34" t="inlineStr">
        <is>
          <t>Medium</t>
        </is>
      </c>
      <c r="AB754" s="34" t="inlineStr">
        <is>
          <t>Mixer staple</t>
        </is>
      </c>
      <c r="AC754" s="34" t="inlineStr">
        <is>
          <t>Ginger ale and bar mixers</t>
        </is>
      </c>
      <c r="AD754" s="34" t="inlineStr">
        <is>
          <t>Reliable mixer brand.</t>
        </is>
      </c>
      <c r="AE754" s="51" t="n"/>
      <c r="AF754" s="53">
        <f>IF(AND(ISNUMBER($P754),ISNUMBER($AL754),$AL754&lt;&gt;0),ROUND($P754/$AL754*100,1),"")</f>
        <v/>
      </c>
      <c r="AG754" s="54">
        <f>IF(AND(ISNUMBER($S754),ISNUMBER($AL754),$AL754&lt;&gt;0),ROUND($S754/$AL754*100,2),"")</f>
        <v/>
      </c>
      <c r="AH754" s="53">
        <f>IF(AND(ISNUMBER($Q754),ISNUMBER($AL754),$AL754&lt;&gt;0),ROUND($Q754/$AL754*100,1),"")</f>
        <v/>
      </c>
      <c r="AI754" s="48">
        <f>IF(ISNUMBER($S754),IF($S754&lt;=1,"Yes","No"),"n/a")</f>
        <v/>
      </c>
      <c r="AJ754" s="48">
        <f>IF(ISNUMBER($S754),ROUND(MAX(0,MIN(100,100-$S754*2.5-IF(ISNUMBER($T754),$T754,0)*0.12+IF($S754&lt;=1,12,0))),0),"")</f>
        <v/>
      </c>
      <c r="AK754" s="48">
        <f>IF(ISNUMBER($Q754),IF($Q754&gt;=100,20,IF($Q754&gt;=30,10,0)),0)+IF(ISNUMBER($R754),IF($R754&gt;=100,20,0),0)+IF(ISNUMBER($P754),IF($P754&gt;=150,20,IF($P754&gt;=50,12,5)),0)+IF(ISNUMBER($S754),IF($S754&lt;=1,15,0),0)</f>
        <v/>
      </c>
      <c r="AL754" s="48" t="n">
        <v>355</v>
      </c>
      <c r="AM754" s="49" t="n"/>
      <c r="AN754" s="48">
        <f>IF(AND(ISNUMBER($P754),ISNUMBER($AL754),$AL754&lt;&gt;0),IF(OR($P754&gt;180,$P754/$AL754*1000&gt;400),"Over ceiling, confirm SKU","Within"),"n/a")</f>
        <v/>
      </c>
      <c r="AO754" s="51" t="n"/>
      <c r="AP754" s="51" t="n"/>
      <c r="AQ754" s="51" t="n"/>
      <c r="AR754" s="34" t="inlineStr">
        <is>
          <t>Recalled, batch confirmed, to confirm</t>
        </is>
      </c>
      <c r="AS754" s="34" t="inlineStr">
        <is>
          <t>BLANK -&gt; requires live Amazon.ca capture</t>
        </is>
      </c>
      <c r="AT754" s="34" t="inlineStr">
        <is>
          <t>Unverified commercial data</t>
        </is>
      </c>
    </row>
    <row r="755" ht="28" customHeight="1">
      <c r="A755" s="34" t="inlineStr">
        <is>
          <t>Schweppes</t>
        </is>
      </c>
      <c r="B755" s="34" t="inlineStr">
        <is>
          <t>Schweppes Ginger Ale | Tonic Water | 12 pack 355mL</t>
        </is>
      </c>
      <c r="C755" s="34" t="inlineStr">
        <is>
          <t>5) Sparkling water &amp; soda</t>
        </is>
      </c>
      <c r="D755" s="34" t="inlineStr">
        <is>
          <t>355 mL can</t>
        </is>
      </c>
      <c r="E755" s="48" t="n">
        <v>12</v>
      </c>
      <c r="F755" s="49" t="n"/>
      <c r="G755" s="50">
        <f>IF(AND(ISNUMBER($F755),ISNUMBER($E755),$E755&lt;&gt;0),$F755/$E755,"")</f>
        <v/>
      </c>
      <c r="H755" s="50">
        <f>IF(AND(ISNUMBER($F755),ISNUMBER($AL755),ISNUMBER($E755),($AL755*$E755)&lt;&gt;0),$F755/($AL755*$E755)*100,"")</f>
        <v/>
      </c>
      <c r="I755" s="51" t="n"/>
      <c r="J755" s="52" t="n"/>
      <c r="K755" s="50">
        <f>IF(AND(ISNUMBER($F755),ISNUMBER($J755)),$F755*(1-$J755),"")</f>
        <v/>
      </c>
      <c r="L755" s="51" t="n"/>
      <c r="M755" s="51" t="n"/>
      <c r="N755" s="50">
        <f>IF(ISNUMBER($F755),($F755-IF(ISNUMBER($AM755),$AM755,0))*(1-IF(ISNUMBER($J755),$J755,0)),"")</f>
        <v/>
      </c>
      <c r="O755" s="34" t="inlineStr">
        <is>
          <t>Tonic Water</t>
        </is>
      </c>
      <c r="P755" s="48" t="n">
        <v>0</v>
      </c>
      <c r="Q755" s="48" t="n">
        <v>40</v>
      </c>
      <c r="R755" s="34" t="inlineStr">
        <is>
          <t>Not listed</t>
        </is>
      </c>
      <c r="S755" s="48" t="n">
        <v>33</v>
      </c>
      <c r="T755" s="48" t="n">
        <v>130</v>
      </c>
      <c r="U755" s="34" t="inlineStr">
        <is>
          <t>HFCS</t>
        </is>
      </c>
      <c r="V755" s="34" t="inlineStr">
        <is>
          <t>Ginger ale + mixers</t>
        </is>
      </c>
      <c r="W755" s="51" t="n"/>
      <c r="X755" s="51" t="n"/>
      <c r="Y755" s="51" t="n"/>
      <c r="Z755" s="51" t="n"/>
      <c r="AA755" s="34" t="inlineStr">
        <is>
          <t>Medium</t>
        </is>
      </c>
      <c r="AB755" s="34" t="inlineStr">
        <is>
          <t>Mixer staple</t>
        </is>
      </c>
      <c r="AC755" s="34" t="inlineStr">
        <is>
          <t>Ginger ale and bar mixers</t>
        </is>
      </c>
      <c r="AD755" s="34" t="inlineStr">
        <is>
          <t>Reliable mixer brand.</t>
        </is>
      </c>
      <c r="AE755" s="51" t="n"/>
      <c r="AF755" s="53">
        <f>IF(AND(ISNUMBER($P755),ISNUMBER($AL755),$AL755&lt;&gt;0),ROUND($P755/$AL755*100,1),"")</f>
        <v/>
      </c>
      <c r="AG755" s="54">
        <f>IF(AND(ISNUMBER($S755),ISNUMBER($AL755),$AL755&lt;&gt;0),ROUND($S755/$AL755*100,2),"")</f>
        <v/>
      </c>
      <c r="AH755" s="53">
        <f>IF(AND(ISNUMBER($Q755),ISNUMBER($AL755),$AL755&lt;&gt;0),ROUND($Q755/$AL755*100,1),"")</f>
        <v/>
      </c>
      <c r="AI755" s="48">
        <f>IF(ISNUMBER($S755),IF($S755&lt;=1,"Yes","No"),"n/a")</f>
        <v/>
      </c>
      <c r="AJ755" s="48">
        <f>IF(ISNUMBER($S755),ROUND(MAX(0,MIN(100,100-$S755*2.5-IF(ISNUMBER($T755),$T755,0)*0.12+IF($S755&lt;=1,12,0))),0),"")</f>
        <v/>
      </c>
      <c r="AK755" s="48">
        <f>IF(ISNUMBER($Q755),IF($Q755&gt;=100,20,IF($Q755&gt;=30,10,0)),0)+IF(ISNUMBER($R755),IF($R755&gt;=100,20,0),0)+IF(ISNUMBER($P755),IF($P755&gt;=150,20,IF($P755&gt;=50,12,5)),0)+IF(ISNUMBER($S755),IF($S755&lt;=1,15,0),0)</f>
        <v/>
      </c>
      <c r="AL755" s="48" t="n">
        <v>355</v>
      </c>
      <c r="AM755" s="49" t="n"/>
      <c r="AN755" s="48">
        <f>IF(AND(ISNUMBER($P755),ISNUMBER($AL755),$AL755&lt;&gt;0),IF(OR($P755&gt;180,$P755/$AL755*1000&gt;400),"Over ceiling, confirm SKU","Within"),"n/a")</f>
        <v/>
      </c>
      <c r="AO755" s="51" t="n"/>
      <c r="AP755" s="51" t="n"/>
      <c r="AQ755" s="51" t="n"/>
      <c r="AR755" s="34" t="inlineStr">
        <is>
          <t>Recalled, batch confirmed, to confirm</t>
        </is>
      </c>
      <c r="AS755" s="34" t="inlineStr">
        <is>
          <t>BLANK -&gt; requires live Amazon.ca capture</t>
        </is>
      </c>
      <c r="AT755" s="34" t="inlineStr">
        <is>
          <t>Unverified commercial data</t>
        </is>
      </c>
    </row>
    <row r="756" ht="28" customHeight="1">
      <c r="A756" s="34" t="inlineStr">
        <is>
          <t>Schweppes</t>
        </is>
      </c>
      <c r="B756" s="34" t="inlineStr">
        <is>
          <t>Schweppes Ginger Ale | Tonic Water | 15 pack 355mL</t>
        </is>
      </c>
      <c r="C756" s="34" t="inlineStr">
        <is>
          <t>5) Sparkling water &amp; soda</t>
        </is>
      </c>
      <c r="D756" s="34" t="inlineStr">
        <is>
          <t>355 mL can</t>
        </is>
      </c>
      <c r="E756" s="48" t="n">
        <v>15</v>
      </c>
      <c r="F756" s="49" t="n"/>
      <c r="G756" s="50">
        <f>IF(AND(ISNUMBER($F756),ISNUMBER($E756),$E756&lt;&gt;0),$F756/$E756,"")</f>
        <v/>
      </c>
      <c r="H756" s="50">
        <f>IF(AND(ISNUMBER($F756),ISNUMBER($AL756),ISNUMBER($E756),($AL756*$E756)&lt;&gt;0),$F756/($AL756*$E756)*100,"")</f>
        <v/>
      </c>
      <c r="I756" s="51" t="n"/>
      <c r="J756" s="52" t="n"/>
      <c r="K756" s="50">
        <f>IF(AND(ISNUMBER($F756),ISNUMBER($J756)),$F756*(1-$J756),"")</f>
        <v/>
      </c>
      <c r="L756" s="51" t="n"/>
      <c r="M756" s="51" t="n"/>
      <c r="N756" s="50">
        <f>IF(ISNUMBER($F756),($F756-IF(ISNUMBER($AM756),$AM756,0))*(1-IF(ISNUMBER($J756),$J756,0)),"")</f>
        <v/>
      </c>
      <c r="O756" s="34" t="inlineStr">
        <is>
          <t>Tonic Water</t>
        </is>
      </c>
      <c r="P756" s="48" t="n">
        <v>0</v>
      </c>
      <c r="Q756" s="48" t="n">
        <v>40</v>
      </c>
      <c r="R756" s="34" t="inlineStr">
        <is>
          <t>Not listed</t>
        </is>
      </c>
      <c r="S756" s="48" t="n">
        <v>33</v>
      </c>
      <c r="T756" s="48" t="n">
        <v>130</v>
      </c>
      <c r="U756" s="34" t="inlineStr">
        <is>
          <t>HFCS</t>
        </is>
      </c>
      <c r="V756" s="34" t="inlineStr">
        <is>
          <t>Ginger ale + mixers</t>
        </is>
      </c>
      <c r="W756" s="51" t="n"/>
      <c r="X756" s="51" t="n"/>
      <c r="Y756" s="51" t="n"/>
      <c r="Z756" s="51" t="n"/>
      <c r="AA756" s="34" t="inlineStr">
        <is>
          <t>Medium</t>
        </is>
      </c>
      <c r="AB756" s="34" t="inlineStr">
        <is>
          <t>Mixer staple</t>
        </is>
      </c>
      <c r="AC756" s="34" t="inlineStr">
        <is>
          <t>Ginger ale and bar mixers</t>
        </is>
      </c>
      <c r="AD756" s="34" t="inlineStr">
        <is>
          <t>Reliable mixer brand.</t>
        </is>
      </c>
      <c r="AE756" s="51" t="n"/>
      <c r="AF756" s="53">
        <f>IF(AND(ISNUMBER($P756),ISNUMBER($AL756),$AL756&lt;&gt;0),ROUND($P756/$AL756*100,1),"")</f>
        <v/>
      </c>
      <c r="AG756" s="54">
        <f>IF(AND(ISNUMBER($S756),ISNUMBER($AL756),$AL756&lt;&gt;0),ROUND($S756/$AL756*100,2),"")</f>
        <v/>
      </c>
      <c r="AH756" s="53">
        <f>IF(AND(ISNUMBER($Q756),ISNUMBER($AL756),$AL756&lt;&gt;0),ROUND($Q756/$AL756*100,1),"")</f>
        <v/>
      </c>
      <c r="AI756" s="48">
        <f>IF(ISNUMBER($S756),IF($S756&lt;=1,"Yes","No"),"n/a")</f>
        <v/>
      </c>
      <c r="AJ756" s="48">
        <f>IF(ISNUMBER($S756),ROUND(MAX(0,MIN(100,100-$S756*2.5-IF(ISNUMBER($T756),$T756,0)*0.12+IF($S756&lt;=1,12,0))),0),"")</f>
        <v/>
      </c>
      <c r="AK756" s="48">
        <f>IF(ISNUMBER($Q756),IF($Q756&gt;=100,20,IF($Q756&gt;=30,10,0)),0)+IF(ISNUMBER($R756),IF($R756&gt;=100,20,0),0)+IF(ISNUMBER($P756),IF($P756&gt;=150,20,IF($P756&gt;=50,12,5)),0)+IF(ISNUMBER($S756),IF($S756&lt;=1,15,0),0)</f>
        <v/>
      </c>
      <c r="AL756" s="48" t="n">
        <v>355</v>
      </c>
      <c r="AM756" s="49" t="n"/>
      <c r="AN756" s="48">
        <f>IF(AND(ISNUMBER($P756),ISNUMBER($AL756),$AL756&lt;&gt;0),IF(OR($P756&gt;180,$P756/$AL756*1000&gt;400),"Over ceiling, confirm SKU","Within"),"n/a")</f>
        <v/>
      </c>
      <c r="AO756" s="51" t="n"/>
      <c r="AP756" s="51" t="n"/>
      <c r="AQ756" s="51" t="n"/>
      <c r="AR756" s="34" t="inlineStr">
        <is>
          <t>Recalled, batch confirmed, to confirm</t>
        </is>
      </c>
      <c r="AS756" s="34" t="inlineStr">
        <is>
          <t>BLANK -&gt; requires live Amazon.ca capture</t>
        </is>
      </c>
      <c r="AT756" s="34" t="inlineStr">
        <is>
          <t>Unverified commercial data</t>
        </is>
      </c>
    </row>
    <row r="757" ht="28" customHeight="1">
      <c r="A757" s="34" t="inlineStr">
        <is>
          <t>Schweppes</t>
        </is>
      </c>
      <c r="B757" s="34" t="inlineStr">
        <is>
          <t>Schweppes Ginger Ale | Tonic Water | 18 pack 355mL</t>
        </is>
      </c>
      <c r="C757" s="34" t="inlineStr">
        <is>
          <t>5) Sparkling water &amp; soda</t>
        </is>
      </c>
      <c r="D757" s="34" t="inlineStr">
        <is>
          <t>355 mL can</t>
        </is>
      </c>
      <c r="E757" s="48" t="n">
        <v>18</v>
      </c>
      <c r="F757" s="49" t="n"/>
      <c r="G757" s="50">
        <f>IF(AND(ISNUMBER($F757),ISNUMBER($E757),$E757&lt;&gt;0),$F757/$E757,"")</f>
        <v/>
      </c>
      <c r="H757" s="50">
        <f>IF(AND(ISNUMBER($F757),ISNUMBER($AL757),ISNUMBER($E757),($AL757*$E757)&lt;&gt;0),$F757/($AL757*$E757)*100,"")</f>
        <v/>
      </c>
      <c r="I757" s="51" t="n"/>
      <c r="J757" s="52" t="n"/>
      <c r="K757" s="50">
        <f>IF(AND(ISNUMBER($F757),ISNUMBER($J757)),$F757*(1-$J757),"")</f>
        <v/>
      </c>
      <c r="L757" s="51" t="n"/>
      <c r="M757" s="51" t="n"/>
      <c r="N757" s="50">
        <f>IF(ISNUMBER($F757),($F757-IF(ISNUMBER($AM757),$AM757,0))*(1-IF(ISNUMBER($J757),$J757,0)),"")</f>
        <v/>
      </c>
      <c r="O757" s="34" t="inlineStr">
        <is>
          <t>Tonic Water</t>
        </is>
      </c>
      <c r="P757" s="48" t="n">
        <v>0</v>
      </c>
      <c r="Q757" s="48" t="n">
        <v>40</v>
      </c>
      <c r="R757" s="34" t="inlineStr">
        <is>
          <t>Not listed</t>
        </is>
      </c>
      <c r="S757" s="48" t="n">
        <v>33</v>
      </c>
      <c r="T757" s="48" t="n">
        <v>130</v>
      </c>
      <c r="U757" s="34" t="inlineStr">
        <is>
          <t>HFCS</t>
        </is>
      </c>
      <c r="V757" s="34" t="inlineStr">
        <is>
          <t>Ginger ale + mixers</t>
        </is>
      </c>
      <c r="W757" s="51" t="n"/>
      <c r="X757" s="51" t="n"/>
      <c r="Y757" s="51" t="n"/>
      <c r="Z757" s="51" t="n"/>
      <c r="AA757" s="34" t="inlineStr">
        <is>
          <t>Medium</t>
        </is>
      </c>
      <c r="AB757" s="34" t="inlineStr">
        <is>
          <t>Mixer staple</t>
        </is>
      </c>
      <c r="AC757" s="34" t="inlineStr">
        <is>
          <t>Ginger ale and bar mixers</t>
        </is>
      </c>
      <c r="AD757" s="34" t="inlineStr">
        <is>
          <t>Reliable mixer brand.</t>
        </is>
      </c>
      <c r="AE757" s="51" t="n"/>
      <c r="AF757" s="53">
        <f>IF(AND(ISNUMBER($P757),ISNUMBER($AL757),$AL757&lt;&gt;0),ROUND($P757/$AL757*100,1),"")</f>
        <v/>
      </c>
      <c r="AG757" s="54">
        <f>IF(AND(ISNUMBER($S757),ISNUMBER($AL757),$AL757&lt;&gt;0),ROUND($S757/$AL757*100,2),"")</f>
        <v/>
      </c>
      <c r="AH757" s="53">
        <f>IF(AND(ISNUMBER($Q757),ISNUMBER($AL757),$AL757&lt;&gt;0),ROUND($Q757/$AL757*100,1),"")</f>
        <v/>
      </c>
      <c r="AI757" s="48">
        <f>IF(ISNUMBER($S757),IF($S757&lt;=1,"Yes","No"),"n/a")</f>
        <v/>
      </c>
      <c r="AJ757" s="48">
        <f>IF(ISNUMBER($S757),ROUND(MAX(0,MIN(100,100-$S757*2.5-IF(ISNUMBER($T757),$T757,0)*0.12+IF($S757&lt;=1,12,0))),0),"")</f>
        <v/>
      </c>
      <c r="AK757" s="48">
        <f>IF(ISNUMBER($Q757),IF($Q757&gt;=100,20,IF($Q757&gt;=30,10,0)),0)+IF(ISNUMBER($R757),IF($R757&gt;=100,20,0),0)+IF(ISNUMBER($P757),IF($P757&gt;=150,20,IF($P757&gt;=50,12,5)),0)+IF(ISNUMBER($S757),IF($S757&lt;=1,15,0),0)</f>
        <v/>
      </c>
      <c r="AL757" s="48" t="n">
        <v>355</v>
      </c>
      <c r="AM757" s="49" t="n"/>
      <c r="AN757" s="48">
        <f>IF(AND(ISNUMBER($P757),ISNUMBER($AL757),$AL757&lt;&gt;0),IF(OR($P757&gt;180,$P757/$AL757*1000&gt;400),"Over ceiling, confirm SKU","Within"),"n/a")</f>
        <v/>
      </c>
      <c r="AO757" s="51" t="n"/>
      <c r="AP757" s="51" t="n"/>
      <c r="AQ757" s="51" t="n"/>
      <c r="AR757" s="34" t="inlineStr">
        <is>
          <t>Recalled, batch confirmed, to confirm</t>
        </is>
      </c>
      <c r="AS757" s="34" t="inlineStr">
        <is>
          <t>BLANK -&gt; requires live Amazon.ca capture</t>
        </is>
      </c>
      <c r="AT757" s="34" t="inlineStr">
        <is>
          <t>Unverified commercial data</t>
        </is>
      </c>
    </row>
    <row r="758" ht="28" customHeight="1">
      <c r="A758" s="34" t="inlineStr">
        <is>
          <t>Schweppes</t>
        </is>
      </c>
      <c r="B758" s="34" t="inlineStr">
        <is>
          <t>Schweppes Ginger Ale | Tonic Water | 24 pack 355mL</t>
        </is>
      </c>
      <c r="C758" s="34" t="inlineStr">
        <is>
          <t>5) Sparkling water &amp; soda</t>
        </is>
      </c>
      <c r="D758" s="34" t="inlineStr">
        <is>
          <t>355 mL can</t>
        </is>
      </c>
      <c r="E758" s="48" t="n">
        <v>24</v>
      </c>
      <c r="F758" s="49" t="n"/>
      <c r="G758" s="50">
        <f>IF(AND(ISNUMBER($F758),ISNUMBER($E758),$E758&lt;&gt;0),$F758/$E758,"")</f>
        <v/>
      </c>
      <c r="H758" s="50">
        <f>IF(AND(ISNUMBER($F758),ISNUMBER($AL758),ISNUMBER($E758),($AL758*$E758)&lt;&gt;0),$F758/($AL758*$E758)*100,"")</f>
        <v/>
      </c>
      <c r="I758" s="51" t="n"/>
      <c r="J758" s="52" t="n"/>
      <c r="K758" s="50">
        <f>IF(AND(ISNUMBER($F758),ISNUMBER($J758)),$F758*(1-$J758),"")</f>
        <v/>
      </c>
      <c r="L758" s="51" t="n"/>
      <c r="M758" s="51" t="n"/>
      <c r="N758" s="50">
        <f>IF(ISNUMBER($F758),($F758-IF(ISNUMBER($AM758),$AM758,0))*(1-IF(ISNUMBER($J758),$J758,0)),"")</f>
        <v/>
      </c>
      <c r="O758" s="34" t="inlineStr">
        <is>
          <t>Tonic Water</t>
        </is>
      </c>
      <c r="P758" s="48" t="n">
        <v>0</v>
      </c>
      <c r="Q758" s="48" t="n">
        <v>40</v>
      </c>
      <c r="R758" s="34" t="inlineStr">
        <is>
          <t>Not listed</t>
        </is>
      </c>
      <c r="S758" s="48" t="n">
        <v>33</v>
      </c>
      <c r="T758" s="48" t="n">
        <v>130</v>
      </c>
      <c r="U758" s="34" t="inlineStr">
        <is>
          <t>HFCS</t>
        </is>
      </c>
      <c r="V758" s="34" t="inlineStr">
        <is>
          <t>Ginger ale + mixers</t>
        </is>
      </c>
      <c r="W758" s="51" t="n"/>
      <c r="X758" s="51" t="n"/>
      <c r="Y758" s="51" t="n"/>
      <c r="Z758" s="51" t="n"/>
      <c r="AA758" s="34" t="inlineStr">
        <is>
          <t>Medium</t>
        </is>
      </c>
      <c r="AB758" s="34" t="inlineStr">
        <is>
          <t>Mixer staple</t>
        </is>
      </c>
      <c r="AC758" s="34" t="inlineStr">
        <is>
          <t>Ginger ale and bar mixers</t>
        </is>
      </c>
      <c r="AD758" s="34" t="inlineStr">
        <is>
          <t>Reliable mixer brand.</t>
        </is>
      </c>
      <c r="AE758" s="51" t="n"/>
      <c r="AF758" s="53">
        <f>IF(AND(ISNUMBER($P758),ISNUMBER($AL758),$AL758&lt;&gt;0),ROUND($P758/$AL758*100,1),"")</f>
        <v/>
      </c>
      <c r="AG758" s="54">
        <f>IF(AND(ISNUMBER($S758),ISNUMBER($AL758),$AL758&lt;&gt;0),ROUND($S758/$AL758*100,2),"")</f>
        <v/>
      </c>
      <c r="AH758" s="53">
        <f>IF(AND(ISNUMBER($Q758),ISNUMBER($AL758),$AL758&lt;&gt;0),ROUND($Q758/$AL758*100,1),"")</f>
        <v/>
      </c>
      <c r="AI758" s="48">
        <f>IF(ISNUMBER($S758),IF($S758&lt;=1,"Yes","No"),"n/a")</f>
        <v/>
      </c>
      <c r="AJ758" s="48">
        <f>IF(ISNUMBER($S758),ROUND(MAX(0,MIN(100,100-$S758*2.5-IF(ISNUMBER($T758),$T758,0)*0.12+IF($S758&lt;=1,12,0))),0),"")</f>
        <v/>
      </c>
      <c r="AK758" s="48">
        <f>IF(ISNUMBER($Q758),IF($Q758&gt;=100,20,IF($Q758&gt;=30,10,0)),0)+IF(ISNUMBER($R758),IF($R758&gt;=100,20,0),0)+IF(ISNUMBER($P758),IF($P758&gt;=150,20,IF($P758&gt;=50,12,5)),0)+IF(ISNUMBER($S758),IF($S758&lt;=1,15,0),0)</f>
        <v/>
      </c>
      <c r="AL758" s="48" t="n">
        <v>355</v>
      </c>
      <c r="AM758" s="49" t="n"/>
      <c r="AN758" s="48">
        <f>IF(AND(ISNUMBER($P758),ISNUMBER($AL758),$AL758&lt;&gt;0),IF(OR($P758&gt;180,$P758/$AL758*1000&gt;400),"Over ceiling, confirm SKU","Within"),"n/a")</f>
        <v/>
      </c>
      <c r="AO758" s="51" t="n"/>
      <c r="AP758" s="51" t="n"/>
      <c r="AQ758" s="51" t="n"/>
      <c r="AR758" s="34" t="inlineStr">
        <is>
          <t>Recalled, batch confirmed, to confirm</t>
        </is>
      </c>
      <c r="AS758" s="34" t="inlineStr">
        <is>
          <t>BLANK -&gt; requires live Amazon.ca capture</t>
        </is>
      </c>
      <c r="AT758" s="34" t="inlineStr">
        <is>
          <t>Unverified commercial data</t>
        </is>
      </c>
    </row>
    <row r="759" ht="28" customHeight="1">
      <c r="A759" s="34" t="inlineStr">
        <is>
          <t>A&amp;W</t>
        </is>
      </c>
      <c r="B759" s="34" t="inlineStr">
        <is>
          <t>A&amp;W Root Beer | Original | single 355mL</t>
        </is>
      </c>
      <c r="C759" s="34" t="inlineStr">
        <is>
          <t>5) Sparkling water &amp; soda</t>
        </is>
      </c>
      <c r="D759" s="34" t="inlineStr">
        <is>
          <t>355 mL can</t>
        </is>
      </c>
      <c r="E759" s="48" t="n">
        <v>1</v>
      </c>
      <c r="F759" s="49" t="n"/>
      <c r="G759" s="50">
        <f>IF(AND(ISNUMBER($F759),ISNUMBER($E759),$E759&lt;&gt;0),$F759/$E759,"")</f>
        <v/>
      </c>
      <c r="H759" s="50">
        <f>IF(AND(ISNUMBER($F759),ISNUMBER($AL759),ISNUMBER($E759),($AL759*$E759)&lt;&gt;0),$F759/($AL759*$E759)*100,"")</f>
        <v/>
      </c>
      <c r="I759" s="51" t="n"/>
      <c r="J759" s="52" t="n"/>
      <c r="K759" s="50">
        <f>IF(AND(ISNUMBER($F759),ISNUMBER($J759)),$F759*(1-$J759),"")</f>
        <v/>
      </c>
      <c r="L759" s="51" t="n"/>
      <c r="M759" s="51" t="n"/>
      <c r="N759" s="50">
        <f>IF(ISNUMBER($F759),($F759-IF(ISNUMBER($AM759),$AM759,0))*(1-IF(ISNUMBER($J759),$J759,0)),"")</f>
        <v/>
      </c>
      <c r="O759" s="34" t="inlineStr">
        <is>
          <t>Original</t>
        </is>
      </c>
      <c r="P759" s="48" t="n">
        <v>0</v>
      </c>
      <c r="Q759" s="48" t="n">
        <v>45</v>
      </c>
      <c r="R759" s="34" t="inlineStr">
        <is>
          <t>Not listed</t>
        </is>
      </c>
      <c r="S759" s="48" t="n">
        <v>46</v>
      </c>
      <c r="T759" s="48" t="n">
        <v>170</v>
      </c>
      <c r="U759" s="34" t="inlineStr">
        <is>
          <t>HFCS</t>
        </is>
      </c>
      <c r="V759" s="34" t="inlineStr">
        <is>
          <t>Caffeine free root beer</t>
        </is>
      </c>
      <c r="W759" s="51" t="n"/>
      <c r="X759" s="51" t="n"/>
      <c r="Y759" s="51" t="n"/>
      <c r="Z759" s="51" t="n"/>
      <c r="AA759" s="34" t="inlineStr">
        <is>
          <t>High</t>
        </is>
      </c>
      <c r="AB759" s="34" t="inlineStr">
        <is>
          <t>#1 root beer</t>
        </is>
      </c>
      <c r="AC759" s="34" t="inlineStr">
        <is>
          <t>Creamy classic root beer</t>
        </is>
      </c>
      <c r="AD759" s="34" t="inlineStr">
        <is>
          <t>Rich caffeine free root beer.</t>
        </is>
      </c>
      <c r="AE759" s="51" t="n"/>
      <c r="AF759" s="53">
        <f>IF(AND(ISNUMBER($P759),ISNUMBER($AL759),$AL759&lt;&gt;0),ROUND($P759/$AL759*100,1),"")</f>
        <v/>
      </c>
      <c r="AG759" s="54">
        <f>IF(AND(ISNUMBER($S759),ISNUMBER($AL759),$AL759&lt;&gt;0),ROUND($S759/$AL759*100,2),"")</f>
        <v/>
      </c>
      <c r="AH759" s="53">
        <f>IF(AND(ISNUMBER($Q759),ISNUMBER($AL759),$AL759&lt;&gt;0),ROUND($Q759/$AL759*100,1),"")</f>
        <v/>
      </c>
      <c r="AI759" s="48">
        <f>IF(ISNUMBER($S759),IF($S759&lt;=1,"Yes","No"),"n/a")</f>
        <v/>
      </c>
      <c r="AJ759" s="48">
        <f>IF(ISNUMBER($S759),ROUND(MAX(0,MIN(100,100-$S759*2.5-IF(ISNUMBER($T759),$T759,0)*0.12+IF($S759&lt;=1,12,0))),0),"")</f>
        <v/>
      </c>
      <c r="AK759" s="48">
        <f>IF(ISNUMBER($Q759),IF($Q759&gt;=100,20,IF($Q759&gt;=30,10,0)),0)+IF(ISNUMBER($R759),IF($R759&gt;=100,20,0),0)+IF(ISNUMBER($P759),IF($P759&gt;=150,20,IF($P759&gt;=50,12,5)),0)+IF(ISNUMBER($S759),IF($S759&lt;=1,15,0),0)</f>
        <v/>
      </c>
      <c r="AL759" s="48" t="n">
        <v>355</v>
      </c>
      <c r="AM759" s="49" t="n"/>
      <c r="AN759" s="48">
        <f>IF(AND(ISNUMBER($P759),ISNUMBER($AL759),$AL759&lt;&gt;0),IF(OR($P759&gt;180,$P759/$AL759*1000&gt;400),"Over ceiling, confirm SKU","Within"),"n/a")</f>
        <v/>
      </c>
      <c r="AO759" s="51" t="n"/>
      <c r="AP759" s="51" t="n"/>
      <c r="AQ759" s="51" t="n"/>
      <c r="AR759" s="34" t="inlineStr">
        <is>
          <t>Recalled, batch confirmed, to confirm</t>
        </is>
      </c>
      <c r="AS759" s="34" t="inlineStr">
        <is>
          <t>BLANK -&gt; requires live Amazon.ca capture</t>
        </is>
      </c>
      <c r="AT759" s="34" t="inlineStr">
        <is>
          <t>Unverified commercial data</t>
        </is>
      </c>
    </row>
    <row r="760" ht="28" customHeight="1">
      <c r="A760" s="34" t="inlineStr">
        <is>
          <t>A&amp;W</t>
        </is>
      </c>
      <c r="B760" s="34" t="inlineStr">
        <is>
          <t>A&amp;W Root Beer | Original | 8 pack 355mL</t>
        </is>
      </c>
      <c r="C760" s="34" t="inlineStr">
        <is>
          <t>5) Sparkling water &amp; soda</t>
        </is>
      </c>
      <c r="D760" s="34" t="inlineStr">
        <is>
          <t>355 mL can</t>
        </is>
      </c>
      <c r="E760" s="48" t="n">
        <v>8</v>
      </c>
      <c r="F760" s="49" t="n"/>
      <c r="G760" s="50">
        <f>IF(AND(ISNUMBER($F760),ISNUMBER($E760),$E760&lt;&gt;0),$F760/$E760,"")</f>
        <v/>
      </c>
      <c r="H760" s="50">
        <f>IF(AND(ISNUMBER($F760),ISNUMBER($AL760),ISNUMBER($E760),($AL760*$E760)&lt;&gt;0),$F760/($AL760*$E760)*100,"")</f>
        <v/>
      </c>
      <c r="I760" s="51" t="n"/>
      <c r="J760" s="52" t="n"/>
      <c r="K760" s="50">
        <f>IF(AND(ISNUMBER($F760),ISNUMBER($J760)),$F760*(1-$J760),"")</f>
        <v/>
      </c>
      <c r="L760" s="51" t="n"/>
      <c r="M760" s="51" t="n"/>
      <c r="N760" s="50">
        <f>IF(ISNUMBER($F760),($F760-IF(ISNUMBER($AM760),$AM760,0))*(1-IF(ISNUMBER($J760),$J760,0)),"")</f>
        <v/>
      </c>
      <c r="O760" s="34" t="inlineStr">
        <is>
          <t>Original</t>
        </is>
      </c>
      <c r="P760" s="48" t="n">
        <v>0</v>
      </c>
      <c r="Q760" s="48" t="n">
        <v>45</v>
      </c>
      <c r="R760" s="34" t="inlineStr">
        <is>
          <t>Not listed</t>
        </is>
      </c>
      <c r="S760" s="48" t="n">
        <v>46</v>
      </c>
      <c r="T760" s="48" t="n">
        <v>170</v>
      </c>
      <c r="U760" s="34" t="inlineStr">
        <is>
          <t>HFCS</t>
        </is>
      </c>
      <c r="V760" s="34" t="inlineStr">
        <is>
          <t>Caffeine free root beer</t>
        </is>
      </c>
      <c r="W760" s="51" t="n"/>
      <c r="X760" s="51" t="n"/>
      <c r="Y760" s="51" t="n"/>
      <c r="Z760" s="51" t="n"/>
      <c r="AA760" s="34" t="inlineStr">
        <is>
          <t>High</t>
        </is>
      </c>
      <c r="AB760" s="34" t="inlineStr">
        <is>
          <t>#1 root beer</t>
        </is>
      </c>
      <c r="AC760" s="34" t="inlineStr">
        <is>
          <t>Creamy classic root beer</t>
        </is>
      </c>
      <c r="AD760" s="34" t="inlineStr">
        <is>
          <t>Rich caffeine free root beer.</t>
        </is>
      </c>
      <c r="AE760" s="51" t="n"/>
      <c r="AF760" s="53">
        <f>IF(AND(ISNUMBER($P760),ISNUMBER($AL760),$AL760&lt;&gt;0),ROUND($P760/$AL760*100,1),"")</f>
        <v/>
      </c>
      <c r="AG760" s="54">
        <f>IF(AND(ISNUMBER($S760),ISNUMBER($AL760),$AL760&lt;&gt;0),ROUND($S760/$AL760*100,2),"")</f>
        <v/>
      </c>
      <c r="AH760" s="53">
        <f>IF(AND(ISNUMBER($Q760),ISNUMBER($AL760),$AL760&lt;&gt;0),ROUND($Q760/$AL760*100,1),"")</f>
        <v/>
      </c>
      <c r="AI760" s="48">
        <f>IF(ISNUMBER($S760),IF($S760&lt;=1,"Yes","No"),"n/a")</f>
        <v/>
      </c>
      <c r="AJ760" s="48">
        <f>IF(ISNUMBER($S760),ROUND(MAX(0,MIN(100,100-$S760*2.5-IF(ISNUMBER($T760),$T760,0)*0.12+IF($S760&lt;=1,12,0))),0),"")</f>
        <v/>
      </c>
      <c r="AK760" s="48">
        <f>IF(ISNUMBER($Q760),IF($Q760&gt;=100,20,IF($Q760&gt;=30,10,0)),0)+IF(ISNUMBER($R760),IF($R760&gt;=100,20,0),0)+IF(ISNUMBER($P760),IF($P760&gt;=150,20,IF($P760&gt;=50,12,5)),0)+IF(ISNUMBER($S760),IF($S760&lt;=1,15,0),0)</f>
        <v/>
      </c>
      <c r="AL760" s="48" t="n">
        <v>355</v>
      </c>
      <c r="AM760" s="49" t="n"/>
      <c r="AN760" s="48">
        <f>IF(AND(ISNUMBER($P760),ISNUMBER($AL760),$AL760&lt;&gt;0),IF(OR($P760&gt;180,$P760/$AL760*1000&gt;400),"Over ceiling, confirm SKU","Within"),"n/a")</f>
        <v/>
      </c>
      <c r="AO760" s="51" t="n"/>
      <c r="AP760" s="51" t="n"/>
      <c r="AQ760" s="51" t="n"/>
      <c r="AR760" s="34" t="inlineStr">
        <is>
          <t>Recalled, batch confirmed, to confirm</t>
        </is>
      </c>
      <c r="AS760" s="34" t="inlineStr">
        <is>
          <t>BLANK -&gt; requires live Amazon.ca capture</t>
        </is>
      </c>
      <c r="AT760" s="34" t="inlineStr">
        <is>
          <t>Unverified commercial data</t>
        </is>
      </c>
    </row>
    <row r="761" ht="28" customHeight="1">
      <c r="A761" s="34" t="inlineStr">
        <is>
          <t>A&amp;W</t>
        </is>
      </c>
      <c r="B761" s="34" t="inlineStr">
        <is>
          <t>A&amp;W Root Beer | Original | 12 pack 355mL</t>
        </is>
      </c>
      <c r="C761" s="34" t="inlineStr">
        <is>
          <t>5) Sparkling water &amp; soda</t>
        </is>
      </c>
      <c r="D761" s="34" t="inlineStr">
        <is>
          <t>355 mL can</t>
        </is>
      </c>
      <c r="E761" s="48" t="n">
        <v>12</v>
      </c>
      <c r="F761" s="49" t="n"/>
      <c r="G761" s="50">
        <f>IF(AND(ISNUMBER($F761),ISNUMBER($E761),$E761&lt;&gt;0),$F761/$E761,"")</f>
        <v/>
      </c>
      <c r="H761" s="50">
        <f>IF(AND(ISNUMBER($F761),ISNUMBER($AL761),ISNUMBER($E761),($AL761*$E761)&lt;&gt;0),$F761/($AL761*$E761)*100,"")</f>
        <v/>
      </c>
      <c r="I761" s="51" t="n"/>
      <c r="J761" s="52" t="n"/>
      <c r="K761" s="50">
        <f>IF(AND(ISNUMBER($F761),ISNUMBER($J761)),$F761*(1-$J761),"")</f>
        <v/>
      </c>
      <c r="L761" s="51" t="n"/>
      <c r="M761" s="51" t="n"/>
      <c r="N761" s="50">
        <f>IF(ISNUMBER($F761),($F761-IF(ISNUMBER($AM761),$AM761,0))*(1-IF(ISNUMBER($J761),$J761,0)),"")</f>
        <v/>
      </c>
      <c r="O761" s="34" t="inlineStr">
        <is>
          <t>Original</t>
        </is>
      </c>
      <c r="P761" s="48" t="n">
        <v>0</v>
      </c>
      <c r="Q761" s="48" t="n">
        <v>45</v>
      </c>
      <c r="R761" s="34" t="inlineStr">
        <is>
          <t>Not listed</t>
        </is>
      </c>
      <c r="S761" s="48" t="n">
        <v>46</v>
      </c>
      <c r="T761" s="48" t="n">
        <v>170</v>
      </c>
      <c r="U761" s="34" t="inlineStr">
        <is>
          <t>HFCS</t>
        </is>
      </c>
      <c r="V761" s="34" t="inlineStr">
        <is>
          <t>Caffeine free root beer</t>
        </is>
      </c>
      <c r="W761" s="51" t="n"/>
      <c r="X761" s="51" t="n"/>
      <c r="Y761" s="51" t="n"/>
      <c r="Z761" s="51" t="n"/>
      <c r="AA761" s="34" t="inlineStr">
        <is>
          <t>High</t>
        </is>
      </c>
      <c r="AB761" s="34" t="inlineStr">
        <is>
          <t>#1 root beer</t>
        </is>
      </c>
      <c r="AC761" s="34" t="inlineStr">
        <is>
          <t>Creamy classic root beer</t>
        </is>
      </c>
      <c r="AD761" s="34" t="inlineStr">
        <is>
          <t>Rich caffeine free root beer.</t>
        </is>
      </c>
      <c r="AE761" s="51" t="n"/>
      <c r="AF761" s="53">
        <f>IF(AND(ISNUMBER($P761),ISNUMBER($AL761),$AL761&lt;&gt;0),ROUND($P761/$AL761*100,1),"")</f>
        <v/>
      </c>
      <c r="AG761" s="54">
        <f>IF(AND(ISNUMBER($S761),ISNUMBER($AL761),$AL761&lt;&gt;0),ROUND($S761/$AL761*100,2),"")</f>
        <v/>
      </c>
      <c r="AH761" s="53">
        <f>IF(AND(ISNUMBER($Q761),ISNUMBER($AL761),$AL761&lt;&gt;0),ROUND($Q761/$AL761*100,1),"")</f>
        <v/>
      </c>
      <c r="AI761" s="48">
        <f>IF(ISNUMBER($S761),IF($S761&lt;=1,"Yes","No"),"n/a")</f>
        <v/>
      </c>
      <c r="AJ761" s="48">
        <f>IF(ISNUMBER($S761),ROUND(MAX(0,MIN(100,100-$S761*2.5-IF(ISNUMBER($T761),$T761,0)*0.12+IF($S761&lt;=1,12,0))),0),"")</f>
        <v/>
      </c>
      <c r="AK761" s="48">
        <f>IF(ISNUMBER($Q761),IF($Q761&gt;=100,20,IF($Q761&gt;=30,10,0)),0)+IF(ISNUMBER($R761),IF($R761&gt;=100,20,0),0)+IF(ISNUMBER($P761),IF($P761&gt;=150,20,IF($P761&gt;=50,12,5)),0)+IF(ISNUMBER($S761),IF($S761&lt;=1,15,0),0)</f>
        <v/>
      </c>
      <c r="AL761" s="48" t="n">
        <v>355</v>
      </c>
      <c r="AM761" s="49" t="n"/>
      <c r="AN761" s="48">
        <f>IF(AND(ISNUMBER($P761),ISNUMBER($AL761),$AL761&lt;&gt;0),IF(OR($P761&gt;180,$P761/$AL761*1000&gt;400),"Over ceiling, confirm SKU","Within"),"n/a")</f>
        <v/>
      </c>
      <c r="AO761" s="51" t="n"/>
      <c r="AP761" s="51" t="n"/>
      <c r="AQ761" s="51" t="n"/>
      <c r="AR761" s="34" t="inlineStr">
        <is>
          <t>Recalled, batch confirmed, to confirm</t>
        </is>
      </c>
      <c r="AS761" s="34" t="inlineStr">
        <is>
          <t>BLANK -&gt; requires live Amazon.ca capture</t>
        </is>
      </c>
      <c r="AT761" s="34" t="inlineStr">
        <is>
          <t>Unverified commercial data</t>
        </is>
      </c>
    </row>
    <row r="762" ht="28" customHeight="1">
      <c r="A762" s="34" t="inlineStr">
        <is>
          <t>A&amp;W</t>
        </is>
      </c>
      <c r="B762" s="34" t="inlineStr">
        <is>
          <t>A&amp;W Root Beer | Original | 15 pack 355mL</t>
        </is>
      </c>
      <c r="C762" s="34" t="inlineStr">
        <is>
          <t>5) Sparkling water &amp; soda</t>
        </is>
      </c>
      <c r="D762" s="34" t="inlineStr">
        <is>
          <t>355 mL can</t>
        </is>
      </c>
      <c r="E762" s="48" t="n">
        <v>15</v>
      </c>
      <c r="F762" s="49" t="n"/>
      <c r="G762" s="50">
        <f>IF(AND(ISNUMBER($F762),ISNUMBER($E762),$E762&lt;&gt;0),$F762/$E762,"")</f>
        <v/>
      </c>
      <c r="H762" s="50">
        <f>IF(AND(ISNUMBER($F762),ISNUMBER($AL762),ISNUMBER($E762),($AL762*$E762)&lt;&gt;0),$F762/($AL762*$E762)*100,"")</f>
        <v/>
      </c>
      <c r="I762" s="51" t="n"/>
      <c r="J762" s="52" t="n"/>
      <c r="K762" s="50">
        <f>IF(AND(ISNUMBER($F762),ISNUMBER($J762)),$F762*(1-$J762),"")</f>
        <v/>
      </c>
      <c r="L762" s="51" t="n"/>
      <c r="M762" s="51" t="n"/>
      <c r="N762" s="50">
        <f>IF(ISNUMBER($F762),($F762-IF(ISNUMBER($AM762),$AM762,0))*(1-IF(ISNUMBER($J762),$J762,0)),"")</f>
        <v/>
      </c>
      <c r="O762" s="34" t="inlineStr">
        <is>
          <t>Original</t>
        </is>
      </c>
      <c r="P762" s="48" t="n">
        <v>0</v>
      </c>
      <c r="Q762" s="48" t="n">
        <v>45</v>
      </c>
      <c r="R762" s="34" t="inlineStr">
        <is>
          <t>Not listed</t>
        </is>
      </c>
      <c r="S762" s="48" t="n">
        <v>46</v>
      </c>
      <c r="T762" s="48" t="n">
        <v>170</v>
      </c>
      <c r="U762" s="34" t="inlineStr">
        <is>
          <t>HFCS</t>
        </is>
      </c>
      <c r="V762" s="34" t="inlineStr">
        <is>
          <t>Caffeine free root beer</t>
        </is>
      </c>
      <c r="W762" s="51" t="n"/>
      <c r="X762" s="51" t="n"/>
      <c r="Y762" s="51" t="n"/>
      <c r="Z762" s="51" t="n"/>
      <c r="AA762" s="34" t="inlineStr">
        <is>
          <t>High</t>
        </is>
      </c>
      <c r="AB762" s="34" t="inlineStr">
        <is>
          <t>#1 root beer</t>
        </is>
      </c>
      <c r="AC762" s="34" t="inlineStr">
        <is>
          <t>Creamy classic root beer</t>
        </is>
      </c>
      <c r="AD762" s="34" t="inlineStr">
        <is>
          <t>Rich caffeine free root beer.</t>
        </is>
      </c>
      <c r="AE762" s="51" t="n"/>
      <c r="AF762" s="53">
        <f>IF(AND(ISNUMBER($P762),ISNUMBER($AL762),$AL762&lt;&gt;0),ROUND($P762/$AL762*100,1),"")</f>
        <v/>
      </c>
      <c r="AG762" s="54">
        <f>IF(AND(ISNUMBER($S762),ISNUMBER($AL762),$AL762&lt;&gt;0),ROUND($S762/$AL762*100,2),"")</f>
        <v/>
      </c>
      <c r="AH762" s="53">
        <f>IF(AND(ISNUMBER($Q762),ISNUMBER($AL762),$AL762&lt;&gt;0),ROUND($Q762/$AL762*100,1),"")</f>
        <v/>
      </c>
      <c r="AI762" s="48">
        <f>IF(ISNUMBER($S762),IF($S762&lt;=1,"Yes","No"),"n/a")</f>
        <v/>
      </c>
      <c r="AJ762" s="48">
        <f>IF(ISNUMBER($S762),ROUND(MAX(0,MIN(100,100-$S762*2.5-IF(ISNUMBER($T762),$T762,0)*0.12+IF($S762&lt;=1,12,0))),0),"")</f>
        <v/>
      </c>
      <c r="AK762" s="48">
        <f>IF(ISNUMBER($Q762),IF($Q762&gt;=100,20,IF($Q762&gt;=30,10,0)),0)+IF(ISNUMBER($R762),IF($R762&gt;=100,20,0),0)+IF(ISNUMBER($P762),IF($P762&gt;=150,20,IF($P762&gt;=50,12,5)),0)+IF(ISNUMBER($S762),IF($S762&lt;=1,15,0),0)</f>
        <v/>
      </c>
      <c r="AL762" s="48" t="n">
        <v>355</v>
      </c>
      <c r="AM762" s="49" t="n"/>
      <c r="AN762" s="48">
        <f>IF(AND(ISNUMBER($P762),ISNUMBER($AL762),$AL762&lt;&gt;0),IF(OR($P762&gt;180,$P762/$AL762*1000&gt;400),"Over ceiling, confirm SKU","Within"),"n/a")</f>
        <v/>
      </c>
      <c r="AO762" s="51" t="n"/>
      <c r="AP762" s="51" t="n"/>
      <c r="AQ762" s="51" t="n"/>
      <c r="AR762" s="34" t="inlineStr">
        <is>
          <t>Recalled, batch confirmed, to confirm</t>
        </is>
      </c>
      <c r="AS762" s="34" t="inlineStr">
        <is>
          <t>BLANK -&gt; requires live Amazon.ca capture</t>
        </is>
      </c>
      <c r="AT762" s="34" t="inlineStr">
        <is>
          <t>Unverified commercial data</t>
        </is>
      </c>
    </row>
    <row r="763" ht="28" customHeight="1">
      <c r="A763" s="34" t="inlineStr">
        <is>
          <t>A&amp;W</t>
        </is>
      </c>
      <c r="B763" s="34" t="inlineStr">
        <is>
          <t>A&amp;W Root Beer | Original | 18 pack 355mL</t>
        </is>
      </c>
      <c r="C763" s="34" t="inlineStr">
        <is>
          <t>5) Sparkling water &amp; soda</t>
        </is>
      </c>
      <c r="D763" s="34" t="inlineStr">
        <is>
          <t>355 mL can</t>
        </is>
      </c>
      <c r="E763" s="48" t="n">
        <v>18</v>
      </c>
      <c r="F763" s="49" t="n"/>
      <c r="G763" s="50">
        <f>IF(AND(ISNUMBER($F763),ISNUMBER($E763),$E763&lt;&gt;0),$F763/$E763,"")</f>
        <v/>
      </c>
      <c r="H763" s="50">
        <f>IF(AND(ISNUMBER($F763),ISNUMBER($AL763),ISNUMBER($E763),($AL763*$E763)&lt;&gt;0),$F763/($AL763*$E763)*100,"")</f>
        <v/>
      </c>
      <c r="I763" s="51" t="n"/>
      <c r="J763" s="52" t="n"/>
      <c r="K763" s="50">
        <f>IF(AND(ISNUMBER($F763),ISNUMBER($J763)),$F763*(1-$J763),"")</f>
        <v/>
      </c>
      <c r="L763" s="51" t="n"/>
      <c r="M763" s="51" t="n"/>
      <c r="N763" s="50">
        <f>IF(ISNUMBER($F763),($F763-IF(ISNUMBER($AM763),$AM763,0))*(1-IF(ISNUMBER($J763),$J763,0)),"")</f>
        <v/>
      </c>
      <c r="O763" s="34" t="inlineStr">
        <is>
          <t>Original</t>
        </is>
      </c>
      <c r="P763" s="48" t="n">
        <v>0</v>
      </c>
      <c r="Q763" s="48" t="n">
        <v>45</v>
      </c>
      <c r="R763" s="34" t="inlineStr">
        <is>
          <t>Not listed</t>
        </is>
      </c>
      <c r="S763" s="48" t="n">
        <v>46</v>
      </c>
      <c r="T763" s="48" t="n">
        <v>170</v>
      </c>
      <c r="U763" s="34" t="inlineStr">
        <is>
          <t>HFCS</t>
        </is>
      </c>
      <c r="V763" s="34" t="inlineStr">
        <is>
          <t>Caffeine free root beer</t>
        </is>
      </c>
      <c r="W763" s="51" t="n"/>
      <c r="X763" s="51" t="n"/>
      <c r="Y763" s="51" t="n"/>
      <c r="Z763" s="51" t="n"/>
      <c r="AA763" s="34" t="inlineStr">
        <is>
          <t>High</t>
        </is>
      </c>
      <c r="AB763" s="34" t="inlineStr">
        <is>
          <t>#1 root beer</t>
        </is>
      </c>
      <c r="AC763" s="34" t="inlineStr">
        <is>
          <t>Creamy classic root beer</t>
        </is>
      </c>
      <c r="AD763" s="34" t="inlineStr">
        <is>
          <t>Rich caffeine free root beer.</t>
        </is>
      </c>
      <c r="AE763" s="51" t="n"/>
      <c r="AF763" s="53">
        <f>IF(AND(ISNUMBER($P763),ISNUMBER($AL763),$AL763&lt;&gt;0),ROUND($P763/$AL763*100,1),"")</f>
        <v/>
      </c>
      <c r="AG763" s="54">
        <f>IF(AND(ISNUMBER($S763),ISNUMBER($AL763),$AL763&lt;&gt;0),ROUND($S763/$AL763*100,2),"")</f>
        <v/>
      </c>
      <c r="AH763" s="53">
        <f>IF(AND(ISNUMBER($Q763),ISNUMBER($AL763),$AL763&lt;&gt;0),ROUND($Q763/$AL763*100,1),"")</f>
        <v/>
      </c>
      <c r="AI763" s="48">
        <f>IF(ISNUMBER($S763),IF($S763&lt;=1,"Yes","No"),"n/a")</f>
        <v/>
      </c>
      <c r="AJ763" s="48">
        <f>IF(ISNUMBER($S763),ROUND(MAX(0,MIN(100,100-$S763*2.5-IF(ISNUMBER($T763),$T763,0)*0.12+IF($S763&lt;=1,12,0))),0),"")</f>
        <v/>
      </c>
      <c r="AK763" s="48">
        <f>IF(ISNUMBER($Q763),IF($Q763&gt;=100,20,IF($Q763&gt;=30,10,0)),0)+IF(ISNUMBER($R763),IF($R763&gt;=100,20,0),0)+IF(ISNUMBER($P763),IF($P763&gt;=150,20,IF($P763&gt;=50,12,5)),0)+IF(ISNUMBER($S763),IF($S763&lt;=1,15,0),0)</f>
        <v/>
      </c>
      <c r="AL763" s="48" t="n">
        <v>355</v>
      </c>
      <c r="AM763" s="49" t="n"/>
      <c r="AN763" s="48">
        <f>IF(AND(ISNUMBER($P763),ISNUMBER($AL763),$AL763&lt;&gt;0),IF(OR($P763&gt;180,$P763/$AL763*1000&gt;400),"Over ceiling, confirm SKU","Within"),"n/a")</f>
        <v/>
      </c>
      <c r="AO763" s="51" t="n"/>
      <c r="AP763" s="51" t="n"/>
      <c r="AQ763" s="51" t="n"/>
      <c r="AR763" s="34" t="inlineStr">
        <is>
          <t>Recalled, batch confirmed, to confirm</t>
        </is>
      </c>
      <c r="AS763" s="34" t="inlineStr">
        <is>
          <t>BLANK -&gt; requires live Amazon.ca capture</t>
        </is>
      </c>
      <c r="AT763" s="34" t="inlineStr">
        <is>
          <t>Unverified commercial data</t>
        </is>
      </c>
    </row>
    <row r="764" ht="28" customHeight="1">
      <c r="A764" s="34" t="inlineStr">
        <is>
          <t>A&amp;W</t>
        </is>
      </c>
      <c r="B764" s="34" t="inlineStr">
        <is>
          <t>A&amp;W Root Beer | Original | 24 pack 355mL</t>
        </is>
      </c>
      <c r="C764" s="34" t="inlineStr">
        <is>
          <t>5) Sparkling water &amp; soda</t>
        </is>
      </c>
      <c r="D764" s="34" t="inlineStr">
        <is>
          <t>355 mL can</t>
        </is>
      </c>
      <c r="E764" s="48" t="n">
        <v>24</v>
      </c>
      <c r="F764" s="49" t="n"/>
      <c r="G764" s="50">
        <f>IF(AND(ISNUMBER($F764),ISNUMBER($E764),$E764&lt;&gt;0),$F764/$E764,"")</f>
        <v/>
      </c>
      <c r="H764" s="50">
        <f>IF(AND(ISNUMBER($F764),ISNUMBER($AL764),ISNUMBER($E764),($AL764*$E764)&lt;&gt;0),$F764/($AL764*$E764)*100,"")</f>
        <v/>
      </c>
      <c r="I764" s="51" t="n"/>
      <c r="J764" s="52" t="n"/>
      <c r="K764" s="50">
        <f>IF(AND(ISNUMBER($F764),ISNUMBER($J764)),$F764*(1-$J764),"")</f>
        <v/>
      </c>
      <c r="L764" s="51" t="n"/>
      <c r="M764" s="51" t="n"/>
      <c r="N764" s="50">
        <f>IF(ISNUMBER($F764),($F764-IF(ISNUMBER($AM764),$AM764,0))*(1-IF(ISNUMBER($J764),$J764,0)),"")</f>
        <v/>
      </c>
      <c r="O764" s="34" t="inlineStr">
        <is>
          <t>Original</t>
        </is>
      </c>
      <c r="P764" s="48" t="n">
        <v>0</v>
      </c>
      <c r="Q764" s="48" t="n">
        <v>45</v>
      </c>
      <c r="R764" s="34" t="inlineStr">
        <is>
          <t>Not listed</t>
        </is>
      </c>
      <c r="S764" s="48" t="n">
        <v>46</v>
      </c>
      <c r="T764" s="48" t="n">
        <v>170</v>
      </c>
      <c r="U764" s="34" t="inlineStr">
        <is>
          <t>HFCS</t>
        </is>
      </c>
      <c r="V764" s="34" t="inlineStr">
        <is>
          <t>Caffeine free root beer</t>
        </is>
      </c>
      <c r="W764" s="51" t="n"/>
      <c r="X764" s="51" t="n"/>
      <c r="Y764" s="51" t="n"/>
      <c r="Z764" s="51" t="n"/>
      <c r="AA764" s="34" t="inlineStr">
        <is>
          <t>High</t>
        </is>
      </c>
      <c r="AB764" s="34" t="inlineStr">
        <is>
          <t>#1 root beer</t>
        </is>
      </c>
      <c r="AC764" s="34" t="inlineStr">
        <is>
          <t>Creamy classic root beer</t>
        </is>
      </c>
      <c r="AD764" s="34" t="inlineStr">
        <is>
          <t>Rich caffeine free root beer.</t>
        </is>
      </c>
      <c r="AE764" s="51" t="n"/>
      <c r="AF764" s="53">
        <f>IF(AND(ISNUMBER($P764),ISNUMBER($AL764),$AL764&lt;&gt;0),ROUND($P764/$AL764*100,1),"")</f>
        <v/>
      </c>
      <c r="AG764" s="54">
        <f>IF(AND(ISNUMBER($S764),ISNUMBER($AL764),$AL764&lt;&gt;0),ROUND($S764/$AL764*100,2),"")</f>
        <v/>
      </c>
      <c r="AH764" s="53">
        <f>IF(AND(ISNUMBER($Q764),ISNUMBER($AL764),$AL764&lt;&gt;0),ROUND($Q764/$AL764*100,1),"")</f>
        <v/>
      </c>
      <c r="AI764" s="48">
        <f>IF(ISNUMBER($S764),IF($S764&lt;=1,"Yes","No"),"n/a")</f>
        <v/>
      </c>
      <c r="AJ764" s="48">
        <f>IF(ISNUMBER($S764),ROUND(MAX(0,MIN(100,100-$S764*2.5-IF(ISNUMBER($T764),$T764,0)*0.12+IF($S764&lt;=1,12,0))),0),"")</f>
        <v/>
      </c>
      <c r="AK764" s="48">
        <f>IF(ISNUMBER($Q764),IF($Q764&gt;=100,20,IF($Q764&gt;=30,10,0)),0)+IF(ISNUMBER($R764),IF($R764&gt;=100,20,0),0)+IF(ISNUMBER($P764),IF($P764&gt;=150,20,IF($P764&gt;=50,12,5)),0)+IF(ISNUMBER($S764),IF($S764&lt;=1,15,0),0)</f>
        <v/>
      </c>
      <c r="AL764" s="48" t="n">
        <v>355</v>
      </c>
      <c r="AM764" s="49" t="n"/>
      <c r="AN764" s="48">
        <f>IF(AND(ISNUMBER($P764),ISNUMBER($AL764),$AL764&lt;&gt;0),IF(OR($P764&gt;180,$P764/$AL764*1000&gt;400),"Over ceiling, confirm SKU","Within"),"n/a")</f>
        <v/>
      </c>
      <c r="AO764" s="51" t="n"/>
      <c r="AP764" s="51" t="n"/>
      <c r="AQ764" s="51" t="n"/>
      <c r="AR764" s="34" t="inlineStr">
        <is>
          <t>Recalled, batch confirmed, to confirm</t>
        </is>
      </c>
      <c r="AS764" s="34" t="inlineStr">
        <is>
          <t>BLANK -&gt; requires live Amazon.ca capture</t>
        </is>
      </c>
      <c r="AT764" s="34" t="inlineStr">
        <is>
          <t>Unverified commercial data</t>
        </is>
      </c>
    </row>
    <row r="765" ht="28" customHeight="1">
      <c r="A765" s="34" t="inlineStr">
        <is>
          <t>A&amp;W</t>
        </is>
      </c>
      <c r="B765" s="34" t="inlineStr">
        <is>
          <t>A&amp;W Root Beer | Diet | single 355mL</t>
        </is>
      </c>
      <c r="C765" s="34" t="inlineStr">
        <is>
          <t>5) Sparkling water &amp; soda</t>
        </is>
      </c>
      <c r="D765" s="34" t="inlineStr">
        <is>
          <t>355 mL can</t>
        </is>
      </c>
      <c r="E765" s="48" t="n">
        <v>1</v>
      </c>
      <c r="F765" s="49" t="n"/>
      <c r="G765" s="50">
        <f>IF(AND(ISNUMBER($F765),ISNUMBER($E765),$E765&lt;&gt;0),$F765/$E765,"")</f>
        <v/>
      </c>
      <c r="H765" s="50">
        <f>IF(AND(ISNUMBER($F765),ISNUMBER($AL765),ISNUMBER($E765),($AL765*$E765)&lt;&gt;0),$F765/($AL765*$E765)*100,"")</f>
        <v/>
      </c>
      <c r="I765" s="51" t="n"/>
      <c r="J765" s="52" t="n"/>
      <c r="K765" s="50">
        <f>IF(AND(ISNUMBER($F765),ISNUMBER($J765)),$F765*(1-$J765),"")</f>
        <v/>
      </c>
      <c r="L765" s="51" t="n"/>
      <c r="M765" s="51" t="n"/>
      <c r="N765" s="50">
        <f>IF(ISNUMBER($F765),($F765-IF(ISNUMBER($AM765),$AM765,0))*(1-IF(ISNUMBER($J765),$J765,0)),"")</f>
        <v/>
      </c>
      <c r="O765" s="34" t="inlineStr">
        <is>
          <t>Diet</t>
        </is>
      </c>
      <c r="P765" s="48" t="n">
        <v>0</v>
      </c>
      <c r="Q765" s="48" t="n">
        <v>45</v>
      </c>
      <c r="R765" s="34" t="inlineStr">
        <is>
          <t>Not listed</t>
        </is>
      </c>
      <c r="S765" s="48" t="n">
        <v>46</v>
      </c>
      <c r="T765" s="48" t="n">
        <v>170</v>
      </c>
      <c r="U765" s="34" t="inlineStr">
        <is>
          <t>HFCS</t>
        </is>
      </c>
      <c r="V765" s="34" t="inlineStr">
        <is>
          <t>Caffeine free root beer</t>
        </is>
      </c>
      <c r="W765" s="51" t="n"/>
      <c r="X765" s="51" t="n"/>
      <c r="Y765" s="51" t="n"/>
      <c r="Z765" s="51" t="n"/>
      <c r="AA765" s="34" t="inlineStr">
        <is>
          <t>High</t>
        </is>
      </c>
      <c r="AB765" s="34" t="inlineStr">
        <is>
          <t>#1 root beer</t>
        </is>
      </c>
      <c r="AC765" s="34" t="inlineStr">
        <is>
          <t>Creamy classic root beer</t>
        </is>
      </c>
      <c r="AD765" s="34" t="inlineStr">
        <is>
          <t>Rich caffeine free root beer.</t>
        </is>
      </c>
      <c r="AE765" s="51" t="n"/>
      <c r="AF765" s="53">
        <f>IF(AND(ISNUMBER($P765),ISNUMBER($AL765),$AL765&lt;&gt;0),ROUND($P765/$AL765*100,1),"")</f>
        <v/>
      </c>
      <c r="AG765" s="54">
        <f>IF(AND(ISNUMBER($S765),ISNUMBER($AL765),$AL765&lt;&gt;0),ROUND($S765/$AL765*100,2),"")</f>
        <v/>
      </c>
      <c r="AH765" s="53">
        <f>IF(AND(ISNUMBER($Q765),ISNUMBER($AL765),$AL765&lt;&gt;0),ROUND($Q765/$AL765*100,1),"")</f>
        <v/>
      </c>
      <c r="AI765" s="48">
        <f>IF(ISNUMBER($S765),IF($S765&lt;=1,"Yes","No"),"n/a")</f>
        <v/>
      </c>
      <c r="AJ765" s="48">
        <f>IF(ISNUMBER($S765),ROUND(MAX(0,MIN(100,100-$S765*2.5-IF(ISNUMBER($T765),$T765,0)*0.12+IF($S765&lt;=1,12,0))),0),"")</f>
        <v/>
      </c>
      <c r="AK765" s="48">
        <f>IF(ISNUMBER($Q765),IF($Q765&gt;=100,20,IF($Q765&gt;=30,10,0)),0)+IF(ISNUMBER($R765),IF($R765&gt;=100,20,0),0)+IF(ISNUMBER($P765),IF($P765&gt;=150,20,IF($P765&gt;=50,12,5)),0)+IF(ISNUMBER($S765),IF($S765&lt;=1,15,0),0)</f>
        <v/>
      </c>
      <c r="AL765" s="48" t="n">
        <v>355</v>
      </c>
      <c r="AM765" s="49" t="n"/>
      <c r="AN765" s="48">
        <f>IF(AND(ISNUMBER($P765),ISNUMBER($AL765),$AL765&lt;&gt;0),IF(OR($P765&gt;180,$P765/$AL765*1000&gt;400),"Over ceiling, confirm SKU","Within"),"n/a")</f>
        <v/>
      </c>
      <c r="AO765" s="51" t="n"/>
      <c r="AP765" s="51" t="n"/>
      <c r="AQ765" s="51" t="n"/>
      <c r="AR765" s="34" t="inlineStr">
        <is>
          <t>Recalled, batch confirmed, to confirm</t>
        </is>
      </c>
      <c r="AS765" s="34" t="inlineStr">
        <is>
          <t>BLANK -&gt; requires live Amazon.ca capture</t>
        </is>
      </c>
      <c r="AT765" s="34" t="inlineStr">
        <is>
          <t>Unverified commercial data</t>
        </is>
      </c>
    </row>
    <row r="766" ht="28" customHeight="1">
      <c r="A766" s="34" t="inlineStr">
        <is>
          <t>A&amp;W</t>
        </is>
      </c>
      <c r="B766" s="34" t="inlineStr">
        <is>
          <t>A&amp;W Root Beer | Diet | 8 pack 355mL</t>
        </is>
      </c>
      <c r="C766" s="34" t="inlineStr">
        <is>
          <t>5) Sparkling water &amp; soda</t>
        </is>
      </c>
      <c r="D766" s="34" t="inlineStr">
        <is>
          <t>355 mL can</t>
        </is>
      </c>
      <c r="E766" s="48" t="n">
        <v>8</v>
      </c>
      <c r="F766" s="49" t="n"/>
      <c r="G766" s="50">
        <f>IF(AND(ISNUMBER($F766),ISNUMBER($E766),$E766&lt;&gt;0),$F766/$E766,"")</f>
        <v/>
      </c>
      <c r="H766" s="50">
        <f>IF(AND(ISNUMBER($F766),ISNUMBER($AL766),ISNUMBER($E766),($AL766*$E766)&lt;&gt;0),$F766/($AL766*$E766)*100,"")</f>
        <v/>
      </c>
      <c r="I766" s="51" t="n"/>
      <c r="J766" s="52" t="n"/>
      <c r="K766" s="50">
        <f>IF(AND(ISNUMBER($F766),ISNUMBER($J766)),$F766*(1-$J766),"")</f>
        <v/>
      </c>
      <c r="L766" s="51" t="n"/>
      <c r="M766" s="51" t="n"/>
      <c r="N766" s="50">
        <f>IF(ISNUMBER($F766),($F766-IF(ISNUMBER($AM766),$AM766,0))*(1-IF(ISNUMBER($J766),$J766,0)),"")</f>
        <v/>
      </c>
      <c r="O766" s="34" t="inlineStr">
        <is>
          <t>Diet</t>
        </is>
      </c>
      <c r="P766" s="48" t="n">
        <v>0</v>
      </c>
      <c r="Q766" s="48" t="n">
        <v>45</v>
      </c>
      <c r="R766" s="34" t="inlineStr">
        <is>
          <t>Not listed</t>
        </is>
      </c>
      <c r="S766" s="48" t="n">
        <v>46</v>
      </c>
      <c r="T766" s="48" t="n">
        <v>170</v>
      </c>
      <c r="U766" s="34" t="inlineStr">
        <is>
          <t>HFCS</t>
        </is>
      </c>
      <c r="V766" s="34" t="inlineStr">
        <is>
          <t>Caffeine free root beer</t>
        </is>
      </c>
      <c r="W766" s="51" t="n"/>
      <c r="X766" s="51" t="n"/>
      <c r="Y766" s="51" t="n"/>
      <c r="Z766" s="51" t="n"/>
      <c r="AA766" s="34" t="inlineStr">
        <is>
          <t>High</t>
        </is>
      </c>
      <c r="AB766" s="34" t="inlineStr">
        <is>
          <t>#1 root beer</t>
        </is>
      </c>
      <c r="AC766" s="34" t="inlineStr">
        <is>
          <t>Creamy classic root beer</t>
        </is>
      </c>
      <c r="AD766" s="34" t="inlineStr">
        <is>
          <t>Rich caffeine free root beer.</t>
        </is>
      </c>
      <c r="AE766" s="51" t="n"/>
      <c r="AF766" s="53">
        <f>IF(AND(ISNUMBER($P766),ISNUMBER($AL766),$AL766&lt;&gt;0),ROUND($P766/$AL766*100,1),"")</f>
        <v/>
      </c>
      <c r="AG766" s="54">
        <f>IF(AND(ISNUMBER($S766),ISNUMBER($AL766),$AL766&lt;&gt;0),ROUND($S766/$AL766*100,2),"")</f>
        <v/>
      </c>
      <c r="AH766" s="53">
        <f>IF(AND(ISNUMBER($Q766),ISNUMBER($AL766),$AL766&lt;&gt;0),ROUND($Q766/$AL766*100,1),"")</f>
        <v/>
      </c>
      <c r="AI766" s="48">
        <f>IF(ISNUMBER($S766),IF($S766&lt;=1,"Yes","No"),"n/a")</f>
        <v/>
      </c>
      <c r="AJ766" s="48">
        <f>IF(ISNUMBER($S766),ROUND(MAX(0,MIN(100,100-$S766*2.5-IF(ISNUMBER($T766),$T766,0)*0.12+IF($S766&lt;=1,12,0))),0),"")</f>
        <v/>
      </c>
      <c r="AK766" s="48">
        <f>IF(ISNUMBER($Q766),IF($Q766&gt;=100,20,IF($Q766&gt;=30,10,0)),0)+IF(ISNUMBER($R766),IF($R766&gt;=100,20,0),0)+IF(ISNUMBER($P766),IF($P766&gt;=150,20,IF($P766&gt;=50,12,5)),0)+IF(ISNUMBER($S766),IF($S766&lt;=1,15,0),0)</f>
        <v/>
      </c>
      <c r="AL766" s="48" t="n">
        <v>355</v>
      </c>
      <c r="AM766" s="49" t="n"/>
      <c r="AN766" s="48">
        <f>IF(AND(ISNUMBER($P766),ISNUMBER($AL766),$AL766&lt;&gt;0),IF(OR($P766&gt;180,$P766/$AL766*1000&gt;400),"Over ceiling, confirm SKU","Within"),"n/a")</f>
        <v/>
      </c>
      <c r="AO766" s="51" t="n"/>
      <c r="AP766" s="51" t="n"/>
      <c r="AQ766" s="51" t="n"/>
      <c r="AR766" s="34" t="inlineStr">
        <is>
          <t>Recalled, batch confirmed, to confirm</t>
        </is>
      </c>
      <c r="AS766" s="34" t="inlineStr">
        <is>
          <t>BLANK -&gt; requires live Amazon.ca capture</t>
        </is>
      </c>
      <c r="AT766" s="34" t="inlineStr">
        <is>
          <t>Unverified commercial data</t>
        </is>
      </c>
    </row>
    <row r="767" ht="28" customHeight="1">
      <c r="A767" s="34" t="inlineStr">
        <is>
          <t>A&amp;W</t>
        </is>
      </c>
      <c r="B767" s="34" t="inlineStr">
        <is>
          <t>A&amp;W Root Beer | Diet | 12 pack 355mL</t>
        </is>
      </c>
      <c r="C767" s="34" t="inlineStr">
        <is>
          <t>5) Sparkling water &amp; soda</t>
        </is>
      </c>
      <c r="D767" s="34" t="inlineStr">
        <is>
          <t>355 mL can</t>
        </is>
      </c>
      <c r="E767" s="48" t="n">
        <v>12</v>
      </c>
      <c r="F767" s="49" t="n"/>
      <c r="G767" s="50">
        <f>IF(AND(ISNUMBER($F767),ISNUMBER($E767),$E767&lt;&gt;0),$F767/$E767,"")</f>
        <v/>
      </c>
      <c r="H767" s="50">
        <f>IF(AND(ISNUMBER($F767),ISNUMBER($AL767),ISNUMBER($E767),($AL767*$E767)&lt;&gt;0),$F767/($AL767*$E767)*100,"")</f>
        <v/>
      </c>
      <c r="I767" s="51" t="n"/>
      <c r="J767" s="52" t="n"/>
      <c r="K767" s="50">
        <f>IF(AND(ISNUMBER($F767),ISNUMBER($J767)),$F767*(1-$J767),"")</f>
        <v/>
      </c>
      <c r="L767" s="51" t="n"/>
      <c r="M767" s="51" t="n"/>
      <c r="N767" s="50">
        <f>IF(ISNUMBER($F767),($F767-IF(ISNUMBER($AM767),$AM767,0))*(1-IF(ISNUMBER($J767),$J767,0)),"")</f>
        <v/>
      </c>
      <c r="O767" s="34" t="inlineStr">
        <is>
          <t>Diet</t>
        </is>
      </c>
      <c r="P767" s="48" t="n">
        <v>0</v>
      </c>
      <c r="Q767" s="48" t="n">
        <v>45</v>
      </c>
      <c r="R767" s="34" t="inlineStr">
        <is>
          <t>Not listed</t>
        </is>
      </c>
      <c r="S767" s="48" t="n">
        <v>46</v>
      </c>
      <c r="T767" s="48" t="n">
        <v>170</v>
      </c>
      <c r="U767" s="34" t="inlineStr">
        <is>
          <t>HFCS</t>
        </is>
      </c>
      <c r="V767" s="34" t="inlineStr">
        <is>
          <t>Caffeine free root beer</t>
        </is>
      </c>
      <c r="W767" s="51" t="n"/>
      <c r="X767" s="51" t="n"/>
      <c r="Y767" s="51" t="n"/>
      <c r="Z767" s="51" t="n"/>
      <c r="AA767" s="34" t="inlineStr">
        <is>
          <t>High</t>
        </is>
      </c>
      <c r="AB767" s="34" t="inlineStr">
        <is>
          <t>#1 root beer</t>
        </is>
      </c>
      <c r="AC767" s="34" t="inlineStr">
        <is>
          <t>Creamy classic root beer</t>
        </is>
      </c>
      <c r="AD767" s="34" t="inlineStr">
        <is>
          <t>Rich caffeine free root beer.</t>
        </is>
      </c>
      <c r="AE767" s="51" t="n"/>
      <c r="AF767" s="53">
        <f>IF(AND(ISNUMBER($P767),ISNUMBER($AL767),$AL767&lt;&gt;0),ROUND($P767/$AL767*100,1),"")</f>
        <v/>
      </c>
      <c r="AG767" s="54">
        <f>IF(AND(ISNUMBER($S767),ISNUMBER($AL767),$AL767&lt;&gt;0),ROUND($S767/$AL767*100,2),"")</f>
        <v/>
      </c>
      <c r="AH767" s="53">
        <f>IF(AND(ISNUMBER($Q767),ISNUMBER($AL767),$AL767&lt;&gt;0),ROUND($Q767/$AL767*100,1),"")</f>
        <v/>
      </c>
      <c r="AI767" s="48">
        <f>IF(ISNUMBER($S767),IF($S767&lt;=1,"Yes","No"),"n/a")</f>
        <v/>
      </c>
      <c r="AJ767" s="48">
        <f>IF(ISNUMBER($S767),ROUND(MAX(0,MIN(100,100-$S767*2.5-IF(ISNUMBER($T767),$T767,0)*0.12+IF($S767&lt;=1,12,0))),0),"")</f>
        <v/>
      </c>
      <c r="AK767" s="48">
        <f>IF(ISNUMBER($Q767),IF($Q767&gt;=100,20,IF($Q767&gt;=30,10,0)),0)+IF(ISNUMBER($R767),IF($R767&gt;=100,20,0),0)+IF(ISNUMBER($P767),IF($P767&gt;=150,20,IF($P767&gt;=50,12,5)),0)+IF(ISNUMBER($S767),IF($S767&lt;=1,15,0),0)</f>
        <v/>
      </c>
      <c r="AL767" s="48" t="n">
        <v>355</v>
      </c>
      <c r="AM767" s="49" t="n"/>
      <c r="AN767" s="48">
        <f>IF(AND(ISNUMBER($P767),ISNUMBER($AL767),$AL767&lt;&gt;0),IF(OR($P767&gt;180,$P767/$AL767*1000&gt;400),"Over ceiling, confirm SKU","Within"),"n/a")</f>
        <v/>
      </c>
      <c r="AO767" s="51" t="n"/>
      <c r="AP767" s="51" t="n"/>
      <c r="AQ767" s="51" t="n"/>
      <c r="AR767" s="34" t="inlineStr">
        <is>
          <t>Recalled, batch confirmed, to confirm</t>
        </is>
      </c>
      <c r="AS767" s="34" t="inlineStr">
        <is>
          <t>BLANK -&gt; requires live Amazon.ca capture</t>
        </is>
      </c>
      <c r="AT767" s="34" t="inlineStr">
        <is>
          <t>Unverified commercial data</t>
        </is>
      </c>
    </row>
    <row r="768" ht="28" customHeight="1">
      <c r="A768" s="34" t="inlineStr">
        <is>
          <t>A&amp;W</t>
        </is>
      </c>
      <c r="B768" s="34" t="inlineStr">
        <is>
          <t>A&amp;W Root Beer | Diet | 15 pack 355mL</t>
        </is>
      </c>
      <c r="C768" s="34" t="inlineStr">
        <is>
          <t>5) Sparkling water &amp; soda</t>
        </is>
      </c>
      <c r="D768" s="34" t="inlineStr">
        <is>
          <t>355 mL can</t>
        </is>
      </c>
      <c r="E768" s="48" t="n">
        <v>15</v>
      </c>
      <c r="F768" s="49" t="n"/>
      <c r="G768" s="50">
        <f>IF(AND(ISNUMBER($F768),ISNUMBER($E768),$E768&lt;&gt;0),$F768/$E768,"")</f>
        <v/>
      </c>
      <c r="H768" s="50">
        <f>IF(AND(ISNUMBER($F768),ISNUMBER($AL768),ISNUMBER($E768),($AL768*$E768)&lt;&gt;0),$F768/($AL768*$E768)*100,"")</f>
        <v/>
      </c>
      <c r="I768" s="51" t="n"/>
      <c r="J768" s="52" t="n"/>
      <c r="K768" s="50">
        <f>IF(AND(ISNUMBER($F768),ISNUMBER($J768)),$F768*(1-$J768),"")</f>
        <v/>
      </c>
      <c r="L768" s="51" t="n"/>
      <c r="M768" s="51" t="n"/>
      <c r="N768" s="50">
        <f>IF(ISNUMBER($F768),($F768-IF(ISNUMBER($AM768),$AM768,0))*(1-IF(ISNUMBER($J768),$J768,0)),"")</f>
        <v/>
      </c>
      <c r="O768" s="34" t="inlineStr">
        <is>
          <t>Diet</t>
        </is>
      </c>
      <c r="P768" s="48" t="n">
        <v>0</v>
      </c>
      <c r="Q768" s="48" t="n">
        <v>45</v>
      </c>
      <c r="R768" s="34" t="inlineStr">
        <is>
          <t>Not listed</t>
        </is>
      </c>
      <c r="S768" s="48" t="n">
        <v>46</v>
      </c>
      <c r="T768" s="48" t="n">
        <v>170</v>
      </c>
      <c r="U768" s="34" t="inlineStr">
        <is>
          <t>HFCS</t>
        </is>
      </c>
      <c r="V768" s="34" t="inlineStr">
        <is>
          <t>Caffeine free root beer</t>
        </is>
      </c>
      <c r="W768" s="51" t="n"/>
      <c r="X768" s="51" t="n"/>
      <c r="Y768" s="51" t="n"/>
      <c r="Z768" s="51" t="n"/>
      <c r="AA768" s="34" t="inlineStr">
        <is>
          <t>High</t>
        </is>
      </c>
      <c r="AB768" s="34" t="inlineStr">
        <is>
          <t>#1 root beer</t>
        </is>
      </c>
      <c r="AC768" s="34" t="inlineStr">
        <is>
          <t>Creamy classic root beer</t>
        </is>
      </c>
      <c r="AD768" s="34" t="inlineStr">
        <is>
          <t>Rich caffeine free root beer.</t>
        </is>
      </c>
      <c r="AE768" s="51" t="n"/>
      <c r="AF768" s="53">
        <f>IF(AND(ISNUMBER($P768),ISNUMBER($AL768),$AL768&lt;&gt;0),ROUND($P768/$AL768*100,1),"")</f>
        <v/>
      </c>
      <c r="AG768" s="54">
        <f>IF(AND(ISNUMBER($S768),ISNUMBER($AL768),$AL768&lt;&gt;0),ROUND($S768/$AL768*100,2),"")</f>
        <v/>
      </c>
      <c r="AH768" s="53">
        <f>IF(AND(ISNUMBER($Q768),ISNUMBER($AL768),$AL768&lt;&gt;0),ROUND($Q768/$AL768*100,1),"")</f>
        <v/>
      </c>
      <c r="AI768" s="48">
        <f>IF(ISNUMBER($S768),IF($S768&lt;=1,"Yes","No"),"n/a")</f>
        <v/>
      </c>
      <c r="AJ768" s="48">
        <f>IF(ISNUMBER($S768),ROUND(MAX(0,MIN(100,100-$S768*2.5-IF(ISNUMBER($T768),$T768,0)*0.12+IF($S768&lt;=1,12,0))),0),"")</f>
        <v/>
      </c>
      <c r="AK768" s="48">
        <f>IF(ISNUMBER($Q768),IF($Q768&gt;=100,20,IF($Q768&gt;=30,10,0)),0)+IF(ISNUMBER($R768),IF($R768&gt;=100,20,0),0)+IF(ISNUMBER($P768),IF($P768&gt;=150,20,IF($P768&gt;=50,12,5)),0)+IF(ISNUMBER($S768),IF($S768&lt;=1,15,0),0)</f>
        <v/>
      </c>
      <c r="AL768" s="48" t="n">
        <v>355</v>
      </c>
      <c r="AM768" s="49" t="n"/>
      <c r="AN768" s="48">
        <f>IF(AND(ISNUMBER($P768),ISNUMBER($AL768),$AL768&lt;&gt;0),IF(OR($P768&gt;180,$P768/$AL768*1000&gt;400),"Over ceiling, confirm SKU","Within"),"n/a")</f>
        <v/>
      </c>
      <c r="AO768" s="51" t="n"/>
      <c r="AP768" s="51" t="n"/>
      <c r="AQ768" s="51" t="n"/>
      <c r="AR768" s="34" t="inlineStr">
        <is>
          <t>Recalled, batch confirmed, to confirm</t>
        </is>
      </c>
      <c r="AS768" s="34" t="inlineStr">
        <is>
          <t>BLANK -&gt; requires live Amazon.ca capture</t>
        </is>
      </c>
      <c r="AT768" s="34" t="inlineStr">
        <is>
          <t>Unverified commercial data</t>
        </is>
      </c>
    </row>
    <row r="769" ht="28" customHeight="1">
      <c r="A769" s="34" t="inlineStr">
        <is>
          <t>A&amp;W</t>
        </is>
      </c>
      <c r="B769" s="34" t="inlineStr">
        <is>
          <t>A&amp;W Root Beer | Diet | 18 pack 355mL</t>
        </is>
      </c>
      <c r="C769" s="34" t="inlineStr">
        <is>
          <t>5) Sparkling water &amp; soda</t>
        </is>
      </c>
      <c r="D769" s="34" t="inlineStr">
        <is>
          <t>355 mL can</t>
        </is>
      </c>
      <c r="E769" s="48" t="n">
        <v>18</v>
      </c>
      <c r="F769" s="49" t="n"/>
      <c r="G769" s="50">
        <f>IF(AND(ISNUMBER($F769),ISNUMBER($E769),$E769&lt;&gt;0),$F769/$E769,"")</f>
        <v/>
      </c>
      <c r="H769" s="50">
        <f>IF(AND(ISNUMBER($F769),ISNUMBER($AL769),ISNUMBER($E769),($AL769*$E769)&lt;&gt;0),$F769/($AL769*$E769)*100,"")</f>
        <v/>
      </c>
      <c r="I769" s="51" t="n"/>
      <c r="J769" s="52" t="n"/>
      <c r="K769" s="50">
        <f>IF(AND(ISNUMBER($F769),ISNUMBER($J769)),$F769*(1-$J769),"")</f>
        <v/>
      </c>
      <c r="L769" s="51" t="n"/>
      <c r="M769" s="51" t="n"/>
      <c r="N769" s="50">
        <f>IF(ISNUMBER($F769),($F769-IF(ISNUMBER($AM769),$AM769,0))*(1-IF(ISNUMBER($J769),$J769,0)),"")</f>
        <v/>
      </c>
      <c r="O769" s="34" t="inlineStr">
        <is>
          <t>Diet</t>
        </is>
      </c>
      <c r="P769" s="48" t="n">
        <v>0</v>
      </c>
      <c r="Q769" s="48" t="n">
        <v>45</v>
      </c>
      <c r="R769" s="34" t="inlineStr">
        <is>
          <t>Not listed</t>
        </is>
      </c>
      <c r="S769" s="48" t="n">
        <v>46</v>
      </c>
      <c r="T769" s="48" t="n">
        <v>170</v>
      </c>
      <c r="U769" s="34" t="inlineStr">
        <is>
          <t>HFCS</t>
        </is>
      </c>
      <c r="V769" s="34" t="inlineStr">
        <is>
          <t>Caffeine free root beer</t>
        </is>
      </c>
      <c r="W769" s="51" t="n"/>
      <c r="X769" s="51" t="n"/>
      <c r="Y769" s="51" t="n"/>
      <c r="Z769" s="51" t="n"/>
      <c r="AA769" s="34" t="inlineStr">
        <is>
          <t>High</t>
        </is>
      </c>
      <c r="AB769" s="34" t="inlineStr">
        <is>
          <t>#1 root beer</t>
        </is>
      </c>
      <c r="AC769" s="34" t="inlineStr">
        <is>
          <t>Creamy classic root beer</t>
        </is>
      </c>
      <c r="AD769" s="34" t="inlineStr">
        <is>
          <t>Rich caffeine free root beer.</t>
        </is>
      </c>
      <c r="AE769" s="51" t="n"/>
      <c r="AF769" s="53">
        <f>IF(AND(ISNUMBER($P769),ISNUMBER($AL769),$AL769&lt;&gt;0),ROUND($P769/$AL769*100,1),"")</f>
        <v/>
      </c>
      <c r="AG769" s="54">
        <f>IF(AND(ISNUMBER($S769),ISNUMBER($AL769),$AL769&lt;&gt;0),ROUND($S769/$AL769*100,2),"")</f>
        <v/>
      </c>
      <c r="AH769" s="53">
        <f>IF(AND(ISNUMBER($Q769),ISNUMBER($AL769),$AL769&lt;&gt;0),ROUND($Q769/$AL769*100,1),"")</f>
        <v/>
      </c>
      <c r="AI769" s="48">
        <f>IF(ISNUMBER($S769),IF($S769&lt;=1,"Yes","No"),"n/a")</f>
        <v/>
      </c>
      <c r="AJ769" s="48">
        <f>IF(ISNUMBER($S769),ROUND(MAX(0,MIN(100,100-$S769*2.5-IF(ISNUMBER($T769),$T769,0)*0.12+IF($S769&lt;=1,12,0))),0),"")</f>
        <v/>
      </c>
      <c r="AK769" s="48">
        <f>IF(ISNUMBER($Q769),IF($Q769&gt;=100,20,IF($Q769&gt;=30,10,0)),0)+IF(ISNUMBER($R769),IF($R769&gt;=100,20,0),0)+IF(ISNUMBER($P769),IF($P769&gt;=150,20,IF($P769&gt;=50,12,5)),0)+IF(ISNUMBER($S769),IF($S769&lt;=1,15,0),0)</f>
        <v/>
      </c>
      <c r="AL769" s="48" t="n">
        <v>355</v>
      </c>
      <c r="AM769" s="49" t="n"/>
      <c r="AN769" s="48">
        <f>IF(AND(ISNUMBER($P769),ISNUMBER($AL769),$AL769&lt;&gt;0),IF(OR($P769&gt;180,$P769/$AL769*1000&gt;400),"Over ceiling, confirm SKU","Within"),"n/a")</f>
        <v/>
      </c>
      <c r="AO769" s="51" t="n"/>
      <c r="AP769" s="51" t="n"/>
      <c r="AQ769" s="51" t="n"/>
      <c r="AR769" s="34" t="inlineStr">
        <is>
          <t>Recalled, batch confirmed, to confirm</t>
        </is>
      </c>
      <c r="AS769" s="34" t="inlineStr">
        <is>
          <t>BLANK -&gt; requires live Amazon.ca capture</t>
        </is>
      </c>
      <c r="AT769" s="34" t="inlineStr">
        <is>
          <t>Unverified commercial data</t>
        </is>
      </c>
    </row>
    <row r="770" ht="28" customHeight="1">
      <c r="A770" s="34" t="inlineStr">
        <is>
          <t>A&amp;W</t>
        </is>
      </c>
      <c r="B770" s="34" t="inlineStr">
        <is>
          <t>A&amp;W Root Beer | Diet | 24 pack 355mL</t>
        </is>
      </c>
      <c r="C770" s="34" t="inlineStr">
        <is>
          <t>5) Sparkling water &amp; soda</t>
        </is>
      </c>
      <c r="D770" s="34" t="inlineStr">
        <is>
          <t>355 mL can</t>
        </is>
      </c>
      <c r="E770" s="48" t="n">
        <v>24</v>
      </c>
      <c r="F770" s="49" t="n"/>
      <c r="G770" s="50">
        <f>IF(AND(ISNUMBER($F770),ISNUMBER($E770),$E770&lt;&gt;0),$F770/$E770,"")</f>
        <v/>
      </c>
      <c r="H770" s="50">
        <f>IF(AND(ISNUMBER($F770),ISNUMBER($AL770),ISNUMBER($E770),($AL770*$E770)&lt;&gt;0),$F770/($AL770*$E770)*100,"")</f>
        <v/>
      </c>
      <c r="I770" s="51" t="n"/>
      <c r="J770" s="52" t="n"/>
      <c r="K770" s="50">
        <f>IF(AND(ISNUMBER($F770),ISNUMBER($J770)),$F770*(1-$J770),"")</f>
        <v/>
      </c>
      <c r="L770" s="51" t="n"/>
      <c r="M770" s="51" t="n"/>
      <c r="N770" s="50">
        <f>IF(ISNUMBER($F770),($F770-IF(ISNUMBER($AM770),$AM770,0))*(1-IF(ISNUMBER($J770),$J770,0)),"")</f>
        <v/>
      </c>
      <c r="O770" s="34" t="inlineStr">
        <is>
          <t>Diet</t>
        </is>
      </c>
      <c r="P770" s="48" t="n">
        <v>0</v>
      </c>
      <c r="Q770" s="48" t="n">
        <v>45</v>
      </c>
      <c r="R770" s="34" t="inlineStr">
        <is>
          <t>Not listed</t>
        </is>
      </c>
      <c r="S770" s="48" t="n">
        <v>46</v>
      </c>
      <c r="T770" s="48" t="n">
        <v>170</v>
      </c>
      <c r="U770" s="34" t="inlineStr">
        <is>
          <t>HFCS</t>
        </is>
      </c>
      <c r="V770" s="34" t="inlineStr">
        <is>
          <t>Caffeine free root beer</t>
        </is>
      </c>
      <c r="W770" s="51" t="n"/>
      <c r="X770" s="51" t="n"/>
      <c r="Y770" s="51" t="n"/>
      <c r="Z770" s="51" t="n"/>
      <c r="AA770" s="34" t="inlineStr">
        <is>
          <t>High</t>
        </is>
      </c>
      <c r="AB770" s="34" t="inlineStr">
        <is>
          <t>#1 root beer</t>
        </is>
      </c>
      <c r="AC770" s="34" t="inlineStr">
        <is>
          <t>Creamy classic root beer</t>
        </is>
      </c>
      <c r="AD770" s="34" t="inlineStr">
        <is>
          <t>Rich caffeine free root beer.</t>
        </is>
      </c>
      <c r="AE770" s="51" t="n"/>
      <c r="AF770" s="53">
        <f>IF(AND(ISNUMBER($P770),ISNUMBER($AL770),$AL770&lt;&gt;0),ROUND($P770/$AL770*100,1),"")</f>
        <v/>
      </c>
      <c r="AG770" s="54">
        <f>IF(AND(ISNUMBER($S770),ISNUMBER($AL770),$AL770&lt;&gt;0),ROUND($S770/$AL770*100,2),"")</f>
        <v/>
      </c>
      <c r="AH770" s="53">
        <f>IF(AND(ISNUMBER($Q770),ISNUMBER($AL770),$AL770&lt;&gt;0),ROUND($Q770/$AL770*100,1),"")</f>
        <v/>
      </c>
      <c r="AI770" s="48">
        <f>IF(ISNUMBER($S770),IF($S770&lt;=1,"Yes","No"),"n/a")</f>
        <v/>
      </c>
      <c r="AJ770" s="48">
        <f>IF(ISNUMBER($S770),ROUND(MAX(0,MIN(100,100-$S770*2.5-IF(ISNUMBER($T770),$T770,0)*0.12+IF($S770&lt;=1,12,0))),0),"")</f>
        <v/>
      </c>
      <c r="AK770" s="48">
        <f>IF(ISNUMBER($Q770),IF($Q770&gt;=100,20,IF($Q770&gt;=30,10,0)),0)+IF(ISNUMBER($R770),IF($R770&gt;=100,20,0),0)+IF(ISNUMBER($P770),IF($P770&gt;=150,20,IF($P770&gt;=50,12,5)),0)+IF(ISNUMBER($S770),IF($S770&lt;=1,15,0),0)</f>
        <v/>
      </c>
      <c r="AL770" s="48" t="n">
        <v>355</v>
      </c>
      <c r="AM770" s="49" t="n"/>
      <c r="AN770" s="48">
        <f>IF(AND(ISNUMBER($P770),ISNUMBER($AL770),$AL770&lt;&gt;0),IF(OR($P770&gt;180,$P770/$AL770*1000&gt;400),"Over ceiling, confirm SKU","Within"),"n/a")</f>
        <v/>
      </c>
      <c r="AO770" s="51" t="n"/>
      <c r="AP770" s="51" t="n"/>
      <c r="AQ770" s="51" t="n"/>
      <c r="AR770" s="34" t="inlineStr">
        <is>
          <t>Recalled, batch confirmed, to confirm</t>
        </is>
      </c>
      <c r="AS770" s="34" t="inlineStr">
        <is>
          <t>BLANK -&gt; requires live Amazon.ca capture</t>
        </is>
      </c>
      <c r="AT770" s="34" t="inlineStr">
        <is>
          <t>Unverified commercial data</t>
        </is>
      </c>
    </row>
    <row r="771" ht="28" customHeight="1">
      <c r="A771" s="34" t="inlineStr">
        <is>
          <t>A&amp;W</t>
        </is>
      </c>
      <c r="B771" s="34" t="inlineStr">
        <is>
          <t>A&amp;W Root Beer | Cream Soda | single 355mL</t>
        </is>
      </c>
      <c r="C771" s="34" t="inlineStr">
        <is>
          <t>5) Sparkling water &amp; soda</t>
        </is>
      </c>
      <c r="D771" s="34" t="inlineStr">
        <is>
          <t>355 mL can</t>
        </is>
      </c>
      <c r="E771" s="48" t="n">
        <v>1</v>
      </c>
      <c r="F771" s="49" t="n"/>
      <c r="G771" s="50">
        <f>IF(AND(ISNUMBER($F771),ISNUMBER($E771),$E771&lt;&gt;0),$F771/$E771,"")</f>
        <v/>
      </c>
      <c r="H771" s="50">
        <f>IF(AND(ISNUMBER($F771),ISNUMBER($AL771),ISNUMBER($E771),($AL771*$E771)&lt;&gt;0),$F771/($AL771*$E771)*100,"")</f>
        <v/>
      </c>
      <c r="I771" s="51" t="n"/>
      <c r="J771" s="52" t="n"/>
      <c r="K771" s="50">
        <f>IF(AND(ISNUMBER($F771),ISNUMBER($J771)),$F771*(1-$J771),"")</f>
        <v/>
      </c>
      <c r="L771" s="51" t="n"/>
      <c r="M771" s="51" t="n"/>
      <c r="N771" s="50">
        <f>IF(ISNUMBER($F771),($F771-IF(ISNUMBER($AM771),$AM771,0))*(1-IF(ISNUMBER($J771),$J771,0)),"")</f>
        <v/>
      </c>
      <c r="O771" s="34" t="inlineStr">
        <is>
          <t>Cream Soda</t>
        </is>
      </c>
      <c r="P771" s="48" t="n">
        <v>0</v>
      </c>
      <c r="Q771" s="48" t="n">
        <v>45</v>
      </c>
      <c r="R771" s="34" t="inlineStr">
        <is>
          <t>Not listed</t>
        </is>
      </c>
      <c r="S771" s="48" t="n">
        <v>46</v>
      </c>
      <c r="T771" s="48" t="n">
        <v>170</v>
      </c>
      <c r="U771" s="34" t="inlineStr">
        <is>
          <t>HFCS</t>
        </is>
      </c>
      <c r="V771" s="34" t="inlineStr">
        <is>
          <t>Caffeine free root beer</t>
        </is>
      </c>
      <c r="W771" s="51" t="n"/>
      <c r="X771" s="51" t="n"/>
      <c r="Y771" s="51" t="n"/>
      <c r="Z771" s="51" t="n"/>
      <c r="AA771" s="34" t="inlineStr">
        <is>
          <t>High</t>
        </is>
      </c>
      <c r="AB771" s="34" t="inlineStr">
        <is>
          <t>#1 root beer</t>
        </is>
      </c>
      <c r="AC771" s="34" t="inlineStr">
        <is>
          <t>Creamy classic root beer</t>
        </is>
      </c>
      <c r="AD771" s="34" t="inlineStr">
        <is>
          <t>Rich caffeine free root beer.</t>
        </is>
      </c>
      <c r="AE771" s="51" t="n"/>
      <c r="AF771" s="53">
        <f>IF(AND(ISNUMBER($P771),ISNUMBER($AL771),$AL771&lt;&gt;0),ROUND($P771/$AL771*100,1),"")</f>
        <v/>
      </c>
      <c r="AG771" s="54">
        <f>IF(AND(ISNUMBER($S771),ISNUMBER($AL771),$AL771&lt;&gt;0),ROUND($S771/$AL771*100,2),"")</f>
        <v/>
      </c>
      <c r="AH771" s="53">
        <f>IF(AND(ISNUMBER($Q771),ISNUMBER($AL771),$AL771&lt;&gt;0),ROUND($Q771/$AL771*100,1),"")</f>
        <v/>
      </c>
      <c r="AI771" s="48">
        <f>IF(ISNUMBER($S771),IF($S771&lt;=1,"Yes","No"),"n/a")</f>
        <v/>
      </c>
      <c r="AJ771" s="48">
        <f>IF(ISNUMBER($S771),ROUND(MAX(0,MIN(100,100-$S771*2.5-IF(ISNUMBER($T771),$T771,0)*0.12+IF($S771&lt;=1,12,0))),0),"")</f>
        <v/>
      </c>
      <c r="AK771" s="48">
        <f>IF(ISNUMBER($Q771),IF($Q771&gt;=100,20,IF($Q771&gt;=30,10,0)),0)+IF(ISNUMBER($R771),IF($R771&gt;=100,20,0),0)+IF(ISNUMBER($P771),IF($P771&gt;=150,20,IF($P771&gt;=50,12,5)),0)+IF(ISNUMBER($S771),IF($S771&lt;=1,15,0),0)</f>
        <v/>
      </c>
      <c r="AL771" s="48" t="n">
        <v>355</v>
      </c>
      <c r="AM771" s="49" t="n"/>
      <c r="AN771" s="48">
        <f>IF(AND(ISNUMBER($P771),ISNUMBER($AL771),$AL771&lt;&gt;0),IF(OR($P771&gt;180,$P771/$AL771*1000&gt;400),"Over ceiling, confirm SKU","Within"),"n/a")</f>
        <v/>
      </c>
      <c r="AO771" s="51" t="n"/>
      <c r="AP771" s="51" t="n"/>
      <c r="AQ771" s="51" t="n"/>
      <c r="AR771" s="34" t="inlineStr">
        <is>
          <t>Recalled, batch confirmed, to confirm</t>
        </is>
      </c>
      <c r="AS771" s="34" t="inlineStr">
        <is>
          <t>BLANK -&gt; requires live Amazon.ca capture</t>
        </is>
      </c>
      <c r="AT771" s="34" t="inlineStr">
        <is>
          <t>Unverified commercial data</t>
        </is>
      </c>
    </row>
    <row r="772" ht="28" customHeight="1">
      <c r="A772" s="34" t="inlineStr">
        <is>
          <t>A&amp;W</t>
        </is>
      </c>
      <c r="B772" s="34" t="inlineStr">
        <is>
          <t>A&amp;W Root Beer | Cream Soda | 8 pack 355mL</t>
        </is>
      </c>
      <c r="C772" s="34" t="inlineStr">
        <is>
          <t>5) Sparkling water &amp; soda</t>
        </is>
      </c>
      <c r="D772" s="34" t="inlineStr">
        <is>
          <t>355 mL can</t>
        </is>
      </c>
      <c r="E772" s="48" t="n">
        <v>8</v>
      </c>
      <c r="F772" s="49" t="n"/>
      <c r="G772" s="50">
        <f>IF(AND(ISNUMBER($F772),ISNUMBER($E772),$E772&lt;&gt;0),$F772/$E772,"")</f>
        <v/>
      </c>
      <c r="H772" s="50">
        <f>IF(AND(ISNUMBER($F772),ISNUMBER($AL772),ISNUMBER($E772),($AL772*$E772)&lt;&gt;0),$F772/($AL772*$E772)*100,"")</f>
        <v/>
      </c>
      <c r="I772" s="51" t="n"/>
      <c r="J772" s="52" t="n"/>
      <c r="K772" s="50">
        <f>IF(AND(ISNUMBER($F772),ISNUMBER($J772)),$F772*(1-$J772),"")</f>
        <v/>
      </c>
      <c r="L772" s="51" t="n"/>
      <c r="M772" s="51" t="n"/>
      <c r="N772" s="50">
        <f>IF(ISNUMBER($F772),($F772-IF(ISNUMBER($AM772),$AM772,0))*(1-IF(ISNUMBER($J772),$J772,0)),"")</f>
        <v/>
      </c>
      <c r="O772" s="34" t="inlineStr">
        <is>
          <t>Cream Soda</t>
        </is>
      </c>
      <c r="P772" s="48" t="n">
        <v>0</v>
      </c>
      <c r="Q772" s="48" t="n">
        <v>45</v>
      </c>
      <c r="R772" s="34" t="inlineStr">
        <is>
          <t>Not listed</t>
        </is>
      </c>
      <c r="S772" s="48" t="n">
        <v>46</v>
      </c>
      <c r="T772" s="48" t="n">
        <v>170</v>
      </c>
      <c r="U772" s="34" t="inlineStr">
        <is>
          <t>HFCS</t>
        </is>
      </c>
      <c r="V772" s="34" t="inlineStr">
        <is>
          <t>Caffeine free root beer</t>
        </is>
      </c>
      <c r="W772" s="51" t="n"/>
      <c r="X772" s="51" t="n"/>
      <c r="Y772" s="51" t="n"/>
      <c r="Z772" s="51" t="n"/>
      <c r="AA772" s="34" t="inlineStr">
        <is>
          <t>High</t>
        </is>
      </c>
      <c r="AB772" s="34" t="inlineStr">
        <is>
          <t>#1 root beer</t>
        </is>
      </c>
      <c r="AC772" s="34" t="inlineStr">
        <is>
          <t>Creamy classic root beer</t>
        </is>
      </c>
      <c r="AD772" s="34" t="inlineStr">
        <is>
          <t>Rich caffeine free root beer.</t>
        </is>
      </c>
      <c r="AE772" s="51" t="n"/>
      <c r="AF772" s="53">
        <f>IF(AND(ISNUMBER($P772),ISNUMBER($AL772),$AL772&lt;&gt;0),ROUND($P772/$AL772*100,1),"")</f>
        <v/>
      </c>
      <c r="AG772" s="54">
        <f>IF(AND(ISNUMBER($S772),ISNUMBER($AL772),$AL772&lt;&gt;0),ROUND($S772/$AL772*100,2),"")</f>
        <v/>
      </c>
      <c r="AH772" s="53">
        <f>IF(AND(ISNUMBER($Q772),ISNUMBER($AL772),$AL772&lt;&gt;0),ROUND($Q772/$AL772*100,1),"")</f>
        <v/>
      </c>
      <c r="AI772" s="48">
        <f>IF(ISNUMBER($S772),IF($S772&lt;=1,"Yes","No"),"n/a")</f>
        <v/>
      </c>
      <c r="AJ772" s="48">
        <f>IF(ISNUMBER($S772),ROUND(MAX(0,MIN(100,100-$S772*2.5-IF(ISNUMBER($T772),$T772,0)*0.12+IF($S772&lt;=1,12,0))),0),"")</f>
        <v/>
      </c>
      <c r="AK772" s="48">
        <f>IF(ISNUMBER($Q772),IF($Q772&gt;=100,20,IF($Q772&gt;=30,10,0)),0)+IF(ISNUMBER($R772),IF($R772&gt;=100,20,0),0)+IF(ISNUMBER($P772),IF($P772&gt;=150,20,IF($P772&gt;=50,12,5)),0)+IF(ISNUMBER($S772),IF($S772&lt;=1,15,0),0)</f>
        <v/>
      </c>
      <c r="AL772" s="48" t="n">
        <v>355</v>
      </c>
      <c r="AM772" s="49" t="n"/>
      <c r="AN772" s="48">
        <f>IF(AND(ISNUMBER($P772),ISNUMBER($AL772),$AL772&lt;&gt;0),IF(OR($P772&gt;180,$P772/$AL772*1000&gt;400),"Over ceiling, confirm SKU","Within"),"n/a")</f>
        <v/>
      </c>
      <c r="AO772" s="51" t="n"/>
      <c r="AP772" s="51" t="n"/>
      <c r="AQ772" s="51" t="n"/>
      <c r="AR772" s="34" t="inlineStr">
        <is>
          <t>Recalled, batch confirmed, to confirm</t>
        </is>
      </c>
      <c r="AS772" s="34" t="inlineStr">
        <is>
          <t>BLANK -&gt; requires live Amazon.ca capture</t>
        </is>
      </c>
      <c r="AT772" s="34" t="inlineStr">
        <is>
          <t>Unverified commercial data</t>
        </is>
      </c>
    </row>
    <row r="773" ht="28" customHeight="1">
      <c r="A773" s="34" t="inlineStr">
        <is>
          <t>A&amp;W</t>
        </is>
      </c>
      <c r="B773" s="34" t="inlineStr">
        <is>
          <t>A&amp;W Root Beer | Cream Soda | 12 pack 355mL</t>
        </is>
      </c>
      <c r="C773" s="34" t="inlineStr">
        <is>
          <t>5) Sparkling water &amp; soda</t>
        </is>
      </c>
      <c r="D773" s="34" t="inlineStr">
        <is>
          <t>355 mL can</t>
        </is>
      </c>
      <c r="E773" s="48" t="n">
        <v>12</v>
      </c>
      <c r="F773" s="49" t="n"/>
      <c r="G773" s="50">
        <f>IF(AND(ISNUMBER($F773),ISNUMBER($E773),$E773&lt;&gt;0),$F773/$E773,"")</f>
        <v/>
      </c>
      <c r="H773" s="50">
        <f>IF(AND(ISNUMBER($F773),ISNUMBER($AL773),ISNUMBER($E773),($AL773*$E773)&lt;&gt;0),$F773/($AL773*$E773)*100,"")</f>
        <v/>
      </c>
      <c r="I773" s="51" t="n"/>
      <c r="J773" s="52" t="n"/>
      <c r="K773" s="50">
        <f>IF(AND(ISNUMBER($F773),ISNUMBER($J773)),$F773*(1-$J773),"")</f>
        <v/>
      </c>
      <c r="L773" s="51" t="n"/>
      <c r="M773" s="51" t="n"/>
      <c r="N773" s="50">
        <f>IF(ISNUMBER($F773),($F773-IF(ISNUMBER($AM773),$AM773,0))*(1-IF(ISNUMBER($J773),$J773,0)),"")</f>
        <v/>
      </c>
      <c r="O773" s="34" t="inlineStr">
        <is>
          <t>Cream Soda</t>
        </is>
      </c>
      <c r="P773" s="48" t="n">
        <v>0</v>
      </c>
      <c r="Q773" s="48" t="n">
        <v>45</v>
      </c>
      <c r="R773" s="34" t="inlineStr">
        <is>
          <t>Not listed</t>
        </is>
      </c>
      <c r="S773" s="48" t="n">
        <v>46</v>
      </c>
      <c r="T773" s="48" t="n">
        <v>170</v>
      </c>
      <c r="U773" s="34" t="inlineStr">
        <is>
          <t>HFCS</t>
        </is>
      </c>
      <c r="V773" s="34" t="inlineStr">
        <is>
          <t>Caffeine free root beer</t>
        </is>
      </c>
      <c r="W773" s="51" t="n"/>
      <c r="X773" s="51" t="n"/>
      <c r="Y773" s="51" t="n"/>
      <c r="Z773" s="51" t="n"/>
      <c r="AA773" s="34" t="inlineStr">
        <is>
          <t>High</t>
        </is>
      </c>
      <c r="AB773" s="34" t="inlineStr">
        <is>
          <t>#1 root beer</t>
        </is>
      </c>
      <c r="AC773" s="34" t="inlineStr">
        <is>
          <t>Creamy classic root beer</t>
        </is>
      </c>
      <c r="AD773" s="34" t="inlineStr">
        <is>
          <t>Rich caffeine free root beer.</t>
        </is>
      </c>
      <c r="AE773" s="51" t="n"/>
      <c r="AF773" s="53">
        <f>IF(AND(ISNUMBER($P773),ISNUMBER($AL773),$AL773&lt;&gt;0),ROUND($P773/$AL773*100,1),"")</f>
        <v/>
      </c>
      <c r="AG773" s="54">
        <f>IF(AND(ISNUMBER($S773),ISNUMBER($AL773),$AL773&lt;&gt;0),ROUND($S773/$AL773*100,2),"")</f>
        <v/>
      </c>
      <c r="AH773" s="53">
        <f>IF(AND(ISNUMBER($Q773),ISNUMBER($AL773),$AL773&lt;&gt;0),ROUND($Q773/$AL773*100,1),"")</f>
        <v/>
      </c>
      <c r="AI773" s="48">
        <f>IF(ISNUMBER($S773),IF($S773&lt;=1,"Yes","No"),"n/a")</f>
        <v/>
      </c>
      <c r="AJ773" s="48">
        <f>IF(ISNUMBER($S773),ROUND(MAX(0,MIN(100,100-$S773*2.5-IF(ISNUMBER($T773),$T773,0)*0.12+IF($S773&lt;=1,12,0))),0),"")</f>
        <v/>
      </c>
      <c r="AK773" s="48">
        <f>IF(ISNUMBER($Q773),IF($Q773&gt;=100,20,IF($Q773&gt;=30,10,0)),0)+IF(ISNUMBER($R773),IF($R773&gt;=100,20,0),0)+IF(ISNUMBER($P773),IF($P773&gt;=150,20,IF($P773&gt;=50,12,5)),0)+IF(ISNUMBER($S773),IF($S773&lt;=1,15,0),0)</f>
        <v/>
      </c>
      <c r="AL773" s="48" t="n">
        <v>355</v>
      </c>
      <c r="AM773" s="49" t="n"/>
      <c r="AN773" s="48">
        <f>IF(AND(ISNUMBER($P773),ISNUMBER($AL773),$AL773&lt;&gt;0),IF(OR($P773&gt;180,$P773/$AL773*1000&gt;400),"Over ceiling, confirm SKU","Within"),"n/a")</f>
        <v/>
      </c>
      <c r="AO773" s="51" t="n"/>
      <c r="AP773" s="51" t="n"/>
      <c r="AQ773" s="51" t="n"/>
      <c r="AR773" s="34" t="inlineStr">
        <is>
          <t>Recalled, batch confirmed, to confirm</t>
        </is>
      </c>
      <c r="AS773" s="34" t="inlineStr">
        <is>
          <t>BLANK -&gt; requires live Amazon.ca capture</t>
        </is>
      </c>
      <c r="AT773" s="34" t="inlineStr">
        <is>
          <t>Unverified commercial data</t>
        </is>
      </c>
    </row>
    <row r="774" ht="28" customHeight="1">
      <c r="A774" s="34" t="inlineStr">
        <is>
          <t>A&amp;W</t>
        </is>
      </c>
      <c r="B774" s="34" t="inlineStr">
        <is>
          <t>A&amp;W Root Beer | Cream Soda | 15 pack 355mL</t>
        </is>
      </c>
      <c r="C774" s="34" t="inlineStr">
        <is>
          <t>5) Sparkling water &amp; soda</t>
        </is>
      </c>
      <c r="D774" s="34" t="inlineStr">
        <is>
          <t>355 mL can</t>
        </is>
      </c>
      <c r="E774" s="48" t="n">
        <v>15</v>
      </c>
      <c r="F774" s="49" t="n"/>
      <c r="G774" s="50">
        <f>IF(AND(ISNUMBER($F774),ISNUMBER($E774),$E774&lt;&gt;0),$F774/$E774,"")</f>
        <v/>
      </c>
      <c r="H774" s="50">
        <f>IF(AND(ISNUMBER($F774),ISNUMBER($AL774),ISNUMBER($E774),($AL774*$E774)&lt;&gt;0),$F774/($AL774*$E774)*100,"")</f>
        <v/>
      </c>
      <c r="I774" s="51" t="n"/>
      <c r="J774" s="52" t="n"/>
      <c r="K774" s="50">
        <f>IF(AND(ISNUMBER($F774),ISNUMBER($J774)),$F774*(1-$J774),"")</f>
        <v/>
      </c>
      <c r="L774" s="51" t="n"/>
      <c r="M774" s="51" t="n"/>
      <c r="N774" s="50">
        <f>IF(ISNUMBER($F774),($F774-IF(ISNUMBER($AM774),$AM774,0))*(1-IF(ISNUMBER($J774),$J774,0)),"")</f>
        <v/>
      </c>
      <c r="O774" s="34" t="inlineStr">
        <is>
          <t>Cream Soda</t>
        </is>
      </c>
      <c r="P774" s="48" t="n">
        <v>0</v>
      </c>
      <c r="Q774" s="48" t="n">
        <v>45</v>
      </c>
      <c r="R774" s="34" t="inlineStr">
        <is>
          <t>Not listed</t>
        </is>
      </c>
      <c r="S774" s="48" t="n">
        <v>46</v>
      </c>
      <c r="T774" s="48" t="n">
        <v>170</v>
      </c>
      <c r="U774" s="34" t="inlineStr">
        <is>
          <t>HFCS</t>
        </is>
      </c>
      <c r="V774" s="34" t="inlineStr">
        <is>
          <t>Caffeine free root beer</t>
        </is>
      </c>
      <c r="W774" s="51" t="n"/>
      <c r="X774" s="51" t="n"/>
      <c r="Y774" s="51" t="n"/>
      <c r="Z774" s="51" t="n"/>
      <c r="AA774" s="34" t="inlineStr">
        <is>
          <t>High</t>
        </is>
      </c>
      <c r="AB774" s="34" t="inlineStr">
        <is>
          <t>#1 root beer</t>
        </is>
      </c>
      <c r="AC774" s="34" t="inlineStr">
        <is>
          <t>Creamy classic root beer</t>
        </is>
      </c>
      <c r="AD774" s="34" t="inlineStr">
        <is>
          <t>Rich caffeine free root beer.</t>
        </is>
      </c>
      <c r="AE774" s="51" t="n"/>
      <c r="AF774" s="53">
        <f>IF(AND(ISNUMBER($P774),ISNUMBER($AL774),$AL774&lt;&gt;0),ROUND($P774/$AL774*100,1),"")</f>
        <v/>
      </c>
      <c r="AG774" s="54">
        <f>IF(AND(ISNUMBER($S774),ISNUMBER($AL774),$AL774&lt;&gt;0),ROUND($S774/$AL774*100,2),"")</f>
        <v/>
      </c>
      <c r="AH774" s="53">
        <f>IF(AND(ISNUMBER($Q774),ISNUMBER($AL774),$AL774&lt;&gt;0),ROUND($Q774/$AL774*100,1),"")</f>
        <v/>
      </c>
      <c r="AI774" s="48">
        <f>IF(ISNUMBER($S774),IF($S774&lt;=1,"Yes","No"),"n/a")</f>
        <v/>
      </c>
      <c r="AJ774" s="48">
        <f>IF(ISNUMBER($S774),ROUND(MAX(0,MIN(100,100-$S774*2.5-IF(ISNUMBER($T774),$T774,0)*0.12+IF($S774&lt;=1,12,0))),0),"")</f>
        <v/>
      </c>
      <c r="AK774" s="48">
        <f>IF(ISNUMBER($Q774),IF($Q774&gt;=100,20,IF($Q774&gt;=30,10,0)),0)+IF(ISNUMBER($R774),IF($R774&gt;=100,20,0),0)+IF(ISNUMBER($P774),IF($P774&gt;=150,20,IF($P774&gt;=50,12,5)),0)+IF(ISNUMBER($S774),IF($S774&lt;=1,15,0),0)</f>
        <v/>
      </c>
      <c r="AL774" s="48" t="n">
        <v>355</v>
      </c>
      <c r="AM774" s="49" t="n"/>
      <c r="AN774" s="48">
        <f>IF(AND(ISNUMBER($P774),ISNUMBER($AL774),$AL774&lt;&gt;0),IF(OR($P774&gt;180,$P774/$AL774*1000&gt;400),"Over ceiling, confirm SKU","Within"),"n/a")</f>
        <v/>
      </c>
      <c r="AO774" s="51" t="n"/>
      <c r="AP774" s="51" t="n"/>
      <c r="AQ774" s="51" t="n"/>
      <c r="AR774" s="34" t="inlineStr">
        <is>
          <t>Recalled, batch confirmed, to confirm</t>
        </is>
      </c>
      <c r="AS774" s="34" t="inlineStr">
        <is>
          <t>BLANK -&gt; requires live Amazon.ca capture</t>
        </is>
      </c>
      <c r="AT774" s="34" t="inlineStr">
        <is>
          <t>Unverified commercial data</t>
        </is>
      </c>
    </row>
    <row r="775" ht="28" customHeight="1">
      <c r="A775" s="34" t="inlineStr">
        <is>
          <t>A&amp;W</t>
        </is>
      </c>
      <c r="B775" s="34" t="inlineStr">
        <is>
          <t>A&amp;W Root Beer | Cream Soda | 18 pack 355mL</t>
        </is>
      </c>
      <c r="C775" s="34" t="inlineStr">
        <is>
          <t>5) Sparkling water &amp; soda</t>
        </is>
      </c>
      <c r="D775" s="34" t="inlineStr">
        <is>
          <t>355 mL can</t>
        </is>
      </c>
      <c r="E775" s="48" t="n">
        <v>18</v>
      </c>
      <c r="F775" s="49" t="n"/>
      <c r="G775" s="50">
        <f>IF(AND(ISNUMBER($F775),ISNUMBER($E775),$E775&lt;&gt;0),$F775/$E775,"")</f>
        <v/>
      </c>
      <c r="H775" s="50">
        <f>IF(AND(ISNUMBER($F775),ISNUMBER($AL775),ISNUMBER($E775),($AL775*$E775)&lt;&gt;0),$F775/($AL775*$E775)*100,"")</f>
        <v/>
      </c>
      <c r="I775" s="51" t="n"/>
      <c r="J775" s="52" t="n"/>
      <c r="K775" s="50">
        <f>IF(AND(ISNUMBER($F775),ISNUMBER($J775)),$F775*(1-$J775),"")</f>
        <v/>
      </c>
      <c r="L775" s="51" t="n"/>
      <c r="M775" s="51" t="n"/>
      <c r="N775" s="50">
        <f>IF(ISNUMBER($F775),($F775-IF(ISNUMBER($AM775),$AM775,0))*(1-IF(ISNUMBER($J775),$J775,0)),"")</f>
        <v/>
      </c>
      <c r="O775" s="34" t="inlineStr">
        <is>
          <t>Cream Soda</t>
        </is>
      </c>
      <c r="P775" s="48" t="n">
        <v>0</v>
      </c>
      <c r="Q775" s="48" t="n">
        <v>45</v>
      </c>
      <c r="R775" s="34" t="inlineStr">
        <is>
          <t>Not listed</t>
        </is>
      </c>
      <c r="S775" s="48" t="n">
        <v>46</v>
      </c>
      <c r="T775" s="48" t="n">
        <v>170</v>
      </c>
      <c r="U775" s="34" t="inlineStr">
        <is>
          <t>HFCS</t>
        </is>
      </c>
      <c r="V775" s="34" t="inlineStr">
        <is>
          <t>Caffeine free root beer</t>
        </is>
      </c>
      <c r="W775" s="51" t="n"/>
      <c r="X775" s="51" t="n"/>
      <c r="Y775" s="51" t="n"/>
      <c r="Z775" s="51" t="n"/>
      <c r="AA775" s="34" t="inlineStr">
        <is>
          <t>High</t>
        </is>
      </c>
      <c r="AB775" s="34" t="inlineStr">
        <is>
          <t>#1 root beer</t>
        </is>
      </c>
      <c r="AC775" s="34" t="inlineStr">
        <is>
          <t>Creamy classic root beer</t>
        </is>
      </c>
      <c r="AD775" s="34" t="inlineStr">
        <is>
          <t>Rich caffeine free root beer.</t>
        </is>
      </c>
      <c r="AE775" s="51" t="n"/>
      <c r="AF775" s="53">
        <f>IF(AND(ISNUMBER($P775),ISNUMBER($AL775),$AL775&lt;&gt;0),ROUND($P775/$AL775*100,1),"")</f>
        <v/>
      </c>
      <c r="AG775" s="54">
        <f>IF(AND(ISNUMBER($S775),ISNUMBER($AL775),$AL775&lt;&gt;0),ROUND($S775/$AL775*100,2),"")</f>
        <v/>
      </c>
      <c r="AH775" s="53">
        <f>IF(AND(ISNUMBER($Q775),ISNUMBER($AL775),$AL775&lt;&gt;0),ROUND($Q775/$AL775*100,1),"")</f>
        <v/>
      </c>
      <c r="AI775" s="48">
        <f>IF(ISNUMBER($S775),IF($S775&lt;=1,"Yes","No"),"n/a")</f>
        <v/>
      </c>
      <c r="AJ775" s="48">
        <f>IF(ISNUMBER($S775),ROUND(MAX(0,MIN(100,100-$S775*2.5-IF(ISNUMBER($T775),$T775,0)*0.12+IF($S775&lt;=1,12,0))),0),"")</f>
        <v/>
      </c>
      <c r="AK775" s="48">
        <f>IF(ISNUMBER($Q775),IF($Q775&gt;=100,20,IF($Q775&gt;=30,10,0)),0)+IF(ISNUMBER($R775),IF($R775&gt;=100,20,0),0)+IF(ISNUMBER($P775),IF($P775&gt;=150,20,IF($P775&gt;=50,12,5)),0)+IF(ISNUMBER($S775),IF($S775&lt;=1,15,0),0)</f>
        <v/>
      </c>
      <c r="AL775" s="48" t="n">
        <v>355</v>
      </c>
      <c r="AM775" s="49" t="n"/>
      <c r="AN775" s="48">
        <f>IF(AND(ISNUMBER($P775),ISNUMBER($AL775),$AL775&lt;&gt;0),IF(OR($P775&gt;180,$P775/$AL775*1000&gt;400),"Over ceiling, confirm SKU","Within"),"n/a")</f>
        <v/>
      </c>
      <c r="AO775" s="51" t="n"/>
      <c r="AP775" s="51" t="n"/>
      <c r="AQ775" s="51" t="n"/>
      <c r="AR775" s="34" t="inlineStr">
        <is>
          <t>Recalled, batch confirmed, to confirm</t>
        </is>
      </c>
      <c r="AS775" s="34" t="inlineStr">
        <is>
          <t>BLANK -&gt; requires live Amazon.ca capture</t>
        </is>
      </c>
      <c r="AT775" s="34" t="inlineStr">
        <is>
          <t>Unverified commercial data</t>
        </is>
      </c>
    </row>
    <row r="776" ht="28" customHeight="1">
      <c r="A776" s="34" t="inlineStr">
        <is>
          <t>A&amp;W</t>
        </is>
      </c>
      <c r="B776" s="34" t="inlineStr">
        <is>
          <t>A&amp;W Root Beer | Cream Soda | 24 pack 355mL</t>
        </is>
      </c>
      <c r="C776" s="34" t="inlineStr">
        <is>
          <t>5) Sparkling water &amp; soda</t>
        </is>
      </c>
      <c r="D776" s="34" t="inlineStr">
        <is>
          <t>355 mL can</t>
        </is>
      </c>
      <c r="E776" s="48" t="n">
        <v>24</v>
      </c>
      <c r="F776" s="49" t="n"/>
      <c r="G776" s="50">
        <f>IF(AND(ISNUMBER($F776),ISNUMBER($E776),$E776&lt;&gt;0),$F776/$E776,"")</f>
        <v/>
      </c>
      <c r="H776" s="50">
        <f>IF(AND(ISNUMBER($F776),ISNUMBER($AL776),ISNUMBER($E776),($AL776*$E776)&lt;&gt;0),$F776/($AL776*$E776)*100,"")</f>
        <v/>
      </c>
      <c r="I776" s="51" t="n"/>
      <c r="J776" s="52" t="n"/>
      <c r="K776" s="50">
        <f>IF(AND(ISNUMBER($F776),ISNUMBER($J776)),$F776*(1-$J776),"")</f>
        <v/>
      </c>
      <c r="L776" s="51" t="n"/>
      <c r="M776" s="51" t="n"/>
      <c r="N776" s="50">
        <f>IF(ISNUMBER($F776),($F776-IF(ISNUMBER($AM776),$AM776,0))*(1-IF(ISNUMBER($J776),$J776,0)),"")</f>
        <v/>
      </c>
      <c r="O776" s="34" t="inlineStr">
        <is>
          <t>Cream Soda</t>
        </is>
      </c>
      <c r="P776" s="48" t="n">
        <v>0</v>
      </c>
      <c r="Q776" s="48" t="n">
        <v>45</v>
      </c>
      <c r="R776" s="34" t="inlineStr">
        <is>
          <t>Not listed</t>
        </is>
      </c>
      <c r="S776" s="48" t="n">
        <v>46</v>
      </c>
      <c r="T776" s="48" t="n">
        <v>170</v>
      </c>
      <c r="U776" s="34" t="inlineStr">
        <is>
          <t>HFCS</t>
        </is>
      </c>
      <c r="V776" s="34" t="inlineStr">
        <is>
          <t>Caffeine free root beer</t>
        </is>
      </c>
      <c r="W776" s="51" t="n"/>
      <c r="X776" s="51" t="n"/>
      <c r="Y776" s="51" t="n"/>
      <c r="Z776" s="51" t="n"/>
      <c r="AA776" s="34" t="inlineStr">
        <is>
          <t>High</t>
        </is>
      </c>
      <c r="AB776" s="34" t="inlineStr">
        <is>
          <t>#1 root beer</t>
        </is>
      </c>
      <c r="AC776" s="34" t="inlineStr">
        <is>
          <t>Creamy classic root beer</t>
        </is>
      </c>
      <c r="AD776" s="34" t="inlineStr">
        <is>
          <t>Rich caffeine free root beer.</t>
        </is>
      </c>
      <c r="AE776" s="51" t="n"/>
      <c r="AF776" s="53">
        <f>IF(AND(ISNUMBER($P776),ISNUMBER($AL776),$AL776&lt;&gt;0),ROUND($P776/$AL776*100,1),"")</f>
        <v/>
      </c>
      <c r="AG776" s="54">
        <f>IF(AND(ISNUMBER($S776),ISNUMBER($AL776),$AL776&lt;&gt;0),ROUND($S776/$AL776*100,2),"")</f>
        <v/>
      </c>
      <c r="AH776" s="53">
        <f>IF(AND(ISNUMBER($Q776),ISNUMBER($AL776),$AL776&lt;&gt;0),ROUND($Q776/$AL776*100,1),"")</f>
        <v/>
      </c>
      <c r="AI776" s="48">
        <f>IF(ISNUMBER($S776),IF($S776&lt;=1,"Yes","No"),"n/a")</f>
        <v/>
      </c>
      <c r="AJ776" s="48">
        <f>IF(ISNUMBER($S776),ROUND(MAX(0,MIN(100,100-$S776*2.5-IF(ISNUMBER($T776),$T776,0)*0.12+IF($S776&lt;=1,12,0))),0),"")</f>
        <v/>
      </c>
      <c r="AK776" s="48">
        <f>IF(ISNUMBER($Q776),IF($Q776&gt;=100,20,IF($Q776&gt;=30,10,0)),0)+IF(ISNUMBER($R776),IF($R776&gt;=100,20,0),0)+IF(ISNUMBER($P776),IF($P776&gt;=150,20,IF($P776&gt;=50,12,5)),0)+IF(ISNUMBER($S776),IF($S776&lt;=1,15,0),0)</f>
        <v/>
      </c>
      <c r="AL776" s="48" t="n">
        <v>355</v>
      </c>
      <c r="AM776" s="49" t="n"/>
      <c r="AN776" s="48">
        <f>IF(AND(ISNUMBER($P776),ISNUMBER($AL776),$AL776&lt;&gt;0),IF(OR($P776&gt;180,$P776/$AL776*1000&gt;400),"Over ceiling, confirm SKU","Within"),"n/a")</f>
        <v/>
      </c>
      <c r="AO776" s="51" t="n"/>
      <c r="AP776" s="51" t="n"/>
      <c r="AQ776" s="51" t="n"/>
      <c r="AR776" s="34" t="inlineStr">
        <is>
          <t>Recalled, batch confirmed, to confirm</t>
        </is>
      </c>
      <c r="AS776" s="34" t="inlineStr">
        <is>
          <t>BLANK -&gt; requires live Amazon.ca capture</t>
        </is>
      </c>
      <c r="AT776" s="34" t="inlineStr">
        <is>
          <t>Unverified commercial data</t>
        </is>
      </c>
    </row>
    <row r="777" ht="28" customHeight="1">
      <c r="A777" s="34" t="inlineStr">
        <is>
          <t>Crush</t>
        </is>
      </c>
      <c r="B777" s="34" t="inlineStr">
        <is>
          <t>Crush Orange | Orange | single 355mL</t>
        </is>
      </c>
      <c r="C777" s="34" t="inlineStr">
        <is>
          <t>5) Sparkling water &amp; soda</t>
        </is>
      </c>
      <c r="D777" s="34" t="inlineStr">
        <is>
          <t>355 mL can</t>
        </is>
      </c>
      <c r="E777" s="48" t="n">
        <v>1</v>
      </c>
      <c r="F777" s="49" t="n"/>
      <c r="G777" s="50">
        <f>IF(AND(ISNUMBER($F777),ISNUMBER($E777),$E777&lt;&gt;0),$F777/$E777,"")</f>
        <v/>
      </c>
      <c r="H777" s="50">
        <f>IF(AND(ISNUMBER($F777),ISNUMBER($AL777),ISNUMBER($E777),($AL777*$E777)&lt;&gt;0),$F777/($AL777*$E777)*100,"")</f>
        <v/>
      </c>
      <c r="I777" s="51" t="n"/>
      <c r="J777" s="52" t="n"/>
      <c r="K777" s="50">
        <f>IF(AND(ISNUMBER($F777),ISNUMBER($J777)),$F777*(1-$J777),"")</f>
        <v/>
      </c>
      <c r="L777" s="51" t="n"/>
      <c r="M777" s="51" t="n"/>
      <c r="N777" s="50">
        <f>IF(ISNUMBER($F777),($F777-IF(ISNUMBER($AM777),$AM777,0))*(1-IF(ISNUMBER($J777),$J777,0)),"")</f>
        <v/>
      </c>
      <c r="O777" s="34" t="inlineStr">
        <is>
          <t>Orange</t>
        </is>
      </c>
      <c r="P777" s="48" t="n">
        <v>0</v>
      </c>
      <c r="Q777" s="48" t="n">
        <v>45</v>
      </c>
      <c r="R777" s="34" t="inlineStr">
        <is>
          <t>Not listed</t>
        </is>
      </c>
      <c r="S777" s="48" t="n">
        <v>49</v>
      </c>
      <c r="T777" s="48" t="n">
        <v>180</v>
      </c>
      <c r="U777" s="34" t="inlineStr">
        <is>
          <t>HFCS</t>
        </is>
      </c>
      <c r="V777" s="34" t="inlineStr">
        <is>
          <t>Bold fruit soda</t>
        </is>
      </c>
      <c r="W777" s="51" t="n"/>
      <c r="X777" s="51" t="n"/>
      <c r="Y777" s="51" t="n"/>
      <c r="Z777" s="51" t="n"/>
      <c r="AA777" s="34" t="inlineStr">
        <is>
          <t>Medium</t>
        </is>
      </c>
      <c r="AB777" s="34" t="inlineStr">
        <is>
          <t>Legacy fruit soda</t>
        </is>
      </c>
      <c r="AC777" s="34" t="inlineStr">
        <is>
          <t>Super sweet orange soda</t>
        </is>
      </c>
      <c r="AD777" s="34" t="inlineStr">
        <is>
          <t>Bold sweet fruit flavour.</t>
        </is>
      </c>
      <c r="AE777" s="51" t="n"/>
      <c r="AF777" s="53">
        <f>IF(AND(ISNUMBER($P777),ISNUMBER($AL777),$AL777&lt;&gt;0),ROUND($P777/$AL777*100,1),"")</f>
        <v/>
      </c>
      <c r="AG777" s="54">
        <f>IF(AND(ISNUMBER($S777),ISNUMBER($AL777),$AL777&lt;&gt;0),ROUND($S777/$AL777*100,2),"")</f>
        <v/>
      </c>
      <c r="AH777" s="53">
        <f>IF(AND(ISNUMBER($Q777),ISNUMBER($AL777),$AL777&lt;&gt;0),ROUND($Q777/$AL777*100,1),"")</f>
        <v/>
      </c>
      <c r="AI777" s="48">
        <f>IF(ISNUMBER($S777),IF($S777&lt;=1,"Yes","No"),"n/a")</f>
        <v/>
      </c>
      <c r="AJ777" s="48">
        <f>IF(ISNUMBER($S777),ROUND(MAX(0,MIN(100,100-$S777*2.5-IF(ISNUMBER($T777),$T777,0)*0.12+IF($S777&lt;=1,12,0))),0),"")</f>
        <v/>
      </c>
      <c r="AK777" s="48">
        <f>IF(ISNUMBER($Q777),IF($Q777&gt;=100,20,IF($Q777&gt;=30,10,0)),0)+IF(ISNUMBER($R777),IF($R777&gt;=100,20,0),0)+IF(ISNUMBER($P777),IF($P777&gt;=150,20,IF($P777&gt;=50,12,5)),0)+IF(ISNUMBER($S777),IF($S777&lt;=1,15,0),0)</f>
        <v/>
      </c>
      <c r="AL777" s="48" t="n">
        <v>355</v>
      </c>
      <c r="AM777" s="49" t="n"/>
      <c r="AN777" s="48">
        <f>IF(AND(ISNUMBER($P777),ISNUMBER($AL777),$AL777&lt;&gt;0),IF(OR($P777&gt;180,$P777/$AL777*1000&gt;400),"Over ceiling, confirm SKU","Within"),"n/a")</f>
        <v/>
      </c>
      <c r="AO777" s="51" t="n"/>
      <c r="AP777" s="51" t="n"/>
      <c r="AQ777" s="51" t="n"/>
      <c r="AR777" s="34" t="inlineStr">
        <is>
          <t>Recalled, batch confirmed, to confirm</t>
        </is>
      </c>
      <c r="AS777" s="34" t="inlineStr">
        <is>
          <t>BLANK -&gt; requires live Amazon.ca capture</t>
        </is>
      </c>
      <c r="AT777" s="34" t="inlineStr">
        <is>
          <t>Unverified commercial data</t>
        </is>
      </c>
    </row>
    <row r="778" ht="28" customHeight="1">
      <c r="A778" s="34" t="inlineStr">
        <is>
          <t>Crush</t>
        </is>
      </c>
      <c r="B778" s="34" t="inlineStr">
        <is>
          <t>Crush Orange | Orange | 8 pack 355mL</t>
        </is>
      </c>
      <c r="C778" s="34" t="inlineStr">
        <is>
          <t>5) Sparkling water &amp; soda</t>
        </is>
      </c>
      <c r="D778" s="34" t="inlineStr">
        <is>
          <t>355 mL can</t>
        </is>
      </c>
      <c r="E778" s="48" t="n">
        <v>8</v>
      </c>
      <c r="F778" s="49" t="n"/>
      <c r="G778" s="50">
        <f>IF(AND(ISNUMBER($F778),ISNUMBER($E778),$E778&lt;&gt;0),$F778/$E778,"")</f>
        <v/>
      </c>
      <c r="H778" s="50">
        <f>IF(AND(ISNUMBER($F778),ISNUMBER($AL778),ISNUMBER($E778),($AL778*$E778)&lt;&gt;0),$F778/($AL778*$E778)*100,"")</f>
        <v/>
      </c>
      <c r="I778" s="51" t="n"/>
      <c r="J778" s="52" t="n"/>
      <c r="K778" s="50">
        <f>IF(AND(ISNUMBER($F778),ISNUMBER($J778)),$F778*(1-$J778),"")</f>
        <v/>
      </c>
      <c r="L778" s="51" t="n"/>
      <c r="M778" s="51" t="n"/>
      <c r="N778" s="50">
        <f>IF(ISNUMBER($F778),($F778-IF(ISNUMBER($AM778),$AM778,0))*(1-IF(ISNUMBER($J778),$J778,0)),"")</f>
        <v/>
      </c>
      <c r="O778" s="34" t="inlineStr">
        <is>
          <t>Orange</t>
        </is>
      </c>
      <c r="P778" s="48" t="n">
        <v>0</v>
      </c>
      <c r="Q778" s="48" t="n">
        <v>45</v>
      </c>
      <c r="R778" s="34" t="inlineStr">
        <is>
          <t>Not listed</t>
        </is>
      </c>
      <c r="S778" s="48" t="n">
        <v>49</v>
      </c>
      <c r="T778" s="48" t="n">
        <v>180</v>
      </c>
      <c r="U778" s="34" t="inlineStr">
        <is>
          <t>HFCS</t>
        </is>
      </c>
      <c r="V778" s="34" t="inlineStr">
        <is>
          <t>Bold fruit soda</t>
        </is>
      </c>
      <c r="W778" s="51" t="n"/>
      <c r="X778" s="51" t="n"/>
      <c r="Y778" s="51" t="n"/>
      <c r="Z778" s="51" t="n"/>
      <c r="AA778" s="34" t="inlineStr">
        <is>
          <t>Medium</t>
        </is>
      </c>
      <c r="AB778" s="34" t="inlineStr">
        <is>
          <t>Legacy fruit soda</t>
        </is>
      </c>
      <c r="AC778" s="34" t="inlineStr">
        <is>
          <t>Super sweet orange soda</t>
        </is>
      </c>
      <c r="AD778" s="34" t="inlineStr">
        <is>
          <t>Bold sweet fruit flavour.</t>
        </is>
      </c>
      <c r="AE778" s="51" t="n"/>
      <c r="AF778" s="53">
        <f>IF(AND(ISNUMBER($P778),ISNUMBER($AL778),$AL778&lt;&gt;0),ROUND($P778/$AL778*100,1),"")</f>
        <v/>
      </c>
      <c r="AG778" s="54">
        <f>IF(AND(ISNUMBER($S778),ISNUMBER($AL778),$AL778&lt;&gt;0),ROUND($S778/$AL778*100,2),"")</f>
        <v/>
      </c>
      <c r="AH778" s="53">
        <f>IF(AND(ISNUMBER($Q778),ISNUMBER($AL778),$AL778&lt;&gt;0),ROUND($Q778/$AL778*100,1),"")</f>
        <v/>
      </c>
      <c r="AI778" s="48">
        <f>IF(ISNUMBER($S778),IF($S778&lt;=1,"Yes","No"),"n/a")</f>
        <v/>
      </c>
      <c r="AJ778" s="48">
        <f>IF(ISNUMBER($S778),ROUND(MAX(0,MIN(100,100-$S778*2.5-IF(ISNUMBER($T778),$T778,0)*0.12+IF($S778&lt;=1,12,0))),0),"")</f>
        <v/>
      </c>
      <c r="AK778" s="48">
        <f>IF(ISNUMBER($Q778),IF($Q778&gt;=100,20,IF($Q778&gt;=30,10,0)),0)+IF(ISNUMBER($R778),IF($R778&gt;=100,20,0),0)+IF(ISNUMBER($P778),IF($P778&gt;=150,20,IF($P778&gt;=50,12,5)),0)+IF(ISNUMBER($S778),IF($S778&lt;=1,15,0),0)</f>
        <v/>
      </c>
      <c r="AL778" s="48" t="n">
        <v>355</v>
      </c>
      <c r="AM778" s="49" t="n"/>
      <c r="AN778" s="48">
        <f>IF(AND(ISNUMBER($P778),ISNUMBER($AL778),$AL778&lt;&gt;0),IF(OR($P778&gt;180,$P778/$AL778*1000&gt;400),"Over ceiling, confirm SKU","Within"),"n/a")</f>
        <v/>
      </c>
      <c r="AO778" s="51" t="n"/>
      <c r="AP778" s="51" t="n"/>
      <c r="AQ778" s="51" t="n"/>
      <c r="AR778" s="34" t="inlineStr">
        <is>
          <t>Recalled, batch confirmed, to confirm</t>
        </is>
      </c>
      <c r="AS778" s="34" t="inlineStr">
        <is>
          <t>BLANK -&gt; requires live Amazon.ca capture</t>
        </is>
      </c>
      <c r="AT778" s="34" t="inlineStr">
        <is>
          <t>Unverified commercial data</t>
        </is>
      </c>
    </row>
    <row r="779" ht="28" customHeight="1">
      <c r="A779" s="34" t="inlineStr">
        <is>
          <t>Crush</t>
        </is>
      </c>
      <c r="B779" s="34" t="inlineStr">
        <is>
          <t>Crush Orange | Orange | 12 pack 355mL</t>
        </is>
      </c>
      <c r="C779" s="34" t="inlineStr">
        <is>
          <t>5) Sparkling water &amp; soda</t>
        </is>
      </c>
      <c r="D779" s="34" t="inlineStr">
        <is>
          <t>355 mL can</t>
        </is>
      </c>
      <c r="E779" s="48" t="n">
        <v>12</v>
      </c>
      <c r="F779" s="49" t="n"/>
      <c r="G779" s="50">
        <f>IF(AND(ISNUMBER($F779),ISNUMBER($E779),$E779&lt;&gt;0),$F779/$E779,"")</f>
        <v/>
      </c>
      <c r="H779" s="50">
        <f>IF(AND(ISNUMBER($F779),ISNUMBER($AL779),ISNUMBER($E779),($AL779*$E779)&lt;&gt;0),$F779/($AL779*$E779)*100,"")</f>
        <v/>
      </c>
      <c r="I779" s="51" t="n"/>
      <c r="J779" s="52" t="n"/>
      <c r="K779" s="50">
        <f>IF(AND(ISNUMBER($F779),ISNUMBER($J779)),$F779*(1-$J779),"")</f>
        <v/>
      </c>
      <c r="L779" s="51" t="n"/>
      <c r="M779" s="51" t="n"/>
      <c r="N779" s="50">
        <f>IF(ISNUMBER($F779),($F779-IF(ISNUMBER($AM779),$AM779,0))*(1-IF(ISNUMBER($J779),$J779,0)),"")</f>
        <v/>
      </c>
      <c r="O779" s="34" t="inlineStr">
        <is>
          <t>Orange</t>
        </is>
      </c>
      <c r="P779" s="48" t="n">
        <v>0</v>
      </c>
      <c r="Q779" s="48" t="n">
        <v>45</v>
      </c>
      <c r="R779" s="34" t="inlineStr">
        <is>
          <t>Not listed</t>
        </is>
      </c>
      <c r="S779" s="48" t="n">
        <v>49</v>
      </c>
      <c r="T779" s="48" t="n">
        <v>180</v>
      </c>
      <c r="U779" s="34" t="inlineStr">
        <is>
          <t>HFCS</t>
        </is>
      </c>
      <c r="V779" s="34" t="inlineStr">
        <is>
          <t>Bold fruit soda</t>
        </is>
      </c>
      <c r="W779" s="51" t="n"/>
      <c r="X779" s="51" t="n"/>
      <c r="Y779" s="51" t="n"/>
      <c r="Z779" s="51" t="n"/>
      <c r="AA779" s="34" t="inlineStr">
        <is>
          <t>Medium</t>
        </is>
      </c>
      <c r="AB779" s="34" t="inlineStr">
        <is>
          <t>Legacy fruit soda</t>
        </is>
      </c>
      <c r="AC779" s="34" t="inlineStr">
        <is>
          <t>Super sweet orange soda</t>
        </is>
      </c>
      <c r="AD779" s="34" t="inlineStr">
        <is>
          <t>Bold sweet fruit flavour.</t>
        </is>
      </c>
      <c r="AE779" s="51" t="n"/>
      <c r="AF779" s="53">
        <f>IF(AND(ISNUMBER($P779),ISNUMBER($AL779),$AL779&lt;&gt;0),ROUND($P779/$AL779*100,1),"")</f>
        <v/>
      </c>
      <c r="AG779" s="54">
        <f>IF(AND(ISNUMBER($S779),ISNUMBER($AL779),$AL779&lt;&gt;0),ROUND($S779/$AL779*100,2),"")</f>
        <v/>
      </c>
      <c r="AH779" s="53">
        <f>IF(AND(ISNUMBER($Q779),ISNUMBER($AL779),$AL779&lt;&gt;0),ROUND($Q779/$AL779*100,1),"")</f>
        <v/>
      </c>
      <c r="AI779" s="48">
        <f>IF(ISNUMBER($S779),IF($S779&lt;=1,"Yes","No"),"n/a")</f>
        <v/>
      </c>
      <c r="AJ779" s="48">
        <f>IF(ISNUMBER($S779),ROUND(MAX(0,MIN(100,100-$S779*2.5-IF(ISNUMBER($T779),$T779,0)*0.12+IF($S779&lt;=1,12,0))),0),"")</f>
        <v/>
      </c>
      <c r="AK779" s="48">
        <f>IF(ISNUMBER($Q779),IF($Q779&gt;=100,20,IF($Q779&gt;=30,10,0)),0)+IF(ISNUMBER($R779),IF($R779&gt;=100,20,0),0)+IF(ISNUMBER($P779),IF($P779&gt;=150,20,IF($P779&gt;=50,12,5)),0)+IF(ISNUMBER($S779),IF($S779&lt;=1,15,0),0)</f>
        <v/>
      </c>
      <c r="AL779" s="48" t="n">
        <v>355</v>
      </c>
      <c r="AM779" s="49" t="n"/>
      <c r="AN779" s="48">
        <f>IF(AND(ISNUMBER($P779),ISNUMBER($AL779),$AL779&lt;&gt;0),IF(OR($P779&gt;180,$P779/$AL779*1000&gt;400),"Over ceiling, confirm SKU","Within"),"n/a")</f>
        <v/>
      </c>
      <c r="AO779" s="51" t="n"/>
      <c r="AP779" s="51" t="n"/>
      <c r="AQ779" s="51" t="n"/>
      <c r="AR779" s="34" t="inlineStr">
        <is>
          <t>Recalled, batch confirmed, to confirm</t>
        </is>
      </c>
      <c r="AS779" s="34" t="inlineStr">
        <is>
          <t>BLANK -&gt; requires live Amazon.ca capture</t>
        </is>
      </c>
      <c r="AT779" s="34" t="inlineStr">
        <is>
          <t>Unverified commercial data</t>
        </is>
      </c>
    </row>
    <row r="780" ht="28" customHeight="1">
      <c r="A780" s="34" t="inlineStr">
        <is>
          <t>Crush</t>
        </is>
      </c>
      <c r="B780" s="34" t="inlineStr">
        <is>
          <t>Crush Orange | Orange | 15 pack 355mL</t>
        </is>
      </c>
      <c r="C780" s="34" t="inlineStr">
        <is>
          <t>5) Sparkling water &amp; soda</t>
        </is>
      </c>
      <c r="D780" s="34" t="inlineStr">
        <is>
          <t>355 mL can</t>
        </is>
      </c>
      <c r="E780" s="48" t="n">
        <v>15</v>
      </c>
      <c r="F780" s="49" t="n"/>
      <c r="G780" s="50">
        <f>IF(AND(ISNUMBER($F780),ISNUMBER($E780),$E780&lt;&gt;0),$F780/$E780,"")</f>
        <v/>
      </c>
      <c r="H780" s="50">
        <f>IF(AND(ISNUMBER($F780),ISNUMBER($AL780),ISNUMBER($E780),($AL780*$E780)&lt;&gt;0),$F780/($AL780*$E780)*100,"")</f>
        <v/>
      </c>
      <c r="I780" s="51" t="n"/>
      <c r="J780" s="52" t="n"/>
      <c r="K780" s="50">
        <f>IF(AND(ISNUMBER($F780),ISNUMBER($J780)),$F780*(1-$J780),"")</f>
        <v/>
      </c>
      <c r="L780" s="51" t="n"/>
      <c r="M780" s="51" t="n"/>
      <c r="N780" s="50">
        <f>IF(ISNUMBER($F780),($F780-IF(ISNUMBER($AM780),$AM780,0))*(1-IF(ISNUMBER($J780),$J780,0)),"")</f>
        <v/>
      </c>
      <c r="O780" s="34" t="inlineStr">
        <is>
          <t>Orange</t>
        </is>
      </c>
      <c r="P780" s="48" t="n">
        <v>0</v>
      </c>
      <c r="Q780" s="48" t="n">
        <v>45</v>
      </c>
      <c r="R780" s="34" t="inlineStr">
        <is>
          <t>Not listed</t>
        </is>
      </c>
      <c r="S780" s="48" t="n">
        <v>49</v>
      </c>
      <c r="T780" s="48" t="n">
        <v>180</v>
      </c>
      <c r="U780" s="34" t="inlineStr">
        <is>
          <t>HFCS</t>
        </is>
      </c>
      <c r="V780" s="34" t="inlineStr">
        <is>
          <t>Bold fruit soda</t>
        </is>
      </c>
      <c r="W780" s="51" t="n"/>
      <c r="X780" s="51" t="n"/>
      <c r="Y780" s="51" t="n"/>
      <c r="Z780" s="51" t="n"/>
      <c r="AA780" s="34" t="inlineStr">
        <is>
          <t>Medium</t>
        </is>
      </c>
      <c r="AB780" s="34" t="inlineStr">
        <is>
          <t>Legacy fruit soda</t>
        </is>
      </c>
      <c r="AC780" s="34" t="inlineStr">
        <is>
          <t>Super sweet orange soda</t>
        </is>
      </c>
      <c r="AD780" s="34" t="inlineStr">
        <is>
          <t>Bold sweet fruit flavour.</t>
        </is>
      </c>
      <c r="AE780" s="51" t="n"/>
      <c r="AF780" s="53">
        <f>IF(AND(ISNUMBER($P780),ISNUMBER($AL780),$AL780&lt;&gt;0),ROUND($P780/$AL780*100,1),"")</f>
        <v/>
      </c>
      <c r="AG780" s="54">
        <f>IF(AND(ISNUMBER($S780),ISNUMBER($AL780),$AL780&lt;&gt;0),ROUND($S780/$AL780*100,2),"")</f>
        <v/>
      </c>
      <c r="AH780" s="53">
        <f>IF(AND(ISNUMBER($Q780),ISNUMBER($AL780),$AL780&lt;&gt;0),ROUND($Q780/$AL780*100,1),"")</f>
        <v/>
      </c>
      <c r="AI780" s="48">
        <f>IF(ISNUMBER($S780),IF($S780&lt;=1,"Yes","No"),"n/a")</f>
        <v/>
      </c>
      <c r="AJ780" s="48">
        <f>IF(ISNUMBER($S780),ROUND(MAX(0,MIN(100,100-$S780*2.5-IF(ISNUMBER($T780),$T780,0)*0.12+IF($S780&lt;=1,12,0))),0),"")</f>
        <v/>
      </c>
      <c r="AK780" s="48">
        <f>IF(ISNUMBER($Q780),IF($Q780&gt;=100,20,IF($Q780&gt;=30,10,0)),0)+IF(ISNUMBER($R780),IF($R780&gt;=100,20,0),0)+IF(ISNUMBER($P780),IF($P780&gt;=150,20,IF($P780&gt;=50,12,5)),0)+IF(ISNUMBER($S780),IF($S780&lt;=1,15,0),0)</f>
        <v/>
      </c>
      <c r="AL780" s="48" t="n">
        <v>355</v>
      </c>
      <c r="AM780" s="49" t="n"/>
      <c r="AN780" s="48">
        <f>IF(AND(ISNUMBER($P780),ISNUMBER($AL780),$AL780&lt;&gt;0),IF(OR($P780&gt;180,$P780/$AL780*1000&gt;400),"Over ceiling, confirm SKU","Within"),"n/a")</f>
        <v/>
      </c>
      <c r="AO780" s="51" t="n"/>
      <c r="AP780" s="51" t="n"/>
      <c r="AQ780" s="51" t="n"/>
      <c r="AR780" s="34" t="inlineStr">
        <is>
          <t>Recalled, batch confirmed, to confirm</t>
        </is>
      </c>
      <c r="AS780" s="34" t="inlineStr">
        <is>
          <t>BLANK -&gt; requires live Amazon.ca capture</t>
        </is>
      </c>
      <c r="AT780" s="34" t="inlineStr">
        <is>
          <t>Unverified commercial data</t>
        </is>
      </c>
    </row>
    <row r="781" ht="28" customHeight="1">
      <c r="A781" s="34" t="inlineStr">
        <is>
          <t>Crush</t>
        </is>
      </c>
      <c r="B781" s="34" t="inlineStr">
        <is>
          <t>Crush Orange | Orange | 18 pack 355mL</t>
        </is>
      </c>
      <c r="C781" s="34" t="inlineStr">
        <is>
          <t>5) Sparkling water &amp; soda</t>
        </is>
      </c>
      <c r="D781" s="34" t="inlineStr">
        <is>
          <t>355 mL can</t>
        </is>
      </c>
      <c r="E781" s="48" t="n">
        <v>18</v>
      </c>
      <c r="F781" s="49" t="n"/>
      <c r="G781" s="50">
        <f>IF(AND(ISNUMBER($F781),ISNUMBER($E781),$E781&lt;&gt;0),$F781/$E781,"")</f>
        <v/>
      </c>
      <c r="H781" s="50">
        <f>IF(AND(ISNUMBER($F781),ISNUMBER($AL781),ISNUMBER($E781),($AL781*$E781)&lt;&gt;0),$F781/($AL781*$E781)*100,"")</f>
        <v/>
      </c>
      <c r="I781" s="51" t="n"/>
      <c r="J781" s="52" t="n"/>
      <c r="K781" s="50">
        <f>IF(AND(ISNUMBER($F781),ISNUMBER($J781)),$F781*(1-$J781),"")</f>
        <v/>
      </c>
      <c r="L781" s="51" t="n"/>
      <c r="M781" s="51" t="n"/>
      <c r="N781" s="50">
        <f>IF(ISNUMBER($F781),($F781-IF(ISNUMBER($AM781),$AM781,0))*(1-IF(ISNUMBER($J781),$J781,0)),"")</f>
        <v/>
      </c>
      <c r="O781" s="34" t="inlineStr">
        <is>
          <t>Orange</t>
        </is>
      </c>
      <c r="P781" s="48" t="n">
        <v>0</v>
      </c>
      <c r="Q781" s="48" t="n">
        <v>45</v>
      </c>
      <c r="R781" s="34" t="inlineStr">
        <is>
          <t>Not listed</t>
        </is>
      </c>
      <c r="S781" s="48" t="n">
        <v>49</v>
      </c>
      <c r="T781" s="48" t="n">
        <v>180</v>
      </c>
      <c r="U781" s="34" t="inlineStr">
        <is>
          <t>HFCS</t>
        </is>
      </c>
      <c r="V781" s="34" t="inlineStr">
        <is>
          <t>Bold fruit soda</t>
        </is>
      </c>
      <c r="W781" s="51" t="n"/>
      <c r="X781" s="51" t="n"/>
      <c r="Y781" s="51" t="n"/>
      <c r="Z781" s="51" t="n"/>
      <c r="AA781" s="34" t="inlineStr">
        <is>
          <t>Medium</t>
        </is>
      </c>
      <c r="AB781" s="34" t="inlineStr">
        <is>
          <t>Legacy fruit soda</t>
        </is>
      </c>
      <c r="AC781" s="34" t="inlineStr">
        <is>
          <t>Super sweet orange soda</t>
        </is>
      </c>
      <c r="AD781" s="34" t="inlineStr">
        <is>
          <t>Bold sweet fruit flavour.</t>
        </is>
      </c>
      <c r="AE781" s="51" t="n"/>
      <c r="AF781" s="53">
        <f>IF(AND(ISNUMBER($P781),ISNUMBER($AL781),$AL781&lt;&gt;0),ROUND($P781/$AL781*100,1),"")</f>
        <v/>
      </c>
      <c r="AG781" s="54">
        <f>IF(AND(ISNUMBER($S781),ISNUMBER($AL781),$AL781&lt;&gt;0),ROUND($S781/$AL781*100,2),"")</f>
        <v/>
      </c>
      <c r="AH781" s="53">
        <f>IF(AND(ISNUMBER($Q781),ISNUMBER($AL781),$AL781&lt;&gt;0),ROUND($Q781/$AL781*100,1),"")</f>
        <v/>
      </c>
      <c r="AI781" s="48">
        <f>IF(ISNUMBER($S781),IF($S781&lt;=1,"Yes","No"),"n/a")</f>
        <v/>
      </c>
      <c r="AJ781" s="48">
        <f>IF(ISNUMBER($S781),ROUND(MAX(0,MIN(100,100-$S781*2.5-IF(ISNUMBER($T781),$T781,0)*0.12+IF($S781&lt;=1,12,0))),0),"")</f>
        <v/>
      </c>
      <c r="AK781" s="48">
        <f>IF(ISNUMBER($Q781),IF($Q781&gt;=100,20,IF($Q781&gt;=30,10,0)),0)+IF(ISNUMBER($R781),IF($R781&gt;=100,20,0),0)+IF(ISNUMBER($P781),IF($P781&gt;=150,20,IF($P781&gt;=50,12,5)),0)+IF(ISNUMBER($S781),IF($S781&lt;=1,15,0),0)</f>
        <v/>
      </c>
      <c r="AL781" s="48" t="n">
        <v>355</v>
      </c>
      <c r="AM781" s="49" t="n"/>
      <c r="AN781" s="48">
        <f>IF(AND(ISNUMBER($P781),ISNUMBER($AL781),$AL781&lt;&gt;0),IF(OR($P781&gt;180,$P781/$AL781*1000&gt;400),"Over ceiling, confirm SKU","Within"),"n/a")</f>
        <v/>
      </c>
      <c r="AO781" s="51" t="n"/>
      <c r="AP781" s="51" t="n"/>
      <c r="AQ781" s="51" t="n"/>
      <c r="AR781" s="34" t="inlineStr">
        <is>
          <t>Recalled, batch confirmed, to confirm</t>
        </is>
      </c>
      <c r="AS781" s="34" t="inlineStr">
        <is>
          <t>BLANK -&gt; requires live Amazon.ca capture</t>
        </is>
      </c>
      <c r="AT781" s="34" t="inlineStr">
        <is>
          <t>Unverified commercial data</t>
        </is>
      </c>
    </row>
    <row r="782" ht="28" customHeight="1">
      <c r="A782" s="34" t="inlineStr">
        <is>
          <t>Crush</t>
        </is>
      </c>
      <c r="B782" s="34" t="inlineStr">
        <is>
          <t>Crush Orange | Orange | 24 pack 355mL</t>
        </is>
      </c>
      <c r="C782" s="34" t="inlineStr">
        <is>
          <t>5) Sparkling water &amp; soda</t>
        </is>
      </c>
      <c r="D782" s="34" t="inlineStr">
        <is>
          <t>355 mL can</t>
        </is>
      </c>
      <c r="E782" s="48" t="n">
        <v>24</v>
      </c>
      <c r="F782" s="49" t="n"/>
      <c r="G782" s="50">
        <f>IF(AND(ISNUMBER($F782),ISNUMBER($E782),$E782&lt;&gt;0),$F782/$E782,"")</f>
        <v/>
      </c>
      <c r="H782" s="50">
        <f>IF(AND(ISNUMBER($F782),ISNUMBER($AL782),ISNUMBER($E782),($AL782*$E782)&lt;&gt;0),$F782/($AL782*$E782)*100,"")</f>
        <v/>
      </c>
      <c r="I782" s="51" t="n"/>
      <c r="J782" s="52" t="n"/>
      <c r="K782" s="50">
        <f>IF(AND(ISNUMBER($F782),ISNUMBER($J782)),$F782*(1-$J782),"")</f>
        <v/>
      </c>
      <c r="L782" s="51" t="n"/>
      <c r="M782" s="51" t="n"/>
      <c r="N782" s="50">
        <f>IF(ISNUMBER($F782),($F782-IF(ISNUMBER($AM782),$AM782,0))*(1-IF(ISNUMBER($J782),$J782,0)),"")</f>
        <v/>
      </c>
      <c r="O782" s="34" t="inlineStr">
        <is>
          <t>Orange</t>
        </is>
      </c>
      <c r="P782" s="48" t="n">
        <v>0</v>
      </c>
      <c r="Q782" s="48" t="n">
        <v>45</v>
      </c>
      <c r="R782" s="34" t="inlineStr">
        <is>
          <t>Not listed</t>
        </is>
      </c>
      <c r="S782" s="48" t="n">
        <v>49</v>
      </c>
      <c r="T782" s="48" t="n">
        <v>180</v>
      </c>
      <c r="U782" s="34" t="inlineStr">
        <is>
          <t>HFCS</t>
        </is>
      </c>
      <c r="V782" s="34" t="inlineStr">
        <is>
          <t>Bold fruit soda</t>
        </is>
      </c>
      <c r="W782" s="51" t="n"/>
      <c r="X782" s="51" t="n"/>
      <c r="Y782" s="51" t="n"/>
      <c r="Z782" s="51" t="n"/>
      <c r="AA782" s="34" t="inlineStr">
        <is>
          <t>Medium</t>
        </is>
      </c>
      <c r="AB782" s="34" t="inlineStr">
        <is>
          <t>Legacy fruit soda</t>
        </is>
      </c>
      <c r="AC782" s="34" t="inlineStr">
        <is>
          <t>Super sweet orange soda</t>
        </is>
      </c>
      <c r="AD782" s="34" t="inlineStr">
        <is>
          <t>Bold sweet fruit flavour.</t>
        </is>
      </c>
      <c r="AE782" s="51" t="n"/>
      <c r="AF782" s="53">
        <f>IF(AND(ISNUMBER($P782),ISNUMBER($AL782),$AL782&lt;&gt;0),ROUND($P782/$AL782*100,1),"")</f>
        <v/>
      </c>
      <c r="AG782" s="54">
        <f>IF(AND(ISNUMBER($S782),ISNUMBER($AL782),$AL782&lt;&gt;0),ROUND($S782/$AL782*100,2),"")</f>
        <v/>
      </c>
      <c r="AH782" s="53">
        <f>IF(AND(ISNUMBER($Q782),ISNUMBER($AL782),$AL782&lt;&gt;0),ROUND($Q782/$AL782*100,1),"")</f>
        <v/>
      </c>
      <c r="AI782" s="48">
        <f>IF(ISNUMBER($S782),IF($S782&lt;=1,"Yes","No"),"n/a")</f>
        <v/>
      </c>
      <c r="AJ782" s="48">
        <f>IF(ISNUMBER($S782),ROUND(MAX(0,MIN(100,100-$S782*2.5-IF(ISNUMBER($T782),$T782,0)*0.12+IF($S782&lt;=1,12,0))),0),"")</f>
        <v/>
      </c>
      <c r="AK782" s="48">
        <f>IF(ISNUMBER($Q782),IF($Q782&gt;=100,20,IF($Q782&gt;=30,10,0)),0)+IF(ISNUMBER($R782),IF($R782&gt;=100,20,0),0)+IF(ISNUMBER($P782),IF($P782&gt;=150,20,IF($P782&gt;=50,12,5)),0)+IF(ISNUMBER($S782),IF($S782&lt;=1,15,0),0)</f>
        <v/>
      </c>
      <c r="AL782" s="48" t="n">
        <v>355</v>
      </c>
      <c r="AM782" s="49" t="n"/>
      <c r="AN782" s="48">
        <f>IF(AND(ISNUMBER($P782),ISNUMBER($AL782),$AL782&lt;&gt;0),IF(OR($P782&gt;180,$P782/$AL782*1000&gt;400),"Over ceiling, confirm SKU","Within"),"n/a")</f>
        <v/>
      </c>
      <c r="AO782" s="51" t="n"/>
      <c r="AP782" s="51" t="n"/>
      <c r="AQ782" s="51" t="n"/>
      <c r="AR782" s="34" t="inlineStr">
        <is>
          <t>Recalled, batch confirmed, to confirm</t>
        </is>
      </c>
      <c r="AS782" s="34" t="inlineStr">
        <is>
          <t>BLANK -&gt; requires live Amazon.ca capture</t>
        </is>
      </c>
      <c r="AT782" s="34" t="inlineStr">
        <is>
          <t>Unverified commercial data</t>
        </is>
      </c>
    </row>
    <row r="783" ht="28" customHeight="1">
      <c r="A783" s="34" t="inlineStr">
        <is>
          <t>Crush</t>
        </is>
      </c>
      <c r="B783" s="34" t="inlineStr">
        <is>
          <t>Crush Orange | Grape | single 355mL</t>
        </is>
      </c>
      <c r="C783" s="34" t="inlineStr">
        <is>
          <t>5) Sparkling water &amp; soda</t>
        </is>
      </c>
      <c r="D783" s="34" t="inlineStr">
        <is>
          <t>355 mL can</t>
        </is>
      </c>
      <c r="E783" s="48" t="n">
        <v>1</v>
      </c>
      <c r="F783" s="49" t="n"/>
      <c r="G783" s="50">
        <f>IF(AND(ISNUMBER($F783),ISNUMBER($E783),$E783&lt;&gt;0),$F783/$E783,"")</f>
        <v/>
      </c>
      <c r="H783" s="50">
        <f>IF(AND(ISNUMBER($F783),ISNUMBER($AL783),ISNUMBER($E783),($AL783*$E783)&lt;&gt;0),$F783/($AL783*$E783)*100,"")</f>
        <v/>
      </c>
      <c r="I783" s="51" t="n"/>
      <c r="J783" s="52" t="n"/>
      <c r="K783" s="50">
        <f>IF(AND(ISNUMBER($F783),ISNUMBER($J783)),$F783*(1-$J783),"")</f>
        <v/>
      </c>
      <c r="L783" s="51" t="n"/>
      <c r="M783" s="51" t="n"/>
      <c r="N783" s="50">
        <f>IF(ISNUMBER($F783),($F783-IF(ISNUMBER($AM783),$AM783,0))*(1-IF(ISNUMBER($J783),$J783,0)),"")</f>
        <v/>
      </c>
      <c r="O783" s="34" t="inlineStr">
        <is>
          <t>Grape</t>
        </is>
      </c>
      <c r="P783" s="48" t="n">
        <v>0</v>
      </c>
      <c r="Q783" s="48" t="n">
        <v>45</v>
      </c>
      <c r="R783" s="34" t="inlineStr">
        <is>
          <t>Not listed</t>
        </is>
      </c>
      <c r="S783" s="48" t="n">
        <v>49</v>
      </c>
      <c r="T783" s="48" t="n">
        <v>180</v>
      </c>
      <c r="U783" s="34" t="inlineStr">
        <is>
          <t>HFCS</t>
        </is>
      </c>
      <c r="V783" s="34" t="inlineStr">
        <is>
          <t>Bold fruit soda</t>
        </is>
      </c>
      <c r="W783" s="51" t="n"/>
      <c r="X783" s="51" t="n"/>
      <c r="Y783" s="51" t="n"/>
      <c r="Z783" s="51" t="n"/>
      <c r="AA783" s="34" t="inlineStr">
        <is>
          <t>Medium</t>
        </is>
      </c>
      <c r="AB783" s="34" t="inlineStr">
        <is>
          <t>Legacy fruit soda</t>
        </is>
      </c>
      <c r="AC783" s="34" t="inlineStr">
        <is>
          <t>Super sweet orange soda</t>
        </is>
      </c>
      <c r="AD783" s="34" t="inlineStr">
        <is>
          <t>Bold sweet fruit flavour.</t>
        </is>
      </c>
      <c r="AE783" s="51" t="n"/>
      <c r="AF783" s="53">
        <f>IF(AND(ISNUMBER($P783),ISNUMBER($AL783),$AL783&lt;&gt;0),ROUND($P783/$AL783*100,1),"")</f>
        <v/>
      </c>
      <c r="AG783" s="54">
        <f>IF(AND(ISNUMBER($S783),ISNUMBER($AL783),$AL783&lt;&gt;0),ROUND($S783/$AL783*100,2),"")</f>
        <v/>
      </c>
      <c r="AH783" s="53">
        <f>IF(AND(ISNUMBER($Q783),ISNUMBER($AL783),$AL783&lt;&gt;0),ROUND($Q783/$AL783*100,1),"")</f>
        <v/>
      </c>
      <c r="AI783" s="48">
        <f>IF(ISNUMBER($S783),IF($S783&lt;=1,"Yes","No"),"n/a")</f>
        <v/>
      </c>
      <c r="AJ783" s="48">
        <f>IF(ISNUMBER($S783),ROUND(MAX(0,MIN(100,100-$S783*2.5-IF(ISNUMBER($T783),$T783,0)*0.12+IF($S783&lt;=1,12,0))),0),"")</f>
        <v/>
      </c>
      <c r="AK783" s="48">
        <f>IF(ISNUMBER($Q783),IF($Q783&gt;=100,20,IF($Q783&gt;=30,10,0)),0)+IF(ISNUMBER($R783),IF($R783&gt;=100,20,0),0)+IF(ISNUMBER($P783),IF($P783&gt;=150,20,IF($P783&gt;=50,12,5)),0)+IF(ISNUMBER($S783),IF($S783&lt;=1,15,0),0)</f>
        <v/>
      </c>
      <c r="AL783" s="48" t="n">
        <v>355</v>
      </c>
      <c r="AM783" s="49" t="n"/>
      <c r="AN783" s="48">
        <f>IF(AND(ISNUMBER($P783),ISNUMBER($AL783),$AL783&lt;&gt;0),IF(OR($P783&gt;180,$P783/$AL783*1000&gt;400),"Over ceiling, confirm SKU","Within"),"n/a")</f>
        <v/>
      </c>
      <c r="AO783" s="51" t="n"/>
      <c r="AP783" s="51" t="n"/>
      <c r="AQ783" s="51" t="n"/>
      <c r="AR783" s="34" t="inlineStr">
        <is>
          <t>Recalled, batch confirmed, to confirm</t>
        </is>
      </c>
      <c r="AS783" s="34" t="inlineStr">
        <is>
          <t>BLANK -&gt; requires live Amazon.ca capture</t>
        </is>
      </c>
      <c r="AT783" s="34" t="inlineStr">
        <is>
          <t>Unverified commercial data</t>
        </is>
      </c>
    </row>
    <row r="784" ht="28" customHeight="1">
      <c r="A784" s="34" t="inlineStr">
        <is>
          <t>Crush</t>
        </is>
      </c>
      <c r="B784" s="34" t="inlineStr">
        <is>
          <t>Crush Orange | Grape | 8 pack 355mL</t>
        </is>
      </c>
      <c r="C784" s="34" t="inlineStr">
        <is>
          <t>5) Sparkling water &amp; soda</t>
        </is>
      </c>
      <c r="D784" s="34" t="inlineStr">
        <is>
          <t>355 mL can</t>
        </is>
      </c>
      <c r="E784" s="48" t="n">
        <v>8</v>
      </c>
      <c r="F784" s="49" t="n"/>
      <c r="G784" s="50">
        <f>IF(AND(ISNUMBER($F784),ISNUMBER($E784),$E784&lt;&gt;0),$F784/$E784,"")</f>
        <v/>
      </c>
      <c r="H784" s="50">
        <f>IF(AND(ISNUMBER($F784),ISNUMBER($AL784),ISNUMBER($E784),($AL784*$E784)&lt;&gt;0),$F784/($AL784*$E784)*100,"")</f>
        <v/>
      </c>
      <c r="I784" s="51" t="n"/>
      <c r="J784" s="52" t="n"/>
      <c r="K784" s="50">
        <f>IF(AND(ISNUMBER($F784),ISNUMBER($J784)),$F784*(1-$J784),"")</f>
        <v/>
      </c>
      <c r="L784" s="51" t="n"/>
      <c r="M784" s="51" t="n"/>
      <c r="N784" s="50">
        <f>IF(ISNUMBER($F784),($F784-IF(ISNUMBER($AM784),$AM784,0))*(1-IF(ISNUMBER($J784),$J784,0)),"")</f>
        <v/>
      </c>
      <c r="O784" s="34" t="inlineStr">
        <is>
          <t>Grape</t>
        </is>
      </c>
      <c r="P784" s="48" t="n">
        <v>0</v>
      </c>
      <c r="Q784" s="48" t="n">
        <v>45</v>
      </c>
      <c r="R784" s="34" t="inlineStr">
        <is>
          <t>Not listed</t>
        </is>
      </c>
      <c r="S784" s="48" t="n">
        <v>49</v>
      </c>
      <c r="T784" s="48" t="n">
        <v>180</v>
      </c>
      <c r="U784" s="34" t="inlineStr">
        <is>
          <t>HFCS</t>
        </is>
      </c>
      <c r="V784" s="34" t="inlineStr">
        <is>
          <t>Bold fruit soda</t>
        </is>
      </c>
      <c r="W784" s="51" t="n"/>
      <c r="X784" s="51" t="n"/>
      <c r="Y784" s="51" t="n"/>
      <c r="Z784" s="51" t="n"/>
      <c r="AA784" s="34" t="inlineStr">
        <is>
          <t>Medium</t>
        </is>
      </c>
      <c r="AB784" s="34" t="inlineStr">
        <is>
          <t>Legacy fruit soda</t>
        </is>
      </c>
      <c r="AC784" s="34" t="inlineStr">
        <is>
          <t>Super sweet orange soda</t>
        </is>
      </c>
      <c r="AD784" s="34" t="inlineStr">
        <is>
          <t>Bold sweet fruit flavour.</t>
        </is>
      </c>
      <c r="AE784" s="51" t="n"/>
      <c r="AF784" s="53">
        <f>IF(AND(ISNUMBER($P784),ISNUMBER($AL784),$AL784&lt;&gt;0),ROUND($P784/$AL784*100,1),"")</f>
        <v/>
      </c>
      <c r="AG784" s="54">
        <f>IF(AND(ISNUMBER($S784),ISNUMBER($AL784),$AL784&lt;&gt;0),ROUND($S784/$AL784*100,2),"")</f>
        <v/>
      </c>
      <c r="AH784" s="53">
        <f>IF(AND(ISNUMBER($Q784),ISNUMBER($AL784),$AL784&lt;&gt;0),ROUND($Q784/$AL784*100,1),"")</f>
        <v/>
      </c>
      <c r="AI784" s="48">
        <f>IF(ISNUMBER($S784),IF($S784&lt;=1,"Yes","No"),"n/a")</f>
        <v/>
      </c>
      <c r="AJ784" s="48">
        <f>IF(ISNUMBER($S784),ROUND(MAX(0,MIN(100,100-$S784*2.5-IF(ISNUMBER($T784),$T784,0)*0.12+IF($S784&lt;=1,12,0))),0),"")</f>
        <v/>
      </c>
      <c r="AK784" s="48">
        <f>IF(ISNUMBER($Q784),IF($Q784&gt;=100,20,IF($Q784&gt;=30,10,0)),0)+IF(ISNUMBER($R784),IF($R784&gt;=100,20,0),0)+IF(ISNUMBER($P784),IF($P784&gt;=150,20,IF($P784&gt;=50,12,5)),0)+IF(ISNUMBER($S784),IF($S784&lt;=1,15,0),0)</f>
        <v/>
      </c>
      <c r="AL784" s="48" t="n">
        <v>355</v>
      </c>
      <c r="AM784" s="49" t="n"/>
      <c r="AN784" s="48">
        <f>IF(AND(ISNUMBER($P784),ISNUMBER($AL784),$AL784&lt;&gt;0),IF(OR($P784&gt;180,$P784/$AL784*1000&gt;400),"Over ceiling, confirm SKU","Within"),"n/a")</f>
        <v/>
      </c>
      <c r="AO784" s="51" t="n"/>
      <c r="AP784" s="51" t="n"/>
      <c r="AQ784" s="51" t="n"/>
      <c r="AR784" s="34" t="inlineStr">
        <is>
          <t>Recalled, batch confirmed, to confirm</t>
        </is>
      </c>
      <c r="AS784" s="34" t="inlineStr">
        <is>
          <t>BLANK -&gt; requires live Amazon.ca capture</t>
        </is>
      </c>
      <c r="AT784" s="34" t="inlineStr">
        <is>
          <t>Unverified commercial data</t>
        </is>
      </c>
    </row>
    <row r="785" ht="28" customHeight="1">
      <c r="A785" s="34" t="inlineStr">
        <is>
          <t>Crush</t>
        </is>
      </c>
      <c r="B785" s="34" t="inlineStr">
        <is>
          <t>Crush Orange | Grape | 12 pack 355mL</t>
        </is>
      </c>
      <c r="C785" s="34" t="inlineStr">
        <is>
          <t>5) Sparkling water &amp; soda</t>
        </is>
      </c>
      <c r="D785" s="34" t="inlineStr">
        <is>
          <t>355 mL can</t>
        </is>
      </c>
      <c r="E785" s="48" t="n">
        <v>12</v>
      </c>
      <c r="F785" s="49" t="n"/>
      <c r="G785" s="50">
        <f>IF(AND(ISNUMBER($F785),ISNUMBER($E785),$E785&lt;&gt;0),$F785/$E785,"")</f>
        <v/>
      </c>
      <c r="H785" s="50">
        <f>IF(AND(ISNUMBER($F785),ISNUMBER($AL785),ISNUMBER($E785),($AL785*$E785)&lt;&gt;0),$F785/($AL785*$E785)*100,"")</f>
        <v/>
      </c>
      <c r="I785" s="51" t="n"/>
      <c r="J785" s="52" t="n"/>
      <c r="K785" s="50">
        <f>IF(AND(ISNUMBER($F785),ISNUMBER($J785)),$F785*(1-$J785),"")</f>
        <v/>
      </c>
      <c r="L785" s="51" t="n"/>
      <c r="M785" s="51" t="n"/>
      <c r="N785" s="50">
        <f>IF(ISNUMBER($F785),($F785-IF(ISNUMBER($AM785),$AM785,0))*(1-IF(ISNUMBER($J785),$J785,0)),"")</f>
        <v/>
      </c>
      <c r="O785" s="34" t="inlineStr">
        <is>
          <t>Grape</t>
        </is>
      </c>
      <c r="P785" s="48" t="n">
        <v>0</v>
      </c>
      <c r="Q785" s="48" t="n">
        <v>45</v>
      </c>
      <c r="R785" s="34" t="inlineStr">
        <is>
          <t>Not listed</t>
        </is>
      </c>
      <c r="S785" s="48" t="n">
        <v>49</v>
      </c>
      <c r="T785" s="48" t="n">
        <v>180</v>
      </c>
      <c r="U785" s="34" t="inlineStr">
        <is>
          <t>HFCS</t>
        </is>
      </c>
      <c r="V785" s="34" t="inlineStr">
        <is>
          <t>Bold fruit soda</t>
        </is>
      </c>
      <c r="W785" s="51" t="n"/>
      <c r="X785" s="51" t="n"/>
      <c r="Y785" s="51" t="n"/>
      <c r="Z785" s="51" t="n"/>
      <c r="AA785" s="34" t="inlineStr">
        <is>
          <t>Medium</t>
        </is>
      </c>
      <c r="AB785" s="34" t="inlineStr">
        <is>
          <t>Legacy fruit soda</t>
        </is>
      </c>
      <c r="AC785" s="34" t="inlineStr">
        <is>
          <t>Super sweet orange soda</t>
        </is>
      </c>
      <c r="AD785" s="34" t="inlineStr">
        <is>
          <t>Bold sweet fruit flavour.</t>
        </is>
      </c>
      <c r="AE785" s="51" t="n"/>
      <c r="AF785" s="53">
        <f>IF(AND(ISNUMBER($P785),ISNUMBER($AL785),$AL785&lt;&gt;0),ROUND($P785/$AL785*100,1),"")</f>
        <v/>
      </c>
      <c r="AG785" s="54">
        <f>IF(AND(ISNUMBER($S785),ISNUMBER($AL785),$AL785&lt;&gt;0),ROUND($S785/$AL785*100,2),"")</f>
        <v/>
      </c>
      <c r="AH785" s="53">
        <f>IF(AND(ISNUMBER($Q785),ISNUMBER($AL785),$AL785&lt;&gt;0),ROUND($Q785/$AL785*100,1),"")</f>
        <v/>
      </c>
      <c r="AI785" s="48">
        <f>IF(ISNUMBER($S785),IF($S785&lt;=1,"Yes","No"),"n/a")</f>
        <v/>
      </c>
      <c r="AJ785" s="48">
        <f>IF(ISNUMBER($S785),ROUND(MAX(0,MIN(100,100-$S785*2.5-IF(ISNUMBER($T785),$T785,0)*0.12+IF($S785&lt;=1,12,0))),0),"")</f>
        <v/>
      </c>
      <c r="AK785" s="48">
        <f>IF(ISNUMBER($Q785),IF($Q785&gt;=100,20,IF($Q785&gt;=30,10,0)),0)+IF(ISNUMBER($R785),IF($R785&gt;=100,20,0),0)+IF(ISNUMBER($P785),IF($P785&gt;=150,20,IF($P785&gt;=50,12,5)),0)+IF(ISNUMBER($S785),IF($S785&lt;=1,15,0),0)</f>
        <v/>
      </c>
      <c r="AL785" s="48" t="n">
        <v>355</v>
      </c>
      <c r="AM785" s="49" t="n"/>
      <c r="AN785" s="48">
        <f>IF(AND(ISNUMBER($P785),ISNUMBER($AL785),$AL785&lt;&gt;0),IF(OR($P785&gt;180,$P785/$AL785*1000&gt;400),"Over ceiling, confirm SKU","Within"),"n/a")</f>
        <v/>
      </c>
      <c r="AO785" s="51" t="n"/>
      <c r="AP785" s="51" t="n"/>
      <c r="AQ785" s="51" t="n"/>
      <c r="AR785" s="34" t="inlineStr">
        <is>
          <t>Recalled, batch confirmed, to confirm</t>
        </is>
      </c>
      <c r="AS785" s="34" t="inlineStr">
        <is>
          <t>BLANK -&gt; requires live Amazon.ca capture</t>
        </is>
      </c>
      <c r="AT785" s="34" t="inlineStr">
        <is>
          <t>Unverified commercial data</t>
        </is>
      </c>
    </row>
    <row r="786" ht="28" customHeight="1">
      <c r="A786" s="34" t="inlineStr">
        <is>
          <t>Crush</t>
        </is>
      </c>
      <c r="B786" s="34" t="inlineStr">
        <is>
          <t>Crush Orange | Grape | 15 pack 355mL</t>
        </is>
      </c>
      <c r="C786" s="34" t="inlineStr">
        <is>
          <t>5) Sparkling water &amp; soda</t>
        </is>
      </c>
      <c r="D786" s="34" t="inlineStr">
        <is>
          <t>355 mL can</t>
        </is>
      </c>
      <c r="E786" s="48" t="n">
        <v>15</v>
      </c>
      <c r="F786" s="49" t="n"/>
      <c r="G786" s="50">
        <f>IF(AND(ISNUMBER($F786),ISNUMBER($E786),$E786&lt;&gt;0),$F786/$E786,"")</f>
        <v/>
      </c>
      <c r="H786" s="50">
        <f>IF(AND(ISNUMBER($F786),ISNUMBER($AL786),ISNUMBER($E786),($AL786*$E786)&lt;&gt;0),$F786/($AL786*$E786)*100,"")</f>
        <v/>
      </c>
      <c r="I786" s="51" t="n"/>
      <c r="J786" s="52" t="n"/>
      <c r="K786" s="50">
        <f>IF(AND(ISNUMBER($F786),ISNUMBER($J786)),$F786*(1-$J786),"")</f>
        <v/>
      </c>
      <c r="L786" s="51" t="n"/>
      <c r="M786" s="51" t="n"/>
      <c r="N786" s="50">
        <f>IF(ISNUMBER($F786),($F786-IF(ISNUMBER($AM786),$AM786,0))*(1-IF(ISNUMBER($J786),$J786,0)),"")</f>
        <v/>
      </c>
      <c r="O786" s="34" t="inlineStr">
        <is>
          <t>Grape</t>
        </is>
      </c>
      <c r="P786" s="48" t="n">
        <v>0</v>
      </c>
      <c r="Q786" s="48" t="n">
        <v>45</v>
      </c>
      <c r="R786" s="34" t="inlineStr">
        <is>
          <t>Not listed</t>
        </is>
      </c>
      <c r="S786" s="48" t="n">
        <v>49</v>
      </c>
      <c r="T786" s="48" t="n">
        <v>180</v>
      </c>
      <c r="U786" s="34" t="inlineStr">
        <is>
          <t>HFCS</t>
        </is>
      </c>
      <c r="V786" s="34" t="inlineStr">
        <is>
          <t>Bold fruit soda</t>
        </is>
      </c>
      <c r="W786" s="51" t="n"/>
      <c r="X786" s="51" t="n"/>
      <c r="Y786" s="51" t="n"/>
      <c r="Z786" s="51" t="n"/>
      <c r="AA786" s="34" t="inlineStr">
        <is>
          <t>Medium</t>
        </is>
      </c>
      <c r="AB786" s="34" t="inlineStr">
        <is>
          <t>Legacy fruit soda</t>
        </is>
      </c>
      <c r="AC786" s="34" t="inlineStr">
        <is>
          <t>Super sweet orange soda</t>
        </is>
      </c>
      <c r="AD786" s="34" t="inlineStr">
        <is>
          <t>Bold sweet fruit flavour.</t>
        </is>
      </c>
      <c r="AE786" s="51" t="n"/>
      <c r="AF786" s="53">
        <f>IF(AND(ISNUMBER($P786),ISNUMBER($AL786),$AL786&lt;&gt;0),ROUND($P786/$AL786*100,1),"")</f>
        <v/>
      </c>
      <c r="AG786" s="54">
        <f>IF(AND(ISNUMBER($S786),ISNUMBER($AL786),$AL786&lt;&gt;0),ROUND($S786/$AL786*100,2),"")</f>
        <v/>
      </c>
      <c r="AH786" s="53">
        <f>IF(AND(ISNUMBER($Q786),ISNUMBER($AL786),$AL786&lt;&gt;0),ROUND($Q786/$AL786*100,1),"")</f>
        <v/>
      </c>
      <c r="AI786" s="48">
        <f>IF(ISNUMBER($S786),IF($S786&lt;=1,"Yes","No"),"n/a")</f>
        <v/>
      </c>
      <c r="AJ786" s="48">
        <f>IF(ISNUMBER($S786),ROUND(MAX(0,MIN(100,100-$S786*2.5-IF(ISNUMBER($T786),$T786,0)*0.12+IF($S786&lt;=1,12,0))),0),"")</f>
        <v/>
      </c>
      <c r="AK786" s="48">
        <f>IF(ISNUMBER($Q786),IF($Q786&gt;=100,20,IF($Q786&gt;=30,10,0)),0)+IF(ISNUMBER($R786),IF($R786&gt;=100,20,0),0)+IF(ISNUMBER($P786),IF($P786&gt;=150,20,IF($P786&gt;=50,12,5)),0)+IF(ISNUMBER($S786),IF($S786&lt;=1,15,0),0)</f>
        <v/>
      </c>
      <c r="AL786" s="48" t="n">
        <v>355</v>
      </c>
      <c r="AM786" s="49" t="n"/>
      <c r="AN786" s="48">
        <f>IF(AND(ISNUMBER($P786),ISNUMBER($AL786),$AL786&lt;&gt;0),IF(OR($P786&gt;180,$P786/$AL786*1000&gt;400),"Over ceiling, confirm SKU","Within"),"n/a")</f>
        <v/>
      </c>
      <c r="AO786" s="51" t="n"/>
      <c r="AP786" s="51" t="n"/>
      <c r="AQ786" s="51" t="n"/>
      <c r="AR786" s="34" t="inlineStr">
        <is>
          <t>Recalled, batch confirmed, to confirm</t>
        </is>
      </c>
      <c r="AS786" s="34" t="inlineStr">
        <is>
          <t>BLANK -&gt; requires live Amazon.ca capture</t>
        </is>
      </c>
      <c r="AT786" s="34" t="inlineStr">
        <is>
          <t>Unverified commercial data</t>
        </is>
      </c>
    </row>
    <row r="787" ht="28" customHeight="1">
      <c r="A787" s="34" t="inlineStr">
        <is>
          <t>Crush</t>
        </is>
      </c>
      <c r="B787" s="34" t="inlineStr">
        <is>
          <t>Crush Orange | Grape | 18 pack 355mL</t>
        </is>
      </c>
      <c r="C787" s="34" t="inlineStr">
        <is>
          <t>5) Sparkling water &amp; soda</t>
        </is>
      </c>
      <c r="D787" s="34" t="inlineStr">
        <is>
          <t>355 mL can</t>
        </is>
      </c>
      <c r="E787" s="48" t="n">
        <v>18</v>
      </c>
      <c r="F787" s="49" t="n"/>
      <c r="G787" s="50">
        <f>IF(AND(ISNUMBER($F787),ISNUMBER($E787),$E787&lt;&gt;0),$F787/$E787,"")</f>
        <v/>
      </c>
      <c r="H787" s="50">
        <f>IF(AND(ISNUMBER($F787),ISNUMBER($AL787),ISNUMBER($E787),($AL787*$E787)&lt;&gt;0),$F787/($AL787*$E787)*100,"")</f>
        <v/>
      </c>
      <c r="I787" s="51" t="n"/>
      <c r="J787" s="52" t="n"/>
      <c r="K787" s="50">
        <f>IF(AND(ISNUMBER($F787),ISNUMBER($J787)),$F787*(1-$J787),"")</f>
        <v/>
      </c>
      <c r="L787" s="51" t="n"/>
      <c r="M787" s="51" t="n"/>
      <c r="N787" s="50">
        <f>IF(ISNUMBER($F787),($F787-IF(ISNUMBER($AM787),$AM787,0))*(1-IF(ISNUMBER($J787),$J787,0)),"")</f>
        <v/>
      </c>
      <c r="O787" s="34" t="inlineStr">
        <is>
          <t>Grape</t>
        </is>
      </c>
      <c r="P787" s="48" t="n">
        <v>0</v>
      </c>
      <c r="Q787" s="48" t="n">
        <v>45</v>
      </c>
      <c r="R787" s="34" t="inlineStr">
        <is>
          <t>Not listed</t>
        </is>
      </c>
      <c r="S787" s="48" t="n">
        <v>49</v>
      </c>
      <c r="T787" s="48" t="n">
        <v>180</v>
      </c>
      <c r="U787" s="34" t="inlineStr">
        <is>
          <t>HFCS</t>
        </is>
      </c>
      <c r="V787" s="34" t="inlineStr">
        <is>
          <t>Bold fruit soda</t>
        </is>
      </c>
      <c r="W787" s="51" t="n"/>
      <c r="X787" s="51" t="n"/>
      <c r="Y787" s="51" t="n"/>
      <c r="Z787" s="51" t="n"/>
      <c r="AA787" s="34" t="inlineStr">
        <is>
          <t>Medium</t>
        </is>
      </c>
      <c r="AB787" s="34" t="inlineStr">
        <is>
          <t>Legacy fruit soda</t>
        </is>
      </c>
      <c r="AC787" s="34" t="inlineStr">
        <is>
          <t>Super sweet orange soda</t>
        </is>
      </c>
      <c r="AD787" s="34" t="inlineStr">
        <is>
          <t>Bold sweet fruit flavour.</t>
        </is>
      </c>
      <c r="AE787" s="51" t="n"/>
      <c r="AF787" s="53">
        <f>IF(AND(ISNUMBER($P787),ISNUMBER($AL787),$AL787&lt;&gt;0),ROUND($P787/$AL787*100,1),"")</f>
        <v/>
      </c>
      <c r="AG787" s="54">
        <f>IF(AND(ISNUMBER($S787),ISNUMBER($AL787),$AL787&lt;&gt;0),ROUND($S787/$AL787*100,2),"")</f>
        <v/>
      </c>
      <c r="AH787" s="53">
        <f>IF(AND(ISNUMBER($Q787),ISNUMBER($AL787),$AL787&lt;&gt;0),ROUND($Q787/$AL787*100,1),"")</f>
        <v/>
      </c>
      <c r="AI787" s="48">
        <f>IF(ISNUMBER($S787),IF($S787&lt;=1,"Yes","No"),"n/a")</f>
        <v/>
      </c>
      <c r="AJ787" s="48">
        <f>IF(ISNUMBER($S787),ROUND(MAX(0,MIN(100,100-$S787*2.5-IF(ISNUMBER($T787),$T787,0)*0.12+IF($S787&lt;=1,12,0))),0),"")</f>
        <v/>
      </c>
      <c r="AK787" s="48">
        <f>IF(ISNUMBER($Q787),IF($Q787&gt;=100,20,IF($Q787&gt;=30,10,0)),0)+IF(ISNUMBER($R787),IF($R787&gt;=100,20,0),0)+IF(ISNUMBER($P787),IF($P787&gt;=150,20,IF($P787&gt;=50,12,5)),0)+IF(ISNUMBER($S787),IF($S787&lt;=1,15,0),0)</f>
        <v/>
      </c>
      <c r="AL787" s="48" t="n">
        <v>355</v>
      </c>
      <c r="AM787" s="49" t="n"/>
      <c r="AN787" s="48">
        <f>IF(AND(ISNUMBER($P787),ISNUMBER($AL787),$AL787&lt;&gt;0),IF(OR($P787&gt;180,$P787/$AL787*1000&gt;400),"Over ceiling, confirm SKU","Within"),"n/a")</f>
        <v/>
      </c>
      <c r="AO787" s="51" t="n"/>
      <c r="AP787" s="51" t="n"/>
      <c r="AQ787" s="51" t="n"/>
      <c r="AR787" s="34" t="inlineStr">
        <is>
          <t>Recalled, batch confirmed, to confirm</t>
        </is>
      </c>
      <c r="AS787" s="34" t="inlineStr">
        <is>
          <t>BLANK -&gt; requires live Amazon.ca capture</t>
        </is>
      </c>
      <c r="AT787" s="34" t="inlineStr">
        <is>
          <t>Unverified commercial data</t>
        </is>
      </c>
    </row>
    <row r="788" ht="28" customHeight="1">
      <c r="A788" s="34" t="inlineStr">
        <is>
          <t>Crush</t>
        </is>
      </c>
      <c r="B788" s="34" t="inlineStr">
        <is>
          <t>Crush Orange | Grape | 24 pack 355mL</t>
        </is>
      </c>
      <c r="C788" s="34" t="inlineStr">
        <is>
          <t>5) Sparkling water &amp; soda</t>
        </is>
      </c>
      <c r="D788" s="34" t="inlineStr">
        <is>
          <t>355 mL can</t>
        </is>
      </c>
      <c r="E788" s="48" t="n">
        <v>24</v>
      </c>
      <c r="F788" s="49" t="n"/>
      <c r="G788" s="50">
        <f>IF(AND(ISNUMBER($F788),ISNUMBER($E788),$E788&lt;&gt;0),$F788/$E788,"")</f>
        <v/>
      </c>
      <c r="H788" s="50">
        <f>IF(AND(ISNUMBER($F788),ISNUMBER($AL788),ISNUMBER($E788),($AL788*$E788)&lt;&gt;0),$F788/($AL788*$E788)*100,"")</f>
        <v/>
      </c>
      <c r="I788" s="51" t="n"/>
      <c r="J788" s="52" t="n"/>
      <c r="K788" s="50">
        <f>IF(AND(ISNUMBER($F788),ISNUMBER($J788)),$F788*(1-$J788),"")</f>
        <v/>
      </c>
      <c r="L788" s="51" t="n"/>
      <c r="M788" s="51" t="n"/>
      <c r="N788" s="50">
        <f>IF(ISNUMBER($F788),($F788-IF(ISNUMBER($AM788),$AM788,0))*(1-IF(ISNUMBER($J788),$J788,0)),"")</f>
        <v/>
      </c>
      <c r="O788" s="34" t="inlineStr">
        <is>
          <t>Grape</t>
        </is>
      </c>
      <c r="P788" s="48" t="n">
        <v>0</v>
      </c>
      <c r="Q788" s="48" t="n">
        <v>45</v>
      </c>
      <c r="R788" s="34" t="inlineStr">
        <is>
          <t>Not listed</t>
        </is>
      </c>
      <c r="S788" s="48" t="n">
        <v>49</v>
      </c>
      <c r="T788" s="48" t="n">
        <v>180</v>
      </c>
      <c r="U788" s="34" t="inlineStr">
        <is>
          <t>HFCS</t>
        </is>
      </c>
      <c r="V788" s="34" t="inlineStr">
        <is>
          <t>Bold fruit soda</t>
        </is>
      </c>
      <c r="W788" s="51" t="n"/>
      <c r="X788" s="51" t="n"/>
      <c r="Y788" s="51" t="n"/>
      <c r="Z788" s="51" t="n"/>
      <c r="AA788" s="34" t="inlineStr">
        <is>
          <t>Medium</t>
        </is>
      </c>
      <c r="AB788" s="34" t="inlineStr">
        <is>
          <t>Legacy fruit soda</t>
        </is>
      </c>
      <c r="AC788" s="34" t="inlineStr">
        <is>
          <t>Super sweet orange soda</t>
        </is>
      </c>
      <c r="AD788" s="34" t="inlineStr">
        <is>
          <t>Bold sweet fruit flavour.</t>
        </is>
      </c>
      <c r="AE788" s="51" t="n"/>
      <c r="AF788" s="53">
        <f>IF(AND(ISNUMBER($P788),ISNUMBER($AL788),$AL788&lt;&gt;0),ROUND($P788/$AL788*100,1),"")</f>
        <v/>
      </c>
      <c r="AG788" s="54">
        <f>IF(AND(ISNUMBER($S788),ISNUMBER($AL788),$AL788&lt;&gt;0),ROUND($S788/$AL788*100,2),"")</f>
        <v/>
      </c>
      <c r="AH788" s="53">
        <f>IF(AND(ISNUMBER($Q788),ISNUMBER($AL788),$AL788&lt;&gt;0),ROUND($Q788/$AL788*100,1),"")</f>
        <v/>
      </c>
      <c r="AI788" s="48">
        <f>IF(ISNUMBER($S788),IF($S788&lt;=1,"Yes","No"),"n/a")</f>
        <v/>
      </c>
      <c r="AJ788" s="48">
        <f>IF(ISNUMBER($S788),ROUND(MAX(0,MIN(100,100-$S788*2.5-IF(ISNUMBER($T788),$T788,0)*0.12+IF($S788&lt;=1,12,0))),0),"")</f>
        <v/>
      </c>
      <c r="AK788" s="48">
        <f>IF(ISNUMBER($Q788),IF($Q788&gt;=100,20,IF($Q788&gt;=30,10,0)),0)+IF(ISNUMBER($R788),IF($R788&gt;=100,20,0),0)+IF(ISNUMBER($P788),IF($P788&gt;=150,20,IF($P788&gt;=50,12,5)),0)+IF(ISNUMBER($S788),IF($S788&lt;=1,15,0),0)</f>
        <v/>
      </c>
      <c r="AL788" s="48" t="n">
        <v>355</v>
      </c>
      <c r="AM788" s="49" t="n"/>
      <c r="AN788" s="48">
        <f>IF(AND(ISNUMBER($P788),ISNUMBER($AL788),$AL788&lt;&gt;0),IF(OR($P788&gt;180,$P788/$AL788*1000&gt;400),"Over ceiling, confirm SKU","Within"),"n/a")</f>
        <v/>
      </c>
      <c r="AO788" s="51" t="n"/>
      <c r="AP788" s="51" t="n"/>
      <c r="AQ788" s="51" t="n"/>
      <c r="AR788" s="34" t="inlineStr">
        <is>
          <t>Recalled, batch confirmed, to confirm</t>
        </is>
      </c>
      <c r="AS788" s="34" t="inlineStr">
        <is>
          <t>BLANK -&gt; requires live Amazon.ca capture</t>
        </is>
      </c>
      <c r="AT788" s="34" t="inlineStr">
        <is>
          <t>Unverified commercial data</t>
        </is>
      </c>
    </row>
    <row r="789" ht="28" customHeight="1">
      <c r="A789" s="34" t="inlineStr">
        <is>
          <t>Crush</t>
        </is>
      </c>
      <c r="B789" s="34" t="inlineStr">
        <is>
          <t>Crush Orange | Pineapple | single 355mL</t>
        </is>
      </c>
      <c r="C789" s="34" t="inlineStr">
        <is>
          <t>5) Sparkling water &amp; soda</t>
        </is>
      </c>
      <c r="D789" s="34" t="inlineStr">
        <is>
          <t>355 mL can</t>
        </is>
      </c>
      <c r="E789" s="48" t="n">
        <v>1</v>
      </c>
      <c r="F789" s="49" t="n"/>
      <c r="G789" s="50">
        <f>IF(AND(ISNUMBER($F789),ISNUMBER($E789),$E789&lt;&gt;0),$F789/$E789,"")</f>
        <v/>
      </c>
      <c r="H789" s="50">
        <f>IF(AND(ISNUMBER($F789),ISNUMBER($AL789),ISNUMBER($E789),($AL789*$E789)&lt;&gt;0),$F789/($AL789*$E789)*100,"")</f>
        <v/>
      </c>
      <c r="I789" s="51" t="n"/>
      <c r="J789" s="52" t="n"/>
      <c r="K789" s="50">
        <f>IF(AND(ISNUMBER($F789),ISNUMBER($J789)),$F789*(1-$J789),"")</f>
        <v/>
      </c>
      <c r="L789" s="51" t="n"/>
      <c r="M789" s="51" t="n"/>
      <c r="N789" s="50">
        <f>IF(ISNUMBER($F789),($F789-IF(ISNUMBER($AM789),$AM789,0))*(1-IF(ISNUMBER($J789),$J789,0)),"")</f>
        <v/>
      </c>
      <c r="O789" s="34" t="inlineStr">
        <is>
          <t>Pineapple</t>
        </is>
      </c>
      <c r="P789" s="48" t="n">
        <v>0</v>
      </c>
      <c r="Q789" s="48" t="n">
        <v>45</v>
      </c>
      <c r="R789" s="34" t="inlineStr">
        <is>
          <t>Not listed</t>
        </is>
      </c>
      <c r="S789" s="48" t="n">
        <v>49</v>
      </c>
      <c r="T789" s="48" t="n">
        <v>180</v>
      </c>
      <c r="U789" s="34" t="inlineStr">
        <is>
          <t>HFCS</t>
        </is>
      </c>
      <c r="V789" s="34" t="inlineStr">
        <is>
          <t>Bold fruit soda</t>
        </is>
      </c>
      <c r="W789" s="51" t="n"/>
      <c r="X789" s="51" t="n"/>
      <c r="Y789" s="51" t="n"/>
      <c r="Z789" s="51" t="n"/>
      <c r="AA789" s="34" t="inlineStr">
        <is>
          <t>Medium</t>
        </is>
      </c>
      <c r="AB789" s="34" t="inlineStr">
        <is>
          <t>Legacy fruit soda</t>
        </is>
      </c>
      <c r="AC789" s="34" t="inlineStr">
        <is>
          <t>Super sweet orange soda</t>
        </is>
      </c>
      <c r="AD789" s="34" t="inlineStr">
        <is>
          <t>Bold sweet fruit flavour.</t>
        </is>
      </c>
      <c r="AE789" s="51" t="n"/>
      <c r="AF789" s="53">
        <f>IF(AND(ISNUMBER($P789),ISNUMBER($AL789),$AL789&lt;&gt;0),ROUND($P789/$AL789*100,1),"")</f>
        <v/>
      </c>
      <c r="AG789" s="54">
        <f>IF(AND(ISNUMBER($S789),ISNUMBER($AL789),$AL789&lt;&gt;0),ROUND($S789/$AL789*100,2),"")</f>
        <v/>
      </c>
      <c r="AH789" s="53">
        <f>IF(AND(ISNUMBER($Q789),ISNUMBER($AL789),$AL789&lt;&gt;0),ROUND($Q789/$AL789*100,1),"")</f>
        <v/>
      </c>
      <c r="AI789" s="48">
        <f>IF(ISNUMBER($S789),IF($S789&lt;=1,"Yes","No"),"n/a")</f>
        <v/>
      </c>
      <c r="AJ789" s="48">
        <f>IF(ISNUMBER($S789),ROUND(MAX(0,MIN(100,100-$S789*2.5-IF(ISNUMBER($T789),$T789,0)*0.12+IF($S789&lt;=1,12,0))),0),"")</f>
        <v/>
      </c>
      <c r="AK789" s="48">
        <f>IF(ISNUMBER($Q789),IF($Q789&gt;=100,20,IF($Q789&gt;=30,10,0)),0)+IF(ISNUMBER($R789),IF($R789&gt;=100,20,0),0)+IF(ISNUMBER($P789),IF($P789&gt;=150,20,IF($P789&gt;=50,12,5)),0)+IF(ISNUMBER($S789),IF($S789&lt;=1,15,0),0)</f>
        <v/>
      </c>
      <c r="AL789" s="48" t="n">
        <v>355</v>
      </c>
      <c r="AM789" s="49" t="n"/>
      <c r="AN789" s="48">
        <f>IF(AND(ISNUMBER($P789),ISNUMBER($AL789),$AL789&lt;&gt;0),IF(OR($P789&gt;180,$P789/$AL789*1000&gt;400),"Over ceiling, confirm SKU","Within"),"n/a")</f>
        <v/>
      </c>
      <c r="AO789" s="51" t="n"/>
      <c r="AP789" s="51" t="n"/>
      <c r="AQ789" s="51" t="n"/>
      <c r="AR789" s="34" t="inlineStr">
        <is>
          <t>Recalled, batch confirmed, to confirm</t>
        </is>
      </c>
      <c r="AS789" s="34" t="inlineStr">
        <is>
          <t>BLANK -&gt; requires live Amazon.ca capture</t>
        </is>
      </c>
      <c r="AT789" s="34" t="inlineStr">
        <is>
          <t>Unverified commercial data</t>
        </is>
      </c>
    </row>
    <row r="790" ht="28" customHeight="1">
      <c r="A790" s="34" t="inlineStr">
        <is>
          <t>Crush</t>
        </is>
      </c>
      <c r="B790" s="34" t="inlineStr">
        <is>
          <t>Crush Orange | Pineapple | 8 pack 355mL</t>
        </is>
      </c>
      <c r="C790" s="34" t="inlineStr">
        <is>
          <t>5) Sparkling water &amp; soda</t>
        </is>
      </c>
      <c r="D790" s="34" t="inlineStr">
        <is>
          <t>355 mL can</t>
        </is>
      </c>
      <c r="E790" s="48" t="n">
        <v>8</v>
      </c>
      <c r="F790" s="49" t="n"/>
      <c r="G790" s="50">
        <f>IF(AND(ISNUMBER($F790),ISNUMBER($E790),$E790&lt;&gt;0),$F790/$E790,"")</f>
        <v/>
      </c>
      <c r="H790" s="50">
        <f>IF(AND(ISNUMBER($F790),ISNUMBER($AL790),ISNUMBER($E790),($AL790*$E790)&lt;&gt;0),$F790/($AL790*$E790)*100,"")</f>
        <v/>
      </c>
      <c r="I790" s="51" t="n"/>
      <c r="J790" s="52" t="n"/>
      <c r="K790" s="50">
        <f>IF(AND(ISNUMBER($F790),ISNUMBER($J790)),$F790*(1-$J790),"")</f>
        <v/>
      </c>
      <c r="L790" s="51" t="n"/>
      <c r="M790" s="51" t="n"/>
      <c r="N790" s="50">
        <f>IF(ISNUMBER($F790),($F790-IF(ISNUMBER($AM790),$AM790,0))*(1-IF(ISNUMBER($J790),$J790,0)),"")</f>
        <v/>
      </c>
      <c r="O790" s="34" t="inlineStr">
        <is>
          <t>Pineapple</t>
        </is>
      </c>
      <c r="P790" s="48" t="n">
        <v>0</v>
      </c>
      <c r="Q790" s="48" t="n">
        <v>45</v>
      </c>
      <c r="R790" s="34" t="inlineStr">
        <is>
          <t>Not listed</t>
        </is>
      </c>
      <c r="S790" s="48" t="n">
        <v>49</v>
      </c>
      <c r="T790" s="48" t="n">
        <v>180</v>
      </c>
      <c r="U790" s="34" t="inlineStr">
        <is>
          <t>HFCS</t>
        </is>
      </c>
      <c r="V790" s="34" t="inlineStr">
        <is>
          <t>Bold fruit soda</t>
        </is>
      </c>
      <c r="W790" s="51" t="n"/>
      <c r="X790" s="51" t="n"/>
      <c r="Y790" s="51" t="n"/>
      <c r="Z790" s="51" t="n"/>
      <c r="AA790" s="34" t="inlineStr">
        <is>
          <t>Medium</t>
        </is>
      </c>
      <c r="AB790" s="34" t="inlineStr">
        <is>
          <t>Legacy fruit soda</t>
        </is>
      </c>
      <c r="AC790" s="34" t="inlineStr">
        <is>
          <t>Super sweet orange soda</t>
        </is>
      </c>
      <c r="AD790" s="34" t="inlineStr">
        <is>
          <t>Bold sweet fruit flavour.</t>
        </is>
      </c>
      <c r="AE790" s="51" t="n"/>
      <c r="AF790" s="53">
        <f>IF(AND(ISNUMBER($P790),ISNUMBER($AL790),$AL790&lt;&gt;0),ROUND($P790/$AL790*100,1),"")</f>
        <v/>
      </c>
      <c r="AG790" s="54">
        <f>IF(AND(ISNUMBER($S790),ISNUMBER($AL790),$AL790&lt;&gt;0),ROUND($S790/$AL790*100,2),"")</f>
        <v/>
      </c>
      <c r="AH790" s="53">
        <f>IF(AND(ISNUMBER($Q790),ISNUMBER($AL790),$AL790&lt;&gt;0),ROUND($Q790/$AL790*100,1),"")</f>
        <v/>
      </c>
      <c r="AI790" s="48">
        <f>IF(ISNUMBER($S790),IF($S790&lt;=1,"Yes","No"),"n/a")</f>
        <v/>
      </c>
      <c r="AJ790" s="48">
        <f>IF(ISNUMBER($S790),ROUND(MAX(0,MIN(100,100-$S790*2.5-IF(ISNUMBER($T790),$T790,0)*0.12+IF($S790&lt;=1,12,0))),0),"")</f>
        <v/>
      </c>
      <c r="AK790" s="48">
        <f>IF(ISNUMBER($Q790),IF($Q790&gt;=100,20,IF($Q790&gt;=30,10,0)),0)+IF(ISNUMBER($R790),IF($R790&gt;=100,20,0),0)+IF(ISNUMBER($P790),IF($P790&gt;=150,20,IF($P790&gt;=50,12,5)),0)+IF(ISNUMBER($S790),IF($S790&lt;=1,15,0),0)</f>
        <v/>
      </c>
      <c r="AL790" s="48" t="n">
        <v>355</v>
      </c>
      <c r="AM790" s="49" t="n"/>
      <c r="AN790" s="48">
        <f>IF(AND(ISNUMBER($P790),ISNUMBER($AL790),$AL790&lt;&gt;0),IF(OR($P790&gt;180,$P790/$AL790*1000&gt;400),"Over ceiling, confirm SKU","Within"),"n/a")</f>
        <v/>
      </c>
      <c r="AO790" s="51" t="n"/>
      <c r="AP790" s="51" t="n"/>
      <c r="AQ790" s="51" t="n"/>
      <c r="AR790" s="34" t="inlineStr">
        <is>
          <t>Recalled, batch confirmed, to confirm</t>
        </is>
      </c>
      <c r="AS790" s="34" t="inlineStr">
        <is>
          <t>BLANK -&gt; requires live Amazon.ca capture</t>
        </is>
      </c>
      <c r="AT790" s="34" t="inlineStr">
        <is>
          <t>Unverified commercial data</t>
        </is>
      </c>
    </row>
    <row r="791" ht="28" customHeight="1">
      <c r="A791" s="34" t="inlineStr">
        <is>
          <t>Crush</t>
        </is>
      </c>
      <c r="B791" s="34" t="inlineStr">
        <is>
          <t>Crush Orange | Pineapple | 12 pack 355mL</t>
        </is>
      </c>
      <c r="C791" s="34" t="inlineStr">
        <is>
          <t>5) Sparkling water &amp; soda</t>
        </is>
      </c>
      <c r="D791" s="34" t="inlineStr">
        <is>
          <t>355 mL can</t>
        </is>
      </c>
      <c r="E791" s="48" t="n">
        <v>12</v>
      </c>
      <c r="F791" s="49" t="n"/>
      <c r="G791" s="50">
        <f>IF(AND(ISNUMBER($F791),ISNUMBER($E791),$E791&lt;&gt;0),$F791/$E791,"")</f>
        <v/>
      </c>
      <c r="H791" s="50">
        <f>IF(AND(ISNUMBER($F791),ISNUMBER($AL791),ISNUMBER($E791),($AL791*$E791)&lt;&gt;0),$F791/($AL791*$E791)*100,"")</f>
        <v/>
      </c>
      <c r="I791" s="51" t="n"/>
      <c r="J791" s="52" t="n"/>
      <c r="K791" s="50">
        <f>IF(AND(ISNUMBER($F791),ISNUMBER($J791)),$F791*(1-$J791),"")</f>
        <v/>
      </c>
      <c r="L791" s="51" t="n"/>
      <c r="M791" s="51" t="n"/>
      <c r="N791" s="50">
        <f>IF(ISNUMBER($F791),($F791-IF(ISNUMBER($AM791),$AM791,0))*(1-IF(ISNUMBER($J791),$J791,0)),"")</f>
        <v/>
      </c>
      <c r="O791" s="34" t="inlineStr">
        <is>
          <t>Pineapple</t>
        </is>
      </c>
      <c r="P791" s="48" t="n">
        <v>0</v>
      </c>
      <c r="Q791" s="48" t="n">
        <v>45</v>
      </c>
      <c r="R791" s="34" t="inlineStr">
        <is>
          <t>Not listed</t>
        </is>
      </c>
      <c r="S791" s="48" t="n">
        <v>49</v>
      </c>
      <c r="T791" s="48" t="n">
        <v>180</v>
      </c>
      <c r="U791" s="34" t="inlineStr">
        <is>
          <t>HFCS</t>
        </is>
      </c>
      <c r="V791" s="34" t="inlineStr">
        <is>
          <t>Bold fruit soda</t>
        </is>
      </c>
      <c r="W791" s="51" t="n"/>
      <c r="X791" s="51" t="n"/>
      <c r="Y791" s="51" t="n"/>
      <c r="Z791" s="51" t="n"/>
      <c r="AA791" s="34" t="inlineStr">
        <is>
          <t>Medium</t>
        </is>
      </c>
      <c r="AB791" s="34" t="inlineStr">
        <is>
          <t>Legacy fruit soda</t>
        </is>
      </c>
      <c r="AC791" s="34" t="inlineStr">
        <is>
          <t>Super sweet orange soda</t>
        </is>
      </c>
      <c r="AD791" s="34" t="inlineStr">
        <is>
          <t>Bold sweet fruit flavour.</t>
        </is>
      </c>
      <c r="AE791" s="51" t="n"/>
      <c r="AF791" s="53">
        <f>IF(AND(ISNUMBER($P791),ISNUMBER($AL791),$AL791&lt;&gt;0),ROUND($P791/$AL791*100,1),"")</f>
        <v/>
      </c>
      <c r="AG791" s="54">
        <f>IF(AND(ISNUMBER($S791),ISNUMBER($AL791),$AL791&lt;&gt;0),ROUND($S791/$AL791*100,2),"")</f>
        <v/>
      </c>
      <c r="AH791" s="53">
        <f>IF(AND(ISNUMBER($Q791),ISNUMBER($AL791),$AL791&lt;&gt;0),ROUND($Q791/$AL791*100,1),"")</f>
        <v/>
      </c>
      <c r="AI791" s="48">
        <f>IF(ISNUMBER($S791),IF($S791&lt;=1,"Yes","No"),"n/a")</f>
        <v/>
      </c>
      <c r="AJ791" s="48">
        <f>IF(ISNUMBER($S791),ROUND(MAX(0,MIN(100,100-$S791*2.5-IF(ISNUMBER($T791),$T791,0)*0.12+IF($S791&lt;=1,12,0))),0),"")</f>
        <v/>
      </c>
      <c r="AK791" s="48">
        <f>IF(ISNUMBER($Q791),IF($Q791&gt;=100,20,IF($Q791&gt;=30,10,0)),0)+IF(ISNUMBER($R791),IF($R791&gt;=100,20,0),0)+IF(ISNUMBER($P791),IF($P791&gt;=150,20,IF($P791&gt;=50,12,5)),0)+IF(ISNUMBER($S791),IF($S791&lt;=1,15,0),0)</f>
        <v/>
      </c>
      <c r="AL791" s="48" t="n">
        <v>355</v>
      </c>
      <c r="AM791" s="49" t="n"/>
      <c r="AN791" s="48">
        <f>IF(AND(ISNUMBER($P791),ISNUMBER($AL791),$AL791&lt;&gt;0),IF(OR($P791&gt;180,$P791/$AL791*1000&gt;400),"Over ceiling, confirm SKU","Within"),"n/a")</f>
        <v/>
      </c>
      <c r="AO791" s="51" t="n"/>
      <c r="AP791" s="51" t="n"/>
      <c r="AQ791" s="51" t="n"/>
      <c r="AR791" s="34" t="inlineStr">
        <is>
          <t>Recalled, batch confirmed, to confirm</t>
        </is>
      </c>
      <c r="AS791" s="34" t="inlineStr">
        <is>
          <t>BLANK -&gt; requires live Amazon.ca capture</t>
        </is>
      </c>
      <c r="AT791" s="34" t="inlineStr">
        <is>
          <t>Unverified commercial data</t>
        </is>
      </c>
    </row>
    <row r="792" ht="28" customHeight="1">
      <c r="A792" s="34" t="inlineStr">
        <is>
          <t>Crush</t>
        </is>
      </c>
      <c r="B792" s="34" t="inlineStr">
        <is>
          <t>Crush Orange | Pineapple | 15 pack 355mL</t>
        </is>
      </c>
      <c r="C792" s="34" t="inlineStr">
        <is>
          <t>5) Sparkling water &amp; soda</t>
        </is>
      </c>
      <c r="D792" s="34" t="inlineStr">
        <is>
          <t>355 mL can</t>
        </is>
      </c>
      <c r="E792" s="48" t="n">
        <v>15</v>
      </c>
      <c r="F792" s="49" t="n"/>
      <c r="G792" s="50">
        <f>IF(AND(ISNUMBER($F792),ISNUMBER($E792),$E792&lt;&gt;0),$F792/$E792,"")</f>
        <v/>
      </c>
      <c r="H792" s="50">
        <f>IF(AND(ISNUMBER($F792),ISNUMBER($AL792),ISNUMBER($E792),($AL792*$E792)&lt;&gt;0),$F792/($AL792*$E792)*100,"")</f>
        <v/>
      </c>
      <c r="I792" s="51" t="n"/>
      <c r="J792" s="52" t="n"/>
      <c r="K792" s="50">
        <f>IF(AND(ISNUMBER($F792),ISNUMBER($J792)),$F792*(1-$J792),"")</f>
        <v/>
      </c>
      <c r="L792" s="51" t="n"/>
      <c r="M792" s="51" t="n"/>
      <c r="N792" s="50">
        <f>IF(ISNUMBER($F792),($F792-IF(ISNUMBER($AM792),$AM792,0))*(1-IF(ISNUMBER($J792),$J792,0)),"")</f>
        <v/>
      </c>
      <c r="O792" s="34" t="inlineStr">
        <is>
          <t>Pineapple</t>
        </is>
      </c>
      <c r="P792" s="48" t="n">
        <v>0</v>
      </c>
      <c r="Q792" s="48" t="n">
        <v>45</v>
      </c>
      <c r="R792" s="34" t="inlineStr">
        <is>
          <t>Not listed</t>
        </is>
      </c>
      <c r="S792" s="48" t="n">
        <v>49</v>
      </c>
      <c r="T792" s="48" t="n">
        <v>180</v>
      </c>
      <c r="U792" s="34" t="inlineStr">
        <is>
          <t>HFCS</t>
        </is>
      </c>
      <c r="V792" s="34" t="inlineStr">
        <is>
          <t>Bold fruit soda</t>
        </is>
      </c>
      <c r="W792" s="51" t="n"/>
      <c r="X792" s="51" t="n"/>
      <c r="Y792" s="51" t="n"/>
      <c r="Z792" s="51" t="n"/>
      <c r="AA792" s="34" t="inlineStr">
        <is>
          <t>Medium</t>
        </is>
      </c>
      <c r="AB792" s="34" t="inlineStr">
        <is>
          <t>Legacy fruit soda</t>
        </is>
      </c>
      <c r="AC792" s="34" t="inlineStr">
        <is>
          <t>Super sweet orange soda</t>
        </is>
      </c>
      <c r="AD792" s="34" t="inlineStr">
        <is>
          <t>Bold sweet fruit flavour.</t>
        </is>
      </c>
      <c r="AE792" s="51" t="n"/>
      <c r="AF792" s="53">
        <f>IF(AND(ISNUMBER($P792),ISNUMBER($AL792),$AL792&lt;&gt;0),ROUND($P792/$AL792*100,1),"")</f>
        <v/>
      </c>
      <c r="AG792" s="54">
        <f>IF(AND(ISNUMBER($S792),ISNUMBER($AL792),$AL792&lt;&gt;0),ROUND($S792/$AL792*100,2),"")</f>
        <v/>
      </c>
      <c r="AH792" s="53">
        <f>IF(AND(ISNUMBER($Q792),ISNUMBER($AL792),$AL792&lt;&gt;0),ROUND($Q792/$AL792*100,1),"")</f>
        <v/>
      </c>
      <c r="AI792" s="48">
        <f>IF(ISNUMBER($S792),IF($S792&lt;=1,"Yes","No"),"n/a")</f>
        <v/>
      </c>
      <c r="AJ792" s="48">
        <f>IF(ISNUMBER($S792),ROUND(MAX(0,MIN(100,100-$S792*2.5-IF(ISNUMBER($T792),$T792,0)*0.12+IF($S792&lt;=1,12,0))),0),"")</f>
        <v/>
      </c>
      <c r="AK792" s="48">
        <f>IF(ISNUMBER($Q792),IF($Q792&gt;=100,20,IF($Q792&gt;=30,10,0)),0)+IF(ISNUMBER($R792),IF($R792&gt;=100,20,0),0)+IF(ISNUMBER($P792),IF($P792&gt;=150,20,IF($P792&gt;=50,12,5)),0)+IF(ISNUMBER($S792),IF($S792&lt;=1,15,0),0)</f>
        <v/>
      </c>
      <c r="AL792" s="48" t="n">
        <v>355</v>
      </c>
      <c r="AM792" s="49" t="n"/>
      <c r="AN792" s="48">
        <f>IF(AND(ISNUMBER($P792),ISNUMBER($AL792),$AL792&lt;&gt;0),IF(OR($P792&gt;180,$P792/$AL792*1000&gt;400),"Over ceiling, confirm SKU","Within"),"n/a")</f>
        <v/>
      </c>
      <c r="AO792" s="51" t="n"/>
      <c r="AP792" s="51" t="n"/>
      <c r="AQ792" s="51" t="n"/>
      <c r="AR792" s="34" t="inlineStr">
        <is>
          <t>Recalled, batch confirmed, to confirm</t>
        </is>
      </c>
      <c r="AS792" s="34" t="inlineStr">
        <is>
          <t>BLANK -&gt; requires live Amazon.ca capture</t>
        </is>
      </c>
      <c r="AT792" s="34" t="inlineStr">
        <is>
          <t>Unverified commercial data</t>
        </is>
      </c>
    </row>
    <row r="793" ht="28" customHeight="1">
      <c r="A793" s="34" t="inlineStr">
        <is>
          <t>Crush</t>
        </is>
      </c>
      <c r="B793" s="34" t="inlineStr">
        <is>
          <t>Crush Orange | Pineapple | 18 pack 355mL</t>
        </is>
      </c>
      <c r="C793" s="34" t="inlineStr">
        <is>
          <t>5) Sparkling water &amp; soda</t>
        </is>
      </c>
      <c r="D793" s="34" t="inlineStr">
        <is>
          <t>355 mL can</t>
        </is>
      </c>
      <c r="E793" s="48" t="n">
        <v>18</v>
      </c>
      <c r="F793" s="49" t="n"/>
      <c r="G793" s="50">
        <f>IF(AND(ISNUMBER($F793),ISNUMBER($E793),$E793&lt;&gt;0),$F793/$E793,"")</f>
        <v/>
      </c>
      <c r="H793" s="50">
        <f>IF(AND(ISNUMBER($F793),ISNUMBER($AL793),ISNUMBER($E793),($AL793*$E793)&lt;&gt;0),$F793/($AL793*$E793)*100,"")</f>
        <v/>
      </c>
      <c r="I793" s="51" t="n"/>
      <c r="J793" s="52" t="n"/>
      <c r="K793" s="50">
        <f>IF(AND(ISNUMBER($F793),ISNUMBER($J793)),$F793*(1-$J793),"")</f>
        <v/>
      </c>
      <c r="L793" s="51" t="n"/>
      <c r="M793" s="51" t="n"/>
      <c r="N793" s="50">
        <f>IF(ISNUMBER($F793),($F793-IF(ISNUMBER($AM793),$AM793,0))*(1-IF(ISNUMBER($J793),$J793,0)),"")</f>
        <v/>
      </c>
      <c r="O793" s="34" t="inlineStr">
        <is>
          <t>Pineapple</t>
        </is>
      </c>
      <c r="P793" s="48" t="n">
        <v>0</v>
      </c>
      <c r="Q793" s="48" t="n">
        <v>45</v>
      </c>
      <c r="R793" s="34" t="inlineStr">
        <is>
          <t>Not listed</t>
        </is>
      </c>
      <c r="S793" s="48" t="n">
        <v>49</v>
      </c>
      <c r="T793" s="48" t="n">
        <v>180</v>
      </c>
      <c r="U793" s="34" t="inlineStr">
        <is>
          <t>HFCS</t>
        </is>
      </c>
      <c r="V793" s="34" t="inlineStr">
        <is>
          <t>Bold fruit soda</t>
        </is>
      </c>
      <c r="W793" s="51" t="n"/>
      <c r="X793" s="51" t="n"/>
      <c r="Y793" s="51" t="n"/>
      <c r="Z793" s="51" t="n"/>
      <c r="AA793" s="34" t="inlineStr">
        <is>
          <t>Medium</t>
        </is>
      </c>
      <c r="AB793" s="34" t="inlineStr">
        <is>
          <t>Legacy fruit soda</t>
        </is>
      </c>
      <c r="AC793" s="34" t="inlineStr">
        <is>
          <t>Super sweet orange soda</t>
        </is>
      </c>
      <c r="AD793" s="34" t="inlineStr">
        <is>
          <t>Bold sweet fruit flavour.</t>
        </is>
      </c>
      <c r="AE793" s="51" t="n"/>
      <c r="AF793" s="53">
        <f>IF(AND(ISNUMBER($P793),ISNUMBER($AL793),$AL793&lt;&gt;0),ROUND($P793/$AL793*100,1),"")</f>
        <v/>
      </c>
      <c r="AG793" s="54">
        <f>IF(AND(ISNUMBER($S793),ISNUMBER($AL793),$AL793&lt;&gt;0),ROUND($S793/$AL793*100,2),"")</f>
        <v/>
      </c>
      <c r="AH793" s="53">
        <f>IF(AND(ISNUMBER($Q793),ISNUMBER($AL793),$AL793&lt;&gt;0),ROUND($Q793/$AL793*100,1),"")</f>
        <v/>
      </c>
      <c r="AI793" s="48">
        <f>IF(ISNUMBER($S793),IF($S793&lt;=1,"Yes","No"),"n/a")</f>
        <v/>
      </c>
      <c r="AJ793" s="48">
        <f>IF(ISNUMBER($S793),ROUND(MAX(0,MIN(100,100-$S793*2.5-IF(ISNUMBER($T793),$T793,0)*0.12+IF($S793&lt;=1,12,0))),0),"")</f>
        <v/>
      </c>
      <c r="AK793" s="48">
        <f>IF(ISNUMBER($Q793),IF($Q793&gt;=100,20,IF($Q793&gt;=30,10,0)),0)+IF(ISNUMBER($R793),IF($R793&gt;=100,20,0),0)+IF(ISNUMBER($P793),IF($P793&gt;=150,20,IF($P793&gt;=50,12,5)),0)+IF(ISNUMBER($S793),IF($S793&lt;=1,15,0),0)</f>
        <v/>
      </c>
      <c r="AL793" s="48" t="n">
        <v>355</v>
      </c>
      <c r="AM793" s="49" t="n"/>
      <c r="AN793" s="48">
        <f>IF(AND(ISNUMBER($P793),ISNUMBER($AL793),$AL793&lt;&gt;0),IF(OR($P793&gt;180,$P793/$AL793*1000&gt;400),"Over ceiling, confirm SKU","Within"),"n/a")</f>
        <v/>
      </c>
      <c r="AO793" s="51" t="n"/>
      <c r="AP793" s="51" t="n"/>
      <c r="AQ793" s="51" t="n"/>
      <c r="AR793" s="34" t="inlineStr">
        <is>
          <t>Recalled, batch confirmed, to confirm</t>
        </is>
      </c>
      <c r="AS793" s="34" t="inlineStr">
        <is>
          <t>BLANK -&gt; requires live Amazon.ca capture</t>
        </is>
      </c>
      <c r="AT793" s="34" t="inlineStr">
        <is>
          <t>Unverified commercial data</t>
        </is>
      </c>
    </row>
    <row r="794" ht="28" customHeight="1">
      <c r="A794" s="34" t="inlineStr">
        <is>
          <t>Crush</t>
        </is>
      </c>
      <c r="B794" s="34" t="inlineStr">
        <is>
          <t>Crush Orange | Pineapple | 24 pack 355mL</t>
        </is>
      </c>
      <c r="C794" s="34" t="inlineStr">
        <is>
          <t>5) Sparkling water &amp; soda</t>
        </is>
      </c>
      <c r="D794" s="34" t="inlineStr">
        <is>
          <t>355 mL can</t>
        </is>
      </c>
      <c r="E794" s="48" t="n">
        <v>24</v>
      </c>
      <c r="F794" s="49" t="n"/>
      <c r="G794" s="50">
        <f>IF(AND(ISNUMBER($F794),ISNUMBER($E794),$E794&lt;&gt;0),$F794/$E794,"")</f>
        <v/>
      </c>
      <c r="H794" s="50">
        <f>IF(AND(ISNUMBER($F794),ISNUMBER($AL794),ISNUMBER($E794),($AL794*$E794)&lt;&gt;0),$F794/($AL794*$E794)*100,"")</f>
        <v/>
      </c>
      <c r="I794" s="51" t="n"/>
      <c r="J794" s="52" t="n"/>
      <c r="K794" s="50">
        <f>IF(AND(ISNUMBER($F794),ISNUMBER($J794)),$F794*(1-$J794),"")</f>
        <v/>
      </c>
      <c r="L794" s="51" t="n"/>
      <c r="M794" s="51" t="n"/>
      <c r="N794" s="50">
        <f>IF(ISNUMBER($F794),($F794-IF(ISNUMBER($AM794),$AM794,0))*(1-IF(ISNUMBER($J794),$J794,0)),"")</f>
        <v/>
      </c>
      <c r="O794" s="34" t="inlineStr">
        <is>
          <t>Pineapple</t>
        </is>
      </c>
      <c r="P794" s="48" t="n">
        <v>0</v>
      </c>
      <c r="Q794" s="48" t="n">
        <v>45</v>
      </c>
      <c r="R794" s="34" t="inlineStr">
        <is>
          <t>Not listed</t>
        </is>
      </c>
      <c r="S794" s="48" t="n">
        <v>49</v>
      </c>
      <c r="T794" s="48" t="n">
        <v>180</v>
      </c>
      <c r="U794" s="34" t="inlineStr">
        <is>
          <t>HFCS</t>
        </is>
      </c>
      <c r="V794" s="34" t="inlineStr">
        <is>
          <t>Bold fruit soda</t>
        </is>
      </c>
      <c r="W794" s="51" t="n"/>
      <c r="X794" s="51" t="n"/>
      <c r="Y794" s="51" t="n"/>
      <c r="Z794" s="51" t="n"/>
      <c r="AA794" s="34" t="inlineStr">
        <is>
          <t>Medium</t>
        </is>
      </c>
      <c r="AB794" s="34" t="inlineStr">
        <is>
          <t>Legacy fruit soda</t>
        </is>
      </c>
      <c r="AC794" s="34" t="inlineStr">
        <is>
          <t>Super sweet orange soda</t>
        </is>
      </c>
      <c r="AD794" s="34" t="inlineStr">
        <is>
          <t>Bold sweet fruit flavour.</t>
        </is>
      </c>
      <c r="AE794" s="51" t="n"/>
      <c r="AF794" s="53">
        <f>IF(AND(ISNUMBER($P794),ISNUMBER($AL794),$AL794&lt;&gt;0),ROUND($P794/$AL794*100,1),"")</f>
        <v/>
      </c>
      <c r="AG794" s="54">
        <f>IF(AND(ISNUMBER($S794),ISNUMBER($AL794),$AL794&lt;&gt;0),ROUND($S794/$AL794*100,2),"")</f>
        <v/>
      </c>
      <c r="AH794" s="53">
        <f>IF(AND(ISNUMBER($Q794),ISNUMBER($AL794),$AL794&lt;&gt;0),ROUND($Q794/$AL794*100,1),"")</f>
        <v/>
      </c>
      <c r="AI794" s="48">
        <f>IF(ISNUMBER($S794),IF($S794&lt;=1,"Yes","No"),"n/a")</f>
        <v/>
      </c>
      <c r="AJ794" s="48">
        <f>IF(ISNUMBER($S794),ROUND(MAX(0,MIN(100,100-$S794*2.5-IF(ISNUMBER($T794),$T794,0)*0.12+IF($S794&lt;=1,12,0))),0),"")</f>
        <v/>
      </c>
      <c r="AK794" s="48">
        <f>IF(ISNUMBER($Q794),IF($Q794&gt;=100,20,IF($Q794&gt;=30,10,0)),0)+IF(ISNUMBER($R794),IF($R794&gt;=100,20,0),0)+IF(ISNUMBER($P794),IF($P794&gt;=150,20,IF($P794&gt;=50,12,5)),0)+IF(ISNUMBER($S794),IF($S794&lt;=1,15,0),0)</f>
        <v/>
      </c>
      <c r="AL794" s="48" t="n">
        <v>355</v>
      </c>
      <c r="AM794" s="49" t="n"/>
      <c r="AN794" s="48">
        <f>IF(AND(ISNUMBER($P794),ISNUMBER($AL794),$AL794&lt;&gt;0),IF(OR($P794&gt;180,$P794/$AL794*1000&gt;400),"Over ceiling, confirm SKU","Within"),"n/a")</f>
        <v/>
      </c>
      <c r="AO794" s="51" t="n"/>
      <c r="AP794" s="51" t="n"/>
      <c r="AQ794" s="51" t="n"/>
      <c r="AR794" s="34" t="inlineStr">
        <is>
          <t>Recalled, batch confirmed, to confirm</t>
        </is>
      </c>
      <c r="AS794" s="34" t="inlineStr">
        <is>
          <t>BLANK -&gt; requires live Amazon.ca capture</t>
        </is>
      </c>
      <c r="AT794" s="34" t="inlineStr">
        <is>
          <t>Unverified commercial data</t>
        </is>
      </c>
    </row>
    <row r="795" ht="28" customHeight="1">
      <c r="A795" s="34" t="inlineStr">
        <is>
          <t>Crush</t>
        </is>
      </c>
      <c r="B795" s="34" t="inlineStr">
        <is>
          <t>Crush Orange | Cream Soda | single 355mL</t>
        </is>
      </c>
      <c r="C795" s="34" t="inlineStr">
        <is>
          <t>5) Sparkling water &amp; soda</t>
        </is>
      </c>
      <c r="D795" s="34" t="inlineStr">
        <is>
          <t>355 mL can</t>
        </is>
      </c>
      <c r="E795" s="48" t="n">
        <v>1</v>
      </c>
      <c r="F795" s="49" t="n"/>
      <c r="G795" s="50">
        <f>IF(AND(ISNUMBER($F795),ISNUMBER($E795),$E795&lt;&gt;0),$F795/$E795,"")</f>
        <v/>
      </c>
      <c r="H795" s="50">
        <f>IF(AND(ISNUMBER($F795),ISNUMBER($AL795),ISNUMBER($E795),($AL795*$E795)&lt;&gt;0),$F795/($AL795*$E795)*100,"")</f>
        <v/>
      </c>
      <c r="I795" s="51" t="n"/>
      <c r="J795" s="52" t="n"/>
      <c r="K795" s="50">
        <f>IF(AND(ISNUMBER($F795),ISNUMBER($J795)),$F795*(1-$J795),"")</f>
        <v/>
      </c>
      <c r="L795" s="51" t="n"/>
      <c r="M795" s="51" t="n"/>
      <c r="N795" s="50">
        <f>IF(ISNUMBER($F795),($F795-IF(ISNUMBER($AM795),$AM795,0))*(1-IF(ISNUMBER($J795),$J795,0)),"")</f>
        <v/>
      </c>
      <c r="O795" s="34" t="inlineStr">
        <is>
          <t>Cream Soda</t>
        </is>
      </c>
      <c r="P795" s="48" t="n">
        <v>0</v>
      </c>
      <c r="Q795" s="48" t="n">
        <v>45</v>
      </c>
      <c r="R795" s="34" t="inlineStr">
        <is>
          <t>Not listed</t>
        </is>
      </c>
      <c r="S795" s="48" t="n">
        <v>49</v>
      </c>
      <c r="T795" s="48" t="n">
        <v>180</v>
      </c>
      <c r="U795" s="34" t="inlineStr">
        <is>
          <t>HFCS</t>
        </is>
      </c>
      <c r="V795" s="34" t="inlineStr">
        <is>
          <t>Bold fruit soda</t>
        </is>
      </c>
      <c r="W795" s="51" t="n"/>
      <c r="X795" s="51" t="n"/>
      <c r="Y795" s="51" t="n"/>
      <c r="Z795" s="51" t="n"/>
      <c r="AA795" s="34" t="inlineStr">
        <is>
          <t>Medium</t>
        </is>
      </c>
      <c r="AB795" s="34" t="inlineStr">
        <is>
          <t>Legacy fruit soda</t>
        </is>
      </c>
      <c r="AC795" s="34" t="inlineStr">
        <is>
          <t>Super sweet orange soda</t>
        </is>
      </c>
      <c r="AD795" s="34" t="inlineStr">
        <is>
          <t>Bold sweet fruit flavour.</t>
        </is>
      </c>
      <c r="AE795" s="51" t="n"/>
      <c r="AF795" s="53">
        <f>IF(AND(ISNUMBER($P795),ISNUMBER($AL795),$AL795&lt;&gt;0),ROUND($P795/$AL795*100,1),"")</f>
        <v/>
      </c>
      <c r="AG795" s="54">
        <f>IF(AND(ISNUMBER($S795),ISNUMBER($AL795),$AL795&lt;&gt;0),ROUND($S795/$AL795*100,2),"")</f>
        <v/>
      </c>
      <c r="AH795" s="53">
        <f>IF(AND(ISNUMBER($Q795),ISNUMBER($AL795),$AL795&lt;&gt;0),ROUND($Q795/$AL795*100,1),"")</f>
        <v/>
      </c>
      <c r="AI795" s="48">
        <f>IF(ISNUMBER($S795),IF($S795&lt;=1,"Yes","No"),"n/a")</f>
        <v/>
      </c>
      <c r="AJ795" s="48">
        <f>IF(ISNUMBER($S795),ROUND(MAX(0,MIN(100,100-$S795*2.5-IF(ISNUMBER($T795),$T795,0)*0.12+IF($S795&lt;=1,12,0))),0),"")</f>
        <v/>
      </c>
      <c r="AK795" s="48">
        <f>IF(ISNUMBER($Q795),IF($Q795&gt;=100,20,IF($Q795&gt;=30,10,0)),0)+IF(ISNUMBER($R795),IF($R795&gt;=100,20,0),0)+IF(ISNUMBER($P795),IF($P795&gt;=150,20,IF($P795&gt;=50,12,5)),0)+IF(ISNUMBER($S795),IF($S795&lt;=1,15,0),0)</f>
        <v/>
      </c>
      <c r="AL795" s="48" t="n">
        <v>355</v>
      </c>
      <c r="AM795" s="49" t="n"/>
      <c r="AN795" s="48">
        <f>IF(AND(ISNUMBER($P795),ISNUMBER($AL795),$AL795&lt;&gt;0),IF(OR($P795&gt;180,$P795/$AL795*1000&gt;400),"Over ceiling, confirm SKU","Within"),"n/a")</f>
        <v/>
      </c>
      <c r="AO795" s="51" t="n"/>
      <c r="AP795" s="51" t="n"/>
      <c r="AQ795" s="51" t="n"/>
      <c r="AR795" s="34" t="inlineStr">
        <is>
          <t>Recalled, batch confirmed, to confirm</t>
        </is>
      </c>
      <c r="AS795" s="34" t="inlineStr">
        <is>
          <t>BLANK -&gt; requires live Amazon.ca capture</t>
        </is>
      </c>
      <c r="AT795" s="34" t="inlineStr">
        <is>
          <t>Unverified commercial data</t>
        </is>
      </c>
    </row>
    <row r="796" ht="28" customHeight="1">
      <c r="A796" s="34" t="inlineStr">
        <is>
          <t>Crush</t>
        </is>
      </c>
      <c r="B796" s="34" t="inlineStr">
        <is>
          <t>Crush Orange | Cream Soda | 8 pack 355mL</t>
        </is>
      </c>
      <c r="C796" s="34" t="inlineStr">
        <is>
          <t>5) Sparkling water &amp; soda</t>
        </is>
      </c>
      <c r="D796" s="34" t="inlineStr">
        <is>
          <t>355 mL can</t>
        </is>
      </c>
      <c r="E796" s="48" t="n">
        <v>8</v>
      </c>
      <c r="F796" s="49" t="n"/>
      <c r="G796" s="50">
        <f>IF(AND(ISNUMBER($F796),ISNUMBER($E796),$E796&lt;&gt;0),$F796/$E796,"")</f>
        <v/>
      </c>
      <c r="H796" s="50">
        <f>IF(AND(ISNUMBER($F796),ISNUMBER($AL796),ISNUMBER($E796),($AL796*$E796)&lt;&gt;0),$F796/($AL796*$E796)*100,"")</f>
        <v/>
      </c>
      <c r="I796" s="51" t="n"/>
      <c r="J796" s="52" t="n"/>
      <c r="K796" s="50">
        <f>IF(AND(ISNUMBER($F796),ISNUMBER($J796)),$F796*(1-$J796),"")</f>
        <v/>
      </c>
      <c r="L796" s="51" t="n"/>
      <c r="M796" s="51" t="n"/>
      <c r="N796" s="50">
        <f>IF(ISNUMBER($F796),($F796-IF(ISNUMBER($AM796),$AM796,0))*(1-IF(ISNUMBER($J796),$J796,0)),"")</f>
        <v/>
      </c>
      <c r="O796" s="34" t="inlineStr">
        <is>
          <t>Cream Soda</t>
        </is>
      </c>
      <c r="P796" s="48" t="n">
        <v>0</v>
      </c>
      <c r="Q796" s="48" t="n">
        <v>45</v>
      </c>
      <c r="R796" s="34" t="inlineStr">
        <is>
          <t>Not listed</t>
        </is>
      </c>
      <c r="S796" s="48" t="n">
        <v>49</v>
      </c>
      <c r="T796" s="48" t="n">
        <v>180</v>
      </c>
      <c r="U796" s="34" t="inlineStr">
        <is>
          <t>HFCS</t>
        </is>
      </c>
      <c r="V796" s="34" t="inlineStr">
        <is>
          <t>Bold fruit soda</t>
        </is>
      </c>
      <c r="W796" s="51" t="n"/>
      <c r="X796" s="51" t="n"/>
      <c r="Y796" s="51" t="n"/>
      <c r="Z796" s="51" t="n"/>
      <c r="AA796" s="34" t="inlineStr">
        <is>
          <t>Medium</t>
        </is>
      </c>
      <c r="AB796" s="34" t="inlineStr">
        <is>
          <t>Legacy fruit soda</t>
        </is>
      </c>
      <c r="AC796" s="34" t="inlineStr">
        <is>
          <t>Super sweet orange soda</t>
        </is>
      </c>
      <c r="AD796" s="34" t="inlineStr">
        <is>
          <t>Bold sweet fruit flavour.</t>
        </is>
      </c>
      <c r="AE796" s="51" t="n"/>
      <c r="AF796" s="53">
        <f>IF(AND(ISNUMBER($P796),ISNUMBER($AL796),$AL796&lt;&gt;0),ROUND($P796/$AL796*100,1),"")</f>
        <v/>
      </c>
      <c r="AG796" s="54">
        <f>IF(AND(ISNUMBER($S796),ISNUMBER($AL796),$AL796&lt;&gt;0),ROUND($S796/$AL796*100,2),"")</f>
        <v/>
      </c>
      <c r="AH796" s="53">
        <f>IF(AND(ISNUMBER($Q796),ISNUMBER($AL796),$AL796&lt;&gt;0),ROUND($Q796/$AL796*100,1),"")</f>
        <v/>
      </c>
      <c r="AI796" s="48">
        <f>IF(ISNUMBER($S796),IF($S796&lt;=1,"Yes","No"),"n/a")</f>
        <v/>
      </c>
      <c r="AJ796" s="48">
        <f>IF(ISNUMBER($S796),ROUND(MAX(0,MIN(100,100-$S796*2.5-IF(ISNUMBER($T796),$T796,0)*0.12+IF($S796&lt;=1,12,0))),0),"")</f>
        <v/>
      </c>
      <c r="AK796" s="48">
        <f>IF(ISNUMBER($Q796),IF($Q796&gt;=100,20,IF($Q796&gt;=30,10,0)),0)+IF(ISNUMBER($R796),IF($R796&gt;=100,20,0),0)+IF(ISNUMBER($P796),IF($P796&gt;=150,20,IF($P796&gt;=50,12,5)),0)+IF(ISNUMBER($S796),IF($S796&lt;=1,15,0),0)</f>
        <v/>
      </c>
      <c r="AL796" s="48" t="n">
        <v>355</v>
      </c>
      <c r="AM796" s="49" t="n"/>
      <c r="AN796" s="48">
        <f>IF(AND(ISNUMBER($P796),ISNUMBER($AL796),$AL796&lt;&gt;0),IF(OR($P796&gt;180,$P796/$AL796*1000&gt;400),"Over ceiling, confirm SKU","Within"),"n/a")</f>
        <v/>
      </c>
      <c r="AO796" s="51" t="n"/>
      <c r="AP796" s="51" t="n"/>
      <c r="AQ796" s="51" t="n"/>
      <c r="AR796" s="34" t="inlineStr">
        <is>
          <t>Recalled, batch confirmed, to confirm</t>
        </is>
      </c>
      <c r="AS796" s="34" t="inlineStr">
        <is>
          <t>BLANK -&gt; requires live Amazon.ca capture</t>
        </is>
      </c>
      <c r="AT796" s="34" t="inlineStr">
        <is>
          <t>Unverified commercial data</t>
        </is>
      </c>
    </row>
    <row r="797" ht="28" customHeight="1">
      <c r="A797" s="34" t="inlineStr">
        <is>
          <t>Crush</t>
        </is>
      </c>
      <c r="B797" s="34" t="inlineStr">
        <is>
          <t>Crush Orange | Cream Soda | 12 pack 355mL</t>
        </is>
      </c>
      <c r="C797" s="34" t="inlineStr">
        <is>
          <t>5) Sparkling water &amp; soda</t>
        </is>
      </c>
      <c r="D797" s="34" t="inlineStr">
        <is>
          <t>355 mL can</t>
        </is>
      </c>
      <c r="E797" s="48" t="n">
        <v>12</v>
      </c>
      <c r="F797" s="49" t="n"/>
      <c r="G797" s="50">
        <f>IF(AND(ISNUMBER($F797),ISNUMBER($E797),$E797&lt;&gt;0),$F797/$E797,"")</f>
        <v/>
      </c>
      <c r="H797" s="50">
        <f>IF(AND(ISNUMBER($F797),ISNUMBER($AL797),ISNUMBER($E797),($AL797*$E797)&lt;&gt;0),$F797/($AL797*$E797)*100,"")</f>
        <v/>
      </c>
      <c r="I797" s="51" t="n"/>
      <c r="J797" s="52" t="n"/>
      <c r="K797" s="50">
        <f>IF(AND(ISNUMBER($F797),ISNUMBER($J797)),$F797*(1-$J797),"")</f>
        <v/>
      </c>
      <c r="L797" s="51" t="n"/>
      <c r="M797" s="51" t="n"/>
      <c r="N797" s="50">
        <f>IF(ISNUMBER($F797),($F797-IF(ISNUMBER($AM797),$AM797,0))*(1-IF(ISNUMBER($J797),$J797,0)),"")</f>
        <v/>
      </c>
      <c r="O797" s="34" t="inlineStr">
        <is>
          <t>Cream Soda</t>
        </is>
      </c>
      <c r="P797" s="48" t="n">
        <v>0</v>
      </c>
      <c r="Q797" s="48" t="n">
        <v>45</v>
      </c>
      <c r="R797" s="34" t="inlineStr">
        <is>
          <t>Not listed</t>
        </is>
      </c>
      <c r="S797" s="48" t="n">
        <v>49</v>
      </c>
      <c r="T797" s="48" t="n">
        <v>180</v>
      </c>
      <c r="U797" s="34" t="inlineStr">
        <is>
          <t>HFCS</t>
        </is>
      </c>
      <c r="V797" s="34" t="inlineStr">
        <is>
          <t>Bold fruit soda</t>
        </is>
      </c>
      <c r="W797" s="51" t="n"/>
      <c r="X797" s="51" t="n"/>
      <c r="Y797" s="51" t="n"/>
      <c r="Z797" s="51" t="n"/>
      <c r="AA797" s="34" t="inlineStr">
        <is>
          <t>Medium</t>
        </is>
      </c>
      <c r="AB797" s="34" t="inlineStr">
        <is>
          <t>Legacy fruit soda</t>
        </is>
      </c>
      <c r="AC797" s="34" t="inlineStr">
        <is>
          <t>Super sweet orange soda</t>
        </is>
      </c>
      <c r="AD797" s="34" t="inlineStr">
        <is>
          <t>Bold sweet fruit flavour.</t>
        </is>
      </c>
      <c r="AE797" s="51" t="n"/>
      <c r="AF797" s="53">
        <f>IF(AND(ISNUMBER($P797),ISNUMBER($AL797),$AL797&lt;&gt;0),ROUND($P797/$AL797*100,1),"")</f>
        <v/>
      </c>
      <c r="AG797" s="54">
        <f>IF(AND(ISNUMBER($S797),ISNUMBER($AL797),$AL797&lt;&gt;0),ROUND($S797/$AL797*100,2),"")</f>
        <v/>
      </c>
      <c r="AH797" s="53">
        <f>IF(AND(ISNUMBER($Q797),ISNUMBER($AL797),$AL797&lt;&gt;0),ROUND($Q797/$AL797*100,1),"")</f>
        <v/>
      </c>
      <c r="AI797" s="48">
        <f>IF(ISNUMBER($S797),IF($S797&lt;=1,"Yes","No"),"n/a")</f>
        <v/>
      </c>
      <c r="AJ797" s="48">
        <f>IF(ISNUMBER($S797),ROUND(MAX(0,MIN(100,100-$S797*2.5-IF(ISNUMBER($T797),$T797,0)*0.12+IF($S797&lt;=1,12,0))),0),"")</f>
        <v/>
      </c>
      <c r="AK797" s="48">
        <f>IF(ISNUMBER($Q797),IF($Q797&gt;=100,20,IF($Q797&gt;=30,10,0)),0)+IF(ISNUMBER($R797),IF($R797&gt;=100,20,0),0)+IF(ISNUMBER($P797),IF($P797&gt;=150,20,IF($P797&gt;=50,12,5)),0)+IF(ISNUMBER($S797),IF($S797&lt;=1,15,0),0)</f>
        <v/>
      </c>
      <c r="AL797" s="48" t="n">
        <v>355</v>
      </c>
      <c r="AM797" s="49" t="n"/>
      <c r="AN797" s="48">
        <f>IF(AND(ISNUMBER($P797),ISNUMBER($AL797),$AL797&lt;&gt;0),IF(OR($P797&gt;180,$P797/$AL797*1000&gt;400),"Over ceiling, confirm SKU","Within"),"n/a")</f>
        <v/>
      </c>
      <c r="AO797" s="51" t="n"/>
      <c r="AP797" s="51" t="n"/>
      <c r="AQ797" s="51" t="n"/>
      <c r="AR797" s="34" t="inlineStr">
        <is>
          <t>Recalled, batch confirmed, to confirm</t>
        </is>
      </c>
      <c r="AS797" s="34" t="inlineStr">
        <is>
          <t>BLANK -&gt; requires live Amazon.ca capture</t>
        </is>
      </c>
      <c r="AT797" s="34" t="inlineStr">
        <is>
          <t>Unverified commercial data</t>
        </is>
      </c>
    </row>
    <row r="798" ht="28" customHeight="1">
      <c r="A798" s="34" t="inlineStr">
        <is>
          <t>Crush</t>
        </is>
      </c>
      <c r="B798" s="34" t="inlineStr">
        <is>
          <t>Crush Orange | Cream Soda | 15 pack 355mL</t>
        </is>
      </c>
      <c r="C798" s="34" t="inlineStr">
        <is>
          <t>5) Sparkling water &amp; soda</t>
        </is>
      </c>
      <c r="D798" s="34" t="inlineStr">
        <is>
          <t>355 mL can</t>
        </is>
      </c>
      <c r="E798" s="48" t="n">
        <v>15</v>
      </c>
      <c r="F798" s="49" t="n"/>
      <c r="G798" s="50">
        <f>IF(AND(ISNUMBER($F798),ISNUMBER($E798),$E798&lt;&gt;0),$F798/$E798,"")</f>
        <v/>
      </c>
      <c r="H798" s="50">
        <f>IF(AND(ISNUMBER($F798),ISNUMBER($AL798),ISNUMBER($E798),($AL798*$E798)&lt;&gt;0),$F798/($AL798*$E798)*100,"")</f>
        <v/>
      </c>
      <c r="I798" s="51" t="n"/>
      <c r="J798" s="52" t="n"/>
      <c r="K798" s="50">
        <f>IF(AND(ISNUMBER($F798),ISNUMBER($J798)),$F798*(1-$J798),"")</f>
        <v/>
      </c>
      <c r="L798" s="51" t="n"/>
      <c r="M798" s="51" t="n"/>
      <c r="N798" s="50">
        <f>IF(ISNUMBER($F798),($F798-IF(ISNUMBER($AM798),$AM798,0))*(1-IF(ISNUMBER($J798),$J798,0)),"")</f>
        <v/>
      </c>
      <c r="O798" s="34" t="inlineStr">
        <is>
          <t>Cream Soda</t>
        </is>
      </c>
      <c r="P798" s="48" t="n">
        <v>0</v>
      </c>
      <c r="Q798" s="48" t="n">
        <v>45</v>
      </c>
      <c r="R798" s="34" t="inlineStr">
        <is>
          <t>Not listed</t>
        </is>
      </c>
      <c r="S798" s="48" t="n">
        <v>49</v>
      </c>
      <c r="T798" s="48" t="n">
        <v>180</v>
      </c>
      <c r="U798" s="34" t="inlineStr">
        <is>
          <t>HFCS</t>
        </is>
      </c>
      <c r="V798" s="34" t="inlineStr">
        <is>
          <t>Bold fruit soda</t>
        </is>
      </c>
      <c r="W798" s="51" t="n"/>
      <c r="X798" s="51" t="n"/>
      <c r="Y798" s="51" t="n"/>
      <c r="Z798" s="51" t="n"/>
      <c r="AA798" s="34" t="inlineStr">
        <is>
          <t>Medium</t>
        </is>
      </c>
      <c r="AB798" s="34" t="inlineStr">
        <is>
          <t>Legacy fruit soda</t>
        </is>
      </c>
      <c r="AC798" s="34" t="inlineStr">
        <is>
          <t>Super sweet orange soda</t>
        </is>
      </c>
      <c r="AD798" s="34" t="inlineStr">
        <is>
          <t>Bold sweet fruit flavour.</t>
        </is>
      </c>
      <c r="AE798" s="51" t="n"/>
      <c r="AF798" s="53">
        <f>IF(AND(ISNUMBER($P798),ISNUMBER($AL798),$AL798&lt;&gt;0),ROUND($P798/$AL798*100,1),"")</f>
        <v/>
      </c>
      <c r="AG798" s="54">
        <f>IF(AND(ISNUMBER($S798),ISNUMBER($AL798),$AL798&lt;&gt;0),ROUND($S798/$AL798*100,2),"")</f>
        <v/>
      </c>
      <c r="AH798" s="53">
        <f>IF(AND(ISNUMBER($Q798),ISNUMBER($AL798),$AL798&lt;&gt;0),ROUND($Q798/$AL798*100,1),"")</f>
        <v/>
      </c>
      <c r="AI798" s="48">
        <f>IF(ISNUMBER($S798),IF($S798&lt;=1,"Yes","No"),"n/a")</f>
        <v/>
      </c>
      <c r="AJ798" s="48">
        <f>IF(ISNUMBER($S798),ROUND(MAX(0,MIN(100,100-$S798*2.5-IF(ISNUMBER($T798),$T798,0)*0.12+IF($S798&lt;=1,12,0))),0),"")</f>
        <v/>
      </c>
      <c r="AK798" s="48">
        <f>IF(ISNUMBER($Q798),IF($Q798&gt;=100,20,IF($Q798&gt;=30,10,0)),0)+IF(ISNUMBER($R798),IF($R798&gt;=100,20,0),0)+IF(ISNUMBER($P798),IF($P798&gt;=150,20,IF($P798&gt;=50,12,5)),0)+IF(ISNUMBER($S798),IF($S798&lt;=1,15,0),0)</f>
        <v/>
      </c>
      <c r="AL798" s="48" t="n">
        <v>355</v>
      </c>
      <c r="AM798" s="49" t="n"/>
      <c r="AN798" s="48">
        <f>IF(AND(ISNUMBER($P798),ISNUMBER($AL798),$AL798&lt;&gt;0),IF(OR($P798&gt;180,$P798/$AL798*1000&gt;400),"Over ceiling, confirm SKU","Within"),"n/a")</f>
        <v/>
      </c>
      <c r="AO798" s="51" t="n"/>
      <c r="AP798" s="51" t="n"/>
      <c r="AQ798" s="51" t="n"/>
      <c r="AR798" s="34" t="inlineStr">
        <is>
          <t>Recalled, batch confirmed, to confirm</t>
        </is>
      </c>
      <c r="AS798" s="34" t="inlineStr">
        <is>
          <t>BLANK -&gt; requires live Amazon.ca capture</t>
        </is>
      </c>
      <c r="AT798" s="34" t="inlineStr">
        <is>
          <t>Unverified commercial data</t>
        </is>
      </c>
    </row>
    <row r="799" ht="28" customHeight="1">
      <c r="A799" s="34" t="inlineStr">
        <is>
          <t>Crush</t>
        </is>
      </c>
      <c r="B799" s="34" t="inlineStr">
        <is>
          <t>Crush Orange | Cream Soda | 18 pack 355mL</t>
        </is>
      </c>
      <c r="C799" s="34" t="inlineStr">
        <is>
          <t>5) Sparkling water &amp; soda</t>
        </is>
      </c>
      <c r="D799" s="34" t="inlineStr">
        <is>
          <t>355 mL can</t>
        </is>
      </c>
      <c r="E799" s="48" t="n">
        <v>18</v>
      </c>
      <c r="F799" s="49" t="n"/>
      <c r="G799" s="50">
        <f>IF(AND(ISNUMBER($F799),ISNUMBER($E799),$E799&lt;&gt;0),$F799/$E799,"")</f>
        <v/>
      </c>
      <c r="H799" s="50">
        <f>IF(AND(ISNUMBER($F799),ISNUMBER($AL799),ISNUMBER($E799),($AL799*$E799)&lt;&gt;0),$F799/($AL799*$E799)*100,"")</f>
        <v/>
      </c>
      <c r="I799" s="51" t="n"/>
      <c r="J799" s="52" t="n"/>
      <c r="K799" s="50">
        <f>IF(AND(ISNUMBER($F799),ISNUMBER($J799)),$F799*(1-$J799),"")</f>
        <v/>
      </c>
      <c r="L799" s="51" t="n"/>
      <c r="M799" s="51" t="n"/>
      <c r="N799" s="50">
        <f>IF(ISNUMBER($F799),($F799-IF(ISNUMBER($AM799),$AM799,0))*(1-IF(ISNUMBER($J799),$J799,0)),"")</f>
        <v/>
      </c>
      <c r="O799" s="34" t="inlineStr">
        <is>
          <t>Cream Soda</t>
        </is>
      </c>
      <c r="P799" s="48" t="n">
        <v>0</v>
      </c>
      <c r="Q799" s="48" t="n">
        <v>45</v>
      </c>
      <c r="R799" s="34" t="inlineStr">
        <is>
          <t>Not listed</t>
        </is>
      </c>
      <c r="S799" s="48" t="n">
        <v>49</v>
      </c>
      <c r="T799" s="48" t="n">
        <v>180</v>
      </c>
      <c r="U799" s="34" t="inlineStr">
        <is>
          <t>HFCS</t>
        </is>
      </c>
      <c r="V799" s="34" t="inlineStr">
        <is>
          <t>Bold fruit soda</t>
        </is>
      </c>
      <c r="W799" s="51" t="n"/>
      <c r="X799" s="51" t="n"/>
      <c r="Y799" s="51" t="n"/>
      <c r="Z799" s="51" t="n"/>
      <c r="AA799" s="34" t="inlineStr">
        <is>
          <t>Medium</t>
        </is>
      </c>
      <c r="AB799" s="34" t="inlineStr">
        <is>
          <t>Legacy fruit soda</t>
        </is>
      </c>
      <c r="AC799" s="34" t="inlineStr">
        <is>
          <t>Super sweet orange soda</t>
        </is>
      </c>
      <c r="AD799" s="34" t="inlineStr">
        <is>
          <t>Bold sweet fruit flavour.</t>
        </is>
      </c>
      <c r="AE799" s="51" t="n"/>
      <c r="AF799" s="53">
        <f>IF(AND(ISNUMBER($P799),ISNUMBER($AL799),$AL799&lt;&gt;0),ROUND($P799/$AL799*100,1),"")</f>
        <v/>
      </c>
      <c r="AG799" s="54">
        <f>IF(AND(ISNUMBER($S799),ISNUMBER($AL799),$AL799&lt;&gt;0),ROUND($S799/$AL799*100,2),"")</f>
        <v/>
      </c>
      <c r="AH799" s="53">
        <f>IF(AND(ISNUMBER($Q799),ISNUMBER($AL799),$AL799&lt;&gt;0),ROUND($Q799/$AL799*100,1),"")</f>
        <v/>
      </c>
      <c r="AI799" s="48">
        <f>IF(ISNUMBER($S799),IF($S799&lt;=1,"Yes","No"),"n/a")</f>
        <v/>
      </c>
      <c r="AJ799" s="48">
        <f>IF(ISNUMBER($S799),ROUND(MAX(0,MIN(100,100-$S799*2.5-IF(ISNUMBER($T799),$T799,0)*0.12+IF($S799&lt;=1,12,0))),0),"")</f>
        <v/>
      </c>
      <c r="AK799" s="48">
        <f>IF(ISNUMBER($Q799),IF($Q799&gt;=100,20,IF($Q799&gt;=30,10,0)),0)+IF(ISNUMBER($R799),IF($R799&gt;=100,20,0),0)+IF(ISNUMBER($P799),IF($P799&gt;=150,20,IF($P799&gt;=50,12,5)),0)+IF(ISNUMBER($S799),IF($S799&lt;=1,15,0),0)</f>
        <v/>
      </c>
      <c r="AL799" s="48" t="n">
        <v>355</v>
      </c>
      <c r="AM799" s="49" t="n"/>
      <c r="AN799" s="48">
        <f>IF(AND(ISNUMBER($P799),ISNUMBER($AL799),$AL799&lt;&gt;0),IF(OR($P799&gt;180,$P799/$AL799*1000&gt;400),"Over ceiling, confirm SKU","Within"),"n/a")</f>
        <v/>
      </c>
      <c r="AO799" s="51" t="n"/>
      <c r="AP799" s="51" t="n"/>
      <c r="AQ799" s="51" t="n"/>
      <c r="AR799" s="34" t="inlineStr">
        <is>
          <t>Recalled, batch confirmed, to confirm</t>
        </is>
      </c>
      <c r="AS799" s="34" t="inlineStr">
        <is>
          <t>BLANK -&gt; requires live Amazon.ca capture</t>
        </is>
      </c>
      <c r="AT799" s="34" t="inlineStr">
        <is>
          <t>Unverified commercial data</t>
        </is>
      </c>
    </row>
    <row r="800" ht="28" customHeight="1">
      <c r="A800" s="34" t="inlineStr">
        <is>
          <t>Crush</t>
        </is>
      </c>
      <c r="B800" s="34" t="inlineStr">
        <is>
          <t>Crush Orange | Cream Soda | 24 pack 355mL</t>
        </is>
      </c>
      <c r="C800" s="34" t="inlineStr">
        <is>
          <t>5) Sparkling water &amp; soda</t>
        </is>
      </c>
      <c r="D800" s="34" t="inlineStr">
        <is>
          <t>355 mL can</t>
        </is>
      </c>
      <c r="E800" s="48" t="n">
        <v>24</v>
      </c>
      <c r="F800" s="49" t="n"/>
      <c r="G800" s="50">
        <f>IF(AND(ISNUMBER($F800),ISNUMBER($E800),$E800&lt;&gt;0),$F800/$E800,"")</f>
        <v/>
      </c>
      <c r="H800" s="50">
        <f>IF(AND(ISNUMBER($F800),ISNUMBER($AL800),ISNUMBER($E800),($AL800*$E800)&lt;&gt;0),$F800/($AL800*$E800)*100,"")</f>
        <v/>
      </c>
      <c r="I800" s="51" t="n"/>
      <c r="J800" s="52" t="n"/>
      <c r="K800" s="50">
        <f>IF(AND(ISNUMBER($F800),ISNUMBER($J800)),$F800*(1-$J800),"")</f>
        <v/>
      </c>
      <c r="L800" s="51" t="n"/>
      <c r="M800" s="51" t="n"/>
      <c r="N800" s="50">
        <f>IF(ISNUMBER($F800),($F800-IF(ISNUMBER($AM800),$AM800,0))*(1-IF(ISNUMBER($J800),$J800,0)),"")</f>
        <v/>
      </c>
      <c r="O800" s="34" t="inlineStr">
        <is>
          <t>Cream Soda</t>
        </is>
      </c>
      <c r="P800" s="48" t="n">
        <v>0</v>
      </c>
      <c r="Q800" s="48" t="n">
        <v>45</v>
      </c>
      <c r="R800" s="34" t="inlineStr">
        <is>
          <t>Not listed</t>
        </is>
      </c>
      <c r="S800" s="48" t="n">
        <v>49</v>
      </c>
      <c r="T800" s="48" t="n">
        <v>180</v>
      </c>
      <c r="U800" s="34" t="inlineStr">
        <is>
          <t>HFCS</t>
        </is>
      </c>
      <c r="V800" s="34" t="inlineStr">
        <is>
          <t>Bold fruit soda</t>
        </is>
      </c>
      <c r="W800" s="51" t="n"/>
      <c r="X800" s="51" t="n"/>
      <c r="Y800" s="51" t="n"/>
      <c r="Z800" s="51" t="n"/>
      <c r="AA800" s="34" t="inlineStr">
        <is>
          <t>Medium</t>
        </is>
      </c>
      <c r="AB800" s="34" t="inlineStr">
        <is>
          <t>Legacy fruit soda</t>
        </is>
      </c>
      <c r="AC800" s="34" t="inlineStr">
        <is>
          <t>Super sweet orange soda</t>
        </is>
      </c>
      <c r="AD800" s="34" t="inlineStr">
        <is>
          <t>Bold sweet fruit flavour.</t>
        </is>
      </c>
      <c r="AE800" s="51" t="n"/>
      <c r="AF800" s="53">
        <f>IF(AND(ISNUMBER($P800),ISNUMBER($AL800),$AL800&lt;&gt;0),ROUND($P800/$AL800*100,1),"")</f>
        <v/>
      </c>
      <c r="AG800" s="54">
        <f>IF(AND(ISNUMBER($S800),ISNUMBER($AL800),$AL800&lt;&gt;0),ROUND($S800/$AL800*100,2),"")</f>
        <v/>
      </c>
      <c r="AH800" s="53">
        <f>IF(AND(ISNUMBER($Q800),ISNUMBER($AL800),$AL800&lt;&gt;0),ROUND($Q800/$AL800*100,1),"")</f>
        <v/>
      </c>
      <c r="AI800" s="48">
        <f>IF(ISNUMBER($S800),IF($S800&lt;=1,"Yes","No"),"n/a")</f>
        <v/>
      </c>
      <c r="AJ800" s="48">
        <f>IF(ISNUMBER($S800),ROUND(MAX(0,MIN(100,100-$S800*2.5-IF(ISNUMBER($T800),$T800,0)*0.12+IF($S800&lt;=1,12,0))),0),"")</f>
        <v/>
      </c>
      <c r="AK800" s="48">
        <f>IF(ISNUMBER($Q800),IF($Q800&gt;=100,20,IF($Q800&gt;=30,10,0)),0)+IF(ISNUMBER($R800),IF($R800&gt;=100,20,0),0)+IF(ISNUMBER($P800),IF($P800&gt;=150,20,IF($P800&gt;=50,12,5)),0)+IF(ISNUMBER($S800),IF($S800&lt;=1,15,0),0)</f>
        <v/>
      </c>
      <c r="AL800" s="48" t="n">
        <v>355</v>
      </c>
      <c r="AM800" s="49" t="n"/>
      <c r="AN800" s="48">
        <f>IF(AND(ISNUMBER($P800),ISNUMBER($AL800),$AL800&lt;&gt;0),IF(OR($P800&gt;180,$P800/$AL800*1000&gt;400),"Over ceiling, confirm SKU","Within"),"n/a")</f>
        <v/>
      </c>
      <c r="AO800" s="51" t="n"/>
      <c r="AP800" s="51" t="n"/>
      <c r="AQ800" s="51" t="n"/>
      <c r="AR800" s="34" t="inlineStr">
        <is>
          <t>Recalled, batch confirmed, to confirm</t>
        </is>
      </c>
      <c r="AS800" s="34" t="inlineStr">
        <is>
          <t>BLANK -&gt; requires live Amazon.ca capture</t>
        </is>
      </c>
      <c r="AT800" s="34" t="inlineStr">
        <is>
          <t>Unverified commercial data</t>
        </is>
      </c>
    </row>
    <row r="801" ht="28" customHeight="1">
      <c r="A801" s="34" t="inlineStr">
        <is>
          <t>Fresca</t>
        </is>
      </c>
      <c r="B801" s="34" t="inlineStr">
        <is>
          <t>Fresca Sparkling | Original Citrus | single 355mL</t>
        </is>
      </c>
      <c r="C801" s="34" t="inlineStr">
        <is>
          <t>5) Sparkling water &amp; soda</t>
        </is>
      </c>
      <c r="D801" s="34" t="inlineStr">
        <is>
          <t>355 mL can</t>
        </is>
      </c>
      <c r="E801" s="48" t="n">
        <v>1</v>
      </c>
      <c r="F801" s="49" t="n"/>
      <c r="G801" s="50">
        <f>IF(AND(ISNUMBER($F801),ISNUMBER($E801),$E801&lt;&gt;0),$F801/$E801,"")</f>
        <v/>
      </c>
      <c r="H801" s="50">
        <f>IF(AND(ISNUMBER($F801),ISNUMBER($AL801),ISNUMBER($E801),($AL801*$E801)&lt;&gt;0),$F801/($AL801*$E801)*100,"")</f>
        <v/>
      </c>
      <c r="I801" s="51" t="n"/>
      <c r="J801" s="52" t="n"/>
      <c r="K801" s="50">
        <f>IF(AND(ISNUMBER($F801),ISNUMBER($J801)),$F801*(1-$J801),"")</f>
        <v/>
      </c>
      <c r="L801" s="51" t="n"/>
      <c r="M801" s="51" t="n"/>
      <c r="N801" s="50">
        <f>IF(ISNUMBER($F801),($F801-IF(ISNUMBER($AM801),$AM801,0))*(1-IF(ISNUMBER($J801),$J801,0)),"")</f>
        <v/>
      </c>
      <c r="O801" s="34" t="inlineStr">
        <is>
          <t>Original Citrus</t>
        </is>
      </c>
      <c r="P801" s="48" t="n">
        <v>0</v>
      </c>
      <c r="Q801" s="48" t="n">
        <v>35</v>
      </c>
      <c r="R801" s="34" t="inlineStr">
        <is>
          <t>Not listed</t>
        </is>
      </c>
      <c r="S801" s="48" t="n">
        <v>0</v>
      </c>
      <c r="T801" s="48" t="n">
        <v>0</v>
      </c>
      <c r="U801" s="34" t="inlineStr">
        <is>
          <t>Aspartame + acesulfame-K</t>
        </is>
      </c>
      <c r="V801" s="34" t="inlineStr">
        <is>
          <t>Zero sugar grapefruit citrus</t>
        </is>
      </c>
      <c r="W801" s="51" t="n"/>
      <c r="X801" s="51" t="n"/>
      <c r="Y801" s="51" t="n"/>
      <c r="Z801" s="51" t="n"/>
      <c r="AA801" s="34" t="inlineStr">
        <is>
          <t>Medium</t>
        </is>
      </c>
      <c r="AB801" s="34" t="inlineStr">
        <is>
          <t>Cult zero cal soda</t>
        </is>
      </c>
      <c r="AC801" s="34" t="inlineStr">
        <is>
          <t>Zero calorie citrus soda</t>
        </is>
      </c>
      <c r="AD801" s="34" t="inlineStr">
        <is>
          <t>Grown up zero cal citrus.</t>
        </is>
      </c>
      <c r="AE801" s="51" t="n"/>
      <c r="AF801" s="53">
        <f>IF(AND(ISNUMBER($P801),ISNUMBER($AL801),$AL801&lt;&gt;0),ROUND($P801/$AL801*100,1),"")</f>
        <v/>
      </c>
      <c r="AG801" s="54">
        <f>IF(AND(ISNUMBER($S801),ISNUMBER($AL801),$AL801&lt;&gt;0),ROUND($S801/$AL801*100,2),"")</f>
        <v/>
      </c>
      <c r="AH801" s="53">
        <f>IF(AND(ISNUMBER($Q801),ISNUMBER($AL801),$AL801&lt;&gt;0),ROUND($Q801/$AL801*100,1),"")</f>
        <v/>
      </c>
      <c r="AI801" s="48">
        <f>IF(ISNUMBER($S801),IF($S801&lt;=1,"Yes","No"),"n/a")</f>
        <v/>
      </c>
      <c r="AJ801" s="48">
        <f>IF(ISNUMBER($S801),ROUND(MAX(0,MIN(100,100-$S801*2.5-IF(ISNUMBER($T801),$T801,0)*0.12+IF($S801&lt;=1,12,0))),0),"")</f>
        <v/>
      </c>
      <c r="AK801" s="48">
        <f>IF(ISNUMBER($Q801),IF($Q801&gt;=100,20,IF($Q801&gt;=30,10,0)),0)+IF(ISNUMBER($R801),IF($R801&gt;=100,20,0),0)+IF(ISNUMBER($P801),IF($P801&gt;=150,20,IF($P801&gt;=50,12,5)),0)+IF(ISNUMBER($S801),IF($S801&lt;=1,15,0),0)</f>
        <v/>
      </c>
      <c r="AL801" s="48" t="n">
        <v>355</v>
      </c>
      <c r="AM801" s="49" t="n"/>
      <c r="AN801" s="48">
        <f>IF(AND(ISNUMBER($P801),ISNUMBER($AL801),$AL801&lt;&gt;0),IF(OR($P801&gt;180,$P801/$AL801*1000&gt;400),"Over ceiling, confirm SKU","Within"),"n/a")</f>
        <v/>
      </c>
      <c r="AO801" s="51" t="n"/>
      <c r="AP801" s="51" t="n"/>
      <c r="AQ801" s="51" t="n"/>
      <c r="AR801" s="34" t="inlineStr">
        <is>
          <t>Recalled, batch confirmed, to confirm</t>
        </is>
      </c>
      <c r="AS801" s="34" t="inlineStr">
        <is>
          <t>BLANK -&gt; requires live Amazon.ca capture</t>
        </is>
      </c>
      <c r="AT801" s="34" t="inlineStr">
        <is>
          <t>Unverified commercial data</t>
        </is>
      </c>
    </row>
    <row r="802" ht="28" customHeight="1">
      <c r="A802" s="34" t="inlineStr">
        <is>
          <t>Fresca</t>
        </is>
      </c>
      <c r="B802" s="34" t="inlineStr">
        <is>
          <t>Fresca Sparkling | Original Citrus | 8 pack 355mL</t>
        </is>
      </c>
      <c r="C802" s="34" t="inlineStr">
        <is>
          <t>5) Sparkling water &amp; soda</t>
        </is>
      </c>
      <c r="D802" s="34" t="inlineStr">
        <is>
          <t>355 mL can</t>
        </is>
      </c>
      <c r="E802" s="48" t="n">
        <v>8</v>
      </c>
      <c r="F802" s="49" t="n"/>
      <c r="G802" s="50">
        <f>IF(AND(ISNUMBER($F802),ISNUMBER($E802),$E802&lt;&gt;0),$F802/$E802,"")</f>
        <v/>
      </c>
      <c r="H802" s="50">
        <f>IF(AND(ISNUMBER($F802),ISNUMBER($AL802),ISNUMBER($E802),($AL802*$E802)&lt;&gt;0),$F802/($AL802*$E802)*100,"")</f>
        <v/>
      </c>
      <c r="I802" s="51" t="n"/>
      <c r="J802" s="52" t="n"/>
      <c r="K802" s="50">
        <f>IF(AND(ISNUMBER($F802),ISNUMBER($J802)),$F802*(1-$J802),"")</f>
        <v/>
      </c>
      <c r="L802" s="51" t="n"/>
      <c r="M802" s="51" t="n"/>
      <c r="N802" s="50">
        <f>IF(ISNUMBER($F802),($F802-IF(ISNUMBER($AM802),$AM802,0))*(1-IF(ISNUMBER($J802),$J802,0)),"")</f>
        <v/>
      </c>
      <c r="O802" s="34" t="inlineStr">
        <is>
          <t>Original Citrus</t>
        </is>
      </c>
      <c r="P802" s="48" t="n">
        <v>0</v>
      </c>
      <c r="Q802" s="48" t="n">
        <v>35</v>
      </c>
      <c r="R802" s="34" t="inlineStr">
        <is>
          <t>Not listed</t>
        </is>
      </c>
      <c r="S802" s="48" t="n">
        <v>0</v>
      </c>
      <c r="T802" s="48" t="n">
        <v>0</v>
      </c>
      <c r="U802" s="34" t="inlineStr">
        <is>
          <t>Aspartame + acesulfame-K</t>
        </is>
      </c>
      <c r="V802" s="34" t="inlineStr">
        <is>
          <t>Zero sugar grapefruit citrus</t>
        </is>
      </c>
      <c r="W802" s="51" t="n"/>
      <c r="X802" s="51" t="n"/>
      <c r="Y802" s="51" t="n"/>
      <c r="Z802" s="51" t="n"/>
      <c r="AA802" s="34" t="inlineStr">
        <is>
          <t>Medium</t>
        </is>
      </c>
      <c r="AB802" s="34" t="inlineStr">
        <is>
          <t>Cult zero cal soda</t>
        </is>
      </c>
      <c r="AC802" s="34" t="inlineStr">
        <is>
          <t>Zero calorie citrus soda</t>
        </is>
      </c>
      <c r="AD802" s="34" t="inlineStr">
        <is>
          <t>Grown up zero cal citrus.</t>
        </is>
      </c>
      <c r="AE802" s="51" t="n"/>
      <c r="AF802" s="53">
        <f>IF(AND(ISNUMBER($P802),ISNUMBER($AL802),$AL802&lt;&gt;0),ROUND($P802/$AL802*100,1),"")</f>
        <v/>
      </c>
      <c r="AG802" s="54">
        <f>IF(AND(ISNUMBER($S802),ISNUMBER($AL802),$AL802&lt;&gt;0),ROUND($S802/$AL802*100,2),"")</f>
        <v/>
      </c>
      <c r="AH802" s="53">
        <f>IF(AND(ISNUMBER($Q802),ISNUMBER($AL802),$AL802&lt;&gt;0),ROUND($Q802/$AL802*100,1),"")</f>
        <v/>
      </c>
      <c r="AI802" s="48">
        <f>IF(ISNUMBER($S802),IF($S802&lt;=1,"Yes","No"),"n/a")</f>
        <v/>
      </c>
      <c r="AJ802" s="48">
        <f>IF(ISNUMBER($S802),ROUND(MAX(0,MIN(100,100-$S802*2.5-IF(ISNUMBER($T802),$T802,0)*0.12+IF($S802&lt;=1,12,0))),0),"")</f>
        <v/>
      </c>
      <c r="AK802" s="48">
        <f>IF(ISNUMBER($Q802),IF($Q802&gt;=100,20,IF($Q802&gt;=30,10,0)),0)+IF(ISNUMBER($R802),IF($R802&gt;=100,20,0),0)+IF(ISNUMBER($P802),IF($P802&gt;=150,20,IF($P802&gt;=50,12,5)),0)+IF(ISNUMBER($S802),IF($S802&lt;=1,15,0),0)</f>
        <v/>
      </c>
      <c r="AL802" s="48" t="n">
        <v>355</v>
      </c>
      <c r="AM802" s="49" t="n"/>
      <c r="AN802" s="48">
        <f>IF(AND(ISNUMBER($P802),ISNUMBER($AL802),$AL802&lt;&gt;0),IF(OR($P802&gt;180,$P802/$AL802*1000&gt;400),"Over ceiling, confirm SKU","Within"),"n/a")</f>
        <v/>
      </c>
      <c r="AO802" s="51" t="n"/>
      <c r="AP802" s="51" t="n"/>
      <c r="AQ802" s="51" t="n"/>
      <c r="AR802" s="34" t="inlineStr">
        <is>
          <t>Recalled, batch confirmed, to confirm</t>
        </is>
      </c>
      <c r="AS802" s="34" t="inlineStr">
        <is>
          <t>BLANK -&gt; requires live Amazon.ca capture</t>
        </is>
      </c>
      <c r="AT802" s="34" t="inlineStr">
        <is>
          <t>Unverified commercial data</t>
        </is>
      </c>
    </row>
    <row r="803" ht="28" customHeight="1">
      <c r="A803" s="34" t="inlineStr">
        <is>
          <t>Fresca</t>
        </is>
      </c>
      <c r="B803" s="34" t="inlineStr">
        <is>
          <t>Fresca Sparkling | Original Citrus | 12 pack 355mL</t>
        </is>
      </c>
      <c r="C803" s="34" t="inlineStr">
        <is>
          <t>5) Sparkling water &amp; soda</t>
        </is>
      </c>
      <c r="D803" s="34" t="inlineStr">
        <is>
          <t>355 mL can</t>
        </is>
      </c>
      <c r="E803" s="48" t="n">
        <v>12</v>
      </c>
      <c r="F803" s="49" t="n"/>
      <c r="G803" s="50">
        <f>IF(AND(ISNUMBER($F803),ISNUMBER($E803),$E803&lt;&gt;0),$F803/$E803,"")</f>
        <v/>
      </c>
      <c r="H803" s="50">
        <f>IF(AND(ISNUMBER($F803),ISNUMBER($AL803),ISNUMBER($E803),($AL803*$E803)&lt;&gt;0),$F803/($AL803*$E803)*100,"")</f>
        <v/>
      </c>
      <c r="I803" s="51" t="n"/>
      <c r="J803" s="52" t="n"/>
      <c r="K803" s="50">
        <f>IF(AND(ISNUMBER($F803),ISNUMBER($J803)),$F803*(1-$J803),"")</f>
        <v/>
      </c>
      <c r="L803" s="51" t="n"/>
      <c r="M803" s="51" t="n"/>
      <c r="N803" s="50">
        <f>IF(ISNUMBER($F803),($F803-IF(ISNUMBER($AM803),$AM803,0))*(1-IF(ISNUMBER($J803),$J803,0)),"")</f>
        <v/>
      </c>
      <c r="O803" s="34" t="inlineStr">
        <is>
          <t>Original Citrus</t>
        </is>
      </c>
      <c r="P803" s="48" t="n">
        <v>0</v>
      </c>
      <c r="Q803" s="48" t="n">
        <v>35</v>
      </c>
      <c r="R803" s="34" t="inlineStr">
        <is>
          <t>Not listed</t>
        </is>
      </c>
      <c r="S803" s="48" t="n">
        <v>0</v>
      </c>
      <c r="T803" s="48" t="n">
        <v>0</v>
      </c>
      <c r="U803" s="34" t="inlineStr">
        <is>
          <t>Aspartame + acesulfame-K</t>
        </is>
      </c>
      <c r="V803" s="34" t="inlineStr">
        <is>
          <t>Zero sugar grapefruit citrus</t>
        </is>
      </c>
      <c r="W803" s="51" t="n"/>
      <c r="X803" s="51" t="n"/>
      <c r="Y803" s="51" t="n"/>
      <c r="Z803" s="51" t="n"/>
      <c r="AA803" s="34" t="inlineStr">
        <is>
          <t>Medium</t>
        </is>
      </c>
      <c r="AB803" s="34" t="inlineStr">
        <is>
          <t>Cult zero cal soda</t>
        </is>
      </c>
      <c r="AC803" s="34" t="inlineStr">
        <is>
          <t>Zero calorie citrus soda</t>
        </is>
      </c>
      <c r="AD803" s="34" t="inlineStr">
        <is>
          <t>Grown up zero cal citrus.</t>
        </is>
      </c>
      <c r="AE803" s="51" t="n"/>
      <c r="AF803" s="53">
        <f>IF(AND(ISNUMBER($P803),ISNUMBER($AL803),$AL803&lt;&gt;0),ROUND($P803/$AL803*100,1),"")</f>
        <v/>
      </c>
      <c r="AG803" s="54">
        <f>IF(AND(ISNUMBER($S803),ISNUMBER($AL803),$AL803&lt;&gt;0),ROUND($S803/$AL803*100,2),"")</f>
        <v/>
      </c>
      <c r="AH803" s="53">
        <f>IF(AND(ISNUMBER($Q803),ISNUMBER($AL803),$AL803&lt;&gt;0),ROUND($Q803/$AL803*100,1),"")</f>
        <v/>
      </c>
      <c r="AI803" s="48">
        <f>IF(ISNUMBER($S803),IF($S803&lt;=1,"Yes","No"),"n/a")</f>
        <v/>
      </c>
      <c r="AJ803" s="48">
        <f>IF(ISNUMBER($S803),ROUND(MAX(0,MIN(100,100-$S803*2.5-IF(ISNUMBER($T803),$T803,0)*0.12+IF($S803&lt;=1,12,0))),0),"")</f>
        <v/>
      </c>
      <c r="AK803" s="48">
        <f>IF(ISNUMBER($Q803),IF($Q803&gt;=100,20,IF($Q803&gt;=30,10,0)),0)+IF(ISNUMBER($R803),IF($R803&gt;=100,20,0),0)+IF(ISNUMBER($P803),IF($P803&gt;=150,20,IF($P803&gt;=50,12,5)),0)+IF(ISNUMBER($S803),IF($S803&lt;=1,15,0),0)</f>
        <v/>
      </c>
      <c r="AL803" s="48" t="n">
        <v>355</v>
      </c>
      <c r="AM803" s="49" t="n"/>
      <c r="AN803" s="48">
        <f>IF(AND(ISNUMBER($P803),ISNUMBER($AL803),$AL803&lt;&gt;0),IF(OR($P803&gt;180,$P803/$AL803*1000&gt;400),"Over ceiling, confirm SKU","Within"),"n/a")</f>
        <v/>
      </c>
      <c r="AO803" s="51" t="n"/>
      <c r="AP803" s="51" t="n"/>
      <c r="AQ803" s="51" t="n"/>
      <c r="AR803" s="34" t="inlineStr">
        <is>
          <t>Recalled, batch confirmed, to confirm</t>
        </is>
      </c>
      <c r="AS803" s="34" t="inlineStr">
        <is>
          <t>BLANK -&gt; requires live Amazon.ca capture</t>
        </is>
      </c>
      <c r="AT803" s="34" t="inlineStr">
        <is>
          <t>Unverified commercial data</t>
        </is>
      </c>
    </row>
    <row r="804" ht="28" customHeight="1">
      <c r="A804" s="34" t="inlineStr">
        <is>
          <t>Fresca</t>
        </is>
      </c>
      <c r="B804" s="34" t="inlineStr">
        <is>
          <t>Fresca Sparkling | Original Citrus | 15 pack 355mL</t>
        </is>
      </c>
      <c r="C804" s="34" t="inlineStr">
        <is>
          <t>5) Sparkling water &amp; soda</t>
        </is>
      </c>
      <c r="D804" s="34" t="inlineStr">
        <is>
          <t>355 mL can</t>
        </is>
      </c>
      <c r="E804" s="48" t="n">
        <v>15</v>
      </c>
      <c r="F804" s="49" t="n"/>
      <c r="G804" s="50">
        <f>IF(AND(ISNUMBER($F804),ISNUMBER($E804),$E804&lt;&gt;0),$F804/$E804,"")</f>
        <v/>
      </c>
      <c r="H804" s="50">
        <f>IF(AND(ISNUMBER($F804),ISNUMBER($AL804),ISNUMBER($E804),($AL804*$E804)&lt;&gt;0),$F804/($AL804*$E804)*100,"")</f>
        <v/>
      </c>
      <c r="I804" s="51" t="n"/>
      <c r="J804" s="52" t="n"/>
      <c r="K804" s="50">
        <f>IF(AND(ISNUMBER($F804),ISNUMBER($J804)),$F804*(1-$J804),"")</f>
        <v/>
      </c>
      <c r="L804" s="51" t="n"/>
      <c r="M804" s="51" t="n"/>
      <c r="N804" s="50">
        <f>IF(ISNUMBER($F804),($F804-IF(ISNUMBER($AM804),$AM804,0))*(1-IF(ISNUMBER($J804),$J804,0)),"")</f>
        <v/>
      </c>
      <c r="O804" s="34" t="inlineStr">
        <is>
          <t>Original Citrus</t>
        </is>
      </c>
      <c r="P804" s="48" t="n">
        <v>0</v>
      </c>
      <c r="Q804" s="48" t="n">
        <v>35</v>
      </c>
      <c r="R804" s="34" t="inlineStr">
        <is>
          <t>Not listed</t>
        </is>
      </c>
      <c r="S804" s="48" t="n">
        <v>0</v>
      </c>
      <c r="T804" s="48" t="n">
        <v>0</v>
      </c>
      <c r="U804" s="34" t="inlineStr">
        <is>
          <t>Aspartame + acesulfame-K</t>
        </is>
      </c>
      <c r="V804" s="34" t="inlineStr">
        <is>
          <t>Zero sugar grapefruit citrus</t>
        </is>
      </c>
      <c r="W804" s="51" t="n"/>
      <c r="X804" s="51" t="n"/>
      <c r="Y804" s="51" t="n"/>
      <c r="Z804" s="51" t="n"/>
      <c r="AA804" s="34" t="inlineStr">
        <is>
          <t>Medium</t>
        </is>
      </c>
      <c r="AB804" s="34" t="inlineStr">
        <is>
          <t>Cult zero cal soda</t>
        </is>
      </c>
      <c r="AC804" s="34" t="inlineStr">
        <is>
          <t>Zero calorie citrus soda</t>
        </is>
      </c>
      <c r="AD804" s="34" t="inlineStr">
        <is>
          <t>Grown up zero cal citrus.</t>
        </is>
      </c>
      <c r="AE804" s="51" t="n"/>
      <c r="AF804" s="53">
        <f>IF(AND(ISNUMBER($P804),ISNUMBER($AL804),$AL804&lt;&gt;0),ROUND($P804/$AL804*100,1),"")</f>
        <v/>
      </c>
      <c r="AG804" s="54">
        <f>IF(AND(ISNUMBER($S804),ISNUMBER($AL804),$AL804&lt;&gt;0),ROUND($S804/$AL804*100,2),"")</f>
        <v/>
      </c>
      <c r="AH804" s="53">
        <f>IF(AND(ISNUMBER($Q804),ISNUMBER($AL804),$AL804&lt;&gt;0),ROUND($Q804/$AL804*100,1),"")</f>
        <v/>
      </c>
      <c r="AI804" s="48">
        <f>IF(ISNUMBER($S804),IF($S804&lt;=1,"Yes","No"),"n/a")</f>
        <v/>
      </c>
      <c r="AJ804" s="48">
        <f>IF(ISNUMBER($S804),ROUND(MAX(0,MIN(100,100-$S804*2.5-IF(ISNUMBER($T804),$T804,0)*0.12+IF($S804&lt;=1,12,0))),0),"")</f>
        <v/>
      </c>
      <c r="AK804" s="48">
        <f>IF(ISNUMBER($Q804),IF($Q804&gt;=100,20,IF($Q804&gt;=30,10,0)),0)+IF(ISNUMBER($R804),IF($R804&gt;=100,20,0),0)+IF(ISNUMBER($P804),IF($P804&gt;=150,20,IF($P804&gt;=50,12,5)),0)+IF(ISNUMBER($S804),IF($S804&lt;=1,15,0),0)</f>
        <v/>
      </c>
      <c r="AL804" s="48" t="n">
        <v>355</v>
      </c>
      <c r="AM804" s="49" t="n"/>
      <c r="AN804" s="48">
        <f>IF(AND(ISNUMBER($P804),ISNUMBER($AL804),$AL804&lt;&gt;0),IF(OR($P804&gt;180,$P804/$AL804*1000&gt;400),"Over ceiling, confirm SKU","Within"),"n/a")</f>
        <v/>
      </c>
      <c r="AO804" s="51" t="n"/>
      <c r="AP804" s="51" t="n"/>
      <c r="AQ804" s="51" t="n"/>
      <c r="AR804" s="34" t="inlineStr">
        <is>
          <t>Recalled, batch confirmed, to confirm</t>
        </is>
      </c>
      <c r="AS804" s="34" t="inlineStr">
        <is>
          <t>BLANK -&gt; requires live Amazon.ca capture</t>
        </is>
      </c>
      <c r="AT804" s="34" t="inlineStr">
        <is>
          <t>Unverified commercial data</t>
        </is>
      </c>
    </row>
    <row r="805" ht="28" customHeight="1">
      <c r="A805" s="34" t="inlineStr">
        <is>
          <t>Fresca</t>
        </is>
      </c>
      <c r="B805" s="34" t="inlineStr">
        <is>
          <t>Fresca Sparkling | Original Citrus | 18 pack 355mL</t>
        </is>
      </c>
      <c r="C805" s="34" t="inlineStr">
        <is>
          <t>5) Sparkling water &amp; soda</t>
        </is>
      </c>
      <c r="D805" s="34" t="inlineStr">
        <is>
          <t>355 mL can</t>
        </is>
      </c>
      <c r="E805" s="48" t="n">
        <v>18</v>
      </c>
      <c r="F805" s="49" t="n"/>
      <c r="G805" s="50">
        <f>IF(AND(ISNUMBER($F805),ISNUMBER($E805),$E805&lt;&gt;0),$F805/$E805,"")</f>
        <v/>
      </c>
      <c r="H805" s="50">
        <f>IF(AND(ISNUMBER($F805),ISNUMBER($AL805),ISNUMBER($E805),($AL805*$E805)&lt;&gt;0),$F805/($AL805*$E805)*100,"")</f>
        <v/>
      </c>
      <c r="I805" s="51" t="n"/>
      <c r="J805" s="52" t="n"/>
      <c r="K805" s="50">
        <f>IF(AND(ISNUMBER($F805),ISNUMBER($J805)),$F805*(1-$J805),"")</f>
        <v/>
      </c>
      <c r="L805" s="51" t="n"/>
      <c r="M805" s="51" t="n"/>
      <c r="N805" s="50">
        <f>IF(ISNUMBER($F805),($F805-IF(ISNUMBER($AM805),$AM805,0))*(1-IF(ISNUMBER($J805),$J805,0)),"")</f>
        <v/>
      </c>
      <c r="O805" s="34" t="inlineStr">
        <is>
          <t>Original Citrus</t>
        </is>
      </c>
      <c r="P805" s="48" t="n">
        <v>0</v>
      </c>
      <c r="Q805" s="48" t="n">
        <v>35</v>
      </c>
      <c r="R805" s="34" t="inlineStr">
        <is>
          <t>Not listed</t>
        </is>
      </c>
      <c r="S805" s="48" t="n">
        <v>0</v>
      </c>
      <c r="T805" s="48" t="n">
        <v>0</v>
      </c>
      <c r="U805" s="34" t="inlineStr">
        <is>
          <t>Aspartame + acesulfame-K</t>
        </is>
      </c>
      <c r="V805" s="34" t="inlineStr">
        <is>
          <t>Zero sugar grapefruit citrus</t>
        </is>
      </c>
      <c r="W805" s="51" t="n"/>
      <c r="X805" s="51" t="n"/>
      <c r="Y805" s="51" t="n"/>
      <c r="Z805" s="51" t="n"/>
      <c r="AA805" s="34" t="inlineStr">
        <is>
          <t>Medium</t>
        </is>
      </c>
      <c r="AB805" s="34" t="inlineStr">
        <is>
          <t>Cult zero cal soda</t>
        </is>
      </c>
      <c r="AC805" s="34" t="inlineStr">
        <is>
          <t>Zero calorie citrus soda</t>
        </is>
      </c>
      <c r="AD805" s="34" t="inlineStr">
        <is>
          <t>Grown up zero cal citrus.</t>
        </is>
      </c>
      <c r="AE805" s="51" t="n"/>
      <c r="AF805" s="53">
        <f>IF(AND(ISNUMBER($P805),ISNUMBER($AL805),$AL805&lt;&gt;0),ROUND($P805/$AL805*100,1),"")</f>
        <v/>
      </c>
      <c r="AG805" s="54">
        <f>IF(AND(ISNUMBER($S805),ISNUMBER($AL805),$AL805&lt;&gt;0),ROUND($S805/$AL805*100,2),"")</f>
        <v/>
      </c>
      <c r="AH805" s="53">
        <f>IF(AND(ISNUMBER($Q805),ISNUMBER($AL805),$AL805&lt;&gt;0),ROUND($Q805/$AL805*100,1),"")</f>
        <v/>
      </c>
      <c r="AI805" s="48">
        <f>IF(ISNUMBER($S805),IF($S805&lt;=1,"Yes","No"),"n/a")</f>
        <v/>
      </c>
      <c r="AJ805" s="48">
        <f>IF(ISNUMBER($S805),ROUND(MAX(0,MIN(100,100-$S805*2.5-IF(ISNUMBER($T805),$T805,0)*0.12+IF($S805&lt;=1,12,0))),0),"")</f>
        <v/>
      </c>
      <c r="AK805" s="48">
        <f>IF(ISNUMBER($Q805),IF($Q805&gt;=100,20,IF($Q805&gt;=30,10,0)),0)+IF(ISNUMBER($R805),IF($R805&gt;=100,20,0),0)+IF(ISNUMBER($P805),IF($P805&gt;=150,20,IF($P805&gt;=50,12,5)),0)+IF(ISNUMBER($S805),IF($S805&lt;=1,15,0),0)</f>
        <v/>
      </c>
      <c r="AL805" s="48" t="n">
        <v>355</v>
      </c>
      <c r="AM805" s="49" t="n"/>
      <c r="AN805" s="48">
        <f>IF(AND(ISNUMBER($P805),ISNUMBER($AL805),$AL805&lt;&gt;0),IF(OR($P805&gt;180,$P805/$AL805*1000&gt;400),"Over ceiling, confirm SKU","Within"),"n/a")</f>
        <v/>
      </c>
      <c r="AO805" s="51" t="n"/>
      <c r="AP805" s="51" t="n"/>
      <c r="AQ805" s="51" t="n"/>
      <c r="AR805" s="34" t="inlineStr">
        <is>
          <t>Recalled, batch confirmed, to confirm</t>
        </is>
      </c>
      <c r="AS805" s="34" t="inlineStr">
        <is>
          <t>BLANK -&gt; requires live Amazon.ca capture</t>
        </is>
      </c>
      <c r="AT805" s="34" t="inlineStr">
        <is>
          <t>Unverified commercial data</t>
        </is>
      </c>
    </row>
    <row r="806" ht="28" customHeight="1">
      <c r="A806" s="34" t="inlineStr">
        <is>
          <t>Fresca</t>
        </is>
      </c>
      <c r="B806" s="34" t="inlineStr">
        <is>
          <t>Fresca Sparkling | Original Citrus | 24 pack 355mL</t>
        </is>
      </c>
      <c r="C806" s="34" t="inlineStr">
        <is>
          <t>5) Sparkling water &amp; soda</t>
        </is>
      </c>
      <c r="D806" s="34" t="inlineStr">
        <is>
          <t>355 mL can</t>
        </is>
      </c>
      <c r="E806" s="48" t="n">
        <v>24</v>
      </c>
      <c r="F806" s="49" t="n"/>
      <c r="G806" s="50">
        <f>IF(AND(ISNUMBER($F806),ISNUMBER($E806),$E806&lt;&gt;0),$F806/$E806,"")</f>
        <v/>
      </c>
      <c r="H806" s="50">
        <f>IF(AND(ISNUMBER($F806),ISNUMBER($AL806),ISNUMBER($E806),($AL806*$E806)&lt;&gt;0),$F806/($AL806*$E806)*100,"")</f>
        <v/>
      </c>
      <c r="I806" s="51" t="n"/>
      <c r="J806" s="52" t="n"/>
      <c r="K806" s="50">
        <f>IF(AND(ISNUMBER($F806),ISNUMBER($J806)),$F806*(1-$J806),"")</f>
        <v/>
      </c>
      <c r="L806" s="51" t="n"/>
      <c r="M806" s="51" t="n"/>
      <c r="N806" s="50">
        <f>IF(ISNUMBER($F806),($F806-IF(ISNUMBER($AM806),$AM806,0))*(1-IF(ISNUMBER($J806),$J806,0)),"")</f>
        <v/>
      </c>
      <c r="O806" s="34" t="inlineStr">
        <is>
          <t>Original Citrus</t>
        </is>
      </c>
      <c r="P806" s="48" t="n">
        <v>0</v>
      </c>
      <c r="Q806" s="48" t="n">
        <v>35</v>
      </c>
      <c r="R806" s="34" t="inlineStr">
        <is>
          <t>Not listed</t>
        </is>
      </c>
      <c r="S806" s="48" t="n">
        <v>0</v>
      </c>
      <c r="T806" s="48" t="n">
        <v>0</v>
      </c>
      <c r="U806" s="34" t="inlineStr">
        <is>
          <t>Aspartame + acesulfame-K</t>
        </is>
      </c>
      <c r="V806" s="34" t="inlineStr">
        <is>
          <t>Zero sugar grapefruit citrus</t>
        </is>
      </c>
      <c r="W806" s="51" t="n"/>
      <c r="X806" s="51" t="n"/>
      <c r="Y806" s="51" t="n"/>
      <c r="Z806" s="51" t="n"/>
      <c r="AA806" s="34" t="inlineStr">
        <is>
          <t>Medium</t>
        </is>
      </c>
      <c r="AB806" s="34" t="inlineStr">
        <is>
          <t>Cult zero cal soda</t>
        </is>
      </c>
      <c r="AC806" s="34" t="inlineStr">
        <is>
          <t>Zero calorie citrus soda</t>
        </is>
      </c>
      <c r="AD806" s="34" t="inlineStr">
        <is>
          <t>Grown up zero cal citrus.</t>
        </is>
      </c>
      <c r="AE806" s="51" t="n"/>
      <c r="AF806" s="53">
        <f>IF(AND(ISNUMBER($P806),ISNUMBER($AL806),$AL806&lt;&gt;0),ROUND($P806/$AL806*100,1),"")</f>
        <v/>
      </c>
      <c r="AG806" s="54">
        <f>IF(AND(ISNUMBER($S806),ISNUMBER($AL806),$AL806&lt;&gt;0),ROUND($S806/$AL806*100,2),"")</f>
        <v/>
      </c>
      <c r="AH806" s="53">
        <f>IF(AND(ISNUMBER($Q806),ISNUMBER($AL806),$AL806&lt;&gt;0),ROUND($Q806/$AL806*100,1),"")</f>
        <v/>
      </c>
      <c r="AI806" s="48">
        <f>IF(ISNUMBER($S806),IF($S806&lt;=1,"Yes","No"),"n/a")</f>
        <v/>
      </c>
      <c r="AJ806" s="48">
        <f>IF(ISNUMBER($S806),ROUND(MAX(0,MIN(100,100-$S806*2.5-IF(ISNUMBER($T806),$T806,0)*0.12+IF($S806&lt;=1,12,0))),0),"")</f>
        <v/>
      </c>
      <c r="AK806" s="48">
        <f>IF(ISNUMBER($Q806),IF($Q806&gt;=100,20,IF($Q806&gt;=30,10,0)),0)+IF(ISNUMBER($R806),IF($R806&gt;=100,20,0),0)+IF(ISNUMBER($P806),IF($P806&gt;=150,20,IF($P806&gt;=50,12,5)),0)+IF(ISNUMBER($S806),IF($S806&lt;=1,15,0),0)</f>
        <v/>
      </c>
      <c r="AL806" s="48" t="n">
        <v>355</v>
      </c>
      <c r="AM806" s="49" t="n"/>
      <c r="AN806" s="48">
        <f>IF(AND(ISNUMBER($P806),ISNUMBER($AL806),$AL806&lt;&gt;0),IF(OR($P806&gt;180,$P806/$AL806*1000&gt;400),"Over ceiling, confirm SKU","Within"),"n/a")</f>
        <v/>
      </c>
      <c r="AO806" s="51" t="n"/>
      <c r="AP806" s="51" t="n"/>
      <c r="AQ806" s="51" t="n"/>
      <c r="AR806" s="34" t="inlineStr">
        <is>
          <t>Recalled, batch confirmed, to confirm</t>
        </is>
      </c>
      <c r="AS806" s="34" t="inlineStr">
        <is>
          <t>BLANK -&gt; requires live Amazon.ca capture</t>
        </is>
      </c>
      <c r="AT806" s="34" t="inlineStr">
        <is>
          <t>Unverified commercial data</t>
        </is>
      </c>
    </row>
    <row r="807" ht="28" customHeight="1">
      <c r="A807" s="34" t="inlineStr">
        <is>
          <t>Fresca</t>
        </is>
      </c>
      <c r="B807" s="34" t="inlineStr">
        <is>
          <t>Fresca Sparkling | Black Cherry | single 355mL</t>
        </is>
      </c>
      <c r="C807" s="34" t="inlineStr">
        <is>
          <t>5) Sparkling water &amp; soda</t>
        </is>
      </c>
      <c r="D807" s="34" t="inlineStr">
        <is>
          <t>355 mL can</t>
        </is>
      </c>
      <c r="E807" s="48" t="n">
        <v>1</v>
      </c>
      <c r="F807" s="49" t="n"/>
      <c r="G807" s="50">
        <f>IF(AND(ISNUMBER($F807),ISNUMBER($E807),$E807&lt;&gt;0),$F807/$E807,"")</f>
        <v/>
      </c>
      <c r="H807" s="50">
        <f>IF(AND(ISNUMBER($F807),ISNUMBER($AL807),ISNUMBER($E807),($AL807*$E807)&lt;&gt;0),$F807/($AL807*$E807)*100,"")</f>
        <v/>
      </c>
      <c r="I807" s="51" t="n"/>
      <c r="J807" s="52" t="n"/>
      <c r="K807" s="50">
        <f>IF(AND(ISNUMBER($F807),ISNUMBER($J807)),$F807*(1-$J807),"")</f>
        <v/>
      </c>
      <c r="L807" s="51" t="n"/>
      <c r="M807" s="51" t="n"/>
      <c r="N807" s="50">
        <f>IF(ISNUMBER($F807),($F807-IF(ISNUMBER($AM807),$AM807,0))*(1-IF(ISNUMBER($J807),$J807,0)),"")</f>
        <v/>
      </c>
      <c r="O807" s="34" t="inlineStr">
        <is>
          <t>Black Cherry</t>
        </is>
      </c>
      <c r="P807" s="48" t="n">
        <v>0</v>
      </c>
      <c r="Q807" s="48" t="n">
        <v>35</v>
      </c>
      <c r="R807" s="34" t="inlineStr">
        <is>
          <t>Not listed</t>
        </is>
      </c>
      <c r="S807" s="48" t="n">
        <v>0</v>
      </c>
      <c r="T807" s="48" t="n">
        <v>0</v>
      </c>
      <c r="U807" s="34" t="inlineStr">
        <is>
          <t>Aspartame + acesulfame-K</t>
        </is>
      </c>
      <c r="V807" s="34" t="inlineStr">
        <is>
          <t>Zero sugar grapefruit citrus</t>
        </is>
      </c>
      <c r="W807" s="51" t="n"/>
      <c r="X807" s="51" t="n"/>
      <c r="Y807" s="51" t="n"/>
      <c r="Z807" s="51" t="n"/>
      <c r="AA807" s="34" t="inlineStr">
        <is>
          <t>Medium</t>
        </is>
      </c>
      <c r="AB807" s="34" t="inlineStr">
        <is>
          <t>Cult zero cal soda</t>
        </is>
      </c>
      <c r="AC807" s="34" t="inlineStr">
        <is>
          <t>Zero calorie citrus soda</t>
        </is>
      </c>
      <c r="AD807" s="34" t="inlineStr">
        <is>
          <t>Grown up zero cal citrus.</t>
        </is>
      </c>
      <c r="AE807" s="51" t="n"/>
      <c r="AF807" s="53">
        <f>IF(AND(ISNUMBER($P807),ISNUMBER($AL807),$AL807&lt;&gt;0),ROUND($P807/$AL807*100,1),"")</f>
        <v/>
      </c>
      <c r="AG807" s="54">
        <f>IF(AND(ISNUMBER($S807),ISNUMBER($AL807),$AL807&lt;&gt;0),ROUND($S807/$AL807*100,2),"")</f>
        <v/>
      </c>
      <c r="AH807" s="53">
        <f>IF(AND(ISNUMBER($Q807),ISNUMBER($AL807),$AL807&lt;&gt;0),ROUND($Q807/$AL807*100,1),"")</f>
        <v/>
      </c>
      <c r="AI807" s="48">
        <f>IF(ISNUMBER($S807),IF($S807&lt;=1,"Yes","No"),"n/a")</f>
        <v/>
      </c>
      <c r="AJ807" s="48">
        <f>IF(ISNUMBER($S807),ROUND(MAX(0,MIN(100,100-$S807*2.5-IF(ISNUMBER($T807),$T807,0)*0.12+IF($S807&lt;=1,12,0))),0),"")</f>
        <v/>
      </c>
      <c r="AK807" s="48">
        <f>IF(ISNUMBER($Q807),IF($Q807&gt;=100,20,IF($Q807&gt;=30,10,0)),0)+IF(ISNUMBER($R807),IF($R807&gt;=100,20,0),0)+IF(ISNUMBER($P807),IF($P807&gt;=150,20,IF($P807&gt;=50,12,5)),0)+IF(ISNUMBER($S807),IF($S807&lt;=1,15,0),0)</f>
        <v/>
      </c>
      <c r="AL807" s="48" t="n">
        <v>355</v>
      </c>
      <c r="AM807" s="49" t="n"/>
      <c r="AN807" s="48">
        <f>IF(AND(ISNUMBER($P807),ISNUMBER($AL807),$AL807&lt;&gt;0),IF(OR($P807&gt;180,$P807/$AL807*1000&gt;400),"Over ceiling, confirm SKU","Within"),"n/a")</f>
        <v/>
      </c>
      <c r="AO807" s="51" t="n"/>
      <c r="AP807" s="51" t="n"/>
      <c r="AQ807" s="51" t="n"/>
      <c r="AR807" s="34" t="inlineStr">
        <is>
          <t>Recalled, batch confirmed, to confirm</t>
        </is>
      </c>
      <c r="AS807" s="34" t="inlineStr">
        <is>
          <t>BLANK -&gt; requires live Amazon.ca capture</t>
        </is>
      </c>
      <c r="AT807" s="34" t="inlineStr">
        <is>
          <t>Unverified commercial data</t>
        </is>
      </c>
    </row>
    <row r="808" ht="28" customHeight="1">
      <c r="A808" s="34" t="inlineStr">
        <is>
          <t>Fresca</t>
        </is>
      </c>
      <c r="B808" s="34" t="inlineStr">
        <is>
          <t>Fresca Sparkling | Black Cherry | 8 pack 355mL</t>
        </is>
      </c>
      <c r="C808" s="34" t="inlineStr">
        <is>
          <t>5) Sparkling water &amp; soda</t>
        </is>
      </c>
      <c r="D808" s="34" t="inlineStr">
        <is>
          <t>355 mL can</t>
        </is>
      </c>
      <c r="E808" s="48" t="n">
        <v>8</v>
      </c>
      <c r="F808" s="49" t="n"/>
      <c r="G808" s="50">
        <f>IF(AND(ISNUMBER($F808),ISNUMBER($E808),$E808&lt;&gt;0),$F808/$E808,"")</f>
        <v/>
      </c>
      <c r="H808" s="50">
        <f>IF(AND(ISNUMBER($F808),ISNUMBER($AL808),ISNUMBER($E808),($AL808*$E808)&lt;&gt;0),$F808/($AL808*$E808)*100,"")</f>
        <v/>
      </c>
      <c r="I808" s="51" t="n"/>
      <c r="J808" s="52" t="n"/>
      <c r="K808" s="50">
        <f>IF(AND(ISNUMBER($F808),ISNUMBER($J808)),$F808*(1-$J808),"")</f>
        <v/>
      </c>
      <c r="L808" s="51" t="n"/>
      <c r="M808" s="51" t="n"/>
      <c r="N808" s="50">
        <f>IF(ISNUMBER($F808),($F808-IF(ISNUMBER($AM808),$AM808,0))*(1-IF(ISNUMBER($J808),$J808,0)),"")</f>
        <v/>
      </c>
      <c r="O808" s="34" t="inlineStr">
        <is>
          <t>Black Cherry</t>
        </is>
      </c>
      <c r="P808" s="48" t="n">
        <v>0</v>
      </c>
      <c r="Q808" s="48" t="n">
        <v>35</v>
      </c>
      <c r="R808" s="34" t="inlineStr">
        <is>
          <t>Not listed</t>
        </is>
      </c>
      <c r="S808" s="48" t="n">
        <v>0</v>
      </c>
      <c r="T808" s="48" t="n">
        <v>0</v>
      </c>
      <c r="U808" s="34" t="inlineStr">
        <is>
          <t>Aspartame + acesulfame-K</t>
        </is>
      </c>
      <c r="V808" s="34" t="inlineStr">
        <is>
          <t>Zero sugar grapefruit citrus</t>
        </is>
      </c>
      <c r="W808" s="51" t="n"/>
      <c r="X808" s="51" t="n"/>
      <c r="Y808" s="51" t="n"/>
      <c r="Z808" s="51" t="n"/>
      <c r="AA808" s="34" t="inlineStr">
        <is>
          <t>Medium</t>
        </is>
      </c>
      <c r="AB808" s="34" t="inlineStr">
        <is>
          <t>Cult zero cal soda</t>
        </is>
      </c>
      <c r="AC808" s="34" t="inlineStr">
        <is>
          <t>Zero calorie citrus soda</t>
        </is>
      </c>
      <c r="AD808" s="34" t="inlineStr">
        <is>
          <t>Grown up zero cal citrus.</t>
        </is>
      </c>
      <c r="AE808" s="51" t="n"/>
      <c r="AF808" s="53">
        <f>IF(AND(ISNUMBER($P808),ISNUMBER($AL808),$AL808&lt;&gt;0),ROUND($P808/$AL808*100,1),"")</f>
        <v/>
      </c>
      <c r="AG808" s="54">
        <f>IF(AND(ISNUMBER($S808),ISNUMBER($AL808),$AL808&lt;&gt;0),ROUND($S808/$AL808*100,2),"")</f>
        <v/>
      </c>
      <c r="AH808" s="53">
        <f>IF(AND(ISNUMBER($Q808),ISNUMBER($AL808),$AL808&lt;&gt;0),ROUND($Q808/$AL808*100,1),"")</f>
        <v/>
      </c>
      <c r="AI808" s="48">
        <f>IF(ISNUMBER($S808),IF($S808&lt;=1,"Yes","No"),"n/a")</f>
        <v/>
      </c>
      <c r="AJ808" s="48">
        <f>IF(ISNUMBER($S808),ROUND(MAX(0,MIN(100,100-$S808*2.5-IF(ISNUMBER($T808),$T808,0)*0.12+IF($S808&lt;=1,12,0))),0),"")</f>
        <v/>
      </c>
      <c r="AK808" s="48">
        <f>IF(ISNUMBER($Q808),IF($Q808&gt;=100,20,IF($Q808&gt;=30,10,0)),0)+IF(ISNUMBER($R808),IF($R808&gt;=100,20,0),0)+IF(ISNUMBER($P808),IF($P808&gt;=150,20,IF($P808&gt;=50,12,5)),0)+IF(ISNUMBER($S808),IF($S808&lt;=1,15,0),0)</f>
        <v/>
      </c>
      <c r="AL808" s="48" t="n">
        <v>355</v>
      </c>
      <c r="AM808" s="49" t="n"/>
      <c r="AN808" s="48">
        <f>IF(AND(ISNUMBER($P808),ISNUMBER($AL808),$AL808&lt;&gt;0),IF(OR($P808&gt;180,$P808/$AL808*1000&gt;400),"Over ceiling, confirm SKU","Within"),"n/a")</f>
        <v/>
      </c>
      <c r="AO808" s="51" t="n"/>
      <c r="AP808" s="51" t="n"/>
      <c r="AQ808" s="51" t="n"/>
      <c r="AR808" s="34" t="inlineStr">
        <is>
          <t>Recalled, batch confirmed, to confirm</t>
        </is>
      </c>
      <c r="AS808" s="34" t="inlineStr">
        <is>
          <t>BLANK -&gt; requires live Amazon.ca capture</t>
        </is>
      </c>
      <c r="AT808" s="34" t="inlineStr">
        <is>
          <t>Unverified commercial data</t>
        </is>
      </c>
    </row>
    <row r="809" ht="28" customHeight="1">
      <c r="A809" s="34" t="inlineStr">
        <is>
          <t>Fresca</t>
        </is>
      </c>
      <c r="B809" s="34" t="inlineStr">
        <is>
          <t>Fresca Sparkling | Black Cherry | 12 pack 355mL</t>
        </is>
      </c>
      <c r="C809" s="34" t="inlineStr">
        <is>
          <t>5) Sparkling water &amp; soda</t>
        </is>
      </c>
      <c r="D809" s="34" t="inlineStr">
        <is>
          <t>355 mL can</t>
        </is>
      </c>
      <c r="E809" s="48" t="n">
        <v>12</v>
      </c>
      <c r="F809" s="49" t="n"/>
      <c r="G809" s="50">
        <f>IF(AND(ISNUMBER($F809),ISNUMBER($E809),$E809&lt;&gt;0),$F809/$E809,"")</f>
        <v/>
      </c>
      <c r="H809" s="50">
        <f>IF(AND(ISNUMBER($F809),ISNUMBER($AL809),ISNUMBER($E809),($AL809*$E809)&lt;&gt;0),$F809/($AL809*$E809)*100,"")</f>
        <v/>
      </c>
      <c r="I809" s="51" t="n"/>
      <c r="J809" s="52" t="n"/>
      <c r="K809" s="50">
        <f>IF(AND(ISNUMBER($F809),ISNUMBER($J809)),$F809*(1-$J809),"")</f>
        <v/>
      </c>
      <c r="L809" s="51" t="n"/>
      <c r="M809" s="51" t="n"/>
      <c r="N809" s="50">
        <f>IF(ISNUMBER($F809),($F809-IF(ISNUMBER($AM809),$AM809,0))*(1-IF(ISNUMBER($J809),$J809,0)),"")</f>
        <v/>
      </c>
      <c r="O809" s="34" t="inlineStr">
        <is>
          <t>Black Cherry</t>
        </is>
      </c>
      <c r="P809" s="48" t="n">
        <v>0</v>
      </c>
      <c r="Q809" s="48" t="n">
        <v>35</v>
      </c>
      <c r="R809" s="34" t="inlineStr">
        <is>
          <t>Not listed</t>
        </is>
      </c>
      <c r="S809" s="48" t="n">
        <v>0</v>
      </c>
      <c r="T809" s="48" t="n">
        <v>0</v>
      </c>
      <c r="U809" s="34" t="inlineStr">
        <is>
          <t>Aspartame + acesulfame-K</t>
        </is>
      </c>
      <c r="V809" s="34" t="inlineStr">
        <is>
          <t>Zero sugar grapefruit citrus</t>
        </is>
      </c>
      <c r="W809" s="51" t="n"/>
      <c r="X809" s="51" t="n"/>
      <c r="Y809" s="51" t="n"/>
      <c r="Z809" s="51" t="n"/>
      <c r="AA809" s="34" t="inlineStr">
        <is>
          <t>Medium</t>
        </is>
      </c>
      <c r="AB809" s="34" t="inlineStr">
        <is>
          <t>Cult zero cal soda</t>
        </is>
      </c>
      <c r="AC809" s="34" t="inlineStr">
        <is>
          <t>Zero calorie citrus soda</t>
        </is>
      </c>
      <c r="AD809" s="34" t="inlineStr">
        <is>
          <t>Grown up zero cal citrus.</t>
        </is>
      </c>
      <c r="AE809" s="51" t="n"/>
      <c r="AF809" s="53">
        <f>IF(AND(ISNUMBER($P809),ISNUMBER($AL809),$AL809&lt;&gt;0),ROUND($P809/$AL809*100,1),"")</f>
        <v/>
      </c>
      <c r="AG809" s="54">
        <f>IF(AND(ISNUMBER($S809),ISNUMBER($AL809),$AL809&lt;&gt;0),ROUND($S809/$AL809*100,2),"")</f>
        <v/>
      </c>
      <c r="AH809" s="53">
        <f>IF(AND(ISNUMBER($Q809),ISNUMBER($AL809),$AL809&lt;&gt;0),ROUND($Q809/$AL809*100,1),"")</f>
        <v/>
      </c>
      <c r="AI809" s="48">
        <f>IF(ISNUMBER($S809),IF($S809&lt;=1,"Yes","No"),"n/a")</f>
        <v/>
      </c>
      <c r="AJ809" s="48">
        <f>IF(ISNUMBER($S809),ROUND(MAX(0,MIN(100,100-$S809*2.5-IF(ISNUMBER($T809),$T809,0)*0.12+IF($S809&lt;=1,12,0))),0),"")</f>
        <v/>
      </c>
      <c r="AK809" s="48">
        <f>IF(ISNUMBER($Q809),IF($Q809&gt;=100,20,IF($Q809&gt;=30,10,0)),0)+IF(ISNUMBER($R809),IF($R809&gt;=100,20,0),0)+IF(ISNUMBER($P809),IF($P809&gt;=150,20,IF($P809&gt;=50,12,5)),0)+IF(ISNUMBER($S809),IF($S809&lt;=1,15,0),0)</f>
        <v/>
      </c>
      <c r="AL809" s="48" t="n">
        <v>355</v>
      </c>
      <c r="AM809" s="49" t="n"/>
      <c r="AN809" s="48">
        <f>IF(AND(ISNUMBER($P809),ISNUMBER($AL809),$AL809&lt;&gt;0),IF(OR($P809&gt;180,$P809/$AL809*1000&gt;400),"Over ceiling, confirm SKU","Within"),"n/a")</f>
        <v/>
      </c>
      <c r="AO809" s="51" t="n"/>
      <c r="AP809" s="51" t="n"/>
      <c r="AQ809" s="51" t="n"/>
      <c r="AR809" s="34" t="inlineStr">
        <is>
          <t>Recalled, batch confirmed, to confirm</t>
        </is>
      </c>
      <c r="AS809" s="34" t="inlineStr">
        <is>
          <t>BLANK -&gt; requires live Amazon.ca capture</t>
        </is>
      </c>
      <c r="AT809" s="34" t="inlineStr">
        <is>
          <t>Unverified commercial data</t>
        </is>
      </c>
    </row>
    <row r="810" ht="28" customHeight="1">
      <c r="A810" s="34" t="inlineStr">
        <is>
          <t>Fresca</t>
        </is>
      </c>
      <c r="B810" s="34" t="inlineStr">
        <is>
          <t>Fresca Sparkling | Black Cherry | 15 pack 355mL</t>
        </is>
      </c>
      <c r="C810" s="34" t="inlineStr">
        <is>
          <t>5) Sparkling water &amp; soda</t>
        </is>
      </c>
      <c r="D810" s="34" t="inlineStr">
        <is>
          <t>355 mL can</t>
        </is>
      </c>
      <c r="E810" s="48" t="n">
        <v>15</v>
      </c>
      <c r="F810" s="49" t="n"/>
      <c r="G810" s="50">
        <f>IF(AND(ISNUMBER($F810),ISNUMBER($E810),$E810&lt;&gt;0),$F810/$E810,"")</f>
        <v/>
      </c>
      <c r="H810" s="50">
        <f>IF(AND(ISNUMBER($F810),ISNUMBER($AL810),ISNUMBER($E810),($AL810*$E810)&lt;&gt;0),$F810/($AL810*$E810)*100,"")</f>
        <v/>
      </c>
      <c r="I810" s="51" t="n"/>
      <c r="J810" s="52" t="n"/>
      <c r="K810" s="50">
        <f>IF(AND(ISNUMBER($F810),ISNUMBER($J810)),$F810*(1-$J810),"")</f>
        <v/>
      </c>
      <c r="L810" s="51" t="n"/>
      <c r="M810" s="51" t="n"/>
      <c r="N810" s="50">
        <f>IF(ISNUMBER($F810),($F810-IF(ISNUMBER($AM810),$AM810,0))*(1-IF(ISNUMBER($J810),$J810,0)),"")</f>
        <v/>
      </c>
      <c r="O810" s="34" t="inlineStr">
        <is>
          <t>Black Cherry</t>
        </is>
      </c>
      <c r="P810" s="48" t="n">
        <v>0</v>
      </c>
      <c r="Q810" s="48" t="n">
        <v>35</v>
      </c>
      <c r="R810" s="34" t="inlineStr">
        <is>
          <t>Not listed</t>
        </is>
      </c>
      <c r="S810" s="48" t="n">
        <v>0</v>
      </c>
      <c r="T810" s="48" t="n">
        <v>0</v>
      </c>
      <c r="U810" s="34" t="inlineStr">
        <is>
          <t>Aspartame + acesulfame-K</t>
        </is>
      </c>
      <c r="V810" s="34" t="inlineStr">
        <is>
          <t>Zero sugar grapefruit citrus</t>
        </is>
      </c>
      <c r="W810" s="51" t="n"/>
      <c r="X810" s="51" t="n"/>
      <c r="Y810" s="51" t="n"/>
      <c r="Z810" s="51" t="n"/>
      <c r="AA810" s="34" t="inlineStr">
        <is>
          <t>Medium</t>
        </is>
      </c>
      <c r="AB810" s="34" t="inlineStr">
        <is>
          <t>Cult zero cal soda</t>
        </is>
      </c>
      <c r="AC810" s="34" t="inlineStr">
        <is>
          <t>Zero calorie citrus soda</t>
        </is>
      </c>
      <c r="AD810" s="34" t="inlineStr">
        <is>
          <t>Grown up zero cal citrus.</t>
        </is>
      </c>
      <c r="AE810" s="51" t="n"/>
      <c r="AF810" s="53">
        <f>IF(AND(ISNUMBER($P810),ISNUMBER($AL810),$AL810&lt;&gt;0),ROUND($P810/$AL810*100,1),"")</f>
        <v/>
      </c>
      <c r="AG810" s="54">
        <f>IF(AND(ISNUMBER($S810),ISNUMBER($AL810),$AL810&lt;&gt;0),ROUND($S810/$AL810*100,2),"")</f>
        <v/>
      </c>
      <c r="AH810" s="53">
        <f>IF(AND(ISNUMBER($Q810),ISNUMBER($AL810),$AL810&lt;&gt;0),ROUND($Q810/$AL810*100,1),"")</f>
        <v/>
      </c>
      <c r="AI810" s="48">
        <f>IF(ISNUMBER($S810),IF($S810&lt;=1,"Yes","No"),"n/a")</f>
        <v/>
      </c>
      <c r="AJ810" s="48">
        <f>IF(ISNUMBER($S810),ROUND(MAX(0,MIN(100,100-$S810*2.5-IF(ISNUMBER($T810),$T810,0)*0.12+IF($S810&lt;=1,12,0))),0),"")</f>
        <v/>
      </c>
      <c r="AK810" s="48">
        <f>IF(ISNUMBER($Q810),IF($Q810&gt;=100,20,IF($Q810&gt;=30,10,0)),0)+IF(ISNUMBER($R810),IF($R810&gt;=100,20,0),0)+IF(ISNUMBER($P810),IF($P810&gt;=150,20,IF($P810&gt;=50,12,5)),0)+IF(ISNUMBER($S810),IF($S810&lt;=1,15,0),0)</f>
        <v/>
      </c>
      <c r="AL810" s="48" t="n">
        <v>355</v>
      </c>
      <c r="AM810" s="49" t="n"/>
      <c r="AN810" s="48">
        <f>IF(AND(ISNUMBER($P810),ISNUMBER($AL810),$AL810&lt;&gt;0),IF(OR($P810&gt;180,$P810/$AL810*1000&gt;400),"Over ceiling, confirm SKU","Within"),"n/a")</f>
        <v/>
      </c>
      <c r="AO810" s="51" t="n"/>
      <c r="AP810" s="51" t="n"/>
      <c r="AQ810" s="51" t="n"/>
      <c r="AR810" s="34" t="inlineStr">
        <is>
          <t>Recalled, batch confirmed, to confirm</t>
        </is>
      </c>
      <c r="AS810" s="34" t="inlineStr">
        <is>
          <t>BLANK -&gt; requires live Amazon.ca capture</t>
        </is>
      </c>
      <c r="AT810" s="34" t="inlineStr">
        <is>
          <t>Unverified commercial data</t>
        </is>
      </c>
    </row>
    <row r="811" ht="28" customHeight="1">
      <c r="A811" s="34" t="inlineStr">
        <is>
          <t>Fresca</t>
        </is>
      </c>
      <c r="B811" s="34" t="inlineStr">
        <is>
          <t>Fresca Sparkling | Black Cherry | 18 pack 355mL</t>
        </is>
      </c>
      <c r="C811" s="34" t="inlineStr">
        <is>
          <t>5) Sparkling water &amp; soda</t>
        </is>
      </c>
      <c r="D811" s="34" t="inlineStr">
        <is>
          <t>355 mL can</t>
        </is>
      </c>
      <c r="E811" s="48" t="n">
        <v>18</v>
      </c>
      <c r="F811" s="49" t="n"/>
      <c r="G811" s="50">
        <f>IF(AND(ISNUMBER($F811),ISNUMBER($E811),$E811&lt;&gt;0),$F811/$E811,"")</f>
        <v/>
      </c>
      <c r="H811" s="50">
        <f>IF(AND(ISNUMBER($F811),ISNUMBER($AL811),ISNUMBER($E811),($AL811*$E811)&lt;&gt;0),$F811/($AL811*$E811)*100,"")</f>
        <v/>
      </c>
      <c r="I811" s="51" t="n"/>
      <c r="J811" s="52" t="n"/>
      <c r="K811" s="50">
        <f>IF(AND(ISNUMBER($F811),ISNUMBER($J811)),$F811*(1-$J811),"")</f>
        <v/>
      </c>
      <c r="L811" s="51" t="n"/>
      <c r="M811" s="51" t="n"/>
      <c r="N811" s="50">
        <f>IF(ISNUMBER($F811),($F811-IF(ISNUMBER($AM811),$AM811,0))*(1-IF(ISNUMBER($J811),$J811,0)),"")</f>
        <v/>
      </c>
      <c r="O811" s="34" t="inlineStr">
        <is>
          <t>Black Cherry</t>
        </is>
      </c>
      <c r="P811" s="48" t="n">
        <v>0</v>
      </c>
      <c r="Q811" s="48" t="n">
        <v>35</v>
      </c>
      <c r="R811" s="34" t="inlineStr">
        <is>
          <t>Not listed</t>
        </is>
      </c>
      <c r="S811" s="48" t="n">
        <v>0</v>
      </c>
      <c r="T811" s="48" t="n">
        <v>0</v>
      </c>
      <c r="U811" s="34" t="inlineStr">
        <is>
          <t>Aspartame + acesulfame-K</t>
        </is>
      </c>
      <c r="V811" s="34" t="inlineStr">
        <is>
          <t>Zero sugar grapefruit citrus</t>
        </is>
      </c>
      <c r="W811" s="51" t="n"/>
      <c r="X811" s="51" t="n"/>
      <c r="Y811" s="51" t="n"/>
      <c r="Z811" s="51" t="n"/>
      <c r="AA811" s="34" t="inlineStr">
        <is>
          <t>Medium</t>
        </is>
      </c>
      <c r="AB811" s="34" t="inlineStr">
        <is>
          <t>Cult zero cal soda</t>
        </is>
      </c>
      <c r="AC811" s="34" t="inlineStr">
        <is>
          <t>Zero calorie citrus soda</t>
        </is>
      </c>
      <c r="AD811" s="34" t="inlineStr">
        <is>
          <t>Grown up zero cal citrus.</t>
        </is>
      </c>
      <c r="AE811" s="51" t="n"/>
      <c r="AF811" s="53">
        <f>IF(AND(ISNUMBER($P811),ISNUMBER($AL811),$AL811&lt;&gt;0),ROUND($P811/$AL811*100,1),"")</f>
        <v/>
      </c>
      <c r="AG811" s="54">
        <f>IF(AND(ISNUMBER($S811),ISNUMBER($AL811),$AL811&lt;&gt;0),ROUND($S811/$AL811*100,2),"")</f>
        <v/>
      </c>
      <c r="AH811" s="53">
        <f>IF(AND(ISNUMBER($Q811),ISNUMBER($AL811),$AL811&lt;&gt;0),ROUND($Q811/$AL811*100,1),"")</f>
        <v/>
      </c>
      <c r="AI811" s="48">
        <f>IF(ISNUMBER($S811),IF($S811&lt;=1,"Yes","No"),"n/a")</f>
        <v/>
      </c>
      <c r="AJ811" s="48">
        <f>IF(ISNUMBER($S811),ROUND(MAX(0,MIN(100,100-$S811*2.5-IF(ISNUMBER($T811),$T811,0)*0.12+IF($S811&lt;=1,12,0))),0),"")</f>
        <v/>
      </c>
      <c r="AK811" s="48">
        <f>IF(ISNUMBER($Q811),IF($Q811&gt;=100,20,IF($Q811&gt;=30,10,0)),0)+IF(ISNUMBER($R811),IF($R811&gt;=100,20,0),0)+IF(ISNUMBER($P811),IF($P811&gt;=150,20,IF($P811&gt;=50,12,5)),0)+IF(ISNUMBER($S811),IF($S811&lt;=1,15,0),0)</f>
        <v/>
      </c>
      <c r="AL811" s="48" t="n">
        <v>355</v>
      </c>
      <c r="AM811" s="49" t="n"/>
      <c r="AN811" s="48">
        <f>IF(AND(ISNUMBER($P811),ISNUMBER($AL811),$AL811&lt;&gt;0),IF(OR($P811&gt;180,$P811/$AL811*1000&gt;400),"Over ceiling, confirm SKU","Within"),"n/a")</f>
        <v/>
      </c>
      <c r="AO811" s="51" t="n"/>
      <c r="AP811" s="51" t="n"/>
      <c r="AQ811" s="51" t="n"/>
      <c r="AR811" s="34" t="inlineStr">
        <is>
          <t>Recalled, batch confirmed, to confirm</t>
        </is>
      </c>
      <c r="AS811" s="34" t="inlineStr">
        <is>
          <t>BLANK -&gt; requires live Amazon.ca capture</t>
        </is>
      </c>
      <c r="AT811" s="34" t="inlineStr">
        <is>
          <t>Unverified commercial data</t>
        </is>
      </c>
    </row>
    <row r="812" ht="28" customHeight="1">
      <c r="A812" s="34" t="inlineStr">
        <is>
          <t>Fresca</t>
        </is>
      </c>
      <c r="B812" s="34" t="inlineStr">
        <is>
          <t>Fresca Sparkling | Black Cherry | 24 pack 355mL</t>
        </is>
      </c>
      <c r="C812" s="34" t="inlineStr">
        <is>
          <t>5) Sparkling water &amp; soda</t>
        </is>
      </c>
      <c r="D812" s="34" t="inlineStr">
        <is>
          <t>355 mL can</t>
        </is>
      </c>
      <c r="E812" s="48" t="n">
        <v>24</v>
      </c>
      <c r="F812" s="49" t="n"/>
      <c r="G812" s="50">
        <f>IF(AND(ISNUMBER($F812),ISNUMBER($E812),$E812&lt;&gt;0),$F812/$E812,"")</f>
        <v/>
      </c>
      <c r="H812" s="50">
        <f>IF(AND(ISNUMBER($F812),ISNUMBER($AL812),ISNUMBER($E812),($AL812*$E812)&lt;&gt;0),$F812/($AL812*$E812)*100,"")</f>
        <v/>
      </c>
      <c r="I812" s="51" t="n"/>
      <c r="J812" s="52" t="n"/>
      <c r="K812" s="50">
        <f>IF(AND(ISNUMBER($F812),ISNUMBER($J812)),$F812*(1-$J812),"")</f>
        <v/>
      </c>
      <c r="L812" s="51" t="n"/>
      <c r="M812" s="51" t="n"/>
      <c r="N812" s="50">
        <f>IF(ISNUMBER($F812),($F812-IF(ISNUMBER($AM812),$AM812,0))*(1-IF(ISNUMBER($J812),$J812,0)),"")</f>
        <v/>
      </c>
      <c r="O812" s="34" t="inlineStr">
        <is>
          <t>Black Cherry</t>
        </is>
      </c>
      <c r="P812" s="48" t="n">
        <v>0</v>
      </c>
      <c r="Q812" s="48" t="n">
        <v>35</v>
      </c>
      <c r="R812" s="34" t="inlineStr">
        <is>
          <t>Not listed</t>
        </is>
      </c>
      <c r="S812" s="48" t="n">
        <v>0</v>
      </c>
      <c r="T812" s="48" t="n">
        <v>0</v>
      </c>
      <c r="U812" s="34" t="inlineStr">
        <is>
          <t>Aspartame + acesulfame-K</t>
        </is>
      </c>
      <c r="V812" s="34" t="inlineStr">
        <is>
          <t>Zero sugar grapefruit citrus</t>
        </is>
      </c>
      <c r="W812" s="51" t="n"/>
      <c r="X812" s="51" t="n"/>
      <c r="Y812" s="51" t="n"/>
      <c r="Z812" s="51" t="n"/>
      <c r="AA812" s="34" t="inlineStr">
        <is>
          <t>Medium</t>
        </is>
      </c>
      <c r="AB812" s="34" t="inlineStr">
        <is>
          <t>Cult zero cal soda</t>
        </is>
      </c>
      <c r="AC812" s="34" t="inlineStr">
        <is>
          <t>Zero calorie citrus soda</t>
        </is>
      </c>
      <c r="AD812" s="34" t="inlineStr">
        <is>
          <t>Grown up zero cal citrus.</t>
        </is>
      </c>
      <c r="AE812" s="51" t="n"/>
      <c r="AF812" s="53">
        <f>IF(AND(ISNUMBER($P812),ISNUMBER($AL812),$AL812&lt;&gt;0),ROUND($P812/$AL812*100,1),"")</f>
        <v/>
      </c>
      <c r="AG812" s="54">
        <f>IF(AND(ISNUMBER($S812),ISNUMBER($AL812),$AL812&lt;&gt;0),ROUND($S812/$AL812*100,2),"")</f>
        <v/>
      </c>
      <c r="AH812" s="53">
        <f>IF(AND(ISNUMBER($Q812),ISNUMBER($AL812),$AL812&lt;&gt;0),ROUND($Q812/$AL812*100,1),"")</f>
        <v/>
      </c>
      <c r="AI812" s="48">
        <f>IF(ISNUMBER($S812),IF($S812&lt;=1,"Yes","No"),"n/a")</f>
        <v/>
      </c>
      <c r="AJ812" s="48">
        <f>IF(ISNUMBER($S812),ROUND(MAX(0,MIN(100,100-$S812*2.5-IF(ISNUMBER($T812),$T812,0)*0.12+IF($S812&lt;=1,12,0))),0),"")</f>
        <v/>
      </c>
      <c r="AK812" s="48">
        <f>IF(ISNUMBER($Q812),IF($Q812&gt;=100,20,IF($Q812&gt;=30,10,0)),0)+IF(ISNUMBER($R812),IF($R812&gt;=100,20,0),0)+IF(ISNUMBER($P812),IF($P812&gt;=150,20,IF($P812&gt;=50,12,5)),0)+IF(ISNUMBER($S812),IF($S812&lt;=1,15,0),0)</f>
        <v/>
      </c>
      <c r="AL812" s="48" t="n">
        <v>355</v>
      </c>
      <c r="AM812" s="49" t="n"/>
      <c r="AN812" s="48">
        <f>IF(AND(ISNUMBER($P812),ISNUMBER($AL812),$AL812&lt;&gt;0),IF(OR($P812&gt;180,$P812/$AL812*1000&gt;400),"Over ceiling, confirm SKU","Within"),"n/a")</f>
        <v/>
      </c>
      <c r="AO812" s="51" t="n"/>
      <c r="AP812" s="51" t="n"/>
      <c r="AQ812" s="51" t="n"/>
      <c r="AR812" s="34" t="inlineStr">
        <is>
          <t>Recalled, batch confirmed, to confirm</t>
        </is>
      </c>
      <c r="AS812" s="34" t="inlineStr">
        <is>
          <t>BLANK -&gt; requires live Amazon.ca capture</t>
        </is>
      </c>
      <c r="AT812" s="34" t="inlineStr">
        <is>
          <t>Unverified commercial data</t>
        </is>
      </c>
    </row>
    <row r="813" ht="28" customHeight="1">
      <c r="A813" s="34" t="inlineStr">
        <is>
          <t>Fresca</t>
        </is>
      </c>
      <c r="B813" s="34" t="inlineStr">
        <is>
          <t>Fresca Sparkling | Peach | single 355mL</t>
        </is>
      </c>
      <c r="C813" s="34" t="inlineStr">
        <is>
          <t>5) Sparkling water &amp; soda</t>
        </is>
      </c>
      <c r="D813" s="34" t="inlineStr">
        <is>
          <t>355 mL can</t>
        </is>
      </c>
      <c r="E813" s="48" t="n">
        <v>1</v>
      </c>
      <c r="F813" s="49" t="n"/>
      <c r="G813" s="50">
        <f>IF(AND(ISNUMBER($F813),ISNUMBER($E813),$E813&lt;&gt;0),$F813/$E813,"")</f>
        <v/>
      </c>
      <c r="H813" s="50">
        <f>IF(AND(ISNUMBER($F813),ISNUMBER($AL813),ISNUMBER($E813),($AL813*$E813)&lt;&gt;0),$F813/($AL813*$E813)*100,"")</f>
        <v/>
      </c>
      <c r="I813" s="51" t="n"/>
      <c r="J813" s="52" t="n"/>
      <c r="K813" s="50">
        <f>IF(AND(ISNUMBER($F813),ISNUMBER($J813)),$F813*(1-$J813),"")</f>
        <v/>
      </c>
      <c r="L813" s="51" t="n"/>
      <c r="M813" s="51" t="n"/>
      <c r="N813" s="50">
        <f>IF(ISNUMBER($F813),($F813-IF(ISNUMBER($AM813),$AM813,0))*(1-IF(ISNUMBER($J813),$J813,0)),"")</f>
        <v/>
      </c>
      <c r="O813" s="34" t="inlineStr">
        <is>
          <t>Peach</t>
        </is>
      </c>
      <c r="P813" s="48" t="n">
        <v>0</v>
      </c>
      <c r="Q813" s="48" t="n">
        <v>35</v>
      </c>
      <c r="R813" s="34" t="inlineStr">
        <is>
          <t>Not listed</t>
        </is>
      </c>
      <c r="S813" s="48" t="n">
        <v>0</v>
      </c>
      <c r="T813" s="48" t="n">
        <v>0</v>
      </c>
      <c r="U813" s="34" t="inlineStr">
        <is>
          <t>Aspartame + acesulfame-K</t>
        </is>
      </c>
      <c r="V813" s="34" t="inlineStr">
        <is>
          <t>Zero sugar grapefruit citrus</t>
        </is>
      </c>
      <c r="W813" s="51" t="n"/>
      <c r="X813" s="51" t="n"/>
      <c r="Y813" s="51" t="n"/>
      <c r="Z813" s="51" t="n"/>
      <c r="AA813" s="34" t="inlineStr">
        <is>
          <t>Medium</t>
        </is>
      </c>
      <c r="AB813" s="34" t="inlineStr">
        <is>
          <t>Cult zero cal soda</t>
        </is>
      </c>
      <c r="AC813" s="34" t="inlineStr">
        <is>
          <t>Zero calorie citrus soda</t>
        </is>
      </c>
      <c r="AD813" s="34" t="inlineStr">
        <is>
          <t>Grown up zero cal citrus.</t>
        </is>
      </c>
      <c r="AE813" s="51" t="n"/>
      <c r="AF813" s="53">
        <f>IF(AND(ISNUMBER($P813),ISNUMBER($AL813),$AL813&lt;&gt;0),ROUND($P813/$AL813*100,1),"")</f>
        <v/>
      </c>
      <c r="AG813" s="54">
        <f>IF(AND(ISNUMBER($S813),ISNUMBER($AL813),$AL813&lt;&gt;0),ROUND($S813/$AL813*100,2),"")</f>
        <v/>
      </c>
      <c r="AH813" s="53">
        <f>IF(AND(ISNUMBER($Q813),ISNUMBER($AL813),$AL813&lt;&gt;0),ROUND($Q813/$AL813*100,1),"")</f>
        <v/>
      </c>
      <c r="AI813" s="48">
        <f>IF(ISNUMBER($S813),IF($S813&lt;=1,"Yes","No"),"n/a")</f>
        <v/>
      </c>
      <c r="AJ813" s="48">
        <f>IF(ISNUMBER($S813),ROUND(MAX(0,MIN(100,100-$S813*2.5-IF(ISNUMBER($T813),$T813,0)*0.12+IF($S813&lt;=1,12,0))),0),"")</f>
        <v/>
      </c>
      <c r="AK813" s="48">
        <f>IF(ISNUMBER($Q813),IF($Q813&gt;=100,20,IF($Q813&gt;=30,10,0)),0)+IF(ISNUMBER($R813),IF($R813&gt;=100,20,0),0)+IF(ISNUMBER($P813),IF($P813&gt;=150,20,IF($P813&gt;=50,12,5)),0)+IF(ISNUMBER($S813),IF($S813&lt;=1,15,0),0)</f>
        <v/>
      </c>
      <c r="AL813" s="48" t="n">
        <v>355</v>
      </c>
      <c r="AM813" s="49" t="n"/>
      <c r="AN813" s="48">
        <f>IF(AND(ISNUMBER($P813),ISNUMBER($AL813),$AL813&lt;&gt;0),IF(OR($P813&gt;180,$P813/$AL813*1000&gt;400),"Over ceiling, confirm SKU","Within"),"n/a")</f>
        <v/>
      </c>
      <c r="AO813" s="51" t="n"/>
      <c r="AP813" s="51" t="n"/>
      <c r="AQ813" s="51" t="n"/>
      <c r="AR813" s="34" t="inlineStr">
        <is>
          <t>Recalled, batch confirmed, to confirm</t>
        </is>
      </c>
      <c r="AS813" s="34" t="inlineStr">
        <is>
          <t>BLANK -&gt; requires live Amazon.ca capture</t>
        </is>
      </c>
      <c r="AT813" s="34" t="inlineStr">
        <is>
          <t>Unverified commercial data</t>
        </is>
      </c>
    </row>
    <row r="814" ht="28" customHeight="1">
      <c r="A814" s="34" t="inlineStr">
        <is>
          <t>Fresca</t>
        </is>
      </c>
      <c r="B814" s="34" t="inlineStr">
        <is>
          <t>Fresca Sparkling | Peach | 8 pack 355mL</t>
        </is>
      </c>
      <c r="C814" s="34" t="inlineStr">
        <is>
          <t>5) Sparkling water &amp; soda</t>
        </is>
      </c>
      <c r="D814" s="34" t="inlineStr">
        <is>
          <t>355 mL can</t>
        </is>
      </c>
      <c r="E814" s="48" t="n">
        <v>8</v>
      </c>
      <c r="F814" s="49" t="n"/>
      <c r="G814" s="50">
        <f>IF(AND(ISNUMBER($F814),ISNUMBER($E814),$E814&lt;&gt;0),$F814/$E814,"")</f>
        <v/>
      </c>
      <c r="H814" s="50">
        <f>IF(AND(ISNUMBER($F814),ISNUMBER($AL814),ISNUMBER($E814),($AL814*$E814)&lt;&gt;0),$F814/($AL814*$E814)*100,"")</f>
        <v/>
      </c>
      <c r="I814" s="51" t="n"/>
      <c r="J814" s="52" t="n"/>
      <c r="K814" s="50">
        <f>IF(AND(ISNUMBER($F814),ISNUMBER($J814)),$F814*(1-$J814),"")</f>
        <v/>
      </c>
      <c r="L814" s="51" t="n"/>
      <c r="M814" s="51" t="n"/>
      <c r="N814" s="50">
        <f>IF(ISNUMBER($F814),($F814-IF(ISNUMBER($AM814),$AM814,0))*(1-IF(ISNUMBER($J814),$J814,0)),"")</f>
        <v/>
      </c>
      <c r="O814" s="34" t="inlineStr">
        <is>
          <t>Peach</t>
        </is>
      </c>
      <c r="P814" s="48" t="n">
        <v>0</v>
      </c>
      <c r="Q814" s="48" t="n">
        <v>35</v>
      </c>
      <c r="R814" s="34" t="inlineStr">
        <is>
          <t>Not listed</t>
        </is>
      </c>
      <c r="S814" s="48" t="n">
        <v>0</v>
      </c>
      <c r="T814" s="48" t="n">
        <v>0</v>
      </c>
      <c r="U814" s="34" t="inlineStr">
        <is>
          <t>Aspartame + acesulfame-K</t>
        </is>
      </c>
      <c r="V814" s="34" t="inlineStr">
        <is>
          <t>Zero sugar grapefruit citrus</t>
        </is>
      </c>
      <c r="W814" s="51" t="n"/>
      <c r="X814" s="51" t="n"/>
      <c r="Y814" s="51" t="n"/>
      <c r="Z814" s="51" t="n"/>
      <c r="AA814" s="34" t="inlineStr">
        <is>
          <t>Medium</t>
        </is>
      </c>
      <c r="AB814" s="34" t="inlineStr">
        <is>
          <t>Cult zero cal soda</t>
        </is>
      </c>
      <c r="AC814" s="34" t="inlineStr">
        <is>
          <t>Zero calorie citrus soda</t>
        </is>
      </c>
      <c r="AD814" s="34" t="inlineStr">
        <is>
          <t>Grown up zero cal citrus.</t>
        </is>
      </c>
      <c r="AE814" s="51" t="n"/>
      <c r="AF814" s="53">
        <f>IF(AND(ISNUMBER($P814),ISNUMBER($AL814),$AL814&lt;&gt;0),ROUND($P814/$AL814*100,1),"")</f>
        <v/>
      </c>
      <c r="AG814" s="54">
        <f>IF(AND(ISNUMBER($S814),ISNUMBER($AL814),$AL814&lt;&gt;0),ROUND($S814/$AL814*100,2),"")</f>
        <v/>
      </c>
      <c r="AH814" s="53">
        <f>IF(AND(ISNUMBER($Q814),ISNUMBER($AL814),$AL814&lt;&gt;0),ROUND($Q814/$AL814*100,1),"")</f>
        <v/>
      </c>
      <c r="AI814" s="48">
        <f>IF(ISNUMBER($S814),IF($S814&lt;=1,"Yes","No"),"n/a")</f>
        <v/>
      </c>
      <c r="AJ814" s="48">
        <f>IF(ISNUMBER($S814),ROUND(MAX(0,MIN(100,100-$S814*2.5-IF(ISNUMBER($T814),$T814,0)*0.12+IF($S814&lt;=1,12,0))),0),"")</f>
        <v/>
      </c>
      <c r="AK814" s="48">
        <f>IF(ISNUMBER($Q814),IF($Q814&gt;=100,20,IF($Q814&gt;=30,10,0)),0)+IF(ISNUMBER($R814),IF($R814&gt;=100,20,0),0)+IF(ISNUMBER($P814),IF($P814&gt;=150,20,IF($P814&gt;=50,12,5)),0)+IF(ISNUMBER($S814),IF($S814&lt;=1,15,0),0)</f>
        <v/>
      </c>
      <c r="AL814" s="48" t="n">
        <v>355</v>
      </c>
      <c r="AM814" s="49" t="n"/>
      <c r="AN814" s="48">
        <f>IF(AND(ISNUMBER($P814),ISNUMBER($AL814),$AL814&lt;&gt;0),IF(OR($P814&gt;180,$P814/$AL814*1000&gt;400),"Over ceiling, confirm SKU","Within"),"n/a")</f>
        <v/>
      </c>
      <c r="AO814" s="51" t="n"/>
      <c r="AP814" s="51" t="n"/>
      <c r="AQ814" s="51" t="n"/>
      <c r="AR814" s="34" t="inlineStr">
        <is>
          <t>Recalled, batch confirmed, to confirm</t>
        </is>
      </c>
      <c r="AS814" s="34" t="inlineStr">
        <is>
          <t>BLANK -&gt; requires live Amazon.ca capture</t>
        </is>
      </c>
      <c r="AT814" s="34" t="inlineStr">
        <is>
          <t>Unverified commercial data</t>
        </is>
      </c>
    </row>
    <row r="815" ht="28" customHeight="1">
      <c r="A815" s="34" t="inlineStr">
        <is>
          <t>Fresca</t>
        </is>
      </c>
      <c r="B815" s="34" t="inlineStr">
        <is>
          <t>Fresca Sparkling | Peach | 12 pack 355mL</t>
        </is>
      </c>
      <c r="C815" s="34" t="inlineStr">
        <is>
          <t>5) Sparkling water &amp; soda</t>
        </is>
      </c>
      <c r="D815" s="34" t="inlineStr">
        <is>
          <t>355 mL can</t>
        </is>
      </c>
      <c r="E815" s="48" t="n">
        <v>12</v>
      </c>
      <c r="F815" s="49" t="n"/>
      <c r="G815" s="50">
        <f>IF(AND(ISNUMBER($F815),ISNUMBER($E815),$E815&lt;&gt;0),$F815/$E815,"")</f>
        <v/>
      </c>
      <c r="H815" s="50">
        <f>IF(AND(ISNUMBER($F815),ISNUMBER($AL815),ISNUMBER($E815),($AL815*$E815)&lt;&gt;0),$F815/($AL815*$E815)*100,"")</f>
        <v/>
      </c>
      <c r="I815" s="51" t="n"/>
      <c r="J815" s="52" t="n"/>
      <c r="K815" s="50">
        <f>IF(AND(ISNUMBER($F815),ISNUMBER($J815)),$F815*(1-$J815),"")</f>
        <v/>
      </c>
      <c r="L815" s="51" t="n"/>
      <c r="M815" s="51" t="n"/>
      <c r="N815" s="50">
        <f>IF(ISNUMBER($F815),($F815-IF(ISNUMBER($AM815),$AM815,0))*(1-IF(ISNUMBER($J815),$J815,0)),"")</f>
        <v/>
      </c>
      <c r="O815" s="34" t="inlineStr">
        <is>
          <t>Peach</t>
        </is>
      </c>
      <c r="P815" s="48" t="n">
        <v>0</v>
      </c>
      <c r="Q815" s="48" t="n">
        <v>35</v>
      </c>
      <c r="R815" s="34" t="inlineStr">
        <is>
          <t>Not listed</t>
        </is>
      </c>
      <c r="S815" s="48" t="n">
        <v>0</v>
      </c>
      <c r="T815" s="48" t="n">
        <v>0</v>
      </c>
      <c r="U815" s="34" t="inlineStr">
        <is>
          <t>Aspartame + acesulfame-K</t>
        </is>
      </c>
      <c r="V815" s="34" t="inlineStr">
        <is>
          <t>Zero sugar grapefruit citrus</t>
        </is>
      </c>
      <c r="W815" s="51" t="n"/>
      <c r="X815" s="51" t="n"/>
      <c r="Y815" s="51" t="n"/>
      <c r="Z815" s="51" t="n"/>
      <c r="AA815" s="34" t="inlineStr">
        <is>
          <t>Medium</t>
        </is>
      </c>
      <c r="AB815" s="34" t="inlineStr">
        <is>
          <t>Cult zero cal soda</t>
        </is>
      </c>
      <c r="AC815" s="34" t="inlineStr">
        <is>
          <t>Zero calorie citrus soda</t>
        </is>
      </c>
      <c r="AD815" s="34" t="inlineStr">
        <is>
          <t>Grown up zero cal citrus.</t>
        </is>
      </c>
      <c r="AE815" s="51" t="n"/>
      <c r="AF815" s="53">
        <f>IF(AND(ISNUMBER($P815),ISNUMBER($AL815),$AL815&lt;&gt;0),ROUND($P815/$AL815*100,1),"")</f>
        <v/>
      </c>
      <c r="AG815" s="54">
        <f>IF(AND(ISNUMBER($S815),ISNUMBER($AL815),$AL815&lt;&gt;0),ROUND($S815/$AL815*100,2),"")</f>
        <v/>
      </c>
      <c r="AH815" s="53">
        <f>IF(AND(ISNUMBER($Q815),ISNUMBER($AL815),$AL815&lt;&gt;0),ROUND($Q815/$AL815*100,1),"")</f>
        <v/>
      </c>
      <c r="AI815" s="48">
        <f>IF(ISNUMBER($S815),IF($S815&lt;=1,"Yes","No"),"n/a")</f>
        <v/>
      </c>
      <c r="AJ815" s="48">
        <f>IF(ISNUMBER($S815),ROUND(MAX(0,MIN(100,100-$S815*2.5-IF(ISNUMBER($T815),$T815,0)*0.12+IF($S815&lt;=1,12,0))),0),"")</f>
        <v/>
      </c>
      <c r="AK815" s="48">
        <f>IF(ISNUMBER($Q815),IF($Q815&gt;=100,20,IF($Q815&gt;=30,10,0)),0)+IF(ISNUMBER($R815),IF($R815&gt;=100,20,0),0)+IF(ISNUMBER($P815),IF($P815&gt;=150,20,IF($P815&gt;=50,12,5)),0)+IF(ISNUMBER($S815),IF($S815&lt;=1,15,0),0)</f>
        <v/>
      </c>
      <c r="AL815" s="48" t="n">
        <v>355</v>
      </c>
      <c r="AM815" s="49" t="n"/>
      <c r="AN815" s="48">
        <f>IF(AND(ISNUMBER($P815),ISNUMBER($AL815),$AL815&lt;&gt;0),IF(OR($P815&gt;180,$P815/$AL815*1000&gt;400),"Over ceiling, confirm SKU","Within"),"n/a")</f>
        <v/>
      </c>
      <c r="AO815" s="51" t="n"/>
      <c r="AP815" s="51" t="n"/>
      <c r="AQ815" s="51" t="n"/>
      <c r="AR815" s="34" t="inlineStr">
        <is>
          <t>Recalled, batch confirmed, to confirm</t>
        </is>
      </c>
      <c r="AS815" s="34" t="inlineStr">
        <is>
          <t>BLANK -&gt; requires live Amazon.ca capture</t>
        </is>
      </c>
      <c r="AT815" s="34" t="inlineStr">
        <is>
          <t>Unverified commercial data</t>
        </is>
      </c>
    </row>
    <row r="816" ht="28" customHeight="1">
      <c r="A816" s="34" t="inlineStr">
        <is>
          <t>Fresca</t>
        </is>
      </c>
      <c r="B816" s="34" t="inlineStr">
        <is>
          <t>Fresca Sparkling | Peach | 15 pack 355mL</t>
        </is>
      </c>
      <c r="C816" s="34" t="inlineStr">
        <is>
          <t>5) Sparkling water &amp; soda</t>
        </is>
      </c>
      <c r="D816" s="34" t="inlineStr">
        <is>
          <t>355 mL can</t>
        </is>
      </c>
      <c r="E816" s="48" t="n">
        <v>15</v>
      </c>
      <c r="F816" s="49" t="n"/>
      <c r="G816" s="50">
        <f>IF(AND(ISNUMBER($F816),ISNUMBER($E816),$E816&lt;&gt;0),$F816/$E816,"")</f>
        <v/>
      </c>
      <c r="H816" s="50">
        <f>IF(AND(ISNUMBER($F816),ISNUMBER($AL816),ISNUMBER($E816),($AL816*$E816)&lt;&gt;0),$F816/($AL816*$E816)*100,"")</f>
        <v/>
      </c>
      <c r="I816" s="51" t="n"/>
      <c r="J816" s="52" t="n"/>
      <c r="K816" s="50">
        <f>IF(AND(ISNUMBER($F816),ISNUMBER($J816)),$F816*(1-$J816),"")</f>
        <v/>
      </c>
      <c r="L816" s="51" t="n"/>
      <c r="M816" s="51" t="n"/>
      <c r="N816" s="50">
        <f>IF(ISNUMBER($F816),($F816-IF(ISNUMBER($AM816),$AM816,0))*(1-IF(ISNUMBER($J816),$J816,0)),"")</f>
        <v/>
      </c>
      <c r="O816" s="34" t="inlineStr">
        <is>
          <t>Peach</t>
        </is>
      </c>
      <c r="P816" s="48" t="n">
        <v>0</v>
      </c>
      <c r="Q816" s="48" t="n">
        <v>35</v>
      </c>
      <c r="R816" s="34" t="inlineStr">
        <is>
          <t>Not listed</t>
        </is>
      </c>
      <c r="S816" s="48" t="n">
        <v>0</v>
      </c>
      <c r="T816" s="48" t="n">
        <v>0</v>
      </c>
      <c r="U816" s="34" t="inlineStr">
        <is>
          <t>Aspartame + acesulfame-K</t>
        </is>
      </c>
      <c r="V816" s="34" t="inlineStr">
        <is>
          <t>Zero sugar grapefruit citrus</t>
        </is>
      </c>
      <c r="W816" s="51" t="n"/>
      <c r="X816" s="51" t="n"/>
      <c r="Y816" s="51" t="n"/>
      <c r="Z816" s="51" t="n"/>
      <c r="AA816" s="34" t="inlineStr">
        <is>
          <t>Medium</t>
        </is>
      </c>
      <c r="AB816" s="34" t="inlineStr">
        <is>
          <t>Cult zero cal soda</t>
        </is>
      </c>
      <c r="AC816" s="34" t="inlineStr">
        <is>
          <t>Zero calorie citrus soda</t>
        </is>
      </c>
      <c r="AD816" s="34" t="inlineStr">
        <is>
          <t>Grown up zero cal citrus.</t>
        </is>
      </c>
      <c r="AE816" s="51" t="n"/>
      <c r="AF816" s="53">
        <f>IF(AND(ISNUMBER($P816),ISNUMBER($AL816),$AL816&lt;&gt;0),ROUND($P816/$AL816*100,1),"")</f>
        <v/>
      </c>
      <c r="AG816" s="54">
        <f>IF(AND(ISNUMBER($S816),ISNUMBER($AL816),$AL816&lt;&gt;0),ROUND($S816/$AL816*100,2),"")</f>
        <v/>
      </c>
      <c r="AH816" s="53">
        <f>IF(AND(ISNUMBER($Q816),ISNUMBER($AL816),$AL816&lt;&gt;0),ROUND($Q816/$AL816*100,1),"")</f>
        <v/>
      </c>
      <c r="AI816" s="48">
        <f>IF(ISNUMBER($S816),IF($S816&lt;=1,"Yes","No"),"n/a")</f>
        <v/>
      </c>
      <c r="AJ816" s="48">
        <f>IF(ISNUMBER($S816),ROUND(MAX(0,MIN(100,100-$S816*2.5-IF(ISNUMBER($T816),$T816,0)*0.12+IF($S816&lt;=1,12,0))),0),"")</f>
        <v/>
      </c>
      <c r="AK816" s="48">
        <f>IF(ISNUMBER($Q816),IF($Q816&gt;=100,20,IF($Q816&gt;=30,10,0)),0)+IF(ISNUMBER($R816),IF($R816&gt;=100,20,0),0)+IF(ISNUMBER($P816),IF($P816&gt;=150,20,IF($P816&gt;=50,12,5)),0)+IF(ISNUMBER($S816),IF($S816&lt;=1,15,0),0)</f>
        <v/>
      </c>
      <c r="AL816" s="48" t="n">
        <v>355</v>
      </c>
      <c r="AM816" s="49" t="n"/>
      <c r="AN816" s="48">
        <f>IF(AND(ISNUMBER($P816),ISNUMBER($AL816),$AL816&lt;&gt;0),IF(OR($P816&gt;180,$P816/$AL816*1000&gt;400),"Over ceiling, confirm SKU","Within"),"n/a")</f>
        <v/>
      </c>
      <c r="AO816" s="51" t="n"/>
      <c r="AP816" s="51" t="n"/>
      <c r="AQ816" s="51" t="n"/>
      <c r="AR816" s="34" t="inlineStr">
        <is>
          <t>Recalled, batch confirmed, to confirm</t>
        </is>
      </c>
      <c r="AS816" s="34" t="inlineStr">
        <is>
          <t>BLANK -&gt; requires live Amazon.ca capture</t>
        </is>
      </c>
      <c r="AT816" s="34" t="inlineStr">
        <is>
          <t>Unverified commercial data</t>
        </is>
      </c>
    </row>
    <row r="817" ht="28" customHeight="1">
      <c r="A817" s="34" t="inlineStr">
        <is>
          <t>Fresca</t>
        </is>
      </c>
      <c r="B817" s="34" t="inlineStr">
        <is>
          <t>Fresca Sparkling | Peach | 18 pack 355mL</t>
        </is>
      </c>
      <c r="C817" s="34" t="inlineStr">
        <is>
          <t>5) Sparkling water &amp; soda</t>
        </is>
      </c>
      <c r="D817" s="34" t="inlineStr">
        <is>
          <t>355 mL can</t>
        </is>
      </c>
      <c r="E817" s="48" t="n">
        <v>18</v>
      </c>
      <c r="F817" s="49" t="n"/>
      <c r="G817" s="50">
        <f>IF(AND(ISNUMBER($F817),ISNUMBER($E817),$E817&lt;&gt;0),$F817/$E817,"")</f>
        <v/>
      </c>
      <c r="H817" s="50">
        <f>IF(AND(ISNUMBER($F817),ISNUMBER($AL817),ISNUMBER($E817),($AL817*$E817)&lt;&gt;0),$F817/($AL817*$E817)*100,"")</f>
        <v/>
      </c>
      <c r="I817" s="51" t="n"/>
      <c r="J817" s="52" t="n"/>
      <c r="K817" s="50">
        <f>IF(AND(ISNUMBER($F817),ISNUMBER($J817)),$F817*(1-$J817),"")</f>
        <v/>
      </c>
      <c r="L817" s="51" t="n"/>
      <c r="M817" s="51" t="n"/>
      <c r="N817" s="50">
        <f>IF(ISNUMBER($F817),($F817-IF(ISNUMBER($AM817),$AM817,0))*(1-IF(ISNUMBER($J817),$J817,0)),"")</f>
        <v/>
      </c>
      <c r="O817" s="34" t="inlineStr">
        <is>
          <t>Peach</t>
        </is>
      </c>
      <c r="P817" s="48" t="n">
        <v>0</v>
      </c>
      <c r="Q817" s="48" t="n">
        <v>35</v>
      </c>
      <c r="R817" s="34" t="inlineStr">
        <is>
          <t>Not listed</t>
        </is>
      </c>
      <c r="S817" s="48" t="n">
        <v>0</v>
      </c>
      <c r="T817" s="48" t="n">
        <v>0</v>
      </c>
      <c r="U817" s="34" t="inlineStr">
        <is>
          <t>Aspartame + acesulfame-K</t>
        </is>
      </c>
      <c r="V817" s="34" t="inlineStr">
        <is>
          <t>Zero sugar grapefruit citrus</t>
        </is>
      </c>
      <c r="W817" s="51" t="n"/>
      <c r="X817" s="51" t="n"/>
      <c r="Y817" s="51" t="n"/>
      <c r="Z817" s="51" t="n"/>
      <c r="AA817" s="34" t="inlineStr">
        <is>
          <t>Medium</t>
        </is>
      </c>
      <c r="AB817" s="34" t="inlineStr">
        <is>
          <t>Cult zero cal soda</t>
        </is>
      </c>
      <c r="AC817" s="34" t="inlineStr">
        <is>
          <t>Zero calorie citrus soda</t>
        </is>
      </c>
      <c r="AD817" s="34" t="inlineStr">
        <is>
          <t>Grown up zero cal citrus.</t>
        </is>
      </c>
      <c r="AE817" s="51" t="n"/>
      <c r="AF817" s="53">
        <f>IF(AND(ISNUMBER($P817),ISNUMBER($AL817),$AL817&lt;&gt;0),ROUND($P817/$AL817*100,1),"")</f>
        <v/>
      </c>
      <c r="AG817" s="54">
        <f>IF(AND(ISNUMBER($S817),ISNUMBER($AL817),$AL817&lt;&gt;0),ROUND($S817/$AL817*100,2),"")</f>
        <v/>
      </c>
      <c r="AH817" s="53">
        <f>IF(AND(ISNUMBER($Q817),ISNUMBER($AL817),$AL817&lt;&gt;0),ROUND($Q817/$AL817*100,1),"")</f>
        <v/>
      </c>
      <c r="AI817" s="48">
        <f>IF(ISNUMBER($S817),IF($S817&lt;=1,"Yes","No"),"n/a")</f>
        <v/>
      </c>
      <c r="AJ817" s="48">
        <f>IF(ISNUMBER($S817),ROUND(MAX(0,MIN(100,100-$S817*2.5-IF(ISNUMBER($T817),$T817,0)*0.12+IF($S817&lt;=1,12,0))),0),"")</f>
        <v/>
      </c>
      <c r="AK817" s="48">
        <f>IF(ISNUMBER($Q817),IF($Q817&gt;=100,20,IF($Q817&gt;=30,10,0)),0)+IF(ISNUMBER($R817),IF($R817&gt;=100,20,0),0)+IF(ISNUMBER($P817),IF($P817&gt;=150,20,IF($P817&gt;=50,12,5)),0)+IF(ISNUMBER($S817),IF($S817&lt;=1,15,0),0)</f>
        <v/>
      </c>
      <c r="AL817" s="48" t="n">
        <v>355</v>
      </c>
      <c r="AM817" s="49" t="n"/>
      <c r="AN817" s="48">
        <f>IF(AND(ISNUMBER($P817),ISNUMBER($AL817),$AL817&lt;&gt;0),IF(OR($P817&gt;180,$P817/$AL817*1000&gt;400),"Over ceiling, confirm SKU","Within"),"n/a")</f>
        <v/>
      </c>
      <c r="AO817" s="51" t="n"/>
      <c r="AP817" s="51" t="n"/>
      <c r="AQ817" s="51" t="n"/>
      <c r="AR817" s="34" t="inlineStr">
        <is>
          <t>Recalled, batch confirmed, to confirm</t>
        </is>
      </c>
      <c r="AS817" s="34" t="inlineStr">
        <is>
          <t>BLANK -&gt; requires live Amazon.ca capture</t>
        </is>
      </c>
      <c r="AT817" s="34" t="inlineStr">
        <is>
          <t>Unverified commercial data</t>
        </is>
      </c>
    </row>
    <row r="818" ht="28" customHeight="1">
      <c r="A818" s="34" t="inlineStr">
        <is>
          <t>Fresca</t>
        </is>
      </c>
      <c r="B818" s="34" t="inlineStr">
        <is>
          <t>Fresca Sparkling | Peach | 24 pack 355mL</t>
        </is>
      </c>
      <c r="C818" s="34" t="inlineStr">
        <is>
          <t>5) Sparkling water &amp; soda</t>
        </is>
      </c>
      <c r="D818" s="34" t="inlineStr">
        <is>
          <t>355 mL can</t>
        </is>
      </c>
      <c r="E818" s="48" t="n">
        <v>24</v>
      </c>
      <c r="F818" s="49" t="n"/>
      <c r="G818" s="50">
        <f>IF(AND(ISNUMBER($F818),ISNUMBER($E818),$E818&lt;&gt;0),$F818/$E818,"")</f>
        <v/>
      </c>
      <c r="H818" s="50">
        <f>IF(AND(ISNUMBER($F818),ISNUMBER($AL818),ISNUMBER($E818),($AL818*$E818)&lt;&gt;0),$F818/($AL818*$E818)*100,"")</f>
        <v/>
      </c>
      <c r="I818" s="51" t="n"/>
      <c r="J818" s="52" t="n"/>
      <c r="K818" s="50">
        <f>IF(AND(ISNUMBER($F818),ISNUMBER($J818)),$F818*(1-$J818),"")</f>
        <v/>
      </c>
      <c r="L818" s="51" t="n"/>
      <c r="M818" s="51" t="n"/>
      <c r="N818" s="50">
        <f>IF(ISNUMBER($F818),($F818-IF(ISNUMBER($AM818),$AM818,0))*(1-IF(ISNUMBER($J818),$J818,0)),"")</f>
        <v/>
      </c>
      <c r="O818" s="34" t="inlineStr">
        <is>
          <t>Peach</t>
        </is>
      </c>
      <c r="P818" s="48" t="n">
        <v>0</v>
      </c>
      <c r="Q818" s="48" t="n">
        <v>35</v>
      </c>
      <c r="R818" s="34" t="inlineStr">
        <is>
          <t>Not listed</t>
        </is>
      </c>
      <c r="S818" s="48" t="n">
        <v>0</v>
      </c>
      <c r="T818" s="48" t="n">
        <v>0</v>
      </c>
      <c r="U818" s="34" t="inlineStr">
        <is>
          <t>Aspartame + acesulfame-K</t>
        </is>
      </c>
      <c r="V818" s="34" t="inlineStr">
        <is>
          <t>Zero sugar grapefruit citrus</t>
        </is>
      </c>
      <c r="W818" s="51" t="n"/>
      <c r="X818" s="51" t="n"/>
      <c r="Y818" s="51" t="n"/>
      <c r="Z818" s="51" t="n"/>
      <c r="AA818" s="34" t="inlineStr">
        <is>
          <t>Medium</t>
        </is>
      </c>
      <c r="AB818" s="34" t="inlineStr">
        <is>
          <t>Cult zero cal soda</t>
        </is>
      </c>
      <c r="AC818" s="34" t="inlineStr">
        <is>
          <t>Zero calorie citrus soda</t>
        </is>
      </c>
      <c r="AD818" s="34" t="inlineStr">
        <is>
          <t>Grown up zero cal citrus.</t>
        </is>
      </c>
      <c r="AE818" s="51" t="n"/>
      <c r="AF818" s="53">
        <f>IF(AND(ISNUMBER($P818),ISNUMBER($AL818),$AL818&lt;&gt;0),ROUND($P818/$AL818*100,1),"")</f>
        <v/>
      </c>
      <c r="AG818" s="54">
        <f>IF(AND(ISNUMBER($S818),ISNUMBER($AL818),$AL818&lt;&gt;0),ROUND($S818/$AL818*100,2),"")</f>
        <v/>
      </c>
      <c r="AH818" s="53">
        <f>IF(AND(ISNUMBER($Q818),ISNUMBER($AL818),$AL818&lt;&gt;0),ROUND($Q818/$AL818*100,1),"")</f>
        <v/>
      </c>
      <c r="AI818" s="48">
        <f>IF(ISNUMBER($S818),IF($S818&lt;=1,"Yes","No"),"n/a")</f>
        <v/>
      </c>
      <c r="AJ818" s="48">
        <f>IF(ISNUMBER($S818),ROUND(MAX(0,MIN(100,100-$S818*2.5-IF(ISNUMBER($T818),$T818,0)*0.12+IF($S818&lt;=1,12,0))),0),"")</f>
        <v/>
      </c>
      <c r="AK818" s="48">
        <f>IF(ISNUMBER($Q818),IF($Q818&gt;=100,20,IF($Q818&gt;=30,10,0)),0)+IF(ISNUMBER($R818),IF($R818&gt;=100,20,0),0)+IF(ISNUMBER($P818),IF($P818&gt;=150,20,IF($P818&gt;=50,12,5)),0)+IF(ISNUMBER($S818),IF($S818&lt;=1,15,0),0)</f>
        <v/>
      </c>
      <c r="AL818" s="48" t="n">
        <v>355</v>
      </c>
      <c r="AM818" s="49" t="n"/>
      <c r="AN818" s="48">
        <f>IF(AND(ISNUMBER($P818),ISNUMBER($AL818),$AL818&lt;&gt;0),IF(OR($P818&gt;180,$P818/$AL818*1000&gt;400),"Over ceiling, confirm SKU","Within"),"n/a")</f>
        <v/>
      </c>
      <c r="AO818" s="51" t="n"/>
      <c r="AP818" s="51" t="n"/>
      <c r="AQ818" s="51" t="n"/>
      <c r="AR818" s="34" t="inlineStr">
        <is>
          <t>Recalled, batch confirmed, to confirm</t>
        </is>
      </c>
      <c r="AS818" s="34" t="inlineStr">
        <is>
          <t>BLANK -&gt; requires live Amazon.ca capture</t>
        </is>
      </c>
      <c r="AT818" s="34" t="inlineStr">
        <is>
          <t>Unverified commercial data</t>
        </is>
      </c>
    </row>
    <row r="819" ht="28" customHeight="1">
      <c r="A819" s="34" t="inlineStr">
        <is>
          <t>Sunkist</t>
        </is>
      </c>
      <c r="B819" s="34" t="inlineStr">
        <is>
          <t>Sunkist Orange | Orange | single 355mL</t>
        </is>
      </c>
      <c r="C819" s="34" t="inlineStr">
        <is>
          <t>5) Sparkling water &amp; soda</t>
        </is>
      </c>
      <c r="D819" s="34" t="inlineStr">
        <is>
          <t>355 mL can</t>
        </is>
      </c>
      <c r="E819" s="48" t="n">
        <v>1</v>
      </c>
      <c r="F819" s="49" t="n"/>
      <c r="G819" s="50">
        <f>IF(AND(ISNUMBER($F819),ISNUMBER($E819),$E819&lt;&gt;0),$F819/$E819,"")</f>
        <v/>
      </c>
      <c r="H819" s="50">
        <f>IF(AND(ISNUMBER($F819),ISNUMBER($AL819),ISNUMBER($E819),($AL819*$E819)&lt;&gt;0),$F819/($AL819*$E819)*100,"")</f>
        <v/>
      </c>
      <c r="I819" s="51" t="n"/>
      <c r="J819" s="52" t="n"/>
      <c r="K819" s="50">
        <f>IF(AND(ISNUMBER($F819),ISNUMBER($J819)),$F819*(1-$J819),"")</f>
        <v/>
      </c>
      <c r="L819" s="51" t="n"/>
      <c r="M819" s="51" t="n"/>
      <c r="N819" s="50">
        <f>IF(ISNUMBER($F819),($F819-IF(ISNUMBER($AM819),$AM819,0))*(1-IF(ISNUMBER($J819),$J819,0)),"")</f>
        <v/>
      </c>
      <c r="O819" s="34" t="inlineStr">
        <is>
          <t>Orange</t>
        </is>
      </c>
      <c r="P819" s="48" t="n">
        <v>19</v>
      </c>
      <c r="Q819" s="48" t="n">
        <v>45</v>
      </c>
      <c r="R819" s="34" t="inlineStr">
        <is>
          <t>Not listed</t>
        </is>
      </c>
      <c r="S819" s="48" t="n">
        <v>51</v>
      </c>
      <c r="T819" s="48" t="n">
        <v>190</v>
      </c>
      <c r="U819" s="34" t="inlineStr">
        <is>
          <t>HFCS</t>
        </is>
      </c>
      <c r="V819" s="34" t="inlineStr">
        <is>
          <t>Bright orange soda</t>
        </is>
      </c>
      <c r="W819" s="51" t="n"/>
      <c r="X819" s="51" t="n"/>
      <c r="Y819" s="51" t="n"/>
      <c r="Z819" s="51" t="n"/>
      <c r="AA819" s="34" t="inlineStr">
        <is>
          <t>Medium</t>
        </is>
      </c>
      <c r="AB819" s="34" t="inlineStr">
        <is>
          <t>Legacy orange soda</t>
        </is>
      </c>
      <c r="AC819" s="34" t="inlineStr">
        <is>
          <t>Sweet bright orange soda</t>
        </is>
      </c>
      <c r="AD819" s="34" t="inlineStr">
        <is>
          <t>Big citrus flavour.</t>
        </is>
      </c>
      <c r="AE819" s="51" t="n"/>
      <c r="AF819" s="53">
        <f>IF(AND(ISNUMBER($P819),ISNUMBER($AL819),$AL819&lt;&gt;0),ROUND($P819/$AL819*100,1),"")</f>
        <v/>
      </c>
      <c r="AG819" s="54">
        <f>IF(AND(ISNUMBER($S819),ISNUMBER($AL819),$AL819&lt;&gt;0),ROUND($S819/$AL819*100,2),"")</f>
        <v/>
      </c>
      <c r="AH819" s="53">
        <f>IF(AND(ISNUMBER($Q819),ISNUMBER($AL819),$AL819&lt;&gt;0),ROUND($Q819/$AL819*100,1),"")</f>
        <v/>
      </c>
      <c r="AI819" s="48">
        <f>IF(ISNUMBER($S819),IF($S819&lt;=1,"Yes","No"),"n/a")</f>
        <v/>
      </c>
      <c r="AJ819" s="48">
        <f>IF(ISNUMBER($S819),ROUND(MAX(0,MIN(100,100-$S819*2.5-IF(ISNUMBER($T819),$T819,0)*0.12+IF($S819&lt;=1,12,0))),0),"")</f>
        <v/>
      </c>
      <c r="AK819" s="48">
        <f>IF(ISNUMBER($Q819),IF($Q819&gt;=100,20,IF($Q819&gt;=30,10,0)),0)+IF(ISNUMBER($R819),IF($R819&gt;=100,20,0),0)+IF(ISNUMBER($P819),IF($P819&gt;=150,20,IF($P819&gt;=50,12,5)),0)+IF(ISNUMBER($S819),IF($S819&lt;=1,15,0),0)</f>
        <v/>
      </c>
      <c r="AL819" s="48" t="n">
        <v>355</v>
      </c>
      <c r="AM819" s="49" t="n"/>
      <c r="AN819" s="48">
        <f>IF(AND(ISNUMBER($P819),ISNUMBER($AL819),$AL819&lt;&gt;0),IF(OR($P819&gt;180,$P819/$AL819*1000&gt;400),"Over ceiling, confirm SKU","Within"),"n/a")</f>
        <v/>
      </c>
      <c r="AO819" s="51" t="n"/>
      <c r="AP819" s="51" t="n"/>
      <c r="AQ819" s="51" t="n"/>
      <c r="AR819" s="34" t="inlineStr">
        <is>
          <t>Recalled, batch confirmed, to confirm</t>
        </is>
      </c>
      <c r="AS819" s="34" t="inlineStr">
        <is>
          <t>BLANK -&gt; requires live Amazon.ca capture</t>
        </is>
      </c>
      <c r="AT819" s="34" t="inlineStr">
        <is>
          <t>Unverified commercial data</t>
        </is>
      </c>
    </row>
    <row r="820" ht="28" customHeight="1">
      <c r="A820" s="34" t="inlineStr">
        <is>
          <t>Sunkist</t>
        </is>
      </c>
      <c r="B820" s="34" t="inlineStr">
        <is>
          <t>Sunkist Orange | Orange | 8 pack 355mL</t>
        </is>
      </c>
      <c r="C820" s="34" t="inlineStr">
        <is>
          <t>5) Sparkling water &amp; soda</t>
        </is>
      </c>
      <c r="D820" s="34" t="inlineStr">
        <is>
          <t>355 mL can</t>
        </is>
      </c>
      <c r="E820" s="48" t="n">
        <v>8</v>
      </c>
      <c r="F820" s="49" t="n"/>
      <c r="G820" s="50">
        <f>IF(AND(ISNUMBER($F820),ISNUMBER($E820),$E820&lt;&gt;0),$F820/$E820,"")</f>
        <v/>
      </c>
      <c r="H820" s="50">
        <f>IF(AND(ISNUMBER($F820),ISNUMBER($AL820),ISNUMBER($E820),($AL820*$E820)&lt;&gt;0),$F820/($AL820*$E820)*100,"")</f>
        <v/>
      </c>
      <c r="I820" s="51" t="n"/>
      <c r="J820" s="52" t="n"/>
      <c r="K820" s="50">
        <f>IF(AND(ISNUMBER($F820),ISNUMBER($J820)),$F820*(1-$J820),"")</f>
        <v/>
      </c>
      <c r="L820" s="51" t="n"/>
      <c r="M820" s="51" t="n"/>
      <c r="N820" s="50">
        <f>IF(ISNUMBER($F820),($F820-IF(ISNUMBER($AM820),$AM820,0))*(1-IF(ISNUMBER($J820),$J820,0)),"")</f>
        <v/>
      </c>
      <c r="O820" s="34" t="inlineStr">
        <is>
          <t>Orange</t>
        </is>
      </c>
      <c r="P820" s="48" t="n">
        <v>19</v>
      </c>
      <c r="Q820" s="48" t="n">
        <v>45</v>
      </c>
      <c r="R820" s="34" t="inlineStr">
        <is>
          <t>Not listed</t>
        </is>
      </c>
      <c r="S820" s="48" t="n">
        <v>51</v>
      </c>
      <c r="T820" s="48" t="n">
        <v>190</v>
      </c>
      <c r="U820" s="34" t="inlineStr">
        <is>
          <t>HFCS</t>
        </is>
      </c>
      <c r="V820" s="34" t="inlineStr">
        <is>
          <t>Bright orange soda</t>
        </is>
      </c>
      <c r="W820" s="51" t="n"/>
      <c r="X820" s="51" t="n"/>
      <c r="Y820" s="51" t="n"/>
      <c r="Z820" s="51" t="n"/>
      <c r="AA820" s="34" t="inlineStr">
        <is>
          <t>Medium</t>
        </is>
      </c>
      <c r="AB820" s="34" t="inlineStr">
        <is>
          <t>Legacy orange soda</t>
        </is>
      </c>
      <c r="AC820" s="34" t="inlineStr">
        <is>
          <t>Sweet bright orange soda</t>
        </is>
      </c>
      <c r="AD820" s="34" t="inlineStr">
        <is>
          <t>Big citrus flavour.</t>
        </is>
      </c>
      <c r="AE820" s="51" t="n"/>
      <c r="AF820" s="53">
        <f>IF(AND(ISNUMBER($P820),ISNUMBER($AL820),$AL820&lt;&gt;0),ROUND($P820/$AL820*100,1),"")</f>
        <v/>
      </c>
      <c r="AG820" s="54">
        <f>IF(AND(ISNUMBER($S820),ISNUMBER($AL820),$AL820&lt;&gt;0),ROUND($S820/$AL820*100,2),"")</f>
        <v/>
      </c>
      <c r="AH820" s="53">
        <f>IF(AND(ISNUMBER($Q820),ISNUMBER($AL820),$AL820&lt;&gt;0),ROUND($Q820/$AL820*100,1),"")</f>
        <v/>
      </c>
      <c r="AI820" s="48">
        <f>IF(ISNUMBER($S820),IF($S820&lt;=1,"Yes","No"),"n/a")</f>
        <v/>
      </c>
      <c r="AJ820" s="48">
        <f>IF(ISNUMBER($S820),ROUND(MAX(0,MIN(100,100-$S820*2.5-IF(ISNUMBER($T820),$T820,0)*0.12+IF($S820&lt;=1,12,0))),0),"")</f>
        <v/>
      </c>
      <c r="AK820" s="48">
        <f>IF(ISNUMBER($Q820),IF($Q820&gt;=100,20,IF($Q820&gt;=30,10,0)),0)+IF(ISNUMBER($R820),IF($R820&gt;=100,20,0),0)+IF(ISNUMBER($P820),IF($P820&gt;=150,20,IF($P820&gt;=50,12,5)),0)+IF(ISNUMBER($S820),IF($S820&lt;=1,15,0),0)</f>
        <v/>
      </c>
      <c r="AL820" s="48" t="n">
        <v>355</v>
      </c>
      <c r="AM820" s="49" t="n"/>
      <c r="AN820" s="48">
        <f>IF(AND(ISNUMBER($P820),ISNUMBER($AL820),$AL820&lt;&gt;0),IF(OR($P820&gt;180,$P820/$AL820*1000&gt;400),"Over ceiling, confirm SKU","Within"),"n/a")</f>
        <v/>
      </c>
      <c r="AO820" s="51" t="n"/>
      <c r="AP820" s="51" t="n"/>
      <c r="AQ820" s="51" t="n"/>
      <c r="AR820" s="34" t="inlineStr">
        <is>
          <t>Recalled, batch confirmed, to confirm</t>
        </is>
      </c>
      <c r="AS820" s="34" t="inlineStr">
        <is>
          <t>BLANK -&gt; requires live Amazon.ca capture</t>
        </is>
      </c>
      <c r="AT820" s="34" t="inlineStr">
        <is>
          <t>Unverified commercial data</t>
        </is>
      </c>
    </row>
    <row r="821" ht="28" customHeight="1">
      <c r="A821" s="34" t="inlineStr">
        <is>
          <t>Sunkist</t>
        </is>
      </c>
      <c r="B821" s="34" t="inlineStr">
        <is>
          <t>Sunkist Orange | Orange | 12 pack 355mL</t>
        </is>
      </c>
      <c r="C821" s="34" t="inlineStr">
        <is>
          <t>5) Sparkling water &amp; soda</t>
        </is>
      </c>
      <c r="D821" s="34" t="inlineStr">
        <is>
          <t>355 mL can</t>
        </is>
      </c>
      <c r="E821" s="48" t="n">
        <v>12</v>
      </c>
      <c r="F821" s="49" t="n"/>
      <c r="G821" s="50">
        <f>IF(AND(ISNUMBER($F821),ISNUMBER($E821),$E821&lt;&gt;0),$F821/$E821,"")</f>
        <v/>
      </c>
      <c r="H821" s="50">
        <f>IF(AND(ISNUMBER($F821),ISNUMBER($AL821),ISNUMBER($E821),($AL821*$E821)&lt;&gt;0),$F821/($AL821*$E821)*100,"")</f>
        <v/>
      </c>
      <c r="I821" s="51" t="n"/>
      <c r="J821" s="52" t="n"/>
      <c r="K821" s="50">
        <f>IF(AND(ISNUMBER($F821),ISNUMBER($J821)),$F821*(1-$J821),"")</f>
        <v/>
      </c>
      <c r="L821" s="51" t="n"/>
      <c r="M821" s="51" t="n"/>
      <c r="N821" s="50">
        <f>IF(ISNUMBER($F821),($F821-IF(ISNUMBER($AM821),$AM821,0))*(1-IF(ISNUMBER($J821),$J821,0)),"")</f>
        <v/>
      </c>
      <c r="O821" s="34" t="inlineStr">
        <is>
          <t>Orange</t>
        </is>
      </c>
      <c r="P821" s="48" t="n">
        <v>19</v>
      </c>
      <c r="Q821" s="48" t="n">
        <v>45</v>
      </c>
      <c r="R821" s="34" t="inlineStr">
        <is>
          <t>Not listed</t>
        </is>
      </c>
      <c r="S821" s="48" t="n">
        <v>51</v>
      </c>
      <c r="T821" s="48" t="n">
        <v>190</v>
      </c>
      <c r="U821" s="34" t="inlineStr">
        <is>
          <t>HFCS</t>
        </is>
      </c>
      <c r="V821" s="34" t="inlineStr">
        <is>
          <t>Bright orange soda</t>
        </is>
      </c>
      <c r="W821" s="51" t="n"/>
      <c r="X821" s="51" t="n"/>
      <c r="Y821" s="51" t="n"/>
      <c r="Z821" s="51" t="n"/>
      <c r="AA821" s="34" t="inlineStr">
        <is>
          <t>Medium</t>
        </is>
      </c>
      <c r="AB821" s="34" t="inlineStr">
        <is>
          <t>Legacy orange soda</t>
        </is>
      </c>
      <c r="AC821" s="34" t="inlineStr">
        <is>
          <t>Sweet bright orange soda</t>
        </is>
      </c>
      <c r="AD821" s="34" t="inlineStr">
        <is>
          <t>Big citrus flavour.</t>
        </is>
      </c>
      <c r="AE821" s="51" t="n"/>
      <c r="AF821" s="53">
        <f>IF(AND(ISNUMBER($P821),ISNUMBER($AL821),$AL821&lt;&gt;0),ROUND($P821/$AL821*100,1),"")</f>
        <v/>
      </c>
      <c r="AG821" s="54">
        <f>IF(AND(ISNUMBER($S821),ISNUMBER($AL821),$AL821&lt;&gt;0),ROUND($S821/$AL821*100,2),"")</f>
        <v/>
      </c>
      <c r="AH821" s="53">
        <f>IF(AND(ISNUMBER($Q821),ISNUMBER($AL821),$AL821&lt;&gt;0),ROUND($Q821/$AL821*100,1),"")</f>
        <v/>
      </c>
      <c r="AI821" s="48">
        <f>IF(ISNUMBER($S821),IF($S821&lt;=1,"Yes","No"),"n/a")</f>
        <v/>
      </c>
      <c r="AJ821" s="48">
        <f>IF(ISNUMBER($S821),ROUND(MAX(0,MIN(100,100-$S821*2.5-IF(ISNUMBER($T821),$T821,0)*0.12+IF($S821&lt;=1,12,0))),0),"")</f>
        <v/>
      </c>
      <c r="AK821" s="48">
        <f>IF(ISNUMBER($Q821),IF($Q821&gt;=100,20,IF($Q821&gt;=30,10,0)),0)+IF(ISNUMBER($R821),IF($R821&gt;=100,20,0),0)+IF(ISNUMBER($P821),IF($P821&gt;=150,20,IF($P821&gt;=50,12,5)),0)+IF(ISNUMBER($S821),IF($S821&lt;=1,15,0),0)</f>
        <v/>
      </c>
      <c r="AL821" s="48" t="n">
        <v>355</v>
      </c>
      <c r="AM821" s="49" t="n"/>
      <c r="AN821" s="48">
        <f>IF(AND(ISNUMBER($P821),ISNUMBER($AL821),$AL821&lt;&gt;0),IF(OR($P821&gt;180,$P821/$AL821*1000&gt;400),"Over ceiling, confirm SKU","Within"),"n/a")</f>
        <v/>
      </c>
      <c r="AO821" s="51" t="n"/>
      <c r="AP821" s="51" t="n"/>
      <c r="AQ821" s="51" t="n"/>
      <c r="AR821" s="34" t="inlineStr">
        <is>
          <t>Recalled, batch confirmed, to confirm</t>
        </is>
      </c>
      <c r="AS821" s="34" t="inlineStr">
        <is>
          <t>BLANK -&gt; requires live Amazon.ca capture</t>
        </is>
      </c>
      <c r="AT821" s="34" t="inlineStr">
        <is>
          <t>Unverified commercial data</t>
        </is>
      </c>
    </row>
    <row r="822" ht="28" customHeight="1">
      <c r="A822" s="34" t="inlineStr">
        <is>
          <t>Sunkist</t>
        </is>
      </c>
      <c r="B822" s="34" t="inlineStr">
        <is>
          <t>Sunkist Orange | Orange | 15 pack 355mL</t>
        </is>
      </c>
      <c r="C822" s="34" t="inlineStr">
        <is>
          <t>5) Sparkling water &amp; soda</t>
        </is>
      </c>
      <c r="D822" s="34" t="inlineStr">
        <is>
          <t>355 mL can</t>
        </is>
      </c>
      <c r="E822" s="48" t="n">
        <v>15</v>
      </c>
      <c r="F822" s="49" t="n"/>
      <c r="G822" s="50">
        <f>IF(AND(ISNUMBER($F822),ISNUMBER($E822),$E822&lt;&gt;0),$F822/$E822,"")</f>
        <v/>
      </c>
      <c r="H822" s="50">
        <f>IF(AND(ISNUMBER($F822),ISNUMBER($AL822),ISNUMBER($E822),($AL822*$E822)&lt;&gt;0),$F822/($AL822*$E822)*100,"")</f>
        <v/>
      </c>
      <c r="I822" s="51" t="n"/>
      <c r="J822" s="52" t="n"/>
      <c r="K822" s="50">
        <f>IF(AND(ISNUMBER($F822),ISNUMBER($J822)),$F822*(1-$J822),"")</f>
        <v/>
      </c>
      <c r="L822" s="51" t="n"/>
      <c r="M822" s="51" t="n"/>
      <c r="N822" s="50">
        <f>IF(ISNUMBER($F822),($F822-IF(ISNUMBER($AM822),$AM822,0))*(1-IF(ISNUMBER($J822),$J822,0)),"")</f>
        <v/>
      </c>
      <c r="O822" s="34" t="inlineStr">
        <is>
          <t>Orange</t>
        </is>
      </c>
      <c r="P822" s="48" t="n">
        <v>19</v>
      </c>
      <c r="Q822" s="48" t="n">
        <v>45</v>
      </c>
      <c r="R822" s="34" t="inlineStr">
        <is>
          <t>Not listed</t>
        </is>
      </c>
      <c r="S822" s="48" t="n">
        <v>51</v>
      </c>
      <c r="T822" s="48" t="n">
        <v>190</v>
      </c>
      <c r="U822" s="34" t="inlineStr">
        <is>
          <t>HFCS</t>
        </is>
      </c>
      <c r="V822" s="34" t="inlineStr">
        <is>
          <t>Bright orange soda</t>
        </is>
      </c>
      <c r="W822" s="51" t="n"/>
      <c r="X822" s="51" t="n"/>
      <c r="Y822" s="51" t="n"/>
      <c r="Z822" s="51" t="n"/>
      <c r="AA822" s="34" t="inlineStr">
        <is>
          <t>Medium</t>
        </is>
      </c>
      <c r="AB822" s="34" t="inlineStr">
        <is>
          <t>Legacy orange soda</t>
        </is>
      </c>
      <c r="AC822" s="34" t="inlineStr">
        <is>
          <t>Sweet bright orange soda</t>
        </is>
      </c>
      <c r="AD822" s="34" t="inlineStr">
        <is>
          <t>Big citrus flavour.</t>
        </is>
      </c>
      <c r="AE822" s="51" t="n"/>
      <c r="AF822" s="53">
        <f>IF(AND(ISNUMBER($P822),ISNUMBER($AL822),$AL822&lt;&gt;0),ROUND($P822/$AL822*100,1),"")</f>
        <v/>
      </c>
      <c r="AG822" s="54">
        <f>IF(AND(ISNUMBER($S822),ISNUMBER($AL822),$AL822&lt;&gt;0),ROUND($S822/$AL822*100,2),"")</f>
        <v/>
      </c>
      <c r="AH822" s="53">
        <f>IF(AND(ISNUMBER($Q822),ISNUMBER($AL822),$AL822&lt;&gt;0),ROUND($Q822/$AL822*100,1),"")</f>
        <v/>
      </c>
      <c r="AI822" s="48">
        <f>IF(ISNUMBER($S822),IF($S822&lt;=1,"Yes","No"),"n/a")</f>
        <v/>
      </c>
      <c r="AJ822" s="48">
        <f>IF(ISNUMBER($S822),ROUND(MAX(0,MIN(100,100-$S822*2.5-IF(ISNUMBER($T822),$T822,0)*0.12+IF($S822&lt;=1,12,0))),0),"")</f>
        <v/>
      </c>
      <c r="AK822" s="48">
        <f>IF(ISNUMBER($Q822),IF($Q822&gt;=100,20,IF($Q822&gt;=30,10,0)),0)+IF(ISNUMBER($R822),IF($R822&gt;=100,20,0),0)+IF(ISNUMBER($P822),IF($P822&gt;=150,20,IF($P822&gt;=50,12,5)),0)+IF(ISNUMBER($S822),IF($S822&lt;=1,15,0),0)</f>
        <v/>
      </c>
      <c r="AL822" s="48" t="n">
        <v>355</v>
      </c>
      <c r="AM822" s="49" t="n"/>
      <c r="AN822" s="48">
        <f>IF(AND(ISNUMBER($P822),ISNUMBER($AL822),$AL822&lt;&gt;0),IF(OR($P822&gt;180,$P822/$AL822*1000&gt;400),"Over ceiling, confirm SKU","Within"),"n/a")</f>
        <v/>
      </c>
      <c r="AO822" s="51" t="n"/>
      <c r="AP822" s="51" t="n"/>
      <c r="AQ822" s="51" t="n"/>
      <c r="AR822" s="34" t="inlineStr">
        <is>
          <t>Recalled, batch confirmed, to confirm</t>
        </is>
      </c>
      <c r="AS822" s="34" t="inlineStr">
        <is>
          <t>BLANK -&gt; requires live Amazon.ca capture</t>
        </is>
      </c>
      <c r="AT822" s="34" t="inlineStr">
        <is>
          <t>Unverified commercial data</t>
        </is>
      </c>
    </row>
    <row r="823" ht="28" customHeight="1">
      <c r="A823" s="34" t="inlineStr">
        <is>
          <t>Sunkist</t>
        </is>
      </c>
      <c r="B823" s="34" t="inlineStr">
        <is>
          <t>Sunkist Orange | Orange | 18 pack 355mL</t>
        </is>
      </c>
      <c r="C823" s="34" t="inlineStr">
        <is>
          <t>5) Sparkling water &amp; soda</t>
        </is>
      </c>
      <c r="D823" s="34" t="inlineStr">
        <is>
          <t>355 mL can</t>
        </is>
      </c>
      <c r="E823" s="48" t="n">
        <v>18</v>
      </c>
      <c r="F823" s="49" t="n"/>
      <c r="G823" s="50">
        <f>IF(AND(ISNUMBER($F823),ISNUMBER($E823),$E823&lt;&gt;0),$F823/$E823,"")</f>
        <v/>
      </c>
      <c r="H823" s="50">
        <f>IF(AND(ISNUMBER($F823),ISNUMBER($AL823),ISNUMBER($E823),($AL823*$E823)&lt;&gt;0),$F823/($AL823*$E823)*100,"")</f>
        <v/>
      </c>
      <c r="I823" s="51" t="n"/>
      <c r="J823" s="52" t="n"/>
      <c r="K823" s="50">
        <f>IF(AND(ISNUMBER($F823),ISNUMBER($J823)),$F823*(1-$J823),"")</f>
        <v/>
      </c>
      <c r="L823" s="51" t="n"/>
      <c r="M823" s="51" t="n"/>
      <c r="N823" s="50">
        <f>IF(ISNUMBER($F823),($F823-IF(ISNUMBER($AM823),$AM823,0))*(1-IF(ISNUMBER($J823),$J823,0)),"")</f>
        <v/>
      </c>
      <c r="O823" s="34" t="inlineStr">
        <is>
          <t>Orange</t>
        </is>
      </c>
      <c r="P823" s="48" t="n">
        <v>19</v>
      </c>
      <c r="Q823" s="48" t="n">
        <v>45</v>
      </c>
      <c r="R823" s="34" t="inlineStr">
        <is>
          <t>Not listed</t>
        </is>
      </c>
      <c r="S823" s="48" t="n">
        <v>51</v>
      </c>
      <c r="T823" s="48" t="n">
        <v>190</v>
      </c>
      <c r="U823" s="34" t="inlineStr">
        <is>
          <t>HFCS</t>
        </is>
      </c>
      <c r="V823" s="34" t="inlineStr">
        <is>
          <t>Bright orange soda</t>
        </is>
      </c>
      <c r="W823" s="51" t="n"/>
      <c r="X823" s="51" t="n"/>
      <c r="Y823" s="51" t="n"/>
      <c r="Z823" s="51" t="n"/>
      <c r="AA823" s="34" t="inlineStr">
        <is>
          <t>Medium</t>
        </is>
      </c>
      <c r="AB823" s="34" t="inlineStr">
        <is>
          <t>Legacy orange soda</t>
        </is>
      </c>
      <c r="AC823" s="34" t="inlineStr">
        <is>
          <t>Sweet bright orange soda</t>
        </is>
      </c>
      <c r="AD823" s="34" t="inlineStr">
        <is>
          <t>Big citrus flavour.</t>
        </is>
      </c>
      <c r="AE823" s="51" t="n"/>
      <c r="AF823" s="53">
        <f>IF(AND(ISNUMBER($P823),ISNUMBER($AL823),$AL823&lt;&gt;0),ROUND($P823/$AL823*100,1),"")</f>
        <v/>
      </c>
      <c r="AG823" s="54">
        <f>IF(AND(ISNUMBER($S823),ISNUMBER($AL823),$AL823&lt;&gt;0),ROUND($S823/$AL823*100,2),"")</f>
        <v/>
      </c>
      <c r="AH823" s="53">
        <f>IF(AND(ISNUMBER($Q823),ISNUMBER($AL823),$AL823&lt;&gt;0),ROUND($Q823/$AL823*100,1),"")</f>
        <v/>
      </c>
      <c r="AI823" s="48">
        <f>IF(ISNUMBER($S823),IF($S823&lt;=1,"Yes","No"),"n/a")</f>
        <v/>
      </c>
      <c r="AJ823" s="48">
        <f>IF(ISNUMBER($S823),ROUND(MAX(0,MIN(100,100-$S823*2.5-IF(ISNUMBER($T823),$T823,0)*0.12+IF($S823&lt;=1,12,0))),0),"")</f>
        <v/>
      </c>
      <c r="AK823" s="48">
        <f>IF(ISNUMBER($Q823),IF($Q823&gt;=100,20,IF($Q823&gt;=30,10,0)),0)+IF(ISNUMBER($R823),IF($R823&gt;=100,20,0),0)+IF(ISNUMBER($P823),IF($P823&gt;=150,20,IF($P823&gt;=50,12,5)),0)+IF(ISNUMBER($S823),IF($S823&lt;=1,15,0),0)</f>
        <v/>
      </c>
      <c r="AL823" s="48" t="n">
        <v>355</v>
      </c>
      <c r="AM823" s="49" t="n"/>
      <c r="AN823" s="48">
        <f>IF(AND(ISNUMBER($P823),ISNUMBER($AL823),$AL823&lt;&gt;0),IF(OR($P823&gt;180,$P823/$AL823*1000&gt;400),"Over ceiling, confirm SKU","Within"),"n/a")</f>
        <v/>
      </c>
      <c r="AO823" s="51" t="n"/>
      <c r="AP823" s="51" t="n"/>
      <c r="AQ823" s="51" t="n"/>
      <c r="AR823" s="34" t="inlineStr">
        <is>
          <t>Recalled, batch confirmed, to confirm</t>
        </is>
      </c>
      <c r="AS823" s="34" t="inlineStr">
        <is>
          <t>BLANK -&gt; requires live Amazon.ca capture</t>
        </is>
      </c>
      <c r="AT823" s="34" t="inlineStr">
        <is>
          <t>Unverified commercial data</t>
        </is>
      </c>
    </row>
    <row r="824" ht="28" customHeight="1">
      <c r="A824" s="34" t="inlineStr">
        <is>
          <t>Sunkist</t>
        </is>
      </c>
      <c r="B824" s="34" t="inlineStr">
        <is>
          <t>Sunkist Orange | Orange | 24 pack 355mL</t>
        </is>
      </c>
      <c r="C824" s="34" t="inlineStr">
        <is>
          <t>5) Sparkling water &amp; soda</t>
        </is>
      </c>
      <c r="D824" s="34" t="inlineStr">
        <is>
          <t>355 mL can</t>
        </is>
      </c>
      <c r="E824" s="48" t="n">
        <v>24</v>
      </c>
      <c r="F824" s="49" t="n"/>
      <c r="G824" s="50">
        <f>IF(AND(ISNUMBER($F824),ISNUMBER($E824),$E824&lt;&gt;0),$F824/$E824,"")</f>
        <v/>
      </c>
      <c r="H824" s="50">
        <f>IF(AND(ISNUMBER($F824),ISNUMBER($AL824),ISNUMBER($E824),($AL824*$E824)&lt;&gt;0),$F824/($AL824*$E824)*100,"")</f>
        <v/>
      </c>
      <c r="I824" s="51" t="n"/>
      <c r="J824" s="52" t="n"/>
      <c r="K824" s="50">
        <f>IF(AND(ISNUMBER($F824),ISNUMBER($J824)),$F824*(1-$J824),"")</f>
        <v/>
      </c>
      <c r="L824" s="51" t="n"/>
      <c r="M824" s="51" t="n"/>
      <c r="N824" s="50">
        <f>IF(ISNUMBER($F824),($F824-IF(ISNUMBER($AM824),$AM824,0))*(1-IF(ISNUMBER($J824),$J824,0)),"")</f>
        <v/>
      </c>
      <c r="O824" s="34" t="inlineStr">
        <is>
          <t>Orange</t>
        </is>
      </c>
      <c r="P824" s="48" t="n">
        <v>19</v>
      </c>
      <c r="Q824" s="48" t="n">
        <v>45</v>
      </c>
      <c r="R824" s="34" t="inlineStr">
        <is>
          <t>Not listed</t>
        </is>
      </c>
      <c r="S824" s="48" t="n">
        <v>51</v>
      </c>
      <c r="T824" s="48" t="n">
        <v>190</v>
      </c>
      <c r="U824" s="34" t="inlineStr">
        <is>
          <t>HFCS</t>
        </is>
      </c>
      <c r="V824" s="34" t="inlineStr">
        <is>
          <t>Bright orange soda</t>
        </is>
      </c>
      <c r="W824" s="51" t="n"/>
      <c r="X824" s="51" t="n"/>
      <c r="Y824" s="51" t="n"/>
      <c r="Z824" s="51" t="n"/>
      <c r="AA824" s="34" t="inlineStr">
        <is>
          <t>Medium</t>
        </is>
      </c>
      <c r="AB824" s="34" t="inlineStr">
        <is>
          <t>Legacy orange soda</t>
        </is>
      </c>
      <c r="AC824" s="34" t="inlineStr">
        <is>
          <t>Sweet bright orange soda</t>
        </is>
      </c>
      <c r="AD824" s="34" t="inlineStr">
        <is>
          <t>Big citrus flavour.</t>
        </is>
      </c>
      <c r="AE824" s="51" t="n"/>
      <c r="AF824" s="53">
        <f>IF(AND(ISNUMBER($P824),ISNUMBER($AL824),$AL824&lt;&gt;0),ROUND($P824/$AL824*100,1),"")</f>
        <v/>
      </c>
      <c r="AG824" s="54">
        <f>IF(AND(ISNUMBER($S824),ISNUMBER($AL824),$AL824&lt;&gt;0),ROUND($S824/$AL824*100,2),"")</f>
        <v/>
      </c>
      <c r="AH824" s="53">
        <f>IF(AND(ISNUMBER($Q824),ISNUMBER($AL824),$AL824&lt;&gt;0),ROUND($Q824/$AL824*100,1),"")</f>
        <v/>
      </c>
      <c r="AI824" s="48">
        <f>IF(ISNUMBER($S824),IF($S824&lt;=1,"Yes","No"),"n/a")</f>
        <v/>
      </c>
      <c r="AJ824" s="48">
        <f>IF(ISNUMBER($S824),ROUND(MAX(0,MIN(100,100-$S824*2.5-IF(ISNUMBER($T824),$T824,0)*0.12+IF($S824&lt;=1,12,0))),0),"")</f>
        <v/>
      </c>
      <c r="AK824" s="48">
        <f>IF(ISNUMBER($Q824),IF($Q824&gt;=100,20,IF($Q824&gt;=30,10,0)),0)+IF(ISNUMBER($R824),IF($R824&gt;=100,20,0),0)+IF(ISNUMBER($P824),IF($P824&gt;=150,20,IF($P824&gt;=50,12,5)),0)+IF(ISNUMBER($S824),IF($S824&lt;=1,15,0),0)</f>
        <v/>
      </c>
      <c r="AL824" s="48" t="n">
        <v>355</v>
      </c>
      <c r="AM824" s="49" t="n"/>
      <c r="AN824" s="48">
        <f>IF(AND(ISNUMBER($P824),ISNUMBER($AL824),$AL824&lt;&gt;0),IF(OR($P824&gt;180,$P824/$AL824*1000&gt;400),"Over ceiling, confirm SKU","Within"),"n/a")</f>
        <v/>
      </c>
      <c r="AO824" s="51" t="n"/>
      <c r="AP824" s="51" t="n"/>
      <c r="AQ824" s="51" t="n"/>
      <c r="AR824" s="34" t="inlineStr">
        <is>
          <t>Recalled, batch confirmed, to confirm</t>
        </is>
      </c>
      <c r="AS824" s="34" t="inlineStr">
        <is>
          <t>BLANK -&gt; requires live Amazon.ca capture</t>
        </is>
      </c>
      <c r="AT824" s="34" t="inlineStr">
        <is>
          <t>Unverified commercial data</t>
        </is>
      </c>
    </row>
    <row r="825" ht="28" customHeight="1">
      <c r="A825" s="34" t="inlineStr">
        <is>
          <t>Sunkist</t>
        </is>
      </c>
      <c r="B825" s="34" t="inlineStr">
        <is>
          <t>Sunkist Orange | Grape | single 355mL</t>
        </is>
      </c>
      <c r="C825" s="34" t="inlineStr">
        <is>
          <t>5) Sparkling water &amp; soda</t>
        </is>
      </c>
      <c r="D825" s="34" t="inlineStr">
        <is>
          <t>355 mL can</t>
        </is>
      </c>
      <c r="E825" s="48" t="n">
        <v>1</v>
      </c>
      <c r="F825" s="49" t="n"/>
      <c r="G825" s="50">
        <f>IF(AND(ISNUMBER($F825),ISNUMBER($E825),$E825&lt;&gt;0),$F825/$E825,"")</f>
        <v/>
      </c>
      <c r="H825" s="50">
        <f>IF(AND(ISNUMBER($F825),ISNUMBER($AL825),ISNUMBER($E825),($AL825*$E825)&lt;&gt;0),$F825/($AL825*$E825)*100,"")</f>
        <v/>
      </c>
      <c r="I825" s="51" t="n"/>
      <c r="J825" s="52" t="n"/>
      <c r="K825" s="50">
        <f>IF(AND(ISNUMBER($F825),ISNUMBER($J825)),$F825*(1-$J825),"")</f>
        <v/>
      </c>
      <c r="L825" s="51" t="n"/>
      <c r="M825" s="51" t="n"/>
      <c r="N825" s="50">
        <f>IF(ISNUMBER($F825),($F825-IF(ISNUMBER($AM825),$AM825,0))*(1-IF(ISNUMBER($J825),$J825,0)),"")</f>
        <v/>
      </c>
      <c r="O825" s="34" t="inlineStr">
        <is>
          <t>Grape</t>
        </is>
      </c>
      <c r="P825" s="48" t="n">
        <v>19</v>
      </c>
      <c r="Q825" s="48" t="n">
        <v>45</v>
      </c>
      <c r="R825" s="34" t="inlineStr">
        <is>
          <t>Not listed</t>
        </is>
      </c>
      <c r="S825" s="48" t="n">
        <v>51</v>
      </c>
      <c r="T825" s="48" t="n">
        <v>190</v>
      </c>
      <c r="U825" s="34" t="inlineStr">
        <is>
          <t>HFCS</t>
        </is>
      </c>
      <c r="V825" s="34" t="inlineStr">
        <is>
          <t>Bright orange soda</t>
        </is>
      </c>
      <c r="W825" s="51" t="n"/>
      <c r="X825" s="51" t="n"/>
      <c r="Y825" s="51" t="n"/>
      <c r="Z825" s="51" t="n"/>
      <c r="AA825" s="34" t="inlineStr">
        <is>
          <t>Medium</t>
        </is>
      </c>
      <c r="AB825" s="34" t="inlineStr">
        <is>
          <t>Legacy orange soda</t>
        </is>
      </c>
      <c r="AC825" s="34" t="inlineStr">
        <is>
          <t>Sweet bright orange soda</t>
        </is>
      </c>
      <c r="AD825" s="34" t="inlineStr">
        <is>
          <t>Big citrus flavour.</t>
        </is>
      </c>
      <c r="AE825" s="51" t="n"/>
      <c r="AF825" s="53">
        <f>IF(AND(ISNUMBER($P825),ISNUMBER($AL825),$AL825&lt;&gt;0),ROUND($P825/$AL825*100,1),"")</f>
        <v/>
      </c>
      <c r="AG825" s="54">
        <f>IF(AND(ISNUMBER($S825),ISNUMBER($AL825),$AL825&lt;&gt;0),ROUND($S825/$AL825*100,2),"")</f>
        <v/>
      </c>
      <c r="AH825" s="53">
        <f>IF(AND(ISNUMBER($Q825),ISNUMBER($AL825),$AL825&lt;&gt;0),ROUND($Q825/$AL825*100,1),"")</f>
        <v/>
      </c>
      <c r="AI825" s="48">
        <f>IF(ISNUMBER($S825),IF($S825&lt;=1,"Yes","No"),"n/a")</f>
        <v/>
      </c>
      <c r="AJ825" s="48">
        <f>IF(ISNUMBER($S825),ROUND(MAX(0,MIN(100,100-$S825*2.5-IF(ISNUMBER($T825),$T825,0)*0.12+IF($S825&lt;=1,12,0))),0),"")</f>
        <v/>
      </c>
      <c r="AK825" s="48">
        <f>IF(ISNUMBER($Q825),IF($Q825&gt;=100,20,IF($Q825&gt;=30,10,0)),0)+IF(ISNUMBER($R825),IF($R825&gt;=100,20,0),0)+IF(ISNUMBER($P825),IF($P825&gt;=150,20,IF($P825&gt;=50,12,5)),0)+IF(ISNUMBER($S825),IF($S825&lt;=1,15,0),0)</f>
        <v/>
      </c>
      <c r="AL825" s="48" t="n">
        <v>355</v>
      </c>
      <c r="AM825" s="49" t="n"/>
      <c r="AN825" s="48">
        <f>IF(AND(ISNUMBER($P825),ISNUMBER($AL825),$AL825&lt;&gt;0),IF(OR($P825&gt;180,$P825/$AL825*1000&gt;400),"Over ceiling, confirm SKU","Within"),"n/a")</f>
        <v/>
      </c>
      <c r="AO825" s="51" t="n"/>
      <c r="AP825" s="51" t="n"/>
      <c r="AQ825" s="51" t="n"/>
      <c r="AR825" s="34" t="inlineStr">
        <is>
          <t>Recalled, batch confirmed, to confirm</t>
        </is>
      </c>
      <c r="AS825" s="34" t="inlineStr">
        <is>
          <t>BLANK -&gt; requires live Amazon.ca capture</t>
        </is>
      </c>
      <c r="AT825" s="34" t="inlineStr">
        <is>
          <t>Unverified commercial data</t>
        </is>
      </c>
    </row>
    <row r="826" ht="28" customHeight="1">
      <c r="A826" s="34" t="inlineStr">
        <is>
          <t>Sunkist</t>
        </is>
      </c>
      <c r="B826" s="34" t="inlineStr">
        <is>
          <t>Sunkist Orange | Grape | 8 pack 355mL</t>
        </is>
      </c>
      <c r="C826" s="34" t="inlineStr">
        <is>
          <t>5) Sparkling water &amp; soda</t>
        </is>
      </c>
      <c r="D826" s="34" t="inlineStr">
        <is>
          <t>355 mL can</t>
        </is>
      </c>
      <c r="E826" s="48" t="n">
        <v>8</v>
      </c>
      <c r="F826" s="49" t="n"/>
      <c r="G826" s="50">
        <f>IF(AND(ISNUMBER($F826),ISNUMBER($E826),$E826&lt;&gt;0),$F826/$E826,"")</f>
        <v/>
      </c>
      <c r="H826" s="50">
        <f>IF(AND(ISNUMBER($F826),ISNUMBER($AL826),ISNUMBER($E826),($AL826*$E826)&lt;&gt;0),$F826/($AL826*$E826)*100,"")</f>
        <v/>
      </c>
      <c r="I826" s="51" t="n"/>
      <c r="J826" s="52" t="n"/>
      <c r="K826" s="50">
        <f>IF(AND(ISNUMBER($F826),ISNUMBER($J826)),$F826*(1-$J826),"")</f>
        <v/>
      </c>
      <c r="L826" s="51" t="n"/>
      <c r="M826" s="51" t="n"/>
      <c r="N826" s="50">
        <f>IF(ISNUMBER($F826),($F826-IF(ISNUMBER($AM826),$AM826,0))*(1-IF(ISNUMBER($J826),$J826,0)),"")</f>
        <v/>
      </c>
      <c r="O826" s="34" t="inlineStr">
        <is>
          <t>Grape</t>
        </is>
      </c>
      <c r="P826" s="48" t="n">
        <v>19</v>
      </c>
      <c r="Q826" s="48" t="n">
        <v>45</v>
      </c>
      <c r="R826" s="34" t="inlineStr">
        <is>
          <t>Not listed</t>
        </is>
      </c>
      <c r="S826" s="48" t="n">
        <v>51</v>
      </c>
      <c r="T826" s="48" t="n">
        <v>190</v>
      </c>
      <c r="U826" s="34" t="inlineStr">
        <is>
          <t>HFCS</t>
        </is>
      </c>
      <c r="V826" s="34" t="inlineStr">
        <is>
          <t>Bright orange soda</t>
        </is>
      </c>
      <c r="W826" s="51" t="n"/>
      <c r="X826" s="51" t="n"/>
      <c r="Y826" s="51" t="n"/>
      <c r="Z826" s="51" t="n"/>
      <c r="AA826" s="34" t="inlineStr">
        <is>
          <t>Medium</t>
        </is>
      </c>
      <c r="AB826" s="34" t="inlineStr">
        <is>
          <t>Legacy orange soda</t>
        </is>
      </c>
      <c r="AC826" s="34" t="inlineStr">
        <is>
          <t>Sweet bright orange soda</t>
        </is>
      </c>
      <c r="AD826" s="34" t="inlineStr">
        <is>
          <t>Big citrus flavour.</t>
        </is>
      </c>
      <c r="AE826" s="51" t="n"/>
      <c r="AF826" s="53">
        <f>IF(AND(ISNUMBER($P826),ISNUMBER($AL826),$AL826&lt;&gt;0),ROUND($P826/$AL826*100,1),"")</f>
        <v/>
      </c>
      <c r="AG826" s="54">
        <f>IF(AND(ISNUMBER($S826),ISNUMBER($AL826),$AL826&lt;&gt;0),ROUND($S826/$AL826*100,2),"")</f>
        <v/>
      </c>
      <c r="AH826" s="53">
        <f>IF(AND(ISNUMBER($Q826),ISNUMBER($AL826),$AL826&lt;&gt;0),ROUND($Q826/$AL826*100,1),"")</f>
        <v/>
      </c>
      <c r="AI826" s="48">
        <f>IF(ISNUMBER($S826),IF($S826&lt;=1,"Yes","No"),"n/a")</f>
        <v/>
      </c>
      <c r="AJ826" s="48">
        <f>IF(ISNUMBER($S826),ROUND(MAX(0,MIN(100,100-$S826*2.5-IF(ISNUMBER($T826),$T826,0)*0.12+IF($S826&lt;=1,12,0))),0),"")</f>
        <v/>
      </c>
      <c r="AK826" s="48">
        <f>IF(ISNUMBER($Q826),IF($Q826&gt;=100,20,IF($Q826&gt;=30,10,0)),0)+IF(ISNUMBER($R826),IF($R826&gt;=100,20,0),0)+IF(ISNUMBER($P826),IF($P826&gt;=150,20,IF($P826&gt;=50,12,5)),0)+IF(ISNUMBER($S826),IF($S826&lt;=1,15,0),0)</f>
        <v/>
      </c>
      <c r="AL826" s="48" t="n">
        <v>355</v>
      </c>
      <c r="AM826" s="49" t="n"/>
      <c r="AN826" s="48">
        <f>IF(AND(ISNUMBER($P826),ISNUMBER($AL826),$AL826&lt;&gt;0),IF(OR($P826&gt;180,$P826/$AL826*1000&gt;400),"Over ceiling, confirm SKU","Within"),"n/a")</f>
        <v/>
      </c>
      <c r="AO826" s="51" t="n"/>
      <c r="AP826" s="51" t="n"/>
      <c r="AQ826" s="51" t="n"/>
      <c r="AR826" s="34" t="inlineStr">
        <is>
          <t>Recalled, batch confirmed, to confirm</t>
        </is>
      </c>
      <c r="AS826" s="34" t="inlineStr">
        <is>
          <t>BLANK -&gt; requires live Amazon.ca capture</t>
        </is>
      </c>
      <c r="AT826" s="34" t="inlineStr">
        <is>
          <t>Unverified commercial data</t>
        </is>
      </c>
    </row>
    <row r="827" ht="28" customHeight="1">
      <c r="A827" s="34" t="inlineStr">
        <is>
          <t>Sunkist</t>
        </is>
      </c>
      <c r="B827" s="34" t="inlineStr">
        <is>
          <t>Sunkist Orange | Grape | 12 pack 355mL</t>
        </is>
      </c>
      <c r="C827" s="34" t="inlineStr">
        <is>
          <t>5) Sparkling water &amp; soda</t>
        </is>
      </c>
      <c r="D827" s="34" t="inlineStr">
        <is>
          <t>355 mL can</t>
        </is>
      </c>
      <c r="E827" s="48" t="n">
        <v>12</v>
      </c>
      <c r="F827" s="49" t="n"/>
      <c r="G827" s="50">
        <f>IF(AND(ISNUMBER($F827),ISNUMBER($E827),$E827&lt;&gt;0),$F827/$E827,"")</f>
        <v/>
      </c>
      <c r="H827" s="50">
        <f>IF(AND(ISNUMBER($F827),ISNUMBER($AL827),ISNUMBER($E827),($AL827*$E827)&lt;&gt;0),$F827/($AL827*$E827)*100,"")</f>
        <v/>
      </c>
      <c r="I827" s="51" t="n"/>
      <c r="J827" s="52" t="n"/>
      <c r="K827" s="50">
        <f>IF(AND(ISNUMBER($F827),ISNUMBER($J827)),$F827*(1-$J827),"")</f>
        <v/>
      </c>
      <c r="L827" s="51" t="n"/>
      <c r="M827" s="51" t="n"/>
      <c r="N827" s="50">
        <f>IF(ISNUMBER($F827),($F827-IF(ISNUMBER($AM827),$AM827,0))*(1-IF(ISNUMBER($J827),$J827,0)),"")</f>
        <v/>
      </c>
      <c r="O827" s="34" t="inlineStr">
        <is>
          <t>Grape</t>
        </is>
      </c>
      <c r="P827" s="48" t="n">
        <v>19</v>
      </c>
      <c r="Q827" s="48" t="n">
        <v>45</v>
      </c>
      <c r="R827" s="34" t="inlineStr">
        <is>
          <t>Not listed</t>
        </is>
      </c>
      <c r="S827" s="48" t="n">
        <v>51</v>
      </c>
      <c r="T827" s="48" t="n">
        <v>190</v>
      </c>
      <c r="U827" s="34" t="inlineStr">
        <is>
          <t>HFCS</t>
        </is>
      </c>
      <c r="V827" s="34" t="inlineStr">
        <is>
          <t>Bright orange soda</t>
        </is>
      </c>
      <c r="W827" s="51" t="n"/>
      <c r="X827" s="51" t="n"/>
      <c r="Y827" s="51" t="n"/>
      <c r="Z827" s="51" t="n"/>
      <c r="AA827" s="34" t="inlineStr">
        <is>
          <t>Medium</t>
        </is>
      </c>
      <c r="AB827" s="34" t="inlineStr">
        <is>
          <t>Legacy orange soda</t>
        </is>
      </c>
      <c r="AC827" s="34" t="inlineStr">
        <is>
          <t>Sweet bright orange soda</t>
        </is>
      </c>
      <c r="AD827" s="34" t="inlineStr">
        <is>
          <t>Big citrus flavour.</t>
        </is>
      </c>
      <c r="AE827" s="51" t="n"/>
      <c r="AF827" s="53">
        <f>IF(AND(ISNUMBER($P827),ISNUMBER($AL827),$AL827&lt;&gt;0),ROUND($P827/$AL827*100,1),"")</f>
        <v/>
      </c>
      <c r="AG827" s="54">
        <f>IF(AND(ISNUMBER($S827),ISNUMBER($AL827),$AL827&lt;&gt;0),ROUND($S827/$AL827*100,2),"")</f>
        <v/>
      </c>
      <c r="AH827" s="53">
        <f>IF(AND(ISNUMBER($Q827),ISNUMBER($AL827),$AL827&lt;&gt;0),ROUND($Q827/$AL827*100,1),"")</f>
        <v/>
      </c>
      <c r="AI827" s="48">
        <f>IF(ISNUMBER($S827),IF($S827&lt;=1,"Yes","No"),"n/a")</f>
        <v/>
      </c>
      <c r="AJ827" s="48">
        <f>IF(ISNUMBER($S827),ROUND(MAX(0,MIN(100,100-$S827*2.5-IF(ISNUMBER($T827),$T827,0)*0.12+IF($S827&lt;=1,12,0))),0),"")</f>
        <v/>
      </c>
      <c r="AK827" s="48">
        <f>IF(ISNUMBER($Q827),IF($Q827&gt;=100,20,IF($Q827&gt;=30,10,0)),0)+IF(ISNUMBER($R827),IF($R827&gt;=100,20,0),0)+IF(ISNUMBER($P827),IF($P827&gt;=150,20,IF($P827&gt;=50,12,5)),0)+IF(ISNUMBER($S827),IF($S827&lt;=1,15,0),0)</f>
        <v/>
      </c>
      <c r="AL827" s="48" t="n">
        <v>355</v>
      </c>
      <c r="AM827" s="49" t="n"/>
      <c r="AN827" s="48">
        <f>IF(AND(ISNUMBER($P827),ISNUMBER($AL827),$AL827&lt;&gt;0),IF(OR($P827&gt;180,$P827/$AL827*1000&gt;400),"Over ceiling, confirm SKU","Within"),"n/a")</f>
        <v/>
      </c>
      <c r="AO827" s="51" t="n"/>
      <c r="AP827" s="51" t="n"/>
      <c r="AQ827" s="51" t="n"/>
      <c r="AR827" s="34" t="inlineStr">
        <is>
          <t>Recalled, batch confirmed, to confirm</t>
        </is>
      </c>
      <c r="AS827" s="34" t="inlineStr">
        <is>
          <t>BLANK -&gt; requires live Amazon.ca capture</t>
        </is>
      </c>
      <c r="AT827" s="34" t="inlineStr">
        <is>
          <t>Unverified commercial data</t>
        </is>
      </c>
    </row>
    <row r="828" ht="28" customHeight="1">
      <c r="A828" s="34" t="inlineStr">
        <is>
          <t>Sunkist</t>
        </is>
      </c>
      <c r="B828" s="34" t="inlineStr">
        <is>
          <t>Sunkist Orange | Grape | 15 pack 355mL</t>
        </is>
      </c>
      <c r="C828" s="34" t="inlineStr">
        <is>
          <t>5) Sparkling water &amp; soda</t>
        </is>
      </c>
      <c r="D828" s="34" t="inlineStr">
        <is>
          <t>355 mL can</t>
        </is>
      </c>
      <c r="E828" s="48" t="n">
        <v>15</v>
      </c>
      <c r="F828" s="49" t="n"/>
      <c r="G828" s="50">
        <f>IF(AND(ISNUMBER($F828),ISNUMBER($E828),$E828&lt;&gt;0),$F828/$E828,"")</f>
        <v/>
      </c>
      <c r="H828" s="50">
        <f>IF(AND(ISNUMBER($F828),ISNUMBER($AL828),ISNUMBER($E828),($AL828*$E828)&lt;&gt;0),$F828/($AL828*$E828)*100,"")</f>
        <v/>
      </c>
      <c r="I828" s="51" t="n"/>
      <c r="J828" s="52" t="n"/>
      <c r="K828" s="50">
        <f>IF(AND(ISNUMBER($F828),ISNUMBER($J828)),$F828*(1-$J828),"")</f>
        <v/>
      </c>
      <c r="L828" s="51" t="n"/>
      <c r="M828" s="51" t="n"/>
      <c r="N828" s="50">
        <f>IF(ISNUMBER($F828),($F828-IF(ISNUMBER($AM828),$AM828,0))*(1-IF(ISNUMBER($J828),$J828,0)),"")</f>
        <v/>
      </c>
      <c r="O828" s="34" t="inlineStr">
        <is>
          <t>Grape</t>
        </is>
      </c>
      <c r="P828" s="48" t="n">
        <v>19</v>
      </c>
      <c r="Q828" s="48" t="n">
        <v>45</v>
      </c>
      <c r="R828" s="34" t="inlineStr">
        <is>
          <t>Not listed</t>
        </is>
      </c>
      <c r="S828" s="48" t="n">
        <v>51</v>
      </c>
      <c r="T828" s="48" t="n">
        <v>190</v>
      </c>
      <c r="U828" s="34" t="inlineStr">
        <is>
          <t>HFCS</t>
        </is>
      </c>
      <c r="V828" s="34" t="inlineStr">
        <is>
          <t>Bright orange soda</t>
        </is>
      </c>
      <c r="W828" s="51" t="n"/>
      <c r="X828" s="51" t="n"/>
      <c r="Y828" s="51" t="n"/>
      <c r="Z828" s="51" t="n"/>
      <c r="AA828" s="34" t="inlineStr">
        <is>
          <t>Medium</t>
        </is>
      </c>
      <c r="AB828" s="34" t="inlineStr">
        <is>
          <t>Legacy orange soda</t>
        </is>
      </c>
      <c r="AC828" s="34" t="inlineStr">
        <is>
          <t>Sweet bright orange soda</t>
        </is>
      </c>
      <c r="AD828" s="34" t="inlineStr">
        <is>
          <t>Big citrus flavour.</t>
        </is>
      </c>
      <c r="AE828" s="51" t="n"/>
      <c r="AF828" s="53">
        <f>IF(AND(ISNUMBER($P828),ISNUMBER($AL828),$AL828&lt;&gt;0),ROUND($P828/$AL828*100,1),"")</f>
        <v/>
      </c>
      <c r="AG828" s="54">
        <f>IF(AND(ISNUMBER($S828),ISNUMBER($AL828),$AL828&lt;&gt;0),ROUND($S828/$AL828*100,2),"")</f>
        <v/>
      </c>
      <c r="AH828" s="53">
        <f>IF(AND(ISNUMBER($Q828),ISNUMBER($AL828),$AL828&lt;&gt;0),ROUND($Q828/$AL828*100,1),"")</f>
        <v/>
      </c>
      <c r="AI828" s="48">
        <f>IF(ISNUMBER($S828),IF($S828&lt;=1,"Yes","No"),"n/a")</f>
        <v/>
      </c>
      <c r="AJ828" s="48">
        <f>IF(ISNUMBER($S828),ROUND(MAX(0,MIN(100,100-$S828*2.5-IF(ISNUMBER($T828),$T828,0)*0.12+IF($S828&lt;=1,12,0))),0),"")</f>
        <v/>
      </c>
      <c r="AK828" s="48">
        <f>IF(ISNUMBER($Q828),IF($Q828&gt;=100,20,IF($Q828&gt;=30,10,0)),0)+IF(ISNUMBER($R828),IF($R828&gt;=100,20,0),0)+IF(ISNUMBER($P828),IF($P828&gt;=150,20,IF($P828&gt;=50,12,5)),0)+IF(ISNUMBER($S828),IF($S828&lt;=1,15,0),0)</f>
        <v/>
      </c>
      <c r="AL828" s="48" t="n">
        <v>355</v>
      </c>
      <c r="AM828" s="49" t="n"/>
      <c r="AN828" s="48">
        <f>IF(AND(ISNUMBER($P828),ISNUMBER($AL828),$AL828&lt;&gt;0),IF(OR($P828&gt;180,$P828/$AL828*1000&gt;400),"Over ceiling, confirm SKU","Within"),"n/a")</f>
        <v/>
      </c>
      <c r="AO828" s="51" t="n"/>
      <c r="AP828" s="51" t="n"/>
      <c r="AQ828" s="51" t="n"/>
      <c r="AR828" s="34" t="inlineStr">
        <is>
          <t>Recalled, batch confirmed, to confirm</t>
        </is>
      </c>
      <c r="AS828" s="34" t="inlineStr">
        <is>
          <t>BLANK -&gt; requires live Amazon.ca capture</t>
        </is>
      </c>
      <c r="AT828" s="34" t="inlineStr">
        <is>
          <t>Unverified commercial data</t>
        </is>
      </c>
    </row>
    <row r="829" ht="28" customHeight="1">
      <c r="A829" s="34" t="inlineStr">
        <is>
          <t>Sunkist</t>
        </is>
      </c>
      <c r="B829" s="34" t="inlineStr">
        <is>
          <t>Sunkist Orange | Grape | 18 pack 355mL</t>
        </is>
      </c>
      <c r="C829" s="34" t="inlineStr">
        <is>
          <t>5) Sparkling water &amp; soda</t>
        </is>
      </c>
      <c r="D829" s="34" t="inlineStr">
        <is>
          <t>355 mL can</t>
        </is>
      </c>
      <c r="E829" s="48" t="n">
        <v>18</v>
      </c>
      <c r="F829" s="49" t="n"/>
      <c r="G829" s="50">
        <f>IF(AND(ISNUMBER($F829),ISNUMBER($E829),$E829&lt;&gt;0),$F829/$E829,"")</f>
        <v/>
      </c>
      <c r="H829" s="50">
        <f>IF(AND(ISNUMBER($F829),ISNUMBER($AL829),ISNUMBER($E829),($AL829*$E829)&lt;&gt;0),$F829/($AL829*$E829)*100,"")</f>
        <v/>
      </c>
      <c r="I829" s="51" t="n"/>
      <c r="J829" s="52" t="n"/>
      <c r="K829" s="50">
        <f>IF(AND(ISNUMBER($F829),ISNUMBER($J829)),$F829*(1-$J829),"")</f>
        <v/>
      </c>
      <c r="L829" s="51" t="n"/>
      <c r="M829" s="51" t="n"/>
      <c r="N829" s="50">
        <f>IF(ISNUMBER($F829),($F829-IF(ISNUMBER($AM829),$AM829,0))*(1-IF(ISNUMBER($J829),$J829,0)),"")</f>
        <v/>
      </c>
      <c r="O829" s="34" t="inlineStr">
        <is>
          <t>Grape</t>
        </is>
      </c>
      <c r="P829" s="48" t="n">
        <v>19</v>
      </c>
      <c r="Q829" s="48" t="n">
        <v>45</v>
      </c>
      <c r="R829" s="34" t="inlineStr">
        <is>
          <t>Not listed</t>
        </is>
      </c>
      <c r="S829" s="48" t="n">
        <v>51</v>
      </c>
      <c r="T829" s="48" t="n">
        <v>190</v>
      </c>
      <c r="U829" s="34" t="inlineStr">
        <is>
          <t>HFCS</t>
        </is>
      </c>
      <c r="V829" s="34" t="inlineStr">
        <is>
          <t>Bright orange soda</t>
        </is>
      </c>
      <c r="W829" s="51" t="n"/>
      <c r="X829" s="51" t="n"/>
      <c r="Y829" s="51" t="n"/>
      <c r="Z829" s="51" t="n"/>
      <c r="AA829" s="34" t="inlineStr">
        <is>
          <t>Medium</t>
        </is>
      </c>
      <c r="AB829" s="34" t="inlineStr">
        <is>
          <t>Legacy orange soda</t>
        </is>
      </c>
      <c r="AC829" s="34" t="inlineStr">
        <is>
          <t>Sweet bright orange soda</t>
        </is>
      </c>
      <c r="AD829" s="34" t="inlineStr">
        <is>
          <t>Big citrus flavour.</t>
        </is>
      </c>
      <c r="AE829" s="51" t="n"/>
      <c r="AF829" s="53">
        <f>IF(AND(ISNUMBER($P829),ISNUMBER($AL829),$AL829&lt;&gt;0),ROUND($P829/$AL829*100,1),"")</f>
        <v/>
      </c>
      <c r="AG829" s="54">
        <f>IF(AND(ISNUMBER($S829),ISNUMBER($AL829),$AL829&lt;&gt;0),ROUND($S829/$AL829*100,2),"")</f>
        <v/>
      </c>
      <c r="AH829" s="53">
        <f>IF(AND(ISNUMBER($Q829),ISNUMBER($AL829),$AL829&lt;&gt;0),ROUND($Q829/$AL829*100,1),"")</f>
        <v/>
      </c>
      <c r="AI829" s="48">
        <f>IF(ISNUMBER($S829),IF($S829&lt;=1,"Yes","No"),"n/a")</f>
        <v/>
      </c>
      <c r="AJ829" s="48">
        <f>IF(ISNUMBER($S829),ROUND(MAX(0,MIN(100,100-$S829*2.5-IF(ISNUMBER($T829),$T829,0)*0.12+IF($S829&lt;=1,12,0))),0),"")</f>
        <v/>
      </c>
      <c r="AK829" s="48">
        <f>IF(ISNUMBER($Q829),IF($Q829&gt;=100,20,IF($Q829&gt;=30,10,0)),0)+IF(ISNUMBER($R829),IF($R829&gt;=100,20,0),0)+IF(ISNUMBER($P829),IF($P829&gt;=150,20,IF($P829&gt;=50,12,5)),0)+IF(ISNUMBER($S829),IF($S829&lt;=1,15,0),0)</f>
        <v/>
      </c>
      <c r="AL829" s="48" t="n">
        <v>355</v>
      </c>
      <c r="AM829" s="49" t="n"/>
      <c r="AN829" s="48">
        <f>IF(AND(ISNUMBER($P829),ISNUMBER($AL829),$AL829&lt;&gt;0),IF(OR($P829&gt;180,$P829/$AL829*1000&gt;400),"Over ceiling, confirm SKU","Within"),"n/a")</f>
        <v/>
      </c>
      <c r="AO829" s="51" t="n"/>
      <c r="AP829" s="51" t="n"/>
      <c r="AQ829" s="51" t="n"/>
      <c r="AR829" s="34" t="inlineStr">
        <is>
          <t>Recalled, batch confirmed, to confirm</t>
        </is>
      </c>
      <c r="AS829" s="34" t="inlineStr">
        <is>
          <t>BLANK -&gt; requires live Amazon.ca capture</t>
        </is>
      </c>
      <c r="AT829" s="34" t="inlineStr">
        <is>
          <t>Unverified commercial data</t>
        </is>
      </c>
    </row>
    <row r="830" ht="28" customHeight="1">
      <c r="A830" s="34" t="inlineStr">
        <is>
          <t>Sunkist</t>
        </is>
      </c>
      <c r="B830" s="34" t="inlineStr">
        <is>
          <t>Sunkist Orange | Grape | 24 pack 355mL</t>
        </is>
      </c>
      <c r="C830" s="34" t="inlineStr">
        <is>
          <t>5) Sparkling water &amp; soda</t>
        </is>
      </c>
      <c r="D830" s="34" t="inlineStr">
        <is>
          <t>355 mL can</t>
        </is>
      </c>
      <c r="E830" s="48" t="n">
        <v>24</v>
      </c>
      <c r="F830" s="49" t="n"/>
      <c r="G830" s="50">
        <f>IF(AND(ISNUMBER($F830),ISNUMBER($E830),$E830&lt;&gt;0),$F830/$E830,"")</f>
        <v/>
      </c>
      <c r="H830" s="50">
        <f>IF(AND(ISNUMBER($F830),ISNUMBER($AL830),ISNUMBER($E830),($AL830*$E830)&lt;&gt;0),$F830/($AL830*$E830)*100,"")</f>
        <v/>
      </c>
      <c r="I830" s="51" t="n"/>
      <c r="J830" s="52" t="n"/>
      <c r="K830" s="50">
        <f>IF(AND(ISNUMBER($F830),ISNUMBER($J830)),$F830*(1-$J830),"")</f>
        <v/>
      </c>
      <c r="L830" s="51" t="n"/>
      <c r="M830" s="51" t="n"/>
      <c r="N830" s="50">
        <f>IF(ISNUMBER($F830),($F830-IF(ISNUMBER($AM830),$AM830,0))*(1-IF(ISNUMBER($J830),$J830,0)),"")</f>
        <v/>
      </c>
      <c r="O830" s="34" t="inlineStr">
        <is>
          <t>Grape</t>
        </is>
      </c>
      <c r="P830" s="48" t="n">
        <v>19</v>
      </c>
      <c r="Q830" s="48" t="n">
        <v>45</v>
      </c>
      <c r="R830" s="34" t="inlineStr">
        <is>
          <t>Not listed</t>
        </is>
      </c>
      <c r="S830" s="48" t="n">
        <v>51</v>
      </c>
      <c r="T830" s="48" t="n">
        <v>190</v>
      </c>
      <c r="U830" s="34" t="inlineStr">
        <is>
          <t>HFCS</t>
        </is>
      </c>
      <c r="V830" s="34" t="inlineStr">
        <is>
          <t>Bright orange soda</t>
        </is>
      </c>
      <c r="W830" s="51" t="n"/>
      <c r="X830" s="51" t="n"/>
      <c r="Y830" s="51" t="n"/>
      <c r="Z830" s="51" t="n"/>
      <c r="AA830" s="34" t="inlineStr">
        <is>
          <t>Medium</t>
        </is>
      </c>
      <c r="AB830" s="34" t="inlineStr">
        <is>
          <t>Legacy orange soda</t>
        </is>
      </c>
      <c r="AC830" s="34" t="inlineStr">
        <is>
          <t>Sweet bright orange soda</t>
        </is>
      </c>
      <c r="AD830" s="34" t="inlineStr">
        <is>
          <t>Big citrus flavour.</t>
        </is>
      </c>
      <c r="AE830" s="51" t="n"/>
      <c r="AF830" s="53">
        <f>IF(AND(ISNUMBER($P830),ISNUMBER($AL830),$AL830&lt;&gt;0),ROUND($P830/$AL830*100,1),"")</f>
        <v/>
      </c>
      <c r="AG830" s="54">
        <f>IF(AND(ISNUMBER($S830),ISNUMBER($AL830),$AL830&lt;&gt;0),ROUND($S830/$AL830*100,2),"")</f>
        <v/>
      </c>
      <c r="AH830" s="53">
        <f>IF(AND(ISNUMBER($Q830),ISNUMBER($AL830),$AL830&lt;&gt;0),ROUND($Q830/$AL830*100,1),"")</f>
        <v/>
      </c>
      <c r="AI830" s="48">
        <f>IF(ISNUMBER($S830),IF($S830&lt;=1,"Yes","No"),"n/a")</f>
        <v/>
      </c>
      <c r="AJ830" s="48">
        <f>IF(ISNUMBER($S830),ROUND(MAX(0,MIN(100,100-$S830*2.5-IF(ISNUMBER($T830),$T830,0)*0.12+IF($S830&lt;=1,12,0))),0),"")</f>
        <v/>
      </c>
      <c r="AK830" s="48">
        <f>IF(ISNUMBER($Q830),IF($Q830&gt;=100,20,IF($Q830&gt;=30,10,0)),0)+IF(ISNUMBER($R830),IF($R830&gt;=100,20,0),0)+IF(ISNUMBER($P830),IF($P830&gt;=150,20,IF($P830&gt;=50,12,5)),0)+IF(ISNUMBER($S830),IF($S830&lt;=1,15,0),0)</f>
        <v/>
      </c>
      <c r="AL830" s="48" t="n">
        <v>355</v>
      </c>
      <c r="AM830" s="49" t="n"/>
      <c r="AN830" s="48">
        <f>IF(AND(ISNUMBER($P830),ISNUMBER($AL830),$AL830&lt;&gt;0),IF(OR($P830&gt;180,$P830/$AL830*1000&gt;400),"Over ceiling, confirm SKU","Within"),"n/a")</f>
        <v/>
      </c>
      <c r="AO830" s="51" t="n"/>
      <c r="AP830" s="51" t="n"/>
      <c r="AQ830" s="51" t="n"/>
      <c r="AR830" s="34" t="inlineStr">
        <is>
          <t>Recalled, batch confirmed, to confirm</t>
        </is>
      </c>
      <c r="AS830" s="34" t="inlineStr">
        <is>
          <t>BLANK -&gt; requires live Amazon.ca capture</t>
        </is>
      </c>
      <c r="AT830" s="34" t="inlineStr">
        <is>
          <t>Unverified commercial data</t>
        </is>
      </c>
    </row>
    <row r="831" ht="28" customHeight="1">
      <c r="A831" s="34" t="inlineStr">
        <is>
          <t>Sunkist</t>
        </is>
      </c>
      <c r="B831" s="34" t="inlineStr">
        <is>
          <t>Sunkist Orange | Strawberry | single 355mL</t>
        </is>
      </c>
      <c r="C831" s="34" t="inlineStr">
        <is>
          <t>5) Sparkling water &amp; soda</t>
        </is>
      </c>
      <c r="D831" s="34" t="inlineStr">
        <is>
          <t>355 mL can</t>
        </is>
      </c>
      <c r="E831" s="48" t="n">
        <v>1</v>
      </c>
      <c r="F831" s="49" t="n"/>
      <c r="G831" s="50">
        <f>IF(AND(ISNUMBER($F831),ISNUMBER($E831),$E831&lt;&gt;0),$F831/$E831,"")</f>
        <v/>
      </c>
      <c r="H831" s="50">
        <f>IF(AND(ISNUMBER($F831),ISNUMBER($AL831),ISNUMBER($E831),($AL831*$E831)&lt;&gt;0),$F831/($AL831*$E831)*100,"")</f>
        <v/>
      </c>
      <c r="I831" s="51" t="n"/>
      <c r="J831" s="52" t="n"/>
      <c r="K831" s="50">
        <f>IF(AND(ISNUMBER($F831),ISNUMBER($J831)),$F831*(1-$J831),"")</f>
        <v/>
      </c>
      <c r="L831" s="51" t="n"/>
      <c r="M831" s="51" t="n"/>
      <c r="N831" s="50">
        <f>IF(ISNUMBER($F831),($F831-IF(ISNUMBER($AM831),$AM831,0))*(1-IF(ISNUMBER($J831),$J831,0)),"")</f>
        <v/>
      </c>
      <c r="O831" s="34" t="inlineStr">
        <is>
          <t>Strawberry</t>
        </is>
      </c>
      <c r="P831" s="48" t="n">
        <v>19</v>
      </c>
      <c r="Q831" s="48" t="n">
        <v>45</v>
      </c>
      <c r="R831" s="34" t="inlineStr">
        <is>
          <t>Not listed</t>
        </is>
      </c>
      <c r="S831" s="48" t="n">
        <v>51</v>
      </c>
      <c r="T831" s="48" t="n">
        <v>190</v>
      </c>
      <c r="U831" s="34" t="inlineStr">
        <is>
          <t>HFCS</t>
        </is>
      </c>
      <c r="V831" s="34" t="inlineStr">
        <is>
          <t>Bright orange soda</t>
        </is>
      </c>
      <c r="W831" s="51" t="n"/>
      <c r="X831" s="51" t="n"/>
      <c r="Y831" s="51" t="n"/>
      <c r="Z831" s="51" t="n"/>
      <c r="AA831" s="34" t="inlineStr">
        <is>
          <t>Medium</t>
        </is>
      </c>
      <c r="AB831" s="34" t="inlineStr">
        <is>
          <t>Legacy orange soda</t>
        </is>
      </c>
      <c r="AC831" s="34" t="inlineStr">
        <is>
          <t>Sweet bright orange soda</t>
        </is>
      </c>
      <c r="AD831" s="34" t="inlineStr">
        <is>
          <t>Big citrus flavour.</t>
        </is>
      </c>
      <c r="AE831" s="51" t="n"/>
      <c r="AF831" s="53">
        <f>IF(AND(ISNUMBER($P831),ISNUMBER($AL831),$AL831&lt;&gt;0),ROUND($P831/$AL831*100,1),"")</f>
        <v/>
      </c>
      <c r="AG831" s="54">
        <f>IF(AND(ISNUMBER($S831),ISNUMBER($AL831),$AL831&lt;&gt;0),ROUND($S831/$AL831*100,2),"")</f>
        <v/>
      </c>
      <c r="AH831" s="53">
        <f>IF(AND(ISNUMBER($Q831),ISNUMBER($AL831),$AL831&lt;&gt;0),ROUND($Q831/$AL831*100,1),"")</f>
        <v/>
      </c>
      <c r="AI831" s="48">
        <f>IF(ISNUMBER($S831),IF($S831&lt;=1,"Yes","No"),"n/a")</f>
        <v/>
      </c>
      <c r="AJ831" s="48">
        <f>IF(ISNUMBER($S831),ROUND(MAX(0,MIN(100,100-$S831*2.5-IF(ISNUMBER($T831),$T831,0)*0.12+IF($S831&lt;=1,12,0))),0),"")</f>
        <v/>
      </c>
      <c r="AK831" s="48">
        <f>IF(ISNUMBER($Q831),IF($Q831&gt;=100,20,IF($Q831&gt;=30,10,0)),0)+IF(ISNUMBER($R831),IF($R831&gt;=100,20,0),0)+IF(ISNUMBER($P831),IF($P831&gt;=150,20,IF($P831&gt;=50,12,5)),0)+IF(ISNUMBER($S831),IF($S831&lt;=1,15,0),0)</f>
        <v/>
      </c>
      <c r="AL831" s="48" t="n">
        <v>355</v>
      </c>
      <c r="AM831" s="49" t="n"/>
      <c r="AN831" s="48">
        <f>IF(AND(ISNUMBER($P831),ISNUMBER($AL831),$AL831&lt;&gt;0),IF(OR($P831&gt;180,$P831/$AL831*1000&gt;400),"Over ceiling, confirm SKU","Within"),"n/a")</f>
        <v/>
      </c>
      <c r="AO831" s="51" t="n"/>
      <c r="AP831" s="51" t="n"/>
      <c r="AQ831" s="51" t="n"/>
      <c r="AR831" s="34" t="inlineStr">
        <is>
          <t>Recalled, batch confirmed, to confirm</t>
        </is>
      </c>
      <c r="AS831" s="34" t="inlineStr">
        <is>
          <t>BLANK -&gt; requires live Amazon.ca capture</t>
        </is>
      </c>
      <c r="AT831" s="34" t="inlineStr">
        <is>
          <t>Unverified commercial data</t>
        </is>
      </c>
    </row>
    <row r="832" ht="28" customHeight="1">
      <c r="A832" s="34" t="inlineStr">
        <is>
          <t>Sunkist</t>
        </is>
      </c>
      <c r="B832" s="34" t="inlineStr">
        <is>
          <t>Sunkist Orange | Strawberry | 8 pack 355mL</t>
        </is>
      </c>
      <c r="C832" s="34" t="inlineStr">
        <is>
          <t>5) Sparkling water &amp; soda</t>
        </is>
      </c>
      <c r="D832" s="34" t="inlineStr">
        <is>
          <t>355 mL can</t>
        </is>
      </c>
      <c r="E832" s="48" t="n">
        <v>8</v>
      </c>
      <c r="F832" s="49" t="n"/>
      <c r="G832" s="50">
        <f>IF(AND(ISNUMBER($F832),ISNUMBER($E832),$E832&lt;&gt;0),$F832/$E832,"")</f>
        <v/>
      </c>
      <c r="H832" s="50">
        <f>IF(AND(ISNUMBER($F832),ISNUMBER($AL832),ISNUMBER($E832),($AL832*$E832)&lt;&gt;0),$F832/($AL832*$E832)*100,"")</f>
        <v/>
      </c>
      <c r="I832" s="51" t="n"/>
      <c r="J832" s="52" t="n"/>
      <c r="K832" s="50">
        <f>IF(AND(ISNUMBER($F832),ISNUMBER($J832)),$F832*(1-$J832),"")</f>
        <v/>
      </c>
      <c r="L832" s="51" t="n"/>
      <c r="M832" s="51" t="n"/>
      <c r="N832" s="50">
        <f>IF(ISNUMBER($F832),($F832-IF(ISNUMBER($AM832),$AM832,0))*(1-IF(ISNUMBER($J832),$J832,0)),"")</f>
        <v/>
      </c>
      <c r="O832" s="34" t="inlineStr">
        <is>
          <t>Strawberry</t>
        </is>
      </c>
      <c r="P832" s="48" t="n">
        <v>19</v>
      </c>
      <c r="Q832" s="48" t="n">
        <v>45</v>
      </c>
      <c r="R832" s="34" t="inlineStr">
        <is>
          <t>Not listed</t>
        </is>
      </c>
      <c r="S832" s="48" t="n">
        <v>51</v>
      </c>
      <c r="T832" s="48" t="n">
        <v>190</v>
      </c>
      <c r="U832" s="34" t="inlineStr">
        <is>
          <t>HFCS</t>
        </is>
      </c>
      <c r="V832" s="34" t="inlineStr">
        <is>
          <t>Bright orange soda</t>
        </is>
      </c>
      <c r="W832" s="51" t="n"/>
      <c r="X832" s="51" t="n"/>
      <c r="Y832" s="51" t="n"/>
      <c r="Z832" s="51" t="n"/>
      <c r="AA832" s="34" t="inlineStr">
        <is>
          <t>Medium</t>
        </is>
      </c>
      <c r="AB832" s="34" t="inlineStr">
        <is>
          <t>Legacy orange soda</t>
        </is>
      </c>
      <c r="AC832" s="34" t="inlineStr">
        <is>
          <t>Sweet bright orange soda</t>
        </is>
      </c>
      <c r="AD832" s="34" t="inlineStr">
        <is>
          <t>Big citrus flavour.</t>
        </is>
      </c>
      <c r="AE832" s="51" t="n"/>
      <c r="AF832" s="53">
        <f>IF(AND(ISNUMBER($P832),ISNUMBER($AL832),$AL832&lt;&gt;0),ROUND($P832/$AL832*100,1),"")</f>
        <v/>
      </c>
      <c r="AG832" s="54">
        <f>IF(AND(ISNUMBER($S832),ISNUMBER($AL832),$AL832&lt;&gt;0),ROUND($S832/$AL832*100,2),"")</f>
        <v/>
      </c>
      <c r="AH832" s="53">
        <f>IF(AND(ISNUMBER($Q832),ISNUMBER($AL832),$AL832&lt;&gt;0),ROUND($Q832/$AL832*100,1),"")</f>
        <v/>
      </c>
      <c r="AI832" s="48">
        <f>IF(ISNUMBER($S832),IF($S832&lt;=1,"Yes","No"),"n/a")</f>
        <v/>
      </c>
      <c r="AJ832" s="48">
        <f>IF(ISNUMBER($S832),ROUND(MAX(0,MIN(100,100-$S832*2.5-IF(ISNUMBER($T832),$T832,0)*0.12+IF($S832&lt;=1,12,0))),0),"")</f>
        <v/>
      </c>
      <c r="AK832" s="48">
        <f>IF(ISNUMBER($Q832),IF($Q832&gt;=100,20,IF($Q832&gt;=30,10,0)),0)+IF(ISNUMBER($R832),IF($R832&gt;=100,20,0),0)+IF(ISNUMBER($P832),IF($P832&gt;=150,20,IF($P832&gt;=50,12,5)),0)+IF(ISNUMBER($S832),IF($S832&lt;=1,15,0),0)</f>
        <v/>
      </c>
      <c r="AL832" s="48" t="n">
        <v>355</v>
      </c>
      <c r="AM832" s="49" t="n"/>
      <c r="AN832" s="48">
        <f>IF(AND(ISNUMBER($P832),ISNUMBER($AL832),$AL832&lt;&gt;0),IF(OR($P832&gt;180,$P832/$AL832*1000&gt;400),"Over ceiling, confirm SKU","Within"),"n/a")</f>
        <v/>
      </c>
      <c r="AO832" s="51" t="n"/>
      <c r="AP832" s="51" t="n"/>
      <c r="AQ832" s="51" t="n"/>
      <c r="AR832" s="34" t="inlineStr">
        <is>
          <t>Recalled, batch confirmed, to confirm</t>
        </is>
      </c>
      <c r="AS832" s="34" t="inlineStr">
        <is>
          <t>BLANK -&gt; requires live Amazon.ca capture</t>
        </is>
      </c>
      <c r="AT832" s="34" t="inlineStr">
        <is>
          <t>Unverified commercial data</t>
        </is>
      </c>
    </row>
    <row r="833" ht="28" customHeight="1">
      <c r="A833" s="34" t="inlineStr">
        <is>
          <t>Sunkist</t>
        </is>
      </c>
      <c r="B833" s="34" t="inlineStr">
        <is>
          <t>Sunkist Orange | Strawberry | 12 pack 355mL</t>
        </is>
      </c>
      <c r="C833" s="34" t="inlineStr">
        <is>
          <t>5) Sparkling water &amp; soda</t>
        </is>
      </c>
      <c r="D833" s="34" t="inlineStr">
        <is>
          <t>355 mL can</t>
        </is>
      </c>
      <c r="E833" s="48" t="n">
        <v>12</v>
      </c>
      <c r="F833" s="49" t="n"/>
      <c r="G833" s="50">
        <f>IF(AND(ISNUMBER($F833),ISNUMBER($E833),$E833&lt;&gt;0),$F833/$E833,"")</f>
        <v/>
      </c>
      <c r="H833" s="50">
        <f>IF(AND(ISNUMBER($F833),ISNUMBER($AL833),ISNUMBER($E833),($AL833*$E833)&lt;&gt;0),$F833/($AL833*$E833)*100,"")</f>
        <v/>
      </c>
      <c r="I833" s="51" t="n"/>
      <c r="J833" s="52" t="n"/>
      <c r="K833" s="50">
        <f>IF(AND(ISNUMBER($F833),ISNUMBER($J833)),$F833*(1-$J833),"")</f>
        <v/>
      </c>
      <c r="L833" s="51" t="n"/>
      <c r="M833" s="51" t="n"/>
      <c r="N833" s="50">
        <f>IF(ISNUMBER($F833),($F833-IF(ISNUMBER($AM833),$AM833,0))*(1-IF(ISNUMBER($J833),$J833,0)),"")</f>
        <v/>
      </c>
      <c r="O833" s="34" t="inlineStr">
        <is>
          <t>Strawberry</t>
        </is>
      </c>
      <c r="P833" s="48" t="n">
        <v>19</v>
      </c>
      <c r="Q833" s="48" t="n">
        <v>45</v>
      </c>
      <c r="R833" s="34" t="inlineStr">
        <is>
          <t>Not listed</t>
        </is>
      </c>
      <c r="S833" s="48" t="n">
        <v>51</v>
      </c>
      <c r="T833" s="48" t="n">
        <v>190</v>
      </c>
      <c r="U833" s="34" t="inlineStr">
        <is>
          <t>HFCS</t>
        </is>
      </c>
      <c r="V833" s="34" t="inlineStr">
        <is>
          <t>Bright orange soda</t>
        </is>
      </c>
      <c r="W833" s="51" t="n"/>
      <c r="X833" s="51" t="n"/>
      <c r="Y833" s="51" t="n"/>
      <c r="Z833" s="51" t="n"/>
      <c r="AA833" s="34" t="inlineStr">
        <is>
          <t>Medium</t>
        </is>
      </c>
      <c r="AB833" s="34" t="inlineStr">
        <is>
          <t>Legacy orange soda</t>
        </is>
      </c>
      <c r="AC833" s="34" t="inlineStr">
        <is>
          <t>Sweet bright orange soda</t>
        </is>
      </c>
      <c r="AD833" s="34" t="inlineStr">
        <is>
          <t>Big citrus flavour.</t>
        </is>
      </c>
      <c r="AE833" s="51" t="n"/>
      <c r="AF833" s="53">
        <f>IF(AND(ISNUMBER($P833),ISNUMBER($AL833),$AL833&lt;&gt;0),ROUND($P833/$AL833*100,1),"")</f>
        <v/>
      </c>
      <c r="AG833" s="54">
        <f>IF(AND(ISNUMBER($S833),ISNUMBER($AL833),$AL833&lt;&gt;0),ROUND($S833/$AL833*100,2),"")</f>
        <v/>
      </c>
      <c r="AH833" s="53">
        <f>IF(AND(ISNUMBER($Q833),ISNUMBER($AL833),$AL833&lt;&gt;0),ROUND($Q833/$AL833*100,1),"")</f>
        <v/>
      </c>
      <c r="AI833" s="48">
        <f>IF(ISNUMBER($S833),IF($S833&lt;=1,"Yes","No"),"n/a")</f>
        <v/>
      </c>
      <c r="AJ833" s="48">
        <f>IF(ISNUMBER($S833),ROUND(MAX(0,MIN(100,100-$S833*2.5-IF(ISNUMBER($T833),$T833,0)*0.12+IF($S833&lt;=1,12,0))),0),"")</f>
        <v/>
      </c>
      <c r="AK833" s="48">
        <f>IF(ISNUMBER($Q833),IF($Q833&gt;=100,20,IF($Q833&gt;=30,10,0)),0)+IF(ISNUMBER($R833),IF($R833&gt;=100,20,0),0)+IF(ISNUMBER($P833),IF($P833&gt;=150,20,IF($P833&gt;=50,12,5)),0)+IF(ISNUMBER($S833),IF($S833&lt;=1,15,0),0)</f>
        <v/>
      </c>
      <c r="AL833" s="48" t="n">
        <v>355</v>
      </c>
      <c r="AM833" s="49" t="n"/>
      <c r="AN833" s="48">
        <f>IF(AND(ISNUMBER($P833),ISNUMBER($AL833),$AL833&lt;&gt;0),IF(OR($P833&gt;180,$P833/$AL833*1000&gt;400),"Over ceiling, confirm SKU","Within"),"n/a")</f>
        <v/>
      </c>
      <c r="AO833" s="51" t="n"/>
      <c r="AP833" s="51" t="n"/>
      <c r="AQ833" s="51" t="n"/>
      <c r="AR833" s="34" t="inlineStr">
        <is>
          <t>Recalled, batch confirmed, to confirm</t>
        </is>
      </c>
      <c r="AS833" s="34" t="inlineStr">
        <is>
          <t>BLANK -&gt; requires live Amazon.ca capture</t>
        </is>
      </c>
      <c r="AT833" s="34" t="inlineStr">
        <is>
          <t>Unverified commercial data</t>
        </is>
      </c>
    </row>
    <row r="834" ht="28" customHeight="1">
      <c r="A834" s="34" t="inlineStr">
        <is>
          <t>Sunkist</t>
        </is>
      </c>
      <c r="B834" s="34" t="inlineStr">
        <is>
          <t>Sunkist Orange | Strawberry | 15 pack 355mL</t>
        </is>
      </c>
      <c r="C834" s="34" t="inlineStr">
        <is>
          <t>5) Sparkling water &amp; soda</t>
        </is>
      </c>
      <c r="D834" s="34" t="inlineStr">
        <is>
          <t>355 mL can</t>
        </is>
      </c>
      <c r="E834" s="48" t="n">
        <v>15</v>
      </c>
      <c r="F834" s="49" t="n"/>
      <c r="G834" s="50">
        <f>IF(AND(ISNUMBER($F834),ISNUMBER($E834),$E834&lt;&gt;0),$F834/$E834,"")</f>
        <v/>
      </c>
      <c r="H834" s="50">
        <f>IF(AND(ISNUMBER($F834),ISNUMBER($AL834),ISNUMBER($E834),($AL834*$E834)&lt;&gt;0),$F834/($AL834*$E834)*100,"")</f>
        <v/>
      </c>
      <c r="I834" s="51" t="n"/>
      <c r="J834" s="52" t="n"/>
      <c r="K834" s="50">
        <f>IF(AND(ISNUMBER($F834),ISNUMBER($J834)),$F834*(1-$J834),"")</f>
        <v/>
      </c>
      <c r="L834" s="51" t="n"/>
      <c r="M834" s="51" t="n"/>
      <c r="N834" s="50">
        <f>IF(ISNUMBER($F834),($F834-IF(ISNUMBER($AM834),$AM834,0))*(1-IF(ISNUMBER($J834),$J834,0)),"")</f>
        <v/>
      </c>
      <c r="O834" s="34" t="inlineStr">
        <is>
          <t>Strawberry</t>
        </is>
      </c>
      <c r="P834" s="48" t="n">
        <v>19</v>
      </c>
      <c r="Q834" s="48" t="n">
        <v>45</v>
      </c>
      <c r="R834" s="34" t="inlineStr">
        <is>
          <t>Not listed</t>
        </is>
      </c>
      <c r="S834" s="48" t="n">
        <v>51</v>
      </c>
      <c r="T834" s="48" t="n">
        <v>190</v>
      </c>
      <c r="U834" s="34" t="inlineStr">
        <is>
          <t>HFCS</t>
        </is>
      </c>
      <c r="V834" s="34" t="inlineStr">
        <is>
          <t>Bright orange soda</t>
        </is>
      </c>
      <c r="W834" s="51" t="n"/>
      <c r="X834" s="51" t="n"/>
      <c r="Y834" s="51" t="n"/>
      <c r="Z834" s="51" t="n"/>
      <c r="AA834" s="34" t="inlineStr">
        <is>
          <t>Medium</t>
        </is>
      </c>
      <c r="AB834" s="34" t="inlineStr">
        <is>
          <t>Legacy orange soda</t>
        </is>
      </c>
      <c r="AC834" s="34" t="inlineStr">
        <is>
          <t>Sweet bright orange soda</t>
        </is>
      </c>
      <c r="AD834" s="34" t="inlineStr">
        <is>
          <t>Big citrus flavour.</t>
        </is>
      </c>
      <c r="AE834" s="51" t="n"/>
      <c r="AF834" s="53">
        <f>IF(AND(ISNUMBER($P834),ISNUMBER($AL834),$AL834&lt;&gt;0),ROUND($P834/$AL834*100,1),"")</f>
        <v/>
      </c>
      <c r="AG834" s="54">
        <f>IF(AND(ISNUMBER($S834),ISNUMBER($AL834),$AL834&lt;&gt;0),ROUND($S834/$AL834*100,2),"")</f>
        <v/>
      </c>
      <c r="AH834" s="53">
        <f>IF(AND(ISNUMBER($Q834),ISNUMBER($AL834),$AL834&lt;&gt;0),ROUND($Q834/$AL834*100,1),"")</f>
        <v/>
      </c>
      <c r="AI834" s="48">
        <f>IF(ISNUMBER($S834),IF($S834&lt;=1,"Yes","No"),"n/a")</f>
        <v/>
      </c>
      <c r="AJ834" s="48">
        <f>IF(ISNUMBER($S834),ROUND(MAX(0,MIN(100,100-$S834*2.5-IF(ISNUMBER($T834),$T834,0)*0.12+IF($S834&lt;=1,12,0))),0),"")</f>
        <v/>
      </c>
      <c r="AK834" s="48">
        <f>IF(ISNUMBER($Q834),IF($Q834&gt;=100,20,IF($Q834&gt;=30,10,0)),0)+IF(ISNUMBER($R834),IF($R834&gt;=100,20,0),0)+IF(ISNUMBER($P834),IF($P834&gt;=150,20,IF($P834&gt;=50,12,5)),0)+IF(ISNUMBER($S834),IF($S834&lt;=1,15,0),0)</f>
        <v/>
      </c>
      <c r="AL834" s="48" t="n">
        <v>355</v>
      </c>
      <c r="AM834" s="49" t="n"/>
      <c r="AN834" s="48">
        <f>IF(AND(ISNUMBER($P834),ISNUMBER($AL834),$AL834&lt;&gt;0),IF(OR($P834&gt;180,$P834/$AL834*1000&gt;400),"Over ceiling, confirm SKU","Within"),"n/a")</f>
        <v/>
      </c>
      <c r="AO834" s="51" t="n"/>
      <c r="AP834" s="51" t="n"/>
      <c r="AQ834" s="51" t="n"/>
      <c r="AR834" s="34" t="inlineStr">
        <is>
          <t>Recalled, batch confirmed, to confirm</t>
        </is>
      </c>
      <c r="AS834" s="34" t="inlineStr">
        <is>
          <t>BLANK -&gt; requires live Amazon.ca capture</t>
        </is>
      </c>
      <c r="AT834" s="34" t="inlineStr">
        <is>
          <t>Unverified commercial data</t>
        </is>
      </c>
    </row>
    <row r="835" ht="28" customHeight="1">
      <c r="A835" s="34" t="inlineStr">
        <is>
          <t>Sunkist</t>
        </is>
      </c>
      <c r="B835" s="34" t="inlineStr">
        <is>
          <t>Sunkist Orange | Strawberry | 18 pack 355mL</t>
        </is>
      </c>
      <c r="C835" s="34" t="inlineStr">
        <is>
          <t>5) Sparkling water &amp; soda</t>
        </is>
      </c>
      <c r="D835" s="34" t="inlineStr">
        <is>
          <t>355 mL can</t>
        </is>
      </c>
      <c r="E835" s="48" t="n">
        <v>18</v>
      </c>
      <c r="F835" s="49" t="n"/>
      <c r="G835" s="50">
        <f>IF(AND(ISNUMBER($F835),ISNUMBER($E835),$E835&lt;&gt;0),$F835/$E835,"")</f>
        <v/>
      </c>
      <c r="H835" s="50">
        <f>IF(AND(ISNUMBER($F835),ISNUMBER($AL835),ISNUMBER($E835),($AL835*$E835)&lt;&gt;0),$F835/($AL835*$E835)*100,"")</f>
        <v/>
      </c>
      <c r="I835" s="51" t="n"/>
      <c r="J835" s="52" t="n"/>
      <c r="K835" s="50">
        <f>IF(AND(ISNUMBER($F835),ISNUMBER($J835)),$F835*(1-$J835),"")</f>
        <v/>
      </c>
      <c r="L835" s="51" t="n"/>
      <c r="M835" s="51" t="n"/>
      <c r="N835" s="50">
        <f>IF(ISNUMBER($F835),($F835-IF(ISNUMBER($AM835),$AM835,0))*(1-IF(ISNUMBER($J835),$J835,0)),"")</f>
        <v/>
      </c>
      <c r="O835" s="34" t="inlineStr">
        <is>
          <t>Strawberry</t>
        </is>
      </c>
      <c r="P835" s="48" t="n">
        <v>19</v>
      </c>
      <c r="Q835" s="48" t="n">
        <v>45</v>
      </c>
      <c r="R835" s="34" t="inlineStr">
        <is>
          <t>Not listed</t>
        </is>
      </c>
      <c r="S835" s="48" t="n">
        <v>51</v>
      </c>
      <c r="T835" s="48" t="n">
        <v>190</v>
      </c>
      <c r="U835" s="34" t="inlineStr">
        <is>
          <t>HFCS</t>
        </is>
      </c>
      <c r="V835" s="34" t="inlineStr">
        <is>
          <t>Bright orange soda</t>
        </is>
      </c>
      <c r="W835" s="51" t="n"/>
      <c r="X835" s="51" t="n"/>
      <c r="Y835" s="51" t="n"/>
      <c r="Z835" s="51" t="n"/>
      <c r="AA835" s="34" t="inlineStr">
        <is>
          <t>Medium</t>
        </is>
      </c>
      <c r="AB835" s="34" t="inlineStr">
        <is>
          <t>Legacy orange soda</t>
        </is>
      </c>
      <c r="AC835" s="34" t="inlineStr">
        <is>
          <t>Sweet bright orange soda</t>
        </is>
      </c>
      <c r="AD835" s="34" t="inlineStr">
        <is>
          <t>Big citrus flavour.</t>
        </is>
      </c>
      <c r="AE835" s="51" t="n"/>
      <c r="AF835" s="53">
        <f>IF(AND(ISNUMBER($P835),ISNUMBER($AL835),$AL835&lt;&gt;0),ROUND($P835/$AL835*100,1),"")</f>
        <v/>
      </c>
      <c r="AG835" s="54">
        <f>IF(AND(ISNUMBER($S835),ISNUMBER($AL835),$AL835&lt;&gt;0),ROUND($S835/$AL835*100,2),"")</f>
        <v/>
      </c>
      <c r="AH835" s="53">
        <f>IF(AND(ISNUMBER($Q835),ISNUMBER($AL835),$AL835&lt;&gt;0),ROUND($Q835/$AL835*100,1),"")</f>
        <v/>
      </c>
      <c r="AI835" s="48">
        <f>IF(ISNUMBER($S835),IF($S835&lt;=1,"Yes","No"),"n/a")</f>
        <v/>
      </c>
      <c r="AJ835" s="48">
        <f>IF(ISNUMBER($S835),ROUND(MAX(0,MIN(100,100-$S835*2.5-IF(ISNUMBER($T835),$T835,0)*0.12+IF($S835&lt;=1,12,0))),0),"")</f>
        <v/>
      </c>
      <c r="AK835" s="48">
        <f>IF(ISNUMBER($Q835),IF($Q835&gt;=100,20,IF($Q835&gt;=30,10,0)),0)+IF(ISNUMBER($R835),IF($R835&gt;=100,20,0),0)+IF(ISNUMBER($P835),IF($P835&gt;=150,20,IF($P835&gt;=50,12,5)),0)+IF(ISNUMBER($S835),IF($S835&lt;=1,15,0),0)</f>
        <v/>
      </c>
      <c r="AL835" s="48" t="n">
        <v>355</v>
      </c>
      <c r="AM835" s="49" t="n"/>
      <c r="AN835" s="48">
        <f>IF(AND(ISNUMBER($P835),ISNUMBER($AL835),$AL835&lt;&gt;0),IF(OR($P835&gt;180,$P835/$AL835*1000&gt;400),"Over ceiling, confirm SKU","Within"),"n/a")</f>
        <v/>
      </c>
      <c r="AO835" s="51" t="n"/>
      <c r="AP835" s="51" t="n"/>
      <c r="AQ835" s="51" t="n"/>
      <c r="AR835" s="34" t="inlineStr">
        <is>
          <t>Recalled, batch confirmed, to confirm</t>
        </is>
      </c>
      <c r="AS835" s="34" t="inlineStr">
        <is>
          <t>BLANK -&gt; requires live Amazon.ca capture</t>
        </is>
      </c>
      <c r="AT835" s="34" t="inlineStr">
        <is>
          <t>Unverified commercial data</t>
        </is>
      </c>
    </row>
    <row r="836" ht="28" customHeight="1">
      <c r="A836" s="34" t="inlineStr">
        <is>
          <t>Sunkist</t>
        </is>
      </c>
      <c r="B836" s="34" t="inlineStr">
        <is>
          <t>Sunkist Orange | Strawberry | 24 pack 355mL</t>
        </is>
      </c>
      <c r="C836" s="34" t="inlineStr">
        <is>
          <t>5) Sparkling water &amp; soda</t>
        </is>
      </c>
      <c r="D836" s="34" t="inlineStr">
        <is>
          <t>355 mL can</t>
        </is>
      </c>
      <c r="E836" s="48" t="n">
        <v>24</v>
      </c>
      <c r="F836" s="49" t="n"/>
      <c r="G836" s="50">
        <f>IF(AND(ISNUMBER($F836),ISNUMBER($E836),$E836&lt;&gt;0),$F836/$E836,"")</f>
        <v/>
      </c>
      <c r="H836" s="50">
        <f>IF(AND(ISNUMBER($F836),ISNUMBER($AL836),ISNUMBER($E836),($AL836*$E836)&lt;&gt;0),$F836/($AL836*$E836)*100,"")</f>
        <v/>
      </c>
      <c r="I836" s="51" t="n"/>
      <c r="J836" s="52" t="n"/>
      <c r="K836" s="50">
        <f>IF(AND(ISNUMBER($F836),ISNUMBER($J836)),$F836*(1-$J836),"")</f>
        <v/>
      </c>
      <c r="L836" s="51" t="n"/>
      <c r="M836" s="51" t="n"/>
      <c r="N836" s="50">
        <f>IF(ISNUMBER($F836),($F836-IF(ISNUMBER($AM836),$AM836,0))*(1-IF(ISNUMBER($J836),$J836,0)),"")</f>
        <v/>
      </c>
      <c r="O836" s="34" t="inlineStr">
        <is>
          <t>Strawberry</t>
        </is>
      </c>
      <c r="P836" s="48" t="n">
        <v>19</v>
      </c>
      <c r="Q836" s="48" t="n">
        <v>45</v>
      </c>
      <c r="R836" s="34" t="inlineStr">
        <is>
          <t>Not listed</t>
        </is>
      </c>
      <c r="S836" s="48" t="n">
        <v>51</v>
      </c>
      <c r="T836" s="48" t="n">
        <v>190</v>
      </c>
      <c r="U836" s="34" t="inlineStr">
        <is>
          <t>HFCS</t>
        </is>
      </c>
      <c r="V836" s="34" t="inlineStr">
        <is>
          <t>Bright orange soda</t>
        </is>
      </c>
      <c r="W836" s="51" t="n"/>
      <c r="X836" s="51" t="n"/>
      <c r="Y836" s="51" t="n"/>
      <c r="Z836" s="51" t="n"/>
      <c r="AA836" s="34" t="inlineStr">
        <is>
          <t>Medium</t>
        </is>
      </c>
      <c r="AB836" s="34" t="inlineStr">
        <is>
          <t>Legacy orange soda</t>
        </is>
      </c>
      <c r="AC836" s="34" t="inlineStr">
        <is>
          <t>Sweet bright orange soda</t>
        </is>
      </c>
      <c r="AD836" s="34" t="inlineStr">
        <is>
          <t>Big citrus flavour.</t>
        </is>
      </c>
      <c r="AE836" s="51" t="n"/>
      <c r="AF836" s="53">
        <f>IF(AND(ISNUMBER($P836),ISNUMBER($AL836),$AL836&lt;&gt;0),ROUND($P836/$AL836*100,1),"")</f>
        <v/>
      </c>
      <c r="AG836" s="54">
        <f>IF(AND(ISNUMBER($S836),ISNUMBER($AL836),$AL836&lt;&gt;0),ROUND($S836/$AL836*100,2),"")</f>
        <v/>
      </c>
      <c r="AH836" s="53">
        <f>IF(AND(ISNUMBER($Q836),ISNUMBER($AL836),$AL836&lt;&gt;0),ROUND($Q836/$AL836*100,1),"")</f>
        <v/>
      </c>
      <c r="AI836" s="48">
        <f>IF(ISNUMBER($S836),IF($S836&lt;=1,"Yes","No"),"n/a")</f>
        <v/>
      </c>
      <c r="AJ836" s="48">
        <f>IF(ISNUMBER($S836),ROUND(MAX(0,MIN(100,100-$S836*2.5-IF(ISNUMBER($T836),$T836,0)*0.12+IF($S836&lt;=1,12,0))),0),"")</f>
        <v/>
      </c>
      <c r="AK836" s="48">
        <f>IF(ISNUMBER($Q836),IF($Q836&gt;=100,20,IF($Q836&gt;=30,10,0)),0)+IF(ISNUMBER($R836),IF($R836&gt;=100,20,0),0)+IF(ISNUMBER($P836),IF($P836&gt;=150,20,IF($P836&gt;=50,12,5)),0)+IF(ISNUMBER($S836),IF($S836&lt;=1,15,0),0)</f>
        <v/>
      </c>
      <c r="AL836" s="48" t="n">
        <v>355</v>
      </c>
      <c r="AM836" s="49" t="n"/>
      <c r="AN836" s="48">
        <f>IF(AND(ISNUMBER($P836),ISNUMBER($AL836),$AL836&lt;&gt;0),IF(OR($P836&gt;180,$P836/$AL836*1000&gt;400),"Over ceiling, confirm SKU","Within"),"n/a")</f>
        <v/>
      </c>
      <c r="AO836" s="51" t="n"/>
      <c r="AP836" s="51" t="n"/>
      <c r="AQ836" s="51" t="n"/>
      <c r="AR836" s="34" t="inlineStr">
        <is>
          <t>Recalled, batch confirmed, to confirm</t>
        </is>
      </c>
      <c r="AS836" s="34" t="inlineStr">
        <is>
          <t>BLANK -&gt; requires live Amazon.ca capture</t>
        </is>
      </c>
      <c r="AT836" s="34" t="inlineStr">
        <is>
          <t>Unverified commercial data</t>
        </is>
      </c>
    </row>
    <row r="837" ht="28" customHeight="1">
      <c r="A837" s="34" t="inlineStr">
        <is>
          <t>Sunkist</t>
        </is>
      </c>
      <c r="B837" s="34" t="inlineStr">
        <is>
          <t>Sunkist Orange | Diet | single 355mL</t>
        </is>
      </c>
      <c r="C837" s="34" t="inlineStr">
        <is>
          <t>5) Sparkling water &amp; soda</t>
        </is>
      </c>
      <c r="D837" s="34" t="inlineStr">
        <is>
          <t>355 mL can</t>
        </is>
      </c>
      <c r="E837" s="48" t="n">
        <v>1</v>
      </c>
      <c r="F837" s="49" t="n"/>
      <c r="G837" s="50">
        <f>IF(AND(ISNUMBER($F837),ISNUMBER($E837),$E837&lt;&gt;0),$F837/$E837,"")</f>
        <v/>
      </c>
      <c r="H837" s="50">
        <f>IF(AND(ISNUMBER($F837),ISNUMBER($AL837),ISNUMBER($E837),($AL837*$E837)&lt;&gt;0),$F837/($AL837*$E837)*100,"")</f>
        <v/>
      </c>
      <c r="I837" s="51" t="n"/>
      <c r="J837" s="52" t="n"/>
      <c r="K837" s="50">
        <f>IF(AND(ISNUMBER($F837),ISNUMBER($J837)),$F837*(1-$J837),"")</f>
        <v/>
      </c>
      <c r="L837" s="51" t="n"/>
      <c r="M837" s="51" t="n"/>
      <c r="N837" s="50">
        <f>IF(ISNUMBER($F837),($F837-IF(ISNUMBER($AM837),$AM837,0))*(1-IF(ISNUMBER($J837),$J837,0)),"")</f>
        <v/>
      </c>
      <c r="O837" s="34" t="inlineStr">
        <is>
          <t>Diet</t>
        </is>
      </c>
      <c r="P837" s="48" t="n">
        <v>19</v>
      </c>
      <c r="Q837" s="48" t="n">
        <v>45</v>
      </c>
      <c r="R837" s="34" t="inlineStr">
        <is>
          <t>Not listed</t>
        </is>
      </c>
      <c r="S837" s="48" t="n">
        <v>51</v>
      </c>
      <c r="T837" s="48" t="n">
        <v>190</v>
      </c>
      <c r="U837" s="34" t="inlineStr">
        <is>
          <t>HFCS</t>
        </is>
      </c>
      <c r="V837" s="34" t="inlineStr">
        <is>
          <t>Bright orange soda</t>
        </is>
      </c>
      <c r="W837" s="51" t="n"/>
      <c r="X837" s="51" t="n"/>
      <c r="Y837" s="51" t="n"/>
      <c r="Z837" s="51" t="n"/>
      <c r="AA837" s="34" t="inlineStr">
        <is>
          <t>Medium</t>
        </is>
      </c>
      <c r="AB837" s="34" t="inlineStr">
        <is>
          <t>Legacy orange soda</t>
        </is>
      </c>
      <c r="AC837" s="34" t="inlineStr">
        <is>
          <t>Sweet bright orange soda</t>
        </is>
      </c>
      <c r="AD837" s="34" t="inlineStr">
        <is>
          <t>Big citrus flavour.</t>
        </is>
      </c>
      <c r="AE837" s="51" t="n"/>
      <c r="AF837" s="53">
        <f>IF(AND(ISNUMBER($P837),ISNUMBER($AL837),$AL837&lt;&gt;0),ROUND($P837/$AL837*100,1),"")</f>
        <v/>
      </c>
      <c r="AG837" s="54">
        <f>IF(AND(ISNUMBER($S837),ISNUMBER($AL837),$AL837&lt;&gt;0),ROUND($S837/$AL837*100,2),"")</f>
        <v/>
      </c>
      <c r="AH837" s="53">
        <f>IF(AND(ISNUMBER($Q837),ISNUMBER($AL837),$AL837&lt;&gt;0),ROUND($Q837/$AL837*100,1),"")</f>
        <v/>
      </c>
      <c r="AI837" s="48">
        <f>IF(ISNUMBER($S837),IF($S837&lt;=1,"Yes","No"),"n/a")</f>
        <v/>
      </c>
      <c r="AJ837" s="48">
        <f>IF(ISNUMBER($S837),ROUND(MAX(0,MIN(100,100-$S837*2.5-IF(ISNUMBER($T837),$T837,0)*0.12+IF($S837&lt;=1,12,0))),0),"")</f>
        <v/>
      </c>
      <c r="AK837" s="48">
        <f>IF(ISNUMBER($Q837),IF($Q837&gt;=100,20,IF($Q837&gt;=30,10,0)),0)+IF(ISNUMBER($R837),IF($R837&gt;=100,20,0),0)+IF(ISNUMBER($P837),IF($P837&gt;=150,20,IF($P837&gt;=50,12,5)),0)+IF(ISNUMBER($S837),IF($S837&lt;=1,15,0),0)</f>
        <v/>
      </c>
      <c r="AL837" s="48" t="n">
        <v>355</v>
      </c>
      <c r="AM837" s="49" t="n"/>
      <c r="AN837" s="48">
        <f>IF(AND(ISNUMBER($P837),ISNUMBER($AL837),$AL837&lt;&gt;0),IF(OR($P837&gt;180,$P837/$AL837*1000&gt;400),"Over ceiling, confirm SKU","Within"),"n/a")</f>
        <v/>
      </c>
      <c r="AO837" s="51" t="n"/>
      <c r="AP837" s="51" t="n"/>
      <c r="AQ837" s="51" t="n"/>
      <c r="AR837" s="34" t="inlineStr">
        <is>
          <t>Recalled, batch confirmed, to confirm</t>
        </is>
      </c>
      <c r="AS837" s="34" t="inlineStr">
        <is>
          <t>BLANK -&gt; requires live Amazon.ca capture</t>
        </is>
      </c>
      <c r="AT837" s="34" t="inlineStr">
        <is>
          <t>Unverified commercial data</t>
        </is>
      </c>
    </row>
    <row r="838" ht="28" customHeight="1">
      <c r="A838" s="34" t="inlineStr">
        <is>
          <t>Sunkist</t>
        </is>
      </c>
      <c r="B838" s="34" t="inlineStr">
        <is>
          <t>Sunkist Orange | Diet | 8 pack 355mL</t>
        </is>
      </c>
      <c r="C838" s="34" t="inlineStr">
        <is>
          <t>5) Sparkling water &amp; soda</t>
        </is>
      </c>
      <c r="D838" s="34" t="inlineStr">
        <is>
          <t>355 mL can</t>
        </is>
      </c>
      <c r="E838" s="48" t="n">
        <v>8</v>
      </c>
      <c r="F838" s="49" t="n"/>
      <c r="G838" s="50">
        <f>IF(AND(ISNUMBER($F838),ISNUMBER($E838),$E838&lt;&gt;0),$F838/$E838,"")</f>
        <v/>
      </c>
      <c r="H838" s="50">
        <f>IF(AND(ISNUMBER($F838),ISNUMBER($AL838),ISNUMBER($E838),($AL838*$E838)&lt;&gt;0),$F838/($AL838*$E838)*100,"")</f>
        <v/>
      </c>
      <c r="I838" s="51" t="n"/>
      <c r="J838" s="52" t="n"/>
      <c r="K838" s="50">
        <f>IF(AND(ISNUMBER($F838),ISNUMBER($J838)),$F838*(1-$J838),"")</f>
        <v/>
      </c>
      <c r="L838" s="51" t="n"/>
      <c r="M838" s="51" t="n"/>
      <c r="N838" s="50">
        <f>IF(ISNUMBER($F838),($F838-IF(ISNUMBER($AM838),$AM838,0))*(1-IF(ISNUMBER($J838),$J838,0)),"")</f>
        <v/>
      </c>
      <c r="O838" s="34" t="inlineStr">
        <is>
          <t>Diet</t>
        </is>
      </c>
      <c r="P838" s="48" t="n">
        <v>19</v>
      </c>
      <c r="Q838" s="48" t="n">
        <v>45</v>
      </c>
      <c r="R838" s="34" t="inlineStr">
        <is>
          <t>Not listed</t>
        </is>
      </c>
      <c r="S838" s="48" t="n">
        <v>51</v>
      </c>
      <c r="T838" s="48" t="n">
        <v>190</v>
      </c>
      <c r="U838" s="34" t="inlineStr">
        <is>
          <t>HFCS</t>
        </is>
      </c>
      <c r="V838" s="34" t="inlineStr">
        <is>
          <t>Bright orange soda</t>
        </is>
      </c>
      <c r="W838" s="51" t="n"/>
      <c r="X838" s="51" t="n"/>
      <c r="Y838" s="51" t="n"/>
      <c r="Z838" s="51" t="n"/>
      <c r="AA838" s="34" t="inlineStr">
        <is>
          <t>Medium</t>
        </is>
      </c>
      <c r="AB838" s="34" t="inlineStr">
        <is>
          <t>Legacy orange soda</t>
        </is>
      </c>
      <c r="AC838" s="34" t="inlineStr">
        <is>
          <t>Sweet bright orange soda</t>
        </is>
      </c>
      <c r="AD838" s="34" t="inlineStr">
        <is>
          <t>Big citrus flavour.</t>
        </is>
      </c>
      <c r="AE838" s="51" t="n"/>
      <c r="AF838" s="53">
        <f>IF(AND(ISNUMBER($P838),ISNUMBER($AL838),$AL838&lt;&gt;0),ROUND($P838/$AL838*100,1),"")</f>
        <v/>
      </c>
      <c r="AG838" s="54">
        <f>IF(AND(ISNUMBER($S838),ISNUMBER($AL838),$AL838&lt;&gt;0),ROUND($S838/$AL838*100,2),"")</f>
        <v/>
      </c>
      <c r="AH838" s="53">
        <f>IF(AND(ISNUMBER($Q838),ISNUMBER($AL838),$AL838&lt;&gt;0),ROUND($Q838/$AL838*100,1),"")</f>
        <v/>
      </c>
      <c r="AI838" s="48">
        <f>IF(ISNUMBER($S838),IF($S838&lt;=1,"Yes","No"),"n/a")</f>
        <v/>
      </c>
      <c r="AJ838" s="48">
        <f>IF(ISNUMBER($S838),ROUND(MAX(0,MIN(100,100-$S838*2.5-IF(ISNUMBER($T838),$T838,0)*0.12+IF($S838&lt;=1,12,0))),0),"")</f>
        <v/>
      </c>
      <c r="AK838" s="48">
        <f>IF(ISNUMBER($Q838),IF($Q838&gt;=100,20,IF($Q838&gt;=30,10,0)),0)+IF(ISNUMBER($R838),IF($R838&gt;=100,20,0),0)+IF(ISNUMBER($P838),IF($P838&gt;=150,20,IF($P838&gt;=50,12,5)),0)+IF(ISNUMBER($S838),IF($S838&lt;=1,15,0),0)</f>
        <v/>
      </c>
      <c r="AL838" s="48" t="n">
        <v>355</v>
      </c>
      <c r="AM838" s="49" t="n"/>
      <c r="AN838" s="48">
        <f>IF(AND(ISNUMBER($P838),ISNUMBER($AL838),$AL838&lt;&gt;0),IF(OR($P838&gt;180,$P838/$AL838*1000&gt;400),"Over ceiling, confirm SKU","Within"),"n/a")</f>
        <v/>
      </c>
      <c r="AO838" s="51" t="n"/>
      <c r="AP838" s="51" t="n"/>
      <c r="AQ838" s="51" t="n"/>
      <c r="AR838" s="34" t="inlineStr">
        <is>
          <t>Recalled, batch confirmed, to confirm</t>
        </is>
      </c>
      <c r="AS838" s="34" t="inlineStr">
        <is>
          <t>BLANK -&gt; requires live Amazon.ca capture</t>
        </is>
      </c>
      <c r="AT838" s="34" t="inlineStr">
        <is>
          <t>Unverified commercial data</t>
        </is>
      </c>
    </row>
    <row r="839" ht="28" customHeight="1">
      <c r="A839" s="34" t="inlineStr">
        <is>
          <t>Sunkist</t>
        </is>
      </c>
      <c r="B839" s="34" t="inlineStr">
        <is>
          <t>Sunkist Orange | Diet | 12 pack 355mL</t>
        </is>
      </c>
      <c r="C839" s="34" t="inlineStr">
        <is>
          <t>5) Sparkling water &amp; soda</t>
        </is>
      </c>
      <c r="D839" s="34" t="inlineStr">
        <is>
          <t>355 mL can</t>
        </is>
      </c>
      <c r="E839" s="48" t="n">
        <v>12</v>
      </c>
      <c r="F839" s="49" t="n"/>
      <c r="G839" s="50">
        <f>IF(AND(ISNUMBER($F839),ISNUMBER($E839),$E839&lt;&gt;0),$F839/$E839,"")</f>
        <v/>
      </c>
      <c r="H839" s="50">
        <f>IF(AND(ISNUMBER($F839),ISNUMBER($AL839),ISNUMBER($E839),($AL839*$E839)&lt;&gt;0),$F839/($AL839*$E839)*100,"")</f>
        <v/>
      </c>
      <c r="I839" s="51" t="n"/>
      <c r="J839" s="52" t="n"/>
      <c r="K839" s="50">
        <f>IF(AND(ISNUMBER($F839),ISNUMBER($J839)),$F839*(1-$J839),"")</f>
        <v/>
      </c>
      <c r="L839" s="51" t="n"/>
      <c r="M839" s="51" t="n"/>
      <c r="N839" s="50">
        <f>IF(ISNUMBER($F839),($F839-IF(ISNUMBER($AM839),$AM839,0))*(1-IF(ISNUMBER($J839),$J839,0)),"")</f>
        <v/>
      </c>
      <c r="O839" s="34" t="inlineStr">
        <is>
          <t>Diet</t>
        </is>
      </c>
      <c r="P839" s="48" t="n">
        <v>19</v>
      </c>
      <c r="Q839" s="48" t="n">
        <v>45</v>
      </c>
      <c r="R839" s="34" t="inlineStr">
        <is>
          <t>Not listed</t>
        </is>
      </c>
      <c r="S839" s="48" t="n">
        <v>51</v>
      </c>
      <c r="T839" s="48" t="n">
        <v>190</v>
      </c>
      <c r="U839" s="34" t="inlineStr">
        <is>
          <t>HFCS</t>
        </is>
      </c>
      <c r="V839" s="34" t="inlineStr">
        <is>
          <t>Bright orange soda</t>
        </is>
      </c>
      <c r="W839" s="51" t="n"/>
      <c r="X839" s="51" t="n"/>
      <c r="Y839" s="51" t="n"/>
      <c r="Z839" s="51" t="n"/>
      <c r="AA839" s="34" t="inlineStr">
        <is>
          <t>Medium</t>
        </is>
      </c>
      <c r="AB839" s="34" t="inlineStr">
        <is>
          <t>Legacy orange soda</t>
        </is>
      </c>
      <c r="AC839" s="34" t="inlineStr">
        <is>
          <t>Sweet bright orange soda</t>
        </is>
      </c>
      <c r="AD839" s="34" t="inlineStr">
        <is>
          <t>Big citrus flavour.</t>
        </is>
      </c>
      <c r="AE839" s="51" t="n"/>
      <c r="AF839" s="53">
        <f>IF(AND(ISNUMBER($P839),ISNUMBER($AL839),$AL839&lt;&gt;0),ROUND($P839/$AL839*100,1),"")</f>
        <v/>
      </c>
      <c r="AG839" s="54">
        <f>IF(AND(ISNUMBER($S839),ISNUMBER($AL839),$AL839&lt;&gt;0),ROUND($S839/$AL839*100,2),"")</f>
        <v/>
      </c>
      <c r="AH839" s="53">
        <f>IF(AND(ISNUMBER($Q839),ISNUMBER($AL839),$AL839&lt;&gt;0),ROUND($Q839/$AL839*100,1),"")</f>
        <v/>
      </c>
      <c r="AI839" s="48">
        <f>IF(ISNUMBER($S839),IF($S839&lt;=1,"Yes","No"),"n/a")</f>
        <v/>
      </c>
      <c r="AJ839" s="48">
        <f>IF(ISNUMBER($S839),ROUND(MAX(0,MIN(100,100-$S839*2.5-IF(ISNUMBER($T839),$T839,0)*0.12+IF($S839&lt;=1,12,0))),0),"")</f>
        <v/>
      </c>
      <c r="AK839" s="48">
        <f>IF(ISNUMBER($Q839),IF($Q839&gt;=100,20,IF($Q839&gt;=30,10,0)),0)+IF(ISNUMBER($R839),IF($R839&gt;=100,20,0),0)+IF(ISNUMBER($P839),IF($P839&gt;=150,20,IF($P839&gt;=50,12,5)),0)+IF(ISNUMBER($S839),IF($S839&lt;=1,15,0),0)</f>
        <v/>
      </c>
      <c r="AL839" s="48" t="n">
        <v>355</v>
      </c>
      <c r="AM839" s="49" t="n"/>
      <c r="AN839" s="48">
        <f>IF(AND(ISNUMBER($P839),ISNUMBER($AL839),$AL839&lt;&gt;0),IF(OR($P839&gt;180,$P839/$AL839*1000&gt;400),"Over ceiling, confirm SKU","Within"),"n/a")</f>
        <v/>
      </c>
      <c r="AO839" s="51" t="n"/>
      <c r="AP839" s="51" t="n"/>
      <c r="AQ839" s="51" t="n"/>
      <c r="AR839" s="34" t="inlineStr">
        <is>
          <t>Recalled, batch confirmed, to confirm</t>
        </is>
      </c>
      <c r="AS839" s="34" t="inlineStr">
        <is>
          <t>BLANK -&gt; requires live Amazon.ca capture</t>
        </is>
      </c>
      <c r="AT839" s="34" t="inlineStr">
        <is>
          <t>Unverified commercial data</t>
        </is>
      </c>
    </row>
    <row r="840" ht="28" customHeight="1">
      <c r="A840" s="34" t="inlineStr">
        <is>
          <t>Sunkist</t>
        </is>
      </c>
      <c r="B840" s="34" t="inlineStr">
        <is>
          <t>Sunkist Orange | Diet | 15 pack 355mL</t>
        </is>
      </c>
      <c r="C840" s="34" t="inlineStr">
        <is>
          <t>5) Sparkling water &amp; soda</t>
        </is>
      </c>
      <c r="D840" s="34" t="inlineStr">
        <is>
          <t>355 mL can</t>
        </is>
      </c>
      <c r="E840" s="48" t="n">
        <v>15</v>
      </c>
      <c r="F840" s="49" t="n"/>
      <c r="G840" s="50">
        <f>IF(AND(ISNUMBER($F840),ISNUMBER($E840),$E840&lt;&gt;0),$F840/$E840,"")</f>
        <v/>
      </c>
      <c r="H840" s="50">
        <f>IF(AND(ISNUMBER($F840),ISNUMBER($AL840),ISNUMBER($E840),($AL840*$E840)&lt;&gt;0),$F840/($AL840*$E840)*100,"")</f>
        <v/>
      </c>
      <c r="I840" s="51" t="n"/>
      <c r="J840" s="52" t="n"/>
      <c r="K840" s="50">
        <f>IF(AND(ISNUMBER($F840),ISNUMBER($J840)),$F840*(1-$J840),"")</f>
        <v/>
      </c>
      <c r="L840" s="51" t="n"/>
      <c r="M840" s="51" t="n"/>
      <c r="N840" s="50">
        <f>IF(ISNUMBER($F840),($F840-IF(ISNUMBER($AM840),$AM840,0))*(1-IF(ISNUMBER($J840),$J840,0)),"")</f>
        <v/>
      </c>
      <c r="O840" s="34" t="inlineStr">
        <is>
          <t>Diet</t>
        </is>
      </c>
      <c r="P840" s="48" t="n">
        <v>19</v>
      </c>
      <c r="Q840" s="48" t="n">
        <v>45</v>
      </c>
      <c r="R840" s="34" t="inlineStr">
        <is>
          <t>Not listed</t>
        </is>
      </c>
      <c r="S840" s="48" t="n">
        <v>51</v>
      </c>
      <c r="T840" s="48" t="n">
        <v>190</v>
      </c>
      <c r="U840" s="34" t="inlineStr">
        <is>
          <t>HFCS</t>
        </is>
      </c>
      <c r="V840" s="34" t="inlineStr">
        <is>
          <t>Bright orange soda</t>
        </is>
      </c>
      <c r="W840" s="51" t="n"/>
      <c r="X840" s="51" t="n"/>
      <c r="Y840" s="51" t="n"/>
      <c r="Z840" s="51" t="n"/>
      <c r="AA840" s="34" t="inlineStr">
        <is>
          <t>Medium</t>
        </is>
      </c>
      <c r="AB840" s="34" t="inlineStr">
        <is>
          <t>Legacy orange soda</t>
        </is>
      </c>
      <c r="AC840" s="34" t="inlineStr">
        <is>
          <t>Sweet bright orange soda</t>
        </is>
      </c>
      <c r="AD840" s="34" t="inlineStr">
        <is>
          <t>Big citrus flavour.</t>
        </is>
      </c>
      <c r="AE840" s="51" t="n"/>
      <c r="AF840" s="53">
        <f>IF(AND(ISNUMBER($P840),ISNUMBER($AL840),$AL840&lt;&gt;0),ROUND($P840/$AL840*100,1),"")</f>
        <v/>
      </c>
      <c r="AG840" s="54">
        <f>IF(AND(ISNUMBER($S840),ISNUMBER($AL840),$AL840&lt;&gt;0),ROUND($S840/$AL840*100,2),"")</f>
        <v/>
      </c>
      <c r="AH840" s="53">
        <f>IF(AND(ISNUMBER($Q840),ISNUMBER($AL840),$AL840&lt;&gt;0),ROUND($Q840/$AL840*100,1),"")</f>
        <v/>
      </c>
      <c r="AI840" s="48">
        <f>IF(ISNUMBER($S840),IF($S840&lt;=1,"Yes","No"),"n/a")</f>
        <v/>
      </c>
      <c r="AJ840" s="48">
        <f>IF(ISNUMBER($S840),ROUND(MAX(0,MIN(100,100-$S840*2.5-IF(ISNUMBER($T840),$T840,0)*0.12+IF($S840&lt;=1,12,0))),0),"")</f>
        <v/>
      </c>
      <c r="AK840" s="48">
        <f>IF(ISNUMBER($Q840),IF($Q840&gt;=100,20,IF($Q840&gt;=30,10,0)),0)+IF(ISNUMBER($R840),IF($R840&gt;=100,20,0),0)+IF(ISNUMBER($P840),IF($P840&gt;=150,20,IF($P840&gt;=50,12,5)),0)+IF(ISNUMBER($S840),IF($S840&lt;=1,15,0),0)</f>
        <v/>
      </c>
      <c r="AL840" s="48" t="n">
        <v>355</v>
      </c>
      <c r="AM840" s="49" t="n"/>
      <c r="AN840" s="48">
        <f>IF(AND(ISNUMBER($P840),ISNUMBER($AL840),$AL840&lt;&gt;0),IF(OR($P840&gt;180,$P840/$AL840*1000&gt;400),"Over ceiling, confirm SKU","Within"),"n/a")</f>
        <v/>
      </c>
      <c r="AO840" s="51" t="n"/>
      <c r="AP840" s="51" t="n"/>
      <c r="AQ840" s="51" t="n"/>
      <c r="AR840" s="34" t="inlineStr">
        <is>
          <t>Recalled, batch confirmed, to confirm</t>
        </is>
      </c>
      <c r="AS840" s="34" t="inlineStr">
        <is>
          <t>BLANK -&gt; requires live Amazon.ca capture</t>
        </is>
      </c>
      <c r="AT840" s="34" t="inlineStr">
        <is>
          <t>Unverified commercial data</t>
        </is>
      </c>
    </row>
    <row r="841" ht="28" customHeight="1">
      <c r="A841" s="34" t="inlineStr">
        <is>
          <t>Sunkist</t>
        </is>
      </c>
      <c r="B841" s="34" t="inlineStr">
        <is>
          <t>Sunkist Orange | Diet | 18 pack 355mL</t>
        </is>
      </c>
      <c r="C841" s="34" t="inlineStr">
        <is>
          <t>5) Sparkling water &amp; soda</t>
        </is>
      </c>
      <c r="D841" s="34" t="inlineStr">
        <is>
          <t>355 mL can</t>
        </is>
      </c>
      <c r="E841" s="48" t="n">
        <v>18</v>
      </c>
      <c r="F841" s="49" t="n"/>
      <c r="G841" s="50">
        <f>IF(AND(ISNUMBER($F841),ISNUMBER($E841),$E841&lt;&gt;0),$F841/$E841,"")</f>
        <v/>
      </c>
      <c r="H841" s="50">
        <f>IF(AND(ISNUMBER($F841),ISNUMBER($AL841),ISNUMBER($E841),($AL841*$E841)&lt;&gt;0),$F841/($AL841*$E841)*100,"")</f>
        <v/>
      </c>
      <c r="I841" s="51" t="n"/>
      <c r="J841" s="52" t="n"/>
      <c r="K841" s="50">
        <f>IF(AND(ISNUMBER($F841),ISNUMBER($J841)),$F841*(1-$J841),"")</f>
        <v/>
      </c>
      <c r="L841" s="51" t="n"/>
      <c r="M841" s="51" t="n"/>
      <c r="N841" s="50">
        <f>IF(ISNUMBER($F841),($F841-IF(ISNUMBER($AM841),$AM841,0))*(1-IF(ISNUMBER($J841),$J841,0)),"")</f>
        <v/>
      </c>
      <c r="O841" s="34" t="inlineStr">
        <is>
          <t>Diet</t>
        </is>
      </c>
      <c r="P841" s="48" t="n">
        <v>19</v>
      </c>
      <c r="Q841" s="48" t="n">
        <v>45</v>
      </c>
      <c r="R841" s="34" t="inlineStr">
        <is>
          <t>Not listed</t>
        </is>
      </c>
      <c r="S841" s="48" t="n">
        <v>51</v>
      </c>
      <c r="T841" s="48" t="n">
        <v>190</v>
      </c>
      <c r="U841" s="34" t="inlineStr">
        <is>
          <t>HFCS</t>
        </is>
      </c>
      <c r="V841" s="34" t="inlineStr">
        <is>
          <t>Bright orange soda</t>
        </is>
      </c>
      <c r="W841" s="51" t="n"/>
      <c r="X841" s="51" t="n"/>
      <c r="Y841" s="51" t="n"/>
      <c r="Z841" s="51" t="n"/>
      <c r="AA841" s="34" t="inlineStr">
        <is>
          <t>Medium</t>
        </is>
      </c>
      <c r="AB841" s="34" t="inlineStr">
        <is>
          <t>Legacy orange soda</t>
        </is>
      </c>
      <c r="AC841" s="34" t="inlineStr">
        <is>
          <t>Sweet bright orange soda</t>
        </is>
      </c>
      <c r="AD841" s="34" t="inlineStr">
        <is>
          <t>Big citrus flavour.</t>
        </is>
      </c>
      <c r="AE841" s="51" t="n"/>
      <c r="AF841" s="53">
        <f>IF(AND(ISNUMBER($P841),ISNUMBER($AL841),$AL841&lt;&gt;0),ROUND($P841/$AL841*100,1),"")</f>
        <v/>
      </c>
      <c r="AG841" s="54">
        <f>IF(AND(ISNUMBER($S841),ISNUMBER($AL841),$AL841&lt;&gt;0),ROUND($S841/$AL841*100,2),"")</f>
        <v/>
      </c>
      <c r="AH841" s="53">
        <f>IF(AND(ISNUMBER($Q841),ISNUMBER($AL841),$AL841&lt;&gt;0),ROUND($Q841/$AL841*100,1),"")</f>
        <v/>
      </c>
      <c r="AI841" s="48">
        <f>IF(ISNUMBER($S841),IF($S841&lt;=1,"Yes","No"),"n/a")</f>
        <v/>
      </c>
      <c r="AJ841" s="48">
        <f>IF(ISNUMBER($S841),ROUND(MAX(0,MIN(100,100-$S841*2.5-IF(ISNUMBER($T841),$T841,0)*0.12+IF($S841&lt;=1,12,0))),0),"")</f>
        <v/>
      </c>
      <c r="AK841" s="48">
        <f>IF(ISNUMBER($Q841),IF($Q841&gt;=100,20,IF($Q841&gt;=30,10,0)),0)+IF(ISNUMBER($R841),IF($R841&gt;=100,20,0),0)+IF(ISNUMBER($P841),IF($P841&gt;=150,20,IF($P841&gt;=50,12,5)),0)+IF(ISNUMBER($S841),IF($S841&lt;=1,15,0),0)</f>
        <v/>
      </c>
      <c r="AL841" s="48" t="n">
        <v>355</v>
      </c>
      <c r="AM841" s="49" t="n"/>
      <c r="AN841" s="48">
        <f>IF(AND(ISNUMBER($P841),ISNUMBER($AL841),$AL841&lt;&gt;0),IF(OR($P841&gt;180,$P841/$AL841*1000&gt;400),"Over ceiling, confirm SKU","Within"),"n/a")</f>
        <v/>
      </c>
      <c r="AO841" s="51" t="n"/>
      <c r="AP841" s="51" t="n"/>
      <c r="AQ841" s="51" t="n"/>
      <c r="AR841" s="34" t="inlineStr">
        <is>
          <t>Recalled, batch confirmed, to confirm</t>
        </is>
      </c>
      <c r="AS841" s="34" t="inlineStr">
        <is>
          <t>BLANK -&gt; requires live Amazon.ca capture</t>
        </is>
      </c>
      <c r="AT841" s="34" t="inlineStr">
        <is>
          <t>Unverified commercial data</t>
        </is>
      </c>
    </row>
    <row r="842" ht="28" customHeight="1">
      <c r="A842" s="34" t="inlineStr">
        <is>
          <t>Sunkist</t>
        </is>
      </c>
      <c r="B842" s="34" t="inlineStr">
        <is>
          <t>Sunkist Orange | Diet | 24 pack 355mL</t>
        </is>
      </c>
      <c r="C842" s="34" t="inlineStr">
        <is>
          <t>5) Sparkling water &amp; soda</t>
        </is>
      </c>
      <c r="D842" s="34" t="inlineStr">
        <is>
          <t>355 mL can</t>
        </is>
      </c>
      <c r="E842" s="48" t="n">
        <v>24</v>
      </c>
      <c r="F842" s="49" t="n"/>
      <c r="G842" s="50">
        <f>IF(AND(ISNUMBER($F842),ISNUMBER($E842),$E842&lt;&gt;0),$F842/$E842,"")</f>
        <v/>
      </c>
      <c r="H842" s="50">
        <f>IF(AND(ISNUMBER($F842),ISNUMBER($AL842),ISNUMBER($E842),($AL842*$E842)&lt;&gt;0),$F842/($AL842*$E842)*100,"")</f>
        <v/>
      </c>
      <c r="I842" s="51" t="n"/>
      <c r="J842" s="52" t="n"/>
      <c r="K842" s="50">
        <f>IF(AND(ISNUMBER($F842),ISNUMBER($J842)),$F842*(1-$J842),"")</f>
        <v/>
      </c>
      <c r="L842" s="51" t="n"/>
      <c r="M842" s="51" t="n"/>
      <c r="N842" s="50">
        <f>IF(ISNUMBER($F842),($F842-IF(ISNUMBER($AM842),$AM842,0))*(1-IF(ISNUMBER($J842),$J842,0)),"")</f>
        <v/>
      </c>
      <c r="O842" s="34" t="inlineStr">
        <is>
          <t>Diet</t>
        </is>
      </c>
      <c r="P842" s="48" t="n">
        <v>19</v>
      </c>
      <c r="Q842" s="48" t="n">
        <v>45</v>
      </c>
      <c r="R842" s="34" t="inlineStr">
        <is>
          <t>Not listed</t>
        </is>
      </c>
      <c r="S842" s="48" t="n">
        <v>51</v>
      </c>
      <c r="T842" s="48" t="n">
        <v>190</v>
      </c>
      <c r="U842" s="34" t="inlineStr">
        <is>
          <t>HFCS</t>
        </is>
      </c>
      <c r="V842" s="34" t="inlineStr">
        <is>
          <t>Bright orange soda</t>
        </is>
      </c>
      <c r="W842" s="51" t="n"/>
      <c r="X842" s="51" t="n"/>
      <c r="Y842" s="51" t="n"/>
      <c r="Z842" s="51" t="n"/>
      <c r="AA842" s="34" t="inlineStr">
        <is>
          <t>Medium</t>
        </is>
      </c>
      <c r="AB842" s="34" t="inlineStr">
        <is>
          <t>Legacy orange soda</t>
        </is>
      </c>
      <c r="AC842" s="34" t="inlineStr">
        <is>
          <t>Sweet bright orange soda</t>
        </is>
      </c>
      <c r="AD842" s="34" t="inlineStr">
        <is>
          <t>Big citrus flavour.</t>
        </is>
      </c>
      <c r="AE842" s="51" t="n"/>
      <c r="AF842" s="53">
        <f>IF(AND(ISNUMBER($P842),ISNUMBER($AL842),$AL842&lt;&gt;0),ROUND($P842/$AL842*100,1),"")</f>
        <v/>
      </c>
      <c r="AG842" s="54">
        <f>IF(AND(ISNUMBER($S842),ISNUMBER($AL842),$AL842&lt;&gt;0),ROUND($S842/$AL842*100,2),"")</f>
        <v/>
      </c>
      <c r="AH842" s="53">
        <f>IF(AND(ISNUMBER($Q842),ISNUMBER($AL842),$AL842&lt;&gt;0),ROUND($Q842/$AL842*100,1),"")</f>
        <v/>
      </c>
      <c r="AI842" s="48">
        <f>IF(ISNUMBER($S842),IF($S842&lt;=1,"Yes","No"),"n/a")</f>
        <v/>
      </c>
      <c r="AJ842" s="48">
        <f>IF(ISNUMBER($S842),ROUND(MAX(0,MIN(100,100-$S842*2.5-IF(ISNUMBER($T842),$T842,0)*0.12+IF($S842&lt;=1,12,0))),0),"")</f>
        <v/>
      </c>
      <c r="AK842" s="48">
        <f>IF(ISNUMBER($Q842),IF($Q842&gt;=100,20,IF($Q842&gt;=30,10,0)),0)+IF(ISNUMBER($R842),IF($R842&gt;=100,20,0),0)+IF(ISNUMBER($P842),IF($P842&gt;=150,20,IF($P842&gt;=50,12,5)),0)+IF(ISNUMBER($S842),IF($S842&lt;=1,15,0),0)</f>
        <v/>
      </c>
      <c r="AL842" s="48" t="n">
        <v>355</v>
      </c>
      <c r="AM842" s="49" t="n"/>
      <c r="AN842" s="48">
        <f>IF(AND(ISNUMBER($P842),ISNUMBER($AL842),$AL842&lt;&gt;0),IF(OR($P842&gt;180,$P842/$AL842*1000&gt;400),"Over ceiling, confirm SKU","Within"),"n/a")</f>
        <v/>
      </c>
      <c r="AO842" s="51" t="n"/>
      <c r="AP842" s="51" t="n"/>
      <c r="AQ842" s="51" t="n"/>
      <c r="AR842" s="34" t="inlineStr">
        <is>
          <t>Recalled, batch confirmed, to confirm</t>
        </is>
      </c>
      <c r="AS842" s="34" t="inlineStr">
        <is>
          <t>BLANK -&gt; requires live Amazon.ca capture</t>
        </is>
      </c>
      <c r="AT842" s="34" t="inlineStr">
        <is>
          <t>Unverified commercial data</t>
        </is>
      </c>
    </row>
    <row r="843" ht="28" customHeight="1">
      <c r="A843" s="34" t="inlineStr">
        <is>
          <t>Mug</t>
        </is>
      </c>
      <c r="B843" s="34" t="inlineStr">
        <is>
          <t>Mug Root Beer | Original | single 355mL</t>
        </is>
      </c>
      <c r="C843" s="34" t="inlineStr">
        <is>
          <t>5) Sparkling water &amp; soda</t>
        </is>
      </c>
      <c r="D843" s="34" t="inlineStr">
        <is>
          <t>355 mL can</t>
        </is>
      </c>
      <c r="E843" s="48" t="n">
        <v>1</v>
      </c>
      <c r="F843" s="49" t="n"/>
      <c r="G843" s="50">
        <f>IF(AND(ISNUMBER($F843),ISNUMBER($E843),$E843&lt;&gt;0),$F843/$E843,"")</f>
        <v/>
      </c>
      <c r="H843" s="50">
        <f>IF(AND(ISNUMBER($F843),ISNUMBER($AL843),ISNUMBER($E843),($AL843*$E843)&lt;&gt;0),$F843/($AL843*$E843)*100,"")</f>
        <v/>
      </c>
      <c r="I843" s="51" t="n"/>
      <c r="J843" s="52" t="n"/>
      <c r="K843" s="50">
        <f>IF(AND(ISNUMBER($F843),ISNUMBER($J843)),$F843*(1-$J843),"")</f>
        <v/>
      </c>
      <c r="L843" s="51" t="n"/>
      <c r="M843" s="51" t="n"/>
      <c r="N843" s="50">
        <f>IF(ISNUMBER($F843),($F843-IF(ISNUMBER($AM843),$AM843,0))*(1-IF(ISNUMBER($J843),$J843,0)),"")</f>
        <v/>
      </c>
      <c r="O843" s="34" t="inlineStr">
        <is>
          <t>Original</t>
        </is>
      </c>
      <c r="P843" s="48" t="n">
        <v>0</v>
      </c>
      <c r="Q843" s="48" t="n">
        <v>65</v>
      </c>
      <c r="R843" s="34" t="inlineStr">
        <is>
          <t>Not listed</t>
        </is>
      </c>
      <c r="S843" s="48" t="n">
        <v>43</v>
      </c>
      <c r="T843" s="48" t="n">
        <v>160</v>
      </c>
      <c r="U843" s="34" t="inlineStr">
        <is>
          <t>HFCS</t>
        </is>
      </c>
      <c r="V843" s="34" t="inlineStr">
        <is>
          <t>Caffeine free root beer</t>
        </is>
      </c>
      <c r="W843" s="51" t="n"/>
      <c r="X843" s="51" t="n"/>
      <c r="Y843" s="51" t="n"/>
      <c r="Z843" s="51" t="n"/>
      <c r="AA843" s="34" t="inlineStr">
        <is>
          <t>Medium</t>
        </is>
      </c>
      <c r="AB843" s="34" t="inlineStr">
        <is>
          <t>PepsiCo root beer</t>
        </is>
      </c>
      <c r="AC843" s="34" t="inlineStr">
        <is>
          <t>Creamy root beer</t>
        </is>
      </c>
      <c r="AD843" s="34" t="inlineStr">
        <is>
          <t>Value root beer.</t>
        </is>
      </c>
      <c r="AE843" s="51" t="n"/>
      <c r="AF843" s="53">
        <f>IF(AND(ISNUMBER($P843),ISNUMBER($AL843),$AL843&lt;&gt;0),ROUND($P843/$AL843*100,1),"")</f>
        <v/>
      </c>
      <c r="AG843" s="54">
        <f>IF(AND(ISNUMBER($S843),ISNUMBER($AL843),$AL843&lt;&gt;0),ROUND($S843/$AL843*100,2),"")</f>
        <v/>
      </c>
      <c r="AH843" s="53">
        <f>IF(AND(ISNUMBER($Q843),ISNUMBER($AL843),$AL843&lt;&gt;0),ROUND($Q843/$AL843*100,1),"")</f>
        <v/>
      </c>
      <c r="AI843" s="48">
        <f>IF(ISNUMBER($S843),IF($S843&lt;=1,"Yes","No"),"n/a")</f>
        <v/>
      </c>
      <c r="AJ843" s="48">
        <f>IF(ISNUMBER($S843),ROUND(MAX(0,MIN(100,100-$S843*2.5-IF(ISNUMBER($T843),$T843,0)*0.12+IF($S843&lt;=1,12,0))),0),"")</f>
        <v/>
      </c>
      <c r="AK843" s="48">
        <f>IF(ISNUMBER($Q843),IF($Q843&gt;=100,20,IF($Q843&gt;=30,10,0)),0)+IF(ISNUMBER($R843),IF($R843&gt;=100,20,0),0)+IF(ISNUMBER($P843),IF($P843&gt;=150,20,IF($P843&gt;=50,12,5)),0)+IF(ISNUMBER($S843),IF($S843&lt;=1,15,0),0)</f>
        <v/>
      </c>
      <c r="AL843" s="48" t="n">
        <v>355</v>
      </c>
      <c r="AM843" s="49" t="n"/>
      <c r="AN843" s="48">
        <f>IF(AND(ISNUMBER($P843),ISNUMBER($AL843),$AL843&lt;&gt;0),IF(OR($P843&gt;180,$P843/$AL843*1000&gt;400),"Over ceiling, confirm SKU","Within"),"n/a")</f>
        <v/>
      </c>
      <c r="AO843" s="51" t="n"/>
      <c r="AP843" s="51" t="n"/>
      <c r="AQ843" s="51" t="n"/>
      <c r="AR843" s="34" t="inlineStr">
        <is>
          <t>Recalled, batch confirmed, to confirm</t>
        </is>
      </c>
      <c r="AS843" s="34" t="inlineStr">
        <is>
          <t>BLANK -&gt; requires live Amazon.ca capture</t>
        </is>
      </c>
      <c r="AT843" s="34" t="inlineStr">
        <is>
          <t>Unverified commercial data</t>
        </is>
      </c>
    </row>
    <row r="844" ht="28" customHeight="1">
      <c r="A844" s="34" t="inlineStr">
        <is>
          <t>Mug</t>
        </is>
      </c>
      <c r="B844" s="34" t="inlineStr">
        <is>
          <t>Mug Root Beer | Original | 8 pack 355mL</t>
        </is>
      </c>
      <c r="C844" s="34" t="inlineStr">
        <is>
          <t>5) Sparkling water &amp; soda</t>
        </is>
      </c>
      <c r="D844" s="34" t="inlineStr">
        <is>
          <t>355 mL can</t>
        </is>
      </c>
      <c r="E844" s="48" t="n">
        <v>8</v>
      </c>
      <c r="F844" s="49" t="n"/>
      <c r="G844" s="50">
        <f>IF(AND(ISNUMBER($F844),ISNUMBER($E844),$E844&lt;&gt;0),$F844/$E844,"")</f>
        <v/>
      </c>
      <c r="H844" s="50">
        <f>IF(AND(ISNUMBER($F844),ISNUMBER($AL844),ISNUMBER($E844),($AL844*$E844)&lt;&gt;0),$F844/($AL844*$E844)*100,"")</f>
        <v/>
      </c>
      <c r="I844" s="51" t="n"/>
      <c r="J844" s="52" t="n"/>
      <c r="K844" s="50">
        <f>IF(AND(ISNUMBER($F844),ISNUMBER($J844)),$F844*(1-$J844),"")</f>
        <v/>
      </c>
      <c r="L844" s="51" t="n"/>
      <c r="M844" s="51" t="n"/>
      <c r="N844" s="50">
        <f>IF(ISNUMBER($F844),($F844-IF(ISNUMBER($AM844),$AM844,0))*(1-IF(ISNUMBER($J844),$J844,0)),"")</f>
        <v/>
      </c>
      <c r="O844" s="34" t="inlineStr">
        <is>
          <t>Original</t>
        </is>
      </c>
      <c r="P844" s="48" t="n">
        <v>0</v>
      </c>
      <c r="Q844" s="48" t="n">
        <v>65</v>
      </c>
      <c r="R844" s="34" t="inlineStr">
        <is>
          <t>Not listed</t>
        </is>
      </c>
      <c r="S844" s="48" t="n">
        <v>43</v>
      </c>
      <c r="T844" s="48" t="n">
        <v>160</v>
      </c>
      <c r="U844" s="34" t="inlineStr">
        <is>
          <t>HFCS</t>
        </is>
      </c>
      <c r="V844" s="34" t="inlineStr">
        <is>
          <t>Caffeine free root beer</t>
        </is>
      </c>
      <c r="W844" s="51" t="n"/>
      <c r="X844" s="51" t="n"/>
      <c r="Y844" s="51" t="n"/>
      <c r="Z844" s="51" t="n"/>
      <c r="AA844" s="34" t="inlineStr">
        <is>
          <t>Medium</t>
        </is>
      </c>
      <c r="AB844" s="34" t="inlineStr">
        <is>
          <t>PepsiCo root beer</t>
        </is>
      </c>
      <c r="AC844" s="34" t="inlineStr">
        <is>
          <t>Creamy root beer</t>
        </is>
      </c>
      <c r="AD844" s="34" t="inlineStr">
        <is>
          <t>Value root beer.</t>
        </is>
      </c>
      <c r="AE844" s="51" t="n"/>
      <c r="AF844" s="53">
        <f>IF(AND(ISNUMBER($P844),ISNUMBER($AL844),$AL844&lt;&gt;0),ROUND($P844/$AL844*100,1),"")</f>
        <v/>
      </c>
      <c r="AG844" s="54">
        <f>IF(AND(ISNUMBER($S844),ISNUMBER($AL844),$AL844&lt;&gt;0),ROUND($S844/$AL844*100,2),"")</f>
        <v/>
      </c>
      <c r="AH844" s="53">
        <f>IF(AND(ISNUMBER($Q844),ISNUMBER($AL844),$AL844&lt;&gt;0),ROUND($Q844/$AL844*100,1),"")</f>
        <v/>
      </c>
      <c r="AI844" s="48">
        <f>IF(ISNUMBER($S844),IF($S844&lt;=1,"Yes","No"),"n/a")</f>
        <v/>
      </c>
      <c r="AJ844" s="48">
        <f>IF(ISNUMBER($S844),ROUND(MAX(0,MIN(100,100-$S844*2.5-IF(ISNUMBER($T844),$T844,0)*0.12+IF($S844&lt;=1,12,0))),0),"")</f>
        <v/>
      </c>
      <c r="AK844" s="48">
        <f>IF(ISNUMBER($Q844),IF($Q844&gt;=100,20,IF($Q844&gt;=30,10,0)),0)+IF(ISNUMBER($R844),IF($R844&gt;=100,20,0),0)+IF(ISNUMBER($P844),IF($P844&gt;=150,20,IF($P844&gt;=50,12,5)),0)+IF(ISNUMBER($S844),IF($S844&lt;=1,15,0),0)</f>
        <v/>
      </c>
      <c r="AL844" s="48" t="n">
        <v>355</v>
      </c>
      <c r="AM844" s="49" t="n"/>
      <c r="AN844" s="48">
        <f>IF(AND(ISNUMBER($P844),ISNUMBER($AL844),$AL844&lt;&gt;0),IF(OR($P844&gt;180,$P844/$AL844*1000&gt;400),"Over ceiling, confirm SKU","Within"),"n/a")</f>
        <v/>
      </c>
      <c r="AO844" s="51" t="n"/>
      <c r="AP844" s="51" t="n"/>
      <c r="AQ844" s="51" t="n"/>
      <c r="AR844" s="34" t="inlineStr">
        <is>
          <t>Recalled, batch confirmed, to confirm</t>
        </is>
      </c>
      <c r="AS844" s="34" t="inlineStr">
        <is>
          <t>BLANK -&gt; requires live Amazon.ca capture</t>
        </is>
      </c>
      <c r="AT844" s="34" t="inlineStr">
        <is>
          <t>Unverified commercial data</t>
        </is>
      </c>
    </row>
    <row r="845" ht="28" customHeight="1">
      <c r="A845" s="34" t="inlineStr">
        <is>
          <t>Mug</t>
        </is>
      </c>
      <c r="B845" s="34" t="inlineStr">
        <is>
          <t>Mug Root Beer | Original | 12 pack 355mL</t>
        </is>
      </c>
      <c r="C845" s="34" t="inlineStr">
        <is>
          <t>5) Sparkling water &amp; soda</t>
        </is>
      </c>
      <c r="D845" s="34" t="inlineStr">
        <is>
          <t>355 mL can</t>
        </is>
      </c>
      <c r="E845" s="48" t="n">
        <v>12</v>
      </c>
      <c r="F845" s="49" t="n"/>
      <c r="G845" s="50">
        <f>IF(AND(ISNUMBER($F845),ISNUMBER($E845),$E845&lt;&gt;0),$F845/$E845,"")</f>
        <v/>
      </c>
      <c r="H845" s="50">
        <f>IF(AND(ISNUMBER($F845),ISNUMBER($AL845),ISNUMBER($E845),($AL845*$E845)&lt;&gt;0),$F845/($AL845*$E845)*100,"")</f>
        <v/>
      </c>
      <c r="I845" s="51" t="n"/>
      <c r="J845" s="52" t="n"/>
      <c r="K845" s="50">
        <f>IF(AND(ISNUMBER($F845),ISNUMBER($J845)),$F845*(1-$J845),"")</f>
        <v/>
      </c>
      <c r="L845" s="51" t="n"/>
      <c r="M845" s="51" t="n"/>
      <c r="N845" s="50">
        <f>IF(ISNUMBER($F845),($F845-IF(ISNUMBER($AM845),$AM845,0))*(1-IF(ISNUMBER($J845),$J845,0)),"")</f>
        <v/>
      </c>
      <c r="O845" s="34" t="inlineStr">
        <is>
          <t>Original</t>
        </is>
      </c>
      <c r="P845" s="48" t="n">
        <v>0</v>
      </c>
      <c r="Q845" s="48" t="n">
        <v>65</v>
      </c>
      <c r="R845" s="34" t="inlineStr">
        <is>
          <t>Not listed</t>
        </is>
      </c>
      <c r="S845" s="48" t="n">
        <v>43</v>
      </c>
      <c r="T845" s="48" t="n">
        <v>160</v>
      </c>
      <c r="U845" s="34" t="inlineStr">
        <is>
          <t>HFCS</t>
        </is>
      </c>
      <c r="V845" s="34" t="inlineStr">
        <is>
          <t>Caffeine free root beer</t>
        </is>
      </c>
      <c r="W845" s="51" t="n"/>
      <c r="X845" s="51" t="n"/>
      <c r="Y845" s="51" t="n"/>
      <c r="Z845" s="51" t="n"/>
      <c r="AA845" s="34" t="inlineStr">
        <is>
          <t>Medium</t>
        </is>
      </c>
      <c r="AB845" s="34" t="inlineStr">
        <is>
          <t>PepsiCo root beer</t>
        </is>
      </c>
      <c r="AC845" s="34" t="inlineStr">
        <is>
          <t>Creamy root beer</t>
        </is>
      </c>
      <c r="AD845" s="34" t="inlineStr">
        <is>
          <t>Value root beer.</t>
        </is>
      </c>
      <c r="AE845" s="51" t="n"/>
      <c r="AF845" s="53">
        <f>IF(AND(ISNUMBER($P845),ISNUMBER($AL845),$AL845&lt;&gt;0),ROUND($P845/$AL845*100,1),"")</f>
        <v/>
      </c>
      <c r="AG845" s="54">
        <f>IF(AND(ISNUMBER($S845),ISNUMBER($AL845),$AL845&lt;&gt;0),ROUND($S845/$AL845*100,2),"")</f>
        <v/>
      </c>
      <c r="AH845" s="53">
        <f>IF(AND(ISNUMBER($Q845),ISNUMBER($AL845),$AL845&lt;&gt;0),ROUND($Q845/$AL845*100,1),"")</f>
        <v/>
      </c>
      <c r="AI845" s="48">
        <f>IF(ISNUMBER($S845),IF($S845&lt;=1,"Yes","No"),"n/a")</f>
        <v/>
      </c>
      <c r="AJ845" s="48">
        <f>IF(ISNUMBER($S845),ROUND(MAX(0,MIN(100,100-$S845*2.5-IF(ISNUMBER($T845),$T845,0)*0.12+IF($S845&lt;=1,12,0))),0),"")</f>
        <v/>
      </c>
      <c r="AK845" s="48">
        <f>IF(ISNUMBER($Q845),IF($Q845&gt;=100,20,IF($Q845&gt;=30,10,0)),0)+IF(ISNUMBER($R845),IF($R845&gt;=100,20,0),0)+IF(ISNUMBER($P845),IF($P845&gt;=150,20,IF($P845&gt;=50,12,5)),0)+IF(ISNUMBER($S845),IF($S845&lt;=1,15,0),0)</f>
        <v/>
      </c>
      <c r="AL845" s="48" t="n">
        <v>355</v>
      </c>
      <c r="AM845" s="49" t="n"/>
      <c r="AN845" s="48">
        <f>IF(AND(ISNUMBER($P845),ISNUMBER($AL845),$AL845&lt;&gt;0),IF(OR($P845&gt;180,$P845/$AL845*1000&gt;400),"Over ceiling, confirm SKU","Within"),"n/a")</f>
        <v/>
      </c>
      <c r="AO845" s="51" t="n"/>
      <c r="AP845" s="51" t="n"/>
      <c r="AQ845" s="51" t="n"/>
      <c r="AR845" s="34" t="inlineStr">
        <is>
          <t>Recalled, batch confirmed, to confirm</t>
        </is>
      </c>
      <c r="AS845" s="34" t="inlineStr">
        <is>
          <t>BLANK -&gt; requires live Amazon.ca capture</t>
        </is>
      </c>
      <c r="AT845" s="34" t="inlineStr">
        <is>
          <t>Unverified commercial data</t>
        </is>
      </c>
    </row>
    <row r="846" ht="28" customHeight="1">
      <c r="A846" s="34" t="inlineStr">
        <is>
          <t>Mug</t>
        </is>
      </c>
      <c r="B846" s="34" t="inlineStr">
        <is>
          <t>Mug Root Beer | Original | 15 pack 355mL</t>
        </is>
      </c>
      <c r="C846" s="34" t="inlineStr">
        <is>
          <t>5) Sparkling water &amp; soda</t>
        </is>
      </c>
      <c r="D846" s="34" t="inlineStr">
        <is>
          <t>355 mL can</t>
        </is>
      </c>
      <c r="E846" s="48" t="n">
        <v>15</v>
      </c>
      <c r="F846" s="49" t="n"/>
      <c r="G846" s="50">
        <f>IF(AND(ISNUMBER($F846),ISNUMBER($E846),$E846&lt;&gt;0),$F846/$E846,"")</f>
        <v/>
      </c>
      <c r="H846" s="50">
        <f>IF(AND(ISNUMBER($F846),ISNUMBER($AL846),ISNUMBER($E846),($AL846*$E846)&lt;&gt;0),$F846/($AL846*$E846)*100,"")</f>
        <v/>
      </c>
      <c r="I846" s="51" t="n"/>
      <c r="J846" s="52" t="n"/>
      <c r="K846" s="50">
        <f>IF(AND(ISNUMBER($F846),ISNUMBER($J846)),$F846*(1-$J846),"")</f>
        <v/>
      </c>
      <c r="L846" s="51" t="n"/>
      <c r="M846" s="51" t="n"/>
      <c r="N846" s="50">
        <f>IF(ISNUMBER($F846),($F846-IF(ISNUMBER($AM846),$AM846,0))*(1-IF(ISNUMBER($J846),$J846,0)),"")</f>
        <v/>
      </c>
      <c r="O846" s="34" t="inlineStr">
        <is>
          <t>Original</t>
        </is>
      </c>
      <c r="P846" s="48" t="n">
        <v>0</v>
      </c>
      <c r="Q846" s="48" t="n">
        <v>65</v>
      </c>
      <c r="R846" s="34" t="inlineStr">
        <is>
          <t>Not listed</t>
        </is>
      </c>
      <c r="S846" s="48" t="n">
        <v>43</v>
      </c>
      <c r="T846" s="48" t="n">
        <v>160</v>
      </c>
      <c r="U846" s="34" t="inlineStr">
        <is>
          <t>HFCS</t>
        </is>
      </c>
      <c r="V846" s="34" t="inlineStr">
        <is>
          <t>Caffeine free root beer</t>
        </is>
      </c>
      <c r="W846" s="51" t="n"/>
      <c r="X846" s="51" t="n"/>
      <c r="Y846" s="51" t="n"/>
      <c r="Z846" s="51" t="n"/>
      <c r="AA846" s="34" t="inlineStr">
        <is>
          <t>Medium</t>
        </is>
      </c>
      <c r="AB846" s="34" t="inlineStr">
        <is>
          <t>PepsiCo root beer</t>
        </is>
      </c>
      <c r="AC846" s="34" t="inlineStr">
        <is>
          <t>Creamy root beer</t>
        </is>
      </c>
      <c r="AD846" s="34" t="inlineStr">
        <is>
          <t>Value root beer.</t>
        </is>
      </c>
      <c r="AE846" s="51" t="n"/>
      <c r="AF846" s="53">
        <f>IF(AND(ISNUMBER($P846),ISNUMBER($AL846),$AL846&lt;&gt;0),ROUND($P846/$AL846*100,1),"")</f>
        <v/>
      </c>
      <c r="AG846" s="54">
        <f>IF(AND(ISNUMBER($S846),ISNUMBER($AL846),$AL846&lt;&gt;0),ROUND($S846/$AL846*100,2),"")</f>
        <v/>
      </c>
      <c r="AH846" s="53">
        <f>IF(AND(ISNUMBER($Q846),ISNUMBER($AL846),$AL846&lt;&gt;0),ROUND($Q846/$AL846*100,1),"")</f>
        <v/>
      </c>
      <c r="AI846" s="48">
        <f>IF(ISNUMBER($S846),IF($S846&lt;=1,"Yes","No"),"n/a")</f>
        <v/>
      </c>
      <c r="AJ846" s="48">
        <f>IF(ISNUMBER($S846),ROUND(MAX(0,MIN(100,100-$S846*2.5-IF(ISNUMBER($T846),$T846,0)*0.12+IF($S846&lt;=1,12,0))),0),"")</f>
        <v/>
      </c>
      <c r="AK846" s="48">
        <f>IF(ISNUMBER($Q846),IF($Q846&gt;=100,20,IF($Q846&gt;=30,10,0)),0)+IF(ISNUMBER($R846),IF($R846&gt;=100,20,0),0)+IF(ISNUMBER($P846),IF($P846&gt;=150,20,IF($P846&gt;=50,12,5)),0)+IF(ISNUMBER($S846),IF($S846&lt;=1,15,0),0)</f>
        <v/>
      </c>
      <c r="AL846" s="48" t="n">
        <v>355</v>
      </c>
      <c r="AM846" s="49" t="n"/>
      <c r="AN846" s="48">
        <f>IF(AND(ISNUMBER($P846),ISNUMBER($AL846),$AL846&lt;&gt;0),IF(OR($P846&gt;180,$P846/$AL846*1000&gt;400),"Over ceiling, confirm SKU","Within"),"n/a")</f>
        <v/>
      </c>
      <c r="AO846" s="51" t="n"/>
      <c r="AP846" s="51" t="n"/>
      <c r="AQ846" s="51" t="n"/>
      <c r="AR846" s="34" t="inlineStr">
        <is>
          <t>Recalled, batch confirmed, to confirm</t>
        </is>
      </c>
      <c r="AS846" s="34" t="inlineStr">
        <is>
          <t>BLANK -&gt; requires live Amazon.ca capture</t>
        </is>
      </c>
      <c r="AT846" s="34" t="inlineStr">
        <is>
          <t>Unverified commercial data</t>
        </is>
      </c>
    </row>
    <row r="847" ht="28" customHeight="1">
      <c r="A847" s="34" t="inlineStr">
        <is>
          <t>Mug</t>
        </is>
      </c>
      <c r="B847" s="34" t="inlineStr">
        <is>
          <t>Mug Root Beer | Original | 18 pack 355mL</t>
        </is>
      </c>
      <c r="C847" s="34" t="inlineStr">
        <is>
          <t>5) Sparkling water &amp; soda</t>
        </is>
      </c>
      <c r="D847" s="34" t="inlineStr">
        <is>
          <t>355 mL can</t>
        </is>
      </c>
      <c r="E847" s="48" t="n">
        <v>18</v>
      </c>
      <c r="F847" s="49" t="n"/>
      <c r="G847" s="50">
        <f>IF(AND(ISNUMBER($F847),ISNUMBER($E847),$E847&lt;&gt;0),$F847/$E847,"")</f>
        <v/>
      </c>
      <c r="H847" s="50">
        <f>IF(AND(ISNUMBER($F847),ISNUMBER($AL847),ISNUMBER($E847),($AL847*$E847)&lt;&gt;0),$F847/($AL847*$E847)*100,"")</f>
        <v/>
      </c>
      <c r="I847" s="51" t="n"/>
      <c r="J847" s="52" t="n"/>
      <c r="K847" s="50">
        <f>IF(AND(ISNUMBER($F847),ISNUMBER($J847)),$F847*(1-$J847),"")</f>
        <v/>
      </c>
      <c r="L847" s="51" t="n"/>
      <c r="M847" s="51" t="n"/>
      <c r="N847" s="50">
        <f>IF(ISNUMBER($F847),($F847-IF(ISNUMBER($AM847),$AM847,0))*(1-IF(ISNUMBER($J847),$J847,0)),"")</f>
        <v/>
      </c>
      <c r="O847" s="34" t="inlineStr">
        <is>
          <t>Original</t>
        </is>
      </c>
      <c r="P847" s="48" t="n">
        <v>0</v>
      </c>
      <c r="Q847" s="48" t="n">
        <v>65</v>
      </c>
      <c r="R847" s="34" t="inlineStr">
        <is>
          <t>Not listed</t>
        </is>
      </c>
      <c r="S847" s="48" t="n">
        <v>43</v>
      </c>
      <c r="T847" s="48" t="n">
        <v>160</v>
      </c>
      <c r="U847" s="34" t="inlineStr">
        <is>
          <t>HFCS</t>
        </is>
      </c>
      <c r="V847" s="34" t="inlineStr">
        <is>
          <t>Caffeine free root beer</t>
        </is>
      </c>
      <c r="W847" s="51" t="n"/>
      <c r="X847" s="51" t="n"/>
      <c r="Y847" s="51" t="n"/>
      <c r="Z847" s="51" t="n"/>
      <c r="AA847" s="34" t="inlineStr">
        <is>
          <t>Medium</t>
        </is>
      </c>
      <c r="AB847" s="34" t="inlineStr">
        <is>
          <t>PepsiCo root beer</t>
        </is>
      </c>
      <c r="AC847" s="34" t="inlineStr">
        <is>
          <t>Creamy root beer</t>
        </is>
      </c>
      <c r="AD847" s="34" t="inlineStr">
        <is>
          <t>Value root beer.</t>
        </is>
      </c>
      <c r="AE847" s="51" t="n"/>
      <c r="AF847" s="53">
        <f>IF(AND(ISNUMBER($P847),ISNUMBER($AL847),$AL847&lt;&gt;0),ROUND($P847/$AL847*100,1),"")</f>
        <v/>
      </c>
      <c r="AG847" s="54">
        <f>IF(AND(ISNUMBER($S847),ISNUMBER($AL847),$AL847&lt;&gt;0),ROUND($S847/$AL847*100,2),"")</f>
        <v/>
      </c>
      <c r="AH847" s="53">
        <f>IF(AND(ISNUMBER($Q847),ISNUMBER($AL847),$AL847&lt;&gt;0),ROUND($Q847/$AL847*100,1),"")</f>
        <v/>
      </c>
      <c r="AI847" s="48">
        <f>IF(ISNUMBER($S847),IF($S847&lt;=1,"Yes","No"),"n/a")</f>
        <v/>
      </c>
      <c r="AJ847" s="48">
        <f>IF(ISNUMBER($S847),ROUND(MAX(0,MIN(100,100-$S847*2.5-IF(ISNUMBER($T847),$T847,0)*0.12+IF($S847&lt;=1,12,0))),0),"")</f>
        <v/>
      </c>
      <c r="AK847" s="48">
        <f>IF(ISNUMBER($Q847),IF($Q847&gt;=100,20,IF($Q847&gt;=30,10,0)),0)+IF(ISNUMBER($R847),IF($R847&gt;=100,20,0),0)+IF(ISNUMBER($P847),IF($P847&gt;=150,20,IF($P847&gt;=50,12,5)),0)+IF(ISNUMBER($S847),IF($S847&lt;=1,15,0),0)</f>
        <v/>
      </c>
      <c r="AL847" s="48" t="n">
        <v>355</v>
      </c>
      <c r="AM847" s="49" t="n"/>
      <c r="AN847" s="48">
        <f>IF(AND(ISNUMBER($P847),ISNUMBER($AL847),$AL847&lt;&gt;0),IF(OR($P847&gt;180,$P847/$AL847*1000&gt;400),"Over ceiling, confirm SKU","Within"),"n/a")</f>
        <v/>
      </c>
      <c r="AO847" s="51" t="n"/>
      <c r="AP847" s="51" t="n"/>
      <c r="AQ847" s="51" t="n"/>
      <c r="AR847" s="34" t="inlineStr">
        <is>
          <t>Recalled, batch confirmed, to confirm</t>
        </is>
      </c>
      <c r="AS847" s="34" t="inlineStr">
        <is>
          <t>BLANK -&gt; requires live Amazon.ca capture</t>
        </is>
      </c>
      <c r="AT847" s="34" t="inlineStr">
        <is>
          <t>Unverified commercial data</t>
        </is>
      </c>
    </row>
    <row r="848" ht="28" customHeight="1">
      <c r="A848" s="34" t="inlineStr">
        <is>
          <t>Mug</t>
        </is>
      </c>
      <c r="B848" s="34" t="inlineStr">
        <is>
          <t>Mug Root Beer | Original | 24 pack 355mL</t>
        </is>
      </c>
      <c r="C848" s="34" t="inlineStr">
        <is>
          <t>5) Sparkling water &amp; soda</t>
        </is>
      </c>
      <c r="D848" s="34" t="inlineStr">
        <is>
          <t>355 mL can</t>
        </is>
      </c>
      <c r="E848" s="48" t="n">
        <v>24</v>
      </c>
      <c r="F848" s="49" t="n"/>
      <c r="G848" s="50">
        <f>IF(AND(ISNUMBER($F848),ISNUMBER($E848),$E848&lt;&gt;0),$F848/$E848,"")</f>
        <v/>
      </c>
      <c r="H848" s="50">
        <f>IF(AND(ISNUMBER($F848),ISNUMBER($AL848),ISNUMBER($E848),($AL848*$E848)&lt;&gt;0),$F848/($AL848*$E848)*100,"")</f>
        <v/>
      </c>
      <c r="I848" s="51" t="n"/>
      <c r="J848" s="52" t="n"/>
      <c r="K848" s="50">
        <f>IF(AND(ISNUMBER($F848),ISNUMBER($J848)),$F848*(1-$J848),"")</f>
        <v/>
      </c>
      <c r="L848" s="51" t="n"/>
      <c r="M848" s="51" t="n"/>
      <c r="N848" s="50">
        <f>IF(ISNUMBER($F848),($F848-IF(ISNUMBER($AM848),$AM848,0))*(1-IF(ISNUMBER($J848),$J848,0)),"")</f>
        <v/>
      </c>
      <c r="O848" s="34" t="inlineStr">
        <is>
          <t>Original</t>
        </is>
      </c>
      <c r="P848" s="48" t="n">
        <v>0</v>
      </c>
      <c r="Q848" s="48" t="n">
        <v>65</v>
      </c>
      <c r="R848" s="34" t="inlineStr">
        <is>
          <t>Not listed</t>
        </is>
      </c>
      <c r="S848" s="48" t="n">
        <v>43</v>
      </c>
      <c r="T848" s="48" t="n">
        <v>160</v>
      </c>
      <c r="U848" s="34" t="inlineStr">
        <is>
          <t>HFCS</t>
        </is>
      </c>
      <c r="V848" s="34" t="inlineStr">
        <is>
          <t>Caffeine free root beer</t>
        </is>
      </c>
      <c r="W848" s="51" t="n"/>
      <c r="X848" s="51" t="n"/>
      <c r="Y848" s="51" t="n"/>
      <c r="Z848" s="51" t="n"/>
      <c r="AA848" s="34" t="inlineStr">
        <is>
          <t>Medium</t>
        </is>
      </c>
      <c r="AB848" s="34" t="inlineStr">
        <is>
          <t>PepsiCo root beer</t>
        </is>
      </c>
      <c r="AC848" s="34" t="inlineStr">
        <is>
          <t>Creamy root beer</t>
        </is>
      </c>
      <c r="AD848" s="34" t="inlineStr">
        <is>
          <t>Value root beer.</t>
        </is>
      </c>
      <c r="AE848" s="51" t="n"/>
      <c r="AF848" s="53">
        <f>IF(AND(ISNUMBER($P848),ISNUMBER($AL848),$AL848&lt;&gt;0),ROUND($P848/$AL848*100,1),"")</f>
        <v/>
      </c>
      <c r="AG848" s="54">
        <f>IF(AND(ISNUMBER($S848),ISNUMBER($AL848),$AL848&lt;&gt;0),ROUND($S848/$AL848*100,2),"")</f>
        <v/>
      </c>
      <c r="AH848" s="53">
        <f>IF(AND(ISNUMBER($Q848),ISNUMBER($AL848),$AL848&lt;&gt;0),ROUND($Q848/$AL848*100,1),"")</f>
        <v/>
      </c>
      <c r="AI848" s="48">
        <f>IF(ISNUMBER($S848),IF($S848&lt;=1,"Yes","No"),"n/a")</f>
        <v/>
      </c>
      <c r="AJ848" s="48">
        <f>IF(ISNUMBER($S848),ROUND(MAX(0,MIN(100,100-$S848*2.5-IF(ISNUMBER($T848),$T848,0)*0.12+IF($S848&lt;=1,12,0))),0),"")</f>
        <v/>
      </c>
      <c r="AK848" s="48">
        <f>IF(ISNUMBER($Q848),IF($Q848&gt;=100,20,IF($Q848&gt;=30,10,0)),0)+IF(ISNUMBER($R848),IF($R848&gt;=100,20,0),0)+IF(ISNUMBER($P848),IF($P848&gt;=150,20,IF($P848&gt;=50,12,5)),0)+IF(ISNUMBER($S848),IF($S848&lt;=1,15,0),0)</f>
        <v/>
      </c>
      <c r="AL848" s="48" t="n">
        <v>355</v>
      </c>
      <c r="AM848" s="49" t="n"/>
      <c r="AN848" s="48">
        <f>IF(AND(ISNUMBER($P848),ISNUMBER($AL848),$AL848&lt;&gt;0),IF(OR($P848&gt;180,$P848/$AL848*1000&gt;400),"Over ceiling, confirm SKU","Within"),"n/a")</f>
        <v/>
      </c>
      <c r="AO848" s="51" t="n"/>
      <c r="AP848" s="51" t="n"/>
      <c r="AQ848" s="51" t="n"/>
      <c r="AR848" s="34" t="inlineStr">
        <is>
          <t>Recalled, batch confirmed, to confirm</t>
        </is>
      </c>
      <c r="AS848" s="34" t="inlineStr">
        <is>
          <t>BLANK -&gt; requires live Amazon.ca capture</t>
        </is>
      </c>
      <c r="AT848" s="34" t="inlineStr">
        <is>
          <t>Unverified commercial data</t>
        </is>
      </c>
    </row>
    <row r="849" ht="28" customHeight="1">
      <c r="A849" s="34" t="inlineStr">
        <is>
          <t>Mug</t>
        </is>
      </c>
      <c r="B849" s="34" t="inlineStr">
        <is>
          <t>Mug Root Beer | Diet | single 355mL</t>
        </is>
      </c>
      <c r="C849" s="34" t="inlineStr">
        <is>
          <t>5) Sparkling water &amp; soda</t>
        </is>
      </c>
      <c r="D849" s="34" t="inlineStr">
        <is>
          <t>355 mL can</t>
        </is>
      </c>
      <c r="E849" s="48" t="n">
        <v>1</v>
      </c>
      <c r="F849" s="49" t="n"/>
      <c r="G849" s="50">
        <f>IF(AND(ISNUMBER($F849),ISNUMBER($E849),$E849&lt;&gt;0),$F849/$E849,"")</f>
        <v/>
      </c>
      <c r="H849" s="50">
        <f>IF(AND(ISNUMBER($F849),ISNUMBER($AL849),ISNUMBER($E849),($AL849*$E849)&lt;&gt;0),$F849/($AL849*$E849)*100,"")</f>
        <v/>
      </c>
      <c r="I849" s="51" t="n"/>
      <c r="J849" s="52" t="n"/>
      <c r="K849" s="50">
        <f>IF(AND(ISNUMBER($F849),ISNUMBER($J849)),$F849*(1-$J849),"")</f>
        <v/>
      </c>
      <c r="L849" s="51" t="n"/>
      <c r="M849" s="51" t="n"/>
      <c r="N849" s="50">
        <f>IF(ISNUMBER($F849),($F849-IF(ISNUMBER($AM849),$AM849,0))*(1-IF(ISNUMBER($J849),$J849,0)),"")</f>
        <v/>
      </c>
      <c r="O849" s="34" t="inlineStr">
        <is>
          <t>Diet</t>
        </is>
      </c>
      <c r="P849" s="48" t="n">
        <v>0</v>
      </c>
      <c r="Q849" s="48" t="n">
        <v>65</v>
      </c>
      <c r="R849" s="34" t="inlineStr">
        <is>
          <t>Not listed</t>
        </is>
      </c>
      <c r="S849" s="48" t="n">
        <v>43</v>
      </c>
      <c r="T849" s="48" t="n">
        <v>160</v>
      </c>
      <c r="U849" s="34" t="inlineStr">
        <is>
          <t>HFCS</t>
        </is>
      </c>
      <c r="V849" s="34" t="inlineStr">
        <is>
          <t>Caffeine free root beer</t>
        </is>
      </c>
      <c r="W849" s="51" t="n"/>
      <c r="X849" s="51" t="n"/>
      <c r="Y849" s="51" t="n"/>
      <c r="Z849" s="51" t="n"/>
      <c r="AA849" s="34" t="inlineStr">
        <is>
          <t>Medium</t>
        </is>
      </c>
      <c r="AB849" s="34" t="inlineStr">
        <is>
          <t>PepsiCo root beer</t>
        </is>
      </c>
      <c r="AC849" s="34" t="inlineStr">
        <is>
          <t>Creamy root beer</t>
        </is>
      </c>
      <c r="AD849" s="34" t="inlineStr">
        <is>
          <t>Value root beer.</t>
        </is>
      </c>
      <c r="AE849" s="51" t="n"/>
      <c r="AF849" s="53">
        <f>IF(AND(ISNUMBER($P849),ISNUMBER($AL849),$AL849&lt;&gt;0),ROUND($P849/$AL849*100,1),"")</f>
        <v/>
      </c>
      <c r="AG849" s="54">
        <f>IF(AND(ISNUMBER($S849),ISNUMBER($AL849),$AL849&lt;&gt;0),ROUND($S849/$AL849*100,2),"")</f>
        <v/>
      </c>
      <c r="AH849" s="53">
        <f>IF(AND(ISNUMBER($Q849),ISNUMBER($AL849),$AL849&lt;&gt;0),ROUND($Q849/$AL849*100,1),"")</f>
        <v/>
      </c>
      <c r="AI849" s="48">
        <f>IF(ISNUMBER($S849),IF($S849&lt;=1,"Yes","No"),"n/a")</f>
        <v/>
      </c>
      <c r="AJ849" s="48">
        <f>IF(ISNUMBER($S849),ROUND(MAX(0,MIN(100,100-$S849*2.5-IF(ISNUMBER($T849),$T849,0)*0.12+IF($S849&lt;=1,12,0))),0),"")</f>
        <v/>
      </c>
      <c r="AK849" s="48">
        <f>IF(ISNUMBER($Q849),IF($Q849&gt;=100,20,IF($Q849&gt;=30,10,0)),0)+IF(ISNUMBER($R849),IF($R849&gt;=100,20,0),0)+IF(ISNUMBER($P849),IF($P849&gt;=150,20,IF($P849&gt;=50,12,5)),0)+IF(ISNUMBER($S849),IF($S849&lt;=1,15,0),0)</f>
        <v/>
      </c>
      <c r="AL849" s="48" t="n">
        <v>355</v>
      </c>
      <c r="AM849" s="49" t="n"/>
      <c r="AN849" s="48">
        <f>IF(AND(ISNUMBER($P849),ISNUMBER($AL849),$AL849&lt;&gt;0),IF(OR($P849&gt;180,$P849/$AL849*1000&gt;400),"Over ceiling, confirm SKU","Within"),"n/a")</f>
        <v/>
      </c>
      <c r="AO849" s="51" t="n"/>
      <c r="AP849" s="51" t="n"/>
      <c r="AQ849" s="51" t="n"/>
      <c r="AR849" s="34" t="inlineStr">
        <is>
          <t>Recalled, batch confirmed, to confirm</t>
        </is>
      </c>
      <c r="AS849" s="34" t="inlineStr">
        <is>
          <t>BLANK -&gt; requires live Amazon.ca capture</t>
        </is>
      </c>
      <c r="AT849" s="34" t="inlineStr">
        <is>
          <t>Unverified commercial data</t>
        </is>
      </c>
    </row>
    <row r="850" ht="28" customHeight="1">
      <c r="A850" s="34" t="inlineStr">
        <is>
          <t>Mug</t>
        </is>
      </c>
      <c r="B850" s="34" t="inlineStr">
        <is>
          <t>Mug Root Beer | Diet | 8 pack 355mL</t>
        </is>
      </c>
      <c r="C850" s="34" t="inlineStr">
        <is>
          <t>5) Sparkling water &amp; soda</t>
        </is>
      </c>
      <c r="D850" s="34" t="inlineStr">
        <is>
          <t>355 mL can</t>
        </is>
      </c>
      <c r="E850" s="48" t="n">
        <v>8</v>
      </c>
      <c r="F850" s="49" t="n"/>
      <c r="G850" s="50">
        <f>IF(AND(ISNUMBER($F850),ISNUMBER($E850),$E850&lt;&gt;0),$F850/$E850,"")</f>
        <v/>
      </c>
      <c r="H850" s="50">
        <f>IF(AND(ISNUMBER($F850),ISNUMBER($AL850),ISNUMBER($E850),($AL850*$E850)&lt;&gt;0),$F850/($AL850*$E850)*100,"")</f>
        <v/>
      </c>
      <c r="I850" s="51" t="n"/>
      <c r="J850" s="52" t="n"/>
      <c r="K850" s="50">
        <f>IF(AND(ISNUMBER($F850),ISNUMBER($J850)),$F850*(1-$J850),"")</f>
        <v/>
      </c>
      <c r="L850" s="51" t="n"/>
      <c r="M850" s="51" t="n"/>
      <c r="N850" s="50">
        <f>IF(ISNUMBER($F850),($F850-IF(ISNUMBER($AM850),$AM850,0))*(1-IF(ISNUMBER($J850),$J850,0)),"")</f>
        <v/>
      </c>
      <c r="O850" s="34" t="inlineStr">
        <is>
          <t>Diet</t>
        </is>
      </c>
      <c r="P850" s="48" t="n">
        <v>0</v>
      </c>
      <c r="Q850" s="48" t="n">
        <v>65</v>
      </c>
      <c r="R850" s="34" t="inlineStr">
        <is>
          <t>Not listed</t>
        </is>
      </c>
      <c r="S850" s="48" t="n">
        <v>43</v>
      </c>
      <c r="T850" s="48" t="n">
        <v>160</v>
      </c>
      <c r="U850" s="34" t="inlineStr">
        <is>
          <t>HFCS</t>
        </is>
      </c>
      <c r="V850" s="34" t="inlineStr">
        <is>
          <t>Caffeine free root beer</t>
        </is>
      </c>
      <c r="W850" s="51" t="n"/>
      <c r="X850" s="51" t="n"/>
      <c r="Y850" s="51" t="n"/>
      <c r="Z850" s="51" t="n"/>
      <c r="AA850" s="34" t="inlineStr">
        <is>
          <t>Medium</t>
        </is>
      </c>
      <c r="AB850" s="34" t="inlineStr">
        <is>
          <t>PepsiCo root beer</t>
        </is>
      </c>
      <c r="AC850" s="34" t="inlineStr">
        <is>
          <t>Creamy root beer</t>
        </is>
      </c>
      <c r="AD850" s="34" t="inlineStr">
        <is>
          <t>Value root beer.</t>
        </is>
      </c>
      <c r="AE850" s="51" t="n"/>
      <c r="AF850" s="53">
        <f>IF(AND(ISNUMBER($P850),ISNUMBER($AL850),$AL850&lt;&gt;0),ROUND($P850/$AL850*100,1),"")</f>
        <v/>
      </c>
      <c r="AG850" s="54">
        <f>IF(AND(ISNUMBER($S850),ISNUMBER($AL850),$AL850&lt;&gt;0),ROUND($S850/$AL850*100,2),"")</f>
        <v/>
      </c>
      <c r="AH850" s="53">
        <f>IF(AND(ISNUMBER($Q850),ISNUMBER($AL850),$AL850&lt;&gt;0),ROUND($Q850/$AL850*100,1),"")</f>
        <v/>
      </c>
      <c r="AI850" s="48">
        <f>IF(ISNUMBER($S850),IF($S850&lt;=1,"Yes","No"),"n/a")</f>
        <v/>
      </c>
      <c r="AJ850" s="48">
        <f>IF(ISNUMBER($S850),ROUND(MAX(0,MIN(100,100-$S850*2.5-IF(ISNUMBER($T850),$T850,0)*0.12+IF($S850&lt;=1,12,0))),0),"")</f>
        <v/>
      </c>
      <c r="AK850" s="48">
        <f>IF(ISNUMBER($Q850),IF($Q850&gt;=100,20,IF($Q850&gt;=30,10,0)),0)+IF(ISNUMBER($R850),IF($R850&gt;=100,20,0),0)+IF(ISNUMBER($P850),IF($P850&gt;=150,20,IF($P850&gt;=50,12,5)),0)+IF(ISNUMBER($S850),IF($S850&lt;=1,15,0),0)</f>
        <v/>
      </c>
      <c r="AL850" s="48" t="n">
        <v>355</v>
      </c>
      <c r="AM850" s="49" t="n"/>
      <c r="AN850" s="48">
        <f>IF(AND(ISNUMBER($P850),ISNUMBER($AL850),$AL850&lt;&gt;0),IF(OR($P850&gt;180,$P850/$AL850*1000&gt;400),"Over ceiling, confirm SKU","Within"),"n/a")</f>
        <v/>
      </c>
      <c r="AO850" s="51" t="n"/>
      <c r="AP850" s="51" t="n"/>
      <c r="AQ850" s="51" t="n"/>
      <c r="AR850" s="34" t="inlineStr">
        <is>
          <t>Recalled, batch confirmed, to confirm</t>
        </is>
      </c>
      <c r="AS850" s="34" t="inlineStr">
        <is>
          <t>BLANK -&gt; requires live Amazon.ca capture</t>
        </is>
      </c>
      <c r="AT850" s="34" t="inlineStr">
        <is>
          <t>Unverified commercial data</t>
        </is>
      </c>
    </row>
    <row r="851" ht="28" customHeight="1">
      <c r="A851" s="34" t="inlineStr">
        <is>
          <t>Mug</t>
        </is>
      </c>
      <c r="B851" s="34" t="inlineStr">
        <is>
          <t>Mug Root Beer | Diet | 12 pack 355mL</t>
        </is>
      </c>
      <c r="C851" s="34" t="inlineStr">
        <is>
          <t>5) Sparkling water &amp; soda</t>
        </is>
      </c>
      <c r="D851" s="34" t="inlineStr">
        <is>
          <t>355 mL can</t>
        </is>
      </c>
      <c r="E851" s="48" t="n">
        <v>12</v>
      </c>
      <c r="F851" s="49" t="n"/>
      <c r="G851" s="50">
        <f>IF(AND(ISNUMBER($F851),ISNUMBER($E851),$E851&lt;&gt;0),$F851/$E851,"")</f>
        <v/>
      </c>
      <c r="H851" s="50">
        <f>IF(AND(ISNUMBER($F851),ISNUMBER($AL851),ISNUMBER($E851),($AL851*$E851)&lt;&gt;0),$F851/($AL851*$E851)*100,"")</f>
        <v/>
      </c>
      <c r="I851" s="51" t="n"/>
      <c r="J851" s="52" t="n"/>
      <c r="K851" s="50">
        <f>IF(AND(ISNUMBER($F851),ISNUMBER($J851)),$F851*(1-$J851),"")</f>
        <v/>
      </c>
      <c r="L851" s="51" t="n"/>
      <c r="M851" s="51" t="n"/>
      <c r="N851" s="50">
        <f>IF(ISNUMBER($F851),($F851-IF(ISNUMBER($AM851),$AM851,0))*(1-IF(ISNUMBER($J851),$J851,0)),"")</f>
        <v/>
      </c>
      <c r="O851" s="34" t="inlineStr">
        <is>
          <t>Diet</t>
        </is>
      </c>
      <c r="P851" s="48" t="n">
        <v>0</v>
      </c>
      <c r="Q851" s="48" t="n">
        <v>65</v>
      </c>
      <c r="R851" s="34" t="inlineStr">
        <is>
          <t>Not listed</t>
        </is>
      </c>
      <c r="S851" s="48" t="n">
        <v>43</v>
      </c>
      <c r="T851" s="48" t="n">
        <v>160</v>
      </c>
      <c r="U851" s="34" t="inlineStr">
        <is>
          <t>HFCS</t>
        </is>
      </c>
      <c r="V851" s="34" t="inlineStr">
        <is>
          <t>Caffeine free root beer</t>
        </is>
      </c>
      <c r="W851" s="51" t="n"/>
      <c r="X851" s="51" t="n"/>
      <c r="Y851" s="51" t="n"/>
      <c r="Z851" s="51" t="n"/>
      <c r="AA851" s="34" t="inlineStr">
        <is>
          <t>Medium</t>
        </is>
      </c>
      <c r="AB851" s="34" t="inlineStr">
        <is>
          <t>PepsiCo root beer</t>
        </is>
      </c>
      <c r="AC851" s="34" t="inlineStr">
        <is>
          <t>Creamy root beer</t>
        </is>
      </c>
      <c r="AD851" s="34" t="inlineStr">
        <is>
          <t>Value root beer.</t>
        </is>
      </c>
      <c r="AE851" s="51" t="n"/>
      <c r="AF851" s="53">
        <f>IF(AND(ISNUMBER($P851),ISNUMBER($AL851),$AL851&lt;&gt;0),ROUND($P851/$AL851*100,1),"")</f>
        <v/>
      </c>
      <c r="AG851" s="54">
        <f>IF(AND(ISNUMBER($S851),ISNUMBER($AL851),$AL851&lt;&gt;0),ROUND($S851/$AL851*100,2),"")</f>
        <v/>
      </c>
      <c r="AH851" s="53">
        <f>IF(AND(ISNUMBER($Q851),ISNUMBER($AL851),$AL851&lt;&gt;0),ROUND($Q851/$AL851*100,1),"")</f>
        <v/>
      </c>
      <c r="AI851" s="48">
        <f>IF(ISNUMBER($S851),IF($S851&lt;=1,"Yes","No"),"n/a")</f>
        <v/>
      </c>
      <c r="AJ851" s="48">
        <f>IF(ISNUMBER($S851),ROUND(MAX(0,MIN(100,100-$S851*2.5-IF(ISNUMBER($T851),$T851,0)*0.12+IF($S851&lt;=1,12,0))),0),"")</f>
        <v/>
      </c>
      <c r="AK851" s="48">
        <f>IF(ISNUMBER($Q851),IF($Q851&gt;=100,20,IF($Q851&gt;=30,10,0)),0)+IF(ISNUMBER($R851),IF($R851&gt;=100,20,0),0)+IF(ISNUMBER($P851),IF($P851&gt;=150,20,IF($P851&gt;=50,12,5)),0)+IF(ISNUMBER($S851),IF($S851&lt;=1,15,0),0)</f>
        <v/>
      </c>
      <c r="AL851" s="48" t="n">
        <v>355</v>
      </c>
      <c r="AM851" s="49" t="n"/>
      <c r="AN851" s="48">
        <f>IF(AND(ISNUMBER($P851),ISNUMBER($AL851),$AL851&lt;&gt;0),IF(OR($P851&gt;180,$P851/$AL851*1000&gt;400),"Over ceiling, confirm SKU","Within"),"n/a")</f>
        <v/>
      </c>
      <c r="AO851" s="51" t="n"/>
      <c r="AP851" s="51" t="n"/>
      <c r="AQ851" s="51" t="n"/>
      <c r="AR851" s="34" t="inlineStr">
        <is>
          <t>Recalled, batch confirmed, to confirm</t>
        </is>
      </c>
      <c r="AS851" s="34" t="inlineStr">
        <is>
          <t>BLANK -&gt; requires live Amazon.ca capture</t>
        </is>
      </c>
      <c r="AT851" s="34" t="inlineStr">
        <is>
          <t>Unverified commercial data</t>
        </is>
      </c>
    </row>
    <row r="852" ht="28" customHeight="1">
      <c r="A852" s="34" t="inlineStr">
        <is>
          <t>Mug</t>
        </is>
      </c>
      <c r="B852" s="34" t="inlineStr">
        <is>
          <t>Mug Root Beer | Diet | 15 pack 355mL</t>
        </is>
      </c>
      <c r="C852" s="34" t="inlineStr">
        <is>
          <t>5) Sparkling water &amp; soda</t>
        </is>
      </c>
      <c r="D852" s="34" t="inlineStr">
        <is>
          <t>355 mL can</t>
        </is>
      </c>
      <c r="E852" s="48" t="n">
        <v>15</v>
      </c>
      <c r="F852" s="49" t="n"/>
      <c r="G852" s="50">
        <f>IF(AND(ISNUMBER($F852),ISNUMBER($E852),$E852&lt;&gt;0),$F852/$E852,"")</f>
        <v/>
      </c>
      <c r="H852" s="50">
        <f>IF(AND(ISNUMBER($F852),ISNUMBER($AL852),ISNUMBER($E852),($AL852*$E852)&lt;&gt;0),$F852/($AL852*$E852)*100,"")</f>
        <v/>
      </c>
      <c r="I852" s="51" t="n"/>
      <c r="J852" s="52" t="n"/>
      <c r="K852" s="50">
        <f>IF(AND(ISNUMBER($F852),ISNUMBER($J852)),$F852*(1-$J852),"")</f>
        <v/>
      </c>
      <c r="L852" s="51" t="n"/>
      <c r="M852" s="51" t="n"/>
      <c r="N852" s="50">
        <f>IF(ISNUMBER($F852),($F852-IF(ISNUMBER($AM852),$AM852,0))*(1-IF(ISNUMBER($J852),$J852,0)),"")</f>
        <v/>
      </c>
      <c r="O852" s="34" t="inlineStr">
        <is>
          <t>Diet</t>
        </is>
      </c>
      <c r="P852" s="48" t="n">
        <v>0</v>
      </c>
      <c r="Q852" s="48" t="n">
        <v>65</v>
      </c>
      <c r="R852" s="34" t="inlineStr">
        <is>
          <t>Not listed</t>
        </is>
      </c>
      <c r="S852" s="48" t="n">
        <v>43</v>
      </c>
      <c r="T852" s="48" t="n">
        <v>160</v>
      </c>
      <c r="U852" s="34" t="inlineStr">
        <is>
          <t>HFCS</t>
        </is>
      </c>
      <c r="V852" s="34" t="inlineStr">
        <is>
          <t>Caffeine free root beer</t>
        </is>
      </c>
      <c r="W852" s="51" t="n"/>
      <c r="X852" s="51" t="n"/>
      <c r="Y852" s="51" t="n"/>
      <c r="Z852" s="51" t="n"/>
      <c r="AA852" s="34" t="inlineStr">
        <is>
          <t>Medium</t>
        </is>
      </c>
      <c r="AB852" s="34" t="inlineStr">
        <is>
          <t>PepsiCo root beer</t>
        </is>
      </c>
      <c r="AC852" s="34" t="inlineStr">
        <is>
          <t>Creamy root beer</t>
        </is>
      </c>
      <c r="AD852" s="34" t="inlineStr">
        <is>
          <t>Value root beer.</t>
        </is>
      </c>
      <c r="AE852" s="51" t="n"/>
      <c r="AF852" s="53">
        <f>IF(AND(ISNUMBER($P852),ISNUMBER($AL852),$AL852&lt;&gt;0),ROUND($P852/$AL852*100,1),"")</f>
        <v/>
      </c>
      <c r="AG852" s="54">
        <f>IF(AND(ISNUMBER($S852),ISNUMBER($AL852),$AL852&lt;&gt;0),ROUND($S852/$AL852*100,2),"")</f>
        <v/>
      </c>
      <c r="AH852" s="53">
        <f>IF(AND(ISNUMBER($Q852),ISNUMBER($AL852),$AL852&lt;&gt;0),ROUND($Q852/$AL852*100,1),"")</f>
        <v/>
      </c>
      <c r="AI852" s="48">
        <f>IF(ISNUMBER($S852),IF($S852&lt;=1,"Yes","No"),"n/a")</f>
        <v/>
      </c>
      <c r="AJ852" s="48">
        <f>IF(ISNUMBER($S852),ROUND(MAX(0,MIN(100,100-$S852*2.5-IF(ISNUMBER($T852),$T852,0)*0.12+IF($S852&lt;=1,12,0))),0),"")</f>
        <v/>
      </c>
      <c r="AK852" s="48">
        <f>IF(ISNUMBER($Q852),IF($Q852&gt;=100,20,IF($Q852&gt;=30,10,0)),0)+IF(ISNUMBER($R852),IF($R852&gt;=100,20,0),0)+IF(ISNUMBER($P852),IF($P852&gt;=150,20,IF($P852&gt;=50,12,5)),0)+IF(ISNUMBER($S852),IF($S852&lt;=1,15,0),0)</f>
        <v/>
      </c>
      <c r="AL852" s="48" t="n">
        <v>355</v>
      </c>
      <c r="AM852" s="49" t="n"/>
      <c r="AN852" s="48">
        <f>IF(AND(ISNUMBER($P852),ISNUMBER($AL852),$AL852&lt;&gt;0),IF(OR($P852&gt;180,$P852/$AL852*1000&gt;400),"Over ceiling, confirm SKU","Within"),"n/a")</f>
        <v/>
      </c>
      <c r="AO852" s="51" t="n"/>
      <c r="AP852" s="51" t="n"/>
      <c r="AQ852" s="51" t="n"/>
      <c r="AR852" s="34" t="inlineStr">
        <is>
          <t>Recalled, batch confirmed, to confirm</t>
        </is>
      </c>
      <c r="AS852" s="34" t="inlineStr">
        <is>
          <t>BLANK -&gt; requires live Amazon.ca capture</t>
        </is>
      </c>
      <c r="AT852" s="34" t="inlineStr">
        <is>
          <t>Unverified commercial data</t>
        </is>
      </c>
    </row>
    <row r="853" ht="28" customHeight="1">
      <c r="A853" s="34" t="inlineStr">
        <is>
          <t>Mug</t>
        </is>
      </c>
      <c r="B853" s="34" t="inlineStr">
        <is>
          <t>Mug Root Beer | Diet | 18 pack 355mL</t>
        </is>
      </c>
      <c r="C853" s="34" t="inlineStr">
        <is>
          <t>5) Sparkling water &amp; soda</t>
        </is>
      </c>
      <c r="D853" s="34" t="inlineStr">
        <is>
          <t>355 mL can</t>
        </is>
      </c>
      <c r="E853" s="48" t="n">
        <v>18</v>
      </c>
      <c r="F853" s="49" t="n"/>
      <c r="G853" s="50">
        <f>IF(AND(ISNUMBER($F853),ISNUMBER($E853),$E853&lt;&gt;0),$F853/$E853,"")</f>
        <v/>
      </c>
      <c r="H853" s="50">
        <f>IF(AND(ISNUMBER($F853),ISNUMBER($AL853),ISNUMBER($E853),($AL853*$E853)&lt;&gt;0),$F853/($AL853*$E853)*100,"")</f>
        <v/>
      </c>
      <c r="I853" s="51" t="n"/>
      <c r="J853" s="52" t="n"/>
      <c r="K853" s="50">
        <f>IF(AND(ISNUMBER($F853),ISNUMBER($J853)),$F853*(1-$J853),"")</f>
        <v/>
      </c>
      <c r="L853" s="51" t="n"/>
      <c r="M853" s="51" t="n"/>
      <c r="N853" s="50">
        <f>IF(ISNUMBER($F853),($F853-IF(ISNUMBER($AM853),$AM853,0))*(1-IF(ISNUMBER($J853),$J853,0)),"")</f>
        <v/>
      </c>
      <c r="O853" s="34" t="inlineStr">
        <is>
          <t>Diet</t>
        </is>
      </c>
      <c r="P853" s="48" t="n">
        <v>0</v>
      </c>
      <c r="Q853" s="48" t="n">
        <v>65</v>
      </c>
      <c r="R853" s="34" t="inlineStr">
        <is>
          <t>Not listed</t>
        </is>
      </c>
      <c r="S853" s="48" t="n">
        <v>43</v>
      </c>
      <c r="T853" s="48" t="n">
        <v>160</v>
      </c>
      <c r="U853" s="34" t="inlineStr">
        <is>
          <t>HFCS</t>
        </is>
      </c>
      <c r="V853" s="34" t="inlineStr">
        <is>
          <t>Caffeine free root beer</t>
        </is>
      </c>
      <c r="W853" s="51" t="n"/>
      <c r="X853" s="51" t="n"/>
      <c r="Y853" s="51" t="n"/>
      <c r="Z853" s="51" t="n"/>
      <c r="AA853" s="34" t="inlineStr">
        <is>
          <t>Medium</t>
        </is>
      </c>
      <c r="AB853" s="34" t="inlineStr">
        <is>
          <t>PepsiCo root beer</t>
        </is>
      </c>
      <c r="AC853" s="34" t="inlineStr">
        <is>
          <t>Creamy root beer</t>
        </is>
      </c>
      <c r="AD853" s="34" t="inlineStr">
        <is>
          <t>Value root beer.</t>
        </is>
      </c>
      <c r="AE853" s="51" t="n"/>
      <c r="AF853" s="53">
        <f>IF(AND(ISNUMBER($P853),ISNUMBER($AL853),$AL853&lt;&gt;0),ROUND($P853/$AL853*100,1),"")</f>
        <v/>
      </c>
      <c r="AG853" s="54">
        <f>IF(AND(ISNUMBER($S853),ISNUMBER($AL853),$AL853&lt;&gt;0),ROUND($S853/$AL853*100,2),"")</f>
        <v/>
      </c>
      <c r="AH853" s="53">
        <f>IF(AND(ISNUMBER($Q853),ISNUMBER($AL853),$AL853&lt;&gt;0),ROUND($Q853/$AL853*100,1),"")</f>
        <v/>
      </c>
      <c r="AI853" s="48">
        <f>IF(ISNUMBER($S853),IF($S853&lt;=1,"Yes","No"),"n/a")</f>
        <v/>
      </c>
      <c r="AJ853" s="48">
        <f>IF(ISNUMBER($S853),ROUND(MAX(0,MIN(100,100-$S853*2.5-IF(ISNUMBER($T853),$T853,0)*0.12+IF($S853&lt;=1,12,0))),0),"")</f>
        <v/>
      </c>
      <c r="AK853" s="48">
        <f>IF(ISNUMBER($Q853),IF($Q853&gt;=100,20,IF($Q853&gt;=30,10,0)),0)+IF(ISNUMBER($R853),IF($R853&gt;=100,20,0),0)+IF(ISNUMBER($P853),IF($P853&gt;=150,20,IF($P853&gt;=50,12,5)),0)+IF(ISNUMBER($S853),IF($S853&lt;=1,15,0),0)</f>
        <v/>
      </c>
      <c r="AL853" s="48" t="n">
        <v>355</v>
      </c>
      <c r="AM853" s="49" t="n"/>
      <c r="AN853" s="48">
        <f>IF(AND(ISNUMBER($P853),ISNUMBER($AL853),$AL853&lt;&gt;0),IF(OR($P853&gt;180,$P853/$AL853*1000&gt;400),"Over ceiling, confirm SKU","Within"),"n/a")</f>
        <v/>
      </c>
      <c r="AO853" s="51" t="n"/>
      <c r="AP853" s="51" t="n"/>
      <c r="AQ853" s="51" t="n"/>
      <c r="AR853" s="34" t="inlineStr">
        <is>
          <t>Recalled, batch confirmed, to confirm</t>
        </is>
      </c>
      <c r="AS853" s="34" t="inlineStr">
        <is>
          <t>BLANK -&gt; requires live Amazon.ca capture</t>
        </is>
      </c>
      <c r="AT853" s="34" t="inlineStr">
        <is>
          <t>Unverified commercial data</t>
        </is>
      </c>
    </row>
    <row r="854" ht="28" customHeight="1">
      <c r="A854" s="34" t="inlineStr">
        <is>
          <t>Mug</t>
        </is>
      </c>
      <c r="B854" s="34" t="inlineStr">
        <is>
          <t>Mug Root Beer | Diet | 24 pack 355mL</t>
        </is>
      </c>
      <c r="C854" s="34" t="inlineStr">
        <is>
          <t>5) Sparkling water &amp; soda</t>
        </is>
      </c>
      <c r="D854" s="34" t="inlineStr">
        <is>
          <t>355 mL can</t>
        </is>
      </c>
      <c r="E854" s="48" t="n">
        <v>24</v>
      </c>
      <c r="F854" s="49" t="n"/>
      <c r="G854" s="50">
        <f>IF(AND(ISNUMBER($F854),ISNUMBER($E854),$E854&lt;&gt;0),$F854/$E854,"")</f>
        <v/>
      </c>
      <c r="H854" s="50">
        <f>IF(AND(ISNUMBER($F854),ISNUMBER($AL854),ISNUMBER($E854),($AL854*$E854)&lt;&gt;0),$F854/($AL854*$E854)*100,"")</f>
        <v/>
      </c>
      <c r="I854" s="51" t="n"/>
      <c r="J854" s="52" t="n"/>
      <c r="K854" s="50">
        <f>IF(AND(ISNUMBER($F854),ISNUMBER($J854)),$F854*(1-$J854),"")</f>
        <v/>
      </c>
      <c r="L854" s="51" t="n"/>
      <c r="M854" s="51" t="n"/>
      <c r="N854" s="50">
        <f>IF(ISNUMBER($F854),($F854-IF(ISNUMBER($AM854),$AM854,0))*(1-IF(ISNUMBER($J854),$J854,0)),"")</f>
        <v/>
      </c>
      <c r="O854" s="34" t="inlineStr">
        <is>
          <t>Diet</t>
        </is>
      </c>
      <c r="P854" s="48" t="n">
        <v>0</v>
      </c>
      <c r="Q854" s="48" t="n">
        <v>65</v>
      </c>
      <c r="R854" s="34" t="inlineStr">
        <is>
          <t>Not listed</t>
        </is>
      </c>
      <c r="S854" s="48" t="n">
        <v>43</v>
      </c>
      <c r="T854" s="48" t="n">
        <v>160</v>
      </c>
      <c r="U854" s="34" t="inlineStr">
        <is>
          <t>HFCS</t>
        </is>
      </c>
      <c r="V854" s="34" t="inlineStr">
        <is>
          <t>Caffeine free root beer</t>
        </is>
      </c>
      <c r="W854" s="51" t="n"/>
      <c r="X854" s="51" t="n"/>
      <c r="Y854" s="51" t="n"/>
      <c r="Z854" s="51" t="n"/>
      <c r="AA854" s="34" t="inlineStr">
        <is>
          <t>Medium</t>
        </is>
      </c>
      <c r="AB854" s="34" t="inlineStr">
        <is>
          <t>PepsiCo root beer</t>
        </is>
      </c>
      <c r="AC854" s="34" t="inlineStr">
        <is>
          <t>Creamy root beer</t>
        </is>
      </c>
      <c r="AD854" s="34" t="inlineStr">
        <is>
          <t>Value root beer.</t>
        </is>
      </c>
      <c r="AE854" s="51" t="n"/>
      <c r="AF854" s="53">
        <f>IF(AND(ISNUMBER($P854),ISNUMBER($AL854),$AL854&lt;&gt;0),ROUND($P854/$AL854*100,1),"")</f>
        <v/>
      </c>
      <c r="AG854" s="54">
        <f>IF(AND(ISNUMBER($S854),ISNUMBER($AL854),$AL854&lt;&gt;0),ROUND($S854/$AL854*100,2),"")</f>
        <v/>
      </c>
      <c r="AH854" s="53">
        <f>IF(AND(ISNUMBER($Q854),ISNUMBER($AL854),$AL854&lt;&gt;0),ROUND($Q854/$AL854*100,1),"")</f>
        <v/>
      </c>
      <c r="AI854" s="48">
        <f>IF(ISNUMBER($S854),IF($S854&lt;=1,"Yes","No"),"n/a")</f>
        <v/>
      </c>
      <c r="AJ854" s="48">
        <f>IF(ISNUMBER($S854),ROUND(MAX(0,MIN(100,100-$S854*2.5-IF(ISNUMBER($T854),$T854,0)*0.12+IF($S854&lt;=1,12,0))),0),"")</f>
        <v/>
      </c>
      <c r="AK854" s="48">
        <f>IF(ISNUMBER($Q854),IF($Q854&gt;=100,20,IF($Q854&gt;=30,10,0)),0)+IF(ISNUMBER($R854),IF($R854&gt;=100,20,0),0)+IF(ISNUMBER($P854),IF($P854&gt;=150,20,IF($P854&gt;=50,12,5)),0)+IF(ISNUMBER($S854),IF($S854&lt;=1,15,0),0)</f>
        <v/>
      </c>
      <c r="AL854" s="48" t="n">
        <v>355</v>
      </c>
      <c r="AM854" s="49" t="n"/>
      <c r="AN854" s="48">
        <f>IF(AND(ISNUMBER($P854),ISNUMBER($AL854),$AL854&lt;&gt;0),IF(OR($P854&gt;180,$P854/$AL854*1000&gt;400),"Over ceiling, confirm SKU","Within"),"n/a")</f>
        <v/>
      </c>
      <c r="AO854" s="51" t="n"/>
      <c r="AP854" s="51" t="n"/>
      <c r="AQ854" s="51" t="n"/>
      <c r="AR854" s="34" t="inlineStr">
        <is>
          <t>Recalled, batch confirmed, to confirm</t>
        </is>
      </c>
      <c r="AS854" s="34" t="inlineStr">
        <is>
          <t>BLANK -&gt; requires live Amazon.ca capture</t>
        </is>
      </c>
      <c r="AT854" s="34" t="inlineStr">
        <is>
          <t>Unverified commercial data</t>
        </is>
      </c>
    </row>
    <row r="855" ht="28" customHeight="1">
      <c r="A855" s="34" t="inlineStr">
        <is>
          <t>Mug</t>
        </is>
      </c>
      <c r="B855" s="34" t="inlineStr">
        <is>
          <t>Mug Root Beer | Cream Soda | single 355mL</t>
        </is>
      </c>
      <c r="C855" s="34" t="inlineStr">
        <is>
          <t>5) Sparkling water &amp; soda</t>
        </is>
      </c>
      <c r="D855" s="34" t="inlineStr">
        <is>
          <t>355 mL can</t>
        </is>
      </c>
      <c r="E855" s="48" t="n">
        <v>1</v>
      </c>
      <c r="F855" s="49" t="n"/>
      <c r="G855" s="50">
        <f>IF(AND(ISNUMBER($F855),ISNUMBER($E855),$E855&lt;&gt;0),$F855/$E855,"")</f>
        <v/>
      </c>
      <c r="H855" s="50">
        <f>IF(AND(ISNUMBER($F855),ISNUMBER($AL855),ISNUMBER($E855),($AL855*$E855)&lt;&gt;0),$F855/($AL855*$E855)*100,"")</f>
        <v/>
      </c>
      <c r="I855" s="51" t="n"/>
      <c r="J855" s="52" t="n"/>
      <c r="K855" s="50">
        <f>IF(AND(ISNUMBER($F855),ISNUMBER($J855)),$F855*(1-$J855),"")</f>
        <v/>
      </c>
      <c r="L855" s="51" t="n"/>
      <c r="M855" s="51" t="n"/>
      <c r="N855" s="50">
        <f>IF(ISNUMBER($F855),($F855-IF(ISNUMBER($AM855),$AM855,0))*(1-IF(ISNUMBER($J855),$J855,0)),"")</f>
        <v/>
      </c>
      <c r="O855" s="34" t="inlineStr">
        <is>
          <t>Cream Soda</t>
        </is>
      </c>
      <c r="P855" s="48" t="n">
        <v>0</v>
      </c>
      <c r="Q855" s="48" t="n">
        <v>65</v>
      </c>
      <c r="R855" s="34" t="inlineStr">
        <is>
          <t>Not listed</t>
        </is>
      </c>
      <c r="S855" s="48" t="n">
        <v>43</v>
      </c>
      <c r="T855" s="48" t="n">
        <v>160</v>
      </c>
      <c r="U855" s="34" t="inlineStr">
        <is>
          <t>HFCS</t>
        </is>
      </c>
      <c r="V855" s="34" t="inlineStr">
        <is>
          <t>Caffeine free root beer</t>
        </is>
      </c>
      <c r="W855" s="51" t="n"/>
      <c r="X855" s="51" t="n"/>
      <c r="Y855" s="51" t="n"/>
      <c r="Z855" s="51" t="n"/>
      <c r="AA855" s="34" t="inlineStr">
        <is>
          <t>Medium</t>
        </is>
      </c>
      <c r="AB855" s="34" t="inlineStr">
        <is>
          <t>PepsiCo root beer</t>
        </is>
      </c>
      <c r="AC855" s="34" t="inlineStr">
        <is>
          <t>Creamy root beer</t>
        </is>
      </c>
      <c r="AD855" s="34" t="inlineStr">
        <is>
          <t>Value root beer.</t>
        </is>
      </c>
      <c r="AE855" s="51" t="n"/>
      <c r="AF855" s="53">
        <f>IF(AND(ISNUMBER($P855),ISNUMBER($AL855),$AL855&lt;&gt;0),ROUND($P855/$AL855*100,1),"")</f>
        <v/>
      </c>
      <c r="AG855" s="54">
        <f>IF(AND(ISNUMBER($S855),ISNUMBER($AL855),$AL855&lt;&gt;0),ROUND($S855/$AL855*100,2),"")</f>
        <v/>
      </c>
      <c r="AH855" s="53">
        <f>IF(AND(ISNUMBER($Q855),ISNUMBER($AL855),$AL855&lt;&gt;0),ROUND($Q855/$AL855*100,1),"")</f>
        <v/>
      </c>
      <c r="AI855" s="48">
        <f>IF(ISNUMBER($S855),IF($S855&lt;=1,"Yes","No"),"n/a")</f>
        <v/>
      </c>
      <c r="AJ855" s="48">
        <f>IF(ISNUMBER($S855),ROUND(MAX(0,MIN(100,100-$S855*2.5-IF(ISNUMBER($T855),$T855,0)*0.12+IF($S855&lt;=1,12,0))),0),"")</f>
        <v/>
      </c>
      <c r="AK855" s="48">
        <f>IF(ISNUMBER($Q855),IF($Q855&gt;=100,20,IF($Q855&gt;=30,10,0)),0)+IF(ISNUMBER($R855),IF($R855&gt;=100,20,0),0)+IF(ISNUMBER($P855),IF($P855&gt;=150,20,IF($P855&gt;=50,12,5)),0)+IF(ISNUMBER($S855),IF($S855&lt;=1,15,0),0)</f>
        <v/>
      </c>
      <c r="AL855" s="48" t="n">
        <v>355</v>
      </c>
      <c r="AM855" s="49" t="n"/>
      <c r="AN855" s="48">
        <f>IF(AND(ISNUMBER($P855),ISNUMBER($AL855),$AL855&lt;&gt;0),IF(OR($P855&gt;180,$P855/$AL855*1000&gt;400),"Over ceiling, confirm SKU","Within"),"n/a")</f>
        <v/>
      </c>
      <c r="AO855" s="51" t="n"/>
      <c r="AP855" s="51" t="n"/>
      <c r="AQ855" s="51" t="n"/>
      <c r="AR855" s="34" t="inlineStr">
        <is>
          <t>Recalled, batch confirmed, to confirm</t>
        </is>
      </c>
      <c r="AS855" s="34" t="inlineStr">
        <is>
          <t>BLANK -&gt; requires live Amazon.ca capture</t>
        </is>
      </c>
      <c r="AT855" s="34" t="inlineStr">
        <is>
          <t>Unverified commercial data</t>
        </is>
      </c>
    </row>
    <row r="856" ht="28" customHeight="1">
      <c r="A856" s="34" t="inlineStr">
        <is>
          <t>Mug</t>
        </is>
      </c>
      <c r="B856" s="34" t="inlineStr">
        <is>
          <t>Mug Root Beer | Cream Soda | 8 pack 355mL</t>
        </is>
      </c>
      <c r="C856" s="34" t="inlineStr">
        <is>
          <t>5) Sparkling water &amp; soda</t>
        </is>
      </c>
      <c r="D856" s="34" t="inlineStr">
        <is>
          <t>355 mL can</t>
        </is>
      </c>
      <c r="E856" s="48" t="n">
        <v>8</v>
      </c>
      <c r="F856" s="49" t="n"/>
      <c r="G856" s="50">
        <f>IF(AND(ISNUMBER($F856),ISNUMBER($E856),$E856&lt;&gt;0),$F856/$E856,"")</f>
        <v/>
      </c>
      <c r="H856" s="50">
        <f>IF(AND(ISNUMBER($F856),ISNUMBER($AL856),ISNUMBER($E856),($AL856*$E856)&lt;&gt;0),$F856/($AL856*$E856)*100,"")</f>
        <v/>
      </c>
      <c r="I856" s="51" t="n"/>
      <c r="J856" s="52" t="n"/>
      <c r="K856" s="50">
        <f>IF(AND(ISNUMBER($F856),ISNUMBER($J856)),$F856*(1-$J856),"")</f>
        <v/>
      </c>
      <c r="L856" s="51" t="n"/>
      <c r="M856" s="51" t="n"/>
      <c r="N856" s="50">
        <f>IF(ISNUMBER($F856),($F856-IF(ISNUMBER($AM856),$AM856,0))*(1-IF(ISNUMBER($J856),$J856,0)),"")</f>
        <v/>
      </c>
      <c r="O856" s="34" t="inlineStr">
        <is>
          <t>Cream Soda</t>
        </is>
      </c>
      <c r="P856" s="48" t="n">
        <v>0</v>
      </c>
      <c r="Q856" s="48" t="n">
        <v>65</v>
      </c>
      <c r="R856" s="34" t="inlineStr">
        <is>
          <t>Not listed</t>
        </is>
      </c>
      <c r="S856" s="48" t="n">
        <v>43</v>
      </c>
      <c r="T856" s="48" t="n">
        <v>160</v>
      </c>
      <c r="U856" s="34" t="inlineStr">
        <is>
          <t>HFCS</t>
        </is>
      </c>
      <c r="V856" s="34" t="inlineStr">
        <is>
          <t>Caffeine free root beer</t>
        </is>
      </c>
      <c r="W856" s="51" t="n"/>
      <c r="X856" s="51" t="n"/>
      <c r="Y856" s="51" t="n"/>
      <c r="Z856" s="51" t="n"/>
      <c r="AA856" s="34" t="inlineStr">
        <is>
          <t>Medium</t>
        </is>
      </c>
      <c r="AB856" s="34" t="inlineStr">
        <is>
          <t>PepsiCo root beer</t>
        </is>
      </c>
      <c r="AC856" s="34" t="inlineStr">
        <is>
          <t>Creamy root beer</t>
        </is>
      </c>
      <c r="AD856" s="34" t="inlineStr">
        <is>
          <t>Value root beer.</t>
        </is>
      </c>
      <c r="AE856" s="51" t="n"/>
      <c r="AF856" s="53">
        <f>IF(AND(ISNUMBER($P856),ISNUMBER($AL856),$AL856&lt;&gt;0),ROUND($P856/$AL856*100,1),"")</f>
        <v/>
      </c>
      <c r="AG856" s="54">
        <f>IF(AND(ISNUMBER($S856),ISNUMBER($AL856),$AL856&lt;&gt;0),ROUND($S856/$AL856*100,2),"")</f>
        <v/>
      </c>
      <c r="AH856" s="53">
        <f>IF(AND(ISNUMBER($Q856),ISNUMBER($AL856),$AL856&lt;&gt;0),ROUND($Q856/$AL856*100,1),"")</f>
        <v/>
      </c>
      <c r="AI856" s="48">
        <f>IF(ISNUMBER($S856),IF($S856&lt;=1,"Yes","No"),"n/a")</f>
        <v/>
      </c>
      <c r="AJ856" s="48">
        <f>IF(ISNUMBER($S856),ROUND(MAX(0,MIN(100,100-$S856*2.5-IF(ISNUMBER($T856),$T856,0)*0.12+IF($S856&lt;=1,12,0))),0),"")</f>
        <v/>
      </c>
      <c r="AK856" s="48">
        <f>IF(ISNUMBER($Q856),IF($Q856&gt;=100,20,IF($Q856&gt;=30,10,0)),0)+IF(ISNUMBER($R856),IF($R856&gt;=100,20,0),0)+IF(ISNUMBER($P856),IF($P856&gt;=150,20,IF($P856&gt;=50,12,5)),0)+IF(ISNUMBER($S856),IF($S856&lt;=1,15,0),0)</f>
        <v/>
      </c>
      <c r="AL856" s="48" t="n">
        <v>355</v>
      </c>
      <c r="AM856" s="49" t="n"/>
      <c r="AN856" s="48">
        <f>IF(AND(ISNUMBER($P856),ISNUMBER($AL856),$AL856&lt;&gt;0),IF(OR($P856&gt;180,$P856/$AL856*1000&gt;400),"Over ceiling, confirm SKU","Within"),"n/a")</f>
        <v/>
      </c>
      <c r="AO856" s="51" t="n"/>
      <c r="AP856" s="51" t="n"/>
      <c r="AQ856" s="51" t="n"/>
      <c r="AR856" s="34" t="inlineStr">
        <is>
          <t>Recalled, batch confirmed, to confirm</t>
        </is>
      </c>
      <c r="AS856" s="34" t="inlineStr">
        <is>
          <t>BLANK -&gt; requires live Amazon.ca capture</t>
        </is>
      </c>
      <c r="AT856" s="34" t="inlineStr">
        <is>
          <t>Unverified commercial data</t>
        </is>
      </c>
    </row>
    <row r="857" ht="28" customHeight="1">
      <c r="A857" s="34" t="inlineStr">
        <is>
          <t>Mug</t>
        </is>
      </c>
      <c r="B857" s="34" t="inlineStr">
        <is>
          <t>Mug Root Beer | Cream Soda | 12 pack 355mL</t>
        </is>
      </c>
      <c r="C857" s="34" t="inlineStr">
        <is>
          <t>5) Sparkling water &amp; soda</t>
        </is>
      </c>
      <c r="D857" s="34" t="inlineStr">
        <is>
          <t>355 mL can</t>
        </is>
      </c>
      <c r="E857" s="48" t="n">
        <v>12</v>
      </c>
      <c r="F857" s="49" t="n"/>
      <c r="G857" s="50">
        <f>IF(AND(ISNUMBER($F857),ISNUMBER($E857),$E857&lt;&gt;0),$F857/$E857,"")</f>
        <v/>
      </c>
      <c r="H857" s="50">
        <f>IF(AND(ISNUMBER($F857),ISNUMBER($AL857),ISNUMBER($E857),($AL857*$E857)&lt;&gt;0),$F857/($AL857*$E857)*100,"")</f>
        <v/>
      </c>
      <c r="I857" s="51" t="n"/>
      <c r="J857" s="52" t="n"/>
      <c r="K857" s="50">
        <f>IF(AND(ISNUMBER($F857),ISNUMBER($J857)),$F857*(1-$J857),"")</f>
        <v/>
      </c>
      <c r="L857" s="51" t="n"/>
      <c r="M857" s="51" t="n"/>
      <c r="N857" s="50">
        <f>IF(ISNUMBER($F857),($F857-IF(ISNUMBER($AM857),$AM857,0))*(1-IF(ISNUMBER($J857),$J857,0)),"")</f>
        <v/>
      </c>
      <c r="O857" s="34" t="inlineStr">
        <is>
          <t>Cream Soda</t>
        </is>
      </c>
      <c r="P857" s="48" t="n">
        <v>0</v>
      </c>
      <c r="Q857" s="48" t="n">
        <v>65</v>
      </c>
      <c r="R857" s="34" t="inlineStr">
        <is>
          <t>Not listed</t>
        </is>
      </c>
      <c r="S857" s="48" t="n">
        <v>43</v>
      </c>
      <c r="T857" s="48" t="n">
        <v>160</v>
      </c>
      <c r="U857" s="34" t="inlineStr">
        <is>
          <t>HFCS</t>
        </is>
      </c>
      <c r="V857" s="34" t="inlineStr">
        <is>
          <t>Caffeine free root beer</t>
        </is>
      </c>
      <c r="W857" s="51" t="n"/>
      <c r="X857" s="51" t="n"/>
      <c r="Y857" s="51" t="n"/>
      <c r="Z857" s="51" t="n"/>
      <c r="AA857" s="34" t="inlineStr">
        <is>
          <t>Medium</t>
        </is>
      </c>
      <c r="AB857" s="34" t="inlineStr">
        <is>
          <t>PepsiCo root beer</t>
        </is>
      </c>
      <c r="AC857" s="34" t="inlineStr">
        <is>
          <t>Creamy root beer</t>
        </is>
      </c>
      <c r="AD857" s="34" t="inlineStr">
        <is>
          <t>Value root beer.</t>
        </is>
      </c>
      <c r="AE857" s="51" t="n"/>
      <c r="AF857" s="53">
        <f>IF(AND(ISNUMBER($P857),ISNUMBER($AL857),$AL857&lt;&gt;0),ROUND($P857/$AL857*100,1),"")</f>
        <v/>
      </c>
      <c r="AG857" s="54">
        <f>IF(AND(ISNUMBER($S857),ISNUMBER($AL857),$AL857&lt;&gt;0),ROUND($S857/$AL857*100,2),"")</f>
        <v/>
      </c>
      <c r="AH857" s="53">
        <f>IF(AND(ISNUMBER($Q857),ISNUMBER($AL857),$AL857&lt;&gt;0),ROUND($Q857/$AL857*100,1),"")</f>
        <v/>
      </c>
      <c r="AI857" s="48">
        <f>IF(ISNUMBER($S857),IF($S857&lt;=1,"Yes","No"),"n/a")</f>
        <v/>
      </c>
      <c r="AJ857" s="48">
        <f>IF(ISNUMBER($S857),ROUND(MAX(0,MIN(100,100-$S857*2.5-IF(ISNUMBER($T857),$T857,0)*0.12+IF($S857&lt;=1,12,0))),0),"")</f>
        <v/>
      </c>
      <c r="AK857" s="48">
        <f>IF(ISNUMBER($Q857),IF($Q857&gt;=100,20,IF($Q857&gt;=30,10,0)),0)+IF(ISNUMBER($R857),IF($R857&gt;=100,20,0),0)+IF(ISNUMBER($P857),IF($P857&gt;=150,20,IF($P857&gt;=50,12,5)),0)+IF(ISNUMBER($S857),IF($S857&lt;=1,15,0),0)</f>
        <v/>
      </c>
      <c r="AL857" s="48" t="n">
        <v>355</v>
      </c>
      <c r="AM857" s="49" t="n"/>
      <c r="AN857" s="48">
        <f>IF(AND(ISNUMBER($P857),ISNUMBER($AL857),$AL857&lt;&gt;0),IF(OR($P857&gt;180,$P857/$AL857*1000&gt;400),"Over ceiling, confirm SKU","Within"),"n/a")</f>
        <v/>
      </c>
      <c r="AO857" s="51" t="n"/>
      <c r="AP857" s="51" t="n"/>
      <c r="AQ857" s="51" t="n"/>
      <c r="AR857" s="34" t="inlineStr">
        <is>
          <t>Recalled, batch confirmed, to confirm</t>
        </is>
      </c>
      <c r="AS857" s="34" t="inlineStr">
        <is>
          <t>BLANK -&gt; requires live Amazon.ca capture</t>
        </is>
      </c>
      <c r="AT857" s="34" t="inlineStr">
        <is>
          <t>Unverified commercial data</t>
        </is>
      </c>
    </row>
    <row r="858" ht="28" customHeight="1">
      <c r="A858" s="34" t="inlineStr">
        <is>
          <t>Mug</t>
        </is>
      </c>
      <c r="B858" s="34" t="inlineStr">
        <is>
          <t>Mug Root Beer | Cream Soda | 15 pack 355mL</t>
        </is>
      </c>
      <c r="C858" s="34" t="inlineStr">
        <is>
          <t>5) Sparkling water &amp; soda</t>
        </is>
      </c>
      <c r="D858" s="34" t="inlineStr">
        <is>
          <t>355 mL can</t>
        </is>
      </c>
      <c r="E858" s="48" t="n">
        <v>15</v>
      </c>
      <c r="F858" s="49" t="n"/>
      <c r="G858" s="50">
        <f>IF(AND(ISNUMBER($F858),ISNUMBER($E858),$E858&lt;&gt;0),$F858/$E858,"")</f>
        <v/>
      </c>
      <c r="H858" s="50">
        <f>IF(AND(ISNUMBER($F858),ISNUMBER($AL858),ISNUMBER($E858),($AL858*$E858)&lt;&gt;0),$F858/($AL858*$E858)*100,"")</f>
        <v/>
      </c>
      <c r="I858" s="51" t="n"/>
      <c r="J858" s="52" t="n"/>
      <c r="K858" s="50">
        <f>IF(AND(ISNUMBER($F858),ISNUMBER($J858)),$F858*(1-$J858),"")</f>
        <v/>
      </c>
      <c r="L858" s="51" t="n"/>
      <c r="M858" s="51" t="n"/>
      <c r="N858" s="50">
        <f>IF(ISNUMBER($F858),($F858-IF(ISNUMBER($AM858),$AM858,0))*(1-IF(ISNUMBER($J858),$J858,0)),"")</f>
        <v/>
      </c>
      <c r="O858" s="34" t="inlineStr">
        <is>
          <t>Cream Soda</t>
        </is>
      </c>
      <c r="P858" s="48" t="n">
        <v>0</v>
      </c>
      <c r="Q858" s="48" t="n">
        <v>65</v>
      </c>
      <c r="R858" s="34" t="inlineStr">
        <is>
          <t>Not listed</t>
        </is>
      </c>
      <c r="S858" s="48" t="n">
        <v>43</v>
      </c>
      <c r="T858" s="48" t="n">
        <v>160</v>
      </c>
      <c r="U858" s="34" t="inlineStr">
        <is>
          <t>HFCS</t>
        </is>
      </c>
      <c r="V858" s="34" t="inlineStr">
        <is>
          <t>Caffeine free root beer</t>
        </is>
      </c>
      <c r="W858" s="51" t="n"/>
      <c r="X858" s="51" t="n"/>
      <c r="Y858" s="51" t="n"/>
      <c r="Z858" s="51" t="n"/>
      <c r="AA858" s="34" t="inlineStr">
        <is>
          <t>Medium</t>
        </is>
      </c>
      <c r="AB858" s="34" t="inlineStr">
        <is>
          <t>PepsiCo root beer</t>
        </is>
      </c>
      <c r="AC858" s="34" t="inlineStr">
        <is>
          <t>Creamy root beer</t>
        </is>
      </c>
      <c r="AD858" s="34" t="inlineStr">
        <is>
          <t>Value root beer.</t>
        </is>
      </c>
      <c r="AE858" s="51" t="n"/>
      <c r="AF858" s="53">
        <f>IF(AND(ISNUMBER($P858),ISNUMBER($AL858),$AL858&lt;&gt;0),ROUND($P858/$AL858*100,1),"")</f>
        <v/>
      </c>
      <c r="AG858" s="54">
        <f>IF(AND(ISNUMBER($S858),ISNUMBER($AL858),$AL858&lt;&gt;0),ROUND($S858/$AL858*100,2),"")</f>
        <v/>
      </c>
      <c r="AH858" s="53">
        <f>IF(AND(ISNUMBER($Q858),ISNUMBER($AL858),$AL858&lt;&gt;0),ROUND($Q858/$AL858*100,1),"")</f>
        <v/>
      </c>
      <c r="AI858" s="48">
        <f>IF(ISNUMBER($S858),IF($S858&lt;=1,"Yes","No"),"n/a")</f>
        <v/>
      </c>
      <c r="AJ858" s="48">
        <f>IF(ISNUMBER($S858),ROUND(MAX(0,MIN(100,100-$S858*2.5-IF(ISNUMBER($T858),$T858,0)*0.12+IF($S858&lt;=1,12,0))),0),"")</f>
        <v/>
      </c>
      <c r="AK858" s="48">
        <f>IF(ISNUMBER($Q858),IF($Q858&gt;=100,20,IF($Q858&gt;=30,10,0)),0)+IF(ISNUMBER($R858),IF($R858&gt;=100,20,0),0)+IF(ISNUMBER($P858),IF($P858&gt;=150,20,IF($P858&gt;=50,12,5)),0)+IF(ISNUMBER($S858),IF($S858&lt;=1,15,0),0)</f>
        <v/>
      </c>
      <c r="AL858" s="48" t="n">
        <v>355</v>
      </c>
      <c r="AM858" s="49" t="n"/>
      <c r="AN858" s="48">
        <f>IF(AND(ISNUMBER($P858),ISNUMBER($AL858),$AL858&lt;&gt;0),IF(OR($P858&gt;180,$P858/$AL858*1000&gt;400),"Over ceiling, confirm SKU","Within"),"n/a")</f>
        <v/>
      </c>
      <c r="AO858" s="51" t="n"/>
      <c r="AP858" s="51" t="n"/>
      <c r="AQ858" s="51" t="n"/>
      <c r="AR858" s="34" t="inlineStr">
        <is>
          <t>Recalled, batch confirmed, to confirm</t>
        </is>
      </c>
      <c r="AS858" s="34" t="inlineStr">
        <is>
          <t>BLANK -&gt; requires live Amazon.ca capture</t>
        </is>
      </c>
      <c r="AT858" s="34" t="inlineStr">
        <is>
          <t>Unverified commercial data</t>
        </is>
      </c>
    </row>
    <row r="859" ht="28" customHeight="1">
      <c r="A859" s="34" t="inlineStr">
        <is>
          <t>Mug</t>
        </is>
      </c>
      <c r="B859" s="34" t="inlineStr">
        <is>
          <t>Mug Root Beer | Cream Soda | 18 pack 355mL</t>
        </is>
      </c>
      <c r="C859" s="34" t="inlineStr">
        <is>
          <t>5) Sparkling water &amp; soda</t>
        </is>
      </c>
      <c r="D859" s="34" t="inlineStr">
        <is>
          <t>355 mL can</t>
        </is>
      </c>
      <c r="E859" s="48" t="n">
        <v>18</v>
      </c>
      <c r="F859" s="49" t="n"/>
      <c r="G859" s="50">
        <f>IF(AND(ISNUMBER($F859),ISNUMBER($E859),$E859&lt;&gt;0),$F859/$E859,"")</f>
        <v/>
      </c>
      <c r="H859" s="50">
        <f>IF(AND(ISNUMBER($F859),ISNUMBER($AL859),ISNUMBER($E859),($AL859*$E859)&lt;&gt;0),$F859/($AL859*$E859)*100,"")</f>
        <v/>
      </c>
      <c r="I859" s="51" t="n"/>
      <c r="J859" s="52" t="n"/>
      <c r="K859" s="50">
        <f>IF(AND(ISNUMBER($F859),ISNUMBER($J859)),$F859*(1-$J859),"")</f>
        <v/>
      </c>
      <c r="L859" s="51" t="n"/>
      <c r="M859" s="51" t="n"/>
      <c r="N859" s="50">
        <f>IF(ISNUMBER($F859),($F859-IF(ISNUMBER($AM859),$AM859,0))*(1-IF(ISNUMBER($J859),$J859,0)),"")</f>
        <v/>
      </c>
      <c r="O859" s="34" t="inlineStr">
        <is>
          <t>Cream Soda</t>
        </is>
      </c>
      <c r="P859" s="48" t="n">
        <v>0</v>
      </c>
      <c r="Q859" s="48" t="n">
        <v>65</v>
      </c>
      <c r="R859" s="34" t="inlineStr">
        <is>
          <t>Not listed</t>
        </is>
      </c>
      <c r="S859" s="48" t="n">
        <v>43</v>
      </c>
      <c r="T859" s="48" t="n">
        <v>160</v>
      </c>
      <c r="U859" s="34" t="inlineStr">
        <is>
          <t>HFCS</t>
        </is>
      </c>
      <c r="V859" s="34" t="inlineStr">
        <is>
          <t>Caffeine free root beer</t>
        </is>
      </c>
      <c r="W859" s="51" t="n"/>
      <c r="X859" s="51" t="n"/>
      <c r="Y859" s="51" t="n"/>
      <c r="Z859" s="51" t="n"/>
      <c r="AA859" s="34" t="inlineStr">
        <is>
          <t>Medium</t>
        </is>
      </c>
      <c r="AB859" s="34" t="inlineStr">
        <is>
          <t>PepsiCo root beer</t>
        </is>
      </c>
      <c r="AC859" s="34" t="inlineStr">
        <is>
          <t>Creamy root beer</t>
        </is>
      </c>
      <c r="AD859" s="34" t="inlineStr">
        <is>
          <t>Value root beer.</t>
        </is>
      </c>
      <c r="AE859" s="51" t="n"/>
      <c r="AF859" s="53">
        <f>IF(AND(ISNUMBER($P859),ISNUMBER($AL859),$AL859&lt;&gt;0),ROUND($P859/$AL859*100,1),"")</f>
        <v/>
      </c>
      <c r="AG859" s="54">
        <f>IF(AND(ISNUMBER($S859),ISNUMBER($AL859),$AL859&lt;&gt;0),ROUND($S859/$AL859*100,2),"")</f>
        <v/>
      </c>
      <c r="AH859" s="53">
        <f>IF(AND(ISNUMBER($Q859),ISNUMBER($AL859),$AL859&lt;&gt;0),ROUND($Q859/$AL859*100,1),"")</f>
        <v/>
      </c>
      <c r="AI859" s="48">
        <f>IF(ISNUMBER($S859),IF($S859&lt;=1,"Yes","No"),"n/a")</f>
        <v/>
      </c>
      <c r="AJ859" s="48">
        <f>IF(ISNUMBER($S859),ROUND(MAX(0,MIN(100,100-$S859*2.5-IF(ISNUMBER($T859),$T859,0)*0.12+IF($S859&lt;=1,12,0))),0),"")</f>
        <v/>
      </c>
      <c r="AK859" s="48">
        <f>IF(ISNUMBER($Q859),IF($Q859&gt;=100,20,IF($Q859&gt;=30,10,0)),0)+IF(ISNUMBER($R859),IF($R859&gt;=100,20,0),0)+IF(ISNUMBER($P859),IF($P859&gt;=150,20,IF($P859&gt;=50,12,5)),0)+IF(ISNUMBER($S859),IF($S859&lt;=1,15,0),0)</f>
        <v/>
      </c>
      <c r="AL859" s="48" t="n">
        <v>355</v>
      </c>
      <c r="AM859" s="49" t="n"/>
      <c r="AN859" s="48">
        <f>IF(AND(ISNUMBER($P859),ISNUMBER($AL859),$AL859&lt;&gt;0),IF(OR($P859&gt;180,$P859/$AL859*1000&gt;400),"Over ceiling, confirm SKU","Within"),"n/a")</f>
        <v/>
      </c>
      <c r="AO859" s="51" t="n"/>
      <c r="AP859" s="51" t="n"/>
      <c r="AQ859" s="51" t="n"/>
      <c r="AR859" s="34" t="inlineStr">
        <is>
          <t>Recalled, batch confirmed, to confirm</t>
        </is>
      </c>
      <c r="AS859" s="34" t="inlineStr">
        <is>
          <t>BLANK -&gt; requires live Amazon.ca capture</t>
        </is>
      </c>
      <c r="AT859" s="34" t="inlineStr">
        <is>
          <t>Unverified commercial data</t>
        </is>
      </c>
    </row>
    <row r="860" ht="28" customHeight="1">
      <c r="A860" s="34" t="inlineStr">
        <is>
          <t>Mug</t>
        </is>
      </c>
      <c r="B860" s="34" t="inlineStr">
        <is>
          <t>Mug Root Beer | Cream Soda | 24 pack 355mL</t>
        </is>
      </c>
      <c r="C860" s="34" t="inlineStr">
        <is>
          <t>5) Sparkling water &amp; soda</t>
        </is>
      </c>
      <c r="D860" s="34" t="inlineStr">
        <is>
          <t>355 mL can</t>
        </is>
      </c>
      <c r="E860" s="48" t="n">
        <v>24</v>
      </c>
      <c r="F860" s="49" t="n"/>
      <c r="G860" s="50">
        <f>IF(AND(ISNUMBER($F860),ISNUMBER($E860),$E860&lt;&gt;0),$F860/$E860,"")</f>
        <v/>
      </c>
      <c r="H860" s="50">
        <f>IF(AND(ISNUMBER($F860),ISNUMBER($AL860),ISNUMBER($E860),($AL860*$E860)&lt;&gt;0),$F860/($AL860*$E860)*100,"")</f>
        <v/>
      </c>
      <c r="I860" s="51" t="n"/>
      <c r="J860" s="52" t="n"/>
      <c r="K860" s="50">
        <f>IF(AND(ISNUMBER($F860),ISNUMBER($J860)),$F860*(1-$J860),"")</f>
        <v/>
      </c>
      <c r="L860" s="51" t="n"/>
      <c r="M860" s="51" t="n"/>
      <c r="N860" s="50">
        <f>IF(ISNUMBER($F860),($F860-IF(ISNUMBER($AM860),$AM860,0))*(1-IF(ISNUMBER($J860),$J860,0)),"")</f>
        <v/>
      </c>
      <c r="O860" s="34" t="inlineStr">
        <is>
          <t>Cream Soda</t>
        </is>
      </c>
      <c r="P860" s="48" t="n">
        <v>0</v>
      </c>
      <c r="Q860" s="48" t="n">
        <v>65</v>
      </c>
      <c r="R860" s="34" t="inlineStr">
        <is>
          <t>Not listed</t>
        </is>
      </c>
      <c r="S860" s="48" t="n">
        <v>43</v>
      </c>
      <c r="T860" s="48" t="n">
        <v>160</v>
      </c>
      <c r="U860" s="34" t="inlineStr">
        <is>
          <t>HFCS</t>
        </is>
      </c>
      <c r="V860" s="34" t="inlineStr">
        <is>
          <t>Caffeine free root beer</t>
        </is>
      </c>
      <c r="W860" s="51" t="n"/>
      <c r="X860" s="51" t="n"/>
      <c r="Y860" s="51" t="n"/>
      <c r="Z860" s="51" t="n"/>
      <c r="AA860" s="34" t="inlineStr">
        <is>
          <t>Medium</t>
        </is>
      </c>
      <c r="AB860" s="34" t="inlineStr">
        <is>
          <t>PepsiCo root beer</t>
        </is>
      </c>
      <c r="AC860" s="34" t="inlineStr">
        <is>
          <t>Creamy root beer</t>
        </is>
      </c>
      <c r="AD860" s="34" t="inlineStr">
        <is>
          <t>Value root beer.</t>
        </is>
      </c>
      <c r="AE860" s="51" t="n"/>
      <c r="AF860" s="53">
        <f>IF(AND(ISNUMBER($P860),ISNUMBER($AL860),$AL860&lt;&gt;0),ROUND($P860/$AL860*100,1),"")</f>
        <v/>
      </c>
      <c r="AG860" s="54">
        <f>IF(AND(ISNUMBER($S860),ISNUMBER($AL860),$AL860&lt;&gt;0),ROUND($S860/$AL860*100,2),"")</f>
        <v/>
      </c>
      <c r="AH860" s="53">
        <f>IF(AND(ISNUMBER($Q860),ISNUMBER($AL860),$AL860&lt;&gt;0),ROUND($Q860/$AL860*100,1),"")</f>
        <v/>
      </c>
      <c r="AI860" s="48">
        <f>IF(ISNUMBER($S860),IF($S860&lt;=1,"Yes","No"),"n/a")</f>
        <v/>
      </c>
      <c r="AJ860" s="48">
        <f>IF(ISNUMBER($S860),ROUND(MAX(0,MIN(100,100-$S860*2.5-IF(ISNUMBER($T860),$T860,0)*0.12+IF($S860&lt;=1,12,0))),0),"")</f>
        <v/>
      </c>
      <c r="AK860" s="48">
        <f>IF(ISNUMBER($Q860),IF($Q860&gt;=100,20,IF($Q860&gt;=30,10,0)),0)+IF(ISNUMBER($R860),IF($R860&gt;=100,20,0),0)+IF(ISNUMBER($P860),IF($P860&gt;=150,20,IF($P860&gt;=50,12,5)),0)+IF(ISNUMBER($S860),IF($S860&lt;=1,15,0),0)</f>
        <v/>
      </c>
      <c r="AL860" s="48" t="n">
        <v>355</v>
      </c>
      <c r="AM860" s="49" t="n"/>
      <c r="AN860" s="48">
        <f>IF(AND(ISNUMBER($P860),ISNUMBER($AL860),$AL860&lt;&gt;0),IF(OR($P860&gt;180,$P860/$AL860*1000&gt;400),"Over ceiling, confirm SKU","Within"),"n/a")</f>
        <v/>
      </c>
      <c r="AO860" s="51" t="n"/>
      <c r="AP860" s="51" t="n"/>
      <c r="AQ860" s="51" t="n"/>
      <c r="AR860" s="34" t="inlineStr">
        <is>
          <t>Recalled, batch confirmed, to confirm</t>
        </is>
      </c>
      <c r="AS860" s="34" t="inlineStr">
        <is>
          <t>BLANK -&gt; requires live Amazon.ca capture</t>
        </is>
      </c>
      <c r="AT860" s="34" t="inlineStr">
        <is>
          <t>Unverified commercial data</t>
        </is>
      </c>
    </row>
    <row r="861" ht="28" customHeight="1">
      <c r="A861" s="34" t="inlineStr">
        <is>
          <t>Dasani</t>
        </is>
      </c>
      <c r="B861" s="34" t="inlineStr">
        <is>
          <t>Dasani Sparkling Water | Black Cherry | single 355mL</t>
        </is>
      </c>
      <c r="C861" s="34" t="inlineStr">
        <is>
          <t>5) Sparkling water &amp; soda</t>
        </is>
      </c>
      <c r="D861" s="34" t="inlineStr">
        <is>
          <t>355 mL can</t>
        </is>
      </c>
      <c r="E861" s="48" t="n">
        <v>1</v>
      </c>
      <c r="F861" s="49" t="n"/>
      <c r="G861" s="50">
        <f>IF(AND(ISNUMBER($F861),ISNUMBER($E861),$E861&lt;&gt;0),$F861/$E861,"")</f>
        <v/>
      </c>
      <c r="H861" s="50">
        <f>IF(AND(ISNUMBER($F861),ISNUMBER($AL861),ISNUMBER($E861),($AL861*$E861)&lt;&gt;0),$F861/($AL861*$E861)*100,"")</f>
        <v/>
      </c>
      <c r="I861" s="51" t="n"/>
      <c r="J861" s="52" t="n"/>
      <c r="K861" s="50">
        <f>IF(AND(ISNUMBER($F861),ISNUMBER($J861)),$F861*(1-$J861),"")</f>
        <v/>
      </c>
      <c r="L861" s="51" t="n"/>
      <c r="M861" s="51" t="n"/>
      <c r="N861" s="50">
        <f>IF(ISNUMBER($F861),($F861-IF(ISNUMBER($AM861),$AM861,0))*(1-IF(ISNUMBER($J861),$J861,0)),"")</f>
        <v/>
      </c>
      <c r="O861" s="34" t="inlineStr">
        <is>
          <t>Black Cherry</t>
        </is>
      </c>
      <c r="P861" s="48" t="n">
        <v>0</v>
      </c>
      <c r="Q861" s="48" t="n">
        <v>0</v>
      </c>
      <c r="R861" s="34" t="inlineStr">
        <is>
          <t>Not listed</t>
        </is>
      </c>
      <c r="S861" s="48" t="n">
        <v>0</v>
      </c>
      <c r="T861" s="48" t="n">
        <v>0</v>
      </c>
      <c r="U861" s="34" t="inlineStr">
        <is>
          <t>None (natural flavours)</t>
        </is>
      </c>
      <c r="V861" s="34" t="inlineStr">
        <is>
          <t>Zero calorie flavoured sparkling water</t>
        </is>
      </c>
      <c r="W861" s="51" t="n"/>
      <c r="X861" s="51" t="n"/>
      <c r="Y861" s="51" t="n"/>
      <c r="Z861" s="51" t="n"/>
      <c r="AA861" s="34" t="inlineStr">
        <is>
          <t>Low</t>
        </is>
      </c>
      <c r="AB861" s="34" t="inlineStr">
        <is>
          <t>Coca-Cola sparkling water</t>
        </is>
      </c>
      <c r="AC861" s="34" t="inlineStr">
        <is>
          <t>Plain flavoured sparkling water</t>
        </is>
      </c>
      <c r="AD861" s="34" t="inlineStr">
        <is>
          <t>Value zero cal seltzer.</t>
        </is>
      </c>
      <c r="AE861" s="51" t="n"/>
      <c r="AF861" s="53">
        <f>IF(AND(ISNUMBER($P861),ISNUMBER($AL861),$AL861&lt;&gt;0),ROUND($P861/$AL861*100,1),"")</f>
        <v/>
      </c>
      <c r="AG861" s="54">
        <f>IF(AND(ISNUMBER($S861),ISNUMBER($AL861),$AL861&lt;&gt;0),ROUND($S861/$AL861*100,2),"")</f>
        <v/>
      </c>
      <c r="AH861" s="53">
        <f>IF(AND(ISNUMBER($Q861),ISNUMBER($AL861),$AL861&lt;&gt;0),ROUND($Q861/$AL861*100,1),"")</f>
        <v/>
      </c>
      <c r="AI861" s="48">
        <f>IF(ISNUMBER($S861),IF($S861&lt;=1,"Yes","No"),"n/a")</f>
        <v/>
      </c>
      <c r="AJ861" s="48">
        <f>IF(ISNUMBER($S861),ROUND(MAX(0,MIN(100,100-$S861*2.5-IF(ISNUMBER($T861),$T861,0)*0.12+IF($S861&lt;=1,12,0))),0),"")</f>
        <v/>
      </c>
      <c r="AK861" s="48">
        <f>IF(ISNUMBER($Q861),IF($Q861&gt;=100,20,IF($Q861&gt;=30,10,0)),0)+IF(ISNUMBER($R861),IF($R861&gt;=100,20,0),0)+IF(ISNUMBER($P861),IF($P861&gt;=150,20,IF($P861&gt;=50,12,5)),0)+IF(ISNUMBER($S861),IF($S861&lt;=1,15,0),0)</f>
        <v/>
      </c>
      <c r="AL861" s="48" t="n">
        <v>355</v>
      </c>
      <c r="AM861" s="49" t="n"/>
      <c r="AN861" s="48">
        <f>IF(AND(ISNUMBER($P861),ISNUMBER($AL861),$AL861&lt;&gt;0),IF(OR($P861&gt;180,$P861/$AL861*1000&gt;400),"Over ceiling, confirm SKU","Within"),"n/a")</f>
        <v/>
      </c>
      <c r="AO861" s="51" t="n"/>
      <c r="AP861" s="51" t="n"/>
      <c r="AQ861" s="51" t="n"/>
      <c r="AR861" s="34" t="inlineStr">
        <is>
          <t>Recalled, batch confirmed, to confirm</t>
        </is>
      </c>
      <c r="AS861" s="34" t="inlineStr">
        <is>
          <t>BLANK -&gt; requires live Amazon.ca capture</t>
        </is>
      </c>
      <c r="AT861" s="34" t="inlineStr">
        <is>
          <t>Unverified commercial data</t>
        </is>
      </c>
    </row>
    <row r="862" ht="28" customHeight="1">
      <c r="A862" s="34" t="inlineStr">
        <is>
          <t>Dasani</t>
        </is>
      </c>
      <c r="B862" s="34" t="inlineStr">
        <is>
          <t>Dasani Sparkling Water | Black Cherry | 8 pack 355mL</t>
        </is>
      </c>
      <c r="C862" s="34" t="inlineStr">
        <is>
          <t>5) Sparkling water &amp; soda</t>
        </is>
      </c>
      <c r="D862" s="34" t="inlineStr">
        <is>
          <t>355 mL can</t>
        </is>
      </c>
      <c r="E862" s="48" t="n">
        <v>8</v>
      </c>
      <c r="F862" s="49" t="n"/>
      <c r="G862" s="50">
        <f>IF(AND(ISNUMBER($F862),ISNUMBER($E862),$E862&lt;&gt;0),$F862/$E862,"")</f>
        <v/>
      </c>
      <c r="H862" s="50">
        <f>IF(AND(ISNUMBER($F862),ISNUMBER($AL862),ISNUMBER($E862),($AL862*$E862)&lt;&gt;0),$F862/($AL862*$E862)*100,"")</f>
        <v/>
      </c>
      <c r="I862" s="51" t="n"/>
      <c r="J862" s="52" t="n"/>
      <c r="K862" s="50">
        <f>IF(AND(ISNUMBER($F862),ISNUMBER($J862)),$F862*(1-$J862),"")</f>
        <v/>
      </c>
      <c r="L862" s="51" t="n"/>
      <c r="M862" s="51" t="n"/>
      <c r="N862" s="50">
        <f>IF(ISNUMBER($F862),($F862-IF(ISNUMBER($AM862),$AM862,0))*(1-IF(ISNUMBER($J862),$J862,0)),"")</f>
        <v/>
      </c>
      <c r="O862" s="34" t="inlineStr">
        <is>
          <t>Black Cherry</t>
        </is>
      </c>
      <c r="P862" s="48" t="n">
        <v>0</v>
      </c>
      <c r="Q862" s="48" t="n">
        <v>0</v>
      </c>
      <c r="R862" s="34" t="inlineStr">
        <is>
          <t>Not listed</t>
        </is>
      </c>
      <c r="S862" s="48" t="n">
        <v>0</v>
      </c>
      <c r="T862" s="48" t="n">
        <v>0</v>
      </c>
      <c r="U862" s="34" t="inlineStr">
        <is>
          <t>None (natural flavours)</t>
        </is>
      </c>
      <c r="V862" s="34" t="inlineStr">
        <is>
          <t>Zero calorie flavoured sparkling water</t>
        </is>
      </c>
      <c r="W862" s="51" t="n"/>
      <c r="X862" s="51" t="n"/>
      <c r="Y862" s="51" t="n"/>
      <c r="Z862" s="51" t="n"/>
      <c r="AA862" s="34" t="inlineStr">
        <is>
          <t>Low</t>
        </is>
      </c>
      <c r="AB862" s="34" t="inlineStr">
        <is>
          <t>Coca-Cola sparkling water</t>
        </is>
      </c>
      <c r="AC862" s="34" t="inlineStr">
        <is>
          <t>Plain flavoured sparkling water</t>
        </is>
      </c>
      <c r="AD862" s="34" t="inlineStr">
        <is>
          <t>Value zero cal seltzer.</t>
        </is>
      </c>
      <c r="AE862" s="51" t="n"/>
      <c r="AF862" s="53">
        <f>IF(AND(ISNUMBER($P862),ISNUMBER($AL862),$AL862&lt;&gt;0),ROUND($P862/$AL862*100,1),"")</f>
        <v/>
      </c>
      <c r="AG862" s="54">
        <f>IF(AND(ISNUMBER($S862),ISNUMBER($AL862),$AL862&lt;&gt;0),ROUND($S862/$AL862*100,2),"")</f>
        <v/>
      </c>
      <c r="AH862" s="53">
        <f>IF(AND(ISNUMBER($Q862),ISNUMBER($AL862),$AL862&lt;&gt;0),ROUND($Q862/$AL862*100,1),"")</f>
        <v/>
      </c>
      <c r="AI862" s="48">
        <f>IF(ISNUMBER($S862),IF($S862&lt;=1,"Yes","No"),"n/a")</f>
        <v/>
      </c>
      <c r="AJ862" s="48">
        <f>IF(ISNUMBER($S862),ROUND(MAX(0,MIN(100,100-$S862*2.5-IF(ISNUMBER($T862),$T862,0)*0.12+IF($S862&lt;=1,12,0))),0),"")</f>
        <v/>
      </c>
      <c r="AK862" s="48">
        <f>IF(ISNUMBER($Q862),IF($Q862&gt;=100,20,IF($Q862&gt;=30,10,0)),0)+IF(ISNUMBER($R862),IF($R862&gt;=100,20,0),0)+IF(ISNUMBER($P862),IF($P862&gt;=150,20,IF($P862&gt;=50,12,5)),0)+IF(ISNUMBER($S862),IF($S862&lt;=1,15,0),0)</f>
        <v/>
      </c>
      <c r="AL862" s="48" t="n">
        <v>355</v>
      </c>
      <c r="AM862" s="49" t="n"/>
      <c r="AN862" s="48">
        <f>IF(AND(ISNUMBER($P862),ISNUMBER($AL862),$AL862&lt;&gt;0),IF(OR($P862&gt;180,$P862/$AL862*1000&gt;400),"Over ceiling, confirm SKU","Within"),"n/a")</f>
        <v/>
      </c>
      <c r="AO862" s="51" t="n"/>
      <c r="AP862" s="51" t="n"/>
      <c r="AQ862" s="51" t="n"/>
      <c r="AR862" s="34" t="inlineStr">
        <is>
          <t>Recalled, batch confirmed, to confirm</t>
        </is>
      </c>
      <c r="AS862" s="34" t="inlineStr">
        <is>
          <t>BLANK -&gt; requires live Amazon.ca capture</t>
        </is>
      </c>
      <c r="AT862" s="34" t="inlineStr">
        <is>
          <t>Unverified commercial data</t>
        </is>
      </c>
    </row>
    <row r="863" ht="28" customHeight="1">
      <c r="A863" s="34" t="inlineStr">
        <is>
          <t>Dasani</t>
        </is>
      </c>
      <c r="B863" s="34" t="inlineStr">
        <is>
          <t>Dasani Sparkling Water | Black Cherry | 12 pack 355mL</t>
        </is>
      </c>
      <c r="C863" s="34" t="inlineStr">
        <is>
          <t>5) Sparkling water &amp; soda</t>
        </is>
      </c>
      <c r="D863" s="34" t="inlineStr">
        <is>
          <t>355 mL can</t>
        </is>
      </c>
      <c r="E863" s="48" t="n">
        <v>12</v>
      </c>
      <c r="F863" s="49" t="n"/>
      <c r="G863" s="50">
        <f>IF(AND(ISNUMBER($F863),ISNUMBER($E863),$E863&lt;&gt;0),$F863/$E863,"")</f>
        <v/>
      </c>
      <c r="H863" s="50">
        <f>IF(AND(ISNUMBER($F863),ISNUMBER($AL863),ISNUMBER($E863),($AL863*$E863)&lt;&gt;0),$F863/($AL863*$E863)*100,"")</f>
        <v/>
      </c>
      <c r="I863" s="51" t="n"/>
      <c r="J863" s="52" t="n"/>
      <c r="K863" s="50">
        <f>IF(AND(ISNUMBER($F863),ISNUMBER($J863)),$F863*(1-$J863),"")</f>
        <v/>
      </c>
      <c r="L863" s="51" t="n"/>
      <c r="M863" s="51" t="n"/>
      <c r="N863" s="50">
        <f>IF(ISNUMBER($F863),($F863-IF(ISNUMBER($AM863),$AM863,0))*(1-IF(ISNUMBER($J863),$J863,0)),"")</f>
        <v/>
      </c>
      <c r="O863" s="34" t="inlineStr">
        <is>
          <t>Black Cherry</t>
        </is>
      </c>
      <c r="P863" s="48" t="n">
        <v>0</v>
      </c>
      <c r="Q863" s="48" t="n">
        <v>0</v>
      </c>
      <c r="R863" s="34" t="inlineStr">
        <is>
          <t>Not listed</t>
        </is>
      </c>
      <c r="S863" s="48" t="n">
        <v>0</v>
      </c>
      <c r="T863" s="48" t="n">
        <v>0</v>
      </c>
      <c r="U863" s="34" t="inlineStr">
        <is>
          <t>None (natural flavours)</t>
        </is>
      </c>
      <c r="V863" s="34" t="inlineStr">
        <is>
          <t>Zero calorie flavoured sparkling water</t>
        </is>
      </c>
      <c r="W863" s="51" t="n"/>
      <c r="X863" s="51" t="n"/>
      <c r="Y863" s="51" t="n"/>
      <c r="Z863" s="51" t="n"/>
      <c r="AA863" s="34" t="inlineStr">
        <is>
          <t>Low</t>
        </is>
      </c>
      <c r="AB863" s="34" t="inlineStr">
        <is>
          <t>Coca-Cola sparkling water</t>
        </is>
      </c>
      <c r="AC863" s="34" t="inlineStr">
        <is>
          <t>Plain flavoured sparkling water</t>
        </is>
      </c>
      <c r="AD863" s="34" t="inlineStr">
        <is>
          <t>Value zero cal seltzer.</t>
        </is>
      </c>
      <c r="AE863" s="51" t="n"/>
      <c r="AF863" s="53">
        <f>IF(AND(ISNUMBER($P863),ISNUMBER($AL863),$AL863&lt;&gt;0),ROUND($P863/$AL863*100,1),"")</f>
        <v/>
      </c>
      <c r="AG863" s="54">
        <f>IF(AND(ISNUMBER($S863),ISNUMBER($AL863),$AL863&lt;&gt;0),ROUND($S863/$AL863*100,2),"")</f>
        <v/>
      </c>
      <c r="AH863" s="53">
        <f>IF(AND(ISNUMBER($Q863),ISNUMBER($AL863),$AL863&lt;&gt;0),ROUND($Q863/$AL863*100,1),"")</f>
        <v/>
      </c>
      <c r="AI863" s="48">
        <f>IF(ISNUMBER($S863),IF($S863&lt;=1,"Yes","No"),"n/a")</f>
        <v/>
      </c>
      <c r="AJ863" s="48">
        <f>IF(ISNUMBER($S863),ROUND(MAX(0,MIN(100,100-$S863*2.5-IF(ISNUMBER($T863),$T863,0)*0.12+IF($S863&lt;=1,12,0))),0),"")</f>
        <v/>
      </c>
      <c r="AK863" s="48">
        <f>IF(ISNUMBER($Q863),IF($Q863&gt;=100,20,IF($Q863&gt;=30,10,0)),0)+IF(ISNUMBER($R863),IF($R863&gt;=100,20,0),0)+IF(ISNUMBER($P863),IF($P863&gt;=150,20,IF($P863&gt;=50,12,5)),0)+IF(ISNUMBER($S863),IF($S863&lt;=1,15,0),0)</f>
        <v/>
      </c>
      <c r="AL863" s="48" t="n">
        <v>355</v>
      </c>
      <c r="AM863" s="49" t="n"/>
      <c r="AN863" s="48">
        <f>IF(AND(ISNUMBER($P863),ISNUMBER($AL863),$AL863&lt;&gt;0),IF(OR($P863&gt;180,$P863/$AL863*1000&gt;400),"Over ceiling, confirm SKU","Within"),"n/a")</f>
        <v/>
      </c>
      <c r="AO863" s="51" t="n"/>
      <c r="AP863" s="51" t="n"/>
      <c r="AQ863" s="51" t="n"/>
      <c r="AR863" s="34" t="inlineStr">
        <is>
          <t>Recalled, batch confirmed, to confirm</t>
        </is>
      </c>
      <c r="AS863" s="34" t="inlineStr">
        <is>
          <t>BLANK -&gt; requires live Amazon.ca capture</t>
        </is>
      </c>
      <c r="AT863" s="34" t="inlineStr">
        <is>
          <t>Unverified commercial data</t>
        </is>
      </c>
    </row>
    <row r="864" ht="28" customHeight="1">
      <c r="A864" s="34" t="inlineStr">
        <is>
          <t>Dasani</t>
        </is>
      </c>
      <c r="B864" s="34" t="inlineStr">
        <is>
          <t>Dasani Sparkling Water | Black Cherry | 15 pack 355mL</t>
        </is>
      </c>
      <c r="C864" s="34" t="inlineStr">
        <is>
          <t>5) Sparkling water &amp; soda</t>
        </is>
      </c>
      <c r="D864" s="34" t="inlineStr">
        <is>
          <t>355 mL can</t>
        </is>
      </c>
      <c r="E864" s="48" t="n">
        <v>15</v>
      </c>
      <c r="F864" s="49" t="n"/>
      <c r="G864" s="50">
        <f>IF(AND(ISNUMBER($F864),ISNUMBER($E864),$E864&lt;&gt;0),$F864/$E864,"")</f>
        <v/>
      </c>
      <c r="H864" s="50">
        <f>IF(AND(ISNUMBER($F864),ISNUMBER($AL864),ISNUMBER($E864),($AL864*$E864)&lt;&gt;0),$F864/($AL864*$E864)*100,"")</f>
        <v/>
      </c>
      <c r="I864" s="51" t="n"/>
      <c r="J864" s="52" t="n"/>
      <c r="K864" s="50">
        <f>IF(AND(ISNUMBER($F864),ISNUMBER($J864)),$F864*(1-$J864),"")</f>
        <v/>
      </c>
      <c r="L864" s="51" t="n"/>
      <c r="M864" s="51" t="n"/>
      <c r="N864" s="50">
        <f>IF(ISNUMBER($F864),($F864-IF(ISNUMBER($AM864),$AM864,0))*(1-IF(ISNUMBER($J864),$J864,0)),"")</f>
        <v/>
      </c>
      <c r="O864" s="34" t="inlineStr">
        <is>
          <t>Black Cherry</t>
        </is>
      </c>
      <c r="P864" s="48" t="n">
        <v>0</v>
      </c>
      <c r="Q864" s="48" t="n">
        <v>0</v>
      </c>
      <c r="R864" s="34" t="inlineStr">
        <is>
          <t>Not listed</t>
        </is>
      </c>
      <c r="S864" s="48" t="n">
        <v>0</v>
      </c>
      <c r="T864" s="48" t="n">
        <v>0</v>
      </c>
      <c r="U864" s="34" t="inlineStr">
        <is>
          <t>None (natural flavours)</t>
        </is>
      </c>
      <c r="V864" s="34" t="inlineStr">
        <is>
          <t>Zero calorie flavoured sparkling water</t>
        </is>
      </c>
      <c r="W864" s="51" t="n"/>
      <c r="X864" s="51" t="n"/>
      <c r="Y864" s="51" t="n"/>
      <c r="Z864" s="51" t="n"/>
      <c r="AA864" s="34" t="inlineStr">
        <is>
          <t>Low</t>
        </is>
      </c>
      <c r="AB864" s="34" t="inlineStr">
        <is>
          <t>Coca-Cola sparkling water</t>
        </is>
      </c>
      <c r="AC864" s="34" t="inlineStr">
        <is>
          <t>Plain flavoured sparkling water</t>
        </is>
      </c>
      <c r="AD864" s="34" t="inlineStr">
        <is>
          <t>Value zero cal seltzer.</t>
        </is>
      </c>
      <c r="AE864" s="51" t="n"/>
      <c r="AF864" s="53">
        <f>IF(AND(ISNUMBER($P864),ISNUMBER($AL864),$AL864&lt;&gt;0),ROUND($P864/$AL864*100,1),"")</f>
        <v/>
      </c>
      <c r="AG864" s="54">
        <f>IF(AND(ISNUMBER($S864),ISNUMBER($AL864),$AL864&lt;&gt;0),ROUND($S864/$AL864*100,2),"")</f>
        <v/>
      </c>
      <c r="AH864" s="53">
        <f>IF(AND(ISNUMBER($Q864),ISNUMBER($AL864),$AL864&lt;&gt;0),ROUND($Q864/$AL864*100,1),"")</f>
        <v/>
      </c>
      <c r="AI864" s="48">
        <f>IF(ISNUMBER($S864),IF($S864&lt;=1,"Yes","No"),"n/a")</f>
        <v/>
      </c>
      <c r="AJ864" s="48">
        <f>IF(ISNUMBER($S864),ROUND(MAX(0,MIN(100,100-$S864*2.5-IF(ISNUMBER($T864),$T864,0)*0.12+IF($S864&lt;=1,12,0))),0),"")</f>
        <v/>
      </c>
      <c r="AK864" s="48">
        <f>IF(ISNUMBER($Q864),IF($Q864&gt;=100,20,IF($Q864&gt;=30,10,0)),0)+IF(ISNUMBER($R864),IF($R864&gt;=100,20,0),0)+IF(ISNUMBER($P864),IF($P864&gt;=150,20,IF($P864&gt;=50,12,5)),0)+IF(ISNUMBER($S864),IF($S864&lt;=1,15,0),0)</f>
        <v/>
      </c>
      <c r="AL864" s="48" t="n">
        <v>355</v>
      </c>
      <c r="AM864" s="49" t="n"/>
      <c r="AN864" s="48">
        <f>IF(AND(ISNUMBER($P864),ISNUMBER($AL864),$AL864&lt;&gt;0),IF(OR($P864&gt;180,$P864/$AL864*1000&gt;400),"Over ceiling, confirm SKU","Within"),"n/a")</f>
        <v/>
      </c>
      <c r="AO864" s="51" t="n"/>
      <c r="AP864" s="51" t="n"/>
      <c r="AQ864" s="51" t="n"/>
      <c r="AR864" s="34" t="inlineStr">
        <is>
          <t>Recalled, batch confirmed, to confirm</t>
        </is>
      </c>
      <c r="AS864" s="34" t="inlineStr">
        <is>
          <t>BLANK -&gt; requires live Amazon.ca capture</t>
        </is>
      </c>
      <c r="AT864" s="34" t="inlineStr">
        <is>
          <t>Unverified commercial data</t>
        </is>
      </c>
    </row>
    <row r="865" ht="28" customHeight="1">
      <c r="A865" s="34" t="inlineStr">
        <is>
          <t>Dasani</t>
        </is>
      </c>
      <c r="B865" s="34" t="inlineStr">
        <is>
          <t>Dasani Sparkling Water | Black Cherry | 18 pack 355mL</t>
        </is>
      </c>
      <c r="C865" s="34" t="inlineStr">
        <is>
          <t>5) Sparkling water &amp; soda</t>
        </is>
      </c>
      <c r="D865" s="34" t="inlineStr">
        <is>
          <t>355 mL can</t>
        </is>
      </c>
      <c r="E865" s="48" t="n">
        <v>18</v>
      </c>
      <c r="F865" s="49" t="n"/>
      <c r="G865" s="50">
        <f>IF(AND(ISNUMBER($F865),ISNUMBER($E865),$E865&lt;&gt;0),$F865/$E865,"")</f>
        <v/>
      </c>
      <c r="H865" s="50">
        <f>IF(AND(ISNUMBER($F865),ISNUMBER($AL865),ISNUMBER($E865),($AL865*$E865)&lt;&gt;0),$F865/($AL865*$E865)*100,"")</f>
        <v/>
      </c>
      <c r="I865" s="51" t="n"/>
      <c r="J865" s="52" t="n"/>
      <c r="K865" s="50">
        <f>IF(AND(ISNUMBER($F865),ISNUMBER($J865)),$F865*(1-$J865),"")</f>
        <v/>
      </c>
      <c r="L865" s="51" t="n"/>
      <c r="M865" s="51" t="n"/>
      <c r="N865" s="50">
        <f>IF(ISNUMBER($F865),($F865-IF(ISNUMBER($AM865),$AM865,0))*(1-IF(ISNUMBER($J865),$J865,0)),"")</f>
        <v/>
      </c>
      <c r="O865" s="34" t="inlineStr">
        <is>
          <t>Black Cherry</t>
        </is>
      </c>
      <c r="P865" s="48" t="n">
        <v>0</v>
      </c>
      <c r="Q865" s="48" t="n">
        <v>0</v>
      </c>
      <c r="R865" s="34" t="inlineStr">
        <is>
          <t>Not listed</t>
        </is>
      </c>
      <c r="S865" s="48" t="n">
        <v>0</v>
      </c>
      <c r="T865" s="48" t="n">
        <v>0</v>
      </c>
      <c r="U865" s="34" t="inlineStr">
        <is>
          <t>None (natural flavours)</t>
        </is>
      </c>
      <c r="V865" s="34" t="inlineStr">
        <is>
          <t>Zero calorie flavoured sparkling water</t>
        </is>
      </c>
      <c r="W865" s="51" t="n"/>
      <c r="X865" s="51" t="n"/>
      <c r="Y865" s="51" t="n"/>
      <c r="Z865" s="51" t="n"/>
      <c r="AA865" s="34" t="inlineStr">
        <is>
          <t>Low</t>
        </is>
      </c>
      <c r="AB865" s="34" t="inlineStr">
        <is>
          <t>Coca-Cola sparkling water</t>
        </is>
      </c>
      <c r="AC865" s="34" t="inlineStr">
        <is>
          <t>Plain flavoured sparkling water</t>
        </is>
      </c>
      <c r="AD865" s="34" t="inlineStr">
        <is>
          <t>Value zero cal seltzer.</t>
        </is>
      </c>
      <c r="AE865" s="51" t="n"/>
      <c r="AF865" s="53">
        <f>IF(AND(ISNUMBER($P865),ISNUMBER($AL865),$AL865&lt;&gt;0),ROUND($P865/$AL865*100,1),"")</f>
        <v/>
      </c>
      <c r="AG865" s="54">
        <f>IF(AND(ISNUMBER($S865),ISNUMBER($AL865),$AL865&lt;&gt;0),ROUND($S865/$AL865*100,2),"")</f>
        <v/>
      </c>
      <c r="AH865" s="53">
        <f>IF(AND(ISNUMBER($Q865),ISNUMBER($AL865),$AL865&lt;&gt;0),ROUND($Q865/$AL865*100,1),"")</f>
        <v/>
      </c>
      <c r="AI865" s="48">
        <f>IF(ISNUMBER($S865),IF($S865&lt;=1,"Yes","No"),"n/a")</f>
        <v/>
      </c>
      <c r="AJ865" s="48">
        <f>IF(ISNUMBER($S865),ROUND(MAX(0,MIN(100,100-$S865*2.5-IF(ISNUMBER($T865),$T865,0)*0.12+IF($S865&lt;=1,12,0))),0),"")</f>
        <v/>
      </c>
      <c r="AK865" s="48">
        <f>IF(ISNUMBER($Q865),IF($Q865&gt;=100,20,IF($Q865&gt;=30,10,0)),0)+IF(ISNUMBER($R865),IF($R865&gt;=100,20,0),0)+IF(ISNUMBER($P865),IF($P865&gt;=150,20,IF($P865&gt;=50,12,5)),0)+IF(ISNUMBER($S865),IF($S865&lt;=1,15,0),0)</f>
        <v/>
      </c>
      <c r="AL865" s="48" t="n">
        <v>355</v>
      </c>
      <c r="AM865" s="49" t="n"/>
      <c r="AN865" s="48">
        <f>IF(AND(ISNUMBER($P865),ISNUMBER($AL865),$AL865&lt;&gt;0),IF(OR($P865&gt;180,$P865/$AL865*1000&gt;400),"Over ceiling, confirm SKU","Within"),"n/a")</f>
        <v/>
      </c>
      <c r="AO865" s="51" t="n"/>
      <c r="AP865" s="51" t="n"/>
      <c r="AQ865" s="51" t="n"/>
      <c r="AR865" s="34" t="inlineStr">
        <is>
          <t>Recalled, batch confirmed, to confirm</t>
        </is>
      </c>
      <c r="AS865" s="34" t="inlineStr">
        <is>
          <t>BLANK -&gt; requires live Amazon.ca capture</t>
        </is>
      </c>
      <c r="AT865" s="34" t="inlineStr">
        <is>
          <t>Unverified commercial data</t>
        </is>
      </c>
    </row>
    <row r="866" ht="28" customHeight="1">
      <c r="A866" s="34" t="inlineStr">
        <is>
          <t>Dasani</t>
        </is>
      </c>
      <c r="B866" s="34" t="inlineStr">
        <is>
          <t>Dasani Sparkling Water | Black Cherry | 24 pack 355mL</t>
        </is>
      </c>
      <c r="C866" s="34" t="inlineStr">
        <is>
          <t>5) Sparkling water &amp; soda</t>
        </is>
      </c>
      <c r="D866" s="34" t="inlineStr">
        <is>
          <t>355 mL can</t>
        </is>
      </c>
      <c r="E866" s="48" t="n">
        <v>24</v>
      </c>
      <c r="F866" s="49" t="n"/>
      <c r="G866" s="50">
        <f>IF(AND(ISNUMBER($F866),ISNUMBER($E866),$E866&lt;&gt;0),$F866/$E866,"")</f>
        <v/>
      </c>
      <c r="H866" s="50">
        <f>IF(AND(ISNUMBER($F866),ISNUMBER($AL866),ISNUMBER($E866),($AL866*$E866)&lt;&gt;0),$F866/($AL866*$E866)*100,"")</f>
        <v/>
      </c>
      <c r="I866" s="51" t="n"/>
      <c r="J866" s="52" t="n"/>
      <c r="K866" s="50">
        <f>IF(AND(ISNUMBER($F866),ISNUMBER($J866)),$F866*(1-$J866),"")</f>
        <v/>
      </c>
      <c r="L866" s="51" t="n"/>
      <c r="M866" s="51" t="n"/>
      <c r="N866" s="50">
        <f>IF(ISNUMBER($F866),($F866-IF(ISNUMBER($AM866),$AM866,0))*(1-IF(ISNUMBER($J866),$J866,0)),"")</f>
        <v/>
      </c>
      <c r="O866" s="34" t="inlineStr">
        <is>
          <t>Black Cherry</t>
        </is>
      </c>
      <c r="P866" s="48" t="n">
        <v>0</v>
      </c>
      <c r="Q866" s="48" t="n">
        <v>0</v>
      </c>
      <c r="R866" s="34" t="inlineStr">
        <is>
          <t>Not listed</t>
        </is>
      </c>
      <c r="S866" s="48" t="n">
        <v>0</v>
      </c>
      <c r="T866" s="48" t="n">
        <v>0</v>
      </c>
      <c r="U866" s="34" t="inlineStr">
        <is>
          <t>None (natural flavours)</t>
        </is>
      </c>
      <c r="V866" s="34" t="inlineStr">
        <is>
          <t>Zero calorie flavoured sparkling water</t>
        </is>
      </c>
      <c r="W866" s="51" t="n"/>
      <c r="X866" s="51" t="n"/>
      <c r="Y866" s="51" t="n"/>
      <c r="Z866" s="51" t="n"/>
      <c r="AA866" s="34" t="inlineStr">
        <is>
          <t>Low</t>
        </is>
      </c>
      <c r="AB866" s="34" t="inlineStr">
        <is>
          <t>Coca-Cola sparkling water</t>
        </is>
      </c>
      <c r="AC866" s="34" t="inlineStr">
        <is>
          <t>Plain flavoured sparkling water</t>
        </is>
      </c>
      <c r="AD866" s="34" t="inlineStr">
        <is>
          <t>Value zero cal seltzer.</t>
        </is>
      </c>
      <c r="AE866" s="51" t="n"/>
      <c r="AF866" s="53">
        <f>IF(AND(ISNUMBER($P866),ISNUMBER($AL866),$AL866&lt;&gt;0),ROUND($P866/$AL866*100,1),"")</f>
        <v/>
      </c>
      <c r="AG866" s="54">
        <f>IF(AND(ISNUMBER($S866),ISNUMBER($AL866),$AL866&lt;&gt;0),ROUND($S866/$AL866*100,2),"")</f>
        <v/>
      </c>
      <c r="AH866" s="53">
        <f>IF(AND(ISNUMBER($Q866),ISNUMBER($AL866),$AL866&lt;&gt;0),ROUND($Q866/$AL866*100,1),"")</f>
        <v/>
      </c>
      <c r="AI866" s="48">
        <f>IF(ISNUMBER($S866),IF($S866&lt;=1,"Yes","No"),"n/a")</f>
        <v/>
      </c>
      <c r="AJ866" s="48">
        <f>IF(ISNUMBER($S866),ROUND(MAX(0,MIN(100,100-$S866*2.5-IF(ISNUMBER($T866),$T866,0)*0.12+IF($S866&lt;=1,12,0))),0),"")</f>
        <v/>
      </c>
      <c r="AK866" s="48">
        <f>IF(ISNUMBER($Q866),IF($Q866&gt;=100,20,IF($Q866&gt;=30,10,0)),0)+IF(ISNUMBER($R866),IF($R866&gt;=100,20,0),0)+IF(ISNUMBER($P866),IF($P866&gt;=150,20,IF($P866&gt;=50,12,5)),0)+IF(ISNUMBER($S866),IF($S866&lt;=1,15,0),0)</f>
        <v/>
      </c>
      <c r="AL866" s="48" t="n">
        <v>355</v>
      </c>
      <c r="AM866" s="49" t="n"/>
      <c r="AN866" s="48">
        <f>IF(AND(ISNUMBER($P866),ISNUMBER($AL866),$AL866&lt;&gt;0),IF(OR($P866&gt;180,$P866/$AL866*1000&gt;400),"Over ceiling, confirm SKU","Within"),"n/a")</f>
        <v/>
      </c>
      <c r="AO866" s="51" t="n"/>
      <c r="AP866" s="51" t="n"/>
      <c r="AQ866" s="51" t="n"/>
      <c r="AR866" s="34" t="inlineStr">
        <is>
          <t>Recalled, batch confirmed, to confirm</t>
        </is>
      </c>
      <c r="AS866" s="34" t="inlineStr">
        <is>
          <t>BLANK -&gt; requires live Amazon.ca capture</t>
        </is>
      </c>
      <c r="AT866" s="34" t="inlineStr">
        <is>
          <t>Unverified commercial data</t>
        </is>
      </c>
    </row>
    <row r="867" ht="28" customHeight="1">
      <c r="A867" s="34" t="inlineStr">
        <is>
          <t>Dasani</t>
        </is>
      </c>
      <c r="B867" s="34" t="inlineStr">
        <is>
          <t>Dasani Sparkling Water | Lemon | single 355mL</t>
        </is>
      </c>
      <c r="C867" s="34" t="inlineStr">
        <is>
          <t>5) Sparkling water &amp; soda</t>
        </is>
      </c>
      <c r="D867" s="34" t="inlineStr">
        <is>
          <t>355 mL can</t>
        </is>
      </c>
      <c r="E867" s="48" t="n">
        <v>1</v>
      </c>
      <c r="F867" s="49" t="n"/>
      <c r="G867" s="50">
        <f>IF(AND(ISNUMBER($F867),ISNUMBER($E867),$E867&lt;&gt;0),$F867/$E867,"")</f>
        <v/>
      </c>
      <c r="H867" s="50">
        <f>IF(AND(ISNUMBER($F867),ISNUMBER($AL867),ISNUMBER($E867),($AL867*$E867)&lt;&gt;0),$F867/($AL867*$E867)*100,"")</f>
        <v/>
      </c>
      <c r="I867" s="51" t="n"/>
      <c r="J867" s="52" t="n"/>
      <c r="K867" s="50">
        <f>IF(AND(ISNUMBER($F867),ISNUMBER($J867)),$F867*(1-$J867),"")</f>
        <v/>
      </c>
      <c r="L867" s="51" t="n"/>
      <c r="M867" s="51" t="n"/>
      <c r="N867" s="50">
        <f>IF(ISNUMBER($F867),($F867-IF(ISNUMBER($AM867),$AM867,0))*(1-IF(ISNUMBER($J867),$J867,0)),"")</f>
        <v/>
      </c>
      <c r="O867" s="34" t="inlineStr">
        <is>
          <t>Lemon</t>
        </is>
      </c>
      <c r="P867" s="48" t="n">
        <v>0</v>
      </c>
      <c r="Q867" s="48" t="n">
        <v>0</v>
      </c>
      <c r="R867" s="34" t="inlineStr">
        <is>
          <t>Not listed</t>
        </is>
      </c>
      <c r="S867" s="48" t="n">
        <v>0</v>
      </c>
      <c r="T867" s="48" t="n">
        <v>0</v>
      </c>
      <c r="U867" s="34" t="inlineStr">
        <is>
          <t>None (natural flavours)</t>
        </is>
      </c>
      <c r="V867" s="34" t="inlineStr">
        <is>
          <t>Zero calorie flavoured sparkling water</t>
        </is>
      </c>
      <c r="W867" s="51" t="n"/>
      <c r="X867" s="51" t="n"/>
      <c r="Y867" s="51" t="n"/>
      <c r="Z867" s="51" t="n"/>
      <c r="AA867" s="34" t="inlineStr">
        <is>
          <t>Low</t>
        </is>
      </c>
      <c r="AB867" s="34" t="inlineStr">
        <is>
          <t>Coca-Cola sparkling water</t>
        </is>
      </c>
      <c r="AC867" s="34" t="inlineStr">
        <is>
          <t>Plain flavoured sparkling water</t>
        </is>
      </c>
      <c r="AD867" s="34" t="inlineStr">
        <is>
          <t>Value zero cal seltzer.</t>
        </is>
      </c>
      <c r="AE867" s="51" t="n"/>
      <c r="AF867" s="53">
        <f>IF(AND(ISNUMBER($P867),ISNUMBER($AL867),$AL867&lt;&gt;0),ROUND($P867/$AL867*100,1),"")</f>
        <v/>
      </c>
      <c r="AG867" s="54">
        <f>IF(AND(ISNUMBER($S867),ISNUMBER($AL867),$AL867&lt;&gt;0),ROUND($S867/$AL867*100,2),"")</f>
        <v/>
      </c>
      <c r="AH867" s="53">
        <f>IF(AND(ISNUMBER($Q867),ISNUMBER($AL867),$AL867&lt;&gt;0),ROUND($Q867/$AL867*100,1),"")</f>
        <v/>
      </c>
      <c r="AI867" s="48">
        <f>IF(ISNUMBER($S867),IF($S867&lt;=1,"Yes","No"),"n/a")</f>
        <v/>
      </c>
      <c r="AJ867" s="48">
        <f>IF(ISNUMBER($S867),ROUND(MAX(0,MIN(100,100-$S867*2.5-IF(ISNUMBER($T867),$T867,0)*0.12+IF($S867&lt;=1,12,0))),0),"")</f>
        <v/>
      </c>
      <c r="AK867" s="48">
        <f>IF(ISNUMBER($Q867),IF($Q867&gt;=100,20,IF($Q867&gt;=30,10,0)),0)+IF(ISNUMBER($R867),IF($R867&gt;=100,20,0),0)+IF(ISNUMBER($P867),IF($P867&gt;=150,20,IF($P867&gt;=50,12,5)),0)+IF(ISNUMBER($S867),IF($S867&lt;=1,15,0),0)</f>
        <v/>
      </c>
      <c r="AL867" s="48" t="n">
        <v>355</v>
      </c>
      <c r="AM867" s="49" t="n"/>
      <c r="AN867" s="48">
        <f>IF(AND(ISNUMBER($P867),ISNUMBER($AL867),$AL867&lt;&gt;0),IF(OR($P867&gt;180,$P867/$AL867*1000&gt;400),"Over ceiling, confirm SKU","Within"),"n/a")</f>
        <v/>
      </c>
      <c r="AO867" s="51" t="n"/>
      <c r="AP867" s="51" t="n"/>
      <c r="AQ867" s="51" t="n"/>
      <c r="AR867" s="34" t="inlineStr">
        <is>
          <t>Recalled, batch confirmed, to confirm</t>
        </is>
      </c>
      <c r="AS867" s="34" t="inlineStr">
        <is>
          <t>BLANK -&gt; requires live Amazon.ca capture</t>
        </is>
      </c>
      <c r="AT867" s="34" t="inlineStr">
        <is>
          <t>Unverified commercial data</t>
        </is>
      </c>
    </row>
    <row r="868" ht="28" customHeight="1">
      <c r="A868" s="34" t="inlineStr">
        <is>
          <t>Dasani</t>
        </is>
      </c>
      <c r="B868" s="34" t="inlineStr">
        <is>
          <t>Dasani Sparkling Water | Lemon | 8 pack 355mL</t>
        </is>
      </c>
      <c r="C868" s="34" t="inlineStr">
        <is>
          <t>5) Sparkling water &amp; soda</t>
        </is>
      </c>
      <c r="D868" s="34" t="inlineStr">
        <is>
          <t>355 mL can</t>
        </is>
      </c>
      <c r="E868" s="48" t="n">
        <v>8</v>
      </c>
      <c r="F868" s="49" t="n"/>
      <c r="G868" s="50">
        <f>IF(AND(ISNUMBER($F868),ISNUMBER($E868),$E868&lt;&gt;0),$F868/$E868,"")</f>
        <v/>
      </c>
      <c r="H868" s="50">
        <f>IF(AND(ISNUMBER($F868),ISNUMBER($AL868),ISNUMBER($E868),($AL868*$E868)&lt;&gt;0),$F868/($AL868*$E868)*100,"")</f>
        <v/>
      </c>
      <c r="I868" s="51" t="n"/>
      <c r="J868" s="52" t="n"/>
      <c r="K868" s="50">
        <f>IF(AND(ISNUMBER($F868),ISNUMBER($J868)),$F868*(1-$J868),"")</f>
        <v/>
      </c>
      <c r="L868" s="51" t="n"/>
      <c r="M868" s="51" t="n"/>
      <c r="N868" s="50">
        <f>IF(ISNUMBER($F868),($F868-IF(ISNUMBER($AM868),$AM868,0))*(1-IF(ISNUMBER($J868),$J868,0)),"")</f>
        <v/>
      </c>
      <c r="O868" s="34" t="inlineStr">
        <is>
          <t>Lemon</t>
        </is>
      </c>
      <c r="P868" s="48" t="n">
        <v>0</v>
      </c>
      <c r="Q868" s="48" t="n">
        <v>0</v>
      </c>
      <c r="R868" s="34" t="inlineStr">
        <is>
          <t>Not listed</t>
        </is>
      </c>
      <c r="S868" s="48" t="n">
        <v>0</v>
      </c>
      <c r="T868" s="48" t="n">
        <v>0</v>
      </c>
      <c r="U868" s="34" t="inlineStr">
        <is>
          <t>None (natural flavours)</t>
        </is>
      </c>
      <c r="V868" s="34" t="inlineStr">
        <is>
          <t>Zero calorie flavoured sparkling water</t>
        </is>
      </c>
      <c r="W868" s="51" t="n"/>
      <c r="X868" s="51" t="n"/>
      <c r="Y868" s="51" t="n"/>
      <c r="Z868" s="51" t="n"/>
      <c r="AA868" s="34" t="inlineStr">
        <is>
          <t>Low</t>
        </is>
      </c>
      <c r="AB868" s="34" t="inlineStr">
        <is>
          <t>Coca-Cola sparkling water</t>
        </is>
      </c>
      <c r="AC868" s="34" t="inlineStr">
        <is>
          <t>Plain flavoured sparkling water</t>
        </is>
      </c>
      <c r="AD868" s="34" t="inlineStr">
        <is>
          <t>Value zero cal seltzer.</t>
        </is>
      </c>
      <c r="AE868" s="51" t="n"/>
      <c r="AF868" s="53">
        <f>IF(AND(ISNUMBER($P868),ISNUMBER($AL868),$AL868&lt;&gt;0),ROUND($P868/$AL868*100,1),"")</f>
        <v/>
      </c>
      <c r="AG868" s="54">
        <f>IF(AND(ISNUMBER($S868),ISNUMBER($AL868),$AL868&lt;&gt;0),ROUND($S868/$AL868*100,2),"")</f>
        <v/>
      </c>
      <c r="AH868" s="53">
        <f>IF(AND(ISNUMBER($Q868),ISNUMBER($AL868),$AL868&lt;&gt;0),ROUND($Q868/$AL868*100,1),"")</f>
        <v/>
      </c>
      <c r="AI868" s="48">
        <f>IF(ISNUMBER($S868),IF($S868&lt;=1,"Yes","No"),"n/a")</f>
        <v/>
      </c>
      <c r="AJ868" s="48">
        <f>IF(ISNUMBER($S868),ROUND(MAX(0,MIN(100,100-$S868*2.5-IF(ISNUMBER($T868),$T868,0)*0.12+IF($S868&lt;=1,12,0))),0),"")</f>
        <v/>
      </c>
      <c r="AK868" s="48">
        <f>IF(ISNUMBER($Q868),IF($Q868&gt;=100,20,IF($Q868&gt;=30,10,0)),0)+IF(ISNUMBER($R868),IF($R868&gt;=100,20,0),0)+IF(ISNUMBER($P868),IF($P868&gt;=150,20,IF($P868&gt;=50,12,5)),0)+IF(ISNUMBER($S868),IF($S868&lt;=1,15,0),0)</f>
        <v/>
      </c>
      <c r="AL868" s="48" t="n">
        <v>355</v>
      </c>
      <c r="AM868" s="49" t="n"/>
      <c r="AN868" s="48">
        <f>IF(AND(ISNUMBER($P868),ISNUMBER($AL868),$AL868&lt;&gt;0),IF(OR($P868&gt;180,$P868/$AL868*1000&gt;400),"Over ceiling, confirm SKU","Within"),"n/a")</f>
        <v/>
      </c>
      <c r="AO868" s="51" t="n"/>
      <c r="AP868" s="51" t="n"/>
      <c r="AQ868" s="51" t="n"/>
      <c r="AR868" s="34" t="inlineStr">
        <is>
          <t>Recalled, batch confirmed, to confirm</t>
        </is>
      </c>
      <c r="AS868" s="34" t="inlineStr">
        <is>
          <t>BLANK -&gt; requires live Amazon.ca capture</t>
        </is>
      </c>
      <c r="AT868" s="34" t="inlineStr">
        <is>
          <t>Unverified commercial data</t>
        </is>
      </c>
    </row>
    <row r="869" ht="28" customHeight="1">
      <c r="A869" s="34" t="inlineStr">
        <is>
          <t>Dasani</t>
        </is>
      </c>
      <c r="B869" s="34" t="inlineStr">
        <is>
          <t>Dasani Sparkling Water | Lemon | 12 pack 355mL</t>
        </is>
      </c>
      <c r="C869" s="34" t="inlineStr">
        <is>
          <t>5) Sparkling water &amp; soda</t>
        </is>
      </c>
      <c r="D869" s="34" t="inlineStr">
        <is>
          <t>355 mL can</t>
        </is>
      </c>
      <c r="E869" s="48" t="n">
        <v>12</v>
      </c>
      <c r="F869" s="49" t="n"/>
      <c r="G869" s="50">
        <f>IF(AND(ISNUMBER($F869),ISNUMBER($E869),$E869&lt;&gt;0),$F869/$E869,"")</f>
        <v/>
      </c>
      <c r="H869" s="50">
        <f>IF(AND(ISNUMBER($F869),ISNUMBER($AL869),ISNUMBER($E869),($AL869*$E869)&lt;&gt;0),$F869/($AL869*$E869)*100,"")</f>
        <v/>
      </c>
      <c r="I869" s="51" t="n"/>
      <c r="J869" s="52" t="n"/>
      <c r="K869" s="50">
        <f>IF(AND(ISNUMBER($F869),ISNUMBER($J869)),$F869*(1-$J869),"")</f>
        <v/>
      </c>
      <c r="L869" s="51" t="n"/>
      <c r="M869" s="51" t="n"/>
      <c r="N869" s="50">
        <f>IF(ISNUMBER($F869),($F869-IF(ISNUMBER($AM869),$AM869,0))*(1-IF(ISNUMBER($J869),$J869,0)),"")</f>
        <v/>
      </c>
      <c r="O869" s="34" t="inlineStr">
        <is>
          <t>Lemon</t>
        </is>
      </c>
      <c r="P869" s="48" t="n">
        <v>0</v>
      </c>
      <c r="Q869" s="48" t="n">
        <v>0</v>
      </c>
      <c r="R869" s="34" t="inlineStr">
        <is>
          <t>Not listed</t>
        </is>
      </c>
      <c r="S869" s="48" t="n">
        <v>0</v>
      </c>
      <c r="T869" s="48" t="n">
        <v>0</v>
      </c>
      <c r="U869" s="34" t="inlineStr">
        <is>
          <t>None (natural flavours)</t>
        </is>
      </c>
      <c r="V869" s="34" t="inlineStr">
        <is>
          <t>Zero calorie flavoured sparkling water</t>
        </is>
      </c>
      <c r="W869" s="51" t="n"/>
      <c r="X869" s="51" t="n"/>
      <c r="Y869" s="51" t="n"/>
      <c r="Z869" s="51" t="n"/>
      <c r="AA869" s="34" t="inlineStr">
        <is>
          <t>Low</t>
        </is>
      </c>
      <c r="AB869" s="34" t="inlineStr">
        <is>
          <t>Coca-Cola sparkling water</t>
        </is>
      </c>
      <c r="AC869" s="34" t="inlineStr">
        <is>
          <t>Plain flavoured sparkling water</t>
        </is>
      </c>
      <c r="AD869" s="34" t="inlineStr">
        <is>
          <t>Value zero cal seltzer.</t>
        </is>
      </c>
      <c r="AE869" s="51" t="n"/>
      <c r="AF869" s="53">
        <f>IF(AND(ISNUMBER($P869),ISNUMBER($AL869),$AL869&lt;&gt;0),ROUND($P869/$AL869*100,1),"")</f>
        <v/>
      </c>
      <c r="AG869" s="54">
        <f>IF(AND(ISNUMBER($S869),ISNUMBER($AL869),$AL869&lt;&gt;0),ROUND($S869/$AL869*100,2),"")</f>
        <v/>
      </c>
      <c r="AH869" s="53">
        <f>IF(AND(ISNUMBER($Q869),ISNUMBER($AL869),$AL869&lt;&gt;0),ROUND($Q869/$AL869*100,1),"")</f>
        <v/>
      </c>
      <c r="AI869" s="48">
        <f>IF(ISNUMBER($S869),IF($S869&lt;=1,"Yes","No"),"n/a")</f>
        <v/>
      </c>
      <c r="AJ869" s="48">
        <f>IF(ISNUMBER($S869),ROUND(MAX(0,MIN(100,100-$S869*2.5-IF(ISNUMBER($T869),$T869,0)*0.12+IF($S869&lt;=1,12,0))),0),"")</f>
        <v/>
      </c>
      <c r="AK869" s="48">
        <f>IF(ISNUMBER($Q869),IF($Q869&gt;=100,20,IF($Q869&gt;=30,10,0)),0)+IF(ISNUMBER($R869),IF($R869&gt;=100,20,0),0)+IF(ISNUMBER($P869),IF($P869&gt;=150,20,IF($P869&gt;=50,12,5)),0)+IF(ISNUMBER($S869),IF($S869&lt;=1,15,0),0)</f>
        <v/>
      </c>
      <c r="AL869" s="48" t="n">
        <v>355</v>
      </c>
      <c r="AM869" s="49" t="n"/>
      <c r="AN869" s="48">
        <f>IF(AND(ISNUMBER($P869),ISNUMBER($AL869),$AL869&lt;&gt;0),IF(OR($P869&gt;180,$P869/$AL869*1000&gt;400),"Over ceiling, confirm SKU","Within"),"n/a")</f>
        <v/>
      </c>
      <c r="AO869" s="51" t="n"/>
      <c r="AP869" s="51" t="n"/>
      <c r="AQ869" s="51" t="n"/>
      <c r="AR869" s="34" t="inlineStr">
        <is>
          <t>Recalled, batch confirmed, to confirm</t>
        </is>
      </c>
      <c r="AS869" s="34" t="inlineStr">
        <is>
          <t>BLANK -&gt; requires live Amazon.ca capture</t>
        </is>
      </c>
      <c r="AT869" s="34" t="inlineStr">
        <is>
          <t>Unverified commercial data</t>
        </is>
      </c>
    </row>
    <row r="870" ht="28" customHeight="1">
      <c r="A870" s="34" t="inlineStr">
        <is>
          <t>Dasani</t>
        </is>
      </c>
      <c r="B870" s="34" t="inlineStr">
        <is>
          <t>Dasani Sparkling Water | Lemon | 15 pack 355mL</t>
        </is>
      </c>
      <c r="C870" s="34" t="inlineStr">
        <is>
          <t>5) Sparkling water &amp; soda</t>
        </is>
      </c>
      <c r="D870" s="34" t="inlineStr">
        <is>
          <t>355 mL can</t>
        </is>
      </c>
      <c r="E870" s="48" t="n">
        <v>15</v>
      </c>
      <c r="F870" s="49" t="n"/>
      <c r="G870" s="50">
        <f>IF(AND(ISNUMBER($F870),ISNUMBER($E870),$E870&lt;&gt;0),$F870/$E870,"")</f>
        <v/>
      </c>
      <c r="H870" s="50">
        <f>IF(AND(ISNUMBER($F870),ISNUMBER($AL870),ISNUMBER($E870),($AL870*$E870)&lt;&gt;0),$F870/($AL870*$E870)*100,"")</f>
        <v/>
      </c>
      <c r="I870" s="51" t="n"/>
      <c r="J870" s="52" t="n"/>
      <c r="K870" s="50">
        <f>IF(AND(ISNUMBER($F870),ISNUMBER($J870)),$F870*(1-$J870),"")</f>
        <v/>
      </c>
      <c r="L870" s="51" t="n"/>
      <c r="M870" s="51" t="n"/>
      <c r="N870" s="50">
        <f>IF(ISNUMBER($F870),($F870-IF(ISNUMBER($AM870),$AM870,0))*(1-IF(ISNUMBER($J870),$J870,0)),"")</f>
        <v/>
      </c>
      <c r="O870" s="34" t="inlineStr">
        <is>
          <t>Lemon</t>
        </is>
      </c>
      <c r="P870" s="48" t="n">
        <v>0</v>
      </c>
      <c r="Q870" s="48" t="n">
        <v>0</v>
      </c>
      <c r="R870" s="34" t="inlineStr">
        <is>
          <t>Not listed</t>
        </is>
      </c>
      <c r="S870" s="48" t="n">
        <v>0</v>
      </c>
      <c r="T870" s="48" t="n">
        <v>0</v>
      </c>
      <c r="U870" s="34" t="inlineStr">
        <is>
          <t>None (natural flavours)</t>
        </is>
      </c>
      <c r="V870" s="34" t="inlineStr">
        <is>
          <t>Zero calorie flavoured sparkling water</t>
        </is>
      </c>
      <c r="W870" s="51" t="n"/>
      <c r="X870" s="51" t="n"/>
      <c r="Y870" s="51" t="n"/>
      <c r="Z870" s="51" t="n"/>
      <c r="AA870" s="34" t="inlineStr">
        <is>
          <t>Low</t>
        </is>
      </c>
      <c r="AB870" s="34" t="inlineStr">
        <is>
          <t>Coca-Cola sparkling water</t>
        </is>
      </c>
      <c r="AC870" s="34" t="inlineStr">
        <is>
          <t>Plain flavoured sparkling water</t>
        </is>
      </c>
      <c r="AD870" s="34" t="inlineStr">
        <is>
          <t>Value zero cal seltzer.</t>
        </is>
      </c>
      <c r="AE870" s="51" t="n"/>
      <c r="AF870" s="53">
        <f>IF(AND(ISNUMBER($P870),ISNUMBER($AL870),$AL870&lt;&gt;0),ROUND($P870/$AL870*100,1),"")</f>
        <v/>
      </c>
      <c r="AG870" s="54">
        <f>IF(AND(ISNUMBER($S870),ISNUMBER($AL870),$AL870&lt;&gt;0),ROUND($S870/$AL870*100,2),"")</f>
        <v/>
      </c>
      <c r="AH870" s="53">
        <f>IF(AND(ISNUMBER($Q870),ISNUMBER($AL870),$AL870&lt;&gt;0),ROUND($Q870/$AL870*100,1),"")</f>
        <v/>
      </c>
      <c r="AI870" s="48">
        <f>IF(ISNUMBER($S870),IF($S870&lt;=1,"Yes","No"),"n/a")</f>
        <v/>
      </c>
      <c r="AJ870" s="48">
        <f>IF(ISNUMBER($S870),ROUND(MAX(0,MIN(100,100-$S870*2.5-IF(ISNUMBER($T870),$T870,0)*0.12+IF($S870&lt;=1,12,0))),0),"")</f>
        <v/>
      </c>
      <c r="AK870" s="48">
        <f>IF(ISNUMBER($Q870),IF($Q870&gt;=100,20,IF($Q870&gt;=30,10,0)),0)+IF(ISNUMBER($R870),IF($R870&gt;=100,20,0),0)+IF(ISNUMBER($P870),IF($P870&gt;=150,20,IF($P870&gt;=50,12,5)),0)+IF(ISNUMBER($S870),IF($S870&lt;=1,15,0),0)</f>
        <v/>
      </c>
      <c r="AL870" s="48" t="n">
        <v>355</v>
      </c>
      <c r="AM870" s="49" t="n"/>
      <c r="AN870" s="48">
        <f>IF(AND(ISNUMBER($P870),ISNUMBER($AL870),$AL870&lt;&gt;0),IF(OR($P870&gt;180,$P870/$AL870*1000&gt;400),"Over ceiling, confirm SKU","Within"),"n/a")</f>
        <v/>
      </c>
      <c r="AO870" s="51" t="n"/>
      <c r="AP870" s="51" t="n"/>
      <c r="AQ870" s="51" t="n"/>
      <c r="AR870" s="34" t="inlineStr">
        <is>
          <t>Recalled, batch confirmed, to confirm</t>
        </is>
      </c>
      <c r="AS870" s="34" t="inlineStr">
        <is>
          <t>BLANK -&gt; requires live Amazon.ca capture</t>
        </is>
      </c>
      <c r="AT870" s="34" t="inlineStr">
        <is>
          <t>Unverified commercial data</t>
        </is>
      </c>
    </row>
    <row r="871" ht="28" customHeight="1">
      <c r="A871" s="34" t="inlineStr">
        <is>
          <t>Dasani</t>
        </is>
      </c>
      <c r="B871" s="34" t="inlineStr">
        <is>
          <t>Dasani Sparkling Water | Lemon | 18 pack 355mL</t>
        </is>
      </c>
      <c r="C871" s="34" t="inlineStr">
        <is>
          <t>5) Sparkling water &amp; soda</t>
        </is>
      </c>
      <c r="D871" s="34" t="inlineStr">
        <is>
          <t>355 mL can</t>
        </is>
      </c>
      <c r="E871" s="48" t="n">
        <v>18</v>
      </c>
      <c r="F871" s="49" t="n"/>
      <c r="G871" s="50">
        <f>IF(AND(ISNUMBER($F871),ISNUMBER($E871),$E871&lt;&gt;0),$F871/$E871,"")</f>
        <v/>
      </c>
      <c r="H871" s="50">
        <f>IF(AND(ISNUMBER($F871),ISNUMBER($AL871),ISNUMBER($E871),($AL871*$E871)&lt;&gt;0),$F871/($AL871*$E871)*100,"")</f>
        <v/>
      </c>
      <c r="I871" s="51" t="n"/>
      <c r="J871" s="52" t="n"/>
      <c r="K871" s="50">
        <f>IF(AND(ISNUMBER($F871),ISNUMBER($J871)),$F871*(1-$J871),"")</f>
        <v/>
      </c>
      <c r="L871" s="51" t="n"/>
      <c r="M871" s="51" t="n"/>
      <c r="N871" s="50">
        <f>IF(ISNUMBER($F871),($F871-IF(ISNUMBER($AM871),$AM871,0))*(1-IF(ISNUMBER($J871),$J871,0)),"")</f>
        <v/>
      </c>
      <c r="O871" s="34" t="inlineStr">
        <is>
          <t>Lemon</t>
        </is>
      </c>
      <c r="P871" s="48" t="n">
        <v>0</v>
      </c>
      <c r="Q871" s="48" t="n">
        <v>0</v>
      </c>
      <c r="R871" s="34" t="inlineStr">
        <is>
          <t>Not listed</t>
        </is>
      </c>
      <c r="S871" s="48" t="n">
        <v>0</v>
      </c>
      <c r="T871" s="48" t="n">
        <v>0</v>
      </c>
      <c r="U871" s="34" t="inlineStr">
        <is>
          <t>None (natural flavours)</t>
        </is>
      </c>
      <c r="V871" s="34" t="inlineStr">
        <is>
          <t>Zero calorie flavoured sparkling water</t>
        </is>
      </c>
      <c r="W871" s="51" t="n"/>
      <c r="X871" s="51" t="n"/>
      <c r="Y871" s="51" t="n"/>
      <c r="Z871" s="51" t="n"/>
      <c r="AA871" s="34" t="inlineStr">
        <is>
          <t>Low</t>
        </is>
      </c>
      <c r="AB871" s="34" t="inlineStr">
        <is>
          <t>Coca-Cola sparkling water</t>
        </is>
      </c>
      <c r="AC871" s="34" t="inlineStr">
        <is>
          <t>Plain flavoured sparkling water</t>
        </is>
      </c>
      <c r="AD871" s="34" t="inlineStr">
        <is>
          <t>Value zero cal seltzer.</t>
        </is>
      </c>
      <c r="AE871" s="51" t="n"/>
      <c r="AF871" s="53">
        <f>IF(AND(ISNUMBER($P871),ISNUMBER($AL871),$AL871&lt;&gt;0),ROUND($P871/$AL871*100,1),"")</f>
        <v/>
      </c>
      <c r="AG871" s="54">
        <f>IF(AND(ISNUMBER($S871),ISNUMBER($AL871),$AL871&lt;&gt;0),ROUND($S871/$AL871*100,2),"")</f>
        <v/>
      </c>
      <c r="AH871" s="53">
        <f>IF(AND(ISNUMBER($Q871),ISNUMBER($AL871),$AL871&lt;&gt;0),ROUND($Q871/$AL871*100,1),"")</f>
        <v/>
      </c>
      <c r="AI871" s="48">
        <f>IF(ISNUMBER($S871),IF($S871&lt;=1,"Yes","No"),"n/a")</f>
        <v/>
      </c>
      <c r="AJ871" s="48">
        <f>IF(ISNUMBER($S871),ROUND(MAX(0,MIN(100,100-$S871*2.5-IF(ISNUMBER($T871),$T871,0)*0.12+IF($S871&lt;=1,12,0))),0),"")</f>
        <v/>
      </c>
      <c r="AK871" s="48">
        <f>IF(ISNUMBER($Q871),IF($Q871&gt;=100,20,IF($Q871&gt;=30,10,0)),0)+IF(ISNUMBER($R871),IF($R871&gt;=100,20,0),0)+IF(ISNUMBER($P871),IF($P871&gt;=150,20,IF($P871&gt;=50,12,5)),0)+IF(ISNUMBER($S871),IF($S871&lt;=1,15,0),0)</f>
        <v/>
      </c>
      <c r="AL871" s="48" t="n">
        <v>355</v>
      </c>
      <c r="AM871" s="49" t="n"/>
      <c r="AN871" s="48">
        <f>IF(AND(ISNUMBER($P871),ISNUMBER($AL871),$AL871&lt;&gt;0),IF(OR($P871&gt;180,$P871/$AL871*1000&gt;400),"Over ceiling, confirm SKU","Within"),"n/a")</f>
        <v/>
      </c>
      <c r="AO871" s="51" t="n"/>
      <c r="AP871" s="51" t="n"/>
      <c r="AQ871" s="51" t="n"/>
      <c r="AR871" s="34" t="inlineStr">
        <is>
          <t>Recalled, batch confirmed, to confirm</t>
        </is>
      </c>
      <c r="AS871" s="34" t="inlineStr">
        <is>
          <t>BLANK -&gt; requires live Amazon.ca capture</t>
        </is>
      </c>
      <c r="AT871" s="34" t="inlineStr">
        <is>
          <t>Unverified commercial data</t>
        </is>
      </c>
    </row>
    <row r="872" ht="28" customHeight="1">
      <c r="A872" s="34" t="inlineStr">
        <is>
          <t>Dasani</t>
        </is>
      </c>
      <c r="B872" s="34" t="inlineStr">
        <is>
          <t>Dasani Sparkling Water | Lemon | 24 pack 355mL</t>
        </is>
      </c>
      <c r="C872" s="34" t="inlineStr">
        <is>
          <t>5) Sparkling water &amp; soda</t>
        </is>
      </c>
      <c r="D872" s="34" t="inlineStr">
        <is>
          <t>355 mL can</t>
        </is>
      </c>
      <c r="E872" s="48" t="n">
        <v>24</v>
      </c>
      <c r="F872" s="49" t="n"/>
      <c r="G872" s="50">
        <f>IF(AND(ISNUMBER($F872),ISNUMBER($E872),$E872&lt;&gt;0),$F872/$E872,"")</f>
        <v/>
      </c>
      <c r="H872" s="50">
        <f>IF(AND(ISNUMBER($F872),ISNUMBER($AL872),ISNUMBER($E872),($AL872*$E872)&lt;&gt;0),$F872/($AL872*$E872)*100,"")</f>
        <v/>
      </c>
      <c r="I872" s="51" t="n"/>
      <c r="J872" s="52" t="n"/>
      <c r="K872" s="50">
        <f>IF(AND(ISNUMBER($F872),ISNUMBER($J872)),$F872*(1-$J872),"")</f>
        <v/>
      </c>
      <c r="L872" s="51" t="n"/>
      <c r="M872" s="51" t="n"/>
      <c r="N872" s="50">
        <f>IF(ISNUMBER($F872),($F872-IF(ISNUMBER($AM872),$AM872,0))*(1-IF(ISNUMBER($J872),$J872,0)),"")</f>
        <v/>
      </c>
      <c r="O872" s="34" t="inlineStr">
        <is>
          <t>Lemon</t>
        </is>
      </c>
      <c r="P872" s="48" t="n">
        <v>0</v>
      </c>
      <c r="Q872" s="48" t="n">
        <v>0</v>
      </c>
      <c r="R872" s="34" t="inlineStr">
        <is>
          <t>Not listed</t>
        </is>
      </c>
      <c r="S872" s="48" t="n">
        <v>0</v>
      </c>
      <c r="T872" s="48" t="n">
        <v>0</v>
      </c>
      <c r="U872" s="34" t="inlineStr">
        <is>
          <t>None (natural flavours)</t>
        </is>
      </c>
      <c r="V872" s="34" t="inlineStr">
        <is>
          <t>Zero calorie flavoured sparkling water</t>
        </is>
      </c>
      <c r="W872" s="51" t="n"/>
      <c r="X872" s="51" t="n"/>
      <c r="Y872" s="51" t="n"/>
      <c r="Z872" s="51" t="n"/>
      <c r="AA872" s="34" t="inlineStr">
        <is>
          <t>Low</t>
        </is>
      </c>
      <c r="AB872" s="34" t="inlineStr">
        <is>
          <t>Coca-Cola sparkling water</t>
        </is>
      </c>
      <c r="AC872" s="34" t="inlineStr">
        <is>
          <t>Plain flavoured sparkling water</t>
        </is>
      </c>
      <c r="AD872" s="34" t="inlineStr">
        <is>
          <t>Value zero cal seltzer.</t>
        </is>
      </c>
      <c r="AE872" s="51" t="n"/>
      <c r="AF872" s="53">
        <f>IF(AND(ISNUMBER($P872),ISNUMBER($AL872),$AL872&lt;&gt;0),ROUND($P872/$AL872*100,1),"")</f>
        <v/>
      </c>
      <c r="AG872" s="54">
        <f>IF(AND(ISNUMBER($S872),ISNUMBER($AL872),$AL872&lt;&gt;0),ROUND($S872/$AL872*100,2),"")</f>
        <v/>
      </c>
      <c r="AH872" s="53">
        <f>IF(AND(ISNUMBER($Q872),ISNUMBER($AL872),$AL872&lt;&gt;0),ROUND($Q872/$AL872*100,1),"")</f>
        <v/>
      </c>
      <c r="AI872" s="48">
        <f>IF(ISNUMBER($S872),IF($S872&lt;=1,"Yes","No"),"n/a")</f>
        <v/>
      </c>
      <c r="AJ872" s="48">
        <f>IF(ISNUMBER($S872),ROUND(MAX(0,MIN(100,100-$S872*2.5-IF(ISNUMBER($T872),$T872,0)*0.12+IF($S872&lt;=1,12,0))),0),"")</f>
        <v/>
      </c>
      <c r="AK872" s="48">
        <f>IF(ISNUMBER($Q872),IF($Q872&gt;=100,20,IF($Q872&gt;=30,10,0)),0)+IF(ISNUMBER($R872),IF($R872&gt;=100,20,0),0)+IF(ISNUMBER($P872),IF($P872&gt;=150,20,IF($P872&gt;=50,12,5)),0)+IF(ISNUMBER($S872),IF($S872&lt;=1,15,0),0)</f>
        <v/>
      </c>
      <c r="AL872" s="48" t="n">
        <v>355</v>
      </c>
      <c r="AM872" s="49" t="n"/>
      <c r="AN872" s="48">
        <f>IF(AND(ISNUMBER($P872),ISNUMBER($AL872),$AL872&lt;&gt;0),IF(OR($P872&gt;180,$P872/$AL872*1000&gt;400),"Over ceiling, confirm SKU","Within"),"n/a")</f>
        <v/>
      </c>
      <c r="AO872" s="51" t="n"/>
      <c r="AP872" s="51" t="n"/>
      <c r="AQ872" s="51" t="n"/>
      <c r="AR872" s="34" t="inlineStr">
        <is>
          <t>Recalled, batch confirmed, to confirm</t>
        </is>
      </c>
      <c r="AS872" s="34" t="inlineStr">
        <is>
          <t>BLANK -&gt; requires live Amazon.ca capture</t>
        </is>
      </c>
      <c r="AT872" s="34" t="inlineStr">
        <is>
          <t>Unverified commercial data</t>
        </is>
      </c>
    </row>
    <row r="873" ht="28" customHeight="1">
      <c r="A873" s="34" t="inlineStr">
        <is>
          <t>Dasani</t>
        </is>
      </c>
      <c r="B873" s="34" t="inlineStr">
        <is>
          <t>Dasani Sparkling Water | Berry | single 355mL</t>
        </is>
      </c>
      <c r="C873" s="34" t="inlineStr">
        <is>
          <t>5) Sparkling water &amp; soda</t>
        </is>
      </c>
      <c r="D873" s="34" t="inlineStr">
        <is>
          <t>355 mL can</t>
        </is>
      </c>
      <c r="E873" s="48" t="n">
        <v>1</v>
      </c>
      <c r="F873" s="49" t="n"/>
      <c r="G873" s="50">
        <f>IF(AND(ISNUMBER($F873),ISNUMBER($E873),$E873&lt;&gt;0),$F873/$E873,"")</f>
        <v/>
      </c>
      <c r="H873" s="50">
        <f>IF(AND(ISNUMBER($F873),ISNUMBER($AL873),ISNUMBER($E873),($AL873*$E873)&lt;&gt;0),$F873/($AL873*$E873)*100,"")</f>
        <v/>
      </c>
      <c r="I873" s="51" t="n"/>
      <c r="J873" s="52" t="n"/>
      <c r="K873" s="50">
        <f>IF(AND(ISNUMBER($F873),ISNUMBER($J873)),$F873*(1-$J873),"")</f>
        <v/>
      </c>
      <c r="L873" s="51" t="n"/>
      <c r="M873" s="51" t="n"/>
      <c r="N873" s="50">
        <f>IF(ISNUMBER($F873),($F873-IF(ISNUMBER($AM873),$AM873,0))*(1-IF(ISNUMBER($J873),$J873,0)),"")</f>
        <v/>
      </c>
      <c r="O873" s="34" t="inlineStr">
        <is>
          <t>Berry</t>
        </is>
      </c>
      <c r="P873" s="48" t="n">
        <v>0</v>
      </c>
      <c r="Q873" s="48" t="n">
        <v>0</v>
      </c>
      <c r="R873" s="34" t="inlineStr">
        <is>
          <t>Not listed</t>
        </is>
      </c>
      <c r="S873" s="48" t="n">
        <v>0</v>
      </c>
      <c r="T873" s="48" t="n">
        <v>0</v>
      </c>
      <c r="U873" s="34" t="inlineStr">
        <is>
          <t>None (natural flavours)</t>
        </is>
      </c>
      <c r="V873" s="34" t="inlineStr">
        <is>
          <t>Zero calorie flavoured sparkling water</t>
        </is>
      </c>
      <c r="W873" s="51" t="n"/>
      <c r="X873" s="51" t="n"/>
      <c r="Y873" s="51" t="n"/>
      <c r="Z873" s="51" t="n"/>
      <c r="AA873" s="34" t="inlineStr">
        <is>
          <t>Low</t>
        </is>
      </c>
      <c r="AB873" s="34" t="inlineStr">
        <is>
          <t>Coca-Cola sparkling water</t>
        </is>
      </c>
      <c r="AC873" s="34" t="inlineStr">
        <is>
          <t>Plain flavoured sparkling water</t>
        </is>
      </c>
      <c r="AD873" s="34" t="inlineStr">
        <is>
          <t>Value zero cal seltzer.</t>
        </is>
      </c>
      <c r="AE873" s="51" t="n"/>
      <c r="AF873" s="53">
        <f>IF(AND(ISNUMBER($P873),ISNUMBER($AL873),$AL873&lt;&gt;0),ROUND($P873/$AL873*100,1),"")</f>
        <v/>
      </c>
      <c r="AG873" s="54">
        <f>IF(AND(ISNUMBER($S873),ISNUMBER($AL873),$AL873&lt;&gt;0),ROUND($S873/$AL873*100,2),"")</f>
        <v/>
      </c>
      <c r="AH873" s="53">
        <f>IF(AND(ISNUMBER($Q873),ISNUMBER($AL873),$AL873&lt;&gt;0),ROUND($Q873/$AL873*100,1),"")</f>
        <v/>
      </c>
      <c r="AI873" s="48">
        <f>IF(ISNUMBER($S873),IF($S873&lt;=1,"Yes","No"),"n/a")</f>
        <v/>
      </c>
      <c r="AJ873" s="48">
        <f>IF(ISNUMBER($S873),ROUND(MAX(0,MIN(100,100-$S873*2.5-IF(ISNUMBER($T873),$T873,0)*0.12+IF($S873&lt;=1,12,0))),0),"")</f>
        <v/>
      </c>
      <c r="AK873" s="48">
        <f>IF(ISNUMBER($Q873),IF($Q873&gt;=100,20,IF($Q873&gt;=30,10,0)),0)+IF(ISNUMBER($R873),IF($R873&gt;=100,20,0),0)+IF(ISNUMBER($P873),IF($P873&gt;=150,20,IF($P873&gt;=50,12,5)),0)+IF(ISNUMBER($S873),IF($S873&lt;=1,15,0),0)</f>
        <v/>
      </c>
      <c r="AL873" s="48" t="n">
        <v>355</v>
      </c>
      <c r="AM873" s="49" t="n"/>
      <c r="AN873" s="48">
        <f>IF(AND(ISNUMBER($P873),ISNUMBER($AL873),$AL873&lt;&gt;0),IF(OR($P873&gt;180,$P873/$AL873*1000&gt;400),"Over ceiling, confirm SKU","Within"),"n/a")</f>
        <v/>
      </c>
      <c r="AO873" s="51" t="n"/>
      <c r="AP873" s="51" t="n"/>
      <c r="AQ873" s="51" t="n"/>
      <c r="AR873" s="34" t="inlineStr">
        <is>
          <t>Recalled, batch confirmed, to confirm</t>
        </is>
      </c>
      <c r="AS873" s="34" t="inlineStr">
        <is>
          <t>BLANK -&gt; requires live Amazon.ca capture</t>
        </is>
      </c>
      <c r="AT873" s="34" t="inlineStr">
        <is>
          <t>Unverified commercial data</t>
        </is>
      </c>
    </row>
    <row r="874" ht="28" customHeight="1">
      <c r="A874" s="34" t="inlineStr">
        <is>
          <t>Dasani</t>
        </is>
      </c>
      <c r="B874" s="34" t="inlineStr">
        <is>
          <t>Dasani Sparkling Water | Berry | 8 pack 355mL</t>
        </is>
      </c>
      <c r="C874" s="34" t="inlineStr">
        <is>
          <t>5) Sparkling water &amp; soda</t>
        </is>
      </c>
      <c r="D874" s="34" t="inlineStr">
        <is>
          <t>355 mL can</t>
        </is>
      </c>
      <c r="E874" s="48" t="n">
        <v>8</v>
      </c>
      <c r="F874" s="49" t="n"/>
      <c r="G874" s="50">
        <f>IF(AND(ISNUMBER($F874),ISNUMBER($E874),$E874&lt;&gt;0),$F874/$E874,"")</f>
        <v/>
      </c>
      <c r="H874" s="50">
        <f>IF(AND(ISNUMBER($F874),ISNUMBER($AL874),ISNUMBER($E874),($AL874*$E874)&lt;&gt;0),$F874/($AL874*$E874)*100,"")</f>
        <v/>
      </c>
      <c r="I874" s="51" t="n"/>
      <c r="J874" s="52" t="n"/>
      <c r="K874" s="50">
        <f>IF(AND(ISNUMBER($F874),ISNUMBER($J874)),$F874*(1-$J874),"")</f>
        <v/>
      </c>
      <c r="L874" s="51" t="n"/>
      <c r="M874" s="51" t="n"/>
      <c r="N874" s="50">
        <f>IF(ISNUMBER($F874),($F874-IF(ISNUMBER($AM874),$AM874,0))*(1-IF(ISNUMBER($J874),$J874,0)),"")</f>
        <v/>
      </c>
      <c r="O874" s="34" t="inlineStr">
        <is>
          <t>Berry</t>
        </is>
      </c>
      <c r="P874" s="48" t="n">
        <v>0</v>
      </c>
      <c r="Q874" s="48" t="n">
        <v>0</v>
      </c>
      <c r="R874" s="34" t="inlineStr">
        <is>
          <t>Not listed</t>
        </is>
      </c>
      <c r="S874" s="48" t="n">
        <v>0</v>
      </c>
      <c r="T874" s="48" t="n">
        <v>0</v>
      </c>
      <c r="U874" s="34" t="inlineStr">
        <is>
          <t>None (natural flavours)</t>
        </is>
      </c>
      <c r="V874" s="34" t="inlineStr">
        <is>
          <t>Zero calorie flavoured sparkling water</t>
        </is>
      </c>
      <c r="W874" s="51" t="n"/>
      <c r="X874" s="51" t="n"/>
      <c r="Y874" s="51" t="n"/>
      <c r="Z874" s="51" t="n"/>
      <c r="AA874" s="34" t="inlineStr">
        <is>
          <t>Low</t>
        </is>
      </c>
      <c r="AB874" s="34" t="inlineStr">
        <is>
          <t>Coca-Cola sparkling water</t>
        </is>
      </c>
      <c r="AC874" s="34" t="inlineStr">
        <is>
          <t>Plain flavoured sparkling water</t>
        </is>
      </c>
      <c r="AD874" s="34" t="inlineStr">
        <is>
          <t>Value zero cal seltzer.</t>
        </is>
      </c>
      <c r="AE874" s="51" t="n"/>
      <c r="AF874" s="53">
        <f>IF(AND(ISNUMBER($P874),ISNUMBER($AL874),$AL874&lt;&gt;0),ROUND($P874/$AL874*100,1),"")</f>
        <v/>
      </c>
      <c r="AG874" s="54">
        <f>IF(AND(ISNUMBER($S874),ISNUMBER($AL874),$AL874&lt;&gt;0),ROUND($S874/$AL874*100,2),"")</f>
        <v/>
      </c>
      <c r="AH874" s="53">
        <f>IF(AND(ISNUMBER($Q874),ISNUMBER($AL874),$AL874&lt;&gt;0),ROUND($Q874/$AL874*100,1),"")</f>
        <v/>
      </c>
      <c r="AI874" s="48">
        <f>IF(ISNUMBER($S874),IF($S874&lt;=1,"Yes","No"),"n/a")</f>
        <v/>
      </c>
      <c r="AJ874" s="48">
        <f>IF(ISNUMBER($S874),ROUND(MAX(0,MIN(100,100-$S874*2.5-IF(ISNUMBER($T874),$T874,0)*0.12+IF($S874&lt;=1,12,0))),0),"")</f>
        <v/>
      </c>
      <c r="AK874" s="48">
        <f>IF(ISNUMBER($Q874),IF($Q874&gt;=100,20,IF($Q874&gt;=30,10,0)),0)+IF(ISNUMBER($R874),IF($R874&gt;=100,20,0),0)+IF(ISNUMBER($P874),IF($P874&gt;=150,20,IF($P874&gt;=50,12,5)),0)+IF(ISNUMBER($S874),IF($S874&lt;=1,15,0),0)</f>
        <v/>
      </c>
      <c r="AL874" s="48" t="n">
        <v>355</v>
      </c>
      <c r="AM874" s="49" t="n"/>
      <c r="AN874" s="48">
        <f>IF(AND(ISNUMBER($P874),ISNUMBER($AL874),$AL874&lt;&gt;0),IF(OR($P874&gt;180,$P874/$AL874*1000&gt;400),"Over ceiling, confirm SKU","Within"),"n/a")</f>
        <v/>
      </c>
      <c r="AO874" s="51" t="n"/>
      <c r="AP874" s="51" t="n"/>
      <c r="AQ874" s="51" t="n"/>
      <c r="AR874" s="34" t="inlineStr">
        <is>
          <t>Recalled, batch confirmed, to confirm</t>
        </is>
      </c>
      <c r="AS874" s="34" t="inlineStr">
        <is>
          <t>BLANK -&gt; requires live Amazon.ca capture</t>
        </is>
      </c>
      <c r="AT874" s="34" t="inlineStr">
        <is>
          <t>Unverified commercial data</t>
        </is>
      </c>
    </row>
    <row r="875" ht="28" customHeight="1">
      <c r="A875" s="34" t="inlineStr">
        <is>
          <t>Dasani</t>
        </is>
      </c>
      <c r="B875" s="34" t="inlineStr">
        <is>
          <t>Dasani Sparkling Water | Berry | 12 pack 355mL</t>
        </is>
      </c>
      <c r="C875" s="34" t="inlineStr">
        <is>
          <t>5) Sparkling water &amp; soda</t>
        </is>
      </c>
      <c r="D875" s="34" t="inlineStr">
        <is>
          <t>355 mL can</t>
        </is>
      </c>
      <c r="E875" s="48" t="n">
        <v>12</v>
      </c>
      <c r="F875" s="49" t="n"/>
      <c r="G875" s="50">
        <f>IF(AND(ISNUMBER($F875),ISNUMBER($E875),$E875&lt;&gt;0),$F875/$E875,"")</f>
        <v/>
      </c>
      <c r="H875" s="50">
        <f>IF(AND(ISNUMBER($F875),ISNUMBER($AL875),ISNUMBER($E875),($AL875*$E875)&lt;&gt;0),$F875/($AL875*$E875)*100,"")</f>
        <v/>
      </c>
      <c r="I875" s="51" t="n"/>
      <c r="J875" s="52" t="n"/>
      <c r="K875" s="50">
        <f>IF(AND(ISNUMBER($F875),ISNUMBER($J875)),$F875*(1-$J875),"")</f>
        <v/>
      </c>
      <c r="L875" s="51" t="n"/>
      <c r="M875" s="51" t="n"/>
      <c r="N875" s="50">
        <f>IF(ISNUMBER($F875),($F875-IF(ISNUMBER($AM875),$AM875,0))*(1-IF(ISNUMBER($J875),$J875,0)),"")</f>
        <v/>
      </c>
      <c r="O875" s="34" t="inlineStr">
        <is>
          <t>Berry</t>
        </is>
      </c>
      <c r="P875" s="48" t="n">
        <v>0</v>
      </c>
      <c r="Q875" s="48" t="n">
        <v>0</v>
      </c>
      <c r="R875" s="34" t="inlineStr">
        <is>
          <t>Not listed</t>
        </is>
      </c>
      <c r="S875" s="48" t="n">
        <v>0</v>
      </c>
      <c r="T875" s="48" t="n">
        <v>0</v>
      </c>
      <c r="U875" s="34" t="inlineStr">
        <is>
          <t>None (natural flavours)</t>
        </is>
      </c>
      <c r="V875" s="34" t="inlineStr">
        <is>
          <t>Zero calorie flavoured sparkling water</t>
        </is>
      </c>
      <c r="W875" s="51" t="n"/>
      <c r="X875" s="51" t="n"/>
      <c r="Y875" s="51" t="n"/>
      <c r="Z875" s="51" t="n"/>
      <c r="AA875" s="34" t="inlineStr">
        <is>
          <t>Low</t>
        </is>
      </c>
      <c r="AB875" s="34" t="inlineStr">
        <is>
          <t>Coca-Cola sparkling water</t>
        </is>
      </c>
      <c r="AC875" s="34" t="inlineStr">
        <is>
          <t>Plain flavoured sparkling water</t>
        </is>
      </c>
      <c r="AD875" s="34" t="inlineStr">
        <is>
          <t>Value zero cal seltzer.</t>
        </is>
      </c>
      <c r="AE875" s="51" t="n"/>
      <c r="AF875" s="53">
        <f>IF(AND(ISNUMBER($P875),ISNUMBER($AL875),$AL875&lt;&gt;0),ROUND($P875/$AL875*100,1),"")</f>
        <v/>
      </c>
      <c r="AG875" s="54">
        <f>IF(AND(ISNUMBER($S875),ISNUMBER($AL875),$AL875&lt;&gt;0),ROUND($S875/$AL875*100,2),"")</f>
        <v/>
      </c>
      <c r="AH875" s="53">
        <f>IF(AND(ISNUMBER($Q875),ISNUMBER($AL875),$AL875&lt;&gt;0),ROUND($Q875/$AL875*100,1),"")</f>
        <v/>
      </c>
      <c r="AI875" s="48">
        <f>IF(ISNUMBER($S875),IF($S875&lt;=1,"Yes","No"),"n/a")</f>
        <v/>
      </c>
      <c r="AJ875" s="48">
        <f>IF(ISNUMBER($S875),ROUND(MAX(0,MIN(100,100-$S875*2.5-IF(ISNUMBER($T875),$T875,0)*0.12+IF($S875&lt;=1,12,0))),0),"")</f>
        <v/>
      </c>
      <c r="AK875" s="48">
        <f>IF(ISNUMBER($Q875),IF($Q875&gt;=100,20,IF($Q875&gt;=30,10,0)),0)+IF(ISNUMBER($R875),IF($R875&gt;=100,20,0),0)+IF(ISNUMBER($P875),IF($P875&gt;=150,20,IF($P875&gt;=50,12,5)),0)+IF(ISNUMBER($S875),IF($S875&lt;=1,15,0),0)</f>
        <v/>
      </c>
      <c r="AL875" s="48" t="n">
        <v>355</v>
      </c>
      <c r="AM875" s="49" t="n"/>
      <c r="AN875" s="48">
        <f>IF(AND(ISNUMBER($P875),ISNUMBER($AL875),$AL875&lt;&gt;0),IF(OR($P875&gt;180,$P875/$AL875*1000&gt;400),"Over ceiling, confirm SKU","Within"),"n/a")</f>
        <v/>
      </c>
      <c r="AO875" s="51" t="n"/>
      <c r="AP875" s="51" t="n"/>
      <c r="AQ875" s="51" t="n"/>
      <c r="AR875" s="34" t="inlineStr">
        <is>
          <t>Recalled, batch confirmed, to confirm</t>
        </is>
      </c>
      <c r="AS875" s="34" t="inlineStr">
        <is>
          <t>BLANK -&gt; requires live Amazon.ca capture</t>
        </is>
      </c>
      <c r="AT875" s="34" t="inlineStr">
        <is>
          <t>Unverified commercial data</t>
        </is>
      </c>
    </row>
    <row r="876" ht="28" customHeight="1">
      <c r="A876" s="34" t="inlineStr">
        <is>
          <t>Dasani</t>
        </is>
      </c>
      <c r="B876" s="34" t="inlineStr">
        <is>
          <t>Dasani Sparkling Water | Berry | 15 pack 355mL</t>
        </is>
      </c>
      <c r="C876" s="34" t="inlineStr">
        <is>
          <t>5) Sparkling water &amp; soda</t>
        </is>
      </c>
      <c r="D876" s="34" t="inlineStr">
        <is>
          <t>355 mL can</t>
        </is>
      </c>
      <c r="E876" s="48" t="n">
        <v>15</v>
      </c>
      <c r="F876" s="49" t="n"/>
      <c r="G876" s="50">
        <f>IF(AND(ISNUMBER($F876),ISNUMBER($E876),$E876&lt;&gt;0),$F876/$E876,"")</f>
        <v/>
      </c>
      <c r="H876" s="50">
        <f>IF(AND(ISNUMBER($F876),ISNUMBER($AL876),ISNUMBER($E876),($AL876*$E876)&lt;&gt;0),$F876/($AL876*$E876)*100,"")</f>
        <v/>
      </c>
      <c r="I876" s="51" t="n"/>
      <c r="J876" s="52" t="n"/>
      <c r="K876" s="50">
        <f>IF(AND(ISNUMBER($F876),ISNUMBER($J876)),$F876*(1-$J876),"")</f>
        <v/>
      </c>
      <c r="L876" s="51" t="n"/>
      <c r="M876" s="51" t="n"/>
      <c r="N876" s="50">
        <f>IF(ISNUMBER($F876),($F876-IF(ISNUMBER($AM876),$AM876,0))*(1-IF(ISNUMBER($J876),$J876,0)),"")</f>
        <v/>
      </c>
      <c r="O876" s="34" t="inlineStr">
        <is>
          <t>Berry</t>
        </is>
      </c>
      <c r="P876" s="48" t="n">
        <v>0</v>
      </c>
      <c r="Q876" s="48" t="n">
        <v>0</v>
      </c>
      <c r="R876" s="34" t="inlineStr">
        <is>
          <t>Not listed</t>
        </is>
      </c>
      <c r="S876" s="48" t="n">
        <v>0</v>
      </c>
      <c r="T876" s="48" t="n">
        <v>0</v>
      </c>
      <c r="U876" s="34" t="inlineStr">
        <is>
          <t>None (natural flavours)</t>
        </is>
      </c>
      <c r="V876" s="34" t="inlineStr">
        <is>
          <t>Zero calorie flavoured sparkling water</t>
        </is>
      </c>
      <c r="W876" s="51" t="n"/>
      <c r="X876" s="51" t="n"/>
      <c r="Y876" s="51" t="n"/>
      <c r="Z876" s="51" t="n"/>
      <c r="AA876" s="34" t="inlineStr">
        <is>
          <t>Low</t>
        </is>
      </c>
      <c r="AB876" s="34" t="inlineStr">
        <is>
          <t>Coca-Cola sparkling water</t>
        </is>
      </c>
      <c r="AC876" s="34" t="inlineStr">
        <is>
          <t>Plain flavoured sparkling water</t>
        </is>
      </c>
      <c r="AD876" s="34" t="inlineStr">
        <is>
          <t>Value zero cal seltzer.</t>
        </is>
      </c>
      <c r="AE876" s="51" t="n"/>
      <c r="AF876" s="53">
        <f>IF(AND(ISNUMBER($P876),ISNUMBER($AL876),$AL876&lt;&gt;0),ROUND($P876/$AL876*100,1),"")</f>
        <v/>
      </c>
      <c r="AG876" s="54">
        <f>IF(AND(ISNUMBER($S876),ISNUMBER($AL876),$AL876&lt;&gt;0),ROUND($S876/$AL876*100,2),"")</f>
        <v/>
      </c>
      <c r="AH876" s="53">
        <f>IF(AND(ISNUMBER($Q876),ISNUMBER($AL876),$AL876&lt;&gt;0),ROUND($Q876/$AL876*100,1),"")</f>
        <v/>
      </c>
      <c r="AI876" s="48">
        <f>IF(ISNUMBER($S876),IF($S876&lt;=1,"Yes","No"),"n/a")</f>
        <v/>
      </c>
      <c r="AJ876" s="48">
        <f>IF(ISNUMBER($S876),ROUND(MAX(0,MIN(100,100-$S876*2.5-IF(ISNUMBER($T876),$T876,0)*0.12+IF($S876&lt;=1,12,0))),0),"")</f>
        <v/>
      </c>
      <c r="AK876" s="48">
        <f>IF(ISNUMBER($Q876),IF($Q876&gt;=100,20,IF($Q876&gt;=30,10,0)),0)+IF(ISNUMBER($R876),IF($R876&gt;=100,20,0),0)+IF(ISNUMBER($P876),IF($P876&gt;=150,20,IF($P876&gt;=50,12,5)),0)+IF(ISNUMBER($S876),IF($S876&lt;=1,15,0),0)</f>
        <v/>
      </c>
      <c r="AL876" s="48" t="n">
        <v>355</v>
      </c>
      <c r="AM876" s="49" t="n"/>
      <c r="AN876" s="48">
        <f>IF(AND(ISNUMBER($P876),ISNUMBER($AL876),$AL876&lt;&gt;0),IF(OR($P876&gt;180,$P876/$AL876*1000&gt;400),"Over ceiling, confirm SKU","Within"),"n/a")</f>
        <v/>
      </c>
      <c r="AO876" s="51" t="n"/>
      <c r="AP876" s="51" t="n"/>
      <c r="AQ876" s="51" t="n"/>
      <c r="AR876" s="34" t="inlineStr">
        <is>
          <t>Recalled, batch confirmed, to confirm</t>
        </is>
      </c>
      <c r="AS876" s="34" t="inlineStr">
        <is>
          <t>BLANK -&gt; requires live Amazon.ca capture</t>
        </is>
      </c>
      <c r="AT876" s="34" t="inlineStr">
        <is>
          <t>Unverified commercial data</t>
        </is>
      </c>
    </row>
    <row r="877" ht="28" customHeight="1">
      <c r="A877" s="34" t="inlineStr">
        <is>
          <t>Dasani</t>
        </is>
      </c>
      <c r="B877" s="34" t="inlineStr">
        <is>
          <t>Dasani Sparkling Water | Berry | 18 pack 355mL</t>
        </is>
      </c>
      <c r="C877" s="34" t="inlineStr">
        <is>
          <t>5) Sparkling water &amp; soda</t>
        </is>
      </c>
      <c r="D877" s="34" t="inlineStr">
        <is>
          <t>355 mL can</t>
        </is>
      </c>
      <c r="E877" s="48" t="n">
        <v>18</v>
      </c>
      <c r="F877" s="49" t="n"/>
      <c r="G877" s="50">
        <f>IF(AND(ISNUMBER($F877),ISNUMBER($E877),$E877&lt;&gt;0),$F877/$E877,"")</f>
        <v/>
      </c>
      <c r="H877" s="50">
        <f>IF(AND(ISNUMBER($F877),ISNUMBER($AL877),ISNUMBER($E877),($AL877*$E877)&lt;&gt;0),$F877/($AL877*$E877)*100,"")</f>
        <v/>
      </c>
      <c r="I877" s="51" t="n"/>
      <c r="J877" s="52" t="n"/>
      <c r="K877" s="50">
        <f>IF(AND(ISNUMBER($F877),ISNUMBER($J877)),$F877*(1-$J877),"")</f>
        <v/>
      </c>
      <c r="L877" s="51" t="n"/>
      <c r="M877" s="51" t="n"/>
      <c r="N877" s="50">
        <f>IF(ISNUMBER($F877),($F877-IF(ISNUMBER($AM877),$AM877,0))*(1-IF(ISNUMBER($J877),$J877,0)),"")</f>
        <v/>
      </c>
      <c r="O877" s="34" t="inlineStr">
        <is>
          <t>Berry</t>
        </is>
      </c>
      <c r="P877" s="48" t="n">
        <v>0</v>
      </c>
      <c r="Q877" s="48" t="n">
        <v>0</v>
      </c>
      <c r="R877" s="34" t="inlineStr">
        <is>
          <t>Not listed</t>
        </is>
      </c>
      <c r="S877" s="48" t="n">
        <v>0</v>
      </c>
      <c r="T877" s="48" t="n">
        <v>0</v>
      </c>
      <c r="U877" s="34" t="inlineStr">
        <is>
          <t>None (natural flavours)</t>
        </is>
      </c>
      <c r="V877" s="34" t="inlineStr">
        <is>
          <t>Zero calorie flavoured sparkling water</t>
        </is>
      </c>
      <c r="W877" s="51" t="n"/>
      <c r="X877" s="51" t="n"/>
      <c r="Y877" s="51" t="n"/>
      <c r="Z877" s="51" t="n"/>
      <c r="AA877" s="34" t="inlineStr">
        <is>
          <t>Low</t>
        </is>
      </c>
      <c r="AB877" s="34" t="inlineStr">
        <is>
          <t>Coca-Cola sparkling water</t>
        </is>
      </c>
      <c r="AC877" s="34" t="inlineStr">
        <is>
          <t>Plain flavoured sparkling water</t>
        </is>
      </c>
      <c r="AD877" s="34" t="inlineStr">
        <is>
          <t>Value zero cal seltzer.</t>
        </is>
      </c>
      <c r="AE877" s="51" t="n"/>
      <c r="AF877" s="53">
        <f>IF(AND(ISNUMBER($P877),ISNUMBER($AL877),$AL877&lt;&gt;0),ROUND($P877/$AL877*100,1),"")</f>
        <v/>
      </c>
      <c r="AG877" s="54">
        <f>IF(AND(ISNUMBER($S877),ISNUMBER($AL877),$AL877&lt;&gt;0),ROUND($S877/$AL877*100,2),"")</f>
        <v/>
      </c>
      <c r="AH877" s="53">
        <f>IF(AND(ISNUMBER($Q877),ISNUMBER($AL877),$AL877&lt;&gt;0),ROUND($Q877/$AL877*100,1),"")</f>
        <v/>
      </c>
      <c r="AI877" s="48">
        <f>IF(ISNUMBER($S877),IF($S877&lt;=1,"Yes","No"),"n/a")</f>
        <v/>
      </c>
      <c r="AJ877" s="48">
        <f>IF(ISNUMBER($S877),ROUND(MAX(0,MIN(100,100-$S877*2.5-IF(ISNUMBER($T877),$T877,0)*0.12+IF($S877&lt;=1,12,0))),0),"")</f>
        <v/>
      </c>
      <c r="AK877" s="48">
        <f>IF(ISNUMBER($Q877),IF($Q877&gt;=100,20,IF($Q877&gt;=30,10,0)),0)+IF(ISNUMBER($R877),IF($R877&gt;=100,20,0),0)+IF(ISNUMBER($P877),IF($P877&gt;=150,20,IF($P877&gt;=50,12,5)),0)+IF(ISNUMBER($S877),IF($S877&lt;=1,15,0),0)</f>
        <v/>
      </c>
      <c r="AL877" s="48" t="n">
        <v>355</v>
      </c>
      <c r="AM877" s="49" t="n"/>
      <c r="AN877" s="48">
        <f>IF(AND(ISNUMBER($P877),ISNUMBER($AL877),$AL877&lt;&gt;0),IF(OR($P877&gt;180,$P877/$AL877*1000&gt;400),"Over ceiling, confirm SKU","Within"),"n/a")</f>
        <v/>
      </c>
      <c r="AO877" s="51" t="n"/>
      <c r="AP877" s="51" t="n"/>
      <c r="AQ877" s="51" t="n"/>
      <c r="AR877" s="34" t="inlineStr">
        <is>
          <t>Recalled, batch confirmed, to confirm</t>
        </is>
      </c>
      <c r="AS877" s="34" t="inlineStr">
        <is>
          <t>BLANK -&gt; requires live Amazon.ca capture</t>
        </is>
      </c>
      <c r="AT877" s="34" t="inlineStr">
        <is>
          <t>Unverified commercial data</t>
        </is>
      </c>
    </row>
    <row r="878" ht="28" customHeight="1">
      <c r="A878" s="34" t="inlineStr">
        <is>
          <t>Dasani</t>
        </is>
      </c>
      <c r="B878" s="34" t="inlineStr">
        <is>
          <t>Dasani Sparkling Water | Berry | 24 pack 355mL</t>
        </is>
      </c>
      <c r="C878" s="34" t="inlineStr">
        <is>
          <t>5) Sparkling water &amp; soda</t>
        </is>
      </c>
      <c r="D878" s="34" t="inlineStr">
        <is>
          <t>355 mL can</t>
        </is>
      </c>
      <c r="E878" s="48" t="n">
        <v>24</v>
      </c>
      <c r="F878" s="49" t="n"/>
      <c r="G878" s="50">
        <f>IF(AND(ISNUMBER($F878),ISNUMBER($E878),$E878&lt;&gt;0),$F878/$E878,"")</f>
        <v/>
      </c>
      <c r="H878" s="50">
        <f>IF(AND(ISNUMBER($F878),ISNUMBER($AL878),ISNUMBER($E878),($AL878*$E878)&lt;&gt;0),$F878/($AL878*$E878)*100,"")</f>
        <v/>
      </c>
      <c r="I878" s="51" t="n"/>
      <c r="J878" s="52" t="n"/>
      <c r="K878" s="50">
        <f>IF(AND(ISNUMBER($F878),ISNUMBER($J878)),$F878*(1-$J878),"")</f>
        <v/>
      </c>
      <c r="L878" s="51" t="n"/>
      <c r="M878" s="51" t="n"/>
      <c r="N878" s="50">
        <f>IF(ISNUMBER($F878),($F878-IF(ISNUMBER($AM878),$AM878,0))*(1-IF(ISNUMBER($J878),$J878,0)),"")</f>
        <v/>
      </c>
      <c r="O878" s="34" t="inlineStr">
        <is>
          <t>Berry</t>
        </is>
      </c>
      <c r="P878" s="48" t="n">
        <v>0</v>
      </c>
      <c r="Q878" s="48" t="n">
        <v>0</v>
      </c>
      <c r="R878" s="34" t="inlineStr">
        <is>
          <t>Not listed</t>
        </is>
      </c>
      <c r="S878" s="48" t="n">
        <v>0</v>
      </c>
      <c r="T878" s="48" t="n">
        <v>0</v>
      </c>
      <c r="U878" s="34" t="inlineStr">
        <is>
          <t>None (natural flavours)</t>
        </is>
      </c>
      <c r="V878" s="34" t="inlineStr">
        <is>
          <t>Zero calorie flavoured sparkling water</t>
        </is>
      </c>
      <c r="W878" s="51" t="n"/>
      <c r="X878" s="51" t="n"/>
      <c r="Y878" s="51" t="n"/>
      <c r="Z878" s="51" t="n"/>
      <c r="AA878" s="34" t="inlineStr">
        <is>
          <t>Low</t>
        </is>
      </c>
      <c r="AB878" s="34" t="inlineStr">
        <is>
          <t>Coca-Cola sparkling water</t>
        </is>
      </c>
      <c r="AC878" s="34" t="inlineStr">
        <is>
          <t>Plain flavoured sparkling water</t>
        </is>
      </c>
      <c r="AD878" s="34" t="inlineStr">
        <is>
          <t>Value zero cal seltzer.</t>
        </is>
      </c>
      <c r="AE878" s="51" t="n"/>
      <c r="AF878" s="53">
        <f>IF(AND(ISNUMBER($P878),ISNUMBER($AL878),$AL878&lt;&gt;0),ROUND($P878/$AL878*100,1),"")</f>
        <v/>
      </c>
      <c r="AG878" s="54">
        <f>IF(AND(ISNUMBER($S878),ISNUMBER($AL878),$AL878&lt;&gt;0),ROUND($S878/$AL878*100,2),"")</f>
        <v/>
      </c>
      <c r="AH878" s="53">
        <f>IF(AND(ISNUMBER($Q878),ISNUMBER($AL878),$AL878&lt;&gt;0),ROUND($Q878/$AL878*100,1),"")</f>
        <v/>
      </c>
      <c r="AI878" s="48">
        <f>IF(ISNUMBER($S878),IF($S878&lt;=1,"Yes","No"),"n/a")</f>
        <v/>
      </c>
      <c r="AJ878" s="48">
        <f>IF(ISNUMBER($S878),ROUND(MAX(0,MIN(100,100-$S878*2.5-IF(ISNUMBER($T878),$T878,0)*0.12+IF($S878&lt;=1,12,0))),0),"")</f>
        <v/>
      </c>
      <c r="AK878" s="48">
        <f>IF(ISNUMBER($Q878),IF($Q878&gt;=100,20,IF($Q878&gt;=30,10,0)),0)+IF(ISNUMBER($R878),IF($R878&gt;=100,20,0),0)+IF(ISNUMBER($P878),IF($P878&gt;=150,20,IF($P878&gt;=50,12,5)),0)+IF(ISNUMBER($S878),IF($S878&lt;=1,15,0),0)</f>
        <v/>
      </c>
      <c r="AL878" s="48" t="n">
        <v>355</v>
      </c>
      <c r="AM878" s="49" t="n"/>
      <c r="AN878" s="48">
        <f>IF(AND(ISNUMBER($P878),ISNUMBER($AL878),$AL878&lt;&gt;0),IF(OR($P878&gt;180,$P878/$AL878*1000&gt;400),"Over ceiling, confirm SKU","Within"),"n/a")</f>
        <v/>
      </c>
      <c r="AO878" s="51" t="n"/>
      <c r="AP878" s="51" t="n"/>
      <c r="AQ878" s="51" t="n"/>
      <c r="AR878" s="34" t="inlineStr">
        <is>
          <t>Recalled, batch confirmed, to confirm</t>
        </is>
      </c>
      <c r="AS878" s="34" t="inlineStr">
        <is>
          <t>BLANK -&gt; requires live Amazon.ca capture</t>
        </is>
      </c>
      <c r="AT878" s="34" t="inlineStr">
        <is>
          <t>Unverified commercial data</t>
        </is>
      </c>
    </row>
    <row r="879" ht="28" customHeight="1">
      <c r="A879" s="34" t="inlineStr">
        <is>
          <t>Dasani</t>
        </is>
      </c>
      <c r="B879" s="34" t="inlineStr">
        <is>
          <t>Dasani Sparkling Water | Tropical Pineapple | single 355mL</t>
        </is>
      </c>
      <c r="C879" s="34" t="inlineStr">
        <is>
          <t>5) Sparkling water &amp; soda</t>
        </is>
      </c>
      <c r="D879" s="34" t="inlineStr">
        <is>
          <t>355 mL can</t>
        </is>
      </c>
      <c r="E879" s="48" t="n">
        <v>1</v>
      </c>
      <c r="F879" s="49" t="n"/>
      <c r="G879" s="50">
        <f>IF(AND(ISNUMBER($F879),ISNUMBER($E879),$E879&lt;&gt;0),$F879/$E879,"")</f>
        <v/>
      </c>
      <c r="H879" s="50">
        <f>IF(AND(ISNUMBER($F879),ISNUMBER($AL879),ISNUMBER($E879),($AL879*$E879)&lt;&gt;0),$F879/($AL879*$E879)*100,"")</f>
        <v/>
      </c>
      <c r="I879" s="51" t="n"/>
      <c r="J879" s="52" t="n"/>
      <c r="K879" s="50">
        <f>IF(AND(ISNUMBER($F879),ISNUMBER($J879)),$F879*(1-$J879),"")</f>
        <v/>
      </c>
      <c r="L879" s="51" t="n"/>
      <c r="M879" s="51" t="n"/>
      <c r="N879" s="50">
        <f>IF(ISNUMBER($F879),($F879-IF(ISNUMBER($AM879),$AM879,0))*(1-IF(ISNUMBER($J879),$J879,0)),"")</f>
        <v/>
      </c>
      <c r="O879" s="34" t="inlineStr">
        <is>
          <t>Tropical Pineapple</t>
        </is>
      </c>
      <c r="P879" s="48" t="n">
        <v>0</v>
      </c>
      <c r="Q879" s="48" t="n">
        <v>0</v>
      </c>
      <c r="R879" s="34" t="inlineStr">
        <is>
          <t>Not listed</t>
        </is>
      </c>
      <c r="S879" s="48" t="n">
        <v>0</v>
      </c>
      <c r="T879" s="48" t="n">
        <v>0</v>
      </c>
      <c r="U879" s="34" t="inlineStr">
        <is>
          <t>None (natural flavours)</t>
        </is>
      </c>
      <c r="V879" s="34" t="inlineStr">
        <is>
          <t>Zero calorie flavoured sparkling water</t>
        </is>
      </c>
      <c r="W879" s="51" t="n"/>
      <c r="X879" s="51" t="n"/>
      <c r="Y879" s="51" t="n"/>
      <c r="Z879" s="51" t="n"/>
      <c r="AA879" s="34" t="inlineStr">
        <is>
          <t>Low</t>
        </is>
      </c>
      <c r="AB879" s="34" t="inlineStr">
        <is>
          <t>Coca-Cola sparkling water</t>
        </is>
      </c>
      <c r="AC879" s="34" t="inlineStr">
        <is>
          <t>Plain flavoured sparkling water</t>
        </is>
      </c>
      <c r="AD879" s="34" t="inlineStr">
        <is>
          <t>Value zero cal seltzer.</t>
        </is>
      </c>
      <c r="AE879" s="51" t="n"/>
      <c r="AF879" s="53">
        <f>IF(AND(ISNUMBER($P879),ISNUMBER($AL879),$AL879&lt;&gt;0),ROUND($P879/$AL879*100,1),"")</f>
        <v/>
      </c>
      <c r="AG879" s="54">
        <f>IF(AND(ISNUMBER($S879),ISNUMBER($AL879),$AL879&lt;&gt;0),ROUND($S879/$AL879*100,2),"")</f>
        <v/>
      </c>
      <c r="AH879" s="53">
        <f>IF(AND(ISNUMBER($Q879),ISNUMBER($AL879),$AL879&lt;&gt;0),ROUND($Q879/$AL879*100,1),"")</f>
        <v/>
      </c>
      <c r="AI879" s="48">
        <f>IF(ISNUMBER($S879),IF($S879&lt;=1,"Yes","No"),"n/a")</f>
        <v/>
      </c>
      <c r="AJ879" s="48">
        <f>IF(ISNUMBER($S879),ROUND(MAX(0,MIN(100,100-$S879*2.5-IF(ISNUMBER($T879),$T879,0)*0.12+IF($S879&lt;=1,12,0))),0),"")</f>
        <v/>
      </c>
      <c r="AK879" s="48">
        <f>IF(ISNUMBER($Q879),IF($Q879&gt;=100,20,IF($Q879&gt;=30,10,0)),0)+IF(ISNUMBER($R879),IF($R879&gt;=100,20,0),0)+IF(ISNUMBER($P879),IF($P879&gt;=150,20,IF($P879&gt;=50,12,5)),0)+IF(ISNUMBER($S879),IF($S879&lt;=1,15,0),0)</f>
        <v/>
      </c>
      <c r="AL879" s="48" t="n">
        <v>355</v>
      </c>
      <c r="AM879" s="49" t="n"/>
      <c r="AN879" s="48">
        <f>IF(AND(ISNUMBER($P879),ISNUMBER($AL879),$AL879&lt;&gt;0),IF(OR($P879&gt;180,$P879/$AL879*1000&gt;400),"Over ceiling, confirm SKU","Within"),"n/a")</f>
        <v/>
      </c>
      <c r="AO879" s="51" t="n"/>
      <c r="AP879" s="51" t="n"/>
      <c r="AQ879" s="51" t="n"/>
      <c r="AR879" s="34" t="inlineStr">
        <is>
          <t>Recalled, batch confirmed, to confirm</t>
        </is>
      </c>
      <c r="AS879" s="34" t="inlineStr">
        <is>
          <t>BLANK -&gt; requires live Amazon.ca capture</t>
        </is>
      </c>
      <c r="AT879" s="34" t="inlineStr">
        <is>
          <t>Unverified commercial data</t>
        </is>
      </c>
    </row>
    <row r="880" ht="28" customHeight="1">
      <c r="A880" s="34" t="inlineStr">
        <is>
          <t>Dasani</t>
        </is>
      </c>
      <c r="B880" s="34" t="inlineStr">
        <is>
          <t>Dasani Sparkling Water | Tropical Pineapple | 8 pack 355mL</t>
        </is>
      </c>
      <c r="C880" s="34" t="inlineStr">
        <is>
          <t>5) Sparkling water &amp; soda</t>
        </is>
      </c>
      <c r="D880" s="34" t="inlineStr">
        <is>
          <t>355 mL can</t>
        </is>
      </c>
      <c r="E880" s="48" t="n">
        <v>8</v>
      </c>
      <c r="F880" s="49" t="n"/>
      <c r="G880" s="50">
        <f>IF(AND(ISNUMBER($F880),ISNUMBER($E880),$E880&lt;&gt;0),$F880/$E880,"")</f>
        <v/>
      </c>
      <c r="H880" s="50">
        <f>IF(AND(ISNUMBER($F880),ISNUMBER($AL880),ISNUMBER($E880),($AL880*$E880)&lt;&gt;0),$F880/($AL880*$E880)*100,"")</f>
        <v/>
      </c>
      <c r="I880" s="51" t="n"/>
      <c r="J880" s="52" t="n"/>
      <c r="K880" s="50">
        <f>IF(AND(ISNUMBER($F880),ISNUMBER($J880)),$F880*(1-$J880),"")</f>
        <v/>
      </c>
      <c r="L880" s="51" t="n"/>
      <c r="M880" s="51" t="n"/>
      <c r="N880" s="50">
        <f>IF(ISNUMBER($F880),($F880-IF(ISNUMBER($AM880),$AM880,0))*(1-IF(ISNUMBER($J880),$J880,0)),"")</f>
        <v/>
      </c>
      <c r="O880" s="34" t="inlineStr">
        <is>
          <t>Tropical Pineapple</t>
        </is>
      </c>
      <c r="P880" s="48" t="n">
        <v>0</v>
      </c>
      <c r="Q880" s="48" t="n">
        <v>0</v>
      </c>
      <c r="R880" s="34" t="inlineStr">
        <is>
          <t>Not listed</t>
        </is>
      </c>
      <c r="S880" s="48" t="n">
        <v>0</v>
      </c>
      <c r="T880" s="48" t="n">
        <v>0</v>
      </c>
      <c r="U880" s="34" t="inlineStr">
        <is>
          <t>None (natural flavours)</t>
        </is>
      </c>
      <c r="V880" s="34" t="inlineStr">
        <is>
          <t>Zero calorie flavoured sparkling water</t>
        </is>
      </c>
      <c r="W880" s="51" t="n"/>
      <c r="X880" s="51" t="n"/>
      <c r="Y880" s="51" t="n"/>
      <c r="Z880" s="51" t="n"/>
      <c r="AA880" s="34" t="inlineStr">
        <is>
          <t>Low</t>
        </is>
      </c>
      <c r="AB880" s="34" t="inlineStr">
        <is>
          <t>Coca-Cola sparkling water</t>
        </is>
      </c>
      <c r="AC880" s="34" t="inlineStr">
        <is>
          <t>Plain flavoured sparkling water</t>
        </is>
      </c>
      <c r="AD880" s="34" t="inlineStr">
        <is>
          <t>Value zero cal seltzer.</t>
        </is>
      </c>
      <c r="AE880" s="51" t="n"/>
      <c r="AF880" s="53">
        <f>IF(AND(ISNUMBER($P880),ISNUMBER($AL880),$AL880&lt;&gt;0),ROUND($P880/$AL880*100,1),"")</f>
        <v/>
      </c>
      <c r="AG880" s="54">
        <f>IF(AND(ISNUMBER($S880),ISNUMBER($AL880),$AL880&lt;&gt;0),ROUND($S880/$AL880*100,2),"")</f>
        <v/>
      </c>
      <c r="AH880" s="53">
        <f>IF(AND(ISNUMBER($Q880),ISNUMBER($AL880),$AL880&lt;&gt;0),ROUND($Q880/$AL880*100,1),"")</f>
        <v/>
      </c>
      <c r="AI880" s="48">
        <f>IF(ISNUMBER($S880),IF($S880&lt;=1,"Yes","No"),"n/a")</f>
        <v/>
      </c>
      <c r="AJ880" s="48">
        <f>IF(ISNUMBER($S880),ROUND(MAX(0,MIN(100,100-$S880*2.5-IF(ISNUMBER($T880),$T880,0)*0.12+IF($S880&lt;=1,12,0))),0),"")</f>
        <v/>
      </c>
      <c r="AK880" s="48">
        <f>IF(ISNUMBER($Q880),IF($Q880&gt;=100,20,IF($Q880&gt;=30,10,0)),0)+IF(ISNUMBER($R880),IF($R880&gt;=100,20,0),0)+IF(ISNUMBER($P880),IF($P880&gt;=150,20,IF($P880&gt;=50,12,5)),0)+IF(ISNUMBER($S880),IF($S880&lt;=1,15,0),0)</f>
        <v/>
      </c>
      <c r="AL880" s="48" t="n">
        <v>355</v>
      </c>
      <c r="AM880" s="49" t="n"/>
      <c r="AN880" s="48">
        <f>IF(AND(ISNUMBER($P880),ISNUMBER($AL880),$AL880&lt;&gt;0),IF(OR($P880&gt;180,$P880/$AL880*1000&gt;400),"Over ceiling, confirm SKU","Within"),"n/a")</f>
        <v/>
      </c>
      <c r="AO880" s="51" t="n"/>
      <c r="AP880" s="51" t="n"/>
      <c r="AQ880" s="51" t="n"/>
      <c r="AR880" s="34" t="inlineStr">
        <is>
          <t>Recalled, batch confirmed, to confirm</t>
        </is>
      </c>
      <c r="AS880" s="34" t="inlineStr">
        <is>
          <t>BLANK -&gt; requires live Amazon.ca capture</t>
        </is>
      </c>
      <c r="AT880" s="34" t="inlineStr">
        <is>
          <t>Unverified commercial data</t>
        </is>
      </c>
    </row>
    <row r="881" ht="28" customHeight="1">
      <c r="A881" s="34" t="inlineStr">
        <is>
          <t>Dasani</t>
        </is>
      </c>
      <c r="B881" s="34" t="inlineStr">
        <is>
          <t>Dasani Sparkling Water | Tropical Pineapple | 12 pack 355mL</t>
        </is>
      </c>
      <c r="C881" s="34" t="inlineStr">
        <is>
          <t>5) Sparkling water &amp; soda</t>
        </is>
      </c>
      <c r="D881" s="34" t="inlineStr">
        <is>
          <t>355 mL can</t>
        </is>
      </c>
      <c r="E881" s="48" t="n">
        <v>12</v>
      </c>
      <c r="F881" s="49" t="n"/>
      <c r="G881" s="50">
        <f>IF(AND(ISNUMBER($F881),ISNUMBER($E881),$E881&lt;&gt;0),$F881/$E881,"")</f>
        <v/>
      </c>
      <c r="H881" s="50">
        <f>IF(AND(ISNUMBER($F881),ISNUMBER($AL881),ISNUMBER($E881),($AL881*$E881)&lt;&gt;0),$F881/($AL881*$E881)*100,"")</f>
        <v/>
      </c>
      <c r="I881" s="51" t="n"/>
      <c r="J881" s="52" t="n"/>
      <c r="K881" s="50">
        <f>IF(AND(ISNUMBER($F881),ISNUMBER($J881)),$F881*(1-$J881),"")</f>
        <v/>
      </c>
      <c r="L881" s="51" t="n"/>
      <c r="M881" s="51" t="n"/>
      <c r="N881" s="50">
        <f>IF(ISNUMBER($F881),($F881-IF(ISNUMBER($AM881),$AM881,0))*(1-IF(ISNUMBER($J881),$J881,0)),"")</f>
        <v/>
      </c>
      <c r="O881" s="34" t="inlineStr">
        <is>
          <t>Tropical Pineapple</t>
        </is>
      </c>
      <c r="P881" s="48" t="n">
        <v>0</v>
      </c>
      <c r="Q881" s="48" t="n">
        <v>0</v>
      </c>
      <c r="R881" s="34" t="inlineStr">
        <is>
          <t>Not listed</t>
        </is>
      </c>
      <c r="S881" s="48" t="n">
        <v>0</v>
      </c>
      <c r="T881" s="48" t="n">
        <v>0</v>
      </c>
      <c r="U881" s="34" t="inlineStr">
        <is>
          <t>None (natural flavours)</t>
        </is>
      </c>
      <c r="V881" s="34" t="inlineStr">
        <is>
          <t>Zero calorie flavoured sparkling water</t>
        </is>
      </c>
      <c r="W881" s="51" t="n"/>
      <c r="X881" s="51" t="n"/>
      <c r="Y881" s="51" t="n"/>
      <c r="Z881" s="51" t="n"/>
      <c r="AA881" s="34" t="inlineStr">
        <is>
          <t>Low</t>
        </is>
      </c>
      <c r="AB881" s="34" t="inlineStr">
        <is>
          <t>Coca-Cola sparkling water</t>
        </is>
      </c>
      <c r="AC881" s="34" t="inlineStr">
        <is>
          <t>Plain flavoured sparkling water</t>
        </is>
      </c>
      <c r="AD881" s="34" t="inlineStr">
        <is>
          <t>Value zero cal seltzer.</t>
        </is>
      </c>
      <c r="AE881" s="51" t="n"/>
      <c r="AF881" s="53">
        <f>IF(AND(ISNUMBER($P881),ISNUMBER($AL881),$AL881&lt;&gt;0),ROUND($P881/$AL881*100,1),"")</f>
        <v/>
      </c>
      <c r="AG881" s="54">
        <f>IF(AND(ISNUMBER($S881),ISNUMBER($AL881),$AL881&lt;&gt;0),ROUND($S881/$AL881*100,2),"")</f>
        <v/>
      </c>
      <c r="AH881" s="53">
        <f>IF(AND(ISNUMBER($Q881),ISNUMBER($AL881),$AL881&lt;&gt;0),ROUND($Q881/$AL881*100,1),"")</f>
        <v/>
      </c>
      <c r="AI881" s="48">
        <f>IF(ISNUMBER($S881),IF($S881&lt;=1,"Yes","No"),"n/a")</f>
        <v/>
      </c>
      <c r="AJ881" s="48">
        <f>IF(ISNUMBER($S881),ROUND(MAX(0,MIN(100,100-$S881*2.5-IF(ISNUMBER($T881),$T881,0)*0.12+IF($S881&lt;=1,12,0))),0),"")</f>
        <v/>
      </c>
      <c r="AK881" s="48">
        <f>IF(ISNUMBER($Q881),IF($Q881&gt;=100,20,IF($Q881&gt;=30,10,0)),0)+IF(ISNUMBER($R881),IF($R881&gt;=100,20,0),0)+IF(ISNUMBER($P881),IF($P881&gt;=150,20,IF($P881&gt;=50,12,5)),0)+IF(ISNUMBER($S881),IF($S881&lt;=1,15,0),0)</f>
        <v/>
      </c>
      <c r="AL881" s="48" t="n">
        <v>355</v>
      </c>
      <c r="AM881" s="49" t="n"/>
      <c r="AN881" s="48">
        <f>IF(AND(ISNUMBER($P881),ISNUMBER($AL881),$AL881&lt;&gt;0),IF(OR($P881&gt;180,$P881/$AL881*1000&gt;400),"Over ceiling, confirm SKU","Within"),"n/a")</f>
        <v/>
      </c>
      <c r="AO881" s="51" t="n"/>
      <c r="AP881" s="51" t="n"/>
      <c r="AQ881" s="51" t="n"/>
      <c r="AR881" s="34" t="inlineStr">
        <is>
          <t>Recalled, batch confirmed, to confirm</t>
        </is>
      </c>
      <c r="AS881" s="34" t="inlineStr">
        <is>
          <t>BLANK -&gt; requires live Amazon.ca capture</t>
        </is>
      </c>
      <c r="AT881" s="34" t="inlineStr">
        <is>
          <t>Unverified commercial data</t>
        </is>
      </c>
    </row>
    <row r="882" ht="28" customHeight="1">
      <c r="A882" s="34" t="inlineStr">
        <is>
          <t>Dasani</t>
        </is>
      </c>
      <c r="B882" s="34" t="inlineStr">
        <is>
          <t>Dasani Sparkling Water | Tropical Pineapple | 15 pack 355mL</t>
        </is>
      </c>
      <c r="C882" s="34" t="inlineStr">
        <is>
          <t>5) Sparkling water &amp; soda</t>
        </is>
      </c>
      <c r="D882" s="34" t="inlineStr">
        <is>
          <t>355 mL can</t>
        </is>
      </c>
      <c r="E882" s="48" t="n">
        <v>15</v>
      </c>
      <c r="F882" s="49" t="n"/>
      <c r="G882" s="50">
        <f>IF(AND(ISNUMBER($F882),ISNUMBER($E882),$E882&lt;&gt;0),$F882/$E882,"")</f>
        <v/>
      </c>
      <c r="H882" s="50">
        <f>IF(AND(ISNUMBER($F882),ISNUMBER($AL882),ISNUMBER($E882),($AL882*$E882)&lt;&gt;0),$F882/($AL882*$E882)*100,"")</f>
        <v/>
      </c>
      <c r="I882" s="51" t="n"/>
      <c r="J882" s="52" t="n"/>
      <c r="K882" s="50">
        <f>IF(AND(ISNUMBER($F882),ISNUMBER($J882)),$F882*(1-$J882),"")</f>
        <v/>
      </c>
      <c r="L882" s="51" t="n"/>
      <c r="M882" s="51" t="n"/>
      <c r="N882" s="50">
        <f>IF(ISNUMBER($F882),($F882-IF(ISNUMBER($AM882),$AM882,0))*(1-IF(ISNUMBER($J882),$J882,0)),"")</f>
        <v/>
      </c>
      <c r="O882" s="34" t="inlineStr">
        <is>
          <t>Tropical Pineapple</t>
        </is>
      </c>
      <c r="P882" s="48" t="n">
        <v>0</v>
      </c>
      <c r="Q882" s="48" t="n">
        <v>0</v>
      </c>
      <c r="R882" s="34" t="inlineStr">
        <is>
          <t>Not listed</t>
        </is>
      </c>
      <c r="S882" s="48" t="n">
        <v>0</v>
      </c>
      <c r="T882" s="48" t="n">
        <v>0</v>
      </c>
      <c r="U882" s="34" t="inlineStr">
        <is>
          <t>None (natural flavours)</t>
        </is>
      </c>
      <c r="V882" s="34" t="inlineStr">
        <is>
          <t>Zero calorie flavoured sparkling water</t>
        </is>
      </c>
      <c r="W882" s="51" t="n"/>
      <c r="X882" s="51" t="n"/>
      <c r="Y882" s="51" t="n"/>
      <c r="Z882" s="51" t="n"/>
      <c r="AA882" s="34" t="inlineStr">
        <is>
          <t>Low</t>
        </is>
      </c>
      <c r="AB882" s="34" t="inlineStr">
        <is>
          <t>Coca-Cola sparkling water</t>
        </is>
      </c>
      <c r="AC882" s="34" t="inlineStr">
        <is>
          <t>Plain flavoured sparkling water</t>
        </is>
      </c>
      <c r="AD882" s="34" t="inlineStr">
        <is>
          <t>Value zero cal seltzer.</t>
        </is>
      </c>
      <c r="AE882" s="51" t="n"/>
      <c r="AF882" s="53">
        <f>IF(AND(ISNUMBER($P882),ISNUMBER($AL882),$AL882&lt;&gt;0),ROUND($P882/$AL882*100,1),"")</f>
        <v/>
      </c>
      <c r="AG882" s="54">
        <f>IF(AND(ISNUMBER($S882),ISNUMBER($AL882),$AL882&lt;&gt;0),ROUND($S882/$AL882*100,2),"")</f>
        <v/>
      </c>
      <c r="AH882" s="53">
        <f>IF(AND(ISNUMBER($Q882),ISNUMBER($AL882),$AL882&lt;&gt;0),ROUND($Q882/$AL882*100,1),"")</f>
        <v/>
      </c>
      <c r="AI882" s="48">
        <f>IF(ISNUMBER($S882),IF($S882&lt;=1,"Yes","No"),"n/a")</f>
        <v/>
      </c>
      <c r="AJ882" s="48">
        <f>IF(ISNUMBER($S882),ROUND(MAX(0,MIN(100,100-$S882*2.5-IF(ISNUMBER($T882),$T882,0)*0.12+IF($S882&lt;=1,12,0))),0),"")</f>
        <v/>
      </c>
      <c r="AK882" s="48">
        <f>IF(ISNUMBER($Q882),IF($Q882&gt;=100,20,IF($Q882&gt;=30,10,0)),0)+IF(ISNUMBER($R882),IF($R882&gt;=100,20,0),0)+IF(ISNUMBER($P882),IF($P882&gt;=150,20,IF($P882&gt;=50,12,5)),0)+IF(ISNUMBER($S882),IF($S882&lt;=1,15,0),0)</f>
        <v/>
      </c>
      <c r="AL882" s="48" t="n">
        <v>355</v>
      </c>
      <c r="AM882" s="49" t="n"/>
      <c r="AN882" s="48">
        <f>IF(AND(ISNUMBER($P882),ISNUMBER($AL882),$AL882&lt;&gt;0),IF(OR($P882&gt;180,$P882/$AL882*1000&gt;400),"Over ceiling, confirm SKU","Within"),"n/a")</f>
        <v/>
      </c>
      <c r="AO882" s="51" t="n"/>
      <c r="AP882" s="51" t="n"/>
      <c r="AQ882" s="51" t="n"/>
      <c r="AR882" s="34" t="inlineStr">
        <is>
          <t>Recalled, batch confirmed, to confirm</t>
        </is>
      </c>
      <c r="AS882" s="34" t="inlineStr">
        <is>
          <t>BLANK -&gt; requires live Amazon.ca capture</t>
        </is>
      </c>
      <c r="AT882" s="34" t="inlineStr">
        <is>
          <t>Unverified commercial data</t>
        </is>
      </c>
    </row>
    <row r="883" ht="28" customHeight="1">
      <c r="A883" s="34" t="inlineStr">
        <is>
          <t>Dasani</t>
        </is>
      </c>
      <c r="B883" s="34" t="inlineStr">
        <is>
          <t>Dasani Sparkling Water | Tropical Pineapple | 18 pack 355mL</t>
        </is>
      </c>
      <c r="C883" s="34" t="inlineStr">
        <is>
          <t>5) Sparkling water &amp; soda</t>
        </is>
      </c>
      <c r="D883" s="34" t="inlineStr">
        <is>
          <t>355 mL can</t>
        </is>
      </c>
      <c r="E883" s="48" t="n">
        <v>18</v>
      </c>
      <c r="F883" s="49" t="n"/>
      <c r="G883" s="50">
        <f>IF(AND(ISNUMBER($F883),ISNUMBER($E883),$E883&lt;&gt;0),$F883/$E883,"")</f>
        <v/>
      </c>
      <c r="H883" s="50">
        <f>IF(AND(ISNUMBER($F883),ISNUMBER($AL883),ISNUMBER($E883),($AL883*$E883)&lt;&gt;0),$F883/($AL883*$E883)*100,"")</f>
        <v/>
      </c>
      <c r="I883" s="51" t="n"/>
      <c r="J883" s="52" t="n"/>
      <c r="K883" s="50">
        <f>IF(AND(ISNUMBER($F883),ISNUMBER($J883)),$F883*(1-$J883),"")</f>
        <v/>
      </c>
      <c r="L883" s="51" t="n"/>
      <c r="M883" s="51" t="n"/>
      <c r="N883" s="50">
        <f>IF(ISNUMBER($F883),($F883-IF(ISNUMBER($AM883),$AM883,0))*(1-IF(ISNUMBER($J883),$J883,0)),"")</f>
        <v/>
      </c>
      <c r="O883" s="34" t="inlineStr">
        <is>
          <t>Tropical Pineapple</t>
        </is>
      </c>
      <c r="P883" s="48" t="n">
        <v>0</v>
      </c>
      <c r="Q883" s="48" t="n">
        <v>0</v>
      </c>
      <c r="R883" s="34" t="inlineStr">
        <is>
          <t>Not listed</t>
        </is>
      </c>
      <c r="S883" s="48" t="n">
        <v>0</v>
      </c>
      <c r="T883" s="48" t="n">
        <v>0</v>
      </c>
      <c r="U883" s="34" t="inlineStr">
        <is>
          <t>None (natural flavours)</t>
        </is>
      </c>
      <c r="V883" s="34" t="inlineStr">
        <is>
          <t>Zero calorie flavoured sparkling water</t>
        </is>
      </c>
      <c r="W883" s="51" t="n"/>
      <c r="X883" s="51" t="n"/>
      <c r="Y883" s="51" t="n"/>
      <c r="Z883" s="51" t="n"/>
      <c r="AA883" s="34" t="inlineStr">
        <is>
          <t>Low</t>
        </is>
      </c>
      <c r="AB883" s="34" t="inlineStr">
        <is>
          <t>Coca-Cola sparkling water</t>
        </is>
      </c>
      <c r="AC883" s="34" t="inlineStr">
        <is>
          <t>Plain flavoured sparkling water</t>
        </is>
      </c>
      <c r="AD883" s="34" t="inlineStr">
        <is>
          <t>Value zero cal seltzer.</t>
        </is>
      </c>
      <c r="AE883" s="51" t="n"/>
      <c r="AF883" s="53">
        <f>IF(AND(ISNUMBER($P883),ISNUMBER($AL883),$AL883&lt;&gt;0),ROUND($P883/$AL883*100,1),"")</f>
        <v/>
      </c>
      <c r="AG883" s="54">
        <f>IF(AND(ISNUMBER($S883),ISNUMBER($AL883),$AL883&lt;&gt;0),ROUND($S883/$AL883*100,2),"")</f>
        <v/>
      </c>
      <c r="AH883" s="53">
        <f>IF(AND(ISNUMBER($Q883),ISNUMBER($AL883),$AL883&lt;&gt;0),ROUND($Q883/$AL883*100,1),"")</f>
        <v/>
      </c>
      <c r="AI883" s="48">
        <f>IF(ISNUMBER($S883),IF($S883&lt;=1,"Yes","No"),"n/a")</f>
        <v/>
      </c>
      <c r="AJ883" s="48">
        <f>IF(ISNUMBER($S883),ROUND(MAX(0,MIN(100,100-$S883*2.5-IF(ISNUMBER($T883),$T883,0)*0.12+IF($S883&lt;=1,12,0))),0),"")</f>
        <v/>
      </c>
      <c r="AK883" s="48">
        <f>IF(ISNUMBER($Q883),IF($Q883&gt;=100,20,IF($Q883&gt;=30,10,0)),0)+IF(ISNUMBER($R883),IF($R883&gt;=100,20,0),0)+IF(ISNUMBER($P883),IF($P883&gt;=150,20,IF($P883&gt;=50,12,5)),0)+IF(ISNUMBER($S883),IF($S883&lt;=1,15,0),0)</f>
        <v/>
      </c>
      <c r="AL883" s="48" t="n">
        <v>355</v>
      </c>
      <c r="AM883" s="49" t="n"/>
      <c r="AN883" s="48">
        <f>IF(AND(ISNUMBER($P883),ISNUMBER($AL883),$AL883&lt;&gt;0),IF(OR($P883&gt;180,$P883/$AL883*1000&gt;400),"Over ceiling, confirm SKU","Within"),"n/a")</f>
        <v/>
      </c>
      <c r="AO883" s="51" t="n"/>
      <c r="AP883" s="51" t="n"/>
      <c r="AQ883" s="51" t="n"/>
      <c r="AR883" s="34" t="inlineStr">
        <is>
          <t>Recalled, batch confirmed, to confirm</t>
        </is>
      </c>
      <c r="AS883" s="34" t="inlineStr">
        <is>
          <t>BLANK -&gt; requires live Amazon.ca capture</t>
        </is>
      </c>
      <c r="AT883" s="34" t="inlineStr">
        <is>
          <t>Unverified commercial data</t>
        </is>
      </c>
    </row>
    <row r="884" ht="28" customHeight="1">
      <c r="A884" s="34" t="inlineStr">
        <is>
          <t>Dasani</t>
        </is>
      </c>
      <c r="B884" s="34" t="inlineStr">
        <is>
          <t>Dasani Sparkling Water | Tropical Pineapple | 24 pack 355mL</t>
        </is>
      </c>
      <c r="C884" s="34" t="inlineStr">
        <is>
          <t>5) Sparkling water &amp; soda</t>
        </is>
      </c>
      <c r="D884" s="34" t="inlineStr">
        <is>
          <t>355 mL can</t>
        </is>
      </c>
      <c r="E884" s="48" t="n">
        <v>24</v>
      </c>
      <c r="F884" s="49" t="n"/>
      <c r="G884" s="50">
        <f>IF(AND(ISNUMBER($F884),ISNUMBER($E884),$E884&lt;&gt;0),$F884/$E884,"")</f>
        <v/>
      </c>
      <c r="H884" s="50">
        <f>IF(AND(ISNUMBER($F884),ISNUMBER($AL884),ISNUMBER($E884),($AL884*$E884)&lt;&gt;0),$F884/($AL884*$E884)*100,"")</f>
        <v/>
      </c>
      <c r="I884" s="51" t="n"/>
      <c r="J884" s="52" t="n"/>
      <c r="K884" s="50">
        <f>IF(AND(ISNUMBER($F884),ISNUMBER($J884)),$F884*(1-$J884),"")</f>
        <v/>
      </c>
      <c r="L884" s="51" t="n"/>
      <c r="M884" s="51" t="n"/>
      <c r="N884" s="50">
        <f>IF(ISNUMBER($F884),($F884-IF(ISNUMBER($AM884),$AM884,0))*(1-IF(ISNUMBER($J884),$J884,0)),"")</f>
        <v/>
      </c>
      <c r="O884" s="34" t="inlineStr">
        <is>
          <t>Tropical Pineapple</t>
        </is>
      </c>
      <c r="P884" s="48" t="n">
        <v>0</v>
      </c>
      <c r="Q884" s="48" t="n">
        <v>0</v>
      </c>
      <c r="R884" s="34" t="inlineStr">
        <is>
          <t>Not listed</t>
        </is>
      </c>
      <c r="S884" s="48" t="n">
        <v>0</v>
      </c>
      <c r="T884" s="48" t="n">
        <v>0</v>
      </c>
      <c r="U884" s="34" t="inlineStr">
        <is>
          <t>None (natural flavours)</t>
        </is>
      </c>
      <c r="V884" s="34" t="inlineStr">
        <is>
          <t>Zero calorie flavoured sparkling water</t>
        </is>
      </c>
      <c r="W884" s="51" t="n"/>
      <c r="X884" s="51" t="n"/>
      <c r="Y884" s="51" t="n"/>
      <c r="Z884" s="51" t="n"/>
      <c r="AA884" s="34" t="inlineStr">
        <is>
          <t>Low</t>
        </is>
      </c>
      <c r="AB884" s="34" t="inlineStr">
        <is>
          <t>Coca-Cola sparkling water</t>
        </is>
      </c>
      <c r="AC884" s="34" t="inlineStr">
        <is>
          <t>Plain flavoured sparkling water</t>
        </is>
      </c>
      <c r="AD884" s="34" t="inlineStr">
        <is>
          <t>Value zero cal seltzer.</t>
        </is>
      </c>
      <c r="AE884" s="51" t="n"/>
      <c r="AF884" s="53">
        <f>IF(AND(ISNUMBER($P884),ISNUMBER($AL884),$AL884&lt;&gt;0),ROUND($P884/$AL884*100,1),"")</f>
        <v/>
      </c>
      <c r="AG884" s="54">
        <f>IF(AND(ISNUMBER($S884),ISNUMBER($AL884),$AL884&lt;&gt;0),ROUND($S884/$AL884*100,2),"")</f>
        <v/>
      </c>
      <c r="AH884" s="53">
        <f>IF(AND(ISNUMBER($Q884),ISNUMBER($AL884),$AL884&lt;&gt;0),ROUND($Q884/$AL884*100,1),"")</f>
        <v/>
      </c>
      <c r="AI884" s="48">
        <f>IF(ISNUMBER($S884),IF($S884&lt;=1,"Yes","No"),"n/a")</f>
        <v/>
      </c>
      <c r="AJ884" s="48">
        <f>IF(ISNUMBER($S884),ROUND(MAX(0,MIN(100,100-$S884*2.5-IF(ISNUMBER($T884),$T884,0)*0.12+IF($S884&lt;=1,12,0))),0),"")</f>
        <v/>
      </c>
      <c r="AK884" s="48">
        <f>IF(ISNUMBER($Q884),IF($Q884&gt;=100,20,IF($Q884&gt;=30,10,0)),0)+IF(ISNUMBER($R884),IF($R884&gt;=100,20,0),0)+IF(ISNUMBER($P884),IF($P884&gt;=150,20,IF($P884&gt;=50,12,5)),0)+IF(ISNUMBER($S884),IF($S884&lt;=1,15,0),0)</f>
        <v/>
      </c>
      <c r="AL884" s="48" t="n">
        <v>355</v>
      </c>
      <c r="AM884" s="49" t="n"/>
      <c r="AN884" s="48">
        <f>IF(AND(ISNUMBER($P884),ISNUMBER($AL884),$AL884&lt;&gt;0),IF(OR($P884&gt;180,$P884/$AL884*1000&gt;400),"Over ceiling, confirm SKU","Within"),"n/a")</f>
        <v/>
      </c>
      <c r="AO884" s="51" t="n"/>
      <c r="AP884" s="51" t="n"/>
      <c r="AQ884" s="51" t="n"/>
      <c r="AR884" s="34" t="inlineStr">
        <is>
          <t>Recalled, batch confirmed, to confirm</t>
        </is>
      </c>
      <c r="AS884" s="34" t="inlineStr">
        <is>
          <t>BLANK -&gt; requires live Amazon.ca capture</t>
        </is>
      </c>
      <c r="AT884" s="34" t="inlineStr">
        <is>
          <t>Unverified commercial data</t>
        </is>
      </c>
    </row>
    <row r="885" ht="28" customHeight="1">
      <c r="A885" s="34" t="inlineStr">
        <is>
          <t>Smartwater</t>
        </is>
      </c>
      <c r="B885" s="34" t="inlineStr">
        <is>
          <t>Smartwater Sparkling | Original | single 591mL</t>
        </is>
      </c>
      <c r="C885" s="34" t="inlineStr">
        <is>
          <t>5) Sparkling water &amp; soda</t>
        </is>
      </c>
      <c r="D885" s="34" t="inlineStr">
        <is>
          <t>591 mL bottle</t>
        </is>
      </c>
      <c r="E885" s="48" t="n">
        <v>1</v>
      </c>
      <c r="F885" s="49" t="n"/>
      <c r="G885" s="50">
        <f>IF(AND(ISNUMBER($F885),ISNUMBER($E885),$E885&lt;&gt;0),$F885/$E885,"")</f>
        <v/>
      </c>
      <c r="H885" s="50">
        <f>IF(AND(ISNUMBER($F885),ISNUMBER($AL885),ISNUMBER($E885),($AL885*$E885)&lt;&gt;0),$F885/($AL885*$E885)*100,"")</f>
        <v/>
      </c>
      <c r="I885" s="51" t="n"/>
      <c r="J885" s="52" t="n"/>
      <c r="K885" s="50">
        <f>IF(AND(ISNUMBER($F885),ISNUMBER($J885)),$F885*(1-$J885),"")</f>
        <v/>
      </c>
      <c r="L885" s="51" t="n"/>
      <c r="M885" s="51" t="n"/>
      <c r="N885" s="50">
        <f>IF(ISNUMBER($F885),($F885-IF(ISNUMBER($AM885),$AM885,0))*(1-IF(ISNUMBER($J885),$J885,0)),"")</f>
        <v/>
      </c>
      <c r="O885" s="34" t="inlineStr">
        <is>
          <t>Original</t>
        </is>
      </c>
      <c r="P885" s="48" t="n">
        <v>0</v>
      </c>
      <c r="Q885" s="48" t="n">
        <v>0</v>
      </c>
      <c r="R885" s="34" t="inlineStr">
        <is>
          <t>Not listed</t>
        </is>
      </c>
      <c r="S885" s="48" t="n">
        <v>0</v>
      </c>
      <c r="T885" s="48" t="n">
        <v>0</v>
      </c>
      <c r="U885" s="34" t="inlineStr">
        <is>
          <t>None</t>
        </is>
      </c>
      <c r="V885" s="34" t="inlineStr">
        <is>
          <t>Vapor distilled sparkling water w/ electrolytes added</t>
        </is>
      </c>
      <c r="W885" s="51" t="n"/>
      <c r="X885" s="51" t="n"/>
      <c r="Y885" s="51" t="n"/>
      <c r="Z885" s="51" t="n"/>
      <c r="AA885" s="34" t="inlineStr">
        <is>
          <t>Medium</t>
        </is>
      </c>
      <c r="AB885" s="34" t="inlineStr">
        <is>
          <t>Premium water brand</t>
        </is>
      </c>
      <c r="AC885" s="34" t="inlineStr">
        <is>
          <t>Premium distilled sparkling water</t>
        </is>
      </c>
      <c r="AD885" s="34" t="inlineStr">
        <is>
          <t>Premium water brand cachet.</t>
        </is>
      </c>
      <c r="AE885" s="51" t="n"/>
      <c r="AF885" s="53">
        <f>IF(AND(ISNUMBER($P885),ISNUMBER($AL885),$AL885&lt;&gt;0),ROUND($P885/$AL885*100,1),"")</f>
        <v/>
      </c>
      <c r="AG885" s="54">
        <f>IF(AND(ISNUMBER($S885),ISNUMBER($AL885),$AL885&lt;&gt;0),ROUND($S885/$AL885*100,2),"")</f>
        <v/>
      </c>
      <c r="AH885" s="53">
        <f>IF(AND(ISNUMBER($Q885),ISNUMBER($AL885),$AL885&lt;&gt;0),ROUND($Q885/$AL885*100,1),"")</f>
        <v/>
      </c>
      <c r="AI885" s="48">
        <f>IF(ISNUMBER($S885),IF($S885&lt;=1,"Yes","No"),"n/a")</f>
        <v/>
      </c>
      <c r="AJ885" s="48">
        <f>IF(ISNUMBER($S885),ROUND(MAX(0,MIN(100,100-$S885*2.5-IF(ISNUMBER($T885),$T885,0)*0.12+IF($S885&lt;=1,12,0))),0),"")</f>
        <v/>
      </c>
      <c r="AK885" s="48">
        <f>IF(ISNUMBER($Q885),IF($Q885&gt;=100,20,IF($Q885&gt;=30,10,0)),0)+IF(ISNUMBER($R885),IF($R885&gt;=100,20,0),0)+IF(ISNUMBER($P885),IF($P885&gt;=150,20,IF($P885&gt;=50,12,5)),0)+IF(ISNUMBER($S885),IF($S885&lt;=1,15,0),0)</f>
        <v/>
      </c>
      <c r="AL885" s="48" t="n">
        <v>591</v>
      </c>
      <c r="AM885" s="49" t="n"/>
      <c r="AN885" s="48">
        <f>IF(AND(ISNUMBER($P885),ISNUMBER($AL885),$AL885&lt;&gt;0),IF(OR($P885&gt;180,$P885/$AL885*1000&gt;400),"Over ceiling, confirm SKU","Within"),"n/a")</f>
        <v/>
      </c>
      <c r="AO885" s="51" t="n"/>
      <c r="AP885" s="51" t="n"/>
      <c r="AQ885" s="51" t="n"/>
      <c r="AR885" s="34" t="inlineStr">
        <is>
          <t>Recalled, batch confirmed, to confirm</t>
        </is>
      </c>
      <c r="AS885" s="34" t="inlineStr">
        <is>
          <t>BLANK -&gt; requires live Amazon.ca capture</t>
        </is>
      </c>
      <c r="AT885" s="34" t="inlineStr">
        <is>
          <t>Unverified commercial data</t>
        </is>
      </c>
    </row>
    <row r="886" ht="28" customHeight="1">
      <c r="A886" s="34" t="inlineStr">
        <is>
          <t>Smartwater</t>
        </is>
      </c>
      <c r="B886" s="34" t="inlineStr">
        <is>
          <t>Smartwater Sparkling | Original | 6 pack 591mL</t>
        </is>
      </c>
      <c r="C886" s="34" t="inlineStr">
        <is>
          <t>5) Sparkling water &amp; soda</t>
        </is>
      </c>
      <c r="D886" s="34" t="inlineStr">
        <is>
          <t>591 mL bottle</t>
        </is>
      </c>
      <c r="E886" s="48" t="n">
        <v>6</v>
      </c>
      <c r="F886" s="49" t="n"/>
      <c r="G886" s="50">
        <f>IF(AND(ISNUMBER($F886),ISNUMBER($E886),$E886&lt;&gt;0),$F886/$E886,"")</f>
        <v/>
      </c>
      <c r="H886" s="50">
        <f>IF(AND(ISNUMBER($F886),ISNUMBER($AL886),ISNUMBER($E886),($AL886*$E886)&lt;&gt;0),$F886/($AL886*$E886)*100,"")</f>
        <v/>
      </c>
      <c r="I886" s="51" t="n"/>
      <c r="J886" s="52" t="n"/>
      <c r="K886" s="50">
        <f>IF(AND(ISNUMBER($F886),ISNUMBER($J886)),$F886*(1-$J886),"")</f>
        <v/>
      </c>
      <c r="L886" s="51" t="n"/>
      <c r="M886" s="51" t="n"/>
      <c r="N886" s="50">
        <f>IF(ISNUMBER($F886),($F886-IF(ISNUMBER($AM886),$AM886,0))*(1-IF(ISNUMBER($J886),$J886,0)),"")</f>
        <v/>
      </c>
      <c r="O886" s="34" t="inlineStr">
        <is>
          <t>Original</t>
        </is>
      </c>
      <c r="P886" s="48" t="n">
        <v>0</v>
      </c>
      <c r="Q886" s="48" t="n">
        <v>0</v>
      </c>
      <c r="R886" s="34" t="inlineStr">
        <is>
          <t>Not listed</t>
        </is>
      </c>
      <c r="S886" s="48" t="n">
        <v>0</v>
      </c>
      <c r="T886" s="48" t="n">
        <v>0</v>
      </c>
      <c r="U886" s="34" t="inlineStr">
        <is>
          <t>None</t>
        </is>
      </c>
      <c r="V886" s="34" t="inlineStr">
        <is>
          <t>Vapor distilled sparkling water w/ electrolytes added</t>
        </is>
      </c>
      <c r="W886" s="51" t="n"/>
      <c r="X886" s="51" t="n"/>
      <c r="Y886" s="51" t="n"/>
      <c r="Z886" s="51" t="n"/>
      <c r="AA886" s="34" t="inlineStr">
        <is>
          <t>Medium</t>
        </is>
      </c>
      <c r="AB886" s="34" t="inlineStr">
        <is>
          <t>Premium water brand</t>
        </is>
      </c>
      <c r="AC886" s="34" t="inlineStr">
        <is>
          <t>Premium distilled sparkling water</t>
        </is>
      </c>
      <c r="AD886" s="34" t="inlineStr">
        <is>
          <t>Premium water brand cachet.</t>
        </is>
      </c>
      <c r="AE886" s="51" t="n"/>
      <c r="AF886" s="53">
        <f>IF(AND(ISNUMBER($P886),ISNUMBER($AL886),$AL886&lt;&gt;0),ROUND($P886/$AL886*100,1),"")</f>
        <v/>
      </c>
      <c r="AG886" s="54">
        <f>IF(AND(ISNUMBER($S886),ISNUMBER($AL886),$AL886&lt;&gt;0),ROUND($S886/$AL886*100,2),"")</f>
        <v/>
      </c>
      <c r="AH886" s="53">
        <f>IF(AND(ISNUMBER($Q886),ISNUMBER($AL886),$AL886&lt;&gt;0),ROUND($Q886/$AL886*100,1),"")</f>
        <v/>
      </c>
      <c r="AI886" s="48">
        <f>IF(ISNUMBER($S886),IF($S886&lt;=1,"Yes","No"),"n/a")</f>
        <v/>
      </c>
      <c r="AJ886" s="48">
        <f>IF(ISNUMBER($S886),ROUND(MAX(0,MIN(100,100-$S886*2.5-IF(ISNUMBER($T886),$T886,0)*0.12+IF($S886&lt;=1,12,0))),0),"")</f>
        <v/>
      </c>
      <c r="AK886" s="48">
        <f>IF(ISNUMBER($Q886),IF($Q886&gt;=100,20,IF($Q886&gt;=30,10,0)),0)+IF(ISNUMBER($R886),IF($R886&gt;=100,20,0),0)+IF(ISNUMBER($P886),IF($P886&gt;=150,20,IF($P886&gt;=50,12,5)),0)+IF(ISNUMBER($S886),IF($S886&lt;=1,15,0),0)</f>
        <v/>
      </c>
      <c r="AL886" s="48" t="n">
        <v>591</v>
      </c>
      <c r="AM886" s="49" t="n"/>
      <c r="AN886" s="48">
        <f>IF(AND(ISNUMBER($P886),ISNUMBER($AL886),$AL886&lt;&gt;0),IF(OR($P886&gt;180,$P886/$AL886*1000&gt;400),"Over ceiling, confirm SKU","Within"),"n/a")</f>
        <v/>
      </c>
      <c r="AO886" s="51" t="n"/>
      <c r="AP886" s="51" t="n"/>
      <c r="AQ886" s="51" t="n"/>
      <c r="AR886" s="34" t="inlineStr">
        <is>
          <t>Recalled, batch confirmed, to confirm</t>
        </is>
      </c>
      <c r="AS886" s="34" t="inlineStr">
        <is>
          <t>BLANK -&gt; requires live Amazon.ca capture</t>
        </is>
      </c>
      <c r="AT886" s="34" t="inlineStr">
        <is>
          <t>Unverified commercial data</t>
        </is>
      </c>
    </row>
    <row r="887" ht="28" customHeight="1">
      <c r="A887" s="34" t="inlineStr">
        <is>
          <t>Smartwater</t>
        </is>
      </c>
      <c r="B887" s="34" t="inlineStr">
        <is>
          <t>Smartwater Sparkling | Original | 12 pack 591mL</t>
        </is>
      </c>
      <c r="C887" s="34" t="inlineStr">
        <is>
          <t>5) Sparkling water &amp; soda</t>
        </is>
      </c>
      <c r="D887" s="34" t="inlineStr">
        <is>
          <t>591 mL bottle</t>
        </is>
      </c>
      <c r="E887" s="48" t="n">
        <v>12</v>
      </c>
      <c r="F887" s="49" t="n"/>
      <c r="G887" s="50">
        <f>IF(AND(ISNUMBER($F887),ISNUMBER($E887),$E887&lt;&gt;0),$F887/$E887,"")</f>
        <v/>
      </c>
      <c r="H887" s="50">
        <f>IF(AND(ISNUMBER($F887),ISNUMBER($AL887),ISNUMBER($E887),($AL887*$E887)&lt;&gt;0),$F887/($AL887*$E887)*100,"")</f>
        <v/>
      </c>
      <c r="I887" s="51" t="n"/>
      <c r="J887" s="52" t="n"/>
      <c r="K887" s="50">
        <f>IF(AND(ISNUMBER($F887),ISNUMBER($J887)),$F887*(1-$J887),"")</f>
        <v/>
      </c>
      <c r="L887" s="51" t="n"/>
      <c r="M887" s="51" t="n"/>
      <c r="N887" s="50">
        <f>IF(ISNUMBER($F887),($F887-IF(ISNUMBER($AM887),$AM887,0))*(1-IF(ISNUMBER($J887),$J887,0)),"")</f>
        <v/>
      </c>
      <c r="O887" s="34" t="inlineStr">
        <is>
          <t>Original</t>
        </is>
      </c>
      <c r="P887" s="48" t="n">
        <v>0</v>
      </c>
      <c r="Q887" s="48" t="n">
        <v>0</v>
      </c>
      <c r="R887" s="34" t="inlineStr">
        <is>
          <t>Not listed</t>
        </is>
      </c>
      <c r="S887" s="48" t="n">
        <v>0</v>
      </c>
      <c r="T887" s="48" t="n">
        <v>0</v>
      </c>
      <c r="U887" s="34" t="inlineStr">
        <is>
          <t>None</t>
        </is>
      </c>
      <c r="V887" s="34" t="inlineStr">
        <is>
          <t>Vapor distilled sparkling water w/ electrolytes added</t>
        </is>
      </c>
      <c r="W887" s="51" t="n"/>
      <c r="X887" s="51" t="n"/>
      <c r="Y887" s="51" t="n"/>
      <c r="Z887" s="51" t="n"/>
      <c r="AA887" s="34" t="inlineStr">
        <is>
          <t>Medium</t>
        </is>
      </c>
      <c r="AB887" s="34" t="inlineStr">
        <is>
          <t>Premium water brand</t>
        </is>
      </c>
      <c r="AC887" s="34" t="inlineStr">
        <is>
          <t>Premium distilled sparkling water</t>
        </is>
      </c>
      <c r="AD887" s="34" t="inlineStr">
        <is>
          <t>Premium water brand cachet.</t>
        </is>
      </c>
      <c r="AE887" s="51" t="n"/>
      <c r="AF887" s="53">
        <f>IF(AND(ISNUMBER($P887),ISNUMBER($AL887),$AL887&lt;&gt;0),ROUND($P887/$AL887*100,1),"")</f>
        <v/>
      </c>
      <c r="AG887" s="54">
        <f>IF(AND(ISNUMBER($S887),ISNUMBER($AL887),$AL887&lt;&gt;0),ROUND($S887/$AL887*100,2),"")</f>
        <v/>
      </c>
      <c r="AH887" s="53">
        <f>IF(AND(ISNUMBER($Q887),ISNUMBER($AL887),$AL887&lt;&gt;0),ROUND($Q887/$AL887*100,1),"")</f>
        <v/>
      </c>
      <c r="AI887" s="48">
        <f>IF(ISNUMBER($S887),IF($S887&lt;=1,"Yes","No"),"n/a")</f>
        <v/>
      </c>
      <c r="AJ887" s="48">
        <f>IF(ISNUMBER($S887),ROUND(MAX(0,MIN(100,100-$S887*2.5-IF(ISNUMBER($T887),$T887,0)*0.12+IF($S887&lt;=1,12,0))),0),"")</f>
        <v/>
      </c>
      <c r="AK887" s="48">
        <f>IF(ISNUMBER($Q887),IF($Q887&gt;=100,20,IF($Q887&gt;=30,10,0)),0)+IF(ISNUMBER($R887),IF($R887&gt;=100,20,0),0)+IF(ISNUMBER($P887),IF($P887&gt;=150,20,IF($P887&gt;=50,12,5)),0)+IF(ISNUMBER($S887),IF($S887&lt;=1,15,0),0)</f>
        <v/>
      </c>
      <c r="AL887" s="48" t="n">
        <v>591</v>
      </c>
      <c r="AM887" s="49" t="n"/>
      <c r="AN887" s="48">
        <f>IF(AND(ISNUMBER($P887),ISNUMBER($AL887),$AL887&lt;&gt;0),IF(OR($P887&gt;180,$P887/$AL887*1000&gt;400),"Over ceiling, confirm SKU","Within"),"n/a")</f>
        <v/>
      </c>
      <c r="AO887" s="51" t="n"/>
      <c r="AP887" s="51" t="n"/>
      <c r="AQ887" s="51" t="n"/>
      <c r="AR887" s="34" t="inlineStr">
        <is>
          <t>Recalled, batch confirmed, to confirm</t>
        </is>
      </c>
      <c r="AS887" s="34" t="inlineStr">
        <is>
          <t>BLANK -&gt; requires live Amazon.ca capture</t>
        </is>
      </c>
      <c r="AT887" s="34" t="inlineStr">
        <is>
          <t>Unverified commercial data</t>
        </is>
      </c>
    </row>
    <row r="888" ht="28" customHeight="1">
      <c r="A888" s="34" t="inlineStr">
        <is>
          <t>Smartwater</t>
        </is>
      </c>
      <c r="B888" s="34" t="inlineStr">
        <is>
          <t>Smartwater Sparkling | Original | 24 pack 591mL</t>
        </is>
      </c>
      <c r="C888" s="34" t="inlineStr">
        <is>
          <t>5) Sparkling water &amp; soda</t>
        </is>
      </c>
      <c r="D888" s="34" t="inlineStr">
        <is>
          <t>591 mL bottle</t>
        </is>
      </c>
      <c r="E888" s="48" t="n">
        <v>24</v>
      </c>
      <c r="F888" s="49" t="n"/>
      <c r="G888" s="50">
        <f>IF(AND(ISNUMBER($F888),ISNUMBER($E888),$E888&lt;&gt;0),$F888/$E888,"")</f>
        <v/>
      </c>
      <c r="H888" s="50">
        <f>IF(AND(ISNUMBER($F888),ISNUMBER($AL888),ISNUMBER($E888),($AL888*$E888)&lt;&gt;0),$F888/($AL888*$E888)*100,"")</f>
        <v/>
      </c>
      <c r="I888" s="51" t="n"/>
      <c r="J888" s="52" t="n"/>
      <c r="K888" s="50">
        <f>IF(AND(ISNUMBER($F888),ISNUMBER($J888)),$F888*(1-$J888),"")</f>
        <v/>
      </c>
      <c r="L888" s="51" t="n"/>
      <c r="M888" s="51" t="n"/>
      <c r="N888" s="50">
        <f>IF(ISNUMBER($F888),($F888-IF(ISNUMBER($AM888),$AM888,0))*(1-IF(ISNUMBER($J888),$J888,0)),"")</f>
        <v/>
      </c>
      <c r="O888" s="34" t="inlineStr">
        <is>
          <t>Original</t>
        </is>
      </c>
      <c r="P888" s="48" t="n">
        <v>0</v>
      </c>
      <c r="Q888" s="48" t="n">
        <v>0</v>
      </c>
      <c r="R888" s="34" t="inlineStr">
        <is>
          <t>Not listed</t>
        </is>
      </c>
      <c r="S888" s="48" t="n">
        <v>0</v>
      </c>
      <c r="T888" s="48" t="n">
        <v>0</v>
      </c>
      <c r="U888" s="34" t="inlineStr">
        <is>
          <t>None</t>
        </is>
      </c>
      <c r="V888" s="34" t="inlineStr">
        <is>
          <t>Vapor distilled sparkling water w/ electrolytes added</t>
        </is>
      </c>
      <c r="W888" s="51" t="n"/>
      <c r="X888" s="51" t="n"/>
      <c r="Y888" s="51" t="n"/>
      <c r="Z888" s="51" t="n"/>
      <c r="AA888" s="34" t="inlineStr">
        <is>
          <t>Medium</t>
        </is>
      </c>
      <c r="AB888" s="34" t="inlineStr">
        <is>
          <t>Premium water brand</t>
        </is>
      </c>
      <c r="AC888" s="34" t="inlineStr">
        <is>
          <t>Premium distilled sparkling water</t>
        </is>
      </c>
      <c r="AD888" s="34" t="inlineStr">
        <is>
          <t>Premium water brand cachet.</t>
        </is>
      </c>
      <c r="AE888" s="51" t="n"/>
      <c r="AF888" s="53">
        <f>IF(AND(ISNUMBER($P888),ISNUMBER($AL888),$AL888&lt;&gt;0),ROUND($P888/$AL888*100,1),"")</f>
        <v/>
      </c>
      <c r="AG888" s="54">
        <f>IF(AND(ISNUMBER($S888),ISNUMBER($AL888),$AL888&lt;&gt;0),ROUND($S888/$AL888*100,2),"")</f>
        <v/>
      </c>
      <c r="AH888" s="53">
        <f>IF(AND(ISNUMBER($Q888),ISNUMBER($AL888),$AL888&lt;&gt;0),ROUND($Q888/$AL888*100,1),"")</f>
        <v/>
      </c>
      <c r="AI888" s="48">
        <f>IF(ISNUMBER($S888),IF($S888&lt;=1,"Yes","No"),"n/a")</f>
        <v/>
      </c>
      <c r="AJ888" s="48">
        <f>IF(ISNUMBER($S888),ROUND(MAX(0,MIN(100,100-$S888*2.5-IF(ISNUMBER($T888),$T888,0)*0.12+IF($S888&lt;=1,12,0))),0),"")</f>
        <v/>
      </c>
      <c r="AK888" s="48">
        <f>IF(ISNUMBER($Q888),IF($Q888&gt;=100,20,IF($Q888&gt;=30,10,0)),0)+IF(ISNUMBER($R888),IF($R888&gt;=100,20,0),0)+IF(ISNUMBER($P888),IF($P888&gt;=150,20,IF($P888&gt;=50,12,5)),0)+IF(ISNUMBER($S888),IF($S888&lt;=1,15,0),0)</f>
        <v/>
      </c>
      <c r="AL888" s="48" t="n">
        <v>591</v>
      </c>
      <c r="AM888" s="49" t="n"/>
      <c r="AN888" s="48">
        <f>IF(AND(ISNUMBER($P888),ISNUMBER($AL888),$AL888&lt;&gt;0),IF(OR($P888&gt;180,$P888/$AL888*1000&gt;400),"Over ceiling, confirm SKU","Within"),"n/a")</f>
        <v/>
      </c>
      <c r="AO888" s="51" t="n"/>
      <c r="AP888" s="51" t="n"/>
      <c r="AQ888" s="51" t="n"/>
      <c r="AR888" s="34" t="inlineStr">
        <is>
          <t>Recalled, batch confirmed, to confirm</t>
        </is>
      </c>
      <c r="AS888" s="34" t="inlineStr">
        <is>
          <t>BLANK -&gt; requires live Amazon.ca capture</t>
        </is>
      </c>
      <c r="AT888" s="34" t="inlineStr">
        <is>
          <t>Unverified commercial data</t>
        </is>
      </c>
    </row>
    <row r="889" ht="28" customHeight="1">
      <c r="A889" s="34" t="inlineStr">
        <is>
          <t>Smartwater</t>
        </is>
      </c>
      <c r="B889" s="34" t="inlineStr">
        <is>
          <t>Smartwater Sparkling | Lemon | single 591mL</t>
        </is>
      </c>
      <c r="C889" s="34" t="inlineStr">
        <is>
          <t>5) Sparkling water &amp; soda</t>
        </is>
      </c>
      <c r="D889" s="34" t="inlineStr">
        <is>
          <t>591 mL bottle</t>
        </is>
      </c>
      <c r="E889" s="48" t="n">
        <v>1</v>
      </c>
      <c r="F889" s="49" t="n"/>
      <c r="G889" s="50">
        <f>IF(AND(ISNUMBER($F889),ISNUMBER($E889),$E889&lt;&gt;0),$F889/$E889,"")</f>
        <v/>
      </c>
      <c r="H889" s="50">
        <f>IF(AND(ISNUMBER($F889),ISNUMBER($AL889),ISNUMBER($E889),($AL889*$E889)&lt;&gt;0),$F889/($AL889*$E889)*100,"")</f>
        <v/>
      </c>
      <c r="I889" s="51" t="n"/>
      <c r="J889" s="52" t="n"/>
      <c r="K889" s="50">
        <f>IF(AND(ISNUMBER($F889),ISNUMBER($J889)),$F889*(1-$J889),"")</f>
        <v/>
      </c>
      <c r="L889" s="51" t="n"/>
      <c r="M889" s="51" t="n"/>
      <c r="N889" s="50">
        <f>IF(ISNUMBER($F889),($F889-IF(ISNUMBER($AM889),$AM889,0))*(1-IF(ISNUMBER($J889),$J889,0)),"")</f>
        <v/>
      </c>
      <c r="O889" s="34" t="inlineStr">
        <is>
          <t>Lemon</t>
        </is>
      </c>
      <c r="P889" s="48" t="n">
        <v>0</v>
      </c>
      <c r="Q889" s="48" t="n">
        <v>0</v>
      </c>
      <c r="R889" s="34" t="inlineStr">
        <is>
          <t>Not listed</t>
        </is>
      </c>
      <c r="S889" s="48" t="n">
        <v>0</v>
      </c>
      <c r="T889" s="48" t="n">
        <v>0</v>
      </c>
      <c r="U889" s="34" t="inlineStr">
        <is>
          <t>None</t>
        </is>
      </c>
      <c r="V889" s="34" t="inlineStr">
        <is>
          <t>Vapor distilled sparkling water w/ electrolytes added</t>
        </is>
      </c>
      <c r="W889" s="51" t="n"/>
      <c r="X889" s="51" t="n"/>
      <c r="Y889" s="51" t="n"/>
      <c r="Z889" s="51" t="n"/>
      <c r="AA889" s="34" t="inlineStr">
        <is>
          <t>Medium</t>
        </is>
      </c>
      <c r="AB889" s="34" t="inlineStr">
        <is>
          <t>Premium water brand</t>
        </is>
      </c>
      <c r="AC889" s="34" t="inlineStr">
        <is>
          <t>Premium distilled sparkling water</t>
        </is>
      </c>
      <c r="AD889" s="34" t="inlineStr">
        <is>
          <t>Premium water brand cachet.</t>
        </is>
      </c>
      <c r="AE889" s="51" t="n"/>
      <c r="AF889" s="53">
        <f>IF(AND(ISNUMBER($P889),ISNUMBER($AL889),$AL889&lt;&gt;0),ROUND($P889/$AL889*100,1),"")</f>
        <v/>
      </c>
      <c r="AG889" s="54">
        <f>IF(AND(ISNUMBER($S889),ISNUMBER($AL889),$AL889&lt;&gt;0),ROUND($S889/$AL889*100,2),"")</f>
        <v/>
      </c>
      <c r="AH889" s="53">
        <f>IF(AND(ISNUMBER($Q889),ISNUMBER($AL889),$AL889&lt;&gt;0),ROUND($Q889/$AL889*100,1),"")</f>
        <v/>
      </c>
      <c r="AI889" s="48">
        <f>IF(ISNUMBER($S889),IF($S889&lt;=1,"Yes","No"),"n/a")</f>
        <v/>
      </c>
      <c r="AJ889" s="48">
        <f>IF(ISNUMBER($S889),ROUND(MAX(0,MIN(100,100-$S889*2.5-IF(ISNUMBER($T889),$T889,0)*0.12+IF($S889&lt;=1,12,0))),0),"")</f>
        <v/>
      </c>
      <c r="AK889" s="48">
        <f>IF(ISNUMBER($Q889),IF($Q889&gt;=100,20,IF($Q889&gt;=30,10,0)),0)+IF(ISNUMBER($R889),IF($R889&gt;=100,20,0),0)+IF(ISNUMBER($P889),IF($P889&gt;=150,20,IF($P889&gt;=50,12,5)),0)+IF(ISNUMBER($S889),IF($S889&lt;=1,15,0),0)</f>
        <v/>
      </c>
      <c r="AL889" s="48" t="n">
        <v>591</v>
      </c>
      <c r="AM889" s="49" t="n"/>
      <c r="AN889" s="48">
        <f>IF(AND(ISNUMBER($P889),ISNUMBER($AL889),$AL889&lt;&gt;0),IF(OR($P889&gt;180,$P889/$AL889*1000&gt;400),"Over ceiling, confirm SKU","Within"),"n/a")</f>
        <v/>
      </c>
      <c r="AO889" s="51" t="n"/>
      <c r="AP889" s="51" t="n"/>
      <c r="AQ889" s="51" t="n"/>
      <c r="AR889" s="34" t="inlineStr">
        <is>
          <t>Recalled, batch confirmed, to confirm</t>
        </is>
      </c>
      <c r="AS889" s="34" t="inlineStr">
        <is>
          <t>BLANK -&gt; requires live Amazon.ca capture</t>
        </is>
      </c>
      <c r="AT889" s="34" t="inlineStr">
        <is>
          <t>Unverified commercial data</t>
        </is>
      </c>
    </row>
    <row r="890" ht="28" customHeight="1">
      <c r="A890" s="34" t="inlineStr">
        <is>
          <t>Smartwater</t>
        </is>
      </c>
      <c r="B890" s="34" t="inlineStr">
        <is>
          <t>Smartwater Sparkling | Lemon | 6 pack 591mL</t>
        </is>
      </c>
      <c r="C890" s="34" t="inlineStr">
        <is>
          <t>5) Sparkling water &amp; soda</t>
        </is>
      </c>
      <c r="D890" s="34" t="inlineStr">
        <is>
          <t>591 mL bottle</t>
        </is>
      </c>
      <c r="E890" s="48" t="n">
        <v>6</v>
      </c>
      <c r="F890" s="49" t="n"/>
      <c r="G890" s="50">
        <f>IF(AND(ISNUMBER($F890),ISNUMBER($E890),$E890&lt;&gt;0),$F890/$E890,"")</f>
        <v/>
      </c>
      <c r="H890" s="50">
        <f>IF(AND(ISNUMBER($F890),ISNUMBER($AL890),ISNUMBER($E890),($AL890*$E890)&lt;&gt;0),$F890/($AL890*$E890)*100,"")</f>
        <v/>
      </c>
      <c r="I890" s="51" t="n"/>
      <c r="J890" s="52" t="n"/>
      <c r="K890" s="50">
        <f>IF(AND(ISNUMBER($F890),ISNUMBER($J890)),$F890*(1-$J890),"")</f>
        <v/>
      </c>
      <c r="L890" s="51" t="n"/>
      <c r="M890" s="51" t="n"/>
      <c r="N890" s="50">
        <f>IF(ISNUMBER($F890),($F890-IF(ISNUMBER($AM890),$AM890,0))*(1-IF(ISNUMBER($J890),$J890,0)),"")</f>
        <v/>
      </c>
      <c r="O890" s="34" t="inlineStr">
        <is>
          <t>Lemon</t>
        </is>
      </c>
      <c r="P890" s="48" t="n">
        <v>0</v>
      </c>
      <c r="Q890" s="48" t="n">
        <v>0</v>
      </c>
      <c r="R890" s="34" t="inlineStr">
        <is>
          <t>Not listed</t>
        </is>
      </c>
      <c r="S890" s="48" t="n">
        <v>0</v>
      </c>
      <c r="T890" s="48" t="n">
        <v>0</v>
      </c>
      <c r="U890" s="34" t="inlineStr">
        <is>
          <t>None</t>
        </is>
      </c>
      <c r="V890" s="34" t="inlineStr">
        <is>
          <t>Vapor distilled sparkling water w/ electrolytes added</t>
        </is>
      </c>
      <c r="W890" s="51" t="n"/>
      <c r="X890" s="51" t="n"/>
      <c r="Y890" s="51" t="n"/>
      <c r="Z890" s="51" t="n"/>
      <c r="AA890" s="34" t="inlineStr">
        <is>
          <t>Medium</t>
        </is>
      </c>
      <c r="AB890" s="34" t="inlineStr">
        <is>
          <t>Premium water brand</t>
        </is>
      </c>
      <c r="AC890" s="34" t="inlineStr">
        <is>
          <t>Premium distilled sparkling water</t>
        </is>
      </c>
      <c r="AD890" s="34" t="inlineStr">
        <is>
          <t>Premium water brand cachet.</t>
        </is>
      </c>
      <c r="AE890" s="51" t="n"/>
      <c r="AF890" s="53">
        <f>IF(AND(ISNUMBER($P890),ISNUMBER($AL890),$AL890&lt;&gt;0),ROUND($P890/$AL890*100,1),"")</f>
        <v/>
      </c>
      <c r="AG890" s="54">
        <f>IF(AND(ISNUMBER($S890),ISNUMBER($AL890),$AL890&lt;&gt;0),ROUND($S890/$AL890*100,2),"")</f>
        <v/>
      </c>
      <c r="AH890" s="53">
        <f>IF(AND(ISNUMBER($Q890),ISNUMBER($AL890),$AL890&lt;&gt;0),ROUND($Q890/$AL890*100,1),"")</f>
        <v/>
      </c>
      <c r="AI890" s="48">
        <f>IF(ISNUMBER($S890),IF($S890&lt;=1,"Yes","No"),"n/a")</f>
        <v/>
      </c>
      <c r="AJ890" s="48">
        <f>IF(ISNUMBER($S890),ROUND(MAX(0,MIN(100,100-$S890*2.5-IF(ISNUMBER($T890),$T890,0)*0.12+IF($S890&lt;=1,12,0))),0),"")</f>
        <v/>
      </c>
      <c r="AK890" s="48">
        <f>IF(ISNUMBER($Q890),IF($Q890&gt;=100,20,IF($Q890&gt;=30,10,0)),0)+IF(ISNUMBER($R890),IF($R890&gt;=100,20,0),0)+IF(ISNUMBER($P890),IF($P890&gt;=150,20,IF($P890&gt;=50,12,5)),0)+IF(ISNUMBER($S890),IF($S890&lt;=1,15,0),0)</f>
        <v/>
      </c>
      <c r="AL890" s="48" t="n">
        <v>591</v>
      </c>
      <c r="AM890" s="49" t="n"/>
      <c r="AN890" s="48">
        <f>IF(AND(ISNUMBER($P890),ISNUMBER($AL890),$AL890&lt;&gt;0),IF(OR($P890&gt;180,$P890/$AL890*1000&gt;400),"Over ceiling, confirm SKU","Within"),"n/a")</f>
        <v/>
      </c>
      <c r="AO890" s="51" t="n"/>
      <c r="AP890" s="51" t="n"/>
      <c r="AQ890" s="51" t="n"/>
      <c r="AR890" s="34" t="inlineStr">
        <is>
          <t>Recalled, batch confirmed, to confirm</t>
        </is>
      </c>
      <c r="AS890" s="34" t="inlineStr">
        <is>
          <t>BLANK -&gt; requires live Amazon.ca capture</t>
        </is>
      </c>
      <c r="AT890" s="34" t="inlineStr">
        <is>
          <t>Unverified commercial data</t>
        </is>
      </c>
    </row>
    <row r="891" ht="28" customHeight="1">
      <c r="A891" s="34" t="inlineStr">
        <is>
          <t>Smartwater</t>
        </is>
      </c>
      <c r="B891" s="34" t="inlineStr">
        <is>
          <t>Smartwater Sparkling | Lemon | 12 pack 591mL</t>
        </is>
      </c>
      <c r="C891" s="34" t="inlineStr">
        <is>
          <t>5) Sparkling water &amp; soda</t>
        </is>
      </c>
      <c r="D891" s="34" t="inlineStr">
        <is>
          <t>591 mL bottle</t>
        </is>
      </c>
      <c r="E891" s="48" t="n">
        <v>12</v>
      </c>
      <c r="F891" s="49" t="n"/>
      <c r="G891" s="50">
        <f>IF(AND(ISNUMBER($F891),ISNUMBER($E891),$E891&lt;&gt;0),$F891/$E891,"")</f>
        <v/>
      </c>
      <c r="H891" s="50">
        <f>IF(AND(ISNUMBER($F891),ISNUMBER($AL891),ISNUMBER($E891),($AL891*$E891)&lt;&gt;0),$F891/($AL891*$E891)*100,"")</f>
        <v/>
      </c>
      <c r="I891" s="51" t="n"/>
      <c r="J891" s="52" t="n"/>
      <c r="K891" s="50">
        <f>IF(AND(ISNUMBER($F891),ISNUMBER($J891)),$F891*(1-$J891),"")</f>
        <v/>
      </c>
      <c r="L891" s="51" t="n"/>
      <c r="M891" s="51" t="n"/>
      <c r="N891" s="50">
        <f>IF(ISNUMBER($F891),($F891-IF(ISNUMBER($AM891),$AM891,0))*(1-IF(ISNUMBER($J891),$J891,0)),"")</f>
        <v/>
      </c>
      <c r="O891" s="34" t="inlineStr">
        <is>
          <t>Lemon</t>
        </is>
      </c>
      <c r="P891" s="48" t="n">
        <v>0</v>
      </c>
      <c r="Q891" s="48" t="n">
        <v>0</v>
      </c>
      <c r="R891" s="34" t="inlineStr">
        <is>
          <t>Not listed</t>
        </is>
      </c>
      <c r="S891" s="48" t="n">
        <v>0</v>
      </c>
      <c r="T891" s="48" t="n">
        <v>0</v>
      </c>
      <c r="U891" s="34" t="inlineStr">
        <is>
          <t>None</t>
        </is>
      </c>
      <c r="V891" s="34" t="inlineStr">
        <is>
          <t>Vapor distilled sparkling water w/ electrolytes added</t>
        </is>
      </c>
      <c r="W891" s="51" t="n"/>
      <c r="X891" s="51" t="n"/>
      <c r="Y891" s="51" t="n"/>
      <c r="Z891" s="51" t="n"/>
      <c r="AA891" s="34" t="inlineStr">
        <is>
          <t>Medium</t>
        </is>
      </c>
      <c r="AB891" s="34" t="inlineStr">
        <is>
          <t>Premium water brand</t>
        </is>
      </c>
      <c r="AC891" s="34" t="inlineStr">
        <is>
          <t>Premium distilled sparkling water</t>
        </is>
      </c>
      <c r="AD891" s="34" t="inlineStr">
        <is>
          <t>Premium water brand cachet.</t>
        </is>
      </c>
      <c r="AE891" s="51" t="n"/>
      <c r="AF891" s="53">
        <f>IF(AND(ISNUMBER($P891),ISNUMBER($AL891),$AL891&lt;&gt;0),ROUND($P891/$AL891*100,1),"")</f>
        <v/>
      </c>
      <c r="AG891" s="54">
        <f>IF(AND(ISNUMBER($S891),ISNUMBER($AL891),$AL891&lt;&gt;0),ROUND($S891/$AL891*100,2),"")</f>
        <v/>
      </c>
      <c r="AH891" s="53">
        <f>IF(AND(ISNUMBER($Q891),ISNUMBER($AL891),$AL891&lt;&gt;0),ROUND($Q891/$AL891*100,1),"")</f>
        <v/>
      </c>
      <c r="AI891" s="48">
        <f>IF(ISNUMBER($S891),IF($S891&lt;=1,"Yes","No"),"n/a")</f>
        <v/>
      </c>
      <c r="AJ891" s="48">
        <f>IF(ISNUMBER($S891),ROUND(MAX(0,MIN(100,100-$S891*2.5-IF(ISNUMBER($T891),$T891,0)*0.12+IF($S891&lt;=1,12,0))),0),"")</f>
        <v/>
      </c>
      <c r="AK891" s="48">
        <f>IF(ISNUMBER($Q891),IF($Q891&gt;=100,20,IF($Q891&gt;=30,10,0)),0)+IF(ISNUMBER($R891),IF($R891&gt;=100,20,0),0)+IF(ISNUMBER($P891),IF($P891&gt;=150,20,IF($P891&gt;=50,12,5)),0)+IF(ISNUMBER($S891),IF($S891&lt;=1,15,0),0)</f>
        <v/>
      </c>
      <c r="AL891" s="48" t="n">
        <v>591</v>
      </c>
      <c r="AM891" s="49" t="n"/>
      <c r="AN891" s="48">
        <f>IF(AND(ISNUMBER($P891),ISNUMBER($AL891),$AL891&lt;&gt;0),IF(OR($P891&gt;180,$P891/$AL891*1000&gt;400),"Over ceiling, confirm SKU","Within"),"n/a")</f>
        <v/>
      </c>
      <c r="AO891" s="51" t="n"/>
      <c r="AP891" s="51" t="n"/>
      <c r="AQ891" s="51" t="n"/>
      <c r="AR891" s="34" t="inlineStr">
        <is>
          <t>Recalled, batch confirmed, to confirm</t>
        </is>
      </c>
      <c r="AS891" s="34" t="inlineStr">
        <is>
          <t>BLANK -&gt; requires live Amazon.ca capture</t>
        </is>
      </c>
      <c r="AT891" s="34" t="inlineStr">
        <is>
          <t>Unverified commercial data</t>
        </is>
      </c>
    </row>
    <row r="892" ht="28" customHeight="1">
      <c r="A892" s="34" t="inlineStr">
        <is>
          <t>Smartwater</t>
        </is>
      </c>
      <c r="B892" s="34" t="inlineStr">
        <is>
          <t>Smartwater Sparkling | Lemon | 24 pack 591mL</t>
        </is>
      </c>
      <c r="C892" s="34" t="inlineStr">
        <is>
          <t>5) Sparkling water &amp; soda</t>
        </is>
      </c>
      <c r="D892" s="34" t="inlineStr">
        <is>
          <t>591 mL bottle</t>
        </is>
      </c>
      <c r="E892" s="48" t="n">
        <v>24</v>
      </c>
      <c r="F892" s="49" t="n"/>
      <c r="G892" s="50">
        <f>IF(AND(ISNUMBER($F892),ISNUMBER($E892),$E892&lt;&gt;0),$F892/$E892,"")</f>
        <v/>
      </c>
      <c r="H892" s="50">
        <f>IF(AND(ISNUMBER($F892),ISNUMBER($AL892),ISNUMBER($E892),($AL892*$E892)&lt;&gt;0),$F892/($AL892*$E892)*100,"")</f>
        <v/>
      </c>
      <c r="I892" s="51" t="n"/>
      <c r="J892" s="52" t="n"/>
      <c r="K892" s="50">
        <f>IF(AND(ISNUMBER($F892),ISNUMBER($J892)),$F892*(1-$J892),"")</f>
        <v/>
      </c>
      <c r="L892" s="51" t="n"/>
      <c r="M892" s="51" t="n"/>
      <c r="N892" s="50">
        <f>IF(ISNUMBER($F892),($F892-IF(ISNUMBER($AM892),$AM892,0))*(1-IF(ISNUMBER($J892),$J892,0)),"")</f>
        <v/>
      </c>
      <c r="O892" s="34" t="inlineStr">
        <is>
          <t>Lemon</t>
        </is>
      </c>
      <c r="P892" s="48" t="n">
        <v>0</v>
      </c>
      <c r="Q892" s="48" t="n">
        <v>0</v>
      </c>
      <c r="R892" s="34" t="inlineStr">
        <is>
          <t>Not listed</t>
        </is>
      </c>
      <c r="S892" s="48" t="n">
        <v>0</v>
      </c>
      <c r="T892" s="48" t="n">
        <v>0</v>
      </c>
      <c r="U892" s="34" t="inlineStr">
        <is>
          <t>None</t>
        </is>
      </c>
      <c r="V892" s="34" t="inlineStr">
        <is>
          <t>Vapor distilled sparkling water w/ electrolytes added</t>
        </is>
      </c>
      <c r="W892" s="51" t="n"/>
      <c r="X892" s="51" t="n"/>
      <c r="Y892" s="51" t="n"/>
      <c r="Z892" s="51" t="n"/>
      <c r="AA892" s="34" t="inlineStr">
        <is>
          <t>Medium</t>
        </is>
      </c>
      <c r="AB892" s="34" t="inlineStr">
        <is>
          <t>Premium water brand</t>
        </is>
      </c>
      <c r="AC892" s="34" t="inlineStr">
        <is>
          <t>Premium distilled sparkling water</t>
        </is>
      </c>
      <c r="AD892" s="34" t="inlineStr">
        <is>
          <t>Premium water brand cachet.</t>
        </is>
      </c>
      <c r="AE892" s="51" t="n"/>
      <c r="AF892" s="53">
        <f>IF(AND(ISNUMBER($P892),ISNUMBER($AL892),$AL892&lt;&gt;0),ROUND($P892/$AL892*100,1),"")</f>
        <v/>
      </c>
      <c r="AG892" s="54">
        <f>IF(AND(ISNUMBER($S892),ISNUMBER($AL892),$AL892&lt;&gt;0),ROUND($S892/$AL892*100,2),"")</f>
        <v/>
      </c>
      <c r="AH892" s="53">
        <f>IF(AND(ISNUMBER($Q892),ISNUMBER($AL892),$AL892&lt;&gt;0),ROUND($Q892/$AL892*100,1),"")</f>
        <v/>
      </c>
      <c r="AI892" s="48">
        <f>IF(ISNUMBER($S892),IF($S892&lt;=1,"Yes","No"),"n/a")</f>
        <v/>
      </c>
      <c r="AJ892" s="48">
        <f>IF(ISNUMBER($S892),ROUND(MAX(0,MIN(100,100-$S892*2.5-IF(ISNUMBER($T892),$T892,0)*0.12+IF($S892&lt;=1,12,0))),0),"")</f>
        <v/>
      </c>
      <c r="AK892" s="48">
        <f>IF(ISNUMBER($Q892),IF($Q892&gt;=100,20,IF($Q892&gt;=30,10,0)),0)+IF(ISNUMBER($R892),IF($R892&gt;=100,20,0),0)+IF(ISNUMBER($P892),IF($P892&gt;=150,20,IF($P892&gt;=50,12,5)),0)+IF(ISNUMBER($S892),IF($S892&lt;=1,15,0),0)</f>
        <v/>
      </c>
      <c r="AL892" s="48" t="n">
        <v>591</v>
      </c>
      <c r="AM892" s="49" t="n"/>
      <c r="AN892" s="48">
        <f>IF(AND(ISNUMBER($P892),ISNUMBER($AL892),$AL892&lt;&gt;0),IF(OR($P892&gt;180,$P892/$AL892*1000&gt;400),"Over ceiling, confirm SKU","Within"),"n/a")</f>
        <v/>
      </c>
      <c r="AO892" s="51" t="n"/>
      <c r="AP892" s="51" t="n"/>
      <c r="AQ892" s="51" t="n"/>
      <c r="AR892" s="34" t="inlineStr">
        <is>
          <t>Recalled, batch confirmed, to confirm</t>
        </is>
      </c>
      <c r="AS892" s="34" t="inlineStr">
        <is>
          <t>BLANK -&gt; requires live Amazon.ca capture</t>
        </is>
      </c>
      <c r="AT892" s="34" t="inlineStr">
        <is>
          <t>Unverified commercial data</t>
        </is>
      </c>
    </row>
    <row r="893" ht="28" customHeight="1">
      <c r="A893" s="34" t="inlineStr">
        <is>
          <t>Smartwater</t>
        </is>
      </c>
      <c r="B893" s="34" t="inlineStr">
        <is>
          <t>Smartwater Sparkling | Cucumber-Lime | single 591mL</t>
        </is>
      </c>
      <c r="C893" s="34" t="inlineStr">
        <is>
          <t>5) Sparkling water &amp; soda</t>
        </is>
      </c>
      <c r="D893" s="34" t="inlineStr">
        <is>
          <t>591 mL bottle</t>
        </is>
      </c>
      <c r="E893" s="48" t="n">
        <v>1</v>
      </c>
      <c r="F893" s="49" t="n"/>
      <c r="G893" s="50">
        <f>IF(AND(ISNUMBER($F893),ISNUMBER($E893),$E893&lt;&gt;0),$F893/$E893,"")</f>
        <v/>
      </c>
      <c r="H893" s="50">
        <f>IF(AND(ISNUMBER($F893),ISNUMBER($AL893),ISNUMBER($E893),($AL893*$E893)&lt;&gt;0),$F893/($AL893*$E893)*100,"")</f>
        <v/>
      </c>
      <c r="I893" s="51" t="n"/>
      <c r="J893" s="52" t="n"/>
      <c r="K893" s="50">
        <f>IF(AND(ISNUMBER($F893),ISNUMBER($J893)),$F893*(1-$J893),"")</f>
        <v/>
      </c>
      <c r="L893" s="51" t="n"/>
      <c r="M893" s="51" t="n"/>
      <c r="N893" s="50">
        <f>IF(ISNUMBER($F893),($F893-IF(ISNUMBER($AM893),$AM893,0))*(1-IF(ISNUMBER($J893),$J893,0)),"")</f>
        <v/>
      </c>
      <c r="O893" s="34" t="inlineStr">
        <is>
          <t>Cucumber-Lime</t>
        </is>
      </c>
      <c r="P893" s="48" t="n">
        <v>0</v>
      </c>
      <c r="Q893" s="48" t="n">
        <v>0</v>
      </c>
      <c r="R893" s="34" t="inlineStr">
        <is>
          <t>Not listed</t>
        </is>
      </c>
      <c r="S893" s="48" t="n">
        <v>0</v>
      </c>
      <c r="T893" s="48" t="n">
        <v>0</v>
      </c>
      <c r="U893" s="34" t="inlineStr">
        <is>
          <t>None</t>
        </is>
      </c>
      <c r="V893" s="34" t="inlineStr">
        <is>
          <t>Vapor distilled sparkling water w/ electrolytes added</t>
        </is>
      </c>
      <c r="W893" s="51" t="n"/>
      <c r="X893" s="51" t="n"/>
      <c r="Y893" s="51" t="n"/>
      <c r="Z893" s="51" t="n"/>
      <c r="AA893" s="34" t="inlineStr">
        <is>
          <t>Medium</t>
        </is>
      </c>
      <c r="AB893" s="34" t="inlineStr">
        <is>
          <t>Premium water brand</t>
        </is>
      </c>
      <c r="AC893" s="34" t="inlineStr">
        <is>
          <t>Premium distilled sparkling water</t>
        </is>
      </c>
      <c r="AD893" s="34" t="inlineStr">
        <is>
          <t>Premium water brand cachet.</t>
        </is>
      </c>
      <c r="AE893" s="51" t="n"/>
      <c r="AF893" s="53">
        <f>IF(AND(ISNUMBER($P893),ISNUMBER($AL893),$AL893&lt;&gt;0),ROUND($P893/$AL893*100,1),"")</f>
        <v/>
      </c>
      <c r="AG893" s="54">
        <f>IF(AND(ISNUMBER($S893),ISNUMBER($AL893),$AL893&lt;&gt;0),ROUND($S893/$AL893*100,2),"")</f>
        <v/>
      </c>
      <c r="AH893" s="53">
        <f>IF(AND(ISNUMBER($Q893),ISNUMBER($AL893),$AL893&lt;&gt;0),ROUND($Q893/$AL893*100,1),"")</f>
        <v/>
      </c>
      <c r="AI893" s="48">
        <f>IF(ISNUMBER($S893),IF($S893&lt;=1,"Yes","No"),"n/a")</f>
        <v/>
      </c>
      <c r="AJ893" s="48">
        <f>IF(ISNUMBER($S893),ROUND(MAX(0,MIN(100,100-$S893*2.5-IF(ISNUMBER($T893),$T893,0)*0.12+IF($S893&lt;=1,12,0))),0),"")</f>
        <v/>
      </c>
      <c r="AK893" s="48">
        <f>IF(ISNUMBER($Q893),IF($Q893&gt;=100,20,IF($Q893&gt;=30,10,0)),0)+IF(ISNUMBER($R893),IF($R893&gt;=100,20,0),0)+IF(ISNUMBER($P893),IF($P893&gt;=150,20,IF($P893&gt;=50,12,5)),0)+IF(ISNUMBER($S893),IF($S893&lt;=1,15,0),0)</f>
        <v/>
      </c>
      <c r="AL893" s="48" t="n">
        <v>591</v>
      </c>
      <c r="AM893" s="49" t="n"/>
      <c r="AN893" s="48">
        <f>IF(AND(ISNUMBER($P893),ISNUMBER($AL893),$AL893&lt;&gt;0),IF(OR($P893&gt;180,$P893/$AL893*1000&gt;400),"Over ceiling, confirm SKU","Within"),"n/a")</f>
        <v/>
      </c>
      <c r="AO893" s="51" t="n"/>
      <c r="AP893" s="51" t="n"/>
      <c r="AQ893" s="51" t="n"/>
      <c r="AR893" s="34" t="inlineStr">
        <is>
          <t>Recalled, batch confirmed, to confirm</t>
        </is>
      </c>
      <c r="AS893" s="34" t="inlineStr">
        <is>
          <t>BLANK -&gt; requires live Amazon.ca capture</t>
        </is>
      </c>
      <c r="AT893" s="34" t="inlineStr">
        <is>
          <t>Unverified commercial data</t>
        </is>
      </c>
    </row>
    <row r="894" ht="28" customHeight="1">
      <c r="A894" s="34" t="inlineStr">
        <is>
          <t>Smartwater</t>
        </is>
      </c>
      <c r="B894" s="34" t="inlineStr">
        <is>
          <t>Smartwater Sparkling | Cucumber-Lime | 6 pack 591mL</t>
        </is>
      </c>
      <c r="C894" s="34" t="inlineStr">
        <is>
          <t>5) Sparkling water &amp; soda</t>
        </is>
      </c>
      <c r="D894" s="34" t="inlineStr">
        <is>
          <t>591 mL bottle</t>
        </is>
      </c>
      <c r="E894" s="48" t="n">
        <v>6</v>
      </c>
      <c r="F894" s="49" t="n"/>
      <c r="G894" s="50">
        <f>IF(AND(ISNUMBER($F894),ISNUMBER($E894),$E894&lt;&gt;0),$F894/$E894,"")</f>
        <v/>
      </c>
      <c r="H894" s="50">
        <f>IF(AND(ISNUMBER($F894),ISNUMBER($AL894),ISNUMBER($E894),($AL894*$E894)&lt;&gt;0),$F894/($AL894*$E894)*100,"")</f>
        <v/>
      </c>
      <c r="I894" s="51" t="n"/>
      <c r="J894" s="52" t="n"/>
      <c r="K894" s="50">
        <f>IF(AND(ISNUMBER($F894),ISNUMBER($J894)),$F894*(1-$J894),"")</f>
        <v/>
      </c>
      <c r="L894" s="51" t="n"/>
      <c r="M894" s="51" t="n"/>
      <c r="N894" s="50">
        <f>IF(ISNUMBER($F894),($F894-IF(ISNUMBER($AM894),$AM894,0))*(1-IF(ISNUMBER($J894),$J894,0)),"")</f>
        <v/>
      </c>
      <c r="O894" s="34" t="inlineStr">
        <is>
          <t>Cucumber-Lime</t>
        </is>
      </c>
      <c r="P894" s="48" t="n">
        <v>0</v>
      </c>
      <c r="Q894" s="48" t="n">
        <v>0</v>
      </c>
      <c r="R894" s="34" t="inlineStr">
        <is>
          <t>Not listed</t>
        </is>
      </c>
      <c r="S894" s="48" t="n">
        <v>0</v>
      </c>
      <c r="T894" s="48" t="n">
        <v>0</v>
      </c>
      <c r="U894" s="34" t="inlineStr">
        <is>
          <t>None</t>
        </is>
      </c>
      <c r="V894" s="34" t="inlineStr">
        <is>
          <t>Vapor distilled sparkling water w/ electrolytes added</t>
        </is>
      </c>
      <c r="W894" s="51" t="n"/>
      <c r="X894" s="51" t="n"/>
      <c r="Y894" s="51" t="n"/>
      <c r="Z894" s="51" t="n"/>
      <c r="AA894" s="34" t="inlineStr">
        <is>
          <t>Medium</t>
        </is>
      </c>
      <c r="AB894" s="34" t="inlineStr">
        <is>
          <t>Premium water brand</t>
        </is>
      </c>
      <c r="AC894" s="34" t="inlineStr">
        <is>
          <t>Premium distilled sparkling water</t>
        </is>
      </c>
      <c r="AD894" s="34" t="inlineStr">
        <is>
          <t>Premium water brand cachet.</t>
        </is>
      </c>
      <c r="AE894" s="51" t="n"/>
      <c r="AF894" s="53">
        <f>IF(AND(ISNUMBER($P894),ISNUMBER($AL894),$AL894&lt;&gt;0),ROUND($P894/$AL894*100,1),"")</f>
        <v/>
      </c>
      <c r="AG894" s="54">
        <f>IF(AND(ISNUMBER($S894),ISNUMBER($AL894),$AL894&lt;&gt;0),ROUND($S894/$AL894*100,2),"")</f>
        <v/>
      </c>
      <c r="AH894" s="53">
        <f>IF(AND(ISNUMBER($Q894),ISNUMBER($AL894),$AL894&lt;&gt;0),ROUND($Q894/$AL894*100,1),"")</f>
        <v/>
      </c>
      <c r="AI894" s="48">
        <f>IF(ISNUMBER($S894),IF($S894&lt;=1,"Yes","No"),"n/a")</f>
        <v/>
      </c>
      <c r="AJ894" s="48">
        <f>IF(ISNUMBER($S894),ROUND(MAX(0,MIN(100,100-$S894*2.5-IF(ISNUMBER($T894),$T894,0)*0.12+IF($S894&lt;=1,12,0))),0),"")</f>
        <v/>
      </c>
      <c r="AK894" s="48">
        <f>IF(ISNUMBER($Q894),IF($Q894&gt;=100,20,IF($Q894&gt;=30,10,0)),0)+IF(ISNUMBER($R894),IF($R894&gt;=100,20,0),0)+IF(ISNUMBER($P894),IF($P894&gt;=150,20,IF($P894&gt;=50,12,5)),0)+IF(ISNUMBER($S894),IF($S894&lt;=1,15,0),0)</f>
        <v/>
      </c>
      <c r="AL894" s="48" t="n">
        <v>591</v>
      </c>
      <c r="AM894" s="49" t="n"/>
      <c r="AN894" s="48">
        <f>IF(AND(ISNUMBER($P894),ISNUMBER($AL894),$AL894&lt;&gt;0),IF(OR($P894&gt;180,$P894/$AL894*1000&gt;400),"Over ceiling, confirm SKU","Within"),"n/a")</f>
        <v/>
      </c>
      <c r="AO894" s="51" t="n"/>
      <c r="AP894" s="51" t="n"/>
      <c r="AQ894" s="51" t="n"/>
      <c r="AR894" s="34" t="inlineStr">
        <is>
          <t>Recalled, batch confirmed, to confirm</t>
        </is>
      </c>
      <c r="AS894" s="34" t="inlineStr">
        <is>
          <t>BLANK -&gt; requires live Amazon.ca capture</t>
        </is>
      </c>
      <c r="AT894" s="34" t="inlineStr">
        <is>
          <t>Unverified commercial data</t>
        </is>
      </c>
    </row>
    <row r="895" ht="28" customHeight="1">
      <c r="A895" s="34" t="inlineStr">
        <is>
          <t>Smartwater</t>
        </is>
      </c>
      <c r="B895" s="34" t="inlineStr">
        <is>
          <t>Smartwater Sparkling | Cucumber-Lime | 12 pack 591mL</t>
        </is>
      </c>
      <c r="C895" s="34" t="inlineStr">
        <is>
          <t>5) Sparkling water &amp; soda</t>
        </is>
      </c>
      <c r="D895" s="34" t="inlineStr">
        <is>
          <t>591 mL bottle</t>
        </is>
      </c>
      <c r="E895" s="48" t="n">
        <v>12</v>
      </c>
      <c r="F895" s="49" t="n"/>
      <c r="G895" s="50">
        <f>IF(AND(ISNUMBER($F895),ISNUMBER($E895),$E895&lt;&gt;0),$F895/$E895,"")</f>
        <v/>
      </c>
      <c r="H895" s="50">
        <f>IF(AND(ISNUMBER($F895),ISNUMBER($AL895),ISNUMBER($E895),($AL895*$E895)&lt;&gt;0),$F895/($AL895*$E895)*100,"")</f>
        <v/>
      </c>
      <c r="I895" s="51" t="n"/>
      <c r="J895" s="52" t="n"/>
      <c r="K895" s="50">
        <f>IF(AND(ISNUMBER($F895),ISNUMBER($J895)),$F895*(1-$J895),"")</f>
        <v/>
      </c>
      <c r="L895" s="51" t="n"/>
      <c r="M895" s="51" t="n"/>
      <c r="N895" s="50">
        <f>IF(ISNUMBER($F895),($F895-IF(ISNUMBER($AM895),$AM895,0))*(1-IF(ISNUMBER($J895),$J895,0)),"")</f>
        <v/>
      </c>
      <c r="O895" s="34" t="inlineStr">
        <is>
          <t>Cucumber-Lime</t>
        </is>
      </c>
      <c r="P895" s="48" t="n">
        <v>0</v>
      </c>
      <c r="Q895" s="48" t="n">
        <v>0</v>
      </c>
      <c r="R895" s="34" t="inlineStr">
        <is>
          <t>Not listed</t>
        </is>
      </c>
      <c r="S895" s="48" t="n">
        <v>0</v>
      </c>
      <c r="T895" s="48" t="n">
        <v>0</v>
      </c>
      <c r="U895" s="34" t="inlineStr">
        <is>
          <t>None</t>
        </is>
      </c>
      <c r="V895" s="34" t="inlineStr">
        <is>
          <t>Vapor distilled sparkling water w/ electrolytes added</t>
        </is>
      </c>
      <c r="W895" s="51" t="n"/>
      <c r="X895" s="51" t="n"/>
      <c r="Y895" s="51" t="n"/>
      <c r="Z895" s="51" t="n"/>
      <c r="AA895" s="34" t="inlineStr">
        <is>
          <t>Medium</t>
        </is>
      </c>
      <c r="AB895" s="34" t="inlineStr">
        <is>
          <t>Premium water brand</t>
        </is>
      </c>
      <c r="AC895" s="34" t="inlineStr">
        <is>
          <t>Premium distilled sparkling water</t>
        </is>
      </c>
      <c r="AD895" s="34" t="inlineStr">
        <is>
          <t>Premium water brand cachet.</t>
        </is>
      </c>
      <c r="AE895" s="51" t="n"/>
      <c r="AF895" s="53">
        <f>IF(AND(ISNUMBER($P895),ISNUMBER($AL895),$AL895&lt;&gt;0),ROUND($P895/$AL895*100,1),"")</f>
        <v/>
      </c>
      <c r="AG895" s="54">
        <f>IF(AND(ISNUMBER($S895),ISNUMBER($AL895),$AL895&lt;&gt;0),ROUND($S895/$AL895*100,2),"")</f>
        <v/>
      </c>
      <c r="AH895" s="53">
        <f>IF(AND(ISNUMBER($Q895),ISNUMBER($AL895),$AL895&lt;&gt;0),ROUND($Q895/$AL895*100,1),"")</f>
        <v/>
      </c>
      <c r="AI895" s="48">
        <f>IF(ISNUMBER($S895),IF($S895&lt;=1,"Yes","No"),"n/a")</f>
        <v/>
      </c>
      <c r="AJ895" s="48">
        <f>IF(ISNUMBER($S895),ROUND(MAX(0,MIN(100,100-$S895*2.5-IF(ISNUMBER($T895),$T895,0)*0.12+IF($S895&lt;=1,12,0))),0),"")</f>
        <v/>
      </c>
      <c r="AK895" s="48">
        <f>IF(ISNUMBER($Q895),IF($Q895&gt;=100,20,IF($Q895&gt;=30,10,0)),0)+IF(ISNUMBER($R895),IF($R895&gt;=100,20,0),0)+IF(ISNUMBER($P895),IF($P895&gt;=150,20,IF($P895&gt;=50,12,5)),0)+IF(ISNUMBER($S895),IF($S895&lt;=1,15,0),0)</f>
        <v/>
      </c>
      <c r="AL895" s="48" t="n">
        <v>591</v>
      </c>
      <c r="AM895" s="49" t="n"/>
      <c r="AN895" s="48">
        <f>IF(AND(ISNUMBER($P895),ISNUMBER($AL895),$AL895&lt;&gt;0),IF(OR($P895&gt;180,$P895/$AL895*1000&gt;400),"Over ceiling, confirm SKU","Within"),"n/a")</f>
        <v/>
      </c>
      <c r="AO895" s="51" t="n"/>
      <c r="AP895" s="51" t="n"/>
      <c r="AQ895" s="51" t="n"/>
      <c r="AR895" s="34" t="inlineStr">
        <is>
          <t>Recalled, batch confirmed, to confirm</t>
        </is>
      </c>
      <c r="AS895" s="34" t="inlineStr">
        <is>
          <t>BLANK -&gt; requires live Amazon.ca capture</t>
        </is>
      </c>
      <c r="AT895" s="34" t="inlineStr">
        <is>
          <t>Unverified commercial data</t>
        </is>
      </c>
    </row>
    <row r="896" ht="28" customHeight="1">
      <c r="A896" s="34" t="inlineStr">
        <is>
          <t>Smartwater</t>
        </is>
      </c>
      <c r="B896" s="34" t="inlineStr">
        <is>
          <t>Smartwater Sparkling | Cucumber-Lime | 24 pack 591mL</t>
        </is>
      </c>
      <c r="C896" s="34" t="inlineStr">
        <is>
          <t>5) Sparkling water &amp; soda</t>
        </is>
      </c>
      <c r="D896" s="34" t="inlineStr">
        <is>
          <t>591 mL bottle</t>
        </is>
      </c>
      <c r="E896" s="48" t="n">
        <v>24</v>
      </c>
      <c r="F896" s="49" t="n"/>
      <c r="G896" s="50">
        <f>IF(AND(ISNUMBER($F896),ISNUMBER($E896),$E896&lt;&gt;0),$F896/$E896,"")</f>
        <v/>
      </c>
      <c r="H896" s="50">
        <f>IF(AND(ISNUMBER($F896),ISNUMBER($AL896),ISNUMBER($E896),($AL896*$E896)&lt;&gt;0),$F896/($AL896*$E896)*100,"")</f>
        <v/>
      </c>
      <c r="I896" s="51" t="n"/>
      <c r="J896" s="52" t="n"/>
      <c r="K896" s="50">
        <f>IF(AND(ISNUMBER($F896),ISNUMBER($J896)),$F896*(1-$J896),"")</f>
        <v/>
      </c>
      <c r="L896" s="51" t="n"/>
      <c r="M896" s="51" t="n"/>
      <c r="N896" s="50">
        <f>IF(ISNUMBER($F896),($F896-IF(ISNUMBER($AM896),$AM896,0))*(1-IF(ISNUMBER($J896),$J896,0)),"")</f>
        <v/>
      </c>
      <c r="O896" s="34" t="inlineStr">
        <is>
          <t>Cucumber-Lime</t>
        </is>
      </c>
      <c r="P896" s="48" t="n">
        <v>0</v>
      </c>
      <c r="Q896" s="48" t="n">
        <v>0</v>
      </c>
      <c r="R896" s="34" t="inlineStr">
        <is>
          <t>Not listed</t>
        </is>
      </c>
      <c r="S896" s="48" t="n">
        <v>0</v>
      </c>
      <c r="T896" s="48" t="n">
        <v>0</v>
      </c>
      <c r="U896" s="34" t="inlineStr">
        <is>
          <t>None</t>
        </is>
      </c>
      <c r="V896" s="34" t="inlineStr">
        <is>
          <t>Vapor distilled sparkling water w/ electrolytes added</t>
        </is>
      </c>
      <c r="W896" s="51" t="n"/>
      <c r="X896" s="51" t="n"/>
      <c r="Y896" s="51" t="n"/>
      <c r="Z896" s="51" t="n"/>
      <c r="AA896" s="34" t="inlineStr">
        <is>
          <t>Medium</t>
        </is>
      </c>
      <c r="AB896" s="34" t="inlineStr">
        <is>
          <t>Premium water brand</t>
        </is>
      </c>
      <c r="AC896" s="34" t="inlineStr">
        <is>
          <t>Premium distilled sparkling water</t>
        </is>
      </c>
      <c r="AD896" s="34" t="inlineStr">
        <is>
          <t>Premium water brand cachet.</t>
        </is>
      </c>
      <c r="AE896" s="51" t="n"/>
      <c r="AF896" s="53">
        <f>IF(AND(ISNUMBER($P896),ISNUMBER($AL896),$AL896&lt;&gt;0),ROUND($P896/$AL896*100,1),"")</f>
        <v/>
      </c>
      <c r="AG896" s="54">
        <f>IF(AND(ISNUMBER($S896),ISNUMBER($AL896),$AL896&lt;&gt;0),ROUND($S896/$AL896*100,2),"")</f>
        <v/>
      </c>
      <c r="AH896" s="53">
        <f>IF(AND(ISNUMBER($Q896),ISNUMBER($AL896),$AL896&lt;&gt;0),ROUND($Q896/$AL896*100,1),"")</f>
        <v/>
      </c>
      <c r="AI896" s="48">
        <f>IF(ISNUMBER($S896),IF($S896&lt;=1,"Yes","No"),"n/a")</f>
        <v/>
      </c>
      <c r="AJ896" s="48">
        <f>IF(ISNUMBER($S896),ROUND(MAX(0,MIN(100,100-$S896*2.5-IF(ISNUMBER($T896),$T896,0)*0.12+IF($S896&lt;=1,12,0))),0),"")</f>
        <v/>
      </c>
      <c r="AK896" s="48">
        <f>IF(ISNUMBER($Q896),IF($Q896&gt;=100,20,IF($Q896&gt;=30,10,0)),0)+IF(ISNUMBER($R896),IF($R896&gt;=100,20,0),0)+IF(ISNUMBER($P896),IF($P896&gt;=150,20,IF($P896&gt;=50,12,5)),0)+IF(ISNUMBER($S896),IF($S896&lt;=1,15,0),0)</f>
        <v/>
      </c>
      <c r="AL896" s="48" t="n">
        <v>591</v>
      </c>
      <c r="AM896" s="49" t="n"/>
      <c r="AN896" s="48">
        <f>IF(AND(ISNUMBER($P896),ISNUMBER($AL896),$AL896&lt;&gt;0),IF(OR($P896&gt;180,$P896/$AL896*1000&gt;400),"Over ceiling, confirm SKU","Within"),"n/a")</f>
        <v/>
      </c>
      <c r="AO896" s="51" t="n"/>
      <c r="AP896" s="51" t="n"/>
      <c r="AQ896" s="51" t="n"/>
      <c r="AR896" s="34" t="inlineStr">
        <is>
          <t>Recalled, batch confirmed, to confirm</t>
        </is>
      </c>
      <c r="AS896" s="34" t="inlineStr">
        <is>
          <t>BLANK -&gt; requires live Amazon.ca capture</t>
        </is>
      </c>
      <c r="AT896" s="34" t="inlineStr">
        <is>
          <t>Unverified commercial data</t>
        </is>
      </c>
    </row>
    <row r="897" ht="28" customHeight="1">
      <c r="A897" s="34" t="inlineStr">
        <is>
          <t>Smartwater</t>
        </is>
      </c>
      <c r="B897" s="34" t="inlineStr">
        <is>
          <t>Smartwater Sparkling | Watermelon-Mint | single 591mL</t>
        </is>
      </c>
      <c r="C897" s="34" t="inlineStr">
        <is>
          <t>5) Sparkling water &amp; soda</t>
        </is>
      </c>
      <c r="D897" s="34" t="inlineStr">
        <is>
          <t>591 mL bottle</t>
        </is>
      </c>
      <c r="E897" s="48" t="n">
        <v>1</v>
      </c>
      <c r="F897" s="49" t="n"/>
      <c r="G897" s="50">
        <f>IF(AND(ISNUMBER($F897),ISNUMBER($E897),$E897&lt;&gt;0),$F897/$E897,"")</f>
        <v/>
      </c>
      <c r="H897" s="50">
        <f>IF(AND(ISNUMBER($F897),ISNUMBER($AL897),ISNUMBER($E897),($AL897*$E897)&lt;&gt;0),$F897/($AL897*$E897)*100,"")</f>
        <v/>
      </c>
      <c r="I897" s="51" t="n"/>
      <c r="J897" s="52" t="n"/>
      <c r="K897" s="50">
        <f>IF(AND(ISNUMBER($F897),ISNUMBER($J897)),$F897*(1-$J897),"")</f>
        <v/>
      </c>
      <c r="L897" s="51" t="n"/>
      <c r="M897" s="51" t="n"/>
      <c r="N897" s="50">
        <f>IF(ISNUMBER($F897),($F897-IF(ISNUMBER($AM897),$AM897,0))*(1-IF(ISNUMBER($J897),$J897,0)),"")</f>
        <v/>
      </c>
      <c r="O897" s="34" t="inlineStr">
        <is>
          <t>Watermelon-Mint</t>
        </is>
      </c>
      <c r="P897" s="48" t="n">
        <v>0</v>
      </c>
      <c r="Q897" s="48" t="n">
        <v>0</v>
      </c>
      <c r="R897" s="34" t="inlineStr">
        <is>
          <t>Not listed</t>
        </is>
      </c>
      <c r="S897" s="48" t="n">
        <v>0</v>
      </c>
      <c r="T897" s="48" t="n">
        <v>0</v>
      </c>
      <c r="U897" s="34" t="inlineStr">
        <is>
          <t>None</t>
        </is>
      </c>
      <c r="V897" s="34" t="inlineStr">
        <is>
          <t>Vapor distilled sparkling water w/ electrolytes added</t>
        </is>
      </c>
      <c r="W897" s="51" t="n"/>
      <c r="X897" s="51" t="n"/>
      <c r="Y897" s="51" t="n"/>
      <c r="Z897" s="51" t="n"/>
      <c r="AA897" s="34" t="inlineStr">
        <is>
          <t>Medium</t>
        </is>
      </c>
      <c r="AB897" s="34" t="inlineStr">
        <is>
          <t>Premium water brand</t>
        </is>
      </c>
      <c r="AC897" s="34" t="inlineStr">
        <is>
          <t>Premium distilled sparkling water</t>
        </is>
      </c>
      <c r="AD897" s="34" t="inlineStr">
        <is>
          <t>Premium water brand cachet.</t>
        </is>
      </c>
      <c r="AE897" s="51" t="n"/>
      <c r="AF897" s="53">
        <f>IF(AND(ISNUMBER($P897),ISNUMBER($AL897),$AL897&lt;&gt;0),ROUND($P897/$AL897*100,1),"")</f>
        <v/>
      </c>
      <c r="AG897" s="54">
        <f>IF(AND(ISNUMBER($S897),ISNUMBER($AL897),$AL897&lt;&gt;0),ROUND($S897/$AL897*100,2),"")</f>
        <v/>
      </c>
      <c r="AH897" s="53">
        <f>IF(AND(ISNUMBER($Q897),ISNUMBER($AL897),$AL897&lt;&gt;0),ROUND($Q897/$AL897*100,1),"")</f>
        <v/>
      </c>
      <c r="AI897" s="48">
        <f>IF(ISNUMBER($S897),IF($S897&lt;=1,"Yes","No"),"n/a")</f>
        <v/>
      </c>
      <c r="AJ897" s="48">
        <f>IF(ISNUMBER($S897),ROUND(MAX(0,MIN(100,100-$S897*2.5-IF(ISNUMBER($T897),$T897,0)*0.12+IF($S897&lt;=1,12,0))),0),"")</f>
        <v/>
      </c>
      <c r="AK897" s="48">
        <f>IF(ISNUMBER($Q897),IF($Q897&gt;=100,20,IF($Q897&gt;=30,10,0)),0)+IF(ISNUMBER($R897),IF($R897&gt;=100,20,0),0)+IF(ISNUMBER($P897),IF($P897&gt;=150,20,IF($P897&gt;=50,12,5)),0)+IF(ISNUMBER($S897),IF($S897&lt;=1,15,0),0)</f>
        <v/>
      </c>
      <c r="AL897" s="48" t="n">
        <v>591</v>
      </c>
      <c r="AM897" s="49" t="n"/>
      <c r="AN897" s="48">
        <f>IF(AND(ISNUMBER($P897),ISNUMBER($AL897),$AL897&lt;&gt;0),IF(OR($P897&gt;180,$P897/$AL897*1000&gt;400),"Over ceiling, confirm SKU","Within"),"n/a")</f>
        <v/>
      </c>
      <c r="AO897" s="51" t="n"/>
      <c r="AP897" s="51" t="n"/>
      <c r="AQ897" s="51" t="n"/>
      <c r="AR897" s="34" t="inlineStr">
        <is>
          <t>Recalled, batch confirmed, to confirm</t>
        </is>
      </c>
      <c r="AS897" s="34" t="inlineStr">
        <is>
          <t>BLANK -&gt; requires live Amazon.ca capture</t>
        </is>
      </c>
      <c r="AT897" s="34" t="inlineStr">
        <is>
          <t>Unverified commercial data</t>
        </is>
      </c>
    </row>
    <row r="898" ht="28" customHeight="1">
      <c r="A898" s="34" t="inlineStr">
        <is>
          <t>Smartwater</t>
        </is>
      </c>
      <c r="B898" s="34" t="inlineStr">
        <is>
          <t>Smartwater Sparkling | Watermelon-Mint | 6 pack 591mL</t>
        </is>
      </c>
      <c r="C898" s="34" t="inlineStr">
        <is>
          <t>5) Sparkling water &amp; soda</t>
        </is>
      </c>
      <c r="D898" s="34" t="inlineStr">
        <is>
          <t>591 mL bottle</t>
        </is>
      </c>
      <c r="E898" s="48" t="n">
        <v>6</v>
      </c>
      <c r="F898" s="49" t="n"/>
      <c r="G898" s="50">
        <f>IF(AND(ISNUMBER($F898),ISNUMBER($E898),$E898&lt;&gt;0),$F898/$E898,"")</f>
        <v/>
      </c>
      <c r="H898" s="50">
        <f>IF(AND(ISNUMBER($F898),ISNUMBER($AL898),ISNUMBER($E898),($AL898*$E898)&lt;&gt;0),$F898/($AL898*$E898)*100,"")</f>
        <v/>
      </c>
      <c r="I898" s="51" t="n"/>
      <c r="J898" s="52" t="n"/>
      <c r="K898" s="50">
        <f>IF(AND(ISNUMBER($F898),ISNUMBER($J898)),$F898*(1-$J898),"")</f>
        <v/>
      </c>
      <c r="L898" s="51" t="n"/>
      <c r="M898" s="51" t="n"/>
      <c r="N898" s="50">
        <f>IF(ISNUMBER($F898),($F898-IF(ISNUMBER($AM898),$AM898,0))*(1-IF(ISNUMBER($J898),$J898,0)),"")</f>
        <v/>
      </c>
      <c r="O898" s="34" t="inlineStr">
        <is>
          <t>Watermelon-Mint</t>
        </is>
      </c>
      <c r="P898" s="48" t="n">
        <v>0</v>
      </c>
      <c r="Q898" s="48" t="n">
        <v>0</v>
      </c>
      <c r="R898" s="34" t="inlineStr">
        <is>
          <t>Not listed</t>
        </is>
      </c>
      <c r="S898" s="48" t="n">
        <v>0</v>
      </c>
      <c r="T898" s="48" t="n">
        <v>0</v>
      </c>
      <c r="U898" s="34" t="inlineStr">
        <is>
          <t>None</t>
        </is>
      </c>
      <c r="V898" s="34" t="inlineStr">
        <is>
          <t>Vapor distilled sparkling water w/ electrolytes added</t>
        </is>
      </c>
      <c r="W898" s="51" t="n"/>
      <c r="X898" s="51" t="n"/>
      <c r="Y898" s="51" t="n"/>
      <c r="Z898" s="51" t="n"/>
      <c r="AA898" s="34" t="inlineStr">
        <is>
          <t>Medium</t>
        </is>
      </c>
      <c r="AB898" s="34" t="inlineStr">
        <is>
          <t>Premium water brand</t>
        </is>
      </c>
      <c r="AC898" s="34" t="inlineStr">
        <is>
          <t>Premium distilled sparkling water</t>
        </is>
      </c>
      <c r="AD898" s="34" t="inlineStr">
        <is>
          <t>Premium water brand cachet.</t>
        </is>
      </c>
      <c r="AE898" s="51" t="n"/>
      <c r="AF898" s="53">
        <f>IF(AND(ISNUMBER($P898),ISNUMBER($AL898),$AL898&lt;&gt;0),ROUND($P898/$AL898*100,1),"")</f>
        <v/>
      </c>
      <c r="AG898" s="54">
        <f>IF(AND(ISNUMBER($S898),ISNUMBER($AL898),$AL898&lt;&gt;0),ROUND($S898/$AL898*100,2),"")</f>
        <v/>
      </c>
      <c r="AH898" s="53">
        <f>IF(AND(ISNUMBER($Q898),ISNUMBER($AL898),$AL898&lt;&gt;0),ROUND($Q898/$AL898*100,1),"")</f>
        <v/>
      </c>
      <c r="AI898" s="48">
        <f>IF(ISNUMBER($S898),IF($S898&lt;=1,"Yes","No"),"n/a")</f>
        <v/>
      </c>
      <c r="AJ898" s="48">
        <f>IF(ISNUMBER($S898),ROUND(MAX(0,MIN(100,100-$S898*2.5-IF(ISNUMBER($T898),$T898,0)*0.12+IF($S898&lt;=1,12,0))),0),"")</f>
        <v/>
      </c>
      <c r="AK898" s="48">
        <f>IF(ISNUMBER($Q898),IF($Q898&gt;=100,20,IF($Q898&gt;=30,10,0)),0)+IF(ISNUMBER($R898),IF($R898&gt;=100,20,0),0)+IF(ISNUMBER($P898),IF($P898&gt;=150,20,IF($P898&gt;=50,12,5)),0)+IF(ISNUMBER($S898),IF($S898&lt;=1,15,0),0)</f>
        <v/>
      </c>
      <c r="AL898" s="48" t="n">
        <v>591</v>
      </c>
      <c r="AM898" s="49" t="n"/>
      <c r="AN898" s="48">
        <f>IF(AND(ISNUMBER($P898),ISNUMBER($AL898),$AL898&lt;&gt;0),IF(OR($P898&gt;180,$P898/$AL898*1000&gt;400),"Over ceiling, confirm SKU","Within"),"n/a")</f>
        <v/>
      </c>
      <c r="AO898" s="51" t="n"/>
      <c r="AP898" s="51" t="n"/>
      <c r="AQ898" s="51" t="n"/>
      <c r="AR898" s="34" t="inlineStr">
        <is>
          <t>Recalled, batch confirmed, to confirm</t>
        </is>
      </c>
      <c r="AS898" s="34" t="inlineStr">
        <is>
          <t>BLANK -&gt; requires live Amazon.ca capture</t>
        </is>
      </c>
      <c r="AT898" s="34" t="inlineStr">
        <is>
          <t>Unverified commercial data</t>
        </is>
      </c>
    </row>
    <row r="899" ht="28" customHeight="1">
      <c r="A899" s="34" t="inlineStr">
        <is>
          <t>Smartwater</t>
        </is>
      </c>
      <c r="B899" s="34" t="inlineStr">
        <is>
          <t>Smartwater Sparkling | Watermelon-Mint | 12 pack 591mL</t>
        </is>
      </c>
      <c r="C899" s="34" t="inlineStr">
        <is>
          <t>5) Sparkling water &amp; soda</t>
        </is>
      </c>
      <c r="D899" s="34" t="inlineStr">
        <is>
          <t>591 mL bottle</t>
        </is>
      </c>
      <c r="E899" s="48" t="n">
        <v>12</v>
      </c>
      <c r="F899" s="49" t="n"/>
      <c r="G899" s="50">
        <f>IF(AND(ISNUMBER($F899),ISNUMBER($E899),$E899&lt;&gt;0),$F899/$E899,"")</f>
        <v/>
      </c>
      <c r="H899" s="50">
        <f>IF(AND(ISNUMBER($F899),ISNUMBER($AL899),ISNUMBER($E899),($AL899*$E899)&lt;&gt;0),$F899/($AL899*$E899)*100,"")</f>
        <v/>
      </c>
      <c r="I899" s="51" t="n"/>
      <c r="J899" s="52" t="n"/>
      <c r="K899" s="50">
        <f>IF(AND(ISNUMBER($F899),ISNUMBER($J899)),$F899*(1-$J899),"")</f>
        <v/>
      </c>
      <c r="L899" s="51" t="n"/>
      <c r="M899" s="51" t="n"/>
      <c r="N899" s="50">
        <f>IF(ISNUMBER($F899),($F899-IF(ISNUMBER($AM899),$AM899,0))*(1-IF(ISNUMBER($J899),$J899,0)),"")</f>
        <v/>
      </c>
      <c r="O899" s="34" t="inlineStr">
        <is>
          <t>Watermelon-Mint</t>
        </is>
      </c>
      <c r="P899" s="48" t="n">
        <v>0</v>
      </c>
      <c r="Q899" s="48" t="n">
        <v>0</v>
      </c>
      <c r="R899" s="34" t="inlineStr">
        <is>
          <t>Not listed</t>
        </is>
      </c>
      <c r="S899" s="48" t="n">
        <v>0</v>
      </c>
      <c r="T899" s="48" t="n">
        <v>0</v>
      </c>
      <c r="U899" s="34" t="inlineStr">
        <is>
          <t>None</t>
        </is>
      </c>
      <c r="V899" s="34" t="inlineStr">
        <is>
          <t>Vapor distilled sparkling water w/ electrolytes added</t>
        </is>
      </c>
      <c r="W899" s="51" t="n"/>
      <c r="X899" s="51" t="n"/>
      <c r="Y899" s="51" t="n"/>
      <c r="Z899" s="51" t="n"/>
      <c r="AA899" s="34" t="inlineStr">
        <is>
          <t>Medium</t>
        </is>
      </c>
      <c r="AB899" s="34" t="inlineStr">
        <is>
          <t>Premium water brand</t>
        </is>
      </c>
      <c r="AC899" s="34" t="inlineStr">
        <is>
          <t>Premium distilled sparkling water</t>
        </is>
      </c>
      <c r="AD899" s="34" t="inlineStr">
        <is>
          <t>Premium water brand cachet.</t>
        </is>
      </c>
      <c r="AE899" s="51" t="n"/>
      <c r="AF899" s="53">
        <f>IF(AND(ISNUMBER($P899),ISNUMBER($AL899),$AL899&lt;&gt;0),ROUND($P899/$AL899*100,1),"")</f>
        <v/>
      </c>
      <c r="AG899" s="54">
        <f>IF(AND(ISNUMBER($S899),ISNUMBER($AL899),$AL899&lt;&gt;0),ROUND($S899/$AL899*100,2),"")</f>
        <v/>
      </c>
      <c r="AH899" s="53">
        <f>IF(AND(ISNUMBER($Q899),ISNUMBER($AL899),$AL899&lt;&gt;0),ROUND($Q899/$AL899*100,1),"")</f>
        <v/>
      </c>
      <c r="AI899" s="48">
        <f>IF(ISNUMBER($S899),IF($S899&lt;=1,"Yes","No"),"n/a")</f>
        <v/>
      </c>
      <c r="AJ899" s="48">
        <f>IF(ISNUMBER($S899),ROUND(MAX(0,MIN(100,100-$S899*2.5-IF(ISNUMBER($T899),$T899,0)*0.12+IF($S899&lt;=1,12,0))),0),"")</f>
        <v/>
      </c>
      <c r="AK899" s="48">
        <f>IF(ISNUMBER($Q899),IF($Q899&gt;=100,20,IF($Q899&gt;=30,10,0)),0)+IF(ISNUMBER($R899),IF($R899&gt;=100,20,0),0)+IF(ISNUMBER($P899),IF($P899&gt;=150,20,IF($P899&gt;=50,12,5)),0)+IF(ISNUMBER($S899),IF($S899&lt;=1,15,0),0)</f>
        <v/>
      </c>
      <c r="AL899" s="48" t="n">
        <v>591</v>
      </c>
      <c r="AM899" s="49" t="n"/>
      <c r="AN899" s="48">
        <f>IF(AND(ISNUMBER($P899),ISNUMBER($AL899),$AL899&lt;&gt;0),IF(OR($P899&gt;180,$P899/$AL899*1000&gt;400),"Over ceiling, confirm SKU","Within"),"n/a")</f>
        <v/>
      </c>
      <c r="AO899" s="51" t="n"/>
      <c r="AP899" s="51" t="n"/>
      <c r="AQ899" s="51" t="n"/>
      <c r="AR899" s="34" t="inlineStr">
        <is>
          <t>Recalled, batch confirmed, to confirm</t>
        </is>
      </c>
      <c r="AS899" s="34" t="inlineStr">
        <is>
          <t>BLANK -&gt; requires live Amazon.ca capture</t>
        </is>
      </c>
      <c r="AT899" s="34" t="inlineStr">
        <is>
          <t>Unverified commercial data</t>
        </is>
      </c>
    </row>
    <row r="900" ht="28" customHeight="1">
      <c r="A900" s="34" t="inlineStr">
        <is>
          <t>Smartwater</t>
        </is>
      </c>
      <c r="B900" s="34" t="inlineStr">
        <is>
          <t>Smartwater Sparkling | Watermelon-Mint | 24 pack 591mL</t>
        </is>
      </c>
      <c r="C900" s="34" t="inlineStr">
        <is>
          <t>5) Sparkling water &amp; soda</t>
        </is>
      </c>
      <c r="D900" s="34" t="inlineStr">
        <is>
          <t>591 mL bottle</t>
        </is>
      </c>
      <c r="E900" s="48" t="n">
        <v>24</v>
      </c>
      <c r="F900" s="49" t="n"/>
      <c r="G900" s="50">
        <f>IF(AND(ISNUMBER($F900),ISNUMBER($E900),$E900&lt;&gt;0),$F900/$E900,"")</f>
        <v/>
      </c>
      <c r="H900" s="50">
        <f>IF(AND(ISNUMBER($F900),ISNUMBER($AL900),ISNUMBER($E900),($AL900*$E900)&lt;&gt;0),$F900/($AL900*$E900)*100,"")</f>
        <v/>
      </c>
      <c r="I900" s="51" t="n"/>
      <c r="J900" s="52" t="n"/>
      <c r="K900" s="50">
        <f>IF(AND(ISNUMBER($F900),ISNUMBER($J900)),$F900*(1-$J900),"")</f>
        <v/>
      </c>
      <c r="L900" s="51" t="n"/>
      <c r="M900" s="51" t="n"/>
      <c r="N900" s="50">
        <f>IF(ISNUMBER($F900),($F900-IF(ISNUMBER($AM900),$AM900,0))*(1-IF(ISNUMBER($J900),$J900,0)),"")</f>
        <v/>
      </c>
      <c r="O900" s="34" t="inlineStr">
        <is>
          <t>Watermelon-Mint</t>
        </is>
      </c>
      <c r="P900" s="48" t="n">
        <v>0</v>
      </c>
      <c r="Q900" s="48" t="n">
        <v>0</v>
      </c>
      <c r="R900" s="34" t="inlineStr">
        <is>
          <t>Not listed</t>
        </is>
      </c>
      <c r="S900" s="48" t="n">
        <v>0</v>
      </c>
      <c r="T900" s="48" t="n">
        <v>0</v>
      </c>
      <c r="U900" s="34" t="inlineStr">
        <is>
          <t>None</t>
        </is>
      </c>
      <c r="V900" s="34" t="inlineStr">
        <is>
          <t>Vapor distilled sparkling water w/ electrolytes added</t>
        </is>
      </c>
      <c r="W900" s="51" t="n"/>
      <c r="X900" s="51" t="n"/>
      <c r="Y900" s="51" t="n"/>
      <c r="Z900" s="51" t="n"/>
      <c r="AA900" s="34" t="inlineStr">
        <is>
          <t>Medium</t>
        </is>
      </c>
      <c r="AB900" s="34" t="inlineStr">
        <is>
          <t>Premium water brand</t>
        </is>
      </c>
      <c r="AC900" s="34" t="inlineStr">
        <is>
          <t>Premium distilled sparkling water</t>
        </is>
      </c>
      <c r="AD900" s="34" t="inlineStr">
        <is>
          <t>Premium water brand cachet.</t>
        </is>
      </c>
      <c r="AE900" s="51" t="n"/>
      <c r="AF900" s="53">
        <f>IF(AND(ISNUMBER($P900),ISNUMBER($AL900),$AL900&lt;&gt;0),ROUND($P900/$AL900*100,1),"")</f>
        <v/>
      </c>
      <c r="AG900" s="54">
        <f>IF(AND(ISNUMBER($S900),ISNUMBER($AL900),$AL900&lt;&gt;0),ROUND($S900/$AL900*100,2),"")</f>
        <v/>
      </c>
      <c r="AH900" s="53">
        <f>IF(AND(ISNUMBER($Q900),ISNUMBER($AL900),$AL900&lt;&gt;0),ROUND($Q900/$AL900*100,1),"")</f>
        <v/>
      </c>
      <c r="AI900" s="48">
        <f>IF(ISNUMBER($S900),IF($S900&lt;=1,"Yes","No"),"n/a")</f>
        <v/>
      </c>
      <c r="AJ900" s="48">
        <f>IF(ISNUMBER($S900),ROUND(MAX(0,MIN(100,100-$S900*2.5-IF(ISNUMBER($T900),$T900,0)*0.12+IF($S900&lt;=1,12,0))),0),"")</f>
        <v/>
      </c>
      <c r="AK900" s="48">
        <f>IF(ISNUMBER($Q900),IF($Q900&gt;=100,20,IF($Q900&gt;=30,10,0)),0)+IF(ISNUMBER($R900),IF($R900&gt;=100,20,0),0)+IF(ISNUMBER($P900),IF($P900&gt;=150,20,IF($P900&gt;=50,12,5)),0)+IF(ISNUMBER($S900),IF($S900&lt;=1,15,0),0)</f>
        <v/>
      </c>
      <c r="AL900" s="48" t="n">
        <v>591</v>
      </c>
      <c r="AM900" s="49" t="n"/>
      <c r="AN900" s="48">
        <f>IF(AND(ISNUMBER($P900),ISNUMBER($AL900),$AL900&lt;&gt;0),IF(OR($P900&gt;180,$P900/$AL900*1000&gt;400),"Over ceiling, confirm SKU","Within"),"n/a")</f>
        <v/>
      </c>
      <c r="AO900" s="51" t="n"/>
      <c r="AP900" s="51" t="n"/>
      <c r="AQ900" s="51" t="n"/>
      <c r="AR900" s="34" t="inlineStr">
        <is>
          <t>Recalled, batch confirmed, to confirm</t>
        </is>
      </c>
      <c r="AS900" s="34" t="inlineStr">
        <is>
          <t>BLANK -&gt; requires live Amazon.ca capture</t>
        </is>
      </c>
      <c r="AT900" s="34" t="inlineStr">
        <is>
          <t>Unverified commercial data</t>
        </is>
      </c>
    </row>
  </sheetData>
  <autoFilter ref="A1:AT900"/>
  <conditionalFormatting sqref="S2:S900">
    <cfRule type="colorScale" priority="1">
      <colorScale>
        <cfvo type="min"/>
        <cfvo type="percentile" val="50"/>
        <cfvo type="max"/>
        <color rgb="00C6EFCE"/>
        <color rgb="00FFEB9C"/>
        <color rgb="00FFC7CE"/>
      </colorScale>
    </cfRule>
  </conditionalFormatting>
  <conditionalFormatting sqref="P2:P900">
    <cfRule type="colorScale" priority="2">
      <colorScale>
        <cfvo type="min"/>
        <cfvo type="percentile" val="50"/>
        <cfvo type="max"/>
        <color rgb="00DDEBF7"/>
        <color rgb="009BC2E6"/>
        <color rgb="002E75B6"/>
      </colorScale>
    </cfRule>
  </conditionalFormatting>
  <conditionalFormatting sqref="AJ2:AJ900">
    <cfRule type="dataBar" priority="3">
      <dataBar>
        <cfvo type="num" val="0"/>
        <cfvo type="num" val="100"/>
        <color rgb="0063BE7B"/>
      </dataBar>
    </cfRule>
  </conditionalFormatting>
  <conditionalFormatting sqref="AK2:AK900">
    <cfRule type="dataBar" priority="4">
      <dataBar>
        <cfvo type="num" val="0"/>
        <cfvo type="num" val="75"/>
        <color rgb="008FAADC"/>
      </dataBar>
    </cfRule>
  </conditionalFormatting>
  <conditionalFormatting sqref="AT2:AT900">
    <cfRule type="expression" priority="5" dxfId="0">
      <formula>ISBLANK($F2)</formula>
    </cfRule>
  </conditionalFormatting>
  <dataValidations count="1">
    <dataValidation sqref="I2:I900" showDropDown="0" showInputMessage="0" showErrorMessage="0" allowBlank="1" type="list">
      <formula1>"Yes,No"</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9966CC"/>
    <outlinePr summaryBelow="1" summaryRight="1"/>
    <pageSetUpPr fitToPage="1"/>
  </sheetPr>
  <dimension ref="A1:I10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30" customWidth="1" min="3" max="3"/>
    <col width="14" customWidth="1" min="4" max="4"/>
    <col width="12" customWidth="1" min="5" max="5"/>
    <col width="12" customWidth="1" min="6" max="6"/>
    <col width="14" customWidth="1" min="7" max="7"/>
    <col width="15" customWidth="1" min="8" max="8"/>
    <col width="14" customWidth="1" min="9" max="9"/>
  </cols>
  <sheetData>
    <row r="1" ht="42" customHeight="1">
      <c r="A1" s="46" t="inlineStr">
        <is>
          <t>Brand</t>
        </is>
      </c>
      <c r="B1" s="46" t="inlineStr">
        <is>
          <t># SKUs in file</t>
        </is>
      </c>
      <c r="C1" s="46" t="inlineStr">
        <is>
          <t>Categories played</t>
        </is>
      </c>
      <c r="D1" s="46" t="inlineStr">
        <is>
          <t>Avg caffeine (mg) per line</t>
        </is>
      </c>
      <c r="E1" s="46" t="inlineStr">
        <is>
          <t>Avg sugar (g) per line</t>
        </is>
      </c>
      <c r="F1" s="46" t="inlineStr">
        <is>
          <t>Min sugar (g)</t>
        </is>
      </c>
      <c r="G1" s="46" t="inlineStr">
        <is>
          <t>Avg Health Score</t>
        </is>
      </c>
      <c r="H1" s="46" t="inlineStr">
        <is>
          <t>Avg Functional Score</t>
        </is>
      </c>
      <c r="I1" s="46" t="inlineStr">
        <is>
          <t>Velocity (typical)</t>
        </is>
      </c>
    </row>
    <row r="2" ht="26" customHeight="1">
      <c r="A2" s="33" t="inlineStr">
        <is>
          <t>Gatorade</t>
        </is>
      </c>
      <c r="B2" s="34" t="n">
        <v>92</v>
      </c>
      <c r="C2" s="34" t="inlineStr">
        <is>
          <t>2)</t>
        </is>
      </c>
      <c r="D2" s="34" t="n">
        <v>0</v>
      </c>
      <c r="E2" s="34" t="n">
        <v>10.6</v>
      </c>
      <c r="F2" s="34" t="n">
        <v>0</v>
      </c>
      <c r="G2" s="34" t="n">
        <v>68.59999999999999</v>
      </c>
      <c r="H2" s="34" t="n">
        <v>35</v>
      </c>
      <c r="I2" s="34" t="inlineStr">
        <is>
          <t>Very High</t>
        </is>
      </c>
    </row>
    <row r="3" ht="26" customHeight="1">
      <c r="A3" s="33" t="inlineStr">
        <is>
          <t>Zevia</t>
        </is>
      </c>
      <c r="B3" s="34" t="n">
        <v>66</v>
      </c>
      <c r="C3" s="34" t="inlineStr">
        <is>
          <t>4), 5)</t>
        </is>
      </c>
      <c r="D3" s="34" t="n">
        <v>60</v>
      </c>
      <c r="E3" s="34" t="n">
        <v>0</v>
      </c>
      <c r="F3" s="34" t="n">
        <v>0</v>
      </c>
      <c r="G3" s="34" t="n">
        <v>100</v>
      </c>
      <c r="H3" s="34" t="n">
        <v>23.5</v>
      </c>
      <c r="I3" s="34" t="inlineStr">
        <is>
          <t>Medium</t>
        </is>
      </c>
    </row>
    <row r="4" ht="26" customHeight="1">
      <c r="A4" s="33" t="inlineStr">
        <is>
          <t>Monster</t>
        </is>
      </c>
      <c r="B4" s="34" t="n">
        <v>60</v>
      </c>
      <c r="C4" s="34" t="inlineStr">
        <is>
          <t>4)</t>
        </is>
      </c>
      <c r="D4" s="34" t="n">
        <v>170</v>
      </c>
      <c r="E4" s="34" t="n">
        <v>29.7</v>
      </c>
      <c r="F4" s="34" t="n">
        <v>0</v>
      </c>
      <c r="G4" s="34" t="n">
        <v>33.3</v>
      </c>
      <c r="H4" s="34" t="n">
        <v>51.7</v>
      </c>
      <c r="I4" s="34" t="inlineStr">
        <is>
          <t>Very High</t>
        </is>
      </c>
    </row>
    <row r="5" ht="26" customHeight="1">
      <c r="A5" s="33" t="inlineStr">
        <is>
          <t>Poppi</t>
        </is>
      </c>
      <c r="B5" s="34" t="n">
        <v>60</v>
      </c>
      <c r="C5" s="34" t="inlineStr">
        <is>
          <t>3)</t>
        </is>
      </c>
      <c r="D5" s="34" t="n">
        <v>0</v>
      </c>
      <c r="E5" s="34" t="n">
        <v>5</v>
      </c>
      <c r="F5" s="34" t="n">
        <v>5</v>
      </c>
      <c r="G5" s="34" t="n">
        <v>85</v>
      </c>
      <c r="H5" s="34" t="n">
        <v>5</v>
      </c>
      <c r="I5" s="34" t="inlineStr">
        <is>
          <t>Very High</t>
        </is>
      </c>
    </row>
    <row r="6" ht="26" customHeight="1">
      <c r="A6" s="33" t="inlineStr">
        <is>
          <t>Prime</t>
        </is>
      </c>
      <c r="B6" s="34" t="n">
        <v>60</v>
      </c>
      <c r="C6" s="34" t="inlineStr">
        <is>
          <t>2), 4)</t>
        </is>
      </c>
      <c r="D6" s="34" t="n">
        <v>100</v>
      </c>
      <c r="E6" s="34" t="n">
        <v>1</v>
      </c>
      <c r="F6" s="34" t="n">
        <v>0</v>
      </c>
      <c r="G6" s="34" t="n">
        <v>96</v>
      </c>
      <c r="H6" s="34" t="n">
        <v>35</v>
      </c>
      <c r="I6" s="34" t="inlineStr">
        <is>
          <t>High</t>
        </is>
      </c>
    </row>
    <row r="7" ht="26" customHeight="1">
      <c r="A7" s="33" t="inlineStr">
        <is>
          <t>Celsius</t>
        </is>
      </c>
      <c r="B7" s="34" t="n">
        <v>56</v>
      </c>
      <c r="C7" s="34" t="inlineStr">
        <is>
          <t>4)</t>
        </is>
      </c>
      <c r="D7" s="34" t="n">
        <v>235</v>
      </c>
      <c r="E7" s="34" t="n">
        <v>0</v>
      </c>
      <c r="F7" s="34" t="n">
        <v>0</v>
      </c>
      <c r="G7" s="34" t="n">
        <v>100</v>
      </c>
      <c r="H7" s="34" t="n">
        <v>35</v>
      </c>
      <c r="I7" s="34" t="inlineStr">
        <is>
          <t>Very High</t>
        </is>
      </c>
    </row>
    <row r="8" ht="26" customHeight="1">
      <c r="A8" s="33" t="inlineStr">
        <is>
          <t>Sparkling Ice</t>
        </is>
      </c>
      <c r="B8" s="34" t="n">
        <v>55</v>
      </c>
      <c r="C8" s="34" t="inlineStr">
        <is>
          <t>1)</t>
        </is>
      </c>
      <c r="D8" s="34" t="n">
        <v>35</v>
      </c>
      <c r="E8" s="34" t="n">
        <v>0</v>
      </c>
      <c r="F8" s="34" t="n">
        <v>0</v>
      </c>
      <c r="G8" s="34" t="n">
        <v>100</v>
      </c>
      <c r="H8" s="34" t="n">
        <v>23.5</v>
      </c>
      <c r="I8" s="34" t="inlineStr">
        <is>
          <t>High</t>
        </is>
      </c>
    </row>
    <row r="9" ht="26" customHeight="1">
      <c r="A9" s="33" t="inlineStr">
        <is>
          <t>OLIPOP</t>
        </is>
      </c>
      <c r="B9" s="34" t="n">
        <v>54</v>
      </c>
      <c r="C9" s="34" t="inlineStr">
        <is>
          <t>3)</t>
        </is>
      </c>
      <c r="D9" s="34" t="n">
        <v>0</v>
      </c>
      <c r="E9" s="34" t="n">
        <v>4</v>
      </c>
      <c r="F9" s="34" t="n">
        <v>4</v>
      </c>
      <c r="G9" s="34" t="n">
        <v>85</v>
      </c>
      <c r="H9" s="34" t="n">
        <v>15</v>
      </c>
      <c r="I9" s="34" t="inlineStr">
        <is>
          <t>Very High</t>
        </is>
      </c>
    </row>
    <row r="10" ht="26" customHeight="1">
      <c r="A10" s="33" t="inlineStr">
        <is>
          <t>Starbucks</t>
        </is>
      </c>
      <c r="B10" s="34" t="n">
        <v>50</v>
      </c>
      <c r="C10" s="34" t="inlineStr">
        <is>
          <t>4)</t>
        </is>
      </c>
      <c r="D10" s="34" t="n">
        <v>112.5</v>
      </c>
      <c r="E10" s="34" t="n">
        <v>29.5</v>
      </c>
      <c r="F10" s="34" t="n">
        <v>28</v>
      </c>
      <c r="G10" s="34" t="n">
        <v>3</v>
      </c>
      <c r="H10" s="34" t="n">
        <v>27</v>
      </c>
      <c r="I10" s="34" t="inlineStr">
        <is>
          <t>High</t>
        </is>
      </c>
    </row>
    <row r="11" ht="26" customHeight="1">
      <c r="A11" s="33" t="inlineStr">
        <is>
          <t>LaCroix</t>
        </is>
      </c>
      <c r="B11" s="34" t="n">
        <v>48</v>
      </c>
      <c r="C11" s="34" t="inlineStr">
        <is>
          <t>5)</t>
        </is>
      </c>
      <c r="D11" s="34" t="n">
        <v>0</v>
      </c>
      <c r="E11" s="34" t="n">
        <v>0</v>
      </c>
      <c r="F11" s="34" t="n">
        <v>0</v>
      </c>
      <c r="G11" s="34" t="n">
        <v>100</v>
      </c>
      <c r="H11" s="34" t="n">
        <v>20</v>
      </c>
      <c r="I11" s="34" t="inlineStr">
        <is>
          <t>Very High</t>
        </is>
      </c>
    </row>
    <row r="12" ht="26" customHeight="1">
      <c r="A12" s="33" t="inlineStr">
        <is>
          <t>Spindrift</t>
        </is>
      </c>
      <c r="B12" s="34" t="n">
        <v>48</v>
      </c>
      <c r="C12" s="34" t="inlineStr">
        <is>
          <t>5)</t>
        </is>
      </c>
      <c r="D12" s="34" t="n">
        <v>0</v>
      </c>
      <c r="E12" s="34" t="n">
        <v>2</v>
      </c>
      <c r="F12" s="34" t="n">
        <v>2</v>
      </c>
      <c r="G12" s="34" t="n">
        <v>94</v>
      </c>
      <c r="H12" s="34" t="n">
        <v>5</v>
      </c>
      <c r="I12" s="34" t="inlineStr">
        <is>
          <t>High</t>
        </is>
      </c>
    </row>
    <row r="13" ht="26" customHeight="1">
      <c r="A13" s="33" t="inlineStr">
        <is>
          <t>bubly</t>
        </is>
      </c>
      <c r="B13" s="34" t="n">
        <v>48</v>
      </c>
      <c r="C13" s="34" t="inlineStr">
        <is>
          <t>5)</t>
        </is>
      </c>
      <c r="D13" s="34" t="n">
        <v>0</v>
      </c>
      <c r="E13" s="34" t="n">
        <v>0</v>
      </c>
      <c r="F13" s="34" t="n">
        <v>0</v>
      </c>
      <c r="G13" s="34" t="n">
        <v>100</v>
      </c>
      <c r="H13" s="34" t="n">
        <v>20</v>
      </c>
      <c r="I13" s="34" t="inlineStr">
        <is>
          <t>Very High</t>
        </is>
      </c>
    </row>
    <row r="14" ht="26" customHeight="1">
      <c r="A14" s="33" t="inlineStr">
        <is>
          <t>BODYARMOR</t>
        </is>
      </c>
      <c r="B14" s="34" t="n">
        <v>45</v>
      </c>
      <c r="C14" s="34" t="inlineStr">
        <is>
          <t>2)</t>
        </is>
      </c>
      <c r="D14" s="34" t="n">
        <v>0</v>
      </c>
      <c r="E14" s="34" t="n">
        <v>16</v>
      </c>
      <c r="F14" s="34" t="n">
        <v>3</v>
      </c>
      <c r="G14" s="34" t="n">
        <v>51.5</v>
      </c>
      <c r="H14" s="34" t="n">
        <v>35</v>
      </c>
      <c r="I14" s="34" t="inlineStr">
        <is>
          <t>High</t>
        </is>
      </c>
    </row>
    <row r="15" ht="26" customHeight="1">
      <c r="A15" s="33" t="inlineStr">
        <is>
          <t>Waterloo</t>
        </is>
      </c>
      <c r="B15" s="34" t="n">
        <v>42</v>
      </c>
      <c r="C15" s="34" t="inlineStr">
        <is>
          <t>5)</t>
        </is>
      </c>
      <c r="D15" s="34" t="n">
        <v>0</v>
      </c>
      <c r="E15" s="34" t="n">
        <v>0</v>
      </c>
      <c r="F15" s="34" t="n">
        <v>0</v>
      </c>
      <c r="G15" s="34" t="n">
        <v>100</v>
      </c>
      <c r="H15" s="34" t="n">
        <v>20</v>
      </c>
      <c r="I15" s="34" t="inlineStr">
        <is>
          <t>Medium</t>
        </is>
      </c>
    </row>
    <row r="16" ht="26" customHeight="1">
      <c r="A16" s="33" t="inlineStr">
        <is>
          <t>Red Bull</t>
        </is>
      </c>
      <c r="B16" s="34" t="n">
        <v>40</v>
      </c>
      <c r="C16" s="34" t="inlineStr">
        <is>
          <t>4)</t>
        </is>
      </c>
      <c r="D16" s="34" t="n">
        <v>80</v>
      </c>
      <c r="E16" s="34" t="n">
        <v>18</v>
      </c>
      <c r="F16" s="34" t="n">
        <v>0</v>
      </c>
      <c r="G16" s="34" t="n">
        <v>46</v>
      </c>
      <c r="H16" s="34" t="n">
        <v>37</v>
      </c>
      <c r="I16" s="34" t="inlineStr">
        <is>
          <t>Very High</t>
        </is>
      </c>
    </row>
    <row r="17" ht="26" customHeight="1">
      <c r="A17" s="33" t="inlineStr">
        <is>
          <t>Alani Nu</t>
        </is>
      </c>
      <c r="B17" s="34" t="n">
        <v>36</v>
      </c>
      <c r="C17" s="34" t="inlineStr">
        <is>
          <t>4)</t>
        </is>
      </c>
      <c r="D17" s="34" t="n">
        <v>200</v>
      </c>
      <c r="E17" s="34" t="n">
        <v>0</v>
      </c>
      <c r="F17" s="34" t="n">
        <v>0</v>
      </c>
      <c r="G17" s="34" t="n">
        <v>100</v>
      </c>
      <c r="H17" s="34" t="n">
        <v>45</v>
      </c>
      <c r="I17" s="34" t="inlineStr">
        <is>
          <t>High</t>
        </is>
      </c>
    </row>
    <row r="18" ht="26" customHeight="1">
      <c r="A18" s="33" t="inlineStr">
        <is>
          <t>Montellier</t>
        </is>
      </c>
      <c r="B18" s="34" t="n">
        <v>36</v>
      </c>
      <c r="C18" s="34" t="inlineStr">
        <is>
          <t>5)</t>
        </is>
      </c>
      <c r="D18" s="34" t="n">
        <v>0</v>
      </c>
      <c r="E18" s="34" t="n">
        <v>0</v>
      </c>
      <c r="F18" s="34" t="n">
        <v>0</v>
      </c>
      <c r="G18" s="34" t="n">
        <v>100</v>
      </c>
      <c r="H18" s="34" t="n">
        <v>20</v>
      </c>
      <c r="I18" s="34" t="inlineStr">
        <is>
          <t>Medium</t>
        </is>
      </c>
    </row>
    <row r="19" ht="26" customHeight="1">
      <c r="A19" s="33" t="inlineStr">
        <is>
          <t>Pepsi</t>
        </is>
      </c>
      <c r="B19" s="34" t="n">
        <v>36</v>
      </c>
      <c r="C19" s="34" t="inlineStr">
        <is>
          <t>5)</t>
        </is>
      </c>
      <c r="D19" s="34" t="n">
        <v>53.5</v>
      </c>
      <c r="E19" s="34" t="n">
        <v>20.5</v>
      </c>
      <c r="F19" s="34" t="n">
        <v>0</v>
      </c>
      <c r="G19" s="34" t="n">
        <v>50</v>
      </c>
      <c r="H19" s="34" t="n">
        <v>26</v>
      </c>
      <c r="I19" s="34" t="inlineStr">
        <is>
          <t>Very High</t>
        </is>
      </c>
    </row>
    <row r="20" ht="26" customHeight="1">
      <c r="A20" s="33" t="inlineStr">
        <is>
          <t>Perrier</t>
        </is>
      </c>
      <c r="B20" s="34" t="n">
        <v>36</v>
      </c>
      <c r="C20" s="34" t="inlineStr">
        <is>
          <t>5)</t>
        </is>
      </c>
      <c r="D20" s="34" t="n">
        <v>0</v>
      </c>
      <c r="E20" s="34" t="n">
        <v>0</v>
      </c>
      <c r="F20" s="34" t="n">
        <v>0</v>
      </c>
      <c r="G20" s="34" t="n">
        <v>100</v>
      </c>
      <c r="H20" s="34" t="n">
        <v>20</v>
      </c>
      <c r="I20" s="34" t="inlineStr">
        <is>
          <t>High</t>
        </is>
      </c>
    </row>
    <row r="21" ht="26" customHeight="1">
      <c r="A21" s="33" t="inlineStr">
        <is>
          <t>Phocus</t>
        </is>
      </c>
      <c r="B21" s="34" t="n">
        <v>36</v>
      </c>
      <c r="C21" s="34" t="inlineStr">
        <is>
          <t>1)</t>
        </is>
      </c>
      <c r="D21" s="34" t="n">
        <v>75</v>
      </c>
      <c r="E21" s="34" t="n">
        <v>0</v>
      </c>
      <c r="F21" s="34" t="n">
        <v>0</v>
      </c>
      <c r="G21" s="34" t="n">
        <v>100</v>
      </c>
      <c r="H21" s="34" t="n">
        <v>27</v>
      </c>
      <c r="I21" s="34" t="inlineStr">
        <is>
          <t>Medium</t>
        </is>
      </c>
    </row>
    <row r="22" ht="26" customHeight="1">
      <c r="A22" s="33" t="inlineStr">
        <is>
          <t>Polar</t>
        </is>
      </c>
      <c r="B22" s="34" t="n">
        <v>36</v>
      </c>
      <c r="C22" s="34" t="inlineStr">
        <is>
          <t>5)</t>
        </is>
      </c>
      <c r="D22" s="34" t="n">
        <v>0</v>
      </c>
      <c r="E22" s="34" t="n">
        <v>0</v>
      </c>
      <c r="F22" s="34" t="n">
        <v>0</v>
      </c>
      <c r="G22" s="34" t="n">
        <v>100</v>
      </c>
      <c r="H22" s="34" t="n">
        <v>20</v>
      </c>
      <c r="I22" s="34" t="inlineStr">
        <is>
          <t>Medium</t>
        </is>
      </c>
    </row>
    <row r="23" ht="26" customHeight="1">
      <c r="A23" s="33" t="inlineStr">
        <is>
          <t>Powerade</t>
        </is>
      </c>
      <c r="B23" s="34" t="n">
        <v>36</v>
      </c>
      <c r="C23" s="34" t="inlineStr">
        <is>
          <t>2)</t>
        </is>
      </c>
      <c r="D23" s="34" t="n">
        <v>0</v>
      </c>
      <c r="E23" s="34" t="n">
        <v>17.5</v>
      </c>
      <c r="F23" s="34" t="n">
        <v>0</v>
      </c>
      <c r="G23" s="34" t="n">
        <v>50</v>
      </c>
      <c r="H23" s="34" t="n">
        <v>32.5</v>
      </c>
      <c r="I23" s="34" t="inlineStr">
        <is>
          <t>High</t>
        </is>
      </c>
    </row>
    <row r="24" ht="26" customHeight="1">
      <c r="A24" s="33" t="inlineStr">
        <is>
          <t>Liquid Death</t>
        </is>
      </c>
      <c r="B24" s="34" t="n">
        <v>35</v>
      </c>
      <c r="C24" s="34" t="inlineStr">
        <is>
          <t>5)</t>
        </is>
      </c>
      <c r="D24" s="34" t="n">
        <v>0</v>
      </c>
      <c r="E24" s="34" t="n">
        <v>0</v>
      </c>
      <c r="F24" s="34" t="n">
        <v>0</v>
      </c>
      <c r="G24" s="34" t="n">
        <v>100</v>
      </c>
      <c r="H24" s="34" t="n">
        <v>20</v>
      </c>
      <c r="I24" s="34" t="inlineStr">
        <is>
          <t>High</t>
        </is>
      </c>
    </row>
    <row r="25" ht="26" customHeight="1">
      <c r="A25" s="33" t="inlineStr">
        <is>
          <t>San Pellegrino</t>
        </is>
      </c>
      <c r="B25" s="34" t="n">
        <v>35</v>
      </c>
      <c r="C25" s="34" t="inlineStr">
        <is>
          <t>5)</t>
        </is>
      </c>
      <c r="D25" s="34" t="n">
        <v>0</v>
      </c>
      <c r="E25" s="34" t="n">
        <v>8</v>
      </c>
      <c r="F25" s="34" t="n">
        <v>0</v>
      </c>
      <c r="G25" s="34" t="n">
        <v>76</v>
      </c>
      <c r="H25" s="34" t="n">
        <v>12.5</v>
      </c>
      <c r="I25" s="34" t="inlineStr">
        <is>
          <t>High</t>
        </is>
      </c>
    </row>
    <row r="26" ht="26" customHeight="1">
      <c r="A26" s="33" t="inlineStr">
        <is>
          <t>vitaminwater</t>
        </is>
      </c>
      <c r="B26" s="34" t="n">
        <v>32</v>
      </c>
      <c r="C26" s="34" t="inlineStr">
        <is>
          <t>3)</t>
        </is>
      </c>
      <c r="D26" s="34" t="n">
        <v>0</v>
      </c>
      <c r="E26" s="34" t="n">
        <v>13.5</v>
      </c>
      <c r="F26" s="34" t="n">
        <v>0</v>
      </c>
      <c r="G26" s="34" t="n">
        <v>60.5</v>
      </c>
      <c r="H26" s="34" t="n">
        <v>12.5</v>
      </c>
      <c r="I26" s="34" t="inlineStr">
        <is>
          <t>High</t>
        </is>
      </c>
    </row>
    <row r="27" ht="26" customHeight="1">
      <c r="A27" s="33" t="inlineStr">
        <is>
          <t>Aura Bora</t>
        </is>
      </c>
      <c r="B27" s="34" t="n">
        <v>30</v>
      </c>
      <c r="C27" s="34" t="inlineStr">
        <is>
          <t>1)</t>
        </is>
      </c>
      <c r="D27" s="34" t="n">
        <v>0</v>
      </c>
      <c r="E27" s="34" t="n">
        <v>0</v>
      </c>
      <c r="F27" s="34" t="n">
        <v>0</v>
      </c>
      <c r="G27" s="34" t="n">
        <v>100</v>
      </c>
      <c r="H27" s="34" t="n">
        <v>20</v>
      </c>
      <c r="I27" s="34" t="inlineStr">
        <is>
          <t>Low</t>
        </is>
      </c>
    </row>
    <row r="28" ht="26" customHeight="1">
      <c r="A28" s="33" t="inlineStr">
        <is>
          <t>Culture Pop</t>
        </is>
      </c>
      <c r="B28" s="34" t="n">
        <v>30</v>
      </c>
      <c r="C28" s="34" t="inlineStr">
        <is>
          <t>3)</t>
        </is>
      </c>
      <c r="D28" s="34" t="n">
        <v>0</v>
      </c>
      <c r="E28" s="34" t="n">
        <v>9</v>
      </c>
      <c r="F28" s="34" t="n">
        <v>9</v>
      </c>
      <c r="G28" s="34" t="n">
        <v>73</v>
      </c>
      <c r="H28" s="34" t="n">
        <v>5</v>
      </c>
      <c r="I28" s="34" t="inlineStr">
        <is>
          <t>Medium</t>
        </is>
      </c>
    </row>
    <row r="29" ht="26" customHeight="1">
      <c r="A29" s="33" t="inlineStr">
        <is>
          <t>De La Calle</t>
        </is>
      </c>
      <c r="B29" s="34" t="n">
        <v>30</v>
      </c>
      <c r="C29" s="34" t="inlineStr">
        <is>
          <t>3)</t>
        </is>
      </c>
      <c r="D29" s="34" t="n">
        <v>0</v>
      </c>
      <c r="E29" s="34" t="n">
        <v>6</v>
      </c>
      <c r="F29" s="34" t="n">
        <v>6</v>
      </c>
      <c r="G29" s="34" t="n">
        <v>80</v>
      </c>
      <c r="H29" s="34" t="n">
        <v>5</v>
      </c>
      <c r="I29" s="34" t="inlineStr">
        <is>
          <t>Low</t>
        </is>
      </c>
    </row>
    <row r="30" ht="26" customHeight="1">
      <c r="A30" s="33" t="inlineStr">
        <is>
          <t>Hint</t>
        </is>
      </c>
      <c r="B30" s="34" t="n">
        <v>30</v>
      </c>
      <c r="C30" s="34" t="inlineStr">
        <is>
          <t>3)</t>
        </is>
      </c>
      <c r="D30" s="34" t="n">
        <v>0</v>
      </c>
      <c r="E30" s="34" t="n">
        <v>0</v>
      </c>
      <c r="F30" s="34" t="n">
        <v>0</v>
      </c>
      <c r="G30" s="34" t="n">
        <v>100</v>
      </c>
      <c r="H30" s="34" t="n">
        <v>20</v>
      </c>
      <c r="I30" s="34" t="inlineStr">
        <is>
          <t>Medium</t>
        </is>
      </c>
    </row>
    <row r="31" ht="26" customHeight="1">
      <c r="A31" s="33" t="inlineStr">
        <is>
          <t>La Colombe</t>
        </is>
      </c>
      <c r="B31" s="34" t="n">
        <v>30</v>
      </c>
      <c r="C31" s="34" t="inlineStr">
        <is>
          <t>4)</t>
        </is>
      </c>
      <c r="D31" s="34" t="n">
        <v>120</v>
      </c>
      <c r="E31" s="34" t="n">
        <v>14</v>
      </c>
      <c r="F31" s="34" t="n">
        <v>14</v>
      </c>
      <c r="G31" s="34" t="n">
        <v>52</v>
      </c>
      <c r="H31" s="34" t="n">
        <v>22</v>
      </c>
      <c r="I31" s="34" t="inlineStr">
        <is>
          <t>Medium</t>
        </is>
      </c>
    </row>
    <row r="32" ht="26" customHeight="1">
      <c r="A32" s="33" t="inlineStr">
        <is>
          <t>Lemon Perfect</t>
        </is>
      </c>
      <c r="B32" s="34" t="n">
        <v>30</v>
      </c>
      <c r="C32" s="34" t="inlineStr">
        <is>
          <t>3)</t>
        </is>
      </c>
      <c r="D32" s="34" t="n">
        <v>0</v>
      </c>
      <c r="E32" s="34" t="n">
        <v>1</v>
      </c>
      <c r="F32" s="34" t="n">
        <v>1</v>
      </c>
      <c r="G32" s="34" t="n">
        <v>100</v>
      </c>
      <c r="H32" s="34" t="n">
        <v>20</v>
      </c>
      <c r="I32" s="34" t="inlineStr">
        <is>
          <t>Low</t>
        </is>
      </c>
    </row>
    <row r="33" ht="26" customHeight="1">
      <c r="A33" s="33" t="inlineStr">
        <is>
          <t>Mountain Dew</t>
        </is>
      </c>
      <c r="B33" s="34" t="n">
        <v>30</v>
      </c>
      <c r="C33" s="34" t="inlineStr">
        <is>
          <t>5)</t>
        </is>
      </c>
      <c r="D33" s="34" t="n">
        <v>54</v>
      </c>
      <c r="E33" s="34" t="n">
        <v>46</v>
      </c>
      <c r="F33" s="34" t="n">
        <v>46</v>
      </c>
      <c r="G33" s="34" t="n">
        <v>0</v>
      </c>
      <c r="H33" s="34" t="n">
        <v>22</v>
      </c>
      <c r="I33" s="34" t="inlineStr">
        <is>
          <t>Very High</t>
        </is>
      </c>
    </row>
    <row r="34" ht="26" customHeight="1">
      <c r="A34" s="33" t="inlineStr">
        <is>
          <t>Nixie</t>
        </is>
      </c>
      <c r="B34" s="34" t="n">
        <v>30</v>
      </c>
      <c r="C34" s="34" t="inlineStr">
        <is>
          <t>5)</t>
        </is>
      </c>
      <c r="D34" s="34" t="n">
        <v>0</v>
      </c>
      <c r="E34" s="34" t="n">
        <v>0</v>
      </c>
      <c r="F34" s="34" t="n">
        <v>0</v>
      </c>
      <c r="G34" s="34" t="n">
        <v>100</v>
      </c>
      <c r="H34" s="34" t="n">
        <v>20</v>
      </c>
      <c r="I34" s="34" t="inlineStr">
        <is>
          <t>Low</t>
        </is>
      </c>
    </row>
    <row r="35" ht="26" customHeight="1">
      <c r="A35" s="33" t="inlineStr">
        <is>
          <t>Pedialyte</t>
        </is>
      </c>
      <c r="B35" s="34" t="n">
        <v>30</v>
      </c>
      <c r="C35" s="34" t="inlineStr">
        <is>
          <t>2)</t>
        </is>
      </c>
      <c r="D35" s="34" t="n">
        <v>0</v>
      </c>
      <c r="E35" s="34" t="n">
        <v>18</v>
      </c>
      <c r="F35" s="34" t="n">
        <v>11</v>
      </c>
      <c r="G35" s="34" t="n">
        <v>46.5</v>
      </c>
      <c r="H35" s="34" t="n">
        <v>45</v>
      </c>
      <c r="I35" s="34" t="inlineStr">
        <is>
          <t>High</t>
        </is>
      </c>
    </row>
    <row r="36" ht="26" customHeight="1">
      <c r="A36" s="33" t="inlineStr">
        <is>
          <t>Pure Leaf</t>
        </is>
      </c>
      <c r="B36" s="34" t="n">
        <v>30</v>
      </c>
      <c r="C36" s="34" t="inlineStr">
        <is>
          <t>4)</t>
        </is>
      </c>
      <c r="D36" s="34" t="n">
        <v>70</v>
      </c>
      <c r="E36" s="34" t="n">
        <v>32</v>
      </c>
      <c r="F36" s="34" t="n">
        <v>32</v>
      </c>
      <c r="G36" s="34" t="n">
        <v>4</v>
      </c>
      <c r="H36" s="34" t="n">
        <v>12</v>
      </c>
      <c r="I36" s="34" t="inlineStr">
        <is>
          <t>High</t>
        </is>
      </c>
    </row>
    <row r="37" ht="26" customHeight="1">
      <c r="A37" s="33" t="inlineStr">
        <is>
          <t>Recess</t>
        </is>
      </c>
      <c r="B37" s="34" t="n">
        <v>30</v>
      </c>
      <c r="C37" s="34" t="inlineStr">
        <is>
          <t>3)</t>
        </is>
      </c>
      <c r="D37" s="34" t="n">
        <v>0</v>
      </c>
      <c r="E37" s="34" t="n">
        <v>1</v>
      </c>
      <c r="F37" s="34" t="n">
        <v>1</v>
      </c>
      <c r="G37" s="34" t="n">
        <v>100</v>
      </c>
      <c r="H37" s="34" t="n">
        <v>20</v>
      </c>
      <c r="I37" s="34" t="inlineStr">
        <is>
          <t>Medium</t>
        </is>
      </c>
    </row>
    <row r="38" ht="26" customHeight="1">
      <c r="A38" s="33" t="inlineStr">
        <is>
          <t>United Sodas</t>
        </is>
      </c>
      <c r="B38" s="34" t="n">
        <v>30</v>
      </c>
      <c r="C38" s="34" t="inlineStr">
        <is>
          <t>1)</t>
        </is>
      </c>
      <c r="D38" s="34" t="n">
        <v>0</v>
      </c>
      <c r="E38" s="34" t="n">
        <v>8</v>
      </c>
      <c r="F38" s="34" t="n">
        <v>8</v>
      </c>
      <c r="G38" s="34" t="n">
        <v>76</v>
      </c>
      <c r="H38" s="34" t="n">
        <v>5</v>
      </c>
      <c r="I38" s="34" t="inlineStr">
        <is>
          <t>Low</t>
        </is>
      </c>
    </row>
    <row r="39" ht="26" customHeight="1">
      <c r="A39" s="33" t="inlineStr">
        <is>
          <t>wildwonder</t>
        </is>
      </c>
      <c r="B39" s="34" t="n">
        <v>30</v>
      </c>
      <c r="C39" s="34" t="inlineStr">
        <is>
          <t>3)</t>
        </is>
      </c>
      <c r="D39" s="34" t="n">
        <v>0</v>
      </c>
      <c r="E39" s="34" t="n">
        <v>6</v>
      </c>
      <c r="F39" s="34" t="n">
        <v>6</v>
      </c>
      <c r="G39" s="34" t="n">
        <v>80</v>
      </c>
      <c r="H39" s="34" t="n">
        <v>5</v>
      </c>
      <c r="I39" s="34" t="inlineStr">
        <is>
          <t>Low</t>
        </is>
      </c>
    </row>
    <row r="40" ht="26" customHeight="1">
      <c r="A40" s="33" t="inlineStr">
        <is>
          <t>BUBBL'R</t>
        </is>
      </c>
      <c r="B40" s="34" t="n">
        <v>25</v>
      </c>
      <c r="C40" s="34" t="inlineStr">
        <is>
          <t>1)</t>
        </is>
      </c>
      <c r="D40" s="34" t="n">
        <v>69</v>
      </c>
      <c r="E40" s="34" t="n">
        <v>0</v>
      </c>
      <c r="F40" s="34" t="n">
        <v>0</v>
      </c>
      <c r="G40" s="34" t="n">
        <v>100</v>
      </c>
      <c r="H40" s="34" t="n">
        <v>27</v>
      </c>
      <c r="I40" s="34" t="inlineStr">
        <is>
          <t>Medium</t>
        </is>
      </c>
    </row>
    <row r="41" ht="26" customHeight="1">
      <c r="A41" s="33" t="inlineStr">
        <is>
          <t>Bang</t>
        </is>
      </c>
      <c r="B41" s="34" t="n">
        <v>25</v>
      </c>
      <c r="C41" s="34" t="inlineStr">
        <is>
          <t>4)</t>
        </is>
      </c>
      <c r="D41" s="34" t="n">
        <v>300</v>
      </c>
      <c r="E41" s="34" t="n">
        <v>0</v>
      </c>
      <c r="F41" s="34" t="n">
        <v>0</v>
      </c>
      <c r="G41" s="34" t="n">
        <v>100</v>
      </c>
      <c r="H41" s="34" t="n">
        <v>45</v>
      </c>
      <c r="I41" s="34" t="inlineStr">
        <is>
          <t>Medium</t>
        </is>
      </c>
    </row>
    <row r="42" ht="26" customHeight="1">
      <c r="A42" s="33" t="inlineStr">
        <is>
          <t>BioSteel</t>
        </is>
      </c>
      <c r="B42" s="34" t="n">
        <v>25</v>
      </c>
      <c r="C42" s="34" t="inlineStr">
        <is>
          <t>2)</t>
        </is>
      </c>
      <c r="D42" s="34" t="n">
        <v>0</v>
      </c>
      <c r="E42" s="34" t="n">
        <v>0</v>
      </c>
      <c r="F42" s="34" t="n">
        <v>0</v>
      </c>
      <c r="G42" s="34" t="n">
        <v>100</v>
      </c>
      <c r="H42" s="34" t="n">
        <v>60</v>
      </c>
      <c r="I42" s="34" t="inlineStr">
        <is>
          <t>Medium</t>
        </is>
      </c>
    </row>
    <row r="43" ht="26" customHeight="1">
      <c r="A43" s="33" t="inlineStr">
        <is>
          <t>Brew Dr</t>
        </is>
      </c>
      <c r="B43" s="34" t="n">
        <v>25</v>
      </c>
      <c r="C43" s="34" t="inlineStr">
        <is>
          <t>3)</t>
        </is>
      </c>
      <c r="D43" s="34" t="n">
        <v>15</v>
      </c>
      <c r="E43" s="34" t="n">
        <v>10</v>
      </c>
      <c r="F43" s="34" t="n">
        <v>10</v>
      </c>
      <c r="G43" s="34" t="n">
        <v>69</v>
      </c>
      <c r="H43" s="34" t="n">
        <v>5</v>
      </c>
      <c r="I43" s="34" t="inlineStr">
        <is>
          <t>Medium</t>
        </is>
      </c>
    </row>
    <row r="44" ht="26" customHeight="1">
      <c r="A44" s="33" t="inlineStr">
        <is>
          <t>C4</t>
        </is>
      </c>
      <c r="B44" s="34" t="n">
        <v>25</v>
      </c>
      <c r="C44" s="34" t="inlineStr">
        <is>
          <t>4)</t>
        </is>
      </c>
      <c r="D44" s="34" t="n">
        <v>200</v>
      </c>
      <c r="E44" s="34" t="n">
        <v>0</v>
      </c>
      <c r="F44" s="34" t="n">
        <v>0</v>
      </c>
      <c r="G44" s="34" t="n">
        <v>100</v>
      </c>
      <c r="H44" s="34" t="n">
        <v>45</v>
      </c>
      <c r="I44" s="34" t="inlineStr">
        <is>
          <t>Medium</t>
        </is>
      </c>
    </row>
    <row r="45" ht="26" customHeight="1">
      <c r="A45" s="33" t="inlineStr">
        <is>
          <t>CWENCH</t>
        </is>
      </c>
      <c r="B45" s="34" t="n">
        <v>25</v>
      </c>
      <c r="C45" s="34" t="inlineStr">
        <is>
          <t>2)</t>
        </is>
      </c>
      <c r="D45" s="34" t="n">
        <v>0</v>
      </c>
      <c r="E45" s="34" t="n">
        <v>0</v>
      </c>
      <c r="F45" s="34" t="n">
        <v>0</v>
      </c>
      <c r="G45" s="34" t="n">
        <v>100</v>
      </c>
      <c r="H45" s="34" t="n">
        <v>60</v>
      </c>
      <c r="I45" s="34" t="inlineStr">
        <is>
          <t>Low</t>
        </is>
      </c>
    </row>
    <row r="46" ht="26" customHeight="1">
      <c r="A46" s="33" t="inlineStr">
        <is>
          <t>G FUEL</t>
        </is>
      </c>
      <c r="B46" s="34" t="n">
        <v>25</v>
      </c>
      <c r="C46" s="34" t="inlineStr">
        <is>
          <t>4)</t>
        </is>
      </c>
      <c r="D46" s="34" t="n">
        <v>300</v>
      </c>
      <c r="E46" s="34" t="n">
        <v>0</v>
      </c>
      <c r="F46" s="34" t="n">
        <v>0</v>
      </c>
      <c r="G46" s="34" t="n">
        <v>100</v>
      </c>
      <c r="H46" s="34" t="n">
        <v>35</v>
      </c>
      <c r="I46" s="34" t="inlineStr">
        <is>
          <t>Medium</t>
        </is>
      </c>
    </row>
    <row r="47" ht="26" customHeight="1">
      <c r="A47" s="33" t="inlineStr">
        <is>
          <t>GT's</t>
        </is>
      </c>
      <c r="B47" s="34" t="n">
        <v>25</v>
      </c>
      <c r="C47" s="34" t="inlineStr">
        <is>
          <t>3)</t>
        </is>
      </c>
      <c r="D47" s="34" t="n">
        <v>14</v>
      </c>
      <c r="E47" s="34" t="n">
        <v>12</v>
      </c>
      <c r="F47" s="34" t="n">
        <v>12</v>
      </c>
      <c r="G47" s="34" t="n">
        <v>64</v>
      </c>
      <c r="H47" s="34" t="n">
        <v>5</v>
      </c>
      <c r="I47" s="34" t="inlineStr">
        <is>
          <t>High</t>
        </is>
      </c>
    </row>
    <row r="48" ht="26" customHeight="1">
      <c r="A48" s="33" t="inlineStr">
        <is>
          <t>Ghost</t>
        </is>
      </c>
      <c r="B48" s="34" t="n">
        <v>25</v>
      </c>
      <c r="C48" s="34" t="inlineStr">
        <is>
          <t>4)</t>
        </is>
      </c>
      <c r="D48" s="34" t="n">
        <v>200</v>
      </c>
      <c r="E48" s="34" t="n">
        <v>0</v>
      </c>
      <c r="F48" s="34" t="n">
        <v>0</v>
      </c>
      <c r="G48" s="34" t="n">
        <v>100</v>
      </c>
      <c r="H48" s="34" t="n">
        <v>45</v>
      </c>
      <c r="I48" s="34" t="inlineStr">
        <is>
          <t>High</t>
        </is>
      </c>
    </row>
    <row r="49" ht="26" customHeight="1">
      <c r="A49" s="33" t="inlineStr">
        <is>
          <t>Gold Peak</t>
        </is>
      </c>
      <c r="B49" s="34" t="n">
        <v>25</v>
      </c>
      <c r="C49" s="34" t="inlineStr">
        <is>
          <t>4)</t>
        </is>
      </c>
      <c r="D49" s="34" t="n">
        <v>45</v>
      </c>
      <c r="E49" s="34" t="n">
        <v>35</v>
      </c>
      <c r="F49" s="34" t="n">
        <v>35</v>
      </c>
      <c r="G49" s="34" t="n">
        <v>0</v>
      </c>
      <c r="H49" s="34" t="n">
        <v>5</v>
      </c>
      <c r="I49" s="34" t="inlineStr">
        <is>
          <t>Medium</t>
        </is>
      </c>
    </row>
    <row r="50" ht="26" customHeight="1">
      <c r="A50" s="33" t="inlineStr">
        <is>
          <t>Guayaki</t>
        </is>
      </c>
      <c r="B50" s="34" t="n">
        <v>25</v>
      </c>
      <c r="C50" s="34" t="inlineStr">
        <is>
          <t>4)</t>
        </is>
      </c>
      <c r="D50" s="34" t="n">
        <v>150</v>
      </c>
      <c r="E50" s="34" t="n">
        <v>28</v>
      </c>
      <c r="F50" s="34" t="n">
        <v>28</v>
      </c>
      <c r="G50" s="34" t="n">
        <v>16</v>
      </c>
      <c r="H50" s="34" t="n">
        <v>20</v>
      </c>
      <c r="I50" s="34" t="inlineStr">
        <is>
          <t>Medium</t>
        </is>
      </c>
    </row>
    <row r="51" ht="26" customHeight="1">
      <c r="A51" s="33" t="inlineStr">
        <is>
          <t>Health-Ade</t>
        </is>
      </c>
      <c r="B51" s="34" t="n">
        <v>25</v>
      </c>
      <c r="C51" s="34" t="inlineStr">
        <is>
          <t>3)</t>
        </is>
      </c>
      <c r="D51" s="34" t="n">
        <v>15</v>
      </c>
      <c r="E51" s="34" t="n">
        <v>7</v>
      </c>
      <c r="F51" s="34" t="n">
        <v>7</v>
      </c>
      <c r="G51" s="34" t="n">
        <v>78</v>
      </c>
      <c r="H51" s="34" t="n">
        <v>5</v>
      </c>
      <c r="I51" s="34" t="inlineStr">
        <is>
          <t>Medium</t>
        </is>
      </c>
    </row>
    <row r="52" ht="26" customHeight="1">
      <c r="A52" s="33" t="inlineStr">
        <is>
          <t>Honest Tea</t>
        </is>
      </c>
      <c r="B52" s="34" t="n">
        <v>25</v>
      </c>
      <c r="C52" s="34" t="inlineStr">
        <is>
          <t>4)</t>
        </is>
      </c>
      <c r="D52" s="34" t="n">
        <v>42</v>
      </c>
      <c r="E52" s="34" t="n">
        <v>21</v>
      </c>
      <c r="F52" s="34" t="n">
        <v>21</v>
      </c>
      <c r="G52" s="34" t="n">
        <v>37</v>
      </c>
      <c r="H52" s="34" t="n">
        <v>5</v>
      </c>
      <c r="I52" s="34" t="inlineStr">
        <is>
          <t>Medium</t>
        </is>
      </c>
    </row>
    <row r="53" ht="26" customHeight="1">
      <c r="A53" s="33" t="inlineStr">
        <is>
          <t>Protein2o</t>
        </is>
      </c>
      <c r="B53" s="34" t="n">
        <v>25</v>
      </c>
      <c r="C53" s="34" t="inlineStr">
        <is>
          <t>3)</t>
        </is>
      </c>
      <c r="D53" s="34" t="n">
        <v>0</v>
      </c>
      <c r="E53" s="34" t="n">
        <v>1</v>
      </c>
      <c r="F53" s="34" t="n">
        <v>1</v>
      </c>
      <c r="G53" s="34" t="n">
        <v>100</v>
      </c>
      <c r="H53" s="34" t="n">
        <v>40</v>
      </c>
      <c r="I53" s="34" t="inlineStr">
        <is>
          <t>Medium</t>
        </is>
      </c>
    </row>
    <row r="54" ht="26" customHeight="1">
      <c r="A54" s="33" t="inlineStr">
        <is>
          <t>Reign</t>
        </is>
      </c>
      <c r="B54" s="34" t="n">
        <v>25</v>
      </c>
      <c r="C54" s="34" t="inlineStr">
        <is>
          <t>4)</t>
        </is>
      </c>
      <c r="D54" s="34" t="n">
        <v>300</v>
      </c>
      <c r="E54" s="34" t="n">
        <v>0</v>
      </c>
      <c r="F54" s="34" t="n">
        <v>0</v>
      </c>
      <c r="G54" s="34" t="n">
        <v>100</v>
      </c>
      <c r="H54" s="34" t="n">
        <v>35</v>
      </c>
      <c r="I54" s="34" t="inlineStr">
        <is>
          <t>Medium</t>
        </is>
      </c>
    </row>
    <row r="55" ht="26" customHeight="1">
      <c r="A55" s="33" t="inlineStr">
        <is>
          <t>Remedy</t>
        </is>
      </c>
      <c r="B55" s="34" t="n">
        <v>25</v>
      </c>
      <c r="C55" s="34" t="inlineStr">
        <is>
          <t>3)</t>
        </is>
      </c>
      <c r="D55" s="34" t="n">
        <v>10</v>
      </c>
      <c r="E55" s="34" t="n">
        <v>0</v>
      </c>
      <c r="F55" s="34" t="n">
        <v>0</v>
      </c>
      <c r="G55" s="34" t="n">
        <v>100</v>
      </c>
      <c r="H55" s="34" t="n">
        <v>20</v>
      </c>
      <c r="I55" s="34" t="inlineStr">
        <is>
          <t>Medium</t>
        </is>
      </c>
    </row>
    <row r="56" ht="26" customHeight="1">
      <c r="A56" s="33" t="inlineStr">
        <is>
          <t>ZOA</t>
        </is>
      </c>
      <c r="B56" s="34" t="n">
        <v>25</v>
      </c>
      <c r="C56" s="34" t="inlineStr">
        <is>
          <t>4)</t>
        </is>
      </c>
      <c r="D56" s="34" t="n">
        <v>160</v>
      </c>
      <c r="E56" s="34" t="n">
        <v>0</v>
      </c>
      <c r="F56" s="34" t="n">
        <v>0</v>
      </c>
      <c r="G56" s="34" t="n">
        <v>100</v>
      </c>
      <c r="H56" s="34" t="n">
        <v>55</v>
      </c>
      <c r="I56" s="34" t="inlineStr">
        <is>
          <t>Medium</t>
        </is>
      </c>
    </row>
    <row r="57" ht="26" customHeight="1">
      <c r="A57" s="33" t="inlineStr">
        <is>
          <t>5-hour Energy</t>
        </is>
      </c>
      <c r="B57" s="34" t="n">
        <v>24</v>
      </c>
      <c r="C57" s="34" t="inlineStr">
        <is>
          <t>4)</t>
        </is>
      </c>
      <c r="D57" s="34" t="n">
        <v>200</v>
      </c>
      <c r="E57" s="34" t="n">
        <v>0</v>
      </c>
      <c r="F57" s="34" t="n">
        <v>0</v>
      </c>
      <c r="G57" s="34" t="n">
        <v>100</v>
      </c>
      <c r="H57" s="34" t="n">
        <v>35</v>
      </c>
      <c r="I57" s="34" t="inlineStr">
        <is>
          <t>High</t>
        </is>
      </c>
    </row>
    <row r="58" ht="26" customHeight="1">
      <c r="A58" s="33" t="inlineStr">
        <is>
          <t>AHA</t>
        </is>
      </c>
      <c r="B58" s="34" t="n">
        <v>24</v>
      </c>
      <c r="C58" s="34" t="inlineStr">
        <is>
          <t>5)</t>
        </is>
      </c>
      <c r="D58" s="34" t="n">
        <v>30</v>
      </c>
      <c r="E58" s="34" t="n">
        <v>0</v>
      </c>
      <c r="F58" s="34" t="n">
        <v>0</v>
      </c>
      <c r="G58" s="34" t="n">
        <v>100</v>
      </c>
      <c r="H58" s="34" t="n">
        <v>20</v>
      </c>
      <c r="I58" s="34" t="inlineStr">
        <is>
          <t>Medium</t>
        </is>
      </c>
    </row>
    <row r="59" ht="26" customHeight="1">
      <c r="A59" s="33" t="inlineStr">
        <is>
          <t>Califia Farms</t>
        </is>
      </c>
      <c r="B59" s="34" t="n">
        <v>24</v>
      </c>
      <c r="C59" s="34" t="inlineStr">
        <is>
          <t>4)</t>
        </is>
      </c>
      <c r="D59" s="34" t="n">
        <v>120</v>
      </c>
      <c r="E59" s="34" t="n">
        <v>9</v>
      </c>
      <c r="F59" s="34" t="n">
        <v>9</v>
      </c>
      <c r="G59" s="34" t="n">
        <v>69</v>
      </c>
      <c r="H59" s="34" t="n">
        <v>22</v>
      </c>
      <c r="I59" s="34" t="inlineStr">
        <is>
          <t>Medium</t>
        </is>
      </c>
    </row>
    <row r="60" ht="26" customHeight="1">
      <c r="A60" s="33" t="inlineStr">
        <is>
          <t>Canada Dry</t>
        </is>
      </c>
      <c r="B60" s="34" t="n">
        <v>24</v>
      </c>
      <c r="C60" s="34" t="inlineStr">
        <is>
          <t>5)</t>
        </is>
      </c>
      <c r="D60" s="34" t="n">
        <v>0</v>
      </c>
      <c r="E60" s="34" t="n">
        <v>36</v>
      </c>
      <c r="F60" s="34" t="n">
        <v>36</v>
      </c>
      <c r="G60" s="34" t="n">
        <v>0</v>
      </c>
      <c r="H60" s="34" t="n">
        <v>15</v>
      </c>
      <c r="I60" s="34" t="inlineStr">
        <is>
          <t>High</t>
        </is>
      </c>
    </row>
    <row r="61" ht="26" customHeight="1">
      <c r="A61" s="33" t="inlineStr">
        <is>
          <t>Coca-Cola</t>
        </is>
      </c>
      <c r="B61" s="34" t="n">
        <v>24</v>
      </c>
      <c r="C61" s="34" t="inlineStr">
        <is>
          <t>5)</t>
        </is>
      </c>
      <c r="D61" s="34" t="n">
        <v>34</v>
      </c>
      <c r="E61" s="34" t="n">
        <v>19.5</v>
      </c>
      <c r="F61" s="34" t="n">
        <v>0</v>
      </c>
      <c r="G61" s="34" t="n">
        <v>50</v>
      </c>
      <c r="H61" s="34" t="n">
        <v>22.5</v>
      </c>
      <c r="I61" s="34" t="inlineStr">
        <is>
          <t>Very High</t>
        </is>
      </c>
    </row>
    <row r="62" ht="26" customHeight="1">
      <c r="A62" s="33" t="inlineStr">
        <is>
          <t>Crush</t>
        </is>
      </c>
      <c r="B62" s="34" t="n">
        <v>24</v>
      </c>
      <c r="C62" s="34" t="inlineStr">
        <is>
          <t>5)</t>
        </is>
      </c>
      <c r="D62" s="34" t="n">
        <v>0</v>
      </c>
      <c r="E62" s="34" t="n">
        <v>49</v>
      </c>
      <c r="F62" s="34" t="n">
        <v>49</v>
      </c>
      <c r="G62" s="34" t="n">
        <v>0</v>
      </c>
      <c r="H62" s="34" t="n">
        <v>15</v>
      </c>
      <c r="I62" s="34" t="inlineStr">
        <is>
          <t>Medium</t>
        </is>
      </c>
    </row>
    <row r="63" ht="26" customHeight="1">
      <c r="A63" s="33" t="inlineStr">
        <is>
          <t>Dasani</t>
        </is>
      </c>
      <c r="B63" s="34" t="n">
        <v>24</v>
      </c>
      <c r="C63" s="34" t="inlineStr">
        <is>
          <t>5)</t>
        </is>
      </c>
      <c r="D63" s="34" t="n">
        <v>0</v>
      </c>
      <c r="E63" s="34" t="n">
        <v>0</v>
      </c>
      <c r="F63" s="34" t="n">
        <v>0</v>
      </c>
      <c r="G63" s="34" t="n">
        <v>100</v>
      </c>
      <c r="H63" s="34" t="n">
        <v>20</v>
      </c>
      <c r="I63" s="34" t="inlineStr">
        <is>
          <t>Low</t>
        </is>
      </c>
    </row>
    <row r="64" ht="26" customHeight="1">
      <c r="A64" s="33" t="inlineStr">
        <is>
          <t>Diet Coke</t>
        </is>
      </c>
      <c r="B64" s="34" t="n">
        <v>24</v>
      </c>
      <c r="C64" s="34" t="inlineStr">
        <is>
          <t>5)</t>
        </is>
      </c>
      <c r="D64" s="34" t="n">
        <v>46</v>
      </c>
      <c r="E64" s="34" t="n">
        <v>0</v>
      </c>
      <c r="F64" s="34" t="n">
        <v>0</v>
      </c>
      <c r="G64" s="34" t="n">
        <v>100</v>
      </c>
      <c r="H64" s="34" t="n">
        <v>30</v>
      </c>
      <c r="I64" s="34" t="inlineStr">
        <is>
          <t>Very High</t>
        </is>
      </c>
    </row>
    <row r="65" ht="26" customHeight="1">
      <c r="A65" s="33" t="inlineStr">
        <is>
          <t>Dr Pepper</t>
        </is>
      </c>
      <c r="B65" s="34" t="n">
        <v>24</v>
      </c>
      <c r="C65" s="34" t="inlineStr">
        <is>
          <t>5)</t>
        </is>
      </c>
      <c r="D65" s="34" t="n">
        <v>41</v>
      </c>
      <c r="E65" s="34" t="n">
        <v>40</v>
      </c>
      <c r="F65" s="34" t="n">
        <v>40</v>
      </c>
      <c r="G65" s="34" t="n">
        <v>0</v>
      </c>
      <c r="H65" s="34" t="n">
        <v>15</v>
      </c>
      <c r="I65" s="34" t="inlineStr">
        <is>
          <t>Very High</t>
        </is>
      </c>
    </row>
    <row r="66" ht="26" customHeight="1">
      <c r="A66" s="33" t="inlineStr">
        <is>
          <t>Electrolit</t>
        </is>
      </c>
      <c r="B66" s="34" t="n">
        <v>24</v>
      </c>
      <c r="C66" s="34" t="inlineStr">
        <is>
          <t>2)</t>
        </is>
      </c>
      <c r="D66" s="34" t="n">
        <v>0</v>
      </c>
      <c r="E66" s="34" t="n">
        <v>24</v>
      </c>
      <c r="F66" s="34" t="n">
        <v>24</v>
      </c>
      <c r="G66" s="34" t="n">
        <v>28</v>
      </c>
      <c r="H66" s="34" t="n">
        <v>45</v>
      </c>
      <c r="I66" s="34" t="inlineStr">
        <is>
          <t>High</t>
        </is>
      </c>
    </row>
    <row r="67" ht="26" customHeight="1">
      <c r="A67" s="33" t="inlineStr">
        <is>
          <t>Fanta</t>
        </is>
      </c>
      <c r="B67" s="34" t="n">
        <v>24</v>
      </c>
      <c r="C67" s="34" t="inlineStr">
        <is>
          <t>5)</t>
        </is>
      </c>
      <c r="D67" s="34" t="n">
        <v>0</v>
      </c>
      <c r="E67" s="34" t="n">
        <v>44</v>
      </c>
      <c r="F67" s="34" t="n">
        <v>44</v>
      </c>
      <c r="G67" s="34" t="n">
        <v>0</v>
      </c>
      <c r="H67" s="34" t="n">
        <v>15</v>
      </c>
      <c r="I67" s="34" t="inlineStr">
        <is>
          <t>High</t>
        </is>
      </c>
    </row>
    <row r="68" ht="26" customHeight="1">
      <c r="A68" s="33" t="inlineStr">
        <is>
          <t>Gorgie</t>
        </is>
      </c>
      <c r="B68" s="34" t="n">
        <v>24</v>
      </c>
      <c r="C68" s="34" t="inlineStr">
        <is>
          <t>1)</t>
        </is>
      </c>
      <c r="D68" s="34" t="n">
        <v>120</v>
      </c>
      <c r="E68" s="34" t="n">
        <v>0</v>
      </c>
      <c r="F68" s="34" t="n">
        <v>0</v>
      </c>
      <c r="G68" s="34" t="n">
        <v>100</v>
      </c>
      <c r="H68" s="34" t="n">
        <v>27</v>
      </c>
      <c r="I68" s="34" t="inlineStr">
        <is>
          <t>Low</t>
        </is>
      </c>
    </row>
    <row r="69" ht="26" customHeight="1">
      <c r="A69" s="33" t="inlineStr">
        <is>
          <t>Halo Sport</t>
        </is>
      </c>
      <c r="B69" s="34" t="n">
        <v>24</v>
      </c>
      <c r="C69" s="34" t="inlineStr">
        <is>
          <t>1)</t>
        </is>
      </c>
      <c r="D69" s="34" t="n">
        <v>0</v>
      </c>
      <c r="E69" s="34" t="n">
        <v>0</v>
      </c>
      <c r="F69" s="34" t="n">
        <v>0</v>
      </c>
      <c r="G69" s="34" t="n">
        <v>100</v>
      </c>
      <c r="H69" s="34" t="n">
        <v>40</v>
      </c>
      <c r="I69" s="34" t="inlineStr">
        <is>
          <t>Low</t>
        </is>
      </c>
    </row>
    <row r="70" ht="26" customHeight="1">
      <c r="A70" s="33" t="inlineStr">
        <is>
          <t>Mayawell</t>
        </is>
      </c>
      <c r="B70" s="34" t="n">
        <v>24</v>
      </c>
      <c r="C70" s="34" t="inlineStr">
        <is>
          <t>3)</t>
        </is>
      </c>
      <c r="D70" s="34" t="n">
        <v>0</v>
      </c>
      <c r="E70" s="34" t="n">
        <v>6</v>
      </c>
      <c r="F70" s="34" t="n">
        <v>6</v>
      </c>
      <c r="G70" s="34" t="n">
        <v>80</v>
      </c>
      <c r="H70" s="34" t="n">
        <v>5</v>
      </c>
      <c r="I70" s="34" t="inlineStr">
        <is>
          <t>Low</t>
        </is>
      </c>
    </row>
    <row r="71" ht="26" customHeight="1">
      <c r="A71" s="33" t="inlineStr">
        <is>
          <t>Propel</t>
        </is>
      </c>
      <c r="B71" s="34" t="n">
        <v>24</v>
      </c>
      <c r="C71" s="34" t="inlineStr">
        <is>
          <t>2)</t>
        </is>
      </c>
      <c r="D71" s="34" t="n">
        <v>0</v>
      </c>
      <c r="E71" s="34" t="n">
        <v>0</v>
      </c>
      <c r="F71" s="34" t="n">
        <v>0</v>
      </c>
      <c r="G71" s="34" t="n">
        <v>100</v>
      </c>
      <c r="H71" s="34" t="n">
        <v>40</v>
      </c>
      <c r="I71" s="34" t="inlineStr">
        <is>
          <t>High</t>
        </is>
      </c>
    </row>
    <row r="72" ht="26" customHeight="1">
      <c r="A72" s="33" t="inlineStr">
        <is>
          <t>Schweppes</t>
        </is>
      </c>
      <c r="B72" s="34" t="n">
        <v>24</v>
      </c>
      <c r="C72" s="34" t="inlineStr">
        <is>
          <t>5)</t>
        </is>
      </c>
      <c r="D72" s="34" t="n">
        <v>0</v>
      </c>
      <c r="E72" s="34" t="n">
        <v>33</v>
      </c>
      <c r="F72" s="34" t="n">
        <v>33</v>
      </c>
      <c r="G72" s="34" t="n">
        <v>2</v>
      </c>
      <c r="H72" s="34" t="n">
        <v>15</v>
      </c>
      <c r="I72" s="34" t="inlineStr">
        <is>
          <t>Medium</t>
        </is>
      </c>
    </row>
    <row r="73" ht="26" customHeight="1">
      <c r="A73" s="33" t="inlineStr">
        <is>
          <t>Sound</t>
        </is>
      </c>
      <c r="B73" s="34" t="n">
        <v>24</v>
      </c>
      <c r="C73" s="34" t="inlineStr">
        <is>
          <t>1)</t>
        </is>
      </c>
      <c r="D73" s="34" t="n">
        <v>15</v>
      </c>
      <c r="E73" s="34" t="n">
        <v>0</v>
      </c>
      <c r="F73" s="34" t="n">
        <v>0</v>
      </c>
      <c r="G73" s="34" t="n">
        <v>100</v>
      </c>
      <c r="H73" s="34" t="n">
        <v>20</v>
      </c>
      <c r="I73" s="34" t="inlineStr">
        <is>
          <t>Low</t>
        </is>
      </c>
    </row>
    <row r="74" ht="26" customHeight="1">
      <c r="A74" s="33" t="inlineStr">
        <is>
          <t>Sprite</t>
        </is>
      </c>
      <c r="B74" s="34" t="n">
        <v>24</v>
      </c>
      <c r="C74" s="34" t="inlineStr">
        <is>
          <t>5)</t>
        </is>
      </c>
      <c r="D74" s="34" t="n">
        <v>0</v>
      </c>
      <c r="E74" s="34" t="n">
        <v>19</v>
      </c>
      <c r="F74" s="34" t="n">
        <v>0</v>
      </c>
      <c r="G74" s="34" t="n">
        <v>50</v>
      </c>
      <c r="H74" s="34" t="n">
        <v>22.5</v>
      </c>
      <c r="I74" s="34" t="inlineStr">
        <is>
          <t>Very High</t>
        </is>
      </c>
    </row>
    <row r="75" ht="26" customHeight="1">
      <c r="A75" s="33" t="inlineStr">
        <is>
          <t>Sunkist</t>
        </is>
      </c>
      <c r="B75" s="34" t="n">
        <v>24</v>
      </c>
      <c r="C75" s="34" t="inlineStr">
        <is>
          <t>5)</t>
        </is>
      </c>
      <c r="D75" s="34" t="n">
        <v>19</v>
      </c>
      <c r="E75" s="34" t="n">
        <v>51</v>
      </c>
      <c r="F75" s="34" t="n">
        <v>51</v>
      </c>
      <c r="G75" s="34" t="n">
        <v>0</v>
      </c>
      <c r="H75" s="34" t="n">
        <v>15</v>
      </c>
      <c r="I75" s="34" t="inlineStr">
        <is>
          <t>Medium</t>
        </is>
      </c>
    </row>
    <row r="76" ht="26" customHeight="1">
      <c r="A76" s="33" t="inlineStr">
        <is>
          <t>Topo Chico</t>
        </is>
      </c>
      <c r="B76" s="34" t="n">
        <v>24</v>
      </c>
      <c r="C76" s="34" t="inlineStr">
        <is>
          <t>5)</t>
        </is>
      </c>
      <c r="D76" s="34" t="n">
        <v>0</v>
      </c>
      <c r="E76" s="34" t="n">
        <v>0</v>
      </c>
      <c r="F76" s="34" t="n">
        <v>0</v>
      </c>
      <c r="G76" s="34" t="n">
        <v>100</v>
      </c>
      <c r="H76" s="34" t="n">
        <v>20</v>
      </c>
      <c r="I76" s="34" t="inlineStr">
        <is>
          <t>Medium</t>
        </is>
      </c>
    </row>
    <row r="77" ht="26" customHeight="1">
      <c r="A77" s="33" t="inlineStr">
        <is>
          <t>Vita Coco</t>
        </is>
      </c>
      <c r="B77" s="34" t="n">
        <v>24</v>
      </c>
      <c r="C77" s="34" t="inlineStr">
        <is>
          <t>2)</t>
        </is>
      </c>
      <c r="D77" s="34" t="n">
        <v>0</v>
      </c>
      <c r="E77" s="34" t="n">
        <v>11</v>
      </c>
      <c r="F77" s="34" t="n">
        <v>11</v>
      </c>
      <c r="G77" s="34" t="n">
        <v>67</v>
      </c>
      <c r="H77" s="34" t="n">
        <v>25</v>
      </c>
      <c r="I77" s="34" t="inlineStr">
        <is>
          <t>High</t>
        </is>
      </c>
    </row>
    <row r="78" ht="26" customHeight="1">
      <c r="A78" s="33" t="inlineStr">
        <is>
          <t>Smartwater</t>
        </is>
      </c>
      <c r="B78" s="34" t="n">
        <v>22</v>
      </c>
      <c r="C78" s="34" t="inlineStr">
        <is>
          <t>2), 5)</t>
        </is>
      </c>
      <c r="D78" s="34" t="n">
        <v>0</v>
      </c>
      <c r="E78" s="34" t="n">
        <v>0</v>
      </c>
      <c r="F78" s="34" t="n">
        <v>0</v>
      </c>
      <c r="G78" s="34" t="n">
        <v>100</v>
      </c>
      <c r="H78" s="34" t="n">
        <v>20</v>
      </c>
      <c r="I78" s="34" t="inlineStr">
        <is>
          <t>High</t>
        </is>
      </c>
    </row>
    <row r="79" ht="26" customHeight="1">
      <c r="A79" s="33" t="inlineStr">
        <is>
          <t>ALO</t>
        </is>
      </c>
      <c r="B79" s="34" t="n">
        <v>20</v>
      </c>
      <c r="C79" s="34" t="inlineStr">
        <is>
          <t>3)</t>
        </is>
      </c>
      <c r="D79" s="34" t="n">
        <v>0</v>
      </c>
      <c r="E79" s="34" t="n">
        <v>20</v>
      </c>
      <c r="F79" s="34" t="n">
        <v>20</v>
      </c>
      <c r="G79" s="34" t="n">
        <v>39</v>
      </c>
      <c r="H79" s="34" t="n">
        <v>5</v>
      </c>
      <c r="I79" s="34" t="inlineStr">
        <is>
          <t>Low</t>
        </is>
      </c>
    </row>
    <row r="80" ht="26" customHeight="1">
      <c r="A80" s="33" t="inlineStr">
        <is>
          <t>Adrenaline Shoc</t>
        </is>
      </c>
      <c r="B80" s="34" t="n">
        <v>20</v>
      </c>
      <c r="C80" s="34" t="inlineStr">
        <is>
          <t>4)</t>
        </is>
      </c>
      <c r="D80" s="34" t="n">
        <v>300</v>
      </c>
      <c r="E80" s="34" t="n">
        <v>0</v>
      </c>
      <c r="F80" s="34" t="n">
        <v>0</v>
      </c>
      <c r="G80" s="34" t="n">
        <v>100</v>
      </c>
      <c r="H80" s="34" t="n">
        <v>35</v>
      </c>
      <c r="I80" s="34" t="inlineStr">
        <is>
          <t>Low</t>
        </is>
      </c>
    </row>
    <row r="81" ht="26" customHeight="1">
      <c r="A81" s="33" t="inlineStr">
        <is>
          <t>Arizona</t>
        </is>
      </c>
      <c r="B81" s="34" t="n">
        <v>20</v>
      </c>
      <c r="C81" s="34" t="inlineStr">
        <is>
          <t>4)</t>
        </is>
      </c>
      <c r="D81" s="34" t="n">
        <v>22</v>
      </c>
      <c r="E81" s="34" t="n">
        <v>49</v>
      </c>
      <c r="F81" s="34" t="n">
        <v>49</v>
      </c>
      <c r="G81" s="34" t="n">
        <v>0</v>
      </c>
      <c r="H81" s="34" t="n">
        <v>5</v>
      </c>
      <c r="I81" s="34" t="inlineStr">
        <is>
          <t>High</t>
        </is>
      </c>
    </row>
    <row r="82" ht="26" customHeight="1">
      <c r="A82" s="33" t="inlineStr">
        <is>
          <t>Bai</t>
        </is>
      </c>
      <c r="B82" s="34" t="n">
        <v>20</v>
      </c>
      <c r="C82" s="34" t="inlineStr">
        <is>
          <t>3)</t>
        </is>
      </c>
      <c r="D82" s="34" t="n">
        <v>55</v>
      </c>
      <c r="E82" s="34" t="n">
        <v>1</v>
      </c>
      <c r="F82" s="34" t="n">
        <v>1</v>
      </c>
      <c r="G82" s="34" t="n">
        <v>100</v>
      </c>
      <c r="H82" s="34" t="n">
        <v>27</v>
      </c>
      <c r="I82" s="34" t="inlineStr">
        <is>
          <t>Medium</t>
        </is>
      </c>
    </row>
    <row r="83" ht="26" customHeight="1">
      <c r="A83" s="33" t="inlineStr">
        <is>
          <t>GURU</t>
        </is>
      </c>
      <c r="B83" s="34" t="n">
        <v>20</v>
      </c>
      <c r="C83" s="34" t="inlineStr">
        <is>
          <t>4)</t>
        </is>
      </c>
      <c r="D83" s="34" t="n">
        <v>100</v>
      </c>
      <c r="E83" s="34" t="n">
        <v>21</v>
      </c>
      <c r="F83" s="34" t="n">
        <v>21</v>
      </c>
      <c r="G83" s="34" t="n">
        <v>38</v>
      </c>
      <c r="H83" s="34" t="n">
        <v>12</v>
      </c>
      <c r="I83" s="34" t="inlineStr">
        <is>
          <t>Medium</t>
        </is>
      </c>
    </row>
    <row r="84" ht="26" customHeight="1">
      <c r="A84" s="33" t="inlineStr">
        <is>
          <t>Karma</t>
        </is>
      </c>
      <c r="B84" s="34" t="n">
        <v>20</v>
      </c>
      <c r="C84" s="34" t="inlineStr">
        <is>
          <t>3)</t>
        </is>
      </c>
      <c r="D84" s="34" t="n">
        <v>0</v>
      </c>
      <c r="E84" s="34" t="n">
        <v>10</v>
      </c>
      <c r="F84" s="34" t="n">
        <v>10</v>
      </c>
      <c r="G84" s="34" t="n">
        <v>70</v>
      </c>
      <c r="H84" s="34" t="n">
        <v>5</v>
      </c>
      <c r="I84" s="34" t="inlineStr">
        <is>
          <t>Low</t>
        </is>
      </c>
    </row>
    <row r="85" ht="26" customHeight="1">
      <c r="A85" s="33" t="inlineStr">
        <is>
          <t>KeVita</t>
        </is>
      </c>
      <c r="B85" s="34" t="n">
        <v>20</v>
      </c>
      <c r="C85" s="34" t="inlineStr">
        <is>
          <t>3)</t>
        </is>
      </c>
      <c r="D85" s="34" t="n">
        <v>0</v>
      </c>
      <c r="E85" s="34" t="n">
        <v>5</v>
      </c>
      <c r="F85" s="34" t="n">
        <v>5</v>
      </c>
      <c r="G85" s="34" t="n">
        <v>85</v>
      </c>
      <c r="H85" s="34" t="n">
        <v>15</v>
      </c>
      <c r="I85" s="34" t="inlineStr">
        <is>
          <t>Medium</t>
        </is>
      </c>
    </row>
    <row r="86" ht="26" customHeight="1">
      <c r="A86" s="33" t="inlineStr">
        <is>
          <t>Mas+</t>
        </is>
      </c>
      <c r="B86" s="34" t="n">
        <v>20</v>
      </c>
      <c r="C86" s="34" t="inlineStr">
        <is>
          <t>2)</t>
        </is>
      </c>
      <c r="D86" s="34" t="n">
        <v>0</v>
      </c>
      <c r="E86" s="34" t="n">
        <v>4</v>
      </c>
      <c r="F86" s="34" t="n">
        <v>4</v>
      </c>
      <c r="G86" s="34" t="n">
        <v>88</v>
      </c>
      <c r="H86" s="34" t="n">
        <v>45</v>
      </c>
      <c r="I86" s="34" t="inlineStr">
        <is>
          <t>Medium</t>
        </is>
      </c>
    </row>
    <row r="87" ht="26" customHeight="1">
      <c r="A87" s="33" t="inlineStr">
        <is>
          <t>Mtn Dew</t>
        </is>
      </c>
      <c r="B87" s="34" t="n">
        <v>20</v>
      </c>
      <c r="C87" s="34" t="inlineStr">
        <is>
          <t>4)</t>
        </is>
      </c>
      <c r="D87" s="34" t="n">
        <v>180</v>
      </c>
      <c r="E87" s="34" t="n">
        <v>0</v>
      </c>
      <c r="F87" s="34" t="n">
        <v>0</v>
      </c>
      <c r="G87" s="34" t="n">
        <v>100</v>
      </c>
      <c r="H87" s="34" t="n">
        <v>45</v>
      </c>
      <c r="I87" s="34" t="inlineStr">
        <is>
          <t>Medium</t>
        </is>
      </c>
    </row>
    <row r="88" ht="26" customHeight="1">
      <c r="A88" s="33" t="inlineStr">
        <is>
          <t>Roar Organic</t>
        </is>
      </c>
      <c r="B88" s="34" t="n">
        <v>20</v>
      </c>
      <c r="C88" s="34" t="inlineStr">
        <is>
          <t>2)</t>
        </is>
      </c>
      <c r="D88" s="34" t="n">
        <v>0</v>
      </c>
      <c r="E88" s="34" t="n">
        <v>2</v>
      </c>
      <c r="F88" s="34" t="n">
        <v>2</v>
      </c>
      <c r="G88" s="34" t="n">
        <v>94</v>
      </c>
      <c r="H88" s="34" t="n">
        <v>35</v>
      </c>
      <c r="I88" s="34" t="inlineStr">
        <is>
          <t>Low</t>
        </is>
      </c>
    </row>
    <row r="89" ht="26" customHeight="1">
      <c r="A89" s="33" t="inlineStr">
        <is>
          <t>Rockstar</t>
        </is>
      </c>
      <c r="B89" s="34" t="n">
        <v>20</v>
      </c>
      <c r="C89" s="34" t="inlineStr">
        <is>
          <t>4)</t>
        </is>
      </c>
      <c r="D89" s="34" t="n">
        <v>160</v>
      </c>
      <c r="E89" s="34" t="n">
        <v>31</v>
      </c>
      <c r="F89" s="34" t="n">
        <v>31</v>
      </c>
      <c r="G89" s="34" t="n">
        <v>8</v>
      </c>
      <c r="H89" s="34" t="n">
        <v>30</v>
      </c>
      <c r="I89" s="34" t="inlineStr">
        <is>
          <t>Medium</t>
        </is>
      </c>
    </row>
    <row r="90" ht="26" customHeight="1">
      <c r="A90" s="33" t="inlineStr">
        <is>
          <t>STOK</t>
        </is>
      </c>
      <c r="B90" s="34" t="n">
        <v>20</v>
      </c>
      <c r="C90" s="34" t="inlineStr">
        <is>
          <t>4)</t>
        </is>
      </c>
      <c r="D90" s="34" t="n">
        <v>145</v>
      </c>
      <c r="E90" s="34" t="n">
        <v>13</v>
      </c>
      <c r="F90" s="34" t="n">
        <v>13</v>
      </c>
      <c r="G90" s="34" t="n">
        <v>59</v>
      </c>
      <c r="H90" s="34" t="n">
        <v>22</v>
      </c>
      <c r="I90" s="34" t="inlineStr">
        <is>
          <t>Medium</t>
        </is>
      </c>
    </row>
    <row r="91" ht="26" customHeight="1">
      <c r="A91" s="33" t="inlineStr">
        <is>
          <t>7UP</t>
        </is>
      </c>
      <c r="B91" s="34" t="n">
        <v>18</v>
      </c>
      <c r="C91" s="34" t="inlineStr">
        <is>
          <t>5)</t>
        </is>
      </c>
      <c r="D91" s="34" t="n">
        <v>0</v>
      </c>
      <c r="E91" s="34" t="n">
        <v>38</v>
      </c>
      <c r="F91" s="34" t="n">
        <v>38</v>
      </c>
      <c r="G91" s="34" t="n">
        <v>0</v>
      </c>
      <c r="H91" s="34" t="n">
        <v>15</v>
      </c>
      <c r="I91" s="34" t="inlineStr">
        <is>
          <t>High</t>
        </is>
      </c>
    </row>
    <row r="92" ht="26" customHeight="1">
      <c r="A92" s="33" t="inlineStr">
        <is>
          <t>A&amp;W</t>
        </is>
      </c>
      <c r="B92" s="34" t="n">
        <v>18</v>
      </c>
      <c r="C92" s="34" t="inlineStr">
        <is>
          <t>5)</t>
        </is>
      </c>
      <c r="D92" s="34" t="n">
        <v>0</v>
      </c>
      <c r="E92" s="34" t="n">
        <v>46</v>
      </c>
      <c r="F92" s="34" t="n">
        <v>46</v>
      </c>
      <c r="G92" s="34" t="n">
        <v>0</v>
      </c>
      <c r="H92" s="34" t="n">
        <v>15</v>
      </c>
      <c r="I92" s="34" t="inlineStr">
        <is>
          <t>High</t>
        </is>
      </c>
    </row>
    <row r="93" ht="26" customHeight="1">
      <c r="A93" s="33" t="inlineStr">
        <is>
          <t>Fresca</t>
        </is>
      </c>
      <c r="B93" s="34" t="n">
        <v>18</v>
      </c>
      <c r="C93" s="34" t="inlineStr">
        <is>
          <t>5)</t>
        </is>
      </c>
      <c r="D93" s="34" t="n">
        <v>0</v>
      </c>
      <c r="E93" s="34" t="n">
        <v>0</v>
      </c>
      <c r="F93" s="34" t="n">
        <v>0</v>
      </c>
      <c r="G93" s="34" t="n">
        <v>100</v>
      </c>
      <c r="H93" s="34" t="n">
        <v>30</v>
      </c>
      <c r="I93" s="34" t="inlineStr">
        <is>
          <t>Medium</t>
        </is>
      </c>
    </row>
    <row r="94" ht="26" customHeight="1">
      <c r="A94" s="33" t="inlineStr">
        <is>
          <t>Mug</t>
        </is>
      </c>
      <c r="B94" s="34" t="n">
        <v>18</v>
      </c>
      <c r="C94" s="34" t="inlineStr">
        <is>
          <t>5)</t>
        </is>
      </c>
      <c r="D94" s="34" t="n">
        <v>0</v>
      </c>
      <c r="E94" s="34" t="n">
        <v>43</v>
      </c>
      <c r="F94" s="34" t="n">
        <v>43</v>
      </c>
      <c r="G94" s="34" t="n">
        <v>0</v>
      </c>
      <c r="H94" s="34" t="n">
        <v>15</v>
      </c>
      <c r="I94" s="34" t="inlineStr">
        <is>
          <t>Medium</t>
        </is>
      </c>
    </row>
    <row r="95" ht="26" customHeight="1">
      <c r="A95" s="33" t="inlineStr">
        <is>
          <t>Brisk</t>
        </is>
      </c>
      <c r="B95" s="34" t="n">
        <v>16</v>
      </c>
      <c r="C95" s="34" t="inlineStr">
        <is>
          <t>4)</t>
        </is>
      </c>
      <c r="D95" s="34" t="n">
        <v>18</v>
      </c>
      <c r="E95" s="34" t="n">
        <v>29</v>
      </c>
      <c r="F95" s="34" t="n">
        <v>29</v>
      </c>
      <c r="G95" s="34" t="n">
        <v>14</v>
      </c>
      <c r="H95" s="34" t="n">
        <v>25</v>
      </c>
      <c r="I95" s="34" t="inlineStr">
        <is>
          <t>Medium</t>
        </is>
      </c>
    </row>
    <row r="96" ht="26" customHeight="1">
      <c r="A96" s="33" t="inlineStr">
        <is>
          <t>Eska</t>
        </is>
      </c>
      <c r="B96" s="34" t="n">
        <v>15</v>
      </c>
      <c r="C96" s="34" t="inlineStr">
        <is>
          <t>5)</t>
        </is>
      </c>
      <c r="D96" s="34" t="n">
        <v>0</v>
      </c>
      <c r="E96" s="34" t="n">
        <v>0</v>
      </c>
      <c r="F96" s="34" t="n">
        <v>0</v>
      </c>
      <c r="G96" s="34" t="n">
        <v>100</v>
      </c>
      <c r="H96" s="34" t="n">
        <v>20</v>
      </c>
      <c r="I96" s="34" t="inlineStr">
        <is>
          <t>Low</t>
        </is>
      </c>
    </row>
    <row r="97" ht="26" customHeight="1">
      <c r="A97" s="33" t="inlineStr">
        <is>
          <t>Full Throttle</t>
        </is>
      </c>
      <c r="B97" s="34" t="n">
        <v>15</v>
      </c>
      <c r="C97" s="34" t="inlineStr">
        <is>
          <t>4)</t>
        </is>
      </c>
      <c r="D97" s="34" t="n">
        <v>160</v>
      </c>
      <c r="E97" s="34" t="n">
        <v>58</v>
      </c>
      <c r="F97" s="34" t="n">
        <v>58</v>
      </c>
      <c r="G97" s="34" t="n">
        <v>0</v>
      </c>
      <c r="H97" s="34" t="n">
        <v>40</v>
      </c>
      <c r="I97" s="34" t="inlineStr">
        <is>
          <t>Low</t>
        </is>
      </c>
    </row>
    <row r="98" ht="26" customHeight="1">
      <c r="A98" s="33" t="inlineStr">
        <is>
          <t>Venom</t>
        </is>
      </c>
      <c r="B98" s="34" t="n">
        <v>15</v>
      </c>
      <c r="C98" s="34" t="inlineStr">
        <is>
          <t>4)</t>
        </is>
      </c>
      <c r="D98" s="34" t="n">
        <v>160</v>
      </c>
      <c r="E98" s="34" t="n">
        <v>53</v>
      </c>
      <c r="F98" s="34" t="n">
        <v>53</v>
      </c>
      <c r="G98" s="34" t="n">
        <v>0</v>
      </c>
      <c r="H98" s="34" t="n">
        <v>40</v>
      </c>
      <c r="I98" s="34" t="inlineStr">
        <is>
          <t>Low</t>
        </is>
      </c>
    </row>
    <row r="99" ht="26" customHeight="1">
      <c r="A99" s="33" t="inlineStr">
        <is>
          <t>AMP</t>
        </is>
      </c>
      <c r="B99" s="34" t="n">
        <v>10</v>
      </c>
      <c r="C99" s="34" t="inlineStr">
        <is>
          <t>4)</t>
        </is>
      </c>
      <c r="D99" s="34" t="n">
        <v>142</v>
      </c>
      <c r="E99" s="34" t="n">
        <v>58</v>
      </c>
      <c r="F99" s="34" t="n">
        <v>58</v>
      </c>
      <c r="G99" s="34" t="n">
        <v>0</v>
      </c>
      <c r="H99" s="34" t="n">
        <v>32</v>
      </c>
      <c r="I99" s="34" t="inlineStr">
        <is>
          <t>Low</t>
        </is>
      </c>
    </row>
    <row r="100" ht="26" customHeight="1">
      <c r="A100" s="33" t="inlineStr">
        <is>
          <t>NOS</t>
        </is>
      </c>
      <c r="B100" s="34" t="n">
        <v>10</v>
      </c>
      <c r="C100" s="34" t="inlineStr">
        <is>
          <t>4)</t>
        </is>
      </c>
      <c r="D100" s="34" t="n">
        <v>160</v>
      </c>
      <c r="E100" s="34" t="n">
        <v>54</v>
      </c>
      <c r="F100" s="34" t="n">
        <v>54</v>
      </c>
      <c r="G100" s="34" t="n">
        <v>0</v>
      </c>
      <c r="H100" s="34" t="n">
        <v>40</v>
      </c>
      <c r="I100" s="34" t="inlineStr">
        <is>
          <t>Low</t>
        </is>
      </c>
    </row>
    <row r="101" ht="26" customHeight="1">
      <c r="A101" s="33" t="inlineStr">
        <is>
          <t>Diet Pepsi</t>
        </is>
      </c>
      <c r="B101" s="34" t="n">
        <v>6</v>
      </c>
      <c r="C101" s="34" t="inlineStr">
        <is>
          <t>5)</t>
        </is>
      </c>
      <c r="D101" s="34" t="n">
        <v>35</v>
      </c>
      <c r="E101" s="34" t="n">
        <v>0</v>
      </c>
      <c r="F101" s="34" t="n">
        <v>0</v>
      </c>
      <c r="G101" s="34" t="n">
        <v>100</v>
      </c>
      <c r="H101" s="34" t="n">
        <v>30</v>
      </c>
      <c r="I101" s="34" t="inlineStr">
        <is>
          <t>High</t>
        </is>
      </c>
    </row>
    <row r="102" ht="26" customHeight="1">
      <c r="A102" s="33" t="inlineStr">
        <is>
          <t>Organika</t>
        </is>
      </c>
      <c r="B102" s="34" t="n">
        <v>6</v>
      </c>
      <c r="C102" s="34" t="inlineStr">
        <is>
          <t>1)</t>
        </is>
      </c>
      <c r="D102" s="34" t="n">
        <v>0</v>
      </c>
      <c r="E102" s="34" t="n">
        <v>0</v>
      </c>
      <c r="F102" s="34" t="n">
        <v>0</v>
      </c>
      <c r="G102" s="34" t="n">
        <v>100</v>
      </c>
      <c r="H102" s="34" t="n">
        <v>20</v>
      </c>
      <c r="I102" s="34" t="inlineStr">
        <is>
          <t>n/a</t>
        </is>
      </c>
    </row>
    <row r="103" ht="26" customHeight="1">
      <c r="A103" s="33" t="inlineStr">
        <is>
          <t>Essentia</t>
        </is>
      </c>
      <c r="B103" s="34" t="n">
        <v>3</v>
      </c>
      <c r="C103" s="34" t="inlineStr">
        <is>
          <t>2)</t>
        </is>
      </c>
      <c r="D103" s="34" t="n">
        <v>0</v>
      </c>
      <c r="E103" s="34" t="n">
        <v>0</v>
      </c>
      <c r="F103" s="34" t="n">
        <v>0</v>
      </c>
      <c r="G103" s="34" t="n">
        <v>100</v>
      </c>
      <c r="H103" s="34" t="n">
        <v>20</v>
      </c>
      <c r="I103" s="34" t="inlineStr">
        <is>
          <t>High</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9966CC"/>
    <outlinePr summaryBelow="1" summaryRight="1"/>
    <pageSetUpPr fitToPage="1"/>
  </sheetPr>
  <dimension ref="A1:K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0" customWidth="1" min="3" max="3"/>
    <col width="16" customWidth="1" min="4" max="4"/>
    <col width="12" customWidth="1" min="5" max="5"/>
    <col width="9" customWidth="1" min="6" max="6"/>
    <col width="9" customWidth="1" min="7" max="7"/>
    <col width="14" customWidth="1" min="8" max="8"/>
    <col width="12" customWidth="1" min="9" max="9"/>
    <col width="14" customWidth="1" min="10" max="10"/>
    <col width="15" customWidth="1" min="11" max="11"/>
  </cols>
  <sheetData>
    <row r="1" ht="42" customHeight="1">
      <c r="A1" s="46" t="inlineStr">
        <is>
          <t>Category</t>
        </is>
      </c>
      <c r="B1" s="46" t="inlineStr">
        <is>
          <t># SKUs</t>
        </is>
      </c>
      <c r="C1" s="46" t="inlineStr">
        <is>
          <t># Lines</t>
        </is>
      </c>
      <c r="D1" s="46" t="inlineStr">
        <is>
          <t># Sugar free lines (&lt;=1 g)</t>
        </is>
      </c>
      <c r="E1" s="46" t="inlineStr">
        <is>
          <t>Avg sugar (g)</t>
        </is>
      </c>
      <c r="F1" s="46" t="inlineStr">
        <is>
          <t>Min sugar</t>
        </is>
      </c>
      <c r="G1" s="46" t="inlineStr">
        <is>
          <t>Max sugar</t>
        </is>
      </c>
      <c r="H1" s="46" t="inlineStr">
        <is>
          <t>Avg caffeine (mg)</t>
        </is>
      </c>
      <c r="I1" s="46" t="inlineStr">
        <is>
          <t>Avg calories</t>
        </is>
      </c>
      <c r="J1" s="46" t="inlineStr">
        <is>
          <t>Avg Health Score</t>
        </is>
      </c>
      <c r="K1" s="46" t="inlineStr">
        <is>
          <t>Avg Functional Score</t>
        </is>
      </c>
    </row>
    <row r="2" ht="30" customHeight="1">
      <c r="A2" s="33" t="inlineStr">
        <is>
          <t>1) Sparkling electrolyte / functional sparkling</t>
        </is>
      </c>
      <c r="B2" s="34" t="n">
        <v>254</v>
      </c>
      <c r="C2" s="34" t="n">
        <v>10</v>
      </c>
      <c r="D2" s="34" t="n">
        <v>9</v>
      </c>
      <c r="E2" s="34" t="n">
        <v>0.8</v>
      </c>
      <c r="F2" s="34" t="n">
        <v>0</v>
      </c>
      <c r="G2" s="34" t="n">
        <v>8</v>
      </c>
      <c r="H2" s="34" t="n">
        <v>34.9</v>
      </c>
      <c r="I2" s="34" t="n">
        <v>8</v>
      </c>
      <c r="J2" s="34" t="n">
        <v>97.59999999999999</v>
      </c>
      <c r="K2" s="34" t="n">
        <v>23.3</v>
      </c>
    </row>
    <row r="3" ht="30" customHeight="1">
      <c r="A3" s="33" t="inlineStr">
        <is>
          <t>2) Electrolyte beverage (RTD)</t>
        </is>
      </c>
      <c r="B3" s="34" t="n">
        <v>404</v>
      </c>
      <c r="C3" s="34" t="n">
        <v>21</v>
      </c>
      <c r="D3" s="34" t="n">
        <v>8</v>
      </c>
      <c r="E3" s="34" t="n">
        <v>9.5</v>
      </c>
      <c r="F3" s="34" t="n">
        <v>0</v>
      </c>
      <c r="G3" s="34" t="n">
        <v>35</v>
      </c>
      <c r="H3" s="34" t="n">
        <v>0</v>
      </c>
      <c r="I3" s="34" t="n">
        <v>41.7</v>
      </c>
      <c r="J3" s="34" t="n">
        <v>71.8</v>
      </c>
      <c r="K3" s="34" t="n">
        <v>37.4</v>
      </c>
    </row>
    <row r="4" ht="30" customHeight="1">
      <c r="A4" s="33" t="inlineStr">
        <is>
          <t>3) Functional beverage (still/sparkling)</t>
        </is>
      </c>
      <c r="B4" s="34" t="n">
        <v>555</v>
      </c>
      <c r="C4" s="34" t="n">
        <v>20</v>
      </c>
      <c r="D4" s="34" t="n">
        <v>7</v>
      </c>
      <c r="E4" s="34" t="n">
        <v>6.5</v>
      </c>
      <c r="F4" s="34" t="n">
        <v>0</v>
      </c>
      <c r="G4" s="34" t="n">
        <v>27</v>
      </c>
      <c r="H4" s="34" t="n">
        <v>5.5</v>
      </c>
      <c r="I4" s="34" t="n">
        <v>37.4</v>
      </c>
      <c r="J4" s="34" t="n">
        <v>80.5</v>
      </c>
      <c r="K4" s="34" t="n">
        <v>12.6</v>
      </c>
    </row>
    <row r="5" ht="30" customHeight="1">
      <c r="A5" s="33" t="inlineStr">
        <is>
          <t>4) Caffeine &amp; energy beverage</t>
        </is>
      </c>
      <c r="B5" s="34" t="n">
        <v>815</v>
      </c>
      <c r="C5" s="34" t="n">
        <v>37</v>
      </c>
      <c r="D5" s="34" t="n">
        <v>16</v>
      </c>
      <c r="E5" s="34" t="n">
        <v>19.1</v>
      </c>
      <c r="F5" s="34" t="n">
        <v>0</v>
      </c>
      <c r="G5" s="34" t="n">
        <v>58</v>
      </c>
      <c r="H5" s="34" t="n">
        <v>154.6</v>
      </c>
      <c r="I5" s="34" t="n">
        <v>89.59999999999999</v>
      </c>
      <c r="J5" s="34" t="n">
        <v>52.5</v>
      </c>
      <c r="K5" s="34" t="n">
        <v>32.5</v>
      </c>
    </row>
    <row r="6" ht="30" customHeight="1">
      <c r="A6" s="33" t="inlineStr">
        <is>
          <t>5) Sparkling water &amp; soda</t>
        </is>
      </c>
      <c r="B6" s="34" t="n">
        <v>899</v>
      </c>
      <c r="C6" s="34" t="n">
        <v>37</v>
      </c>
      <c r="D6" s="34" t="n">
        <v>22</v>
      </c>
      <c r="E6" s="34" t="n">
        <v>15.2</v>
      </c>
      <c r="F6" s="34" t="n">
        <v>0</v>
      </c>
      <c r="G6" s="34" t="n">
        <v>51</v>
      </c>
      <c r="H6" s="34" t="n">
        <v>10.8</v>
      </c>
      <c r="I6" s="34" t="n">
        <v>56.9</v>
      </c>
      <c r="J6" s="34" t="n">
        <v>63.5</v>
      </c>
      <c r="K6" s="34" t="n">
        <v>19.4</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tabColor rgb="0000B050"/>
    <outlinePr summaryBelow="1" summaryRight="1"/>
    <pageSetUpPr fitToPage="1"/>
  </sheetPr>
  <dimension ref="A1:L128"/>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32" customWidth="1" min="3" max="3"/>
    <col width="24" customWidth="1" min="4" max="4"/>
    <col width="9" customWidth="1" min="5" max="5"/>
    <col width="11" customWidth="1" min="6" max="6"/>
    <col width="9" customWidth="1" min="7" max="7"/>
    <col width="11" customWidth="1" min="8" max="8"/>
    <col width="15" customWidth="1" min="9" max="9"/>
    <col width="14" customWidth="1" min="10" max="10"/>
    <col width="10" customWidth="1" min="11" max="11"/>
    <col width="16" customWidth="1" min="12" max="12"/>
  </cols>
  <sheetData>
    <row r="1" ht="42" customHeight="1">
      <c r="A1" s="46" t="inlineStr">
        <is>
          <t>Rank</t>
        </is>
      </c>
      <c r="B1" s="46" t="inlineStr">
        <is>
          <t>Brand</t>
        </is>
      </c>
      <c r="C1" s="46" t="inlineStr">
        <is>
          <t>Product line</t>
        </is>
      </c>
      <c r="D1" s="46" t="inlineStr">
        <is>
          <t>Category</t>
        </is>
      </c>
      <c r="E1" s="46" t="inlineStr">
        <is>
          <t>Sugar (g)</t>
        </is>
      </c>
      <c r="F1" s="46" t="inlineStr">
        <is>
          <t>Caffeine (mg)</t>
        </is>
      </c>
      <c r="G1" s="46" t="inlineStr">
        <is>
          <t>Calories</t>
        </is>
      </c>
      <c r="H1" s="46" t="inlineStr">
        <is>
          <t>Sugar/100mL</t>
        </is>
      </c>
      <c r="I1" s="46" t="inlineStr">
        <is>
          <t>Health Score (sugar and calories only)</t>
        </is>
      </c>
      <c r="J1" s="46" t="inlineStr">
        <is>
          <t>Functional Score</t>
        </is>
      </c>
      <c r="K1" s="46" t="inlineStr">
        <is>
          <t>Sugar free?</t>
        </is>
      </c>
      <c r="L1" s="46" t="inlineStr">
        <is>
          <t>Over HC caffeine ceiling?</t>
        </is>
      </c>
    </row>
    <row r="2" ht="22" customHeight="1">
      <c r="A2" s="43" t="n">
        <v>1</v>
      </c>
      <c r="B2" s="34" t="inlineStr">
        <is>
          <t>Red Bull</t>
        </is>
      </c>
      <c r="C2" s="34" t="inlineStr">
        <is>
          <t>Red Bull Sugarfree</t>
        </is>
      </c>
      <c r="D2" s="34" t="inlineStr">
        <is>
          <t>4) Caffeine &amp; energy beverage</t>
        </is>
      </c>
      <c r="E2" s="31" t="n">
        <v>0</v>
      </c>
      <c r="F2" s="31" t="n">
        <v>80</v>
      </c>
      <c r="G2" s="31" t="n">
        <v>10</v>
      </c>
      <c r="H2" s="55" t="n">
        <v>0</v>
      </c>
      <c r="I2" s="31" t="n">
        <v>100</v>
      </c>
      <c r="J2" s="31" t="n">
        <v>47</v>
      </c>
      <c r="K2" s="31" t="inlineStr">
        <is>
          <t>Yes</t>
        </is>
      </c>
      <c r="L2" s="31" t="inlineStr">
        <is>
          <t>Within</t>
        </is>
      </c>
    </row>
    <row r="3" ht="22" customHeight="1">
      <c r="A3" s="43" t="n">
        <v>1</v>
      </c>
      <c r="B3" s="34" t="inlineStr">
        <is>
          <t>Monster</t>
        </is>
      </c>
      <c r="C3" s="34" t="inlineStr">
        <is>
          <t>Monster Energy Ultra Zero (White)</t>
        </is>
      </c>
      <c r="D3" s="34" t="inlineStr">
        <is>
          <t>4) Caffeine &amp; energy beverage</t>
        </is>
      </c>
      <c r="E3" s="31" t="n">
        <v>0</v>
      </c>
      <c r="F3" s="31" t="n">
        <v>150</v>
      </c>
      <c r="G3" s="31" t="n">
        <v>10</v>
      </c>
      <c r="H3" s="55" t="n">
        <v>0</v>
      </c>
      <c r="I3" s="31" t="n">
        <v>100</v>
      </c>
      <c r="J3" s="31" t="n">
        <v>55</v>
      </c>
      <c r="K3" s="31" t="inlineStr">
        <is>
          <t>Yes</t>
        </is>
      </c>
      <c r="L3" s="31" t="inlineStr">
        <is>
          <t>Within</t>
        </is>
      </c>
    </row>
    <row r="4" ht="22" customHeight="1">
      <c r="A4" s="43" t="n">
        <v>1</v>
      </c>
      <c r="B4" s="34" t="inlineStr">
        <is>
          <t>Celsius</t>
        </is>
      </c>
      <c r="C4" s="34" t="inlineStr">
        <is>
          <t>Celsius Original Sparkling</t>
        </is>
      </c>
      <c r="D4" s="34" t="inlineStr">
        <is>
          <t>4) Caffeine &amp; energy beverage</t>
        </is>
      </c>
      <c r="E4" s="31" t="n">
        <v>0</v>
      </c>
      <c r="F4" s="31" t="n">
        <v>200</v>
      </c>
      <c r="G4" s="31" t="n">
        <v>10</v>
      </c>
      <c r="H4" s="55" t="n">
        <v>0</v>
      </c>
      <c r="I4" s="31" t="n">
        <v>100</v>
      </c>
      <c r="J4" s="31" t="n">
        <v>35</v>
      </c>
      <c r="K4" s="31" t="inlineStr">
        <is>
          <t>Yes</t>
        </is>
      </c>
      <c r="L4" s="31" t="inlineStr">
        <is>
          <t>Over ceiling, confirm SKU</t>
        </is>
      </c>
    </row>
    <row r="5" ht="22" customHeight="1">
      <c r="A5" s="43" t="n">
        <v>1</v>
      </c>
      <c r="B5" s="34" t="inlineStr">
        <is>
          <t>Celsius</t>
        </is>
      </c>
      <c r="C5" s="34" t="inlineStr">
        <is>
          <t>Celsius Essentials</t>
        </is>
      </c>
      <c r="D5" s="34" t="inlineStr">
        <is>
          <t>4) Caffeine &amp; energy beverage</t>
        </is>
      </c>
      <c r="E5" s="31" t="n">
        <v>0</v>
      </c>
      <c r="F5" s="31" t="n">
        <v>270</v>
      </c>
      <c r="G5" s="31" t="n">
        <v>10</v>
      </c>
      <c r="H5" s="55" t="n">
        <v>0</v>
      </c>
      <c r="I5" s="31" t="n">
        <v>100</v>
      </c>
      <c r="J5" s="31" t="n">
        <v>35</v>
      </c>
      <c r="K5" s="31" t="inlineStr">
        <is>
          <t>Yes</t>
        </is>
      </c>
      <c r="L5" s="31" t="inlineStr">
        <is>
          <t>Over ceiling, confirm SKU</t>
        </is>
      </c>
    </row>
    <row r="6" ht="22" customHeight="1">
      <c r="A6" s="43" t="n">
        <v>1</v>
      </c>
      <c r="B6" s="34" t="inlineStr">
        <is>
          <t>Prime</t>
        </is>
      </c>
      <c r="C6" s="34" t="inlineStr">
        <is>
          <t>Prime Energy</t>
        </is>
      </c>
      <c r="D6" s="34" t="inlineStr">
        <is>
          <t>4) Caffeine &amp; energy beverage</t>
        </is>
      </c>
      <c r="E6" s="31" t="n">
        <v>0</v>
      </c>
      <c r="F6" s="31" t="n">
        <v>200</v>
      </c>
      <c r="G6" s="31" t="n">
        <v>10</v>
      </c>
      <c r="H6" s="55" t="n">
        <v>0</v>
      </c>
      <c r="I6" s="31" t="n">
        <v>100</v>
      </c>
      <c r="J6" s="31" t="n">
        <v>35</v>
      </c>
      <c r="K6" s="31" t="inlineStr">
        <is>
          <t>Yes</t>
        </is>
      </c>
      <c r="L6" s="31" t="inlineStr">
        <is>
          <t>Over ceiling, confirm SKU</t>
        </is>
      </c>
    </row>
    <row r="7" ht="22" customHeight="1">
      <c r="A7" s="43" t="n">
        <v>1</v>
      </c>
      <c r="B7" s="34" t="inlineStr">
        <is>
          <t>C4</t>
        </is>
      </c>
      <c r="C7" s="34" t="inlineStr">
        <is>
          <t>C4 Energy (Performance)</t>
        </is>
      </c>
      <c r="D7" s="34" t="inlineStr">
        <is>
          <t>4) Caffeine &amp; energy beverage</t>
        </is>
      </c>
      <c r="E7" s="31" t="n">
        <v>0</v>
      </c>
      <c r="F7" s="31" t="n">
        <v>200</v>
      </c>
      <c r="G7" s="31" t="n">
        <v>0</v>
      </c>
      <c r="H7" s="55" t="n">
        <v>0</v>
      </c>
      <c r="I7" s="31" t="n">
        <v>100</v>
      </c>
      <c r="J7" s="31" t="n">
        <v>45</v>
      </c>
      <c r="K7" s="31" t="inlineStr">
        <is>
          <t>Yes</t>
        </is>
      </c>
      <c r="L7" s="31" t="inlineStr">
        <is>
          <t>Over ceiling, confirm SKU</t>
        </is>
      </c>
    </row>
    <row r="8" ht="22" customHeight="1">
      <c r="A8" s="43" t="n">
        <v>1</v>
      </c>
      <c r="B8" s="34" t="inlineStr">
        <is>
          <t>Reign</t>
        </is>
      </c>
      <c r="C8" s="34" t="inlineStr">
        <is>
          <t>Reign Total Body Fuel</t>
        </is>
      </c>
      <c r="D8" s="34" t="inlineStr">
        <is>
          <t>4) Caffeine &amp; energy beverage</t>
        </is>
      </c>
      <c r="E8" s="31" t="n">
        <v>0</v>
      </c>
      <c r="F8" s="31" t="n">
        <v>300</v>
      </c>
      <c r="G8" s="31" t="n">
        <v>10</v>
      </c>
      <c r="H8" s="55" t="n">
        <v>0</v>
      </c>
      <c r="I8" s="31" t="n">
        <v>100</v>
      </c>
      <c r="J8" s="31" t="n">
        <v>35</v>
      </c>
      <c r="K8" s="31" t="inlineStr">
        <is>
          <t>Yes</t>
        </is>
      </c>
      <c r="L8" s="31" t="inlineStr">
        <is>
          <t>Over ceiling, confirm SKU</t>
        </is>
      </c>
    </row>
    <row r="9" ht="22" customHeight="1">
      <c r="A9" s="43" t="n">
        <v>1</v>
      </c>
      <c r="B9" s="34" t="inlineStr">
        <is>
          <t>Alani Nu</t>
        </is>
      </c>
      <c r="C9" s="34" t="inlineStr">
        <is>
          <t>Alani Nu Energy</t>
        </is>
      </c>
      <c r="D9" s="34" t="inlineStr">
        <is>
          <t>4) Caffeine &amp; energy beverage</t>
        </is>
      </c>
      <c r="E9" s="31" t="n">
        <v>0</v>
      </c>
      <c r="F9" s="31" t="n">
        <v>200</v>
      </c>
      <c r="G9" s="31" t="n">
        <v>10</v>
      </c>
      <c r="H9" s="55" t="n">
        <v>0</v>
      </c>
      <c r="I9" s="31" t="n">
        <v>100</v>
      </c>
      <c r="J9" s="31" t="n">
        <v>45</v>
      </c>
      <c r="K9" s="31" t="inlineStr">
        <is>
          <t>Yes</t>
        </is>
      </c>
      <c r="L9" s="31" t="inlineStr">
        <is>
          <t>Over ceiling, confirm SKU</t>
        </is>
      </c>
    </row>
    <row r="10" ht="22" customHeight="1">
      <c r="A10" s="43" t="n">
        <v>1</v>
      </c>
      <c r="B10" s="34" t="inlineStr">
        <is>
          <t>Bang</t>
        </is>
      </c>
      <c r="C10" s="34" t="inlineStr">
        <is>
          <t>Bang Energy</t>
        </is>
      </c>
      <c r="D10" s="34" t="inlineStr">
        <is>
          <t>4) Caffeine &amp; energy beverage</t>
        </is>
      </c>
      <c r="E10" s="31" t="n">
        <v>0</v>
      </c>
      <c r="F10" s="31" t="n">
        <v>300</v>
      </c>
      <c r="G10" s="31" t="n">
        <v>0</v>
      </c>
      <c r="H10" s="55" t="n">
        <v>0</v>
      </c>
      <c r="I10" s="31" t="n">
        <v>100</v>
      </c>
      <c r="J10" s="31" t="n">
        <v>45</v>
      </c>
      <c r="K10" s="31" t="inlineStr">
        <is>
          <t>Yes</t>
        </is>
      </c>
      <c r="L10" s="31" t="inlineStr">
        <is>
          <t>Over ceiling, confirm SKU</t>
        </is>
      </c>
    </row>
    <row r="11" ht="22" customHeight="1">
      <c r="A11" s="43" t="n">
        <v>1</v>
      </c>
      <c r="B11" s="34" t="inlineStr">
        <is>
          <t>Ghost</t>
        </is>
      </c>
      <c r="C11" s="34" t="inlineStr">
        <is>
          <t>Ghost Energy</t>
        </is>
      </c>
      <c r="D11" s="34" t="inlineStr">
        <is>
          <t>4) Caffeine &amp; energy beverage</t>
        </is>
      </c>
      <c r="E11" s="31" t="n">
        <v>0</v>
      </c>
      <c r="F11" s="31" t="n">
        <v>200</v>
      </c>
      <c r="G11" s="31" t="n">
        <v>5</v>
      </c>
      <c r="H11" s="55" t="n">
        <v>0</v>
      </c>
      <c r="I11" s="31" t="n">
        <v>100</v>
      </c>
      <c r="J11" s="31" t="n">
        <v>45</v>
      </c>
      <c r="K11" s="31" t="inlineStr">
        <is>
          <t>Yes</t>
        </is>
      </c>
      <c r="L11" s="31" t="inlineStr">
        <is>
          <t>Over ceiling, confirm SKU</t>
        </is>
      </c>
    </row>
    <row r="12" ht="22" customHeight="1">
      <c r="A12" s="43" t="n">
        <v>1</v>
      </c>
      <c r="B12" s="34" t="inlineStr">
        <is>
          <t>ZOA</t>
        </is>
      </c>
      <c r="C12" s="34" t="inlineStr">
        <is>
          <t>ZOA Zero Sugar Energy</t>
        </is>
      </c>
      <c r="D12" s="34" t="inlineStr">
        <is>
          <t>4) Caffeine &amp; energy beverage</t>
        </is>
      </c>
      <c r="E12" s="31" t="n">
        <v>0</v>
      </c>
      <c r="F12" s="31" t="n">
        <v>160</v>
      </c>
      <c r="G12" s="31" t="n">
        <v>15</v>
      </c>
      <c r="H12" s="55" t="n">
        <v>0</v>
      </c>
      <c r="I12" s="31" t="n">
        <v>100</v>
      </c>
      <c r="J12" s="31" t="n">
        <v>55</v>
      </c>
      <c r="K12" s="31" t="inlineStr">
        <is>
          <t>Yes</t>
        </is>
      </c>
      <c r="L12" s="31" t="inlineStr">
        <is>
          <t>Within</t>
        </is>
      </c>
    </row>
    <row r="13" ht="22" customHeight="1">
      <c r="A13" s="43" t="n">
        <v>1</v>
      </c>
      <c r="B13" s="34" t="inlineStr">
        <is>
          <t>Zevia</t>
        </is>
      </c>
      <c r="C13" s="34" t="inlineStr">
        <is>
          <t>Zevia Energy</t>
        </is>
      </c>
      <c r="D13" s="34" t="inlineStr">
        <is>
          <t>4) Caffeine &amp; energy beverage</t>
        </is>
      </c>
      <c r="E13" s="31" t="n">
        <v>0</v>
      </c>
      <c r="F13" s="31" t="n">
        <v>120</v>
      </c>
      <c r="G13" s="31" t="n">
        <v>0</v>
      </c>
      <c r="H13" s="55" t="n">
        <v>0</v>
      </c>
      <c r="I13" s="31" t="n">
        <v>100</v>
      </c>
      <c r="J13" s="31" t="n">
        <v>27</v>
      </c>
      <c r="K13" s="31" t="inlineStr">
        <is>
          <t>Yes</t>
        </is>
      </c>
      <c r="L13" s="31" t="inlineStr">
        <is>
          <t>Within</t>
        </is>
      </c>
    </row>
    <row r="14" ht="22" customHeight="1">
      <c r="A14" s="43" t="n">
        <v>1</v>
      </c>
      <c r="B14" s="34" t="inlineStr">
        <is>
          <t>Gatorade</t>
        </is>
      </c>
      <c r="C14" s="34" t="inlineStr">
        <is>
          <t>Gatorade Zero Sugar</t>
        </is>
      </c>
      <c r="D14" s="34" t="inlineStr">
        <is>
          <t>2) Electrolyte beverage (RTD)</t>
        </is>
      </c>
      <c r="E14" s="31" t="n">
        <v>0</v>
      </c>
      <c r="F14" s="31" t="n">
        <v>0</v>
      </c>
      <c r="G14" s="31" t="n">
        <v>5</v>
      </c>
      <c r="H14" s="55" t="n">
        <v>0</v>
      </c>
      <c r="I14" s="31" t="n">
        <v>100</v>
      </c>
      <c r="J14" s="31" t="n">
        <v>40</v>
      </c>
      <c r="K14" s="31" t="inlineStr">
        <is>
          <t>Yes</t>
        </is>
      </c>
      <c r="L14" s="31" t="inlineStr">
        <is>
          <t>Within</t>
        </is>
      </c>
    </row>
    <row r="15" ht="22" customHeight="1">
      <c r="A15" s="43" t="n">
        <v>1</v>
      </c>
      <c r="B15" s="34" t="inlineStr">
        <is>
          <t>Powerade</t>
        </is>
      </c>
      <c r="C15" s="34" t="inlineStr">
        <is>
          <t>Powerade Zero</t>
        </is>
      </c>
      <c r="D15" s="34" t="inlineStr">
        <is>
          <t>2) Electrolyte beverage (RTD)</t>
        </is>
      </c>
      <c r="E15" s="31" t="n">
        <v>0</v>
      </c>
      <c r="F15" s="31" t="n">
        <v>0</v>
      </c>
      <c r="G15" s="31" t="n">
        <v>0</v>
      </c>
      <c r="H15" s="55" t="n">
        <v>0</v>
      </c>
      <c r="I15" s="31" t="n">
        <v>100</v>
      </c>
      <c r="J15" s="31" t="n">
        <v>40</v>
      </c>
      <c r="K15" s="31" t="inlineStr">
        <is>
          <t>Yes</t>
        </is>
      </c>
      <c r="L15" s="31" t="inlineStr">
        <is>
          <t>Within</t>
        </is>
      </c>
    </row>
    <row r="16" ht="22" customHeight="1">
      <c r="A16" s="43" t="n">
        <v>1</v>
      </c>
      <c r="B16" s="34" t="inlineStr">
        <is>
          <t>BioSteel</t>
        </is>
      </c>
      <c r="C16" s="34" t="inlineStr">
        <is>
          <t>BioSteel Sports Drink (RTD)</t>
        </is>
      </c>
      <c r="D16" s="34" t="inlineStr">
        <is>
          <t>2) Electrolyte beverage (RTD)</t>
        </is>
      </c>
      <c r="E16" s="31" t="n">
        <v>0</v>
      </c>
      <c r="F16" s="31" t="n">
        <v>0</v>
      </c>
      <c r="G16" s="31" t="n">
        <v>10</v>
      </c>
      <c r="H16" s="55" t="n">
        <v>0</v>
      </c>
      <c r="I16" s="31" t="n">
        <v>100</v>
      </c>
      <c r="J16" s="31" t="n">
        <v>60</v>
      </c>
      <c r="K16" s="31" t="inlineStr">
        <is>
          <t>Yes</t>
        </is>
      </c>
      <c r="L16" s="31" t="inlineStr">
        <is>
          <t>Within</t>
        </is>
      </c>
    </row>
    <row r="17" ht="22" customHeight="1">
      <c r="A17" s="43" t="n">
        <v>1</v>
      </c>
      <c r="B17" s="34" t="inlineStr">
        <is>
          <t>CWENCH</t>
        </is>
      </c>
      <c r="C17" s="34" t="inlineStr">
        <is>
          <t>CWENCH Hydration</t>
        </is>
      </c>
      <c r="D17" s="34" t="inlineStr">
        <is>
          <t>2) Electrolyte beverage (RTD)</t>
        </is>
      </c>
      <c r="E17" s="31" t="n">
        <v>0</v>
      </c>
      <c r="F17" s="31" t="n">
        <v>0</v>
      </c>
      <c r="G17" s="31" t="n">
        <v>15</v>
      </c>
      <c r="H17" s="55" t="n">
        <v>0</v>
      </c>
      <c r="I17" s="31" t="n">
        <v>100</v>
      </c>
      <c r="J17" s="31" t="n">
        <v>60</v>
      </c>
      <c r="K17" s="31" t="inlineStr">
        <is>
          <t>Yes</t>
        </is>
      </c>
      <c r="L17" s="31" t="inlineStr">
        <is>
          <t>Within</t>
        </is>
      </c>
    </row>
    <row r="18" ht="22" customHeight="1">
      <c r="A18" s="43" t="n">
        <v>1</v>
      </c>
      <c r="B18" s="34" t="inlineStr">
        <is>
          <t>Gatorade</t>
        </is>
      </c>
      <c r="C18" s="34" t="inlineStr">
        <is>
          <t>Gatorade Fit Electrolyte Beverage</t>
        </is>
      </c>
      <c r="D18" s="34" t="inlineStr">
        <is>
          <t>2) Electrolyte beverage (RTD)</t>
        </is>
      </c>
      <c r="E18" s="31" t="n">
        <v>0</v>
      </c>
      <c r="F18" s="31" t="n">
        <v>0</v>
      </c>
      <c r="G18" s="31" t="n">
        <v>5</v>
      </c>
      <c r="H18" s="55" t="n">
        <v>0</v>
      </c>
      <c r="I18" s="31" t="n">
        <v>100</v>
      </c>
      <c r="J18" s="31" t="n">
        <v>40</v>
      </c>
      <c r="K18" s="31" t="inlineStr">
        <is>
          <t>Yes</t>
        </is>
      </c>
      <c r="L18" s="31" t="inlineStr">
        <is>
          <t>Within</t>
        </is>
      </c>
    </row>
    <row r="19" ht="22" customHeight="1">
      <c r="A19" s="43" t="n">
        <v>1</v>
      </c>
      <c r="B19" s="34" t="inlineStr">
        <is>
          <t>Remedy</t>
        </is>
      </c>
      <c r="C19" s="34" t="inlineStr">
        <is>
          <t>Remedy Kombucha</t>
        </is>
      </c>
      <c r="D19" s="34" t="inlineStr">
        <is>
          <t>3) Functional beverage (still/sparkling)</t>
        </is>
      </c>
      <c r="E19" s="31" t="n">
        <v>0</v>
      </c>
      <c r="F19" s="31" t="n">
        <v>10</v>
      </c>
      <c r="G19" s="31" t="n">
        <v>8</v>
      </c>
      <c r="H19" s="55" t="n">
        <v>0</v>
      </c>
      <c r="I19" s="31" t="n">
        <v>100</v>
      </c>
      <c r="J19" s="31" t="n">
        <v>20</v>
      </c>
      <c r="K19" s="31" t="inlineStr">
        <is>
          <t>Yes</t>
        </is>
      </c>
      <c r="L19" s="31" t="inlineStr">
        <is>
          <t>Within</t>
        </is>
      </c>
    </row>
    <row r="20" ht="22" customHeight="1">
      <c r="A20" s="43" t="n">
        <v>1</v>
      </c>
      <c r="B20" s="34" t="inlineStr">
        <is>
          <t>Recess</t>
        </is>
      </c>
      <c r="C20" s="34" t="inlineStr">
        <is>
          <t>Recess Mood</t>
        </is>
      </c>
      <c r="D20" s="34" t="inlineStr">
        <is>
          <t>3) Functional beverage (still/sparkling)</t>
        </is>
      </c>
      <c r="E20" s="31" t="n">
        <v>1</v>
      </c>
      <c r="F20" s="31" t="n">
        <v>0</v>
      </c>
      <c r="G20" s="31" t="n">
        <v>25</v>
      </c>
      <c r="H20" s="55" t="n">
        <v>0.28</v>
      </c>
      <c r="I20" s="31" t="n">
        <v>100</v>
      </c>
      <c r="J20" s="31" t="n">
        <v>20</v>
      </c>
      <c r="K20" s="31" t="inlineStr">
        <is>
          <t>Yes</t>
        </is>
      </c>
      <c r="L20" s="31" t="inlineStr">
        <is>
          <t>Within</t>
        </is>
      </c>
    </row>
    <row r="21" ht="22" customHeight="1">
      <c r="A21" s="43" t="n">
        <v>1</v>
      </c>
      <c r="B21" s="34" t="inlineStr">
        <is>
          <t>Protein2o</t>
        </is>
      </c>
      <c r="C21" s="34" t="inlineStr">
        <is>
          <t>Protein2o Protein Infused Water</t>
        </is>
      </c>
      <c r="D21" s="34" t="inlineStr">
        <is>
          <t>3) Functional beverage (still/sparkling)</t>
        </is>
      </c>
      <c r="E21" s="31" t="n">
        <v>1</v>
      </c>
      <c r="F21" s="31" t="n">
        <v>0</v>
      </c>
      <c r="G21" s="31" t="n">
        <v>70</v>
      </c>
      <c r="H21" s="55" t="n">
        <v>0.2</v>
      </c>
      <c r="I21" s="31" t="n">
        <v>100</v>
      </c>
      <c r="J21" s="31" t="n">
        <v>40</v>
      </c>
      <c r="K21" s="31" t="inlineStr">
        <is>
          <t>Yes</t>
        </is>
      </c>
      <c r="L21" s="31" t="inlineStr">
        <is>
          <t>Within</t>
        </is>
      </c>
    </row>
    <row r="22" ht="22" customHeight="1">
      <c r="A22" s="43" t="n">
        <v>1</v>
      </c>
      <c r="B22" s="34" t="inlineStr">
        <is>
          <t>vitaminwater</t>
        </is>
      </c>
      <c r="C22" s="34" t="inlineStr">
        <is>
          <t>vitaminwater zero sugar</t>
        </is>
      </c>
      <c r="D22" s="34" t="inlineStr">
        <is>
          <t>3) Functional beverage (still/sparkling)</t>
        </is>
      </c>
      <c r="E22" s="31" t="n">
        <v>0</v>
      </c>
      <c r="F22" s="31" t="n">
        <v>0</v>
      </c>
      <c r="G22" s="31" t="n">
        <v>0</v>
      </c>
      <c r="H22" s="55" t="n">
        <v>0</v>
      </c>
      <c r="I22" s="31" t="n">
        <v>100</v>
      </c>
      <c r="J22" s="31" t="n">
        <v>20</v>
      </c>
      <c r="K22" s="31" t="inlineStr">
        <is>
          <t>Yes</t>
        </is>
      </c>
      <c r="L22" s="31" t="inlineStr">
        <is>
          <t>Within</t>
        </is>
      </c>
    </row>
    <row r="23" ht="22" customHeight="1">
      <c r="A23" s="43" t="n">
        <v>1</v>
      </c>
      <c r="B23" s="34" t="inlineStr">
        <is>
          <t>Bai</t>
        </is>
      </c>
      <c r="C23" s="34" t="inlineStr">
        <is>
          <t>Bai Antioxidant Infusion</t>
        </is>
      </c>
      <c r="D23" s="34" t="inlineStr">
        <is>
          <t>3) Functional beverage (still/sparkling)</t>
        </is>
      </c>
      <c r="E23" s="31" t="n">
        <v>1</v>
      </c>
      <c r="F23" s="31" t="n">
        <v>55</v>
      </c>
      <c r="G23" s="31" t="n">
        <v>10</v>
      </c>
      <c r="H23" s="55" t="n">
        <v>0.19</v>
      </c>
      <c r="I23" s="31" t="n">
        <v>100</v>
      </c>
      <c r="J23" s="31" t="n">
        <v>27</v>
      </c>
      <c r="K23" s="31" t="inlineStr">
        <is>
          <t>Yes</t>
        </is>
      </c>
      <c r="L23" s="31" t="inlineStr">
        <is>
          <t>Within</t>
        </is>
      </c>
    </row>
    <row r="24" ht="22" customHeight="1">
      <c r="A24" s="43" t="n">
        <v>1</v>
      </c>
      <c r="B24" s="34" t="inlineStr">
        <is>
          <t>Hint</t>
        </is>
      </c>
      <c r="C24" s="34" t="inlineStr">
        <is>
          <t>Hint Water (fruit infused)</t>
        </is>
      </c>
      <c r="D24" s="34" t="inlineStr">
        <is>
          <t>3) Functional beverage (still/sparkling)</t>
        </is>
      </c>
      <c r="E24" s="31" t="n">
        <v>0</v>
      </c>
      <c r="F24" s="31" t="n">
        <v>0</v>
      </c>
      <c r="G24" s="31" t="n">
        <v>0</v>
      </c>
      <c r="H24" s="55" t="n">
        <v>0</v>
      </c>
      <c r="I24" s="31" t="n">
        <v>100</v>
      </c>
      <c r="J24" s="31" t="n">
        <v>20</v>
      </c>
      <c r="K24" s="31" t="inlineStr">
        <is>
          <t>Yes</t>
        </is>
      </c>
      <c r="L24" s="31" t="inlineStr">
        <is>
          <t>Within</t>
        </is>
      </c>
    </row>
    <row r="25" ht="22" customHeight="1">
      <c r="A25" s="43" t="n">
        <v>1</v>
      </c>
      <c r="B25" s="34" t="inlineStr">
        <is>
          <t>Lemon Perfect</t>
        </is>
      </c>
      <c r="C25" s="34" t="inlineStr">
        <is>
          <t>Lemon Perfect Cold Pressed Lemon Water</t>
        </is>
      </c>
      <c r="D25" s="34" t="inlineStr">
        <is>
          <t>3) Functional beverage (still/sparkling)</t>
        </is>
      </c>
      <c r="E25" s="31" t="n">
        <v>1</v>
      </c>
      <c r="F25" s="31" t="n">
        <v>0</v>
      </c>
      <c r="G25" s="31" t="n">
        <v>5</v>
      </c>
      <c r="H25" s="55" t="n">
        <v>0.28</v>
      </c>
      <c r="I25" s="31" t="n">
        <v>100</v>
      </c>
      <c r="J25" s="31" t="n">
        <v>20</v>
      </c>
      <c r="K25" s="31" t="inlineStr">
        <is>
          <t>Yes</t>
        </is>
      </c>
      <c r="L25" s="31" t="inlineStr">
        <is>
          <t>Within</t>
        </is>
      </c>
    </row>
    <row r="26" ht="22" customHeight="1">
      <c r="A26" s="43" t="n">
        <v>1</v>
      </c>
      <c r="B26" s="34" t="inlineStr">
        <is>
          <t>LaCroix</t>
        </is>
      </c>
      <c r="C26" s="34" t="inlineStr">
        <is>
          <t>LaCroix Sparkling Water</t>
        </is>
      </c>
      <c r="D26" s="34" t="inlineStr">
        <is>
          <t>5) Sparkling water &amp; soda</t>
        </is>
      </c>
      <c r="E26" s="31" t="n">
        <v>0</v>
      </c>
      <c r="F26" s="31" t="n">
        <v>0</v>
      </c>
      <c r="G26" s="31" t="n">
        <v>0</v>
      </c>
      <c r="H26" s="55" t="n">
        <v>0</v>
      </c>
      <c r="I26" s="31" t="n">
        <v>100</v>
      </c>
      <c r="J26" s="31" t="n">
        <v>20</v>
      </c>
      <c r="K26" s="31" t="inlineStr">
        <is>
          <t>Yes</t>
        </is>
      </c>
      <c r="L26" s="31" t="inlineStr">
        <is>
          <t>Within</t>
        </is>
      </c>
    </row>
    <row r="27" ht="22" customHeight="1">
      <c r="A27" s="43" t="n">
        <v>1</v>
      </c>
      <c r="B27" s="34" t="inlineStr">
        <is>
          <t>bubly</t>
        </is>
      </c>
      <c r="C27" s="34" t="inlineStr">
        <is>
          <t>bubly Sparkling Water</t>
        </is>
      </c>
      <c r="D27" s="34" t="inlineStr">
        <is>
          <t>5) Sparkling water &amp; soda</t>
        </is>
      </c>
      <c r="E27" s="31" t="n">
        <v>0</v>
      </c>
      <c r="F27" s="31" t="n">
        <v>0</v>
      </c>
      <c r="G27" s="31" t="n">
        <v>0</v>
      </c>
      <c r="H27" s="55" t="n">
        <v>0</v>
      </c>
      <c r="I27" s="31" t="n">
        <v>100</v>
      </c>
      <c r="J27" s="31" t="n">
        <v>20</v>
      </c>
      <c r="K27" s="31" t="inlineStr">
        <is>
          <t>Yes</t>
        </is>
      </c>
      <c r="L27" s="31" t="inlineStr">
        <is>
          <t>Within</t>
        </is>
      </c>
    </row>
    <row r="28" ht="22" customHeight="1">
      <c r="A28" s="43" t="n">
        <v>1</v>
      </c>
      <c r="B28" s="34" t="inlineStr">
        <is>
          <t>Waterloo</t>
        </is>
      </c>
      <c r="C28" s="34" t="inlineStr">
        <is>
          <t>Waterloo Sparkling Water</t>
        </is>
      </c>
      <c r="D28" s="34" t="inlineStr">
        <is>
          <t>5) Sparkling water &amp; soda</t>
        </is>
      </c>
      <c r="E28" s="31" t="n">
        <v>0</v>
      </c>
      <c r="F28" s="31" t="n">
        <v>0</v>
      </c>
      <c r="G28" s="31" t="n">
        <v>0</v>
      </c>
      <c r="H28" s="55" t="n">
        <v>0</v>
      </c>
      <c r="I28" s="31" t="n">
        <v>100</v>
      </c>
      <c r="J28" s="31" t="n">
        <v>20</v>
      </c>
      <c r="K28" s="31" t="inlineStr">
        <is>
          <t>Yes</t>
        </is>
      </c>
      <c r="L28" s="31" t="inlineStr">
        <is>
          <t>Within</t>
        </is>
      </c>
    </row>
    <row r="29" ht="22" customHeight="1">
      <c r="A29" s="43" t="n">
        <v>1</v>
      </c>
      <c r="B29" s="34" t="inlineStr">
        <is>
          <t>Perrier</t>
        </is>
      </c>
      <c r="C29" s="34" t="inlineStr">
        <is>
          <t>Perrier Carbonated Mineral Water</t>
        </is>
      </c>
      <c r="D29" s="34" t="inlineStr">
        <is>
          <t>5) Sparkling water &amp; soda</t>
        </is>
      </c>
      <c r="E29" s="31" t="n">
        <v>0</v>
      </c>
      <c r="F29" s="31" t="n">
        <v>0</v>
      </c>
      <c r="G29" s="31" t="n">
        <v>0</v>
      </c>
      <c r="H29" s="55" t="n">
        <v>0</v>
      </c>
      <c r="I29" s="31" t="n">
        <v>100</v>
      </c>
      <c r="J29" s="31" t="n">
        <v>20</v>
      </c>
      <c r="K29" s="31" t="inlineStr">
        <is>
          <t>Yes</t>
        </is>
      </c>
      <c r="L29" s="31" t="inlineStr">
        <is>
          <t>Within</t>
        </is>
      </c>
    </row>
    <row r="30" ht="22" customHeight="1">
      <c r="A30" s="43" t="n">
        <v>1</v>
      </c>
      <c r="B30" s="34" t="inlineStr">
        <is>
          <t>San Pellegrino</t>
        </is>
      </c>
      <c r="C30" s="34" t="inlineStr">
        <is>
          <t>S.Pellegrino Sparkling Natural Mineral Water</t>
        </is>
      </c>
      <c r="D30" s="34" t="inlineStr">
        <is>
          <t>5) Sparkling water &amp; soda</t>
        </is>
      </c>
      <c r="E30" s="31" t="n">
        <v>0</v>
      </c>
      <c r="F30" s="31" t="n">
        <v>0</v>
      </c>
      <c r="G30" s="31" t="n">
        <v>0</v>
      </c>
      <c r="H30" s="55" t="n">
        <v>0</v>
      </c>
      <c r="I30" s="31" t="n">
        <v>100</v>
      </c>
      <c r="J30" s="31" t="n">
        <v>20</v>
      </c>
      <c r="K30" s="31" t="inlineStr">
        <is>
          <t>Yes</t>
        </is>
      </c>
      <c r="L30" s="31" t="inlineStr">
        <is>
          <t>Within</t>
        </is>
      </c>
    </row>
    <row r="31" ht="22" customHeight="1">
      <c r="A31" s="43" t="n">
        <v>1</v>
      </c>
      <c r="B31" s="34" t="inlineStr">
        <is>
          <t>Liquid Death</t>
        </is>
      </c>
      <c r="C31" s="34" t="inlineStr">
        <is>
          <t>Liquid Death Sparkling Water</t>
        </is>
      </c>
      <c r="D31" s="34" t="inlineStr">
        <is>
          <t>5) Sparkling water &amp; soda</t>
        </is>
      </c>
      <c r="E31" s="31" t="n">
        <v>0</v>
      </c>
      <c r="F31" s="31" t="n">
        <v>0</v>
      </c>
      <c r="G31" s="31" t="n">
        <v>5</v>
      </c>
      <c r="H31" s="55" t="n">
        <v>0</v>
      </c>
      <c r="I31" s="31" t="n">
        <v>100</v>
      </c>
      <c r="J31" s="31" t="n">
        <v>20</v>
      </c>
      <c r="K31" s="31" t="inlineStr">
        <is>
          <t>Yes</t>
        </is>
      </c>
      <c r="L31" s="31" t="inlineStr">
        <is>
          <t>Within</t>
        </is>
      </c>
    </row>
    <row r="32" ht="22" customHeight="1">
      <c r="A32" s="43" t="n">
        <v>1</v>
      </c>
      <c r="B32" s="34" t="inlineStr">
        <is>
          <t>Liquid Death</t>
        </is>
      </c>
      <c r="C32" s="34" t="inlineStr">
        <is>
          <t>Liquid Death Mountain Water (Still)</t>
        </is>
      </c>
      <c r="D32" s="34" t="inlineStr">
        <is>
          <t>5) Sparkling water &amp; soda</t>
        </is>
      </c>
      <c r="E32" s="31" t="n">
        <v>0</v>
      </c>
      <c r="F32" s="31" t="n">
        <v>0</v>
      </c>
      <c r="G32" s="31" t="n">
        <v>0</v>
      </c>
      <c r="H32" s="55" t="n">
        <v>0</v>
      </c>
      <c r="I32" s="31" t="n">
        <v>100</v>
      </c>
      <c r="J32" s="31" t="n">
        <v>20</v>
      </c>
      <c r="K32" s="31" t="inlineStr">
        <is>
          <t>Yes</t>
        </is>
      </c>
      <c r="L32" s="31" t="inlineStr">
        <is>
          <t>Within</t>
        </is>
      </c>
    </row>
    <row r="33" ht="22" customHeight="1">
      <c r="A33" s="43" t="n">
        <v>1</v>
      </c>
      <c r="B33" s="34" t="inlineStr">
        <is>
          <t>Topo Chico</t>
        </is>
      </c>
      <c r="C33" s="34" t="inlineStr">
        <is>
          <t>Topo Chico Mineral Water</t>
        </is>
      </c>
      <c r="D33" s="34" t="inlineStr">
        <is>
          <t>5) Sparkling water &amp; soda</t>
        </is>
      </c>
      <c r="E33" s="31" t="n">
        <v>0</v>
      </c>
      <c r="F33" s="31" t="n">
        <v>0</v>
      </c>
      <c r="G33" s="31" t="n">
        <v>0</v>
      </c>
      <c r="H33" s="55" t="n">
        <v>0</v>
      </c>
      <c r="I33" s="31" t="n">
        <v>100</v>
      </c>
      <c r="J33" s="31" t="n">
        <v>20</v>
      </c>
      <c r="K33" s="31" t="inlineStr">
        <is>
          <t>Yes</t>
        </is>
      </c>
      <c r="L33" s="31" t="inlineStr">
        <is>
          <t>Within</t>
        </is>
      </c>
    </row>
    <row r="34" ht="22" customHeight="1">
      <c r="A34" s="43" t="n">
        <v>1</v>
      </c>
      <c r="B34" s="34" t="inlineStr">
        <is>
          <t>Polar</t>
        </is>
      </c>
      <c r="C34" s="34" t="inlineStr">
        <is>
          <t>Polar Seltzer</t>
        </is>
      </c>
      <c r="D34" s="34" t="inlineStr">
        <is>
          <t>5) Sparkling water &amp; soda</t>
        </is>
      </c>
      <c r="E34" s="31" t="n">
        <v>0</v>
      </c>
      <c r="F34" s="31" t="n">
        <v>0</v>
      </c>
      <c r="G34" s="31" t="n">
        <v>0</v>
      </c>
      <c r="H34" s="55" t="n">
        <v>0</v>
      </c>
      <c r="I34" s="31" t="n">
        <v>100</v>
      </c>
      <c r="J34" s="31" t="n">
        <v>20</v>
      </c>
      <c r="K34" s="31" t="inlineStr">
        <is>
          <t>Yes</t>
        </is>
      </c>
      <c r="L34" s="31" t="inlineStr">
        <is>
          <t>Within</t>
        </is>
      </c>
    </row>
    <row r="35" ht="22" customHeight="1">
      <c r="A35" s="43" t="n">
        <v>1</v>
      </c>
      <c r="B35" s="34" t="inlineStr">
        <is>
          <t>AHA</t>
        </is>
      </c>
      <c r="C35" s="34" t="inlineStr">
        <is>
          <t>AHA Sparkling Water</t>
        </is>
      </c>
      <c r="D35" s="34" t="inlineStr">
        <is>
          <t>5) Sparkling water &amp; soda</t>
        </is>
      </c>
      <c r="E35" s="31" t="n">
        <v>0</v>
      </c>
      <c r="F35" s="31" t="n">
        <v>30</v>
      </c>
      <c r="G35" s="31" t="n">
        <v>0</v>
      </c>
      <c r="H35" s="55" t="n">
        <v>0</v>
      </c>
      <c r="I35" s="31" t="n">
        <v>100</v>
      </c>
      <c r="J35" s="31" t="n">
        <v>20</v>
      </c>
      <c r="K35" s="31" t="inlineStr">
        <is>
          <t>Yes</t>
        </is>
      </c>
      <c r="L35" s="31" t="inlineStr">
        <is>
          <t>Within</t>
        </is>
      </c>
    </row>
    <row r="36" ht="22" customHeight="1">
      <c r="A36" s="43" t="n">
        <v>1</v>
      </c>
      <c r="B36" s="34" t="inlineStr">
        <is>
          <t>Montellier</t>
        </is>
      </c>
      <c r="C36" s="34" t="inlineStr">
        <is>
          <t>Montellier Carbonated Natural Spring Water</t>
        </is>
      </c>
      <c r="D36" s="34" t="inlineStr">
        <is>
          <t>5) Sparkling water &amp; soda</t>
        </is>
      </c>
      <c r="E36" s="31" t="n">
        <v>0</v>
      </c>
      <c r="F36" s="31" t="n">
        <v>0</v>
      </c>
      <c r="G36" s="31" t="n">
        <v>0</v>
      </c>
      <c r="H36" s="55" t="n">
        <v>0</v>
      </c>
      <c r="I36" s="31" t="n">
        <v>100</v>
      </c>
      <c r="J36" s="31" t="n">
        <v>20</v>
      </c>
      <c r="K36" s="31" t="inlineStr">
        <is>
          <t>Yes</t>
        </is>
      </c>
      <c r="L36" s="31" t="inlineStr">
        <is>
          <t>Within</t>
        </is>
      </c>
    </row>
    <row r="37" ht="22" customHeight="1">
      <c r="A37" s="43" t="n">
        <v>1</v>
      </c>
      <c r="B37" s="34" t="inlineStr">
        <is>
          <t>Eska</t>
        </is>
      </c>
      <c r="C37" s="34" t="inlineStr">
        <is>
          <t>Eska Sparkling Spring Water</t>
        </is>
      </c>
      <c r="D37" s="34" t="inlineStr">
        <is>
          <t>5) Sparkling water &amp; soda</t>
        </is>
      </c>
      <c r="E37" s="31" t="n">
        <v>0</v>
      </c>
      <c r="F37" s="31" t="n">
        <v>0</v>
      </c>
      <c r="G37" s="31" t="n">
        <v>0</v>
      </c>
      <c r="H37" s="55" t="n">
        <v>0</v>
      </c>
      <c r="I37" s="31" t="n">
        <v>100</v>
      </c>
      <c r="J37" s="31" t="n">
        <v>20</v>
      </c>
      <c r="K37" s="31" t="inlineStr">
        <is>
          <t>Yes</t>
        </is>
      </c>
      <c r="L37" s="31" t="inlineStr">
        <is>
          <t>Within</t>
        </is>
      </c>
    </row>
    <row r="38" ht="22" customHeight="1">
      <c r="A38" s="43" t="n">
        <v>1</v>
      </c>
      <c r="B38" s="34" t="inlineStr">
        <is>
          <t>Zevia</t>
        </is>
      </c>
      <c r="C38" s="34" t="inlineStr">
        <is>
          <t>Zevia Zero Calorie Soda</t>
        </is>
      </c>
      <c r="D38" s="34" t="inlineStr">
        <is>
          <t>5) Sparkling water &amp; soda</t>
        </is>
      </c>
      <c r="E38" s="31" t="n">
        <v>0</v>
      </c>
      <c r="F38" s="31" t="n">
        <v>0</v>
      </c>
      <c r="G38" s="31" t="n">
        <v>0</v>
      </c>
      <c r="H38" s="55" t="n">
        <v>0</v>
      </c>
      <c r="I38" s="31" t="n">
        <v>100</v>
      </c>
      <c r="J38" s="31" t="n">
        <v>20</v>
      </c>
      <c r="K38" s="31" t="inlineStr">
        <is>
          <t>Yes</t>
        </is>
      </c>
      <c r="L38" s="31" t="inlineStr">
        <is>
          <t>Within</t>
        </is>
      </c>
    </row>
    <row r="39" ht="22" customHeight="1">
      <c r="A39" s="43" t="n">
        <v>1</v>
      </c>
      <c r="B39" s="34" t="inlineStr">
        <is>
          <t>Nixie</t>
        </is>
      </c>
      <c r="C39" s="34" t="inlineStr">
        <is>
          <t>Nixie Organic Sparkling Water</t>
        </is>
      </c>
      <c r="D39" s="34" t="inlineStr">
        <is>
          <t>5) Sparkling water &amp; soda</t>
        </is>
      </c>
      <c r="E39" s="31" t="n">
        <v>0</v>
      </c>
      <c r="F39" s="31" t="n">
        <v>0</v>
      </c>
      <c r="G39" s="31" t="n">
        <v>0</v>
      </c>
      <c r="H39" s="55" t="n">
        <v>0</v>
      </c>
      <c r="I39" s="31" t="n">
        <v>100</v>
      </c>
      <c r="J39" s="31" t="n">
        <v>20</v>
      </c>
      <c r="K39" s="31" t="inlineStr">
        <is>
          <t>Yes</t>
        </is>
      </c>
      <c r="L39" s="31" t="inlineStr">
        <is>
          <t>Within</t>
        </is>
      </c>
    </row>
    <row r="40" ht="22" customHeight="1">
      <c r="A40" s="43" t="n">
        <v>1</v>
      </c>
      <c r="B40" s="34" t="inlineStr">
        <is>
          <t>Organika</t>
        </is>
      </c>
      <c r="C40" s="34" t="inlineStr">
        <is>
          <t>Organika Sparkling Electrolyte (BENCHMARK)</t>
        </is>
      </c>
      <c r="D40" s="34" t="inlineStr">
        <is>
          <t>1) Sparkling electrolyte / functional sparkling</t>
        </is>
      </c>
      <c r="E40" s="31" t="n">
        <v>0</v>
      </c>
      <c r="F40" s="31" t="n">
        <v>0</v>
      </c>
      <c r="G40" s="31" t="n">
        <v>10</v>
      </c>
      <c r="H40" s="55" t="n">
        <v>0</v>
      </c>
      <c r="I40" s="31" t="n">
        <v>100</v>
      </c>
      <c r="J40" s="31" t="n">
        <v>20</v>
      </c>
      <c r="K40" s="31" t="inlineStr">
        <is>
          <t>Yes</t>
        </is>
      </c>
      <c r="L40" s="31" t="inlineStr">
        <is>
          <t>Within</t>
        </is>
      </c>
    </row>
    <row r="41" ht="22" customHeight="1">
      <c r="A41" s="43" t="n">
        <v>1</v>
      </c>
      <c r="B41" s="34" t="inlineStr">
        <is>
          <t>Sparkling Ice</t>
        </is>
      </c>
      <c r="C41" s="34" t="inlineStr">
        <is>
          <t>Sparkling Ice (+ Antioxidants &amp; Vitamins)</t>
        </is>
      </c>
      <c r="D41" s="34" t="inlineStr">
        <is>
          <t>1) Sparkling electrolyte / functional sparkling</t>
        </is>
      </c>
      <c r="E41" s="31" t="n">
        <v>0</v>
      </c>
      <c r="F41" s="31" t="n">
        <v>0</v>
      </c>
      <c r="G41" s="31" t="n">
        <v>5</v>
      </c>
      <c r="H41" s="55" t="n">
        <v>0</v>
      </c>
      <c r="I41" s="31" t="n">
        <v>100</v>
      </c>
      <c r="J41" s="31" t="n">
        <v>20</v>
      </c>
      <c r="K41" s="31" t="inlineStr">
        <is>
          <t>Yes</t>
        </is>
      </c>
      <c r="L41" s="31" t="inlineStr">
        <is>
          <t>Within</t>
        </is>
      </c>
    </row>
    <row r="42" ht="22" customHeight="1">
      <c r="A42" s="43" t="n">
        <v>1</v>
      </c>
      <c r="B42" s="34" t="inlineStr">
        <is>
          <t>BUBBL'R</t>
        </is>
      </c>
      <c r="C42" s="34" t="inlineStr">
        <is>
          <t>BUBBL'R Antioxidant Sparkling Water</t>
        </is>
      </c>
      <c r="D42" s="34" t="inlineStr">
        <is>
          <t>1) Sparkling electrolyte / functional sparkling</t>
        </is>
      </c>
      <c r="E42" s="31" t="n">
        <v>0</v>
      </c>
      <c r="F42" s="31" t="n">
        <v>69</v>
      </c>
      <c r="G42" s="31" t="n">
        <v>10</v>
      </c>
      <c r="H42" s="55" t="n">
        <v>0</v>
      </c>
      <c r="I42" s="31" t="n">
        <v>100</v>
      </c>
      <c r="J42" s="31" t="n">
        <v>27</v>
      </c>
      <c r="K42" s="31" t="inlineStr">
        <is>
          <t>Yes</t>
        </is>
      </c>
      <c r="L42" s="31" t="inlineStr">
        <is>
          <t>Within</t>
        </is>
      </c>
    </row>
    <row r="43" ht="22" customHeight="1">
      <c r="A43" s="43" t="n">
        <v>1</v>
      </c>
      <c r="B43" s="34" t="inlineStr">
        <is>
          <t>Phocus</t>
        </is>
      </c>
      <c r="C43" s="34" t="inlineStr">
        <is>
          <t>Phocus Caffeinated Sparkling Water</t>
        </is>
      </c>
      <c r="D43" s="34" t="inlineStr">
        <is>
          <t>1) Sparkling electrolyte / functional sparkling</t>
        </is>
      </c>
      <c r="E43" s="31" t="n">
        <v>0</v>
      </c>
      <c r="F43" s="31" t="n">
        <v>75</v>
      </c>
      <c r="G43" s="31" t="n">
        <v>0</v>
      </c>
      <c r="H43" s="55" t="n">
        <v>0</v>
      </c>
      <c r="I43" s="31" t="n">
        <v>100</v>
      </c>
      <c r="J43" s="31" t="n">
        <v>27</v>
      </c>
      <c r="K43" s="31" t="inlineStr">
        <is>
          <t>Yes</t>
        </is>
      </c>
      <c r="L43" s="31" t="inlineStr">
        <is>
          <t>Within</t>
        </is>
      </c>
    </row>
    <row r="44" ht="22" customHeight="1">
      <c r="A44" s="43" t="n">
        <v>1</v>
      </c>
      <c r="B44" s="34" t="inlineStr">
        <is>
          <t>Aura Bora</t>
        </is>
      </c>
      <c r="C44" s="34" t="inlineStr">
        <is>
          <t>Aura Bora Herbal Sparkling Water</t>
        </is>
      </c>
      <c r="D44" s="34" t="inlineStr">
        <is>
          <t>1) Sparkling electrolyte / functional sparkling</t>
        </is>
      </c>
      <c r="E44" s="31" t="n">
        <v>0</v>
      </c>
      <c r="F44" s="31" t="n">
        <v>0</v>
      </c>
      <c r="G44" s="31" t="n">
        <v>5</v>
      </c>
      <c r="H44" s="55" t="n">
        <v>0</v>
      </c>
      <c r="I44" s="31" t="n">
        <v>100</v>
      </c>
      <c r="J44" s="31" t="n">
        <v>20</v>
      </c>
      <c r="K44" s="31" t="inlineStr">
        <is>
          <t>Yes</t>
        </is>
      </c>
      <c r="L44" s="31" t="inlineStr">
        <is>
          <t>Within</t>
        </is>
      </c>
    </row>
    <row r="45" ht="22" customHeight="1">
      <c r="A45" s="43" t="n">
        <v>1</v>
      </c>
      <c r="B45" s="34" t="inlineStr">
        <is>
          <t>Sound</t>
        </is>
      </c>
      <c r="C45" s="34" t="inlineStr">
        <is>
          <t>Sound Sparkling Water (Tea/Botanical)</t>
        </is>
      </c>
      <c r="D45" s="34" t="inlineStr">
        <is>
          <t>1) Sparkling electrolyte / functional sparkling</t>
        </is>
      </c>
      <c r="E45" s="31" t="n">
        <v>0</v>
      </c>
      <c r="F45" s="31" t="n">
        <v>15</v>
      </c>
      <c r="G45" s="31" t="n">
        <v>0</v>
      </c>
      <c r="H45" s="55" t="n">
        <v>0</v>
      </c>
      <c r="I45" s="31" t="n">
        <v>100</v>
      </c>
      <c r="J45" s="31" t="n">
        <v>20</v>
      </c>
      <c r="K45" s="31" t="inlineStr">
        <is>
          <t>Yes</t>
        </is>
      </c>
      <c r="L45" s="31" t="inlineStr">
        <is>
          <t>Within</t>
        </is>
      </c>
    </row>
    <row r="46" ht="22" customHeight="1">
      <c r="A46" s="43" t="n">
        <v>1</v>
      </c>
      <c r="B46" s="34" t="inlineStr">
        <is>
          <t>Halo Sport</t>
        </is>
      </c>
      <c r="C46" s="34" t="inlineStr">
        <is>
          <t>Halo Sport Sparkling Electrolyte Water</t>
        </is>
      </c>
      <c r="D46" s="34" t="inlineStr">
        <is>
          <t>1) Sparkling electrolyte / functional sparkling</t>
        </is>
      </c>
      <c r="E46" s="31" t="n">
        <v>0</v>
      </c>
      <c r="F46" s="31" t="n">
        <v>0</v>
      </c>
      <c r="G46" s="31" t="n">
        <v>5</v>
      </c>
      <c r="H46" s="55" t="n">
        <v>0</v>
      </c>
      <c r="I46" s="31" t="n">
        <v>100</v>
      </c>
      <c r="J46" s="31" t="n">
        <v>40</v>
      </c>
      <c r="K46" s="31" t="inlineStr">
        <is>
          <t>Yes</t>
        </is>
      </c>
      <c r="L46" s="31" t="inlineStr">
        <is>
          <t>Within</t>
        </is>
      </c>
    </row>
    <row r="47" ht="22" customHeight="1">
      <c r="A47" s="43" t="n">
        <v>1</v>
      </c>
      <c r="B47" s="34" t="inlineStr">
        <is>
          <t>Gorgie</t>
        </is>
      </c>
      <c r="C47" s="34" t="inlineStr">
        <is>
          <t>Gorgie Energy Sparkling Water</t>
        </is>
      </c>
      <c r="D47" s="34" t="inlineStr">
        <is>
          <t>1) Sparkling electrolyte / functional sparkling</t>
        </is>
      </c>
      <c r="E47" s="31" t="n">
        <v>0</v>
      </c>
      <c r="F47" s="31" t="n">
        <v>120</v>
      </c>
      <c r="G47" s="31" t="n">
        <v>10</v>
      </c>
      <c r="H47" s="55" t="n">
        <v>0</v>
      </c>
      <c r="I47" s="31" t="n">
        <v>100</v>
      </c>
      <c r="J47" s="31" t="n">
        <v>27</v>
      </c>
      <c r="K47" s="31" t="inlineStr">
        <is>
          <t>Yes</t>
        </is>
      </c>
      <c r="L47" s="31" t="inlineStr">
        <is>
          <t>Within</t>
        </is>
      </c>
    </row>
    <row r="48" ht="22" customHeight="1">
      <c r="A48" s="43" t="n">
        <v>1</v>
      </c>
      <c r="B48" s="34" t="inlineStr">
        <is>
          <t>5-hour Energy</t>
        </is>
      </c>
      <c r="C48" s="34" t="inlineStr">
        <is>
          <t>5-hour Energy Shot</t>
        </is>
      </c>
      <c r="D48" s="34" t="inlineStr">
        <is>
          <t>4) Caffeine &amp; energy beverage</t>
        </is>
      </c>
      <c r="E48" s="31" t="n">
        <v>0</v>
      </c>
      <c r="F48" s="31" t="n">
        <v>200</v>
      </c>
      <c r="G48" s="31" t="n">
        <v>4</v>
      </c>
      <c r="H48" s="55" t="n">
        <v>0</v>
      </c>
      <c r="I48" s="31" t="n">
        <v>100</v>
      </c>
      <c r="J48" s="31" t="n">
        <v>35</v>
      </c>
      <c r="K48" s="31" t="inlineStr">
        <is>
          <t>Yes</t>
        </is>
      </c>
      <c r="L48" s="31" t="inlineStr">
        <is>
          <t>Over ceiling, confirm SKU</t>
        </is>
      </c>
    </row>
    <row r="49" ht="22" customHeight="1">
      <c r="A49" s="43" t="n">
        <v>1</v>
      </c>
      <c r="B49" s="34" t="inlineStr">
        <is>
          <t>G FUEL</t>
        </is>
      </c>
      <c r="C49" s="34" t="inlineStr">
        <is>
          <t>G FUEL Energy Cans</t>
        </is>
      </c>
      <c r="D49" s="34" t="inlineStr">
        <is>
          <t>4) Caffeine &amp; energy beverage</t>
        </is>
      </c>
      <c r="E49" s="31" t="n">
        <v>0</v>
      </c>
      <c r="F49" s="31" t="n">
        <v>300</v>
      </c>
      <c r="G49" s="31" t="n">
        <v>10</v>
      </c>
      <c r="H49" s="55" t="n">
        <v>0</v>
      </c>
      <c r="I49" s="31" t="n">
        <v>100</v>
      </c>
      <c r="J49" s="31" t="n">
        <v>35</v>
      </c>
      <c r="K49" s="31" t="inlineStr">
        <is>
          <t>Yes</t>
        </is>
      </c>
      <c r="L49" s="31" t="inlineStr">
        <is>
          <t>Over ceiling, confirm SKU</t>
        </is>
      </c>
    </row>
    <row r="50" ht="22" customHeight="1">
      <c r="A50" s="43" t="n">
        <v>1</v>
      </c>
      <c r="B50" s="34" t="inlineStr">
        <is>
          <t>Mtn Dew</t>
        </is>
      </c>
      <c r="C50" s="34" t="inlineStr">
        <is>
          <t>Mtn Dew Rise Energy</t>
        </is>
      </c>
      <c r="D50" s="34" t="inlineStr">
        <is>
          <t>4) Caffeine &amp; energy beverage</t>
        </is>
      </c>
      <c r="E50" s="31" t="n">
        <v>0</v>
      </c>
      <c r="F50" s="31" t="n">
        <v>180</v>
      </c>
      <c r="G50" s="31" t="n">
        <v>15</v>
      </c>
      <c r="H50" s="55" t="n">
        <v>0</v>
      </c>
      <c r="I50" s="31" t="n">
        <v>100</v>
      </c>
      <c r="J50" s="31" t="n">
        <v>45</v>
      </c>
      <c r="K50" s="31" t="inlineStr">
        <is>
          <t>Yes</t>
        </is>
      </c>
      <c r="L50" s="31" t="inlineStr">
        <is>
          <t>Within</t>
        </is>
      </c>
    </row>
    <row r="51" ht="22" customHeight="1">
      <c r="A51" s="43" t="n">
        <v>1</v>
      </c>
      <c r="B51" s="34" t="inlineStr">
        <is>
          <t>Adrenaline Shoc</t>
        </is>
      </c>
      <c r="C51" s="34" t="inlineStr">
        <is>
          <t>Adrenaline Shoc Smart Energy</t>
        </is>
      </c>
      <c r="D51" s="34" t="inlineStr">
        <is>
          <t>4) Caffeine &amp; energy beverage</t>
        </is>
      </c>
      <c r="E51" s="31" t="n">
        <v>0</v>
      </c>
      <c r="F51" s="31" t="n">
        <v>300</v>
      </c>
      <c r="G51" s="31" t="n">
        <v>15</v>
      </c>
      <c r="H51" s="55" t="n">
        <v>0</v>
      </c>
      <c r="I51" s="31" t="n">
        <v>100</v>
      </c>
      <c r="J51" s="31" t="n">
        <v>35</v>
      </c>
      <c r="K51" s="31" t="inlineStr">
        <is>
          <t>Yes</t>
        </is>
      </c>
      <c r="L51" s="31" t="inlineStr">
        <is>
          <t>Over ceiling, confirm SKU</t>
        </is>
      </c>
    </row>
    <row r="52" ht="22" customHeight="1">
      <c r="A52" s="43" t="n">
        <v>1</v>
      </c>
      <c r="B52" s="34" t="inlineStr">
        <is>
          <t>Pepsi</t>
        </is>
      </c>
      <c r="C52" s="34" t="inlineStr">
        <is>
          <t>Pepsi Zero Sugar</t>
        </is>
      </c>
      <c r="D52" s="34" t="inlineStr">
        <is>
          <t>5) Sparkling water &amp; soda</t>
        </is>
      </c>
      <c r="E52" s="31" t="n">
        <v>0</v>
      </c>
      <c r="F52" s="31" t="n">
        <v>69</v>
      </c>
      <c r="G52" s="31" t="n">
        <v>0</v>
      </c>
      <c r="H52" s="55" t="n">
        <v>0</v>
      </c>
      <c r="I52" s="31" t="n">
        <v>100</v>
      </c>
      <c r="J52" s="31" t="n">
        <v>37</v>
      </c>
      <c r="K52" s="31" t="inlineStr">
        <is>
          <t>Yes</t>
        </is>
      </c>
      <c r="L52" s="31" t="inlineStr">
        <is>
          <t>Within</t>
        </is>
      </c>
    </row>
    <row r="53" ht="22" customHeight="1">
      <c r="A53" s="43" t="n">
        <v>1</v>
      </c>
      <c r="B53" s="34" t="inlineStr">
        <is>
          <t>Diet Pepsi</t>
        </is>
      </c>
      <c r="C53" s="34" t="inlineStr">
        <is>
          <t>Diet Pepsi</t>
        </is>
      </c>
      <c r="D53" s="34" t="inlineStr">
        <is>
          <t>5) Sparkling water &amp; soda</t>
        </is>
      </c>
      <c r="E53" s="31" t="n">
        <v>0</v>
      </c>
      <c r="F53" s="31" t="n">
        <v>35</v>
      </c>
      <c r="G53" s="31" t="n">
        <v>0</v>
      </c>
      <c r="H53" s="55" t="n">
        <v>0</v>
      </c>
      <c r="I53" s="31" t="n">
        <v>100</v>
      </c>
      <c r="J53" s="31" t="n">
        <v>30</v>
      </c>
      <c r="K53" s="31" t="inlineStr">
        <is>
          <t>Yes</t>
        </is>
      </c>
      <c r="L53" s="31" t="inlineStr">
        <is>
          <t>Within</t>
        </is>
      </c>
    </row>
    <row r="54" ht="22" customHeight="1">
      <c r="A54" s="43" t="n">
        <v>1</v>
      </c>
      <c r="B54" s="34" t="inlineStr">
        <is>
          <t>Coca-Cola</t>
        </is>
      </c>
      <c r="C54" s="34" t="inlineStr">
        <is>
          <t>Coca-Cola Zero Sugar</t>
        </is>
      </c>
      <c r="D54" s="34" t="inlineStr">
        <is>
          <t>5) Sparkling water &amp; soda</t>
        </is>
      </c>
      <c r="E54" s="31" t="n">
        <v>0</v>
      </c>
      <c r="F54" s="31" t="n">
        <v>34</v>
      </c>
      <c r="G54" s="31" t="n">
        <v>0</v>
      </c>
      <c r="H54" s="55" t="n">
        <v>0</v>
      </c>
      <c r="I54" s="31" t="n">
        <v>100</v>
      </c>
      <c r="J54" s="31" t="n">
        <v>30</v>
      </c>
      <c r="K54" s="31" t="inlineStr">
        <is>
          <t>Yes</t>
        </is>
      </c>
      <c r="L54" s="31" t="inlineStr">
        <is>
          <t>Within</t>
        </is>
      </c>
    </row>
    <row r="55" ht="22" customHeight="1">
      <c r="A55" s="43" t="n">
        <v>1</v>
      </c>
      <c r="B55" s="34" t="inlineStr">
        <is>
          <t>Diet Coke</t>
        </is>
      </c>
      <c r="C55" s="34" t="inlineStr">
        <is>
          <t>Diet Coke</t>
        </is>
      </c>
      <c r="D55" s="34" t="inlineStr">
        <is>
          <t>5) Sparkling water &amp; soda</t>
        </is>
      </c>
      <c r="E55" s="31" t="n">
        <v>0</v>
      </c>
      <c r="F55" s="31" t="n">
        <v>46</v>
      </c>
      <c r="G55" s="31" t="n">
        <v>0</v>
      </c>
      <c r="H55" s="55" t="n">
        <v>0</v>
      </c>
      <c r="I55" s="31" t="n">
        <v>100</v>
      </c>
      <c r="J55" s="31" t="n">
        <v>30</v>
      </c>
      <c r="K55" s="31" t="inlineStr">
        <is>
          <t>Yes</t>
        </is>
      </c>
      <c r="L55" s="31" t="inlineStr">
        <is>
          <t>Within</t>
        </is>
      </c>
    </row>
    <row r="56" ht="22" customHeight="1">
      <c r="A56" s="43" t="n">
        <v>1</v>
      </c>
      <c r="B56" s="34" t="inlineStr">
        <is>
          <t>Sprite</t>
        </is>
      </c>
      <c r="C56" s="34" t="inlineStr">
        <is>
          <t>Sprite Zero Sugar</t>
        </is>
      </c>
      <c r="D56" s="34" t="inlineStr">
        <is>
          <t>5) Sparkling water &amp; soda</t>
        </is>
      </c>
      <c r="E56" s="31" t="n">
        <v>0</v>
      </c>
      <c r="F56" s="31" t="n">
        <v>0</v>
      </c>
      <c r="G56" s="31" t="n">
        <v>0</v>
      </c>
      <c r="H56" s="55" t="n">
        <v>0</v>
      </c>
      <c r="I56" s="31" t="n">
        <v>100</v>
      </c>
      <c r="J56" s="31" t="n">
        <v>30</v>
      </c>
      <c r="K56" s="31" t="inlineStr">
        <is>
          <t>Yes</t>
        </is>
      </c>
      <c r="L56" s="31" t="inlineStr">
        <is>
          <t>Within</t>
        </is>
      </c>
    </row>
    <row r="57" ht="22" customHeight="1">
      <c r="A57" s="43" t="n">
        <v>1</v>
      </c>
      <c r="B57" s="34" t="inlineStr">
        <is>
          <t>Fresca</t>
        </is>
      </c>
      <c r="C57" s="34" t="inlineStr">
        <is>
          <t>Fresca Sparkling</t>
        </is>
      </c>
      <c r="D57" s="34" t="inlineStr">
        <is>
          <t>5) Sparkling water &amp; soda</t>
        </is>
      </c>
      <c r="E57" s="31" t="n">
        <v>0</v>
      </c>
      <c r="F57" s="31" t="n">
        <v>0</v>
      </c>
      <c r="G57" s="31" t="n">
        <v>0</v>
      </c>
      <c r="H57" s="55" t="n">
        <v>0</v>
      </c>
      <c r="I57" s="31" t="n">
        <v>100</v>
      </c>
      <c r="J57" s="31" t="n">
        <v>30</v>
      </c>
      <c r="K57" s="31" t="inlineStr">
        <is>
          <t>Yes</t>
        </is>
      </c>
      <c r="L57" s="31" t="inlineStr">
        <is>
          <t>Within</t>
        </is>
      </c>
    </row>
    <row r="58" ht="22" customHeight="1">
      <c r="A58" s="43" t="n">
        <v>1</v>
      </c>
      <c r="B58" s="34" t="inlineStr">
        <is>
          <t>Dasani</t>
        </is>
      </c>
      <c r="C58" s="34" t="inlineStr">
        <is>
          <t>Dasani Sparkling Water</t>
        </is>
      </c>
      <c r="D58" s="34" t="inlineStr">
        <is>
          <t>5) Sparkling water &amp; soda</t>
        </is>
      </c>
      <c r="E58" s="31" t="n">
        <v>0</v>
      </c>
      <c r="F58" s="31" t="n">
        <v>0</v>
      </c>
      <c r="G58" s="31" t="n">
        <v>0</v>
      </c>
      <c r="H58" s="55" t="n">
        <v>0</v>
      </c>
      <c r="I58" s="31" t="n">
        <v>100</v>
      </c>
      <c r="J58" s="31" t="n">
        <v>20</v>
      </c>
      <c r="K58" s="31" t="inlineStr">
        <is>
          <t>Yes</t>
        </is>
      </c>
      <c r="L58" s="31" t="inlineStr">
        <is>
          <t>Within</t>
        </is>
      </c>
    </row>
    <row r="59" ht="22" customHeight="1">
      <c r="A59" s="43" t="n">
        <v>1</v>
      </c>
      <c r="B59" s="34" t="inlineStr">
        <is>
          <t>Smartwater</t>
        </is>
      </c>
      <c r="C59" s="34" t="inlineStr">
        <is>
          <t>Smartwater Sparkling</t>
        </is>
      </c>
      <c r="D59" s="34" t="inlineStr">
        <is>
          <t>5) Sparkling water &amp; soda</t>
        </is>
      </c>
      <c r="E59" s="31" t="n">
        <v>0</v>
      </c>
      <c r="F59" s="31" t="n">
        <v>0</v>
      </c>
      <c r="G59" s="31" t="n">
        <v>0</v>
      </c>
      <c r="H59" s="55" t="n">
        <v>0</v>
      </c>
      <c r="I59" s="31" t="n">
        <v>100</v>
      </c>
      <c r="J59" s="31" t="n">
        <v>20</v>
      </c>
      <c r="K59" s="31" t="inlineStr">
        <is>
          <t>Yes</t>
        </is>
      </c>
      <c r="L59" s="31" t="inlineStr">
        <is>
          <t>Within</t>
        </is>
      </c>
    </row>
    <row r="60" ht="22" customHeight="1">
      <c r="A60" s="43" t="n">
        <v>1</v>
      </c>
      <c r="B60" s="34" t="inlineStr">
        <is>
          <t>Propel</t>
        </is>
      </c>
      <c r="C60" s="34" t="inlineStr">
        <is>
          <t>Propel Electrolyte Water</t>
        </is>
      </c>
      <c r="D60" s="34" t="inlineStr">
        <is>
          <t>2) Electrolyte beverage (RTD)</t>
        </is>
      </c>
      <c r="E60" s="31" t="n">
        <v>0</v>
      </c>
      <c r="F60" s="31" t="n">
        <v>0</v>
      </c>
      <c r="G60" s="31" t="n">
        <v>5</v>
      </c>
      <c r="H60" s="55" t="n">
        <v>0</v>
      </c>
      <c r="I60" s="31" t="n">
        <v>100</v>
      </c>
      <c r="J60" s="31" t="n">
        <v>40</v>
      </c>
      <c r="K60" s="31" t="inlineStr">
        <is>
          <t>Yes</t>
        </is>
      </c>
      <c r="L60" s="31" t="inlineStr">
        <is>
          <t>Within</t>
        </is>
      </c>
    </row>
    <row r="61" ht="22" customHeight="1">
      <c r="A61" s="43" t="n">
        <v>1</v>
      </c>
      <c r="B61" s="34" t="inlineStr">
        <is>
          <t>Essentia</t>
        </is>
      </c>
      <c r="C61" s="34" t="inlineStr">
        <is>
          <t>Essentia Ionized Alkaline Water</t>
        </is>
      </c>
      <c r="D61" s="34" t="inlineStr">
        <is>
          <t>2) Electrolyte beverage (RTD)</t>
        </is>
      </c>
      <c r="E61" s="31" t="n">
        <v>0</v>
      </c>
      <c r="F61" s="31" t="n">
        <v>0</v>
      </c>
      <c r="G61" s="31" t="n">
        <v>0</v>
      </c>
      <c r="H61" s="55" t="n">
        <v>0</v>
      </c>
      <c r="I61" s="31" t="n">
        <v>100</v>
      </c>
      <c r="J61" s="31" t="n">
        <v>20</v>
      </c>
      <c r="K61" s="31" t="inlineStr">
        <is>
          <t>Yes</t>
        </is>
      </c>
      <c r="L61" s="31" t="inlineStr">
        <is>
          <t>Within</t>
        </is>
      </c>
    </row>
    <row r="62" ht="22" customHeight="1">
      <c r="A62" s="43" t="n">
        <v>1</v>
      </c>
      <c r="B62" s="34" t="inlineStr">
        <is>
          <t>Smartwater</t>
        </is>
      </c>
      <c r="C62" s="34" t="inlineStr">
        <is>
          <t>Smartwater Alkaline</t>
        </is>
      </c>
      <c r="D62" s="34" t="inlineStr">
        <is>
          <t>2) Electrolyte beverage (RTD)</t>
        </is>
      </c>
      <c r="E62" s="31" t="n">
        <v>0</v>
      </c>
      <c r="F62" s="31" t="n">
        <v>0</v>
      </c>
      <c r="G62" s="31" t="n">
        <v>0</v>
      </c>
      <c r="H62" s="55" t="n">
        <v>0</v>
      </c>
      <c r="I62" s="31" t="n">
        <v>100</v>
      </c>
      <c r="J62" s="31" t="n">
        <v>20</v>
      </c>
      <c r="K62" s="31" t="inlineStr">
        <is>
          <t>Yes</t>
        </is>
      </c>
      <c r="L62" s="31" t="inlineStr">
        <is>
          <t>Within</t>
        </is>
      </c>
    </row>
    <row r="63" ht="22" customHeight="1">
      <c r="A63" s="43" t="n">
        <v>1</v>
      </c>
      <c r="B63" s="34" t="inlineStr">
        <is>
          <t>Sparkling Ice</t>
        </is>
      </c>
      <c r="C63" s="34" t="inlineStr">
        <is>
          <t>Sparkling Ice +Caffeine</t>
        </is>
      </c>
      <c r="D63" s="34" t="inlineStr">
        <is>
          <t>1) Sparkling electrolyte / functional sparkling</t>
        </is>
      </c>
      <c r="E63" s="31" t="n">
        <v>0</v>
      </c>
      <c r="F63" s="31" t="n">
        <v>70</v>
      </c>
      <c r="G63" s="31" t="n">
        <v>5</v>
      </c>
      <c r="H63" s="55" t="n">
        <v>0</v>
      </c>
      <c r="I63" s="31" t="n">
        <v>100</v>
      </c>
      <c r="J63" s="31" t="n">
        <v>27</v>
      </c>
      <c r="K63" s="31" t="inlineStr">
        <is>
          <t>Yes</t>
        </is>
      </c>
      <c r="L63" s="31" t="inlineStr">
        <is>
          <t>Within</t>
        </is>
      </c>
    </row>
    <row r="64" ht="22" customHeight="1">
      <c r="A64" s="43" t="n">
        <v>63</v>
      </c>
      <c r="B64" s="34" t="inlineStr">
        <is>
          <t>Roar Organic</t>
        </is>
      </c>
      <c r="C64" s="34" t="inlineStr">
        <is>
          <t>Roar Organic Electrolyte Infusions</t>
        </is>
      </c>
      <c r="D64" s="34" t="inlineStr">
        <is>
          <t>2) Electrolyte beverage (RTD)</t>
        </is>
      </c>
      <c r="E64" s="31" t="n">
        <v>2</v>
      </c>
      <c r="F64" s="31" t="n">
        <v>0</v>
      </c>
      <c r="G64" s="31" t="n">
        <v>10</v>
      </c>
      <c r="H64" s="55" t="n">
        <v>0.38</v>
      </c>
      <c r="I64" s="31" t="n">
        <v>94</v>
      </c>
      <c r="J64" s="31" t="n">
        <v>35</v>
      </c>
      <c r="K64" s="31" t="inlineStr">
        <is>
          <t>No</t>
        </is>
      </c>
      <c r="L64" s="31" t="inlineStr">
        <is>
          <t>Within</t>
        </is>
      </c>
    </row>
    <row r="65" ht="22" customHeight="1">
      <c r="A65" s="43" t="n">
        <v>63</v>
      </c>
      <c r="B65" s="34" t="inlineStr">
        <is>
          <t>Spindrift</t>
        </is>
      </c>
      <c r="C65" s="34" t="inlineStr">
        <is>
          <t>Spindrift Sparkling Water</t>
        </is>
      </c>
      <c r="D65" s="34" t="inlineStr">
        <is>
          <t>5) Sparkling water &amp; soda</t>
        </is>
      </c>
      <c r="E65" s="31" t="n">
        <v>2</v>
      </c>
      <c r="F65" s="31" t="n">
        <v>0</v>
      </c>
      <c r="G65" s="31" t="n">
        <v>10</v>
      </c>
      <c r="H65" s="55" t="n">
        <v>0.5600000000000001</v>
      </c>
      <c r="I65" s="31" t="n">
        <v>94</v>
      </c>
      <c r="J65" s="31" t="n">
        <v>5</v>
      </c>
      <c r="K65" s="31" t="inlineStr">
        <is>
          <t>No</t>
        </is>
      </c>
      <c r="L65" s="31" t="inlineStr">
        <is>
          <t>Within</t>
        </is>
      </c>
    </row>
    <row r="66" ht="22" customHeight="1">
      <c r="A66" s="43" t="n">
        <v>65</v>
      </c>
      <c r="B66" s="34" t="inlineStr">
        <is>
          <t>Prime</t>
        </is>
      </c>
      <c r="C66" s="34" t="inlineStr">
        <is>
          <t>Prime Hydration</t>
        </is>
      </c>
      <c r="D66" s="34" t="inlineStr">
        <is>
          <t>2) Electrolyte beverage (RTD)</t>
        </is>
      </c>
      <c r="E66" s="31" t="n">
        <v>2</v>
      </c>
      <c r="F66" s="31" t="n">
        <v>0</v>
      </c>
      <c r="G66" s="31" t="n">
        <v>25</v>
      </c>
      <c r="H66" s="55" t="n">
        <v>0.4</v>
      </c>
      <c r="I66" s="31" t="n">
        <v>92</v>
      </c>
      <c r="J66" s="31" t="n">
        <v>35</v>
      </c>
      <c r="K66" s="31" t="inlineStr">
        <is>
          <t>No</t>
        </is>
      </c>
      <c r="L66" s="31" t="inlineStr">
        <is>
          <t>Within</t>
        </is>
      </c>
    </row>
    <row r="67" ht="22" customHeight="1">
      <c r="A67" s="43" t="n">
        <v>66</v>
      </c>
      <c r="B67" s="34" t="inlineStr">
        <is>
          <t>BODYARMOR</t>
        </is>
      </c>
      <c r="C67" s="34" t="inlineStr">
        <is>
          <t>BODYARMOR LYTE</t>
        </is>
      </c>
      <c r="D67" s="34" t="inlineStr">
        <is>
          <t>2) Electrolyte beverage (RTD)</t>
        </is>
      </c>
      <c r="E67" s="31" t="n">
        <v>3</v>
      </c>
      <c r="F67" s="31" t="n">
        <v>0</v>
      </c>
      <c r="G67" s="31" t="n">
        <v>20</v>
      </c>
      <c r="H67" s="55" t="n">
        <v>0.63</v>
      </c>
      <c r="I67" s="31" t="n">
        <v>90</v>
      </c>
      <c r="J67" s="31" t="n">
        <v>35</v>
      </c>
      <c r="K67" s="31" t="inlineStr">
        <is>
          <t>No</t>
        </is>
      </c>
      <c r="L67" s="31" t="inlineStr">
        <is>
          <t>Within</t>
        </is>
      </c>
    </row>
    <row r="68" ht="22" customHeight="1">
      <c r="A68" s="43" t="n">
        <v>67</v>
      </c>
      <c r="B68" s="34" t="inlineStr">
        <is>
          <t>Mas+</t>
        </is>
      </c>
      <c r="C68" s="34" t="inlineStr">
        <is>
          <t>Mas+ by Messi Hydration</t>
        </is>
      </c>
      <c r="D68" s="34" t="inlineStr">
        <is>
          <t>2) Electrolyte beverage (RTD)</t>
        </is>
      </c>
      <c r="E68" s="31" t="n">
        <v>4</v>
      </c>
      <c r="F68" s="31" t="n">
        <v>0</v>
      </c>
      <c r="G68" s="31" t="n">
        <v>20</v>
      </c>
      <c r="H68" s="55" t="n">
        <v>0.85</v>
      </c>
      <c r="I68" s="31" t="n">
        <v>88</v>
      </c>
      <c r="J68" s="31" t="n">
        <v>45</v>
      </c>
      <c r="K68" s="31" t="inlineStr">
        <is>
          <t>No</t>
        </is>
      </c>
      <c r="L68" s="31" t="inlineStr">
        <is>
          <t>Within</t>
        </is>
      </c>
    </row>
    <row r="69" ht="22" customHeight="1">
      <c r="A69" s="43" t="n">
        <v>68</v>
      </c>
      <c r="B69" s="34" t="inlineStr">
        <is>
          <t>OLIPOP</t>
        </is>
      </c>
      <c r="C69" s="34" t="inlineStr">
        <is>
          <t>OLIPOP Prebiotic Soda</t>
        </is>
      </c>
      <c r="D69" s="34" t="inlineStr">
        <is>
          <t>3) Functional beverage (still/sparkling)</t>
        </is>
      </c>
      <c r="E69" s="31" t="n">
        <v>4</v>
      </c>
      <c r="F69" s="31" t="n">
        <v>0</v>
      </c>
      <c r="G69" s="31" t="n">
        <v>45</v>
      </c>
      <c r="H69" s="55" t="n">
        <v>1.13</v>
      </c>
      <c r="I69" s="31" t="n">
        <v>85</v>
      </c>
      <c r="J69" s="31" t="n">
        <v>15</v>
      </c>
      <c r="K69" s="31" t="inlineStr">
        <is>
          <t>No</t>
        </is>
      </c>
      <c r="L69" s="31" t="inlineStr">
        <is>
          <t>Within</t>
        </is>
      </c>
    </row>
    <row r="70" ht="22" customHeight="1">
      <c r="A70" s="43" t="n">
        <v>68</v>
      </c>
      <c r="B70" s="34" t="inlineStr">
        <is>
          <t>Poppi</t>
        </is>
      </c>
      <c r="C70" s="34" t="inlineStr">
        <is>
          <t>Poppi Prebiotic Soda</t>
        </is>
      </c>
      <c r="D70" s="34" t="inlineStr">
        <is>
          <t>3) Functional beverage (still/sparkling)</t>
        </is>
      </c>
      <c r="E70" s="31" t="n">
        <v>5</v>
      </c>
      <c r="F70" s="31" t="n">
        <v>0</v>
      </c>
      <c r="G70" s="31" t="n">
        <v>25</v>
      </c>
      <c r="H70" s="55" t="n">
        <v>1.41</v>
      </c>
      <c r="I70" s="31" t="n">
        <v>85</v>
      </c>
      <c r="J70" s="31" t="n">
        <v>5</v>
      </c>
      <c r="K70" s="31" t="inlineStr">
        <is>
          <t>No</t>
        </is>
      </c>
      <c r="L70" s="31" t="inlineStr">
        <is>
          <t>Within</t>
        </is>
      </c>
    </row>
    <row r="71" ht="22" customHeight="1">
      <c r="A71" s="43" t="n">
        <v>68</v>
      </c>
      <c r="B71" s="34" t="inlineStr">
        <is>
          <t>KeVita</t>
        </is>
      </c>
      <c r="C71" s="34" t="inlineStr">
        <is>
          <t>KeVita Sparkling Probiotic Drink</t>
        </is>
      </c>
      <c r="D71" s="34" t="inlineStr">
        <is>
          <t>3) Functional beverage (still/sparkling)</t>
        </is>
      </c>
      <c r="E71" s="31" t="n">
        <v>5</v>
      </c>
      <c r="F71" s="31" t="n">
        <v>0</v>
      </c>
      <c r="G71" s="31" t="n">
        <v>25</v>
      </c>
      <c r="H71" s="55" t="n">
        <v>1.14</v>
      </c>
      <c r="I71" s="31" t="n">
        <v>85</v>
      </c>
      <c r="J71" s="31" t="n">
        <v>15</v>
      </c>
      <c r="K71" s="31" t="inlineStr">
        <is>
          <t>No</t>
        </is>
      </c>
      <c r="L71" s="31" t="inlineStr">
        <is>
          <t>Within</t>
        </is>
      </c>
    </row>
    <row r="72" ht="22" customHeight="1">
      <c r="A72" s="43" t="n">
        <v>71</v>
      </c>
      <c r="B72" s="34" t="inlineStr">
        <is>
          <t>Mayawell</t>
        </is>
      </c>
      <c r="C72" s="34" t="inlineStr">
        <is>
          <t>Mayawell Prebiotic Soda</t>
        </is>
      </c>
      <c r="D72" s="34" t="inlineStr">
        <is>
          <t>3) Functional beverage (still/sparkling)</t>
        </is>
      </c>
      <c r="E72" s="31" t="n">
        <v>6</v>
      </c>
      <c r="F72" s="31" t="n">
        <v>0</v>
      </c>
      <c r="G72" s="31" t="n">
        <v>40</v>
      </c>
      <c r="H72" s="55" t="n">
        <v>1.69</v>
      </c>
      <c r="I72" s="31" t="n">
        <v>80</v>
      </c>
      <c r="J72" s="31" t="n">
        <v>5</v>
      </c>
      <c r="K72" s="31" t="inlineStr">
        <is>
          <t>No</t>
        </is>
      </c>
      <c r="L72" s="31" t="inlineStr">
        <is>
          <t>Within</t>
        </is>
      </c>
    </row>
    <row r="73" ht="22" customHeight="1">
      <c r="A73" s="43" t="n">
        <v>71</v>
      </c>
      <c r="B73" s="34" t="inlineStr">
        <is>
          <t>De La Calle</t>
        </is>
      </c>
      <c r="C73" s="34" t="inlineStr">
        <is>
          <t>De La Calle Tepache</t>
        </is>
      </c>
      <c r="D73" s="34" t="inlineStr">
        <is>
          <t>3) Functional beverage (still/sparkling)</t>
        </is>
      </c>
      <c r="E73" s="31" t="n">
        <v>6</v>
      </c>
      <c r="F73" s="31" t="n">
        <v>0</v>
      </c>
      <c r="G73" s="31" t="n">
        <v>45</v>
      </c>
      <c r="H73" s="55" t="n">
        <v>1.69</v>
      </c>
      <c r="I73" s="31" t="n">
        <v>80</v>
      </c>
      <c r="J73" s="31" t="n">
        <v>5</v>
      </c>
      <c r="K73" s="31" t="inlineStr">
        <is>
          <t>No</t>
        </is>
      </c>
      <c r="L73" s="31" t="inlineStr">
        <is>
          <t>Within</t>
        </is>
      </c>
    </row>
    <row r="74" ht="22" customHeight="1">
      <c r="A74" s="43" t="n">
        <v>71</v>
      </c>
      <c r="B74" s="34" t="inlineStr">
        <is>
          <t>wildwonder</t>
        </is>
      </c>
      <c r="C74" s="34" t="inlineStr">
        <is>
          <t>wildwonder Sparkling Prebiotic+Probiotic</t>
        </is>
      </c>
      <c r="D74" s="34" t="inlineStr">
        <is>
          <t>3) Functional beverage (still/sparkling)</t>
        </is>
      </c>
      <c r="E74" s="31" t="n">
        <v>6</v>
      </c>
      <c r="F74" s="31" t="n">
        <v>0</v>
      </c>
      <c r="G74" s="31" t="n">
        <v>45</v>
      </c>
      <c r="H74" s="55" t="n">
        <v>1.69</v>
      </c>
      <c r="I74" s="31" t="n">
        <v>80</v>
      </c>
      <c r="J74" s="31" t="n">
        <v>5</v>
      </c>
      <c r="K74" s="31" t="inlineStr">
        <is>
          <t>No</t>
        </is>
      </c>
      <c r="L74" s="31" t="inlineStr">
        <is>
          <t>Within</t>
        </is>
      </c>
    </row>
    <row r="75" ht="22" customHeight="1">
      <c r="A75" s="43" t="n">
        <v>74</v>
      </c>
      <c r="B75" s="34" t="inlineStr">
        <is>
          <t>Gatorade</t>
        </is>
      </c>
      <c r="C75" s="34" t="inlineStr">
        <is>
          <t>Gatorade G2 Low Sugar</t>
        </is>
      </c>
      <c r="D75" s="34" t="inlineStr">
        <is>
          <t>2) Electrolyte beverage (RTD)</t>
        </is>
      </c>
      <c r="E75" s="31" t="n">
        <v>7</v>
      </c>
      <c r="F75" s="31" t="n">
        <v>0</v>
      </c>
      <c r="G75" s="31" t="n">
        <v>30</v>
      </c>
      <c r="H75" s="55" t="n">
        <v>1.18</v>
      </c>
      <c r="I75" s="31" t="n">
        <v>79</v>
      </c>
      <c r="J75" s="31" t="n">
        <v>25</v>
      </c>
      <c r="K75" s="31" t="inlineStr">
        <is>
          <t>No</t>
        </is>
      </c>
      <c r="L75" s="31" t="inlineStr">
        <is>
          <t>Within</t>
        </is>
      </c>
    </row>
    <row r="76" ht="22" customHeight="1">
      <c r="A76" s="43" t="n">
        <v>75</v>
      </c>
      <c r="B76" s="34" t="inlineStr">
        <is>
          <t>Health-Ade</t>
        </is>
      </c>
      <c r="C76" s="34" t="inlineStr">
        <is>
          <t>Health-Ade Kombucha</t>
        </is>
      </c>
      <c r="D76" s="34" t="inlineStr">
        <is>
          <t>3) Functional beverage (still/sparkling)</t>
        </is>
      </c>
      <c r="E76" s="31" t="n">
        <v>7</v>
      </c>
      <c r="F76" s="31" t="n">
        <v>15</v>
      </c>
      <c r="G76" s="31" t="n">
        <v>35</v>
      </c>
      <c r="H76" s="55" t="n">
        <v>1.48</v>
      </c>
      <c r="I76" s="31" t="n">
        <v>78</v>
      </c>
      <c r="J76" s="31" t="n">
        <v>5</v>
      </c>
      <c r="K76" s="31" t="inlineStr">
        <is>
          <t>No</t>
        </is>
      </c>
      <c r="L76" s="31" t="inlineStr">
        <is>
          <t>Within</t>
        </is>
      </c>
    </row>
    <row r="77" ht="22" customHeight="1">
      <c r="A77" s="43" t="n">
        <v>76</v>
      </c>
      <c r="B77" s="34" t="inlineStr">
        <is>
          <t>United Sodas</t>
        </is>
      </c>
      <c r="C77" s="34" t="inlineStr">
        <is>
          <t>United Sodas of America</t>
        </is>
      </c>
      <c r="D77" s="34" t="inlineStr">
        <is>
          <t>1) Sparkling electrolyte / functional sparkling</t>
        </is>
      </c>
      <c r="E77" s="31" t="n">
        <v>8</v>
      </c>
      <c r="F77" s="31" t="n">
        <v>0</v>
      </c>
      <c r="G77" s="31" t="n">
        <v>30</v>
      </c>
      <c r="H77" s="55" t="n">
        <v>2.25</v>
      </c>
      <c r="I77" s="31" t="n">
        <v>76</v>
      </c>
      <c r="J77" s="31" t="n">
        <v>5</v>
      </c>
      <c r="K77" s="31" t="inlineStr">
        <is>
          <t>No</t>
        </is>
      </c>
      <c r="L77" s="31" t="inlineStr">
        <is>
          <t>Within</t>
        </is>
      </c>
    </row>
    <row r="78" ht="22" customHeight="1">
      <c r="A78" s="43" t="n">
        <v>77</v>
      </c>
      <c r="B78" s="34" t="inlineStr">
        <is>
          <t>Culture Pop</t>
        </is>
      </c>
      <c r="C78" s="34" t="inlineStr">
        <is>
          <t>Culture Pop Probiotic Soda</t>
        </is>
      </c>
      <c r="D78" s="34" t="inlineStr">
        <is>
          <t>3) Functional beverage (still/sparkling)</t>
        </is>
      </c>
      <c r="E78" s="31" t="n">
        <v>9</v>
      </c>
      <c r="F78" s="31" t="n">
        <v>0</v>
      </c>
      <c r="G78" s="31" t="n">
        <v>40</v>
      </c>
      <c r="H78" s="55" t="n">
        <v>2.54</v>
      </c>
      <c r="I78" s="31" t="n">
        <v>73</v>
      </c>
      <c r="J78" s="31" t="n">
        <v>5</v>
      </c>
      <c r="K78" s="31" t="inlineStr">
        <is>
          <t>No</t>
        </is>
      </c>
      <c r="L78" s="31" t="inlineStr">
        <is>
          <t>Within</t>
        </is>
      </c>
    </row>
    <row r="79" ht="22" customHeight="1">
      <c r="A79" s="43" t="n">
        <v>78</v>
      </c>
      <c r="B79" s="34" t="inlineStr">
        <is>
          <t>Karma</t>
        </is>
      </c>
      <c r="C79" s="34" t="inlineStr">
        <is>
          <t>Karma Wellness Water</t>
        </is>
      </c>
      <c r="D79" s="34" t="inlineStr">
        <is>
          <t>3) Functional beverage (still/sparkling)</t>
        </is>
      </c>
      <c r="E79" s="31" t="n">
        <v>10</v>
      </c>
      <c r="F79" s="31" t="n">
        <v>0</v>
      </c>
      <c r="G79" s="31" t="n">
        <v>40</v>
      </c>
      <c r="H79" s="55" t="n">
        <v>1.88</v>
      </c>
      <c r="I79" s="31" t="n">
        <v>70</v>
      </c>
      <c r="J79" s="31" t="n">
        <v>5</v>
      </c>
      <c r="K79" s="31" t="inlineStr">
        <is>
          <t>No</t>
        </is>
      </c>
      <c r="L79" s="31" t="inlineStr">
        <is>
          <t>Within</t>
        </is>
      </c>
    </row>
    <row r="80" ht="22" customHeight="1">
      <c r="A80" s="43" t="n">
        <v>79</v>
      </c>
      <c r="B80" s="34" t="inlineStr">
        <is>
          <t>Califia Farms</t>
        </is>
      </c>
      <c r="C80" s="34" t="inlineStr">
        <is>
          <t>Califia Farms Cold Brew</t>
        </is>
      </c>
      <c r="D80" s="34" t="inlineStr">
        <is>
          <t>4) Caffeine &amp; energy beverage</t>
        </is>
      </c>
      <c r="E80" s="31" t="n">
        <v>9</v>
      </c>
      <c r="F80" s="31" t="n">
        <v>120</v>
      </c>
      <c r="G80" s="31" t="n">
        <v>70</v>
      </c>
      <c r="H80" s="55" t="n">
        <v>2.54</v>
      </c>
      <c r="I80" s="31" t="n">
        <v>69</v>
      </c>
      <c r="J80" s="31" t="n">
        <v>22</v>
      </c>
      <c r="K80" s="31" t="inlineStr">
        <is>
          <t>No</t>
        </is>
      </c>
      <c r="L80" s="31" t="inlineStr">
        <is>
          <t>Within</t>
        </is>
      </c>
    </row>
    <row r="81" ht="22" customHeight="1">
      <c r="A81" s="43" t="n">
        <v>79</v>
      </c>
      <c r="B81" s="34" t="inlineStr">
        <is>
          <t>Brew Dr</t>
        </is>
      </c>
      <c r="C81" s="34" t="inlineStr">
        <is>
          <t>Brew Dr Kombucha</t>
        </is>
      </c>
      <c r="D81" s="34" t="inlineStr">
        <is>
          <t>3) Functional beverage (still/sparkling)</t>
        </is>
      </c>
      <c r="E81" s="31" t="n">
        <v>10</v>
      </c>
      <c r="F81" s="31" t="n">
        <v>15</v>
      </c>
      <c r="G81" s="31" t="n">
        <v>50</v>
      </c>
      <c r="H81" s="55" t="n">
        <v>2.42</v>
      </c>
      <c r="I81" s="31" t="n">
        <v>69</v>
      </c>
      <c r="J81" s="31" t="n">
        <v>5</v>
      </c>
      <c r="K81" s="31" t="inlineStr">
        <is>
          <t>No</t>
        </is>
      </c>
      <c r="L81" s="31" t="inlineStr">
        <is>
          <t>Within</t>
        </is>
      </c>
    </row>
    <row r="82" ht="22" customHeight="1">
      <c r="A82" s="43" t="n">
        <v>81</v>
      </c>
      <c r="B82" s="34" t="inlineStr">
        <is>
          <t>Vita Coco</t>
        </is>
      </c>
      <c r="C82" s="34" t="inlineStr">
        <is>
          <t>Vita Coco Pure Coconut Water</t>
        </is>
      </c>
      <c r="D82" s="34" t="inlineStr">
        <is>
          <t>2) Electrolyte beverage (RTD)</t>
        </is>
      </c>
      <c r="E82" s="31" t="n">
        <v>11</v>
      </c>
      <c r="F82" s="31" t="n">
        <v>0</v>
      </c>
      <c r="G82" s="31" t="n">
        <v>45</v>
      </c>
      <c r="H82" s="55" t="n">
        <v>3.33</v>
      </c>
      <c r="I82" s="31" t="n">
        <v>67</v>
      </c>
      <c r="J82" s="31" t="n">
        <v>25</v>
      </c>
      <c r="K82" s="31" t="inlineStr">
        <is>
          <t>No</t>
        </is>
      </c>
      <c r="L82" s="31" t="inlineStr">
        <is>
          <t>Within</t>
        </is>
      </c>
    </row>
    <row r="83" ht="22" customHeight="1">
      <c r="A83" s="43" t="n">
        <v>81</v>
      </c>
      <c r="B83" s="34" t="inlineStr">
        <is>
          <t>Pedialyte</t>
        </is>
      </c>
      <c r="C83" s="34" t="inlineStr">
        <is>
          <t>Pedialyte Sport</t>
        </is>
      </c>
      <c r="D83" s="34" t="inlineStr">
        <is>
          <t>2) Electrolyte beverage (RTD)</t>
        </is>
      </c>
      <c r="E83" s="31" t="n">
        <v>11</v>
      </c>
      <c r="F83" s="31" t="n">
        <v>0</v>
      </c>
      <c r="G83" s="31" t="n">
        <v>45</v>
      </c>
      <c r="H83" s="55" t="n">
        <v>2.22</v>
      </c>
      <c r="I83" s="31" t="n">
        <v>67</v>
      </c>
      <c r="J83" s="31" t="n">
        <v>45</v>
      </c>
      <c r="K83" s="31" t="inlineStr">
        <is>
          <t>No</t>
        </is>
      </c>
      <c r="L83" s="31" t="inlineStr">
        <is>
          <t>Within</t>
        </is>
      </c>
    </row>
    <row r="84" ht="22" customHeight="1">
      <c r="A84" s="43" t="n">
        <v>83</v>
      </c>
      <c r="B84" s="34" t="inlineStr">
        <is>
          <t>Gatorade</t>
        </is>
      </c>
      <c r="C84" s="34" t="inlineStr">
        <is>
          <t>Gatorlyte Rapid Rehydration</t>
        </is>
      </c>
      <c r="D84" s="34" t="inlineStr">
        <is>
          <t>2) Electrolyte beverage (RTD)</t>
        </is>
      </c>
      <c r="E84" s="31" t="n">
        <v>12</v>
      </c>
      <c r="F84" s="31" t="n">
        <v>0</v>
      </c>
      <c r="G84" s="31" t="n">
        <v>50</v>
      </c>
      <c r="H84" s="55" t="n">
        <v>2.03</v>
      </c>
      <c r="I84" s="31" t="n">
        <v>64</v>
      </c>
      <c r="J84" s="31" t="n">
        <v>45</v>
      </c>
      <c r="K84" s="31" t="inlineStr">
        <is>
          <t>No</t>
        </is>
      </c>
      <c r="L84" s="31" t="inlineStr">
        <is>
          <t>Within</t>
        </is>
      </c>
    </row>
    <row r="85" ht="22" customHeight="1">
      <c r="A85" s="43" t="n">
        <v>83</v>
      </c>
      <c r="B85" s="34" t="inlineStr">
        <is>
          <t>GT's</t>
        </is>
      </c>
      <c r="C85" s="34" t="inlineStr">
        <is>
          <t>GT's Synergy Raw Kombucha</t>
        </is>
      </c>
      <c r="D85" s="34" t="inlineStr">
        <is>
          <t>3) Functional beverage (still/sparkling)</t>
        </is>
      </c>
      <c r="E85" s="31" t="n">
        <v>12</v>
      </c>
      <c r="F85" s="31" t="n">
        <v>14</v>
      </c>
      <c r="G85" s="31" t="n">
        <v>50</v>
      </c>
      <c r="H85" s="55" t="n">
        <v>2.5</v>
      </c>
      <c r="I85" s="31" t="n">
        <v>64</v>
      </c>
      <c r="J85" s="31" t="n">
        <v>5</v>
      </c>
      <c r="K85" s="31" t="inlineStr">
        <is>
          <t>No</t>
        </is>
      </c>
      <c r="L85" s="31" t="inlineStr">
        <is>
          <t>Within</t>
        </is>
      </c>
    </row>
    <row r="86" ht="22" customHeight="1">
      <c r="A86" s="43" t="n">
        <v>85</v>
      </c>
      <c r="B86" s="34" t="inlineStr">
        <is>
          <t>STOK</t>
        </is>
      </c>
      <c r="C86" s="34" t="inlineStr">
        <is>
          <t>STOK Cold Brew Coffee</t>
        </is>
      </c>
      <c r="D86" s="34" t="inlineStr">
        <is>
          <t>4) Caffeine &amp; energy beverage</t>
        </is>
      </c>
      <c r="E86" s="31" t="n">
        <v>13</v>
      </c>
      <c r="F86" s="31" t="n">
        <v>145</v>
      </c>
      <c r="G86" s="31" t="n">
        <v>70</v>
      </c>
      <c r="H86" s="55" t="n">
        <v>3.21</v>
      </c>
      <c r="I86" s="31" t="n">
        <v>59</v>
      </c>
      <c r="J86" s="31" t="n">
        <v>22</v>
      </c>
      <c r="K86" s="31" t="inlineStr">
        <is>
          <t>No</t>
        </is>
      </c>
      <c r="L86" s="31" t="inlineStr">
        <is>
          <t>Within</t>
        </is>
      </c>
    </row>
    <row r="87" ht="22" customHeight="1">
      <c r="A87" s="43" t="n">
        <v>86</v>
      </c>
      <c r="B87" s="34" t="inlineStr">
        <is>
          <t>San Pellegrino</t>
        </is>
      </c>
      <c r="C87" s="34" t="inlineStr">
        <is>
          <t>Sanpellegrino Aranciata (Italian Sparkling Drink)</t>
        </is>
      </c>
      <c r="D87" s="34" t="inlineStr">
        <is>
          <t>5) Sparkling water &amp; soda</t>
        </is>
      </c>
      <c r="E87" s="31" t="n">
        <v>16</v>
      </c>
      <c r="F87" s="31" t="n">
        <v>0</v>
      </c>
      <c r="G87" s="31" t="n">
        <v>70</v>
      </c>
      <c r="H87" s="55" t="n">
        <v>4.85</v>
      </c>
      <c r="I87" s="31" t="n">
        <v>52</v>
      </c>
      <c r="J87" s="31" t="n">
        <v>5</v>
      </c>
      <c r="K87" s="31" t="inlineStr">
        <is>
          <t>No</t>
        </is>
      </c>
      <c r="L87" s="31" t="inlineStr">
        <is>
          <t>Within</t>
        </is>
      </c>
    </row>
    <row r="88" ht="22" customHeight="1">
      <c r="A88" s="43" t="n">
        <v>86</v>
      </c>
      <c r="B88" s="34" t="inlineStr">
        <is>
          <t>La Colombe</t>
        </is>
      </c>
      <c r="C88" s="34" t="inlineStr">
        <is>
          <t>La Colombe Draft Latte</t>
        </is>
      </c>
      <c r="D88" s="34" t="inlineStr">
        <is>
          <t>4) Caffeine &amp; energy beverage</t>
        </is>
      </c>
      <c r="E88" s="31" t="n">
        <v>14</v>
      </c>
      <c r="F88" s="31" t="n">
        <v>120</v>
      </c>
      <c r="G88" s="31" t="n">
        <v>110</v>
      </c>
      <c r="H88" s="55" t="n">
        <v>5.38</v>
      </c>
      <c r="I88" s="31" t="n">
        <v>52</v>
      </c>
      <c r="J88" s="31" t="n">
        <v>22</v>
      </c>
      <c r="K88" s="31" t="inlineStr">
        <is>
          <t>No</t>
        </is>
      </c>
      <c r="L88" s="31" t="inlineStr">
        <is>
          <t>Over ceiling, confirm SKU</t>
        </is>
      </c>
    </row>
    <row r="89" ht="22" customHeight="1">
      <c r="A89" s="43" t="n">
        <v>88</v>
      </c>
      <c r="B89" s="34" t="inlineStr">
        <is>
          <t>ALO</t>
        </is>
      </c>
      <c r="C89" s="34" t="inlineStr">
        <is>
          <t>ALO Exposed Aloe Vera Drink</t>
        </is>
      </c>
      <c r="D89" s="34" t="inlineStr">
        <is>
          <t>3) Functional beverage (still/sparkling)</t>
        </is>
      </c>
      <c r="E89" s="31" t="n">
        <v>20</v>
      </c>
      <c r="F89" s="31" t="n">
        <v>0</v>
      </c>
      <c r="G89" s="31" t="n">
        <v>90</v>
      </c>
      <c r="H89" s="55" t="n">
        <v>4</v>
      </c>
      <c r="I89" s="31" t="n">
        <v>39</v>
      </c>
      <c r="J89" s="31" t="n">
        <v>5</v>
      </c>
      <c r="K89" s="31" t="inlineStr">
        <is>
          <t>No</t>
        </is>
      </c>
      <c r="L89" s="31" t="inlineStr">
        <is>
          <t>Within</t>
        </is>
      </c>
    </row>
    <row r="90" ht="22" customHeight="1">
      <c r="A90" s="43" t="n">
        <v>89</v>
      </c>
      <c r="B90" s="34" t="inlineStr">
        <is>
          <t>GURU</t>
        </is>
      </c>
      <c r="C90" s="34" t="inlineStr">
        <is>
          <t>GURU Organic Energy</t>
        </is>
      </c>
      <c r="D90" s="34" t="inlineStr">
        <is>
          <t>4) Caffeine &amp; energy beverage</t>
        </is>
      </c>
      <c r="E90" s="31" t="n">
        <v>21</v>
      </c>
      <c r="F90" s="31" t="n">
        <v>100</v>
      </c>
      <c r="G90" s="31" t="n">
        <v>80</v>
      </c>
      <c r="H90" s="55" t="n">
        <v>8.4</v>
      </c>
      <c r="I90" s="31" t="n">
        <v>38</v>
      </c>
      <c r="J90" s="31" t="n">
        <v>12</v>
      </c>
      <c r="K90" s="31" t="inlineStr">
        <is>
          <t>No</t>
        </is>
      </c>
      <c r="L90" s="31" t="inlineStr">
        <is>
          <t>Within</t>
        </is>
      </c>
    </row>
    <row r="91" ht="22" customHeight="1">
      <c r="A91" s="43" t="n">
        <v>90</v>
      </c>
      <c r="B91" s="34" t="inlineStr">
        <is>
          <t>Honest Tea</t>
        </is>
      </c>
      <c r="C91" s="34" t="inlineStr">
        <is>
          <t>Honest Tea Organic</t>
        </is>
      </c>
      <c r="D91" s="34" t="inlineStr">
        <is>
          <t>4) Caffeine &amp; energy beverage</t>
        </is>
      </c>
      <c r="E91" s="31" t="n">
        <v>21</v>
      </c>
      <c r="F91" s="31" t="n">
        <v>42</v>
      </c>
      <c r="G91" s="31" t="n">
        <v>90</v>
      </c>
      <c r="H91" s="55" t="n">
        <v>4.44</v>
      </c>
      <c r="I91" s="31" t="n">
        <v>37</v>
      </c>
      <c r="J91" s="31" t="n">
        <v>5</v>
      </c>
      <c r="K91" s="31" t="inlineStr">
        <is>
          <t>No</t>
        </is>
      </c>
      <c r="L91" s="31" t="inlineStr">
        <is>
          <t>Within</t>
        </is>
      </c>
    </row>
    <row r="92" ht="22" customHeight="1">
      <c r="A92" s="43" t="n">
        <v>91</v>
      </c>
      <c r="B92" s="34" t="inlineStr">
        <is>
          <t>Electrolit</t>
        </is>
      </c>
      <c r="C92" s="34" t="inlineStr">
        <is>
          <t>Electrolit Hydration Beverage</t>
        </is>
      </c>
      <c r="D92" s="34" t="inlineStr">
        <is>
          <t>2) Electrolyte beverage (RTD)</t>
        </is>
      </c>
      <c r="E92" s="31" t="n">
        <v>24</v>
      </c>
      <c r="F92" s="31" t="n">
        <v>0</v>
      </c>
      <c r="G92" s="31" t="n">
        <v>100</v>
      </c>
      <c r="H92" s="55" t="n">
        <v>3.84</v>
      </c>
      <c r="I92" s="31" t="n">
        <v>28</v>
      </c>
      <c r="J92" s="31" t="n">
        <v>45</v>
      </c>
      <c r="K92" s="31" t="inlineStr">
        <is>
          <t>No</t>
        </is>
      </c>
      <c r="L92" s="31" t="inlineStr">
        <is>
          <t>Within</t>
        </is>
      </c>
    </row>
    <row r="93" ht="22" customHeight="1">
      <c r="A93" s="43" t="n">
        <v>92</v>
      </c>
      <c r="B93" s="34" t="inlineStr">
        <is>
          <t>Pedialyte</t>
        </is>
      </c>
      <c r="C93" s="34" t="inlineStr">
        <is>
          <t>Pedialyte Electrolyte Solution</t>
        </is>
      </c>
      <c r="D93" s="34" t="inlineStr">
        <is>
          <t>2) Electrolyte beverage (RTD)</t>
        </is>
      </c>
      <c r="E93" s="31" t="n">
        <v>25</v>
      </c>
      <c r="F93" s="31" t="n">
        <v>0</v>
      </c>
      <c r="G93" s="31" t="n">
        <v>100</v>
      </c>
      <c r="H93" s="55" t="n">
        <v>2.5</v>
      </c>
      <c r="I93" s="31" t="n">
        <v>26</v>
      </c>
      <c r="J93" s="31" t="n">
        <v>45</v>
      </c>
      <c r="K93" s="31" t="inlineStr">
        <is>
          <t>No</t>
        </is>
      </c>
      <c r="L93" s="31" t="inlineStr">
        <is>
          <t>Within</t>
        </is>
      </c>
    </row>
    <row r="94" ht="22" customHeight="1">
      <c r="A94" s="43" t="n">
        <v>93</v>
      </c>
      <c r="B94" s="34" t="inlineStr">
        <is>
          <t>vitaminwater</t>
        </is>
      </c>
      <c r="C94" s="34" t="inlineStr">
        <is>
          <t>vitaminwater (glaceau)</t>
        </is>
      </c>
      <c r="D94" s="34" t="inlineStr">
        <is>
          <t>3) Functional beverage (still/sparkling)</t>
        </is>
      </c>
      <c r="E94" s="31" t="n">
        <v>27</v>
      </c>
      <c r="F94" s="31" t="n">
        <v>0</v>
      </c>
      <c r="G94" s="31" t="n">
        <v>100</v>
      </c>
      <c r="H94" s="55" t="n">
        <v>4.57</v>
      </c>
      <c r="I94" s="31" t="n">
        <v>21</v>
      </c>
      <c r="J94" s="31" t="n">
        <v>5</v>
      </c>
      <c r="K94" s="31" t="inlineStr">
        <is>
          <t>No</t>
        </is>
      </c>
      <c r="L94" s="31" t="inlineStr">
        <is>
          <t>Within</t>
        </is>
      </c>
    </row>
    <row r="95" ht="22" customHeight="1">
      <c r="A95" s="43" t="n">
        <v>94</v>
      </c>
      <c r="B95" s="34" t="inlineStr">
        <is>
          <t>Red Bull</t>
        </is>
      </c>
      <c r="C95" s="34" t="inlineStr">
        <is>
          <t>Red Bull Energy Drink</t>
        </is>
      </c>
      <c r="D95" s="34" t="inlineStr">
        <is>
          <t>4) Caffeine &amp; energy beverage</t>
        </is>
      </c>
      <c r="E95" s="31" t="n">
        <v>27</v>
      </c>
      <c r="F95" s="31" t="n">
        <v>80</v>
      </c>
      <c r="G95" s="31" t="n">
        <v>110</v>
      </c>
      <c r="H95" s="55" t="n">
        <v>10.8</v>
      </c>
      <c r="I95" s="31" t="n">
        <v>19</v>
      </c>
      <c r="J95" s="31" t="n">
        <v>32</v>
      </c>
      <c r="K95" s="31" t="inlineStr">
        <is>
          <t>No</t>
        </is>
      </c>
      <c r="L95" s="31" t="inlineStr">
        <is>
          <t>Within</t>
        </is>
      </c>
    </row>
    <row r="96" ht="22" customHeight="1">
      <c r="A96" s="43" t="n">
        <v>94</v>
      </c>
      <c r="B96" s="34" t="inlineStr">
        <is>
          <t>Red Bull</t>
        </is>
      </c>
      <c r="C96" s="34" t="inlineStr">
        <is>
          <t>Red Bull Editions</t>
        </is>
      </c>
      <c r="D96" s="34" t="inlineStr">
        <is>
          <t>4) Caffeine &amp; energy beverage</t>
        </is>
      </c>
      <c r="E96" s="31" t="n">
        <v>27</v>
      </c>
      <c r="F96" s="31" t="n">
        <v>80</v>
      </c>
      <c r="G96" s="31" t="n">
        <v>110</v>
      </c>
      <c r="H96" s="55" t="n">
        <v>10.8</v>
      </c>
      <c r="I96" s="31" t="n">
        <v>19</v>
      </c>
      <c r="J96" s="31" t="n">
        <v>32</v>
      </c>
      <c r="K96" s="31" t="inlineStr">
        <is>
          <t>No</t>
        </is>
      </c>
      <c r="L96" s="31" t="inlineStr">
        <is>
          <t>Within</t>
        </is>
      </c>
    </row>
    <row r="97" ht="22" customHeight="1">
      <c r="A97" s="43" t="n">
        <v>96</v>
      </c>
      <c r="B97" s="34" t="inlineStr">
        <is>
          <t>Guayaki</t>
        </is>
      </c>
      <c r="C97" s="34" t="inlineStr">
        <is>
          <t>Guayaki Yerba Mate</t>
        </is>
      </c>
      <c r="D97" s="34" t="inlineStr">
        <is>
          <t>4) Caffeine &amp; energy beverage</t>
        </is>
      </c>
      <c r="E97" s="31" t="n">
        <v>28</v>
      </c>
      <c r="F97" s="31" t="n">
        <v>150</v>
      </c>
      <c r="G97" s="31" t="n">
        <v>120</v>
      </c>
      <c r="H97" s="55" t="n">
        <v>6.11</v>
      </c>
      <c r="I97" s="31" t="n">
        <v>16</v>
      </c>
      <c r="J97" s="31" t="n">
        <v>20</v>
      </c>
      <c r="K97" s="31" t="inlineStr">
        <is>
          <t>No</t>
        </is>
      </c>
      <c r="L97" s="31" t="inlineStr">
        <is>
          <t>Within</t>
        </is>
      </c>
    </row>
    <row r="98" ht="22" customHeight="1">
      <c r="A98" s="43" t="n">
        <v>97</v>
      </c>
      <c r="B98" s="34" t="inlineStr">
        <is>
          <t>Brisk</t>
        </is>
      </c>
      <c r="C98" s="34" t="inlineStr">
        <is>
          <t>Brisk Iced Tea</t>
        </is>
      </c>
      <c r="D98" s="34" t="inlineStr">
        <is>
          <t>4) Caffeine &amp; energy beverage</t>
        </is>
      </c>
      <c r="E98" s="31" t="n">
        <v>29</v>
      </c>
      <c r="F98" s="31" t="n">
        <v>18</v>
      </c>
      <c r="G98" s="31" t="n">
        <v>110</v>
      </c>
      <c r="H98" s="55" t="n">
        <v>4.91</v>
      </c>
      <c r="I98" s="31" t="n">
        <v>14</v>
      </c>
      <c r="J98" s="31" t="n">
        <v>25</v>
      </c>
      <c r="K98" s="31" t="inlineStr">
        <is>
          <t>No</t>
        </is>
      </c>
      <c r="L98" s="31" t="inlineStr">
        <is>
          <t>Within</t>
        </is>
      </c>
    </row>
    <row r="99" ht="22" customHeight="1">
      <c r="A99" s="43" t="n">
        <v>98</v>
      </c>
      <c r="B99" s="34" t="inlineStr">
        <is>
          <t>BODYARMOR</t>
        </is>
      </c>
      <c r="C99" s="34" t="inlineStr">
        <is>
          <t>BODYARMOR Sports Drink</t>
        </is>
      </c>
      <c r="D99" s="34" t="inlineStr">
        <is>
          <t>2) Electrolyte beverage (RTD)</t>
        </is>
      </c>
      <c r="E99" s="31" t="n">
        <v>29</v>
      </c>
      <c r="F99" s="31" t="n">
        <v>0</v>
      </c>
      <c r="G99" s="31" t="n">
        <v>120</v>
      </c>
      <c r="H99" s="55" t="n">
        <v>6.13</v>
      </c>
      <c r="I99" s="31" t="n">
        <v>13</v>
      </c>
      <c r="J99" s="31" t="n">
        <v>35</v>
      </c>
      <c r="K99" s="31" t="inlineStr">
        <is>
          <t>No</t>
        </is>
      </c>
      <c r="L99" s="31" t="inlineStr">
        <is>
          <t>Within</t>
        </is>
      </c>
    </row>
    <row r="100" ht="22" customHeight="1">
      <c r="A100" s="43" t="n">
        <v>99</v>
      </c>
      <c r="B100" s="34" t="inlineStr">
        <is>
          <t>Rockstar</t>
        </is>
      </c>
      <c r="C100" s="34" t="inlineStr">
        <is>
          <t>Rockstar Energy</t>
        </is>
      </c>
      <c r="D100" s="34" t="inlineStr">
        <is>
          <t>4) Caffeine &amp; energy beverage</t>
        </is>
      </c>
      <c r="E100" s="31" t="n">
        <v>31</v>
      </c>
      <c r="F100" s="31" t="n">
        <v>160</v>
      </c>
      <c r="G100" s="31" t="n">
        <v>122</v>
      </c>
      <c r="H100" s="55" t="n">
        <v>6.55</v>
      </c>
      <c r="I100" s="31" t="n">
        <v>8</v>
      </c>
      <c r="J100" s="31" t="n">
        <v>30</v>
      </c>
      <c r="K100" s="31" t="inlineStr">
        <is>
          <t>No</t>
        </is>
      </c>
      <c r="L100" s="31" t="inlineStr">
        <is>
          <t>Within</t>
        </is>
      </c>
    </row>
    <row r="101" ht="22" customHeight="1">
      <c r="A101" s="43" t="n">
        <v>100</v>
      </c>
      <c r="B101" s="34" t="inlineStr">
        <is>
          <t>Starbucks</t>
        </is>
      </c>
      <c r="C101" s="34" t="inlineStr">
        <is>
          <t>Starbucks Doubleshot Energy</t>
        </is>
      </c>
      <c r="D101" s="34" t="inlineStr">
        <is>
          <t>4) Caffeine &amp; energy beverage</t>
        </is>
      </c>
      <c r="E101" s="31" t="n">
        <v>28</v>
      </c>
      <c r="F101" s="31" t="n">
        <v>135</v>
      </c>
      <c r="G101" s="31" t="n">
        <v>200</v>
      </c>
      <c r="H101" s="55" t="n">
        <v>6.31</v>
      </c>
      <c r="I101" s="31" t="n">
        <v>6</v>
      </c>
      <c r="J101" s="31" t="n">
        <v>32</v>
      </c>
      <c r="K101" s="31" t="inlineStr">
        <is>
          <t>No</t>
        </is>
      </c>
      <c r="L101" s="31" t="inlineStr">
        <is>
          <t>Within</t>
        </is>
      </c>
    </row>
    <row r="102" ht="22" customHeight="1">
      <c r="A102" s="43" t="n">
        <v>101</v>
      </c>
      <c r="B102" s="34" t="inlineStr">
        <is>
          <t>Pure Leaf</t>
        </is>
      </c>
      <c r="C102" s="34" t="inlineStr">
        <is>
          <t>Pure Leaf Iced Tea</t>
        </is>
      </c>
      <c r="D102" s="34" t="inlineStr">
        <is>
          <t>4) Caffeine &amp; energy beverage</t>
        </is>
      </c>
      <c r="E102" s="31" t="n">
        <v>32</v>
      </c>
      <c r="F102" s="31" t="n">
        <v>70</v>
      </c>
      <c r="G102" s="31" t="n">
        <v>130</v>
      </c>
      <c r="H102" s="55" t="n">
        <v>5.85</v>
      </c>
      <c r="I102" s="31" t="n">
        <v>4</v>
      </c>
      <c r="J102" s="31" t="n">
        <v>12</v>
      </c>
      <c r="K102" s="31" t="inlineStr">
        <is>
          <t>No</t>
        </is>
      </c>
      <c r="L102" s="31" t="inlineStr">
        <is>
          <t>Within</t>
        </is>
      </c>
    </row>
    <row r="103" ht="22" customHeight="1">
      <c r="A103" s="43" t="n">
        <v>102</v>
      </c>
      <c r="B103" s="34" t="inlineStr">
        <is>
          <t>Schweppes</t>
        </is>
      </c>
      <c r="C103" s="34" t="inlineStr">
        <is>
          <t>Schweppes Ginger Ale</t>
        </is>
      </c>
      <c r="D103" s="34" t="inlineStr">
        <is>
          <t>5) Sparkling water &amp; soda</t>
        </is>
      </c>
      <c r="E103" s="31" t="n">
        <v>33</v>
      </c>
      <c r="F103" s="31" t="n">
        <v>0</v>
      </c>
      <c r="G103" s="31" t="n">
        <v>130</v>
      </c>
      <c r="H103" s="55" t="n">
        <v>9.300000000000001</v>
      </c>
      <c r="I103" s="31" t="n">
        <v>2</v>
      </c>
      <c r="J103" s="31" t="n">
        <v>15</v>
      </c>
      <c r="K103" s="31" t="inlineStr">
        <is>
          <t>No</t>
        </is>
      </c>
      <c r="L103" s="31" t="inlineStr">
        <is>
          <t>Within</t>
        </is>
      </c>
    </row>
    <row r="104" ht="22" customHeight="1">
      <c r="A104" s="43" t="n">
        <v>103</v>
      </c>
      <c r="B104" s="34" t="inlineStr">
        <is>
          <t>Monster</t>
        </is>
      </c>
      <c r="C104" s="34" t="inlineStr">
        <is>
          <t>Monster Energy Original (Green)</t>
        </is>
      </c>
      <c r="D104" s="34" t="inlineStr">
        <is>
          <t>4) Caffeine &amp; energy beverage</t>
        </is>
      </c>
      <c r="E104" s="31" t="n">
        <v>54</v>
      </c>
      <c r="F104" s="31" t="n">
        <v>160</v>
      </c>
      <c r="G104" s="31" t="n">
        <v>210</v>
      </c>
      <c r="H104" s="55" t="n">
        <v>11.42</v>
      </c>
      <c r="I104" s="31" t="n">
        <v>0</v>
      </c>
      <c r="J104" s="31" t="n">
        <v>40</v>
      </c>
      <c r="K104" s="31" t="inlineStr">
        <is>
          <t>No</t>
        </is>
      </c>
      <c r="L104" s="31" t="inlineStr">
        <is>
          <t>Within</t>
        </is>
      </c>
    </row>
    <row r="105" ht="22" customHeight="1">
      <c r="A105" s="43" t="n">
        <v>103</v>
      </c>
      <c r="B105" s="34" t="inlineStr">
        <is>
          <t>NOS</t>
        </is>
      </c>
      <c r="C105" s="34" t="inlineStr">
        <is>
          <t>NOS Energy Drink</t>
        </is>
      </c>
      <c r="D105" s="34" t="inlineStr">
        <is>
          <t>4) Caffeine &amp; energy beverage</t>
        </is>
      </c>
      <c r="E105" s="31" t="n">
        <v>54</v>
      </c>
      <c r="F105" s="31" t="n">
        <v>160</v>
      </c>
      <c r="G105" s="31" t="n">
        <v>210</v>
      </c>
      <c r="H105" s="55" t="n">
        <v>11.42</v>
      </c>
      <c r="I105" s="31" t="n">
        <v>0</v>
      </c>
      <c r="J105" s="31" t="n">
        <v>40</v>
      </c>
      <c r="K105" s="31" t="inlineStr">
        <is>
          <t>No</t>
        </is>
      </c>
      <c r="L105" s="31" t="inlineStr">
        <is>
          <t>Within</t>
        </is>
      </c>
    </row>
    <row r="106" ht="22" customHeight="1">
      <c r="A106" s="43" t="n">
        <v>103</v>
      </c>
      <c r="B106" s="34" t="inlineStr">
        <is>
          <t>Gatorade</t>
        </is>
      </c>
      <c r="C106" s="34" t="inlineStr">
        <is>
          <t>Gatorade Thirst Quencher</t>
        </is>
      </c>
      <c r="D106" s="34" t="inlineStr">
        <is>
          <t>2) Electrolyte beverage (RTD)</t>
        </is>
      </c>
      <c r="E106" s="31" t="n">
        <v>34</v>
      </c>
      <c r="F106" s="31" t="n">
        <v>0</v>
      </c>
      <c r="G106" s="31" t="n">
        <v>140</v>
      </c>
      <c r="H106" s="55" t="n">
        <v>5.75</v>
      </c>
      <c r="I106" s="31" t="n">
        <v>0</v>
      </c>
      <c r="J106" s="31" t="n">
        <v>25</v>
      </c>
      <c r="K106" s="31" t="inlineStr">
        <is>
          <t>No</t>
        </is>
      </c>
      <c r="L106" s="31" t="inlineStr">
        <is>
          <t>Within</t>
        </is>
      </c>
    </row>
    <row r="107" ht="22" customHeight="1">
      <c r="A107" s="43" t="n">
        <v>103</v>
      </c>
      <c r="B107" s="34" t="inlineStr">
        <is>
          <t>Powerade</t>
        </is>
      </c>
      <c r="C107" s="34" t="inlineStr">
        <is>
          <t>Powerade Mountain Berry Blast</t>
        </is>
      </c>
      <c r="D107" s="34" t="inlineStr">
        <is>
          <t>2) Electrolyte beverage (RTD)</t>
        </is>
      </c>
      <c r="E107" s="31" t="n">
        <v>35</v>
      </c>
      <c r="F107" s="31" t="n">
        <v>0</v>
      </c>
      <c r="G107" s="31" t="n">
        <v>130</v>
      </c>
      <c r="H107" s="55" t="n">
        <v>5.92</v>
      </c>
      <c r="I107" s="31" t="n">
        <v>0</v>
      </c>
      <c r="J107" s="31" t="n">
        <v>25</v>
      </c>
      <c r="K107" s="31" t="inlineStr">
        <is>
          <t>No</t>
        </is>
      </c>
      <c r="L107" s="31" t="inlineStr">
        <is>
          <t>Within</t>
        </is>
      </c>
    </row>
    <row r="108" ht="22" customHeight="1">
      <c r="A108" s="43" t="n">
        <v>103</v>
      </c>
      <c r="B108" s="34" t="inlineStr">
        <is>
          <t>Coca-Cola</t>
        </is>
      </c>
      <c r="C108" s="34" t="inlineStr">
        <is>
          <t>Coca-Cola Classic</t>
        </is>
      </c>
      <c r="D108" s="34" t="inlineStr">
        <is>
          <t>5) Sparkling water &amp; soda</t>
        </is>
      </c>
      <c r="E108" s="31" t="n">
        <v>39</v>
      </c>
      <c r="F108" s="31" t="n">
        <v>34</v>
      </c>
      <c r="G108" s="31" t="n">
        <v>140</v>
      </c>
      <c r="H108" s="55" t="n">
        <v>10.99</v>
      </c>
      <c r="I108" s="31" t="n">
        <v>0</v>
      </c>
      <c r="J108" s="31" t="n">
        <v>15</v>
      </c>
      <c r="K108" s="31" t="inlineStr">
        <is>
          <t>No</t>
        </is>
      </c>
      <c r="L108" s="31" t="inlineStr">
        <is>
          <t>Within</t>
        </is>
      </c>
    </row>
    <row r="109" ht="22" customHeight="1">
      <c r="A109" s="43" t="n">
        <v>103</v>
      </c>
      <c r="B109" s="34" t="inlineStr">
        <is>
          <t>Full Throttle</t>
        </is>
      </c>
      <c r="C109" s="34" t="inlineStr">
        <is>
          <t>Full Throttle Energy</t>
        </is>
      </c>
      <c r="D109" s="34" t="inlineStr">
        <is>
          <t>4) Caffeine &amp; energy beverage</t>
        </is>
      </c>
      <c r="E109" s="31" t="n">
        <v>58</v>
      </c>
      <c r="F109" s="31" t="n">
        <v>160</v>
      </c>
      <c r="G109" s="31" t="n">
        <v>220</v>
      </c>
      <c r="H109" s="55" t="n">
        <v>12.26</v>
      </c>
      <c r="I109" s="31" t="n">
        <v>0</v>
      </c>
      <c r="J109" s="31" t="n">
        <v>40</v>
      </c>
      <c r="K109" s="31" t="inlineStr">
        <is>
          <t>No</t>
        </is>
      </c>
      <c r="L109" s="31" t="inlineStr">
        <is>
          <t>Within</t>
        </is>
      </c>
    </row>
    <row r="110" ht="22" customHeight="1">
      <c r="A110" s="43" t="n">
        <v>103</v>
      </c>
      <c r="B110" s="34" t="inlineStr">
        <is>
          <t>Venom</t>
        </is>
      </c>
      <c r="C110" s="34" t="inlineStr">
        <is>
          <t>Venom Energy</t>
        </is>
      </c>
      <c r="D110" s="34" t="inlineStr">
        <is>
          <t>4) Caffeine &amp; energy beverage</t>
        </is>
      </c>
      <c r="E110" s="31" t="n">
        <v>53</v>
      </c>
      <c r="F110" s="31" t="n">
        <v>160</v>
      </c>
      <c r="G110" s="31" t="n">
        <v>240</v>
      </c>
      <c r="H110" s="55" t="n">
        <v>11.21</v>
      </c>
      <c r="I110" s="31" t="n">
        <v>0</v>
      </c>
      <c r="J110" s="31" t="n">
        <v>40</v>
      </c>
      <c r="K110" s="31" t="inlineStr">
        <is>
          <t>No</t>
        </is>
      </c>
      <c r="L110" s="31" t="inlineStr">
        <is>
          <t>Within</t>
        </is>
      </c>
    </row>
    <row r="111" ht="22" customHeight="1">
      <c r="A111" s="43" t="n">
        <v>103</v>
      </c>
      <c r="B111" s="34" t="inlineStr">
        <is>
          <t>AMP</t>
        </is>
      </c>
      <c r="C111" s="34" t="inlineStr">
        <is>
          <t>AMP Energy</t>
        </is>
      </c>
      <c r="D111" s="34" t="inlineStr">
        <is>
          <t>4) Caffeine &amp; energy beverage</t>
        </is>
      </c>
      <c r="E111" s="31" t="n">
        <v>58</v>
      </c>
      <c r="F111" s="31" t="n">
        <v>142</v>
      </c>
      <c r="G111" s="31" t="n">
        <v>220</v>
      </c>
      <c r="H111" s="55" t="n">
        <v>12.26</v>
      </c>
      <c r="I111" s="31" t="n">
        <v>0</v>
      </c>
      <c r="J111" s="31" t="n">
        <v>32</v>
      </c>
      <c r="K111" s="31" t="inlineStr">
        <is>
          <t>No</t>
        </is>
      </c>
      <c r="L111" s="31" t="inlineStr">
        <is>
          <t>Within</t>
        </is>
      </c>
    </row>
    <row r="112" ht="22" customHeight="1">
      <c r="A112" s="43" t="n">
        <v>103</v>
      </c>
      <c r="B112" s="34" t="inlineStr">
        <is>
          <t>Monster</t>
        </is>
      </c>
      <c r="C112" s="34" t="inlineStr">
        <is>
          <t>Monster Java</t>
        </is>
      </c>
      <c r="D112" s="34" t="inlineStr">
        <is>
          <t>4) Caffeine &amp; energy beverage</t>
        </is>
      </c>
      <c r="E112" s="31" t="n">
        <v>35</v>
      </c>
      <c r="F112" s="31" t="n">
        <v>200</v>
      </c>
      <c r="G112" s="31" t="n">
        <v>220</v>
      </c>
      <c r="H112" s="55" t="n">
        <v>7.88</v>
      </c>
      <c r="I112" s="31" t="n">
        <v>0</v>
      </c>
      <c r="J112" s="31" t="n">
        <v>60</v>
      </c>
      <c r="K112" s="31" t="inlineStr">
        <is>
          <t>No</t>
        </is>
      </c>
      <c r="L112" s="31" t="inlineStr">
        <is>
          <t>Over ceiling, confirm SKU</t>
        </is>
      </c>
    </row>
    <row r="113" ht="22" customHeight="1">
      <c r="A113" s="43" t="n">
        <v>103</v>
      </c>
      <c r="B113" s="34" t="inlineStr">
        <is>
          <t>Arizona</t>
        </is>
      </c>
      <c r="C113" s="34" t="inlineStr">
        <is>
          <t>Arizona Green Tea</t>
        </is>
      </c>
      <c r="D113" s="34" t="inlineStr">
        <is>
          <t>4) Caffeine &amp; energy beverage</t>
        </is>
      </c>
      <c r="E113" s="31" t="n">
        <v>49</v>
      </c>
      <c r="F113" s="31" t="n">
        <v>22</v>
      </c>
      <c r="G113" s="31" t="n">
        <v>200</v>
      </c>
      <c r="H113" s="55" t="n">
        <v>7.21</v>
      </c>
      <c r="I113" s="31" t="n">
        <v>0</v>
      </c>
      <c r="J113" s="31" t="n">
        <v>5</v>
      </c>
      <c r="K113" s="31" t="inlineStr">
        <is>
          <t>No</t>
        </is>
      </c>
      <c r="L113" s="31" t="inlineStr">
        <is>
          <t>Within</t>
        </is>
      </c>
    </row>
    <row r="114" ht="22" customHeight="1">
      <c r="A114" s="43" t="n">
        <v>103</v>
      </c>
      <c r="B114" s="34" t="inlineStr">
        <is>
          <t>Gold Peak</t>
        </is>
      </c>
      <c r="C114" s="34" t="inlineStr">
        <is>
          <t>Gold Peak Tea</t>
        </is>
      </c>
      <c r="D114" s="34" t="inlineStr">
        <is>
          <t>4) Caffeine &amp; energy beverage</t>
        </is>
      </c>
      <c r="E114" s="31" t="n">
        <v>35</v>
      </c>
      <c r="F114" s="31" t="n">
        <v>45</v>
      </c>
      <c r="G114" s="31" t="n">
        <v>140</v>
      </c>
      <c r="H114" s="55" t="n">
        <v>6.4</v>
      </c>
      <c r="I114" s="31" t="n">
        <v>0</v>
      </c>
      <c r="J114" s="31" t="n">
        <v>5</v>
      </c>
      <c r="K114" s="31" t="inlineStr">
        <is>
          <t>No</t>
        </is>
      </c>
      <c r="L114" s="31" t="inlineStr">
        <is>
          <t>Within</t>
        </is>
      </c>
    </row>
    <row r="115" ht="22" customHeight="1">
      <c r="A115" s="43" t="n">
        <v>103</v>
      </c>
      <c r="B115" s="34" t="inlineStr">
        <is>
          <t>Starbucks</t>
        </is>
      </c>
      <c r="C115" s="34" t="inlineStr">
        <is>
          <t>Starbucks Frappuccino</t>
        </is>
      </c>
      <c r="D115" s="34" t="inlineStr">
        <is>
          <t>4) Caffeine &amp; energy beverage</t>
        </is>
      </c>
      <c r="E115" s="31" t="n">
        <v>31</v>
      </c>
      <c r="F115" s="31" t="n">
        <v>90</v>
      </c>
      <c r="G115" s="31" t="n">
        <v>200</v>
      </c>
      <c r="H115" s="55" t="n">
        <v>11.03</v>
      </c>
      <c r="I115" s="31" t="n">
        <v>0</v>
      </c>
      <c r="J115" s="31" t="n">
        <v>22</v>
      </c>
      <c r="K115" s="31" t="inlineStr">
        <is>
          <t>No</t>
        </is>
      </c>
      <c r="L115" s="31" t="inlineStr">
        <is>
          <t>Within</t>
        </is>
      </c>
    </row>
    <row r="116" ht="22" customHeight="1">
      <c r="A116" s="43" t="n">
        <v>103</v>
      </c>
      <c r="B116" s="34" t="inlineStr">
        <is>
          <t>Pepsi</t>
        </is>
      </c>
      <c r="C116" s="34" t="inlineStr">
        <is>
          <t>Pepsi Cola</t>
        </is>
      </c>
      <c r="D116" s="34" t="inlineStr">
        <is>
          <t>5) Sparkling water &amp; soda</t>
        </is>
      </c>
      <c r="E116" s="31" t="n">
        <v>41</v>
      </c>
      <c r="F116" s="31" t="n">
        <v>38</v>
      </c>
      <c r="G116" s="31" t="n">
        <v>150</v>
      </c>
      <c r="H116" s="55" t="n">
        <v>11.55</v>
      </c>
      <c r="I116" s="31" t="n">
        <v>0</v>
      </c>
      <c r="J116" s="31" t="n">
        <v>15</v>
      </c>
      <c r="K116" s="31" t="inlineStr">
        <is>
          <t>No</t>
        </is>
      </c>
      <c r="L116" s="31" t="inlineStr">
        <is>
          <t>Within</t>
        </is>
      </c>
    </row>
    <row r="117" ht="22" customHeight="1">
      <c r="A117" s="43" t="n">
        <v>103</v>
      </c>
      <c r="B117" s="34" t="inlineStr">
        <is>
          <t>Sprite</t>
        </is>
      </c>
      <c r="C117" s="34" t="inlineStr">
        <is>
          <t>Sprite Lemon-Lime</t>
        </is>
      </c>
      <c r="D117" s="34" t="inlineStr">
        <is>
          <t>5) Sparkling water &amp; soda</t>
        </is>
      </c>
      <c r="E117" s="31" t="n">
        <v>38</v>
      </c>
      <c r="F117" s="31" t="n">
        <v>0</v>
      </c>
      <c r="G117" s="31" t="n">
        <v>140</v>
      </c>
      <c r="H117" s="55" t="n">
        <v>10.7</v>
      </c>
      <c r="I117" s="31" t="n">
        <v>0</v>
      </c>
      <c r="J117" s="31" t="n">
        <v>15</v>
      </c>
      <c r="K117" s="31" t="inlineStr">
        <is>
          <t>No</t>
        </is>
      </c>
      <c r="L117" s="31" t="inlineStr">
        <is>
          <t>Within</t>
        </is>
      </c>
    </row>
    <row r="118" ht="22" customHeight="1">
      <c r="A118" s="43" t="n">
        <v>103</v>
      </c>
      <c r="B118" s="34" t="inlineStr">
        <is>
          <t>Fanta</t>
        </is>
      </c>
      <c r="C118" s="34" t="inlineStr">
        <is>
          <t>Fanta Orange</t>
        </is>
      </c>
      <c r="D118" s="34" t="inlineStr">
        <is>
          <t>5) Sparkling water &amp; soda</t>
        </is>
      </c>
      <c r="E118" s="31" t="n">
        <v>44</v>
      </c>
      <c r="F118" s="31" t="n">
        <v>0</v>
      </c>
      <c r="G118" s="31" t="n">
        <v>160</v>
      </c>
      <c r="H118" s="55" t="n">
        <v>12.39</v>
      </c>
      <c r="I118" s="31" t="n">
        <v>0</v>
      </c>
      <c r="J118" s="31" t="n">
        <v>15</v>
      </c>
      <c r="K118" s="31" t="inlineStr">
        <is>
          <t>No</t>
        </is>
      </c>
      <c r="L118" s="31" t="inlineStr">
        <is>
          <t>Within</t>
        </is>
      </c>
    </row>
    <row r="119" ht="22" customHeight="1">
      <c r="A119" s="43" t="n">
        <v>103</v>
      </c>
      <c r="B119" s="34" t="inlineStr">
        <is>
          <t>7UP</t>
        </is>
      </c>
      <c r="C119" s="34" t="inlineStr">
        <is>
          <t>7UP Lemon-Lime</t>
        </is>
      </c>
      <c r="D119" s="34" t="inlineStr">
        <is>
          <t>5) Sparkling water &amp; soda</t>
        </is>
      </c>
      <c r="E119" s="31" t="n">
        <v>38</v>
      </c>
      <c r="F119" s="31" t="n">
        <v>0</v>
      </c>
      <c r="G119" s="31" t="n">
        <v>140</v>
      </c>
      <c r="H119" s="55" t="n">
        <v>10.7</v>
      </c>
      <c r="I119" s="31" t="n">
        <v>0</v>
      </c>
      <c r="J119" s="31" t="n">
        <v>15</v>
      </c>
      <c r="K119" s="31" t="inlineStr">
        <is>
          <t>No</t>
        </is>
      </c>
      <c r="L119" s="31" t="inlineStr">
        <is>
          <t>Within</t>
        </is>
      </c>
    </row>
    <row r="120" ht="22" customHeight="1">
      <c r="A120" s="43" t="n">
        <v>103</v>
      </c>
      <c r="B120" s="34" t="inlineStr">
        <is>
          <t>Mountain Dew</t>
        </is>
      </c>
      <c r="C120" s="34" t="inlineStr">
        <is>
          <t>Mountain Dew Citrus</t>
        </is>
      </c>
      <c r="D120" s="34" t="inlineStr">
        <is>
          <t>5) Sparkling water &amp; soda</t>
        </is>
      </c>
      <c r="E120" s="31" t="n">
        <v>46</v>
      </c>
      <c r="F120" s="31" t="n">
        <v>54</v>
      </c>
      <c r="G120" s="31" t="n">
        <v>170</v>
      </c>
      <c r="H120" s="55" t="n">
        <v>12.96</v>
      </c>
      <c r="I120" s="31" t="n">
        <v>0</v>
      </c>
      <c r="J120" s="31" t="n">
        <v>22</v>
      </c>
      <c r="K120" s="31" t="inlineStr">
        <is>
          <t>No</t>
        </is>
      </c>
      <c r="L120" s="31" t="inlineStr">
        <is>
          <t>Within</t>
        </is>
      </c>
    </row>
    <row r="121" ht="22" customHeight="1">
      <c r="A121" s="43" t="n">
        <v>103</v>
      </c>
      <c r="B121" s="34" t="inlineStr">
        <is>
          <t>Dr Pepper</t>
        </is>
      </c>
      <c r="C121" s="34" t="inlineStr">
        <is>
          <t>Dr Pepper</t>
        </is>
      </c>
      <c r="D121" s="34" t="inlineStr">
        <is>
          <t>5) Sparkling water &amp; soda</t>
        </is>
      </c>
      <c r="E121" s="31" t="n">
        <v>40</v>
      </c>
      <c r="F121" s="31" t="n">
        <v>41</v>
      </c>
      <c r="G121" s="31" t="n">
        <v>150</v>
      </c>
      <c r="H121" s="55" t="n">
        <v>11.27</v>
      </c>
      <c r="I121" s="31" t="n">
        <v>0</v>
      </c>
      <c r="J121" s="31" t="n">
        <v>15</v>
      </c>
      <c r="K121" s="31" t="inlineStr">
        <is>
          <t>No</t>
        </is>
      </c>
      <c r="L121" s="31" t="inlineStr">
        <is>
          <t>Within</t>
        </is>
      </c>
    </row>
    <row r="122" ht="22" customHeight="1">
      <c r="A122" s="43" t="n">
        <v>103</v>
      </c>
      <c r="B122" s="34" t="inlineStr">
        <is>
          <t>Canada Dry</t>
        </is>
      </c>
      <c r="C122" s="34" t="inlineStr">
        <is>
          <t>Canada Dry Ginger Ale</t>
        </is>
      </c>
      <c r="D122" s="34" t="inlineStr">
        <is>
          <t>5) Sparkling water &amp; soda</t>
        </is>
      </c>
      <c r="E122" s="31" t="n">
        <v>36</v>
      </c>
      <c r="F122" s="31" t="n">
        <v>0</v>
      </c>
      <c r="G122" s="31" t="n">
        <v>140</v>
      </c>
      <c r="H122" s="55" t="n">
        <v>10.14</v>
      </c>
      <c r="I122" s="31" t="n">
        <v>0</v>
      </c>
      <c r="J122" s="31" t="n">
        <v>15</v>
      </c>
      <c r="K122" s="31" t="inlineStr">
        <is>
          <t>No</t>
        </is>
      </c>
      <c r="L122" s="31" t="inlineStr">
        <is>
          <t>Within</t>
        </is>
      </c>
    </row>
    <row r="123" ht="22" customHeight="1">
      <c r="A123" s="43" t="n">
        <v>103</v>
      </c>
      <c r="B123" s="34" t="inlineStr">
        <is>
          <t>A&amp;W</t>
        </is>
      </c>
      <c r="C123" s="34" t="inlineStr">
        <is>
          <t>A&amp;W Root Beer</t>
        </is>
      </c>
      <c r="D123" s="34" t="inlineStr">
        <is>
          <t>5) Sparkling water &amp; soda</t>
        </is>
      </c>
      <c r="E123" s="31" t="n">
        <v>46</v>
      </c>
      <c r="F123" s="31" t="n">
        <v>0</v>
      </c>
      <c r="G123" s="31" t="n">
        <v>170</v>
      </c>
      <c r="H123" s="55" t="n">
        <v>12.96</v>
      </c>
      <c r="I123" s="31" t="n">
        <v>0</v>
      </c>
      <c r="J123" s="31" t="n">
        <v>15</v>
      </c>
      <c r="K123" s="31" t="inlineStr">
        <is>
          <t>No</t>
        </is>
      </c>
      <c r="L123" s="31" t="inlineStr">
        <is>
          <t>Within</t>
        </is>
      </c>
    </row>
    <row r="124" ht="22" customHeight="1">
      <c r="A124" s="43" t="n">
        <v>103</v>
      </c>
      <c r="B124" s="34" t="inlineStr">
        <is>
          <t>Crush</t>
        </is>
      </c>
      <c r="C124" s="34" t="inlineStr">
        <is>
          <t>Crush Orange</t>
        </is>
      </c>
      <c r="D124" s="34" t="inlineStr">
        <is>
          <t>5) Sparkling water &amp; soda</t>
        </is>
      </c>
      <c r="E124" s="31" t="n">
        <v>49</v>
      </c>
      <c r="F124" s="31" t="n">
        <v>0</v>
      </c>
      <c r="G124" s="31" t="n">
        <v>180</v>
      </c>
      <c r="H124" s="55" t="n">
        <v>13.8</v>
      </c>
      <c r="I124" s="31" t="n">
        <v>0</v>
      </c>
      <c r="J124" s="31" t="n">
        <v>15</v>
      </c>
      <c r="K124" s="31" t="inlineStr">
        <is>
          <t>No</t>
        </is>
      </c>
      <c r="L124" s="31" t="inlineStr">
        <is>
          <t>Within</t>
        </is>
      </c>
    </row>
    <row r="125" ht="22" customHeight="1">
      <c r="A125" s="43" t="n">
        <v>103</v>
      </c>
      <c r="B125" s="34" t="inlineStr">
        <is>
          <t>Sunkist</t>
        </is>
      </c>
      <c r="C125" s="34" t="inlineStr">
        <is>
          <t>Sunkist Orange</t>
        </is>
      </c>
      <c r="D125" s="34" t="inlineStr">
        <is>
          <t>5) Sparkling water &amp; soda</t>
        </is>
      </c>
      <c r="E125" s="31" t="n">
        <v>51</v>
      </c>
      <c r="F125" s="31" t="n">
        <v>19</v>
      </c>
      <c r="G125" s="31" t="n">
        <v>190</v>
      </c>
      <c r="H125" s="55" t="n">
        <v>14.37</v>
      </c>
      <c r="I125" s="31" t="n">
        <v>0</v>
      </c>
      <c r="J125" s="31" t="n">
        <v>15</v>
      </c>
      <c r="K125" s="31" t="inlineStr">
        <is>
          <t>No</t>
        </is>
      </c>
      <c r="L125" s="31" t="inlineStr">
        <is>
          <t>Within</t>
        </is>
      </c>
    </row>
    <row r="126" ht="22" customHeight="1">
      <c r="A126" s="43" t="n">
        <v>103</v>
      </c>
      <c r="B126" s="34" t="inlineStr">
        <is>
          <t>Mug</t>
        </is>
      </c>
      <c r="C126" s="34" t="inlineStr">
        <is>
          <t>Mug Root Beer</t>
        </is>
      </c>
      <c r="D126" s="34" t="inlineStr">
        <is>
          <t>5) Sparkling water &amp; soda</t>
        </is>
      </c>
      <c r="E126" s="31" t="n">
        <v>43</v>
      </c>
      <c r="F126" s="31" t="n">
        <v>0</v>
      </c>
      <c r="G126" s="31" t="n">
        <v>160</v>
      </c>
      <c r="H126" s="55" t="n">
        <v>12.11</v>
      </c>
      <c r="I126" s="31" t="n">
        <v>0</v>
      </c>
      <c r="J126" s="31" t="n">
        <v>15</v>
      </c>
      <c r="K126" s="31" t="inlineStr">
        <is>
          <t>No</t>
        </is>
      </c>
      <c r="L126" s="31" t="inlineStr">
        <is>
          <t>Within</t>
        </is>
      </c>
    </row>
    <row r="128">
      <c r="A128" s="45" t="inlineStr">
        <is>
          <t>Ranked by Health Score, which counts sugar and calories ONLY and ignores caffeine entirely, so a line can rank high here and still sit over the Health Canada caffeine ceiling: read the last column with the score. The Organika benchmark's Functional Score is understated because its sodium and potassium split is not published.</t>
        </is>
      </c>
      <c r="B128" s="37" t="n"/>
      <c r="C128" s="37" t="n"/>
      <c r="D128" s="37" t="n"/>
      <c r="E128" s="37" t="n"/>
      <c r="F128" s="37" t="n"/>
      <c r="G128" s="37" t="n"/>
      <c r="H128" s="37" t="n"/>
      <c r="I128" s="37" t="n"/>
      <c r="J128" s="37" t="n"/>
      <c r="K128" s="38" t="n"/>
    </row>
  </sheetData>
  <mergeCells count="1">
    <mergeCell ref="A128:K128"/>
  </mergeCells>
  <conditionalFormatting sqref="I2:I126">
    <cfRule type="dataBar" priority="1">
      <dataBar>
        <cfvo type="num" val="0"/>
        <cfvo type="num" val="100"/>
        <color rgb="0063BE7B"/>
      </dataBar>
    </cfRule>
  </conditionalFormatting>
  <conditionalFormatting sqref="J2:J126">
    <cfRule type="dataBar" priority="2">
      <dataBar>
        <cfvo type="num" val="0"/>
        <cfvo type="num" val="75"/>
        <color rgb="008FAADC"/>
      </dataBar>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tabColor rgb="00BF9000"/>
    <outlinePr summaryBelow="1" summaryRight="1"/>
    <pageSetUpPr fitToPage="1"/>
  </sheetPr>
  <dimension ref="A1:J2930"/>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4" customWidth="1" min="3" max="3"/>
    <col width="13" customWidth="1" min="4" max="4"/>
    <col width="9" customWidth="1" min="5" max="5"/>
    <col width="13" customWidth="1" min="6" max="6"/>
    <col width="11" customWidth="1" min="7" max="7"/>
    <col width="15" customWidth="1" min="8" max="8"/>
    <col width="11" customWidth="1" min="9" max="9"/>
    <col width="46" customWidth="1" min="10" max="10"/>
  </cols>
  <sheetData>
    <row r="1" ht="42" customHeight="1">
      <c r="A1" s="46" t="inlineStr">
        <is>
          <t>Brand</t>
        </is>
      </c>
      <c r="B1" s="46" t="inlineStr">
        <is>
          <t>SKU</t>
        </is>
      </c>
      <c r="C1" s="46" t="inlineStr">
        <is>
          <t>Category</t>
        </is>
      </c>
      <c r="D1" s="46" t="inlineStr">
        <is>
          <t>One Time Price</t>
        </is>
      </c>
      <c r="E1" s="46" t="inlineStr">
        <is>
          <t>S&amp;S %</t>
        </is>
      </c>
      <c r="F1" s="46" t="inlineStr">
        <is>
          <t>S&amp;S Price</t>
        </is>
      </c>
      <c r="G1" s="46" t="inlineStr">
        <is>
          <t>Coupon Val</t>
        </is>
      </c>
      <c r="H1" s="46" t="inlineStr">
        <is>
          <t>True Floor (stacked)</t>
        </is>
      </c>
      <c r="I1" s="46" t="inlineStr">
        <is>
          <t>Health Score</t>
        </is>
      </c>
      <c r="J1" s="46" t="inlineStr">
        <is>
          <t>Promo reliance read (qualitative)</t>
        </is>
      </c>
    </row>
    <row r="2" ht="28" customHeight="1">
      <c r="A2" s="34" t="inlineStr">
        <is>
          <t>Red Bull</t>
        </is>
      </c>
      <c r="B2" s="34" t="inlineStr">
        <is>
          <t>Red Bull Energy Drink | Original | 4 pack 250mL</t>
        </is>
      </c>
      <c r="C2" s="34" t="inlineStr">
        <is>
          <t>4) Caffeine &amp; energy beverage</t>
        </is>
      </c>
      <c r="D2" s="49">
        <f>IF('M4 Caffeine &amp; Energy'!F2="","",'M4 Caffeine &amp; Energy'!F2)</f>
        <v/>
      </c>
      <c r="E2" s="52">
        <f>IF('M4 Caffeine &amp; Energy'!J2="","",'M4 Caffeine &amp; Energy'!J2)</f>
        <v/>
      </c>
      <c r="F2" s="50">
        <f>IF('M4 Caffeine &amp; Energy'!K2="","",'M4 Caffeine &amp; Energy'!K2)</f>
        <v/>
      </c>
      <c r="G2" s="49">
        <f>IF('M4 Caffeine &amp; Energy'!AM2="","",'M4 Caffeine &amp; Energy'!AM2)</f>
        <v/>
      </c>
      <c r="H2" s="50">
        <f>IF('M4 Caffeine &amp; Energy'!N2="","",'M4 Caffeine &amp; Energy'!N2)</f>
        <v/>
      </c>
      <c r="I2" s="34">
        <f>IF('M4 Caffeine &amp; Energy'!AJ2="","",'M4 Caffeine &amp; Energy'!AJ2)</f>
        <v/>
      </c>
      <c r="J2" s="34" t="inlineStr">
        <is>
          <t>Rarely discounts; brand led. Light S&amp;S at most.</t>
        </is>
      </c>
    </row>
    <row r="3" ht="28" customHeight="1">
      <c r="A3" s="34" t="inlineStr">
        <is>
          <t>Red Bull</t>
        </is>
      </c>
      <c r="B3" s="34" t="inlineStr">
        <is>
          <t>Red Bull Energy Drink | Original | 8 pack 250mL</t>
        </is>
      </c>
      <c r="C3" s="34" t="inlineStr">
        <is>
          <t>4) Caffeine &amp; energy beverage</t>
        </is>
      </c>
      <c r="D3" s="49">
        <f>IF('M4 Caffeine &amp; Energy'!F3="","",'M4 Caffeine &amp; Energy'!F3)</f>
        <v/>
      </c>
      <c r="E3" s="52">
        <f>IF('M4 Caffeine &amp; Energy'!J3="","",'M4 Caffeine &amp; Energy'!J3)</f>
        <v/>
      </c>
      <c r="F3" s="50">
        <f>IF('M4 Caffeine &amp; Energy'!K3="","",'M4 Caffeine &amp; Energy'!K3)</f>
        <v/>
      </c>
      <c r="G3" s="49">
        <f>IF('M4 Caffeine &amp; Energy'!AM3="","",'M4 Caffeine &amp; Energy'!AM3)</f>
        <v/>
      </c>
      <c r="H3" s="50">
        <f>IF('M4 Caffeine &amp; Energy'!N3="","",'M4 Caffeine &amp; Energy'!N3)</f>
        <v/>
      </c>
      <c r="I3" s="34">
        <f>IF('M4 Caffeine &amp; Energy'!AJ3="","",'M4 Caffeine &amp; Energy'!AJ3)</f>
        <v/>
      </c>
      <c r="J3" s="34" t="inlineStr">
        <is>
          <t>Rarely discounts; brand led. Light S&amp;S at most.</t>
        </is>
      </c>
    </row>
    <row r="4" ht="28" customHeight="1">
      <c r="A4" s="34" t="inlineStr">
        <is>
          <t>Red Bull</t>
        </is>
      </c>
      <c r="B4" s="34" t="inlineStr">
        <is>
          <t>Red Bull Energy Drink | Original | 12 pack 250mL</t>
        </is>
      </c>
      <c r="C4" s="34" t="inlineStr">
        <is>
          <t>4) Caffeine &amp; energy beverage</t>
        </is>
      </c>
      <c r="D4" s="49">
        <f>IF('M4 Caffeine &amp; Energy'!F4="","",'M4 Caffeine &amp; Energy'!F4)</f>
        <v/>
      </c>
      <c r="E4" s="52">
        <f>IF('M4 Caffeine &amp; Energy'!J4="","",'M4 Caffeine &amp; Energy'!J4)</f>
        <v/>
      </c>
      <c r="F4" s="50">
        <f>IF('M4 Caffeine &amp; Energy'!K4="","",'M4 Caffeine &amp; Energy'!K4)</f>
        <v/>
      </c>
      <c r="G4" s="49">
        <f>IF('M4 Caffeine &amp; Energy'!AM4="","",'M4 Caffeine &amp; Energy'!AM4)</f>
        <v/>
      </c>
      <c r="H4" s="50">
        <f>IF('M4 Caffeine &amp; Energy'!N4="","",'M4 Caffeine &amp; Energy'!N4)</f>
        <v/>
      </c>
      <c r="I4" s="34">
        <f>IF('M4 Caffeine &amp; Energy'!AJ4="","",'M4 Caffeine &amp; Energy'!AJ4)</f>
        <v/>
      </c>
      <c r="J4" s="34" t="inlineStr">
        <is>
          <t>Rarely discounts; brand led. Light S&amp;S at most.</t>
        </is>
      </c>
    </row>
    <row r="5" ht="28" customHeight="1">
      <c r="A5" s="34" t="inlineStr">
        <is>
          <t>Red Bull</t>
        </is>
      </c>
      <c r="B5" s="34" t="inlineStr">
        <is>
          <t>Red Bull Energy Drink | Original | 18 pack 250mL</t>
        </is>
      </c>
      <c r="C5" s="34" t="inlineStr">
        <is>
          <t>4) Caffeine &amp; energy beverage</t>
        </is>
      </c>
      <c r="D5" s="49">
        <f>IF('M4 Caffeine &amp; Energy'!F5="","",'M4 Caffeine &amp; Energy'!F5)</f>
        <v/>
      </c>
      <c r="E5" s="52">
        <f>IF('M4 Caffeine &amp; Energy'!J5="","",'M4 Caffeine &amp; Energy'!J5)</f>
        <v/>
      </c>
      <c r="F5" s="50">
        <f>IF('M4 Caffeine &amp; Energy'!K5="","",'M4 Caffeine &amp; Energy'!K5)</f>
        <v/>
      </c>
      <c r="G5" s="49">
        <f>IF('M4 Caffeine &amp; Energy'!AM5="","",'M4 Caffeine &amp; Energy'!AM5)</f>
        <v/>
      </c>
      <c r="H5" s="50">
        <f>IF('M4 Caffeine &amp; Energy'!N5="","",'M4 Caffeine &amp; Energy'!N5)</f>
        <v/>
      </c>
      <c r="I5" s="34">
        <f>IF('M4 Caffeine &amp; Energy'!AJ5="","",'M4 Caffeine &amp; Energy'!AJ5)</f>
        <v/>
      </c>
      <c r="J5" s="34" t="inlineStr">
        <is>
          <t>Rarely discounts; brand led. Light S&amp;S at most.</t>
        </is>
      </c>
    </row>
    <row r="6" ht="28" customHeight="1">
      <c r="A6" s="34" t="inlineStr">
        <is>
          <t>Red Bull</t>
        </is>
      </c>
      <c r="B6" s="34" t="inlineStr">
        <is>
          <t>Red Bull Energy Drink | Original | 24 pack 250mL</t>
        </is>
      </c>
      <c r="C6" s="34" t="inlineStr">
        <is>
          <t>4) Caffeine &amp; energy beverage</t>
        </is>
      </c>
      <c r="D6" s="49">
        <f>IF('M4 Caffeine &amp; Energy'!F6="","",'M4 Caffeine &amp; Energy'!F6)</f>
        <v/>
      </c>
      <c r="E6" s="52">
        <f>IF('M4 Caffeine &amp; Energy'!J6="","",'M4 Caffeine &amp; Energy'!J6)</f>
        <v/>
      </c>
      <c r="F6" s="50">
        <f>IF('M4 Caffeine &amp; Energy'!K6="","",'M4 Caffeine &amp; Energy'!K6)</f>
        <v/>
      </c>
      <c r="G6" s="49">
        <f>IF('M4 Caffeine &amp; Energy'!AM6="","",'M4 Caffeine &amp; Energy'!AM6)</f>
        <v/>
      </c>
      <c r="H6" s="50">
        <f>IF('M4 Caffeine &amp; Energy'!N6="","",'M4 Caffeine &amp; Energy'!N6)</f>
        <v/>
      </c>
      <c r="I6" s="34">
        <f>IF('M4 Caffeine &amp; Energy'!AJ6="","",'M4 Caffeine &amp; Energy'!AJ6)</f>
        <v/>
      </c>
      <c r="J6" s="34" t="inlineStr">
        <is>
          <t>Rarely discounts; brand led. Light S&amp;S at most.</t>
        </is>
      </c>
    </row>
    <row r="7" ht="28" customHeight="1">
      <c r="A7" s="34" t="inlineStr">
        <is>
          <t>Red Bull</t>
        </is>
      </c>
      <c r="B7" s="34" t="inlineStr">
        <is>
          <t>Red Bull Sugarfree | Original (sugarfree) | 4 pack 250mL</t>
        </is>
      </c>
      <c r="C7" s="34" t="inlineStr">
        <is>
          <t>4) Caffeine &amp; energy beverage</t>
        </is>
      </c>
      <c r="D7" s="49">
        <f>IF('M4 Caffeine &amp; Energy'!F7="","",'M4 Caffeine &amp; Energy'!F7)</f>
        <v/>
      </c>
      <c r="E7" s="52">
        <f>IF('M4 Caffeine &amp; Energy'!J7="","",'M4 Caffeine &amp; Energy'!J7)</f>
        <v/>
      </c>
      <c r="F7" s="50">
        <f>IF('M4 Caffeine &amp; Energy'!K7="","",'M4 Caffeine &amp; Energy'!K7)</f>
        <v/>
      </c>
      <c r="G7" s="49">
        <f>IF('M4 Caffeine &amp; Energy'!AM7="","",'M4 Caffeine &amp; Energy'!AM7)</f>
        <v/>
      </c>
      <c r="H7" s="50">
        <f>IF('M4 Caffeine &amp; Energy'!N7="","",'M4 Caffeine &amp; Energy'!N7)</f>
        <v/>
      </c>
      <c r="I7" s="34">
        <f>IF('M4 Caffeine &amp; Energy'!AJ7="","",'M4 Caffeine &amp; Energy'!AJ7)</f>
        <v/>
      </c>
      <c r="J7" s="34" t="inlineStr">
        <is>
          <t>Rarely discounts; brand led. Light S&amp;S at most.</t>
        </is>
      </c>
    </row>
    <row r="8" ht="28" customHeight="1">
      <c r="A8" s="34" t="inlineStr">
        <is>
          <t>Red Bull</t>
        </is>
      </c>
      <c r="B8" s="34" t="inlineStr">
        <is>
          <t>Red Bull Sugarfree | Original (sugarfree) | 8 pack 250mL</t>
        </is>
      </c>
      <c r="C8" s="34" t="inlineStr">
        <is>
          <t>4) Caffeine &amp; energy beverage</t>
        </is>
      </c>
      <c r="D8" s="49">
        <f>IF('M4 Caffeine &amp; Energy'!F8="","",'M4 Caffeine &amp; Energy'!F8)</f>
        <v/>
      </c>
      <c r="E8" s="52">
        <f>IF('M4 Caffeine &amp; Energy'!J8="","",'M4 Caffeine &amp; Energy'!J8)</f>
        <v/>
      </c>
      <c r="F8" s="50">
        <f>IF('M4 Caffeine &amp; Energy'!K8="","",'M4 Caffeine &amp; Energy'!K8)</f>
        <v/>
      </c>
      <c r="G8" s="49">
        <f>IF('M4 Caffeine &amp; Energy'!AM8="","",'M4 Caffeine &amp; Energy'!AM8)</f>
        <v/>
      </c>
      <c r="H8" s="50">
        <f>IF('M4 Caffeine &amp; Energy'!N8="","",'M4 Caffeine &amp; Energy'!N8)</f>
        <v/>
      </c>
      <c r="I8" s="34">
        <f>IF('M4 Caffeine &amp; Energy'!AJ8="","",'M4 Caffeine &amp; Energy'!AJ8)</f>
        <v/>
      </c>
      <c r="J8" s="34" t="inlineStr">
        <is>
          <t>Rarely discounts; brand led. Light S&amp;S at most.</t>
        </is>
      </c>
    </row>
    <row r="9" ht="28" customHeight="1">
      <c r="A9" s="34" t="inlineStr">
        <is>
          <t>Red Bull</t>
        </is>
      </c>
      <c r="B9" s="34" t="inlineStr">
        <is>
          <t>Red Bull Sugarfree | Original (sugarfree) | 12 pack 250mL</t>
        </is>
      </c>
      <c r="C9" s="34" t="inlineStr">
        <is>
          <t>4) Caffeine &amp; energy beverage</t>
        </is>
      </c>
      <c r="D9" s="49">
        <f>IF('M4 Caffeine &amp; Energy'!F9="","",'M4 Caffeine &amp; Energy'!F9)</f>
        <v/>
      </c>
      <c r="E9" s="52">
        <f>IF('M4 Caffeine &amp; Energy'!J9="","",'M4 Caffeine &amp; Energy'!J9)</f>
        <v/>
      </c>
      <c r="F9" s="50">
        <f>IF('M4 Caffeine &amp; Energy'!K9="","",'M4 Caffeine &amp; Energy'!K9)</f>
        <v/>
      </c>
      <c r="G9" s="49">
        <f>IF('M4 Caffeine &amp; Energy'!AM9="","",'M4 Caffeine &amp; Energy'!AM9)</f>
        <v/>
      </c>
      <c r="H9" s="50">
        <f>IF('M4 Caffeine &amp; Energy'!N9="","",'M4 Caffeine &amp; Energy'!N9)</f>
        <v/>
      </c>
      <c r="I9" s="34">
        <f>IF('M4 Caffeine &amp; Energy'!AJ9="","",'M4 Caffeine &amp; Energy'!AJ9)</f>
        <v/>
      </c>
      <c r="J9" s="34" t="inlineStr">
        <is>
          <t>Rarely discounts; brand led. Light S&amp;S at most.</t>
        </is>
      </c>
    </row>
    <row r="10" ht="28" customHeight="1">
      <c r="A10" s="34" t="inlineStr">
        <is>
          <t>Red Bull</t>
        </is>
      </c>
      <c r="B10" s="34" t="inlineStr">
        <is>
          <t>Red Bull Sugarfree | Original (sugarfree) | 18 pack 250mL</t>
        </is>
      </c>
      <c r="C10" s="34" t="inlineStr">
        <is>
          <t>4) Caffeine &amp; energy beverage</t>
        </is>
      </c>
      <c r="D10" s="49">
        <f>IF('M4 Caffeine &amp; Energy'!F10="","",'M4 Caffeine &amp; Energy'!F10)</f>
        <v/>
      </c>
      <c r="E10" s="52">
        <f>IF('M4 Caffeine &amp; Energy'!J10="","",'M4 Caffeine &amp; Energy'!J10)</f>
        <v/>
      </c>
      <c r="F10" s="50">
        <f>IF('M4 Caffeine &amp; Energy'!K10="","",'M4 Caffeine &amp; Energy'!K10)</f>
        <v/>
      </c>
      <c r="G10" s="49">
        <f>IF('M4 Caffeine &amp; Energy'!AM10="","",'M4 Caffeine &amp; Energy'!AM10)</f>
        <v/>
      </c>
      <c r="H10" s="50">
        <f>IF('M4 Caffeine &amp; Energy'!N10="","",'M4 Caffeine &amp; Energy'!N10)</f>
        <v/>
      </c>
      <c r="I10" s="34">
        <f>IF('M4 Caffeine &amp; Energy'!AJ10="","",'M4 Caffeine &amp; Energy'!AJ10)</f>
        <v/>
      </c>
      <c r="J10" s="34" t="inlineStr">
        <is>
          <t>Rarely discounts; brand led. Light S&amp;S at most.</t>
        </is>
      </c>
    </row>
    <row r="11" ht="28" customHeight="1">
      <c r="A11" s="34" t="inlineStr">
        <is>
          <t>Red Bull</t>
        </is>
      </c>
      <c r="B11" s="34" t="inlineStr">
        <is>
          <t>Red Bull Sugarfree | Original (sugarfree) | 24 pack 250mL</t>
        </is>
      </c>
      <c r="C11" s="34" t="inlineStr">
        <is>
          <t>4) Caffeine &amp; energy beverage</t>
        </is>
      </c>
      <c r="D11" s="49">
        <f>IF('M4 Caffeine &amp; Energy'!F11="","",'M4 Caffeine &amp; Energy'!F11)</f>
        <v/>
      </c>
      <c r="E11" s="52">
        <f>IF('M4 Caffeine &amp; Energy'!J11="","",'M4 Caffeine &amp; Energy'!J11)</f>
        <v/>
      </c>
      <c r="F11" s="50">
        <f>IF('M4 Caffeine &amp; Energy'!K11="","",'M4 Caffeine &amp; Energy'!K11)</f>
        <v/>
      </c>
      <c r="G11" s="49">
        <f>IF('M4 Caffeine &amp; Energy'!AM11="","",'M4 Caffeine &amp; Energy'!AM11)</f>
        <v/>
      </c>
      <c r="H11" s="50">
        <f>IF('M4 Caffeine &amp; Energy'!N11="","",'M4 Caffeine &amp; Energy'!N11)</f>
        <v/>
      </c>
      <c r="I11" s="34">
        <f>IF('M4 Caffeine &amp; Energy'!AJ11="","",'M4 Caffeine &amp; Energy'!AJ11)</f>
        <v/>
      </c>
      <c r="J11" s="34" t="inlineStr">
        <is>
          <t>Rarely discounts; brand led. Light S&amp;S at most.</t>
        </is>
      </c>
    </row>
    <row r="12" ht="28" customHeight="1">
      <c r="A12" s="34" t="inlineStr">
        <is>
          <t>Monster</t>
        </is>
      </c>
      <c r="B12" s="34" t="inlineStr">
        <is>
          <t>Monster Energy Original (Green) | Original | single 473mL</t>
        </is>
      </c>
      <c r="C12" s="34" t="inlineStr">
        <is>
          <t>4) Caffeine &amp; energy beverage</t>
        </is>
      </c>
      <c r="D12" s="49">
        <f>IF('M4 Caffeine &amp; Energy'!F12="","",'M4 Caffeine &amp; Energy'!F12)</f>
        <v/>
      </c>
      <c r="E12" s="52">
        <f>IF('M4 Caffeine &amp; Energy'!J12="","",'M4 Caffeine &amp; Energy'!J12)</f>
        <v/>
      </c>
      <c r="F12" s="50">
        <f>IF('M4 Caffeine &amp; Energy'!K12="","",'M4 Caffeine &amp; Energy'!K12)</f>
        <v/>
      </c>
      <c r="G12" s="49">
        <f>IF('M4 Caffeine &amp; Energy'!AM12="","",'M4 Caffeine &amp; Energy'!AM12)</f>
        <v/>
      </c>
      <c r="H12" s="50">
        <f>IF('M4 Caffeine &amp; Energy'!N12="","",'M4 Caffeine &amp; Energy'!N12)</f>
        <v/>
      </c>
      <c r="I12" s="34">
        <f>IF('M4 Caffeine &amp; Energy'!AJ12="","",'M4 Caffeine &amp; Energy'!AJ12)</f>
        <v/>
      </c>
      <c r="J12" s="34" t="inlineStr">
        <is>
          <t>Pack size value play; occasional multipack promos.</t>
        </is>
      </c>
    </row>
    <row r="13" ht="28" customHeight="1">
      <c r="A13" s="34" t="inlineStr">
        <is>
          <t>Monster</t>
        </is>
      </c>
      <c r="B13" s="34" t="inlineStr">
        <is>
          <t>Monster Energy Original (Green) | Original | 8 pack 473mL</t>
        </is>
      </c>
      <c r="C13" s="34" t="inlineStr">
        <is>
          <t>4) Caffeine &amp; energy beverage</t>
        </is>
      </c>
      <c r="D13" s="49">
        <f>IF('M4 Caffeine &amp; Energy'!F13="","",'M4 Caffeine &amp; Energy'!F13)</f>
        <v/>
      </c>
      <c r="E13" s="52">
        <f>IF('M4 Caffeine &amp; Energy'!J13="","",'M4 Caffeine &amp; Energy'!J13)</f>
        <v/>
      </c>
      <c r="F13" s="50">
        <f>IF('M4 Caffeine &amp; Energy'!K13="","",'M4 Caffeine &amp; Energy'!K13)</f>
        <v/>
      </c>
      <c r="G13" s="49">
        <f>IF('M4 Caffeine &amp; Energy'!AM13="","",'M4 Caffeine &amp; Energy'!AM13)</f>
        <v/>
      </c>
      <c r="H13" s="50">
        <f>IF('M4 Caffeine &amp; Energy'!N13="","",'M4 Caffeine &amp; Energy'!N13)</f>
        <v/>
      </c>
      <c r="I13" s="34">
        <f>IF('M4 Caffeine &amp; Energy'!AJ13="","",'M4 Caffeine &amp; Energy'!AJ13)</f>
        <v/>
      </c>
      <c r="J13" s="34" t="inlineStr">
        <is>
          <t>Pack size value play; occasional multipack promos.</t>
        </is>
      </c>
    </row>
    <row r="14" ht="28" customHeight="1">
      <c r="A14" s="34" t="inlineStr">
        <is>
          <t>Monster</t>
        </is>
      </c>
      <c r="B14" s="34" t="inlineStr">
        <is>
          <t>Monster Energy Original (Green) | Original | 12 pack 473mL</t>
        </is>
      </c>
      <c r="C14" s="34" t="inlineStr">
        <is>
          <t>4) Caffeine &amp; energy beverage</t>
        </is>
      </c>
      <c r="D14" s="49">
        <f>IF('M4 Caffeine &amp; Energy'!F14="","",'M4 Caffeine &amp; Energy'!F14)</f>
        <v/>
      </c>
      <c r="E14" s="52">
        <f>IF('M4 Caffeine &amp; Energy'!J14="","",'M4 Caffeine &amp; Energy'!J14)</f>
        <v/>
      </c>
      <c r="F14" s="50">
        <f>IF('M4 Caffeine &amp; Energy'!K14="","",'M4 Caffeine &amp; Energy'!K14)</f>
        <v/>
      </c>
      <c r="G14" s="49">
        <f>IF('M4 Caffeine &amp; Energy'!AM14="","",'M4 Caffeine &amp; Energy'!AM14)</f>
        <v/>
      </c>
      <c r="H14" s="50">
        <f>IF('M4 Caffeine &amp; Energy'!N14="","",'M4 Caffeine &amp; Energy'!N14)</f>
        <v/>
      </c>
      <c r="I14" s="34">
        <f>IF('M4 Caffeine &amp; Energy'!AJ14="","",'M4 Caffeine &amp; Energy'!AJ14)</f>
        <v/>
      </c>
      <c r="J14" s="34" t="inlineStr">
        <is>
          <t>Pack size value play; occasional multipack promos.</t>
        </is>
      </c>
    </row>
    <row r="15" ht="28" customHeight="1">
      <c r="A15" s="34" t="inlineStr">
        <is>
          <t>Monster</t>
        </is>
      </c>
      <c r="B15" s="34" t="inlineStr">
        <is>
          <t>Monster Energy Original (Green) | Original | 18 pack 473mL</t>
        </is>
      </c>
      <c r="C15" s="34" t="inlineStr">
        <is>
          <t>4) Caffeine &amp; energy beverage</t>
        </is>
      </c>
      <c r="D15" s="49">
        <f>IF('M4 Caffeine &amp; Energy'!F15="","",'M4 Caffeine &amp; Energy'!F15)</f>
        <v/>
      </c>
      <c r="E15" s="52">
        <f>IF('M4 Caffeine &amp; Energy'!J15="","",'M4 Caffeine &amp; Energy'!J15)</f>
        <v/>
      </c>
      <c r="F15" s="50">
        <f>IF('M4 Caffeine &amp; Energy'!K15="","",'M4 Caffeine &amp; Energy'!K15)</f>
        <v/>
      </c>
      <c r="G15" s="49">
        <f>IF('M4 Caffeine &amp; Energy'!AM15="","",'M4 Caffeine &amp; Energy'!AM15)</f>
        <v/>
      </c>
      <c r="H15" s="50">
        <f>IF('M4 Caffeine &amp; Energy'!N15="","",'M4 Caffeine &amp; Energy'!N15)</f>
        <v/>
      </c>
      <c r="I15" s="34">
        <f>IF('M4 Caffeine &amp; Energy'!AJ15="","",'M4 Caffeine &amp; Energy'!AJ15)</f>
        <v/>
      </c>
      <c r="J15" s="34" t="inlineStr">
        <is>
          <t>Pack size value play; occasional multipack promos.</t>
        </is>
      </c>
    </row>
    <row r="16" ht="28" customHeight="1">
      <c r="A16" s="34" t="inlineStr">
        <is>
          <t>Monster</t>
        </is>
      </c>
      <c r="B16" s="34" t="inlineStr">
        <is>
          <t>Monster Energy Original (Green) | Original | 24 pack 473mL</t>
        </is>
      </c>
      <c r="C16" s="34" t="inlineStr">
        <is>
          <t>4) Caffeine &amp; energy beverage</t>
        </is>
      </c>
      <c r="D16" s="49">
        <f>IF('M4 Caffeine &amp; Energy'!F16="","",'M4 Caffeine &amp; Energy'!F16)</f>
        <v/>
      </c>
      <c r="E16" s="52">
        <f>IF('M4 Caffeine &amp; Energy'!J16="","",'M4 Caffeine &amp; Energy'!J16)</f>
        <v/>
      </c>
      <c r="F16" s="50">
        <f>IF('M4 Caffeine &amp; Energy'!K16="","",'M4 Caffeine &amp; Energy'!K16)</f>
        <v/>
      </c>
      <c r="G16" s="49">
        <f>IF('M4 Caffeine &amp; Energy'!AM16="","",'M4 Caffeine &amp; Energy'!AM16)</f>
        <v/>
      </c>
      <c r="H16" s="50">
        <f>IF('M4 Caffeine &amp; Energy'!N16="","",'M4 Caffeine &amp; Energy'!N16)</f>
        <v/>
      </c>
      <c r="I16" s="34">
        <f>IF('M4 Caffeine &amp; Energy'!AJ16="","",'M4 Caffeine &amp; Energy'!AJ16)</f>
        <v/>
      </c>
      <c r="J16" s="34" t="inlineStr">
        <is>
          <t>Pack size value play; occasional multipack promos.</t>
        </is>
      </c>
    </row>
    <row r="17" ht="28" customHeight="1">
      <c r="A17" s="34" t="inlineStr">
        <is>
          <t>Monster</t>
        </is>
      </c>
      <c r="B17" s="34" t="inlineStr">
        <is>
          <t>Monster Energy Ultra Zero (White) | Zero Ultra | single 473mL</t>
        </is>
      </c>
      <c r="C17" s="34" t="inlineStr">
        <is>
          <t>4) Caffeine &amp; energy beverage</t>
        </is>
      </c>
      <c r="D17" s="49">
        <f>IF('M4 Caffeine &amp; Energy'!F17="","",'M4 Caffeine &amp; Energy'!F17)</f>
        <v/>
      </c>
      <c r="E17" s="52">
        <f>IF('M4 Caffeine &amp; Energy'!J17="","",'M4 Caffeine &amp; Energy'!J17)</f>
        <v/>
      </c>
      <c r="F17" s="50">
        <f>IF('M4 Caffeine &amp; Energy'!K17="","",'M4 Caffeine &amp; Energy'!K17)</f>
        <v/>
      </c>
      <c r="G17" s="49">
        <f>IF('M4 Caffeine &amp; Energy'!AM17="","",'M4 Caffeine &amp; Energy'!AM17)</f>
        <v/>
      </c>
      <c r="H17" s="50">
        <f>IF('M4 Caffeine &amp; Energy'!N17="","",'M4 Caffeine &amp; Energy'!N17)</f>
        <v/>
      </c>
      <c r="I17" s="34">
        <f>IF('M4 Caffeine &amp; Energy'!AJ17="","",'M4 Caffeine &amp; Energy'!AJ17)</f>
        <v/>
      </c>
      <c r="J17" s="34" t="inlineStr">
        <is>
          <t>Pack size value play; occasional multipack promos.</t>
        </is>
      </c>
    </row>
    <row r="18" ht="28" customHeight="1">
      <c r="A18" s="34" t="inlineStr">
        <is>
          <t>Monster</t>
        </is>
      </c>
      <c r="B18" s="34" t="inlineStr">
        <is>
          <t>Monster Energy Ultra Zero (White) | Zero Ultra | 8 pack 473mL</t>
        </is>
      </c>
      <c r="C18" s="34" t="inlineStr">
        <is>
          <t>4) Caffeine &amp; energy beverage</t>
        </is>
      </c>
      <c r="D18" s="49">
        <f>IF('M4 Caffeine &amp; Energy'!F18="","",'M4 Caffeine &amp; Energy'!F18)</f>
        <v/>
      </c>
      <c r="E18" s="52">
        <f>IF('M4 Caffeine &amp; Energy'!J18="","",'M4 Caffeine &amp; Energy'!J18)</f>
        <v/>
      </c>
      <c r="F18" s="50">
        <f>IF('M4 Caffeine &amp; Energy'!K18="","",'M4 Caffeine &amp; Energy'!K18)</f>
        <v/>
      </c>
      <c r="G18" s="49">
        <f>IF('M4 Caffeine &amp; Energy'!AM18="","",'M4 Caffeine &amp; Energy'!AM18)</f>
        <v/>
      </c>
      <c r="H18" s="50">
        <f>IF('M4 Caffeine &amp; Energy'!N18="","",'M4 Caffeine &amp; Energy'!N18)</f>
        <v/>
      </c>
      <c r="I18" s="34">
        <f>IF('M4 Caffeine &amp; Energy'!AJ18="","",'M4 Caffeine &amp; Energy'!AJ18)</f>
        <v/>
      </c>
      <c r="J18" s="34" t="inlineStr">
        <is>
          <t>Pack size value play; occasional multipack promos.</t>
        </is>
      </c>
    </row>
    <row r="19" ht="28" customHeight="1">
      <c r="A19" s="34" t="inlineStr">
        <is>
          <t>Monster</t>
        </is>
      </c>
      <c r="B19" s="34" t="inlineStr">
        <is>
          <t>Monster Energy Ultra Zero (White) | Zero Ultra | 12 pack 473mL</t>
        </is>
      </c>
      <c r="C19" s="34" t="inlineStr">
        <is>
          <t>4) Caffeine &amp; energy beverage</t>
        </is>
      </c>
      <c r="D19" s="49">
        <f>IF('M4 Caffeine &amp; Energy'!F19="","",'M4 Caffeine &amp; Energy'!F19)</f>
        <v/>
      </c>
      <c r="E19" s="52">
        <f>IF('M4 Caffeine &amp; Energy'!J19="","",'M4 Caffeine &amp; Energy'!J19)</f>
        <v/>
      </c>
      <c r="F19" s="50">
        <f>IF('M4 Caffeine &amp; Energy'!K19="","",'M4 Caffeine &amp; Energy'!K19)</f>
        <v/>
      </c>
      <c r="G19" s="49">
        <f>IF('M4 Caffeine &amp; Energy'!AM19="","",'M4 Caffeine &amp; Energy'!AM19)</f>
        <v/>
      </c>
      <c r="H19" s="50">
        <f>IF('M4 Caffeine &amp; Energy'!N19="","",'M4 Caffeine &amp; Energy'!N19)</f>
        <v/>
      </c>
      <c r="I19" s="34">
        <f>IF('M4 Caffeine &amp; Energy'!AJ19="","",'M4 Caffeine &amp; Energy'!AJ19)</f>
        <v/>
      </c>
      <c r="J19" s="34" t="inlineStr">
        <is>
          <t>Pack size value play; occasional multipack promos.</t>
        </is>
      </c>
    </row>
    <row r="20" ht="28" customHeight="1">
      <c r="A20" s="34" t="inlineStr">
        <is>
          <t>Monster</t>
        </is>
      </c>
      <c r="B20" s="34" t="inlineStr">
        <is>
          <t>Monster Energy Ultra Zero (White) | Zero Ultra | 18 pack 473mL</t>
        </is>
      </c>
      <c r="C20" s="34" t="inlineStr">
        <is>
          <t>4) Caffeine &amp; energy beverage</t>
        </is>
      </c>
      <c r="D20" s="49">
        <f>IF('M4 Caffeine &amp; Energy'!F20="","",'M4 Caffeine &amp; Energy'!F20)</f>
        <v/>
      </c>
      <c r="E20" s="52">
        <f>IF('M4 Caffeine &amp; Energy'!J20="","",'M4 Caffeine &amp; Energy'!J20)</f>
        <v/>
      </c>
      <c r="F20" s="50">
        <f>IF('M4 Caffeine &amp; Energy'!K20="","",'M4 Caffeine &amp; Energy'!K20)</f>
        <v/>
      </c>
      <c r="G20" s="49">
        <f>IF('M4 Caffeine &amp; Energy'!AM20="","",'M4 Caffeine &amp; Energy'!AM20)</f>
        <v/>
      </c>
      <c r="H20" s="50">
        <f>IF('M4 Caffeine &amp; Energy'!N20="","",'M4 Caffeine &amp; Energy'!N20)</f>
        <v/>
      </c>
      <c r="I20" s="34">
        <f>IF('M4 Caffeine &amp; Energy'!AJ20="","",'M4 Caffeine &amp; Energy'!AJ20)</f>
        <v/>
      </c>
      <c r="J20" s="34" t="inlineStr">
        <is>
          <t>Pack size value play; occasional multipack promos.</t>
        </is>
      </c>
    </row>
    <row r="21" ht="28" customHeight="1">
      <c r="A21" s="34" t="inlineStr">
        <is>
          <t>Monster</t>
        </is>
      </c>
      <c r="B21" s="34" t="inlineStr">
        <is>
          <t>Monster Energy Ultra Zero (White) | Zero Ultra | 24 pack 473mL</t>
        </is>
      </c>
      <c r="C21" s="34" t="inlineStr">
        <is>
          <t>4) Caffeine &amp; energy beverage</t>
        </is>
      </c>
      <c r="D21" s="49">
        <f>IF('M4 Caffeine &amp; Energy'!F21="","",'M4 Caffeine &amp; Energy'!F21)</f>
        <v/>
      </c>
      <c r="E21" s="52">
        <f>IF('M4 Caffeine &amp; Energy'!J21="","",'M4 Caffeine &amp; Energy'!J21)</f>
        <v/>
      </c>
      <c r="F21" s="50">
        <f>IF('M4 Caffeine &amp; Energy'!K21="","",'M4 Caffeine &amp; Energy'!K21)</f>
        <v/>
      </c>
      <c r="G21" s="49">
        <f>IF('M4 Caffeine &amp; Energy'!AM21="","",'M4 Caffeine &amp; Energy'!AM21)</f>
        <v/>
      </c>
      <c r="H21" s="50">
        <f>IF('M4 Caffeine &amp; Energy'!N21="","",'M4 Caffeine &amp; Energy'!N21)</f>
        <v/>
      </c>
      <c r="I21" s="34">
        <f>IF('M4 Caffeine &amp; Energy'!AJ21="","",'M4 Caffeine &amp; Energy'!AJ21)</f>
        <v/>
      </c>
      <c r="J21" s="34" t="inlineStr">
        <is>
          <t>Pack size value play; occasional multipack promos.</t>
        </is>
      </c>
    </row>
    <row r="22" ht="28" customHeight="1">
      <c r="A22" s="34" t="inlineStr">
        <is>
          <t>Monster</t>
        </is>
      </c>
      <c r="B22" s="34" t="inlineStr">
        <is>
          <t>Monster Energy Ultra Zero (White) | Ultra Paradise | single 473mL</t>
        </is>
      </c>
      <c r="C22" s="34" t="inlineStr">
        <is>
          <t>4) Caffeine &amp; energy beverage</t>
        </is>
      </c>
      <c r="D22" s="49">
        <f>IF('M4 Caffeine &amp; Energy'!F22="","",'M4 Caffeine &amp; Energy'!F22)</f>
        <v/>
      </c>
      <c r="E22" s="52">
        <f>IF('M4 Caffeine &amp; Energy'!J22="","",'M4 Caffeine &amp; Energy'!J22)</f>
        <v/>
      </c>
      <c r="F22" s="50">
        <f>IF('M4 Caffeine &amp; Energy'!K22="","",'M4 Caffeine &amp; Energy'!K22)</f>
        <v/>
      </c>
      <c r="G22" s="49">
        <f>IF('M4 Caffeine &amp; Energy'!AM22="","",'M4 Caffeine &amp; Energy'!AM22)</f>
        <v/>
      </c>
      <c r="H22" s="50">
        <f>IF('M4 Caffeine &amp; Energy'!N22="","",'M4 Caffeine &amp; Energy'!N22)</f>
        <v/>
      </c>
      <c r="I22" s="34">
        <f>IF('M4 Caffeine &amp; Energy'!AJ22="","",'M4 Caffeine &amp; Energy'!AJ22)</f>
        <v/>
      </c>
      <c r="J22" s="34" t="inlineStr">
        <is>
          <t>Pack size value play; occasional multipack promos.</t>
        </is>
      </c>
    </row>
    <row r="23" ht="28" customHeight="1">
      <c r="A23" s="34" t="inlineStr">
        <is>
          <t>Monster</t>
        </is>
      </c>
      <c r="B23" s="34" t="inlineStr">
        <is>
          <t>Monster Energy Ultra Zero (White) | Ultra Paradise | 8 pack 473mL</t>
        </is>
      </c>
      <c r="C23" s="34" t="inlineStr">
        <is>
          <t>4) Caffeine &amp; energy beverage</t>
        </is>
      </c>
      <c r="D23" s="49">
        <f>IF('M4 Caffeine &amp; Energy'!F23="","",'M4 Caffeine &amp; Energy'!F23)</f>
        <v/>
      </c>
      <c r="E23" s="52">
        <f>IF('M4 Caffeine &amp; Energy'!J23="","",'M4 Caffeine &amp; Energy'!J23)</f>
        <v/>
      </c>
      <c r="F23" s="50">
        <f>IF('M4 Caffeine &amp; Energy'!K23="","",'M4 Caffeine &amp; Energy'!K23)</f>
        <v/>
      </c>
      <c r="G23" s="49">
        <f>IF('M4 Caffeine &amp; Energy'!AM23="","",'M4 Caffeine &amp; Energy'!AM23)</f>
        <v/>
      </c>
      <c r="H23" s="50">
        <f>IF('M4 Caffeine &amp; Energy'!N23="","",'M4 Caffeine &amp; Energy'!N23)</f>
        <v/>
      </c>
      <c r="I23" s="34">
        <f>IF('M4 Caffeine &amp; Energy'!AJ23="","",'M4 Caffeine &amp; Energy'!AJ23)</f>
        <v/>
      </c>
      <c r="J23" s="34" t="inlineStr">
        <is>
          <t>Pack size value play; occasional multipack promos.</t>
        </is>
      </c>
    </row>
    <row r="24" ht="28" customHeight="1">
      <c r="A24" s="34" t="inlineStr">
        <is>
          <t>Monster</t>
        </is>
      </c>
      <c r="B24" s="34" t="inlineStr">
        <is>
          <t>Monster Energy Ultra Zero (White) | Ultra Paradise | 12 pack 473mL</t>
        </is>
      </c>
      <c r="C24" s="34" t="inlineStr">
        <is>
          <t>4) Caffeine &amp; energy beverage</t>
        </is>
      </c>
      <c r="D24" s="49">
        <f>IF('M4 Caffeine &amp; Energy'!F24="","",'M4 Caffeine &amp; Energy'!F24)</f>
        <v/>
      </c>
      <c r="E24" s="52">
        <f>IF('M4 Caffeine &amp; Energy'!J24="","",'M4 Caffeine &amp; Energy'!J24)</f>
        <v/>
      </c>
      <c r="F24" s="50">
        <f>IF('M4 Caffeine &amp; Energy'!K24="","",'M4 Caffeine &amp; Energy'!K24)</f>
        <v/>
      </c>
      <c r="G24" s="49">
        <f>IF('M4 Caffeine &amp; Energy'!AM24="","",'M4 Caffeine &amp; Energy'!AM24)</f>
        <v/>
      </c>
      <c r="H24" s="50">
        <f>IF('M4 Caffeine &amp; Energy'!N24="","",'M4 Caffeine &amp; Energy'!N24)</f>
        <v/>
      </c>
      <c r="I24" s="34">
        <f>IF('M4 Caffeine &amp; Energy'!AJ24="","",'M4 Caffeine &amp; Energy'!AJ24)</f>
        <v/>
      </c>
      <c r="J24" s="34" t="inlineStr">
        <is>
          <t>Pack size value play; occasional multipack promos.</t>
        </is>
      </c>
    </row>
    <row r="25" ht="28" customHeight="1">
      <c r="A25" s="34" t="inlineStr">
        <is>
          <t>Monster</t>
        </is>
      </c>
      <c r="B25" s="34" t="inlineStr">
        <is>
          <t>Monster Energy Ultra Zero (White) | Ultra Paradise | 18 pack 473mL</t>
        </is>
      </c>
      <c r="C25" s="34" t="inlineStr">
        <is>
          <t>4) Caffeine &amp; energy beverage</t>
        </is>
      </c>
      <c r="D25" s="49">
        <f>IF('M4 Caffeine &amp; Energy'!F25="","",'M4 Caffeine &amp; Energy'!F25)</f>
        <v/>
      </c>
      <c r="E25" s="52">
        <f>IF('M4 Caffeine &amp; Energy'!J25="","",'M4 Caffeine &amp; Energy'!J25)</f>
        <v/>
      </c>
      <c r="F25" s="50">
        <f>IF('M4 Caffeine &amp; Energy'!K25="","",'M4 Caffeine &amp; Energy'!K25)</f>
        <v/>
      </c>
      <c r="G25" s="49">
        <f>IF('M4 Caffeine &amp; Energy'!AM25="","",'M4 Caffeine &amp; Energy'!AM25)</f>
        <v/>
      </c>
      <c r="H25" s="50">
        <f>IF('M4 Caffeine &amp; Energy'!N25="","",'M4 Caffeine &amp; Energy'!N25)</f>
        <v/>
      </c>
      <c r="I25" s="34">
        <f>IF('M4 Caffeine &amp; Energy'!AJ25="","",'M4 Caffeine &amp; Energy'!AJ25)</f>
        <v/>
      </c>
      <c r="J25" s="34" t="inlineStr">
        <is>
          <t>Pack size value play; occasional multipack promos.</t>
        </is>
      </c>
    </row>
    <row r="26" ht="28" customHeight="1">
      <c r="A26" s="34" t="inlineStr">
        <is>
          <t>Monster</t>
        </is>
      </c>
      <c r="B26" s="34" t="inlineStr">
        <is>
          <t>Monster Energy Ultra Zero (White) | Ultra Paradise | 24 pack 473mL</t>
        </is>
      </c>
      <c r="C26" s="34" t="inlineStr">
        <is>
          <t>4) Caffeine &amp; energy beverage</t>
        </is>
      </c>
      <c r="D26" s="49">
        <f>IF('M4 Caffeine &amp; Energy'!F26="","",'M4 Caffeine &amp; Energy'!F26)</f>
        <v/>
      </c>
      <c r="E26" s="52">
        <f>IF('M4 Caffeine &amp; Energy'!J26="","",'M4 Caffeine &amp; Energy'!J26)</f>
        <v/>
      </c>
      <c r="F26" s="50">
        <f>IF('M4 Caffeine &amp; Energy'!K26="","",'M4 Caffeine &amp; Energy'!K26)</f>
        <v/>
      </c>
      <c r="G26" s="49">
        <f>IF('M4 Caffeine &amp; Energy'!AM26="","",'M4 Caffeine &amp; Energy'!AM26)</f>
        <v/>
      </c>
      <c r="H26" s="50">
        <f>IF('M4 Caffeine &amp; Energy'!N26="","",'M4 Caffeine &amp; Energy'!N26)</f>
        <v/>
      </c>
      <c r="I26" s="34">
        <f>IF('M4 Caffeine &amp; Energy'!AJ26="","",'M4 Caffeine &amp; Energy'!AJ26)</f>
        <v/>
      </c>
      <c r="J26" s="34" t="inlineStr">
        <is>
          <t>Pack size value play; occasional multipack promos.</t>
        </is>
      </c>
    </row>
    <row r="27" ht="28" customHeight="1">
      <c r="A27" s="34" t="inlineStr">
        <is>
          <t>Monster</t>
        </is>
      </c>
      <c r="B27" s="34" t="inlineStr">
        <is>
          <t>Monster Energy Ultra Zero (White) | Ultra Sunrise | single 473mL</t>
        </is>
      </c>
      <c r="C27" s="34" t="inlineStr">
        <is>
          <t>4) Caffeine &amp; energy beverage</t>
        </is>
      </c>
      <c r="D27" s="49">
        <f>IF('M4 Caffeine &amp; Energy'!F27="","",'M4 Caffeine &amp; Energy'!F27)</f>
        <v/>
      </c>
      <c r="E27" s="52">
        <f>IF('M4 Caffeine &amp; Energy'!J27="","",'M4 Caffeine &amp; Energy'!J27)</f>
        <v/>
      </c>
      <c r="F27" s="50">
        <f>IF('M4 Caffeine &amp; Energy'!K27="","",'M4 Caffeine &amp; Energy'!K27)</f>
        <v/>
      </c>
      <c r="G27" s="49">
        <f>IF('M4 Caffeine &amp; Energy'!AM27="","",'M4 Caffeine &amp; Energy'!AM27)</f>
        <v/>
      </c>
      <c r="H27" s="50">
        <f>IF('M4 Caffeine &amp; Energy'!N27="","",'M4 Caffeine &amp; Energy'!N27)</f>
        <v/>
      </c>
      <c r="I27" s="34">
        <f>IF('M4 Caffeine &amp; Energy'!AJ27="","",'M4 Caffeine &amp; Energy'!AJ27)</f>
        <v/>
      </c>
      <c r="J27" s="34" t="inlineStr">
        <is>
          <t>Pack size value play; occasional multipack promos.</t>
        </is>
      </c>
    </row>
    <row r="28" ht="28" customHeight="1">
      <c r="A28" s="34" t="inlineStr">
        <is>
          <t>Monster</t>
        </is>
      </c>
      <c r="B28" s="34" t="inlineStr">
        <is>
          <t>Monster Energy Ultra Zero (White) | Ultra Sunrise | 8 pack 473mL</t>
        </is>
      </c>
      <c r="C28" s="34" t="inlineStr">
        <is>
          <t>4) Caffeine &amp; energy beverage</t>
        </is>
      </c>
      <c r="D28" s="49">
        <f>IF('M4 Caffeine &amp; Energy'!F28="","",'M4 Caffeine &amp; Energy'!F28)</f>
        <v/>
      </c>
      <c r="E28" s="52">
        <f>IF('M4 Caffeine &amp; Energy'!J28="","",'M4 Caffeine &amp; Energy'!J28)</f>
        <v/>
      </c>
      <c r="F28" s="50">
        <f>IF('M4 Caffeine &amp; Energy'!K28="","",'M4 Caffeine &amp; Energy'!K28)</f>
        <v/>
      </c>
      <c r="G28" s="49">
        <f>IF('M4 Caffeine &amp; Energy'!AM28="","",'M4 Caffeine &amp; Energy'!AM28)</f>
        <v/>
      </c>
      <c r="H28" s="50">
        <f>IF('M4 Caffeine &amp; Energy'!N28="","",'M4 Caffeine &amp; Energy'!N28)</f>
        <v/>
      </c>
      <c r="I28" s="34">
        <f>IF('M4 Caffeine &amp; Energy'!AJ28="","",'M4 Caffeine &amp; Energy'!AJ28)</f>
        <v/>
      </c>
      <c r="J28" s="34" t="inlineStr">
        <is>
          <t>Pack size value play; occasional multipack promos.</t>
        </is>
      </c>
    </row>
    <row r="29" ht="28" customHeight="1">
      <c r="A29" s="34" t="inlineStr">
        <is>
          <t>Monster</t>
        </is>
      </c>
      <c r="B29" s="34" t="inlineStr">
        <is>
          <t>Monster Energy Ultra Zero (White) | Ultra Sunrise | 12 pack 473mL</t>
        </is>
      </c>
      <c r="C29" s="34" t="inlineStr">
        <is>
          <t>4) Caffeine &amp; energy beverage</t>
        </is>
      </c>
      <c r="D29" s="49">
        <f>IF('M4 Caffeine &amp; Energy'!F29="","",'M4 Caffeine &amp; Energy'!F29)</f>
        <v/>
      </c>
      <c r="E29" s="52">
        <f>IF('M4 Caffeine &amp; Energy'!J29="","",'M4 Caffeine &amp; Energy'!J29)</f>
        <v/>
      </c>
      <c r="F29" s="50">
        <f>IF('M4 Caffeine &amp; Energy'!K29="","",'M4 Caffeine &amp; Energy'!K29)</f>
        <v/>
      </c>
      <c r="G29" s="49">
        <f>IF('M4 Caffeine &amp; Energy'!AM29="","",'M4 Caffeine &amp; Energy'!AM29)</f>
        <v/>
      </c>
      <c r="H29" s="50">
        <f>IF('M4 Caffeine &amp; Energy'!N29="","",'M4 Caffeine &amp; Energy'!N29)</f>
        <v/>
      </c>
      <c r="I29" s="34">
        <f>IF('M4 Caffeine &amp; Energy'!AJ29="","",'M4 Caffeine &amp; Energy'!AJ29)</f>
        <v/>
      </c>
      <c r="J29" s="34" t="inlineStr">
        <is>
          <t>Pack size value play; occasional multipack promos.</t>
        </is>
      </c>
    </row>
    <row r="30" ht="28" customHeight="1">
      <c r="A30" s="34" t="inlineStr">
        <is>
          <t>Monster</t>
        </is>
      </c>
      <c r="B30" s="34" t="inlineStr">
        <is>
          <t>Monster Energy Ultra Zero (White) | Ultra Sunrise | 18 pack 473mL</t>
        </is>
      </c>
      <c r="C30" s="34" t="inlineStr">
        <is>
          <t>4) Caffeine &amp; energy beverage</t>
        </is>
      </c>
      <c r="D30" s="49">
        <f>IF('M4 Caffeine &amp; Energy'!F30="","",'M4 Caffeine &amp; Energy'!F30)</f>
        <v/>
      </c>
      <c r="E30" s="52">
        <f>IF('M4 Caffeine &amp; Energy'!J30="","",'M4 Caffeine &amp; Energy'!J30)</f>
        <v/>
      </c>
      <c r="F30" s="50">
        <f>IF('M4 Caffeine &amp; Energy'!K30="","",'M4 Caffeine &amp; Energy'!K30)</f>
        <v/>
      </c>
      <c r="G30" s="49">
        <f>IF('M4 Caffeine &amp; Energy'!AM30="","",'M4 Caffeine &amp; Energy'!AM30)</f>
        <v/>
      </c>
      <c r="H30" s="50">
        <f>IF('M4 Caffeine &amp; Energy'!N30="","",'M4 Caffeine &amp; Energy'!N30)</f>
        <v/>
      </c>
      <c r="I30" s="34">
        <f>IF('M4 Caffeine &amp; Energy'!AJ30="","",'M4 Caffeine &amp; Energy'!AJ30)</f>
        <v/>
      </c>
      <c r="J30" s="34" t="inlineStr">
        <is>
          <t>Pack size value play; occasional multipack promos.</t>
        </is>
      </c>
    </row>
    <row r="31" ht="28" customHeight="1">
      <c r="A31" s="34" t="inlineStr">
        <is>
          <t>Monster</t>
        </is>
      </c>
      <c r="B31" s="34" t="inlineStr">
        <is>
          <t>Monster Energy Ultra Zero (White) | Ultra Sunrise | 24 pack 473mL</t>
        </is>
      </c>
      <c r="C31" s="34" t="inlineStr">
        <is>
          <t>4) Caffeine &amp; energy beverage</t>
        </is>
      </c>
      <c r="D31" s="49">
        <f>IF('M4 Caffeine &amp; Energy'!F31="","",'M4 Caffeine &amp; Energy'!F31)</f>
        <v/>
      </c>
      <c r="E31" s="52">
        <f>IF('M4 Caffeine &amp; Energy'!J31="","",'M4 Caffeine &amp; Energy'!J31)</f>
        <v/>
      </c>
      <c r="F31" s="50">
        <f>IF('M4 Caffeine &amp; Energy'!K31="","",'M4 Caffeine &amp; Energy'!K31)</f>
        <v/>
      </c>
      <c r="G31" s="49">
        <f>IF('M4 Caffeine &amp; Energy'!AM31="","",'M4 Caffeine &amp; Energy'!AM31)</f>
        <v/>
      </c>
      <c r="H31" s="50">
        <f>IF('M4 Caffeine &amp; Energy'!N31="","",'M4 Caffeine &amp; Energy'!N31)</f>
        <v/>
      </c>
      <c r="I31" s="34">
        <f>IF('M4 Caffeine &amp; Energy'!AJ31="","",'M4 Caffeine &amp; Energy'!AJ31)</f>
        <v/>
      </c>
      <c r="J31" s="34" t="inlineStr">
        <is>
          <t>Pack size value play; occasional multipack promos.</t>
        </is>
      </c>
    </row>
    <row r="32" ht="28" customHeight="1">
      <c r="A32" s="34" t="inlineStr">
        <is>
          <t>Monster</t>
        </is>
      </c>
      <c r="B32" s="34" t="inlineStr">
        <is>
          <t>Monster Energy Ultra Zero (White) | Ultra Watermelon | single 473mL</t>
        </is>
      </c>
      <c r="C32" s="34" t="inlineStr">
        <is>
          <t>4) Caffeine &amp; energy beverage</t>
        </is>
      </c>
      <c r="D32" s="49">
        <f>IF('M4 Caffeine &amp; Energy'!F32="","",'M4 Caffeine &amp; Energy'!F32)</f>
        <v/>
      </c>
      <c r="E32" s="52">
        <f>IF('M4 Caffeine &amp; Energy'!J32="","",'M4 Caffeine &amp; Energy'!J32)</f>
        <v/>
      </c>
      <c r="F32" s="50">
        <f>IF('M4 Caffeine &amp; Energy'!K32="","",'M4 Caffeine &amp; Energy'!K32)</f>
        <v/>
      </c>
      <c r="G32" s="49">
        <f>IF('M4 Caffeine &amp; Energy'!AM32="","",'M4 Caffeine &amp; Energy'!AM32)</f>
        <v/>
      </c>
      <c r="H32" s="50">
        <f>IF('M4 Caffeine &amp; Energy'!N32="","",'M4 Caffeine &amp; Energy'!N32)</f>
        <v/>
      </c>
      <c r="I32" s="34">
        <f>IF('M4 Caffeine &amp; Energy'!AJ32="","",'M4 Caffeine &amp; Energy'!AJ32)</f>
        <v/>
      </c>
      <c r="J32" s="34" t="inlineStr">
        <is>
          <t>Pack size value play; occasional multipack promos.</t>
        </is>
      </c>
    </row>
    <row r="33" ht="28" customHeight="1">
      <c r="A33" s="34" t="inlineStr">
        <is>
          <t>Monster</t>
        </is>
      </c>
      <c r="B33" s="34" t="inlineStr">
        <is>
          <t>Monster Energy Ultra Zero (White) | Ultra Watermelon | 8 pack 473mL</t>
        </is>
      </c>
      <c r="C33" s="34" t="inlineStr">
        <is>
          <t>4) Caffeine &amp; energy beverage</t>
        </is>
      </c>
      <c r="D33" s="49">
        <f>IF('M4 Caffeine &amp; Energy'!F33="","",'M4 Caffeine &amp; Energy'!F33)</f>
        <v/>
      </c>
      <c r="E33" s="52">
        <f>IF('M4 Caffeine &amp; Energy'!J33="","",'M4 Caffeine &amp; Energy'!J33)</f>
        <v/>
      </c>
      <c r="F33" s="50">
        <f>IF('M4 Caffeine &amp; Energy'!K33="","",'M4 Caffeine &amp; Energy'!K33)</f>
        <v/>
      </c>
      <c r="G33" s="49">
        <f>IF('M4 Caffeine &amp; Energy'!AM33="","",'M4 Caffeine &amp; Energy'!AM33)</f>
        <v/>
      </c>
      <c r="H33" s="50">
        <f>IF('M4 Caffeine &amp; Energy'!N33="","",'M4 Caffeine &amp; Energy'!N33)</f>
        <v/>
      </c>
      <c r="I33" s="34">
        <f>IF('M4 Caffeine &amp; Energy'!AJ33="","",'M4 Caffeine &amp; Energy'!AJ33)</f>
        <v/>
      </c>
      <c r="J33" s="34" t="inlineStr">
        <is>
          <t>Pack size value play; occasional multipack promos.</t>
        </is>
      </c>
    </row>
    <row r="34" ht="28" customHeight="1">
      <c r="A34" s="34" t="inlineStr">
        <is>
          <t>Monster</t>
        </is>
      </c>
      <c r="B34" s="34" t="inlineStr">
        <is>
          <t>Monster Energy Ultra Zero (White) | Ultra Watermelon | 12 pack 473mL</t>
        </is>
      </c>
      <c r="C34" s="34" t="inlineStr">
        <is>
          <t>4) Caffeine &amp; energy beverage</t>
        </is>
      </c>
      <c r="D34" s="49">
        <f>IF('M4 Caffeine &amp; Energy'!F34="","",'M4 Caffeine &amp; Energy'!F34)</f>
        <v/>
      </c>
      <c r="E34" s="52">
        <f>IF('M4 Caffeine &amp; Energy'!J34="","",'M4 Caffeine &amp; Energy'!J34)</f>
        <v/>
      </c>
      <c r="F34" s="50">
        <f>IF('M4 Caffeine &amp; Energy'!K34="","",'M4 Caffeine &amp; Energy'!K34)</f>
        <v/>
      </c>
      <c r="G34" s="49">
        <f>IF('M4 Caffeine &amp; Energy'!AM34="","",'M4 Caffeine &amp; Energy'!AM34)</f>
        <v/>
      </c>
      <c r="H34" s="50">
        <f>IF('M4 Caffeine &amp; Energy'!N34="","",'M4 Caffeine &amp; Energy'!N34)</f>
        <v/>
      </c>
      <c r="I34" s="34">
        <f>IF('M4 Caffeine &amp; Energy'!AJ34="","",'M4 Caffeine &amp; Energy'!AJ34)</f>
        <v/>
      </c>
      <c r="J34" s="34" t="inlineStr">
        <is>
          <t>Pack size value play; occasional multipack promos.</t>
        </is>
      </c>
    </row>
    <row r="35" ht="28" customHeight="1">
      <c r="A35" s="34" t="inlineStr">
        <is>
          <t>Monster</t>
        </is>
      </c>
      <c r="B35" s="34" t="inlineStr">
        <is>
          <t>Monster Energy Ultra Zero (White) | Ultra Watermelon | 18 pack 473mL</t>
        </is>
      </c>
      <c r="C35" s="34" t="inlineStr">
        <is>
          <t>4) Caffeine &amp; energy beverage</t>
        </is>
      </c>
      <c r="D35" s="49">
        <f>IF('M4 Caffeine &amp; Energy'!F35="","",'M4 Caffeine &amp; Energy'!F35)</f>
        <v/>
      </c>
      <c r="E35" s="52">
        <f>IF('M4 Caffeine &amp; Energy'!J35="","",'M4 Caffeine &amp; Energy'!J35)</f>
        <v/>
      </c>
      <c r="F35" s="50">
        <f>IF('M4 Caffeine &amp; Energy'!K35="","",'M4 Caffeine &amp; Energy'!K35)</f>
        <v/>
      </c>
      <c r="G35" s="49">
        <f>IF('M4 Caffeine &amp; Energy'!AM35="","",'M4 Caffeine &amp; Energy'!AM35)</f>
        <v/>
      </c>
      <c r="H35" s="50">
        <f>IF('M4 Caffeine &amp; Energy'!N35="","",'M4 Caffeine &amp; Energy'!N35)</f>
        <v/>
      </c>
      <c r="I35" s="34">
        <f>IF('M4 Caffeine &amp; Energy'!AJ35="","",'M4 Caffeine &amp; Energy'!AJ35)</f>
        <v/>
      </c>
      <c r="J35" s="34" t="inlineStr">
        <is>
          <t>Pack size value play; occasional multipack promos.</t>
        </is>
      </c>
    </row>
    <row r="36" ht="28" customHeight="1">
      <c r="A36" s="34" t="inlineStr">
        <is>
          <t>Monster</t>
        </is>
      </c>
      <c r="B36" s="34" t="inlineStr">
        <is>
          <t>Monster Energy Ultra Zero (White) | Ultra Watermelon | 24 pack 473mL</t>
        </is>
      </c>
      <c r="C36" s="34" t="inlineStr">
        <is>
          <t>4) Caffeine &amp; energy beverage</t>
        </is>
      </c>
      <c r="D36" s="49">
        <f>IF('M4 Caffeine &amp; Energy'!F36="","",'M4 Caffeine &amp; Energy'!F36)</f>
        <v/>
      </c>
      <c r="E36" s="52">
        <f>IF('M4 Caffeine &amp; Energy'!J36="","",'M4 Caffeine &amp; Energy'!J36)</f>
        <v/>
      </c>
      <c r="F36" s="50">
        <f>IF('M4 Caffeine &amp; Energy'!K36="","",'M4 Caffeine &amp; Energy'!K36)</f>
        <v/>
      </c>
      <c r="G36" s="49">
        <f>IF('M4 Caffeine &amp; Energy'!AM36="","",'M4 Caffeine &amp; Energy'!AM36)</f>
        <v/>
      </c>
      <c r="H36" s="50">
        <f>IF('M4 Caffeine &amp; Energy'!N36="","",'M4 Caffeine &amp; Energy'!N36)</f>
        <v/>
      </c>
      <c r="I36" s="34">
        <f>IF('M4 Caffeine &amp; Energy'!AJ36="","",'M4 Caffeine &amp; Energy'!AJ36)</f>
        <v/>
      </c>
      <c r="J36" s="34" t="inlineStr">
        <is>
          <t>Pack size value play; occasional multipack promos.</t>
        </is>
      </c>
    </row>
    <row r="37" ht="28" customHeight="1">
      <c r="A37" s="34" t="inlineStr">
        <is>
          <t>Monster</t>
        </is>
      </c>
      <c r="B37" s="34" t="inlineStr">
        <is>
          <t>Monster Energy Ultra Zero (White) | Ultra Gold | single 473mL</t>
        </is>
      </c>
      <c r="C37" s="34" t="inlineStr">
        <is>
          <t>4) Caffeine &amp; energy beverage</t>
        </is>
      </c>
      <c r="D37" s="49">
        <f>IF('M4 Caffeine &amp; Energy'!F37="","",'M4 Caffeine &amp; Energy'!F37)</f>
        <v/>
      </c>
      <c r="E37" s="52">
        <f>IF('M4 Caffeine &amp; Energy'!J37="","",'M4 Caffeine &amp; Energy'!J37)</f>
        <v/>
      </c>
      <c r="F37" s="50">
        <f>IF('M4 Caffeine &amp; Energy'!K37="","",'M4 Caffeine &amp; Energy'!K37)</f>
        <v/>
      </c>
      <c r="G37" s="49">
        <f>IF('M4 Caffeine &amp; Energy'!AM37="","",'M4 Caffeine &amp; Energy'!AM37)</f>
        <v/>
      </c>
      <c r="H37" s="50">
        <f>IF('M4 Caffeine &amp; Energy'!N37="","",'M4 Caffeine &amp; Energy'!N37)</f>
        <v/>
      </c>
      <c r="I37" s="34">
        <f>IF('M4 Caffeine &amp; Energy'!AJ37="","",'M4 Caffeine &amp; Energy'!AJ37)</f>
        <v/>
      </c>
      <c r="J37" s="34" t="inlineStr">
        <is>
          <t>Pack size value play; occasional multipack promos.</t>
        </is>
      </c>
    </row>
    <row r="38" ht="28" customHeight="1">
      <c r="A38" s="34" t="inlineStr">
        <is>
          <t>Monster</t>
        </is>
      </c>
      <c r="B38" s="34" t="inlineStr">
        <is>
          <t>Monster Energy Ultra Zero (White) | Ultra Gold | 8 pack 473mL</t>
        </is>
      </c>
      <c r="C38" s="34" t="inlineStr">
        <is>
          <t>4) Caffeine &amp; energy beverage</t>
        </is>
      </c>
      <c r="D38" s="49">
        <f>IF('M4 Caffeine &amp; Energy'!F38="","",'M4 Caffeine &amp; Energy'!F38)</f>
        <v/>
      </c>
      <c r="E38" s="52">
        <f>IF('M4 Caffeine &amp; Energy'!J38="","",'M4 Caffeine &amp; Energy'!J38)</f>
        <v/>
      </c>
      <c r="F38" s="50">
        <f>IF('M4 Caffeine &amp; Energy'!K38="","",'M4 Caffeine &amp; Energy'!K38)</f>
        <v/>
      </c>
      <c r="G38" s="49">
        <f>IF('M4 Caffeine &amp; Energy'!AM38="","",'M4 Caffeine &amp; Energy'!AM38)</f>
        <v/>
      </c>
      <c r="H38" s="50">
        <f>IF('M4 Caffeine &amp; Energy'!N38="","",'M4 Caffeine &amp; Energy'!N38)</f>
        <v/>
      </c>
      <c r="I38" s="34">
        <f>IF('M4 Caffeine &amp; Energy'!AJ38="","",'M4 Caffeine &amp; Energy'!AJ38)</f>
        <v/>
      </c>
      <c r="J38" s="34" t="inlineStr">
        <is>
          <t>Pack size value play; occasional multipack promos.</t>
        </is>
      </c>
    </row>
    <row r="39" ht="28" customHeight="1">
      <c r="A39" s="34" t="inlineStr">
        <is>
          <t>Monster</t>
        </is>
      </c>
      <c r="B39" s="34" t="inlineStr">
        <is>
          <t>Monster Energy Ultra Zero (White) | Ultra Gold | 12 pack 473mL</t>
        </is>
      </c>
      <c r="C39" s="34" t="inlineStr">
        <is>
          <t>4) Caffeine &amp; energy beverage</t>
        </is>
      </c>
      <c r="D39" s="49">
        <f>IF('M4 Caffeine &amp; Energy'!F39="","",'M4 Caffeine &amp; Energy'!F39)</f>
        <v/>
      </c>
      <c r="E39" s="52">
        <f>IF('M4 Caffeine &amp; Energy'!J39="","",'M4 Caffeine &amp; Energy'!J39)</f>
        <v/>
      </c>
      <c r="F39" s="50">
        <f>IF('M4 Caffeine &amp; Energy'!K39="","",'M4 Caffeine &amp; Energy'!K39)</f>
        <v/>
      </c>
      <c r="G39" s="49">
        <f>IF('M4 Caffeine &amp; Energy'!AM39="","",'M4 Caffeine &amp; Energy'!AM39)</f>
        <v/>
      </c>
      <c r="H39" s="50">
        <f>IF('M4 Caffeine &amp; Energy'!N39="","",'M4 Caffeine &amp; Energy'!N39)</f>
        <v/>
      </c>
      <c r="I39" s="34">
        <f>IF('M4 Caffeine &amp; Energy'!AJ39="","",'M4 Caffeine &amp; Energy'!AJ39)</f>
        <v/>
      </c>
      <c r="J39" s="34" t="inlineStr">
        <is>
          <t>Pack size value play; occasional multipack promos.</t>
        </is>
      </c>
    </row>
    <row r="40" ht="28" customHeight="1">
      <c r="A40" s="34" t="inlineStr">
        <is>
          <t>Monster</t>
        </is>
      </c>
      <c r="B40" s="34" t="inlineStr">
        <is>
          <t>Monster Energy Ultra Zero (White) | Ultra Gold | 18 pack 473mL</t>
        </is>
      </c>
      <c r="C40" s="34" t="inlineStr">
        <is>
          <t>4) Caffeine &amp; energy beverage</t>
        </is>
      </c>
      <c r="D40" s="49">
        <f>IF('M4 Caffeine &amp; Energy'!F40="","",'M4 Caffeine &amp; Energy'!F40)</f>
        <v/>
      </c>
      <c r="E40" s="52">
        <f>IF('M4 Caffeine &amp; Energy'!J40="","",'M4 Caffeine &amp; Energy'!J40)</f>
        <v/>
      </c>
      <c r="F40" s="50">
        <f>IF('M4 Caffeine &amp; Energy'!K40="","",'M4 Caffeine &amp; Energy'!K40)</f>
        <v/>
      </c>
      <c r="G40" s="49">
        <f>IF('M4 Caffeine &amp; Energy'!AM40="","",'M4 Caffeine &amp; Energy'!AM40)</f>
        <v/>
      </c>
      <c r="H40" s="50">
        <f>IF('M4 Caffeine &amp; Energy'!N40="","",'M4 Caffeine &amp; Energy'!N40)</f>
        <v/>
      </c>
      <c r="I40" s="34">
        <f>IF('M4 Caffeine &amp; Energy'!AJ40="","",'M4 Caffeine &amp; Energy'!AJ40)</f>
        <v/>
      </c>
      <c r="J40" s="34" t="inlineStr">
        <is>
          <t>Pack size value play; occasional multipack promos.</t>
        </is>
      </c>
    </row>
    <row r="41" ht="28" customHeight="1">
      <c r="A41" s="34" t="inlineStr">
        <is>
          <t>Monster</t>
        </is>
      </c>
      <c r="B41" s="34" t="inlineStr">
        <is>
          <t>Monster Energy Ultra Zero (White) | Ultra Gold | 24 pack 473mL</t>
        </is>
      </c>
      <c r="C41" s="34" t="inlineStr">
        <is>
          <t>4) Caffeine &amp; energy beverage</t>
        </is>
      </c>
      <c r="D41" s="49">
        <f>IF('M4 Caffeine &amp; Energy'!F41="","",'M4 Caffeine &amp; Energy'!F41)</f>
        <v/>
      </c>
      <c r="E41" s="52">
        <f>IF('M4 Caffeine &amp; Energy'!J41="","",'M4 Caffeine &amp; Energy'!J41)</f>
        <v/>
      </c>
      <c r="F41" s="50">
        <f>IF('M4 Caffeine &amp; Energy'!K41="","",'M4 Caffeine &amp; Energy'!K41)</f>
        <v/>
      </c>
      <c r="G41" s="49">
        <f>IF('M4 Caffeine &amp; Energy'!AM41="","",'M4 Caffeine &amp; Energy'!AM41)</f>
        <v/>
      </c>
      <c r="H41" s="50">
        <f>IF('M4 Caffeine &amp; Energy'!N41="","",'M4 Caffeine &amp; Energy'!N41)</f>
        <v/>
      </c>
      <c r="I41" s="34">
        <f>IF('M4 Caffeine &amp; Energy'!AJ41="","",'M4 Caffeine &amp; Energy'!AJ41)</f>
        <v/>
      </c>
      <c r="J41" s="34" t="inlineStr">
        <is>
          <t>Pack size value play; occasional multipack promos.</t>
        </is>
      </c>
    </row>
    <row r="42" ht="28" customHeight="1">
      <c r="A42" s="34" t="inlineStr">
        <is>
          <t>Monster</t>
        </is>
      </c>
      <c r="B42" s="34" t="inlineStr">
        <is>
          <t>Monster Energy Ultra Zero (White) | Ultra Vice Guava | single 473mL</t>
        </is>
      </c>
      <c r="C42" s="34" t="inlineStr">
        <is>
          <t>4) Caffeine &amp; energy beverage</t>
        </is>
      </c>
      <c r="D42" s="49">
        <f>IF('M4 Caffeine &amp; Energy'!F42="","",'M4 Caffeine &amp; Energy'!F42)</f>
        <v/>
      </c>
      <c r="E42" s="52">
        <f>IF('M4 Caffeine &amp; Energy'!J42="","",'M4 Caffeine &amp; Energy'!J42)</f>
        <v/>
      </c>
      <c r="F42" s="50">
        <f>IF('M4 Caffeine &amp; Energy'!K42="","",'M4 Caffeine &amp; Energy'!K42)</f>
        <v/>
      </c>
      <c r="G42" s="49">
        <f>IF('M4 Caffeine &amp; Energy'!AM42="","",'M4 Caffeine &amp; Energy'!AM42)</f>
        <v/>
      </c>
      <c r="H42" s="50">
        <f>IF('M4 Caffeine &amp; Energy'!N42="","",'M4 Caffeine &amp; Energy'!N42)</f>
        <v/>
      </c>
      <c r="I42" s="34">
        <f>IF('M4 Caffeine &amp; Energy'!AJ42="","",'M4 Caffeine &amp; Energy'!AJ42)</f>
        <v/>
      </c>
      <c r="J42" s="34" t="inlineStr">
        <is>
          <t>Pack size value play; occasional multipack promos.</t>
        </is>
      </c>
    </row>
    <row r="43" ht="28" customHeight="1">
      <c r="A43" s="34" t="inlineStr">
        <is>
          <t>Monster</t>
        </is>
      </c>
      <c r="B43" s="34" t="inlineStr">
        <is>
          <t>Monster Energy Ultra Zero (White) | Ultra Vice Guava | 8 pack 473mL</t>
        </is>
      </c>
      <c r="C43" s="34" t="inlineStr">
        <is>
          <t>4) Caffeine &amp; energy beverage</t>
        </is>
      </c>
      <c r="D43" s="49">
        <f>IF('M4 Caffeine &amp; Energy'!F43="","",'M4 Caffeine &amp; Energy'!F43)</f>
        <v/>
      </c>
      <c r="E43" s="52">
        <f>IF('M4 Caffeine &amp; Energy'!J43="","",'M4 Caffeine &amp; Energy'!J43)</f>
        <v/>
      </c>
      <c r="F43" s="50">
        <f>IF('M4 Caffeine &amp; Energy'!K43="","",'M4 Caffeine &amp; Energy'!K43)</f>
        <v/>
      </c>
      <c r="G43" s="49">
        <f>IF('M4 Caffeine &amp; Energy'!AM43="","",'M4 Caffeine &amp; Energy'!AM43)</f>
        <v/>
      </c>
      <c r="H43" s="50">
        <f>IF('M4 Caffeine &amp; Energy'!N43="","",'M4 Caffeine &amp; Energy'!N43)</f>
        <v/>
      </c>
      <c r="I43" s="34">
        <f>IF('M4 Caffeine &amp; Energy'!AJ43="","",'M4 Caffeine &amp; Energy'!AJ43)</f>
        <v/>
      </c>
      <c r="J43" s="34" t="inlineStr">
        <is>
          <t>Pack size value play; occasional multipack promos.</t>
        </is>
      </c>
    </row>
    <row r="44" ht="28" customHeight="1">
      <c r="A44" s="34" t="inlineStr">
        <is>
          <t>Monster</t>
        </is>
      </c>
      <c r="B44" s="34" t="inlineStr">
        <is>
          <t>Monster Energy Ultra Zero (White) | Ultra Vice Guava | 12 pack 473mL</t>
        </is>
      </c>
      <c r="C44" s="34" t="inlineStr">
        <is>
          <t>4) Caffeine &amp; energy beverage</t>
        </is>
      </c>
      <c r="D44" s="49">
        <f>IF('M4 Caffeine &amp; Energy'!F44="","",'M4 Caffeine &amp; Energy'!F44)</f>
        <v/>
      </c>
      <c r="E44" s="52">
        <f>IF('M4 Caffeine &amp; Energy'!J44="","",'M4 Caffeine &amp; Energy'!J44)</f>
        <v/>
      </c>
      <c r="F44" s="50">
        <f>IF('M4 Caffeine &amp; Energy'!K44="","",'M4 Caffeine &amp; Energy'!K44)</f>
        <v/>
      </c>
      <c r="G44" s="49">
        <f>IF('M4 Caffeine &amp; Energy'!AM44="","",'M4 Caffeine &amp; Energy'!AM44)</f>
        <v/>
      </c>
      <c r="H44" s="50">
        <f>IF('M4 Caffeine &amp; Energy'!N44="","",'M4 Caffeine &amp; Energy'!N44)</f>
        <v/>
      </c>
      <c r="I44" s="34">
        <f>IF('M4 Caffeine &amp; Energy'!AJ44="","",'M4 Caffeine &amp; Energy'!AJ44)</f>
        <v/>
      </c>
      <c r="J44" s="34" t="inlineStr">
        <is>
          <t>Pack size value play; occasional multipack promos.</t>
        </is>
      </c>
    </row>
    <row r="45" ht="28" customHeight="1">
      <c r="A45" s="34" t="inlineStr">
        <is>
          <t>Monster</t>
        </is>
      </c>
      <c r="B45" s="34" t="inlineStr">
        <is>
          <t>Monster Energy Ultra Zero (White) | Ultra Vice Guava | 18 pack 473mL</t>
        </is>
      </c>
      <c r="C45" s="34" t="inlineStr">
        <is>
          <t>4) Caffeine &amp; energy beverage</t>
        </is>
      </c>
      <c r="D45" s="49">
        <f>IF('M4 Caffeine &amp; Energy'!F45="","",'M4 Caffeine &amp; Energy'!F45)</f>
        <v/>
      </c>
      <c r="E45" s="52">
        <f>IF('M4 Caffeine &amp; Energy'!J45="","",'M4 Caffeine &amp; Energy'!J45)</f>
        <v/>
      </c>
      <c r="F45" s="50">
        <f>IF('M4 Caffeine &amp; Energy'!K45="","",'M4 Caffeine &amp; Energy'!K45)</f>
        <v/>
      </c>
      <c r="G45" s="49">
        <f>IF('M4 Caffeine &amp; Energy'!AM45="","",'M4 Caffeine &amp; Energy'!AM45)</f>
        <v/>
      </c>
      <c r="H45" s="50">
        <f>IF('M4 Caffeine &amp; Energy'!N45="","",'M4 Caffeine &amp; Energy'!N45)</f>
        <v/>
      </c>
      <c r="I45" s="34">
        <f>IF('M4 Caffeine &amp; Energy'!AJ45="","",'M4 Caffeine &amp; Energy'!AJ45)</f>
        <v/>
      </c>
      <c r="J45" s="34" t="inlineStr">
        <is>
          <t>Pack size value play; occasional multipack promos.</t>
        </is>
      </c>
    </row>
    <row r="46" ht="28" customHeight="1">
      <c r="A46" s="34" t="inlineStr">
        <is>
          <t>Monster</t>
        </is>
      </c>
      <c r="B46" s="34" t="inlineStr">
        <is>
          <t>Monster Energy Ultra Zero (White) | Ultra Vice Guava | 24 pack 473mL</t>
        </is>
      </c>
      <c r="C46" s="34" t="inlineStr">
        <is>
          <t>4) Caffeine &amp; energy beverage</t>
        </is>
      </c>
      <c r="D46" s="49">
        <f>IF('M4 Caffeine &amp; Energy'!F46="","",'M4 Caffeine &amp; Energy'!F46)</f>
        <v/>
      </c>
      <c r="E46" s="52">
        <f>IF('M4 Caffeine &amp; Energy'!J46="","",'M4 Caffeine &amp; Energy'!J46)</f>
        <v/>
      </c>
      <c r="F46" s="50">
        <f>IF('M4 Caffeine &amp; Energy'!K46="","",'M4 Caffeine &amp; Energy'!K46)</f>
        <v/>
      </c>
      <c r="G46" s="49">
        <f>IF('M4 Caffeine &amp; Energy'!AM46="","",'M4 Caffeine &amp; Energy'!AM46)</f>
        <v/>
      </c>
      <c r="H46" s="50">
        <f>IF('M4 Caffeine &amp; Energy'!N46="","",'M4 Caffeine &amp; Energy'!N46)</f>
        <v/>
      </c>
      <c r="I46" s="34">
        <f>IF('M4 Caffeine &amp; Energy'!AJ46="","",'M4 Caffeine &amp; Energy'!AJ46)</f>
        <v/>
      </c>
      <c r="J46" s="34" t="inlineStr">
        <is>
          <t>Pack size value play; occasional multipack promos.</t>
        </is>
      </c>
    </row>
    <row r="47" ht="28" customHeight="1">
      <c r="A47" s="34" t="inlineStr">
        <is>
          <t>Monster</t>
        </is>
      </c>
      <c r="B47" s="34" t="inlineStr">
        <is>
          <t>Monster Energy Ultra Zero (White) | Ultra Peachy Keen | single 473mL</t>
        </is>
      </c>
      <c r="C47" s="34" t="inlineStr">
        <is>
          <t>4) Caffeine &amp; energy beverage</t>
        </is>
      </c>
      <c r="D47" s="49">
        <f>IF('M4 Caffeine &amp; Energy'!F47="","",'M4 Caffeine &amp; Energy'!F47)</f>
        <v/>
      </c>
      <c r="E47" s="52">
        <f>IF('M4 Caffeine &amp; Energy'!J47="","",'M4 Caffeine &amp; Energy'!J47)</f>
        <v/>
      </c>
      <c r="F47" s="50">
        <f>IF('M4 Caffeine &amp; Energy'!K47="","",'M4 Caffeine &amp; Energy'!K47)</f>
        <v/>
      </c>
      <c r="G47" s="49">
        <f>IF('M4 Caffeine &amp; Energy'!AM47="","",'M4 Caffeine &amp; Energy'!AM47)</f>
        <v/>
      </c>
      <c r="H47" s="50">
        <f>IF('M4 Caffeine &amp; Energy'!N47="","",'M4 Caffeine &amp; Energy'!N47)</f>
        <v/>
      </c>
      <c r="I47" s="34">
        <f>IF('M4 Caffeine &amp; Energy'!AJ47="","",'M4 Caffeine &amp; Energy'!AJ47)</f>
        <v/>
      </c>
      <c r="J47" s="34" t="inlineStr">
        <is>
          <t>Pack size value play; occasional multipack promos.</t>
        </is>
      </c>
    </row>
    <row r="48" ht="28" customHeight="1">
      <c r="A48" s="34" t="inlineStr">
        <is>
          <t>Monster</t>
        </is>
      </c>
      <c r="B48" s="34" t="inlineStr">
        <is>
          <t>Monster Energy Ultra Zero (White) | Ultra Peachy Keen | 8 pack 473mL</t>
        </is>
      </c>
      <c r="C48" s="34" t="inlineStr">
        <is>
          <t>4) Caffeine &amp; energy beverage</t>
        </is>
      </c>
      <c r="D48" s="49">
        <f>IF('M4 Caffeine &amp; Energy'!F48="","",'M4 Caffeine &amp; Energy'!F48)</f>
        <v/>
      </c>
      <c r="E48" s="52">
        <f>IF('M4 Caffeine &amp; Energy'!J48="","",'M4 Caffeine &amp; Energy'!J48)</f>
        <v/>
      </c>
      <c r="F48" s="50">
        <f>IF('M4 Caffeine &amp; Energy'!K48="","",'M4 Caffeine &amp; Energy'!K48)</f>
        <v/>
      </c>
      <c r="G48" s="49">
        <f>IF('M4 Caffeine &amp; Energy'!AM48="","",'M4 Caffeine &amp; Energy'!AM48)</f>
        <v/>
      </c>
      <c r="H48" s="50">
        <f>IF('M4 Caffeine &amp; Energy'!N48="","",'M4 Caffeine &amp; Energy'!N48)</f>
        <v/>
      </c>
      <c r="I48" s="34">
        <f>IF('M4 Caffeine &amp; Energy'!AJ48="","",'M4 Caffeine &amp; Energy'!AJ48)</f>
        <v/>
      </c>
      <c r="J48" s="34" t="inlineStr">
        <is>
          <t>Pack size value play; occasional multipack promos.</t>
        </is>
      </c>
    </row>
    <row r="49" ht="28" customHeight="1">
      <c r="A49" s="34" t="inlineStr">
        <is>
          <t>Monster</t>
        </is>
      </c>
      <c r="B49" s="34" t="inlineStr">
        <is>
          <t>Monster Energy Ultra Zero (White) | Ultra Peachy Keen | 12 pack 473mL</t>
        </is>
      </c>
      <c r="C49" s="34" t="inlineStr">
        <is>
          <t>4) Caffeine &amp; energy beverage</t>
        </is>
      </c>
      <c r="D49" s="49">
        <f>IF('M4 Caffeine &amp; Energy'!F49="","",'M4 Caffeine &amp; Energy'!F49)</f>
        <v/>
      </c>
      <c r="E49" s="52">
        <f>IF('M4 Caffeine &amp; Energy'!J49="","",'M4 Caffeine &amp; Energy'!J49)</f>
        <v/>
      </c>
      <c r="F49" s="50">
        <f>IF('M4 Caffeine &amp; Energy'!K49="","",'M4 Caffeine &amp; Energy'!K49)</f>
        <v/>
      </c>
      <c r="G49" s="49">
        <f>IF('M4 Caffeine &amp; Energy'!AM49="","",'M4 Caffeine &amp; Energy'!AM49)</f>
        <v/>
      </c>
      <c r="H49" s="50">
        <f>IF('M4 Caffeine &amp; Energy'!N49="","",'M4 Caffeine &amp; Energy'!N49)</f>
        <v/>
      </c>
      <c r="I49" s="34">
        <f>IF('M4 Caffeine &amp; Energy'!AJ49="","",'M4 Caffeine &amp; Energy'!AJ49)</f>
        <v/>
      </c>
      <c r="J49" s="34" t="inlineStr">
        <is>
          <t>Pack size value play; occasional multipack promos.</t>
        </is>
      </c>
    </row>
    <row r="50" ht="28" customHeight="1">
      <c r="A50" s="34" t="inlineStr">
        <is>
          <t>Monster</t>
        </is>
      </c>
      <c r="B50" s="34" t="inlineStr">
        <is>
          <t>Monster Energy Ultra Zero (White) | Ultra Peachy Keen | 18 pack 473mL</t>
        </is>
      </c>
      <c r="C50" s="34" t="inlineStr">
        <is>
          <t>4) Caffeine &amp; energy beverage</t>
        </is>
      </c>
      <c r="D50" s="49">
        <f>IF('M4 Caffeine &amp; Energy'!F50="","",'M4 Caffeine &amp; Energy'!F50)</f>
        <v/>
      </c>
      <c r="E50" s="52">
        <f>IF('M4 Caffeine &amp; Energy'!J50="","",'M4 Caffeine &amp; Energy'!J50)</f>
        <v/>
      </c>
      <c r="F50" s="50">
        <f>IF('M4 Caffeine &amp; Energy'!K50="","",'M4 Caffeine &amp; Energy'!K50)</f>
        <v/>
      </c>
      <c r="G50" s="49">
        <f>IF('M4 Caffeine &amp; Energy'!AM50="","",'M4 Caffeine &amp; Energy'!AM50)</f>
        <v/>
      </c>
      <c r="H50" s="50">
        <f>IF('M4 Caffeine &amp; Energy'!N50="","",'M4 Caffeine &amp; Energy'!N50)</f>
        <v/>
      </c>
      <c r="I50" s="34">
        <f>IF('M4 Caffeine &amp; Energy'!AJ50="","",'M4 Caffeine &amp; Energy'!AJ50)</f>
        <v/>
      </c>
      <c r="J50" s="34" t="inlineStr">
        <is>
          <t>Pack size value play; occasional multipack promos.</t>
        </is>
      </c>
    </row>
    <row r="51" ht="28" customHeight="1">
      <c r="A51" s="34" t="inlineStr">
        <is>
          <t>Monster</t>
        </is>
      </c>
      <c r="B51" s="34" t="inlineStr">
        <is>
          <t>Monster Energy Ultra Zero (White) | Ultra Peachy Keen | 24 pack 473mL</t>
        </is>
      </c>
      <c r="C51" s="34" t="inlineStr">
        <is>
          <t>4) Caffeine &amp; energy beverage</t>
        </is>
      </c>
      <c r="D51" s="49">
        <f>IF('M4 Caffeine &amp; Energy'!F51="","",'M4 Caffeine &amp; Energy'!F51)</f>
        <v/>
      </c>
      <c r="E51" s="52">
        <f>IF('M4 Caffeine &amp; Energy'!J51="","",'M4 Caffeine &amp; Energy'!J51)</f>
        <v/>
      </c>
      <c r="F51" s="50">
        <f>IF('M4 Caffeine &amp; Energy'!K51="","",'M4 Caffeine &amp; Energy'!K51)</f>
        <v/>
      </c>
      <c r="G51" s="49">
        <f>IF('M4 Caffeine &amp; Energy'!AM51="","",'M4 Caffeine &amp; Energy'!AM51)</f>
        <v/>
      </c>
      <c r="H51" s="50">
        <f>IF('M4 Caffeine &amp; Energy'!N51="","",'M4 Caffeine &amp; Energy'!N51)</f>
        <v/>
      </c>
      <c r="I51" s="34">
        <f>IF('M4 Caffeine &amp; Energy'!AJ51="","",'M4 Caffeine &amp; Energy'!AJ51)</f>
        <v/>
      </c>
      <c r="J51" s="34" t="inlineStr">
        <is>
          <t>Pack size value play; occasional multipack promos.</t>
        </is>
      </c>
    </row>
    <row r="52" ht="28" customHeight="1">
      <c r="A52" s="34" t="inlineStr">
        <is>
          <t>Celsius</t>
        </is>
      </c>
      <c r="B52" s="34" t="inlineStr">
        <is>
          <t>Celsius Original Sparkling | Sparkling Orange | single 355mL</t>
        </is>
      </c>
      <c r="C52" s="34" t="inlineStr">
        <is>
          <t>4) Caffeine &amp; energy beverage</t>
        </is>
      </c>
      <c r="D52" s="49">
        <f>IF('M4 Caffeine &amp; Energy'!F52="","",'M4 Caffeine &amp; Energy'!F52)</f>
        <v/>
      </c>
      <c r="E52" s="52">
        <f>IF('M4 Caffeine &amp; Energy'!J52="","",'M4 Caffeine &amp; Energy'!J52)</f>
        <v/>
      </c>
      <c r="F52" s="50">
        <f>IF('M4 Caffeine &amp; Energy'!K52="","",'M4 Caffeine &amp; Energy'!K52)</f>
        <v/>
      </c>
      <c r="G52" s="49">
        <f>IF('M4 Caffeine &amp; Energy'!AM52="","",'M4 Caffeine &amp; Energy'!AM52)</f>
        <v/>
      </c>
      <c r="H52" s="50">
        <f>IF('M4 Caffeine &amp; Energy'!N52="","",'M4 Caffeine &amp; Energy'!N52)</f>
        <v/>
      </c>
      <c r="I52" s="34">
        <f>IF('M4 Caffeine &amp; Energy'!AJ52="","",'M4 Caffeine &amp; Energy'!AJ52)</f>
        <v/>
      </c>
      <c r="J52" s="34" t="inlineStr">
        <is>
          <t>Heavy S&amp;S + frequent coupons to drive trial/subscription.</t>
        </is>
      </c>
    </row>
    <row r="53" ht="28" customHeight="1">
      <c r="A53" s="34" t="inlineStr">
        <is>
          <t>Celsius</t>
        </is>
      </c>
      <c r="B53" s="34" t="inlineStr">
        <is>
          <t>Celsius Original Sparkling | Sparkling Orange | 8 pack 355mL</t>
        </is>
      </c>
      <c r="C53" s="34" t="inlineStr">
        <is>
          <t>4) Caffeine &amp; energy beverage</t>
        </is>
      </c>
      <c r="D53" s="49">
        <f>IF('M4 Caffeine &amp; Energy'!F53="","",'M4 Caffeine &amp; Energy'!F53)</f>
        <v/>
      </c>
      <c r="E53" s="52">
        <f>IF('M4 Caffeine &amp; Energy'!J53="","",'M4 Caffeine &amp; Energy'!J53)</f>
        <v/>
      </c>
      <c r="F53" s="50">
        <f>IF('M4 Caffeine &amp; Energy'!K53="","",'M4 Caffeine &amp; Energy'!K53)</f>
        <v/>
      </c>
      <c r="G53" s="49">
        <f>IF('M4 Caffeine &amp; Energy'!AM53="","",'M4 Caffeine &amp; Energy'!AM53)</f>
        <v/>
      </c>
      <c r="H53" s="50">
        <f>IF('M4 Caffeine &amp; Energy'!N53="","",'M4 Caffeine &amp; Energy'!N53)</f>
        <v/>
      </c>
      <c r="I53" s="34">
        <f>IF('M4 Caffeine &amp; Energy'!AJ53="","",'M4 Caffeine &amp; Energy'!AJ53)</f>
        <v/>
      </c>
      <c r="J53" s="34" t="inlineStr">
        <is>
          <t>Heavy S&amp;S + frequent coupons to drive trial/subscription.</t>
        </is>
      </c>
    </row>
    <row r="54" ht="28" customHeight="1">
      <c r="A54" s="34" t="inlineStr">
        <is>
          <t>Celsius</t>
        </is>
      </c>
      <c r="B54" s="34" t="inlineStr">
        <is>
          <t>Celsius Original Sparkling | Sparkling Orange | 12 pack 355mL</t>
        </is>
      </c>
      <c r="C54" s="34" t="inlineStr">
        <is>
          <t>4) Caffeine &amp; energy beverage</t>
        </is>
      </c>
      <c r="D54" s="49">
        <f>IF('M4 Caffeine &amp; Energy'!F54="","",'M4 Caffeine &amp; Energy'!F54)</f>
        <v/>
      </c>
      <c r="E54" s="52">
        <f>IF('M4 Caffeine &amp; Energy'!J54="","",'M4 Caffeine &amp; Energy'!J54)</f>
        <v/>
      </c>
      <c r="F54" s="50">
        <f>IF('M4 Caffeine &amp; Energy'!K54="","",'M4 Caffeine &amp; Energy'!K54)</f>
        <v/>
      </c>
      <c r="G54" s="49">
        <f>IF('M4 Caffeine &amp; Energy'!AM54="","",'M4 Caffeine &amp; Energy'!AM54)</f>
        <v/>
      </c>
      <c r="H54" s="50">
        <f>IF('M4 Caffeine &amp; Energy'!N54="","",'M4 Caffeine &amp; Energy'!N54)</f>
        <v/>
      </c>
      <c r="I54" s="34">
        <f>IF('M4 Caffeine &amp; Energy'!AJ54="","",'M4 Caffeine &amp; Energy'!AJ54)</f>
        <v/>
      </c>
      <c r="J54" s="34" t="inlineStr">
        <is>
          <t>Heavy S&amp;S + frequent coupons to drive trial/subscription.</t>
        </is>
      </c>
    </row>
    <row r="55" ht="28" customHeight="1">
      <c r="A55" s="34" t="inlineStr">
        <is>
          <t>Celsius</t>
        </is>
      </c>
      <c r="B55" s="34" t="inlineStr">
        <is>
          <t>Celsius Original Sparkling | Sparkling Orange | 15 pack 355mL</t>
        </is>
      </c>
      <c r="C55" s="34" t="inlineStr">
        <is>
          <t>4) Caffeine &amp; energy beverage</t>
        </is>
      </c>
      <c r="D55" s="49">
        <f>IF('M4 Caffeine &amp; Energy'!F55="","",'M4 Caffeine &amp; Energy'!F55)</f>
        <v/>
      </c>
      <c r="E55" s="52">
        <f>IF('M4 Caffeine &amp; Energy'!J55="","",'M4 Caffeine &amp; Energy'!J55)</f>
        <v/>
      </c>
      <c r="F55" s="50">
        <f>IF('M4 Caffeine &amp; Energy'!K55="","",'M4 Caffeine &amp; Energy'!K55)</f>
        <v/>
      </c>
      <c r="G55" s="49">
        <f>IF('M4 Caffeine &amp; Energy'!AM55="","",'M4 Caffeine &amp; Energy'!AM55)</f>
        <v/>
      </c>
      <c r="H55" s="50">
        <f>IF('M4 Caffeine &amp; Energy'!N55="","",'M4 Caffeine &amp; Energy'!N55)</f>
        <v/>
      </c>
      <c r="I55" s="34">
        <f>IF('M4 Caffeine &amp; Energy'!AJ55="","",'M4 Caffeine &amp; Energy'!AJ55)</f>
        <v/>
      </c>
      <c r="J55" s="34" t="inlineStr">
        <is>
          <t>Heavy S&amp;S + frequent coupons to drive trial/subscription.</t>
        </is>
      </c>
    </row>
    <row r="56" ht="28" customHeight="1">
      <c r="A56" s="34" t="inlineStr">
        <is>
          <t>Celsius</t>
        </is>
      </c>
      <c r="B56" s="34" t="inlineStr">
        <is>
          <t>Celsius Original Sparkling | Sparkling Orange | 18 pack 355mL</t>
        </is>
      </c>
      <c r="C56" s="34" t="inlineStr">
        <is>
          <t>4) Caffeine &amp; energy beverage</t>
        </is>
      </c>
      <c r="D56" s="49">
        <f>IF('M4 Caffeine &amp; Energy'!F56="","",'M4 Caffeine &amp; Energy'!F56)</f>
        <v/>
      </c>
      <c r="E56" s="52">
        <f>IF('M4 Caffeine &amp; Energy'!J56="","",'M4 Caffeine &amp; Energy'!J56)</f>
        <v/>
      </c>
      <c r="F56" s="50">
        <f>IF('M4 Caffeine &amp; Energy'!K56="","",'M4 Caffeine &amp; Energy'!K56)</f>
        <v/>
      </c>
      <c r="G56" s="49">
        <f>IF('M4 Caffeine &amp; Energy'!AM56="","",'M4 Caffeine &amp; Energy'!AM56)</f>
        <v/>
      </c>
      <c r="H56" s="50">
        <f>IF('M4 Caffeine &amp; Energy'!N56="","",'M4 Caffeine &amp; Energy'!N56)</f>
        <v/>
      </c>
      <c r="I56" s="34">
        <f>IF('M4 Caffeine &amp; Energy'!AJ56="","",'M4 Caffeine &amp; Energy'!AJ56)</f>
        <v/>
      </c>
      <c r="J56" s="34" t="inlineStr">
        <is>
          <t>Heavy S&amp;S + frequent coupons to drive trial/subscription.</t>
        </is>
      </c>
    </row>
    <row r="57" ht="28" customHeight="1">
      <c r="A57" s="34" t="inlineStr">
        <is>
          <t>Celsius</t>
        </is>
      </c>
      <c r="B57" s="34" t="inlineStr">
        <is>
          <t>Celsius Original Sparkling | Sparkling Orange | 24 pack 355mL</t>
        </is>
      </c>
      <c r="C57" s="34" t="inlineStr">
        <is>
          <t>4) Caffeine &amp; energy beverage</t>
        </is>
      </c>
      <c r="D57" s="49">
        <f>IF('M4 Caffeine &amp; Energy'!F57="","",'M4 Caffeine &amp; Energy'!F57)</f>
        <v/>
      </c>
      <c r="E57" s="52">
        <f>IF('M4 Caffeine &amp; Energy'!J57="","",'M4 Caffeine &amp; Energy'!J57)</f>
        <v/>
      </c>
      <c r="F57" s="50">
        <f>IF('M4 Caffeine &amp; Energy'!K57="","",'M4 Caffeine &amp; Energy'!K57)</f>
        <v/>
      </c>
      <c r="G57" s="49">
        <f>IF('M4 Caffeine &amp; Energy'!AM57="","",'M4 Caffeine &amp; Energy'!AM57)</f>
        <v/>
      </c>
      <c r="H57" s="50">
        <f>IF('M4 Caffeine &amp; Energy'!N57="","",'M4 Caffeine &amp; Energy'!N57)</f>
        <v/>
      </c>
      <c r="I57" s="34">
        <f>IF('M4 Caffeine &amp; Energy'!AJ57="","",'M4 Caffeine &amp; Energy'!AJ57)</f>
        <v/>
      </c>
      <c r="J57" s="34" t="inlineStr">
        <is>
          <t>Heavy S&amp;S + frequent coupons to drive trial/subscription.</t>
        </is>
      </c>
    </row>
    <row r="58" ht="28" customHeight="1">
      <c r="A58" s="34" t="inlineStr">
        <is>
          <t>Celsius</t>
        </is>
      </c>
      <c r="B58" s="34" t="inlineStr">
        <is>
          <t>Celsius Original Sparkling | Wild Berry | single 355mL</t>
        </is>
      </c>
      <c r="C58" s="34" t="inlineStr">
        <is>
          <t>4) Caffeine &amp; energy beverage</t>
        </is>
      </c>
      <c r="D58" s="49">
        <f>IF('M4 Caffeine &amp; Energy'!F58="","",'M4 Caffeine &amp; Energy'!F58)</f>
        <v/>
      </c>
      <c r="E58" s="52">
        <f>IF('M4 Caffeine &amp; Energy'!J58="","",'M4 Caffeine &amp; Energy'!J58)</f>
        <v/>
      </c>
      <c r="F58" s="50">
        <f>IF('M4 Caffeine &amp; Energy'!K58="","",'M4 Caffeine &amp; Energy'!K58)</f>
        <v/>
      </c>
      <c r="G58" s="49">
        <f>IF('M4 Caffeine &amp; Energy'!AM58="","",'M4 Caffeine &amp; Energy'!AM58)</f>
        <v/>
      </c>
      <c r="H58" s="50">
        <f>IF('M4 Caffeine &amp; Energy'!N58="","",'M4 Caffeine &amp; Energy'!N58)</f>
        <v/>
      </c>
      <c r="I58" s="34">
        <f>IF('M4 Caffeine &amp; Energy'!AJ58="","",'M4 Caffeine &amp; Energy'!AJ58)</f>
        <v/>
      </c>
      <c r="J58" s="34" t="inlineStr">
        <is>
          <t>Heavy S&amp;S + frequent coupons to drive trial/subscription.</t>
        </is>
      </c>
    </row>
    <row r="59" ht="28" customHeight="1">
      <c r="A59" s="34" t="inlineStr">
        <is>
          <t>Celsius</t>
        </is>
      </c>
      <c r="B59" s="34" t="inlineStr">
        <is>
          <t>Celsius Original Sparkling | Wild Berry | 8 pack 355mL</t>
        </is>
      </c>
      <c r="C59" s="34" t="inlineStr">
        <is>
          <t>4) Caffeine &amp; energy beverage</t>
        </is>
      </c>
      <c r="D59" s="49">
        <f>IF('M4 Caffeine &amp; Energy'!F59="","",'M4 Caffeine &amp; Energy'!F59)</f>
        <v/>
      </c>
      <c r="E59" s="52">
        <f>IF('M4 Caffeine &amp; Energy'!J59="","",'M4 Caffeine &amp; Energy'!J59)</f>
        <v/>
      </c>
      <c r="F59" s="50">
        <f>IF('M4 Caffeine &amp; Energy'!K59="","",'M4 Caffeine &amp; Energy'!K59)</f>
        <v/>
      </c>
      <c r="G59" s="49">
        <f>IF('M4 Caffeine &amp; Energy'!AM59="","",'M4 Caffeine &amp; Energy'!AM59)</f>
        <v/>
      </c>
      <c r="H59" s="50">
        <f>IF('M4 Caffeine &amp; Energy'!N59="","",'M4 Caffeine &amp; Energy'!N59)</f>
        <v/>
      </c>
      <c r="I59" s="34">
        <f>IF('M4 Caffeine &amp; Energy'!AJ59="","",'M4 Caffeine &amp; Energy'!AJ59)</f>
        <v/>
      </c>
      <c r="J59" s="34" t="inlineStr">
        <is>
          <t>Heavy S&amp;S + frequent coupons to drive trial/subscription.</t>
        </is>
      </c>
    </row>
    <row r="60" ht="28" customHeight="1">
      <c r="A60" s="34" t="inlineStr">
        <is>
          <t>Celsius</t>
        </is>
      </c>
      <c r="B60" s="34" t="inlineStr">
        <is>
          <t>Celsius Original Sparkling | Wild Berry | 12 pack 355mL</t>
        </is>
      </c>
      <c r="C60" s="34" t="inlineStr">
        <is>
          <t>4) Caffeine &amp; energy beverage</t>
        </is>
      </c>
      <c r="D60" s="49">
        <f>IF('M4 Caffeine &amp; Energy'!F60="","",'M4 Caffeine &amp; Energy'!F60)</f>
        <v/>
      </c>
      <c r="E60" s="52">
        <f>IF('M4 Caffeine &amp; Energy'!J60="","",'M4 Caffeine &amp; Energy'!J60)</f>
        <v/>
      </c>
      <c r="F60" s="50">
        <f>IF('M4 Caffeine &amp; Energy'!K60="","",'M4 Caffeine &amp; Energy'!K60)</f>
        <v/>
      </c>
      <c r="G60" s="49">
        <f>IF('M4 Caffeine &amp; Energy'!AM60="","",'M4 Caffeine &amp; Energy'!AM60)</f>
        <v/>
      </c>
      <c r="H60" s="50">
        <f>IF('M4 Caffeine &amp; Energy'!N60="","",'M4 Caffeine &amp; Energy'!N60)</f>
        <v/>
      </c>
      <c r="I60" s="34">
        <f>IF('M4 Caffeine &amp; Energy'!AJ60="","",'M4 Caffeine &amp; Energy'!AJ60)</f>
        <v/>
      </c>
      <c r="J60" s="34" t="inlineStr">
        <is>
          <t>Heavy S&amp;S + frequent coupons to drive trial/subscription.</t>
        </is>
      </c>
    </row>
    <row r="61" ht="28" customHeight="1">
      <c r="A61" s="34" t="inlineStr">
        <is>
          <t>Celsius</t>
        </is>
      </c>
      <c r="B61" s="34" t="inlineStr">
        <is>
          <t>Celsius Original Sparkling | Wild Berry | 15 pack 355mL</t>
        </is>
      </c>
      <c r="C61" s="34" t="inlineStr">
        <is>
          <t>4) Caffeine &amp; energy beverage</t>
        </is>
      </c>
      <c r="D61" s="49">
        <f>IF('M4 Caffeine &amp; Energy'!F61="","",'M4 Caffeine &amp; Energy'!F61)</f>
        <v/>
      </c>
      <c r="E61" s="52">
        <f>IF('M4 Caffeine &amp; Energy'!J61="","",'M4 Caffeine &amp; Energy'!J61)</f>
        <v/>
      </c>
      <c r="F61" s="50">
        <f>IF('M4 Caffeine &amp; Energy'!K61="","",'M4 Caffeine &amp; Energy'!K61)</f>
        <v/>
      </c>
      <c r="G61" s="49">
        <f>IF('M4 Caffeine &amp; Energy'!AM61="","",'M4 Caffeine &amp; Energy'!AM61)</f>
        <v/>
      </c>
      <c r="H61" s="50">
        <f>IF('M4 Caffeine &amp; Energy'!N61="","",'M4 Caffeine &amp; Energy'!N61)</f>
        <v/>
      </c>
      <c r="I61" s="34">
        <f>IF('M4 Caffeine &amp; Energy'!AJ61="","",'M4 Caffeine &amp; Energy'!AJ61)</f>
        <v/>
      </c>
      <c r="J61" s="34" t="inlineStr">
        <is>
          <t>Heavy S&amp;S + frequent coupons to drive trial/subscription.</t>
        </is>
      </c>
    </row>
    <row r="62" ht="28" customHeight="1">
      <c r="A62" s="34" t="inlineStr">
        <is>
          <t>Celsius</t>
        </is>
      </c>
      <c r="B62" s="34" t="inlineStr">
        <is>
          <t>Celsius Original Sparkling | Wild Berry | 18 pack 355mL</t>
        </is>
      </c>
      <c r="C62" s="34" t="inlineStr">
        <is>
          <t>4) Caffeine &amp; energy beverage</t>
        </is>
      </c>
      <c r="D62" s="49">
        <f>IF('M4 Caffeine &amp; Energy'!F62="","",'M4 Caffeine &amp; Energy'!F62)</f>
        <v/>
      </c>
      <c r="E62" s="52">
        <f>IF('M4 Caffeine &amp; Energy'!J62="","",'M4 Caffeine &amp; Energy'!J62)</f>
        <v/>
      </c>
      <c r="F62" s="50">
        <f>IF('M4 Caffeine &amp; Energy'!K62="","",'M4 Caffeine &amp; Energy'!K62)</f>
        <v/>
      </c>
      <c r="G62" s="49">
        <f>IF('M4 Caffeine &amp; Energy'!AM62="","",'M4 Caffeine &amp; Energy'!AM62)</f>
        <v/>
      </c>
      <c r="H62" s="50">
        <f>IF('M4 Caffeine &amp; Energy'!N62="","",'M4 Caffeine &amp; Energy'!N62)</f>
        <v/>
      </c>
      <c r="I62" s="34">
        <f>IF('M4 Caffeine &amp; Energy'!AJ62="","",'M4 Caffeine &amp; Energy'!AJ62)</f>
        <v/>
      </c>
      <c r="J62" s="34" t="inlineStr">
        <is>
          <t>Heavy S&amp;S + frequent coupons to drive trial/subscription.</t>
        </is>
      </c>
    </row>
    <row r="63" ht="28" customHeight="1">
      <c r="A63" s="34" t="inlineStr">
        <is>
          <t>Celsius</t>
        </is>
      </c>
      <c r="B63" s="34" t="inlineStr">
        <is>
          <t>Celsius Original Sparkling | Wild Berry | 24 pack 355mL</t>
        </is>
      </c>
      <c r="C63" s="34" t="inlineStr">
        <is>
          <t>4) Caffeine &amp; energy beverage</t>
        </is>
      </c>
      <c r="D63" s="49">
        <f>IF('M4 Caffeine &amp; Energy'!F63="","",'M4 Caffeine &amp; Energy'!F63)</f>
        <v/>
      </c>
      <c r="E63" s="52">
        <f>IF('M4 Caffeine &amp; Energy'!J63="","",'M4 Caffeine &amp; Energy'!J63)</f>
        <v/>
      </c>
      <c r="F63" s="50">
        <f>IF('M4 Caffeine &amp; Energy'!K63="","",'M4 Caffeine &amp; Energy'!K63)</f>
        <v/>
      </c>
      <c r="G63" s="49">
        <f>IF('M4 Caffeine &amp; Energy'!AM63="","",'M4 Caffeine &amp; Energy'!AM63)</f>
        <v/>
      </c>
      <c r="H63" s="50">
        <f>IF('M4 Caffeine &amp; Energy'!N63="","",'M4 Caffeine &amp; Energy'!N63)</f>
        <v/>
      </c>
      <c r="I63" s="34">
        <f>IF('M4 Caffeine &amp; Energy'!AJ63="","",'M4 Caffeine &amp; Energy'!AJ63)</f>
        <v/>
      </c>
      <c r="J63" s="34" t="inlineStr">
        <is>
          <t>Heavy S&amp;S + frequent coupons to drive trial/subscription.</t>
        </is>
      </c>
    </row>
    <row r="64" ht="28" customHeight="1">
      <c r="A64" s="34" t="inlineStr">
        <is>
          <t>Celsius</t>
        </is>
      </c>
      <c r="B64" s="34" t="inlineStr">
        <is>
          <t>Celsius Original Sparkling | Kiwi Guava | single 355mL</t>
        </is>
      </c>
      <c r="C64" s="34" t="inlineStr">
        <is>
          <t>4) Caffeine &amp; energy beverage</t>
        </is>
      </c>
      <c r="D64" s="49">
        <f>IF('M4 Caffeine &amp; Energy'!F64="","",'M4 Caffeine &amp; Energy'!F64)</f>
        <v/>
      </c>
      <c r="E64" s="52">
        <f>IF('M4 Caffeine &amp; Energy'!J64="","",'M4 Caffeine &amp; Energy'!J64)</f>
        <v/>
      </c>
      <c r="F64" s="50">
        <f>IF('M4 Caffeine &amp; Energy'!K64="","",'M4 Caffeine &amp; Energy'!K64)</f>
        <v/>
      </c>
      <c r="G64" s="49">
        <f>IF('M4 Caffeine &amp; Energy'!AM64="","",'M4 Caffeine &amp; Energy'!AM64)</f>
        <v/>
      </c>
      <c r="H64" s="50">
        <f>IF('M4 Caffeine &amp; Energy'!N64="","",'M4 Caffeine &amp; Energy'!N64)</f>
        <v/>
      </c>
      <c r="I64" s="34">
        <f>IF('M4 Caffeine &amp; Energy'!AJ64="","",'M4 Caffeine &amp; Energy'!AJ64)</f>
        <v/>
      </c>
      <c r="J64" s="34" t="inlineStr">
        <is>
          <t>Heavy S&amp;S + frequent coupons to drive trial/subscription.</t>
        </is>
      </c>
    </row>
    <row r="65" ht="28" customHeight="1">
      <c r="A65" s="34" t="inlineStr">
        <is>
          <t>Celsius</t>
        </is>
      </c>
      <c r="B65" s="34" t="inlineStr">
        <is>
          <t>Celsius Original Sparkling | Kiwi Guava | 8 pack 355mL</t>
        </is>
      </c>
      <c r="C65" s="34" t="inlineStr">
        <is>
          <t>4) Caffeine &amp; energy beverage</t>
        </is>
      </c>
      <c r="D65" s="49">
        <f>IF('M4 Caffeine &amp; Energy'!F65="","",'M4 Caffeine &amp; Energy'!F65)</f>
        <v/>
      </c>
      <c r="E65" s="52">
        <f>IF('M4 Caffeine &amp; Energy'!J65="","",'M4 Caffeine &amp; Energy'!J65)</f>
        <v/>
      </c>
      <c r="F65" s="50">
        <f>IF('M4 Caffeine &amp; Energy'!K65="","",'M4 Caffeine &amp; Energy'!K65)</f>
        <v/>
      </c>
      <c r="G65" s="49">
        <f>IF('M4 Caffeine &amp; Energy'!AM65="","",'M4 Caffeine &amp; Energy'!AM65)</f>
        <v/>
      </c>
      <c r="H65" s="50">
        <f>IF('M4 Caffeine &amp; Energy'!N65="","",'M4 Caffeine &amp; Energy'!N65)</f>
        <v/>
      </c>
      <c r="I65" s="34">
        <f>IF('M4 Caffeine &amp; Energy'!AJ65="","",'M4 Caffeine &amp; Energy'!AJ65)</f>
        <v/>
      </c>
      <c r="J65" s="34" t="inlineStr">
        <is>
          <t>Heavy S&amp;S + frequent coupons to drive trial/subscription.</t>
        </is>
      </c>
    </row>
    <row r="66" ht="28" customHeight="1">
      <c r="A66" s="34" t="inlineStr">
        <is>
          <t>Celsius</t>
        </is>
      </c>
      <c r="B66" s="34" t="inlineStr">
        <is>
          <t>Celsius Original Sparkling | Kiwi Guava | 12 pack 355mL</t>
        </is>
      </c>
      <c r="C66" s="34" t="inlineStr">
        <is>
          <t>4) Caffeine &amp; energy beverage</t>
        </is>
      </c>
      <c r="D66" s="49">
        <f>IF('M4 Caffeine &amp; Energy'!F66="","",'M4 Caffeine &amp; Energy'!F66)</f>
        <v/>
      </c>
      <c r="E66" s="52">
        <f>IF('M4 Caffeine &amp; Energy'!J66="","",'M4 Caffeine &amp; Energy'!J66)</f>
        <v/>
      </c>
      <c r="F66" s="50">
        <f>IF('M4 Caffeine &amp; Energy'!K66="","",'M4 Caffeine &amp; Energy'!K66)</f>
        <v/>
      </c>
      <c r="G66" s="49">
        <f>IF('M4 Caffeine &amp; Energy'!AM66="","",'M4 Caffeine &amp; Energy'!AM66)</f>
        <v/>
      </c>
      <c r="H66" s="50">
        <f>IF('M4 Caffeine &amp; Energy'!N66="","",'M4 Caffeine &amp; Energy'!N66)</f>
        <v/>
      </c>
      <c r="I66" s="34">
        <f>IF('M4 Caffeine &amp; Energy'!AJ66="","",'M4 Caffeine &amp; Energy'!AJ66)</f>
        <v/>
      </c>
      <c r="J66" s="34" t="inlineStr">
        <is>
          <t>Heavy S&amp;S + frequent coupons to drive trial/subscription.</t>
        </is>
      </c>
    </row>
    <row r="67" ht="28" customHeight="1">
      <c r="A67" s="34" t="inlineStr">
        <is>
          <t>Celsius</t>
        </is>
      </c>
      <c r="B67" s="34" t="inlineStr">
        <is>
          <t>Celsius Original Sparkling | Kiwi Guava | 15 pack 355mL</t>
        </is>
      </c>
      <c r="C67" s="34" t="inlineStr">
        <is>
          <t>4) Caffeine &amp; energy beverage</t>
        </is>
      </c>
      <c r="D67" s="49">
        <f>IF('M4 Caffeine &amp; Energy'!F67="","",'M4 Caffeine &amp; Energy'!F67)</f>
        <v/>
      </c>
      <c r="E67" s="52">
        <f>IF('M4 Caffeine &amp; Energy'!J67="","",'M4 Caffeine &amp; Energy'!J67)</f>
        <v/>
      </c>
      <c r="F67" s="50">
        <f>IF('M4 Caffeine &amp; Energy'!K67="","",'M4 Caffeine &amp; Energy'!K67)</f>
        <v/>
      </c>
      <c r="G67" s="49">
        <f>IF('M4 Caffeine &amp; Energy'!AM67="","",'M4 Caffeine &amp; Energy'!AM67)</f>
        <v/>
      </c>
      <c r="H67" s="50">
        <f>IF('M4 Caffeine &amp; Energy'!N67="","",'M4 Caffeine &amp; Energy'!N67)</f>
        <v/>
      </c>
      <c r="I67" s="34">
        <f>IF('M4 Caffeine &amp; Energy'!AJ67="","",'M4 Caffeine &amp; Energy'!AJ67)</f>
        <v/>
      </c>
      <c r="J67" s="34" t="inlineStr">
        <is>
          <t>Heavy S&amp;S + frequent coupons to drive trial/subscription.</t>
        </is>
      </c>
    </row>
    <row r="68" ht="28" customHeight="1">
      <c r="A68" s="34" t="inlineStr">
        <is>
          <t>Celsius</t>
        </is>
      </c>
      <c r="B68" s="34" t="inlineStr">
        <is>
          <t>Celsius Original Sparkling | Kiwi Guava | 18 pack 355mL</t>
        </is>
      </c>
      <c r="C68" s="34" t="inlineStr">
        <is>
          <t>4) Caffeine &amp; energy beverage</t>
        </is>
      </c>
      <c r="D68" s="49">
        <f>IF('M4 Caffeine &amp; Energy'!F68="","",'M4 Caffeine &amp; Energy'!F68)</f>
        <v/>
      </c>
      <c r="E68" s="52">
        <f>IF('M4 Caffeine &amp; Energy'!J68="","",'M4 Caffeine &amp; Energy'!J68)</f>
        <v/>
      </c>
      <c r="F68" s="50">
        <f>IF('M4 Caffeine &amp; Energy'!K68="","",'M4 Caffeine &amp; Energy'!K68)</f>
        <v/>
      </c>
      <c r="G68" s="49">
        <f>IF('M4 Caffeine &amp; Energy'!AM68="","",'M4 Caffeine &amp; Energy'!AM68)</f>
        <v/>
      </c>
      <c r="H68" s="50">
        <f>IF('M4 Caffeine &amp; Energy'!N68="","",'M4 Caffeine &amp; Energy'!N68)</f>
        <v/>
      </c>
      <c r="I68" s="34">
        <f>IF('M4 Caffeine &amp; Energy'!AJ68="","",'M4 Caffeine &amp; Energy'!AJ68)</f>
        <v/>
      </c>
      <c r="J68" s="34" t="inlineStr">
        <is>
          <t>Heavy S&amp;S + frequent coupons to drive trial/subscription.</t>
        </is>
      </c>
    </row>
    <row r="69" ht="28" customHeight="1">
      <c r="A69" s="34" t="inlineStr">
        <is>
          <t>Celsius</t>
        </is>
      </c>
      <c r="B69" s="34" t="inlineStr">
        <is>
          <t>Celsius Original Sparkling | Kiwi Guava | 24 pack 355mL</t>
        </is>
      </c>
      <c r="C69" s="34" t="inlineStr">
        <is>
          <t>4) Caffeine &amp; energy beverage</t>
        </is>
      </c>
      <c r="D69" s="49">
        <f>IF('M4 Caffeine &amp; Energy'!F69="","",'M4 Caffeine &amp; Energy'!F69)</f>
        <v/>
      </c>
      <c r="E69" s="52">
        <f>IF('M4 Caffeine &amp; Energy'!J69="","",'M4 Caffeine &amp; Energy'!J69)</f>
        <v/>
      </c>
      <c r="F69" s="50">
        <f>IF('M4 Caffeine &amp; Energy'!K69="","",'M4 Caffeine &amp; Energy'!K69)</f>
        <v/>
      </c>
      <c r="G69" s="49">
        <f>IF('M4 Caffeine &amp; Energy'!AM69="","",'M4 Caffeine &amp; Energy'!AM69)</f>
        <v/>
      </c>
      <c r="H69" s="50">
        <f>IF('M4 Caffeine &amp; Energy'!N69="","",'M4 Caffeine &amp; Energy'!N69)</f>
        <v/>
      </c>
      <c r="I69" s="34">
        <f>IF('M4 Caffeine &amp; Energy'!AJ69="","",'M4 Caffeine &amp; Energy'!AJ69)</f>
        <v/>
      </c>
      <c r="J69" s="34" t="inlineStr">
        <is>
          <t>Heavy S&amp;S + frequent coupons to drive trial/subscription.</t>
        </is>
      </c>
    </row>
    <row r="70" ht="28" customHeight="1">
      <c r="A70" s="34" t="inlineStr">
        <is>
          <t>Celsius</t>
        </is>
      </c>
      <c r="B70" s="34" t="inlineStr">
        <is>
          <t>Celsius Original Sparkling | Cola | single 355mL</t>
        </is>
      </c>
      <c r="C70" s="34" t="inlineStr">
        <is>
          <t>4) Caffeine &amp; energy beverage</t>
        </is>
      </c>
      <c r="D70" s="49">
        <f>IF('M4 Caffeine &amp; Energy'!F70="","",'M4 Caffeine &amp; Energy'!F70)</f>
        <v/>
      </c>
      <c r="E70" s="52">
        <f>IF('M4 Caffeine &amp; Energy'!J70="","",'M4 Caffeine &amp; Energy'!J70)</f>
        <v/>
      </c>
      <c r="F70" s="50">
        <f>IF('M4 Caffeine &amp; Energy'!K70="","",'M4 Caffeine &amp; Energy'!K70)</f>
        <v/>
      </c>
      <c r="G70" s="49">
        <f>IF('M4 Caffeine &amp; Energy'!AM70="","",'M4 Caffeine &amp; Energy'!AM70)</f>
        <v/>
      </c>
      <c r="H70" s="50">
        <f>IF('M4 Caffeine &amp; Energy'!N70="","",'M4 Caffeine &amp; Energy'!N70)</f>
        <v/>
      </c>
      <c r="I70" s="34">
        <f>IF('M4 Caffeine &amp; Energy'!AJ70="","",'M4 Caffeine &amp; Energy'!AJ70)</f>
        <v/>
      </c>
      <c r="J70" s="34" t="inlineStr">
        <is>
          <t>Heavy S&amp;S + frequent coupons to drive trial/subscription.</t>
        </is>
      </c>
    </row>
    <row r="71" ht="28" customHeight="1">
      <c r="A71" s="34" t="inlineStr">
        <is>
          <t>Celsius</t>
        </is>
      </c>
      <c r="B71" s="34" t="inlineStr">
        <is>
          <t>Celsius Original Sparkling | Cola | 8 pack 355mL</t>
        </is>
      </c>
      <c r="C71" s="34" t="inlineStr">
        <is>
          <t>4) Caffeine &amp; energy beverage</t>
        </is>
      </c>
      <c r="D71" s="49">
        <f>IF('M4 Caffeine &amp; Energy'!F71="","",'M4 Caffeine &amp; Energy'!F71)</f>
        <v/>
      </c>
      <c r="E71" s="52">
        <f>IF('M4 Caffeine &amp; Energy'!J71="","",'M4 Caffeine &amp; Energy'!J71)</f>
        <v/>
      </c>
      <c r="F71" s="50">
        <f>IF('M4 Caffeine &amp; Energy'!K71="","",'M4 Caffeine &amp; Energy'!K71)</f>
        <v/>
      </c>
      <c r="G71" s="49">
        <f>IF('M4 Caffeine &amp; Energy'!AM71="","",'M4 Caffeine &amp; Energy'!AM71)</f>
        <v/>
      </c>
      <c r="H71" s="50">
        <f>IF('M4 Caffeine &amp; Energy'!N71="","",'M4 Caffeine &amp; Energy'!N71)</f>
        <v/>
      </c>
      <c r="I71" s="34">
        <f>IF('M4 Caffeine &amp; Energy'!AJ71="","",'M4 Caffeine &amp; Energy'!AJ71)</f>
        <v/>
      </c>
      <c r="J71" s="34" t="inlineStr">
        <is>
          <t>Heavy S&amp;S + frequent coupons to drive trial/subscription.</t>
        </is>
      </c>
    </row>
    <row r="72" ht="28" customHeight="1">
      <c r="A72" s="34" t="inlineStr">
        <is>
          <t>Celsius</t>
        </is>
      </c>
      <c r="B72" s="34" t="inlineStr">
        <is>
          <t>Celsius Original Sparkling | Cola | 12 pack 355mL</t>
        </is>
      </c>
      <c r="C72" s="34" t="inlineStr">
        <is>
          <t>4) Caffeine &amp; energy beverage</t>
        </is>
      </c>
      <c r="D72" s="49">
        <f>IF('M4 Caffeine &amp; Energy'!F72="","",'M4 Caffeine &amp; Energy'!F72)</f>
        <v/>
      </c>
      <c r="E72" s="52">
        <f>IF('M4 Caffeine &amp; Energy'!J72="","",'M4 Caffeine &amp; Energy'!J72)</f>
        <v/>
      </c>
      <c r="F72" s="50">
        <f>IF('M4 Caffeine &amp; Energy'!K72="","",'M4 Caffeine &amp; Energy'!K72)</f>
        <v/>
      </c>
      <c r="G72" s="49">
        <f>IF('M4 Caffeine &amp; Energy'!AM72="","",'M4 Caffeine &amp; Energy'!AM72)</f>
        <v/>
      </c>
      <c r="H72" s="50">
        <f>IF('M4 Caffeine &amp; Energy'!N72="","",'M4 Caffeine &amp; Energy'!N72)</f>
        <v/>
      </c>
      <c r="I72" s="34">
        <f>IF('M4 Caffeine &amp; Energy'!AJ72="","",'M4 Caffeine &amp; Energy'!AJ72)</f>
        <v/>
      </c>
      <c r="J72" s="34" t="inlineStr">
        <is>
          <t>Heavy S&amp;S + frequent coupons to drive trial/subscription.</t>
        </is>
      </c>
    </row>
    <row r="73" ht="28" customHeight="1">
      <c r="A73" s="34" t="inlineStr">
        <is>
          <t>Celsius</t>
        </is>
      </c>
      <c r="B73" s="34" t="inlineStr">
        <is>
          <t>Celsius Original Sparkling | Cola | 15 pack 355mL</t>
        </is>
      </c>
      <c r="C73" s="34" t="inlineStr">
        <is>
          <t>4) Caffeine &amp; energy beverage</t>
        </is>
      </c>
      <c r="D73" s="49">
        <f>IF('M4 Caffeine &amp; Energy'!F73="","",'M4 Caffeine &amp; Energy'!F73)</f>
        <v/>
      </c>
      <c r="E73" s="52">
        <f>IF('M4 Caffeine &amp; Energy'!J73="","",'M4 Caffeine &amp; Energy'!J73)</f>
        <v/>
      </c>
      <c r="F73" s="50">
        <f>IF('M4 Caffeine &amp; Energy'!K73="","",'M4 Caffeine &amp; Energy'!K73)</f>
        <v/>
      </c>
      <c r="G73" s="49">
        <f>IF('M4 Caffeine &amp; Energy'!AM73="","",'M4 Caffeine &amp; Energy'!AM73)</f>
        <v/>
      </c>
      <c r="H73" s="50">
        <f>IF('M4 Caffeine &amp; Energy'!N73="","",'M4 Caffeine &amp; Energy'!N73)</f>
        <v/>
      </c>
      <c r="I73" s="34">
        <f>IF('M4 Caffeine &amp; Energy'!AJ73="","",'M4 Caffeine &amp; Energy'!AJ73)</f>
        <v/>
      </c>
      <c r="J73" s="34" t="inlineStr">
        <is>
          <t>Heavy S&amp;S + frequent coupons to drive trial/subscription.</t>
        </is>
      </c>
    </row>
    <row r="74" ht="28" customHeight="1">
      <c r="A74" s="34" t="inlineStr">
        <is>
          <t>Celsius</t>
        </is>
      </c>
      <c r="B74" s="34" t="inlineStr">
        <is>
          <t>Celsius Original Sparkling | Cola | 18 pack 355mL</t>
        </is>
      </c>
      <c r="C74" s="34" t="inlineStr">
        <is>
          <t>4) Caffeine &amp; energy beverage</t>
        </is>
      </c>
      <c r="D74" s="49">
        <f>IF('M4 Caffeine &amp; Energy'!F74="","",'M4 Caffeine &amp; Energy'!F74)</f>
        <v/>
      </c>
      <c r="E74" s="52">
        <f>IF('M4 Caffeine &amp; Energy'!J74="","",'M4 Caffeine &amp; Energy'!J74)</f>
        <v/>
      </c>
      <c r="F74" s="50">
        <f>IF('M4 Caffeine &amp; Energy'!K74="","",'M4 Caffeine &amp; Energy'!K74)</f>
        <v/>
      </c>
      <c r="G74" s="49">
        <f>IF('M4 Caffeine &amp; Energy'!AM74="","",'M4 Caffeine &amp; Energy'!AM74)</f>
        <v/>
      </c>
      <c r="H74" s="50">
        <f>IF('M4 Caffeine &amp; Energy'!N74="","",'M4 Caffeine &amp; Energy'!N74)</f>
        <v/>
      </c>
      <c r="I74" s="34">
        <f>IF('M4 Caffeine &amp; Energy'!AJ74="","",'M4 Caffeine &amp; Energy'!AJ74)</f>
        <v/>
      </c>
      <c r="J74" s="34" t="inlineStr">
        <is>
          <t>Heavy S&amp;S + frequent coupons to drive trial/subscription.</t>
        </is>
      </c>
    </row>
    <row r="75" ht="28" customHeight="1">
      <c r="A75" s="34" t="inlineStr">
        <is>
          <t>Celsius</t>
        </is>
      </c>
      <c r="B75" s="34" t="inlineStr">
        <is>
          <t>Celsius Original Sparkling | Cola | 24 pack 355mL</t>
        </is>
      </c>
      <c r="C75" s="34" t="inlineStr">
        <is>
          <t>4) Caffeine &amp; energy beverage</t>
        </is>
      </c>
      <c r="D75" s="49">
        <f>IF('M4 Caffeine &amp; Energy'!F75="","",'M4 Caffeine &amp; Energy'!F75)</f>
        <v/>
      </c>
      <c r="E75" s="52">
        <f>IF('M4 Caffeine &amp; Energy'!J75="","",'M4 Caffeine &amp; Energy'!J75)</f>
        <v/>
      </c>
      <c r="F75" s="50">
        <f>IF('M4 Caffeine &amp; Energy'!K75="","",'M4 Caffeine &amp; Energy'!K75)</f>
        <v/>
      </c>
      <c r="G75" s="49">
        <f>IF('M4 Caffeine &amp; Energy'!AM75="","",'M4 Caffeine &amp; Energy'!AM75)</f>
        <v/>
      </c>
      <c r="H75" s="50">
        <f>IF('M4 Caffeine &amp; Energy'!N75="","",'M4 Caffeine &amp; Energy'!N75)</f>
        <v/>
      </c>
      <c r="I75" s="34">
        <f>IF('M4 Caffeine &amp; Energy'!AJ75="","",'M4 Caffeine &amp; Energy'!AJ75)</f>
        <v/>
      </c>
      <c r="J75" s="34" t="inlineStr">
        <is>
          <t>Heavy S&amp;S + frequent coupons to drive trial/subscription.</t>
        </is>
      </c>
    </row>
    <row r="76" ht="28" customHeight="1">
      <c r="A76" s="34" t="inlineStr">
        <is>
          <t>Celsius</t>
        </is>
      </c>
      <c r="B76" s="34" t="inlineStr">
        <is>
          <t>Celsius Original Sparkling | Fuji Apple Pear | single 355mL</t>
        </is>
      </c>
      <c r="C76" s="34" t="inlineStr">
        <is>
          <t>4) Caffeine &amp; energy beverage</t>
        </is>
      </c>
      <c r="D76" s="49">
        <f>IF('M4 Caffeine &amp; Energy'!F76="","",'M4 Caffeine &amp; Energy'!F76)</f>
        <v/>
      </c>
      <c r="E76" s="52">
        <f>IF('M4 Caffeine &amp; Energy'!J76="","",'M4 Caffeine &amp; Energy'!J76)</f>
        <v/>
      </c>
      <c r="F76" s="50">
        <f>IF('M4 Caffeine &amp; Energy'!K76="","",'M4 Caffeine &amp; Energy'!K76)</f>
        <v/>
      </c>
      <c r="G76" s="49">
        <f>IF('M4 Caffeine &amp; Energy'!AM76="","",'M4 Caffeine &amp; Energy'!AM76)</f>
        <v/>
      </c>
      <c r="H76" s="50">
        <f>IF('M4 Caffeine &amp; Energy'!N76="","",'M4 Caffeine &amp; Energy'!N76)</f>
        <v/>
      </c>
      <c r="I76" s="34">
        <f>IF('M4 Caffeine &amp; Energy'!AJ76="","",'M4 Caffeine &amp; Energy'!AJ76)</f>
        <v/>
      </c>
      <c r="J76" s="34" t="inlineStr">
        <is>
          <t>Heavy S&amp;S + frequent coupons to drive trial/subscription.</t>
        </is>
      </c>
    </row>
    <row r="77" ht="28" customHeight="1">
      <c r="A77" s="34" t="inlineStr">
        <is>
          <t>Celsius</t>
        </is>
      </c>
      <c r="B77" s="34" t="inlineStr">
        <is>
          <t>Celsius Original Sparkling | Fuji Apple Pear | 8 pack 355mL</t>
        </is>
      </c>
      <c r="C77" s="34" t="inlineStr">
        <is>
          <t>4) Caffeine &amp; energy beverage</t>
        </is>
      </c>
      <c r="D77" s="49">
        <f>IF('M4 Caffeine &amp; Energy'!F77="","",'M4 Caffeine &amp; Energy'!F77)</f>
        <v/>
      </c>
      <c r="E77" s="52">
        <f>IF('M4 Caffeine &amp; Energy'!J77="","",'M4 Caffeine &amp; Energy'!J77)</f>
        <v/>
      </c>
      <c r="F77" s="50">
        <f>IF('M4 Caffeine &amp; Energy'!K77="","",'M4 Caffeine &amp; Energy'!K77)</f>
        <v/>
      </c>
      <c r="G77" s="49">
        <f>IF('M4 Caffeine &amp; Energy'!AM77="","",'M4 Caffeine &amp; Energy'!AM77)</f>
        <v/>
      </c>
      <c r="H77" s="50">
        <f>IF('M4 Caffeine &amp; Energy'!N77="","",'M4 Caffeine &amp; Energy'!N77)</f>
        <v/>
      </c>
      <c r="I77" s="34">
        <f>IF('M4 Caffeine &amp; Energy'!AJ77="","",'M4 Caffeine &amp; Energy'!AJ77)</f>
        <v/>
      </c>
      <c r="J77" s="34" t="inlineStr">
        <is>
          <t>Heavy S&amp;S + frequent coupons to drive trial/subscription.</t>
        </is>
      </c>
    </row>
    <row r="78" ht="28" customHeight="1">
      <c r="A78" s="34" t="inlineStr">
        <is>
          <t>Celsius</t>
        </is>
      </c>
      <c r="B78" s="34" t="inlineStr">
        <is>
          <t>Celsius Original Sparkling | Fuji Apple Pear | 12 pack 355mL</t>
        </is>
      </c>
      <c r="C78" s="34" t="inlineStr">
        <is>
          <t>4) Caffeine &amp; energy beverage</t>
        </is>
      </c>
      <c r="D78" s="49">
        <f>IF('M4 Caffeine &amp; Energy'!F78="","",'M4 Caffeine &amp; Energy'!F78)</f>
        <v/>
      </c>
      <c r="E78" s="52">
        <f>IF('M4 Caffeine &amp; Energy'!J78="","",'M4 Caffeine &amp; Energy'!J78)</f>
        <v/>
      </c>
      <c r="F78" s="50">
        <f>IF('M4 Caffeine &amp; Energy'!K78="","",'M4 Caffeine &amp; Energy'!K78)</f>
        <v/>
      </c>
      <c r="G78" s="49">
        <f>IF('M4 Caffeine &amp; Energy'!AM78="","",'M4 Caffeine &amp; Energy'!AM78)</f>
        <v/>
      </c>
      <c r="H78" s="50">
        <f>IF('M4 Caffeine &amp; Energy'!N78="","",'M4 Caffeine &amp; Energy'!N78)</f>
        <v/>
      </c>
      <c r="I78" s="34">
        <f>IF('M4 Caffeine &amp; Energy'!AJ78="","",'M4 Caffeine &amp; Energy'!AJ78)</f>
        <v/>
      </c>
      <c r="J78" s="34" t="inlineStr">
        <is>
          <t>Heavy S&amp;S + frequent coupons to drive trial/subscription.</t>
        </is>
      </c>
    </row>
    <row r="79" ht="28" customHeight="1">
      <c r="A79" s="34" t="inlineStr">
        <is>
          <t>Celsius</t>
        </is>
      </c>
      <c r="B79" s="34" t="inlineStr">
        <is>
          <t>Celsius Original Sparkling | Fuji Apple Pear | 15 pack 355mL</t>
        </is>
      </c>
      <c r="C79" s="34" t="inlineStr">
        <is>
          <t>4) Caffeine &amp; energy beverage</t>
        </is>
      </c>
      <c r="D79" s="49">
        <f>IF('M4 Caffeine &amp; Energy'!F79="","",'M4 Caffeine &amp; Energy'!F79)</f>
        <v/>
      </c>
      <c r="E79" s="52">
        <f>IF('M4 Caffeine &amp; Energy'!J79="","",'M4 Caffeine &amp; Energy'!J79)</f>
        <v/>
      </c>
      <c r="F79" s="50">
        <f>IF('M4 Caffeine &amp; Energy'!K79="","",'M4 Caffeine &amp; Energy'!K79)</f>
        <v/>
      </c>
      <c r="G79" s="49">
        <f>IF('M4 Caffeine &amp; Energy'!AM79="","",'M4 Caffeine &amp; Energy'!AM79)</f>
        <v/>
      </c>
      <c r="H79" s="50">
        <f>IF('M4 Caffeine &amp; Energy'!N79="","",'M4 Caffeine &amp; Energy'!N79)</f>
        <v/>
      </c>
      <c r="I79" s="34">
        <f>IF('M4 Caffeine &amp; Energy'!AJ79="","",'M4 Caffeine &amp; Energy'!AJ79)</f>
        <v/>
      </c>
      <c r="J79" s="34" t="inlineStr">
        <is>
          <t>Heavy S&amp;S + frequent coupons to drive trial/subscription.</t>
        </is>
      </c>
    </row>
    <row r="80" ht="28" customHeight="1">
      <c r="A80" s="34" t="inlineStr">
        <is>
          <t>Celsius</t>
        </is>
      </c>
      <c r="B80" s="34" t="inlineStr">
        <is>
          <t>Celsius Original Sparkling | Fuji Apple Pear | 18 pack 355mL</t>
        </is>
      </c>
      <c r="C80" s="34" t="inlineStr">
        <is>
          <t>4) Caffeine &amp; energy beverage</t>
        </is>
      </c>
      <c r="D80" s="49">
        <f>IF('M4 Caffeine &amp; Energy'!F80="","",'M4 Caffeine &amp; Energy'!F80)</f>
        <v/>
      </c>
      <c r="E80" s="52">
        <f>IF('M4 Caffeine &amp; Energy'!J80="","",'M4 Caffeine &amp; Energy'!J80)</f>
        <v/>
      </c>
      <c r="F80" s="50">
        <f>IF('M4 Caffeine &amp; Energy'!K80="","",'M4 Caffeine &amp; Energy'!K80)</f>
        <v/>
      </c>
      <c r="G80" s="49">
        <f>IF('M4 Caffeine &amp; Energy'!AM80="","",'M4 Caffeine &amp; Energy'!AM80)</f>
        <v/>
      </c>
      <c r="H80" s="50">
        <f>IF('M4 Caffeine &amp; Energy'!N80="","",'M4 Caffeine &amp; Energy'!N80)</f>
        <v/>
      </c>
      <c r="I80" s="34">
        <f>IF('M4 Caffeine &amp; Energy'!AJ80="","",'M4 Caffeine &amp; Energy'!AJ80)</f>
        <v/>
      </c>
      <c r="J80" s="34" t="inlineStr">
        <is>
          <t>Heavy S&amp;S + frequent coupons to drive trial/subscription.</t>
        </is>
      </c>
    </row>
    <row r="81" ht="28" customHeight="1">
      <c r="A81" s="34" t="inlineStr">
        <is>
          <t>Celsius</t>
        </is>
      </c>
      <c r="B81" s="34" t="inlineStr">
        <is>
          <t>Celsius Original Sparkling | Fuji Apple Pear | 24 pack 355mL</t>
        </is>
      </c>
      <c r="C81" s="34" t="inlineStr">
        <is>
          <t>4) Caffeine &amp; energy beverage</t>
        </is>
      </c>
      <c r="D81" s="49">
        <f>IF('M4 Caffeine &amp; Energy'!F81="","",'M4 Caffeine &amp; Energy'!F81)</f>
        <v/>
      </c>
      <c r="E81" s="52">
        <f>IF('M4 Caffeine &amp; Energy'!J81="","",'M4 Caffeine &amp; Energy'!J81)</f>
        <v/>
      </c>
      <c r="F81" s="50">
        <f>IF('M4 Caffeine &amp; Energy'!K81="","",'M4 Caffeine &amp; Energy'!K81)</f>
        <v/>
      </c>
      <c r="G81" s="49">
        <f>IF('M4 Caffeine &amp; Energy'!AM81="","",'M4 Caffeine &amp; Energy'!AM81)</f>
        <v/>
      </c>
      <c r="H81" s="50">
        <f>IF('M4 Caffeine &amp; Energy'!N81="","",'M4 Caffeine &amp; Energy'!N81)</f>
        <v/>
      </c>
      <c r="I81" s="34">
        <f>IF('M4 Caffeine &amp; Energy'!AJ81="","",'M4 Caffeine &amp; Energy'!AJ81)</f>
        <v/>
      </c>
      <c r="J81" s="34" t="inlineStr">
        <is>
          <t>Heavy S&amp;S + frequent coupons to drive trial/subscription.</t>
        </is>
      </c>
    </row>
    <row r="82" ht="28" customHeight="1">
      <c r="A82" s="34" t="inlineStr">
        <is>
          <t>Celsius</t>
        </is>
      </c>
      <c r="B82" s="34" t="inlineStr">
        <is>
          <t>Celsius Original Sparkling | Sparkling Cranberry | single 355mL</t>
        </is>
      </c>
      <c r="C82" s="34" t="inlineStr">
        <is>
          <t>4) Caffeine &amp; energy beverage</t>
        </is>
      </c>
      <c r="D82" s="49">
        <f>IF('M4 Caffeine &amp; Energy'!F82="","",'M4 Caffeine &amp; Energy'!F82)</f>
        <v/>
      </c>
      <c r="E82" s="52">
        <f>IF('M4 Caffeine &amp; Energy'!J82="","",'M4 Caffeine &amp; Energy'!J82)</f>
        <v/>
      </c>
      <c r="F82" s="50">
        <f>IF('M4 Caffeine &amp; Energy'!K82="","",'M4 Caffeine &amp; Energy'!K82)</f>
        <v/>
      </c>
      <c r="G82" s="49">
        <f>IF('M4 Caffeine &amp; Energy'!AM82="","",'M4 Caffeine &amp; Energy'!AM82)</f>
        <v/>
      </c>
      <c r="H82" s="50">
        <f>IF('M4 Caffeine &amp; Energy'!N82="","",'M4 Caffeine &amp; Energy'!N82)</f>
        <v/>
      </c>
      <c r="I82" s="34">
        <f>IF('M4 Caffeine &amp; Energy'!AJ82="","",'M4 Caffeine &amp; Energy'!AJ82)</f>
        <v/>
      </c>
      <c r="J82" s="34" t="inlineStr">
        <is>
          <t>Heavy S&amp;S + frequent coupons to drive trial/subscription.</t>
        </is>
      </c>
    </row>
    <row r="83" ht="28" customHeight="1">
      <c r="A83" s="34" t="inlineStr">
        <is>
          <t>Celsius</t>
        </is>
      </c>
      <c r="B83" s="34" t="inlineStr">
        <is>
          <t>Celsius Original Sparkling | Sparkling Cranberry | 8 pack 355mL</t>
        </is>
      </c>
      <c r="C83" s="34" t="inlineStr">
        <is>
          <t>4) Caffeine &amp; energy beverage</t>
        </is>
      </c>
      <c r="D83" s="49">
        <f>IF('M4 Caffeine &amp; Energy'!F83="","",'M4 Caffeine &amp; Energy'!F83)</f>
        <v/>
      </c>
      <c r="E83" s="52">
        <f>IF('M4 Caffeine &amp; Energy'!J83="","",'M4 Caffeine &amp; Energy'!J83)</f>
        <v/>
      </c>
      <c r="F83" s="50">
        <f>IF('M4 Caffeine &amp; Energy'!K83="","",'M4 Caffeine &amp; Energy'!K83)</f>
        <v/>
      </c>
      <c r="G83" s="49">
        <f>IF('M4 Caffeine &amp; Energy'!AM83="","",'M4 Caffeine &amp; Energy'!AM83)</f>
        <v/>
      </c>
      <c r="H83" s="50">
        <f>IF('M4 Caffeine &amp; Energy'!N83="","",'M4 Caffeine &amp; Energy'!N83)</f>
        <v/>
      </c>
      <c r="I83" s="34">
        <f>IF('M4 Caffeine &amp; Energy'!AJ83="","",'M4 Caffeine &amp; Energy'!AJ83)</f>
        <v/>
      </c>
      <c r="J83" s="34" t="inlineStr">
        <is>
          <t>Heavy S&amp;S + frequent coupons to drive trial/subscription.</t>
        </is>
      </c>
    </row>
    <row r="84" ht="28" customHeight="1">
      <c r="A84" s="34" t="inlineStr">
        <is>
          <t>Celsius</t>
        </is>
      </c>
      <c r="B84" s="34" t="inlineStr">
        <is>
          <t>Celsius Original Sparkling | Sparkling Cranberry | 12 pack 355mL</t>
        </is>
      </c>
      <c r="C84" s="34" t="inlineStr">
        <is>
          <t>4) Caffeine &amp; energy beverage</t>
        </is>
      </c>
      <c r="D84" s="49">
        <f>IF('M4 Caffeine &amp; Energy'!F84="","",'M4 Caffeine &amp; Energy'!F84)</f>
        <v/>
      </c>
      <c r="E84" s="52">
        <f>IF('M4 Caffeine &amp; Energy'!J84="","",'M4 Caffeine &amp; Energy'!J84)</f>
        <v/>
      </c>
      <c r="F84" s="50">
        <f>IF('M4 Caffeine &amp; Energy'!K84="","",'M4 Caffeine &amp; Energy'!K84)</f>
        <v/>
      </c>
      <c r="G84" s="49">
        <f>IF('M4 Caffeine &amp; Energy'!AM84="","",'M4 Caffeine &amp; Energy'!AM84)</f>
        <v/>
      </c>
      <c r="H84" s="50">
        <f>IF('M4 Caffeine &amp; Energy'!N84="","",'M4 Caffeine &amp; Energy'!N84)</f>
        <v/>
      </c>
      <c r="I84" s="34">
        <f>IF('M4 Caffeine &amp; Energy'!AJ84="","",'M4 Caffeine &amp; Energy'!AJ84)</f>
        <v/>
      </c>
      <c r="J84" s="34" t="inlineStr">
        <is>
          <t>Heavy S&amp;S + frequent coupons to drive trial/subscription.</t>
        </is>
      </c>
    </row>
    <row r="85" ht="28" customHeight="1">
      <c r="A85" s="34" t="inlineStr">
        <is>
          <t>Celsius</t>
        </is>
      </c>
      <c r="B85" s="34" t="inlineStr">
        <is>
          <t>Celsius Original Sparkling | Sparkling Cranberry | 15 pack 355mL</t>
        </is>
      </c>
      <c r="C85" s="34" t="inlineStr">
        <is>
          <t>4) Caffeine &amp; energy beverage</t>
        </is>
      </c>
      <c r="D85" s="49">
        <f>IF('M4 Caffeine &amp; Energy'!F85="","",'M4 Caffeine &amp; Energy'!F85)</f>
        <v/>
      </c>
      <c r="E85" s="52">
        <f>IF('M4 Caffeine &amp; Energy'!J85="","",'M4 Caffeine &amp; Energy'!J85)</f>
        <v/>
      </c>
      <c r="F85" s="50">
        <f>IF('M4 Caffeine &amp; Energy'!K85="","",'M4 Caffeine &amp; Energy'!K85)</f>
        <v/>
      </c>
      <c r="G85" s="49">
        <f>IF('M4 Caffeine &amp; Energy'!AM85="","",'M4 Caffeine &amp; Energy'!AM85)</f>
        <v/>
      </c>
      <c r="H85" s="50">
        <f>IF('M4 Caffeine &amp; Energy'!N85="","",'M4 Caffeine &amp; Energy'!N85)</f>
        <v/>
      </c>
      <c r="I85" s="34">
        <f>IF('M4 Caffeine &amp; Energy'!AJ85="","",'M4 Caffeine &amp; Energy'!AJ85)</f>
        <v/>
      </c>
      <c r="J85" s="34" t="inlineStr">
        <is>
          <t>Heavy S&amp;S + frequent coupons to drive trial/subscription.</t>
        </is>
      </c>
    </row>
    <row r="86" ht="28" customHeight="1">
      <c r="A86" s="34" t="inlineStr">
        <is>
          <t>Celsius</t>
        </is>
      </c>
      <c r="B86" s="34" t="inlineStr">
        <is>
          <t>Celsius Original Sparkling | Sparkling Cranberry | 18 pack 355mL</t>
        </is>
      </c>
      <c r="C86" s="34" t="inlineStr">
        <is>
          <t>4) Caffeine &amp; energy beverage</t>
        </is>
      </c>
      <c r="D86" s="49">
        <f>IF('M4 Caffeine &amp; Energy'!F86="","",'M4 Caffeine &amp; Energy'!F86)</f>
        <v/>
      </c>
      <c r="E86" s="52">
        <f>IF('M4 Caffeine &amp; Energy'!J86="","",'M4 Caffeine &amp; Energy'!J86)</f>
        <v/>
      </c>
      <c r="F86" s="50">
        <f>IF('M4 Caffeine &amp; Energy'!K86="","",'M4 Caffeine &amp; Energy'!K86)</f>
        <v/>
      </c>
      <c r="G86" s="49">
        <f>IF('M4 Caffeine &amp; Energy'!AM86="","",'M4 Caffeine &amp; Energy'!AM86)</f>
        <v/>
      </c>
      <c r="H86" s="50">
        <f>IF('M4 Caffeine &amp; Energy'!N86="","",'M4 Caffeine &amp; Energy'!N86)</f>
        <v/>
      </c>
      <c r="I86" s="34">
        <f>IF('M4 Caffeine &amp; Energy'!AJ86="","",'M4 Caffeine &amp; Energy'!AJ86)</f>
        <v/>
      </c>
      <c r="J86" s="34" t="inlineStr">
        <is>
          <t>Heavy S&amp;S + frequent coupons to drive trial/subscription.</t>
        </is>
      </c>
    </row>
    <row r="87" ht="28" customHeight="1">
      <c r="A87" s="34" t="inlineStr">
        <is>
          <t>Celsius</t>
        </is>
      </c>
      <c r="B87" s="34" t="inlineStr">
        <is>
          <t>Celsius Original Sparkling | Sparkling Cranberry | 24 pack 355mL</t>
        </is>
      </c>
      <c r="C87" s="34" t="inlineStr">
        <is>
          <t>4) Caffeine &amp; energy beverage</t>
        </is>
      </c>
      <c r="D87" s="49">
        <f>IF('M4 Caffeine &amp; Energy'!F87="","",'M4 Caffeine &amp; Energy'!F87)</f>
        <v/>
      </c>
      <c r="E87" s="52">
        <f>IF('M4 Caffeine &amp; Energy'!J87="","",'M4 Caffeine &amp; Energy'!J87)</f>
        <v/>
      </c>
      <c r="F87" s="50">
        <f>IF('M4 Caffeine &amp; Energy'!K87="","",'M4 Caffeine &amp; Energy'!K87)</f>
        <v/>
      </c>
      <c r="G87" s="49">
        <f>IF('M4 Caffeine &amp; Energy'!AM87="","",'M4 Caffeine &amp; Energy'!AM87)</f>
        <v/>
      </c>
      <c r="H87" s="50">
        <f>IF('M4 Caffeine &amp; Energy'!N87="","",'M4 Caffeine &amp; Energy'!N87)</f>
        <v/>
      </c>
      <c r="I87" s="34">
        <f>IF('M4 Caffeine &amp; Energy'!AJ87="","",'M4 Caffeine &amp; Energy'!AJ87)</f>
        <v/>
      </c>
      <c r="J87" s="34" t="inlineStr">
        <is>
          <t>Heavy S&amp;S + frequent coupons to drive trial/subscription.</t>
        </is>
      </c>
    </row>
    <row r="88" ht="28" customHeight="1">
      <c r="A88" s="34" t="inlineStr">
        <is>
          <t>Celsius</t>
        </is>
      </c>
      <c r="B88" s="34" t="inlineStr">
        <is>
          <t>Celsius Essentials | Cosmic Blue | single 473mL</t>
        </is>
      </c>
      <c r="C88" s="34" t="inlineStr">
        <is>
          <t>4) Caffeine &amp; energy beverage</t>
        </is>
      </c>
      <c r="D88" s="49">
        <f>IF('M4 Caffeine &amp; Energy'!F88="","",'M4 Caffeine &amp; Energy'!F88)</f>
        <v/>
      </c>
      <c r="E88" s="52">
        <f>IF('M4 Caffeine &amp; Energy'!J88="","",'M4 Caffeine &amp; Energy'!J88)</f>
        <v/>
      </c>
      <c r="F88" s="50">
        <f>IF('M4 Caffeine &amp; Energy'!K88="","",'M4 Caffeine &amp; Energy'!K88)</f>
        <v/>
      </c>
      <c r="G88" s="49">
        <f>IF('M4 Caffeine &amp; Energy'!AM88="","",'M4 Caffeine &amp; Energy'!AM88)</f>
        <v/>
      </c>
      <c r="H88" s="50">
        <f>IF('M4 Caffeine &amp; Energy'!N88="","",'M4 Caffeine &amp; Energy'!N88)</f>
        <v/>
      </c>
      <c r="I88" s="34">
        <f>IF('M4 Caffeine &amp; Energy'!AJ88="","",'M4 Caffeine &amp; Energy'!AJ88)</f>
        <v/>
      </c>
      <c r="J88" s="34" t="inlineStr">
        <is>
          <t>Heavy S&amp;S + frequent coupons to drive trial/subscription.</t>
        </is>
      </c>
    </row>
    <row r="89" ht="28" customHeight="1">
      <c r="A89" s="34" t="inlineStr">
        <is>
          <t>Celsius</t>
        </is>
      </c>
      <c r="B89" s="34" t="inlineStr">
        <is>
          <t>Celsius Essentials | Cosmic Blue | 8 pack 473mL</t>
        </is>
      </c>
      <c r="C89" s="34" t="inlineStr">
        <is>
          <t>4) Caffeine &amp; energy beverage</t>
        </is>
      </c>
      <c r="D89" s="49">
        <f>IF('M4 Caffeine &amp; Energy'!F89="","",'M4 Caffeine &amp; Energy'!F89)</f>
        <v/>
      </c>
      <c r="E89" s="52">
        <f>IF('M4 Caffeine &amp; Energy'!J89="","",'M4 Caffeine &amp; Energy'!J89)</f>
        <v/>
      </c>
      <c r="F89" s="50">
        <f>IF('M4 Caffeine &amp; Energy'!K89="","",'M4 Caffeine &amp; Energy'!K89)</f>
        <v/>
      </c>
      <c r="G89" s="49">
        <f>IF('M4 Caffeine &amp; Energy'!AM89="","",'M4 Caffeine &amp; Energy'!AM89)</f>
        <v/>
      </c>
      <c r="H89" s="50">
        <f>IF('M4 Caffeine &amp; Energy'!N89="","",'M4 Caffeine &amp; Energy'!N89)</f>
        <v/>
      </c>
      <c r="I89" s="34">
        <f>IF('M4 Caffeine &amp; Energy'!AJ89="","",'M4 Caffeine &amp; Energy'!AJ89)</f>
        <v/>
      </c>
      <c r="J89" s="34" t="inlineStr">
        <is>
          <t>Heavy S&amp;S + frequent coupons to drive trial/subscription.</t>
        </is>
      </c>
    </row>
    <row r="90" ht="28" customHeight="1">
      <c r="A90" s="34" t="inlineStr">
        <is>
          <t>Celsius</t>
        </is>
      </c>
      <c r="B90" s="34" t="inlineStr">
        <is>
          <t>Celsius Essentials | Cosmic Blue | 12 pack 473mL</t>
        </is>
      </c>
      <c r="C90" s="34" t="inlineStr">
        <is>
          <t>4) Caffeine &amp; energy beverage</t>
        </is>
      </c>
      <c r="D90" s="49">
        <f>IF('M4 Caffeine &amp; Energy'!F90="","",'M4 Caffeine &amp; Energy'!F90)</f>
        <v/>
      </c>
      <c r="E90" s="52">
        <f>IF('M4 Caffeine &amp; Energy'!J90="","",'M4 Caffeine &amp; Energy'!J90)</f>
        <v/>
      </c>
      <c r="F90" s="50">
        <f>IF('M4 Caffeine &amp; Energy'!K90="","",'M4 Caffeine &amp; Energy'!K90)</f>
        <v/>
      </c>
      <c r="G90" s="49">
        <f>IF('M4 Caffeine &amp; Energy'!AM90="","",'M4 Caffeine &amp; Energy'!AM90)</f>
        <v/>
      </c>
      <c r="H90" s="50">
        <f>IF('M4 Caffeine &amp; Energy'!N90="","",'M4 Caffeine &amp; Energy'!N90)</f>
        <v/>
      </c>
      <c r="I90" s="34">
        <f>IF('M4 Caffeine &amp; Energy'!AJ90="","",'M4 Caffeine &amp; Energy'!AJ90)</f>
        <v/>
      </c>
      <c r="J90" s="34" t="inlineStr">
        <is>
          <t>Heavy S&amp;S + frequent coupons to drive trial/subscription.</t>
        </is>
      </c>
    </row>
    <row r="91" ht="28" customHeight="1">
      <c r="A91" s="34" t="inlineStr">
        <is>
          <t>Celsius</t>
        </is>
      </c>
      <c r="B91" s="34" t="inlineStr">
        <is>
          <t>Celsius Essentials | Cosmic Blue | 18 pack 473mL</t>
        </is>
      </c>
      <c r="C91" s="34" t="inlineStr">
        <is>
          <t>4) Caffeine &amp; energy beverage</t>
        </is>
      </c>
      <c r="D91" s="49">
        <f>IF('M4 Caffeine &amp; Energy'!F91="","",'M4 Caffeine &amp; Energy'!F91)</f>
        <v/>
      </c>
      <c r="E91" s="52">
        <f>IF('M4 Caffeine &amp; Energy'!J91="","",'M4 Caffeine &amp; Energy'!J91)</f>
        <v/>
      </c>
      <c r="F91" s="50">
        <f>IF('M4 Caffeine &amp; Energy'!K91="","",'M4 Caffeine &amp; Energy'!K91)</f>
        <v/>
      </c>
      <c r="G91" s="49">
        <f>IF('M4 Caffeine &amp; Energy'!AM91="","",'M4 Caffeine &amp; Energy'!AM91)</f>
        <v/>
      </c>
      <c r="H91" s="50">
        <f>IF('M4 Caffeine &amp; Energy'!N91="","",'M4 Caffeine &amp; Energy'!N91)</f>
        <v/>
      </c>
      <c r="I91" s="34">
        <f>IF('M4 Caffeine &amp; Energy'!AJ91="","",'M4 Caffeine &amp; Energy'!AJ91)</f>
        <v/>
      </c>
      <c r="J91" s="34" t="inlineStr">
        <is>
          <t>Heavy S&amp;S + frequent coupons to drive trial/subscription.</t>
        </is>
      </c>
    </row>
    <row r="92" ht="28" customHeight="1">
      <c r="A92" s="34" t="inlineStr">
        <is>
          <t>Celsius</t>
        </is>
      </c>
      <c r="B92" s="34" t="inlineStr">
        <is>
          <t>Celsius Essentials | Cosmic Blue | 24 pack 473mL</t>
        </is>
      </c>
      <c r="C92" s="34" t="inlineStr">
        <is>
          <t>4) Caffeine &amp; energy beverage</t>
        </is>
      </c>
      <c r="D92" s="49">
        <f>IF('M4 Caffeine &amp; Energy'!F92="","",'M4 Caffeine &amp; Energy'!F92)</f>
        <v/>
      </c>
      <c r="E92" s="52">
        <f>IF('M4 Caffeine &amp; Energy'!J92="","",'M4 Caffeine &amp; Energy'!J92)</f>
        <v/>
      </c>
      <c r="F92" s="50">
        <f>IF('M4 Caffeine &amp; Energy'!K92="","",'M4 Caffeine &amp; Energy'!K92)</f>
        <v/>
      </c>
      <c r="G92" s="49">
        <f>IF('M4 Caffeine &amp; Energy'!AM92="","",'M4 Caffeine &amp; Energy'!AM92)</f>
        <v/>
      </c>
      <c r="H92" s="50">
        <f>IF('M4 Caffeine &amp; Energy'!N92="","",'M4 Caffeine &amp; Energy'!N92)</f>
        <v/>
      </c>
      <c r="I92" s="34">
        <f>IF('M4 Caffeine &amp; Energy'!AJ92="","",'M4 Caffeine &amp; Energy'!AJ92)</f>
        <v/>
      </c>
      <c r="J92" s="34" t="inlineStr">
        <is>
          <t>Heavy S&amp;S + frequent coupons to drive trial/subscription.</t>
        </is>
      </c>
    </row>
    <row r="93" ht="28" customHeight="1">
      <c r="A93" s="34" t="inlineStr">
        <is>
          <t>Celsius</t>
        </is>
      </c>
      <c r="B93" s="34" t="inlineStr">
        <is>
          <t>Celsius Essentials | Sparkling Green | single 473mL</t>
        </is>
      </c>
      <c r="C93" s="34" t="inlineStr">
        <is>
          <t>4) Caffeine &amp; energy beverage</t>
        </is>
      </c>
      <c r="D93" s="49">
        <f>IF('M4 Caffeine &amp; Energy'!F93="","",'M4 Caffeine &amp; Energy'!F93)</f>
        <v/>
      </c>
      <c r="E93" s="52">
        <f>IF('M4 Caffeine &amp; Energy'!J93="","",'M4 Caffeine &amp; Energy'!J93)</f>
        <v/>
      </c>
      <c r="F93" s="50">
        <f>IF('M4 Caffeine &amp; Energy'!K93="","",'M4 Caffeine &amp; Energy'!K93)</f>
        <v/>
      </c>
      <c r="G93" s="49">
        <f>IF('M4 Caffeine &amp; Energy'!AM93="","",'M4 Caffeine &amp; Energy'!AM93)</f>
        <v/>
      </c>
      <c r="H93" s="50">
        <f>IF('M4 Caffeine &amp; Energy'!N93="","",'M4 Caffeine &amp; Energy'!N93)</f>
        <v/>
      </c>
      <c r="I93" s="34">
        <f>IF('M4 Caffeine &amp; Energy'!AJ93="","",'M4 Caffeine &amp; Energy'!AJ93)</f>
        <v/>
      </c>
      <c r="J93" s="34" t="inlineStr">
        <is>
          <t>Heavy S&amp;S + frequent coupons to drive trial/subscription.</t>
        </is>
      </c>
    </row>
    <row r="94" ht="28" customHeight="1">
      <c r="A94" s="34" t="inlineStr">
        <is>
          <t>Celsius</t>
        </is>
      </c>
      <c r="B94" s="34" t="inlineStr">
        <is>
          <t>Celsius Essentials | Sparkling Green | 8 pack 473mL</t>
        </is>
      </c>
      <c r="C94" s="34" t="inlineStr">
        <is>
          <t>4) Caffeine &amp; energy beverage</t>
        </is>
      </c>
      <c r="D94" s="49">
        <f>IF('M4 Caffeine &amp; Energy'!F94="","",'M4 Caffeine &amp; Energy'!F94)</f>
        <v/>
      </c>
      <c r="E94" s="52">
        <f>IF('M4 Caffeine &amp; Energy'!J94="","",'M4 Caffeine &amp; Energy'!J94)</f>
        <v/>
      </c>
      <c r="F94" s="50">
        <f>IF('M4 Caffeine &amp; Energy'!K94="","",'M4 Caffeine &amp; Energy'!K94)</f>
        <v/>
      </c>
      <c r="G94" s="49">
        <f>IF('M4 Caffeine &amp; Energy'!AM94="","",'M4 Caffeine &amp; Energy'!AM94)</f>
        <v/>
      </c>
      <c r="H94" s="50">
        <f>IF('M4 Caffeine &amp; Energy'!N94="","",'M4 Caffeine &amp; Energy'!N94)</f>
        <v/>
      </c>
      <c r="I94" s="34">
        <f>IF('M4 Caffeine &amp; Energy'!AJ94="","",'M4 Caffeine &amp; Energy'!AJ94)</f>
        <v/>
      </c>
      <c r="J94" s="34" t="inlineStr">
        <is>
          <t>Heavy S&amp;S + frequent coupons to drive trial/subscription.</t>
        </is>
      </c>
    </row>
    <row r="95" ht="28" customHeight="1">
      <c r="A95" s="34" t="inlineStr">
        <is>
          <t>Celsius</t>
        </is>
      </c>
      <c r="B95" s="34" t="inlineStr">
        <is>
          <t>Celsius Essentials | Sparkling Green | 12 pack 473mL</t>
        </is>
      </c>
      <c r="C95" s="34" t="inlineStr">
        <is>
          <t>4) Caffeine &amp; energy beverage</t>
        </is>
      </c>
      <c r="D95" s="49">
        <f>IF('M4 Caffeine &amp; Energy'!F95="","",'M4 Caffeine &amp; Energy'!F95)</f>
        <v/>
      </c>
      <c r="E95" s="52">
        <f>IF('M4 Caffeine &amp; Energy'!J95="","",'M4 Caffeine &amp; Energy'!J95)</f>
        <v/>
      </c>
      <c r="F95" s="50">
        <f>IF('M4 Caffeine &amp; Energy'!K95="","",'M4 Caffeine &amp; Energy'!K95)</f>
        <v/>
      </c>
      <c r="G95" s="49">
        <f>IF('M4 Caffeine &amp; Energy'!AM95="","",'M4 Caffeine &amp; Energy'!AM95)</f>
        <v/>
      </c>
      <c r="H95" s="50">
        <f>IF('M4 Caffeine &amp; Energy'!N95="","",'M4 Caffeine &amp; Energy'!N95)</f>
        <v/>
      </c>
      <c r="I95" s="34">
        <f>IF('M4 Caffeine &amp; Energy'!AJ95="","",'M4 Caffeine &amp; Energy'!AJ95)</f>
        <v/>
      </c>
      <c r="J95" s="34" t="inlineStr">
        <is>
          <t>Heavy S&amp;S + frequent coupons to drive trial/subscription.</t>
        </is>
      </c>
    </row>
    <row r="96" ht="28" customHeight="1">
      <c r="A96" s="34" t="inlineStr">
        <is>
          <t>Celsius</t>
        </is>
      </c>
      <c r="B96" s="34" t="inlineStr">
        <is>
          <t>Celsius Essentials | Sparkling Green | 18 pack 473mL</t>
        </is>
      </c>
      <c r="C96" s="34" t="inlineStr">
        <is>
          <t>4) Caffeine &amp; energy beverage</t>
        </is>
      </c>
      <c r="D96" s="49">
        <f>IF('M4 Caffeine &amp; Energy'!F96="","",'M4 Caffeine &amp; Energy'!F96)</f>
        <v/>
      </c>
      <c r="E96" s="52">
        <f>IF('M4 Caffeine &amp; Energy'!J96="","",'M4 Caffeine &amp; Energy'!J96)</f>
        <v/>
      </c>
      <c r="F96" s="50">
        <f>IF('M4 Caffeine &amp; Energy'!K96="","",'M4 Caffeine &amp; Energy'!K96)</f>
        <v/>
      </c>
      <c r="G96" s="49">
        <f>IF('M4 Caffeine &amp; Energy'!AM96="","",'M4 Caffeine &amp; Energy'!AM96)</f>
        <v/>
      </c>
      <c r="H96" s="50">
        <f>IF('M4 Caffeine &amp; Energy'!N96="","",'M4 Caffeine &amp; Energy'!N96)</f>
        <v/>
      </c>
      <c r="I96" s="34">
        <f>IF('M4 Caffeine &amp; Energy'!AJ96="","",'M4 Caffeine &amp; Energy'!AJ96)</f>
        <v/>
      </c>
      <c r="J96" s="34" t="inlineStr">
        <is>
          <t>Heavy S&amp;S + frequent coupons to drive trial/subscription.</t>
        </is>
      </c>
    </row>
    <row r="97" ht="28" customHeight="1">
      <c r="A97" s="34" t="inlineStr">
        <is>
          <t>Celsius</t>
        </is>
      </c>
      <c r="B97" s="34" t="inlineStr">
        <is>
          <t>Celsius Essentials | Sparkling Green | 24 pack 473mL</t>
        </is>
      </c>
      <c r="C97" s="34" t="inlineStr">
        <is>
          <t>4) Caffeine &amp; energy beverage</t>
        </is>
      </c>
      <c r="D97" s="49">
        <f>IF('M4 Caffeine &amp; Energy'!F97="","",'M4 Caffeine &amp; Energy'!F97)</f>
        <v/>
      </c>
      <c r="E97" s="52">
        <f>IF('M4 Caffeine &amp; Energy'!J97="","",'M4 Caffeine &amp; Energy'!J97)</f>
        <v/>
      </c>
      <c r="F97" s="50">
        <f>IF('M4 Caffeine &amp; Energy'!K97="","",'M4 Caffeine &amp; Energy'!K97)</f>
        <v/>
      </c>
      <c r="G97" s="49">
        <f>IF('M4 Caffeine &amp; Energy'!AM97="","",'M4 Caffeine &amp; Energy'!AM97)</f>
        <v/>
      </c>
      <c r="H97" s="50">
        <f>IF('M4 Caffeine &amp; Energy'!N97="","",'M4 Caffeine &amp; Energy'!N97)</f>
        <v/>
      </c>
      <c r="I97" s="34">
        <f>IF('M4 Caffeine &amp; Energy'!AJ97="","",'M4 Caffeine &amp; Energy'!AJ97)</f>
        <v/>
      </c>
      <c r="J97" s="34" t="inlineStr">
        <is>
          <t>Heavy S&amp;S + frequent coupons to drive trial/subscription.</t>
        </is>
      </c>
    </row>
    <row r="98" ht="28" customHeight="1">
      <c r="A98" s="34" t="inlineStr">
        <is>
          <t>Celsius</t>
        </is>
      </c>
      <c r="B98" s="34" t="inlineStr">
        <is>
          <t>Celsius Essentials | Dragonberry | single 473mL</t>
        </is>
      </c>
      <c r="C98" s="34" t="inlineStr">
        <is>
          <t>4) Caffeine &amp; energy beverage</t>
        </is>
      </c>
      <c r="D98" s="49">
        <f>IF('M4 Caffeine &amp; Energy'!F98="","",'M4 Caffeine &amp; Energy'!F98)</f>
        <v/>
      </c>
      <c r="E98" s="52">
        <f>IF('M4 Caffeine &amp; Energy'!J98="","",'M4 Caffeine &amp; Energy'!J98)</f>
        <v/>
      </c>
      <c r="F98" s="50">
        <f>IF('M4 Caffeine &amp; Energy'!K98="","",'M4 Caffeine &amp; Energy'!K98)</f>
        <v/>
      </c>
      <c r="G98" s="49">
        <f>IF('M4 Caffeine &amp; Energy'!AM98="","",'M4 Caffeine &amp; Energy'!AM98)</f>
        <v/>
      </c>
      <c r="H98" s="50">
        <f>IF('M4 Caffeine &amp; Energy'!N98="","",'M4 Caffeine &amp; Energy'!N98)</f>
        <v/>
      </c>
      <c r="I98" s="34">
        <f>IF('M4 Caffeine &amp; Energy'!AJ98="","",'M4 Caffeine &amp; Energy'!AJ98)</f>
        <v/>
      </c>
      <c r="J98" s="34" t="inlineStr">
        <is>
          <t>Heavy S&amp;S + frequent coupons to drive trial/subscription.</t>
        </is>
      </c>
    </row>
    <row r="99" ht="28" customHeight="1">
      <c r="A99" s="34" t="inlineStr">
        <is>
          <t>Celsius</t>
        </is>
      </c>
      <c r="B99" s="34" t="inlineStr">
        <is>
          <t>Celsius Essentials | Dragonberry | 8 pack 473mL</t>
        </is>
      </c>
      <c r="C99" s="34" t="inlineStr">
        <is>
          <t>4) Caffeine &amp; energy beverage</t>
        </is>
      </c>
      <c r="D99" s="49">
        <f>IF('M4 Caffeine &amp; Energy'!F99="","",'M4 Caffeine &amp; Energy'!F99)</f>
        <v/>
      </c>
      <c r="E99" s="52">
        <f>IF('M4 Caffeine &amp; Energy'!J99="","",'M4 Caffeine &amp; Energy'!J99)</f>
        <v/>
      </c>
      <c r="F99" s="50">
        <f>IF('M4 Caffeine &amp; Energy'!K99="","",'M4 Caffeine &amp; Energy'!K99)</f>
        <v/>
      </c>
      <c r="G99" s="49">
        <f>IF('M4 Caffeine &amp; Energy'!AM99="","",'M4 Caffeine &amp; Energy'!AM99)</f>
        <v/>
      </c>
      <c r="H99" s="50">
        <f>IF('M4 Caffeine &amp; Energy'!N99="","",'M4 Caffeine &amp; Energy'!N99)</f>
        <v/>
      </c>
      <c r="I99" s="34">
        <f>IF('M4 Caffeine &amp; Energy'!AJ99="","",'M4 Caffeine &amp; Energy'!AJ99)</f>
        <v/>
      </c>
      <c r="J99" s="34" t="inlineStr">
        <is>
          <t>Heavy S&amp;S + frequent coupons to drive trial/subscription.</t>
        </is>
      </c>
    </row>
    <row r="100" ht="28" customHeight="1">
      <c r="A100" s="34" t="inlineStr">
        <is>
          <t>Celsius</t>
        </is>
      </c>
      <c r="B100" s="34" t="inlineStr">
        <is>
          <t>Celsius Essentials | Dragonberry | 12 pack 473mL</t>
        </is>
      </c>
      <c r="C100" s="34" t="inlineStr">
        <is>
          <t>4) Caffeine &amp; energy beverage</t>
        </is>
      </c>
      <c r="D100" s="49">
        <f>IF('M4 Caffeine &amp; Energy'!F100="","",'M4 Caffeine &amp; Energy'!F100)</f>
        <v/>
      </c>
      <c r="E100" s="52">
        <f>IF('M4 Caffeine &amp; Energy'!J100="","",'M4 Caffeine &amp; Energy'!J100)</f>
        <v/>
      </c>
      <c r="F100" s="50">
        <f>IF('M4 Caffeine &amp; Energy'!K100="","",'M4 Caffeine &amp; Energy'!K100)</f>
        <v/>
      </c>
      <c r="G100" s="49">
        <f>IF('M4 Caffeine &amp; Energy'!AM100="","",'M4 Caffeine &amp; Energy'!AM100)</f>
        <v/>
      </c>
      <c r="H100" s="50">
        <f>IF('M4 Caffeine &amp; Energy'!N100="","",'M4 Caffeine &amp; Energy'!N100)</f>
        <v/>
      </c>
      <c r="I100" s="34">
        <f>IF('M4 Caffeine &amp; Energy'!AJ100="","",'M4 Caffeine &amp; Energy'!AJ100)</f>
        <v/>
      </c>
      <c r="J100" s="34" t="inlineStr">
        <is>
          <t>Heavy S&amp;S + frequent coupons to drive trial/subscription.</t>
        </is>
      </c>
    </row>
    <row r="101" ht="28" customHeight="1">
      <c r="A101" s="34" t="inlineStr">
        <is>
          <t>Celsius</t>
        </is>
      </c>
      <c r="B101" s="34" t="inlineStr">
        <is>
          <t>Celsius Essentials | Dragonberry | 18 pack 473mL</t>
        </is>
      </c>
      <c r="C101" s="34" t="inlineStr">
        <is>
          <t>4) Caffeine &amp; energy beverage</t>
        </is>
      </c>
      <c r="D101" s="49">
        <f>IF('M4 Caffeine &amp; Energy'!F101="","",'M4 Caffeine &amp; Energy'!F101)</f>
        <v/>
      </c>
      <c r="E101" s="52">
        <f>IF('M4 Caffeine &amp; Energy'!J101="","",'M4 Caffeine &amp; Energy'!J101)</f>
        <v/>
      </c>
      <c r="F101" s="50">
        <f>IF('M4 Caffeine &amp; Energy'!K101="","",'M4 Caffeine &amp; Energy'!K101)</f>
        <v/>
      </c>
      <c r="G101" s="49">
        <f>IF('M4 Caffeine &amp; Energy'!AM101="","",'M4 Caffeine &amp; Energy'!AM101)</f>
        <v/>
      </c>
      <c r="H101" s="50">
        <f>IF('M4 Caffeine &amp; Energy'!N101="","",'M4 Caffeine &amp; Energy'!N101)</f>
        <v/>
      </c>
      <c r="I101" s="34">
        <f>IF('M4 Caffeine &amp; Energy'!AJ101="","",'M4 Caffeine &amp; Energy'!AJ101)</f>
        <v/>
      </c>
      <c r="J101" s="34" t="inlineStr">
        <is>
          <t>Heavy S&amp;S + frequent coupons to drive trial/subscription.</t>
        </is>
      </c>
    </row>
    <row r="102" ht="28" customHeight="1">
      <c r="A102" s="34" t="inlineStr">
        <is>
          <t>Celsius</t>
        </is>
      </c>
      <c r="B102" s="34" t="inlineStr">
        <is>
          <t>Celsius Essentials | Dragonberry | 24 pack 473mL</t>
        </is>
      </c>
      <c r="C102" s="34" t="inlineStr">
        <is>
          <t>4) Caffeine &amp; energy beverage</t>
        </is>
      </c>
      <c r="D102" s="49">
        <f>IF('M4 Caffeine &amp; Energy'!F102="","",'M4 Caffeine &amp; Energy'!F102)</f>
        <v/>
      </c>
      <c r="E102" s="52">
        <f>IF('M4 Caffeine &amp; Energy'!J102="","",'M4 Caffeine &amp; Energy'!J102)</f>
        <v/>
      </c>
      <c r="F102" s="50">
        <f>IF('M4 Caffeine &amp; Energy'!K102="","",'M4 Caffeine &amp; Energy'!K102)</f>
        <v/>
      </c>
      <c r="G102" s="49">
        <f>IF('M4 Caffeine &amp; Energy'!AM102="","",'M4 Caffeine &amp; Energy'!AM102)</f>
        <v/>
      </c>
      <c r="H102" s="50">
        <f>IF('M4 Caffeine &amp; Energy'!N102="","",'M4 Caffeine &amp; Energy'!N102)</f>
        <v/>
      </c>
      <c r="I102" s="34">
        <f>IF('M4 Caffeine &amp; Energy'!AJ102="","",'M4 Caffeine &amp; Energy'!AJ102)</f>
        <v/>
      </c>
      <c r="J102" s="34" t="inlineStr">
        <is>
          <t>Heavy S&amp;S + frequent coupons to drive trial/subscription.</t>
        </is>
      </c>
    </row>
    <row r="103" ht="28" customHeight="1">
      <c r="A103" s="34" t="inlineStr">
        <is>
          <t>Celsius</t>
        </is>
      </c>
      <c r="B103" s="34" t="inlineStr">
        <is>
          <t>Celsius Essentials | Orange Mango | single 473mL</t>
        </is>
      </c>
      <c r="C103" s="34" t="inlineStr">
        <is>
          <t>4) Caffeine &amp; energy beverage</t>
        </is>
      </c>
      <c r="D103" s="49">
        <f>IF('M4 Caffeine &amp; Energy'!F103="","",'M4 Caffeine &amp; Energy'!F103)</f>
        <v/>
      </c>
      <c r="E103" s="52">
        <f>IF('M4 Caffeine &amp; Energy'!J103="","",'M4 Caffeine &amp; Energy'!J103)</f>
        <v/>
      </c>
      <c r="F103" s="50">
        <f>IF('M4 Caffeine &amp; Energy'!K103="","",'M4 Caffeine &amp; Energy'!K103)</f>
        <v/>
      </c>
      <c r="G103" s="49">
        <f>IF('M4 Caffeine &amp; Energy'!AM103="","",'M4 Caffeine &amp; Energy'!AM103)</f>
        <v/>
      </c>
      <c r="H103" s="50">
        <f>IF('M4 Caffeine &amp; Energy'!N103="","",'M4 Caffeine &amp; Energy'!N103)</f>
        <v/>
      </c>
      <c r="I103" s="34">
        <f>IF('M4 Caffeine &amp; Energy'!AJ103="","",'M4 Caffeine &amp; Energy'!AJ103)</f>
        <v/>
      </c>
      <c r="J103" s="34" t="inlineStr">
        <is>
          <t>Heavy S&amp;S + frequent coupons to drive trial/subscription.</t>
        </is>
      </c>
    </row>
    <row r="104" ht="28" customHeight="1">
      <c r="A104" s="34" t="inlineStr">
        <is>
          <t>Celsius</t>
        </is>
      </c>
      <c r="B104" s="34" t="inlineStr">
        <is>
          <t>Celsius Essentials | Orange Mango | 8 pack 473mL</t>
        </is>
      </c>
      <c r="C104" s="34" t="inlineStr">
        <is>
          <t>4) Caffeine &amp; energy beverage</t>
        </is>
      </c>
      <c r="D104" s="49">
        <f>IF('M4 Caffeine &amp; Energy'!F104="","",'M4 Caffeine &amp; Energy'!F104)</f>
        <v/>
      </c>
      <c r="E104" s="52">
        <f>IF('M4 Caffeine &amp; Energy'!J104="","",'M4 Caffeine &amp; Energy'!J104)</f>
        <v/>
      </c>
      <c r="F104" s="50">
        <f>IF('M4 Caffeine &amp; Energy'!K104="","",'M4 Caffeine &amp; Energy'!K104)</f>
        <v/>
      </c>
      <c r="G104" s="49">
        <f>IF('M4 Caffeine &amp; Energy'!AM104="","",'M4 Caffeine &amp; Energy'!AM104)</f>
        <v/>
      </c>
      <c r="H104" s="50">
        <f>IF('M4 Caffeine &amp; Energy'!N104="","",'M4 Caffeine &amp; Energy'!N104)</f>
        <v/>
      </c>
      <c r="I104" s="34">
        <f>IF('M4 Caffeine &amp; Energy'!AJ104="","",'M4 Caffeine &amp; Energy'!AJ104)</f>
        <v/>
      </c>
      <c r="J104" s="34" t="inlineStr">
        <is>
          <t>Heavy S&amp;S + frequent coupons to drive trial/subscription.</t>
        </is>
      </c>
    </row>
    <row r="105" ht="28" customHeight="1">
      <c r="A105" s="34" t="inlineStr">
        <is>
          <t>Celsius</t>
        </is>
      </c>
      <c r="B105" s="34" t="inlineStr">
        <is>
          <t>Celsius Essentials | Orange Mango | 12 pack 473mL</t>
        </is>
      </c>
      <c r="C105" s="34" t="inlineStr">
        <is>
          <t>4) Caffeine &amp; energy beverage</t>
        </is>
      </c>
      <c r="D105" s="49">
        <f>IF('M4 Caffeine &amp; Energy'!F105="","",'M4 Caffeine &amp; Energy'!F105)</f>
        <v/>
      </c>
      <c r="E105" s="52">
        <f>IF('M4 Caffeine &amp; Energy'!J105="","",'M4 Caffeine &amp; Energy'!J105)</f>
        <v/>
      </c>
      <c r="F105" s="50">
        <f>IF('M4 Caffeine &amp; Energy'!K105="","",'M4 Caffeine &amp; Energy'!K105)</f>
        <v/>
      </c>
      <c r="G105" s="49">
        <f>IF('M4 Caffeine &amp; Energy'!AM105="","",'M4 Caffeine &amp; Energy'!AM105)</f>
        <v/>
      </c>
      <c r="H105" s="50">
        <f>IF('M4 Caffeine &amp; Energy'!N105="","",'M4 Caffeine &amp; Energy'!N105)</f>
        <v/>
      </c>
      <c r="I105" s="34">
        <f>IF('M4 Caffeine &amp; Energy'!AJ105="","",'M4 Caffeine &amp; Energy'!AJ105)</f>
        <v/>
      </c>
      <c r="J105" s="34" t="inlineStr">
        <is>
          <t>Heavy S&amp;S + frequent coupons to drive trial/subscription.</t>
        </is>
      </c>
    </row>
    <row r="106" ht="28" customHeight="1">
      <c r="A106" s="34" t="inlineStr">
        <is>
          <t>Celsius</t>
        </is>
      </c>
      <c r="B106" s="34" t="inlineStr">
        <is>
          <t>Celsius Essentials | Orange Mango | 18 pack 473mL</t>
        </is>
      </c>
      <c r="C106" s="34" t="inlineStr">
        <is>
          <t>4) Caffeine &amp; energy beverage</t>
        </is>
      </c>
      <c r="D106" s="49">
        <f>IF('M4 Caffeine &amp; Energy'!F106="","",'M4 Caffeine &amp; Energy'!F106)</f>
        <v/>
      </c>
      <c r="E106" s="52">
        <f>IF('M4 Caffeine &amp; Energy'!J106="","",'M4 Caffeine &amp; Energy'!J106)</f>
        <v/>
      </c>
      <c r="F106" s="50">
        <f>IF('M4 Caffeine &amp; Energy'!K106="","",'M4 Caffeine &amp; Energy'!K106)</f>
        <v/>
      </c>
      <c r="G106" s="49">
        <f>IF('M4 Caffeine &amp; Energy'!AM106="","",'M4 Caffeine &amp; Energy'!AM106)</f>
        <v/>
      </c>
      <c r="H106" s="50">
        <f>IF('M4 Caffeine &amp; Energy'!N106="","",'M4 Caffeine &amp; Energy'!N106)</f>
        <v/>
      </c>
      <c r="I106" s="34">
        <f>IF('M4 Caffeine &amp; Energy'!AJ106="","",'M4 Caffeine &amp; Energy'!AJ106)</f>
        <v/>
      </c>
      <c r="J106" s="34" t="inlineStr">
        <is>
          <t>Heavy S&amp;S + frequent coupons to drive trial/subscription.</t>
        </is>
      </c>
    </row>
    <row r="107" ht="28" customHeight="1">
      <c r="A107" s="34" t="inlineStr">
        <is>
          <t>Celsius</t>
        </is>
      </c>
      <c r="B107" s="34" t="inlineStr">
        <is>
          <t>Celsius Essentials | Orange Mango | 24 pack 473mL</t>
        </is>
      </c>
      <c r="C107" s="34" t="inlineStr">
        <is>
          <t>4) Caffeine &amp; energy beverage</t>
        </is>
      </c>
      <c r="D107" s="49">
        <f>IF('M4 Caffeine &amp; Energy'!F107="","",'M4 Caffeine &amp; Energy'!F107)</f>
        <v/>
      </c>
      <c r="E107" s="52">
        <f>IF('M4 Caffeine &amp; Energy'!J107="","",'M4 Caffeine &amp; Energy'!J107)</f>
        <v/>
      </c>
      <c r="F107" s="50">
        <f>IF('M4 Caffeine &amp; Energy'!K107="","",'M4 Caffeine &amp; Energy'!K107)</f>
        <v/>
      </c>
      <c r="G107" s="49">
        <f>IF('M4 Caffeine &amp; Energy'!AM107="","",'M4 Caffeine &amp; Energy'!AM107)</f>
        <v/>
      </c>
      <c r="H107" s="50">
        <f>IF('M4 Caffeine &amp; Energy'!N107="","",'M4 Caffeine &amp; Energy'!N107)</f>
        <v/>
      </c>
      <c r="I107" s="34">
        <f>IF('M4 Caffeine &amp; Energy'!AJ107="","",'M4 Caffeine &amp; Energy'!AJ107)</f>
        <v/>
      </c>
      <c r="J107" s="34" t="inlineStr">
        <is>
          <t>Heavy S&amp;S + frequent coupons to drive trial/subscription.</t>
        </is>
      </c>
    </row>
    <row r="108" ht="28" customHeight="1">
      <c r="A108" s="34" t="inlineStr">
        <is>
          <t>Prime</t>
        </is>
      </c>
      <c r="B108" s="34" t="inlineStr">
        <is>
          <t>Prime Energy | Blue Raspberry | single 355mL</t>
        </is>
      </c>
      <c r="C108" s="34" t="inlineStr">
        <is>
          <t>4) Caffeine &amp; energy beverage</t>
        </is>
      </c>
      <c r="D108" s="49">
        <f>IF('M4 Caffeine &amp; Energy'!F108="","",'M4 Caffeine &amp; Energy'!F108)</f>
        <v/>
      </c>
      <c r="E108" s="52">
        <f>IF('M4 Caffeine &amp; Energy'!J108="","",'M4 Caffeine &amp; Energy'!J108)</f>
        <v/>
      </c>
      <c r="F108" s="50">
        <f>IF('M4 Caffeine &amp; Energy'!K108="","",'M4 Caffeine &amp; Energy'!K108)</f>
        <v/>
      </c>
      <c r="G108" s="49">
        <f>IF('M4 Caffeine &amp; Energy'!AM108="","",'M4 Caffeine &amp; Energy'!AM108)</f>
        <v/>
      </c>
      <c r="H108" s="50">
        <f>IF('M4 Caffeine &amp; Energy'!N108="","",'M4 Caffeine &amp; Energy'!N108)</f>
        <v/>
      </c>
      <c r="I108" s="34">
        <f>IF('M4 Caffeine &amp; Energy'!AJ108="","",'M4 Caffeine &amp; Energy'!AJ108)</f>
        <v/>
      </c>
      <c r="J108" s="34" t="inlineStr">
        <is>
          <t>Hype led; scarcity over discount.</t>
        </is>
      </c>
    </row>
    <row r="109" ht="28" customHeight="1">
      <c r="A109" s="34" t="inlineStr">
        <is>
          <t>Prime</t>
        </is>
      </c>
      <c r="B109" s="34" t="inlineStr">
        <is>
          <t>Prime Energy | Blue Raspberry | 8 pack 355mL</t>
        </is>
      </c>
      <c r="C109" s="34" t="inlineStr">
        <is>
          <t>4) Caffeine &amp; energy beverage</t>
        </is>
      </c>
      <c r="D109" s="49">
        <f>IF('M4 Caffeine &amp; Energy'!F109="","",'M4 Caffeine &amp; Energy'!F109)</f>
        <v/>
      </c>
      <c r="E109" s="52">
        <f>IF('M4 Caffeine &amp; Energy'!J109="","",'M4 Caffeine &amp; Energy'!J109)</f>
        <v/>
      </c>
      <c r="F109" s="50">
        <f>IF('M4 Caffeine &amp; Energy'!K109="","",'M4 Caffeine &amp; Energy'!K109)</f>
        <v/>
      </c>
      <c r="G109" s="49">
        <f>IF('M4 Caffeine &amp; Energy'!AM109="","",'M4 Caffeine &amp; Energy'!AM109)</f>
        <v/>
      </c>
      <c r="H109" s="50">
        <f>IF('M4 Caffeine &amp; Energy'!N109="","",'M4 Caffeine &amp; Energy'!N109)</f>
        <v/>
      </c>
      <c r="I109" s="34">
        <f>IF('M4 Caffeine &amp; Energy'!AJ109="","",'M4 Caffeine &amp; Energy'!AJ109)</f>
        <v/>
      </c>
      <c r="J109" s="34" t="inlineStr">
        <is>
          <t>Hype led; scarcity over discount.</t>
        </is>
      </c>
    </row>
    <row r="110" ht="28" customHeight="1">
      <c r="A110" s="34" t="inlineStr">
        <is>
          <t>Prime</t>
        </is>
      </c>
      <c r="B110" s="34" t="inlineStr">
        <is>
          <t>Prime Energy | Blue Raspberry | 12 pack 355mL</t>
        </is>
      </c>
      <c r="C110" s="34" t="inlineStr">
        <is>
          <t>4) Caffeine &amp; energy beverage</t>
        </is>
      </c>
      <c r="D110" s="49">
        <f>IF('M4 Caffeine &amp; Energy'!F110="","",'M4 Caffeine &amp; Energy'!F110)</f>
        <v/>
      </c>
      <c r="E110" s="52">
        <f>IF('M4 Caffeine &amp; Energy'!J110="","",'M4 Caffeine &amp; Energy'!J110)</f>
        <v/>
      </c>
      <c r="F110" s="50">
        <f>IF('M4 Caffeine &amp; Energy'!K110="","",'M4 Caffeine &amp; Energy'!K110)</f>
        <v/>
      </c>
      <c r="G110" s="49">
        <f>IF('M4 Caffeine &amp; Energy'!AM110="","",'M4 Caffeine &amp; Energy'!AM110)</f>
        <v/>
      </c>
      <c r="H110" s="50">
        <f>IF('M4 Caffeine &amp; Energy'!N110="","",'M4 Caffeine &amp; Energy'!N110)</f>
        <v/>
      </c>
      <c r="I110" s="34">
        <f>IF('M4 Caffeine &amp; Energy'!AJ110="","",'M4 Caffeine &amp; Energy'!AJ110)</f>
        <v/>
      </c>
      <c r="J110" s="34" t="inlineStr">
        <is>
          <t>Hype led; scarcity over discount.</t>
        </is>
      </c>
    </row>
    <row r="111" ht="28" customHeight="1">
      <c r="A111" s="34" t="inlineStr">
        <is>
          <t>Prime</t>
        </is>
      </c>
      <c r="B111" s="34" t="inlineStr">
        <is>
          <t>Prime Energy | Blue Raspberry | 15 pack 355mL</t>
        </is>
      </c>
      <c r="C111" s="34" t="inlineStr">
        <is>
          <t>4) Caffeine &amp; energy beverage</t>
        </is>
      </c>
      <c r="D111" s="49">
        <f>IF('M4 Caffeine &amp; Energy'!F111="","",'M4 Caffeine &amp; Energy'!F111)</f>
        <v/>
      </c>
      <c r="E111" s="52">
        <f>IF('M4 Caffeine &amp; Energy'!J111="","",'M4 Caffeine &amp; Energy'!J111)</f>
        <v/>
      </c>
      <c r="F111" s="50">
        <f>IF('M4 Caffeine &amp; Energy'!K111="","",'M4 Caffeine &amp; Energy'!K111)</f>
        <v/>
      </c>
      <c r="G111" s="49">
        <f>IF('M4 Caffeine &amp; Energy'!AM111="","",'M4 Caffeine &amp; Energy'!AM111)</f>
        <v/>
      </c>
      <c r="H111" s="50">
        <f>IF('M4 Caffeine &amp; Energy'!N111="","",'M4 Caffeine &amp; Energy'!N111)</f>
        <v/>
      </c>
      <c r="I111" s="34">
        <f>IF('M4 Caffeine &amp; Energy'!AJ111="","",'M4 Caffeine &amp; Energy'!AJ111)</f>
        <v/>
      </c>
      <c r="J111" s="34" t="inlineStr">
        <is>
          <t>Hype led; scarcity over discount.</t>
        </is>
      </c>
    </row>
    <row r="112" ht="28" customHeight="1">
      <c r="A112" s="34" t="inlineStr">
        <is>
          <t>Prime</t>
        </is>
      </c>
      <c r="B112" s="34" t="inlineStr">
        <is>
          <t>Prime Energy | Blue Raspberry | 18 pack 355mL</t>
        </is>
      </c>
      <c r="C112" s="34" t="inlineStr">
        <is>
          <t>4) Caffeine &amp; energy beverage</t>
        </is>
      </c>
      <c r="D112" s="49">
        <f>IF('M4 Caffeine &amp; Energy'!F112="","",'M4 Caffeine &amp; Energy'!F112)</f>
        <v/>
      </c>
      <c r="E112" s="52">
        <f>IF('M4 Caffeine &amp; Energy'!J112="","",'M4 Caffeine &amp; Energy'!J112)</f>
        <v/>
      </c>
      <c r="F112" s="50">
        <f>IF('M4 Caffeine &amp; Energy'!K112="","",'M4 Caffeine &amp; Energy'!K112)</f>
        <v/>
      </c>
      <c r="G112" s="49">
        <f>IF('M4 Caffeine &amp; Energy'!AM112="","",'M4 Caffeine &amp; Energy'!AM112)</f>
        <v/>
      </c>
      <c r="H112" s="50">
        <f>IF('M4 Caffeine &amp; Energy'!N112="","",'M4 Caffeine &amp; Energy'!N112)</f>
        <v/>
      </c>
      <c r="I112" s="34">
        <f>IF('M4 Caffeine &amp; Energy'!AJ112="","",'M4 Caffeine &amp; Energy'!AJ112)</f>
        <v/>
      </c>
      <c r="J112" s="34" t="inlineStr">
        <is>
          <t>Hype led; scarcity over discount.</t>
        </is>
      </c>
    </row>
    <row r="113" ht="28" customHeight="1">
      <c r="A113" s="34" t="inlineStr">
        <is>
          <t>Prime</t>
        </is>
      </c>
      <c r="B113" s="34" t="inlineStr">
        <is>
          <t>Prime Energy | Blue Raspberry | 24 pack 355mL</t>
        </is>
      </c>
      <c r="C113" s="34" t="inlineStr">
        <is>
          <t>4) Caffeine &amp; energy beverage</t>
        </is>
      </c>
      <c r="D113" s="49">
        <f>IF('M4 Caffeine &amp; Energy'!F113="","",'M4 Caffeine &amp; Energy'!F113)</f>
        <v/>
      </c>
      <c r="E113" s="52">
        <f>IF('M4 Caffeine &amp; Energy'!J113="","",'M4 Caffeine &amp; Energy'!J113)</f>
        <v/>
      </c>
      <c r="F113" s="50">
        <f>IF('M4 Caffeine &amp; Energy'!K113="","",'M4 Caffeine &amp; Energy'!K113)</f>
        <v/>
      </c>
      <c r="G113" s="49">
        <f>IF('M4 Caffeine &amp; Energy'!AM113="","",'M4 Caffeine &amp; Energy'!AM113)</f>
        <v/>
      </c>
      <c r="H113" s="50">
        <f>IF('M4 Caffeine &amp; Energy'!N113="","",'M4 Caffeine &amp; Energy'!N113)</f>
        <v/>
      </c>
      <c r="I113" s="34">
        <f>IF('M4 Caffeine &amp; Energy'!AJ113="","",'M4 Caffeine &amp; Energy'!AJ113)</f>
        <v/>
      </c>
      <c r="J113" s="34" t="inlineStr">
        <is>
          <t>Hype led; scarcity over discount.</t>
        </is>
      </c>
    </row>
    <row r="114" ht="28" customHeight="1">
      <c r="A114" s="34" t="inlineStr">
        <is>
          <t>Prime</t>
        </is>
      </c>
      <c r="B114" s="34" t="inlineStr">
        <is>
          <t>Prime Energy | Tropical Punch | single 355mL</t>
        </is>
      </c>
      <c r="C114" s="34" t="inlineStr">
        <is>
          <t>4) Caffeine &amp; energy beverage</t>
        </is>
      </c>
      <c r="D114" s="49">
        <f>IF('M4 Caffeine &amp; Energy'!F114="","",'M4 Caffeine &amp; Energy'!F114)</f>
        <v/>
      </c>
      <c r="E114" s="52">
        <f>IF('M4 Caffeine &amp; Energy'!J114="","",'M4 Caffeine &amp; Energy'!J114)</f>
        <v/>
      </c>
      <c r="F114" s="50">
        <f>IF('M4 Caffeine &amp; Energy'!K114="","",'M4 Caffeine &amp; Energy'!K114)</f>
        <v/>
      </c>
      <c r="G114" s="49">
        <f>IF('M4 Caffeine &amp; Energy'!AM114="","",'M4 Caffeine &amp; Energy'!AM114)</f>
        <v/>
      </c>
      <c r="H114" s="50">
        <f>IF('M4 Caffeine &amp; Energy'!N114="","",'M4 Caffeine &amp; Energy'!N114)</f>
        <v/>
      </c>
      <c r="I114" s="34">
        <f>IF('M4 Caffeine &amp; Energy'!AJ114="","",'M4 Caffeine &amp; Energy'!AJ114)</f>
        <v/>
      </c>
      <c r="J114" s="34" t="inlineStr">
        <is>
          <t>Hype led; scarcity over discount.</t>
        </is>
      </c>
    </row>
    <row r="115" ht="28" customHeight="1">
      <c r="A115" s="34" t="inlineStr">
        <is>
          <t>Prime</t>
        </is>
      </c>
      <c r="B115" s="34" t="inlineStr">
        <is>
          <t>Prime Energy | Tropical Punch | 8 pack 355mL</t>
        </is>
      </c>
      <c r="C115" s="34" t="inlineStr">
        <is>
          <t>4) Caffeine &amp; energy beverage</t>
        </is>
      </c>
      <c r="D115" s="49">
        <f>IF('M4 Caffeine &amp; Energy'!F115="","",'M4 Caffeine &amp; Energy'!F115)</f>
        <v/>
      </c>
      <c r="E115" s="52">
        <f>IF('M4 Caffeine &amp; Energy'!J115="","",'M4 Caffeine &amp; Energy'!J115)</f>
        <v/>
      </c>
      <c r="F115" s="50">
        <f>IF('M4 Caffeine &amp; Energy'!K115="","",'M4 Caffeine &amp; Energy'!K115)</f>
        <v/>
      </c>
      <c r="G115" s="49">
        <f>IF('M4 Caffeine &amp; Energy'!AM115="","",'M4 Caffeine &amp; Energy'!AM115)</f>
        <v/>
      </c>
      <c r="H115" s="50">
        <f>IF('M4 Caffeine &amp; Energy'!N115="","",'M4 Caffeine &amp; Energy'!N115)</f>
        <v/>
      </c>
      <c r="I115" s="34">
        <f>IF('M4 Caffeine &amp; Energy'!AJ115="","",'M4 Caffeine &amp; Energy'!AJ115)</f>
        <v/>
      </c>
      <c r="J115" s="34" t="inlineStr">
        <is>
          <t>Hype led; scarcity over discount.</t>
        </is>
      </c>
    </row>
    <row r="116" ht="28" customHeight="1">
      <c r="A116" s="34" t="inlineStr">
        <is>
          <t>Prime</t>
        </is>
      </c>
      <c r="B116" s="34" t="inlineStr">
        <is>
          <t>Prime Energy | Tropical Punch | 12 pack 355mL</t>
        </is>
      </c>
      <c r="C116" s="34" t="inlineStr">
        <is>
          <t>4) Caffeine &amp; energy beverage</t>
        </is>
      </c>
      <c r="D116" s="49">
        <f>IF('M4 Caffeine &amp; Energy'!F116="","",'M4 Caffeine &amp; Energy'!F116)</f>
        <v/>
      </c>
      <c r="E116" s="52">
        <f>IF('M4 Caffeine &amp; Energy'!J116="","",'M4 Caffeine &amp; Energy'!J116)</f>
        <v/>
      </c>
      <c r="F116" s="50">
        <f>IF('M4 Caffeine &amp; Energy'!K116="","",'M4 Caffeine &amp; Energy'!K116)</f>
        <v/>
      </c>
      <c r="G116" s="49">
        <f>IF('M4 Caffeine &amp; Energy'!AM116="","",'M4 Caffeine &amp; Energy'!AM116)</f>
        <v/>
      </c>
      <c r="H116" s="50">
        <f>IF('M4 Caffeine &amp; Energy'!N116="","",'M4 Caffeine &amp; Energy'!N116)</f>
        <v/>
      </c>
      <c r="I116" s="34">
        <f>IF('M4 Caffeine &amp; Energy'!AJ116="","",'M4 Caffeine &amp; Energy'!AJ116)</f>
        <v/>
      </c>
      <c r="J116" s="34" t="inlineStr">
        <is>
          <t>Hype led; scarcity over discount.</t>
        </is>
      </c>
    </row>
    <row r="117" ht="28" customHeight="1">
      <c r="A117" s="34" t="inlineStr">
        <is>
          <t>Prime</t>
        </is>
      </c>
      <c r="B117" s="34" t="inlineStr">
        <is>
          <t>Prime Energy | Tropical Punch | 15 pack 355mL</t>
        </is>
      </c>
      <c r="C117" s="34" t="inlineStr">
        <is>
          <t>4) Caffeine &amp; energy beverage</t>
        </is>
      </c>
      <c r="D117" s="49">
        <f>IF('M4 Caffeine &amp; Energy'!F117="","",'M4 Caffeine &amp; Energy'!F117)</f>
        <v/>
      </c>
      <c r="E117" s="52">
        <f>IF('M4 Caffeine &amp; Energy'!J117="","",'M4 Caffeine &amp; Energy'!J117)</f>
        <v/>
      </c>
      <c r="F117" s="50">
        <f>IF('M4 Caffeine &amp; Energy'!K117="","",'M4 Caffeine &amp; Energy'!K117)</f>
        <v/>
      </c>
      <c r="G117" s="49">
        <f>IF('M4 Caffeine &amp; Energy'!AM117="","",'M4 Caffeine &amp; Energy'!AM117)</f>
        <v/>
      </c>
      <c r="H117" s="50">
        <f>IF('M4 Caffeine &amp; Energy'!N117="","",'M4 Caffeine &amp; Energy'!N117)</f>
        <v/>
      </c>
      <c r="I117" s="34">
        <f>IF('M4 Caffeine &amp; Energy'!AJ117="","",'M4 Caffeine &amp; Energy'!AJ117)</f>
        <v/>
      </c>
      <c r="J117" s="34" t="inlineStr">
        <is>
          <t>Hype led; scarcity over discount.</t>
        </is>
      </c>
    </row>
    <row r="118" ht="28" customHeight="1">
      <c r="A118" s="34" t="inlineStr">
        <is>
          <t>Prime</t>
        </is>
      </c>
      <c r="B118" s="34" t="inlineStr">
        <is>
          <t>Prime Energy | Tropical Punch | 18 pack 355mL</t>
        </is>
      </c>
      <c r="C118" s="34" t="inlineStr">
        <is>
          <t>4) Caffeine &amp; energy beverage</t>
        </is>
      </c>
      <c r="D118" s="49">
        <f>IF('M4 Caffeine &amp; Energy'!F118="","",'M4 Caffeine &amp; Energy'!F118)</f>
        <v/>
      </c>
      <c r="E118" s="52">
        <f>IF('M4 Caffeine &amp; Energy'!J118="","",'M4 Caffeine &amp; Energy'!J118)</f>
        <v/>
      </c>
      <c r="F118" s="50">
        <f>IF('M4 Caffeine &amp; Energy'!K118="","",'M4 Caffeine &amp; Energy'!K118)</f>
        <v/>
      </c>
      <c r="G118" s="49">
        <f>IF('M4 Caffeine &amp; Energy'!AM118="","",'M4 Caffeine &amp; Energy'!AM118)</f>
        <v/>
      </c>
      <c r="H118" s="50">
        <f>IF('M4 Caffeine &amp; Energy'!N118="","",'M4 Caffeine &amp; Energy'!N118)</f>
        <v/>
      </c>
      <c r="I118" s="34">
        <f>IF('M4 Caffeine &amp; Energy'!AJ118="","",'M4 Caffeine &amp; Energy'!AJ118)</f>
        <v/>
      </c>
      <c r="J118" s="34" t="inlineStr">
        <is>
          <t>Hype led; scarcity over discount.</t>
        </is>
      </c>
    </row>
    <row r="119" ht="28" customHeight="1">
      <c r="A119" s="34" t="inlineStr">
        <is>
          <t>Prime</t>
        </is>
      </c>
      <c r="B119" s="34" t="inlineStr">
        <is>
          <t>Prime Energy | Tropical Punch | 24 pack 355mL</t>
        </is>
      </c>
      <c r="C119" s="34" t="inlineStr">
        <is>
          <t>4) Caffeine &amp; energy beverage</t>
        </is>
      </c>
      <c r="D119" s="49">
        <f>IF('M4 Caffeine &amp; Energy'!F119="","",'M4 Caffeine &amp; Energy'!F119)</f>
        <v/>
      </c>
      <c r="E119" s="52">
        <f>IF('M4 Caffeine &amp; Energy'!J119="","",'M4 Caffeine &amp; Energy'!J119)</f>
        <v/>
      </c>
      <c r="F119" s="50">
        <f>IF('M4 Caffeine &amp; Energy'!K119="","",'M4 Caffeine &amp; Energy'!K119)</f>
        <v/>
      </c>
      <c r="G119" s="49">
        <f>IF('M4 Caffeine &amp; Energy'!AM119="","",'M4 Caffeine &amp; Energy'!AM119)</f>
        <v/>
      </c>
      <c r="H119" s="50">
        <f>IF('M4 Caffeine &amp; Energy'!N119="","",'M4 Caffeine &amp; Energy'!N119)</f>
        <v/>
      </c>
      <c r="I119" s="34">
        <f>IF('M4 Caffeine &amp; Energy'!AJ119="","",'M4 Caffeine &amp; Energy'!AJ119)</f>
        <v/>
      </c>
      <c r="J119" s="34" t="inlineStr">
        <is>
          <t>Hype led; scarcity over discount.</t>
        </is>
      </c>
    </row>
    <row r="120" ht="28" customHeight="1">
      <c r="A120" s="34" t="inlineStr">
        <is>
          <t>Prime</t>
        </is>
      </c>
      <c r="B120" s="34" t="inlineStr">
        <is>
          <t>Prime Energy | Lemon Lime | single 355mL</t>
        </is>
      </c>
      <c r="C120" s="34" t="inlineStr">
        <is>
          <t>4) Caffeine &amp; energy beverage</t>
        </is>
      </c>
      <c r="D120" s="49">
        <f>IF('M4 Caffeine &amp; Energy'!F120="","",'M4 Caffeine &amp; Energy'!F120)</f>
        <v/>
      </c>
      <c r="E120" s="52">
        <f>IF('M4 Caffeine &amp; Energy'!J120="","",'M4 Caffeine &amp; Energy'!J120)</f>
        <v/>
      </c>
      <c r="F120" s="50">
        <f>IF('M4 Caffeine &amp; Energy'!K120="","",'M4 Caffeine &amp; Energy'!K120)</f>
        <v/>
      </c>
      <c r="G120" s="49">
        <f>IF('M4 Caffeine &amp; Energy'!AM120="","",'M4 Caffeine &amp; Energy'!AM120)</f>
        <v/>
      </c>
      <c r="H120" s="50">
        <f>IF('M4 Caffeine &amp; Energy'!N120="","",'M4 Caffeine &amp; Energy'!N120)</f>
        <v/>
      </c>
      <c r="I120" s="34">
        <f>IF('M4 Caffeine &amp; Energy'!AJ120="","",'M4 Caffeine &amp; Energy'!AJ120)</f>
        <v/>
      </c>
      <c r="J120" s="34" t="inlineStr">
        <is>
          <t>Hype led; scarcity over discount.</t>
        </is>
      </c>
    </row>
    <row r="121" ht="28" customHeight="1">
      <c r="A121" s="34" t="inlineStr">
        <is>
          <t>Prime</t>
        </is>
      </c>
      <c r="B121" s="34" t="inlineStr">
        <is>
          <t>Prime Energy | Lemon Lime | 8 pack 355mL</t>
        </is>
      </c>
      <c r="C121" s="34" t="inlineStr">
        <is>
          <t>4) Caffeine &amp; energy beverage</t>
        </is>
      </c>
      <c r="D121" s="49">
        <f>IF('M4 Caffeine &amp; Energy'!F121="","",'M4 Caffeine &amp; Energy'!F121)</f>
        <v/>
      </c>
      <c r="E121" s="52">
        <f>IF('M4 Caffeine &amp; Energy'!J121="","",'M4 Caffeine &amp; Energy'!J121)</f>
        <v/>
      </c>
      <c r="F121" s="50">
        <f>IF('M4 Caffeine &amp; Energy'!K121="","",'M4 Caffeine &amp; Energy'!K121)</f>
        <v/>
      </c>
      <c r="G121" s="49">
        <f>IF('M4 Caffeine &amp; Energy'!AM121="","",'M4 Caffeine &amp; Energy'!AM121)</f>
        <v/>
      </c>
      <c r="H121" s="50">
        <f>IF('M4 Caffeine &amp; Energy'!N121="","",'M4 Caffeine &amp; Energy'!N121)</f>
        <v/>
      </c>
      <c r="I121" s="34">
        <f>IF('M4 Caffeine &amp; Energy'!AJ121="","",'M4 Caffeine &amp; Energy'!AJ121)</f>
        <v/>
      </c>
      <c r="J121" s="34" t="inlineStr">
        <is>
          <t>Hype led; scarcity over discount.</t>
        </is>
      </c>
    </row>
    <row r="122" ht="28" customHeight="1">
      <c r="A122" s="34" t="inlineStr">
        <is>
          <t>Prime</t>
        </is>
      </c>
      <c r="B122" s="34" t="inlineStr">
        <is>
          <t>Prime Energy | Lemon Lime | 12 pack 355mL</t>
        </is>
      </c>
      <c r="C122" s="34" t="inlineStr">
        <is>
          <t>4) Caffeine &amp; energy beverage</t>
        </is>
      </c>
      <c r="D122" s="49">
        <f>IF('M4 Caffeine &amp; Energy'!F122="","",'M4 Caffeine &amp; Energy'!F122)</f>
        <v/>
      </c>
      <c r="E122" s="52">
        <f>IF('M4 Caffeine &amp; Energy'!J122="","",'M4 Caffeine &amp; Energy'!J122)</f>
        <v/>
      </c>
      <c r="F122" s="50">
        <f>IF('M4 Caffeine &amp; Energy'!K122="","",'M4 Caffeine &amp; Energy'!K122)</f>
        <v/>
      </c>
      <c r="G122" s="49">
        <f>IF('M4 Caffeine &amp; Energy'!AM122="","",'M4 Caffeine &amp; Energy'!AM122)</f>
        <v/>
      </c>
      <c r="H122" s="50">
        <f>IF('M4 Caffeine &amp; Energy'!N122="","",'M4 Caffeine &amp; Energy'!N122)</f>
        <v/>
      </c>
      <c r="I122" s="34">
        <f>IF('M4 Caffeine &amp; Energy'!AJ122="","",'M4 Caffeine &amp; Energy'!AJ122)</f>
        <v/>
      </c>
      <c r="J122" s="34" t="inlineStr">
        <is>
          <t>Hype led; scarcity over discount.</t>
        </is>
      </c>
    </row>
    <row r="123" ht="28" customHeight="1">
      <c r="A123" s="34" t="inlineStr">
        <is>
          <t>Prime</t>
        </is>
      </c>
      <c r="B123" s="34" t="inlineStr">
        <is>
          <t>Prime Energy | Lemon Lime | 15 pack 355mL</t>
        </is>
      </c>
      <c r="C123" s="34" t="inlineStr">
        <is>
          <t>4) Caffeine &amp; energy beverage</t>
        </is>
      </c>
      <c r="D123" s="49">
        <f>IF('M4 Caffeine &amp; Energy'!F123="","",'M4 Caffeine &amp; Energy'!F123)</f>
        <v/>
      </c>
      <c r="E123" s="52">
        <f>IF('M4 Caffeine &amp; Energy'!J123="","",'M4 Caffeine &amp; Energy'!J123)</f>
        <v/>
      </c>
      <c r="F123" s="50">
        <f>IF('M4 Caffeine &amp; Energy'!K123="","",'M4 Caffeine &amp; Energy'!K123)</f>
        <v/>
      </c>
      <c r="G123" s="49">
        <f>IF('M4 Caffeine &amp; Energy'!AM123="","",'M4 Caffeine &amp; Energy'!AM123)</f>
        <v/>
      </c>
      <c r="H123" s="50">
        <f>IF('M4 Caffeine &amp; Energy'!N123="","",'M4 Caffeine &amp; Energy'!N123)</f>
        <v/>
      </c>
      <c r="I123" s="34">
        <f>IF('M4 Caffeine &amp; Energy'!AJ123="","",'M4 Caffeine &amp; Energy'!AJ123)</f>
        <v/>
      </c>
      <c r="J123" s="34" t="inlineStr">
        <is>
          <t>Hype led; scarcity over discount.</t>
        </is>
      </c>
    </row>
    <row r="124" ht="28" customHeight="1">
      <c r="A124" s="34" t="inlineStr">
        <is>
          <t>Prime</t>
        </is>
      </c>
      <c r="B124" s="34" t="inlineStr">
        <is>
          <t>Prime Energy | Lemon Lime | 18 pack 355mL</t>
        </is>
      </c>
      <c r="C124" s="34" t="inlineStr">
        <is>
          <t>4) Caffeine &amp; energy beverage</t>
        </is>
      </c>
      <c r="D124" s="49">
        <f>IF('M4 Caffeine &amp; Energy'!F124="","",'M4 Caffeine &amp; Energy'!F124)</f>
        <v/>
      </c>
      <c r="E124" s="52">
        <f>IF('M4 Caffeine &amp; Energy'!J124="","",'M4 Caffeine &amp; Energy'!J124)</f>
        <v/>
      </c>
      <c r="F124" s="50">
        <f>IF('M4 Caffeine &amp; Energy'!K124="","",'M4 Caffeine &amp; Energy'!K124)</f>
        <v/>
      </c>
      <c r="G124" s="49">
        <f>IF('M4 Caffeine &amp; Energy'!AM124="","",'M4 Caffeine &amp; Energy'!AM124)</f>
        <v/>
      </c>
      <c r="H124" s="50">
        <f>IF('M4 Caffeine &amp; Energy'!N124="","",'M4 Caffeine &amp; Energy'!N124)</f>
        <v/>
      </c>
      <c r="I124" s="34">
        <f>IF('M4 Caffeine &amp; Energy'!AJ124="","",'M4 Caffeine &amp; Energy'!AJ124)</f>
        <v/>
      </c>
      <c r="J124" s="34" t="inlineStr">
        <is>
          <t>Hype led; scarcity over discount.</t>
        </is>
      </c>
    </row>
    <row r="125" ht="28" customHeight="1">
      <c r="A125" s="34" t="inlineStr">
        <is>
          <t>Prime</t>
        </is>
      </c>
      <c r="B125" s="34" t="inlineStr">
        <is>
          <t>Prime Energy | Lemon Lime | 24 pack 355mL</t>
        </is>
      </c>
      <c r="C125" s="34" t="inlineStr">
        <is>
          <t>4) Caffeine &amp; energy beverage</t>
        </is>
      </c>
      <c r="D125" s="49">
        <f>IF('M4 Caffeine &amp; Energy'!F125="","",'M4 Caffeine &amp; Energy'!F125)</f>
        <v/>
      </c>
      <c r="E125" s="52">
        <f>IF('M4 Caffeine &amp; Energy'!J125="","",'M4 Caffeine &amp; Energy'!J125)</f>
        <v/>
      </c>
      <c r="F125" s="50">
        <f>IF('M4 Caffeine &amp; Energy'!K125="","",'M4 Caffeine &amp; Energy'!K125)</f>
        <v/>
      </c>
      <c r="G125" s="49">
        <f>IF('M4 Caffeine &amp; Energy'!AM125="","",'M4 Caffeine &amp; Energy'!AM125)</f>
        <v/>
      </c>
      <c r="H125" s="50">
        <f>IF('M4 Caffeine &amp; Energy'!N125="","",'M4 Caffeine &amp; Energy'!N125)</f>
        <v/>
      </c>
      <c r="I125" s="34">
        <f>IF('M4 Caffeine &amp; Energy'!AJ125="","",'M4 Caffeine &amp; Energy'!AJ125)</f>
        <v/>
      </c>
      <c r="J125" s="34" t="inlineStr">
        <is>
          <t>Hype led; scarcity over discount.</t>
        </is>
      </c>
    </row>
    <row r="126" ht="28" customHeight="1">
      <c r="A126" s="34" t="inlineStr">
        <is>
          <t>Prime</t>
        </is>
      </c>
      <c r="B126" s="34" t="inlineStr">
        <is>
          <t>Prime Energy | Ice Pop | single 355mL</t>
        </is>
      </c>
      <c r="C126" s="34" t="inlineStr">
        <is>
          <t>4) Caffeine &amp; energy beverage</t>
        </is>
      </c>
      <c r="D126" s="49">
        <f>IF('M4 Caffeine &amp; Energy'!F126="","",'M4 Caffeine &amp; Energy'!F126)</f>
        <v/>
      </c>
      <c r="E126" s="52">
        <f>IF('M4 Caffeine &amp; Energy'!J126="","",'M4 Caffeine &amp; Energy'!J126)</f>
        <v/>
      </c>
      <c r="F126" s="50">
        <f>IF('M4 Caffeine &amp; Energy'!K126="","",'M4 Caffeine &amp; Energy'!K126)</f>
        <v/>
      </c>
      <c r="G126" s="49">
        <f>IF('M4 Caffeine &amp; Energy'!AM126="","",'M4 Caffeine &amp; Energy'!AM126)</f>
        <v/>
      </c>
      <c r="H126" s="50">
        <f>IF('M4 Caffeine &amp; Energy'!N126="","",'M4 Caffeine &amp; Energy'!N126)</f>
        <v/>
      </c>
      <c r="I126" s="34">
        <f>IF('M4 Caffeine &amp; Energy'!AJ126="","",'M4 Caffeine &amp; Energy'!AJ126)</f>
        <v/>
      </c>
      <c r="J126" s="34" t="inlineStr">
        <is>
          <t>Hype led; scarcity over discount.</t>
        </is>
      </c>
    </row>
    <row r="127" ht="28" customHeight="1">
      <c r="A127" s="34" t="inlineStr">
        <is>
          <t>Prime</t>
        </is>
      </c>
      <c r="B127" s="34" t="inlineStr">
        <is>
          <t>Prime Energy | Ice Pop | 8 pack 355mL</t>
        </is>
      </c>
      <c r="C127" s="34" t="inlineStr">
        <is>
          <t>4) Caffeine &amp; energy beverage</t>
        </is>
      </c>
      <c r="D127" s="49">
        <f>IF('M4 Caffeine &amp; Energy'!F127="","",'M4 Caffeine &amp; Energy'!F127)</f>
        <v/>
      </c>
      <c r="E127" s="52">
        <f>IF('M4 Caffeine &amp; Energy'!J127="","",'M4 Caffeine &amp; Energy'!J127)</f>
        <v/>
      </c>
      <c r="F127" s="50">
        <f>IF('M4 Caffeine &amp; Energy'!K127="","",'M4 Caffeine &amp; Energy'!K127)</f>
        <v/>
      </c>
      <c r="G127" s="49">
        <f>IF('M4 Caffeine &amp; Energy'!AM127="","",'M4 Caffeine &amp; Energy'!AM127)</f>
        <v/>
      </c>
      <c r="H127" s="50">
        <f>IF('M4 Caffeine &amp; Energy'!N127="","",'M4 Caffeine &amp; Energy'!N127)</f>
        <v/>
      </c>
      <c r="I127" s="34">
        <f>IF('M4 Caffeine &amp; Energy'!AJ127="","",'M4 Caffeine &amp; Energy'!AJ127)</f>
        <v/>
      </c>
      <c r="J127" s="34" t="inlineStr">
        <is>
          <t>Hype led; scarcity over discount.</t>
        </is>
      </c>
    </row>
    <row r="128" ht="28" customHeight="1">
      <c r="A128" s="34" t="inlineStr">
        <is>
          <t>Prime</t>
        </is>
      </c>
      <c r="B128" s="34" t="inlineStr">
        <is>
          <t>Prime Energy | Ice Pop | 12 pack 355mL</t>
        </is>
      </c>
      <c r="C128" s="34" t="inlineStr">
        <is>
          <t>4) Caffeine &amp; energy beverage</t>
        </is>
      </c>
      <c r="D128" s="49">
        <f>IF('M4 Caffeine &amp; Energy'!F128="","",'M4 Caffeine &amp; Energy'!F128)</f>
        <v/>
      </c>
      <c r="E128" s="52">
        <f>IF('M4 Caffeine &amp; Energy'!J128="","",'M4 Caffeine &amp; Energy'!J128)</f>
        <v/>
      </c>
      <c r="F128" s="50">
        <f>IF('M4 Caffeine &amp; Energy'!K128="","",'M4 Caffeine &amp; Energy'!K128)</f>
        <v/>
      </c>
      <c r="G128" s="49">
        <f>IF('M4 Caffeine &amp; Energy'!AM128="","",'M4 Caffeine &amp; Energy'!AM128)</f>
        <v/>
      </c>
      <c r="H128" s="50">
        <f>IF('M4 Caffeine &amp; Energy'!N128="","",'M4 Caffeine &amp; Energy'!N128)</f>
        <v/>
      </c>
      <c r="I128" s="34">
        <f>IF('M4 Caffeine &amp; Energy'!AJ128="","",'M4 Caffeine &amp; Energy'!AJ128)</f>
        <v/>
      </c>
      <c r="J128" s="34" t="inlineStr">
        <is>
          <t>Hype led; scarcity over discount.</t>
        </is>
      </c>
    </row>
    <row r="129" ht="28" customHeight="1">
      <c r="A129" s="34" t="inlineStr">
        <is>
          <t>Prime</t>
        </is>
      </c>
      <c r="B129" s="34" t="inlineStr">
        <is>
          <t>Prime Energy | Ice Pop | 15 pack 355mL</t>
        </is>
      </c>
      <c r="C129" s="34" t="inlineStr">
        <is>
          <t>4) Caffeine &amp; energy beverage</t>
        </is>
      </c>
      <c r="D129" s="49">
        <f>IF('M4 Caffeine &amp; Energy'!F129="","",'M4 Caffeine &amp; Energy'!F129)</f>
        <v/>
      </c>
      <c r="E129" s="52">
        <f>IF('M4 Caffeine &amp; Energy'!J129="","",'M4 Caffeine &amp; Energy'!J129)</f>
        <v/>
      </c>
      <c r="F129" s="50">
        <f>IF('M4 Caffeine &amp; Energy'!K129="","",'M4 Caffeine &amp; Energy'!K129)</f>
        <v/>
      </c>
      <c r="G129" s="49">
        <f>IF('M4 Caffeine &amp; Energy'!AM129="","",'M4 Caffeine &amp; Energy'!AM129)</f>
        <v/>
      </c>
      <c r="H129" s="50">
        <f>IF('M4 Caffeine &amp; Energy'!N129="","",'M4 Caffeine &amp; Energy'!N129)</f>
        <v/>
      </c>
      <c r="I129" s="34">
        <f>IF('M4 Caffeine &amp; Energy'!AJ129="","",'M4 Caffeine &amp; Energy'!AJ129)</f>
        <v/>
      </c>
      <c r="J129" s="34" t="inlineStr">
        <is>
          <t>Hype led; scarcity over discount.</t>
        </is>
      </c>
    </row>
    <row r="130" ht="28" customHeight="1">
      <c r="A130" s="34" t="inlineStr">
        <is>
          <t>Prime</t>
        </is>
      </c>
      <c r="B130" s="34" t="inlineStr">
        <is>
          <t>Prime Energy | Ice Pop | 18 pack 355mL</t>
        </is>
      </c>
      <c r="C130" s="34" t="inlineStr">
        <is>
          <t>4) Caffeine &amp; energy beverage</t>
        </is>
      </c>
      <c r="D130" s="49">
        <f>IF('M4 Caffeine &amp; Energy'!F130="","",'M4 Caffeine &amp; Energy'!F130)</f>
        <v/>
      </c>
      <c r="E130" s="52">
        <f>IF('M4 Caffeine &amp; Energy'!J130="","",'M4 Caffeine &amp; Energy'!J130)</f>
        <v/>
      </c>
      <c r="F130" s="50">
        <f>IF('M4 Caffeine &amp; Energy'!K130="","",'M4 Caffeine &amp; Energy'!K130)</f>
        <v/>
      </c>
      <c r="G130" s="49">
        <f>IF('M4 Caffeine &amp; Energy'!AM130="","",'M4 Caffeine &amp; Energy'!AM130)</f>
        <v/>
      </c>
      <c r="H130" s="50">
        <f>IF('M4 Caffeine &amp; Energy'!N130="","",'M4 Caffeine &amp; Energy'!N130)</f>
        <v/>
      </c>
      <c r="I130" s="34">
        <f>IF('M4 Caffeine &amp; Energy'!AJ130="","",'M4 Caffeine &amp; Energy'!AJ130)</f>
        <v/>
      </c>
      <c r="J130" s="34" t="inlineStr">
        <is>
          <t>Hype led; scarcity over discount.</t>
        </is>
      </c>
    </row>
    <row r="131" ht="28" customHeight="1">
      <c r="A131" s="34" t="inlineStr">
        <is>
          <t>Prime</t>
        </is>
      </c>
      <c r="B131" s="34" t="inlineStr">
        <is>
          <t>Prime Energy | Ice Pop | 24 pack 355mL</t>
        </is>
      </c>
      <c r="C131" s="34" t="inlineStr">
        <is>
          <t>4) Caffeine &amp; energy beverage</t>
        </is>
      </c>
      <c r="D131" s="49">
        <f>IF('M4 Caffeine &amp; Energy'!F131="","",'M4 Caffeine &amp; Energy'!F131)</f>
        <v/>
      </c>
      <c r="E131" s="52">
        <f>IF('M4 Caffeine &amp; Energy'!J131="","",'M4 Caffeine &amp; Energy'!J131)</f>
        <v/>
      </c>
      <c r="F131" s="50">
        <f>IF('M4 Caffeine &amp; Energy'!K131="","",'M4 Caffeine &amp; Energy'!K131)</f>
        <v/>
      </c>
      <c r="G131" s="49">
        <f>IF('M4 Caffeine &amp; Energy'!AM131="","",'M4 Caffeine &amp; Energy'!AM131)</f>
        <v/>
      </c>
      <c r="H131" s="50">
        <f>IF('M4 Caffeine &amp; Energy'!N131="","",'M4 Caffeine &amp; Energy'!N131)</f>
        <v/>
      </c>
      <c r="I131" s="34">
        <f>IF('M4 Caffeine &amp; Energy'!AJ131="","",'M4 Caffeine &amp; Energy'!AJ131)</f>
        <v/>
      </c>
      <c r="J131" s="34" t="inlineStr">
        <is>
          <t>Hype led; scarcity over discount.</t>
        </is>
      </c>
    </row>
    <row r="132" ht="28" customHeight="1">
      <c r="A132" s="34" t="inlineStr">
        <is>
          <t>Prime</t>
        </is>
      </c>
      <c r="B132" s="34" t="inlineStr">
        <is>
          <t>Prime Energy | Strawberry Watermelon | single 355mL</t>
        </is>
      </c>
      <c r="C132" s="34" t="inlineStr">
        <is>
          <t>4) Caffeine &amp; energy beverage</t>
        </is>
      </c>
      <c r="D132" s="49">
        <f>IF('M4 Caffeine &amp; Energy'!F132="","",'M4 Caffeine &amp; Energy'!F132)</f>
        <v/>
      </c>
      <c r="E132" s="52">
        <f>IF('M4 Caffeine &amp; Energy'!J132="","",'M4 Caffeine &amp; Energy'!J132)</f>
        <v/>
      </c>
      <c r="F132" s="50">
        <f>IF('M4 Caffeine &amp; Energy'!K132="","",'M4 Caffeine &amp; Energy'!K132)</f>
        <v/>
      </c>
      <c r="G132" s="49">
        <f>IF('M4 Caffeine &amp; Energy'!AM132="","",'M4 Caffeine &amp; Energy'!AM132)</f>
        <v/>
      </c>
      <c r="H132" s="50">
        <f>IF('M4 Caffeine &amp; Energy'!N132="","",'M4 Caffeine &amp; Energy'!N132)</f>
        <v/>
      </c>
      <c r="I132" s="34">
        <f>IF('M4 Caffeine &amp; Energy'!AJ132="","",'M4 Caffeine &amp; Energy'!AJ132)</f>
        <v/>
      </c>
      <c r="J132" s="34" t="inlineStr">
        <is>
          <t>Hype led; scarcity over discount.</t>
        </is>
      </c>
    </row>
    <row r="133" ht="28" customHeight="1">
      <c r="A133" s="34" t="inlineStr">
        <is>
          <t>Prime</t>
        </is>
      </c>
      <c r="B133" s="34" t="inlineStr">
        <is>
          <t>Prime Energy | Strawberry Watermelon | 8 pack 355mL</t>
        </is>
      </c>
      <c r="C133" s="34" t="inlineStr">
        <is>
          <t>4) Caffeine &amp; energy beverage</t>
        </is>
      </c>
      <c r="D133" s="49">
        <f>IF('M4 Caffeine &amp; Energy'!F133="","",'M4 Caffeine &amp; Energy'!F133)</f>
        <v/>
      </c>
      <c r="E133" s="52">
        <f>IF('M4 Caffeine &amp; Energy'!J133="","",'M4 Caffeine &amp; Energy'!J133)</f>
        <v/>
      </c>
      <c r="F133" s="50">
        <f>IF('M4 Caffeine &amp; Energy'!K133="","",'M4 Caffeine &amp; Energy'!K133)</f>
        <v/>
      </c>
      <c r="G133" s="49">
        <f>IF('M4 Caffeine &amp; Energy'!AM133="","",'M4 Caffeine &amp; Energy'!AM133)</f>
        <v/>
      </c>
      <c r="H133" s="50">
        <f>IF('M4 Caffeine &amp; Energy'!N133="","",'M4 Caffeine &amp; Energy'!N133)</f>
        <v/>
      </c>
      <c r="I133" s="34">
        <f>IF('M4 Caffeine &amp; Energy'!AJ133="","",'M4 Caffeine &amp; Energy'!AJ133)</f>
        <v/>
      </c>
      <c r="J133" s="34" t="inlineStr">
        <is>
          <t>Hype led; scarcity over discount.</t>
        </is>
      </c>
    </row>
    <row r="134" ht="28" customHeight="1">
      <c r="A134" s="34" t="inlineStr">
        <is>
          <t>Prime</t>
        </is>
      </c>
      <c r="B134" s="34" t="inlineStr">
        <is>
          <t>Prime Energy | Strawberry Watermelon | 12 pack 355mL</t>
        </is>
      </c>
      <c r="C134" s="34" t="inlineStr">
        <is>
          <t>4) Caffeine &amp; energy beverage</t>
        </is>
      </c>
      <c r="D134" s="49">
        <f>IF('M4 Caffeine &amp; Energy'!F134="","",'M4 Caffeine &amp; Energy'!F134)</f>
        <v/>
      </c>
      <c r="E134" s="52">
        <f>IF('M4 Caffeine &amp; Energy'!J134="","",'M4 Caffeine &amp; Energy'!J134)</f>
        <v/>
      </c>
      <c r="F134" s="50">
        <f>IF('M4 Caffeine &amp; Energy'!K134="","",'M4 Caffeine &amp; Energy'!K134)</f>
        <v/>
      </c>
      <c r="G134" s="49">
        <f>IF('M4 Caffeine &amp; Energy'!AM134="","",'M4 Caffeine &amp; Energy'!AM134)</f>
        <v/>
      </c>
      <c r="H134" s="50">
        <f>IF('M4 Caffeine &amp; Energy'!N134="","",'M4 Caffeine &amp; Energy'!N134)</f>
        <v/>
      </c>
      <c r="I134" s="34">
        <f>IF('M4 Caffeine &amp; Energy'!AJ134="","",'M4 Caffeine &amp; Energy'!AJ134)</f>
        <v/>
      </c>
      <c r="J134" s="34" t="inlineStr">
        <is>
          <t>Hype led; scarcity over discount.</t>
        </is>
      </c>
    </row>
    <row r="135" ht="28" customHeight="1">
      <c r="A135" s="34" t="inlineStr">
        <is>
          <t>Prime</t>
        </is>
      </c>
      <c r="B135" s="34" t="inlineStr">
        <is>
          <t>Prime Energy | Strawberry Watermelon | 15 pack 355mL</t>
        </is>
      </c>
      <c r="C135" s="34" t="inlineStr">
        <is>
          <t>4) Caffeine &amp; energy beverage</t>
        </is>
      </c>
      <c r="D135" s="49">
        <f>IF('M4 Caffeine &amp; Energy'!F135="","",'M4 Caffeine &amp; Energy'!F135)</f>
        <v/>
      </c>
      <c r="E135" s="52">
        <f>IF('M4 Caffeine &amp; Energy'!J135="","",'M4 Caffeine &amp; Energy'!J135)</f>
        <v/>
      </c>
      <c r="F135" s="50">
        <f>IF('M4 Caffeine &amp; Energy'!K135="","",'M4 Caffeine &amp; Energy'!K135)</f>
        <v/>
      </c>
      <c r="G135" s="49">
        <f>IF('M4 Caffeine &amp; Energy'!AM135="","",'M4 Caffeine &amp; Energy'!AM135)</f>
        <v/>
      </c>
      <c r="H135" s="50">
        <f>IF('M4 Caffeine &amp; Energy'!N135="","",'M4 Caffeine &amp; Energy'!N135)</f>
        <v/>
      </c>
      <c r="I135" s="34">
        <f>IF('M4 Caffeine &amp; Energy'!AJ135="","",'M4 Caffeine &amp; Energy'!AJ135)</f>
        <v/>
      </c>
      <c r="J135" s="34" t="inlineStr">
        <is>
          <t>Hype led; scarcity over discount.</t>
        </is>
      </c>
    </row>
    <row r="136" ht="28" customHeight="1">
      <c r="A136" s="34" t="inlineStr">
        <is>
          <t>Prime</t>
        </is>
      </c>
      <c r="B136" s="34" t="inlineStr">
        <is>
          <t>Prime Energy | Strawberry Watermelon | 18 pack 355mL</t>
        </is>
      </c>
      <c r="C136" s="34" t="inlineStr">
        <is>
          <t>4) Caffeine &amp; energy beverage</t>
        </is>
      </c>
      <c r="D136" s="49">
        <f>IF('M4 Caffeine &amp; Energy'!F136="","",'M4 Caffeine &amp; Energy'!F136)</f>
        <v/>
      </c>
      <c r="E136" s="52">
        <f>IF('M4 Caffeine &amp; Energy'!J136="","",'M4 Caffeine &amp; Energy'!J136)</f>
        <v/>
      </c>
      <c r="F136" s="50">
        <f>IF('M4 Caffeine &amp; Energy'!K136="","",'M4 Caffeine &amp; Energy'!K136)</f>
        <v/>
      </c>
      <c r="G136" s="49">
        <f>IF('M4 Caffeine &amp; Energy'!AM136="","",'M4 Caffeine &amp; Energy'!AM136)</f>
        <v/>
      </c>
      <c r="H136" s="50">
        <f>IF('M4 Caffeine &amp; Energy'!N136="","",'M4 Caffeine &amp; Energy'!N136)</f>
        <v/>
      </c>
      <c r="I136" s="34">
        <f>IF('M4 Caffeine &amp; Energy'!AJ136="","",'M4 Caffeine &amp; Energy'!AJ136)</f>
        <v/>
      </c>
      <c r="J136" s="34" t="inlineStr">
        <is>
          <t>Hype led; scarcity over discount.</t>
        </is>
      </c>
    </row>
    <row r="137" ht="28" customHeight="1">
      <c r="A137" s="34" t="inlineStr">
        <is>
          <t>Prime</t>
        </is>
      </c>
      <c r="B137" s="34" t="inlineStr">
        <is>
          <t>Prime Energy | Strawberry Watermelon | 24 pack 355mL</t>
        </is>
      </c>
      <c r="C137" s="34" t="inlineStr">
        <is>
          <t>4) Caffeine &amp; energy beverage</t>
        </is>
      </c>
      <c r="D137" s="49">
        <f>IF('M4 Caffeine &amp; Energy'!F137="","",'M4 Caffeine &amp; Energy'!F137)</f>
        <v/>
      </c>
      <c r="E137" s="52">
        <f>IF('M4 Caffeine &amp; Energy'!J137="","",'M4 Caffeine &amp; Energy'!J137)</f>
        <v/>
      </c>
      <c r="F137" s="50">
        <f>IF('M4 Caffeine &amp; Energy'!K137="","",'M4 Caffeine &amp; Energy'!K137)</f>
        <v/>
      </c>
      <c r="G137" s="49">
        <f>IF('M4 Caffeine &amp; Energy'!AM137="","",'M4 Caffeine &amp; Energy'!AM137)</f>
        <v/>
      </c>
      <c r="H137" s="50">
        <f>IF('M4 Caffeine &amp; Energy'!N137="","",'M4 Caffeine &amp; Energy'!N137)</f>
        <v/>
      </c>
      <c r="I137" s="34">
        <f>IF('M4 Caffeine &amp; Energy'!AJ137="","",'M4 Caffeine &amp; Energy'!AJ137)</f>
        <v/>
      </c>
      <c r="J137" s="34" t="inlineStr">
        <is>
          <t>Hype led; scarcity over discount.</t>
        </is>
      </c>
    </row>
    <row r="138" ht="28" customHeight="1">
      <c r="A138" s="34" t="inlineStr">
        <is>
          <t>C4</t>
        </is>
      </c>
      <c r="B138" s="34" t="inlineStr">
        <is>
          <t>C4 Energy (Performance) | Frozen Bombsicle | single 473mL</t>
        </is>
      </c>
      <c r="C138" s="34" t="inlineStr">
        <is>
          <t>4) Caffeine &amp; energy beverage</t>
        </is>
      </c>
      <c r="D138" s="49">
        <f>IF('M4 Caffeine &amp; Energy'!F138="","",'M4 Caffeine &amp; Energy'!F138)</f>
        <v/>
      </c>
      <c r="E138" s="52">
        <f>IF('M4 Caffeine &amp; Energy'!J138="","",'M4 Caffeine &amp; Energy'!J138)</f>
        <v/>
      </c>
      <c r="F138" s="50">
        <f>IF('M4 Caffeine &amp; Energy'!K138="","",'M4 Caffeine &amp; Energy'!K138)</f>
        <v/>
      </c>
      <c r="G138" s="49">
        <f>IF('M4 Caffeine &amp; Energy'!AM138="","",'M4 Caffeine &amp; Energy'!AM138)</f>
        <v/>
      </c>
      <c r="H138" s="50">
        <f>IF('M4 Caffeine &amp; Energy'!N138="","",'M4 Caffeine &amp; Energy'!N138)</f>
        <v/>
      </c>
      <c r="I138" s="34">
        <f>IF('M4 Caffeine &amp; Energy'!AJ138="","",'M4 Caffeine &amp; Energy'!AJ138)</f>
        <v/>
      </c>
      <c r="J138" s="34" t="inlineStr">
        <is>
          <t>Capture live promo to assess.</t>
        </is>
      </c>
    </row>
    <row r="139" ht="28" customHeight="1">
      <c r="A139" s="34" t="inlineStr">
        <is>
          <t>C4</t>
        </is>
      </c>
      <c r="B139" s="34" t="inlineStr">
        <is>
          <t>C4 Energy (Performance) | Frozen Bombsicle | 8 pack 473mL</t>
        </is>
      </c>
      <c r="C139" s="34" t="inlineStr">
        <is>
          <t>4) Caffeine &amp; energy beverage</t>
        </is>
      </c>
      <c r="D139" s="49">
        <f>IF('M4 Caffeine &amp; Energy'!F139="","",'M4 Caffeine &amp; Energy'!F139)</f>
        <v/>
      </c>
      <c r="E139" s="52">
        <f>IF('M4 Caffeine &amp; Energy'!J139="","",'M4 Caffeine &amp; Energy'!J139)</f>
        <v/>
      </c>
      <c r="F139" s="50">
        <f>IF('M4 Caffeine &amp; Energy'!K139="","",'M4 Caffeine &amp; Energy'!K139)</f>
        <v/>
      </c>
      <c r="G139" s="49">
        <f>IF('M4 Caffeine &amp; Energy'!AM139="","",'M4 Caffeine &amp; Energy'!AM139)</f>
        <v/>
      </c>
      <c r="H139" s="50">
        <f>IF('M4 Caffeine &amp; Energy'!N139="","",'M4 Caffeine &amp; Energy'!N139)</f>
        <v/>
      </c>
      <c r="I139" s="34">
        <f>IF('M4 Caffeine &amp; Energy'!AJ139="","",'M4 Caffeine &amp; Energy'!AJ139)</f>
        <v/>
      </c>
      <c r="J139" s="34" t="inlineStr">
        <is>
          <t>Capture live promo to assess.</t>
        </is>
      </c>
    </row>
    <row r="140" ht="28" customHeight="1">
      <c r="A140" s="34" t="inlineStr">
        <is>
          <t>C4</t>
        </is>
      </c>
      <c r="B140" s="34" t="inlineStr">
        <is>
          <t>C4 Energy (Performance) | Frozen Bombsicle | 12 pack 473mL</t>
        </is>
      </c>
      <c r="C140" s="34" t="inlineStr">
        <is>
          <t>4) Caffeine &amp; energy beverage</t>
        </is>
      </c>
      <c r="D140" s="49">
        <f>IF('M4 Caffeine &amp; Energy'!F140="","",'M4 Caffeine &amp; Energy'!F140)</f>
        <v/>
      </c>
      <c r="E140" s="52">
        <f>IF('M4 Caffeine &amp; Energy'!J140="","",'M4 Caffeine &amp; Energy'!J140)</f>
        <v/>
      </c>
      <c r="F140" s="50">
        <f>IF('M4 Caffeine &amp; Energy'!K140="","",'M4 Caffeine &amp; Energy'!K140)</f>
        <v/>
      </c>
      <c r="G140" s="49">
        <f>IF('M4 Caffeine &amp; Energy'!AM140="","",'M4 Caffeine &amp; Energy'!AM140)</f>
        <v/>
      </c>
      <c r="H140" s="50">
        <f>IF('M4 Caffeine &amp; Energy'!N140="","",'M4 Caffeine &amp; Energy'!N140)</f>
        <v/>
      </c>
      <c r="I140" s="34">
        <f>IF('M4 Caffeine &amp; Energy'!AJ140="","",'M4 Caffeine &amp; Energy'!AJ140)</f>
        <v/>
      </c>
      <c r="J140" s="34" t="inlineStr">
        <is>
          <t>Capture live promo to assess.</t>
        </is>
      </c>
    </row>
    <row r="141" ht="28" customHeight="1">
      <c r="A141" s="34" t="inlineStr">
        <is>
          <t>C4</t>
        </is>
      </c>
      <c r="B141" s="34" t="inlineStr">
        <is>
          <t>C4 Energy (Performance) | Frozen Bombsicle | 18 pack 473mL</t>
        </is>
      </c>
      <c r="C141" s="34" t="inlineStr">
        <is>
          <t>4) Caffeine &amp; energy beverage</t>
        </is>
      </c>
      <c r="D141" s="49">
        <f>IF('M4 Caffeine &amp; Energy'!F141="","",'M4 Caffeine &amp; Energy'!F141)</f>
        <v/>
      </c>
      <c r="E141" s="52">
        <f>IF('M4 Caffeine &amp; Energy'!J141="","",'M4 Caffeine &amp; Energy'!J141)</f>
        <v/>
      </c>
      <c r="F141" s="50">
        <f>IF('M4 Caffeine &amp; Energy'!K141="","",'M4 Caffeine &amp; Energy'!K141)</f>
        <v/>
      </c>
      <c r="G141" s="49">
        <f>IF('M4 Caffeine &amp; Energy'!AM141="","",'M4 Caffeine &amp; Energy'!AM141)</f>
        <v/>
      </c>
      <c r="H141" s="50">
        <f>IF('M4 Caffeine &amp; Energy'!N141="","",'M4 Caffeine &amp; Energy'!N141)</f>
        <v/>
      </c>
      <c r="I141" s="34">
        <f>IF('M4 Caffeine &amp; Energy'!AJ141="","",'M4 Caffeine &amp; Energy'!AJ141)</f>
        <v/>
      </c>
      <c r="J141" s="34" t="inlineStr">
        <is>
          <t>Capture live promo to assess.</t>
        </is>
      </c>
    </row>
    <row r="142" ht="28" customHeight="1">
      <c r="A142" s="34" t="inlineStr">
        <is>
          <t>C4</t>
        </is>
      </c>
      <c r="B142" s="34" t="inlineStr">
        <is>
          <t>C4 Energy (Performance) | Frozen Bombsicle | 24 pack 473mL</t>
        </is>
      </c>
      <c r="C142" s="34" t="inlineStr">
        <is>
          <t>4) Caffeine &amp; energy beverage</t>
        </is>
      </c>
      <c r="D142" s="49">
        <f>IF('M4 Caffeine &amp; Energy'!F142="","",'M4 Caffeine &amp; Energy'!F142)</f>
        <v/>
      </c>
      <c r="E142" s="52">
        <f>IF('M4 Caffeine &amp; Energy'!J142="","",'M4 Caffeine &amp; Energy'!J142)</f>
        <v/>
      </c>
      <c r="F142" s="50">
        <f>IF('M4 Caffeine &amp; Energy'!K142="","",'M4 Caffeine &amp; Energy'!K142)</f>
        <v/>
      </c>
      <c r="G142" s="49">
        <f>IF('M4 Caffeine &amp; Energy'!AM142="","",'M4 Caffeine &amp; Energy'!AM142)</f>
        <v/>
      </c>
      <c r="H142" s="50">
        <f>IF('M4 Caffeine &amp; Energy'!N142="","",'M4 Caffeine &amp; Energy'!N142)</f>
        <v/>
      </c>
      <c r="I142" s="34">
        <f>IF('M4 Caffeine &amp; Energy'!AJ142="","",'M4 Caffeine &amp; Energy'!AJ142)</f>
        <v/>
      </c>
      <c r="J142" s="34" t="inlineStr">
        <is>
          <t>Capture live promo to assess.</t>
        </is>
      </c>
    </row>
    <row r="143" ht="28" customHeight="1">
      <c r="A143" s="34" t="inlineStr">
        <is>
          <t>C4</t>
        </is>
      </c>
      <c r="B143" s="34" t="inlineStr">
        <is>
          <t>C4 Energy (Performance) | Cotton Candy | single 473mL</t>
        </is>
      </c>
      <c r="C143" s="34" t="inlineStr">
        <is>
          <t>4) Caffeine &amp; energy beverage</t>
        </is>
      </c>
      <c r="D143" s="49">
        <f>IF('M4 Caffeine &amp; Energy'!F143="","",'M4 Caffeine &amp; Energy'!F143)</f>
        <v/>
      </c>
      <c r="E143" s="52">
        <f>IF('M4 Caffeine &amp; Energy'!J143="","",'M4 Caffeine &amp; Energy'!J143)</f>
        <v/>
      </c>
      <c r="F143" s="50">
        <f>IF('M4 Caffeine &amp; Energy'!K143="","",'M4 Caffeine &amp; Energy'!K143)</f>
        <v/>
      </c>
      <c r="G143" s="49">
        <f>IF('M4 Caffeine &amp; Energy'!AM143="","",'M4 Caffeine &amp; Energy'!AM143)</f>
        <v/>
      </c>
      <c r="H143" s="50">
        <f>IF('M4 Caffeine &amp; Energy'!N143="","",'M4 Caffeine &amp; Energy'!N143)</f>
        <v/>
      </c>
      <c r="I143" s="34">
        <f>IF('M4 Caffeine &amp; Energy'!AJ143="","",'M4 Caffeine &amp; Energy'!AJ143)</f>
        <v/>
      </c>
      <c r="J143" s="34" t="inlineStr">
        <is>
          <t>Capture live promo to assess.</t>
        </is>
      </c>
    </row>
    <row r="144" ht="28" customHeight="1">
      <c r="A144" s="34" t="inlineStr">
        <is>
          <t>C4</t>
        </is>
      </c>
      <c r="B144" s="34" t="inlineStr">
        <is>
          <t>C4 Energy (Performance) | Cotton Candy | 8 pack 473mL</t>
        </is>
      </c>
      <c r="C144" s="34" t="inlineStr">
        <is>
          <t>4) Caffeine &amp; energy beverage</t>
        </is>
      </c>
      <c r="D144" s="49">
        <f>IF('M4 Caffeine &amp; Energy'!F144="","",'M4 Caffeine &amp; Energy'!F144)</f>
        <v/>
      </c>
      <c r="E144" s="52">
        <f>IF('M4 Caffeine &amp; Energy'!J144="","",'M4 Caffeine &amp; Energy'!J144)</f>
        <v/>
      </c>
      <c r="F144" s="50">
        <f>IF('M4 Caffeine &amp; Energy'!K144="","",'M4 Caffeine &amp; Energy'!K144)</f>
        <v/>
      </c>
      <c r="G144" s="49">
        <f>IF('M4 Caffeine &amp; Energy'!AM144="","",'M4 Caffeine &amp; Energy'!AM144)</f>
        <v/>
      </c>
      <c r="H144" s="50">
        <f>IF('M4 Caffeine &amp; Energy'!N144="","",'M4 Caffeine &amp; Energy'!N144)</f>
        <v/>
      </c>
      <c r="I144" s="34">
        <f>IF('M4 Caffeine &amp; Energy'!AJ144="","",'M4 Caffeine &amp; Energy'!AJ144)</f>
        <v/>
      </c>
      <c r="J144" s="34" t="inlineStr">
        <is>
          <t>Capture live promo to assess.</t>
        </is>
      </c>
    </row>
    <row r="145" ht="28" customHeight="1">
      <c r="A145" s="34" t="inlineStr">
        <is>
          <t>C4</t>
        </is>
      </c>
      <c r="B145" s="34" t="inlineStr">
        <is>
          <t>C4 Energy (Performance) | Cotton Candy | 12 pack 473mL</t>
        </is>
      </c>
      <c r="C145" s="34" t="inlineStr">
        <is>
          <t>4) Caffeine &amp; energy beverage</t>
        </is>
      </c>
      <c r="D145" s="49">
        <f>IF('M4 Caffeine &amp; Energy'!F145="","",'M4 Caffeine &amp; Energy'!F145)</f>
        <v/>
      </c>
      <c r="E145" s="52">
        <f>IF('M4 Caffeine &amp; Energy'!J145="","",'M4 Caffeine &amp; Energy'!J145)</f>
        <v/>
      </c>
      <c r="F145" s="50">
        <f>IF('M4 Caffeine &amp; Energy'!K145="","",'M4 Caffeine &amp; Energy'!K145)</f>
        <v/>
      </c>
      <c r="G145" s="49">
        <f>IF('M4 Caffeine &amp; Energy'!AM145="","",'M4 Caffeine &amp; Energy'!AM145)</f>
        <v/>
      </c>
      <c r="H145" s="50">
        <f>IF('M4 Caffeine &amp; Energy'!N145="","",'M4 Caffeine &amp; Energy'!N145)</f>
        <v/>
      </c>
      <c r="I145" s="34">
        <f>IF('M4 Caffeine &amp; Energy'!AJ145="","",'M4 Caffeine &amp; Energy'!AJ145)</f>
        <v/>
      </c>
      <c r="J145" s="34" t="inlineStr">
        <is>
          <t>Capture live promo to assess.</t>
        </is>
      </c>
    </row>
    <row r="146" ht="28" customHeight="1">
      <c r="A146" s="34" t="inlineStr">
        <is>
          <t>C4</t>
        </is>
      </c>
      <c r="B146" s="34" t="inlineStr">
        <is>
          <t>C4 Energy (Performance) | Cotton Candy | 18 pack 473mL</t>
        </is>
      </c>
      <c r="C146" s="34" t="inlineStr">
        <is>
          <t>4) Caffeine &amp; energy beverage</t>
        </is>
      </c>
      <c r="D146" s="49">
        <f>IF('M4 Caffeine &amp; Energy'!F146="","",'M4 Caffeine &amp; Energy'!F146)</f>
        <v/>
      </c>
      <c r="E146" s="52">
        <f>IF('M4 Caffeine &amp; Energy'!J146="","",'M4 Caffeine &amp; Energy'!J146)</f>
        <v/>
      </c>
      <c r="F146" s="50">
        <f>IF('M4 Caffeine &amp; Energy'!K146="","",'M4 Caffeine &amp; Energy'!K146)</f>
        <v/>
      </c>
      <c r="G146" s="49">
        <f>IF('M4 Caffeine &amp; Energy'!AM146="","",'M4 Caffeine &amp; Energy'!AM146)</f>
        <v/>
      </c>
      <c r="H146" s="50">
        <f>IF('M4 Caffeine &amp; Energy'!N146="","",'M4 Caffeine &amp; Energy'!N146)</f>
        <v/>
      </c>
      <c r="I146" s="34">
        <f>IF('M4 Caffeine &amp; Energy'!AJ146="","",'M4 Caffeine &amp; Energy'!AJ146)</f>
        <v/>
      </c>
      <c r="J146" s="34" t="inlineStr">
        <is>
          <t>Capture live promo to assess.</t>
        </is>
      </c>
    </row>
    <row r="147" ht="28" customHeight="1">
      <c r="A147" s="34" t="inlineStr">
        <is>
          <t>C4</t>
        </is>
      </c>
      <c r="B147" s="34" t="inlineStr">
        <is>
          <t>C4 Energy (Performance) | Cotton Candy | 24 pack 473mL</t>
        </is>
      </c>
      <c r="C147" s="34" t="inlineStr">
        <is>
          <t>4) Caffeine &amp; energy beverage</t>
        </is>
      </c>
      <c r="D147" s="49">
        <f>IF('M4 Caffeine &amp; Energy'!F147="","",'M4 Caffeine &amp; Energy'!F147)</f>
        <v/>
      </c>
      <c r="E147" s="52">
        <f>IF('M4 Caffeine &amp; Energy'!J147="","",'M4 Caffeine &amp; Energy'!J147)</f>
        <v/>
      </c>
      <c r="F147" s="50">
        <f>IF('M4 Caffeine &amp; Energy'!K147="","",'M4 Caffeine &amp; Energy'!K147)</f>
        <v/>
      </c>
      <c r="G147" s="49">
        <f>IF('M4 Caffeine &amp; Energy'!AM147="","",'M4 Caffeine &amp; Energy'!AM147)</f>
        <v/>
      </c>
      <c r="H147" s="50">
        <f>IF('M4 Caffeine &amp; Energy'!N147="","",'M4 Caffeine &amp; Energy'!N147)</f>
        <v/>
      </c>
      <c r="I147" s="34">
        <f>IF('M4 Caffeine &amp; Energy'!AJ147="","",'M4 Caffeine &amp; Energy'!AJ147)</f>
        <v/>
      </c>
      <c r="J147" s="34" t="inlineStr">
        <is>
          <t>Capture live promo to assess.</t>
        </is>
      </c>
    </row>
    <row r="148" ht="28" customHeight="1">
      <c r="A148" s="34" t="inlineStr">
        <is>
          <t>C4</t>
        </is>
      </c>
      <c r="B148" s="34" t="inlineStr">
        <is>
          <t>C4 Energy (Performance) | Strawberry Watermelon | single 473mL</t>
        </is>
      </c>
      <c r="C148" s="34" t="inlineStr">
        <is>
          <t>4) Caffeine &amp; energy beverage</t>
        </is>
      </c>
      <c r="D148" s="49">
        <f>IF('M4 Caffeine &amp; Energy'!F148="","",'M4 Caffeine &amp; Energy'!F148)</f>
        <v/>
      </c>
      <c r="E148" s="52">
        <f>IF('M4 Caffeine &amp; Energy'!J148="","",'M4 Caffeine &amp; Energy'!J148)</f>
        <v/>
      </c>
      <c r="F148" s="50">
        <f>IF('M4 Caffeine &amp; Energy'!K148="","",'M4 Caffeine &amp; Energy'!K148)</f>
        <v/>
      </c>
      <c r="G148" s="49">
        <f>IF('M4 Caffeine &amp; Energy'!AM148="","",'M4 Caffeine &amp; Energy'!AM148)</f>
        <v/>
      </c>
      <c r="H148" s="50">
        <f>IF('M4 Caffeine &amp; Energy'!N148="","",'M4 Caffeine &amp; Energy'!N148)</f>
        <v/>
      </c>
      <c r="I148" s="34">
        <f>IF('M4 Caffeine &amp; Energy'!AJ148="","",'M4 Caffeine &amp; Energy'!AJ148)</f>
        <v/>
      </c>
      <c r="J148" s="34" t="inlineStr">
        <is>
          <t>Capture live promo to assess.</t>
        </is>
      </c>
    </row>
    <row r="149" ht="28" customHeight="1">
      <c r="A149" s="34" t="inlineStr">
        <is>
          <t>C4</t>
        </is>
      </c>
      <c r="B149" s="34" t="inlineStr">
        <is>
          <t>C4 Energy (Performance) | Strawberry Watermelon | 8 pack 473mL</t>
        </is>
      </c>
      <c r="C149" s="34" t="inlineStr">
        <is>
          <t>4) Caffeine &amp; energy beverage</t>
        </is>
      </c>
      <c r="D149" s="49">
        <f>IF('M4 Caffeine &amp; Energy'!F149="","",'M4 Caffeine &amp; Energy'!F149)</f>
        <v/>
      </c>
      <c r="E149" s="52">
        <f>IF('M4 Caffeine &amp; Energy'!J149="","",'M4 Caffeine &amp; Energy'!J149)</f>
        <v/>
      </c>
      <c r="F149" s="50">
        <f>IF('M4 Caffeine &amp; Energy'!K149="","",'M4 Caffeine &amp; Energy'!K149)</f>
        <v/>
      </c>
      <c r="G149" s="49">
        <f>IF('M4 Caffeine &amp; Energy'!AM149="","",'M4 Caffeine &amp; Energy'!AM149)</f>
        <v/>
      </c>
      <c r="H149" s="50">
        <f>IF('M4 Caffeine &amp; Energy'!N149="","",'M4 Caffeine &amp; Energy'!N149)</f>
        <v/>
      </c>
      <c r="I149" s="34">
        <f>IF('M4 Caffeine &amp; Energy'!AJ149="","",'M4 Caffeine &amp; Energy'!AJ149)</f>
        <v/>
      </c>
      <c r="J149" s="34" t="inlineStr">
        <is>
          <t>Capture live promo to assess.</t>
        </is>
      </c>
    </row>
    <row r="150" ht="28" customHeight="1">
      <c r="A150" s="34" t="inlineStr">
        <is>
          <t>C4</t>
        </is>
      </c>
      <c r="B150" s="34" t="inlineStr">
        <is>
          <t>C4 Energy (Performance) | Strawberry Watermelon | 12 pack 473mL</t>
        </is>
      </c>
      <c r="C150" s="34" t="inlineStr">
        <is>
          <t>4) Caffeine &amp; energy beverage</t>
        </is>
      </c>
      <c r="D150" s="49">
        <f>IF('M4 Caffeine &amp; Energy'!F150="","",'M4 Caffeine &amp; Energy'!F150)</f>
        <v/>
      </c>
      <c r="E150" s="52">
        <f>IF('M4 Caffeine &amp; Energy'!J150="","",'M4 Caffeine &amp; Energy'!J150)</f>
        <v/>
      </c>
      <c r="F150" s="50">
        <f>IF('M4 Caffeine &amp; Energy'!K150="","",'M4 Caffeine &amp; Energy'!K150)</f>
        <v/>
      </c>
      <c r="G150" s="49">
        <f>IF('M4 Caffeine &amp; Energy'!AM150="","",'M4 Caffeine &amp; Energy'!AM150)</f>
        <v/>
      </c>
      <c r="H150" s="50">
        <f>IF('M4 Caffeine &amp; Energy'!N150="","",'M4 Caffeine &amp; Energy'!N150)</f>
        <v/>
      </c>
      <c r="I150" s="34">
        <f>IF('M4 Caffeine &amp; Energy'!AJ150="","",'M4 Caffeine &amp; Energy'!AJ150)</f>
        <v/>
      </c>
      <c r="J150" s="34" t="inlineStr">
        <is>
          <t>Capture live promo to assess.</t>
        </is>
      </c>
    </row>
    <row r="151" ht="28" customHeight="1">
      <c r="A151" s="34" t="inlineStr">
        <is>
          <t>C4</t>
        </is>
      </c>
      <c r="B151" s="34" t="inlineStr">
        <is>
          <t>C4 Energy (Performance) | Strawberry Watermelon | 18 pack 473mL</t>
        </is>
      </c>
      <c r="C151" s="34" t="inlineStr">
        <is>
          <t>4) Caffeine &amp; energy beverage</t>
        </is>
      </c>
      <c r="D151" s="49">
        <f>IF('M4 Caffeine &amp; Energy'!F151="","",'M4 Caffeine &amp; Energy'!F151)</f>
        <v/>
      </c>
      <c r="E151" s="52">
        <f>IF('M4 Caffeine &amp; Energy'!J151="","",'M4 Caffeine &amp; Energy'!J151)</f>
        <v/>
      </c>
      <c r="F151" s="50">
        <f>IF('M4 Caffeine &amp; Energy'!K151="","",'M4 Caffeine &amp; Energy'!K151)</f>
        <v/>
      </c>
      <c r="G151" s="49">
        <f>IF('M4 Caffeine &amp; Energy'!AM151="","",'M4 Caffeine &amp; Energy'!AM151)</f>
        <v/>
      </c>
      <c r="H151" s="50">
        <f>IF('M4 Caffeine &amp; Energy'!N151="","",'M4 Caffeine &amp; Energy'!N151)</f>
        <v/>
      </c>
      <c r="I151" s="34">
        <f>IF('M4 Caffeine &amp; Energy'!AJ151="","",'M4 Caffeine &amp; Energy'!AJ151)</f>
        <v/>
      </c>
      <c r="J151" s="34" t="inlineStr">
        <is>
          <t>Capture live promo to assess.</t>
        </is>
      </c>
    </row>
    <row r="152" ht="28" customHeight="1">
      <c r="A152" s="34" t="inlineStr">
        <is>
          <t>C4</t>
        </is>
      </c>
      <c r="B152" s="34" t="inlineStr">
        <is>
          <t>C4 Energy (Performance) | Strawberry Watermelon | 24 pack 473mL</t>
        </is>
      </c>
      <c r="C152" s="34" t="inlineStr">
        <is>
          <t>4) Caffeine &amp; energy beverage</t>
        </is>
      </c>
      <c r="D152" s="49">
        <f>IF('M4 Caffeine &amp; Energy'!F152="","",'M4 Caffeine &amp; Energy'!F152)</f>
        <v/>
      </c>
      <c r="E152" s="52">
        <f>IF('M4 Caffeine &amp; Energy'!J152="","",'M4 Caffeine &amp; Energy'!J152)</f>
        <v/>
      </c>
      <c r="F152" s="50">
        <f>IF('M4 Caffeine &amp; Energy'!K152="","",'M4 Caffeine &amp; Energy'!K152)</f>
        <v/>
      </c>
      <c r="G152" s="49">
        <f>IF('M4 Caffeine &amp; Energy'!AM152="","",'M4 Caffeine &amp; Energy'!AM152)</f>
        <v/>
      </c>
      <c r="H152" s="50">
        <f>IF('M4 Caffeine &amp; Energy'!N152="","",'M4 Caffeine &amp; Energy'!N152)</f>
        <v/>
      </c>
      <c r="I152" s="34">
        <f>IF('M4 Caffeine &amp; Energy'!AJ152="","",'M4 Caffeine &amp; Energy'!AJ152)</f>
        <v/>
      </c>
      <c r="J152" s="34" t="inlineStr">
        <is>
          <t>Capture live promo to assess.</t>
        </is>
      </c>
    </row>
    <row r="153" ht="28" customHeight="1">
      <c r="A153" s="34" t="inlineStr">
        <is>
          <t>C4</t>
        </is>
      </c>
      <c r="B153" s="34" t="inlineStr">
        <is>
          <t>C4 Energy (Performance) | Tropical Blast | single 473mL</t>
        </is>
      </c>
      <c r="C153" s="34" t="inlineStr">
        <is>
          <t>4) Caffeine &amp; energy beverage</t>
        </is>
      </c>
      <c r="D153" s="49">
        <f>IF('M4 Caffeine &amp; Energy'!F153="","",'M4 Caffeine &amp; Energy'!F153)</f>
        <v/>
      </c>
      <c r="E153" s="52">
        <f>IF('M4 Caffeine &amp; Energy'!J153="","",'M4 Caffeine &amp; Energy'!J153)</f>
        <v/>
      </c>
      <c r="F153" s="50">
        <f>IF('M4 Caffeine &amp; Energy'!K153="","",'M4 Caffeine &amp; Energy'!K153)</f>
        <v/>
      </c>
      <c r="G153" s="49">
        <f>IF('M4 Caffeine &amp; Energy'!AM153="","",'M4 Caffeine &amp; Energy'!AM153)</f>
        <v/>
      </c>
      <c r="H153" s="50">
        <f>IF('M4 Caffeine &amp; Energy'!N153="","",'M4 Caffeine &amp; Energy'!N153)</f>
        <v/>
      </c>
      <c r="I153" s="34">
        <f>IF('M4 Caffeine &amp; Energy'!AJ153="","",'M4 Caffeine &amp; Energy'!AJ153)</f>
        <v/>
      </c>
      <c r="J153" s="34" t="inlineStr">
        <is>
          <t>Capture live promo to assess.</t>
        </is>
      </c>
    </row>
    <row r="154" ht="28" customHeight="1">
      <c r="A154" s="34" t="inlineStr">
        <is>
          <t>C4</t>
        </is>
      </c>
      <c r="B154" s="34" t="inlineStr">
        <is>
          <t>C4 Energy (Performance) | Tropical Blast | 8 pack 473mL</t>
        </is>
      </c>
      <c r="C154" s="34" t="inlineStr">
        <is>
          <t>4) Caffeine &amp; energy beverage</t>
        </is>
      </c>
      <c r="D154" s="49">
        <f>IF('M4 Caffeine &amp; Energy'!F154="","",'M4 Caffeine &amp; Energy'!F154)</f>
        <v/>
      </c>
      <c r="E154" s="52">
        <f>IF('M4 Caffeine &amp; Energy'!J154="","",'M4 Caffeine &amp; Energy'!J154)</f>
        <v/>
      </c>
      <c r="F154" s="50">
        <f>IF('M4 Caffeine &amp; Energy'!K154="","",'M4 Caffeine &amp; Energy'!K154)</f>
        <v/>
      </c>
      <c r="G154" s="49">
        <f>IF('M4 Caffeine &amp; Energy'!AM154="","",'M4 Caffeine &amp; Energy'!AM154)</f>
        <v/>
      </c>
      <c r="H154" s="50">
        <f>IF('M4 Caffeine &amp; Energy'!N154="","",'M4 Caffeine &amp; Energy'!N154)</f>
        <v/>
      </c>
      <c r="I154" s="34">
        <f>IF('M4 Caffeine &amp; Energy'!AJ154="","",'M4 Caffeine &amp; Energy'!AJ154)</f>
        <v/>
      </c>
      <c r="J154" s="34" t="inlineStr">
        <is>
          <t>Capture live promo to assess.</t>
        </is>
      </c>
    </row>
    <row r="155" ht="28" customHeight="1">
      <c r="A155" s="34" t="inlineStr">
        <is>
          <t>C4</t>
        </is>
      </c>
      <c r="B155" s="34" t="inlineStr">
        <is>
          <t>C4 Energy (Performance) | Tropical Blast | 12 pack 473mL</t>
        </is>
      </c>
      <c r="C155" s="34" t="inlineStr">
        <is>
          <t>4) Caffeine &amp; energy beverage</t>
        </is>
      </c>
      <c r="D155" s="49">
        <f>IF('M4 Caffeine &amp; Energy'!F155="","",'M4 Caffeine &amp; Energy'!F155)</f>
        <v/>
      </c>
      <c r="E155" s="52">
        <f>IF('M4 Caffeine &amp; Energy'!J155="","",'M4 Caffeine &amp; Energy'!J155)</f>
        <v/>
      </c>
      <c r="F155" s="50">
        <f>IF('M4 Caffeine &amp; Energy'!K155="","",'M4 Caffeine &amp; Energy'!K155)</f>
        <v/>
      </c>
      <c r="G155" s="49">
        <f>IF('M4 Caffeine &amp; Energy'!AM155="","",'M4 Caffeine &amp; Energy'!AM155)</f>
        <v/>
      </c>
      <c r="H155" s="50">
        <f>IF('M4 Caffeine &amp; Energy'!N155="","",'M4 Caffeine &amp; Energy'!N155)</f>
        <v/>
      </c>
      <c r="I155" s="34">
        <f>IF('M4 Caffeine &amp; Energy'!AJ155="","",'M4 Caffeine &amp; Energy'!AJ155)</f>
        <v/>
      </c>
      <c r="J155" s="34" t="inlineStr">
        <is>
          <t>Capture live promo to assess.</t>
        </is>
      </c>
    </row>
    <row r="156" ht="28" customHeight="1">
      <c r="A156" s="34" t="inlineStr">
        <is>
          <t>C4</t>
        </is>
      </c>
      <c r="B156" s="34" t="inlineStr">
        <is>
          <t>C4 Energy (Performance) | Tropical Blast | 18 pack 473mL</t>
        </is>
      </c>
      <c r="C156" s="34" t="inlineStr">
        <is>
          <t>4) Caffeine &amp; energy beverage</t>
        </is>
      </c>
      <c r="D156" s="49">
        <f>IF('M4 Caffeine &amp; Energy'!F156="","",'M4 Caffeine &amp; Energy'!F156)</f>
        <v/>
      </c>
      <c r="E156" s="52">
        <f>IF('M4 Caffeine &amp; Energy'!J156="","",'M4 Caffeine &amp; Energy'!J156)</f>
        <v/>
      </c>
      <c r="F156" s="50">
        <f>IF('M4 Caffeine &amp; Energy'!K156="","",'M4 Caffeine &amp; Energy'!K156)</f>
        <v/>
      </c>
      <c r="G156" s="49">
        <f>IF('M4 Caffeine &amp; Energy'!AM156="","",'M4 Caffeine &amp; Energy'!AM156)</f>
        <v/>
      </c>
      <c r="H156" s="50">
        <f>IF('M4 Caffeine &amp; Energy'!N156="","",'M4 Caffeine &amp; Energy'!N156)</f>
        <v/>
      </c>
      <c r="I156" s="34">
        <f>IF('M4 Caffeine &amp; Energy'!AJ156="","",'M4 Caffeine &amp; Energy'!AJ156)</f>
        <v/>
      </c>
      <c r="J156" s="34" t="inlineStr">
        <is>
          <t>Capture live promo to assess.</t>
        </is>
      </c>
    </row>
    <row r="157" ht="28" customHeight="1">
      <c r="A157" s="34" t="inlineStr">
        <is>
          <t>C4</t>
        </is>
      </c>
      <c r="B157" s="34" t="inlineStr">
        <is>
          <t>C4 Energy (Performance) | Tropical Blast | 24 pack 473mL</t>
        </is>
      </c>
      <c r="C157" s="34" t="inlineStr">
        <is>
          <t>4) Caffeine &amp; energy beverage</t>
        </is>
      </c>
      <c r="D157" s="49">
        <f>IF('M4 Caffeine &amp; Energy'!F157="","",'M4 Caffeine &amp; Energy'!F157)</f>
        <v/>
      </c>
      <c r="E157" s="52">
        <f>IF('M4 Caffeine &amp; Energy'!J157="","",'M4 Caffeine &amp; Energy'!J157)</f>
        <v/>
      </c>
      <c r="F157" s="50">
        <f>IF('M4 Caffeine &amp; Energy'!K157="","",'M4 Caffeine &amp; Energy'!K157)</f>
        <v/>
      </c>
      <c r="G157" s="49">
        <f>IF('M4 Caffeine &amp; Energy'!AM157="","",'M4 Caffeine &amp; Energy'!AM157)</f>
        <v/>
      </c>
      <c r="H157" s="50">
        <f>IF('M4 Caffeine &amp; Energy'!N157="","",'M4 Caffeine &amp; Energy'!N157)</f>
        <v/>
      </c>
      <c r="I157" s="34">
        <f>IF('M4 Caffeine &amp; Energy'!AJ157="","",'M4 Caffeine &amp; Energy'!AJ157)</f>
        <v/>
      </c>
      <c r="J157" s="34" t="inlineStr">
        <is>
          <t>Capture live promo to assess.</t>
        </is>
      </c>
    </row>
    <row r="158" ht="28" customHeight="1">
      <c r="A158" s="34" t="inlineStr">
        <is>
          <t>C4</t>
        </is>
      </c>
      <c r="B158" s="34" t="inlineStr">
        <is>
          <t>C4 Energy (Performance) | Orange Slice | single 473mL</t>
        </is>
      </c>
      <c r="C158" s="34" t="inlineStr">
        <is>
          <t>4) Caffeine &amp; energy beverage</t>
        </is>
      </c>
      <c r="D158" s="49">
        <f>IF('M4 Caffeine &amp; Energy'!F158="","",'M4 Caffeine &amp; Energy'!F158)</f>
        <v/>
      </c>
      <c r="E158" s="52">
        <f>IF('M4 Caffeine &amp; Energy'!J158="","",'M4 Caffeine &amp; Energy'!J158)</f>
        <v/>
      </c>
      <c r="F158" s="50">
        <f>IF('M4 Caffeine &amp; Energy'!K158="","",'M4 Caffeine &amp; Energy'!K158)</f>
        <v/>
      </c>
      <c r="G158" s="49">
        <f>IF('M4 Caffeine &amp; Energy'!AM158="","",'M4 Caffeine &amp; Energy'!AM158)</f>
        <v/>
      </c>
      <c r="H158" s="50">
        <f>IF('M4 Caffeine &amp; Energy'!N158="","",'M4 Caffeine &amp; Energy'!N158)</f>
        <v/>
      </c>
      <c r="I158" s="34">
        <f>IF('M4 Caffeine &amp; Energy'!AJ158="","",'M4 Caffeine &amp; Energy'!AJ158)</f>
        <v/>
      </c>
      <c r="J158" s="34" t="inlineStr">
        <is>
          <t>Capture live promo to assess.</t>
        </is>
      </c>
    </row>
    <row r="159" ht="28" customHeight="1">
      <c r="A159" s="34" t="inlineStr">
        <is>
          <t>C4</t>
        </is>
      </c>
      <c r="B159" s="34" t="inlineStr">
        <is>
          <t>C4 Energy (Performance) | Orange Slice | 8 pack 473mL</t>
        </is>
      </c>
      <c r="C159" s="34" t="inlineStr">
        <is>
          <t>4) Caffeine &amp; energy beverage</t>
        </is>
      </c>
      <c r="D159" s="49">
        <f>IF('M4 Caffeine &amp; Energy'!F159="","",'M4 Caffeine &amp; Energy'!F159)</f>
        <v/>
      </c>
      <c r="E159" s="52">
        <f>IF('M4 Caffeine &amp; Energy'!J159="","",'M4 Caffeine &amp; Energy'!J159)</f>
        <v/>
      </c>
      <c r="F159" s="50">
        <f>IF('M4 Caffeine &amp; Energy'!K159="","",'M4 Caffeine &amp; Energy'!K159)</f>
        <v/>
      </c>
      <c r="G159" s="49">
        <f>IF('M4 Caffeine &amp; Energy'!AM159="","",'M4 Caffeine &amp; Energy'!AM159)</f>
        <v/>
      </c>
      <c r="H159" s="50">
        <f>IF('M4 Caffeine &amp; Energy'!N159="","",'M4 Caffeine &amp; Energy'!N159)</f>
        <v/>
      </c>
      <c r="I159" s="34">
        <f>IF('M4 Caffeine &amp; Energy'!AJ159="","",'M4 Caffeine &amp; Energy'!AJ159)</f>
        <v/>
      </c>
      <c r="J159" s="34" t="inlineStr">
        <is>
          <t>Capture live promo to assess.</t>
        </is>
      </c>
    </row>
    <row r="160" ht="28" customHeight="1">
      <c r="A160" s="34" t="inlineStr">
        <is>
          <t>C4</t>
        </is>
      </c>
      <c r="B160" s="34" t="inlineStr">
        <is>
          <t>C4 Energy (Performance) | Orange Slice | 12 pack 473mL</t>
        </is>
      </c>
      <c r="C160" s="34" t="inlineStr">
        <is>
          <t>4) Caffeine &amp; energy beverage</t>
        </is>
      </c>
      <c r="D160" s="49">
        <f>IF('M4 Caffeine &amp; Energy'!F160="","",'M4 Caffeine &amp; Energy'!F160)</f>
        <v/>
      </c>
      <c r="E160" s="52">
        <f>IF('M4 Caffeine &amp; Energy'!J160="","",'M4 Caffeine &amp; Energy'!J160)</f>
        <v/>
      </c>
      <c r="F160" s="50">
        <f>IF('M4 Caffeine &amp; Energy'!K160="","",'M4 Caffeine &amp; Energy'!K160)</f>
        <v/>
      </c>
      <c r="G160" s="49">
        <f>IF('M4 Caffeine &amp; Energy'!AM160="","",'M4 Caffeine &amp; Energy'!AM160)</f>
        <v/>
      </c>
      <c r="H160" s="50">
        <f>IF('M4 Caffeine &amp; Energy'!N160="","",'M4 Caffeine &amp; Energy'!N160)</f>
        <v/>
      </c>
      <c r="I160" s="34">
        <f>IF('M4 Caffeine &amp; Energy'!AJ160="","",'M4 Caffeine &amp; Energy'!AJ160)</f>
        <v/>
      </c>
      <c r="J160" s="34" t="inlineStr">
        <is>
          <t>Capture live promo to assess.</t>
        </is>
      </c>
    </row>
    <row r="161" ht="28" customHeight="1">
      <c r="A161" s="34" t="inlineStr">
        <is>
          <t>C4</t>
        </is>
      </c>
      <c r="B161" s="34" t="inlineStr">
        <is>
          <t>C4 Energy (Performance) | Orange Slice | 18 pack 473mL</t>
        </is>
      </c>
      <c r="C161" s="34" t="inlineStr">
        <is>
          <t>4) Caffeine &amp; energy beverage</t>
        </is>
      </c>
      <c r="D161" s="49">
        <f>IF('M4 Caffeine &amp; Energy'!F161="","",'M4 Caffeine &amp; Energy'!F161)</f>
        <v/>
      </c>
      <c r="E161" s="52">
        <f>IF('M4 Caffeine &amp; Energy'!J161="","",'M4 Caffeine &amp; Energy'!J161)</f>
        <v/>
      </c>
      <c r="F161" s="50">
        <f>IF('M4 Caffeine &amp; Energy'!K161="","",'M4 Caffeine &amp; Energy'!K161)</f>
        <v/>
      </c>
      <c r="G161" s="49">
        <f>IF('M4 Caffeine &amp; Energy'!AM161="","",'M4 Caffeine &amp; Energy'!AM161)</f>
        <v/>
      </c>
      <c r="H161" s="50">
        <f>IF('M4 Caffeine &amp; Energy'!N161="","",'M4 Caffeine &amp; Energy'!N161)</f>
        <v/>
      </c>
      <c r="I161" s="34">
        <f>IF('M4 Caffeine &amp; Energy'!AJ161="","",'M4 Caffeine &amp; Energy'!AJ161)</f>
        <v/>
      </c>
      <c r="J161" s="34" t="inlineStr">
        <is>
          <t>Capture live promo to assess.</t>
        </is>
      </c>
    </row>
    <row r="162" ht="28" customHeight="1">
      <c r="A162" s="34" t="inlineStr">
        <is>
          <t>C4</t>
        </is>
      </c>
      <c r="B162" s="34" t="inlineStr">
        <is>
          <t>C4 Energy (Performance) | Orange Slice | 24 pack 473mL</t>
        </is>
      </c>
      <c r="C162" s="34" t="inlineStr">
        <is>
          <t>4) Caffeine &amp; energy beverage</t>
        </is>
      </c>
      <c r="D162" s="49">
        <f>IF('M4 Caffeine &amp; Energy'!F162="","",'M4 Caffeine &amp; Energy'!F162)</f>
        <v/>
      </c>
      <c r="E162" s="52">
        <f>IF('M4 Caffeine &amp; Energy'!J162="","",'M4 Caffeine &amp; Energy'!J162)</f>
        <v/>
      </c>
      <c r="F162" s="50">
        <f>IF('M4 Caffeine &amp; Energy'!K162="","",'M4 Caffeine &amp; Energy'!K162)</f>
        <v/>
      </c>
      <c r="G162" s="49">
        <f>IF('M4 Caffeine &amp; Energy'!AM162="","",'M4 Caffeine &amp; Energy'!AM162)</f>
        <v/>
      </c>
      <c r="H162" s="50">
        <f>IF('M4 Caffeine &amp; Energy'!N162="","",'M4 Caffeine &amp; Energy'!N162)</f>
        <v/>
      </c>
      <c r="I162" s="34">
        <f>IF('M4 Caffeine &amp; Energy'!AJ162="","",'M4 Caffeine &amp; Energy'!AJ162)</f>
        <v/>
      </c>
      <c r="J162" s="34" t="inlineStr">
        <is>
          <t>Capture live promo to assess.</t>
        </is>
      </c>
    </row>
    <row r="163" ht="28" customHeight="1">
      <c r="A163" s="34" t="inlineStr">
        <is>
          <t>Reign</t>
        </is>
      </c>
      <c r="B163" s="34" t="inlineStr">
        <is>
          <t>Reign Total Body Fuel | Razzle Berry | single 473mL</t>
        </is>
      </c>
      <c r="C163" s="34" t="inlineStr">
        <is>
          <t>4) Caffeine &amp; energy beverage</t>
        </is>
      </c>
      <c r="D163" s="49">
        <f>IF('M4 Caffeine &amp; Energy'!F163="","",'M4 Caffeine &amp; Energy'!F163)</f>
        <v/>
      </c>
      <c r="E163" s="52">
        <f>IF('M4 Caffeine &amp; Energy'!J163="","",'M4 Caffeine &amp; Energy'!J163)</f>
        <v/>
      </c>
      <c r="F163" s="50">
        <f>IF('M4 Caffeine &amp; Energy'!K163="","",'M4 Caffeine &amp; Energy'!K163)</f>
        <v/>
      </c>
      <c r="G163" s="49">
        <f>IF('M4 Caffeine &amp; Energy'!AM163="","",'M4 Caffeine &amp; Energy'!AM163)</f>
        <v/>
      </c>
      <c r="H163" s="50">
        <f>IF('M4 Caffeine &amp; Energy'!N163="","",'M4 Caffeine &amp; Energy'!N163)</f>
        <v/>
      </c>
      <c r="I163" s="34">
        <f>IF('M4 Caffeine &amp; Energy'!AJ163="","",'M4 Caffeine &amp; Energy'!AJ163)</f>
        <v/>
      </c>
      <c r="J163" s="34" t="inlineStr">
        <is>
          <t>Capture live promo to assess.</t>
        </is>
      </c>
    </row>
    <row r="164" ht="28" customHeight="1">
      <c r="A164" s="34" t="inlineStr">
        <is>
          <t>Reign</t>
        </is>
      </c>
      <c r="B164" s="34" t="inlineStr">
        <is>
          <t>Reign Total Body Fuel | Razzle Berry | 8 pack 473mL</t>
        </is>
      </c>
      <c r="C164" s="34" t="inlineStr">
        <is>
          <t>4) Caffeine &amp; energy beverage</t>
        </is>
      </c>
      <c r="D164" s="49">
        <f>IF('M4 Caffeine &amp; Energy'!F164="","",'M4 Caffeine &amp; Energy'!F164)</f>
        <v/>
      </c>
      <c r="E164" s="52">
        <f>IF('M4 Caffeine &amp; Energy'!J164="","",'M4 Caffeine &amp; Energy'!J164)</f>
        <v/>
      </c>
      <c r="F164" s="50">
        <f>IF('M4 Caffeine &amp; Energy'!K164="","",'M4 Caffeine &amp; Energy'!K164)</f>
        <v/>
      </c>
      <c r="G164" s="49">
        <f>IF('M4 Caffeine &amp; Energy'!AM164="","",'M4 Caffeine &amp; Energy'!AM164)</f>
        <v/>
      </c>
      <c r="H164" s="50">
        <f>IF('M4 Caffeine &amp; Energy'!N164="","",'M4 Caffeine &amp; Energy'!N164)</f>
        <v/>
      </c>
      <c r="I164" s="34">
        <f>IF('M4 Caffeine &amp; Energy'!AJ164="","",'M4 Caffeine &amp; Energy'!AJ164)</f>
        <v/>
      </c>
      <c r="J164" s="34" t="inlineStr">
        <is>
          <t>Capture live promo to assess.</t>
        </is>
      </c>
    </row>
    <row r="165" ht="28" customHeight="1">
      <c r="A165" s="34" t="inlineStr">
        <is>
          <t>Reign</t>
        </is>
      </c>
      <c r="B165" s="34" t="inlineStr">
        <is>
          <t>Reign Total Body Fuel | Razzle Berry | 12 pack 473mL</t>
        </is>
      </c>
      <c r="C165" s="34" t="inlineStr">
        <is>
          <t>4) Caffeine &amp; energy beverage</t>
        </is>
      </c>
      <c r="D165" s="49">
        <f>IF('M4 Caffeine &amp; Energy'!F165="","",'M4 Caffeine &amp; Energy'!F165)</f>
        <v/>
      </c>
      <c r="E165" s="52">
        <f>IF('M4 Caffeine &amp; Energy'!J165="","",'M4 Caffeine &amp; Energy'!J165)</f>
        <v/>
      </c>
      <c r="F165" s="50">
        <f>IF('M4 Caffeine &amp; Energy'!K165="","",'M4 Caffeine &amp; Energy'!K165)</f>
        <v/>
      </c>
      <c r="G165" s="49">
        <f>IF('M4 Caffeine &amp; Energy'!AM165="","",'M4 Caffeine &amp; Energy'!AM165)</f>
        <v/>
      </c>
      <c r="H165" s="50">
        <f>IF('M4 Caffeine &amp; Energy'!N165="","",'M4 Caffeine &amp; Energy'!N165)</f>
        <v/>
      </c>
      <c r="I165" s="34">
        <f>IF('M4 Caffeine &amp; Energy'!AJ165="","",'M4 Caffeine &amp; Energy'!AJ165)</f>
        <v/>
      </c>
      <c r="J165" s="34" t="inlineStr">
        <is>
          <t>Capture live promo to assess.</t>
        </is>
      </c>
    </row>
    <row r="166" ht="28" customHeight="1">
      <c r="A166" s="34" t="inlineStr">
        <is>
          <t>Reign</t>
        </is>
      </c>
      <c r="B166" s="34" t="inlineStr">
        <is>
          <t>Reign Total Body Fuel | Razzle Berry | 18 pack 473mL</t>
        </is>
      </c>
      <c r="C166" s="34" t="inlineStr">
        <is>
          <t>4) Caffeine &amp; energy beverage</t>
        </is>
      </c>
      <c r="D166" s="49">
        <f>IF('M4 Caffeine &amp; Energy'!F166="","",'M4 Caffeine &amp; Energy'!F166)</f>
        <v/>
      </c>
      <c r="E166" s="52">
        <f>IF('M4 Caffeine &amp; Energy'!J166="","",'M4 Caffeine &amp; Energy'!J166)</f>
        <v/>
      </c>
      <c r="F166" s="50">
        <f>IF('M4 Caffeine &amp; Energy'!K166="","",'M4 Caffeine &amp; Energy'!K166)</f>
        <v/>
      </c>
      <c r="G166" s="49">
        <f>IF('M4 Caffeine &amp; Energy'!AM166="","",'M4 Caffeine &amp; Energy'!AM166)</f>
        <v/>
      </c>
      <c r="H166" s="50">
        <f>IF('M4 Caffeine &amp; Energy'!N166="","",'M4 Caffeine &amp; Energy'!N166)</f>
        <v/>
      </c>
      <c r="I166" s="34">
        <f>IF('M4 Caffeine &amp; Energy'!AJ166="","",'M4 Caffeine &amp; Energy'!AJ166)</f>
        <v/>
      </c>
      <c r="J166" s="34" t="inlineStr">
        <is>
          <t>Capture live promo to assess.</t>
        </is>
      </c>
    </row>
    <row r="167" ht="28" customHeight="1">
      <c r="A167" s="34" t="inlineStr">
        <is>
          <t>Reign</t>
        </is>
      </c>
      <c r="B167" s="34" t="inlineStr">
        <is>
          <t>Reign Total Body Fuel | Razzle Berry | 24 pack 473mL</t>
        </is>
      </c>
      <c r="C167" s="34" t="inlineStr">
        <is>
          <t>4) Caffeine &amp; energy beverage</t>
        </is>
      </c>
      <c r="D167" s="49">
        <f>IF('M4 Caffeine &amp; Energy'!F167="","",'M4 Caffeine &amp; Energy'!F167)</f>
        <v/>
      </c>
      <c r="E167" s="52">
        <f>IF('M4 Caffeine &amp; Energy'!J167="","",'M4 Caffeine &amp; Energy'!J167)</f>
        <v/>
      </c>
      <c r="F167" s="50">
        <f>IF('M4 Caffeine &amp; Energy'!K167="","",'M4 Caffeine &amp; Energy'!K167)</f>
        <v/>
      </c>
      <c r="G167" s="49">
        <f>IF('M4 Caffeine &amp; Energy'!AM167="","",'M4 Caffeine &amp; Energy'!AM167)</f>
        <v/>
      </c>
      <c r="H167" s="50">
        <f>IF('M4 Caffeine &amp; Energy'!N167="","",'M4 Caffeine &amp; Energy'!N167)</f>
        <v/>
      </c>
      <c r="I167" s="34">
        <f>IF('M4 Caffeine &amp; Energy'!AJ167="","",'M4 Caffeine &amp; Energy'!AJ167)</f>
        <v/>
      </c>
      <c r="J167" s="34" t="inlineStr">
        <is>
          <t>Capture live promo to assess.</t>
        </is>
      </c>
    </row>
    <row r="168" ht="28" customHeight="1">
      <c r="A168" s="34" t="inlineStr">
        <is>
          <t>Reign</t>
        </is>
      </c>
      <c r="B168" s="34" t="inlineStr">
        <is>
          <t>Reign Total Body Fuel | Melon Mania | single 473mL</t>
        </is>
      </c>
      <c r="C168" s="34" t="inlineStr">
        <is>
          <t>4) Caffeine &amp; energy beverage</t>
        </is>
      </c>
      <c r="D168" s="49">
        <f>IF('M4 Caffeine &amp; Energy'!F168="","",'M4 Caffeine &amp; Energy'!F168)</f>
        <v/>
      </c>
      <c r="E168" s="52">
        <f>IF('M4 Caffeine &amp; Energy'!J168="","",'M4 Caffeine &amp; Energy'!J168)</f>
        <v/>
      </c>
      <c r="F168" s="50">
        <f>IF('M4 Caffeine &amp; Energy'!K168="","",'M4 Caffeine &amp; Energy'!K168)</f>
        <v/>
      </c>
      <c r="G168" s="49">
        <f>IF('M4 Caffeine &amp; Energy'!AM168="","",'M4 Caffeine &amp; Energy'!AM168)</f>
        <v/>
      </c>
      <c r="H168" s="50">
        <f>IF('M4 Caffeine &amp; Energy'!N168="","",'M4 Caffeine &amp; Energy'!N168)</f>
        <v/>
      </c>
      <c r="I168" s="34">
        <f>IF('M4 Caffeine &amp; Energy'!AJ168="","",'M4 Caffeine &amp; Energy'!AJ168)</f>
        <v/>
      </c>
      <c r="J168" s="34" t="inlineStr">
        <is>
          <t>Capture live promo to assess.</t>
        </is>
      </c>
    </row>
    <row r="169" ht="28" customHeight="1">
      <c r="A169" s="34" t="inlineStr">
        <is>
          <t>Reign</t>
        </is>
      </c>
      <c r="B169" s="34" t="inlineStr">
        <is>
          <t>Reign Total Body Fuel | Melon Mania | 8 pack 473mL</t>
        </is>
      </c>
      <c r="C169" s="34" t="inlineStr">
        <is>
          <t>4) Caffeine &amp; energy beverage</t>
        </is>
      </c>
      <c r="D169" s="49">
        <f>IF('M4 Caffeine &amp; Energy'!F169="","",'M4 Caffeine &amp; Energy'!F169)</f>
        <v/>
      </c>
      <c r="E169" s="52">
        <f>IF('M4 Caffeine &amp; Energy'!J169="","",'M4 Caffeine &amp; Energy'!J169)</f>
        <v/>
      </c>
      <c r="F169" s="50">
        <f>IF('M4 Caffeine &amp; Energy'!K169="","",'M4 Caffeine &amp; Energy'!K169)</f>
        <v/>
      </c>
      <c r="G169" s="49">
        <f>IF('M4 Caffeine &amp; Energy'!AM169="","",'M4 Caffeine &amp; Energy'!AM169)</f>
        <v/>
      </c>
      <c r="H169" s="50">
        <f>IF('M4 Caffeine &amp; Energy'!N169="","",'M4 Caffeine &amp; Energy'!N169)</f>
        <v/>
      </c>
      <c r="I169" s="34">
        <f>IF('M4 Caffeine &amp; Energy'!AJ169="","",'M4 Caffeine &amp; Energy'!AJ169)</f>
        <v/>
      </c>
      <c r="J169" s="34" t="inlineStr">
        <is>
          <t>Capture live promo to assess.</t>
        </is>
      </c>
    </row>
    <row r="170" ht="28" customHeight="1">
      <c r="A170" s="34" t="inlineStr">
        <is>
          <t>Reign</t>
        </is>
      </c>
      <c r="B170" s="34" t="inlineStr">
        <is>
          <t>Reign Total Body Fuel | Melon Mania | 12 pack 473mL</t>
        </is>
      </c>
      <c r="C170" s="34" t="inlineStr">
        <is>
          <t>4) Caffeine &amp; energy beverage</t>
        </is>
      </c>
      <c r="D170" s="49">
        <f>IF('M4 Caffeine &amp; Energy'!F170="","",'M4 Caffeine &amp; Energy'!F170)</f>
        <v/>
      </c>
      <c r="E170" s="52">
        <f>IF('M4 Caffeine &amp; Energy'!J170="","",'M4 Caffeine &amp; Energy'!J170)</f>
        <v/>
      </c>
      <c r="F170" s="50">
        <f>IF('M4 Caffeine &amp; Energy'!K170="","",'M4 Caffeine &amp; Energy'!K170)</f>
        <v/>
      </c>
      <c r="G170" s="49">
        <f>IF('M4 Caffeine &amp; Energy'!AM170="","",'M4 Caffeine &amp; Energy'!AM170)</f>
        <v/>
      </c>
      <c r="H170" s="50">
        <f>IF('M4 Caffeine &amp; Energy'!N170="","",'M4 Caffeine &amp; Energy'!N170)</f>
        <v/>
      </c>
      <c r="I170" s="34">
        <f>IF('M4 Caffeine &amp; Energy'!AJ170="","",'M4 Caffeine &amp; Energy'!AJ170)</f>
        <v/>
      </c>
      <c r="J170" s="34" t="inlineStr">
        <is>
          <t>Capture live promo to assess.</t>
        </is>
      </c>
    </row>
    <row r="171" ht="28" customHeight="1">
      <c r="A171" s="34" t="inlineStr">
        <is>
          <t>Reign</t>
        </is>
      </c>
      <c r="B171" s="34" t="inlineStr">
        <is>
          <t>Reign Total Body Fuel | Melon Mania | 18 pack 473mL</t>
        </is>
      </c>
      <c r="C171" s="34" t="inlineStr">
        <is>
          <t>4) Caffeine &amp; energy beverage</t>
        </is>
      </c>
      <c r="D171" s="49">
        <f>IF('M4 Caffeine &amp; Energy'!F171="","",'M4 Caffeine &amp; Energy'!F171)</f>
        <v/>
      </c>
      <c r="E171" s="52">
        <f>IF('M4 Caffeine &amp; Energy'!J171="","",'M4 Caffeine &amp; Energy'!J171)</f>
        <v/>
      </c>
      <c r="F171" s="50">
        <f>IF('M4 Caffeine &amp; Energy'!K171="","",'M4 Caffeine &amp; Energy'!K171)</f>
        <v/>
      </c>
      <c r="G171" s="49">
        <f>IF('M4 Caffeine &amp; Energy'!AM171="","",'M4 Caffeine &amp; Energy'!AM171)</f>
        <v/>
      </c>
      <c r="H171" s="50">
        <f>IF('M4 Caffeine &amp; Energy'!N171="","",'M4 Caffeine &amp; Energy'!N171)</f>
        <v/>
      </c>
      <c r="I171" s="34">
        <f>IF('M4 Caffeine &amp; Energy'!AJ171="","",'M4 Caffeine &amp; Energy'!AJ171)</f>
        <v/>
      </c>
      <c r="J171" s="34" t="inlineStr">
        <is>
          <t>Capture live promo to assess.</t>
        </is>
      </c>
    </row>
    <row r="172" ht="28" customHeight="1">
      <c r="A172" s="34" t="inlineStr">
        <is>
          <t>Reign</t>
        </is>
      </c>
      <c r="B172" s="34" t="inlineStr">
        <is>
          <t>Reign Total Body Fuel | Melon Mania | 24 pack 473mL</t>
        </is>
      </c>
      <c r="C172" s="34" t="inlineStr">
        <is>
          <t>4) Caffeine &amp; energy beverage</t>
        </is>
      </c>
      <c r="D172" s="49">
        <f>IF('M4 Caffeine &amp; Energy'!F172="","",'M4 Caffeine &amp; Energy'!F172)</f>
        <v/>
      </c>
      <c r="E172" s="52">
        <f>IF('M4 Caffeine &amp; Energy'!J172="","",'M4 Caffeine &amp; Energy'!J172)</f>
        <v/>
      </c>
      <c r="F172" s="50">
        <f>IF('M4 Caffeine &amp; Energy'!K172="","",'M4 Caffeine &amp; Energy'!K172)</f>
        <v/>
      </c>
      <c r="G172" s="49">
        <f>IF('M4 Caffeine &amp; Energy'!AM172="","",'M4 Caffeine &amp; Energy'!AM172)</f>
        <v/>
      </c>
      <c r="H172" s="50">
        <f>IF('M4 Caffeine &amp; Energy'!N172="","",'M4 Caffeine &amp; Energy'!N172)</f>
        <v/>
      </c>
      <c r="I172" s="34">
        <f>IF('M4 Caffeine &amp; Energy'!AJ172="","",'M4 Caffeine &amp; Energy'!AJ172)</f>
        <v/>
      </c>
      <c r="J172" s="34" t="inlineStr">
        <is>
          <t>Capture live promo to assess.</t>
        </is>
      </c>
    </row>
    <row r="173" ht="28" customHeight="1">
      <c r="A173" s="34" t="inlineStr">
        <is>
          <t>Reign</t>
        </is>
      </c>
      <c r="B173" s="34" t="inlineStr">
        <is>
          <t>Reign Total Body Fuel | Sour Apple | single 473mL</t>
        </is>
      </c>
      <c r="C173" s="34" t="inlineStr">
        <is>
          <t>4) Caffeine &amp; energy beverage</t>
        </is>
      </c>
      <c r="D173" s="49">
        <f>IF('M4 Caffeine &amp; Energy'!F173="","",'M4 Caffeine &amp; Energy'!F173)</f>
        <v/>
      </c>
      <c r="E173" s="52">
        <f>IF('M4 Caffeine &amp; Energy'!J173="","",'M4 Caffeine &amp; Energy'!J173)</f>
        <v/>
      </c>
      <c r="F173" s="50">
        <f>IF('M4 Caffeine &amp; Energy'!K173="","",'M4 Caffeine &amp; Energy'!K173)</f>
        <v/>
      </c>
      <c r="G173" s="49">
        <f>IF('M4 Caffeine &amp; Energy'!AM173="","",'M4 Caffeine &amp; Energy'!AM173)</f>
        <v/>
      </c>
      <c r="H173" s="50">
        <f>IF('M4 Caffeine &amp; Energy'!N173="","",'M4 Caffeine &amp; Energy'!N173)</f>
        <v/>
      </c>
      <c r="I173" s="34">
        <f>IF('M4 Caffeine &amp; Energy'!AJ173="","",'M4 Caffeine &amp; Energy'!AJ173)</f>
        <v/>
      </c>
      <c r="J173" s="34" t="inlineStr">
        <is>
          <t>Capture live promo to assess.</t>
        </is>
      </c>
    </row>
    <row r="174" ht="28" customHeight="1">
      <c r="A174" s="34" t="inlineStr">
        <is>
          <t>Reign</t>
        </is>
      </c>
      <c r="B174" s="34" t="inlineStr">
        <is>
          <t>Reign Total Body Fuel | Sour Apple | 8 pack 473mL</t>
        </is>
      </c>
      <c r="C174" s="34" t="inlineStr">
        <is>
          <t>4) Caffeine &amp; energy beverage</t>
        </is>
      </c>
      <c r="D174" s="49">
        <f>IF('M4 Caffeine &amp; Energy'!F174="","",'M4 Caffeine &amp; Energy'!F174)</f>
        <v/>
      </c>
      <c r="E174" s="52">
        <f>IF('M4 Caffeine &amp; Energy'!J174="","",'M4 Caffeine &amp; Energy'!J174)</f>
        <v/>
      </c>
      <c r="F174" s="50">
        <f>IF('M4 Caffeine &amp; Energy'!K174="","",'M4 Caffeine &amp; Energy'!K174)</f>
        <v/>
      </c>
      <c r="G174" s="49">
        <f>IF('M4 Caffeine &amp; Energy'!AM174="","",'M4 Caffeine &amp; Energy'!AM174)</f>
        <v/>
      </c>
      <c r="H174" s="50">
        <f>IF('M4 Caffeine &amp; Energy'!N174="","",'M4 Caffeine &amp; Energy'!N174)</f>
        <v/>
      </c>
      <c r="I174" s="34">
        <f>IF('M4 Caffeine &amp; Energy'!AJ174="","",'M4 Caffeine &amp; Energy'!AJ174)</f>
        <v/>
      </c>
      <c r="J174" s="34" t="inlineStr">
        <is>
          <t>Capture live promo to assess.</t>
        </is>
      </c>
    </row>
    <row r="175" ht="28" customHeight="1">
      <c r="A175" s="34" t="inlineStr">
        <is>
          <t>Reign</t>
        </is>
      </c>
      <c r="B175" s="34" t="inlineStr">
        <is>
          <t>Reign Total Body Fuel | Sour Apple | 12 pack 473mL</t>
        </is>
      </c>
      <c r="C175" s="34" t="inlineStr">
        <is>
          <t>4) Caffeine &amp; energy beverage</t>
        </is>
      </c>
      <c r="D175" s="49">
        <f>IF('M4 Caffeine &amp; Energy'!F175="","",'M4 Caffeine &amp; Energy'!F175)</f>
        <v/>
      </c>
      <c r="E175" s="52">
        <f>IF('M4 Caffeine &amp; Energy'!J175="","",'M4 Caffeine &amp; Energy'!J175)</f>
        <v/>
      </c>
      <c r="F175" s="50">
        <f>IF('M4 Caffeine &amp; Energy'!K175="","",'M4 Caffeine &amp; Energy'!K175)</f>
        <v/>
      </c>
      <c r="G175" s="49">
        <f>IF('M4 Caffeine &amp; Energy'!AM175="","",'M4 Caffeine &amp; Energy'!AM175)</f>
        <v/>
      </c>
      <c r="H175" s="50">
        <f>IF('M4 Caffeine &amp; Energy'!N175="","",'M4 Caffeine &amp; Energy'!N175)</f>
        <v/>
      </c>
      <c r="I175" s="34">
        <f>IF('M4 Caffeine &amp; Energy'!AJ175="","",'M4 Caffeine &amp; Energy'!AJ175)</f>
        <v/>
      </c>
      <c r="J175" s="34" t="inlineStr">
        <is>
          <t>Capture live promo to assess.</t>
        </is>
      </c>
    </row>
    <row r="176" ht="28" customHeight="1">
      <c r="A176" s="34" t="inlineStr">
        <is>
          <t>Reign</t>
        </is>
      </c>
      <c r="B176" s="34" t="inlineStr">
        <is>
          <t>Reign Total Body Fuel | Sour Apple | 18 pack 473mL</t>
        </is>
      </c>
      <c r="C176" s="34" t="inlineStr">
        <is>
          <t>4) Caffeine &amp; energy beverage</t>
        </is>
      </c>
      <c r="D176" s="49">
        <f>IF('M4 Caffeine &amp; Energy'!F176="","",'M4 Caffeine &amp; Energy'!F176)</f>
        <v/>
      </c>
      <c r="E176" s="52">
        <f>IF('M4 Caffeine &amp; Energy'!J176="","",'M4 Caffeine &amp; Energy'!J176)</f>
        <v/>
      </c>
      <c r="F176" s="50">
        <f>IF('M4 Caffeine &amp; Energy'!K176="","",'M4 Caffeine &amp; Energy'!K176)</f>
        <v/>
      </c>
      <c r="G176" s="49">
        <f>IF('M4 Caffeine &amp; Energy'!AM176="","",'M4 Caffeine &amp; Energy'!AM176)</f>
        <v/>
      </c>
      <c r="H176" s="50">
        <f>IF('M4 Caffeine &amp; Energy'!N176="","",'M4 Caffeine &amp; Energy'!N176)</f>
        <v/>
      </c>
      <c r="I176" s="34">
        <f>IF('M4 Caffeine &amp; Energy'!AJ176="","",'M4 Caffeine &amp; Energy'!AJ176)</f>
        <v/>
      </c>
      <c r="J176" s="34" t="inlineStr">
        <is>
          <t>Capture live promo to assess.</t>
        </is>
      </c>
    </row>
    <row r="177" ht="28" customHeight="1">
      <c r="A177" s="34" t="inlineStr">
        <is>
          <t>Reign</t>
        </is>
      </c>
      <c r="B177" s="34" t="inlineStr">
        <is>
          <t>Reign Total Body Fuel | Sour Apple | 24 pack 473mL</t>
        </is>
      </c>
      <c r="C177" s="34" t="inlineStr">
        <is>
          <t>4) Caffeine &amp; energy beverage</t>
        </is>
      </c>
      <c r="D177" s="49">
        <f>IF('M4 Caffeine &amp; Energy'!F177="","",'M4 Caffeine &amp; Energy'!F177)</f>
        <v/>
      </c>
      <c r="E177" s="52">
        <f>IF('M4 Caffeine &amp; Energy'!J177="","",'M4 Caffeine &amp; Energy'!J177)</f>
        <v/>
      </c>
      <c r="F177" s="50">
        <f>IF('M4 Caffeine &amp; Energy'!K177="","",'M4 Caffeine &amp; Energy'!K177)</f>
        <v/>
      </c>
      <c r="G177" s="49">
        <f>IF('M4 Caffeine &amp; Energy'!AM177="","",'M4 Caffeine &amp; Energy'!AM177)</f>
        <v/>
      </c>
      <c r="H177" s="50">
        <f>IF('M4 Caffeine &amp; Energy'!N177="","",'M4 Caffeine &amp; Energy'!N177)</f>
        <v/>
      </c>
      <c r="I177" s="34">
        <f>IF('M4 Caffeine &amp; Energy'!AJ177="","",'M4 Caffeine &amp; Energy'!AJ177)</f>
        <v/>
      </c>
      <c r="J177" s="34" t="inlineStr">
        <is>
          <t>Capture live promo to assess.</t>
        </is>
      </c>
    </row>
    <row r="178" ht="28" customHeight="1">
      <c r="A178" s="34" t="inlineStr">
        <is>
          <t>Reign</t>
        </is>
      </c>
      <c r="B178" s="34" t="inlineStr">
        <is>
          <t>Reign Total Body Fuel | Orange Dreamsicle | single 473mL</t>
        </is>
      </c>
      <c r="C178" s="34" t="inlineStr">
        <is>
          <t>4) Caffeine &amp; energy beverage</t>
        </is>
      </c>
      <c r="D178" s="49">
        <f>IF('M4 Caffeine &amp; Energy'!F178="","",'M4 Caffeine &amp; Energy'!F178)</f>
        <v/>
      </c>
      <c r="E178" s="52">
        <f>IF('M4 Caffeine &amp; Energy'!J178="","",'M4 Caffeine &amp; Energy'!J178)</f>
        <v/>
      </c>
      <c r="F178" s="50">
        <f>IF('M4 Caffeine &amp; Energy'!K178="","",'M4 Caffeine &amp; Energy'!K178)</f>
        <v/>
      </c>
      <c r="G178" s="49">
        <f>IF('M4 Caffeine &amp; Energy'!AM178="","",'M4 Caffeine &amp; Energy'!AM178)</f>
        <v/>
      </c>
      <c r="H178" s="50">
        <f>IF('M4 Caffeine &amp; Energy'!N178="","",'M4 Caffeine &amp; Energy'!N178)</f>
        <v/>
      </c>
      <c r="I178" s="34">
        <f>IF('M4 Caffeine &amp; Energy'!AJ178="","",'M4 Caffeine &amp; Energy'!AJ178)</f>
        <v/>
      </c>
      <c r="J178" s="34" t="inlineStr">
        <is>
          <t>Capture live promo to assess.</t>
        </is>
      </c>
    </row>
    <row r="179" ht="28" customHeight="1">
      <c r="A179" s="34" t="inlineStr">
        <is>
          <t>Reign</t>
        </is>
      </c>
      <c r="B179" s="34" t="inlineStr">
        <is>
          <t>Reign Total Body Fuel | Orange Dreamsicle | 8 pack 473mL</t>
        </is>
      </c>
      <c r="C179" s="34" t="inlineStr">
        <is>
          <t>4) Caffeine &amp; energy beverage</t>
        </is>
      </c>
      <c r="D179" s="49">
        <f>IF('M4 Caffeine &amp; Energy'!F179="","",'M4 Caffeine &amp; Energy'!F179)</f>
        <v/>
      </c>
      <c r="E179" s="52">
        <f>IF('M4 Caffeine &amp; Energy'!J179="","",'M4 Caffeine &amp; Energy'!J179)</f>
        <v/>
      </c>
      <c r="F179" s="50">
        <f>IF('M4 Caffeine &amp; Energy'!K179="","",'M4 Caffeine &amp; Energy'!K179)</f>
        <v/>
      </c>
      <c r="G179" s="49">
        <f>IF('M4 Caffeine &amp; Energy'!AM179="","",'M4 Caffeine &amp; Energy'!AM179)</f>
        <v/>
      </c>
      <c r="H179" s="50">
        <f>IF('M4 Caffeine &amp; Energy'!N179="","",'M4 Caffeine &amp; Energy'!N179)</f>
        <v/>
      </c>
      <c r="I179" s="34">
        <f>IF('M4 Caffeine &amp; Energy'!AJ179="","",'M4 Caffeine &amp; Energy'!AJ179)</f>
        <v/>
      </c>
      <c r="J179" s="34" t="inlineStr">
        <is>
          <t>Capture live promo to assess.</t>
        </is>
      </c>
    </row>
    <row r="180" ht="28" customHeight="1">
      <c r="A180" s="34" t="inlineStr">
        <is>
          <t>Reign</t>
        </is>
      </c>
      <c r="B180" s="34" t="inlineStr">
        <is>
          <t>Reign Total Body Fuel | Orange Dreamsicle | 12 pack 473mL</t>
        </is>
      </c>
      <c r="C180" s="34" t="inlineStr">
        <is>
          <t>4) Caffeine &amp; energy beverage</t>
        </is>
      </c>
      <c r="D180" s="49">
        <f>IF('M4 Caffeine &amp; Energy'!F180="","",'M4 Caffeine &amp; Energy'!F180)</f>
        <v/>
      </c>
      <c r="E180" s="52">
        <f>IF('M4 Caffeine &amp; Energy'!J180="","",'M4 Caffeine &amp; Energy'!J180)</f>
        <v/>
      </c>
      <c r="F180" s="50">
        <f>IF('M4 Caffeine &amp; Energy'!K180="","",'M4 Caffeine &amp; Energy'!K180)</f>
        <v/>
      </c>
      <c r="G180" s="49">
        <f>IF('M4 Caffeine &amp; Energy'!AM180="","",'M4 Caffeine &amp; Energy'!AM180)</f>
        <v/>
      </c>
      <c r="H180" s="50">
        <f>IF('M4 Caffeine &amp; Energy'!N180="","",'M4 Caffeine &amp; Energy'!N180)</f>
        <v/>
      </c>
      <c r="I180" s="34">
        <f>IF('M4 Caffeine &amp; Energy'!AJ180="","",'M4 Caffeine &amp; Energy'!AJ180)</f>
        <v/>
      </c>
      <c r="J180" s="34" t="inlineStr">
        <is>
          <t>Capture live promo to assess.</t>
        </is>
      </c>
    </row>
    <row r="181" ht="28" customHeight="1">
      <c r="A181" s="34" t="inlineStr">
        <is>
          <t>Reign</t>
        </is>
      </c>
      <c r="B181" s="34" t="inlineStr">
        <is>
          <t>Reign Total Body Fuel | Orange Dreamsicle | 18 pack 473mL</t>
        </is>
      </c>
      <c r="C181" s="34" t="inlineStr">
        <is>
          <t>4) Caffeine &amp; energy beverage</t>
        </is>
      </c>
      <c r="D181" s="49">
        <f>IF('M4 Caffeine &amp; Energy'!F181="","",'M4 Caffeine &amp; Energy'!F181)</f>
        <v/>
      </c>
      <c r="E181" s="52">
        <f>IF('M4 Caffeine &amp; Energy'!J181="","",'M4 Caffeine &amp; Energy'!J181)</f>
        <v/>
      </c>
      <c r="F181" s="50">
        <f>IF('M4 Caffeine &amp; Energy'!K181="","",'M4 Caffeine &amp; Energy'!K181)</f>
        <v/>
      </c>
      <c r="G181" s="49">
        <f>IF('M4 Caffeine &amp; Energy'!AM181="","",'M4 Caffeine &amp; Energy'!AM181)</f>
        <v/>
      </c>
      <c r="H181" s="50">
        <f>IF('M4 Caffeine &amp; Energy'!N181="","",'M4 Caffeine &amp; Energy'!N181)</f>
        <v/>
      </c>
      <c r="I181" s="34">
        <f>IF('M4 Caffeine &amp; Energy'!AJ181="","",'M4 Caffeine &amp; Energy'!AJ181)</f>
        <v/>
      </c>
      <c r="J181" s="34" t="inlineStr">
        <is>
          <t>Capture live promo to assess.</t>
        </is>
      </c>
    </row>
    <row r="182" ht="28" customHeight="1">
      <c r="A182" s="34" t="inlineStr">
        <is>
          <t>Reign</t>
        </is>
      </c>
      <c r="B182" s="34" t="inlineStr">
        <is>
          <t>Reign Total Body Fuel | Orange Dreamsicle | 24 pack 473mL</t>
        </is>
      </c>
      <c r="C182" s="34" t="inlineStr">
        <is>
          <t>4) Caffeine &amp; energy beverage</t>
        </is>
      </c>
      <c r="D182" s="49">
        <f>IF('M4 Caffeine &amp; Energy'!F182="","",'M4 Caffeine &amp; Energy'!F182)</f>
        <v/>
      </c>
      <c r="E182" s="52">
        <f>IF('M4 Caffeine &amp; Energy'!J182="","",'M4 Caffeine &amp; Energy'!J182)</f>
        <v/>
      </c>
      <c r="F182" s="50">
        <f>IF('M4 Caffeine &amp; Energy'!K182="","",'M4 Caffeine &amp; Energy'!K182)</f>
        <v/>
      </c>
      <c r="G182" s="49">
        <f>IF('M4 Caffeine &amp; Energy'!AM182="","",'M4 Caffeine &amp; Energy'!AM182)</f>
        <v/>
      </c>
      <c r="H182" s="50">
        <f>IF('M4 Caffeine &amp; Energy'!N182="","",'M4 Caffeine &amp; Energy'!N182)</f>
        <v/>
      </c>
      <c r="I182" s="34">
        <f>IF('M4 Caffeine &amp; Energy'!AJ182="","",'M4 Caffeine &amp; Energy'!AJ182)</f>
        <v/>
      </c>
      <c r="J182" s="34" t="inlineStr">
        <is>
          <t>Capture live promo to assess.</t>
        </is>
      </c>
    </row>
    <row r="183" ht="28" customHeight="1">
      <c r="A183" s="34" t="inlineStr">
        <is>
          <t>Reign</t>
        </is>
      </c>
      <c r="B183" s="34" t="inlineStr">
        <is>
          <t>Reign Total Body Fuel | Lemon HDZ | single 473mL</t>
        </is>
      </c>
      <c r="C183" s="34" t="inlineStr">
        <is>
          <t>4) Caffeine &amp; energy beverage</t>
        </is>
      </c>
      <c r="D183" s="49">
        <f>IF('M4 Caffeine &amp; Energy'!F183="","",'M4 Caffeine &amp; Energy'!F183)</f>
        <v/>
      </c>
      <c r="E183" s="52">
        <f>IF('M4 Caffeine &amp; Energy'!J183="","",'M4 Caffeine &amp; Energy'!J183)</f>
        <v/>
      </c>
      <c r="F183" s="50">
        <f>IF('M4 Caffeine &amp; Energy'!K183="","",'M4 Caffeine &amp; Energy'!K183)</f>
        <v/>
      </c>
      <c r="G183" s="49">
        <f>IF('M4 Caffeine &amp; Energy'!AM183="","",'M4 Caffeine &amp; Energy'!AM183)</f>
        <v/>
      </c>
      <c r="H183" s="50">
        <f>IF('M4 Caffeine &amp; Energy'!N183="","",'M4 Caffeine &amp; Energy'!N183)</f>
        <v/>
      </c>
      <c r="I183" s="34">
        <f>IF('M4 Caffeine &amp; Energy'!AJ183="","",'M4 Caffeine &amp; Energy'!AJ183)</f>
        <v/>
      </c>
      <c r="J183" s="34" t="inlineStr">
        <is>
          <t>Capture live promo to assess.</t>
        </is>
      </c>
    </row>
    <row r="184" ht="28" customHeight="1">
      <c r="A184" s="34" t="inlineStr">
        <is>
          <t>Reign</t>
        </is>
      </c>
      <c r="B184" s="34" t="inlineStr">
        <is>
          <t>Reign Total Body Fuel | Lemon HDZ | 8 pack 473mL</t>
        </is>
      </c>
      <c r="C184" s="34" t="inlineStr">
        <is>
          <t>4) Caffeine &amp; energy beverage</t>
        </is>
      </c>
      <c r="D184" s="49">
        <f>IF('M4 Caffeine &amp; Energy'!F184="","",'M4 Caffeine &amp; Energy'!F184)</f>
        <v/>
      </c>
      <c r="E184" s="52">
        <f>IF('M4 Caffeine &amp; Energy'!J184="","",'M4 Caffeine &amp; Energy'!J184)</f>
        <v/>
      </c>
      <c r="F184" s="50">
        <f>IF('M4 Caffeine &amp; Energy'!K184="","",'M4 Caffeine &amp; Energy'!K184)</f>
        <v/>
      </c>
      <c r="G184" s="49">
        <f>IF('M4 Caffeine &amp; Energy'!AM184="","",'M4 Caffeine &amp; Energy'!AM184)</f>
        <v/>
      </c>
      <c r="H184" s="50">
        <f>IF('M4 Caffeine &amp; Energy'!N184="","",'M4 Caffeine &amp; Energy'!N184)</f>
        <v/>
      </c>
      <c r="I184" s="34">
        <f>IF('M4 Caffeine &amp; Energy'!AJ184="","",'M4 Caffeine &amp; Energy'!AJ184)</f>
        <v/>
      </c>
      <c r="J184" s="34" t="inlineStr">
        <is>
          <t>Capture live promo to assess.</t>
        </is>
      </c>
    </row>
    <row r="185" ht="28" customHeight="1">
      <c r="A185" s="34" t="inlineStr">
        <is>
          <t>Reign</t>
        </is>
      </c>
      <c r="B185" s="34" t="inlineStr">
        <is>
          <t>Reign Total Body Fuel | Lemon HDZ | 12 pack 473mL</t>
        </is>
      </c>
      <c r="C185" s="34" t="inlineStr">
        <is>
          <t>4) Caffeine &amp; energy beverage</t>
        </is>
      </c>
      <c r="D185" s="49">
        <f>IF('M4 Caffeine &amp; Energy'!F185="","",'M4 Caffeine &amp; Energy'!F185)</f>
        <v/>
      </c>
      <c r="E185" s="52">
        <f>IF('M4 Caffeine &amp; Energy'!J185="","",'M4 Caffeine &amp; Energy'!J185)</f>
        <v/>
      </c>
      <c r="F185" s="50">
        <f>IF('M4 Caffeine &amp; Energy'!K185="","",'M4 Caffeine &amp; Energy'!K185)</f>
        <v/>
      </c>
      <c r="G185" s="49">
        <f>IF('M4 Caffeine &amp; Energy'!AM185="","",'M4 Caffeine &amp; Energy'!AM185)</f>
        <v/>
      </c>
      <c r="H185" s="50">
        <f>IF('M4 Caffeine &amp; Energy'!N185="","",'M4 Caffeine &amp; Energy'!N185)</f>
        <v/>
      </c>
      <c r="I185" s="34">
        <f>IF('M4 Caffeine &amp; Energy'!AJ185="","",'M4 Caffeine &amp; Energy'!AJ185)</f>
        <v/>
      </c>
      <c r="J185" s="34" t="inlineStr">
        <is>
          <t>Capture live promo to assess.</t>
        </is>
      </c>
    </row>
    <row r="186" ht="28" customHeight="1">
      <c r="A186" s="34" t="inlineStr">
        <is>
          <t>Reign</t>
        </is>
      </c>
      <c r="B186" s="34" t="inlineStr">
        <is>
          <t>Reign Total Body Fuel | Lemon HDZ | 18 pack 473mL</t>
        </is>
      </c>
      <c r="C186" s="34" t="inlineStr">
        <is>
          <t>4) Caffeine &amp; energy beverage</t>
        </is>
      </c>
      <c r="D186" s="49">
        <f>IF('M4 Caffeine &amp; Energy'!F186="","",'M4 Caffeine &amp; Energy'!F186)</f>
        <v/>
      </c>
      <c r="E186" s="52">
        <f>IF('M4 Caffeine &amp; Energy'!J186="","",'M4 Caffeine &amp; Energy'!J186)</f>
        <v/>
      </c>
      <c r="F186" s="50">
        <f>IF('M4 Caffeine &amp; Energy'!K186="","",'M4 Caffeine &amp; Energy'!K186)</f>
        <v/>
      </c>
      <c r="G186" s="49">
        <f>IF('M4 Caffeine &amp; Energy'!AM186="","",'M4 Caffeine &amp; Energy'!AM186)</f>
        <v/>
      </c>
      <c r="H186" s="50">
        <f>IF('M4 Caffeine &amp; Energy'!N186="","",'M4 Caffeine &amp; Energy'!N186)</f>
        <v/>
      </c>
      <c r="I186" s="34">
        <f>IF('M4 Caffeine &amp; Energy'!AJ186="","",'M4 Caffeine &amp; Energy'!AJ186)</f>
        <v/>
      </c>
      <c r="J186" s="34" t="inlineStr">
        <is>
          <t>Capture live promo to assess.</t>
        </is>
      </c>
    </row>
    <row r="187" ht="28" customHeight="1">
      <c r="A187" s="34" t="inlineStr">
        <is>
          <t>Reign</t>
        </is>
      </c>
      <c r="B187" s="34" t="inlineStr">
        <is>
          <t>Reign Total Body Fuel | Lemon HDZ | 24 pack 473mL</t>
        </is>
      </c>
      <c r="C187" s="34" t="inlineStr">
        <is>
          <t>4) Caffeine &amp; energy beverage</t>
        </is>
      </c>
      <c r="D187" s="49">
        <f>IF('M4 Caffeine &amp; Energy'!F187="","",'M4 Caffeine &amp; Energy'!F187)</f>
        <v/>
      </c>
      <c r="E187" s="52">
        <f>IF('M4 Caffeine &amp; Energy'!J187="","",'M4 Caffeine &amp; Energy'!J187)</f>
        <v/>
      </c>
      <c r="F187" s="50">
        <f>IF('M4 Caffeine &amp; Energy'!K187="","",'M4 Caffeine &amp; Energy'!K187)</f>
        <v/>
      </c>
      <c r="G187" s="49">
        <f>IF('M4 Caffeine &amp; Energy'!AM187="","",'M4 Caffeine &amp; Energy'!AM187)</f>
        <v/>
      </c>
      <c r="H187" s="50">
        <f>IF('M4 Caffeine &amp; Energy'!N187="","",'M4 Caffeine &amp; Energy'!N187)</f>
        <v/>
      </c>
      <c r="I187" s="34">
        <f>IF('M4 Caffeine &amp; Energy'!AJ187="","",'M4 Caffeine &amp; Energy'!AJ187)</f>
        <v/>
      </c>
      <c r="J187" s="34" t="inlineStr">
        <is>
          <t>Capture live promo to assess.</t>
        </is>
      </c>
    </row>
    <row r="188" ht="28" customHeight="1">
      <c r="A188" s="34" t="inlineStr">
        <is>
          <t>Alani Nu</t>
        </is>
      </c>
      <c r="B188" s="34" t="inlineStr">
        <is>
          <t>Alani Nu Energy | Hawaiian Shaved Ice | single 355mL</t>
        </is>
      </c>
      <c r="C188" s="34" t="inlineStr">
        <is>
          <t>4) Caffeine &amp; energy beverage</t>
        </is>
      </c>
      <c r="D188" s="49">
        <f>IF('M4 Caffeine &amp; Energy'!F188="","",'M4 Caffeine &amp; Energy'!F188)</f>
        <v/>
      </c>
      <c r="E188" s="52">
        <f>IF('M4 Caffeine &amp; Energy'!J188="","",'M4 Caffeine &amp; Energy'!J188)</f>
        <v/>
      </c>
      <c r="F188" s="50">
        <f>IF('M4 Caffeine &amp; Energy'!K188="","",'M4 Caffeine &amp; Energy'!K188)</f>
        <v/>
      </c>
      <c r="G188" s="49">
        <f>IF('M4 Caffeine &amp; Energy'!AM188="","",'M4 Caffeine &amp; Energy'!AM188)</f>
        <v/>
      </c>
      <c r="H188" s="50">
        <f>IF('M4 Caffeine &amp; Energy'!N188="","",'M4 Caffeine &amp; Energy'!N188)</f>
        <v/>
      </c>
      <c r="I188" s="34">
        <f>IF('M4 Caffeine &amp; Energy'!AJ188="","",'M4 Caffeine &amp; Energy'!AJ188)</f>
        <v/>
      </c>
      <c r="J188" s="34" t="inlineStr">
        <is>
          <t>Capture live promo to assess.</t>
        </is>
      </c>
    </row>
    <row r="189" ht="28" customHeight="1">
      <c r="A189" s="34" t="inlineStr">
        <is>
          <t>Alani Nu</t>
        </is>
      </c>
      <c r="B189" s="34" t="inlineStr">
        <is>
          <t>Alani Nu Energy | Hawaiian Shaved Ice | 8 pack 355mL</t>
        </is>
      </c>
      <c r="C189" s="34" t="inlineStr">
        <is>
          <t>4) Caffeine &amp; energy beverage</t>
        </is>
      </c>
      <c r="D189" s="49">
        <f>IF('M4 Caffeine &amp; Energy'!F189="","",'M4 Caffeine &amp; Energy'!F189)</f>
        <v/>
      </c>
      <c r="E189" s="52">
        <f>IF('M4 Caffeine &amp; Energy'!J189="","",'M4 Caffeine &amp; Energy'!J189)</f>
        <v/>
      </c>
      <c r="F189" s="50">
        <f>IF('M4 Caffeine &amp; Energy'!K189="","",'M4 Caffeine &amp; Energy'!K189)</f>
        <v/>
      </c>
      <c r="G189" s="49">
        <f>IF('M4 Caffeine &amp; Energy'!AM189="","",'M4 Caffeine &amp; Energy'!AM189)</f>
        <v/>
      </c>
      <c r="H189" s="50">
        <f>IF('M4 Caffeine &amp; Energy'!N189="","",'M4 Caffeine &amp; Energy'!N189)</f>
        <v/>
      </c>
      <c r="I189" s="34">
        <f>IF('M4 Caffeine &amp; Energy'!AJ189="","",'M4 Caffeine &amp; Energy'!AJ189)</f>
        <v/>
      </c>
      <c r="J189" s="34" t="inlineStr">
        <is>
          <t>Capture live promo to assess.</t>
        </is>
      </c>
    </row>
    <row r="190" ht="28" customHeight="1">
      <c r="A190" s="34" t="inlineStr">
        <is>
          <t>Alani Nu</t>
        </is>
      </c>
      <c r="B190" s="34" t="inlineStr">
        <is>
          <t>Alani Nu Energy | Hawaiian Shaved Ice | 12 pack 355mL</t>
        </is>
      </c>
      <c r="C190" s="34" t="inlineStr">
        <is>
          <t>4) Caffeine &amp; energy beverage</t>
        </is>
      </c>
      <c r="D190" s="49">
        <f>IF('M4 Caffeine &amp; Energy'!F190="","",'M4 Caffeine &amp; Energy'!F190)</f>
        <v/>
      </c>
      <c r="E190" s="52">
        <f>IF('M4 Caffeine &amp; Energy'!J190="","",'M4 Caffeine &amp; Energy'!J190)</f>
        <v/>
      </c>
      <c r="F190" s="50">
        <f>IF('M4 Caffeine &amp; Energy'!K190="","",'M4 Caffeine &amp; Energy'!K190)</f>
        <v/>
      </c>
      <c r="G190" s="49">
        <f>IF('M4 Caffeine &amp; Energy'!AM190="","",'M4 Caffeine &amp; Energy'!AM190)</f>
        <v/>
      </c>
      <c r="H190" s="50">
        <f>IF('M4 Caffeine &amp; Energy'!N190="","",'M4 Caffeine &amp; Energy'!N190)</f>
        <v/>
      </c>
      <c r="I190" s="34">
        <f>IF('M4 Caffeine &amp; Energy'!AJ190="","",'M4 Caffeine &amp; Energy'!AJ190)</f>
        <v/>
      </c>
      <c r="J190" s="34" t="inlineStr">
        <is>
          <t>Capture live promo to assess.</t>
        </is>
      </c>
    </row>
    <row r="191" ht="28" customHeight="1">
      <c r="A191" s="34" t="inlineStr">
        <is>
          <t>Alani Nu</t>
        </is>
      </c>
      <c r="B191" s="34" t="inlineStr">
        <is>
          <t>Alani Nu Energy | Hawaiian Shaved Ice | 15 pack 355mL</t>
        </is>
      </c>
      <c r="C191" s="34" t="inlineStr">
        <is>
          <t>4) Caffeine &amp; energy beverage</t>
        </is>
      </c>
      <c r="D191" s="49">
        <f>IF('M4 Caffeine &amp; Energy'!F191="","",'M4 Caffeine &amp; Energy'!F191)</f>
        <v/>
      </c>
      <c r="E191" s="52">
        <f>IF('M4 Caffeine &amp; Energy'!J191="","",'M4 Caffeine &amp; Energy'!J191)</f>
        <v/>
      </c>
      <c r="F191" s="50">
        <f>IF('M4 Caffeine &amp; Energy'!K191="","",'M4 Caffeine &amp; Energy'!K191)</f>
        <v/>
      </c>
      <c r="G191" s="49">
        <f>IF('M4 Caffeine &amp; Energy'!AM191="","",'M4 Caffeine &amp; Energy'!AM191)</f>
        <v/>
      </c>
      <c r="H191" s="50">
        <f>IF('M4 Caffeine &amp; Energy'!N191="","",'M4 Caffeine &amp; Energy'!N191)</f>
        <v/>
      </c>
      <c r="I191" s="34">
        <f>IF('M4 Caffeine &amp; Energy'!AJ191="","",'M4 Caffeine &amp; Energy'!AJ191)</f>
        <v/>
      </c>
      <c r="J191" s="34" t="inlineStr">
        <is>
          <t>Capture live promo to assess.</t>
        </is>
      </c>
    </row>
    <row r="192" ht="28" customHeight="1">
      <c r="A192" s="34" t="inlineStr">
        <is>
          <t>Alani Nu</t>
        </is>
      </c>
      <c r="B192" s="34" t="inlineStr">
        <is>
          <t>Alani Nu Energy | Hawaiian Shaved Ice | 18 pack 355mL</t>
        </is>
      </c>
      <c r="C192" s="34" t="inlineStr">
        <is>
          <t>4) Caffeine &amp; energy beverage</t>
        </is>
      </c>
      <c r="D192" s="49">
        <f>IF('M4 Caffeine &amp; Energy'!F192="","",'M4 Caffeine &amp; Energy'!F192)</f>
        <v/>
      </c>
      <c r="E192" s="52">
        <f>IF('M4 Caffeine &amp; Energy'!J192="","",'M4 Caffeine &amp; Energy'!J192)</f>
        <v/>
      </c>
      <c r="F192" s="50">
        <f>IF('M4 Caffeine &amp; Energy'!K192="","",'M4 Caffeine &amp; Energy'!K192)</f>
        <v/>
      </c>
      <c r="G192" s="49">
        <f>IF('M4 Caffeine &amp; Energy'!AM192="","",'M4 Caffeine &amp; Energy'!AM192)</f>
        <v/>
      </c>
      <c r="H192" s="50">
        <f>IF('M4 Caffeine &amp; Energy'!N192="","",'M4 Caffeine &amp; Energy'!N192)</f>
        <v/>
      </c>
      <c r="I192" s="34">
        <f>IF('M4 Caffeine &amp; Energy'!AJ192="","",'M4 Caffeine &amp; Energy'!AJ192)</f>
        <v/>
      </c>
      <c r="J192" s="34" t="inlineStr">
        <is>
          <t>Capture live promo to assess.</t>
        </is>
      </c>
    </row>
    <row r="193" ht="28" customHeight="1">
      <c r="A193" s="34" t="inlineStr">
        <is>
          <t>Alani Nu</t>
        </is>
      </c>
      <c r="B193" s="34" t="inlineStr">
        <is>
          <t>Alani Nu Energy | Hawaiian Shaved Ice | 24 pack 355mL</t>
        </is>
      </c>
      <c r="C193" s="34" t="inlineStr">
        <is>
          <t>4) Caffeine &amp; energy beverage</t>
        </is>
      </c>
      <c r="D193" s="49">
        <f>IF('M4 Caffeine &amp; Energy'!F193="","",'M4 Caffeine &amp; Energy'!F193)</f>
        <v/>
      </c>
      <c r="E193" s="52">
        <f>IF('M4 Caffeine &amp; Energy'!J193="","",'M4 Caffeine &amp; Energy'!J193)</f>
        <v/>
      </c>
      <c r="F193" s="50">
        <f>IF('M4 Caffeine &amp; Energy'!K193="","",'M4 Caffeine &amp; Energy'!K193)</f>
        <v/>
      </c>
      <c r="G193" s="49">
        <f>IF('M4 Caffeine &amp; Energy'!AM193="","",'M4 Caffeine &amp; Energy'!AM193)</f>
        <v/>
      </c>
      <c r="H193" s="50">
        <f>IF('M4 Caffeine &amp; Energy'!N193="","",'M4 Caffeine &amp; Energy'!N193)</f>
        <v/>
      </c>
      <c r="I193" s="34">
        <f>IF('M4 Caffeine &amp; Energy'!AJ193="","",'M4 Caffeine &amp; Energy'!AJ193)</f>
        <v/>
      </c>
      <c r="J193" s="34" t="inlineStr">
        <is>
          <t>Capture live promo to assess.</t>
        </is>
      </c>
    </row>
    <row r="194" ht="28" customHeight="1">
      <c r="A194" s="34" t="inlineStr">
        <is>
          <t>Alani Nu</t>
        </is>
      </c>
      <c r="B194" s="34" t="inlineStr">
        <is>
          <t>Alani Nu Energy | Witch's Brew | single 355mL</t>
        </is>
      </c>
      <c r="C194" s="34" t="inlineStr">
        <is>
          <t>4) Caffeine &amp; energy beverage</t>
        </is>
      </c>
      <c r="D194" s="49">
        <f>IF('M4 Caffeine &amp; Energy'!F194="","",'M4 Caffeine &amp; Energy'!F194)</f>
        <v/>
      </c>
      <c r="E194" s="52">
        <f>IF('M4 Caffeine &amp; Energy'!J194="","",'M4 Caffeine &amp; Energy'!J194)</f>
        <v/>
      </c>
      <c r="F194" s="50">
        <f>IF('M4 Caffeine &amp; Energy'!K194="","",'M4 Caffeine &amp; Energy'!K194)</f>
        <v/>
      </c>
      <c r="G194" s="49">
        <f>IF('M4 Caffeine &amp; Energy'!AM194="","",'M4 Caffeine &amp; Energy'!AM194)</f>
        <v/>
      </c>
      <c r="H194" s="50">
        <f>IF('M4 Caffeine &amp; Energy'!N194="","",'M4 Caffeine &amp; Energy'!N194)</f>
        <v/>
      </c>
      <c r="I194" s="34">
        <f>IF('M4 Caffeine &amp; Energy'!AJ194="","",'M4 Caffeine &amp; Energy'!AJ194)</f>
        <v/>
      </c>
      <c r="J194" s="34" t="inlineStr">
        <is>
          <t>Capture live promo to assess.</t>
        </is>
      </c>
    </row>
    <row r="195" ht="28" customHeight="1">
      <c r="A195" s="34" t="inlineStr">
        <is>
          <t>Alani Nu</t>
        </is>
      </c>
      <c r="B195" s="34" t="inlineStr">
        <is>
          <t>Alani Nu Energy | Witch's Brew | 8 pack 355mL</t>
        </is>
      </c>
      <c r="C195" s="34" t="inlineStr">
        <is>
          <t>4) Caffeine &amp; energy beverage</t>
        </is>
      </c>
      <c r="D195" s="49">
        <f>IF('M4 Caffeine &amp; Energy'!F195="","",'M4 Caffeine &amp; Energy'!F195)</f>
        <v/>
      </c>
      <c r="E195" s="52">
        <f>IF('M4 Caffeine &amp; Energy'!J195="","",'M4 Caffeine &amp; Energy'!J195)</f>
        <v/>
      </c>
      <c r="F195" s="50">
        <f>IF('M4 Caffeine &amp; Energy'!K195="","",'M4 Caffeine &amp; Energy'!K195)</f>
        <v/>
      </c>
      <c r="G195" s="49">
        <f>IF('M4 Caffeine &amp; Energy'!AM195="","",'M4 Caffeine &amp; Energy'!AM195)</f>
        <v/>
      </c>
      <c r="H195" s="50">
        <f>IF('M4 Caffeine &amp; Energy'!N195="","",'M4 Caffeine &amp; Energy'!N195)</f>
        <v/>
      </c>
      <c r="I195" s="34">
        <f>IF('M4 Caffeine &amp; Energy'!AJ195="","",'M4 Caffeine &amp; Energy'!AJ195)</f>
        <v/>
      </c>
      <c r="J195" s="34" t="inlineStr">
        <is>
          <t>Capture live promo to assess.</t>
        </is>
      </c>
    </row>
    <row r="196" ht="28" customHeight="1">
      <c r="A196" s="34" t="inlineStr">
        <is>
          <t>Alani Nu</t>
        </is>
      </c>
      <c r="B196" s="34" t="inlineStr">
        <is>
          <t>Alani Nu Energy | Witch's Brew | 12 pack 355mL</t>
        </is>
      </c>
      <c r="C196" s="34" t="inlineStr">
        <is>
          <t>4) Caffeine &amp; energy beverage</t>
        </is>
      </c>
      <c r="D196" s="49">
        <f>IF('M4 Caffeine &amp; Energy'!F196="","",'M4 Caffeine &amp; Energy'!F196)</f>
        <v/>
      </c>
      <c r="E196" s="52">
        <f>IF('M4 Caffeine &amp; Energy'!J196="","",'M4 Caffeine &amp; Energy'!J196)</f>
        <v/>
      </c>
      <c r="F196" s="50">
        <f>IF('M4 Caffeine &amp; Energy'!K196="","",'M4 Caffeine &amp; Energy'!K196)</f>
        <v/>
      </c>
      <c r="G196" s="49">
        <f>IF('M4 Caffeine &amp; Energy'!AM196="","",'M4 Caffeine &amp; Energy'!AM196)</f>
        <v/>
      </c>
      <c r="H196" s="50">
        <f>IF('M4 Caffeine &amp; Energy'!N196="","",'M4 Caffeine &amp; Energy'!N196)</f>
        <v/>
      </c>
      <c r="I196" s="34">
        <f>IF('M4 Caffeine &amp; Energy'!AJ196="","",'M4 Caffeine &amp; Energy'!AJ196)</f>
        <v/>
      </c>
      <c r="J196" s="34" t="inlineStr">
        <is>
          <t>Capture live promo to assess.</t>
        </is>
      </c>
    </row>
    <row r="197" ht="28" customHeight="1">
      <c r="A197" s="34" t="inlineStr">
        <is>
          <t>Alani Nu</t>
        </is>
      </c>
      <c r="B197" s="34" t="inlineStr">
        <is>
          <t>Alani Nu Energy | Witch's Brew | 15 pack 355mL</t>
        </is>
      </c>
      <c r="C197" s="34" t="inlineStr">
        <is>
          <t>4) Caffeine &amp; energy beverage</t>
        </is>
      </c>
      <c r="D197" s="49">
        <f>IF('M4 Caffeine &amp; Energy'!F197="","",'M4 Caffeine &amp; Energy'!F197)</f>
        <v/>
      </c>
      <c r="E197" s="52">
        <f>IF('M4 Caffeine &amp; Energy'!J197="","",'M4 Caffeine &amp; Energy'!J197)</f>
        <v/>
      </c>
      <c r="F197" s="50">
        <f>IF('M4 Caffeine &amp; Energy'!K197="","",'M4 Caffeine &amp; Energy'!K197)</f>
        <v/>
      </c>
      <c r="G197" s="49">
        <f>IF('M4 Caffeine &amp; Energy'!AM197="","",'M4 Caffeine &amp; Energy'!AM197)</f>
        <v/>
      </c>
      <c r="H197" s="50">
        <f>IF('M4 Caffeine &amp; Energy'!N197="","",'M4 Caffeine &amp; Energy'!N197)</f>
        <v/>
      </c>
      <c r="I197" s="34">
        <f>IF('M4 Caffeine &amp; Energy'!AJ197="","",'M4 Caffeine &amp; Energy'!AJ197)</f>
        <v/>
      </c>
      <c r="J197" s="34" t="inlineStr">
        <is>
          <t>Capture live promo to assess.</t>
        </is>
      </c>
    </row>
    <row r="198" ht="28" customHeight="1">
      <c r="A198" s="34" t="inlineStr">
        <is>
          <t>Alani Nu</t>
        </is>
      </c>
      <c r="B198" s="34" t="inlineStr">
        <is>
          <t>Alani Nu Energy | Witch's Brew | 18 pack 355mL</t>
        </is>
      </c>
      <c r="C198" s="34" t="inlineStr">
        <is>
          <t>4) Caffeine &amp; energy beverage</t>
        </is>
      </c>
      <c r="D198" s="49">
        <f>IF('M4 Caffeine &amp; Energy'!F198="","",'M4 Caffeine &amp; Energy'!F198)</f>
        <v/>
      </c>
      <c r="E198" s="52">
        <f>IF('M4 Caffeine &amp; Energy'!J198="","",'M4 Caffeine &amp; Energy'!J198)</f>
        <v/>
      </c>
      <c r="F198" s="50">
        <f>IF('M4 Caffeine &amp; Energy'!K198="","",'M4 Caffeine &amp; Energy'!K198)</f>
        <v/>
      </c>
      <c r="G198" s="49">
        <f>IF('M4 Caffeine &amp; Energy'!AM198="","",'M4 Caffeine &amp; Energy'!AM198)</f>
        <v/>
      </c>
      <c r="H198" s="50">
        <f>IF('M4 Caffeine &amp; Energy'!N198="","",'M4 Caffeine &amp; Energy'!N198)</f>
        <v/>
      </c>
      <c r="I198" s="34">
        <f>IF('M4 Caffeine &amp; Energy'!AJ198="","",'M4 Caffeine &amp; Energy'!AJ198)</f>
        <v/>
      </c>
      <c r="J198" s="34" t="inlineStr">
        <is>
          <t>Capture live promo to assess.</t>
        </is>
      </c>
    </row>
    <row r="199" ht="28" customHeight="1">
      <c r="A199" s="34" t="inlineStr">
        <is>
          <t>Alani Nu</t>
        </is>
      </c>
      <c r="B199" s="34" t="inlineStr">
        <is>
          <t>Alani Nu Energy | Witch's Brew | 24 pack 355mL</t>
        </is>
      </c>
      <c r="C199" s="34" t="inlineStr">
        <is>
          <t>4) Caffeine &amp; energy beverage</t>
        </is>
      </c>
      <c r="D199" s="49">
        <f>IF('M4 Caffeine &amp; Energy'!F199="","",'M4 Caffeine &amp; Energy'!F199)</f>
        <v/>
      </c>
      <c r="E199" s="52">
        <f>IF('M4 Caffeine &amp; Energy'!J199="","",'M4 Caffeine &amp; Energy'!J199)</f>
        <v/>
      </c>
      <c r="F199" s="50">
        <f>IF('M4 Caffeine &amp; Energy'!K199="","",'M4 Caffeine &amp; Energy'!K199)</f>
        <v/>
      </c>
      <c r="G199" s="49">
        <f>IF('M4 Caffeine &amp; Energy'!AM199="","",'M4 Caffeine &amp; Energy'!AM199)</f>
        <v/>
      </c>
      <c r="H199" s="50">
        <f>IF('M4 Caffeine &amp; Energy'!N199="","",'M4 Caffeine &amp; Energy'!N199)</f>
        <v/>
      </c>
      <c r="I199" s="34">
        <f>IF('M4 Caffeine &amp; Energy'!AJ199="","",'M4 Caffeine &amp; Energy'!AJ199)</f>
        <v/>
      </c>
      <c r="J199" s="34" t="inlineStr">
        <is>
          <t>Capture live promo to assess.</t>
        </is>
      </c>
    </row>
    <row r="200" ht="28" customHeight="1">
      <c r="A200" s="34" t="inlineStr">
        <is>
          <t>Alani Nu</t>
        </is>
      </c>
      <c r="B200" s="34" t="inlineStr">
        <is>
          <t>Alani Nu Energy | Mimosa | single 355mL</t>
        </is>
      </c>
      <c r="C200" s="34" t="inlineStr">
        <is>
          <t>4) Caffeine &amp; energy beverage</t>
        </is>
      </c>
      <c r="D200" s="49">
        <f>IF('M4 Caffeine &amp; Energy'!F200="","",'M4 Caffeine &amp; Energy'!F200)</f>
        <v/>
      </c>
      <c r="E200" s="52">
        <f>IF('M4 Caffeine &amp; Energy'!J200="","",'M4 Caffeine &amp; Energy'!J200)</f>
        <v/>
      </c>
      <c r="F200" s="50">
        <f>IF('M4 Caffeine &amp; Energy'!K200="","",'M4 Caffeine &amp; Energy'!K200)</f>
        <v/>
      </c>
      <c r="G200" s="49">
        <f>IF('M4 Caffeine &amp; Energy'!AM200="","",'M4 Caffeine &amp; Energy'!AM200)</f>
        <v/>
      </c>
      <c r="H200" s="50">
        <f>IF('M4 Caffeine &amp; Energy'!N200="","",'M4 Caffeine &amp; Energy'!N200)</f>
        <v/>
      </c>
      <c r="I200" s="34">
        <f>IF('M4 Caffeine &amp; Energy'!AJ200="","",'M4 Caffeine &amp; Energy'!AJ200)</f>
        <v/>
      </c>
      <c r="J200" s="34" t="inlineStr">
        <is>
          <t>Capture live promo to assess.</t>
        </is>
      </c>
    </row>
    <row r="201" ht="28" customHeight="1">
      <c r="A201" s="34" t="inlineStr">
        <is>
          <t>Alani Nu</t>
        </is>
      </c>
      <c r="B201" s="34" t="inlineStr">
        <is>
          <t>Alani Nu Energy | Mimosa | 8 pack 355mL</t>
        </is>
      </c>
      <c r="C201" s="34" t="inlineStr">
        <is>
          <t>4) Caffeine &amp; energy beverage</t>
        </is>
      </c>
      <c r="D201" s="49">
        <f>IF('M4 Caffeine &amp; Energy'!F201="","",'M4 Caffeine &amp; Energy'!F201)</f>
        <v/>
      </c>
      <c r="E201" s="52">
        <f>IF('M4 Caffeine &amp; Energy'!J201="","",'M4 Caffeine &amp; Energy'!J201)</f>
        <v/>
      </c>
      <c r="F201" s="50">
        <f>IF('M4 Caffeine &amp; Energy'!K201="","",'M4 Caffeine &amp; Energy'!K201)</f>
        <v/>
      </c>
      <c r="G201" s="49">
        <f>IF('M4 Caffeine &amp; Energy'!AM201="","",'M4 Caffeine &amp; Energy'!AM201)</f>
        <v/>
      </c>
      <c r="H201" s="50">
        <f>IF('M4 Caffeine &amp; Energy'!N201="","",'M4 Caffeine &amp; Energy'!N201)</f>
        <v/>
      </c>
      <c r="I201" s="34">
        <f>IF('M4 Caffeine &amp; Energy'!AJ201="","",'M4 Caffeine &amp; Energy'!AJ201)</f>
        <v/>
      </c>
      <c r="J201" s="34" t="inlineStr">
        <is>
          <t>Capture live promo to assess.</t>
        </is>
      </c>
    </row>
    <row r="202" ht="28" customHeight="1">
      <c r="A202" s="34" t="inlineStr">
        <is>
          <t>Alani Nu</t>
        </is>
      </c>
      <c r="B202" s="34" t="inlineStr">
        <is>
          <t>Alani Nu Energy | Mimosa | 12 pack 355mL</t>
        </is>
      </c>
      <c r="C202" s="34" t="inlineStr">
        <is>
          <t>4) Caffeine &amp; energy beverage</t>
        </is>
      </c>
      <c r="D202" s="49">
        <f>IF('M4 Caffeine &amp; Energy'!F202="","",'M4 Caffeine &amp; Energy'!F202)</f>
        <v/>
      </c>
      <c r="E202" s="52">
        <f>IF('M4 Caffeine &amp; Energy'!J202="","",'M4 Caffeine &amp; Energy'!J202)</f>
        <v/>
      </c>
      <c r="F202" s="50">
        <f>IF('M4 Caffeine &amp; Energy'!K202="","",'M4 Caffeine &amp; Energy'!K202)</f>
        <v/>
      </c>
      <c r="G202" s="49">
        <f>IF('M4 Caffeine &amp; Energy'!AM202="","",'M4 Caffeine &amp; Energy'!AM202)</f>
        <v/>
      </c>
      <c r="H202" s="50">
        <f>IF('M4 Caffeine &amp; Energy'!N202="","",'M4 Caffeine &amp; Energy'!N202)</f>
        <v/>
      </c>
      <c r="I202" s="34">
        <f>IF('M4 Caffeine &amp; Energy'!AJ202="","",'M4 Caffeine &amp; Energy'!AJ202)</f>
        <v/>
      </c>
      <c r="J202" s="34" t="inlineStr">
        <is>
          <t>Capture live promo to assess.</t>
        </is>
      </c>
    </row>
    <row r="203" ht="28" customHeight="1">
      <c r="A203" s="34" t="inlineStr">
        <is>
          <t>Alani Nu</t>
        </is>
      </c>
      <c r="B203" s="34" t="inlineStr">
        <is>
          <t>Alani Nu Energy | Mimosa | 15 pack 355mL</t>
        </is>
      </c>
      <c r="C203" s="34" t="inlineStr">
        <is>
          <t>4) Caffeine &amp; energy beverage</t>
        </is>
      </c>
      <c r="D203" s="49">
        <f>IF('M4 Caffeine &amp; Energy'!F203="","",'M4 Caffeine &amp; Energy'!F203)</f>
        <v/>
      </c>
      <c r="E203" s="52">
        <f>IF('M4 Caffeine &amp; Energy'!J203="","",'M4 Caffeine &amp; Energy'!J203)</f>
        <v/>
      </c>
      <c r="F203" s="50">
        <f>IF('M4 Caffeine &amp; Energy'!K203="","",'M4 Caffeine &amp; Energy'!K203)</f>
        <v/>
      </c>
      <c r="G203" s="49">
        <f>IF('M4 Caffeine &amp; Energy'!AM203="","",'M4 Caffeine &amp; Energy'!AM203)</f>
        <v/>
      </c>
      <c r="H203" s="50">
        <f>IF('M4 Caffeine &amp; Energy'!N203="","",'M4 Caffeine &amp; Energy'!N203)</f>
        <v/>
      </c>
      <c r="I203" s="34">
        <f>IF('M4 Caffeine &amp; Energy'!AJ203="","",'M4 Caffeine &amp; Energy'!AJ203)</f>
        <v/>
      </c>
      <c r="J203" s="34" t="inlineStr">
        <is>
          <t>Capture live promo to assess.</t>
        </is>
      </c>
    </row>
    <row r="204" ht="28" customHeight="1">
      <c r="A204" s="34" t="inlineStr">
        <is>
          <t>Alani Nu</t>
        </is>
      </c>
      <c r="B204" s="34" t="inlineStr">
        <is>
          <t>Alani Nu Energy | Mimosa | 18 pack 355mL</t>
        </is>
      </c>
      <c r="C204" s="34" t="inlineStr">
        <is>
          <t>4) Caffeine &amp; energy beverage</t>
        </is>
      </c>
      <c r="D204" s="49">
        <f>IF('M4 Caffeine &amp; Energy'!F204="","",'M4 Caffeine &amp; Energy'!F204)</f>
        <v/>
      </c>
      <c r="E204" s="52">
        <f>IF('M4 Caffeine &amp; Energy'!J204="","",'M4 Caffeine &amp; Energy'!J204)</f>
        <v/>
      </c>
      <c r="F204" s="50">
        <f>IF('M4 Caffeine &amp; Energy'!K204="","",'M4 Caffeine &amp; Energy'!K204)</f>
        <v/>
      </c>
      <c r="G204" s="49">
        <f>IF('M4 Caffeine &amp; Energy'!AM204="","",'M4 Caffeine &amp; Energy'!AM204)</f>
        <v/>
      </c>
      <c r="H204" s="50">
        <f>IF('M4 Caffeine &amp; Energy'!N204="","",'M4 Caffeine &amp; Energy'!N204)</f>
        <v/>
      </c>
      <c r="I204" s="34">
        <f>IF('M4 Caffeine &amp; Energy'!AJ204="","",'M4 Caffeine &amp; Energy'!AJ204)</f>
        <v/>
      </c>
      <c r="J204" s="34" t="inlineStr">
        <is>
          <t>Capture live promo to assess.</t>
        </is>
      </c>
    </row>
    <row r="205" ht="28" customHeight="1">
      <c r="A205" s="34" t="inlineStr">
        <is>
          <t>Alani Nu</t>
        </is>
      </c>
      <c r="B205" s="34" t="inlineStr">
        <is>
          <t>Alani Nu Energy | Mimosa | 24 pack 355mL</t>
        </is>
      </c>
      <c r="C205" s="34" t="inlineStr">
        <is>
          <t>4) Caffeine &amp; energy beverage</t>
        </is>
      </c>
      <c r="D205" s="49">
        <f>IF('M4 Caffeine &amp; Energy'!F205="","",'M4 Caffeine &amp; Energy'!F205)</f>
        <v/>
      </c>
      <c r="E205" s="52">
        <f>IF('M4 Caffeine &amp; Energy'!J205="","",'M4 Caffeine &amp; Energy'!J205)</f>
        <v/>
      </c>
      <c r="F205" s="50">
        <f>IF('M4 Caffeine &amp; Energy'!K205="","",'M4 Caffeine &amp; Energy'!K205)</f>
        <v/>
      </c>
      <c r="G205" s="49">
        <f>IF('M4 Caffeine &amp; Energy'!AM205="","",'M4 Caffeine &amp; Energy'!AM205)</f>
        <v/>
      </c>
      <c r="H205" s="50">
        <f>IF('M4 Caffeine &amp; Energy'!N205="","",'M4 Caffeine &amp; Energy'!N205)</f>
        <v/>
      </c>
      <c r="I205" s="34">
        <f>IF('M4 Caffeine &amp; Energy'!AJ205="","",'M4 Caffeine &amp; Energy'!AJ205)</f>
        <v/>
      </c>
      <c r="J205" s="34" t="inlineStr">
        <is>
          <t>Capture live promo to assess.</t>
        </is>
      </c>
    </row>
    <row r="206" ht="28" customHeight="1">
      <c r="A206" s="34" t="inlineStr">
        <is>
          <t>Alani Nu</t>
        </is>
      </c>
      <c r="B206" s="34" t="inlineStr">
        <is>
          <t>Alani Nu Energy | Cosmic Stardust | single 355mL</t>
        </is>
      </c>
      <c r="C206" s="34" t="inlineStr">
        <is>
          <t>4) Caffeine &amp; energy beverage</t>
        </is>
      </c>
      <c r="D206" s="49">
        <f>IF('M4 Caffeine &amp; Energy'!F206="","",'M4 Caffeine &amp; Energy'!F206)</f>
        <v/>
      </c>
      <c r="E206" s="52">
        <f>IF('M4 Caffeine &amp; Energy'!J206="","",'M4 Caffeine &amp; Energy'!J206)</f>
        <v/>
      </c>
      <c r="F206" s="50">
        <f>IF('M4 Caffeine &amp; Energy'!K206="","",'M4 Caffeine &amp; Energy'!K206)</f>
        <v/>
      </c>
      <c r="G206" s="49">
        <f>IF('M4 Caffeine &amp; Energy'!AM206="","",'M4 Caffeine &amp; Energy'!AM206)</f>
        <v/>
      </c>
      <c r="H206" s="50">
        <f>IF('M4 Caffeine &amp; Energy'!N206="","",'M4 Caffeine &amp; Energy'!N206)</f>
        <v/>
      </c>
      <c r="I206" s="34">
        <f>IF('M4 Caffeine &amp; Energy'!AJ206="","",'M4 Caffeine &amp; Energy'!AJ206)</f>
        <v/>
      </c>
      <c r="J206" s="34" t="inlineStr">
        <is>
          <t>Capture live promo to assess.</t>
        </is>
      </c>
    </row>
    <row r="207" ht="28" customHeight="1">
      <c r="A207" s="34" t="inlineStr">
        <is>
          <t>Alani Nu</t>
        </is>
      </c>
      <c r="B207" s="34" t="inlineStr">
        <is>
          <t>Alani Nu Energy | Cosmic Stardust | 8 pack 355mL</t>
        </is>
      </c>
      <c r="C207" s="34" t="inlineStr">
        <is>
          <t>4) Caffeine &amp; energy beverage</t>
        </is>
      </c>
      <c r="D207" s="49">
        <f>IF('M4 Caffeine &amp; Energy'!F207="","",'M4 Caffeine &amp; Energy'!F207)</f>
        <v/>
      </c>
      <c r="E207" s="52">
        <f>IF('M4 Caffeine &amp; Energy'!J207="","",'M4 Caffeine &amp; Energy'!J207)</f>
        <v/>
      </c>
      <c r="F207" s="50">
        <f>IF('M4 Caffeine &amp; Energy'!K207="","",'M4 Caffeine &amp; Energy'!K207)</f>
        <v/>
      </c>
      <c r="G207" s="49">
        <f>IF('M4 Caffeine &amp; Energy'!AM207="","",'M4 Caffeine &amp; Energy'!AM207)</f>
        <v/>
      </c>
      <c r="H207" s="50">
        <f>IF('M4 Caffeine &amp; Energy'!N207="","",'M4 Caffeine &amp; Energy'!N207)</f>
        <v/>
      </c>
      <c r="I207" s="34">
        <f>IF('M4 Caffeine &amp; Energy'!AJ207="","",'M4 Caffeine &amp; Energy'!AJ207)</f>
        <v/>
      </c>
      <c r="J207" s="34" t="inlineStr">
        <is>
          <t>Capture live promo to assess.</t>
        </is>
      </c>
    </row>
    <row r="208" ht="28" customHeight="1">
      <c r="A208" s="34" t="inlineStr">
        <is>
          <t>Alani Nu</t>
        </is>
      </c>
      <c r="B208" s="34" t="inlineStr">
        <is>
          <t>Alani Nu Energy | Cosmic Stardust | 12 pack 355mL</t>
        </is>
      </c>
      <c r="C208" s="34" t="inlineStr">
        <is>
          <t>4) Caffeine &amp; energy beverage</t>
        </is>
      </c>
      <c r="D208" s="49">
        <f>IF('M4 Caffeine &amp; Energy'!F208="","",'M4 Caffeine &amp; Energy'!F208)</f>
        <v/>
      </c>
      <c r="E208" s="52">
        <f>IF('M4 Caffeine &amp; Energy'!J208="","",'M4 Caffeine &amp; Energy'!J208)</f>
        <v/>
      </c>
      <c r="F208" s="50">
        <f>IF('M4 Caffeine &amp; Energy'!K208="","",'M4 Caffeine &amp; Energy'!K208)</f>
        <v/>
      </c>
      <c r="G208" s="49">
        <f>IF('M4 Caffeine &amp; Energy'!AM208="","",'M4 Caffeine &amp; Energy'!AM208)</f>
        <v/>
      </c>
      <c r="H208" s="50">
        <f>IF('M4 Caffeine &amp; Energy'!N208="","",'M4 Caffeine &amp; Energy'!N208)</f>
        <v/>
      </c>
      <c r="I208" s="34">
        <f>IF('M4 Caffeine &amp; Energy'!AJ208="","",'M4 Caffeine &amp; Energy'!AJ208)</f>
        <v/>
      </c>
      <c r="J208" s="34" t="inlineStr">
        <is>
          <t>Capture live promo to assess.</t>
        </is>
      </c>
    </row>
    <row r="209" ht="28" customHeight="1">
      <c r="A209" s="34" t="inlineStr">
        <is>
          <t>Alani Nu</t>
        </is>
      </c>
      <c r="B209" s="34" t="inlineStr">
        <is>
          <t>Alani Nu Energy | Cosmic Stardust | 15 pack 355mL</t>
        </is>
      </c>
      <c r="C209" s="34" t="inlineStr">
        <is>
          <t>4) Caffeine &amp; energy beverage</t>
        </is>
      </c>
      <c r="D209" s="49">
        <f>IF('M4 Caffeine &amp; Energy'!F209="","",'M4 Caffeine &amp; Energy'!F209)</f>
        <v/>
      </c>
      <c r="E209" s="52">
        <f>IF('M4 Caffeine &amp; Energy'!J209="","",'M4 Caffeine &amp; Energy'!J209)</f>
        <v/>
      </c>
      <c r="F209" s="50">
        <f>IF('M4 Caffeine &amp; Energy'!K209="","",'M4 Caffeine &amp; Energy'!K209)</f>
        <v/>
      </c>
      <c r="G209" s="49">
        <f>IF('M4 Caffeine &amp; Energy'!AM209="","",'M4 Caffeine &amp; Energy'!AM209)</f>
        <v/>
      </c>
      <c r="H209" s="50">
        <f>IF('M4 Caffeine &amp; Energy'!N209="","",'M4 Caffeine &amp; Energy'!N209)</f>
        <v/>
      </c>
      <c r="I209" s="34">
        <f>IF('M4 Caffeine &amp; Energy'!AJ209="","",'M4 Caffeine &amp; Energy'!AJ209)</f>
        <v/>
      </c>
      <c r="J209" s="34" t="inlineStr">
        <is>
          <t>Capture live promo to assess.</t>
        </is>
      </c>
    </row>
    <row r="210" ht="28" customHeight="1">
      <c r="A210" s="34" t="inlineStr">
        <is>
          <t>Alani Nu</t>
        </is>
      </c>
      <c r="B210" s="34" t="inlineStr">
        <is>
          <t>Alani Nu Energy | Cosmic Stardust | 18 pack 355mL</t>
        </is>
      </c>
      <c r="C210" s="34" t="inlineStr">
        <is>
          <t>4) Caffeine &amp; energy beverage</t>
        </is>
      </c>
      <c r="D210" s="49">
        <f>IF('M4 Caffeine &amp; Energy'!F210="","",'M4 Caffeine &amp; Energy'!F210)</f>
        <v/>
      </c>
      <c r="E210" s="52">
        <f>IF('M4 Caffeine &amp; Energy'!J210="","",'M4 Caffeine &amp; Energy'!J210)</f>
        <v/>
      </c>
      <c r="F210" s="50">
        <f>IF('M4 Caffeine &amp; Energy'!K210="","",'M4 Caffeine &amp; Energy'!K210)</f>
        <v/>
      </c>
      <c r="G210" s="49">
        <f>IF('M4 Caffeine &amp; Energy'!AM210="","",'M4 Caffeine &amp; Energy'!AM210)</f>
        <v/>
      </c>
      <c r="H210" s="50">
        <f>IF('M4 Caffeine &amp; Energy'!N210="","",'M4 Caffeine &amp; Energy'!N210)</f>
        <v/>
      </c>
      <c r="I210" s="34">
        <f>IF('M4 Caffeine &amp; Energy'!AJ210="","",'M4 Caffeine &amp; Energy'!AJ210)</f>
        <v/>
      </c>
      <c r="J210" s="34" t="inlineStr">
        <is>
          <t>Capture live promo to assess.</t>
        </is>
      </c>
    </row>
    <row r="211" ht="28" customHeight="1">
      <c r="A211" s="34" t="inlineStr">
        <is>
          <t>Alani Nu</t>
        </is>
      </c>
      <c r="B211" s="34" t="inlineStr">
        <is>
          <t>Alani Nu Energy | Cosmic Stardust | 24 pack 355mL</t>
        </is>
      </c>
      <c r="C211" s="34" t="inlineStr">
        <is>
          <t>4) Caffeine &amp; energy beverage</t>
        </is>
      </c>
      <c r="D211" s="49">
        <f>IF('M4 Caffeine &amp; Energy'!F211="","",'M4 Caffeine &amp; Energy'!F211)</f>
        <v/>
      </c>
      <c r="E211" s="52">
        <f>IF('M4 Caffeine &amp; Energy'!J211="","",'M4 Caffeine &amp; Energy'!J211)</f>
        <v/>
      </c>
      <c r="F211" s="50">
        <f>IF('M4 Caffeine &amp; Energy'!K211="","",'M4 Caffeine &amp; Energy'!K211)</f>
        <v/>
      </c>
      <c r="G211" s="49">
        <f>IF('M4 Caffeine &amp; Energy'!AM211="","",'M4 Caffeine &amp; Energy'!AM211)</f>
        <v/>
      </c>
      <c r="H211" s="50">
        <f>IF('M4 Caffeine &amp; Energy'!N211="","",'M4 Caffeine &amp; Energy'!N211)</f>
        <v/>
      </c>
      <c r="I211" s="34">
        <f>IF('M4 Caffeine &amp; Energy'!AJ211="","",'M4 Caffeine &amp; Energy'!AJ211)</f>
        <v/>
      </c>
      <c r="J211" s="34" t="inlineStr">
        <is>
          <t>Capture live promo to assess.</t>
        </is>
      </c>
    </row>
    <row r="212" ht="28" customHeight="1">
      <c r="A212" s="34" t="inlineStr">
        <is>
          <t>Alani Nu</t>
        </is>
      </c>
      <c r="B212" s="34" t="inlineStr">
        <is>
          <t>Alani Nu Energy | Breezeberry | single 355mL</t>
        </is>
      </c>
      <c r="C212" s="34" t="inlineStr">
        <is>
          <t>4) Caffeine &amp; energy beverage</t>
        </is>
      </c>
      <c r="D212" s="49">
        <f>IF('M4 Caffeine &amp; Energy'!F212="","",'M4 Caffeine &amp; Energy'!F212)</f>
        <v/>
      </c>
      <c r="E212" s="52">
        <f>IF('M4 Caffeine &amp; Energy'!J212="","",'M4 Caffeine &amp; Energy'!J212)</f>
        <v/>
      </c>
      <c r="F212" s="50">
        <f>IF('M4 Caffeine &amp; Energy'!K212="","",'M4 Caffeine &amp; Energy'!K212)</f>
        <v/>
      </c>
      <c r="G212" s="49">
        <f>IF('M4 Caffeine &amp; Energy'!AM212="","",'M4 Caffeine &amp; Energy'!AM212)</f>
        <v/>
      </c>
      <c r="H212" s="50">
        <f>IF('M4 Caffeine &amp; Energy'!N212="","",'M4 Caffeine &amp; Energy'!N212)</f>
        <v/>
      </c>
      <c r="I212" s="34">
        <f>IF('M4 Caffeine &amp; Energy'!AJ212="","",'M4 Caffeine &amp; Energy'!AJ212)</f>
        <v/>
      </c>
      <c r="J212" s="34" t="inlineStr">
        <is>
          <t>Capture live promo to assess.</t>
        </is>
      </c>
    </row>
    <row r="213" ht="28" customHeight="1">
      <c r="A213" s="34" t="inlineStr">
        <is>
          <t>Alani Nu</t>
        </is>
      </c>
      <c r="B213" s="34" t="inlineStr">
        <is>
          <t>Alani Nu Energy | Breezeberry | 8 pack 355mL</t>
        </is>
      </c>
      <c r="C213" s="34" t="inlineStr">
        <is>
          <t>4) Caffeine &amp; energy beverage</t>
        </is>
      </c>
      <c r="D213" s="49">
        <f>IF('M4 Caffeine &amp; Energy'!F213="","",'M4 Caffeine &amp; Energy'!F213)</f>
        <v/>
      </c>
      <c r="E213" s="52">
        <f>IF('M4 Caffeine &amp; Energy'!J213="","",'M4 Caffeine &amp; Energy'!J213)</f>
        <v/>
      </c>
      <c r="F213" s="50">
        <f>IF('M4 Caffeine &amp; Energy'!K213="","",'M4 Caffeine &amp; Energy'!K213)</f>
        <v/>
      </c>
      <c r="G213" s="49">
        <f>IF('M4 Caffeine &amp; Energy'!AM213="","",'M4 Caffeine &amp; Energy'!AM213)</f>
        <v/>
      </c>
      <c r="H213" s="50">
        <f>IF('M4 Caffeine &amp; Energy'!N213="","",'M4 Caffeine &amp; Energy'!N213)</f>
        <v/>
      </c>
      <c r="I213" s="34">
        <f>IF('M4 Caffeine &amp; Energy'!AJ213="","",'M4 Caffeine &amp; Energy'!AJ213)</f>
        <v/>
      </c>
      <c r="J213" s="34" t="inlineStr">
        <is>
          <t>Capture live promo to assess.</t>
        </is>
      </c>
    </row>
    <row r="214" ht="28" customHeight="1">
      <c r="A214" s="34" t="inlineStr">
        <is>
          <t>Alani Nu</t>
        </is>
      </c>
      <c r="B214" s="34" t="inlineStr">
        <is>
          <t>Alani Nu Energy | Breezeberry | 12 pack 355mL</t>
        </is>
      </c>
      <c r="C214" s="34" t="inlineStr">
        <is>
          <t>4) Caffeine &amp; energy beverage</t>
        </is>
      </c>
      <c r="D214" s="49">
        <f>IF('M4 Caffeine &amp; Energy'!F214="","",'M4 Caffeine &amp; Energy'!F214)</f>
        <v/>
      </c>
      <c r="E214" s="52">
        <f>IF('M4 Caffeine &amp; Energy'!J214="","",'M4 Caffeine &amp; Energy'!J214)</f>
        <v/>
      </c>
      <c r="F214" s="50">
        <f>IF('M4 Caffeine &amp; Energy'!K214="","",'M4 Caffeine &amp; Energy'!K214)</f>
        <v/>
      </c>
      <c r="G214" s="49">
        <f>IF('M4 Caffeine &amp; Energy'!AM214="","",'M4 Caffeine &amp; Energy'!AM214)</f>
        <v/>
      </c>
      <c r="H214" s="50">
        <f>IF('M4 Caffeine &amp; Energy'!N214="","",'M4 Caffeine &amp; Energy'!N214)</f>
        <v/>
      </c>
      <c r="I214" s="34">
        <f>IF('M4 Caffeine &amp; Energy'!AJ214="","",'M4 Caffeine &amp; Energy'!AJ214)</f>
        <v/>
      </c>
      <c r="J214" s="34" t="inlineStr">
        <is>
          <t>Capture live promo to assess.</t>
        </is>
      </c>
    </row>
    <row r="215" ht="28" customHeight="1">
      <c r="A215" s="34" t="inlineStr">
        <is>
          <t>Alani Nu</t>
        </is>
      </c>
      <c r="B215" s="34" t="inlineStr">
        <is>
          <t>Alani Nu Energy | Breezeberry | 15 pack 355mL</t>
        </is>
      </c>
      <c r="C215" s="34" t="inlineStr">
        <is>
          <t>4) Caffeine &amp; energy beverage</t>
        </is>
      </c>
      <c r="D215" s="49">
        <f>IF('M4 Caffeine &amp; Energy'!F215="","",'M4 Caffeine &amp; Energy'!F215)</f>
        <v/>
      </c>
      <c r="E215" s="52">
        <f>IF('M4 Caffeine &amp; Energy'!J215="","",'M4 Caffeine &amp; Energy'!J215)</f>
        <v/>
      </c>
      <c r="F215" s="50">
        <f>IF('M4 Caffeine &amp; Energy'!K215="","",'M4 Caffeine &amp; Energy'!K215)</f>
        <v/>
      </c>
      <c r="G215" s="49">
        <f>IF('M4 Caffeine &amp; Energy'!AM215="","",'M4 Caffeine &amp; Energy'!AM215)</f>
        <v/>
      </c>
      <c r="H215" s="50">
        <f>IF('M4 Caffeine &amp; Energy'!N215="","",'M4 Caffeine &amp; Energy'!N215)</f>
        <v/>
      </c>
      <c r="I215" s="34">
        <f>IF('M4 Caffeine &amp; Energy'!AJ215="","",'M4 Caffeine &amp; Energy'!AJ215)</f>
        <v/>
      </c>
      <c r="J215" s="34" t="inlineStr">
        <is>
          <t>Capture live promo to assess.</t>
        </is>
      </c>
    </row>
    <row r="216" ht="28" customHeight="1">
      <c r="A216" s="34" t="inlineStr">
        <is>
          <t>Alani Nu</t>
        </is>
      </c>
      <c r="B216" s="34" t="inlineStr">
        <is>
          <t>Alani Nu Energy | Breezeberry | 18 pack 355mL</t>
        </is>
      </c>
      <c r="C216" s="34" t="inlineStr">
        <is>
          <t>4) Caffeine &amp; energy beverage</t>
        </is>
      </c>
      <c r="D216" s="49">
        <f>IF('M4 Caffeine &amp; Energy'!F216="","",'M4 Caffeine &amp; Energy'!F216)</f>
        <v/>
      </c>
      <c r="E216" s="52">
        <f>IF('M4 Caffeine &amp; Energy'!J216="","",'M4 Caffeine &amp; Energy'!J216)</f>
        <v/>
      </c>
      <c r="F216" s="50">
        <f>IF('M4 Caffeine &amp; Energy'!K216="","",'M4 Caffeine &amp; Energy'!K216)</f>
        <v/>
      </c>
      <c r="G216" s="49">
        <f>IF('M4 Caffeine &amp; Energy'!AM216="","",'M4 Caffeine &amp; Energy'!AM216)</f>
        <v/>
      </c>
      <c r="H216" s="50">
        <f>IF('M4 Caffeine &amp; Energy'!N216="","",'M4 Caffeine &amp; Energy'!N216)</f>
        <v/>
      </c>
      <c r="I216" s="34">
        <f>IF('M4 Caffeine &amp; Energy'!AJ216="","",'M4 Caffeine &amp; Energy'!AJ216)</f>
        <v/>
      </c>
      <c r="J216" s="34" t="inlineStr">
        <is>
          <t>Capture live promo to assess.</t>
        </is>
      </c>
    </row>
    <row r="217" ht="28" customHeight="1">
      <c r="A217" s="34" t="inlineStr">
        <is>
          <t>Alani Nu</t>
        </is>
      </c>
      <c r="B217" s="34" t="inlineStr">
        <is>
          <t>Alani Nu Energy | Breezeberry | 24 pack 355mL</t>
        </is>
      </c>
      <c r="C217" s="34" t="inlineStr">
        <is>
          <t>4) Caffeine &amp; energy beverage</t>
        </is>
      </c>
      <c r="D217" s="49">
        <f>IF('M4 Caffeine &amp; Energy'!F217="","",'M4 Caffeine &amp; Energy'!F217)</f>
        <v/>
      </c>
      <c r="E217" s="52">
        <f>IF('M4 Caffeine &amp; Energy'!J217="","",'M4 Caffeine &amp; Energy'!J217)</f>
        <v/>
      </c>
      <c r="F217" s="50">
        <f>IF('M4 Caffeine &amp; Energy'!K217="","",'M4 Caffeine &amp; Energy'!K217)</f>
        <v/>
      </c>
      <c r="G217" s="49">
        <f>IF('M4 Caffeine &amp; Energy'!AM217="","",'M4 Caffeine &amp; Energy'!AM217)</f>
        <v/>
      </c>
      <c r="H217" s="50">
        <f>IF('M4 Caffeine &amp; Energy'!N217="","",'M4 Caffeine &amp; Energy'!N217)</f>
        <v/>
      </c>
      <c r="I217" s="34">
        <f>IF('M4 Caffeine &amp; Energy'!AJ217="","",'M4 Caffeine &amp; Energy'!AJ217)</f>
        <v/>
      </c>
      <c r="J217" s="34" t="inlineStr">
        <is>
          <t>Capture live promo to assess.</t>
        </is>
      </c>
    </row>
    <row r="218" ht="28" customHeight="1">
      <c r="A218" s="34" t="inlineStr">
        <is>
          <t>Alani Nu</t>
        </is>
      </c>
      <c r="B218" s="34" t="inlineStr">
        <is>
          <t>Alani Nu Energy | Watermelon Wave | single 355mL</t>
        </is>
      </c>
      <c r="C218" s="34" t="inlineStr">
        <is>
          <t>4) Caffeine &amp; energy beverage</t>
        </is>
      </c>
      <c r="D218" s="49">
        <f>IF('M4 Caffeine &amp; Energy'!F218="","",'M4 Caffeine &amp; Energy'!F218)</f>
        <v/>
      </c>
      <c r="E218" s="52">
        <f>IF('M4 Caffeine &amp; Energy'!J218="","",'M4 Caffeine &amp; Energy'!J218)</f>
        <v/>
      </c>
      <c r="F218" s="50">
        <f>IF('M4 Caffeine &amp; Energy'!K218="","",'M4 Caffeine &amp; Energy'!K218)</f>
        <v/>
      </c>
      <c r="G218" s="49">
        <f>IF('M4 Caffeine &amp; Energy'!AM218="","",'M4 Caffeine &amp; Energy'!AM218)</f>
        <v/>
      </c>
      <c r="H218" s="50">
        <f>IF('M4 Caffeine &amp; Energy'!N218="","",'M4 Caffeine &amp; Energy'!N218)</f>
        <v/>
      </c>
      <c r="I218" s="34">
        <f>IF('M4 Caffeine &amp; Energy'!AJ218="","",'M4 Caffeine &amp; Energy'!AJ218)</f>
        <v/>
      </c>
      <c r="J218" s="34" t="inlineStr">
        <is>
          <t>Capture live promo to assess.</t>
        </is>
      </c>
    </row>
    <row r="219" ht="28" customHeight="1">
      <c r="A219" s="34" t="inlineStr">
        <is>
          <t>Alani Nu</t>
        </is>
      </c>
      <c r="B219" s="34" t="inlineStr">
        <is>
          <t>Alani Nu Energy | Watermelon Wave | 8 pack 355mL</t>
        </is>
      </c>
      <c r="C219" s="34" t="inlineStr">
        <is>
          <t>4) Caffeine &amp; energy beverage</t>
        </is>
      </c>
      <c r="D219" s="49">
        <f>IF('M4 Caffeine &amp; Energy'!F219="","",'M4 Caffeine &amp; Energy'!F219)</f>
        <v/>
      </c>
      <c r="E219" s="52">
        <f>IF('M4 Caffeine &amp; Energy'!J219="","",'M4 Caffeine &amp; Energy'!J219)</f>
        <v/>
      </c>
      <c r="F219" s="50">
        <f>IF('M4 Caffeine &amp; Energy'!K219="","",'M4 Caffeine &amp; Energy'!K219)</f>
        <v/>
      </c>
      <c r="G219" s="49">
        <f>IF('M4 Caffeine &amp; Energy'!AM219="","",'M4 Caffeine &amp; Energy'!AM219)</f>
        <v/>
      </c>
      <c r="H219" s="50">
        <f>IF('M4 Caffeine &amp; Energy'!N219="","",'M4 Caffeine &amp; Energy'!N219)</f>
        <v/>
      </c>
      <c r="I219" s="34">
        <f>IF('M4 Caffeine &amp; Energy'!AJ219="","",'M4 Caffeine &amp; Energy'!AJ219)</f>
        <v/>
      </c>
      <c r="J219" s="34" t="inlineStr">
        <is>
          <t>Capture live promo to assess.</t>
        </is>
      </c>
    </row>
    <row r="220" ht="28" customHeight="1">
      <c r="A220" s="34" t="inlineStr">
        <is>
          <t>Alani Nu</t>
        </is>
      </c>
      <c r="B220" s="34" t="inlineStr">
        <is>
          <t>Alani Nu Energy | Watermelon Wave | 12 pack 355mL</t>
        </is>
      </c>
      <c r="C220" s="34" t="inlineStr">
        <is>
          <t>4) Caffeine &amp; energy beverage</t>
        </is>
      </c>
      <c r="D220" s="49">
        <f>IF('M4 Caffeine &amp; Energy'!F220="","",'M4 Caffeine &amp; Energy'!F220)</f>
        <v/>
      </c>
      <c r="E220" s="52">
        <f>IF('M4 Caffeine &amp; Energy'!J220="","",'M4 Caffeine &amp; Energy'!J220)</f>
        <v/>
      </c>
      <c r="F220" s="50">
        <f>IF('M4 Caffeine &amp; Energy'!K220="","",'M4 Caffeine &amp; Energy'!K220)</f>
        <v/>
      </c>
      <c r="G220" s="49">
        <f>IF('M4 Caffeine &amp; Energy'!AM220="","",'M4 Caffeine &amp; Energy'!AM220)</f>
        <v/>
      </c>
      <c r="H220" s="50">
        <f>IF('M4 Caffeine &amp; Energy'!N220="","",'M4 Caffeine &amp; Energy'!N220)</f>
        <v/>
      </c>
      <c r="I220" s="34">
        <f>IF('M4 Caffeine &amp; Energy'!AJ220="","",'M4 Caffeine &amp; Energy'!AJ220)</f>
        <v/>
      </c>
      <c r="J220" s="34" t="inlineStr">
        <is>
          <t>Capture live promo to assess.</t>
        </is>
      </c>
    </row>
    <row r="221" ht="28" customHeight="1">
      <c r="A221" s="34" t="inlineStr">
        <is>
          <t>Alani Nu</t>
        </is>
      </c>
      <c r="B221" s="34" t="inlineStr">
        <is>
          <t>Alani Nu Energy | Watermelon Wave | 15 pack 355mL</t>
        </is>
      </c>
      <c r="C221" s="34" t="inlineStr">
        <is>
          <t>4) Caffeine &amp; energy beverage</t>
        </is>
      </c>
      <c r="D221" s="49">
        <f>IF('M4 Caffeine &amp; Energy'!F221="","",'M4 Caffeine &amp; Energy'!F221)</f>
        <v/>
      </c>
      <c r="E221" s="52">
        <f>IF('M4 Caffeine &amp; Energy'!J221="","",'M4 Caffeine &amp; Energy'!J221)</f>
        <v/>
      </c>
      <c r="F221" s="50">
        <f>IF('M4 Caffeine &amp; Energy'!K221="","",'M4 Caffeine &amp; Energy'!K221)</f>
        <v/>
      </c>
      <c r="G221" s="49">
        <f>IF('M4 Caffeine &amp; Energy'!AM221="","",'M4 Caffeine &amp; Energy'!AM221)</f>
        <v/>
      </c>
      <c r="H221" s="50">
        <f>IF('M4 Caffeine &amp; Energy'!N221="","",'M4 Caffeine &amp; Energy'!N221)</f>
        <v/>
      </c>
      <c r="I221" s="34">
        <f>IF('M4 Caffeine &amp; Energy'!AJ221="","",'M4 Caffeine &amp; Energy'!AJ221)</f>
        <v/>
      </c>
      <c r="J221" s="34" t="inlineStr">
        <is>
          <t>Capture live promo to assess.</t>
        </is>
      </c>
    </row>
    <row r="222" ht="28" customHeight="1">
      <c r="A222" s="34" t="inlineStr">
        <is>
          <t>Alani Nu</t>
        </is>
      </c>
      <c r="B222" s="34" t="inlineStr">
        <is>
          <t>Alani Nu Energy | Watermelon Wave | 18 pack 355mL</t>
        </is>
      </c>
      <c r="C222" s="34" t="inlineStr">
        <is>
          <t>4) Caffeine &amp; energy beverage</t>
        </is>
      </c>
      <c r="D222" s="49">
        <f>IF('M4 Caffeine &amp; Energy'!F222="","",'M4 Caffeine &amp; Energy'!F222)</f>
        <v/>
      </c>
      <c r="E222" s="52">
        <f>IF('M4 Caffeine &amp; Energy'!J222="","",'M4 Caffeine &amp; Energy'!J222)</f>
        <v/>
      </c>
      <c r="F222" s="50">
        <f>IF('M4 Caffeine &amp; Energy'!K222="","",'M4 Caffeine &amp; Energy'!K222)</f>
        <v/>
      </c>
      <c r="G222" s="49">
        <f>IF('M4 Caffeine &amp; Energy'!AM222="","",'M4 Caffeine &amp; Energy'!AM222)</f>
        <v/>
      </c>
      <c r="H222" s="50">
        <f>IF('M4 Caffeine &amp; Energy'!N222="","",'M4 Caffeine &amp; Energy'!N222)</f>
        <v/>
      </c>
      <c r="I222" s="34">
        <f>IF('M4 Caffeine &amp; Energy'!AJ222="","",'M4 Caffeine &amp; Energy'!AJ222)</f>
        <v/>
      </c>
      <c r="J222" s="34" t="inlineStr">
        <is>
          <t>Capture live promo to assess.</t>
        </is>
      </c>
    </row>
    <row r="223" ht="28" customHeight="1">
      <c r="A223" s="34" t="inlineStr">
        <is>
          <t>Alani Nu</t>
        </is>
      </c>
      <c r="B223" s="34" t="inlineStr">
        <is>
          <t>Alani Nu Energy | Watermelon Wave | 24 pack 355mL</t>
        </is>
      </c>
      <c r="C223" s="34" t="inlineStr">
        <is>
          <t>4) Caffeine &amp; energy beverage</t>
        </is>
      </c>
      <c r="D223" s="49">
        <f>IF('M4 Caffeine &amp; Energy'!F223="","",'M4 Caffeine &amp; Energy'!F223)</f>
        <v/>
      </c>
      <c r="E223" s="52">
        <f>IF('M4 Caffeine &amp; Energy'!J223="","",'M4 Caffeine &amp; Energy'!J223)</f>
        <v/>
      </c>
      <c r="F223" s="50">
        <f>IF('M4 Caffeine &amp; Energy'!K223="","",'M4 Caffeine &amp; Energy'!K223)</f>
        <v/>
      </c>
      <c r="G223" s="49">
        <f>IF('M4 Caffeine &amp; Energy'!AM223="","",'M4 Caffeine &amp; Energy'!AM223)</f>
        <v/>
      </c>
      <c r="H223" s="50">
        <f>IF('M4 Caffeine &amp; Energy'!N223="","",'M4 Caffeine &amp; Energy'!N223)</f>
        <v/>
      </c>
      <c r="I223" s="34">
        <f>IF('M4 Caffeine &amp; Energy'!AJ223="","",'M4 Caffeine &amp; Energy'!AJ223)</f>
        <v/>
      </c>
      <c r="J223" s="34" t="inlineStr">
        <is>
          <t>Capture live promo to assess.</t>
        </is>
      </c>
    </row>
    <row r="224" ht="28" customHeight="1">
      <c r="A224" s="34" t="inlineStr">
        <is>
          <t>Bang</t>
        </is>
      </c>
      <c r="B224" s="34" t="inlineStr">
        <is>
          <t>Bang Energy | Rainbow Unicorn | single 473mL</t>
        </is>
      </c>
      <c r="C224" s="34" t="inlineStr">
        <is>
          <t>4) Caffeine &amp; energy beverage</t>
        </is>
      </c>
      <c r="D224" s="49">
        <f>IF('M4 Caffeine &amp; Energy'!F224="","",'M4 Caffeine &amp; Energy'!F224)</f>
        <v/>
      </c>
      <c r="E224" s="52">
        <f>IF('M4 Caffeine &amp; Energy'!J224="","",'M4 Caffeine &amp; Energy'!J224)</f>
        <v/>
      </c>
      <c r="F224" s="50">
        <f>IF('M4 Caffeine &amp; Energy'!K224="","",'M4 Caffeine &amp; Energy'!K224)</f>
        <v/>
      </c>
      <c r="G224" s="49">
        <f>IF('M4 Caffeine &amp; Energy'!AM224="","",'M4 Caffeine &amp; Energy'!AM224)</f>
        <v/>
      </c>
      <c r="H224" s="50">
        <f>IF('M4 Caffeine &amp; Energy'!N224="","",'M4 Caffeine &amp; Energy'!N224)</f>
        <v/>
      </c>
      <c r="I224" s="34">
        <f>IF('M4 Caffeine &amp; Energy'!AJ224="","",'M4 Caffeine &amp; Energy'!AJ224)</f>
        <v/>
      </c>
      <c r="J224" s="34" t="inlineStr">
        <is>
          <t>Capture live promo to assess.</t>
        </is>
      </c>
    </row>
    <row r="225" ht="28" customHeight="1">
      <c r="A225" s="34" t="inlineStr">
        <is>
          <t>Bang</t>
        </is>
      </c>
      <c r="B225" s="34" t="inlineStr">
        <is>
          <t>Bang Energy | Rainbow Unicorn | 8 pack 473mL</t>
        </is>
      </c>
      <c r="C225" s="34" t="inlineStr">
        <is>
          <t>4) Caffeine &amp; energy beverage</t>
        </is>
      </c>
      <c r="D225" s="49">
        <f>IF('M4 Caffeine &amp; Energy'!F225="","",'M4 Caffeine &amp; Energy'!F225)</f>
        <v/>
      </c>
      <c r="E225" s="52">
        <f>IF('M4 Caffeine &amp; Energy'!J225="","",'M4 Caffeine &amp; Energy'!J225)</f>
        <v/>
      </c>
      <c r="F225" s="50">
        <f>IF('M4 Caffeine &amp; Energy'!K225="","",'M4 Caffeine &amp; Energy'!K225)</f>
        <v/>
      </c>
      <c r="G225" s="49">
        <f>IF('M4 Caffeine &amp; Energy'!AM225="","",'M4 Caffeine &amp; Energy'!AM225)</f>
        <v/>
      </c>
      <c r="H225" s="50">
        <f>IF('M4 Caffeine &amp; Energy'!N225="","",'M4 Caffeine &amp; Energy'!N225)</f>
        <v/>
      </c>
      <c r="I225" s="34">
        <f>IF('M4 Caffeine &amp; Energy'!AJ225="","",'M4 Caffeine &amp; Energy'!AJ225)</f>
        <v/>
      </c>
      <c r="J225" s="34" t="inlineStr">
        <is>
          <t>Capture live promo to assess.</t>
        </is>
      </c>
    </row>
    <row r="226" ht="28" customHeight="1">
      <c r="A226" s="34" t="inlineStr">
        <is>
          <t>Bang</t>
        </is>
      </c>
      <c r="B226" s="34" t="inlineStr">
        <is>
          <t>Bang Energy | Rainbow Unicorn | 12 pack 473mL</t>
        </is>
      </c>
      <c r="C226" s="34" t="inlineStr">
        <is>
          <t>4) Caffeine &amp; energy beverage</t>
        </is>
      </c>
      <c r="D226" s="49">
        <f>IF('M4 Caffeine &amp; Energy'!F226="","",'M4 Caffeine &amp; Energy'!F226)</f>
        <v/>
      </c>
      <c r="E226" s="52">
        <f>IF('M4 Caffeine &amp; Energy'!J226="","",'M4 Caffeine &amp; Energy'!J226)</f>
        <v/>
      </c>
      <c r="F226" s="50">
        <f>IF('M4 Caffeine &amp; Energy'!K226="","",'M4 Caffeine &amp; Energy'!K226)</f>
        <v/>
      </c>
      <c r="G226" s="49">
        <f>IF('M4 Caffeine &amp; Energy'!AM226="","",'M4 Caffeine &amp; Energy'!AM226)</f>
        <v/>
      </c>
      <c r="H226" s="50">
        <f>IF('M4 Caffeine &amp; Energy'!N226="","",'M4 Caffeine &amp; Energy'!N226)</f>
        <v/>
      </c>
      <c r="I226" s="34">
        <f>IF('M4 Caffeine &amp; Energy'!AJ226="","",'M4 Caffeine &amp; Energy'!AJ226)</f>
        <v/>
      </c>
      <c r="J226" s="34" t="inlineStr">
        <is>
          <t>Capture live promo to assess.</t>
        </is>
      </c>
    </row>
    <row r="227" ht="28" customHeight="1">
      <c r="A227" s="34" t="inlineStr">
        <is>
          <t>Bang</t>
        </is>
      </c>
      <c r="B227" s="34" t="inlineStr">
        <is>
          <t>Bang Energy | Rainbow Unicorn | 18 pack 473mL</t>
        </is>
      </c>
      <c r="C227" s="34" t="inlineStr">
        <is>
          <t>4) Caffeine &amp; energy beverage</t>
        </is>
      </c>
      <c r="D227" s="49">
        <f>IF('M4 Caffeine &amp; Energy'!F227="","",'M4 Caffeine &amp; Energy'!F227)</f>
        <v/>
      </c>
      <c r="E227" s="52">
        <f>IF('M4 Caffeine &amp; Energy'!J227="","",'M4 Caffeine &amp; Energy'!J227)</f>
        <v/>
      </c>
      <c r="F227" s="50">
        <f>IF('M4 Caffeine &amp; Energy'!K227="","",'M4 Caffeine &amp; Energy'!K227)</f>
        <v/>
      </c>
      <c r="G227" s="49">
        <f>IF('M4 Caffeine &amp; Energy'!AM227="","",'M4 Caffeine &amp; Energy'!AM227)</f>
        <v/>
      </c>
      <c r="H227" s="50">
        <f>IF('M4 Caffeine &amp; Energy'!N227="","",'M4 Caffeine &amp; Energy'!N227)</f>
        <v/>
      </c>
      <c r="I227" s="34">
        <f>IF('M4 Caffeine &amp; Energy'!AJ227="","",'M4 Caffeine &amp; Energy'!AJ227)</f>
        <v/>
      </c>
      <c r="J227" s="34" t="inlineStr">
        <is>
          <t>Capture live promo to assess.</t>
        </is>
      </c>
    </row>
    <row r="228" ht="28" customHeight="1">
      <c r="A228" s="34" t="inlineStr">
        <is>
          <t>Bang</t>
        </is>
      </c>
      <c r="B228" s="34" t="inlineStr">
        <is>
          <t>Bang Energy | Rainbow Unicorn | 24 pack 473mL</t>
        </is>
      </c>
      <c r="C228" s="34" t="inlineStr">
        <is>
          <t>4) Caffeine &amp; energy beverage</t>
        </is>
      </c>
      <c r="D228" s="49">
        <f>IF('M4 Caffeine &amp; Energy'!F228="","",'M4 Caffeine &amp; Energy'!F228)</f>
        <v/>
      </c>
      <c r="E228" s="52">
        <f>IF('M4 Caffeine &amp; Energy'!J228="","",'M4 Caffeine &amp; Energy'!J228)</f>
        <v/>
      </c>
      <c r="F228" s="50">
        <f>IF('M4 Caffeine &amp; Energy'!K228="","",'M4 Caffeine &amp; Energy'!K228)</f>
        <v/>
      </c>
      <c r="G228" s="49">
        <f>IF('M4 Caffeine &amp; Energy'!AM228="","",'M4 Caffeine &amp; Energy'!AM228)</f>
        <v/>
      </c>
      <c r="H228" s="50">
        <f>IF('M4 Caffeine &amp; Energy'!N228="","",'M4 Caffeine &amp; Energy'!N228)</f>
        <v/>
      </c>
      <c r="I228" s="34">
        <f>IF('M4 Caffeine &amp; Energy'!AJ228="","",'M4 Caffeine &amp; Energy'!AJ228)</f>
        <v/>
      </c>
      <c r="J228" s="34" t="inlineStr">
        <is>
          <t>Capture live promo to assess.</t>
        </is>
      </c>
    </row>
    <row r="229" ht="28" customHeight="1">
      <c r="A229" s="34" t="inlineStr">
        <is>
          <t>Bang</t>
        </is>
      </c>
      <c r="B229" s="34" t="inlineStr">
        <is>
          <t>Bang Energy | Star Blast | single 473mL</t>
        </is>
      </c>
      <c r="C229" s="34" t="inlineStr">
        <is>
          <t>4) Caffeine &amp; energy beverage</t>
        </is>
      </c>
      <c r="D229" s="49">
        <f>IF('M4 Caffeine &amp; Energy'!F229="","",'M4 Caffeine &amp; Energy'!F229)</f>
        <v/>
      </c>
      <c r="E229" s="52">
        <f>IF('M4 Caffeine &amp; Energy'!J229="","",'M4 Caffeine &amp; Energy'!J229)</f>
        <v/>
      </c>
      <c r="F229" s="50">
        <f>IF('M4 Caffeine &amp; Energy'!K229="","",'M4 Caffeine &amp; Energy'!K229)</f>
        <v/>
      </c>
      <c r="G229" s="49">
        <f>IF('M4 Caffeine &amp; Energy'!AM229="","",'M4 Caffeine &amp; Energy'!AM229)</f>
        <v/>
      </c>
      <c r="H229" s="50">
        <f>IF('M4 Caffeine &amp; Energy'!N229="","",'M4 Caffeine &amp; Energy'!N229)</f>
        <v/>
      </c>
      <c r="I229" s="34">
        <f>IF('M4 Caffeine &amp; Energy'!AJ229="","",'M4 Caffeine &amp; Energy'!AJ229)</f>
        <v/>
      </c>
      <c r="J229" s="34" t="inlineStr">
        <is>
          <t>Capture live promo to assess.</t>
        </is>
      </c>
    </row>
    <row r="230" ht="28" customHeight="1">
      <c r="A230" s="34" t="inlineStr">
        <is>
          <t>Bang</t>
        </is>
      </c>
      <c r="B230" s="34" t="inlineStr">
        <is>
          <t>Bang Energy | Star Blast | 8 pack 473mL</t>
        </is>
      </c>
      <c r="C230" s="34" t="inlineStr">
        <is>
          <t>4) Caffeine &amp; energy beverage</t>
        </is>
      </c>
      <c r="D230" s="49">
        <f>IF('M4 Caffeine &amp; Energy'!F230="","",'M4 Caffeine &amp; Energy'!F230)</f>
        <v/>
      </c>
      <c r="E230" s="52">
        <f>IF('M4 Caffeine &amp; Energy'!J230="","",'M4 Caffeine &amp; Energy'!J230)</f>
        <v/>
      </c>
      <c r="F230" s="50">
        <f>IF('M4 Caffeine &amp; Energy'!K230="","",'M4 Caffeine &amp; Energy'!K230)</f>
        <v/>
      </c>
      <c r="G230" s="49">
        <f>IF('M4 Caffeine &amp; Energy'!AM230="","",'M4 Caffeine &amp; Energy'!AM230)</f>
        <v/>
      </c>
      <c r="H230" s="50">
        <f>IF('M4 Caffeine &amp; Energy'!N230="","",'M4 Caffeine &amp; Energy'!N230)</f>
        <v/>
      </c>
      <c r="I230" s="34">
        <f>IF('M4 Caffeine &amp; Energy'!AJ230="","",'M4 Caffeine &amp; Energy'!AJ230)</f>
        <v/>
      </c>
      <c r="J230" s="34" t="inlineStr">
        <is>
          <t>Capture live promo to assess.</t>
        </is>
      </c>
    </row>
    <row r="231" ht="28" customHeight="1">
      <c r="A231" s="34" t="inlineStr">
        <is>
          <t>Bang</t>
        </is>
      </c>
      <c r="B231" s="34" t="inlineStr">
        <is>
          <t>Bang Energy | Star Blast | 12 pack 473mL</t>
        </is>
      </c>
      <c r="C231" s="34" t="inlineStr">
        <is>
          <t>4) Caffeine &amp; energy beverage</t>
        </is>
      </c>
      <c r="D231" s="49">
        <f>IF('M4 Caffeine &amp; Energy'!F231="","",'M4 Caffeine &amp; Energy'!F231)</f>
        <v/>
      </c>
      <c r="E231" s="52">
        <f>IF('M4 Caffeine &amp; Energy'!J231="","",'M4 Caffeine &amp; Energy'!J231)</f>
        <v/>
      </c>
      <c r="F231" s="50">
        <f>IF('M4 Caffeine &amp; Energy'!K231="","",'M4 Caffeine &amp; Energy'!K231)</f>
        <v/>
      </c>
      <c r="G231" s="49">
        <f>IF('M4 Caffeine &amp; Energy'!AM231="","",'M4 Caffeine &amp; Energy'!AM231)</f>
        <v/>
      </c>
      <c r="H231" s="50">
        <f>IF('M4 Caffeine &amp; Energy'!N231="","",'M4 Caffeine &amp; Energy'!N231)</f>
        <v/>
      </c>
      <c r="I231" s="34">
        <f>IF('M4 Caffeine &amp; Energy'!AJ231="","",'M4 Caffeine &amp; Energy'!AJ231)</f>
        <v/>
      </c>
      <c r="J231" s="34" t="inlineStr">
        <is>
          <t>Capture live promo to assess.</t>
        </is>
      </c>
    </row>
    <row r="232" ht="28" customHeight="1">
      <c r="A232" s="34" t="inlineStr">
        <is>
          <t>Bang</t>
        </is>
      </c>
      <c r="B232" s="34" t="inlineStr">
        <is>
          <t>Bang Energy | Star Blast | 18 pack 473mL</t>
        </is>
      </c>
      <c r="C232" s="34" t="inlineStr">
        <is>
          <t>4) Caffeine &amp; energy beverage</t>
        </is>
      </c>
      <c r="D232" s="49">
        <f>IF('M4 Caffeine &amp; Energy'!F232="","",'M4 Caffeine &amp; Energy'!F232)</f>
        <v/>
      </c>
      <c r="E232" s="52">
        <f>IF('M4 Caffeine &amp; Energy'!J232="","",'M4 Caffeine &amp; Energy'!J232)</f>
        <v/>
      </c>
      <c r="F232" s="50">
        <f>IF('M4 Caffeine &amp; Energy'!K232="","",'M4 Caffeine &amp; Energy'!K232)</f>
        <v/>
      </c>
      <c r="G232" s="49">
        <f>IF('M4 Caffeine &amp; Energy'!AM232="","",'M4 Caffeine &amp; Energy'!AM232)</f>
        <v/>
      </c>
      <c r="H232" s="50">
        <f>IF('M4 Caffeine &amp; Energy'!N232="","",'M4 Caffeine &amp; Energy'!N232)</f>
        <v/>
      </c>
      <c r="I232" s="34">
        <f>IF('M4 Caffeine &amp; Energy'!AJ232="","",'M4 Caffeine &amp; Energy'!AJ232)</f>
        <v/>
      </c>
      <c r="J232" s="34" t="inlineStr">
        <is>
          <t>Capture live promo to assess.</t>
        </is>
      </c>
    </row>
    <row r="233" ht="28" customHeight="1">
      <c r="A233" s="34" t="inlineStr">
        <is>
          <t>Bang</t>
        </is>
      </c>
      <c r="B233" s="34" t="inlineStr">
        <is>
          <t>Bang Energy | Star Blast | 24 pack 473mL</t>
        </is>
      </c>
      <c r="C233" s="34" t="inlineStr">
        <is>
          <t>4) Caffeine &amp; energy beverage</t>
        </is>
      </c>
      <c r="D233" s="49">
        <f>IF('M4 Caffeine &amp; Energy'!F233="","",'M4 Caffeine &amp; Energy'!F233)</f>
        <v/>
      </c>
      <c r="E233" s="52">
        <f>IF('M4 Caffeine &amp; Energy'!J233="","",'M4 Caffeine &amp; Energy'!J233)</f>
        <v/>
      </c>
      <c r="F233" s="50">
        <f>IF('M4 Caffeine &amp; Energy'!K233="","",'M4 Caffeine &amp; Energy'!K233)</f>
        <v/>
      </c>
      <c r="G233" s="49">
        <f>IF('M4 Caffeine &amp; Energy'!AM233="","",'M4 Caffeine &amp; Energy'!AM233)</f>
        <v/>
      </c>
      <c r="H233" s="50">
        <f>IF('M4 Caffeine &amp; Energy'!N233="","",'M4 Caffeine &amp; Energy'!N233)</f>
        <v/>
      </c>
      <c r="I233" s="34">
        <f>IF('M4 Caffeine &amp; Energy'!AJ233="","",'M4 Caffeine &amp; Energy'!AJ233)</f>
        <v/>
      </c>
      <c r="J233" s="34" t="inlineStr">
        <is>
          <t>Capture live promo to assess.</t>
        </is>
      </c>
    </row>
    <row r="234" ht="28" customHeight="1">
      <c r="A234" s="34" t="inlineStr">
        <is>
          <t>Bang</t>
        </is>
      </c>
      <c r="B234" s="34" t="inlineStr">
        <is>
          <t>Bang Energy | Cotton Candy | single 473mL</t>
        </is>
      </c>
      <c r="C234" s="34" t="inlineStr">
        <is>
          <t>4) Caffeine &amp; energy beverage</t>
        </is>
      </c>
      <c r="D234" s="49">
        <f>IF('M4 Caffeine &amp; Energy'!F234="","",'M4 Caffeine &amp; Energy'!F234)</f>
        <v/>
      </c>
      <c r="E234" s="52">
        <f>IF('M4 Caffeine &amp; Energy'!J234="","",'M4 Caffeine &amp; Energy'!J234)</f>
        <v/>
      </c>
      <c r="F234" s="50">
        <f>IF('M4 Caffeine &amp; Energy'!K234="","",'M4 Caffeine &amp; Energy'!K234)</f>
        <v/>
      </c>
      <c r="G234" s="49">
        <f>IF('M4 Caffeine &amp; Energy'!AM234="","",'M4 Caffeine &amp; Energy'!AM234)</f>
        <v/>
      </c>
      <c r="H234" s="50">
        <f>IF('M4 Caffeine &amp; Energy'!N234="","",'M4 Caffeine &amp; Energy'!N234)</f>
        <v/>
      </c>
      <c r="I234" s="34">
        <f>IF('M4 Caffeine &amp; Energy'!AJ234="","",'M4 Caffeine &amp; Energy'!AJ234)</f>
        <v/>
      </c>
      <c r="J234" s="34" t="inlineStr">
        <is>
          <t>Capture live promo to assess.</t>
        </is>
      </c>
    </row>
    <row r="235" ht="28" customHeight="1">
      <c r="A235" s="34" t="inlineStr">
        <is>
          <t>Bang</t>
        </is>
      </c>
      <c r="B235" s="34" t="inlineStr">
        <is>
          <t>Bang Energy | Cotton Candy | 8 pack 473mL</t>
        </is>
      </c>
      <c r="C235" s="34" t="inlineStr">
        <is>
          <t>4) Caffeine &amp; energy beverage</t>
        </is>
      </c>
      <c r="D235" s="49">
        <f>IF('M4 Caffeine &amp; Energy'!F235="","",'M4 Caffeine &amp; Energy'!F235)</f>
        <v/>
      </c>
      <c r="E235" s="52">
        <f>IF('M4 Caffeine &amp; Energy'!J235="","",'M4 Caffeine &amp; Energy'!J235)</f>
        <v/>
      </c>
      <c r="F235" s="50">
        <f>IF('M4 Caffeine &amp; Energy'!K235="","",'M4 Caffeine &amp; Energy'!K235)</f>
        <v/>
      </c>
      <c r="G235" s="49">
        <f>IF('M4 Caffeine &amp; Energy'!AM235="","",'M4 Caffeine &amp; Energy'!AM235)</f>
        <v/>
      </c>
      <c r="H235" s="50">
        <f>IF('M4 Caffeine &amp; Energy'!N235="","",'M4 Caffeine &amp; Energy'!N235)</f>
        <v/>
      </c>
      <c r="I235" s="34">
        <f>IF('M4 Caffeine &amp; Energy'!AJ235="","",'M4 Caffeine &amp; Energy'!AJ235)</f>
        <v/>
      </c>
      <c r="J235" s="34" t="inlineStr">
        <is>
          <t>Capture live promo to assess.</t>
        </is>
      </c>
    </row>
    <row r="236" ht="28" customHeight="1">
      <c r="A236" s="34" t="inlineStr">
        <is>
          <t>Bang</t>
        </is>
      </c>
      <c r="B236" s="34" t="inlineStr">
        <is>
          <t>Bang Energy | Cotton Candy | 12 pack 473mL</t>
        </is>
      </c>
      <c r="C236" s="34" t="inlineStr">
        <is>
          <t>4) Caffeine &amp; energy beverage</t>
        </is>
      </c>
      <c r="D236" s="49">
        <f>IF('M4 Caffeine &amp; Energy'!F236="","",'M4 Caffeine &amp; Energy'!F236)</f>
        <v/>
      </c>
      <c r="E236" s="52">
        <f>IF('M4 Caffeine &amp; Energy'!J236="","",'M4 Caffeine &amp; Energy'!J236)</f>
        <v/>
      </c>
      <c r="F236" s="50">
        <f>IF('M4 Caffeine &amp; Energy'!K236="","",'M4 Caffeine &amp; Energy'!K236)</f>
        <v/>
      </c>
      <c r="G236" s="49">
        <f>IF('M4 Caffeine &amp; Energy'!AM236="","",'M4 Caffeine &amp; Energy'!AM236)</f>
        <v/>
      </c>
      <c r="H236" s="50">
        <f>IF('M4 Caffeine &amp; Energy'!N236="","",'M4 Caffeine &amp; Energy'!N236)</f>
        <v/>
      </c>
      <c r="I236" s="34">
        <f>IF('M4 Caffeine &amp; Energy'!AJ236="","",'M4 Caffeine &amp; Energy'!AJ236)</f>
        <v/>
      </c>
      <c r="J236" s="34" t="inlineStr">
        <is>
          <t>Capture live promo to assess.</t>
        </is>
      </c>
    </row>
    <row r="237" ht="28" customHeight="1">
      <c r="A237" s="34" t="inlineStr">
        <is>
          <t>Bang</t>
        </is>
      </c>
      <c r="B237" s="34" t="inlineStr">
        <is>
          <t>Bang Energy | Cotton Candy | 18 pack 473mL</t>
        </is>
      </c>
      <c r="C237" s="34" t="inlineStr">
        <is>
          <t>4) Caffeine &amp; energy beverage</t>
        </is>
      </c>
      <c r="D237" s="49">
        <f>IF('M4 Caffeine &amp; Energy'!F237="","",'M4 Caffeine &amp; Energy'!F237)</f>
        <v/>
      </c>
      <c r="E237" s="52">
        <f>IF('M4 Caffeine &amp; Energy'!J237="","",'M4 Caffeine &amp; Energy'!J237)</f>
        <v/>
      </c>
      <c r="F237" s="50">
        <f>IF('M4 Caffeine &amp; Energy'!K237="","",'M4 Caffeine &amp; Energy'!K237)</f>
        <v/>
      </c>
      <c r="G237" s="49">
        <f>IF('M4 Caffeine &amp; Energy'!AM237="","",'M4 Caffeine &amp; Energy'!AM237)</f>
        <v/>
      </c>
      <c r="H237" s="50">
        <f>IF('M4 Caffeine &amp; Energy'!N237="","",'M4 Caffeine &amp; Energy'!N237)</f>
        <v/>
      </c>
      <c r="I237" s="34">
        <f>IF('M4 Caffeine &amp; Energy'!AJ237="","",'M4 Caffeine &amp; Energy'!AJ237)</f>
        <v/>
      </c>
      <c r="J237" s="34" t="inlineStr">
        <is>
          <t>Capture live promo to assess.</t>
        </is>
      </c>
    </row>
    <row r="238" ht="28" customHeight="1">
      <c r="A238" s="34" t="inlineStr">
        <is>
          <t>Bang</t>
        </is>
      </c>
      <c r="B238" s="34" t="inlineStr">
        <is>
          <t>Bang Energy | Cotton Candy | 24 pack 473mL</t>
        </is>
      </c>
      <c r="C238" s="34" t="inlineStr">
        <is>
          <t>4) Caffeine &amp; energy beverage</t>
        </is>
      </c>
      <c r="D238" s="49">
        <f>IF('M4 Caffeine &amp; Energy'!F238="","",'M4 Caffeine &amp; Energy'!F238)</f>
        <v/>
      </c>
      <c r="E238" s="52">
        <f>IF('M4 Caffeine &amp; Energy'!J238="","",'M4 Caffeine &amp; Energy'!J238)</f>
        <v/>
      </c>
      <c r="F238" s="50">
        <f>IF('M4 Caffeine &amp; Energy'!K238="","",'M4 Caffeine &amp; Energy'!K238)</f>
        <v/>
      </c>
      <c r="G238" s="49">
        <f>IF('M4 Caffeine &amp; Energy'!AM238="","",'M4 Caffeine &amp; Energy'!AM238)</f>
        <v/>
      </c>
      <c r="H238" s="50">
        <f>IF('M4 Caffeine &amp; Energy'!N238="","",'M4 Caffeine &amp; Energy'!N238)</f>
        <v/>
      </c>
      <c r="I238" s="34">
        <f>IF('M4 Caffeine &amp; Energy'!AJ238="","",'M4 Caffeine &amp; Energy'!AJ238)</f>
        <v/>
      </c>
      <c r="J238" s="34" t="inlineStr">
        <is>
          <t>Capture live promo to assess.</t>
        </is>
      </c>
    </row>
    <row r="239" ht="28" customHeight="1">
      <c r="A239" s="34" t="inlineStr">
        <is>
          <t>Bang</t>
        </is>
      </c>
      <c r="B239" s="34" t="inlineStr">
        <is>
          <t>Bang Energy | Blue Razz | single 473mL</t>
        </is>
      </c>
      <c r="C239" s="34" t="inlineStr">
        <is>
          <t>4) Caffeine &amp; energy beverage</t>
        </is>
      </c>
      <c r="D239" s="49">
        <f>IF('M4 Caffeine &amp; Energy'!F239="","",'M4 Caffeine &amp; Energy'!F239)</f>
        <v/>
      </c>
      <c r="E239" s="52">
        <f>IF('M4 Caffeine &amp; Energy'!J239="","",'M4 Caffeine &amp; Energy'!J239)</f>
        <v/>
      </c>
      <c r="F239" s="50">
        <f>IF('M4 Caffeine &amp; Energy'!K239="","",'M4 Caffeine &amp; Energy'!K239)</f>
        <v/>
      </c>
      <c r="G239" s="49">
        <f>IF('M4 Caffeine &amp; Energy'!AM239="","",'M4 Caffeine &amp; Energy'!AM239)</f>
        <v/>
      </c>
      <c r="H239" s="50">
        <f>IF('M4 Caffeine &amp; Energy'!N239="","",'M4 Caffeine &amp; Energy'!N239)</f>
        <v/>
      </c>
      <c r="I239" s="34">
        <f>IF('M4 Caffeine &amp; Energy'!AJ239="","",'M4 Caffeine &amp; Energy'!AJ239)</f>
        <v/>
      </c>
      <c r="J239" s="34" t="inlineStr">
        <is>
          <t>Capture live promo to assess.</t>
        </is>
      </c>
    </row>
    <row r="240" ht="28" customHeight="1">
      <c r="A240" s="34" t="inlineStr">
        <is>
          <t>Bang</t>
        </is>
      </c>
      <c r="B240" s="34" t="inlineStr">
        <is>
          <t>Bang Energy | Blue Razz | 8 pack 473mL</t>
        </is>
      </c>
      <c r="C240" s="34" t="inlineStr">
        <is>
          <t>4) Caffeine &amp; energy beverage</t>
        </is>
      </c>
      <c r="D240" s="49">
        <f>IF('M4 Caffeine &amp; Energy'!F240="","",'M4 Caffeine &amp; Energy'!F240)</f>
        <v/>
      </c>
      <c r="E240" s="52">
        <f>IF('M4 Caffeine &amp; Energy'!J240="","",'M4 Caffeine &amp; Energy'!J240)</f>
        <v/>
      </c>
      <c r="F240" s="50">
        <f>IF('M4 Caffeine &amp; Energy'!K240="","",'M4 Caffeine &amp; Energy'!K240)</f>
        <v/>
      </c>
      <c r="G240" s="49">
        <f>IF('M4 Caffeine &amp; Energy'!AM240="","",'M4 Caffeine &amp; Energy'!AM240)</f>
        <v/>
      </c>
      <c r="H240" s="50">
        <f>IF('M4 Caffeine &amp; Energy'!N240="","",'M4 Caffeine &amp; Energy'!N240)</f>
        <v/>
      </c>
      <c r="I240" s="34">
        <f>IF('M4 Caffeine &amp; Energy'!AJ240="","",'M4 Caffeine &amp; Energy'!AJ240)</f>
        <v/>
      </c>
      <c r="J240" s="34" t="inlineStr">
        <is>
          <t>Capture live promo to assess.</t>
        </is>
      </c>
    </row>
    <row r="241" ht="28" customHeight="1">
      <c r="A241" s="34" t="inlineStr">
        <is>
          <t>Bang</t>
        </is>
      </c>
      <c r="B241" s="34" t="inlineStr">
        <is>
          <t>Bang Energy | Blue Razz | 12 pack 473mL</t>
        </is>
      </c>
      <c r="C241" s="34" t="inlineStr">
        <is>
          <t>4) Caffeine &amp; energy beverage</t>
        </is>
      </c>
      <c r="D241" s="49">
        <f>IF('M4 Caffeine &amp; Energy'!F241="","",'M4 Caffeine &amp; Energy'!F241)</f>
        <v/>
      </c>
      <c r="E241" s="52">
        <f>IF('M4 Caffeine &amp; Energy'!J241="","",'M4 Caffeine &amp; Energy'!J241)</f>
        <v/>
      </c>
      <c r="F241" s="50">
        <f>IF('M4 Caffeine &amp; Energy'!K241="","",'M4 Caffeine &amp; Energy'!K241)</f>
        <v/>
      </c>
      <c r="G241" s="49">
        <f>IF('M4 Caffeine &amp; Energy'!AM241="","",'M4 Caffeine &amp; Energy'!AM241)</f>
        <v/>
      </c>
      <c r="H241" s="50">
        <f>IF('M4 Caffeine &amp; Energy'!N241="","",'M4 Caffeine &amp; Energy'!N241)</f>
        <v/>
      </c>
      <c r="I241" s="34">
        <f>IF('M4 Caffeine &amp; Energy'!AJ241="","",'M4 Caffeine &amp; Energy'!AJ241)</f>
        <v/>
      </c>
      <c r="J241" s="34" t="inlineStr">
        <is>
          <t>Capture live promo to assess.</t>
        </is>
      </c>
    </row>
    <row r="242" ht="28" customHeight="1">
      <c r="A242" s="34" t="inlineStr">
        <is>
          <t>Bang</t>
        </is>
      </c>
      <c r="B242" s="34" t="inlineStr">
        <is>
          <t>Bang Energy | Blue Razz | 18 pack 473mL</t>
        </is>
      </c>
      <c r="C242" s="34" t="inlineStr">
        <is>
          <t>4) Caffeine &amp; energy beverage</t>
        </is>
      </c>
      <c r="D242" s="49">
        <f>IF('M4 Caffeine &amp; Energy'!F242="","",'M4 Caffeine &amp; Energy'!F242)</f>
        <v/>
      </c>
      <c r="E242" s="52">
        <f>IF('M4 Caffeine &amp; Energy'!J242="","",'M4 Caffeine &amp; Energy'!J242)</f>
        <v/>
      </c>
      <c r="F242" s="50">
        <f>IF('M4 Caffeine &amp; Energy'!K242="","",'M4 Caffeine &amp; Energy'!K242)</f>
        <v/>
      </c>
      <c r="G242" s="49">
        <f>IF('M4 Caffeine &amp; Energy'!AM242="","",'M4 Caffeine &amp; Energy'!AM242)</f>
        <v/>
      </c>
      <c r="H242" s="50">
        <f>IF('M4 Caffeine &amp; Energy'!N242="","",'M4 Caffeine &amp; Energy'!N242)</f>
        <v/>
      </c>
      <c r="I242" s="34">
        <f>IF('M4 Caffeine &amp; Energy'!AJ242="","",'M4 Caffeine &amp; Energy'!AJ242)</f>
        <v/>
      </c>
      <c r="J242" s="34" t="inlineStr">
        <is>
          <t>Capture live promo to assess.</t>
        </is>
      </c>
    </row>
    <row r="243" ht="28" customHeight="1">
      <c r="A243" s="34" t="inlineStr">
        <is>
          <t>Bang</t>
        </is>
      </c>
      <c r="B243" s="34" t="inlineStr">
        <is>
          <t>Bang Energy | Blue Razz | 24 pack 473mL</t>
        </is>
      </c>
      <c r="C243" s="34" t="inlineStr">
        <is>
          <t>4) Caffeine &amp; energy beverage</t>
        </is>
      </c>
      <c r="D243" s="49">
        <f>IF('M4 Caffeine &amp; Energy'!F243="","",'M4 Caffeine &amp; Energy'!F243)</f>
        <v/>
      </c>
      <c r="E243" s="52">
        <f>IF('M4 Caffeine &amp; Energy'!J243="","",'M4 Caffeine &amp; Energy'!J243)</f>
        <v/>
      </c>
      <c r="F243" s="50">
        <f>IF('M4 Caffeine &amp; Energy'!K243="","",'M4 Caffeine &amp; Energy'!K243)</f>
        <v/>
      </c>
      <c r="G243" s="49">
        <f>IF('M4 Caffeine &amp; Energy'!AM243="","",'M4 Caffeine &amp; Energy'!AM243)</f>
        <v/>
      </c>
      <c r="H243" s="50">
        <f>IF('M4 Caffeine &amp; Energy'!N243="","",'M4 Caffeine &amp; Energy'!N243)</f>
        <v/>
      </c>
      <c r="I243" s="34">
        <f>IF('M4 Caffeine &amp; Energy'!AJ243="","",'M4 Caffeine &amp; Energy'!AJ243)</f>
        <v/>
      </c>
      <c r="J243" s="34" t="inlineStr">
        <is>
          <t>Capture live promo to assess.</t>
        </is>
      </c>
    </row>
    <row r="244" ht="28" customHeight="1">
      <c r="A244" s="34" t="inlineStr">
        <is>
          <t>Bang</t>
        </is>
      </c>
      <c r="B244" s="34" t="inlineStr">
        <is>
          <t>Bang Energy | Peach Mango | single 473mL</t>
        </is>
      </c>
      <c r="C244" s="34" t="inlineStr">
        <is>
          <t>4) Caffeine &amp; energy beverage</t>
        </is>
      </c>
      <c r="D244" s="49">
        <f>IF('M4 Caffeine &amp; Energy'!F244="","",'M4 Caffeine &amp; Energy'!F244)</f>
        <v/>
      </c>
      <c r="E244" s="52">
        <f>IF('M4 Caffeine &amp; Energy'!J244="","",'M4 Caffeine &amp; Energy'!J244)</f>
        <v/>
      </c>
      <c r="F244" s="50">
        <f>IF('M4 Caffeine &amp; Energy'!K244="","",'M4 Caffeine &amp; Energy'!K244)</f>
        <v/>
      </c>
      <c r="G244" s="49">
        <f>IF('M4 Caffeine &amp; Energy'!AM244="","",'M4 Caffeine &amp; Energy'!AM244)</f>
        <v/>
      </c>
      <c r="H244" s="50">
        <f>IF('M4 Caffeine &amp; Energy'!N244="","",'M4 Caffeine &amp; Energy'!N244)</f>
        <v/>
      </c>
      <c r="I244" s="34">
        <f>IF('M4 Caffeine &amp; Energy'!AJ244="","",'M4 Caffeine &amp; Energy'!AJ244)</f>
        <v/>
      </c>
      <c r="J244" s="34" t="inlineStr">
        <is>
          <t>Capture live promo to assess.</t>
        </is>
      </c>
    </row>
    <row r="245" ht="28" customHeight="1">
      <c r="A245" s="34" t="inlineStr">
        <is>
          <t>Bang</t>
        </is>
      </c>
      <c r="B245" s="34" t="inlineStr">
        <is>
          <t>Bang Energy | Peach Mango | 8 pack 473mL</t>
        </is>
      </c>
      <c r="C245" s="34" t="inlineStr">
        <is>
          <t>4) Caffeine &amp; energy beverage</t>
        </is>
      </c>
      <c r="D245" s="49">
        <f>IF('M4 Caffeine &amp; Energy'!F245="","",'M4 Caffeine &amp; Energy'!F245)</f>
        <v/>
      </c>
      <c r="E245" s="52">
        <f>IF('M4 Caffeine &amp; Energy'!J245="","",'M4 Caffeine &amp; Energy'!J245)</f>
        <v/>
      </c>
      <c r="F245" s="50">
        <f>IF('M4 Caffeine &amp; Energy'!K245="","",'M4 Caffeine &amp; Energy'!K245)</f>
        <v/>
      </c>
      <c r="G245" s="49">
        <f>IF('M4 Caffeine &amp; Energy'!AM245="","",'M4 Caffeine &amp; Energy'!AM245)</f>
        <v/>
      </c>
      <c r="H245" s="50">
        <f>IF('M4 Caffeine &amp; Energy'!N245="","",'M4 Caffeine &amp; Energy'!N245)</f>
        <v/>
      </c>
      <c r="I245" s="34">
        <f>IF('M4 Caffeine &amp; Energy'!AJ245="","",'M4 Caffeine &amp; Energy'!AJ245)</f>
        <v/>
      </c>
      <c r="J245" s="34" t="inlineStr">
        <is>
          <t>Capture live promo to assess.</t>
        </is>
      </c>
    </row>
    <row r="246" ht="28" customHeight="1">
      <c r="A246" s="34" t="inlineStr">
        <is>
          <t>Bang</t>
        </is>
      </c>
      <c r="B246" s="34" t="inlineStr">
        <is>
          <t>Bang Energy | Peach Mango | 12 pack 473mL</t>
        </is>
      </c>
      <c r="C246" s="34" t="inlineStr">
        <is>
          <t>4) Caffeine &amp; energy beverage</t>
        </is>
      </c>
      <c r="D246" s="49">
        <f>IF('M4 Caffeine &amp; Energy'!F246="","",'M4 Caffeine &amp; Energy'!F246)</f>
        <v/>
      </c>
      <c r="E246" s="52">
        <f>IF('M4 Caffeine &amp; Energy'!J246="","",'M4 Caffeine &amp; Energy'!J246)</f>
        <v/>
      </c>
      <c r="F246" s="50">
        <f>IF('M4 Caffeine &amp; Energy'!K246="","",'M4 Caffeine &amp; Energy'!K246)</f>
        <v/>
      </c>
      <c r="G246" s="49">
        <f>IF('M4 Caffeine &amp; Energy'!AM246="","",'M4 Caffeine &amp; Energy'!AM246)</f>
        <v/>
      </c>
      <c r="H246" s="50">
        <f>IF('M4 Caffeine &amp; Energy'!N246="","",'M4 Caffeine &amp; Energy'!N246)</f>
        <v/>
      </c>
      <c r="I246" s="34">
        <f>IF('M4 Caffeine &amp; Energy'!AJ246="","",'M4 Caffeine &amp; Energy'!AJ246)</f>
        <v/>
      </c>
      <c r="J246" s="34" t="inlineStr">
        <is>
          <t>Capture live promo to assess.</t>
        </is>
      </c>
    </row>
    <row r="247" ht="28" customHeight="1">
      <c r="A247" s="34" t="inlineStr">
        <is>
          <t>Bang</t>
        </is>
      </c>
      <c r="B247" s="34" t="inlineStr">
        <is>
          <t>Bang Energy | Peach Mango | 18 pack 473mL</t>
        </is>
      </c>
      <c r="C247" s="34" t="inlineStr">
        <is>
          <t>4) Caffeine &amp; energy beverage</t>
        </is>
      </c>
      <c r="D247" s="49">
        <f>IF('M4 Caffeine &amp; Energy'!F247="","",'M4 Caffeine &amp; Energy'!F247)</f>
        <v/>
      </c>
      <c r="E247" s="52">
        <f>IF('M4 Caffeine &amp; Energy'!J247="","",'M4 Caffeine &amp; Energy'!J247)</f>
        <v/>
      </c>
      <c r="F247" s="50">
        <f>IF('M4 Caffeine &amp; Energy'!K247="","",'M4 Caffeine &amp; Energy'!K247)</f>
        <v/>
      </c>
      <c r="G247" s="49">
        <f>IF('M4 Caffeine &amp; Energy'!AM247="","",'M4 Caffeine &amp; Energy'!AM247)</f>
        <v/>
      </c>
      <c r="H247" s="50">
        <f>IF('M4 Caffeine &amp; Energy'!N247="","",'M4 Caffeine &amp; Energy'!N247)</f>
        <v/>
      </c>
      <c r="I247" s="34">
        <f>IF('M4 Caffeine &amp; Energy'!AJ247="","",'M4 Caffeine &amp; Energy'!AJ247)</f>
        <v/>
      </c>
      <c r="J247" s="34" t="inlineStr">
        <is>
          <t>Capture live promo to assess.</t>
        </is>
      </c>
    </row>
    <row r="248" ht="28" customHeight="1">
      <c r="A248" s="34" t="inlineStr">
        <is>
          <t>Bang</t>
        </is>
      </c>
      <c r="B248" s="34" t="inlineStr">
        <is>
          <t>Bang Energy | Peach Mango | 24 pack 473mL</t>
        </is>
      </c>
      <c r="C248" s="34" t="inlineStr">
        <is>
          <t>4) Caffeine &amp; energy beverage</t>
        </is>
      </c>
      <c r="D248" s="49">
        <f>IF('M4 Caffeine &amp; Energy'!F248="","",'M4 Caffeine &amp; Energy'!F248)</f>
        <v/>
      </c>
      <c r="E248" s="52">
        <f>IF('M4 Caffeine &amp; Energy'!J248="","",'M4 Caffeine &amp; Energy'!J248)</f>
        <v/>
      </c>
      <c r="F248" s="50">
        <f>IF('M4 Caffeine &amp; Energy'!K248="","",'M4 Caffeine &amp; Energy'!K248)</f>
        <v/>
      </c>
      <c r="G248" s="49">
        <f>IF('M4 Caffeine &amp; Energy'!AM248="","",'M4 Caffeine &amp; Energy'!AM248)</f>
        <v/>
      </c>
      <c r="H248" s="50">
        <f>IF('M4 Caffeine &amp; Energy'!N248="","",'M4 Caffeine &amp; Energy'!N248)</f>
        <v/>
      </c>
      <c r="I248" s="34">
        <f>IF('M4 Caffeine &amp; Energy'!AJ248="","",'M4 Caffeine &amp; Energy'!AJ248)</f>
        <v/>
      </c>
      <c r="J248" s="34" t="inlineStr">
        <is>
          <t>Capture live promo to assess.</t>
        </is>
      </c>
    </row>
    <row r="249" ht="28" customHeight="1">
      <c r="A249" s="34" t="inlineStr">
        <is>
          <t>Rockstar</t>
        </is>
      </c>
      <c r="B249" s="34" t="inlineStr">
        <is>
          <t>Rockstar Energy | Original | single 473mL</t>
        </is>
      </c>
      <c r="C249" s="34" t="inlineStr">
        <is>
          <t>4) Caffeine &amp; energy beverage</t>
        </is>
      </c>
      <c r="D249" s="49">
        <f>IF('M4 Caffeine &amp; Energy'!F249="","",'M4 Caffeine &amp; Energy'!F249)</f>
        <v/>
      </c>
      <c r="E249" s="52">
        <f>IF('M4 Caffeine &amp; Energy'!J249="","",'M4 Caffeine &amp; Energy'!J249)</f>
        <v/>
      </c>
      <c r="F249" s="50">
        <f>IF('M4 Caffeine &amp; Energy'!K249="","",'M4 Caffeine &amp; Energy'!K249)</f>
        <v/>
      </c>
      <c r="G249" s="49">
        <f>IF('M4 Caffeine &amp; Energy'!AM249="","",'M4 Caffeine &amp; Energy'!AM249)</f>
        <v/>
      </c>
      <c r="H249" s="50">
        <f>IF('M4 Caffeine &amp; Energy'!N249="","",'M4 Caffeine &amp; Energy'!N249)</f>
        <v/>
      </c>
      <c r="I249" s="34">
        <f>IF('M4 Caffeine &amp; Energy'!AJ249="","",'M4 Caffeine &amp; Energy'!AJ249)</f>
        <v/>
      </c>
      <c r="J249" s="34" t="inlineStr">
        <is>
          <t>Capture live promo to assess.</t>
        </is>
      </c>
    </row>
    <row r="250" ht="28" customHeight="1">
      <c r="A250" s="34" t="inlineStr">
        <is>
          <t>Rockstar</t>
        </is>
      </c>
      <c r="B250" s="34" t="inlineStr">
        <is>
          <t>Rockstar Energy | Original | 8 pack 473mL</t>
        </is>
      </c>
      <c r="C250" s="34" t="inlineStr">
        <is>
          <t>4) Caffeine &amp; energy beverage</t>
        </is>
      </c>
      <c r="D250" s="49">
        <f>IF('M4 Caffeine &amp; Energy'!F250="","",'M4 Caffeine &amp; Energy'!F250)</f>
        <v/>
      </c>
      <c r="E250" s="52">
        <f>IF('M4 Caffeine &amp; Energy'!J250="","",'M4 Caffeine &amp; Energy'!J250)</f>
        <v/>
      </c>
      <c r="F250" s="50">
        <f>IF('M4 Caffeine &amp; Energy'!K250="","",'M4 Caffeine &amp; Energy'!K250)</f>
        <v/>
      </c>
      <c r="G250" s="49">
        <f>IF('M4 Caffeine &amp; Energy'!AM250="","",'M4 Caffeine &amp; Energy'!AM250)</f>
        <v/>
      </c>
      <c r="H250" s="50">
        <f>IF('M4 Caffeine &amp; Energy'!N250="","",'M4 Caffeine &amp; Energy'!N250)</f>
        <v/>
      </c>
      <c r="I250" s="34">
        <f>IF('M4 Caffeine &amp; Energy'!AJ250="","",'M4 Caffeine &amp; Energy'!AJ250)</f>
        <v/>
      </c>
      <c r="J250" s="34" t="inlineStr">
        <is>
          <t>Capture live promo to assess.</t>
        </is>
      </c>
    </row>
    <row r="251" ht="28" customHeight="1">
      <c r="A251" s="34" t="inlineStr">
        <is>
          <t>Rockstar</t>
        </is>
      </c>
      <c r="B251" s="34" t="inlineStr">
        <is>
          <t>Rockstar Energy | Original | 12 pack 473mL</t>
        </is>
      </c>
      <c r="C251" s="34" t="inlineStr">
        <is>
          <t>4) Caffeine &amp; energy beverage</t>
        </is>
      </c>
      <c r="D251" s="49">
        <f>IF('M4 Caffeine &amp; Energy'!F251="","",'M4 Caffeine &amp; Energy'!F251)</f>
        <v/>
      </c>
      <c r="E251" s="52">
        <f>IF('M4 Caffeine &amp; Energy'!J251="","",'M4 Caffeine &amp; Energy'!J251)</f>
        <v/>
      </c>
      <c r="F251" s="50">
        <f>IF('M4 Caffeine &amp; Energy'!K251="","",'M4 Caffeine &amp; Energy'!K251)</f>
        <v/>
      </c>
      <c r="G251" s="49">
        <f>IF('M4 Caffeine &amp; Energy'!AM251="","",'M4 Caffeine &amp; Energy'!AM251)</f>
        <v/>
      </c>
      <c r="H251" s="50">
        <f>IF('M4 Caffeine &amp; Energy'!N251="","",'M4 Caffeine &amp; Energy'!N251)</f>
        <v/>
      </c>
      <c r="I251" s="34">
        <f>IF('M4 Caffeine &amp; Energy'!AJ251="","",'M4 Caffeine &amp; Energy'!AJ251)</f>
        <v/>
      </c>
      <c r="J251" s="34" t="inlineStr">
        <is>
          <t>Capture live promo to assess.</t>
        </is>
      </c>
    </row>
    <row r="252" ht="28" customHeight="1">
      <c r="A252" s="34" t="inlineStr">
        <is>
          <t>Rockstar</t>
        </is>
      </c>
      <c r="B252" s="34" t="inlineStr">
        <is>
          <t>Rockstar Energy | Original | 18 pack 473mL</t>
        </is>
      </c>
      <c r="C252" s="34" t="inlineStr">
        <is>
          <t>4) Caffeine &amp; energy beverage</t>
        </is>
      </c>
      <c r="D252" s="49">
        <f>IF('M4 Caffeine &amp; Energy'!F252="","",'M4 Caffeine &amp; Energy'!F252)</f>
        <v/>
      </c>
      <c r="E252" s="52">
        <f>IF('M4 Caffeine &amp; Energy'!J252="","",'M4 Caffeine &amp; Energy'!J252)</f>
        <v/>
      </c>
      <c r="F252" s="50">
        <f>IF('M4 Caffeine &amp; Energy'!K252="","",'M4 Caffeine &amp; Energy'!K252)</f>
        <v/>
      </c>
      <c r="G252" s="49">
        <f>IF('M4 Caffeine &amp; Energy'!AM252="","",'M4 Caffeine &amp; Energy'!AM252)</f>
        <v/>
      </c>
      <c r="H252" s="50">
        <f>IF('M4 Caffeine &amp; Energy'!N252="","",'M4 Caffeine &amp; Energy'!N252)</f>
        <v/>
      </c>
      <c r="I252" s="34">
        <f>IF('M4 Caffeine &amp; Energy'!AJ252="","",'M4 Caffeine &amp; Energy'!AJ252)</f>
        <v/>
      </c>
      <c r="J252" s="34" t="inlineStr">
        <is>
          <t>Capture live promo to assess.</t>
        </is>
      </c>
    </row>
    <row r="253" ht="28" customHeight="1">
      <c r="A253" s="34" t="inlineStr">
        <is>
          <t>Rockstar</t>
        </is>
      </c>
      <c r="B253" s="34" t="inlineStr">
        <is>
          <t>Rockstar Energy | Original | 24 pack 473mL</t>
        </is>
      </c>
      <c r="C253" s="34" t="inlineStr">
        <is>
          <t>4) Caffeine &amp; energy beverage</t>
        </is>
      </c>
      <c r="D253" s="49">
        <f>IF('M4 Caffeine &amp; Energy'!F253="","",'M4 Caffeine &amp; Energy'!F253)</f>
        <v/>
      </c>
      <c r="E253" s="52">
        <f>IF('M4 Caffeine &amp; Energy'!J253="","",'M4 Caffeine &amp; Energy'!J253)</f>
        <v/>
      </c>
      <c r="F253" s="50">
        <f>IF('M4 Caffeine &amp; Energy'!K253="","",'M4 Caffeine &amp; Energy'!K253)</f>
        <v/>
      </c>
      <c r="G253" s="49">
        <f>IF('M4 Caffeine &amp; Energy'!AM253="","",'M4 Caffeine &amp; Energy'!AM253)</f>
        <v/>
      </c>
      <c r="H253" s="50">
        <f>IF('M4 Caffeine &amp; Energy'!N253="","",'M4 Caffeine &amp; Energy'!N253)</f>
        <v/>
      </c>
      <c r="I253" s="34">
        <f>IF('M4 Caffeine &amp; Energy'!AJ253="","",'M4 Caffeine &amp; Energy'!AJ253)</f>
        <v/>
      </c>
      <c r="J253" s="34" t="inlineStr">
        <is>
          <t>Capture live promo to assess.</t>
        </is>
      </c>
    </row>
    <row r="254" ht="28" customHeight="1">
      <c r="A254" s="34" t="inlineStr">
        <is>
          <t>Rockstar</t>
        </is>
      </c>
      <c r="B254" s="34" t="inlineStr">
        <is>
          <t>Rockstar Energy | Sugar Free | single 473mL</t>
        </is>
      </c>
      <c r="C254" s="34" t="inlineStr">
        <is>
          <t>4) Caffeine &amp; energy beverage</t>
        </is>
      </c>
      <c r="D254" s="49">
        <f>IF('M4 Caffeine &amp; Energy'!F254="","",'M4 Caffeine &amp; Energy'!F254)</f>
        <v/>
      </c>
      <c r="E254" s="52">
        <f>IF('M4 Caffeine &amp; Energy'!J254="","",'M4 Caffeine &amp; Energy'!J254)</f>
        <v/>
      </c>
      <c r="F254" s="50">
        <f>IF('M4 Caffeine &amp; Energy'!K254="","",'M4 Caffeine &amp; Energy'!K254)</f>
        <v/>
      </c>
      <c r="G254" s="49">
        <f>IF('M4 Caffeine &amp; Energy'!AM254="","",'M4 Caffeine &amp; Energy'!AM254)</f>
        <v/>
      </c>
      <c r="H254" s="50">
        <f>IF('M4 Caffeine &amp; Energy'!N254="","",'M4 Caffeine &amp; Energy'!N254)</f>
        <v/>
      </c>
      <c r="I254" s="34">
        <f>IF('M4 Caffeine &amp; Energy'!AJ254="","",'M4 Caffeine &amp; Energy'!AJ254)</f>
        <v/>
      </c>
      <c r="J254" s="34" t="inlineStr">
        <is>
          <t>Capture live promo to assess.</t>
        </is>
      </c>
    </row>
    <row r="255" ht="28" customHeight="1">
      <c r="A255" s="34" t="inlineStr">
        <is>
          <t>Rockstar</t>
        </is>
      </c>
      <c r="B255" s="34" t="inlineStr">
        <is>
          <t>Rockstar Energy | Sugar Free | 8 pack 473mL</t>
        </is>
      </c>
      <c r="C255" s="34" t="inlineStr">
        <is>
          <t>4) Caffeine &amp; energy beverage</t>
        </is>
      </c>
      <c r="D255" s="49">
        <f>IF('M4 Caffeine &amp; Energy'!F255="","",'M4 Caffeine &amp; Energy'!F255)</f>
        <v/>
      </c>
      <c r="E255" s="52">
        <f>IF('M4 Caffeine &amp; Energy'!J255="","",'M4 Caffeine &amp; Energy'!J255)</f>
        <v/>
      </c>
      <c r="F255" s="50">
        <f>IF('M4 Caffeine &amp; Energy'!K255="","",'M4 Caffeine &amp; Energy'!K255)</f>
        <v/>
      </c>
      <c r="G255" s="49">
        <f>IF('M4 Caffeine &amp; Energy'!AM255="","",'M4 Caffeine &amp; Energy'!AM255)</f>
        <v/>
      </c>
      <c r="H255" s="50">
        <f>IF('M4 Caffeine &amp; Energy'!N255="","",'M4 Caffeine &amp; Energy'!N255)</f>
        <v/>
      </c>
      <c r="I255" s="34">
        <f>IF('M4 Caffeine &amp; Energy'!AJ255="","",'M4 Caffeine &amp; Energy'!AJ255)</f>
        <v/>
      </c>
      <c r="J255" s="34" t="inlineStr">
        <is>
          <t>Capture live promo to assess.</t>
        </is>
      </c>
    </row>
    <row r="256" ht="28" customHeight="1">
      <c r="A256" s="34" t="inlineStr">
        <is>
          <t>Rockstar</t>
        </is>
      </c>
      <c r="B256" s="34" t="inlineStr">
        <is>
          <t>Rockstar Energy | Sugar Free | 12 pack 473mL</t>
        </is>
      </c>
      <c r="C256" s="34" t="inlineStr">
        <is>
          <t>4) Caffeine &amp; energy beverage</t>
        </is>
      </c>
      <c r="D256" s="49">
        <f>IF('M4 Caffeine &amp; Energy'!F256="","",'M4 Caffeine &amp; Energy'!F256)</f>
        <v/>
      </c>
      <c r="E256" s="52">
        <f>IF('M4 Caffeine &amp; Energy'!J256="","",'M4 Caffeine &amp; Energy'!J256)</f>
        <v/>
      </c>
      <c r="F256" s="50">
        <f>IF('M4 Caffeine &amp; Energy'!K256="","",'M4 Caffeine &amp; Energy'!K256)</f>
        <v/>
      </c>
      <c r="G256" s="49">
        <f>IF('M4 Caffeine &amp; Energy'!AM256="","",'M4 Caffeine &amp; Energy'!AM256)</f>
        <v/>
      </c>
      <c r="H256" s="50">
        <f>IF('M4 Caffeine &amp; Energy'!N256="","",'M4 Caffeine &amp; Energy'!N256)</f>
        <v/>
      </c>
      <c r="I256" s="34">
        <f>IF('M4 Caffeine &amp; Energy'!AJ256="","",'M4 Caffeine &amp; Energy'!AJ256)</f>
        <v/>
      </c>
      <c r="J256" s="34" t="inlineStr">
        <is>
          <t>Capture live promo to assess.</t>
        </is>
      </c>
    </row>
    <row r="257" ht="28" customHeight="1">
      <c r="A257" s="34" t="inlineStr">
        <is>
          <t>Rockstar</t>
        </is>
      </c>
      <c r="B257" s="34" t="inlineStr">
        <is>
          <t>Rockstar Energy | Sugar Free | 18 pack 473mL</t>
        </is>
      </c>
      <c r="C257" s="34" t="inlineStr">
        <is>
          <t>4) Caffeine &amp; energy beverage</t>
        </is>
      </c>
      <c r="D257" s="49">
        <f>IF('M4 Caffeine &amp; Energy'!F257="","",'M4 Caffeine &amp; Energy'!F257)</f>
        <v/>
      </c>
      <c r="E257" s="52">
        <f>IF('M4 Caffeine &amp; Energy'!J257="","",'M4 Caffeine &amp; Energy'!J257)</f>
        <v/>
      </c>
      <c r="F257" s="50">
        <f>IF('M4 Caffeine &amp; Energy'!K257="","",'M4 Caffeine &amp; Energy'!K257)</f>
        <v/>
      </c>
      <c r="G257" s="49">
        <f>IF('M4 Caffeine &amp; Energy'!AM257="","",'M4 Caffeine &amp; Energy'!AM257)</f>
        <v/>
      </c>
      <c r="H257" s="50">
        <f>IF('M4 Caffeine &amp; Energy'!N257="","",'M4 Caffeine &amp; Energy'!N257)</f>
        <v/>
      </c>
      <c r="I257" s="34">
        <f>IF('M4 Caffeine &amp; Energy'!AJ257="","",'M4 Caffeine &amp; Energy'!AJ257)</f>
        <v/>
      </c>
      <c r="J257" s="34" t="inlineStr">
        <is>
          <t>Capture live promo to assess.</t>
        </is>
      </c>
    </row>
    <row r="258" ht="28" customHeight="1">
      <c r="A258" s="34" t="inlineStr">
        <is>
          <t>Rockstar</t>
        </is>
      </c>
      <c r="B258" s="34" t="inlineStr">
        <is>
          <t>Rockstar Energy | Sugar Free | 24 pack 473mL</t>
        </is>
      </c>
      <c r="C258" s="34" t="inlineStr">
        <is>
          <t>4) Caffeine &amp; energy beverage</t>
        </is>
      </c>
      <c r="D258" s="49">
        <f>IF('M4 Caffeine &amp; Energy'!F258="","",'M4 Caffeine &amp; Energy'!F258)</f>
        <v/>
      </c>
      <c r="E258" s="52">
        <f>IF('M4 Caffeine &amp; Energy'!J258="","",'M4 Caffeine &amp; Energy'!J258)</f>
        <v/>
      </c>
      <c r="F258" s="50">
        <f>IF('M4 Caffeine &amp; Energy'!K258="","",'M4 Caffeine &amp; Energy'!K258)</f>
        <v/>
      </c>
      <c r="G258" s="49">
        <f>IF('M4 Caffeine &amp; Energy'!AM258="","",'M4 Caffeine &amp; Energy'!AM258)</f>
        <v/>
      </c>
      <c r="H258" s="50">
        <f>IF('M4 Caffeine &amp; Energy'!N258="","",'M4 Caffeine &amp; Energy'!N258)</f>
        <v/>
      </c>
      <c r="I258" s="34">
        <f>IF('M4 Caffeine &amp; Energy'!AJ258="","",'M4 Caffeine &amp; Energy'!AJ258)</f>
        <v/>
      </c>
      <c r="J258" s="34" t="inlineStr">
        <is>
          <t>Capture live promo to assess.</t>
        </is>
      </c>
    </row>
    <row r="259" ht="28" customHeight="1">
      <c r="A259" s="34" t="inlineStr">
        <is>
          <t>Rockstar</t>
        </is>
      </c>
      <c r="B259" s="34" t="inlineStr">
        <is>
          <t>Rockstar Energy | Punched Fruit Punch | single 473mL</t>
        </is>
      </c>
      <c r="C259" s="34" t="inlineStr">
        <is>
          <t>4) Caffeine &amp; energy beverage</t>
        </is>
      </c>
      <c r="D259" s="49">
        <f>IF('M4 Caffeine &amp; Energy'!F259="","",'M4 Caffeine &amp; Energy'!F259)</f>
        <v/>
      </c>
      <c r="E259" s="52">
        <f>IF('M4 Caffeine &amp; Energy'!J259="","",'M4 Caffeine &amp; Energy'!J259)</f>
        <v/>
      </c>
      <c r="F259" s="50">
        <f>IF('M4 Caffeine &amp; Energy'!K259="","",'M4 Caffeine &amp; Energy'!K259)</f>
        <v/>
      </c>
      <c r="G259" s="49">
        <f>IF('M4 Caffeine &amp; Energy'!AM259="","",'M4 Caffeine &amp; Energy'!AM259)</f>
        <v/>
      </c>
      <c r="H259" s="50">
        <f>IF('M4 Caffeine &amp; Energy'!N259="","",'M4 Caffeine &amp; Energy'!N259)</f>
        <v/>
      </c>
      <c r="I259" s="34">
        <f>IF('M4 Caffeine &amp; Energy'!AJ259="","",'M4 Caffeine &amp; Energy'!AJ259)</f>
        <v/>
      </c>
      <c r="J259" s="34" t="inlineStr">
        <is>
          <t>Capture live promo to assess.</t>
        </is>
      </c>
    </row>
    <row r="260" ht="28" customHeight="1">
      <c r="A260" s="34" t="inlineStr">
        <is>
          <t>Rockstar</t>
        </is>
      </c>
      <c r="B260" s="34" t="inlineStr">
        <is>
          <t>Rockstar Energy | Punched Fruit Punch | 8 pack 473mL</t>
        </is>
      </c>
      <c r="C260" s="34" t="inlineStr">
        <is>
          <t>4) Caffeine &amp; energy beverage</t>
        </is>
      </c>
      <c r="D260" s="49">
        <f>IF('M4 Caffeine &amp; Energy'!F260="","",'M4 Caffeine &amp; Energy'!F260)</f>
        <v/>
      </c>
      <c r="E260" s="52">
        <f>IF('M4 Caffeine &amp; Energy'!J260="","",'M4 Caffeine &amp; Energy'!J260)</f>
        <v/>
      </c>
      <c r="F260" s="50">
        <f>IF('M4 Caffeine &amp; Energy'!K260="","",'M4 Caffeine &amp; Energy'!K260)</f>
        <v/>
      </c>
      <c r="G260" s="49">
        <f>IF('M4 Caffeine &amp; Energy'!AM260="","",'M4 Caffeine &amp; Energy'!AM260)</f>
        <v/>
      </c>
      <c r="H260" s="50">
        <f>IF('M4 Caffeine &amp; Energy'!N260="","",'M4 Caffeine &amp; Energy'!N260)</f>
        <v/>
      </c>
      <c r="I260" s="34">
        <f>IF('M4 Caffeine &amp; Energy'!AJ260="","",'M4 Caffeine &amp; Energy'!AJ260)</f>
        <v/>
      </c>
      <c r="J260" s="34" t="inlineStr">
        <is>
          <t>Capture live promo to assess.</t>
        </is>
      </c>
    </row>
    <row r="261" ht="28" customHeight="1">
      <c r="A261" s="34" t="inlineStr">
        <is>
          <t>Rockstar</t>
        </is>
      </c>
      <c r="B261" s="34" t="inlineStr">
        <is>
          <t>Rockstar Energy | Punched Fruit Punch | 12 pack 473mL</t>
        </is>
      </c>
      <c r="C261" s="34" t="inlineStr">
        <is>
          <t>4) Caffeine &amp; energy beverage</t>
        </is>
      </c>
      <c r="D261" s="49">
        <f>IF('M4 Caffeine &amp; Energy'!F261="","",'M4 Caffeine &amp; Energy'!F261)</f>
        <v/>
      </c>
      <c r="E261" s="52">
        <f>IF('M4 Caffeine &amp; Energy'!J261="","",'M4 Caffeine &amp; Energy'!J261)</f>
        <v/>
      </c>
      <c r="F261" s="50">
        <f>IF('M4 Caffeine &amp; Energy'!K261="","",'M4 Caffeine &amp; Energy'!K261)</f>
        <v/>
      </c>
      <c r="G261" s="49">
        <f>IF('M4 Caffeine &amp; Energy'!AM261="","",'M4 Caffeine &amp; Energy'!AM261)</f>
        <v/>
      </c>
      <c r="H261" s="50">
        <f>IF('M4 Caffeine &amp; Energy'!N261="","",'M4 Caffeine &amp; Energy'!N261)</f>
        <v/>
      </c>
      <c r="I261" s="34">
        <f>IF('M4 Caffeine &amp; Energy'!AJ261="","",'M4 Caffeine &amp; Energy'!AJ261)</f>
        <v/>
      </c>
      <c r="J261" s="34" t="inlineStr">
        <is>
          <t>Capture live promo to assess.</t>
        </is>
      </c>
    </row>
    <row r="262" ht="28" customHeight="1">
      <c r="A262" s="34" t="inlineStr">
        <is>
          <t>Rockstar</t>
        </is>
      </c>
      <c r="B262" s="34" t="inlineStr">
        <is>
          <t>Rockstar Energy | Punched Fruit Punch | 18 pack 473mL</t>
        </is>
      </c>
      <c r="C262" s="34" t="inlineStr">
        <is>
          <t>4) Caffeine &amp; energy beverage</t>
        </is>
      </c>
      <c r="D262" s="49">
        <f>IF('M4 Caffeine &amp; Energy'!F262="","",'M4 Caffeine &amp; Energy'!F262)</f>
        <v/>
      </c>
      <c r="E262" s="52">
        <f>IF('M4 Caffeine &amp; Energy'!J262="","",'M4 Caffeine &amp; Energy'!J262)</f>
        <v/>
      </c>
      <c r="F262" s="50">
        <f>IF('M4 Caffeine &amp; Energy'!K262="","",'M4 Caffeine &amp; Energy'!K262)</f>
        <v/>
      </c>
      <c r="G262" s="49">
        <f>IF('M4 Caffeine &amp; Energy'!AM262="","",'M4 Caffeine &amp; Energy'!AM262)</f>
        <v/>
      </c>
      <c r="H262" s="50">
        <f>IF('M4 Caffeine &amp; Energy'!N262="","",'M4 Caffeine &amp; Energy'!N262)</f>
        <v/>
      </c>
      <c r="I262" s="34">
        <f>IF('M4 Caffeine &amp; Energy'!AJ262="","",'M4 Caffeine &amp; Energy'!AJ262)</f>
        <v/>
      </c>
      <c r="J262" s="34" t="inlineStr">
        <is>
          <t>Capture live promo to assess.</t>
        </is>
      </c>
    </row>
    <row r="263" ht="28" customHeight="1">
      <c r="A263" s="34" t="inlineStr">
        <is>
          <t>Rockstar</t>
        </is>
      </c>
      <c r="B263" s="34" t="inlineStr">
        <is>
          <t>Rockstar Energy | Punched Fruit Punch | 24 pack 473mL</t>
        </is>
      </c>
      <c r="C263" s="34" t="inlineStr">
        <is>
          <t>4) Caffeine &amp; energy beverage</t>
        </is>
      </c>
      <c r="D263" s="49">
        <f>IF('M4 Caffeine &amp; Energy'!F263="","",'M4 Caffeine &amp; Energy'!F263)</f>
        <v/>
      </c>
      <c r="E263" s="52">
        <f>IF('M4 Caffeine &amp; Energy'!J263="","",'M4 Caffeine &amp; Energy'!J263)</f>
        <v/>
      </c>
      <c r="F263" s="50">
        <f>IF('M4 Caffeine &amp; Energy'!K263="","",'M4 Caffeine &amp; Energy'!K263)</f>
        <v/>
      </c>
      <c r="G263" s="49">
        <f>IF('M4 Caffeine &amp; Energy'!AM263="","",'M4 Caffeine &amp; Energy'!AM263)</f>
        <v/>
      </c>
      <c r="H263" s="50">
        <f>IF('M4 Caffeine &amp; Energy'!N263="","",'M4 Caffeine &amp; Energy'!N263)</f>
        <v/>
      </c>
      <c r="I263" s="34">
        <f>IF('M4 Caffeine &amp; Energy'!AJ263="","",'M4 Caffeine &amp; Energy'!AJ263)</f>
        <v/>
      </c>
      <c r="J263" s="34" t="inlineStr">
        <is>
          <t>Capture live promo to assess.</t>
        </is>
      </c>
    </row>
    <row r="264" ht="28" customHeight="1">
      <c r="A264" s="34" t="inlineStr">
        <is>
          <t>Rockstar</t>
        </is>
      </c>
      <c r="B264" s="34" t="inlineStr">
        <is>
          <t>Rockstar Energy | Pure Zero Silver Ice | single 473mL</t>
        </is>
      </c>
      <c r="C264" s="34" t="inlineStr">
        <is>
          <t>4) Caffeine &amp; energy beverage</t>
        </is>
      </c>
      <c r="D264" s="49">
        <f>IF('M4 Caffeine &amp; Energy'!F264="","",'M4 Caffeine &amp; Energy'!F264)</f>
        <v/>
      </c>
      <c r="E264" s="52">
        <f>IF('M4 Caffeine &amp; Energy'!J264="","",'M4 Caffeine &amp; Energy'!J264)</f>
        <v/>
      </c>
      <c r="F264" s="50">
        <f>IF('M4 Caffeine &amp; Energy'!K264="","",'M4 Caffeine &amp; Energy'!K264)</f>
        <v/>
      </c>
      <c r="G264" s="49">
        <f>IF('M4 Caffeine &amp; Energy'!AM264="","",'M4 Caffeine &amp; Energy'!AM264)</f>
        <v/>
      </c>
      <c r="H264" s="50">
        <f>IF('M4 Caffeine &amp; Energy'!N264="","",'M4 Caffeine &amp; Energy'!N264)</f>
        <v/>
      </c>
      <c r="I264" s="34">
        <f>IF('M4 Caffeine &amp; Energy'!AJ264="","",'M4 Caffeine &amp; Energy'!AJ264)</f>
        <v/>
      </c>
      <c r="J264" s="34" t="inlineStr">
        <is>
          <t>Capture live promo to assess.</t>
        </is>
      </c>
    </row>
    <row r="265" ht="28" customHeight="1">
      <c r="A265" s="34" t="inlineStr">
        <is>
          <t>Rockstar</t>
        </is>
      </c>
      <c r="B265" s="34" t="inlineStr">
        <is>
          <t>Rockstar Energy | Pure Zero Silver Ice | 8 pack 473mL</t>
        </is>
      </c>
      <c r="C265" s="34" t="inlineStr">
        <is>
          <t>4) Caffeine &amp; energy beverage</t>
        </is>
      </c>
      <c r="D265" s="49">
        <f>IF('M4 Caffeine &amp; Energy'!F265="","",'M4 Caffeine &amp; Energy'!F265)</f>
        <v/>
      </c>
      <c r="E265" s="52">
        <f>IF('M4 Caffeine &amp; Energy'!J265="","",'M4 Caffeine &amp; Energy'!J265)</f>
        <v/>
      </c>
      <c r="F265" s="50">
        <f>IF('M4 Caffeine &amp; Energy'!K265="","",'M4 Caffeine &amp; Energy'!K265)</f>
        <v/>
      </c>
      <c r="G265" s="49">
        <f>IF('M4 Caffeine &amp; Energy'!AM265="","",'M4 Caffeine &amp; Energy'!AM265)</f>
        <v/>
      </c>
      <c r="H265" s="50">
        <f>IF('M4 Caffeine &amp; Energy'!N265="","",'M4 Caffeine &amp; Energy'!N265)</f>
        <v/>
      </c>
      <c r="I265" s="34">
        <f>IF('M4 Caffeine &amp; Energy'!AJ265="","",'M4 Caffeine &amp; Energy'!AJ265)</f>
        <v/>
      </c>
      <c r="J265" s="34" t="inlineStr">
        <is>
          <t>Capture live promo to assess.</t>
        </is>
      </c>
    </row>
    <row r="266" ht="28" customHeight="1">
      <c r="A266" s="34" t="inlineStr">
        <is>
          <t>Rockstar</t>
        </is>
      </c>
      <c r="B266" s="34" t="inlineStr">
        <is>
          <t>Rockstar Energy | Pure Zero Silver Ice | 12 pack 473mL</t>
        </is>
      </c>
      <c r="C266" s="34" t="inlineStr">
        <is>
          <t>4) Caffeine &amp; energy beverage</t>
        </is>
      </c>
      <c r="D266" s="49">
        <f>IF('M4 Caffeine &amp; Energy'!F266="","",'M4 Caffeine &amp; Energy'!F266)</f>
        <v/>
      </c>
      <c r="E266" s="52">
        <f>IF('M4 Caffeine &amp; Energy'!J266="","",'M4 Caffeine &amp; Energy'!J266)</f>
        <v/>
      </c>
      <c r="F266" s="50">
        <f>IF('M4 Caffeine &amp; Energy'!K266="","",'M4 Caffeine &amp; Energy'!K266)</f>
        <v/>
      </c>
      <c r="G266" s="49">
        <f>IF('M4 Caffeine &amp; Energy'!AM266="","",'M4 Caffeine &amp; Energy'!AM266)</f>
        <v/>
      </c>
      <c r="H266" s="50">
        <f>IF('M4 Caffeine &amp; Energy'!N266="","",'M4 Caffeine &amp; Energy'!N266)</f>
        <v/>
      </c>
      <c r="I266" s="34">
        <f>IF('M4 Caffeine &amp; Energy'!AJ266="","",'M4 Caffeine &amp; Energy'!AJ266)</f>
        <v/>
      </c>
      <c r="J266" s="34" t="inlineStr">
        <is>
          <t>Capture live promo to assess.</t>
        </is>
      </c>
    </row>
    <row r="267" ht="28" customHeight="1">
      <c r="A267" s="34" t="inlineStr">
        <is>
          <t>Rockstar</t>
        </is>
      </c>
      <c r="B267" s="34" t="inlineStr">
        <is>
          <t>Rockstar Energy | Pure Zero Silver Ice | 18 pack 473mL</t>
        </is>
      </c>
      <c r="C267" s="34" t="inlineStr">
        <is>
          <t>4) Caffeine &amp; energy beverage</t>
        </is>
      </c>
      <c r="D267" s="49">
        <f>IF('M4 Caffeine &amp; Energy'!F267="","",'M4 Caffeine &amp; Energy'!F267)</f>
        <v/>
      </c>
      <c r="E267" s="52">
        <f>IF('M4 Caffeine &amp; Energy'!J267="","",'M4 Caffeine &amp; Energy'!J267)</f>
        <v/>
      </c>
      <c r="F267" s="50">
        <f>IF('M4 Caffeine &amp; Energy'!K267="","",'M4 Caffeine &amp; Energy'!K267)</f>
        <v/>
      </c>
      <c r="G267" s="49">
        <f>IF('M4 Caffeine &amp; Energy'!AM267="","",'M4 Caffeine &amp; Energy'!AM267)</f>
        <v/>
      </c>
      <c r="H267" s="50">
        <f>IF('M4 Caffeine &amp; Energy'!N267="","",'M4 Caffeine &amp; Energy'!N267)</f>
        <v/>
      </c>
      <c r="I267" s="34">
        <f>IF('M4 Caffeine &amp; Energy'!AJ267="","",'M4 Caffeine &amp; Energy'!AJ267)</f>
        <v/>
      </c>
      <c r="J267" s="34" t="inlineStr">
        <is>
          <t>Capture live promo to assess.</t>
        </is>
      </c>
    </row>
    <row r="268" ht="28" customHeight="1">
      <c r="A268" s="34" t="inlineStr">
        <is>
          <t>Rockstar</t>
        </is>
      </c>
      <c r="B268" s="34" t="inlineStr">
        <is>
          <t>Rockstar Energy | Pure Zero Silver Ice | 24 pack 473mL</t>
        </is>
      </c>
      <c r="C268" s="34" t="inlineStr">
        <is>
          <t>4) Caffeine &amp; energy beverage</t>
        </is>
      </c>
      <c r="D268" s="49">
        <f>IF('M4 Caffeine &amp; Energy'!F268="","",'M4 Caffeine &amp; Energy'!F268)</f>
        <v/>
      </c>
      <c r="E268" s="52">
        <f>IF('M4 Caffeine &amp; Energy'!J268="","",'M4 Caffeine &amp; Energy'!J268)</f>
        <v/>
      </c>
      <c r="F268" s="50">
        <f>IF('M4 Caffeine &amp; Energy'!K268="","",'M4 Caffeine &amp; Energy'!K268)</f>
        <v/>
      </c>
      <c r="G268" s="49">
        <f>IF('M4 Caffeine &amp; Energy'!AM268="","",'M4 Caffeine &amp; Energy'!AM268)</f>
        <v/>
      </c>
      <c r="H268" s="50">
        <f>IF('M4 Caffeine &amp; Energy'!N268="","",'M4 Caffeine &amp; Energy'!N268)</f>
        <v/>
      </c>
      <c r="I268" s="34">
        <f>IF('M4 Caffeine &amp; Energy'!AJ268="","",'M4 Caffeine &amp; Energy'!AJ268)</f>
        <v/>
      </c>
      <c r="J268" s="34" t="inlineStr">
        <is>
          <t>Capture live promo to assess.</t>
        </is>
      </c>
    </row>
    <row r="269" ht="28" customHeight="1">
      <c r="A269" s="34" t="inlineStr">
        <is>
          <t>GURU</t>
        </is>
      </c>
      <c r="B269" s="34" t="inlineStr">
        <is>
          <t>GURU Organic Energy | Original | 4 pack 250mL</t>
        </is>
      </c>
      <c r="C269" s="34" t="inlineStr">
        <is>
          <t>4) Caffeine &amp; energy beverage</t>
        </is>
      </c>
      <c r="D269" s="49">
        <f>IF('M4 Caffeine &amp; Energy'!F269="","",'M4 Caffeine &amp; Energy'!F269)</f>
        <v/>
      </c>
      <c r="E269" s="52">
        <f>IF('M4 Caffeine &amp; Energy'!J269="","",'M4 Caffeine &amp; Energy'!J269)</f>
        <v/>
      </c>
      <c r="F269" s="50">
        <f>IF('M4 Caffeine &amp; Energy'!K269="","",'M4 Caffeine &amp; Energy'!K269)</f>
        <v/>
      </c>
      <c r="G269" s="49">
        <f>IF('M4 Caffeine &amp; Energy'!AM269="","",'M4 Caffeine &amp; Energy'!AM269)</f>
        <v/>
      </c>
      <c r="H269" s="50">
        <f>IF('M4 Caffeine &amp; Energy'!N269="","",'M4 Caffeine &amp; Energy'!N269)</f>
        <v/>
      </c>
      <c r="I269" s="34">
        <f>IF('M4 Caffeine &amp; Energy'!AJ269="","",'M4 Caffeine &amp; Energy'!AJ269)</f>
        <v/>
      </c>
      <c r="J269" s="34" t="inlineStr">
        <is>
          <t>Capture live promo to assess.</t>
        </is>
      </c>
    </row>
    <row r="270" ht="28" customHeight="1">
      <c r="A270" s="34" t="inlineStr">
        <is>
          <t>GURU</t>
        </is>
      </c>
      <c r="B270" s="34" t="inlineStr">
        <is>
          <t>GURU Organic Energy | Original | 8 pack 250mL</t>
        </is>
      </c>
      <c r="C270" s="34" t="inlineStr">
        <is>
          <t>4) Caffeine &amp; energy beverage</t>
        </is>
      </c>
      <c r="D270" s="49">
        <f>IF('M4 Caffeine &amp; Energy'!F270="","",'M4 Caffeine &amp; Energy'!F270)</f>
        <v/>
      </c>
      <c r="E270" s="52">
        <f>IF('M4 Caffeine &amp; Energy'!J270="","",'M4 Caffeine &amp; Energy'!J270)</f>
        <v/>
      </c>
      <c r="F270" s="50">
        <f>IF('M4 Caffeine &amp; Energy'!K270="","",'M4 Caffeine &amp; Energy'!K270)</f>
        <v/>
      </c>
      <c r="G270" s="49">
        <f>IF('M4 Caffeine &amp; Energy'!AM270="","",'M4 Caffeine &amp; Energy'!AM270)</f>
        <v/>
      </c>
      <c r="H270" s="50">
        <f>IF('M4 Caffeine &amp; Energy'!N270="","",'M4 Caffeine &amp; Energy'!N270)</f>
        <v/>
      </c>
      <c r="I270" s="34">
        <f>IF('M4 Caffeine &amp; Energy'!AJ270="","",'M4 Caffeine &amp; Energy'!AJ270)</f>
        <v/>
      </c>
      <c r="J270" s="34" t="inlineStr">
        <is>
          <t>Capture live promo to assess.</t>
        </is>
      </c>
    </row>
    <row r="271" ht="28" customHeight="1">
      <c r="A271" s="34" t="inlineStr">
        <is>
          <t>GURU</t>
        </is>
      </c>
      <c r="B271" s="34" t="inlineStr">
        <is>
          <t>GURU Organic Energy | Original | 12 pack 250mL</t>
        </is>
      </c>
      <c r="C271" s="34" t="inlineStr">
        <is>
          <t>4) Caffeine &amp; energy beverage</t>
        </is>
      </c>
      <c r="D271" s="49">
        <f>IF('M4 Caffeine &amp; Energy'!F271="","",'M4 Caffeine &amp; Energy'!F271)</f>
        <v/>
      </c>
      <c r="E271" s="52">
        <f>IF('M4 Caffeine &amp; Energy'!J271="","",'M4 Caffeine &amp; Energy'!J271)</f>
        <v/>
      </c>
      <c r="F271" s="50">
        <f>IF('M4 Caffeine &amp; Energy'!K271="","",'M4 Caffeine &amp; Energy'!K271)</f>
        <v/>
      </c>
      <c r="G271" s="49">
        <f>IF('M4 Caffeine &amp; Energy'!AM271="","",'M4 Caffeine &amp; Energy'!AM271)</f>
        <v/>
      </c>
      <c r="H271" s="50">
        <f>IF('M4 Caffeine &amp; Energy'!N271="","",'M4 Caffeine &amp; Energy'!N271)</f>
        <v/>
      </c>
      <c r="I271" s="34">
        <f>IF('M4 Caffeine &amp; Energy'!AJ271="","",'M4 Caffeine &amp; Energy'!AJ271)</f>
        <v/>
      </c>
      <c r="J271" s="34" t="inlineStr">
        <is>
          <t>Capture live promo to assess.</t>
        </is>
      </c>
    </row>
    <row r="272" ht="28" customHeight="1">
      <c r="A272" s="34" t="inlineStr">
        <is>
          <t>GURU</t>
        </is>
      </c>
      <c r="B272" s="34" t="inlineStr">
        <is>
          <t>GURU Organic Energy | Original | 18 pack 250mL</t>
        </is>
      </c>
      <c r="C272" s="34" t="inlineStr">
        <is>
          <t>4) Caffeine &amp; energy beverage</t>
        </is>
      </c>
      <c r="D272" s="49">
        <f>IF('M4 Caffeine &amp; Energy'!F272="","",'M4 Caffeine &amp; Energy'!F272)</f>
        <v/>
      </c>
      <c r="E272" s="52">
        <f>IF('M4 Caffeine &amp; Energy'!J272="","",'M4 Caffeine &amp; Energy'!J272)</f>
        <v/>
      </c>
      <c r="F272" s="50">
        <f>IF('M4 Caffeine &amp; Energy'!K272="","",'M4 Caffeine &amp; Energy'!K272)</f>
        <v/>
      </c>
      <c r="G272" s="49">
        <f>IF('M4 Caffeine &amp; Energy'!AM272="","",'M4 Caffeine &amp; Energy'!AM272)</f>
        <v/>
      </c>
      <c r="H272" s="50">
        <f>IF('M4 Caffeine &amp; Energy'!N272="","",'M4 Caffeine &amp; Energy'!N272)</f>
        <v/>
      </c>
      <c r="I272" s="34">
        <f>IF('M4 Caffeine &amp; Energy'!AJ272="","",'M4 Caffeine &amp; Energy'!AJ272)</f>
        <v/>
      </c>
      <c r="J272" s="34" t="inlineStr">
        <is>
          <t>Capture live promo to assess.</t>
        </is>
      </c>
    </row>
    <row r="273" ht="28" customHeight="1">
      <c r="A273" s="34" t="inlineStr">
        <is>
          <t>GURU</t>
        </is>
      </c>
      <c r="B273" s="34" t="inlineStr">
        <is>
          <t>GURU Organic Energy | Original | 24 pack 250mL</t>
        </is>
      </c>
      <c r="C273" s="34" t="inlineStr">
        <is>
          <t>4) Caffeine &amp; energy beverage</t>
        </is>
      </c>
      <c r="D273" s="49">
        <f>IF('M4 Caffeine &amp; Energy'!F273="","",'M4 Caffeine &amp; Energy'!F273)</f>
        <v/>
      </c>
      <c r="E273" s="52">
        <f>IF('M4 Caffeine &amp; Energy'!J273="","",'M4 Caffeine &amp; Energy'!J273)</f>
        <v/>
      </c>
      <c r="F273" s="50">
        <f>IF('M4 Caffeine &amp; Energy'!K273="","",'M4 Caffeine &amp; Energy'!K273)</f>
        <v/>
      </c>
      <c r="G273" s="49">
        <f>IF('M4 Caffeine &amp; Energy'!AM273="","",'M4 Caffeine &amp; Energy'!AM273)</f>
        <v/>
      </c>
      <c r="H273" s="50">
        <f>IF('M4 Caffeine &amp; Energy'!N273="","",'M4 Caffeine &amp; Energy'!N273)</f>
        <v/>
      </c>
      <c r="I273" s="34">
        <f>IF('M4 Caffeine &amp; Energy'!AJ273="","",'M4 Caffeine &amp; Energy'!AJ273)</f>
        <v/>
      </c>
      <c r="J273" s="34" t="inlineStr">
        <is>
          <t>Capture live promo to assess.</t>
        </is>
      </c>
    </row>
    <row r="274" ht="28" customHeight="1">
      <c r="A274" s="34" t="inlineStr">
        <is>
          <t>GURU</t>
        </is>
      </c>
      <c r="B274" s="34" t="inlineStr">
        <is>
          <t>GURU Organic Energy | Tropical Punch | 4 pack 250mL</t>
        </is>
      </c>
      <c r="C274" s="34" t="inlineStr">
        <is>
          <t>4) Caffeine &amp; energy beverage</t>
        </is>
      </c>
      <c r="D274" s="49">
        <f>IF('M4 Caffeine &amp; Energy'!F274="","",'M4 Caffeine &amp; Energy'!F274)</f>
        <v/>
      </c>
      <c r="E274" s="52">
        <f>IF('M4 Caffeine &amp; Energy'!J274="","",'M4 Caffeine &amp; Energy'!J274)</f>
        <v/>
      </c>
      <c r="F274" s="50">
        <f>IF('M4 Caffeine &amp; Energy'!K274="","",'M4 Caffeine &amp; Energy'!K274)</f>
        <v/>
      </c>
      <c r="G274" s="49">
        <f>IF('M4 Caffeine &amp; Energy'!AM274="","",'M4 Caffeine &amp; Energy'!AM274)</f>
        <v/>
      </c>
      <c r="H274" s="50">
        <f>IF('M4 Caffeine &amp; Energy'!N274="","",'M4 Caffeine &amp; Energy'!N274)</f>
        <v/>
      </c>
      <c r="I274" s="34">
        <f>IF('M4 Caffeine &amp; Energy'!AJ274="","",'M4 Caffeine &amp; Energy'!AJ274)</f>
        <v/>
      </c>
      <c r="J274" s="34" t="inlineStr">
        <is>
          <t>Capture live promo to assess.</t>
        </is>
      </c>
    </row>
    <row r="275" ht="28" customHeight="1">
      <c r="A275" s="34" t="inlineStr">
        <is>
          <t>GURU</t>
        </is>
      </c>
      <c r="B275" s="34" t="inlineStr">
        <is>
          <t>GURU Organic Energy | Tropical Punch | 8 pack 250mL</t>
        </is>
      </c>
      <c r="C275" s="34" t="inlineStr">
        <is>
          <t>4) Caffeine &amp; energy beverage</t>
        </is>
      </c>
      <c r="D275" s="49">
        <f>IF('M4 Caffeine &amp; Energy'!F275="","",'M4 Caffeine &amp; Energy'!F275)</f>
        <v/>
      </c>
      <c r="E275" s="52">
        <f>IF('M4 Caffeine &amp; Energy'!J275="","",'M4 Caffeine &amp; Energy'!J275)</f>
        <v/>
      </c>
      <c r="F275" s="50">
        <f>IF('M4 Caffeine &amp; Energy'!K275="","",'M4 Caffeine &amp; Energy'!K275)</f>
        <v/>
      </c>
      <c r="G275" s="49">
        <f>IF('M4 Caffeine &amp; Energy'!AM275="","",'M4 Caffeine &amp; Energy'!AM275)</f>
        <v/>
      </c>
      <c r="H275" s="50">
        <f>IF('M4 Caffeine &amp; Energy'!N275="","",'M4 Caffeine &amp; Energy'!N275)</f>
        <v/>
      </c>
      <c r="I275" s="34">
        <f>IF('M4 Caffeine &amp; Energy'!AJ275="","",'M4 Caffeine &amp; Energy'!AJ275)</f>
        <v/>
      </c>
      <c r="J275" s="34" t="inlineStr">
        <is>
          <t>Capture live promo to assess.</t>
        </is>
      </c>
    </row>
    <row r="276" ht="28" customHeight="1">
      <c r="A276" s="34" t="inlineStr">
        <is>
          <t>GURU</t>
        </is>
      </c>
      <c r="B276" s="34" t="inlineStr">
        <is>
          <t>GURU Organic Energy | Tropical Punch | 12 pack 250mL</t>
        </is>
      </c>
      <c r="C276" s="34" t="inlineStr">
        <is>
          <t>4) Caffeine &amp; energy beverage</t>
        </is>
      </c>
      <c r="D276" s="49">
        <f>IF('M4 Caffeine &amp; Energy'!F276="","",'M4 Caffeine &amp; Energy'!F276)</f>
        <v/>
      </c>
      <c r="E276" s="52">
        <f>IF('M4 Caffeine &amp; Energy'!J276="","",'M4 Caffeine &amp; Energy'!J276)</f>
        <v/>
      </c>
      <c r="F276" s="50">
        <f>IF('M4 Caffeine &amp; Energy'!K276="","",'M4 Caffeine &amp; Energy'!K276)</f>
        <v/>
      </c>
      <c r="G276" s="49">
        <f>IF('M4 Caffeine &amp; Energy'!AM276="","",'M4 Caffeine &amp; Energy'!AM276)</f>
        <v/>
      </c>
      <c r="H276" s="50">
        <f>IF('M4 Caffeine &amp; Energy'!N276="","",'M4 Caffeine &amp; Energy'!N276)</f>
        <v/>
      </c>
      <c r="I276" s="34">
        <f>IF('M4 Caffeine &amp; Energy'!AJ276="","",'M4 Caffeine &amp; Energy'!AJ276)</f>
        <v/>
      </c>
      <c r="J276" s="34" t="inlineStr">
        <is>
          <t>Capture live promo to assess.</t>
        </is>
      </c>
    </row>
    <row r="277" ht="28" customHeight="1">
      <c r="A277" s="34" t="inlineStr">
        <is>
          <t>GURU</t>
        </is>
      </c>
      <c r="B277" s="34" t="inlineStr">
        <is>
          <t>GURU Organic Energy | Tropical Punch | 18 pack 250mL</t>
        </is>
      </c>
      <c r="C277" s="34" t="inlineStr">
        <is>
          <t>4) Caffeine &amp; energy beverage</t>
        </is>
      </c>
      <c r="D277" s="49">
        <f>IF('M4 Caffeine &amp; Energy'!F277="","",'M4 Caffeine &amp; Energy'!F277)</f>
        <v/>
      </c>
      <c r="E277" s="52">
        <f>IF('M4 Caffeine &amp; Energy'!J277="","",'M4 Caffeine &amp; Energy'!J277)</f>
        <v/>
      </c>
      <c r="F277" s="50">
        <f>IF('M4 Caffeine &amp; Energy'!K277="","",'M4 Caffeine &amp; Energy'!K277)</f>
        <v/>
      </c>
      <c r="G277" s="49">
        <f>IF('M4 Caffeine &amp; Energy'!AM277="","",'M4 Caffeine &amp; Energy'!AM277)</f>
        <v/>
      </c>
      <c r="H277" s="50">
        <f>IF('M4 Caffeine &amp; Energy'!N277="","",'M4 Caffeine &amp; Energy'!N277)</f>
        <v/>
      </c>
      <c r="I277" s="34">
        <f>IF('M4 Caffeine &amp; Energy'!AJ277="","",'M4 Caffeine &amp; Energy'!AJ277)</f>
        <v/>
      </c>
      <c r="J277" s="34" t="inlineStr">
        <is>
          <t>Capture live promo to assess.</t>
        </is>
      </c>
    </row>
    <row r="278" ht="28" customHeight="1">
      <c r="A278" s="34" t="inlineStr">
        <is>
          <t>GURU</t>
        </is>
      </c>
      <c r="B278" s="34" t="inlineStr">
        <is>
          <t>GURU Organic Energy | Tropical Punch | 24 pack 250mL</t>
        </is>
      </c>
      <c r="C278" s="34" t="inlineStr">
        <is>
          <t>4) Caffeine &amp; energy beverage</t>
        </is>
      </c>
      <c r="D278" s="49">
        <f>IF('M4 Caffeine &amp; Energy'!F278="","",'M4 Caffeine &amp; Energy'!F278)</f>
        <v/>
      </c>
      <c r="E278" s="52">
        <f>IF('M4 Caffeine &amp; Energy'!J278="","",'M4 Caffeine &amp; Energy'!J278)</f>
        <v/>
      </c>
      <c r="F278" s="50">
        <f>IF('M4 Caffeine &amp; Energy'!K278="","",'M4 Caffeine &amp; Energy'!K278)</f>
        <v/>
      </c>
      <c r="G278" s="49">
        <f>IF('M4 Caffeine &amp; Energy'!AM278="","",'M4 Caffeine &amp; Energy'!AM278)</f>
        <v/>
      </c>
      <c r="H278" s="50">
        <f>IF('M4 Caffeine &amp; Energy'!N278="","",'M4 Caffeine &amp; Energy'!N278)</f>
        <v/>
      </c>
      <c r="I278" s="34">
        <f>IF('M4 Caffeine &amp; Energy'!AJ278="","",'M4 Caffeine &amp; Energy'!AJ278)</f>
        <v/>
      </c>
      <c r="J278" s="34" t="inlineStr">
        <is>
          <t>Capture live promo to assess.</t>
        </is>
      </c>
    </row>
    <row r="279" ht="28" customHeight="1">
      <c r="A279" s="34" t="inlineStr">
        <is>
          <t>GURU</t>
        </is>
      </c>
      <c r="B279" s="34" t="inlineStr">
        <is>
          <t>GURU Organic Energy | Yerba Mate | 4 pack 250mL</t>
        </is>
      </c>
      <c r="C279" s="34" t="inlineStr">
        <is>
          <t>4) Caffeine &amp; energy beverage</t>
        </is>
      </c>
      <c r="D279" s="49">
        <f>IF('M4 Caffeine &amp; Energy'!F279="","",'M4 Caffeine &amp; Energy'!F279)</f>
        <v/>
      </c>
      <c r="E279" s="52">
        <f>IF('M4 Caffeine &amp; Energy'!J279="","",'M4 Caffeine &amp; Energy'!J279)</f>
        <v/>
      </c>
      <c r="F279" s="50">
        <f>IF('M4 Caffeine &amp; Energy'!K279="","",'M4 Caffeine &amp; Energy'!K279)</f>
        <v/>
      </c>
      <c r="G279" s="49">
        <f>IF('M4 Caffeine &amp; Energy'!AM279="","",'M4 Caffeine &amp; Energy'!AM279)</f>
        <v/>
      </c>
      <c r="H279" s="50">
        <f>IF('M4 Caffeine &amp; Energy'!N279="","",'M4 Caffeine &amp; Energy'!N279)</f>
        <v/>
      </c>
      <c r="I279" s="34">
        <f>IF('M4 Caffeine &amp; Energy'!AJ279="","",'M4 Caffeine &amp; Energy'!AJ279)</f>
        <v/>
      </c>
      <c r="J279" s="34" t="inlineStr">
        <is>
          <t>Capture live promo to assess.</t>
        </is>
      </c>
    </row>
    <row r="280" ht="28" customHeight="1">
      <c r="A280" s="34" t="inlineStr">
        <is>
          <t>GURU</t>
        </is>
      </c>
      <c r="B280" s="34" t="inlineStr">
        <is>
          <t>GURU Organic Energy | Yerba Mate | 8 pack 250mL</t>
        </is>
      </c>
      <c r="C280" s="34" t="inlineStr">
        <is>
          <t>4) Caffeine &amp; energy beverage</t>
        </is>
      </c>
      <c r="D280" s="49">
        <f>IF('M4 Caffeine &amp; Energy'!F280="","",'M4 Caffeine &amp; Energy'!F280)</f>
        <v/>
      </c>
      <c r="E280" s="52">
        <f>IF('M4 Caffeine &amp; Energy'!J280="","",'M4 Caffeine &amp; Energy'!J280)</f>
        <v/>
      </c>
      <c r="F280" s="50">
        <f>IF('M4 Caffeine &amp; Energy'!K280="","",'M4 Caffeine &amp; Energy'!K280)</f>
        <v/>
      </c>
      <c r="G280" s="49">
        <f>IF('M4 Caffeine &amp; Energy'!AM280="","",'M4 Caffeine &amp; Energy'!AM280)</f>
        <v/>
      </c>
      <c r="H280" s="50">
        <f>IF('M4 Caffeine &amp; Energy'!N280="","",'M4 Caffeine &amp; Energy'!N280)</f>
        <v/>
      </c>
      <c r="I280" s="34">
        <f>IF('M4 Caffeine &amp; Energy'!AJ280="","",'M4 Caffeine &amp; Energy'!AJ280)</f>
        <v/>
      </c>
      <c r="J280" s="34" t="inlineStr">
        <is>
          <t>Capture live promo to assess.</t>
        </is>
      </c>
    </row>
    <row r="281" ht="28" customHeight="1">
      <c r="A281" s="34" t="inlineStr">
        <is>
          <t>GURU</t>
        </is>
      </c>
      <c r="B281" s="34" t="inlineStr">
        <is>
          <t>GURU Organic Energy | Yerba Mate | 12 pack 250mL</t>
        </is>
      </c>
      <c r="C281" s="34" t="inlineStr">
        <is>
          <t>4) Caffeine &amp; energy beverage</t>
        </is>
      </c>
      <c r="D281" s="49">
        <f>IF('M4 Caffeine &amp; Energy'!F281="","",'M4 Caffeine &amp; Energy'!F281)</f>
        <v/>
      </c>
      <c r="E281" s="52">
        <f>IF('M4 Caffeine &amp; Energy'!J281="","",'M4 Caffeine &amp; Energy'!J281)</f>
        <v/>
      </c>
      <c r="F281" s="50">
        <f>IF('M4 Caffeine &amp; Energy'!K281="","",'M4 Caffeine &amp; Energy'!K281)</f>
        <v/>
      </c>
      <c r="G281" s="49">
        <f>IF('M4 Caffeine &amp; Energy'!AM281="","",'M4 Caffeine &amp; Energy'!AM281)</f>
        <v/>
      </c>
      <c r="H281" s="50">
        <f>IF('M4 Caffeine &amp; Energy'!N281="","",'M4 Caffeine &amp; Energy'!N281)</f>
        <v/>
      </c>
      <c r="I281" s="34">
        <f>IF('M4 Caffeine &amp; Energy'!AJ281="","",'M4 Caffeine &amp; Energy'!AJ281)</f>
        <v/>
      </c>
      <c r="J281" s="34" t="inlineStr">
        <is>
          <t>Capture live promo to assess.</t>
        </is>
      </c>
    </row>
    <row r="282" ht="28" customHeight="1">
      <c r="A282" s="34" t="inlineStr">
        <is>
          <t>GURU</t>
        </is>
      </c>
      <c r="B282" s="34" t="inlineStr">
        <is>
          <t>GURU Organic Energy | Yerba Mate | 18 pack 250mL</t>
        </is>
      </c>
      <c r="C282" s="34" t="inlineStr">
        <is>
          <t>4) Caffeine &amp; energy beverage</t>
        </is>
      </c>
      <c r="D282" s="49">
        <f>IF('M4 Caffeine &amp; Energy'!F282="","",'M4 Caffeine &amp; Energy'!F282)</f>
        <v/>
      </c>
      <c r="E282" s="52">
        <f>IF('M4 Caffeine &amp; Energy'!J282="","",'M4 Caffeine &amp; Energy'!J282)</f>
        <v/>
      </c>
      <c r="F282" s="50">
        <f>IF('M4 Caffeine &amp; Energy'!K282="","",'M4 Caffeine &amp; Energy'!K282)</f>
        <v/>
      </c>
      <c r="G282" s="49">
        <f>IF('M4 Caffeine &amp; Energy'!AM282="","",'M4 Caffeine &amp; Energy'!AM282)</f>
        <v/>
      </c>
      <c r="H282" s="50">
        <f>IF('M4 Caffeine &amp; Energy'!N282="","",'M4 Caffeine &amp; Energy'!N282)</f>
        <v/>
      </c>
      <c r="I282" s="34">
        <f>IF('M4 Caffeine &amp; Energy'!AJ282="","",'M4 Caffeine &amp; Energy'!AJ282)</f>
        <v/>
      </c>
      <c r="J282" s="34" t="inlineStr">
        <is>
          <t>Capture live promo to assess.</t>
        </is>
      </c>
    </row>
    <row r="283" ht="28" customHeight="1">
      <c r="A283" s="34" t="inlineStr">
        <is>
          <t>GURU</t>
        </is>
      </c>
      <c r="B283" s="34" t="inlineStr">
        <is>
          <t>GURU Organic Energy | Yerba Mate | 24 pack 250mL</t>
        </is>
      </c>
      <c r="C283" s="34" t="inlineStr">
        <is>
          <t>4) Caffeine &amp; energy beverage</t>
        </is>
      </c>
      <c r="D283" s="49">
        <f>IF('M4 Caffeine &amp; Energy'!F283="","",'M4 Caffeine &amp; Energy'!F283)</f>
        <v/>
      </c>
      <c r="E283" s="52">
        <f>IF('M4 Caffeine &amp; Energy'!J283="","",'M4 Caffeine &amp; Energy'!J283)</f>
        <v/>
      </c>
      <c r="F283" s="50">
        <f>IF('M4 Caffeine &amp; Energy'!K283="","",'M4 Caffeine &amp; Energy'!K283)</f>
        <v/>
      </c>
      <c r="G283" s="49">
        <f>IF('M4 Caffeine &amp; Energy'!AM283="","",'M4 Caffeine &amp; Energy'!AM283)</f>
        <v/>
      </c>
      <c r="H283" s="50">
        <f>IF('M4 Caffeine &amp; Energy'!N283="","",'M4 Caffeine &amp; Energy'!N283)</f>
        <v/>
      </c>
      <c r="I283" s="34">
        <f>IF('M4 Caffeine &amp; Energy'!AJ283="","",'M4 Caffeine &amp; Energy'!AJ283)</f>
        <v/>
      </c>
      <c r="J283" s="34" t="inlineStr">
        <is>
          <t>Capture live promo to assess.</t>
        </is>
      </c>
    </row>
    <row r="284" ht="28" customHeight="1">
      <c r="A284" s="34" t="inlineStr">
        <is>
          <t>GURU</t>
        </is>
      </c>
      <c r="B284" s="34" t="inlineStr">
        <is>
          <t>GURU Organic Energy | GURU Lite (low cal) | 4 pack 250mL</t>
        </is>
      </c>
      <c r="C284" s="34" t="inlineStr">
        <is>
          <t>4) Caffeine &amp; energy beverage</t>
        </is>
      </c>
      <c r="D284" s="49">
        <f>IF('M4 Caffeine &amp; Energy'!F284="","",'M4 Caffeine &amp; Energy'!F284)</f>
        <v/>
      </c>
      <c r="E284" s="52">
        <f>IF('M4 Caffeine &amp; Energy'!J284="","",'M4 Caffeine &amp; Energy'!J284)</f>
        <v/>
      </c>
      <c r="F284" s="50">
        <f>IF('M4 Caffeine &amp; Energy'!K284="","",'M4 Caffeine &amp; Energy'!K284)</f>
        <v/>
      </c>
      <c r="G284" s="49">
        <f>IF('M4 Caffeine &amp; Energy'!AM284="","",'M4 Caffeine &amp; Energy'!AM284)</f>
        <v/>
      </c>
      <c r="H284" s="50">
        <f>IF('M4 Caffeine &amp; Energy'!N284="","",'M4 Caffeine &amp; Energy'!N284)</f>
        <v/>
      </c>
      <c r="I284" s="34">
        <f>IF('M4 Caffeine &amp; Energy'!AJ284="","",'M4 Caffeine &amp; Energy'!AJ284)</f>
        <v/>
      </c>
      <c r="J284" s="34" t="inlineStr">
        <is>
          <t>Capture live promo to assess.</t>
        </is>
      </c>
    </row>
    <row r="285" ht="28" customHeight="1">
      <c r="A285" s="34" t="inlineStr">
        <is>
          <t>GURU</t>
        </is>
      </c>
      <c r="B285" s="34" t="inlineStr">
        <is>
          <t>GURU Organic Energy | GURU Lite (low cal) | 8 pack 250mL</t>
        </is>
      </c>
      <c r="C285" s="34" t="inlineStr">
        <is>
          <t>4) Caffeine &amp; energy beverage</t>
        </is>
      </c>
      <c r="D285" s="49">
        <f>IF('M4 Caffeine &amp; Energy'!F285="","",'M4 Caffeine &amp; Energy'!F285)</f>
        <v/>
      </c>
      <c r="E285" s="52">
        <f>IF('M4 Caffeine &amp; Energy'!J285="","",'M4 Caffeine &amp; Energy'!J285)</f>
        <v/>
      </c>
      <c r="F285" s="50">
        <f>IF('M4 Caffeine &amp; Energy'!K285="","",'M4 Caffeine &amp; Energy'!K285)</f>
        <v/>
      </c>
      <c r="G285" s="49">
        <f>IF('M4 Caffeine &amp; Energy'!AM285="","",'M4 Caffeine &amp; Energy'!AM285)</f>
        <v/>
      </c>
      <c r="H285" s="50">
        <f>IF('M4 Caffeine &amp; Energy'!N285="","",'M4 Caffeine &amp; Energy'!N285)</f>
        <v/>
      </c>
      <c r="I285" s="34">
        <f>IF('M4 Caffeine &amp; Energy'!AJ285="","",'M4 Caffeine &amp; Energy'!AJ285)</f>
        <v/>
      </c>
      <c r="J285" s="34" t="inlineStr">
        <is>
          <t>Capture live promo to assess.</t>
        </is>
      </c>
    </row>
    <row r="286" ht="28" customHeight="1">
      <c r="A286" s="34" t="inlineStr">
        <is>
          <t>GURU</t>
        </is>
      </c>
      <c r="B286" s="34" t="inlineStr">
        <is>
          <t>GURU Organic Energy | GURU Lite (low cal) | 12 pack 250mL</t>
        </is>
      </c>
      <c r="C286" s="34" t="inlineStr">
        <is>
          <t>4) Caffeine &amp; energy beverage</t>
        </is>
      </c>
      <c r="D286" s="49">
        <f>IF('M4 Caffeine &amp; Energy'!F286="","",'M4 Caffeine &amp; Energy'!F286)</f>
        <v/>
      </c>
      <c r="E286" s="52">
        <f>IF('M4 Caffeine &amp; Energy'!J286="","",'M4 Caffeine &amp; Energy'!J286)</f>
        <v/>
      </c>
      <c r="F286" s="50">
        <f>IF('M4 Caffeine &amp; Energy'!K286="","",'M4 Caffeine &amp; Energy'!K286)</f>
        <v/>
      </c>
      <c r="G286" s="49">
        <f>IF('M4 Caffeine &amp; Energy'!AM286="","",'M4 Caffeine &amp; Energy'!AM286)</f>
        <v/>
      </c>
      <c r="H286" s="50">
        <f>IF('M4 Caffeine &amp; Energy'!N286="","",'M4 Caffeine &amp; Energy'!N286)</f>
        <v/>
      </c>
      <c r="I286" s="34">
        <f>IF('M4 Caffeine &amp; Energy'!AJ286="","",'M4 Caffeine &amp; Energy'!AJ286)</f>
        <v/>
      </c>
      <c r="J286" s="34" t="inlineStr">
        <is>
          <t>Capture live promo to assess.</t>
        </is>
      </c>
    </row>
    <row r="287" ht="28" customHeight="1">
      <c r="A287" s="34" t="inlineStr">
        <is>
          <t>GURU</t>
        </is>
      </c>
      <c r="B287" s="34" t="inlineStr">
        <is>
          <t>GURU Organic Energy | GURU Lite (low cal) | 18 pack 250mL</t>
        </is>
      </c>
      <c r="C287" s="34" t="inlineStr">
        <is>
          <t>4) Caffeine &amp; energy beverage</t>
        </is>
      </c>
      <c r="D287" s="49">
        <f>IF('M4 Caffeine &amp; Energy'!F287="","",'M4 Caffeine &amp; Energy'!F287)</f>
        <v/>
      </c>
      <c r="E287" s="52">
        <f>IF('M4 Caffeine &amp; Energy'!J287="","",'M4 Caffeine &amp; Energy'!J287)</f>
        <v/>
      </c>
      <c r="F287" s="50">
        <f>IF('M4 Caffeine &amp; Energy'!K287="","",'M4 Caffeine &amp; Energy'!K287)</f>
        <v/>
      </c>
      <c r="G287" s="49">
        <f>IF('M4 Caffeine &amp; Energy'!AM287="","",'M4 Caffeine &amp; Energy'!AM287)</f>
        <v/>
      </c>
      <c r="H287" s="50">
        <f>IF('M4 Caffeine &amp; Energy'!N287="","",'M4 Caffeine &amp; Energy'!N287)</f>
        <v/>
      </c>
      <c r="I287" s="34">
        <f>IF('M4 Caffeine &amp; Energy'!AJ287="","",'M4 Caffeine &amp; Energy'!AJ287)</f>
        <v/>
      </c>
      <c r="J287" s="34" t="inlineStr">
        <is>
          <t>Capture live promo to assess.</t>
        </is>
      </c>
    </row>
    <row r="288" ht="28" customHeight="1">
      <c r="A288" s="34" t="inlineStr">
        <is>
          <t>GURU</t>
        </is>
      </c>
      <c r="B288" s="34" t="inlineStr">
        <is>
          <t>GURU Organic Energy | GURU Lite (low cal) | 24 pack 250mL</t>
        </is>
      </c>
      <c r="C288" s="34" t="inlineStr">
        <is>
          <t>4) Caffeine &amp; energy beverage</t>
        </is>
      </c>
      <c r="D288" s="49">
        <f>IF('M4 Caffeine &amp; Energy'!F288="","",'M4 Caffeine &amp; Energy'!F288)</f>
        <v/>
      </c>
      <c r="E288" s="52">
        <f>IF('M4 Caffeine &amp; Energy'!J288="","",'M4 Caffeine &amp; Energy'!J288)</f>
        <v/>
      </c>
      <c r="F288" s="50">
        <f>IF('M4 Caffeine &amp; Energy'!K288="","",'M4 Caffeine &amp; Energy'!K288)</f>
        <v/>
      </c>
      <c r="G288" s="49">
        <f>IF('M4 Caffeine &amp; Energy'!AM288="","",'M4 Caffeine &amp; Energy'!AM288)</f>
        <v/>
      </c>
      <c r="H288" s="50">
        <f>IF('M4 Caffeine &amp; Energy'!N288="","",'M4 Caffeine &amp; Energy'!N288)</f>
        <v/>
      </c>
      <c r="I288" s="34">
        <f>IF('M4 Caffeine &amp; Energy'!AJ288="","",'M4 Caffeine &amp; Energy'!AJ288)</f>
        <v/>
      </c>
      <c r="J288" s="34" t="inlineStr">
        <is>
          <t>Capture live promo to assess.</t>
        </is>
      </c>
    </row>
    <row r="289" ht="28" customHeight="1">
      <c r="A289" s="34" t="inlineStr">
        <is>
          <t>Guayaki</t>
        </is>
      </c>
      <c r="B289" s="34" t="inlineStr">
        <is>
          <t>Guayaki Yerba Mate | Revel Berry | single 458mL</t>
        </is>
      </c>
      <c r="C289" s="34" t="inlineStr">
        <is>
          <t>4) Caffeine &amp; energy beverage</t>
        </is>
      </c>
      <c r="D289" s="49">
        <f>IF('M4 Caffeine &amp; Energy'!F289="","",'M4 Caffeine &amp; Energy'!F289)</f>
        <v/>
      </c>
      <c r="E289" s="52">
        <f>IF('M4 Caffeine &amp; Energy'!J289="","",'M4 Caffeine &amp; Energy'!J289)</f>
        <v/>
      </c>
      <c r="F289" s="50">
        <f>IF('M4 Caffeine &amp; Energy'!K289="","",'M4 Caffeine &amp; Energy'!K289)</f>
        <v/>
      </c>
      <c r="G289" s="49">
        <f>IF('M4 Caffeine &amp; Energy'!AM289="","",'M4 Caffeine &amp; Energy'!AM289)</f>
        <v/>
      </c>
      <c r="H289" s="50">
        <f>IF('M4 Caffeine &amp; Energy'!N289="","",'M4 Caffeine &amp; Energy'!N289)</f>
        <v/>
      </c>
      <c r="I289" s="34">
        <f>IF('M4 Caffeine &amp; Energy'!AJ289="","",'M4 Caffeine &amp; Energy'!AJ289)</f>
        <v/>
      </c>
      <c r="J289" s="34" t="inlineStr">
        <is>
          <t>Capture live promo to assess.</t>
        </is>
      </c>
    </row>
    <row r="290" ht="28" customHeight="1">
      <c r="A290" s="34" t="inlineStr">
        <is>
          <t>Guayaki</t>
        </is>
      </c>
      <c r="B290" s="34" t="inlineStr">
        <is>
          <t>Guayaki Yerba Mate | Revel Berry | 8 pack 458mL</t>
        </is>
      </c>
      <c r="C290" s="34" t="inlineStr">
        <is>
          <t>4) Caffeine &amp; energy beverage</t>
        </is>
      </c>
      <c r="D290" s="49">
        <f>IF('M4 Caffeine &amp; Energy'!F290="","",'M4 Caffeine &amp; Energy'!F290)</f>
        <v/>
      </c>
      <c r="E290" s="52">
        <f>IF('M4 Caffeine &amp; Energy'!J290="","",'M4 Caffeine &amp; Energy'!J290)</f>
        <v/>
      </c>
      <c r="F290" s="50">
        <f>IF('M4 Caffeine &amp; Energy'!K290="","",'M4 Caffeine &amp; Energy'!K290)</f>
        <v/>
      </c>
      <c r="G290" s="49">
        <f>IF('M4 Caffeine &amp; Energy'!AM290="","",'M4 Caffeine &amp; Energy'!AM290)</f>
        <v/>
      </c>
      <c r="H290" s="50">
        <f>IF('M4 Caffeine &amp; Energy'!N290="","",'M4 Caffeine &amp; Energy'!N290)</f>
        <v/>
      </c>
      <c r="I290" s="34">
        <f>IF('M4 Caffeine &amp; Energy'!AJ290="","",'M4 Caffeine &amp; Energy'!AJ290)</f>
        <v/>
      </c>
      <c r="J290" s="34" t="inlineStr">
        <is>
          <t>Capture live promo to assess.</t>
        </is>
      </c>
    </row>
    <row r="291" ht="28" customHeight="1">
      <c r="A291" s="34" t="inlineStr">
        <is>
          <t>Guayaki</t>
        </is>
      </c>
      <c r="B291" s="34" t="inlineStr">
        <is>
          <t>Guayaki Yerba Mate | Revel Berry | 12 pack 458mL</t>
        </is>
      </c>
      <c r="C291" s="34" t="inlineStr">
        <is>
          <t>4) Caffeine &amp; energy beverage</t>
        </is>
      </c>
      <c r="D291" s="49">
        <f>IF('M4 Caffeine &amp; Energy'!F291="","",'M4 Caffeine &amp; Energy'!F291)</f>
        <v/>
      </c>
      <c r="E291" s="52">
        <f>IF('M4 Caffeine &amp; Energy'!J291="","",'M4 Caffeine &amp; Energy'!J291)</f>
        <v/>
      </c>
      <c r="F291" s="50">
        <f>IF('M4 Caffeine &amp; Energy'!K291="","",'M4 Caffeine &amp; Energy'!K291)</f>
        <v/>
      </c>
      <c r="G291" s="49">
        <f>IF('M4 Caffeine &amp; Energy'!AM291="","",'M4 Caffeine &amp; Energy'!AM291)</f>
        <v/>
      </c>
      <c r="H291" s="50">
        <f>IF('M4 Caffeine &amp; Energy'!N291="","",'M4 Caffeine &amp; Energy'!N291)</f>
        <v/>
      </c>
      <c r="I291" s="34">
        <f>IF('M4 Caffeine &amp; Energy'!AJ291="","",'M4 Caffeine &amp; Energy'!AJ291)</f>
        <v/>
      </c>
      <c r="J291" s="34" t="inlineStr">
        <is>
          <t>Capture live promo to assess.</t>
        </is>
      </c>
    </row>
    <row r="292" ht="28" customHeight="1">
      <c r="A292" s="34" t="inlineStr">
        <is>
          <t>Guayaki</t>
        </is>
      </c>
      <c r="B292" s="34" t="inlineStr">
        <is>
          <t>Guayaki Yerba Mate | Revel Berry | 18 pack 458mL</t>
        </is>
      </c>
      <c r="C292" s="34" t="inlineStr">
        <is>
          <t>4) Caffeine &amp; energy beverage</t>
        </is>
      </c>
      <c r="D292" s="49">
        <f>IF('M4 Caffeine &amp; Energy'!F292="","",'M4 Caffeine &amp; Energy'!F292)</f>
        <v/>
      </c>
      <c r="E292" s="52">
        <f>IF('M4 Caffeine &amp; Energy'!J292="","",'M4 Caffeine &amp; Energy'!J292)</f>
        <v/>
      </c>
      <c r="F292" s="50">
        <f>IF('M4 Caffeine &amp; Energy'!K292="","",'M4 Caffeine &amp; Energy'!K292)</f>
        <v/>
      </c>
      <c r="G292" s="49">
        <f>IF('M4 Caffeine &amp; Energy'!AM292="","",'M4 Caffeine &amp; Energy'!AM292)</f>
        <v/>
      </c>
      <c r="H292" s="50">
        <f>IF('M4 Caffeine &amp; Energy'!N292="","",'M4 Caffeine &amp; Energy'!N292)</f>
        <v/>
      </c>
      <c r="I292" s="34">
        <f>IF('M4 Caffeine &amp; Energy'!AJ292="","",'M4 Caffeine &amp; Energy'!AJ292)</f>
        <v/>
      </c>
      <c r="J292" s="34" t="inlineStr">
        <is>
          <t>Capture live promo to assess.</t>
        </is>
      </c>
    </row>
    <row r="293" ht="28" customHeight="1">
      <c r="A293" s="34" t="inlineStr">
        <is>
          <t>Guayaki</t>
        </is>
      </c>
      <c r="B293" s="34" t="inlineStr">
        <is>
          <t>Guayaki Yerba Mate | Revel Berry | 24 pack 458mL</t>
        </is>
      </c>
      <c r="C293" s="34" t="inlineStr">
        <is>
          <t>4) Caffeine &amp; energy beverage</t>
        </is>
      </c>
      <c r="D293" s="49">
        <f>IF('M4 Caffeine &amp; Energy'!F293="","",'M4 Caffeine &amp; Energy'!F293)</f>
        <v/>
      </c>
      <c r="E293" s="52">
        <f>IF('M4 Caffeine &amp; Energy'!J293="","",'M4 Caffeine &amp; Energy'!J293)</f>
        <v/>
      </c>
      <c r="F293" s="50">
        <f>IF('M4 Caffeine &amp; Energy'!K293="","",'M4 Caffeine &amp; Energy'!K293)</f>
        <v/>
      </c>
      <c r="G293" s="49">
        <f>IF('M4 Caffeine &amp; Energy'!AM293="","",'M4 Caffeine &amp; Energy'!AM293)</f>
        <v/>
      </c>
      <c r="H293" s="50">
        <f>IF('M4 Caffeine &amp; Energy'!N293="","",'M4 Caffeine &amp; Energy'!N293)</f>
        <v/>
      </c>
      <c r="I293" s="34">
        <f>IF('M4 Caffeine &amp; Energy'!AJ293="","",'M4 Caffeine &amp; Energy'!AJ293)</f>
        <v/>
      </c>
      <c r="J293" s="34" t="inlineStr">
        <is>
          <t>Capture live promo to assess.</t>
        </is>
      </c>
    </row>
    <row r="294" ht="28" customHeight="1">
      <c r="A294" s="34" t="inlineStr">
        <is>
          <t>Guayaki</t>
        </is>
      </c>
      <c r="B294" s="34" t="inlineStr">
        <is>
          <t>Guayaki Yerba Mate | Enlighten Mint | single 458mL</t>
        </is>
      </c>
      <c r="C294" s="34" t="inlineStr">
        <is>
          <t>4) Caffeine &amp; energy beverage</t>
        </is>
      </c>
      <c r="D294" s="49">
        <f>IF('M4 Caffeine &amp; Energy'!F294="","",'M4 Caffeine &amp; Energy'!F294)</f>
        <v/>
      </c>
      <c r="E294" s="52">
        <f>IF('M4 Caffeine &amp; Energy'!J294="","",'M4 Caffeine &amp; Energy'!J294)</f>
        <v/>
      </c>
      <c r="F294" s="50">
        <f>IF('M4 Caffeine &amp; Energy'!K294="","",'M4 Caffeine &amp; Energy'!K294)</f>
        <v/>
      </c>
      <c r="G294" s="49">
        <f>IF('M4 Caffeine &amp; Energy'!AM294="","",'M4 Caffeine &amp; Energy'!AM294)</f>
        <v/>
      </c>
      <c r="H294" s="50">
        <f>IF('M4 Caffeine &amp; Energy'!N294="","",'M4 Caffeine &amp; Energy'!N294)</f>
        <v/>
      </c>
      <c r="I294" s="34">
        <f>IF('M4 Caffeine &amp; Energy'!AJ294="","",'M4 Caffeine &amp; Energy'!AJ294)</f>
        <v/>
      </c>
      <c r="J294" s="34" t="inlineStr">
        <is>
          <t>Capture live promo to assess.</t>
        </is>
      </c>
    </row>
    <row r="295" ht="28" customHeight="1">
      <c r="A295" s="34" t="inlineStr">
        <is>
          <t>Guayaki</t>
        </is>
      </c>
      <c r="B295" s="34" t="inlineStr">
        <is>
          <t>Guayaki Yerba Mate | Enlighten Mint | 8 pack 458mL</t>
        </is>
      </c>
      <c r="C295" s="34" t="inlineStr">
        <is>
          <t>4) Caffeine &amp; energy beverage</t>
        </is>
      </c>
      <c r="D295" s="49">
        <f>IF('M4 Caffeine &amp; Energy'!F295="","",'M4 Caffeine &amp; Energy'!F295)</f>
        <v/>
      </c>
      <c r="E295" s="52">
        <f>IF('M4 Caffeine &amp; Energy'!J295="","",'M4 Caffeine &amp; Energy'!J295)</f>
        <v/>
      </c>
      <c r="F295" s="50">
        <f>IF('M4 Caffeine &amp; Energy'!K295="","",'M4 Caffeine &amp; Energy'!K295)</f>
        <v/>
      </c>
      <c r="G295" s="49">
        <f>IF('M4 Caffeine &amp; Energy'!AM295="","",'M4 Caffeine &amp; Energy'!AM295)</f>
        <v/>
      </c>
      <c r="H295" s="50">
        <f>IF('M4 Caffeine &amp; Energy'!N295="","",'M4 Caffeine &amp; Energy'!N295)</f>
        <v/>
      </c>
      <c r="I295" s="34">
        <f>IF('M4 Caffeine &amp; Energy'!AJ295="","",'M4 Caffeine &amp; Energy'!AJ295)</f>
        <v/>
      </c>
      <c r="J295" s="34" t="inlineStr">
        <is>
          <t>Capture live promo to assess.</t>
        </is>
      </c>
    </row>
    <row r="296" ht="28" customHeight="1">
      <c r="A296" s="34" t="inlineStr">
        <is>
          <t>Guayaki</t>
        </is>
      </c>
      <c r="B296" s="34" t="inlineStr">
        <is>
          <t>Guayaki Yerba Mate | Enlighten Mint | 12 pack 458mL</t>
        </is>
      </c>
      <c r="C296" s="34" t="inlineStr">
        <is>
          <t>4) Caffeine &amp; energy beverage</t>
        </is>
      </c>
      <c r="D296" s="49">
        <f>IF('M4 Caffeine &amp; Energy'!F296="","",'M4 Caffeine &amp; Energy'!F296)</f>
        <v/>
      </c>
      <c r="E296" s="52">
        <f>IF('M4 Caffeine &amp; Energy'!J296="","",'M4 Caffeine &amp; Energy'!J296)</f>
        <v/>
      </c>
      <c r="F296" s="50">
        <f>IF('M4 Caffeine &amp; Energy'!K296="","",'M4 Caffeine &amp; Energy'!K296)</f>
        <v/>
      </c>
      <c r="G296" s="49">
        <f>IF('M4 Caffeine &amp; Energy'!AM296="","",'M4 Caffeine &amp; Energy'!AM296)</f>
        <v/>
      </c>
      <c r="H296" s="50">
        <f>IF('M4 Caffeine &amp; Energy'!N296="","",'M4 Caffeine &amp; Energy'!N296)</f>
        <v/>
      </c>
      <c r="I296" s="34">
        <f>IF('M4 Caffeine &amp; Energy'!AJ296="","",'M4 Caffeine &amp; Energy'!AJ296)</f>
        <v/>
      </c>
      <c r="J296" s="34" t="inlineStr">
        <is>
          <t>Capture live promo to assess.</t>
        </is>
      </c>
    </row>
    <row r="297" ht="28" customHeight="1">
      <c r="A297" s="34" t="inlineStr">
        <is>
          <t>Guayaki</t>
        </is>
      </c>
      <c r="B297" s="34" t="inlineStr">
        <is>
          <t>Guayaki Yerba Mate | Enlighten Mint | 18 pack 458mL</t>
        </is>
      </c>
      <c r="C297" s="34" t="inlineStr">
        <is>
          <t>4) Caffeine &amp; energy beverage</t>
        </is>
      </c>
      <c r="D297" s="49">
        <f>IF('M4 Caffeine &amp; Energy'!F297="","",'M4 Caffeine &amp; Energy'!F297)</f>
        <v/>
      </c>
      <c r="E297" s="52">
        <f>IF('M4 Caffeine &amp; Energy'!J297="","",'M4 Caffeine &amp; Energy'!J297)</f>
        <v/>
      </c>
      <c r="F297" s="50">
        <f>IF('M4 Caffeine &amp; Energy'!K297="","",'M4 Caffeine &amp; Energy'!K297)</f>
        <v/>
      </c>
      <c r="G297" s="49">
        <f>IF('M4 Caffeine &amp; Energy'!AM297="","",'M4 Caffeine &amp; Energy'!AM297)</f>
        <v/>
      </c>
      <c r="H297" s="50">
        <f>IF('M4 Caffeine &amp; Energy'!N297="","",'M4 Caffeine &amp; Energy'!N297)</f>
        <v/>
      </c>
      <c r="I297" s="34">
        <f>IF('M4 Caffeine &amp; Energy'!AJ297="","",'M4 Caffeine &amp; Energy'!AJ297)</f>
        <v/>
      </c>
      <c r="J297" s="34" t="inlineStr">
        <is>
          <t>Capture live promo to assess.</t>
        </is>
      </c>
    </row>
    <row r="298" ht="28" customHeight="1">
      <c r="A298" s="34" t="inlineStr">
        <is>
          <t>Guayaki</t>
        </is>
      </c>
      <c r="B298" s="34" t="inlineStr">
        <is>
          <t>Guayaki Yerba Mate | Enlighten Mint | 24 pack 458mL</t>
        </is>
      </c>
      <c r="C298" s="34" t="inlineStr">
        <is>
          <t>4) Caffeine &amp; energy beverage</t>
        </is>
      </c>
      <c r="D298" s="49">
        <f>IF('M4 Caffeine &amp; Energy'!F298="","",'M4 Caffeine &amp; Energy'!F298)</f>
        <v/>
      </c>
      <c r="E298" s="52">
        <f>IF('M4 Caffeine &amp; Energy'!J298="","",'M4 Caffeine &amp; Energy'!J298)</f>
        <v/>
      </c>
      <c r="F298" s="50">
        <f>IF('M4 Caffeine &amp; Energy'!K298="","",'M4 Caffeine &amp; Energy'!K298)</f>
        <v/>
      </c>
      <c r="G298" s="49">
        <f>IF('M4 Caffeine &amp; Energy'!AM298="","",'M4 Caffeine &amp; Energy'!AM298)</f>
        <v/>
      </c>
      <c r="H298" s="50">
        <f>IF('M4 Caffeine &amp; Energy'!N298="","",'M4 Caffeine &amp; Energy'!N298)</f>
        <v/>
      </c>
      <c r="I298" s="34">
        <f>IF('M4 Caffeine &amp; Energy'!AJ298="","",'M4 Caffeine &amp; Energy'!AJ298)</f>
        <v/>
      </c>
      <c r="J298" s="34" t="inlineStr">
        <is>
          <t>Capture live promo to assess.</t>
        </is>
      </c>
    </row>
    <row r="299" ht="28" customHeight="1">
      <c r="A299" s="34" t="inlineStr">
        <is>
          <t>Guayaki</t>
        </is>
      </c>
      <c r="B299" s="34" t="inlineStr">
        <is>
          <t>Guayaki Yerba Mate | Bluephoria | single 458mL</t>
        </is>
      </c>
      <c r="C299" s="34" t="inlineStr">
        <is>
          <t>4) Caffeine &amp; energy beverage</t>
        </is>
      </c>
      <c r="D299" s="49">
        <f>IF('M4 Caffeine &amp; Energy'!F299="","",'M4 Caffeine &amp; Energy'!F299)</f>
        <v/>
      </c>
      <c r="E299" s="52">
        <f>IF('M4 Caffeine &amp; Energy'!J299="","",'M4 Caffeine &amp; Energy'!J299)</f>
        <v/>
      </c>
      <c r="F299" s="50">
        <f>IF('M4 Caffeine &amp; Energy'!K299="","",'M4 Caffeine &amp; Energy'!K299)</f>
        <v/>
      </c>
      <c r="G299" s="49">
        <f>IF('M4 Caffeine &amp; Energy'!AM299="","",'M4 Caffeine &amp; Energy'!AM299)</f>
        <v/>
      </c>
      <c r="H299" s="50">
        <f>IF('M4 Caffeine &amp; Energy'!N299="","",'M4 Caffeine &amp; Energy'!N299)</f>
        <v/>
      </c>
      <c r="I299" s="34">
        <f>IF('M4 Caffeine &amp; Energy'!AJ299="","",'M4 Caffeine &amp; Energy'!AJ299)</f>
        <v/>
      </c>
      <c r="J299" s="34" t="inlineStr">
        <is>
          <t>Capture live promo to assess.</t>
        </is>
      </c>
    </row>
    <row r="300" ht="28" customHeight="1">
      <c r="A300" s="34" t="inlineStr">
        <is>
          <t>Guayaki</t>
        </is>
      </c>
      <c r="B300" s="34" t="inlineStr">
        <is>
          <t>Guayaki Yerba Mate | Bluephoria | 8 pack 458mL</t>
        </is>
      </c>
      <c r="C300" s="34" t="inlineStr">
        <is>
          <t>4) Caffeine &amp; energy beverage</t>
        </is>
      </c>
      <c r="D300" s="49">
        <f>IF('M4 Caffeine &amp; Energy'!F300="","",'M4 Caffeine &amp; Energy'!F300)</f>
        <v/>
      </c>
      <c r="E300" s="52">
        <f>IF('M4 Caffeine &amp; Energy'!J300="","",'M4 Caffeine &amp; Energy'!J300)</f>
        <v/>
      </c>
      <c r="F300" s="50">
        <f>IF('M4 Caffeine &amp; Energy'!K300="","",'M4 Caffeine &amp; Energy'!K300)</f>
        <v/>
      </c>
      <c r="G300" s="49">
        <f>IF('M4 Caffeine &amp; Energy'!AM300="","",'M4 Caffeine &amp; Energy'!AM300)</f>
        <v/>
      </c>
      <c r="H300" s="50">
        <f>IF('M4 Caffeine &amp; Energy'!N300="","",'M4 Caffeine &amp; Energy'!N300)</f>
        <v/>
      </c>
      <c r="I300" s="34">
        <f>IF('M4 Caffeine &amp; Energy'!AJ300="","",'M4 Caffeine &amp; Energy'!AJ300)</f>
        <v/>
      </c>
      <c r="J300" s="34" t="inlineStr">
        <is>
          <t>Capture live promo to assess.</t>
        </is>
      </c>
    </row>
    <row r="301" ht="28" customHeight="1">
      <c r="A301" s="34" t="inlineStr">
        <is>
          <t>Guayaki</t>
        </is>
      </c>
      <c r="B301" s="34" t="inlineStr">
        <is>
          <t>Guayaki Yerba Mate | Bluephoria | 12 pack 458mL</t>
        </is>
      </c>
      <c r="C301" s="34" t="inlineStr">
        <is>
          <t>4) Caffeine &amp; energy beverage</t>
        </is>
      </c>
      <c r="D301" s="49">
        <f>IF('M4 Caffeine &amp; Energy'!F301="","",'M4 Caffeine &amp; Energy'!F301)</f>
        <v/>
      </c>
      <c r="E301" s="52">
        <f>IF('M4 Caffeine &amp; Energy'!J301="","",'M4 Caffeine &amp; Energy'!J301)</f>
        <v/>
      </c>
      <c r="F301" s="50">
        <f>IF('M4 Caffeine &amp; Energy'!K301="","",'M4 Caffeine &amp; Energy'!K301)</f>
        <v/>
      </c>
      <c r="G301" s="49">
        <f>IF('M4 Caffeine &amp; Energy'!AM301="","",'M4 Caffeine &amp; Energy'!AM301)</f>
        <v/>
      </c>
      <c r="H301" s="50">
        <f>IF('M4 Caffeine &amp; Energy'!N301="","",'M4 Caffeine &amp; Energy'!N301)</f>
        <v/>
      </c>
      <c r="I301" s="34">
        <f>IF('M4 Caffeine &amp; Energy'!AJ301="","",'M4 Caffeine &amp; Energy'!AJ301)</f>
        <v/>
      </c>
      <c r="J301" s="34" t="inlineStr">
        <is>
          <t>Capture live promo to assess.</t>
        </is>
      </c>
    </row>
    <row r="302" ht="28" customHeight="1">
      <c r="A302" s="34" t="inlineStr">
        <is>
          <t>Guayaki</t>
        </is>
      </c>
      <c r="B302" s="34" t="inlineStr">
        <is>
          <t>Guayaki Yerba Mate | Bluephoria | 18 pack 458mL</t>
        </is>
      </c>
      <c r="C302" s="34" t="inlineStr">
        <is>
          <t>4) Caffeine &amp; energy beverage</t>
        </is>
      </c>
      <c r="D302" s="49">
        <f>IF('M4 Caffeine &amp; Energy'!F302="","",'M4 Caffeine &amp; Energy'!F302)</f>
        <v/>
      </c>
      <c r="E302" s="52">
        <f>IF('M4 Caffeine &amp; Energy'!J302="","",'M4 Caffeine &amp; Energy'!J302)</f>
        <v/>
      </c>
      <c r="F302" s="50">
        <f>IF('M4 Caffeine &amp; Energy'!K302="","",'M4 Caffeine &amp; Energy'!K302)</f>
        <v/>
      </c>
      <c r="G302" s="49">
        <f>IF('M4 Caffeine &amp; Energy'!AM302="","",'M4 Caffeine &amp; Energy'!AM302)</f>
        <v/>
      </c>
      <c r="H302" s="50">
        <f>IF('M4 Caffeine &amp; Energy'!N302="","",'M4 Caffeine &amp; Energy'!N302)</f>
        <v/>
      </c>
      <c r="I302" s="34">
        <f>IF('M4 Caffeine &amp; Energy'!AJ302="","",'M4 Caffeine &amp; Energy'!AJ302)</f>
        <v/>
      </c>
      <c r="J302" s="34" t="inlineStr">
        <is>
          <t>Capture live promo to assess.</t>
        </is>
      </c>
    </row>
    <row r="303" ht="28" customHeight="1">
      <c r="A303" s="34" t="inlineStr">
        <is>
          <t>Guayaki</t>
        </is>
      </c>
      <c r="B303" s="34" t="inlineStr">
        <is>
          <t>Guayaki Yerba Mate | Bluephoria | 24 pack 458mL</t>
        </is>
      </c>
      <c r="C303" s="34" t="inlineStr">
        <is>
          <t>4) Caffeine &amp; energy beverage</t>
        </is>
      </c>
      <c r="D303" s="49">
        <f>IF('M4 Caffeine &amp; Energy'!F303="","",'M4 Caffeine &amp; Energy'!F303)</f>
        <v/>
      </c>
      <c r="E303" s="52">
        <f>IF('M4 Caffeine &amp; Energy'!J303="","",'M4 Caffeine &amp; Energy'!J303)</f>
        <v/>
      </c>
      <c r="F303" s="50">
        <f>IF('M4 Caffeine &amp; Energy'!K303="","",'M4 Caffeine &amp; Energy'!K303)</f>
        <v/>
      </c>
      <c r="G303" s="49">
        <f>IF('M4 Caffeine &amp; Energy'!AM303="","",'M4 Caffeine &amp; Energy'!AM303)</f>
        <v/>
      </c>
      <c r="H303" s="50">
        <f>IF('M4 Caffeine &amp; Energy'!N303="","",'M4 Caffeine &amp; Energy'!N303)</f>
        <v/>
      </c>
      <c r="I303" s="34">
        <f>IF('M4 Caffeine &amp; Energy'!AJ303="","",'M4 Caffeine &amp; Energy'!AJ303)</f>
        <v/>
      </c>
      <c r="J303" s="34" t="inlineStr">
        <is>
          <t>Capture live promo to assess.</t>
        </is>
      </c>
    </row>
    <row r="304" ht="28" customHeight="1">
      <c r="A304" s="34" t="inlineStr">
        <is>
          <t>Guayaki</t>
        </is>
      </c>
      <c r="B304" s="34" t="inlineStr">
        <is>
          <t>Guayaki Yerba Mate | Lemon Elation | single 458mL</t>
        </is>
      </c>
      <c r="C304" s="34" t="inlineStr">
        <is>
          <t>4) Caffeine &amp; energy beverage</t>
        </is>
      </c>
      <c r="D304" s="49">
        <f>IF('M4 Caffeine &amp; Energy'!F304="","",'M4 Caffeine &amp; Energy'!F304)</f>
        <v/>
      </c>
      <c r="E304" s="52">
        <f>IF('M4 Caffeine &amp; Energy'!J304="","",'M4 Caffeine &amp; Energy'!J304)</f>
        <v/>
      </c>
      <c r="F304" s="50">
        <f>IF('M4 Caffeine &amp; Energy'!K304="","",'M4 Caffeine &amp; Energy'!K304)</f>
        <v/>
      </c>
      <c r="G304" s="49">
        <f>IF('M4 Caffeine &amp; Energy'!AM304="","",'M4 Caffeine &amp; Energy'!AM304)</f>
        <v/>
      </c>
      <c r="H304" s="50">
        <f>IF('M4 Caffeine &amp; Energy'!N304="","",'M4 Caffeine &amp; Energy'!N304)</f>
        <v/>
      </c>
      <c r="I304" s="34">
        <f>IF('M4 Caffeine &amp; Energy'!AJ304="","",'M4 Caffeine &amp; Energy'!AJ304)</f>
        <v/>
      </c>
      <c r="J304" s="34" t="inlineStr">
        <is>
          <t>Capture live promo to assess.</t>
        </is>
      </c>
    </row>
    <row r="305" ht="28" customHeight="1">
      <c r="A305" s="34" t="inlineStr">
        <is>
          <t>Guayaki</t>
        </is>
      </c>
      <c r="B305" s="34" t="inlineStr">
        <is>
          <t>Guayaki Yerba Mate | Lemon Elation | 8 pack 458mL</t>
        </is>
      </c>
      <c r="C305" s="34" t="inlineStr">
        <is>
          <t>4) Caffeine &amp; energy beverage</t>
        </is>
      </c>
      <c r="D305" s="49">
        <f>IF('M4 Caffeine &amp; Energy'!F305="","",'M4 Caffeine &amp; Energy'!F305)</f>
        <v/>
      </c>
      <c r="E305" s="52">
        <f>IF('M4 Caffeine &amp; Energy'!J305="","",'M4 Caffeine &amp; Energy'!J305)</f>
        <v/>
      </c>
      <c r="F305" s="50">
        <f>IF('M4 Caffeine &amp; Energy'!K305="","",'M4 Caffeine &amp; Energy'!K305)</f>
        <v/>
      </c>
      <c r="G305" s="49">
        <f>IF('M4 Caffeine &amp; Energy'!AM305="","",'M4 Caffeine &amp; Energy'!AM305)</f>
        <v/>
      </c>
      <c r="H305" s="50">
        <f>IF('M4 Caffeine &amp; Energy'!N305="","",'M4 Caffeine &amp; Energy'!N305)</f>
        <v/>
      </c>
      <c r="I305" s="34">
        <f>IF('M4 Caffeine &amp; Energy'!AJ305="","",'M4 Caffeine &amp; Energy'!AJ305)</f>
        <v/>
      </c>
      <c r="J305" s="34" t="inlineStr">
        <is>
          <t>Capture live promo to assess.</t>
        </is>
      </c>
    </row>
    <row r="306" ht="28" customHeight="1">
      <c r="A306" s="34" t="inlineStr">
        <is>
          <t>Guayaki</t>
        </is>
      </c>
      <c r="B306" s="34" t="inlineStr">
        <is>
          <t>Guayaki Yerba Mate | Lemon Elation | 12 pack 458mL</t>
        </is>
      </c>
      <c r="C306" s="34" t="inlineStr">
        <is>
          <t>4) Caffeine &amp; energy beverage</t>
        </is>
      </c>
      <c r="D306" s="49">
        <f>IF('M4 Caffeine &amp; Energy'!F306="","",'M4 Caffeine &amp; Energy'!F306)</f>
        <v/>
      </c>
      <c r="E306" s="52">
        <f>IF('M4 Caffeine &amp; Energy'!J306="","",'M4 Caffeine &amp; Energy'!J306)</f>
        <v/>
      </c>
      <c r="F306" s="50">
        <f>IF('M4 Caffeine &amp; Energy'!K306="","",'M4 Caffeine &amp; Energy'!K306)</f>
        <v/>
      </c>
      <c r="G306" s="49">
        <f>IF('M4 Caffeine &amp; Energy'!AM306="","",'M4 Caffeine &amp; Energy'!AM306)</f>
        <v/>
      </c>
      <c r="H306" s="50">
        <f>IF('M4 Caffeine &amp; Energy'!N306="","",'M4 Caffeine &amp; Energy'!N306)</f>
        <v/>
      </c>
      <c r="I306" s="34">
        <f>IF('M4 Caffeine &amp; Energy'!AJ306="","",'M4 Caffeine &amp; Energy'!AJ306)</f>
        <v/>
      </c>
      <c r="J306" s="34" t="inlineStr">
        <is>
          <t>Capture live promo to assess.</t>
        </is>
      </c>
    </row>
    <row r="307" ht="28" customHeight="1">
      <c r="A307" s="34" t="inlineStr">
        <is>
          <t>Guayaki</t>
        </is>
      </c>
      <c r="B307" s="34" t="inlineStr">
        <is>
          <t>Guayaki Yerba Mate | Lemon Elation | 18 pack 458mL</t>
        </is>
      </c>
      <c r="C307" s="34" t="inlineStr">
        <is>
          <t>4) Caffeine &amp; energy beverage</t>
        </is>
      </c>
      <c r="D307" s="49">
        <f>IF('M4 Caffeine &amp; Energy'!F307="","",'M4 Caffeine &amp; Energy'!F307)</f>
        <v/>
      </c>
      <c r="E307" s="52">
        <f>IF('M4 Caffeine &amp; Energy'!J307="","",'M4 Caffeine &amp; Energy'!J307)</f>
        <v/>
      </c>
      <c r="F307" s="50">
        <f>IF('M4 Caffeine &amp; Energy'!K307="","",'M4 Caffeine &amp; Energy'!K307)</f>
        <v/>
      </c>
      <c r="G307" s="49">
        <f>IF('M4 Caffeine &amp; Energy'!AM307="","",'M4 Caffeine &amp; Energy'!AM307)</f>
        <v/>
      </c>
      <c r="H307" s="50">
        <f>IF('M4 Caffeine &amp; Energy'!N307="","",'M4 Caffeine &amp; Energy'!N307)</f>
        <v/>
      </c>
      <c r="I307" s="34">
        <f>IF('M4 Caffeine &amp; Energy'!AJ307="","",'M4 Caffeine &amp; Energy'!AJ307)</f>
        <v/>
      </c>
      <c r="J307" s="34" t="inlineStr">
        <is>
          <t>Capture live promo to assess.</t>
        </is>
      </c>
    </row>
    <row r="308" ht="28" customHeight="1">
      <c r="A308" s="34" t="inlineStr">
        <is>
          <t>Guayaki</t>
        </is>
      </c>
      <c r="B308" s="34" t="inlineStr">
        <is>
          <t>Guayaki Yerba Mate | Lemon Elation | 24 pack 458mL</t>
        </is>
      </c>
      <c r="C308" s="34" t="inlineStr">
        <is>
          <t>4) Caffeine &amp; energy beverage</t>
        </is>
      </c>
      <c r="D308" s="49">
        <f>IF('M4 Caffeine &amp; Energy'!F308="","",'M4 Caffeine &amp; Energy'!F308)</f>
        <v/>
      </c>
      <c r="E308" s="52">
        <f>IF('M4 Caffeine &amp; Energy'!J308="","",'M4 Caffeine &amp; Energy'!J308)</f>
        <v/>
      </c>
      <c r="F308" s="50">
        <f>IF('M4 Caffeine &amp; Energy'!K308="","",'M4 Caffeine &amp; Energy'!K308)</f>
        <v/>
      </c>
      <c r="G308" s="49">
        <f>IF('M4 Caffeine &amp; Energy'!AM308="","",'M4 Caffeine &amp; Energy'!AM308)</f>
        <v/>
      </c>
      <c r="H308" s="50">
        <f>IF('M4 Caffeine &amp; Energy'!N308="","",'M4 Caffeine &amp; Energy'!N308)</f>
        <v/>
      </c>
      <c r="I308" s="34">
        <f>IF('M4 Caffeine &amp; Energy'!AJ308="","",'M4 Caffeine &amp; Energy'!AJ308)</f>
        <v/>
      </c>
      <c r="J308" s="34" t="inlineStr">
        <is>
          <t>Capture live promo to assess.</t>
        </is>
      </c>
    </row>
    <row r="309" ht="28" customHeight="1">
      <c r="A309" s="34" t="inlineStr">
        <is>
          <t>Guayaki</t>
        </is>
      </c>
      <c r="B309" s="34" t="inlineStr">
        <is>
          <t>Guayaki Yerba Mate | Orange Exuberance | single 458mL</t>
        </is>
      </c>
      <c r="C309" s="34" t="inlineStr">
        <is>
          <t>4) Caffeine &amp; energy beverage</t>
        </is>
      </c>
      <c r="D309" s="49">
        <f>IF('M4 Caffeine &amp; Energy'!F309="","",'M4 Caffeine &amp; Energy'!F309)</f>
        <v/>
      </c>
      <c r="E309" s="52">
        <f>IF('M4 Caffeine &amp; Energy'!J309="","",'M4 Caffeine &amp; Energy'!J309)</f>
        <v/>
      </c>
      <c r="F309" s="50">
        <f>IF('M4 Caffeine &amp; Energy'!K309="","",'M4 Caffeine &amp; Energy'!K309)</f>
        <v/>
      </c>
      <c r="G309" s="49">
        <f>IF('M4 Caffeine &amp; Energy'!AM309="","",'M4 Caffeine &amp; Energy'!AM309)</f>
        <v/>
      </c>
      <c r="H309" s="50">
        <f>IF('M4 Caffeine &amp; Energy'!N309="","",'M4 Caffeine &amp; Energy'!N309)</f>
        <v/>
      </c>
      <c r="I309" s="34">
        <f>IF('M4 Caffeine &amp; Energy'!AJ309="","",'M4 Caffeine &amp; Energy'!AJ309)</f>
        <v/>
      </c>
      <c r="J309" s="34" t="inlineStr">
        <is>
          <t>Capture live promo to assess.</t>
        </is>
      </c>
    </row>
    <row r="310" ht="28" customHeight="1">
      <c r="A310" s="34" t="inlineStr">
        <is>
          <t>Guayaki</t>
        </is>
      </c>
      <c r="B310" s="34" t="inlineStr">
        <is>
          <t>Guayaki Yerba Mate | Orange Exuberance | 8 pack 458mL</t>
        </is>
      </c>
      <c r="C310" s="34" t="inlineStr">
        <is>
          <t>4) Caffeine &amp; energy beverage</t>
        </is>
      </c>
      <c r="D310" s="49">
        <f>IF('M4 Caffeine &amp; Energy'!F310="","",'M4 Caffeine &amp; Energy'!F310)</f>
        <v/>
      </c>
      <c r="E310" s="52">
        <f>IF('M4 Caffeine &amp; Energy'!J310="","",'M4 Caffeine &amp; Energy'!J310)</f>
        <v/>
      </c>
      <c r="F310" s="50">
        <f>IF('M4 Caffeine &amp; Energy'!K310="","",'M4 Caffeine &amp; Energy'!K310)</f>
        <v/>
      </c>
      <c r="G310" s="49">
        <f>IF('M4 Caffeine &amp; Energy'!AM310="","",'M4 Caffeine &amp; Energy'!AM310)</f>
        <v/>
      </c>
      <c r="H310" s="50">
        <f>IF('M4 Caffeine &amp; Energy'!N310="","",'M4 Caffeine &amp; Energy'!N310)</f>
        <v/>
      </c>
      <c r="I310" s="34">
        <f>IF('M4 Caffeine &amp; Energy'!AJ310="","",'M4 Caffeine &amp; Energy'!AJ310)</f>
        <v/>
      </c>
      <c r="J310" s="34" t="inlineStr">
        <is>
          <t>Capture live promo to assess.</t>
        </is>
      </c>
    </row>
    <row r="311" ht="28" customHeight="1">
      <c r="A311" s="34" t="inlineStr">
        <is>
          <t>Guayaki</t>
        </is>
      </c>
      <c r="B311" s="34" t="inlineStr">
        <is>
          <t>Guayaki Yerba Mate | Orange Exuberance | 12 pack 458mL</t>
        </is>
      </c>
      <c r="C311" s="34" t="inlineStr">
        <is>
          <t>4) Caffeine &amp; energy beverage</t>
        </is>
      </c>
      <c r="D311" s="49">
        <f>IF('M4 Caffeine &amp; Energy'!F311="","",'M4 Caffeine &amp; Energy'!F311)</f>
        <v/>
      </c>
      <c r="E311" s="52">
        <f>IF('M4 Caffeine &amp; Energy'!J311="","",'M4 Caffeine &amp; Energy'!J311)</f>
        <v/>
      </c>
      <c r="F311" s="50">
        <f>IF('M4 Caffeine &amp; Energy'!K311="","",'M4 Caffeine &amp; Energy'!K311)</f>
        <v/>
      </c>
      <c r="G311" s="49">
        <f>IF('M4 Caffeine &amp; Energy'!AM311="","",'M4 Caffeine &amp; Energy'!AM311)</f>
        <v/>
      </c>
      <c r="H311" s="50">
        <f>IF('M4 Caffeine &amp; Energy'!N311="","",'M4 Caffeine &amp; Energy'!N311)</f>
        <v/>
      </c>
      <c r="I311" s="34">
        <f>IF('M4 Caffeine &amp; Energy'!AJ311="","",'M4 Caffeine &amp; Energy'!AJ311)</f>
        <v/>
      </c>
      <c r="J311" s="34" t="inlineStr">
        <is>
          <t>Capture live promo to assess.</t>
        </is>
      </c>
    </row>
    <row r="312" ht="28" customHeight="1">
      <c r="A312" s="34" t="inlineStr">
        <is>
          <t>Guayaki</t>
        </is>
      </c>
      <c r="B312" s="34" t="inlineStr">
        <is>
          <t>Guayaki Yerba Mate | Orange Exuberance | 18 pack 458mL</t>
        </is>
      </c>
      <c r="C312" s="34" t="inlineStr">
        <is>
          <t>4) Caffeine &amp; energy beverage</t>
        </is>
      </c>
      <c r="D312" s="49">
        <f>IF('M4 Caffeine &amp; Energy'!F312="","",'M4 Caffeine &amp; Energy'!F312)</f>
        <v/>
      </c>
      <c r="E312" s="52">
        <f>IF('M4 Caffeine &amp; Energy'!J312="","",'M4 Caffeine &amp; Energy'!J312)</f>
        <v/>
      </c>
      <c r="F312" s="50">
        <f>IF('M4 Caffeine &amp; Energy'!K312="","",'M4 Caffeine &amp; Energy'!K312)</f>
        <v/>
      </c>
      <c r="G312" s="49">
        <f>IF('M4 Caffeine &amp; Energy'!AM312="","",'M4 Caffeine &amp; Energy'!AM312)</f>
        <v/>
      </c>
      <c r="H312" s="50">
        <f>IF('M4 Caffeine &amp; Energy'!N312="","",'M4 Caffeine &amp; Energy'!N312)</f>
        <v/>
      </c>
      <c r="I312" s="34">
        <f>IF('M4 Caffeine &amp; Energy'!AJ312="","",'M4 Caffeine &amp; Energy'!AJ312)</f>
        <v/>
      </c>
      <c r="J312" s="34" t="inlineStr">
        <is>
          <t>Capture live promo to assess.</t>
        </is>
      </c>
    </row>
    <row r="313" ht="28" customHeight="1">
      <c r="A313" s="34" t="inlineStr">
        <is>
          <t>Guayaki</t>
        </is>
      </c>
      <c r="B313" s="34" t="inlineStr">
        <is>
          <t>Guayaki Yerba Mate | Orange Exuberance | 24 pack 458mL</t>
        </is>
      </c>
      <c r="C313" s="34" t="inlineStr">
        <is>
          <t>4) Caffeine &amp; energy beverage</t>
        </is>
      </c>
      <c r="D313" s="49">
        <f>IF('M4 Caffeine &amp; Energy'!F313="","",'M4 Caffeine &amp; Energy'!F313)</f>
        <v/>
      </c>
      <c r="E313" s="52">
        <f>IF('M4 Caffeine &amp; Energy'!J313="","",'M4 Caffeine &amp; Energy'!J313)</f>
        <v/>
      </c>
      <c r="F313" s="50">
        <f>IF('M4 Caffeine &amp; Energy'!K313="","",'M4 Caffeine &amp; Energy'!K313)</f>
        <v/>
      </c>
      <c r="G313" s="49">
        <f>IF('M4 Caffeine &amp; Energy'!AM313="","",'M4 Caffeine &amp; Energy'!AM313)</f>
        <v/>
      </c>
      <c r="H313" s="50">
        <f>IF('M4 Caffeine &amp; Energy'!N313="","",'M4 Caffeine &amp; Energy'!N313)</f>
        <v/>
      </c>
      <c r="I313" s="34">
        <f>IF('M4 Caffeine &amp; Energy'!AJ313="","",'M4 Caffeine &amp; Energy'!AJ313)</f>
        <v/>
      </c>
      <c r="J313" s="34" t="inlineStr">
        <is>
          <t>Capture live promo to assess.</t>
        </is>
      </c>
    </row>
    <row r="314" ht="28" customHeight="1">
      <c r="A314" s="34" t="inlineStr">
        <is>
          <t>NOS</t>
        </is>
      </c>
      <c r="B314" s="34" t="inlineStr">
        <is>
          <t>NOS Energy Drink | Original | single 473mL</t>
        </is>
      </c>
      <c r="C314" s="34" t="inlineStr">
        <is>
          <t>4) Caffeine &amp; energy beverage</t>
        </is>
      </c>
      <c r="D314" s="49">
        <f>IF('M4 Caffeine &amp; Energy'!F314="","",'M4 Caffeine &amp; Energy'!F314)</f>
        <v/>
      </c>
      <c r="E314" s="52">
        <f>IF('M4 Caffeine &amp; Energy'!J314="","",'M4 Caffeine &amp; Energy'!J314)</f>
        <v/>
      </c>
      <c r="F314" s="50">
        <f>IF('M4 Caffeine &amp; Energy'!K314="","",'M4 Caffeine &amp; Energy'!K314)</f>
        <v/>
      </c>
      <c r="G314" s="49">
        <f>IF('M4 Caffeine &amp; Energy'!AM314="","",'M4 Caffeine &amp; Energy'!AM314)</f>
        <v/>
      </c>
      <c r="H314" s="50">
        <f>IF('M4 Caffeine &amp; Energy'!N314="","",'M4 Caffeine &amp; Energy'!N314)</f>
        <v/>
      </c>
      <c r="I314" s="34">
        <f>IF('M4 Caffeine &amp; Energy'!AJ314="","",'M4 Caffeine &amp; Energy'!AJ314)</f>
        <v/>
      </c>
      <c r="J314" s="34" t="inlineStr">
        <is>
          <t>Capture live promo to assess.</t>
        </is>
      </c>
    </row>
    <row r="315" ht="28" customHeight="1">
      <c r="A315" s="34" t="inlineStr">
        <is>
          <t>NOS</t>
        </is>
      </c>
      <c r="B315" s="34" t="inlineStr">
        <is>
          <t>NOS Energy Drink | Original | 8 pack 473mL</t>
        </is>
      </c>
      <c r="C315" s="34" t="inlineStr">
        <is>
          <t>4) Caffeine &amp; energy beverage</t>
        </is>
      </c>
      <c r="D315" s="49">
        <f>IF('M4 Caffeine &amp; Energy'!F315="","",'M4 Caffeine &amp; Energy'!F315)</f>
        <v/>
      </c>
      <c r="E315" s="52">
        <f>IF('M4 Caffeine &amp; Energy'!J315="","",'M4 Caffeine &amp; Energy'!J315)</f>
        <v/>
      </c>
      <c r="F315" s="50">
        <f>IF('M4 Caffeine &amp; Energy'!K315="","",'M4 Caffeine &amp; Energy'!K315)</f>
        <v/>
      </c>
      <c r="G315" s="49">
        <f>IF('M4 Caffeine &amp; Energy'!AM315="","",'M4 Caffeine &amp; Energy'!AM315)</f>
        <v/>
      </c>
      <c r="H315" s="50">
        <f>IF('M4 Caffeine &amp; Energy'!N315="","",'M4 Caffeine &amp; Energy'!N315)</f>
        <v/>
      </c>
      <c r="I315" s="34">
        <f>IF('M4 Caffeine &amp; Energy'!AJ315="","",'M4 Caffeine &amp; Energy'!AJ315)</f>
        <v/>
      </c>
      <c r="J315" s="34" t="inlineStr">
        <is>
          <t>Capture live promo to assess.</t>
        </is>
      </c>
    </row>
    <row r="316" ht="28" customHeight="1">
      <c r="A316" s="34" t="inlineStr">
        <is>
          <t>NOS</t>
        </is>
      </c>
      <c r="B316" s="34" t="inlineStr">
        <is>
          <t>NOS Energy Drink | Original | 12 pack 473mL</t>
        </is>
      </c>
      <c r="C316" s="34" t="inlineStr">
        <is>
          <t>4) Caffeine &amp; energy beverage</t>
        </is>
      </c>
      <c r="D316" s="49">
        <f>IF('M4 Caffeine &amp; Energy'!F316="","",'M4 Caffeine &amp; Energy'!F316)</f>
        <v/>
      </c>
      <c r="E316" s="52">
        <f>IF('M4 Caffeine &amp; Energy'!J316="","",'M4 Caffeine &amp; Energy'!J316)</f>
        <v/>
      </c>
      <c r="F316" s="50">
        <f>IF('M4 Caffeine &amp; Energy'!K316="","",'M4 Caffeine &amp; Energy'!K316)</f>
        <v/>
      </c>
      <c r="G316" s="49">
        <f>IF('M4 Caffeine &amp; Energy'!AM316="","",'M4 Caffeine &amp; Energy'!AM316)</f>
        <v/>
      </c>
      <c r="H316" s="50">
        <f>IF('M4 Caffeine &amp; Energy'!N316="","",'M4 Caffeine &amp; Energy'!N316)</f>
        <v/>
      </c>
      <c r="I316" s="34">
        <f>IF('M4 Caffeine &amp; Energy'!AJ316="","",'M4 Caffeine &amp; Energy'!AJ316)</f>
        <v/>
      </c>
      <c r="J316" s="34" t="inlineStr">
        <is>
          <t>Capture live promo to assess.</t>
        </is>
      </c>
    </row>
    <row r="317" ht="28" customHeight="1">
      <c r="A317" s="34" t="inlineStr">
        <is>
          <t>NOS</t>
        </is>
      </c>
      <c r="B317" s="34" t="inlineStr">
        <is>
          <t>NOS Energy Drink | Original | 18 pack 473mL</t>
        </is>
      </c>
      <c r="C317" s="34" t="inlineStr">
        <is>
          <t>4) Caffeine &amp; energy beverage</t>
        </is>
      </c>
      <c r="D317" s="49">
        <f>IF('M4 Caffeine &amp; Energy'!F317="","",'M4 Caffeine &amp; Energy'!F317)</f>
        <v/>
      </c>
      <c r="E317" s="52">
        <f>IF('M4 Caffeine &amp; Energy'!J317="","",'M4 Caffeine &amp; Energy'!J317)</f>
        <v/>
      </c>
      <c r="F317" s="50">
        <f>IF('M4 Caffeine &amp; Energy'!K317="","",'M4 Caffeine &amp; Energy'!K317)</f>
        <v/>
      </c>
      <c r="G317" s="49">
        <f>IF('M4 Caffeine &amp; Energy'!AM317="","",'M4 Caffeine &amp; Energy'!AM317)</f>
        <v/>
      </c>
      <c r="H317" s="50">
        <f>IF('M4 Caffeine &amp; Energy'!N317="","",'M4 Caffeine &amp; Energy'!N317)</f>
        <v/>
      </c>
      <c r="I317" s="34">
        <f>IF('M4 Caffeine &amp; Energy'!AJ317="","",'M4 Caffeine &amp; Energy'!AJ317)</f>
        <v/>
      </c>
      <c r="J317" s="34" t="inlineStr">
        <is>
          <t>Capture live promo to assess.</t>
        </is>
      </c>
    </row>
    <row r="318" ht="28" customHeight="1">
      <c r="A318" s="34" t="inlineStr">
        <is>
          <t>NOS</t>
        </is>
      </c>
      <c r="B318" s="34" t="inlineStr">
        <is>
          <t>NOS Energy Drink | Original | 24 pack 473mL</t>
        </is>
      </c>
      <c r="C318" s="34" t="inlineStr">
        <is>
          <t>4) Caffeine &amp; energy beverage</t>
        </is>
      </c>
      <c r="D318" s="49">
        <f>IF('M4 Caffeine &amp; Energy'!F318="","",'M4 Caffeine &amp; Energy'!F318)</f>
        <v/>
      </c>
      <c r="E318" s="52">
        <f>IF('M4 Caffeine &amp; Energy'!J318="","",'M4 Caffeine &amp; Energy'!J318)</f>
        <v/>
      </c>
      <c r="F318" s="50">
        <f>IF('M4 Caffeine &amp; Energy'!K318="","",'M4 Caffeine &amp; Energy'!K318)</f>
        <v/>
      </c>
      <c r="G318" s="49">
        <f>IF('M4 Caffeine &amp; Energy'!AM318="","",'M4 Caffeine &amp; Energy'!AM318)</f>
        <v/>
      </c>
      <c r="H318" s="50">
        <f>IF('M4 Caffeine &amp; Energy'!N318="","",'M4 Caffeine &amp; Energy'!N318)</f>
        <v/>
      </c>
      <c r="I318" s="34">
        <f>IF('M4 Caffeine &amp; Energy'!AJ318="","",'M4 Caffeine &amp; Energy'!AJ318)</f>
        <v/>
      </c>
      <c r="J318" s="34" t="inlineStr">
        <is>
          <t>Capture live promo to assess.</t>
        </is>
      </c>
    </row>
    <row r="319" ht="28" customHeight="1">
      <c r="A319" s="34" t="inlineStr">
        <is>
          <t>NOS</t>
        </is>
      </c>
      <c r="B319" s="34" t="inlineStr">
        <is>
          <t>NOS Energy Drink | Sugar Free | single 473mL</t>
        </is>
      </c>
      <c r="C319" s="34" t="inlineStr">
        <is>
          <t>4) Caffeine &amp; energy beverage</t>
        </is>
      </c>
      <c r="D319" s="49">
        <f>IF('M4 Caffeine &amp; Energy'!F319="","",'M4 Caffeine &amp; Energy'!F319)</f>
        <v/>
      </c>
      <c r="E319" s="52">
        <f>IF('M4 Caffeine &amp; Energy'!J319="","",'M4 Caffeine &amp; Energy'!J319)</f>
        <v/>
      </c>
      <c r="F319" s="50">
        <f>IF('M4 Caffeine &amp; Energy'!K319="","",'M4 Caffeine &amp; Energy'!K319)</f>
        <v/>
      </c>
      <c r="G319" s="49">
        <f>IF('M4 Caffeine &amp; Energy'!AM319="","",'M4 Caffeine &amp; Energy'!AM319)</f>
        <v/>
      </c>
      <c r="H319" s="50">
        <f>IF('M4 Caffeine &amp; Energy'!N319="","",'M4 Caffeine &amp; Energy'!N319)</f>
        <v/>
      </c>
      <c r="I319" s="34">
        <f>IF('M4 Caffeine &amp; Energy'!AJ319="","",'M4 Caffeine &amp; Energy'!AJ319)</f>
        <v/>
      </c>
      <c r="J319" s="34" t="inlineStr">
        <is>
          <t>Capture live promo to assess.</t>
        </is>
      </c>
    </row>
    <row r="320" ht="28" customHeight="1">
      <c r="A320" s="34" t="inlineStr">
        <is>
          <t>NOS</t>
        </is>
      </c>
      <c r="B320" s="34" t="inlineStr">
        <is>
          <t>NOS Energy Drink | Sugar Free | 8 pack 473mL</t>
        </is>
      </c>
      <c r="C320" s="34" t="inlineStr">
        <is>
          <t>4) Caffeine &amp; energy beverage</t>
        </is>
      </c>
      <c r="D320" s="49">
        <f>IF('M4 Caffeine &amp; Energy'!F320="","",'M4 Caffeine &amp; Energy'!F320)</f>
        <v/>
      </c>
      <c r="E320" s="52">
        <f>IF('M4 Caffeine &amp; Energy'!J320="","",'M4 Caffeine &amp; Energy'!J320)</f>
        <v/>
      </c>
      <c r="F320" s="50">
        <f>IF('M4 Caffeine &amp; Energy'!K320="","",'M4 Caffeine &amp; Energy'!K320)</f>
        <v/>
      </c>
      <c r="G320" s="49">
        <f>IF('M4 Caffeine &amp; Energy'!AM320="","",'M4 Caffeine &amp; Energy'!AM320)</f>
        <v/>
      </c>
      <c r="H320" s="50">
        <f>IF('M4 Caffeine &amp; Energy'!N320="","",'M4 Caffeine &amp; Energy'!N320)</f>
        <v/>
      </c>
      <c r="I320" s="34">
        <f>IF('M4 Caffeine &amp; Energy'!AJ320="","",'M4 Caffeine &amp; Energy'!AJ320)</f>
        <v/>
      </c>
      <c r="J320" s="34" t="inlineStr">
        <is>
          <t>Capture live promo to assess.</t>
        </is>
      </c>
    </row>
    <row r="321" ht="28" customHeight="1">
      <c r="A321" s="34" t="inlineStr">
        <is>
          <t>NOS</t>
        </is>
      </c>
      <c r="B321" s="34" t="inlineStr">
        <is>
          <t>NOS Energy Drink | Sugar Free | 12 pack 473mL</t>
        </is>
      </c>
      <c r="C321" s="34" t="inlineStr">
        <is>
          <t>4) Caffeine &amp; energy beverage</t>
        </is>
      </c>
      <c r="D321" s="49">
        <f>IF('M4 Caffeine &amp; Energy'!F321="","",'M4 Caffeine &amp; Energy'!F321)</f>
        <v/>
      </c>
      <c r="E321" s="52">
        <f>IF('M4 Caffeine &amp; Energy'!J321="","",'M4 Caffeine &amp; Energy'!J321)</f>
        <v/>
      </c>
      <c r="F321" s="50">
        <f>IF('M4 Caffeine &amp; Energy'!K321="","",'M4 Caffeine &amp; Energy'!K321)</f>
        <v/>
      </c>
      <c r="G321" s="49">
        <f>IF('M4 Caffeine &amp; Energy'!AM321="","",'M4 Caffeine &amp; Energy'!AM321)</f>
        <v/>
      </c>
      <c r="H321" s="50">
        <f>IF('M4 Caffeine &amp; Energy'!N321="","",'M4 Caffeine &amp; Energy'!N321)</f>
        <v/>
      </c>
      <c r="I321" s="34">
        <f>IF('M4 Caffeine &amp; Energy'!AJ321="","",'M4 Caffeine &amp; Energy'!AJ321)</f>
        <v/>
      </c>
      <c r="J321" s="34" t="inlineStr">
        <is>
          <t>Capture live promo to assess.</t>
        </is>
      </c>
    </row>
    <row r="322" ht="28" customHeight="1">
      <c r="A322" s="34" t="inlineStr">
        <is>
          <t>NOS</t>
        </is>
      </c>
      <c r="B322" s="34" t="inlineStr">
        <is>
          <t>NOS Energy Drink | Sugar Free | 18 pack 473mL</t>
        </is>
      </c>
      <c r="C322" s="34" t="inlineStr">
        <is>
          <t>4) Caffeine &amp; energy beverage</t>
        </is>
      </c>
      <c r="D322" s="49">
        <f>IF('M4 Caffeine &amp; Energy'!F322="","",'M4 Caffeine &amp; Energy'!F322)</f>
        <v/>
      </c>
      <c r="E322" s="52">
        <f>IF('M4 Caffeine &amp; Energy'!J322="","",'M4 Caffeine &amp; Energy'!J322)</f>
        <v/>
      </c>
      <c r="F322" s="50">
        <f>IF('M4 Caffeine &amp; Energy'!K322="","",'M4 Caffeine &amp; Energy'!K322)</f>
        <v/>
      </c>
      <c r="G322" s="49">
        <f>IF('M4 Caffeine &amp; Energy'!AM322="","",'M4 Caffeine &amp; Energy'!AM322)</f>
        <v/>
      </c>
      <c r="H322" s="50">
        <f>IF('M4 Caffeine &amp; Energy'!N322="","",'M4 Caffeine &amp; Energy'!N322)</f>
        <v/>
      </c>
      <c r="I322" s="34">
        <f>IF('M4 Caffeine &amp; Energy'!AJ322="","",'M4 Caffeine &amp; Energy'!AJ322)</f>
        <v/>
      </c>
      <c r="J322" s="34" t="inlineStr">
        <is>
          <t>Capture live promo to assess.</t>
        </is>
      </c>
    </row>
    <row r="323" ht="28" customHeight="1">
      <c r="A323" s="34" t="inlineStr">
        <is>
          <t>NOS</t>
        </is>
      </c>
      <c r="B323" s="34" t="inlineStr">
        <is>
          <t>NOS Energy Drink | Sugar Free | 24 pack 473mL</t>
        </is>
      </c>
      <c r="C323" s="34" t="inlineStr">
        <is>
          <t>4) Caffeine &amp; energy beverage</t>
        </is>
      </c>
      <c r="D323" s="49">
        <f>IF('M4 Caffeine &amp; Energy'!F323="","",'M4 Caffeine &amp; Energy'!F323)</f>
        <v/>
      </c>
      <c r="E323" s="52">
        <f>IF('M4 Caffeine &amp; Energy'!J323="","",'M4 Caffeine &amp; Energy'!J323)</f>
        <v/>
      </c>
      <c r="F323" s="50">
        <f>IF('M4 Caffeine &amp; Energy'!K323="","",'M4 Caffeine &amp; Energy'!K323)</f>
        <v/>
      </c>
      <c r="G323" s="49">
        <f>IF('M4 Caffeine &amp; Energy'!AM323="","",'M4 Caffeine &amp; Energy'!AM323)</f>
        <v/>
      </c>
      <c r="H323" s="50">
        <f>IF('M4 Caffeine &amp; Energy'!N323="","",'M4 Caffeine &amp; Energy'!N323)</f>
        <v/>
      </c>
      <c r="I323" s="34">
        <f>IF('M4 Caffeine &amp; Energy'!AJ323="","",'M4 Caffeine &amp; Energy'!AJ323)</f>
        <v/>
      </c>
      <c r="J323" s="34" t="inlineStr">
        <is>
          <t>Capture live promo to assess.</t>
        </is>
      </c>
    </row>
    <row r="324" ht="28" customHeight="1">
      <c r="A324" s="34" t="inlineStr">
        <is>
          <t>Starbucks</t>
        </is>
      </c>
      <c r="B324" s="34" t="inlineStr">
        <is>
          <t>Starbucks Doubleshot Energy | Coffee | single 444mL</t>
        </is>
      </c>
      <c r="C324" s="34" t="inlineStr">
        <is>
          <t>4) Caffeine &amp; energy beverage</t>
        </is>
      </c>
      <c r="D324" s="49">
        <f>IF('M4 Caffeine &amp; Energy'!F324="","",'M4 Caffeine &amp; Energy'!F324)</f>
        <v/>
      </c>
      <c r="E324" s="52">
        <f>IF('M4 Caffeine &amp; Energy'!J324="","",'M4 Caffeine &amp; Energy'!J324)</f>
        <v/>
      </c>
      <c r="F324" s="50">
        <f>IF('M4 Caffeine &amp; Energy'!K324="","",'M4 Caffeine &amp; Energy'!K324)</f>
        <v/>
      </c>
      <c r="G324" s="49">
        <f>IF('M4 Caffeine &amp; Energy'!AM324="","",'M4 Caffeine &amp; Energy'!AM324)</f>
        <v/>
      </c>
      <c r="H324" s="50">
        <f>IF('M4 Caffeine &amp; Energy'!N324="","",'M4 Caffeine &amp; Energy'!N324)</f>
        <v/>
      </c>
      <c r="I324" s="34">
        <f>IF('M4 Caffeine &amp; Energy'!AJ324="","",'M4 Caffeine &amp; Energy'!AJ324)</f>
        <v/>
      </c>
      <c r="J324" s="34" t="inlineStr">
        <is>
          <t>Capture live promo to assess.</t>
        </is>
      </c>
    </row>
    <row r="325" ht="28" customHeight="1">
      <c r="A325" s="34" t="inlineStr">
        <is>
          <t>Starbucks</t>
        </is>
      </c>
      <c r="B325" s="34" t="inlineStr">
        <is>
          <t>Starbucks Doubleshot Energy | Coffee | 8 pack 444mL</t>
        </is>
      </c>
      <c r="C325" s="34" t="inlineStr">
        <is>
          <t>4) Caffeine &amp; energy beverage</t>
        </is>
      </c>
      <c r="D325" s="49">
        <f>IF('M4 Caffeine &amp; Energy'!F325="","",'M4 Caffeine &amp; Energy'!F325)</f>
        <v/>
      </c>
      <c r="E325" s="52">
        <f>IF('M4 Caffeine &amp; Energy'!J325="","",'M4 Caffeine &amp; Energy'!J325)</f>
        <v/>
      </c>
      <c r="F325" s="50">
        <f>IF('M4 Caffeine &amp; Energy'!K325="","",'M4 Caffeine &amp; Energy'!K325)</f>
        <v/>
      </c>
      <c r="G325" s="49">
        <f>IF('M4 Caffeine &amp; Energy'!AM325="","",'M4 Caffeine &amp; Energy'!AM325)</f>
        <v/>
      </c>
      <c r="H325" s="50">
        <f>IF('M4 Caffeine &amp; Energy'!N325="","",'M4 Caffeine &amp; Energy'!N325)</f>
        <v/>
      </c>
      <c r="I325" s="34">
        <f>IF('M4 Caffeine &amp; Energy'!AJ325="","",'M4 Caffeine &amp; Energy'!AJ325)</f>
        <v/>
      </c>
      <c r="J325" s="34" t="inlineStr">
        <is>
          <t>Capture live promo to assess.</t>
        </is>
      </c>
    </row>
    <row r="326" ht="28" customHeight="1">
      <c r="A326" s="34" t="inlineStr">
        <is>
          <t>Starbucks</t>
        </is>
      </c>
      <c r="B326" s="34" t="inlineStr">
        <is>
          <t>Starbucks Doubleshot Energy | Coffee | 12 pack 444mL</t>
        </is>
      </c>
      <c r="C326" s="34" t="inlineStr">
        <is>
          <t>4) Caffeine &amp; energy beverage</t>
        </is>
      </c>
      <c r="D326" s="49">
        <f>IF('M4 Caffeine &amp; Energy'!F326="","",'M4 Caffeine &amp; Energy'!F326)</f>
        <v/>
      </c>
      <c r="E326" s="52">
        <f>IF('M4 Caffeine &amp; Energy'!J326="","",'M4 Caffeine &amp; Energy'!J326)</f>
        <v/>
      </c>
      <c r="F326" s="50">
        <f>IF('M4 Caffeine &amp; Energy'!K326="","",'M4 Caffeine &amp; Energy'!K326)</f>
        <v/>
      </c>
      <c r="G326" s="49">
        <f>IF('M4 Caffeine &amp; Energy'!AM326="","",'M4 Caffeine &amp; Energy'!AM326)</f>
        <v/>
      </c>
      <c r="H326" s="50">
        <f>IF('M4 Caffeine &amp; Energy'!N326="","",'M4 Caffeine &amp; Energy'!N326)</f>
        <v/>
      </c>
      <c r="I326" s="34">
        <f>IF('M4 Caffeine &amp; Energy'!AJ326="","",'M4 Caffeine &amp; Energy'!AJ326)</f>
        <v/>
      </c>
      <c r="J326" s="34" t="inlineStr">
        <is>
          <t>Capture live promo to assess.</t>
        </is>
      </c>
    </row>
    <row r="327" ht="28" customHeight="1">
      <c r="A327" s="34" t="inlineStr">
        <is>
          <t>Starbucks</t>
        </is>
      </c>
      <c r="B327" s="34" t="inlineStr">
        <is>
          <t>Starbucks Doubleshot Energy | Coffee | 18 pack 444mL</t>
        </is>
      </c>
      <c r="C327" s="34" t="inlineStr">
        <is>
          <t>4) Caffeine &amp; energy beverage</t>
        </is>
      </c>
      <c r="D327" s="49">
        <f>IF('M4 Caffeine &amp; Energy'!F327="","",'M4 Caffeine &amp; Energy'!F327)</f>
        <v/>
      </c>
      <c r="E327" s="52">
        <f>IF('M4 Caffeine &amp; Energy'!J327="","",'M4 Caffeine &amp; Energy'!J327)</f>
        <v/>
      </c>
      <c r="F327" s="50">
        <f>IF('M4 Caffeine &amp; Energy'!K327="","",'M4 Caffeine &amp; Energy'!K327)</f>
        <v/>
      </c>
      <c r="G327" s="49">
        <f>IF('M4 Caffeine &amp; Energy'!AM327="","",'M4 Caffeine &amp; Energy'!AM327)</f>
        <v/>
      </c>
      <c r="H327" s="50">
        <f>IF('M4 Caffeine &amp; Energy'!N327="","",'M4 Caffeine &amp; Energy'!N327)</f>
        <v/>
      </c>
      <c r="I327" s="34">
        <f>IF('M4 Caffeine &amp; Energy'!AJ327="","",'M4 Caffeine &amp; Energy'!AJ327)</f>
        <v/>
      </c>
      <c r="J327" s="34" t="inlineStr">
        <is>
          <t>Capture live promo to assess.</t>
        </is>
      </c>
    </row>
    <row r="328" ht="28" customHeight="1">
      <c r="A328" s="34" t="inlineStr">
        <is>
          <t>Starbucks</t>
        </is>
      </c>
      <c r="B328" s="34" t="inlineStr">
        <is>
          <t>Starbucks Doubleshot Energy | Coffee | 24 pack 444mL</t>
        </is>
      </c>
      <c r="C328" s="34" t="inlineStr">
        <is>
          <t>4) Caffeine &amp; energy beverage</t>
        </is>
      </c>
      <c r="D328" s="49">
        <f>IF('M4 Caffeine &amp; Energy'!F328="","",'M4 Caffeine &amp; Energy'!F328)</f>
        <v/>
      </c>
      <c r="E328" s="52">
        <f>IF('M4 Caffeine &amp; Energy'!J328="","",'M4 Caffeine &amp; Energy'!J328)</f>
        <v/>
      </c>
      <c r="F328" s="50">
        <f>IF('M4 Caffeine &amp; Energy'!K328="","",'M4 Caffeine &amp; Energy'!K328)</f>
        <v/>
      </c>
      <c r="G328" s="49">
        <f>IF('M4 Caffeine &amp; Energy'!AM328="","",'M4 Caffeine &amp; Energy'!AM328)</f>
        <v/>
      </c>
      <c r="H328" s="50">
        <f>IF('M4 Caffeine &amp; Energy'!N328="","",'M4 Caffeine &amp; Energy'!N328)</f>
        <v/>
      </c>
      <c r="I328" s="34">
        <f>IF('M4 Caffeine &amp; Energy'!AJ328="","",'M4 Caffeine &amp; Energy'!AJ328)</f>
        <v/>
      </c>
      <c r="J328" s="34" t="inlineStr">
        <is>
          <t>Capture live promo to assess.</t>
        </is>
      </c>
    </row>
    <row r="329" ht="28" customHeight="1">
      <c r="A329" s="34" t="inlineStr">
        <is>
          <t>Starbucks</t>
        </is>
      </c>
      <c r="B329" s="34" t="inlineStr">
        <is>
          <t>Starbucks Doubleshot Energy | Vanilla | single 444mL</t>
        </is>
      </c>
      <c r="C329" s="34" t="inlineStr">
        <is>
          <t>4) Caffeine &amp; energy beverage</t>
        </is>
      </c>
      <c r="D329" s="49">
        <f>IF('M4 Caffeine &amp; Energy'!F329="","",'M4 Caffeine &amp; Energy'!F329)</f>
        <v/>
      </c>
      <c r="E329" s="52">
        <f>IF('M4 Caffeine &amp; Energy'!J329="","",'M4 Caffeine &amp; Energy'!J329)</f>
        <v/>
      </c>
      <c r="F329" s="50">
        <f>IF('M4 Caffeine &amp; Energy'!K329="","",'M4 Caffeine &amp; Energy'!K329)</f>
        <v/>
      </c>
      <c r="G329" s="49">
        <f>IF('M4 Caffeine &amp; Energy'!AM329="","",'M4 Caffeine &amp; Energy'!AM329)</f>
        <v/>
      </c>
      <c r="H329" s="50">
        <f>IF('M4 Caffeine &amp; Energy'!N329="","",'M4 Caffeine &amp; Energy'!N329)</f>
        <v/>
      </c>
      <c r="I329" s="34">
        <f>IF('M4 Caffeine &amp; Energy'!AJ329="","",'M4 Caffeine &amp; Energy'!AJ329)</f>
        <v/>
      </c>
      <c r="J329" s="34" t="inlineStr">
        <is>
          <t>Capture live promo to assess.</t>
        </is>
      </c>
    </row>
    <row r="330" ht="28" customHeight="1">
      <c r="A330" s="34" t="inlineStr">
        <is>
          <t>Starbucks</t>
        </is>
      </c>
      <c r="B330" s="34" t="inlineStr">
        <is>
          <t>Starbucks Doubleshot Energy | Vanilla | 8 pack 444mL</t>
        </is>
      </c>
      <c r="C330" s="34" t="inlineStr">
        <is>
          <t>4) Caffeine &amp; energy beverage</t>
        </is>
      </c>
      <c r="D330" s="49">
        <f>IF('M4 Caffeine &amp; Energy'!F330="","",'M4 Caffeine &amp; Energy'!F330)</f>
        <v/>
      </c>
      <c r="E330" s="52">
        <f>IF('M4 Caffeine &amp; Energy'!J330="","",'M4 Caffeine &amp; Energy'!J330)</f>
        <v/>
      </c>
      <c r="F330" s="50">
        <f>IF('M4 Caffeine &amp; Energy'!K330="","",'M4 Caffeine &amp; Energy'!K330)</f>
        <v/>
      </c>
      <c r="G330" s="49">
        <f>IF('M4 Caffeine &amp; Energy'!AM330="","",'M4 Caffeine &amp; Energy'!AM330)</f>
        <v/>
      </c>
      <c r="H330" s="50">
        <f>IF('M4 Caffeine &amp; Energy'!N330="","",'M4 Caffeine &amp; Energy'!N330)</f>
        <v/>
      </c>
      <c r="I330" s="34">
        <f>IF('M4 Caffeine &amp; Energy'!AJ330="","",'M4 Caffeine &amp; Energy'!AJ330)</f>
        <v/>
      </c>
      <c r="J330" s="34" t="inlineStr">
        <is>
          <t>Capture live promo to assess.</t>
        </is>
      </c>
    </row>
    <row r="331" ht="28" customHeight="1">
      <c r="A331" s="34" t="inlineStr">
        <is>
          <t>Starbucks</t>
        </is>
      </c>
      <c r="B331" s="34" t="inlineStr">
        <is>
          <t>Starbucks Doubleshot Energy | Vanilla | 12 pack 444mL</t>
        </is>
      </c>
      <c r="C331" s="34" t="inlineStr">
        <is>
          <t>4) Caffeine &amp; energy beverage</t>
        </is>
      </c>
      <c r="D331" s="49">
        <f>IF('M4 Caffeine &amp; Energy'!F331="","",'M4 Caffeine &amp; Energy'!F331)</f>
        <v/>
      </c>
      <c r="E331" s="52">
        <f>IF('M4 Caffeine &amp; Energy'!J331="","",'M4 Caffeine &amp; Energy'!J331)</f>
        <v/>
      </c>
      <c r="F331" s="50">
        <f>IF('M4 Caffeine &amp; Energy'!K331="","",'M4 Caffeine &amp; Energy'!K331)</f>
        <v/>
      </c>
      <c r="G331" s="49">
        <f>IF('M4 Caffeine &amp; Energy'!AM331="","",'M4 Caffeine &amp; Energy'!AM331)</f>
        <v/>
      </c>
      <c r="H331" s="50">
        <f>IF('M4 Caffeine &amp; Energy'!N331="","",'M4 Caffeine &amp; Energy'!N331)</f>
        <v/>
      </c>
      <c r="I331" s="34">
        <f>IF('M4 Caffeine &amp; Energy'!AJ331="","",'M4 Caffeine &amp; Energy'!AJ331)</f>
        <v/>
      </c>
      <c r="J331" s="34" t="inlineStr">
        <is>
          <t>Capture live promo to assess.</t>
        </is>
      </c>
    </row>
    <row r="332" ht="28" customHeight="1">
      <c r="A332" s="34" t="inlineStr">
        <is>
          <t>Starbucks</t>
        </is>
      </c>
      <c r="B332" s="34" t="inlineStr">
        <is>
          <t>Starbucks Doubleshot Energy | Vanilla | 18 pack 444mL</t>
        </is>
      </c>
      <c r="C332" s="34" t="inlineStr">
        <is>
          <t>4) Caffeine &amp; energy beverage</t>
        </is>
      </c>
      <c r="D332" s="49">
        <f>IF('M4 Caffeine &amp; Energy'!F332="","",'M4 Caffeine &amp; Energy'!F332)</f>
        <v/>
      </c>
      <c r="E332" s="52">
        <f>IF('M4 Caffeine &amp; Energy'!J332="","",'M4 Caffeine &amp; Energy'!J332)</f>
        <v/>
      </c>
      <c r="F332" s="50">
        <f>IF('M4 Caffeine &amp; Energy'!K332="","",'M4 Caffeine &amp; Energy'!K332)</f>
        <v/>
      </c>
      <c r="G332" s="49">
        <f>IF('M4 Caffeine &amp; Energy'!AM332="","",'M4 Caffeine &amp; Energy'!AM332)</f>
        <v/>
      </c>
      <c r="H332" s="50">
        <f>IF('M4 Caffeine &amp; Energy'!N332="","",'M4 Caffeine &amp; Energy'!N332)</f>
        <v/>
      </c>
      <c r="I332" s="34">
        <f>IF('M4 Caffeine &amp; Energy'!AJ332="","",'M4 Caffeine &amp; Energy'!AJ332)</f>
        <v/>
      </c>
      <c r="J332" s="34" t="inlineStr">
        <is>
          <t>Capture live promo to assess.</t>
        </is>
      </c>
    </row>
    <row r="333" ht="28" customHeight="1">
      <c r="A333" s="34" t="inlineStr">
        <is>
          <t>Starbucks</t>
        </is>
      </c>
      <c r="B333" s="34" t="inlineStr">
        <is>
          <t>Starbucks Doubleshot Energy | Vanilla | 24 pack 444mL</t>
        </is>
      </c>
      <c r="C333" s="34" t="inlineStr">
        <is>
          <t>4) Caffeine &amp; energy beverage</t>
        </is>
      </c>
      <c r="D333" s="49">
        <f>IF('M4 Caffeine &amp; Energy'!F333="","",'M4 Caffeine &amp; Energy'!F333)</f>
        <v/>
      </c>
      <c r="E333" s="52">
        <f>IF('M4 Caffeine &amp; Energy'!J333="","",'M4 Caffeine &amp; Energy'!J333)</f>
        <v/>
      </c>
      <c r="F333" s="50">
        <f>IF('M4 Caffeine &amp; Energy'!K333="","",'M4 Caffeine &amp; Energy'!K333)</f>
        <v/>
      </c>
      <c r="G333" s="49">
        <f>IF('M4 Caffeine &amp; Energy'!AM333="","",'M4 Caffeine &amp; Energy'!AM333)</f>
        <v/>
      </c>
      <c r="H333" s="50">
        <f>IF('M4 Caffeine &amp; Energy'!N333="","",'M4 Caffeine &amp; Energy'!N333)</f>
        <v/>
      </c>
      <c r="I333" s="34">
        <f>IF('M4 Caffeine &amp; Energy'!AJ333="","",'M4 Caffeine &amp; Energy'!AJ333)</f>
        <v/>
      </c>
      <c r="J333" s="34" t="inlineStr">
        <is>
          <t>Capture live promo to assess.</t>
        </is>
      </c>
    </row>
    <row r="334" ht="28" customHeight="1">
      <c r="A334" s="34" t="inlineStr">
        <is>
          <t>Starbucks</t>
        </is>
      </c>
      <c r="B334" s="34" t="inlineStr">
        <is>
          <t>Starbucks Doubleshot Energy | Mocha | single 444mL</t>
        </is>
      </c>
      <c r="C334" s="34" t="inlineStr">
        <is>
          <t>4) Caffeine &amp; energy beverage</t>
        </is>
      </c>
      <c r="D334" s="49">
        <f>IF('M4 Caffeine &amp; Energy'!F334="","",'M4 Caffeine &amp; Energy'!F334)</f>
        <v/>
      </c>
      <c r="E334" s="52">
        <f>IF('M4 Caffeine &amp; Energy'!J334="","",'M4 Caffeine &amp; Energy'!J334)</f>
        <v/>
      </c>
      <c r="F334" s="50">
        <f>IF('M4 Caffeine &amp; Energy'!K334="","",'M4 Caffeine &amp; Energy'!K334)</f>
        <v/>
      </c>
      <c r="G334" s="49">
        <f>IF('M4 Caffeine &amp; Energy'!AM334="","",'M4 Caffeine &amp; Energy'!AM334)</f>
        <v/>
      </c>
      <c r="H334" s="50">
        <f>IF('M4 Caffeine &amp; Energy'!N334="","",'M4 Caffeine &amp; Energy'!N334)</f>
        <v/>
      </c>
      <c r="I334" s="34">
        <f>IF('M4 Caffeine &amp; Energy'!AJ334="","",'M4 Caffeine &amp; Energy'!AJ334)</f>
        <v/>
      </c>
      <c r="J334" s="34" t="inlineStr">
        <is>
          <t>Capture live promo to assess.</t>
        </is>
      </c>
    </row>
    <row r="335" ht="28" customHeight="1">
      <c r="A335" s="34" t="inlineStr">
        <is>
          <t>Starbucks</t>
        </is>
      </c>
      <c r="B335" s="34" t="inlineStr">
        <is>
          <t>Starbucks Doubleshot Energy | Mocha | 8 pack 444mL</t>
        </is>
      </c>
      <c r="C335" s="34" t="inlineStr">
        <is>
          <t>4) Caffeine &amp; energy beverage</t>
        </is>
      </c>
      <c r="D335" s="49">
        <f>IF('M4 Caffeine &amp; Energy'!F335="","",'M4 Caffeine &amp; Energy'!F335)</f>
        <v/>
      </c>
      <c r="E335" s="52">
        <f>IF('M4 Caffeine &amp; Energy'!J335="","",'M4 Caffeine &amp; Energy'!J335)</f>
        <v/>
      </c>
      <c r="F335" s="50">
        <f>IF('M4 Caffeine &amp; Energy'!K335="","",'M4 Caffeine &amp; Energy'!K335)</f>
        <v/>
      </c>
      <c r="G335" s="49">
        <f>IF('M4 Caffeine &amp; Energy'!AM335="","",'M4 Caffeine &amp; Energy'!AM335)</f>
        <v/>
      </c>
      <c r="H335" s="50">
        <f>IF('M4 Caffeine &amp; Energy'!N335="","",'M4 Caffeine &amp; Energy'!N335)</f>
        <v/>
      </c>
      <c r="I335" s="34">
        <f>IF('M4 Caffeine &amp; Energy'!AJ335="","",'M4 Caffeine &amp; Energy'!AJ335)</f>
        <v/>
      </c>
      <c r="J335" s="34" t="inlineStr">
        <is>
          <t>Capture live promo to assess.</t>
        </is>
      </c>
    </row>
    <row r="336" ht="28" customHeight="1">
      <c r="A336" s="34" t="inlineStr">
        <is>
          <t>Starbucks</t>
        </is>
      </c>
      <c r="B336" s="34" t="inlineStr">
        <is>
          <t>Starbucks Doubleshot Energy | Mocha | 12 pack 444mL</t>
        </is>
      </c>
      <c r="C336" s="34" t="inlineStr">
        <is>
          <t>4) Caffeine &amp; energy beverage</t>
        </is>
      </c>
      <c r="D336" s="49">
        <f>IF('M4 Caffeine &amp; Energy'!F336="","",'M4 Caffeine &amp; Energy'!F336)</f>
        <v/>
      </c>
      <c r="E336" s="52">
        <f>IF('M4 Caffeine &amp; Energy'!J336="","",'M4 Caffeine &amp; Energy'!J336)</f>
        <v/>
      </c>
      <c r="F336" s="50">
        <f>IF('M4 Caffeine &amp; Energy'!K336="","",'M4 Caffeine &amp; Energy'!K336)</f>
        <v/>
      </c>
      <c r="G336" s="49">
        <f>IF('M4 Caffeine &amp; Energy'!AM336="","",'M4 Caffeine &amp; Energy'!AM336)</f>
        <v/>
      </c>
      <c r="H336" s="50">
        <f>IF('M4 Caffeine &amp; Energy'!N336="","",'M4 Caffeine &amp; Energy'!N336)</f>
        <v/>
      </c>
      <c r="I336" s="34">
        <f>IF('M4 Caffeine &amp; Energy'!AJ336="","",'M4 Caffeine &amp; Energy'!AJ336)</f>
        <v/>
      </c>
      <c r="J336" s="34" t="inlineStr">
        <is>
          <t>Capture live promo to assess.</t>
        </is>
      </c>
    </row>
    <row r="337" ht="28" customHeight="1">
      <c r="A337" s="34" t="inlineStr">
        <is>
          <t>Starbucks</t>
        </is>
      </c>
      <c r="B337" s="34" t="inlineStr">
        <is>
          <t>Starbucks Doubleshot Energy | Mocha | 18 pack 444mL</t>
        </is>
      </c>
      <c r="C337" s="34" t="inlineStr">
        <is>
          <t>4) Caffeine &amp; energy beverage</t>
        </is>
      </c>
      <c r="D337" s="49">
        <f>IF('M4 Caffeine &amp; Energy'!F337="","",'M4 Caffeine &amp; Energy'!F337)</f>
        <v/>
      </c>
      <c r="E337" s="52">
        <f>IF('M4 Caffeine &amp; Energy'!J337="","",'M4 Caffeine &amp; Energy'!J337)</f>
        <v/>
      </c>
      <c r="F337" s="50">
        <f>IF('M4 Caffeine &amp; Energy'!K337="","",'M4 Caffeine &amp; Energy'!K337)</f>
        <v/>
      </c>
      <c r="G337" s="49">
        <f>IF('M4 Caffeine &amp; Energy'!AM337="","",'M4 Caffeine &amp; Energy'!AM337)</f>
        <v/>
      </c>
      <c r="H337" s="50">
        <f>IF('M4 Caffeine &amp; Energy'!N337="","",'M4 Caffeine &amp; Energy'!N337)</f>
        <v/>
      </c>
      <c r="I337" s="34">
        <f>IF('M4 Caffeine &amp; Energy'!AJ337="","",'M4 Caffeine &amp; Energy'!AJ337)</f>
        <v/>
      </c>
      <c r="J337" s="34" t="inlineStr">
        <is>
          <t>Capture live promo to assess.</t>
        </is>
      </c>
    </row>
    <row r="338" ht="28" customHeight="1">
      <c r="A338" s="34" t="inlineStr">
        <is>
          <t>Starbucks</t>
        </is>
      </c>
      <c r="B338" s="34" t="inlineStr">
        <is>
          <t>Starbucks Doubleshot Energy | Mocha | 24 pack 444mL</t>
        </is>
      </c>
      <c r="C338" s="34" t="inlineStr">
        <is>
          <t>4) Caffeine &amp; energy beverage</t>
        </is>
      </c>
      <c r="D338" s="49">
        <f>IF('M4 Caffeine &amp; Energy'!F338="","",'M4 Caffeine &amp; Energy'!F338)</f>
        <v/>
      </c>
      <c r="E338" s="52">
        <f>IF('M4 Caffeine &amp; Energy'!J338="","",'M4 Caffeine &amp; Energy'!J338)</f>
        <v/>
      </c>
      <c r="F338" s="50">
        <f>IF('M4 Caffeine &amp; Energy'!K338="","",'M4 Caffeine &amp; Energy'!K338)</f>
        <v/>
      </c>
      <c r="G338" s="49">
        <f>IF('M4 Caffeine &amp; Energy'!AM338="","",'M4 Caffeine &amp; Energy'!AM338)</f>
        <v/>
      </c>
      <c r="H338" s="50">
        <f>IF('M4 Caffeine &amp; Energy'!N338="","",'M4 Caffeine &amp; Energy'!N338)</f>
        <v/>
      </c>
      <c r="I338" s="34">
        <f>IF('M4 Caffeine &amp; Energy'!AJ338="","",'M4 Caffeine &amp; Energy'!AJ338)</f>
        <v/>
      </c>
      <c r="J338" s="34" t="inlineStr">
        <is>
          <t>Capture live promo to assess.</t>
        </is>
      </c>
    </row>
    <row r="339" ht="28" customHeight="1">
      <c r="A339" s="34" t="inlineStr">
        <is>
          <t>Starbucks</t>
        </is>
      </c>
      <c r="B339" s="34" t="inlineStr">
        <is>
          <t>Starbucks Doubleshot Energy | White Chocolate | single 444mL</t>
        </is>
      </c>
      <c r="C339" s="34" t="inlineStr">
        <is>
          <t>4) Caffeine &amp; energy beverage</t>
        </is>
      </c>
      <c r="D339" s="49">
        <f>IF('M4 Caffeine &amp; Energy'!F339="","",'M4 Caffeine &amp; Energy'!F339)</f>
        <v/>
      </c>
      <c r="E339" s="52">
        <f>IF('M4 Caffeine &amp; Energy'!J339="","",'M4 Caffeine &amp; Energy'!J339)</f>
        <v/>
      </c>
      <c r="F339" s="50">
        <f>IF('M4 Caffeine &amp; Energy'!K339="","",'M4 Caffeine &amp; Energy'!K339)</f>
        <v/>
      </c>
      <c r="G339" s="49">
        <f>IF('M4 Caffeine &amp; Energy'!AM339="","",'M4 Caffeine &amp; Energy'!AM339)</f>
        <v/>
      </c>
      <c r="H339" s="50">
        <f>IF('M4 Caffeine &amp; Energy'!N339="","",'M4 Caffeine &amp; Energy'!N339)</f>
        <v/>
      </c>
      <c r="I339" s="34">
        <f>IF('M4 Caffeine &amp; Energy'!AJ339="","",'M4 Caffeine &amp; Energy'!AJ339)</f>
        <v/>
      </c>
      <c r="J339" s="34" t="inlineStr">
        <is>
          <t>Capture live promo to assess.</t>
        </is>
      </c>
    </row>
    <row r="340" ht="28" customHeight="1">
      <c r="A340" s="34" t="inlineStr">
        <is>
          <t>Starbucks</t>
        </is>
      </c>
      <c r="B340" s="34" t="inlineStr">
        <is>
          <t>Starbucks Doubleshot Energy | White Chocolate | 8 pack 444mL</t>
        </is>
      </c>
      <c r="C340" s="34" t="inlineStr">
        <is>
          <t>4) Caffeine &amp; energy beverage</t>
        </is>
      </c>
      <c r="D340" s="49">
        <f>IF('M4 Caffeine &amp; Energy'!F340="","",'M4 Caffeine &amp; Energy'!F340)</f>
        <v/>
      </c>
      <c r="E340" s="52">
        <f>IF('M4 Caffeine &amp; Energy'!J340="","",'M4 Caffeine &amp; Energy'!J340)</f>
        <v/>
      </c>
      <c r="F340" s="50">
        <f>IF('M4 Caffeine &amp; Energy'!K340="","",'M4 Caffeine &amp; Energy'!K340)</f>
        <v/>
      </c>
      <c r="G340" s="49">
        <f>IF('M4 Caffeine &amp; Energy'!AM340="","",'M4 Caffeine &amp; Energy'!AM340)</f>
        <v/>
      </c>
      <c r="H340" s="50">
        <f>IF('M4 Caffeine &amp; Energy'!N340="","",'M4 Caffeine &amp; Energy'!N340)</f>
        <v/>
      </c>
      <c r="I340" s="34">
        <f>IF('M4 Caffeine &amp; Energy'!AJ340="","",'M4 Caffeine &amp; Energy'!AJ340)</f>
        <v/>
      </c>
      <c r="J340" s="34" t="inlineStr">
        <is>
          <t>Capture live promo to assess.</t>
        </is>
      </c>
    </row>
    <row r="341" ht="28" customHeight="1">
      <c r="A341" s="34" t="inlineStr">
        <is>
          <t>Starbucks</t>
        </is>
      </c>
      <c r="B341" s="34" t="inlineStr">
        <is>
          <t>Starbucks Doubleshot Energy | White Chocolate | 12 pack 444mL</t>
        </is>
      </c>
      <c r="C341" s="34" t="inlineStr">
        <is>
          <t>4) Caffeine &amp; energy beverage</t>
        </is>
      </c>
      <c r="D341" s="49">
        <f>IF('M4 Caffeine &amp; Energy'!F341="","",'M4 Caffeine &amp; Energy'!F341)</f>
        <v/>
      </c>
      <c r="E341" s="52">
        <f>IF('M4 Caffeine &amp; Energy'!J341="","",'M4 Caffeine &amp; Energy'!J341)</f>
        <v/>
      </c>
      <c r="F341" s="50">
        <f>IF('M4 Caffeine &amp; Energy'!K341="","",'M4 Caffeine &amp; Energy'!K341)</f>
        <v/>
      </c>
      <c r="G341" s="49">
        <f>IF('M4 Caffeine &amp; Energy'!AM341="","",'M4 Caffeine &amp; Energy'!AM341)</f>
        <v/>
      </c>
      <c r="H341" s="50">
        <f>IF('M4 Caffeine &amp; Energy'!N341="","",'M4 Caffeine &amp; Energy'!N341)</f>
        <v/>
      </c>
      <c r="I341" s="34">
        <f>IF('M4 Caffeine &amp; Energy'!AJ341="","",'M4 Caffeine &amp; Energy'!AJ341)</f>
        <v/>
      </c>
      <c r="J341" s="34" t="inlineStr">
        <is>
          <t>Capture live promo to assess.</t>
        </is>
      </c>
    </row>
    <row r="342" ht="28" customHeight="1">
      <c r="A342" s="34" t="inlineStr">
        <is>
          <t>Starbucks</t>
        </is>
      </c>
      <c r="B342" s="34" t="inlineStr">
        <is>
          <t>Starbucks Doubleshot Energy | White Chocolate | 18 pack 444mL</t>
        </is>
      </c>
      <c r="C342" s="34" t="inlineStr">
        <is>
          <t>4) Caffeine &amp; energy beverage</t>
        </is>
      </c>
      <c r="D342" s="49">
        <f>IF('M4 Caffeine &amp; Energy'!F342="","",'M4 Caffeine &amp; Energy'!F342)</f>
        <v/>
      </c>
      <c r="E342" s="52">
        <f>IF('M4 Caffeine &amp; Energy'!J342="","",'M4 Caffeine &amp; Energy'!J342)</f>
        <v/>
      </c>
      <c r="F342" s="50">
        <f>IF('M4 Caffeine &amp; Energy'!K342="","",'M4 Caffeine &amp; Energy'!K342)</f>
        <v/>
      </c>
      <c r="G342" s="49">
        <f>IF('M4 Caffeine &amp; Energy'!AM342="","",'M4 Caffeine &amp; Energy'!AM342)</f>
        <v/>
      </c>
      <c r="H342" s="50">
        <f>IF('M4 Caffeine &amp; Energy'!N342="","",'M4 Caffeine &amp; Energy'!N342)</f>
        <v/>
      </c>
      <c r="I342" s="34">
        <f>IF('M4 Caffeine &amp; Energy'!AJ342="","",'M4 Caffeine &amp; Energy'!AJ342)</f>
        <v/>
      </c>
      <c r="J342" s="34" t="inlineStr">
        <is>
          <t>Capture live promo to assess.</t>
        </is>
      </c>
    </row>
    <row r="343" ht="28" customHeight="1">
      <c r="A343" s="34" t="inlineStr">
        <is>
          <t>Starbucks</t>
        </is>
      </c>
      <c r="B343" s="34" t="inlineStr">
        <is>
          <t>Starbucks Doubleshot Energy | White Chocolate | 24 pack 444mL</t>
        </is>
      </c>
      <c r="C343" s="34" t="inlineStr">
        <is>
          <t>4) Caffeine &amp; energy beverage</t>
        </is>
      </c>
      <c r="D343" s="49">
        <f>IF('M4 Caffeine &amp; Energy'!F343="","",'M4 Caffeine &amp; Energy'!F343)</f>
        <v/>
      </c>
      <c r="E343" s="52">
        <f>IF('M4 Caffeine &amp; Energy'!J343="","",'M4 Caffeine &amp; Energy'!J343)</f>
        <v/>
      </c>
      <c r="F343" s="50">
        <f>IF('M4 Caffeine &amp; Energy'!K343="","",'M4 Caffeine &amp; Energy'!K343)</f>
        <v/>
      </c>
      <c r="G343" s="49">
        <f>IF('M4 Caffeine &amp; Energy'!AM343="","",'M4 Caffeine &amp; Energy'!AM343)</f>
        <v/>
      </c>
      <c r="H343" s="50">
        <f>IF('M4 Caffeine &amp; Energy'!N343="","",'M4 Caffeine &amp; Energy'!N343)</f>
        <v/>
      </c>
      <c r="I343" s="34">
        <f>IF('M4 Caffeine &amp; Energy'!AJ343="","",'M4 Caffeine &amp; Energy'!AJ343)</f>
        <v/>
      </c>
      <c r="J343" s="34" t="inlineStr">
        <is>
          <t>Capture live promo to assess.</t>
        </is>
      </c>
    </row>
    <row r="344" ht="28" customHeight="1">
      <c r="A344" s="34" t="inlineStr">
        <is>
          <t>Ghost</t>
        </is>
      </c>
      <c r="B344" s="34" t="inlineStr">
        <is>
          <t>Ghost Energy | Sour Patch Kids Redberry | single 473mL</t>
        </is>
      </c>
      <c r="C344" s="34" t="inlineStr">
        <is>
          <t>4) Caffeine &amp; energy beverage</t>
        </is>
      </c>
      <c r="D344" s="49">
        <f>IF('M4 Caffeine &amp; Energy'!F344="","",'M4 Caffeine &amp; Energy'!F344)</f>
        <v/>
      </c>
      <c r="E344" s="52">
        <f>IF('M4 Caffeine &amp; Energy'!J344="","",'M4 Caffeine &amp; Energy'!J344)</f>
        <v/>
      </c>
      <c r="F344" s="50">
        <f>IF('M4 Caffeine &amp; Energy'!K344="","",'M4 Caffeine &amp; Energy'!K344)</f>
        <v/>
      </c>
      <c r="G344" s="49">
        <f>IF('M4 Caffeine &amp; Energy'!AM344="","",'M4 Caffeine &amp; Energy'!AM344)</f>
        <v/>
      </c>
      <c r="H344" s="50">
        <f>IF('M4 Caffeine &amp; Energy'!N344="","",'M4 Caffeine &amp; Energy'!N344)</f>
        <v/>
      </c>
      <c r="I344" s="34">
        <f>IF('M4 Caffeine &amp; Energy'!AJ344="","",'M4 Caffeine &amp; Energy'!AJ344)</f>
        <v/>
      </c>
      <c r="J344" s="34" t="inlineStr">
        <is>
          <t>Flavour drop hype; bundles.</t>
        </is>
      </c>
    </row>
    <row r="345" ht="28" customHeight="1">
      <c r="A345" s="34" t="inlineStr">
        <is>
          <t>Ghost</t>
        </is>
      </c>
      <c r="B345" s="34" t="inlineStr">
        <is>
          <t>Ghost Energy | Sour Patch Kids Redberry | 8 pack 473mL</t>
        </is>
      </c>
      <c r="C345" s="34" t="inlineStr">
        <is>
          <t>4) Caffeine &amp; energy beverage</t>
        </is>
      </c>
      <c r="D345" s="49">
        <f>IF('M4 Caffeine &amp; Energy'!F345="","",'M4 Caffeine &amp; Energy'!F345)</f>
        <v/>
      </c>
      <c r="E345" s="52">
        <f>IF('M4 Caffeine &amp; Energy'!J345="","",'M4 Caffeine &amp; Energy'!J345)</f>
        <v/>
      </c>
      <c r="F345" s="50">
        <f>IF('M4 Caffeine &amp; Energy'!K345="","",'M4 Caffeine &amp; Energy'!K345)</f>
        <v/>
      </c>
      <c r="G345" s="49">
        <f>IF('M4 Caffeine &amp; Energy'!AM345="","",'M4 Caffeine &amp; Energy'!AM345)</f>
        <v/>
      </c>
      <c r="H345" s="50">
        <f>IF('M4 Caffeine &amp; Energy'!N345="","",'M4 Caffeine &amp; Energy'!N345)</f>
        <v/>
      </c>
      <c r="I345" s="34">
        <f>IF('M4 Caffeine &amp; Energy'!AJ345="","",'M4 Caffeine &amp; Energy'!AJ345)</f>
        <v/>
      </c>
      <c r="J345" s="34" t="inlineStr">
        <is>
          <t>Flavour drop hype; bundles.</t>
        </is>
      </c>
    </row>
    <row r="346" ht="28" customHeight="1">
      <c r="A346" s="34" t="inlineStr">
        <is>
          <t>Ghost</t>
        </is>
      </c>
      <c r="B346" s="34" t="inlineStr">
        <is>
          <t>Ghost Energy | Sour Patch Kids Redberry | 12 pack 473mL</t>
        </is>
      </c>
      <c r="C346" s="34" t="inlineStr">
        <is>
          <t>4) Caffeine &amp; energy beverage</t>
        </is>
      </c>
      <c r="D346" s="49">
        <f>IF('M4 Caffeine &amp; Energy'!F346="","",'M4 Caffeine &amp; Energy'!F346)</f>
        <v/>
      </c>
      <c r="E346" s="52">
        <f>IF('M4 Caffeine &amp; Energy'!J346="","",'M4 Caffeine &amp; Energy'!J346)</f>
        <v/>
      </c>
      <c r="F346" s="50">
        <f>IF('M4 Caffeine &amp; Energy'!K346="","",'M4 Caffeine &amp; Energy'!K346)</f>
        <v/>
      </c>
      <c r="G346" s="49">
        <f>IF('M4 Caffeine &amp; Energy'!AM346="","",'M4 Caffeine &amp; Energy'!AM346)</f>
        <v/>
      </c>
      <c r="H346" s="50">
        <f>IF('M4 Caffeine &amp; Energy'!N346="","",'M4 Caffeine &amp; Energy'!N346)</f>
        <v/>
      </c>
      <c r="I346" s="34">
        <f>IF('M4 Caffeine &amp; Energy'!AJ346="","",'M4 Caffeine &amp; Energy'!AJ346)</f>
        <v/>
      </c>
      <c r="J346" s="34" t="inlineStr">
        <is>
          <t>Flavour drop hype; bundles.</t>
        </is>
      </c>
    </row>
    <row r="347" ht="28" customHeight="1">
      <c r="A347" s="34" t="inlineStr">
        <is>
          <t>Ghost</t>
        </is>
      </c>
      <c r="B347" s="34" t="inlineStr">
        <is>
          <t>Ghost Energy | Sour Patch Kids Redberry | 18 pack 473mL</t>
        </is>
      </c>
      <c r="C347" s="34" t="inlineStr">
        <is>
          <t>4) Caffeine &amp; energy beverage</t>
        </is>
      </c>
      <c r="D347" s="49">
        <f>IF('M4 Caffeine &amp; Energy'!F347="","",'M4 Caffeine &amp; Energy'!F347)</f>
        <v/>
      </c>
      <c r="E347" s="52">
        <f>IF('M4 Caffeine &amp; Energy'!J347="","",'M4 Caffeine &amp; Energy'!J347)</f>
        <v/>
      </c>
      <c r="F347" s="50">
        <f>IF('M4 Caffeine &amp; Energy'!K347="","",'M4 Caffeine &amp; Energy'!K347)</f>
        <v/>
      </c>
      <c r="G347" s="49">
        <f>IF('M4 Caffeine &amp; Energy'!AM347="","",'M4 Caffeine &amp; Energy'!AM347)</f>
        <v/>
      </c>
      <c r="H347" s="50">
        <f>IF('M4 Caffeine &amp; Energy'!N347="","",'M4 Caffeine &amp; Energy'!N347)</f>
        <v/>
      </c>
      <c r="I347" s="34">
        <f>IF('M4 Caffeine &amp; Energy'!AJ347="","",'M4 Caffeine &amp; Energy'!AJ347)</f>
        <v/>
      </c>
      <c r="J347" s="34" t="inlineStr">
        <is>
          <t>Flavour drop hype; bundles.</t>
        </is>
      </c>
    </row>
    <row r="348" ht="28" customHeight="1">
      <c r="A348" s="34" t="inlineStr">
        <is>
          <t>Ghost</t>
        </is>
      </c>
      <c r="B348" s="34" t="inlineStr">
        <is>
          <t>Ghost Energy | Sour Patch Kids Redberry | 24 pack 473mL</t>
        </is>
      </c>
      <c r="C348" s="34" t="inlineStr">
        <is>
          <t>4) Caffeine &amp; energy beverage</t>
        </is>
      </c>
      <c r="D348" s="49">
        <f>IF('M4 Caffeine &amp; Energy'!F348="","",'M4 Caffeine &amp; Energy'!F348)</f>
        <v/>
      </c>
      <c r="E348" s="52">
        <f>IF('M4 Caffeine &amp; Energy'!J348="","",'M4 Caffeine &amp; Energy'!J348)</f>
        <v/>
      </c>
      <c r="F348" s="50">
        <f>IF('M4 Caffeine &amp; Energy'!K348="","",'M4 Caffeine &amp; Energy'!K348)</f>
        <v/>
      </c>
      <c r="G348" s="49">
        <f>IF('M4 Caffeine &amp; Energy'!AM348="","",'M4 Caffeine &amp; Energy'!AM348)</f>
        <v/>
      </c>
      <c r="H348" s="50">
        <f>IF('M4 Caffeine &amp; Energy'!N348="","",'M4 Caffeine &amp; Energy'!N348)</f>
        <v/>
      </c>
      <c r="I348" s="34">
        <f>IF('M4 Caffeine &amp; Energy'!AJ348="","",'M4 Caffeine &amp; Energy'!AJ348)</f>
        <v/>
      </c>
      <c r="J348" s="34" t="inlineStr">
        <is>
          <t>Flavour drop hype; bundles.</t>
        </is>
      </c>
    </row>
    <row r="349" ht="28" customHeight="1">
      <c r="A349" s="34" t="inlineStr">
        <is>
          <t>Ghost</t>
        </is>
      </c>
      <c r="B349" s="34" t="inlineStr">
        <is>
          <t>Ghost Energy | Warheads Sour Watermelon | single 473mL</t>
        </is>
      </c>
      <c r="C349" s="34" t="inlineStr">
        <is>
          <t>4) Caffeine &amp; energy beverage</t>
        </is>
      </c>
      <c r="D349" s="49">
        <f>IF('M4 Caffeine &amp; Energy'!F349="","",'M4 Caffeine &amp; Energy'!F349)</f>
        <v/>
      </c>
      <c r="E349" s="52">
        <f>IF('M4 Caffeine &amp; Energy'!J349="","",'M4 Caffeine &amp; Energy'!J349)</f>
        <v/>
      </c>
      <c r="F349" s="50">
        <f>IF('M4 Caffeine &amp; Energy'!K349="","",'M4 Caffeine &amp; Energy'!K349)</f>
        <v/>
      </c>
      <c r="G349" s="49">
        <f>IF('M4 Caffeine &amp; Energy'!AM349="","",'M4 Caffeine &amp; Energy'!AM349)</f>
        <v/>
      </c>
      <c r="H349" s="50">
        <f>IF('M4 Caffeine &amp; Energy'!N349="","",'M4 Caffeine &amp; Energy'!N349)</f>
        <v/>
      </c>
      <c r="I349" s="34">
        <f>IF('M4 Caffeine &amp; Energy'!AJ349="","",'M4 Caffeine &amp; Energy'!AJ349)</f>
        <v/>
      </c>
      <c r="J349" s="34" t="inlineStr">
        <is>
          <t>Flavour drop hype; bundles.</t>
        </is>
      </c>
    </row>
    <row r="350" ht="28" customHeight="1">
      <c r="A350" s="34" t="inlineStr">
        <is>
          <t>Ghost</t>
        </is>
      </c>
      <c r="B350" s="34" t="inlineStr">
        <is>
          <t>Ghost Energy | Warheads Sour Watermelon | 8 pack 473mL</t>
        </is>
      </c>
      <c r="C350" s="34" t="inlineStr">
        <is>
          <t>4) Caffeine &amp; energy beverage</t>
        </is>
      </c>
      <c r="D350" s="49">
        <f>IF('M4 Caffeine &amp; Energy'!F350="","",'M4 Caffeine &amp; Energy'!F350)</f>
        <v/>
      </c>
      <c r="E350" s="52">
        <f>IF('M4 Caffeine &amp; Energy'!J350="","",'M4 Caffeine &amp; Energy'!J350)</f>
        <v/>
      </c>
      <c r="F350" s="50">
        <f>IF('M4 Caffeine &amp; Energy'!K350="","",'M4 Caffeine &amp; Energy'!K350)</f>
        <v/>
      </c>
      <c r="G350" s="49">
        <f>IF('M4 Caffeine &amp; Energy'!AM350="","",'M4 Caffeine &amp; Energy'!AM350)</f>
        <v/>
      </c>
      <c r="H350" s="50">
        <f>IF('M4 Caffeine &amp; Energy'!N350="","",'M4 Caffeine &amp; Energy'!N350)</f>
        <v/>
      </c>
      <c r="I350" s="34">
        <f>IF('M4 Caffeine &amp; Energy'!AJ350="","",'M4 Caffeine &amp; Energy'!AJ350)</f>
        <v/>
      </c>
      <c r="J350" s="34" t="inlineStr">
        <is>
          <t>Flavour drop hype; bundles.</t>
        </is>
      </c>
    </row>
    <row r="351" ht="28" customHeight="1">
      <c r="A351" s="34" t="inlineStr">
        <is>
          <t>Ghost</t>
        </is>
      </c>
      <c r="B351" s="34" t="inlineStr">
        <is>
          <t>Ghost Energy | Warheads Sour Watermelon | 12 pack 473mL</t>
        </is>
      </c>
      <c r="C351" s="34" t="inlineStr">
        <is>
          <t>4) Caffeine &amp; energy beverage</t>
        </is>
      </c>
      <c r="D351" s="49">
        <f>IF('M4 Caffeine &amp; Energy'!F351="","",'M4 Caffeine &amp; Energy'!F351)</f>
        <v/>
      </c>
      <c r="E351" s="52">
        <f>IF('M4 Caffeine &amp; Energy'!J351="","",'M4 Caffeine &amp; Energy'!J351)</f>
        <v/>
      </c>
      <c r="F351" s="50">
        <f>IF('M4 Caffeine &amp; Energy'!K351="","",'M4 Caffeine &amp; Energy'!K351)</f>
        <v/>
      </c>
      <c r="G351" s="49">
        <f>IF('M4 Caffeine &amp; Energy'!AM351="","",'M4 Caffeine &amp; Energy'!AM351)</f>
        <v/>
      </c>
      <c r="H351" s="50">
        <f>IF('M4 Caffeine &amp; Energy'!N351="","",'M4 Caffeine &amp; Energy'!N351)</f>
        <v/>
      </c>
      <c r="I351" s="34">
        <f>IF('M4 Caffeine &amp; Energy'!AJ351="","",'M4 Caffeine &amp; Energy'!AJ351)</f>
        <v/>
      </c>
      <c r="J351" s="34" t="inlineStr">
        <is>
          <t>Flavour drop hype; bundles.</t>
        </is>
      </c>
    </row>
    <row r="352" ht="28" customHeight="1">
      <c r="A352" s="34" t="inlineStr">
        <is>
          <t>Ghost</t>
        </is>
      </c>
      <c r="B352" s="34" t="inlineStr">
        <is>
          <t>Ghost Energy | Warheads Sour Watermelon | 18 pack 473mL</t>
        </is>
      </c>
      <c r="C352" s="34" t="inlineStr">
        <is>
          <t>4) Caffeine &amp; energy beverage</t>
        </is>
      </c>
      <c r="D352" s="49">
        <f>IF('M4 Caffeine &amp; Energy'!F352="","",'M4 Caffeine &amp; Energy'!F352)</f>
        <v/>
      </c>
      <c r="E352" s="52">
        <f>IF('M4 Caffeine &amp; Energy'!J352="","",'M4 Caffeine &amp; Energy'!J352)</f>
        <v/>
      </c>
      <c r="F352" s="50">
        <f>IF('M4 Caffeine &amp; Energy'!K352="","",'M4 Caffeine &amp; Energy'!K352)</f>
        <v/>
      </c>
      <c r="G352" s="49">
        <f>IF('M4 Caffeine &amp; Energy'!AM352="","",'M4 Caffeine &amp; Energy'!AM352)</f>
        <v/>
      </c>
      <c r="H352" s="50">
        <f>IF('M4 Caffeine &amp; Energy'!N352="","",'M4 Caffeine &amp; Energy'!N352)</f>
        <v/>
      </c>
      <c r="I352" s="34">
        <f>IF('M4 Caffeine &amp; Energy'!AJ352="","",'M4 Caffeine &amp; Energy'!AJ352)</f>
        <v/>
      </c>
      <c r="J352" s="34" t="inlineStr">
        <is>
          <t>Flavour drop hype; bundles.</t>
        </is>
      </c>
    </row>
    <row r="353" ht="28" customHeight="1">
      <c r="A353" s="34" t="inlineStr">
        <is>
          <t>Ghost</t>
        </is>
      </c>
      <c r="B353" s="34" t="inlineStr">
        <is>
          <t>Ghost Energy | Warheads Sour Watermelon | 24 pack 473mL</t>
        </is>
      </c>
      <c r="C353" s="34" t="inlineStr">
        <is>
          <t>4) Caffeine &amp; energy beverage</t>
        </is>
      </c>
      <c r="D353" s="49">
        <f>IF('M4 Caffeine &amp; Energy'!F353="","",'M4 Caffeine &amp; Energy'!F353)</f>
        <v/>
      </c>
      <c r="E353" s="52">
        <f>IF('M4 Caffeine &amp; Energy'!J353="","",'M4 Caffeine &amp; Energy'!J353)</f>
        <v/>
      </c>
      <c r="F353" s="50">
        <f>IF('M4 Caffeine &amp; Energy'!K353="","",'M4 Caffeine &amp; Energy'!K353)</f>
        <v/>
      </c>
      <c r="G353" s="49">
        <f>IF('M4 Caffeine &amp; Energy'!AM353="","",'M4 Caffeine &amp; Energy'!AM353)</f>
        <v/>
      </c>
      <c r="H353" s="50">
        <f>IF('M4 Caffeine &amp; Energy'!N353="","",'M4 Caffeine &amp; Energy'!N353)</f>
        <v/>
      </c>
      <c r="I353" s="34">
        <f>IF('M4 Caffeine &amp; Energy'!AJ353="","",'M4 Caffeine &amp; Energy'!AJ353)</f>
        <v/>
      </c>
      <c r="J353" s="34" t="inlineStr">
        <is>
          <t>Flavour drop hype; bundles.</t>
        </is>
      </c>
    </row>
    <row r="354" ht="28" customHeight="1">
      <c r="A354" s="34" t="inlineStr">
        <is>
          <t>Ghost</t>
        </is>
      </c>
      <c r="B354" s="34" t="inlineStr">
        <is>
          <t>Ghost Energy | Swedish Fish | single 473mL</t>
        </is>
      </c>
      <c r="C354" s="34" t="inlineStr">
        <is>
          <t>4) Caffeine &amp; energy beverage</t>
        </is>
      </c>
      <c r="D354" s="49">
        <f>IF('M4 Caffeine &amp; Energy'!F354="","",'M4 Caffeine &amp; Energy'!F354)</f>
        <v/>
      </c>
      <c r="E354" s="52">
        <f>IF('M4 Caffeine &amp; Energy'!J354="","",'M4 Caffeine &amp; Energy'!J354)</f>
        <v/>
      </c>
      <c r="F354" s="50">
        <f>IF('M4 Caffeine &amp; Energy'!K354="","",'M4 Caffeine &amp; Energy'!K354)</f>
        <v/>
      </c>
      <c r="G354" s="49">
        <f>IF('M4 Caffeine &amp; Energy'!AM354="","",'M4 Caffeine &amp; Energy'!AM354)</f>
        <v/>
      </c>
      <c r="H354" s="50">
        <f>IF('M4 Caffeine &amp; Energy'!N354="","",'M4 Caffeine &amp; Energy'!N354)</f>
        <v/>
      </c>
      <c r="I354" s="34">
        <f>IF('M4 Caffeine &amp; Energy'!AJ354="","",'M4 Caffeine &amp; Energy'!AJ354)</f>
        <v/>
      </c>
      <c r="J354" s="34" t="inlineStr">
        <is>
          <t>Flavour drop hype; bundles.</t>
        </is>
      </c>
    </row>
    <row r="355" ht="28" customHeight="1">
      <c r="A355" s="34" t="inlineStr">
        <is>
          <t>Ghost</t>
        </is>
      </c>
      <c r="B355" s="34" t="inlineStr">
        <is>
          <t>Ghost Energy | Swedish Fish | 8 pack 473mL</t>
        </is>
      </c>
      <c r="C355" s="34" t="inlineStr">
        <is>
          <t>4) Caffeine &amp; energy beverage</t>
        </is>
      </c>
      <c r="D355" s="49">
        <f>IF('M4 Caffeine &amp; Energy'!F355="","",'M4 Caffeine &amp; Energy'!F355)</f>
        <v/>
      </c>
      <c r="E355" s="52">
        <f>IF('M4 Caffeine &amp; Energy'!J355="","",'M4 Caffeine &amp; Energy'!J355)</f>
        <v/>
      </c>
      <c r="F355" s="50">
        <f>IF('M4 Caffeine &amp; Energy'!K355="","",'M4 Caffeine &amp; Energy'!K355)</f>
        <v/>
      </c>
      <c r="G355" s="49">
        <f>IF('M4 Caffeine &amp; Energy'!AM355="","",'M4 Caffeine &amp; Energy'!AM355)</f>
        <v/>
      </c>
      <c r="H355" s="50">
        <f>IF('M4 Caffeine &amp; Energy'!N355="","",'M4 Caffeine &amp; Energy'!N355)</f>
        <v/>
      </c>
      <c r="I355" s="34">
        <f>IF('M4 Caffeine &amp; Energy'!AJ355="","",'M4 Caffeine &amp; Energy'!AJ355)</f>
        <v/>
      </c>
      <c r="J355" s="34" t="inlineStr">
        <is>
          <t>Flavour drop hype; bundles.</t>
        </is>
      </c>
    </row>
    <row r="356" ht="28" customHeight="1">
      <c r="A356" s="34" t="inlineStr">
        <is>
          <t>Ghost</t>
        </is>
      </c>
      <c r="B356" s="34" t="inlineStr">
        <is>
          <t>Ghost Energy | Swedish Fish | 12 pack 473mL</t>
        </is>
      </c>
      <c r="C356" s="34" t="inlineStr">
        <is>
          <t>4) Caffeine &amp; energy beverage</t>
        </is>
      </c>
      <c r="D356" s="49">
        <f>IF('M4 Caffeine &amp; Energy'!F356="","",'M4 Caffeine &amp; Energy'!F356)</f>
        <v/>
      </c>
      <c r="E356" s="52">
        <f>IF('M4 Caffeine &amp; Energy'!J356="","",'M4 Caffeine &amp; Energy'!J356)</f>
        <v/>
      </c>
      <c r="F356" s="50">
        <f>IF('M4 Caffeine &amp; Energy'!K356="","",'M4 Caffeine &amp; Energy'!K356)</f>
        <v/>
      </c>
      <c r="G356" s="49">
        <f>IF('M4 Caffeine &amp; Energy'!AM356="","",'M4 Caffeine &amp; Energy'!AM356)</f>
        <v/>
      </c>
      <c r="H356" s="50">
        <f>IF('M4 Caffeine &amp; Energy'!N356="","",'M4 Caffeine &amp; Energy'!N356)</f>
        <v/>
      </c>
      <c r="I356" s="34">
        <f>IF('M4 Caffeine &amp; Energy'!AJ356="","",'M4 Caffeine &amp; Energy'!AJ356)</f>
        <v/>
      </c>
      <c r="J356" s="34" t="inlineStr">
        <is>
          <t>Flavour drop hype; bundles.</t>
        </is>
      </c>
    </row>
    <row r="357" ht="28" customHeight="1">
      <c r="A357" s="34" t="inlineStr">
        <is>
          <t>Ghost</t>
        </is>
      </c>
      <c r="B357" s="34" t="inlineStr">
        <is>
          <t>Ghost Energy | Swedish Fish | 18 pack 473mL</t>
        </is>
      </c>
      <c r="C357" s="34" t="inlineStr">
        <is>
          <t>4) Caffeine &amp; energy beverage</t>
        </is>
      </c>
      <c r="D357" s="49">
        <f>IF('M4 Caffeine &amp; Energy'!F357="","",'M4 Caffeine &amp; Energy'!F357)</f>
        <v/>
      </c>
      <c r="E357" s="52">
        <f>IF('M4 Caffeine &amp; Energy'!J357="","",'M4 Caffeine &amp; Energy'!J357)</f>
        <v/>
      </c>
      <c r="F357" s="50">
        <f>IF('M4 Caffeine &amp; Energy'!K357="","",'M4 Caffeine &amp; Energy'!K357)</f>
        <v/>
      </c>
      <c r="G357" s="49">
        <f>IF('M4 Caffeine &amp; Energy'!AM357="","",'M4 Caffeine &amp; Energy'!AM357)</f>
        <v/>
      </c>
      <c r="H357" s="50">
        <f>IF('M4 Caffeine &amp; Energy'!N357="","",'M4 Caffeine &amp; Energy'!N357)</f>
        <v/>
      </c>
      <c r="I357" s="34">
        <f>IF('M4 Caffeine &amp; Energy'!AJ357="","",'M4 Caffeine &amp; Energy'!AJ357)</f>
        <v/>
      </c>
      <c r="J357" s="34" t="inlineStr">
        <is>
          <t>Flavour drop hype; bundles.</t>
        </is>
      </c>
    </row>
    <row r="358" ht="28" customHeight="1">
      <c r="A358" s="34" t="inlineStr">
        <is>
          <t>Ghost</t>
        </is>
      </c>
      <c r="B358" s="34" t="inlineStr">
        <is>
          <t>Ghost Energy | Swedish Fish | 24 pack 473mL</t>
        </is>
      </c>
      <c r="C358" s="34" t="inlineStr">
        <is>
          <t>4) Caffeine &amp; energy beverage</t>
        </is>
      </c>
      <c r="D358" s="49">
        <f>IF('M4 Caffeine &amp; Energy'!F358="","",'M4 Caffeine &amp; Energy'!F358)</f>
        <v/>
      </c>
      <c r="E358" s="52">
        <f>IF('M4 Caffeine &amp; Energy'!J358="","",'M4 Caffeine &amp; Energy'!J358)</f>
        <v/>
      </c>
      <c r="F358" s="50">
        <f>IF('M4 Caffeine &amp; Energy'!K358="","",'M4 Caffeine &amp; Energy'!K358)</f>
        <v/>
      </c>
      <c r="G358" s="49">
        <f>IF('M4 Caffeine &amp; Energy'!AM358="","",'M4 Caffeine &amp; Energy'!AM358)</f>
        <v/>
      </c>
      <c r="H358" s="50">
        <f>IF('M4 Caffeine &amp; Energy'!N358="","",'M4 Caffeine &amp; Energy'!N358)</f>
        <v/>
      </c>
      <c r="I358" s="34">
        <f>IF('M4 Caffeine &amp; Energy'!AJ358="","",'M4 Caffeine &amp; Energy'!AJ358)</f>
        <v/>
      </c>
      <c r="J358" s="34" t="inlineStr">
        <is>
          <t>Flavour drop hype; bundles.</t>
        </is>
      </c>
    </row>
    <row r="359" ht="28" customHeight="1">
      <c r="A359" s="34" t="inlineStr">
        <is>
          <t>Ghost</t>
        </is>
      </c>
      <c r="B359" s="34" t="inlineStr">
        <is>
          <t>Ghost Energy | Tropical Mango | single 473mL</t>
        </is>
      </c>
      <c r="C359" s="34" t="inlineStr">
        <is>
          <t>4) Caffeine &amp; energy beverage</t>
        </is>
      </c>
      <c r="D359" s="49">
        <f>IF('M4 Caffeine &amp; Energy'!F359="","",'M4 Caffeine &amp; Energy'!F359)</f>
        <v/>
      </c>
      <c r="E359" s="52">
        <f>IF('M4 Caffeine &amp; Energy'!J359="","",'M4 Caffeine &amp; Energy'!J359)</f>
        <v/>
      </c>
      <c r="F359" s="50">
        <f>IF('M4 Caffeine &amp; Energy'!K359="","",'M4 Caffeine &amp; Energy'!K359)</f>
        <v/>
      </c>
      <c r="G359" s="49">
        <f>IF('M4 Caffeine &amp; Energy'!AM359="","",'M4 Caffeine &amp; Energy'!AM359)</f>
        <v/>
      </c>
      <c r="H359" s="50">
        <f>IF('M4 Caffeine &amp; Energy'!N359="","",'M4 Caffeine &amp; Energy'!N359)</f>
        <v/>
      </c>
      <c r="I359" s="34">
        <f>IF('M4 Caffeine &amp; Energy'!AJ359="","",'M4 Caffeine &amp; Energy'!AJ359)</f>
        <v/>
      </c>
      <c r="J359" s="34" t="inlineStr">
        <is>
          <t>Flavour drop hype; bundles.</t>
        </is>
      </c>
    </row>
    <row r="360" ht="28" customHeight="1">
      <c r="A360" s="34" t="inlineStr">
        <is>
          <t>Ghost</t>
        </is>
      </c>
      <c r="B360" s="34" t="inlineStr">
        <is>
          <t>Ghost Energy | Tropical Mango | 8 pack 473mL</t>
        </is>
      </c>
      <c r="C360" s="34" t="inlineStr">
        <is>
          <t>4) Caffeine &amp; energy beverage</t>
        </is>
      </c>
      <c r="D360" s="49">
        <f>IF('M4 Caffeine &amp; Energy'!F360="","",'M4 Caffeine &amp; Energy'!F360)</f>
        <v/>
      </c>
      <c r="E360" s="52">
        <f>IF('M4 Caffeine &amp; Energy'!J360="","",'M4 Caffeine &amp; Energy'!J360)</f>
        <v/>
      </c>
      <c r="F360" s="50">
        <f>IF('M4 Caffeine &amp; Energy'!K360="","",'M4 Caffeine &amp; Energy'!K360)</f>
        <v/>
      </c>
      <c r="G360" s="49">
        <f>IF('M4 Caffeine &amp; Energy'!AM360="","",'M4 Caffeine &amp; Energy'!AM360)</f>
        <v/>
      </c>
      <c r="H360" s="50">
        <f>IF('M4 Caffeine &amp; Energy'!N360="","",'M4 Caffeine &amp; Energy'!N360)</f>
        <v/>
      </c>
      <c r="I360" s="34">
        <f>IF('M4 Caffeine &amp; Energy'!AJ360="","",'M4 Caffeine &amp; Energy'!AJ360)</f>
        <v/>
      </c>
      <c r="J360" s="34" t="inlineStr">
        <is>
          <t>Flavour drop hype; bundles.</t>
        </is>
      </c>
    </row>
    <row r="361" ht="28" customHeight="1">
      <c r="A361" s="34" t="inlineStr">
        <is>
          <t>Ghost</t>
        </is>
      </c>
      <c r="B361" s="34" t="inlineStr">
        <is>
          <t>Ghost Energy | Tropical Mango | 12 pack 473mL</t>
        </is>
      </c>
      <c r="C361" s="34" t="inlineStr">
        <is>
          <t>4) Caffeine &amp; energy beverage</t>
        </is>
      </c>
      <c r="D361" s="49">
        <f>IF('M4 Caffeine &amp; Energy'!F361="","",'M4 Caffeine &amp; Energy'!F361)</f>
        <v/>
      </c>
      <c r="E361" s="52">
        <f>IF('M4 Caffeine &amp; Energy'!J361="","",'M4 Caffeine &amp; Energy'!J361)</f>
        <v/>
      </c>
      <c r="F361" s="50">
        <f>IF('M4 Caffeine &amp; Energy'!K361="","",'M4 Caffeine &amp; Energy'!K361)</f>
        <v/>
      </c>
      <c r="G361" s="49">
        <f>IF('M4 Caffeine &amp; Energy'!AM361="","",'M4 Caffeine &amp; Energy'!AM361)</f>
        <v/>
      </c>
      <c r="H361" s="50">
        <f>IF('M4 Caffeine &amp; Energy'!N361="","",'M4 Caffeine &amp; Energy'!N361)</f>
        <v/>
      </c>
      <c r="I361" s="34">
        <f>IF('M4 Caffeine &amp; Energy'!AJ361="","",'M4 Caffeine &amp; Energy'!AJ361)</f>
        <v/>
      </c>
      <c r="J361" s="34" t="inlineStr">
        <is>
          <t>Flavour drop hype; bundles.</t>
        </is>
      </c>
    </row>
    <row r="362" ht="28" customHeight="1">
      <c r="A362" s="34" t="inlineStr">
        <is>
          <t>Ghost</t>
        </is>
      </c>
      <c r="B362" s="34" t="inlineStr">
        <is>
          <t>Ghost Energy | Tropical Mango | 18 pack 473mL</t>
        </is>
      </c>
      <c r="C362" s="34" t="inlineStr">
        <is>
          <t>4) Caffeine &amp; energy beverage</t>
        </is>
      </c>
      <c r="D362" s="49">
        <f>IF('M4 Caffeine &amp; Energy'!F362="","",'M4 Caffeine &amp; Energy'!F362)</f>
        <v/>
      </c>
      <c r="E362" s="52">
        <f>IF('M4 Caffeine &amp; Energy'!J362="","",'M4 Caffeine &amp; Energy'!J362)</f>
        <v/>
      </c>
      <c r="F362" s="50">
        <f>IF('M4 Caffeine &amp; Energy'!K362="","",'M4 Caffeine &amp; Energy'!K362)</f>
        <v/>
      </c>
      <c r="G362" s="49">
        <f>IF('M4 Caffeine &amp; Energy'!AM362="","",'M4 Caffeine &amp; Energy'!AM362)</f>
        <v/>
      </c>
      <c r="H362" s="50">
        <f>IF('M4 Caffeine &amp; Energy'!N362="","",'M4 Caffeine &amp; Energy'!N362)</f>
        <v/>
      </c>
      <c r="I362" s="34">
        <f>IF('M4 Caffeine &amp; Energy'!AJ362="","",'M4 Caffeine &amp; Energy'!AJ362)</f>
        <v/>
      </c>
      <c r="J362" s="34" t="inlineStr">
        <is>
          <t>Flavour drop hype; bundles.</t>
        </is>
      </c>
    </row>
    <row r="363" ht="28" customHeight="1">
      <c r="A363" s="34" t="inlineStr">
        <is>
          <t>Ghost</t>
        </is>
      </c>
      <c r="B363" s="34" t="inlineStr">
        <is>
          <t>Ghost Energy | Tropical Mango | 24 pack 473mL</t>
        </is>
      </c>
      <c r="C363" s="34" t="inlineStr">
        <is>
          <t>4) Caffeine &amp; energy beverage</t>
        </is>
      </c>
      <c r="D363" s="49">
        <f>IF('M4 Caffeine &amp; Energy'!F363="","",'M4 Caffeine &amp; Energy'!F363)</f>
        <v/>
      </c>
      <c r="E363" s="52">
        <f>IF('M4 Caffeine &amp; Energy'!J363="","",'M4 Caffeine &amp; Energy'!J363)</f>
        <v/>
      </c>
      <c r="F363" s="50">
        <f>IF('M4 Caffeine &amp; Energy'!K363="","",'M4 Caffeine &amp; Energy'!K363)</f>
        <v/>
      </c>
      <c r="G363" s="49">
        <f>IF('M4 Caffeine &amp; Energy'!AM363="","",'M4 Caffeine &amp; Energy'!AM363)</f>
        <v/>
      </c>
      <c r="H363" s="50">
        <f>IF('M4 Caffeine &amp; Energy'!N363="","",'M4 Caffeine &amp; Energy'!N363)</f>
        <v/>
      </c>
      <c r="I363" s="34">
        <f>IF('M4 Caffeine &amp; Energy'!AJ363="","",'M4 Caffeine &amp; Energy'!AJ363)</f>
        <v/>
      </c>
      <c r="J363" s="34" t="inlineStr">
        <is>
          <t>Flavour drop hype; bundles.</t>
        </is>
      </c>
    </row>
    <row r="364" ht="28" customHeight="1">
      <c r="A364" s="34" t="inlineStr">
        <is>
          <t>Ghost</t>
        </is>
      </c>
      <c r="B364" s="34" t="inlineStr">
        <is>
          <t>Ghost Energy | Orange Cream | single 473mL</t>
        </is>
      </c>
      <c r="C364" s="34" t="inlineStr">
        <is>
          <t>4) Caffeine &amp; energy beverage</t>
        </is>
      </c>
      <c r="D364" s="49">
        <f>IF('M4 Caffeine &amp; Energy'!F364="","",'M4 Caffeine &amp; Energy'!F364)</f>
        <v/>
      </c>
      <c r="E364" s="52">
        <f>IF('M4 Caffeine &amp; Energy'!J364="","",'M4 Caffeine &amp; Energy'!J364)</f>
        <v/>
      </c>
      <c r="F364" s="50">
        <f>IF('M4 Caffeine &amp; Energy'!K364="","",'M4 Caffeine &amp; Energy'!K364)</f>
        <v/>
      </c>
      <c r="G364" s="49">
        <f>IF('M4 Caffeine &amp; Energy'!AM364="","",'M4 Caffeine &amp; Energy'!AM364)</f>
        <v/>
      </c>
      <c r="H364" s="50">
        <f>IF('M4 Caffeine &amp; Energy'!N364="","",'M4 Caffeine &amp; Energy'!N364)</f>
        <v/>
      </c>
      <c r="I364" s="34">
        <f>IF('M4 Caffeine &amp; Energy'!AJ364="","",'M4 Caffeine &amp; Energy'!AJ364)</f>
        <v/>
      </c>
      <c r="J364" s="34" t="inlineStr">
        <is>
          <t>Flavour drop hype; bundles.</t>
        </is>
      </c>
    </row>
    <row r="365" ht="28" customHeight="1">
      <c r="A365" s="34" t="inlineStr">
        <is>
          <t>Ghost</t>
        </is>
      </c>
      <c r="B365" s="34" t="inlineStr">
        <is>
          <t>Ghost Energy | Orange Cream | 8 pack 473mL</t>
        </is>
      </c>
      <c r="C365" s="34" t="inlineStr">
        <is>
          <t>4) Caffeine &amp; energy beverage</t>
        </is>
      </c>
      <c r="D365" s="49">
        <f>IF('M4 Caffeine &amp; Energy'!F365="","",'M4 Caffeine &amp; Energy'!F365)</f>
        <v/>
      </c>
      <c r="E365" s="52">
        <f>IF('M4 Caffeine &amp; Energy'!J365="","",'M4 Caffeine &amp; Energy'!J365)</f>
        <v/>
      </c>
      <c r="F365" s="50">
        <f>IF('M4 Caffeine &amp; Energy'!K365="","",'M4 Caffeine &amp; Energy'!K365)</f>
        <v/>
      </c>
      <c r="G365" s="49">
        <f>IF('M4 Caffeine &amp; Energy'!AM365="","",'M4 Caffeine &amp; Energy'!AM365)</f>
        <v/>
      </c>
      <c r="H365" s="50">
        <f>IF('M4 Caffeine &amp; Energy'!N365="","",'M4 Caffeine &amp; Energy'!N365)</f>
        <v/>
      </c>
      <c r="I365" s="34">
        <f>IF('M4 Caffeine &amp; Energy'!AJ365="","",'M4 Caffeine &amp; Energy'!AJ365)</f>
        <v/>
      </c>
      <c r="J365" s="34" t="inlineStr">
        <is>
          <t>Flavour drop hype; bundles.</t>
        </is>
      </c>
    </row>
    <row r="366" ht="28" customHeight="1">
      <c r="A366" s="34" t="inlineStr">
        <is>
          <t>Ghost</t>
        </is>
      </c>
      <c r="B366" s="34" t="inlineStr">
        <is>
          <t>Ghost Energy | Orange Cream | 12 pack 473mL</t>
        </is>
      </c>
      <c r="C366" s="34" t="inlineStr">
        <is>
          <t>4) Caffeine &amp; energy beverage</t>
        </is>
      </c>
      <c r="D366" s="49">
        <f>IF('M4 Caffeine &amp; Energy'!F366="","",'M4 Caffeine &amp; Energy'!F366)</f>
        <v/>
      </c>
      <c r="E366" s="52">
        <f>IF('M4 Caffeine &amp; Energy'!J366="","",'M4 Caffeine &amp; Energy'!J366)</f>
        <v/>
      </c>
      <c r="F366" s="50">
        <f>IF('M4 Caffeine &amp; Energy'!K366="","",'M4 Caffeine &amp; Energy'!K366)</f>
        <v/>
      </c>
      <c r="G366" s="49">
        <f>IF('M4 Caffeine &amp; Energy'!AM366="","",'M4 Caffeine &amp; Energy'!AM366)</f>
        <v/>
      </c>
      <c r="H366" s="50">
        <f>IF('M4 Caffeine &amp; Energy'!N366="","",'M4 Caffeine &amp; Energy'!N366)</f>
        <v/>
      </c>
      <c r="I366" s="34">
        <f>IF('M4 Caffeine &amp; Energy'!AJ366="","",'M4 Caffeine &amp; Energy'!AJ366)</f>
        <v/>
      </c>
      <c r="J366" s="34" t="inlineStr">
        <is>
          <t>Flavour drop hype; bundles.</t>
        </is>
      </c>
    </row>
    <row r="367" ht="28" customHeight="1">
      <c r="A367" s="34" t="inlineStr">
        <is>
          <t>Ghost</t>
        </is>
      </c>
      <c r="B367" s="34" t="inlineStr">
        <is>
          <t>Ghost Energy | Orange Cream | 18 pack 473mL</t>
        </is>
      </c>
      <c r="C367" s="34" t="inlineStr">
        <is>
          <t>4) Caffeine &amp; energy beverage</t>
        </is>
      </c>
      <c r="D367" s="49">
        <f>IF('M4 Caffeine &amp; Energy'!F367="","",'M4 Caffeine &amp; Energy'!F367)</f>
        <v/>
      </c>
      <c r="E367" s="52">
        <f>IF('M4 Caffeine &amp; Energy'!J367="","",'M4 Caffeine &amp; Energy'!J367)</f>
        <v/>
      </c>
      <c r="F367" s="50">
        <f>IF('M4 Caffeine &amp; Energy'!K367="","",'M4 Caffeine &amp; Energy'!K367)</f>
        <v/>
      </c>
      <c r="G367" s="49">
        <f>IF('M4 Caffeine &amp; Energy'!AM367="","",'M4 Caffeine &amp; Energy'!AM367)</f>
        <v/>
      </c>
      <c r="H367" s="50">
        <f>IF('M4 Caffeine &amp; Energy'!N367="","",'M4 Caffeine &amp; Energy'!N367)</f>
        <v/>
      </c>
      <c r="I367" s="34">
        <f>IF('M4 Caffeine &amp; Energy'!AJ367="","",'M4 Caffeine &amp; Energy'!AJ367)</f>
        <v/>
      </c>
      <c r="J367" s="34" t="inlineStr">
        <is>
          <t>Flavour drop hype; bundles.</t>
        </is>
      </c>
    </row>
    <row r="368" ht="28" customHeight="1">
      <c r="A368" s="34" t="inlineStr">
        <is>
          <t>Ghost</t>
        </is>
      </c>
      <c r="B368" s="34" t="inlineStr">
        <is>
          <t>Ghost Energy | Orange Cream | 24 pack 473mL</t>
        </is>
      </c>
      <c r="C368" s="34" t="inlineStr">
        <is>
          <t>4) Caffeine &amp; energy beverage</t>
        </is>
      </c>
      <c r="D368" s="49">
        <f>IF('M4 Caffeine &amp; Energy'!F368="","",'M4 Caffeine &amp; Energy'!F368)</f>
        <v/>
      </c>
      <c r="E368" s="52">
        <f>IF('M4 Caffeine &amp; Energy'!J368="","",'M4 Caffeine &amp; Energy'!J368)</f>
        <v/>
      </c>
      <c r="F368" s="50">
        <f>IF('M4 Caffeine &amp; Energy'!K368="","",'M4 Caffeine &amp; Energy'!K368)</f>
        <v/>
      </c>
      <c r="G368" s="49">
        <f>IF('M4 Caffeine &amp; Energy'!AM368="","",'M4 Caffeine &amp; Energy'!AM368)</f>
        <v/>
      </c>
      <c r="H368" s="50">
        <f>IF('M4 Caffeine &amp; Energy'!N368="","",'M4 Caffeine &amp; Energy'!N368)</f>
        <v/>
      </c>
      <c r="I368" s="34">
        <f>IF('M4 Caffeine &amp; Energy'!AJ368="","",'M4 Caffeine &amp; Energy'!AJ368)</f>
        <v/>
      </c>
      <c r="J368" s="34" t="inlineStr">
        <is>
          <t>Flavour drop hype; bundles.</t>
        </is>
      </c>
    </row>
    <row r="369" ht="28" customHeight="1">
      <c r="A369" s="34" t="inlineStr">
        <is>
          <t>ZOA</t>
        </is>
      </c>
      <c r="B369" s="34" t="inlineStr">
        <is>
          <t>ZOA Zero Sugar Energy | Wild Orange | single 473mL</t>
        </is>
      </c>
      <c r="C369" s="34" t="inlineStr">
        <is>
          <t>4) Caffeine &amp; energy beverage</t>
        </is>
      </c>
      <c r="D369" s="49">
        <f>IF('M4 Caffeine &amp; Energy'!F369="","",'M4 Caffeine &amp; Energy'!F369)</f>
        <v/>
      </c>
      <c r="E369" s="52">
        <f>IF('M4 Caffeine &amp; Energy'!J369="","",'M4 Caffeine &amp; Energy'!J369)</f>
        <v/>
      </c>
      <c r="F369" s="50">
        <f>IF('M4 Caffeine &amp; Energy'!K369="","",'M4 Caffeine &amp; Energy'!K369)</f>
        <v/>
      </c>
      <c r="G369" s="49">
        <f>IF('M4 Caffeine &amp; Energy'!AM369="","",'M4 Caffeine &amp; Energy'!AM369)</f>
        <v/>
      </c>
      <c r="H369" s="50">
        <f>IF('M4 Caffeine &amp; Energy'!N369="","",'M4 Caffeine &amp; Energy'!N369)</f>
        <v/>
      </c>
      <c r="I369" s="34">
        <f>IF('M4 Caffeine &amp; Energy'!AJ369="","",'M4 Caffeine &amp; Energy'!AJ369)</f>
        <v/>
      </c>
      <c r="J369" s="34" t="inlineStr">
        <is>
          <t>Capture live promo to assess.</t>
        </is>
      </c>
    </row>
    <row r="370" ht="28" customHeight="1">
      <c r="A370" s="34" t="inlineStr">
        <is>
          <t>ZOA</t>
        </is>
      </c>
      <c r="B370" s="34" t="inlineStr">
        <is>
          <t>ZOA Zero Sugar Energy | Wild Orange | 8 pack 473mL</t>
        </is>
      </c>
      <c r="C370" s="34" t="inlineStr">
        <is>
          <t>4) Caffeine &amp; energy beverage</t>
        </is>
      </c>
      <c r="D370" s="49">
        <f>IF('M4 Caffeine &amp; Energy'!F370="","",'M4 Caffeine &amp; Energy'!F370)</f>
        <v/>
      </c>
      <c r="E370" s="52">
        <f>IF('M4 Caffeine &amp; Energy'!J370="","",'M4 Caffeine &amp; Energy'!J370)</f>
        <v/>
      </c>
      <c r="F370" s="50">
        <f>IF('M4 Caffeine &amp; Energy'!K370="","",'M4 Caffeine &amp; Energy'!K370)</f>
        <v/>
      </c>
      <c r="G370" s="49">
        <f>IF('M4 Caffeine &amp; Energy'!AM370="","",'M4 Caffeine &amp; Energy'!AM370)</f>
        <v/>
      </c>
      <c r="H370" s="50">
        <f>IF('M4 Caffeine &amp; Energy'!N370="","",'M4 Caffeine &amp; Energy'!N370)</f>
        <v/>
      </c>
      <c r="I370" s="34">
        <f>IF('M4 Caffeine &amp; Energy'!AJ370="","",'M4 Caffeine &amp; Energy'!AJ370)</f>
        <v/>
      </c>
      <c r="J370" s="34" t="inlineStr">
        <is>
          <t>Capture live promo to assess.</t>
        </is>
      </c>
    </row>
    <row r="371" ht="28" customHeight="1">
      <c r="A371" s="34" t="inlineStr">
        <is>
          <t>ZOA</t>
        </is>
      </c>
      <c r="B371" s="34" t="inlineStr">
        <is>
          <t>ZOA Zero Sugar Energy | Wild Orange | 12 pack 473mL</t>
        </is>
      </c>
      <c r="C371" s="34" t="inlineStr">
        <is>
          <t>4) Caffeine &amp; energy beverage</t>
        </is>
      </c>
      <c r="D371" s="49">
        <f>IF('M4 Caffeine &amp; Energy'!F371="","",'M4 Caffeine &amp; Energy'!F371)</f>
        <v/>
      </c>
      <c r="E371" s="52">
        <f>IF('M4 Caffeine &amp; Energy'!J371="","",'M4 Caffeine &amp; Energy'!J371)</f>
        <v/>
      </c>
      <c r="F371" s="50">
        <f>IF('M4 Caffeine &amp; Energy'!K371="","",'M4 Caffeine &amp; Energy'!K371)</f>
        <v/>
      </c>
      <c r="G371" s="49">
        <f>IF('M4 Caffeine &amp; Energy'!AM371="","",'M4 Caffeine &amp; Energy'!AM371)</f>
        <v/>
      </c>
      <c r="H371" s="50">
        <f>IF('M4 Caffeine &amp; Energy'!N371="","",'M4 Caffeine &amp; Energy'!N371)</f>
        <v/>
      </c>
      <c r="I371" s="34">
        <f>IF('M4 Caffeine &amp; Energy'!AJ371="","",'M4 Caffeine &amp; Energy'!AJ371)</f>
        <v/>
      </c>
      <c r="J371" s="34" t="inlineStr">
        <is>
          <t>Capture live promo to assess.</t>
        </is>
      </c>
    </row>
    <row r="372" ht="28" customHeight="1">
      <c r="A372" s="34" t="inlineStr">
        <is>
          <t>ZOA</t>
        </is>
      </c>
      <c r="B372" s="34" t="inlineStr">
        <is>
          <t>ZOA Zero Sugar Energy | Wild Orange | 18 pack 473mL</t>
        </is>
      </c>
      <c r="C372" s="34" t="inlineStr">
        <is>
          <t>4) Caffeine &amp; energy beverage</t>
        </is>
      </c>
      <c r="D372" s="49">
        <f>IF('M4 Caffeine &amp; Energy'!F372="","",'M4 Caffeine &amp; Energy'!F372)</f>
        <v/>
      </c>
      <c r="E372" s="52">
        <f>IF('M4 Caffeine &amp; Energy'!J372="","",'M4 Caffeine &amp; Energy'!J372)</f>
        <v/>
      </c>
      <c r="F372" s="50">
        <f>IF('M4 Caffeine &amp; Energy'!K372="","",'M4 Caffeine &amp; Energy'!K372)</f>
        <v/>
      </c>
      <c r="G372" s="49">
        <f>IF('M4 Caffeine &amp; Energy'!AM372="","",'M4 Caffeine &amp; Energy'!AM372)</f>
        <v/>
      </c>
      <c r="H372" s="50">
        <f>IF('M4 Caffeine &amp; Energy'!N372="","",'M4 Caffeine &amp; Energy'!N372)</f>
        <v/>
      </c>
      <c r="I372" s="34">
        <f>IF('M4 Caffeine &amp; Energy'!AJ372="","",'M4 Caffeine &amp; Energy'!AJ372)</f>
        <v/>
      </c>
      <c r="J372" s="34" t="inlineStr">
        <is>
          <t>Capture live promo to assess.</t>
        </is>
      </c>
    </row>
    <row r="373" ht="28" customHeight="1">
      <c r="A373" s="34" t="inlineStr">
        <is>
          <t>ZOA</t>
        </is>
      </c>
      <c r="B373" s="34" t="inlineStr">
        <is>
          <t>ZOA Zero Sugar Energy | Wild Orange | 24 pack 473mL</t>
        </is>
      </c>
      <c r="C373" s="34" t="inlineStr">
        <is>
          <t>4) Caffeine &amp; energy beverage</t>
        </is>
      </c>
      <c r="D373" s="49">
        <f>IF('M4 Caffeine &amp; Energy'!F373="","",'M4 Caffeine &amp; Energy'!F373)</f>
        <v/>
      </c>
      <c r="E373" s="52">
        <f>IF('M4 Caffeine &amp; Energy'!J373="","",'M4 Caffeine &amp; Energy'!J373)</f>
        <v/>
      </c>
      <c r="F373" s="50">
        <f>IF('M4 Caffeine &amp; Energy'!K373="","",'M4 Caffeine &amp; Energy'!K373)</f>
        <v/>
      </c>
      <c r="G373" s="49">
        <f>IF('M4 Caffeine &amp; Energy'!AM373="","",'M4 Caffeine &amp; Energy'!AM373)</f>
        <v/>
      </c>
      <c r="H373" s="50">
        <f>IF('M4 Caffeine &amp; Energy'!N373="","",'M4 Caffeine &amp; Energy'!N373)</f>
        <v/>
      </c>
      <c r="I373" s="34">
        <f>IF('M4 Caffeine &amp; Energy'!AJ373="","",'M4 Caffeine &amp; Energy'!AJ373)</f>
        <v/>
      </c>
      <c r="J373" s="34" t="inlineStr">
        <is>
          <t>Capture live promo to assess.</t>
        </is>
      </c>
    </row>
    <row r="374" ht="28" customHeight="1">
      <c r="A374" s="34" t="inlineStr">
        <is>
          <t>ZOA</t>
        </is>
      </c>
      <c r="B374" s="34" t="inlineStr">
        <is>
          <t>ZOA Zero Sugar Energy | Super Berry | single 473mL</t>
        </is>
      </c>
      <c r="C374" s="34" t="inlineStr">
        <is>
          <t>4) Caffeine &amp; energy beverage</t>
        </is>
      </c>
      <c r="D374" s="49">
        <f>IF('M4 Caffeine &amp; Energy'!F374="","",'M4 Caffeine &amp; Energy'!F374)</f>
        <v/>
      </c>
      <c r="E374" s="52">
        <f>IF('M4 Caffeine &amp; Energy'!J374="","",'M4 Caffeine &amp; Energy'!J374)</f>
        <v/>
      </c>
      <c r="F374" s="50">
        <f>IF('M4 Caffeine &amp; Energy'!K374="","",'M4 Caffeine &amp; Energy'!K374)</f>
        <v/>
      </c>
      <c r="G374" s="49">
        <f>IF('M4 Caffeine &amp; Energy'!AM374="","",'M4 Caffeine &amp; Energy'!AM374)</f>
        <v/>
      </c>
      <c r="H374" s="50">
        <f>IF('M4 Caffeine &amp; Energy'!N374="","",'M4 Caffeine &amp; Energy'!N374)</f>
        <v/>
      </c>
      <c r="I374" s="34">
        <f>IF('M4 Caffeine &amp; Energy'!AJ374="","",'M4 Caffeine &amp; Energy'!AJ374)</f>
        <v/>
      </c>
      <c r="J374" s="34" t="inlineStr">
        <is>
          <t>Capture live promo to assess.</t>
        </is>
      </c>
    </row>
    <row r="375" ht="28" customHeight="1">
      <c r="A375" s="34" t="inlineStr">
        <is>
          <t>ZOA</t>
        </is>
      </c>
      <c r="B375" s="34" t="inlineStr">
        <is>
          <t>ZOA Zero Sugar Energy | Super Berry | 8 pack 473mL</t>
        </is>
      </c>
      <c r="C375" s="34" t="inlineStr">
        <is>
          <t>4) Caffeine &amp; energy beverage</t>
        </is>
      </c>
      <c r="D375" s="49">
        <f>IF('M4 Caffeine &amp; Energy'!F375="","",'M4 Caffeine &amp; Energy'!F375)</f>
        <v/>
      </c>
      <c r="E375" s="52">
        <f>IF('M4 Caffeine &amp; Energy'!J375="","",'M4 Caffeine &amp; Energy'!J375)</f>
        <v/>
      </c>
      <c r="F375" s="50">
        <f>IF('M4 Caffeine &amp; Energy'!K375="","",'M4 Caffeine &amp; Energy'!K375)</f>
        <v/>
      </c>
      <c r="G375" s="49">
        <f>IF('M4 Caffeine &amp; Energy'!AM375="","",'M4 Caffeine &amp; Energy'!AM375)</f>
        <v/>
      </c>
      <c r="H375" s="50">
        <f>IF('M4 Caffeine &amp; Energy'!N375="","",'M4 Caffeine &amp; Energy'!N375)</f>
        <v/>
      </c>
      <c r="I375" s="34">
        <f>IF('M4 Caffeine &amp; Energy'!AJ375="","",'M4 Caffeine &amp; Energy'!AJ375)</f>
        <v/>
      </c>
      <c r="J375" s="34" t="inlineStr">
        <is>
          <t>Capture live promo to assess.</t>
        </is>
      </c>
    </row>
    <row r="376" ht="28" customHeight="1">
      <c r="A376" s="34" t="inlineStr">
        <is>
          <t>ZOA</t>
        </is>
      </c>
      <c r="B376" s="34" t="inlineStr">
        <is>
          <t>ZOA Zero Sugar Energy | Super Berry | 12 pack 473mL</t>
        </is>
      </c>
      <c r="C376" s="34" t="inlineStr">
        <is>
          <t>4) Caffeine &amp; energy beverage</t>
        </is>
      </c>
      <c r="D376" s="49">
        <f>IF('M4 Caffeine &amp; Energy'!F376="","",'M4 Caffeine &amp; Energy'!F376)</f>
        <v/>
      </c>
      <c r="E376" s="52">
        <f>IF('M4 Caffeine &amp; Energy'!J376="","",'M4 Caffeine &amp; Energy'!J376)</f>
        <v/>
      </c>
      <c r="F376" s="50">
        <f>IF('M4 Caffeine &amp; Energy'!K376="","",'M4 Caffeine &amp; Energy'!K376)</f>
        <v/>
      </c>
      <c r="G376" s="49">
        <f>IF('M4 Caffeine &amp; Energy'!AM376="","",'M4 Caffeine &amp; Energy'!AM376)</f>
        <v/>
      </c>
      <c r="H376" s="50">
        <f>IF('M4 Caffeine &amp; Energy'!N376="","",'M4 Caffeine &amp; Energy'!N376)</f>
        <v/>
      </c>
      <c r="I376" s="34">
        <f>IF('M4 Caffeine &amp; Energy'!AJ376="","",'M4 Caffeine &amp; Energy'!AJ376)</f>
        <v/>
      </c>
      <c r="J376" s="34" t="inlineStr">
        <is>
          <t>Capture live promo to assess.</t>
        </is>
      </c>
    </row>
    <row r="377" ht="28" customHeight="1">
      <c r="A377" s="34" t="inlineStr">
        <is>
          <t>ZOA</t>
        </is>
      </c>
      <c r="B377" s="34" t="inlineStr">
        <is>
          <t>ZOA Zero Sugar Energy | Super Berry | 18 pack 473mL</t>
        </is>
      </c>
      <c r="C377" s="34" t="inlineStr">
        <is>
          <t>4) Caffeine &amp; energy beverage</t>
        </is>
      </c>
      <c r="D377" s="49">
        <f>IF('M4 Caffeine &amp; Energy'!F377="","",'M4 Caffeine &amp; Energy'!F377)</f>
        <v/>
      </c>
      <c r="E377" s="52">
        <f>IF('M4 Caffeine &amp; Energy'!J377="","",'M4 Caffeine &amp; Energy'!J377)</f>
        <v/>
      </c>
      <c r="F377" s="50">
        <f>IF('M4 Caffeine &amp; Energy'!K377="","",'M4 Caffeine &amp; Energy'!K377)</f>
        <v/>
      </c>
      <c r="G377" s="49">
        <f>IF('M4 Caffeine &amp; Energy'!AM377="","",'M4 Caffeine &amp; Energy'!AM377)</f>
        <v/>
      </c>
      <c r="H377" s="50">
        <f>IF('M4 Caffeine &amp; Energy'!N377="","",'M4 Caffeine &amp; Energy'!N377)</f>
        <v/>
      </c>
      <c r="I377" s="34">
        <f>IF('M4 Caffeine &amp; Energy'!AJ377="","",'M4 Caffeine &amp; Energy'!AJ377)</f>
        <v/>
      </c>
      <c r="J377" s="34" t="inlineStr">
        <is>
          <t>Capture live promo to assess.</t>
        </is>
      </c>
    </row>
    <row r="378" ht="28" customHeight="1">
      <c r="A378" s="34" t="inlineStr">
        <is>
          <t>ZOA</t>
        </is>
      </c>
      <c r="B378" s="34" t="inlineStr">
        <is>
          <t>ZOA Zero Sugar Energy | Super Berry | 24 pack 473mL</t>
        </is>
      </c>
      <c r="C378" s="34" t="inlineStr">
        <is>
          <t>4) Caffeine &amp; energy beverage</t>
        </is>
      </c>
      <c r="D378" s="49">
        <f>IF('M4 Caffeine &amp; Energy'!F378="","",'M4 Caffeine &amp; Energy'!F378)</f>
        <v/>
      </c>
      <c r="E378" s="52">
        <f>IF('M4 Caffeine &amp; Energy'!J378="","",'M4 Caffeine &amp; Energy'!J378)</f>
        <v/>
      </c>
      <c r="F378" s="50">
        <f>IF('M4 Caffeine &amp; Energy'!K378="","",'M4 Caffeine &amp; Energy'!K378)</f>
        <v/>
      </c>
      <c r="G378" s="49">
        <f>IF('M4 Caffeine &amp; Energy'!AM378="","",'M4 Caffeine &amp; Energy'!AM378)</f>
        <v/>
      </c>
      <c r="H378" s="50">
        <f>IF('M4 Caffeine &amp; Energy'!N378="","",'M4 Caffeine &amp; Energy'!N378)</f>
        <v/>
      </c>
      <c r="I378" s="34">
        <f>IF('M4 Caffeine &amp; Energy'!AJ378="","",'M4 Caffeine &amp; Energy'!AJ378)</f>
        <v/>
      </c>
      <c r="J378" s="34" t="inlineStr">
        <is>
          <t>Capture live promo to assess.</t>
        </is>
      </c>
    </row>
    <row r="379" ht="28" customHeight="1">
      <c r="A379" s="34" t="inlineStr">
        <is>
          <t>ZOA</t>
        </is>
      </c>
      <c r="B379" s="34" t="inlineStr">
        <is>
          <t>ZOA Zero Sugar Energy | Tropical Punch | single 473mL</t>
        </is>
      </c>
      <c r="C379" s="34" t="inlineStr">
        <is>
          <t>4) Caffeine &amp; energy beverage</t>
        </is>
      </c>
      <c r="D379" s="49">
        <f>IF('M4 Caffeine &amp; Energy'!F379="","",'M4 Caffeine &amp; Energy'!F379)</f>
        <v/>
      </c>
      <c r="E379" s="52">
        <f>IF('M4 Caffeine &amp; Energy'!J379="","",'M4 Caffeine &amp; Energy'!J379)</f>
        <v/>
      </c>
      <c r="F379" s="50">
        <f>IF('M4 Caffeine &amp; Energy'!K379="","",'M4 Caffeine &amp; Energy'!K379)</f>
        <v/>
      </c>
      <c r="G379" s="49">
        <f>IF('M4 Caffeine &amp; Energy'!AM379="","",'M4 Caffeine &amp; Energy'!AM379)</f>
        <v/>
      </c>
      <c r="H379" s="50">
        <f>IF('M4 Caffeine &amp; Energy'!N379="","",'M4 Caffeine &amp; Energy'!N379)</f>
        <v/>
      </c>
      <c r="I379" s="34">
        <f>IF('M4 Caffeine &amp; Energy'!AJ379="","",'M4 Caffeine &amp; Energy'!AJ379)</f>
        <v/>
      </c>
      <c r="J379" s="34" t="inlineStr">
        <is>
          <t>Capture live promo to assess.</t>
        </is>
      </c>
    </row>
    <row r="380" ht="28" customHeight="1">
      <c r="A380" s="34" t="inlineStr">
        <is>
          <t>ZOA</t>
        </is>
      </c>
      <c r="B380" s="34" t="inlineStr">
        <is>
          <t>ZOA Zero Sugar Energy | Tropical Punch | 8 pack 473mL</t>
        </is>
      </c>
      <c r="C380" s="34" t="inlineStr">
        <is>
          <t>4) Caffeine &amp; energy beverage</t>
        </is>
      </c>
      <c r="D380" s="49">
        <f>IF('M4 Caffeine &amp; Energy'!F380="","",'M4 Caffeine &amp; Energy'!F380)</f>
        <v/>
      </c>
      <c r="E380" s="52">
        <f>IF('M4 Caffeine &amp; Energy'!J380="","",'M4 Caffeine &amp; Energy'!J380)</f>
        <v/>
      </c>
      <c r="F380" s="50">
        <f>IF('M4 Caffeine &amp; Energy'!K380="","",'M4 Caffeine &amp; Energy'!K380)</f>
        <v/>
      </c>
      <c r="G380" s="49">
        <f>IF('M4 Caffeine &amp; Energy'!AM380="","",'M4 Caffeine &amp; Energy'!AM380)</f>
        <v/>
      </c>
      <c r="H380" s="50">
        <f>IF('M4 Caffeine &amp; Energy'!N380="","",'M4 Caffeine &amp; Energy'!N380)</f>
        <v/>
      </c>
      <c r="I380" s="34">
        <f>IF('M4 Caffeine &amp; Energy'!AJ380="","",'M4 Caffeine &amp; Energy'!AJ380)</f>
        <v/>
      </c>
      <c r="J380" s="34" t="inlineStr">
        <is>
          <t>Capture live promo to assess.</t>
        </is>
      </c>
    </row>
    <row r="381" ht="28" customHeight="1">
      <c r="A381" s="34" t="inlineStr">
        <is>
          <t>ZOA</t>
        </is>
      </c>
      <c r="B381" s="34" t="inlineStr">
        <is>
          <t>ZOA Zero Sugar Energy | Tropical Punch | 12 pack 473mL</t>
        </is>
      </c>
      <c r="C381" s="34" t="inlineStr">
        <is>
          <t>4) Caffeine &amp; energy beverage</t>
        </is>
      </c>
      <c r="D381" s="49">
        <f>IF('M4 Caffeine &amp; Energy'!F381="","",'M4 Caffeine &amp; Energy'!F381)</f>
        <v/>
      </c>
      <c r="E381" s="52">
        <f>IF('M4 Caffeine &amp; Energy'!J381="","",'M4 Caffeine &amp; Energy'!J381)</f>
        <v/>
      </c>
      <c r="F381" s="50">
        <f>IF('M4 Caffeine &amp; Energy'!K381="","",'M4 Caffeine &amp; Energy'!K381)</f>
        <v/>
      </c>
      <c r="G381" s="49">
        <f>IF('M4 Caffeine &amp; Energy'!AM381="","",'M4 Caffeine &amp; Energy'!AM381)</f>
        <v/>
      </c>
      <c r="H381" s="50">
        <f>IF('M4 Caffeine &amp; Energy'!N381="","",'M4 Caffeine &amp; Energy'!N381)</f>
        <v/>
      </c>
      <c r="I381" s="34">
        <f>IF('M4 Caffeine &amp; Energy'!AJ381="","",'M4 Caffeine &amp; Energy'!AJ381)</f>
        <v/>
      </c>
      <c r="J381" s="34" t="inlineStr">
        <is>
          <t>Capture live promo to assess.</t>
        </is>
      </c>
    </row>
    <row r="382" ht="28" customHeight="1">
      <c r="A382" s="34" t="inlineStr">
        <is>
          <t>ZOA</t>
        </is>
      </c>
      <c r="B382" s="34" t="inlineStr">
        <is>
          <t>ZOA Zero Sugar Energy | Tropical Punch | 18 pack 473mL</t>
        </is>
      </c>
      <c r="C382" s="34" t="inlineStr">
        <is>
          <t>4) Caffeine &amp; energy beverage</t>
        </is>
      </c>
      <c r="D382" s="49">
        <f>IF('M4 Caffeine &amp; Energy'!F382="","",'M4 Caffeine &amp; Energy'!F382)</f>
        <v/>
      </c>
      <c r="E382" s="52">
        <f>IF('M4 Caffeine &amp; Energy'!J382="","",'M4 Caffeine &amp; Energy'!J382)</f>
        <v/>
      </c>
      <c r="F382" s="50">
        <f>IF('M4 Caffeine &amp; Energy'!K382="","",'M4 Caffeine &amp; Energy'!K382)</f>
        <v/>
      </c>
      <c r="G382" s="49">
        <f>IF('M4 Caffeine &amp; Energy'!AM382="","",'M4 Caffeine &amp; Energy'!AM382)</f>
        <v/>
      </c>
      <c r="H382" s="50">
        <f>IF('M4 Caffeine &amp; Energy'!N382="","",'M4 Caffeine &amp; Energy'!N382)</f>
        <v/>
      </c>
      <c r="I382" s="34">
        <f>IF('M4 Caffeine &amp; Energy'!AJ382="","",'M4 Caffeine &amp; Energy'!AJ382)</f>
        <v/>
      </c>
      <c r="J382" s="34" t="inlineStr">
        <is>
          <t>Capture live promo to assess.</t>
        </is>
      </c>
    </row>
    <row r="383" ht="28" customHeight="1">
      <c r="A383" s="34" t="inlineStr">
        <is>
          <t>ZOA</t>
        </is>
      </c>
      <c r="B383" s="34" t="inlineStr">
        <is>
          <t>ZOA Zero Sugar Energy | Tropical Punch | 24 pack 473mL</t>
        </is>
      </c>
      <c r="C383" s="34" t="inlineStr">
        <is>
          <t>4) Caffeine &amp; energy beverage</t>
        </is>
      </c>
      <c r="D383" s="49">
        <f>IF('M4 Caffeine &amp; Energy'!F383="","",'M4 Caffeine &amp; Energy'!F383)</f>
        <v/>
      </c>
      <c r="E383" s="52">
        <f>IF('M4 Caffeine &amp; Energy'!J383="","",'M4 Caffeine &amp; Energy'!J383)</f>
        <v/>
      </c>
      <c r="F383" s="50">
        <f>IF('M4 Caffeine &amp; Energy'!K383="","",'M4 Caffeine &amp; Energy'!K383)</f>
        <v/>
      </c>
      <c r="G383" s="49">
        <f>IF('M4 Caffeine &amp; Energy'!AM383="","",'M4 Caffeine &amp; Energy'!AM383)</f>
        <v/>
      </c>
      <c r="H383" s="50">
        <f>IF('M4 Caffeine &amp; Energy'!N383="","",'M4 Caffeine &amp; Energy'!N383)</f>
        <v/>
      </c>
      <c r="I383" s="34">
        <f>IF('M4 Caffeine &amp; Energy'!AJ383="","",'M4 Caffeine &amp; Energy'!AJ383)</f>
        <v/>
      </c>
      <c r="J383" s="34" t="inlineStr">
        <is>
          <t>Capture live promo to assess.</t>
        </is>
      </c>
    </row>
    <row r="384" ht="28" customHeight="1">
      <c r="A384" s="34" t="inlineStr">
        <is>
          <t>ZOA</t>
        </is>
      </c>
      <c r="B384" s="34" t="inlineStr">
        <is>
          <t>ZOA Zero Sugar Energy | White Peach | single 473mL</t>
        </is>
      </c>
      <c r="C384" s="34" t="inlineStr">
        <is>
          <t>4) Caffeine &amp; energy beverage</t>
        </is>
      </c>
      <c r="D384" s="49">
        <f>IF('M4 Caffeine &amp; Energy'!F384="","",'M4 Caffeine &amp; Energy'!F384)</f>
        <v/>
      </c>
      <c r="E384" s="52">
        <f>IF('M4 Caffeine &amp; Energy'!J384="","",'M4 Caffeine &amp; Energy'!J384)</f>
        <v/>
      </c>
      <c r="F384" s="50">
        <f>IF('M4 Caffeine &amp; Energy'!K384="","",'M4 Caffeine &amp; Energy'!K384)</f>
        <v/>
      </c>
      <c r="G384" s="49">
        <f>IF('M4 Caffeine &amp; Energy'!AM384="","",'M4 Caffeine &amp; Energy'!AM384)</f>
        <v/>
      </c>
      <c r="H384" s="50">
        <f>IF('M4 Caffeine &amp; Energy'!N384="","",'M4 Caffeine &amp; Energy'!N384)</f>
        <v/>
      </c>
      <c r="I384" s="34">
        <f>IF('M4 Caffeine &amp; Energy'!AJ384="","",'M4 Caffeine &amp; Energy'!AJ384)</f>
        <v/>
      </c>
      <c r="J384" s="34" t="inlineStr">
        <is>
          <t>Capture live promo to assess.</t>
        </is>
      </c>
    </row>
    <row r="385" ht="28" customHeight="1">
      <c r="A385" s="34" t="inlineStr">
        <is>
          <t>ZOA</t>
        </is>
      </c>
      <c r="B385" s="34" t="inlineStr">
        <is>
          <t>ZOA Zero Sugar Energy | White Peach | 8 pack 473mL</t>
        </is>
      </c>
      <c r="C385" s="34" t="inlineStr">
        <is>
          <t>4) Caffeine &amp; energy beverage</t>
        </is>
      </c>
      <c r="D385" s="49">
        <f>IF('M4 Caffeine &amp; Energy'!F385="","",'M4 Caffeine &amp; Energy'!F385)</f>
        <v/>
      </c>
      <c r="E385" s="52">
        <f>IF('M4 Caffeine &amp; Energy'!J385="","",'M4 Caffeine &amp; Energy'!J385)</f>
        <v/>
      </c>
      <c r="F385" s="50">
        <f>IF('M4 Caffeine &amp; Energy'!K385="","",'M4 Caffeine &amp; Energy'!K385)</f>
        <v/>
      </c>
      <c r="G385" s="49">
        <f>IF('M4 Caffeine &amp; Energy'!AM385="","",'M4 Caffeine &amp; Energy'!AM385)</f>
        <v/>
      </c>
      <c r="H385" s="50">
        <f>IF('M4 Caffeine &amp; Energy'!N385="","",'M4 Caffeine &amp; Energy'!N385)</f>
        <v/>
      </c>
      <c r="I385" s="34">
        <f>IF('M4 Caffeine &amp; Energy'!AJ385="","",'M4 Caffeine &amp; Energy'!AJ385)</f>
        <v/>
      </c>
      <c r="J385" s="34" t="inlineStr">
        <is>
          <t>Capture live promo to assess.</t>
        </is>
      </c>
    </row>
    <row r="386" ht="28" customHeight="1">
      <c r="A386" s="34" t="inlineStr">
        <is>
          <t>ZOA</t>
        </is>
      </c>
      <c r="B386" s="34" t="inlineStr">
        <is>
          <t>ZOA Zero Sugar Energy | White Peach | 12 pack 473mL</t>
        </is>
      </c>
      <c r="C386" s="34" t="inlineStr">
        <is>
          <t>4) Caffeine &amp; energy beverage</t>
        </is>
      </c>
      <c r="D386" s="49">
        <f>IF('M4 Caffeine &amp; Energy'!F386="","",'M4 Caffeine &amp; Energy'!F386)</f>
        <v/>
      </c>
      <c r="E386" s="52">
        <f>IF('M4 Caffeine &amp; Energy'!J386="","",'M4 Caffeine &amp; Energy'!J386)</f>
        <v/>
      </c>
      <c r="F386" s="50">
        <f>IF('M4 Caffeine &amp; Energy'!K386="","",'M4 Caffeine &amp; Energy'!K386)</f>
        <v/>
      </c>
      <c r="G386" s="49">
        <f>IF('M4 Caffeine &amp; Energy'!AM386="","",'M4 Caffeine &amp; Energy'!AM386)</f>
        <v/>
      </c>
      <c r="H386" s="50">
        <f>IF('M4 Caffeine &amp; Energy'!N386="","",'M4 Caffeine &amp; Energy'!N386)</f>
        <v/>
      </c>
      <c r="I386" s="34">
        <f>IF('M4 Caffeine &amp; Energy'!AJ386="","",'M4 Caffeine &amp; Energy'!AJ386)</f>
        <v/>
      </c>
      <c r="J386" s="34" t="inlineStr">
        <is>
          <t>Capture live promo to assess.</t>
        </is>
      </c>
    </row>
    <row r="387" ht="28" customHeight="1">
      <c r="A387" s="34" t="inlineStr">
        <is>
          <t>ZOA</t>
        </is>
      </c>
      <c r="B387" s="34" t="inlineStr">
        <is>
          <t>ZOA Zero Sugar Energy | White Peach | 18 pack 473mL</t>
        </is>
      </c>
      <c r="C387" s="34" t="inlineStr">
        <is>
          <t>4) Caffeine &amp; energy beverage</t>
        </is>
      </c>
      <c r="D387" s="49">
        <f>IF('M4 Caffeine &amp; Energy'!F387="","",'M4 Caffeine &amp; Energy'!F387)</f>
        <v/>
      </c>
      <c r="E387" s="52">
        <f>IF('M4 Caffeine &amp; Energy'!J387="","",'M4 Caffeine &amp; Energy'!J387)</f>
        <v/>
      </c>
      <c r="F387" s="50">
        <f>IF('M4 Caffeine &amp; Energy'!K387="","",'M4 Caffeine &amp; Energy'!K387)</f>
        <v/>
      </c>
      <c r="G387" s="49">
        <f>IF('M4 Caffeine &amp; Energy'!AM387="","",'M4 Caffeine &amp; Energy'!AM387)</f>
        <v/>
      </c>
      <c r="H387" s="50">
        <f>IF('M4 Caffeine &amp; Energy'!N387="","",'M4 Caffeine &amp; Energy'!N387)</f>
        <v/>
      </c>
      <c r="I387" s="34">
        <f>IF('M4 Caffeine &amp; Energy'!AJ387="","",'M4 Caffeine &amp; Energy'!AJ387)</f>
        <v/>
      </c>
      <c r="J387" s="34" t="inlineStr">
        <is>
          <t>Capture live promo to assess.</t>
        </is>
      </c>
    </row>
    <row r="388" ht="28" customHeight="1">
      <c r="A388" s="34" t="inlineStr">
        <is>
          <t>ZOA</t>
        </is>
      </c>
      <c r="B388" s="34" t="inlineStr">
        <is>
          <t>ZOA Zero Sugar Energy | White Peach | 24 pack 473mL</t>
        </is>
      </c>
      <c r="C388" s="34" t="inlineStr">
        <is>
          <t>4) Caffeine &amp; energy beverage</t>
        </is>
      </c>
      <c r="D388" s="49">
        <f>IF('M4 Caffeine &amp; Energy'!F388="","",'M4 Caffeine &amp; Energy'!F388)</f>
        <v/>
      </c>
      <c r="E388" s="52">
        <f>IF('M4 Caffeine &amp; Energy'!J388="","",'M4 Caffeine &amp; Energy'!J388)</f>
        <v/>
      </c>
      <c r="F388" s="50">
        <f>IF('M4 Caffeine &amp; Energy'!K388="","",'M4 Caffeine &amp; Energy'!K388)</f>
        <v/>
      </c>
      <c r="G388" s="49">
        <f>IF('M4 Caffeine &amp; Energy'!AM388="","",'M4 Caffeine &amp; Energy'!AM388)</f>
        <v/>
      </c>
      <c r="H388" s="50">
        <f>IF('M4 Caffeine &amp; Energy'!N388="","",'M4 Caffeine &amp; Energy'!N388)</f>
        <v/>
      </c>
      <c r="I388" s="34">
        <f>IF('M4 Caffeine &amp; Energy'!AJ388="","",'M4 Caffeine &amp; Energy'!AJ388)</f>
        <v/>
      </c>
      <c r="J388" s="34" t="inlineStr">
        <is>
          <t>Capture live promo to assess.</t>
        </is>
      </c>
    </row>
    <row r="389" ht="28" customHeight="1">
      <c r="A389" s="34" t="inlineStr">
        <is>
          <t>ZOA</t>
        </is>
      </c>
      <c r="B389" s="34" t="inlineStr">
        <is>
          <t>ZOA Zero Sugar Energy | Lemon Lime | single 473mL</t>
        </is>
      </c>
      <c r="C389" s="34" t="inlineStr">
        <is>
          <t>4) Caffeine &amp; energy beverage</t>
        </is>
      </c>
      <c r="D389" s="49">
        <f>IF('M4 Caffeine &amp; Energy'!F389="","",'M4 Caffeine &amp; Energy'!F389)</f>
        <v/>
      </c>
      <c r="E389" s="52">
        <f>IF('M4 Caffeine &amp; Energy'!J389="","",'M4 Caffeine &amp; Energy'!J389)</f>
        <v/>
      </c>
      <c r="F389" s="50">
        <f>IF('M4 Caffeine &amp; Energy'!K389="","",'M4 Caffeine &amp; Energy'!K389)</f>
        <v/>
      </c>
      <c r="G389" s="49">
        <f>IF('M4 Caffeine &amp; Energy'!AM389="","",'M4 Caffeine &amp; Energy'!AM389)</f>
        <v/>
      </c>
      <c r="H389" s="50">
        <f>IF('M4 Caffeine &amp; Energy'!N389="","",'M4 Caffeine &amp; Energy'!N389)</f>
        <v/>
      </c>
      <c r="I389" s="34">
        <f>IF('M4 Caffeine &amp; Energy'!AJ389="","",'M4 Caffeine &amp; Energy'!AJ389)</f>
        <v/>
      </c>
      <c r="J389" s="34" t="inlineStr">
        <is>
          <t>Capture live promo to assess.</t>
        </is>
      </c>
    </row>
    <row r="390" ht="28" customHeight="1">
      <c r="A390" s="34" t="inlineStr">
        <is>
          <t>ZOA</t>
        </is>
      </c>
      <c r="B390" s="34" t="inlineStr">
        <is>
          <t>ZOA Zero Sugar Energy | Lemon Lime | 8 pack 473mL</t>
        </is>
      </c>
      <c r="C390" s="34" t="inlineStr">
        <is>
          <t>4) Caffeine &amp; energy beverage</t>
        </is>
      </c>
      <c r="D390" s="49">
        <f>IF('M4 Caffeine &amp; Energy'!F390="","",'M4 Caffeine &amp; Energy'!F390)</f>
        <v/>
      </c>
      <c r="E390" s="52">
        <f>IF('M4 Caffeine &amp; Energy'!J390="","",'M4 Caffeine &amp; Energy'!J390)</f>
        <v/>
      </c>
      <c r="F390" s="50">
        <f>IF('M4 Caffeine &amp; Energy'!K390="","",'M4 Caffeine &amp; Energy'!K390)</f>
        <v/>
      </c>
      <c r="G390" s="49">
        <f>IF('M4 Caffeine &amp; Energy'!AM390="","",'M4 Caffeine &amp; Energy'!AM390)</f>
        <v/>
      </c>
      <c r="H390" s="50">
        <f>IF('M4 Caffeine &amp; Energy'!N390="","",'M4 Caffeine &amp; Energy'!N390)</f>
        <v/>
      </c>
      <c r="I390" s="34">
        <f>IF('M4 Caffeine &amp; Energy'!AJ390="","",'M4 Caffeine &amp; Energy'!AJ390)</f>
        <v/>
      </c>
      <c r="J390" s="34" t="inlineStr">
        <is>
          <t>Capture live promo to assess.</t>
        </is>
      </c>
    </row>
    <row r="391" ht="28" customHeight="1">
      <c r="A391" s="34" t="inlineStr">
        <is>
          <t>ZOA</t>
        </is>
      </c>
      <c r="B391" s="34" t="inlineStr">
        <is>
          <t>ZOA Zero Sugar Energy | Lemon Lime | 12 pack 473mL</t>
        </is>
      </c>
      <c r="C391" s="34" t="inlineStr">
        <is>
          <t>4) Caffeine &amp; energy beverage</t>
        </is>
      </c>
      <c r="D391" s="49">
        <f>IF('M4 Caffeine &amp; Energy'!F391="","",'M4 Caffeine &amp; Energy'!F391)</f>
        <v/>
      </c>
      <c r="E391" s="52">
        <f>IF('M4 Caffeine &amp; Energy'!J391="","",'M4 Caffeine &amp; Energy'!J391)</f>
        <v/>
      </c>
      <c r="F391" s="50">
        <f>IF('M4 Caffeine &amp; Energy'!K391="","",'M4 Caffeine &amp; Energy'!K391)</f>
        <v/>
      </c>
      <c r="G391" s="49">
        <f>IF('M4 Caffeine &amp; Energy'!AM391="","",'M4 Caffeine &amp; Energy'!AM391)</f>
        <v/>
      </c>
      <c r="H391" s="50">
        <f>IF('M4 Caffeine &amp; Energy'!N391="","",'M4 Caffeine &amp; Energy'!N391)</f>
        <v/>
      </c>
      <c r="I391" s="34">
        <f>IF('M4 Caffeine &amp; Energy'!AJ391="","",'M4 Caffeine &amp; Energy'!AJ391)</f>
        <v/>
      </c>
      <c r="J391" s="34" t="inlineStr">
        <is>
          <t>Capture live promo to assess.</t>
        </is>
      </c>
    </row>
    <row r="392" ht="28" customHeight="1">
      <c r="A392" s="34" t="inlineStr">
        <is>
          <t>ZOA</t>
        </is>
      </c>
      <c r="B392" s="34" t="inlineStr">
        <is>
          <t>ZOA Zero Sugar Energy | Lemon Lime | 18 pack 473mL</t>
        </is>
      </c>
      <c r="C392" s="34" t="inlineStr">
        <is>
          <t>4) Caffeine &amp; energy beverage</t>
        </is>
      </c>
      <c r="D392" s="49">
        <f>IF('M4 Caffeine &amp; Energy'!F392="","",'M4 Caffeine &amp; Energy'!F392)</f>
        <v/>
      </c>
      <c r="E392" s="52">
        <f>IF('M4 Caffeine &amp; Energy'!J392="","",'M4 Caffeine &amp; Energy'!J392)</f>
        <v/>
      </c>
      <c r="F392" s="50">
        <f>IF('M4 Caffeine &amp; Energy'!K392="","",'M4 Caffeine &amp; Energy'!K392)</f>
        <v/>
      </c>
      <c r="G392" s="49">
        <f>IF('M4 Caffeine &amp; Energy'!AM392="","",'M4 Caffeine &amp; Energy'!AM392)</f>
        <v/>
      </c>
      <c r="H392" s="50">
        <f>IF('M4 Caffeine &amp; Energy'!N392="","",'M4 Caffeine &amp; Energy'!N392)</f>
        <v/>
      </c>
      <c r="I392" s="34">
        <f>IF('M4 Caffeine &amp; Energy'!AJ392="","",'M4 Caffeine &amp; Energy'!AJ392)</f>
        <v/>
      </c>
      <c r="J392" s="34" t="inlineStr">
        <is>
          <t>Capture live promo to assess.</t>
        </is>
      </c>
    </row>
    <row r="393" ht="28" customHeight="1">
      <c r="A393" s="34" t="inlineStr">
        <is>
          <t>ZOA</t>
        </is>
      </c>
      <c r="B393" s="34" t="inlineStr">
        <is>
          <t>ZOA Zero Sugar Energy | Lemon Lime | 24 pack 473mL</t>
        </is>
      </c>
      <c r="C393" s="34" t="inlineStr">
        <is>
          <t>4) Caffeine &amp; energy beverage</t>
        </is>
      </c>
      <c r="D393" s="49">
        <f>IF('M4 Caffeine &amp; Energy'!F393="","",'M4 Caffeine &amp; Energy'!F393)</f>
        <v/>
      </c>
      <c r="E393" s="52">
        <f>IF('M4 Caffeine &amp; Energy'!J393="","",'M4 Caffeine &amp; Energy'!J393)</f>
        <v/>
      </c>
      <c r="F393" s="50">
        <f>IF('M4 Caffeine &amp; Energy'!K393="","",'M4 Caffeine &amp; Energy'!K393)</f>
        <v/>
      </c>
      <c r="G393" s="49">
        <f>IF('M4 Caffeine &amp; Energy'!AM393="","",'M4 Caffeine &amp; Energy'!AM393)</f>
        <v/>
      </c>
      <c r="H393" s="50">
        <f>IF('M4 Caffeine &amp; Energy'!N393="","",'M4 Caffeine &amp; Energy'!N393)</f>
        <v/>
      </c>
      <c r="I393" s="34">
        <f>IF('M4 Caffeine &amp; Energy'!AJ393="","",'M4 Caffeine &amp; Energy'!AJ393)</f>
        <v/>
      </c>
      <c r="J393" s="34" t="inlineStr">
        <is>
          <t>Capture live promo to assess.</t>
        </is>
      </c>
    </row>
    <row r="394" ht="28" customHeight="1">
      <c r="A394" s="34" t="inlineStr">
        <is>
          <t>Zevia</t>
        </is>
      </c>
      <c r="B394" s="34" t="inlineStr">
        <is>
          <t>Zevia Energy | Mango Ginger | single 355mL</t>
        </is>
      </c>
      <c r="C394" s="34" t="inlineStr">
        <is>
          <t>4) Caffeine &amp; energy beverage</t>
        </is>
      </c>
      <c r="D394" s="49">
        <f>IF('M4 Caffeine &amp; Energy'!F394="","",'M4 Caffeine &amp; Energy'!F394)</f>
        <v/>
      </c>
      <c r="E394" s="52">
        <f>IF('M4 Caffeine &amp; Energy'!J394="","",'M4 Caffeine &amp; Energy'!J394)</f>
        <v/>
      </c>
      <c r="F394" s="50">
        <f>IF('M4 Caffeine &amp; Energy'!K394="","",'M4 Caffeine &amp; Energy'!K394)</f>
        <v/>
      </c>
      <c r="G394" s="49">
        <f>IF('M4 Caffeine &amp; Energy'!AM394="","",'M4 Caffeine &amp; Energy'!AM394)</f>
        <v/>
      </c>
      <c r="H394" s="50">
        <f>IF('M4 Caffeine &amp; Energy'!N394="","",'M4 Caffeine &amp; Energy'!N394)</f>
        <v/>
      </c>
      <c r="I394" s="34">
        <f>IF('M4 Caffeine &amp; Energy'!AJ394="","",'M4 Caffeine &amp; Energy'!AJ394)</f>
        <v/>
      </c>
      <c r="J394" s="34" t="inlineStr">
        <is>
          <t>Clean label premium; S&amp;S for pantry loaders.</t>
        </is>
      </c>
    </row>
    <row r="395" ht="28" customHeight="1">
      <c r="A395" s="34" t="inlineStr">
        <is>
          <t>Zevia</t>
        </is>
      </c>
      <c r="B395" s="34" t="inlineStr">
        <is>
          <t>Zevia Energy | Mango Ginger | 8 pack 355mL</t>
        </is>
      </c>
      <c r="C395" s="34" t="inlineStr">
        <is>
          <t>4) Caffeine &amp; energy beverage</t>
        </is>
      </c>
      <c r="D395" s="49">
        <f>IF('M4 Caffeine &amp; Energy'!F395="","",'M4 Caffeine &amp; Energy'!F395)</f>
        <v/>
      </c>
      <c r="E395" s="52">
        <f>IF('M4 Caffeine &amp; Energy'!J395="","",'M4 Caffeine &amp; Energy'!J395)</f>
        <v/>
      </c>
      <c r="F395" s="50">
        <f>IF('M4 Caffeine &amp; Energy'!K395="","",'M4 Caffeine &amp; Energy'!K395)</f>
        <v/>
      </c>
      <c r="G395" s="49">
        <f>IF('M4 Caffeine &amp; Energy'!AM395="","",'M4 Caffeine &amp; Energy'!AM395)</f>
        <v/>
      </c>
      <c r="H395" s="50">
        <f>IF('M4 Caffeine &amp; Energy'!N395="","",'M4 Caffeine &amp; Energy'!N395)</f>
        <v/>
      </c>
      <c r="I395" s="34">
        <f>IF('M4 Caffeine &amp; Energy'!AJ395="","",'M4 Caffeine &amp; Energy'!AJ395)</f>
        <v/>
      </c>
      <c r="J395" s="34" t="inlineStr">
        <is>
          <t>Clean label premium; S&amp;S for pantry loaders.</t>
        </is>
      </c>
    </row>
    <row r="396" ht="28" customHeight="1">
      <c r="A396" s="34" t="inlineStr">
        <is>
          <t>Zevia</t>
        </is>
      </c>
      <c r="B396" s="34" t="inlineStr">
        <is>
          <t>Zevia Energy | Mango Ginger | 12 pack 355mL</t>
        </is>
      </c>
      <c r="C396" s="34" t="inlineStr">
        <is>
          <t>4) Caffeine &amp; energy beverage</t>
        </is>
      </c>
      <c r="D396" s="49">
        <f>IF('M4 Caffeine &amp; Energy'!F396="","",'M4 Caffeine &amp; Energy'!F396)</f>
        <v/>
      </c>
      <c r="E396" s="52">
        <f>IF('M4 Caffeine &amp; Energy'!J396="","",'M4 Caffeine &amp; Energy'!J396)</f>
        <v/>
      </c>
      <c r="F396" s="50">
        <f>IF('M4 Caffeine &amp; Energy'!K396="","",'M4 Caffeine &amp; Energy'!K396)</f>
        <v/>
      </c>
      <c r="G396" s="49">
        <f>IF('M4 Caffeine &amp; Energy'!AM396="","",'M4 Caffeine &amp; Energy'!AM396)</f>
        <v/>
      </c>
      <c r="H396" s="50">
        <f>IF('M4 Caffeine &amp; Energy'!N396="","",'M4 Caffeine &amp; Energy'!N396)</f>
        <v/>
      </c>
      <c r="I396" s="34">
        <f>IF('M4 Caffeine &amp; Energy'!AJ396="","",'M4 Caffeine &amp; Energy'!AJ396)</f>
        <v/>
      </c>
      <c r="J396" s="34" t="inlineStr">
        <is>
          <t>Clean label premium; S&amp;S for pantry loaders.</t>
        </is>
      </c>
    </row>
    <row r="397" ht="28" customHeight="1">
      <c r="A397" s="34" t="inlineStr">
        <is>
          <t>Zevia</t>
        </is>
      </c>
      <c r="B397" s="34" t="inlineStr">
        <is>
          <t>Zevia Energy | Mango Ginger | 15 pack 355mL</t>
        </is>
      </c>
      <c r="C397" s="34" t="inlineStr">
        <is>
          <t>4) Caffeine &amp; energy beverage</t>
        </is>
      </c>
      <c r="D397" s="49">
        <f>IF('M4 Caffeine &amp; Energy'!F397="","",'M4 Caffeine &amp; Energy'!F397)</f>
        <v/>
      </c>
      <c r="E397" s="52">
        <f>IF('M4 Caffeine &amp; Energy'!J397="","",'M4 Caffeine &amp; Energy'!J397)</f>
        <v/>
      </c>
      <c r="F397" s="50">
        <f>IF('M4 Caffeine &amp; Energy'!K397="","",'M4 Caffeine &amp; Energy'!K397)</f>
        <v/>
      </c>
      <c r="G397" s="49">
        <f>IF('M4 Caffeine &amp; Energy'!AM397="","",'M4 Caffeine &amp; Energy'!AM397)</f>
        <v/>
      </c>
      <c r="H397" s="50">
        <f>IF('M4 Caffeine &amp; Energy'!N397="","",'M4 Caffeine &amp; Energy'!N397)</f>
        <v/>
      </c>
      <c r="I397" s="34">
        <f>IF('M4 Caffeine &amp; Energy'!AJ397="","",'M4 Caffeine &amp; Energy'!AJ397)</f>
        <v/>
      </c>
      <c r="J397" s="34" t="inlineStr">
        <is>
          <t>Clean label premium; S&amp;S for pantry loaders.</t>
        </is>
      </c>
    </row>
    <row r="398" ht="28" customHeight="1">
      <c r="A398" s="34" t="inlineStr">
        <is>
          <t>Zevia</t>
        </is>
      </c>
      <c r="B398" s="34" t="inlineStr">
        <is>
          <t>Zevia Energy | Mango Ginger | 18 pack 355mL</t>
        </is>
      </c>
      <c r="C398" s="34" t="inlineStr">
        <is>
          <t>4) Caffeine &amp; energy beverage</t>
        </is>
      </c>
      <c r="D398" s="49">
        <f>IF('M4 Caffeine &amp; Energy'!F398="","",'M4 Caffeine &amp; Energy'!F398)</f>
        <v/>
      </c>
      <c r="E398" s="52">
        <f>IF('M4 Caffeine &amp; Energy'!J398="","",'M4 Caffeine &amp; Energy'!J398)</f>
        <v/>
      </c>
      <c r="F398" s="50">
        <f>IF('M4 Caffeine &amp; Energy'!K398="","",'M4 Caffeine &amp; Energy'!K398)</f>
        <v/>
      </c>
      <c r="G398" s="49">
        <f>IF('M4 Caffeine &amp; Energy'!AM398="","",'M4 Caffeine &amp; Energy'!AM398)</f>
        <v/>
      </c>
      <c r="H398" s="50">
        <f>IF('M4 Caffeine &amp; Energy'!N398="","",'M4 Caffeine &amp; Energy'!N398)</f>
        <v/>
      </c>
      <c r="I398" s="34">
        <f>IF('M4 Caffeine &amp; Energy'!AJ398="","",'M4 Caffeine &amp; Energy'!AJ398)</f>
        <v/>
      </c>
      <c r="J398" s="34" t="inlineStr">
        <is>
          <t>Clean label premium; S&amp;S for pantry loaders.</t>
        </is>
      </c>
    </row>
    <row r="399" ht="28" customHeight="1">
      <c r="A399" s="34" t="inlineStr">
        <is>
          <t>Zevia</t>
        </is>
      </c>
      <c r="B399" s="34" t="inlineStr">
        <is>
          <t>Zevia Energy | Mango Ginger | 24 pack 355mL</t>
        </is>
      </c>
      <c r="C399" s="34" t="inlineStr">
        <is>
          <t>4) Caffeine &amp; energy beverage</t>
        </is>
      </c>
      <c r="D399" s="49">
        <f>IF('M4 Caffeine &amp; Energy'!F399="","",'M4 Caffeine &amp; Energy'!F399)</f>
        <v/>
      </c>
      <c r="E399" s="52">
        <f>IF('M4 Caffeine &amp; Energy'!J399="","",'M4 Caffeine &amp; Energy'!J399)</f>
        <v/>
      </c>
      <c r="F399" s="50">
        <f>IF('M4 Caffeine &amp; Energy'!K399="","",'M4 Caffeine &amp; Energy'!K399)</f>
        <v/>
      </c>
      <c r="G399" s="49">
        <f>IF('M4 Caffeine &amp; Energy'!AM399="","",'M4 Caffeine &amp; Energy'!AM399)</f>
        <v/>
      </c>
      <c r="H399" s="50">
        <f>IF('M4 Caffeine &amp; Energy'!N399="","",'M4 Caffeine &amp; Energy'!N399)</f>
        <v/>
      </c>
      <c r="I399" s="34">
        <f>IF('M4 Caffeine &amp; Energy'!AJ399="","",'M4 Caffeine &amp; Energy'!AJ399)</f>
        <v/>
      </c>
      <c r="J399" s="34" t="inlineStr">
        <is>
          <t>Clean label premium; S&amp;S for pantry loaders.</t>
        </is>
      </c>
    </row>
    <row r="400" ht="28" customHeight="1">
      <c r="A400" s="34" t="inlineStr">
        <is>
          <t>Zevia</t>
        </is>
      </c>
      <c r="B400" s="34" t="inlineStr">
        <is>
          <t>Zevia Energy | Grapefruit | single 355mL</t>
        </is>
      </c>
      <c r="C400" s="34" t="inlineStr">
        <is>
          <t>4) Caffeine &amp; energy beverage</t>
        </is>
      </c>
      <c r="D400" s="49">
        <f>IF('M4 Caffeine &amp; Energy'!F400="","",'M4 Caffeine &amp; Energy'!F400)</f>
        <v/>
      </c>
      <c r="E400" s="52">
        <f>IF('M4 Caffeine &amp; Energy'!J400="","",'M4 Caffeine &amp; Energy'!J400)</f>
        <v/>
      </c>
      <c r="F400" s="50">
        <f>IF('M4 Caffeine &amp; Energy'!K400="","",'M4 Caffeine &amp; Energy'!K400)</f>
        <v/>
      </c>
      <c r="G400" s="49">
        <f>IF('M4 Caffeine &amp; Energy'!AM400="","",'M4 Caffeine &amp; Energy'!AM400)</f>
        <v/>
      </c>
      <c r="H400" s="50">
        <f>IF('M4 Caffeine &amp; Energy'!N400="","",'M4 Caffeine &amp; Energy'!N400)</f>
        <v/>
      </c>
      <c r="I400" s="34">
        <f>IF('M4 Caffeine &amp; Energy'!AJ400="","",'M4 Caffeine &amp; Energy'!AJ400)</f>
        <v/>
      </c>
      <c r="J400" s="34" t="inlineStr">
        <is>
          <t>Clean label premium; S&amp;S for pantry loaders.</t>
        </is>
      </c>
    </row>
    <row r="401" ht="28" customHeight="1">
      <c r="A401" s="34" t="inlineStr">
        <is>
          <t>Zevia</t>
        </is>
      </c>
      <c r="B401" s="34" t="inlineStr">
        <is>
          <t>Zevia Energy | Grapefruit | 8 pack 355mL</t>
        </is>
      </c>
      <c r="C401" s="34" t="inlineStr">
        <is>
          <t>4) Caffeine &amp; energy beverage</t>
        </is>
      </c>
      <c r="D401" s="49">
        <f>IF('M4 Caffeine &amp; Energy'!F401="","",'M4 Caffeine &amp; Energy'!F401)</f>
        <v/>
      </c>
      <c r="E401" s="52">
        <f>IF('M4 Caffeine &amp; Energy'!J401="","",'M4 Caffeine &amp; Energy'!J401)</f>
        <v/>
      </c>
      <c r="F401" s="50">
        <f>IF('M4 Caffeine &amp; Energy'!K401="","",'M4 Caffeine &amp; Energy'!K401)</f>
        <v/>
      </c>
      <c r="G401" s="49">
        <f>IF('M4 Caffeine &amp; Energy'!AM401="","",'M4 Caffeine &amp; Energy'!AM401)</f>
        <v/>
      </c>
      <c r="H401" s="50">
        <f>IF('M4 Caffeine &amp; Energy'!N401="","",'M4 Caffeine &amp; Energy'!N401)</f>
        <v/>
      </c>
      <c r="I401" s="34">
        <f>IF('M4 Caffeine &amp; Energy'!AJ401="","",'M4 Caffeine &amp; Energy'!AJ401)</f>
        <v/>
      </c>
      <c r="J401" s="34" t="inlineStr">
        <is>
          <t>Clean label premium; S&amp;S for pantry loaders.</t>
        </is>
      </c>
    </row>
    <row r="402" ht="28" customHeight="1">
      <c r="A402" s="34" t="inlineStr">
        <is>
          <t>Zevia</t>
        </is>
      </c>
      <c r="B402" s="34" t="inlineStr">
        <is>
          <t>Zevia Energy | Grapefruit | 12 pack 355mL</t>
        </is>
      </c>
      <c r="C402" s="34" t="inlineStr">
        <is>
          <t>4) Caffeine &amp; energy beverage</t>
        </is>
      </c>
      <c r="D402" s="49">
        <f>IF('M4 Caffeine &amp; Energy'!F402="","",'M4 Caffeine &amp; Energy'!F402)</f>
        <v/>
      </c>
      <c r="E402" s="52">
        <f>IF('M4 Caffeine &amp; Energy'!J402="","",'M4 Caffeine &amp; Energy'!J402)</f>
        <v/>
      </c>
      <c r="F402" s="50">
        <f>IF('M4 Caffeine &amp; Energy'!K402="","",'M4 Caffeine &amp; Energy'!K402)</f>
        <v/>
      </c>
      <c r="G402" s="49">
        <f>IF('M4 Caffeine &amp; Energy'!AM402="","",'M4 Caffeine &amp; Energy'!AM402)</f>
        <v/>
      </c>
      <c r="H402" s="50">
        <f>IF('M4 Caffeine &amp; Energy'!N402="","",'M4 Caffeine &amp; Energy'!N402)</f>
        <v/>
      </c>
      <c r="I402" s="34">
        <f>IF('M4 Caffeine &amp; Energy'!AJ402="","",'M4 Caffeine &amp; Energy'!AJ402)</f>
        <v/>
      </c>
      <c r="J402" s="34" t="inlineStr">
        <is>
          <t>Clean label premium; S&amp;S for pantry loaders.</t>
        </is>
      </c>
    </row>
    <row r="403" ht="28" customHeight="1">
      <c r="A403" s="34" t="inlineStr">
        <is>
          <t>Zevia</t>
        </is>
      </c>
      <c r="B403" s="34" t="inlineStr">
        <is>
          <t>Zevia Energy | Grapefruit | 15 pack 355mL</t>
        </is>
      </c>
      <c r="C403" s="34" t="inlineStr">
        <is>
          <t>4) Caffeine &amp; energy beverage</t>
        </is>
      </c>
      <c r="D403" s="49">
        <f>IF('M4 Caffeine &amp; Energy'!F403="","",'M4 Caffeine &amp; Energy'!F403)</f>
        <v/>
      </c>
      <c r="E403" s="52">
        <f>IF('M4 Caffeine &amp; Energy'!J403="","",'M4 Caffeine &amp; Energy'!J403)</f>
        <v/>
      </c>
      <c r="F403" s="50">
        <f>IF('M4 Caffeine &amp; Energy'!K403="","",'M4 Caffeine &amp; Energy'!K403)</f>
        <v/>
      </c>
      <c r="G403" s="49">
        <f>IF('M4 Caffeine &amp; Energy'!AM403="","",'M4 Caffeine &amp; Energy'!AM403)</f>
        <v/>
      </c>
      <c r="H403" s="50">
        <f>IF('M4 Caffeine &amp; Energy'!N403="","",'M4 Caffeine &amp; Energy'!N403)</f>
        <v/>
      </c>
      <c r="I403" s="34">
        <f>IF('M4 Caffeine &amp; Energy'!AJ403="","",'M4 Caffeine &amp; Energy'!AJ403)</f>
        <v/>
      </c>
      <c r="J403" s="34" t="inlineStr">
        <is>
          <t>Clean label premium; S&amp;S for pantry loaders.</t>
        </is>
      </c>
    </row>
    <row r="404" ht="28" customHeight="1">
      <c r="A404" s="34" t="inlineStr">
        <is>
          <t>Zevia</t>
        </is>
      </c>
      <c r="B404" s="34" t="inlineStr">
        <is>
          <t>Zevia Energy | Grapefruit | 18 pack 355mL</t>
        </is>
      </c>
      <c r="C404" s="34" t="inlineStr">
        <is>
          <t>4) Caffeine &amp; energy beverage</t>
        </is>
      </c>
      <c r="D404" s="49">
        <f>IF('M4 Caffeine &amp; Energy'!F404="","",'M4 Caffeine &amp; Energy'!F404)</f>
        <v/>
      </c>
      <c r="E404" s="52">
        <f>IF('M4 Caffeine &amp; Energy'!J404="","",'M4 Caffeine &amp; Energy'!J404)</f>
        <v/>
      </c>
      <c r="F404" s="50">
        <f>IF('M4 Caffeine &amp; Energy'!K404="","",'M4 Caffeine &amp; Energy'!K404)</f>
        <v/>
      </c>
      <c r="G404" s="49">
        <f>IF('M4 Caffeine &amp; Energy'!AM404="","",'M4 Caffeine &amp; Energy'!AM404)</f>
        <v/>
      </c>
      <c r="H404" s="50">
        <f>IF('M4 Caffeine &amp; Energy'!N404="","",'M4 Caffeine &amp; Energy'!N404)</f>
        <v/>
      </c>
      <c r="I404" s="34">
        <f>IF('M4 Caffeine &amp; Energy'!AJ404="","",'M4 Caffeine &amp; Energy'!AJ404)</f>
        <v/>
      </c>
      <c r="J404" s="34" t="inlineStr">
        <is>
          <t>Clean label premium; S&amp;S for pantry loaders.</t>
        </is>
      </c>
    </row>
    <row r="405" ht="28" customHeight="1">
      <c r="A405" s="34" t="inlineStr">
        <is>
          <t>Zevia</t>
        </is>
      </c>
      <c r="B405" s="34" t="inlineStr">
        <is>
          <t>Zevia Energy | Grapefruit | 24 pack 355mL</t>
        </is>
      </c>
      <c r="C405" s="34" t="inlineStr">
        <is>
          <t>4) Caffeine &amp; energy beverage</t>
        </is>
      </c>
      <c r="D405" s="49">
        <f>IF('M4 Caffeine &amp; Energy'!F405="","",'M4 Caffeine &amp; Energy'!F405)</f>
        <v/>
      </c>
      <c r="E405" s="52">
        <f>IF('M4 Caffeine &amp; Energy'!J405="","",'M4 Caffeine &amp; Energy'!J405)</f>
        <v/>
      </c>
      <c r="F405" s="50">
        <f>IF('M4 Caffeine &amp; Energy'!K405="","",'M4 Caffeine &amp; Energy'!K405)</f>
        <v/>
      </c>
      <c r="G405" s="49">
        <f>IF('M4 Caffeine &amp; Energy'!AM405="","",'M4 Caffeine &amp; Energy'!AM405)</f>
        <v/>
      </c>
      <c r="H405" s="50">
        <f>IF('M4 Caffeine &amp; Energy'!N405="","",'M4 Caffeine &amp; Energy'!N405)</f>
        <v/>
      </c>
      <c r="I405" s="34">
        <f>IF('M4 Caffeine &amp; Energy'!AJ405="","",'M4 Caffeine &amp; Energy'!AJ405)</f>
        <v/>
      </c>
      <c r="J405" s="34" t="inlineStr">
        <is>
          <t>Clean label premium; S&amp;S for pantry loaders.</t>
        </is>
      </c>
    </row>
    <row r="406" ht="28" customHeight="1">
      <c r="A406" s="34" t="inlineStr">
        <is>
          <t>Zevia</t>
        </is>
      </c>
      <c r="B406" s="34" t="inlineStr">
        <is>
          <t>Zevia Energy | Kola | single 355mL</t>
        </is>
      </c>
      <c r="C406" s="34" t="inlineStr">
        <is>
          <t>4) Caffeine &amp; energy beverage</t>
        </is>
      </c>
      <c r="D406" s="49">
        <f>IF('M4 Caffeine &amp; Energy'!F406="","",'M4 Caffeine &amp; Energy'!F406)</f>
        <v/>
      </c>
      <c r="E406" s="52">
        <f>IF('M4 Caffeine &amp; Energy'!J406="","",'M4 Caffeine &amp; Energy'!J406)</f>
        <v/>
      </c>
      <c r="F406" s="50">
        <f>IF('M4 Caffeine &amp; Energy'!K406="","",'M4 Caffeine &amp; Energy'!K406)</f>
        <v/>
      </c>
      <c r="G406" s="49">
        <f>IF('M4 Caffeine &amp; Energy'!AM406="","",'M4 Caffeine &amp; Energy'!AM406)</f>
        <v/>
      </c>
      <c r="H406" s="50">
        <f>IF('M4 Caffeine &amp; Energy'!N406="","",'M4 Caffeine &amp; Energy'!N406)</f>
        <v/>
      </c>
      <c r="I406" s="34">
        <f>IF('M4 Caffeine &amp; Energy'!AJ406="","",'M4 Caffeine &amp; Energy'!AJ406)</f>
        <v/>
      </c>
      <c r="J406" s="34" t="inlineStr">
        <is>
          <t>Clean label premium; S&amp;S for pantry loaders.</t>
        </is>
      </c>
    </row>
    <row r="407" ht="28" customHeight="1">
      <c r="A407" s="34" t="inlineStr">
        <is>
          <t>Zevia</t>
        </is>
      </c>
      <c r="B407" s="34" t="inlineStr">
        <is>
          <t>Zevia Energy | Kola | 8 pack 355mL</t>
        </is>
      </c>
      <c r="C407" s="34" t="inlineStr">
        <is>
          <t>4) Caffeine &amp; energy beverage</t>
        </is>
      </c>
      <c r="D407" s="49">
        <f>IF('M4 Caffeine &amp; Energy'!F407="","",'M4 Caffeine &amp; Energy'!F407)</f>
        <v/>
      </c>
      <c r="E407" s="52">
        <f>IF('M4 Caffeine &amp; Energy'!J407="","",'M4 Caffeine &amp; Energy'!J407)</f>
        <v/>
      </c>
      <c r="F407" s="50">
        <f>IF('M4 Caffeine &amp; Energy'!K407="","",'M4 Caffeine &amp; Energy'!K407)</f>
        <v/>
      </c>
      <c r="G407" s="49">
        <f>IF('M4 Caffeine &amp; Energy'!AM407="","",'M4 Caffeine &amp; Energy'!AM407)</f>
        <v/>
      </c>
      <c r="H407" s="50">
        <f>IF('M4 Caffeine &amp; Energy'!N407="","",'M4 Caffeine &amp; Energy'!N407)</f>
        <v/>
      </c>
      <c r="I407" s="34">
        <f>IF('M4 Caffeine &amp; Energy'!AJ407="","",'M4 Caffeine &amp; Energy'!AJ407)</f>
        <v/>
      </c>
      <c r="J407" s="34" t="inlineStr">
        <is>
          <t>Clean label premium; S&amp;S for pantry loaders.</t>
        </is>
      </c>
    </row>
    <row r="408" ht="28" customHeight="1">
      <c r="A408" s="34" t="inlineStr">
        <is>
          <t>Zevia</t>
        </is>
      </c>
      <c r="B408" s="34" t="inlineStr">
        <is>
          <t>Zevia Energy | Kola | 12 pack 355mL</t>
        </is>
      </c>
      <c r="C408" s="34" t="inlineStr">
        <is>
          <t>4) Caffeine &amp; energy beverage</t>
        </is>
      </c>
      <c r="D408" s="49">
        <f>IF('M4 Caffeine &amp; Energy'!F408="","",'M4 Caffeine &amp; Energy'!F408)</f>
        <v/>
      </c>
      <c r="E408" s="52">
        <f>IF('M4 Caffeine &amp; Energy'!J408="","",'M4 Caffeine &amp; Energy'!J408)</f>
        <v/>
      </c>
      <c r="F408" s="50">
        <f>IF('M4 Caffeine &amp; Energy'!K408="","",'M4 Caffeine &amp; Energy'!K408)</f>
        <v/>
      </c>
      <c r="G408" s="49">
        <f>IF('M4 Caffeine &amp; Energy'!AM408="","",'M4 Caffeine &amp; Energy'!AM408)</f>
        <v/>
      </c>
      <c r="H408" s="50">
        <f>IF('M4 Caffeine &amp; Energy'!N408="","",'M4 Caffeine &amp; Energy'!N408)</f>
        <v/>
      </c>
      <c r="I408" s="34">
        <f>IF('M4 Caffeine &amp; Energy'!AJ408="","",'M4 Caffeine &amp; Energy'!AJ408)</f>
        <v/>
      </c>
      <c r="J408" s="34" t="inlineStr">
        <is>
          <t>Clean label premium; S&amp;S for pantry loaders.</t>
        </is>
      </c>
    </row>
    <row r="409" ht="28" customHeight="1">
      <c r="A409" s="34" t="inlineStr">
        <is>
          <t>Zevia</t>
        </is>
      </c>
      <c r="B409" s="34" t="inlineStr">
        <is>
          <t>Zevia Energy | Kola | 15 pack 355mL</t>
        </is>
      </c>
      <c r="C409" s="34" t="inlineStr">
        <is>
          <t>4) Caffeine &amp; energy beverage</t>
        </is>
      </c>
      <c r="D409" s="49">
        <f>IF('M4 Caffeine &amp; Energy'!F409="","",'M4 Caffeine &amp; Energy'!F409)</f>
        <v/>
      </c>
      <c r="E409" s="52">
        <f>IF('M4 Caffeine &amp; Energy'!J409="","",'M4 Caffeine &amp; Energy'!J409)</f>
        <v/>
      </c>
      <c r="F409" s="50">
        <f>IF('M4 Caffeine &amp; Energy'!K409="","",'M4 Caffeine &amp; Energy'!K409)</f>
        <v/>
      </c>
      <c r="G409" s="49">
        <f>IF('M4 Caffeine &amp; Energy'!AM409="","",'M4 Caffeine &amp; Energy'!AM409)</f>
        <v/>
      </c>
      <c r="H409" s="50">
        <f>IF('M4 Caffeine &amp; Energy'!N409="","",'M4 Caffeine &amp; Energy'!N409)</f>
        <v/>
      </c>
      <c r="I409" s="34">
        <f>IF('M4 Caffeine &amp; Energy'!AJ409="","",'M4 Caffeine &amp; Energy'!AJ409)</f>
        <v/>
      </c>
      <c r="J409" s="34" t="inlineStr">
        <is>
          <t>Clean label premium; S&amp;S for pantry loaders.</t>
        </is>
      </c>
    </row>
    <row r="410" ht="28" customHeight="1">
      <c r="A410" s="34" t="inlineStr">
        <is>
          <t>Zevia</t>
        </is>
      </c>
      <c r="B410" s="34" t="inlineStr">
        <is>
          <t>Zevia Energy | Kola | 18 pack 355mL</t>
        </is>
      </c>
      <c r="C410" s="34" t="inlineStr">
        <is>
          <t>4) Caffeine &amp; energy beverage</t>
        </is>
      </c>
      <c r="D410" s="49">
        <f>IF('M4 Caffeine &amp; Energy'!F410="","",'M4 Caffeine &amp; Energy'!F410)</f>
        <v/>
      </c>
      <c r="E410" s="52">
        <f>IF('M4 Caffeine &amp; Energy'!J410="","",'M4 Caffeine &amp; Energy'!J410)</f>
        <v/>
      </c>
      <c r="F410" s="50">
        <f>IF('M4 Caffeine &amp; Energy'!K410="","",'M4 Caffeine &amp; Energy'!K410)</f>
        <v/>
      </c>
      <c r="G410" s="49">
        <f>IF('M4 Caffeine &amp; Energy'!AM410="","",'M4 Caffeine &amp; Energy'!AM410)</f>
        <v/>
      </c>
      <c r="H410" s="50">
        <f>IF('M4 Caffeine &amp; Energy'!N410="","",'M4 Caffeine &amp; Energy'!N410)</f>
        <v/>
      </c>
      <c r="I410" s="34">
        <f>IF('M4 Caffeine &amp; Energy'!AJ410="","",'M4 Caffeine &amp; Energy'!AJ410)</f>
        <v/>
      </c>
      <c r="J410" s="34" t="inlineStr">
        <is>
          <t>Clean label premium; S&amp;S for pantry loaders.</t>
        </is>
      </c>
    </row>
    <row r="411" ht="28" customHeight="1">
      <c r="A411" s="34" t="inlineStr">
        <is>
          <t>Zevia</t>
        </is>
      </c>
      <c r="B411" s="34" t="inlineStr">
        <is>
          <t>Zevia Energy | Kola | 24 pack 355mL</t>
        </is>
      </c>
      <c r="C411" s="34" t="inlineStr">
        <is>
          <t>4) Caffeine &amp; energy beverage</t>
        </is>
      </c>
      <c r="D411" s="49">
        <f>IF('M4 Caffeine &amp; Energy'!F411="","",'M4 Caffeine &amp; Energy'!F411)</f>
        <v/>
      </c>
      <c r="E411" s="52">
        <f>IF('M4 Caffeine &amp; Energy'!J411="","",'M4 Caffeine &amp; Energy'!J411)</f>
        <v/>
      </c>
      <c r="F411" s="50">
        <f>IF('M4 Caffeine &amp; Energy'!K411="","",'M4 Caffeine &amp; Energy'!K411)</f>
        <v/>
      </c>
      <c r="G411" s="49">
        <f>IF('M4 Caffeine &amp; Energy'!AM411="","",'M4 Caffeine &amp; Energy'!AM411)</f>
        <v/>
      </c>
      <c r="H411" s="50">
        <f>IF('M4 Caffeine &amp; Energy'!N411="","",'M4 Caffeine &amp; Energy'!N411)</f>
        <v/>
      </c>
      <c r="I411" s="34">
        <f>IF('M4 Caffeine &amp; Energy'!AJ411="","",'M4 Caffeine &amp; Energy'!AJ411)</f>
        <v/>
      </c>
      <c r="J411" s="34" t="inlineStr">
        <is>
          <t>Clean label premium; S&amp;S for pantry loaders.</t>
        </is>
      </c>
    </row>
    <row r="412" ht="28" customHeight="1">
      <c r="A412" s="34" t="inlineStr">
        <is>
          <t>Zevia</t>
        </is>
      </c>
      <c r="B412" s="34" t="inlineStr">
        <is>
          <t>Zevia Energy | Raspberry Lime | single 355mL</t>
        </is>
      </c>
      <c r="C412" s="34" t="inlineStr">
        <is>
          <t>4) Caffeine &amp; energy beverage</t>
        </is>
      </c>
      <c r="D412" s="49">
        <f>IF('M4 Caffeine &amp; Energy'!F412="","",'M4 Caffeine &amp; Energy'!F412)</f>
        <v/>
      </c>
      <c r="E412" s="52">
        <f>IF('M4 Caffeine &amp; Energy'!J412="","",'M4 Caffeine &amp; Energy'!J412)</f>
        <v/>
      </c>
      <c r="F412" s="50">
        <f>IF('M4 Caffeine &amp; Energy'!K412="","",'M4 Caffeine &amp; Energy'!K412)</f>
        <v/>
      </c>
      <c r="G412" s="49">
        <f>IF('M4 Caffeine &amp; Energy'!AM412="","",'M4 Caffeine &amp; Energy'!AM412)</f>
        <v/>
      </c>
      <c r="H412" s="50">
        <f>IF('M4 Caffeine &amp; Energy'!N412="","",'M4 Caffeine &amp; Energy'!N412)</f>
        <v/>
      </c>
      <c r="I412" s="34">
        <f>IF('M4 Caffeine &amp; Energy'!AJ412="","",'M4 Caffeine &amp; Energy'!AJ412)</f>
        <v/>
      </c>
      <c r="J412" s="34" t="inlineStr">
        <is>
          <t>Clean label premium; S&amp;S for pantry loaders.</t>
        </is>
      </c>
    </row>
    <row r="413" ht="28" customHeight="1">
      <c r="A413" s="34" t="inlineStr">
        <is>
          <t>Zevia</t>
        </is>
      </c>
      <c r="B413" s="34" t="inlineStr">
        <is>
          <t>Zevia Energy | Raspberry Lime | 8 pack 355mL</t>
        </is>
      </c>
      <c r="C413" s="34" t="inlineStr">
        <is>
          <t>4) Caffeine &amp; energy beverage</t>
        </is>
      </c>
      <c r="D413" s="49">
        <f>IF('M4 Caffeine &amp; Energy'!F413="","",'M4 Caffeine &amp; Energy'!F413)</f>
        <v/>
      </c>
      <c r="E413" s="52">
        <f>IF('M4 Caffeine &amp; Energy'!J413="","",'M4 Caffeine &amp; Energy'!J413)</f>
        <v/>
      </c>
      <c r="F413" s="50">
        <f>IF('M4 Caffeine &amp; Energy'!K413="","",'M4 Caffeine &amp; Energy'!K413)</f>
        <v/>
      </c>
      <c r="G413" s="49">
        <f>IF('M4 Caffeine &amp; Energy'!AM413="","",'M4 Caffeine &amp; Energy'!AM413)</f>
        <v/>
      </c>
      <c r="H413" s="50">
        <f>IF('M4 Caffeine &amp; Energy'!N413="","",'M4 Caffeine &amp; Energy'!N413)</f>
        <v/>
      </c>
      <c r="I413" s="34">
        <f>IF('M4 Caffeine &amp; Energy'!AJ413="","",'M4 Caffeine &amp; Energy'!AJ413)</f>
        <v/>
      </c>
      <c r="J413" s="34" t="inlineStr">
        <is>
          <t>Clean label premium; S&amp;S for pantry loaders.</t>
        </is>
      </c>
    </row>
    <row r="414" ht="28" customHeight="1">
      <c r="A414" s="34" t="inlineStr">
        <is>
          <t>Zevia</t>
        </is>
      </c>
      <c r="B414" s="34" t="inlineStr">
        <is>
          <t>Zevia Energy | Raspberry Lime | 12 pack 355mL</t>
        </is>
      </c>
      <c r="C414" s="34" t="inlineStr">
        <is>
          <t>4) Caffeine &amp; energy beverage</t>
        </is>
      </c>
      <c r="D414" s="49">
        <f>IF('M4 Caffeine &amp; Energy'!F414="","",'M4 Caffeine &amp; Energy'!F414)</f>
        <v/>
      </c>
      <c r="E414" s="52">
        <f>IF('M4 Caffeine &amp; Energy'!J414="","",'M4 Caffeine &amp; Energy'!J414)</f>
        <v/>
      </c>
      <c r="F414" s="50">
        <f>IF('M4 Caffeine &amp; Energy'!K414="","",'M4 Caffeine &amp; Energy'!K414)</f>
        <v/>
      </c>
      <c r="G414" s="49">
        <f>IF('M4 Caffeine &amp; Energy'!AM414="","",'M4 Caffeine &amp; Energy'!AM414)</f>
        <v/>
      </c>
      <c r="H414" s="50">
        <f>IF('M4 Caffeine &amp; Energy'!N414="","",'M4 Caffeine &amp; Energy'!N414)</f>
        <v/>
      </c>
      <c r="I414" s="34">
        <f>IF('M4 Caffeine &amp; Energy'!AJ414="","",'M4 Caffeine &amp; Energy'!AJ414)</f>
        <v/>
      </c>
      <c r="J414" s="34" t="inlineStr">
        <is>
          <t>Clean label premium; S&amp;S for pantry loaders.</t>
        </is>
      </c>
    </row>
    <row r="415" ht="28" customHeight="1">
      <c r="A415" s="34" t="inlineStr">
        <is>
          <t>Zevia</t>
        </is>
      </c>
      <c r="B415" s="34" t="inlineStr">
        <is>
          <t>Zevia Energy | Raspberry Lime | 15 pack 355mL</t>
        </is>
      </c>
      <c r="C415" s="34" t="inlineStr">
        <is>
          <t>4) Caffeine &amp; energy beverage</t>
        </is>
      </c>
      <c r="D415" s="49">
        <f>IF('M4 Caffeine &amp; Energy'!F415="","",'M4 Caffeine &amp; Energy'!F415)</f>
        <v/>
      </c>
      <c r="E415" s="52">
        <f>IF('M4 Caffeine &amp; Energy'!J415="","",'M4 Caffeine &amp; Energy'!J415)</f>
        <v/>
      </c>
      <c r="F415" s="50">
        <f>IF('M4 Caffeine &amp; Energy'!K415="","",'M4 Caffeine &amp; Energy'!K415)</f>
        <v/>
      </c>
      <c r="G415" s="49">
        <f>IF('M4 Caffeine &amp; Energy'!AM415="","",'M4 Caffeine &amp; Energy'!AM415)</f>
        <v/>
      </c>
      <c r="H415" s="50">
        <f>IF('M4 Caffeine &amp; Energy'!N415="","",'M4 Caffeine &amp; Energy'!N415)</f>
        <v/>
      </c>
      <c r="I415" s="34">
        <f>IF('M4 Caffeine &amp; Energy'!AJ415="","",'M4 Caffeine &amp; Energy'!AJ415)</f>
        <v/>
      </c>
      <c r="J415" s="34" t="inlineStr">
        <is>
          <t>Clean label premium; S&amp;S for pantry loaders.</t>
        </is>
      </c>
    </row>
    <row r="416" ht="28" customHeight="1">
      <c r="A416" s="34" t="inlineStr">
        <is>
          <t>Zevia</t>
        </is>
      </c>
      <c r="B416" s="34" t="inlineStr">
        <is>
          <t>Zevia Energy | Raspberry Lime | 18 pack 355mL</t>
        </is>
      </c>
      <c r="C416" s="34" t="inlineStr">
        <is>
          <t>4) Caffeine &amp; energy beverage</t>
        </is>
      </c>
      <c r="D416" s="49">
        <f>IF('M4 Caffeine &amp; Energy'!F416="","",'M4 Caffeine &amp; Energy'!F416)</f>
        <v/>
      </c>
      <c r="E416" s="52">
        <f>IF('M4 Caffeine &amp; Energy'!J416="","",'M4 Caffeine &amp; Energy'!J416)</f>
        <v/>
      </c>
      <c r="F416" s="50">
        <f>IF('M4 Caffeine &amp; Energy'!K416="","",'M4 Caffeine &amp; Energy'!K416)</f>
        <v/>
      </c>
      <c r="G416" s="49">
        <f>IF('M4 Caffeine &amp; Energy'!AM416="","",'M4 Caffeine &amp; Energy'!AM416)</f>
        <v/>
      </c>
      <c r="H416" s="50">
        <f>IF('M4 Caffeine &amp; Energy'!N416="","",'M4 Caffeine &amp; Energy'!N416)</f>
        <v/>
      </c>
      <c r="I416" s="34">
        <f>IF('M4 Caffeine &amp; Energy'!AJ416="","",'M4 Caffeine &amp; Energy'!AJ416)</f>
        <v/>
      </c>
      <c r="J416" s="34" t="inlineStr">
        <is>
          <t>Clean label premium; S&amp;S for pantry loaders.</t>
        </is>
      </c>
    </row>
    <row r="417" ht="28" customHeight="1">
      <c r="A417" s="34" t="inlineStr">
        <is>
          <t>Zevia</t>
        </is>
      </c>
      <c r="B417" s="34" t="inlineStr">
        <is>
          <t>Zevia Energy | Raspberry Lime | 24 pack 355mL</t>
        </is>
      </c>
      <c r="C417" s="34" t="inlineStr">
        <is>
          <t>4) Caffeine &amp; energy beverage</t>
        </is>
      </c>
      <c r="D417" s="49">
        <f>IF('M4 Caffeine &amp; Energy'!F417="","",'M4 Caffeine &amp; Energy'!F417)</f>
        <v/>
      </c>
      <c r="E417" s="52">
        <f>IF('M4 Caffeine &amp; Energy'!J417="","",'M4 Caffeine &amp; Energy'!J417)</f>
        <v/>
      </c>
      <c r="F417" s="50">
        <f>IF('M4 Caffeine &amp; Energy'!K417="","",'M4 Caffeine &amp; Energy'!K417)</f>
        <v/>
      </c>
      <c r="G417" s="49">
        <f>IF('M4 Caffeine &amp; Energy'!AM417="","",'M4 Caffeine &amp; Energy'!AM417)</f>
        <v/>
      </c>
      <c r="H417" s="50">
        <f>IF('M4 Caffeine &amp; Energy'!N417="","",'M4 Caffeine &amp; Energy'!N417)</f>
        <v/>
      </c>
      <c r="I417" s="34">
        <f>IF('M4 Caffeine &amp; Energy'!AJ417="","",'M4 Caffeine &amp; Energy'!AJ417)</f>
        <v/>
      </c>
      <c r="J417" s="34" t="inlineStr">
        <is>
          <t>Clean label premium; S&amp;S for pantry loaders.</t>
        </is>
      </c>
    </row>
    <row r="418" ht="28" customHeight="1">
      <c r="A418" s="34" t="inlineStr">
        <is>
          <t>Gatorade</t>
        </is>
      </c>
      <c r="B418" s="34" t="inlineStr">
        <is>
          <t>Gatorade Thirst Quencher | Cool Blue | single 591mL</t>
        </is>
      </c>
      <c r="C418" s="34" t="inlineStr">
        <is>
          <t>2) Electrolyte beverage (RTD)</t>
        </is>
      </c>
      <c r="D418" s="49">
        <f>IF('M2 Electrolyte RTD'!F2="","",'M2 Electrolyte RTD'!F2)</f>
        <v/>
      </c>
      <c r="E418" s="52">
        <f>IF('M2 Electrolyte RTD'!J2="","",'M2 Electrolyte RTD'!J2)</f>
        <v/>
      </c>
      <c r="F418" s="50">
        <f>IF('M2 Electrolyte RTD'!K2="","",'M2 Electrolyte RTD'!K2)</f>
        <v/>
      </c>
      <c r="G418" s="49">
        <f>IF('M2 Electrolyte RTD'!AM2="","",'M2 Electrolyte RTD'!AM2)</f>
        <v/>
      </c>
      <c r="H418" s="50">
        <f>IF('M2 Electrolyte RTD'!N2="","",'M2 Electrolyte RTD'!N2)</f>
        <v/>
      </c>
      <c r="I418" s="34">
        <f>IF('M2 Electrolyte RTD'!AJ2="","",'M2 Electrolyte RTD'!AJ2)</f>
        <v/>
      </c>
      <c r="J418" s="34" t="inlineStr">
        <is>
          <t>Volume + everyday low price; modest S&amp;S.</t>
        </is>
      </c>
    </row>
    <row r="419" ht="28" customHeight="1">
      <c r="A419" s="34" t="inlineStr">
        <is>
          <t>Gatorade</t>
        </is>
      </c>
      <c r="B419" s="34" t="inlineStr">
        <is>
          <t>Gatorade Thirst Quencher | Cool Blue | 6 pack 591mL</t>
        </is>
      </c>
      <c r="C419" s="34" t="inlineStr">
        <is>
          <t>2) Electrolyte beverage (RTD)</t>
        </is>
      </c>
      <c r="D419" s="49">
        <f>IF('M2 Electrolyte RTD'!F3="","",'M2 Electrolyte RTD'!F3)</f>
        <v/>
      </c>
      <c r="E419" s="52">
        <f>IF('M2 Electrolyte RTD'!J3="","",'M2 Electrolyte RTD'!J3)</f>
        <v/>
      </c>
      <c r="F419" s="50">
        <f>IF('M2 Electrolyte RTD'!K3="","",'M2 Electrolyte RTD'!K3)</f>
        <v/>
      </c>
      <c r="G419" s="49">
        <f>IF('M2 Electrolyte RTD'!AM3="","",'M2 Electrolyte RTD'!AM3)</f>
        <v/>
      </c>
      <c r="H419" s="50">
        <f>IF('M2 Electrolyte RTD'!N3="","",'M2 Electrolyte RTD'!N3)</f>
        <v/>
      </c>
      <c r="I419" s="34">
        <f>IF('M2 Electrolyte RTD'!AJ3="","",'M2 Electrolyte RTD'!AJ3)</f>
        <v/>
      </c>
      <c r="J419" s="34" t="inlineStr">
        <is>
          <t>Volume + everyday low price; modest S&amp;S.</t>
        </is>
      </c>
    </row>
    <row r="420" ht="28" customHeight="1">
      <c r="A420" s="34" t="inlineStr">
        <is>
          <t>Gatorade</t>
        </is>
      </c>
      <c r="B420" s="34" t="inlineStr">
        <is>
          <t>Gatorade Thirst Quencher | Cool Blue | 12 pack 591mL</t>
        </is>
      </c>
      <c r="C420" s="34" t="inlineStr">
        <is>
          <t>2) Electrolyte beverage (RTD)</t>
        </is>
      </c>
      <c r="D420" s="49">
        <f>IF('M2 Electrolyte RTD'!F4="","",'M2 Electrolyte RTD'!F4)</f>
        <v/>
      </c>
      <c r="E420" s="52">
        <f>IF('M2 Electrolyte RTD'!J4="","",'M2 Electrolyte RTD'!J4)</f>
        <v/>
      </c>
      <c r="F420" s="50">
        <f>IF('M2 Electrolyte RTD'!K4="","",'M2 Electrolyte RTD'!K4)</f>
        <v/>
      </c>
      <c r="G420" s="49">
        <f>IF('M2 Electrolyte RTD'!AM4="","",'M2 Electrolyte RTD'!AM4)</f>
        <v/>
      </c>
      <c r="H420" s="50">
        <f>IF('M2 Electrolyte RTD'!N4="","",'M2 Electrolyte RTD'!N4)</f>
        <v/>
      </c>
      <c r="I420" s="34">
        <f>IF('M2 Electrolyte RTD'!AJ4="","",'M2 Electrolyte RTD'!AJ4)</f>
        <v/>
      </c>
      <c r="J420" s="34" t="inlineStr">
        <is>
          <t>Volume + everyday low price; modest S&amp;S.</t>
        </is>
      </c>
    </row>
    <row r="421" ht="28" customHeight="1">
      <c r="A421" s="34" t="inlineStr">
        <is>
          <t>Gatorade</t>
        </is>
      </c>
      <c r="B421" s="34" t="inlineStr">
        <is>
          <t>Gatorade Thirst Quencher | Cool Blue | 24 pack 591mL</t>
        </is>
      </c>
      <c r="C421" s="34" t="inlineStr">
        <is>
          <t>2) Electrolyte beverage (RTD)</t>
        </is>
      </c>
      <c r="D421" s="49">
        <f>IF('M2 Electrolyte RTD'!F5="","",'M2 Electrolyte RTD'!F5)</f>
        <v/>
      </c>
      <c r="E421" s="52">
        <f>IF('M2 Electrolyte RTD'!J5="","",'M2 Electrolyte RTD'!J5)</f>
        <v/>
      </c>
      <c r="F421" s="50">
        <f>IF('M2 Electrolyte RTD'!K5="","",'M2 Electrolyte RTD'!K5)</f>
        <v/>
      </c>
      <c r="G421" s="49">
        <f>IF('M2 Electrolyte RTD'!AM5="","",'M2 Electrolyte RTD'!AM5)</f>
        <v/>
      </c>
      <c r="H421" s="50">
        <f>IF('M2 Electrolyte RTD'!N5="","",'M2 Electrolyte RTD'!N5)</f>
        <v/>
      </c>
      <c r="I421" s="34">
        <f>IF('M2 Electrolyte RTD'!AJ5="","",'M2 Electrolyte RTD'!AJ5)</f>
        <v/>
      </c>
      <c r="J421" s="34" t="inlineStr">
        <is>
          <t>Volume + everyday low price; modest S&amp;S.</t>
        </is>
      </c>
    </row>
    <row r="422" ht="28" customHeight="1">
      <c r="A422" s="34" t="inlineStr">
        <is>
          <t>Gatorade</t>
        </is>
      </c>
      <c r="B422" s="34" t="inlineStr">
        <is>
          <t>Gatorade Thirst Quencher | Fruit Punch | single 591mL</t>
        </is>
      </c>
      <c r="C422" s="34" t="inlineStr">
        <is>
          <t>2) Electrolyte beverage (RTD)</t>
        </is>
      </c>
      <c r="D422" s="49">
        <f>IF('M2 Electrolyte RTD'!F6="","",'M2 Electrolyte RTD'!F6)</f>
        <v/>
      </c>
      <c r="E422" s="52">
        <f>IF('M2 Electrolyte RTD'!J6="","",'M2 Electrolyte RTD'!J6)</f>
        <v/>
      </c>
      <c r="F422" s="50">
        <f>IF('M2 Electrolyte RTD'!K6="","",'M2 Electrolyte RTD'!K6)</f>
        <v/>
      </c>
      <c r="G422" s="49">
        <f>IF('M2 Electrolyte RTD'!AM6="","",'M2 Electrolyte RTD'!AM6)</f>
        <v/>
      </c>
      <c r="H422" s="50">
        <f>IF('M2 Electrolyte RTD'!N6="","",'M2 Electrolyte RTD'!N6)</f>
        <v/>
      </c>
      <c r="I422" s="34">
        <f>IF('M2 Electrolyte RTD'!AJ6="","",'M2 Electrolyte RTD'!AJ6)</f>
        <v/>
      </c>
      <c r="J422" s="34" t="inlineStr">
        <is>
          <t>Volume + everyday low price; modest S&amp;S.</t>
        </is>
      </c>
    </row>
    <row r="423" ht="28" customHeight="1">
      <c r="A423" s="34" t="inlineStr">
        <is>
          <t>Gatorade</t>
        </is>
      </c>
      <c r="B423" s="34" t="inlineStr">
        <is>
          <t>Gatorade Thirst Quencher | Fruit Punch | 6 pack 591mL</t>
        </is>
      </c>
      <c r="C423" s="34" t="inlineStr">
        <is>
          <t>2) Electrolyte beverage (RTD)</t>
        </is>
      </c>
      <c r="D423" s="49">
        <f>IF('M2 Electrolyte RTD'!F7="","",'M2 Electrolyte RTD'!F7)</f>
        <v/>
      </c>
      <c r="E423" s="52">
        <f>IF('M2 Electrolyte RTD'!J7="","",'M2 Electrolyte RTD'!J7)</f>
        <v/>
      </c>
      <c r="F423" s="50">
        <f>IF('M2 Electrolyte RTD'!K7="","",'M2 Electrolyte RTD'!K7)</f>
        <v/>
      </c>
      <c r="G423" s="49">
        <f>IF('M2 Electrolyte RTD'!AM7="","",'M2 Electrolyte RTD'!AM7)</f>
        <v/>
      </c>
      <c r="H423" s="50">
        <f>IF('M2 Electrolyte RTD'!N7="","",'M2 Electrolyte RTD'!N7)</f>
        <v/>
      </c>
      <c r="I423" s="34">
        <f>IF('M2 Electrolyte RTD'!AJ7="","",'M2 Electrolyte RTD'!AJ7)</f>
        <v/>
      </c>
      <c r="J423" s="34" t="inlineStr">
        <is>
          <t>Volume + everyday low price; modest S&amp;S.</t>
        </is>
      </c>
    </row>
    <row r="424" ht="28" customHeight="1">
      <c r="A424" s="34" t="inlineStr">
        <is>
          <t>Gatorade</t>
        </is>
      </c>
      <c r="B424" s="34" t="inlineStr">
        <is>
          <t>Gatorade Thirst Quencher | Fruit Punch | 12 pack 591mL</t>
        </is>
      </c>
      <c r="C424" s="34" t="inlineStr">
        <is>
          <t>2) Electrolyte beverage (RTD)</t>
        </is>
      </c>
      <c r="D424" s="49">
        <f>IF('M2 Electrolyte RTD'!F8="","",'M2 Electrolyte RTD'!F8)</f>
        <v/>
      </c>
      <c r="E424" s="52">
        <f>IF('M2 Electrolyte RTD'!J8="","",'M2 Electrolyte RTD'!J8)</f>
        <v/>
      </c>
      <c r="F424" s="50">
        <f>IF('M2 Electrolyte RTD'!K8="","",'M2 Electrolyte RTD'!K8)</f>
        <v/>
      </c>
      <c r="G424" s="49">
        <f>IF('M2 Electrolyte RTD'!AM8="","",'M2 Electrolyte RTD'!AM8)</f>
        <v/>
      </c>
      <c r="H424" s="50">
        <f>IF('M2 Electrolyte RTD'!N8="","",'M2 Electrolyte RTD'!N8)</f>
        <v/>
      </c>
      <c r="I424" s="34">
        <f>IF('M2 Electrolyte RTD'!AJ8="","",'M2 Electrolyte RTD'!AJ8)</f>
        <v/>
      </c>
      <c r="J424" s="34" t="inlineStr">
        <is>
          <t>Volume + everyday low price; modest S&amp;S.</t>
        </is>
      </c>
    </row>
    <row r="425" ht="28" customHeight="1">
      <c r="A425" s="34" t="inlineStr">
        <is>
          <t>Gatorade</t>
        </is>
      </c>
      <c r="B425" s="34" t="inlineStr">
        <is>
          <t>Gatorade Thirst Quencher | Fruit Punch | 24 pack 591mL</t>
        </is>
      </c>
      <c r="C425" s="34" t="inlineStr">
        <is>
          <t>2) Electrolyte beverage (RTD)</t>
        </is>
      </c>
      <c r="D425" s="49">
        <f>IF('M2 Electrolyte RTD'!F9="","",'M2 Electrolyte RTD'!F9)</f>
        <v/>
      </c>
      <c r="E425" s="52">
        <f>IF('M2 Electrolyte RTD'!J9="","",'M2 Electrolyte RTD'!J9)</f>
        <v/>
      </c>
      <c r="F425" s="50">
        <f>IF('M2 Electrolyte RTD'!K9="","",'M2 Electrolyte RTD'!K9)</f>
        <v/>
      </c>
      <c r="G425" s="49">
        <f>IF('M2 Electrolyte RTD'!AM9="","",'M2 Electrolyte RTD'!AM9)</f>
        <v/>
      </c>
      <c r="H425" s="50">
        <f>IF('M2 Electrolyte RTD'!N9="","",'M2 Electrolyte RTD'!N9)</f>
        <v/>
      </c>
      <c r="I425" s="34">
        <f>IF('M2 Electrolyte RTD'!AJ9="","",'M2 Electrolyte RTD'!AJ9)</f>
        <v/>
      </c>
      <c r="J425" s="34" t="inlineStr">
        <is>
          <t>Volume + everyday low price; modest S&amp;S.</t>
        </is>
      </c>
    </row>
    <row r="426" ht="28" customHeight="1">
      <c r="A426" s="34" t="inlineStr">
        <is>
          <t>Gatorade</t>
        </is>
      </c>
      <c r="B426" s="34" t="inlineStr">
        <is>
          <t>Gatorade Thirst Quencher | Glacier Freeze | single 591mL</t>
        </is>
      </c>
      <c r="C426" s="34" t="inlineStr">
        <is>
          <t>2) Electrolyte beverage (RTD)</t>
        </is>
      </c>
      <c r="D426" s="49">
        <f>IF('M2 Electrolyte RTD'!F10="","",'M2 Electrolyte RTD'!F10)</f>
        <v/>
      </c>
      <c r="E426" s="52">
        <f>IF('M2 Electrolyte RTD'!J10="","",'M2 Electrolyte RTD'!J10)</f>
        <v/>
      </c>
      <c r="F426" s="50">
        <f>IF('M2 Electrolyte RTD'!K10="","",'M2 Electrolyte RTD'!K10)</f>
        <v/>
      </c>
      <c r="G426" s="49">
        <f>IF('M2 Electrolyte RTD'!AM10="","",'M2 Electrolyte RTD'!AM10)</f>
        <v/>
      </c>
      <c r="H426" s="50">
        <f>IF('M2 Electrolyte RTD'!N10="","",'M2 Electrolyte RTD'!N10)</f>
        <v/>
      </c>
      <c r="I426" s="34">
        <f>IF('M2 Electrolyte RTD'!AJ10="","",'M2 Electrolyte RTD'!AJ10)</f>
        <v/>
      </c>
      <c r="J426" s="34" t="inlineStr">
        <is>
          <t>Volume + everyday low price; modest S&amp;S.</t>
        </is>
      </c>
    </row>
    <row r="427" ht="28" customHeight="1">
      <c r="A427" s="34" t="inlineStr">
        <is>
          <t>Gatorade</t>
        </is>
      </c>
      <c r="B427" s="34" t="inlineStr">
        <is>
          <t>Gatorade Thirst Quencher | Glacier Freeze | 6 pack 591mL</t>
        </is>
      </c>
      <c r="C427" s="34" t="inlineStr">
        <is>
          <t>2) Electrolyte beverage (RTD)</t>
        </is>
      </c>
      <c r="D427" s="49">
        <f>IF('M2 Electrolyte RTD'!F11="","",'M2 Electrolyte RTD'!F11)</f>
        <v/>
      </c>
      <c r="E427" s="52">
        <f>IF('M2 Electrolyte RTD'!J11="","",'M2 Electrolyte RTD'!J11)</f>
        <v/>
      </c>
      <c r="F427" s="50">
        <f>IF('M2 Electrolyte RTD'!K11="","",'M2 Electrolyte RTD'!K11)</f>
        <v/>
      </c>
      <c r="G427" s="49">
        <f>IF('M2 Electrolyte RTD'!AM11="","",'M2 Electrolyte RTD'!AM11)</f>
        <v/>
      </c>
      <c r="H427" s="50">
        <f>IF('M2 Electrolyte RTD'!N11="","",'M2 Electrolyte RTD'!N11)</f>
        <v/>
      </c>
      <c r="I427" s="34">
        <f>IF('M2 Electrolyte RTD'!AJ11="","",'M2 Electrolyte RTD'!AJ11)</f>
        <v/>
      </c>
      <c r="J427" s="34" t="inlineStr">
        <is>
          <t>Volume + everyday low price; modest S&amp;S.</t>
        </is>
      </c>
    </row>
    <row r="428" ht="28" customHeight="1">
      <c r="A428" s="34" t="inlineStr">
        <is>
          <t>Gatorade</t>
        </is>
      </c>
      <c r="B428" s="34" t="inlineStr">
        <is>
          <t>Gatorade Thirst Quencher | Glacier Freeze | 12 pack 591mL</t>
        </is>
      </c>
      <c r="C428" s="34" t="inlineStr">
        <is>
          <t>2) Electrolyte beverage (RTD)</t>
        </is>
      </c>
      <c r="D428" s="49">
        <f>IF('M2 Electrolyte RTD'!F12="","",'M2 Electrolyte RTD'!F12)</f>
        <v/>
      </c>
      <c r="E428" s="52">
        <f>IF('M2 Electrolyte RTD'!J12="","",'M2 Electrolyte RTD'!J12)</f>
        <v/>
      </c>
      <c r="F428" s="50">
        <f>IF('M2 Electrolyte RTD'!K12="","",'M2 Electrolyte RTD'!K12)</f>
        <v/>
      </c>
      <c r="G428" s="49">
        <f>IF('M2 Electrolyte RTD'!AM12="","",'M2 Electrolyte RTD'!AM12)</f>
        <v/>
      </c>
      <c r="H428" s="50">
        <f>IF('M2 Electrolyte RTD'!N12="","",'M2 Electrolyte RTD'!N12)</f>
        <v/>
      </c>
      <c r="I428" s="34">
        <f>IF('M2 Electrolyte RTD'!AJ12="","",'M2 Electrolyte RTD'!AJ12)</f>
        <v/>
      </c>
      <c r="J428" s="34" t="inlineStr">
        <is>
          <t>Volume + everyday low price; modest S&amp;S.</t>
        </is>
      </c>
    </row>
    <row r="429" ht="28" customHeight="1">
      <c r="A429" s="34" t="inlineStr">
        <is>
          <t>Gatorade</t>
        </is>
      </c>
      <c r="B429" s="34" t="inlineStr">
        <is>
          <t>Gatorade Thirst Quencher | Glacier Freeze | 24 pack 591mL</t>
        </is>
      </c>
      <c r="C429" s="34" t="inlineStr">
        <is>
          <t>2) Electrolyte beverage (RTD)</t>
        </is>
      </c>
      <c r="D429" s="49">
        <f>IF('M2 Electrolyte RTD'!F13="","",'M2 Electrolyte RTD'!F13)</f>
        <v/>
      </c>
      <c r="E429" s="52">
        <f>IF('M2 Electrolyte RTD'!J13="","",'M2 Electrolyte RTD'!J13)</f>
        <v/>
      </c>
      <c r="F429" s="50">
        <f>IF('M2 Electrolyte RTD'!K13="","",'M2 Electrolyte RTD'!K13)</f>
        <v/>
      </c>
      <c r="G429" s="49">
        <f>IF('M2 Electrolyte RTD'!AM13="","",'M2 Electrolyte RTD'!AM13)</f>
        <v/>
      </c>
      <c r="H429" s="50">
        <f>IF('M2 Electrolyte RTD'!N13="","",'M2 Electrolyte RTD'!N13)</f>
        <v/>
      </c>
      <c r="I429" s="34">
        <f>IF('M2 Electrolyte RTD'!AJ13="","",'M2 Electrolyte RTD'!AJ13)</f>
        <v/>
      </c>
      <c r="J429" s="34" t="inlineStr">
        <is>
          <t>Volume + everyday low price; modest S&amp;S.</t>
        </is>
      </c>
    </row>
    <row r="430" ht="28" customHeight="1">
      <c r="A430" s="34" t="inlineStr">
        <is>
          <t>Gatorade</t>
        </is>
      </c>
      <c r="B430" s="34" t="inlineStr">
        <is>
          <t>Gatorade Thirst Quencher | Lemon-Lime | single 591mL</t>
        </is>
      </c>
      <c r="C430" s="34" t="inlineStr">
        <is>
          <t>2) Electrolyte beverage (RTD)</t>
        </is>
      </c>
      <c r="D430" s="49">
        <f>IF('M2 Electrolyte RTD'!F14="","",'M2 Electrolyte RTD'!F14)</f>
        <v/>
      </c>
      <c r="E430" s="52">
        <f>IF('M2 Electrolyte RTD'!J14="","",'M2 Electrolyte RTD'!J14)</f>
        <v/>
      </c>
      <c r="F430" s="50">
        <f>IF('M2 Electrolyte RTD'!K14="","",'M2 Electrolyte RTD'!K14)</f>
        <v/>
      </c>
      <c r="G430" s="49">
        <f>IF('M2 Electrolyte RTD'!AM14="","",'M2 Electrolyte RTD'!AM14)</f>
        <v/>
      </c>
      <c r="H430" s="50">
        <f>IF('M2 Electrolyte RTD'!N14="","",'M2 Electrolyte RTD'!N14)</f>
        <v/>
      </c>
      <c r="I430" s="34">
        <f>IF('M2 Electrolyte RTD'!AJ14="","",'M2 Electrolyte RTD'!AJ14)</f>
        <v/>
      </c>
      <c r="J430" s="34" t="inlineStr">
        <is>
          <t>Volume + everyday low price; modest S&amp;S.</t>
        </is>
      </c>
    </row>
    <row r="431" ht="28" customHeight="1">
      <c r="A431" s="34" t="inlineStr">
        <is>
          <t>Gatorade</t>
        </is>
      </c>
      <c r="B431" s="34" t="inlineStr">
        <is>
          <t>Gatorade Thirst Quencher | Lemon-Lime | 6 pack 591mL</t>
        </is>
      </c>
      <c r="C431" s="34" t="inlineStr">
        <is>
          <t>2) Electrolyte beverage (RTD)</t>
        </is>
      </c>
      <c r="D431" s="49">
        <f>IF('M2 Electrolyte RTD'!F15="","",'M2 Electrolyte RTD'!F15)</f>
        <v/>
      </c>
      <c r="E431" s="52">
        <f>IF('M2 Electrolyte RTD'!J15="","",'M2 Electrolyte RTD'!J15)</f>
        <v/>
      </c>
      <c r="F431" s="50">
        <f>IF('M2 Electrolyte RTD'!K15="","",'M2 Electrolyte RTD'!K15)</f>
        <v/>
      </c>
      <c r="G431" s="49">
        <f>IF('M2 Electrolyte RTD'!AM15="","",'M2 Electrolyte RTD'!AM15)</f>
        <v/>
      </c>
      <c r="H431" s="50">
        <f>IF('M2 Electrolyte RTD'!N15="","",'M2 Electrolyte RTD'!N15)</f>
        <v/>
      </c>
      <c r="I431" s="34">
        <f>IF('M2 Electrolyte RTD'!AJ15="","",'M2 Electrolyte RTD'!AJ15)</f>
        <v/>
      </c>
      <c r="J431" s="34" t="inlineStr">
        <is>
          <t>Volume + everyday low price; modest S&amp;S.</t>
        </is>
      </c>
    </row>
    <row r="432" ht="28" customHeight="1">
      <c r="A432" s="34" t="inlineStr">
        <is>
          <t>Gatorade</t>
        </is>
      </c>
      <c r="B432" s="34" t="inlineStr">
        <is>
          <t>Gatorade Thirst Quencher | Lemon-Lime | 12 pack 591mL</t>
        </is>
      </c>
      <c r="C432" s="34" t="inlineStr">
        <is>
          <t>2) Electrolyte beverage (RTD)</t>
        </is>
      </c>
      <c r="D432" s="49">
        <f>IF('M2 Electrolyte RTD'!F16="","",'M2 Electrolyte RTD'!F16)</f>
        <v/>
      </c>
      <c r="E432" s="52">
        <f>IF('M2 Electrolyte RTD'!J16="","",'M2 Electrolyte RTD'!J16)</f>
        <v/>
      </c>
      <c r="F432" s="50">
        <f>IF('M2 Electrolyte RTD'!K16="","",'M2 Electrolyte RTD'!K16)</f>
        <v/>
      </c>
      <c r="G432" s="49">
        <f>IF('M2 Electrolyte RTD'!AM16="","",'M2 Electrolyte RTD'!AM16)</f>
        <v/>
      </c>
      <c r="H432" s="50">
        <f>IF('M2 Electrolyte RTD'!N16="","",'M2 Electrolyte RTD'!N16)</f>
        <v/>
      </c>
      <c r="I432" s="34">
        <f>IF('M2 Electrolyte RTD'!AJ16="","",'M2 Electrolyte RTD'!AJ16)</f>
        <v/>
      </c>
      <c r="J432" s="34" t="inlineStr">
        <is>
          <t>Volume + everyday low price; modest S&amp;S.</t>
        </is>
      </c>
    </row>
    <row r="433" ht="28" customHeight="1">
      <c r="A433" s="34" t="inlineStr">
        <is>
          <t>Gatorade</t>
        </is>
      </c>
      <c r="B433" s="34" t="inlineStr">
        <is>
          <t>Gatorade Thirst Quencher | Lemon-Lime | 24 pack 591mL</t>
        </is>
      </c>
      <c r="C433" s="34" t="inlineStr">
        <is>
          <t>2) Electrolyte beverage (RTD)</t>
        </is>
      </c>
      <c r="D433" s="49">
        <f>IF('M2 Electrolyte RTD'!F17="","",'M2 Electrolyte RTD'!F17)</f>
        <v/>
      </c>
      <c r="E433" s="52">
        <f>IF('M2 Electrolyte RTD'!J17="","",'M2 Electrolyte RTD'!J17)</f>
        <v/>
      </c>
      <c r="F433" s="50">
        <f>IF('M2 Electrolyte RTD'!K17="","",'M2 Electrolyte RTD'!K17)</f>
        <v/>
      </c>
      <c r="G433" s="49">
        <f>IF('M2 Electrolyte RTD'!AM17="","",'M2 Electrolyte RTD'!AM17)</f>
        <v/>
      </c>
      <c r="H433" s="50">
        <f>IF('M2 Electrolyte RTD'!N17="","",'M2 Electrolyte RTD'!N17)</f>
        <v/>
      </c>
      <c r="I433" s="34">
        <f>IF('M2 Electrolyte RTD'!AJ17="","",'M2 Electrolyte RTD'!AJ17)</f>
        <v/>
      </c>
      <c r="J433" s="34" t="inlineStr">
        <is>
          <t>Volume + everyday low price; modest S&amp;S.</t>
        </is>
      </c>
    </row>
    <row r="434" ht="28" customHeight="1">
      <c r="A434" s="34" t="inlineStr">
        <is>
          <t>Gatorade</t>
        </is>
      </c>
      <c r="B434" s="34" t="inlineStr">
        <is>
          <t>Gatorade Thirst Quencher | Orange | single 591mL</t>
        </is>
      </c>
      <c r="C434" s="34" t="inlineStr">
        <is>
          <t>2) Electrolyte beverage (RTD)</t>
        </is>
      </c>
      <c r="D434" s="49">
        <f>IF('M2 Electrolyte RTD'!F18="","",'M2 Electrolyte RTD'!F18)</f>
        <v/>
      </c>
      <c r="E434" s="52">
        <f>IF('M2 Electrolyte RTD'!J18="","",'M2 Electrolyte RTD'!J18)</f>
        <v/>
      </c>
      <c r="F434" s="50">
        <f>IF('M2 Electrolyte RTD'!K18="","",'M2 Electrolyte RTD'!K18)</f>
        <v/>
      </c>
      <c r="G434" s="49">
        <f>IF('M2 Electrolyte RTD'!AM18="","",'M2 Electrolyte RTD'!AM18)</f>
        <v/>
      </c>
      <c r="H434" s="50">
        <f>IF('M2 Electrolyte RTD'!N18="","",'M2 Electrolyte RTD'!N18)</f>
        <v/>
      </c>
      <c r="I434" s="34">
        <f>IF('M2 Electrolyte RTD'!AJ18="","",'M2 Electrolyte RTD'!AJ18)</f>
        <v/>
      </c>
      <c r="J434" s="34" t="inlineStr">
        <is>
          <t>Volume + everyday low price; modest S&amp;S.</t>
        </is>
      </c>
    </row>
    <row r="435" ht="28" customHeight="1">
      <c r="A435" s="34" t="inlineStr">
        <is>
          <t>Gatorade</t>
        </is>
      </c>
      <c r="B435" s="34" t="inlineStr">
        <is>
          <t>Gatorade Thirst Quencher | Orange | 6 pack 591mL</t>
        </is>
      </c>
      <c r="C435" s="34" t="inlineStr">
        <is>
          <t>2) Electrolyte beverage (RTD)</t>
        </is>
      </c>
      <c r="D435" s="49">
        <f>IF('M2 Electrolyte RTD'!F19="","",'M2 Electrolyte RTD'!F19)</f>
        <v/>
      </c>
      <c r="E435" s="52">
        <f>IF('M2 Electrolyte RTD'!J19="","",'M2 Electrolyte RTD'!J19)</f>
        <v/>
      </c>
      <c r="F435" s="50">
        <f>IF('M2 Electrolyte RTD'!K19="","",'M2 Electrolyte RTD'!K19)</f>
        <v/>
      </c>
      <c r="G435" s="49">
        <f>IF('M2 Electrolyte RTD'!AM19="","",'M2 Electrolyte RTD'!AM19)</f>
        <v/>
      </c>
      <c r="H435" s="50">
        <f>IF('M2 Electrolyte RTD'!N19="","",'M2 Electrolyte RTD'!N19)</f>
        <v/>
      </c>
      <c r="I435" s="34">
        <f>IF('M2 Electrolyte RTD'!AJ19="","",'M2 Electrolyte RTD'!AJ19)</f>
        <v/>
      </c>
      <c r="J435" s="34" t="inlineStr">
        <is>
          <t>Volume + everyday low price; modest S&amp;S.</t>
        </is>
      </c>
    </row>
    <row r="436" ht="28" customHeight="1">
      <c r="A436" s="34" t="inlineStr">
        <is>
          <t>Gatorade</t>
        </is>
      </c>
      <c r="B436" s="34" t="inlineStr">
        <is>
          <t>Gatorade Thirst Quencher | Orange | 12 pack 591mL</t>
        </is>
      </c>
      <c r="C436" s="34" t="inlineStr">
        <is>
          <t>2) Electrolyte beverage (RTD)</t>
        </is>
      </c>
      <c r="D436" s="49">
        <f>IF('M2 Electrolyte RTD'!F20="","",'M2 Electrolyte RTD'!F20)</f>
        <v/>
      </c>
      <c r="E436" s="52">
        <f>IF('M2 Electrolyte RTD'!J20="","",'M2 Electrolyte RTD'!J20)</f>
        <v/>
      </c>
      <c r="F436" s="50">
        <f>IF('M2 Electrolyte RTD'!K20="","",'M2 Electrolyte RTD'!K20)</f>
        <v/>
      </c>
      <c r="G436" s="49">
        <f>IF('M2 Electrolyte RTD'!AM20="","",'M2 Electrolyte RTD'!AM20)</f>
        <v/>
      </c>
      <c r="H436" s="50">
        <f>IF('M2 Electrolyte RTD'!N20="","",'M2 Electrolyte RTD'!N20)</f>
        <v/>
      </c>
      <c r="I436" s="34">
        <f>IF('M2 Electrolyte RTD'!AJ20="","",'M2 Electrolyte RTD'!AJ20)</f>
        <v/>
      </c>
      <c r="J436" s="34" t="inlineStr">
        <is>
          <t>Volume + everyday low price; modest S&amp;S.</t>
        </is>
      </c>
    </row>
    <row r="437" ht="28" customHeight="1">
      <c r="A437" s="34" t="inlineStr">
        <is>
          <t>Gatorade</t>
        </is>
      </c>
      <c r="B437" s="34" t="inlineStr">
        <is>
          <t>Gatorade Thirst Quencher | Orange | 24 pack 591mL</t>
        </is>
      </c>
      <c r="C437" s="34" t="inlineStr">
        <is>
          <t>2) Electrolyte beverage (RTD)</t>
        </is>
      </c>
      <c r="D437" s="49">
        <f>IF('M2 Electrolyte RTD'!F21="","",'M2 Electrolyte RTD'!F21)</f>
        <v/>
      </c>
      <c r="E437" s="52">
        <f>IF('M2 Electrolyte RTD'!J21="","",'M2 Electrolyte RTD'!J21)</f>
        <v/>
      </c>
      <c r="F437" s="50">
        <f>IF('M2 Electrolyte RTD'!K21="","",'M2 Electrolyte RTD'!K21)</f>
        <v/>
      </c>
      <c r="G437" s="49">
        <f>IF('M2 Electrolyte RTD'!AM21="","",'M2 Electrolyte RTD'!AM21)</f>
        <v/>
      </c>
      <c r="H437" s="50">
        <f>IF('M2 Electrolyte RTD'!N21="","",'M2 Electrolyte RTD'!N21)</f>
        <v/>
      </c>
      <c r="I437" s="34">
        <f>IF('M2 Electrolyte RTD'!AJ21="","",'M2 Electrolyte RTD'!AJ21)</f>
        <v/>
      </c>
      <c r="J437" s="34" t="inlineStr">
        <is>
          <t>Volume + everyday low price; modest S&amp;S.</t>
        </is>
      </c>
    </row>
    <row r="438" ht="28" customHeight="1">
      <c r="A438" s="34" t="inlineStr">
        <is>
          <t>Gatorade</t>
        </is>
      </c>
      <c r="B438" s="34" t="inlineStr">
        <is>
          <t>Gatorade Thirst Quencher | Riptide Rush | single 591mL</t>
        </is>
      </c>
      <c r="C438" s="34" t="inlineStr">
        <is>
          <t>2) Electrolyte beverage (RTD)</t>
        </is>
      </c>
      <c r="D438" s="49">
        <f>IF('M2 Electrolyte RTD'!F22="","",'M2 Electrolyte RTD'!F22)</f>
        <v/>
      </c>
      <c r="E438" s="52">
        <f>IF('M2 Electrolyte RTD'!J22="","",'M2 Electrolyte RTD'!J22)</f>
        <v/>
      </c>
      <c r="F438" s="50">
        <f>IF('M2 Electrolyte RTD'!K22="","",'M2 Electrolyte RTD'!K22)</f>
        <v/>
      </c>
      <c r="G438" s="49">
        <f>IF('M2 Electrolyte RTD'!AM22="","",'M2 Electrolyte RTD'!AM22)</f>
        <v/>
      </c>
      <c r="H438" s="50">
        <f>IF('M2 Electrolyte RTD'!N22="","",'M2 Electrolyte RTD'!N22)</f>
        <v/>
      </c>
      <c r="I438" s="34">
        <f>IF('M2 Electrolyte RTD'!AJ22="","",'M2 Electrolyte RTD'!AJ22)</f>
        <v/>
      </c>
      <c r="J438" s="34" t="inlineStr">
        <is>
          <t>Volume + everyday low price; modest S&amp;S.</t>
        </is>
      </c>
    </row>
    <row r="439" ht="28" customHeight="1">
      <c r="A439" s="34" t="inlineStr">
        <is>
          <t>Gatorade</t>
        </is>
      </c>
      <c r="B439" s="34" t="inlineStr">
        <is>
          <t>Gatorade Thirst Quencher | Riptide Rush | 6 pack 591mL</t>
        </is>
      </c>
      <c r="C439" s="34" t="inlineStr">
        <is>
          <t>2) Electrolyte beverage (RTD)</t>
        </is>
      </c>
      <c r="D439" s="49">
        <f>IF('M2 Electrolyte RTD'!F23="","",'M2 Electrolyte RTD'!F23)</f>
        <v/>
      </c>
      <c r="E439" s="52">
        <f>IF('M2 Electrolyte RTD'!J23="","",'M2 Electrolyte RTD'!J23)</f>
        <v/>
      </c>
      <c r="F439" s="50">
        <f>IF('M2 Electrolyte RTD'!K23="","",'M2 Electrolyte RTD'!K23)</f>
        <v/>
      </c>
      <c r="G439" s="49">
        <f>IF('M2 Electrolyte RTD'!AM23="","",'M2 Electrolyte RTD'!AM23)</f>
        <v/>
      </c>
      <c r="H439" s="50">
        <f>IF('M2 Electrolyte RTD'!N23="","",'M2 Electrolyte RTD'!N23)</f>
        <v/>
      </c>
      <c r="I439" s="34">
        <f>IF('M2 Electrolyte RTD'!AJ23="","",'M2 Electrolyte RTD'!AJ23)</f>
        <v/>
      </c>
      <c r="J439" s="34" t="inlineStr">
        <is>
          <t>Volume + everyday low price; modest S&amp;S.</t>
        </is>
      </c>
    </row>
    <row r="440" ht="28" customHeight="1">
      <c r="A440" s="34" t="inlineStr">
        <is>
          <t>Gatorade</t>
        </is>
      </c>
      <c r="B440" s="34" t="inlineStr">
        <is>
          <t>Gatorade Thirst Quencher | Riptide Rush | 12 pack 591mL</t>
        </is>
      </c>
      <c r="C440" s="34" t="inlineStr">
        <is>
          <t>2) Electrolyte beverage (RTD)</t>
        </is>
      </c>
      <c r="D440" s="49">
        <f>IF('M2 Electrolyte RTD'!F24="","",'M2 Electrolyte RTD'!F24)</f>
        <v/>
      </c>
      <c r="E440" s="52">
        <f>IF('M2 Electrolyte RTD'!J24="","",'M2 Electrolyte RTD'!J24)</f>
        <v/>
      </c>
      <c r="F440" s="50">
        <f>IF('M2 Electrolyte RTD'!K24="","",'M2 Electrolyte RTD'!K24)</f>
        <v/>
      </c>
      <c r="G440" s="49">
        <f>IF('M2 Electrolyte RTD'!AM24="","",'M2 Electrolyte RTD'!AM24)</f>
        <v/>
      </c>
      <c r="H440" s="50">
        <f>IF('M2 Electrolyte RTD'!N24="","",'M2 Electrolyte RTD'!N24)</f>
        <v/>
      </c>
      <c r="I440" s="34">
        <f>IF('M2 Electrolyte RTD'!AJ24="","",'M2 Electrolyte RTD'!AJ24)</f>
        <v/>
      </c>
      <c r="J440" s="34" t="inlineStr">
        <is>
          <t>Volume + everyday low price; modest S&amp;S.</t>
        </is>
      </c>
    </row>
    <row r="441" ht="28" customHeight="1">
      <c r="A441" s="34" t="inlineStr">
        <is>
          <t>Gatorade</t>
        </is>
      </c>
      <c r="B441" s="34" t="inlineStr">
        <is>
          <t>Gatorade Thirst Quencher | Riptide Rush | 24 pack 591mL</t>
        </is>
      </c>
      <c r="C441" s="34" t="inlineStr">
        <is>
          <t>2) Electrolyte beverage (RTD)</t>
        </is>
      </c>
      <c r="D441" s="49">
        <f>IF('M2 Electrolyte RTD'!F25="","",'M2 Electrolyte RTD'!F25)</f>
        <v/>
      </c>
      <c r="E441" s="52">
        <f>IF('M2 Electrolyte RTD'!J25="","",'M2 Electrolyte RTD'!J25)</f>
        <v/>
      </c>
      <c r="F441" s="50">
        <f>IF('M2 Electrolyte RTD'!K25="","",'M2 Electrolyte RTD'!K25)</f>
        <v/>
      </c>
      <c r="G441" s="49">
        <f>IF('M2 Electrolyte RTD'!AM25="","",'M2 Electrolyte RTD'!AM25)</f>
        <v/>
      </c>
      <c r="H441" s="50">
        <f>IF('M2 Electrolyte RTD'!N25="","",'M2 Electrolyte RTD'!N25)</f>
        <v/>
      </c>
      <c r="I441" s="34">
        <f>IF('M2 Electrolyte RTD'!AJ25="","",'M2 Electrolyte RTD'!AJ25)</f>
        <v/>
      </c>
      <c r="J441" s="34" t="inlineStr">
        <is>
          <t>Volume + everyday low price; modest S&amp;S.</t>
        </is>
      </c>
    </row>
    <row r="442" ht="28" customHeight="1">
      <c r="A442" s="34" t="inlineStr">
        <is>
          <t>Gatorade</t>
        </is>
      </c>
      <c r="B442" s="34" t="inlineStr">
        <is>
          <t>Gatorade Zero Sugar | Glacier Cherry | single 591mL</t>
        </is>
      </c>
      <c r="C442" s="34" t="inlineStr">
        <is>
          <t>2) Electrolyte beverage (RTD)</t>
        </is>
      </c>
      <c r="D442" s="49">
        <f>IF('M2 Electrolyte RTD'!F26="","",'M2 Electrolyte RTD'!F26)</f>
        <v/>
      </c>
      <c r="E442" s="52">
        <f>IF('M2 Electrolyte RTD'!J26="","",'M2 Electrolyte RTD'!J26)</f>
        <v/>
      </c>
      <c r="F442" s="50">
        <f>IF('M2 Electrolyte RTD'!K26="","",'M2 Electrolyte RTD'!K26)</f>
        <v/>
      </c>
      <c r="G442" s="49">
        <f>IF('M2 Electrolyte RTD'!AM26="","",'M2 Electrolyte RTD'!AM26)</f>
        <v/>
      </c>
      <c r="H442" s="50">
        <f>IF('M2 Electrolyte RTD'!N26="","",'M2 Electrolyte RTD'!N26)</f>
        <v/>
      </c>
      <c r="I442" s="34">
        <f>IF('M2 Electrolyte RTD'!AJ26="","",'M2 Electrolyte RTD'!AJ26)</f>
        <v/>
      </c>
      <c r="J442" s="34" t="inlineStr">
        <is>
          <t>Volume + everyday low price; modest S&amp;S.</t>
        </is>
      </c>
    </row>
    <row r="443" ht="28" customHeight="1">
      <c r="A443" s="34" t="inlineStr">
        <is>
          <t>Gatorade</t>
        </is>
      </c>
      <c r="B443" s="34" t="inlineStr">
        <is>
          <t>Gatorade Zero Sugar | Glacier Cherry | 6 pack 591mL</t>
        </is>
      </c>
      <c r="C443" s="34" t="inlineStr">
        <is>
          <t>2) Electrolyte beverage (RTD)</t>
        </is>
      </c>
      <c r="D443" s="49">
        <f>IF('M2 Electrolyte RTD'!F27="","",'M2 Electrolyte RTD'!F27)</f>
        <v/>
      </c>
      <c r="E443" s="52">
        <f>IF('M2 Electrolyte RTD'!J27="","",'M2 Electrolyte RTD'!J27)</f>
        <v/>
      </c>
      <c r="F443" s="50">
        <f>IF('M2 Electrolyte RTD'!K27="","",'M2 Electrolyte RTD'!K27)</f>
        <v/>
      </c>
      <c r="G443" s="49">
        <f>IF('M2 Electrolyte RTD'!AM27="","",'M2 Electrolyte RTD'!AM27)</f>
        <v/>
      </c>
      <c r="H443" s="50">
        <f>IF('M2 Electrolyte RTD'!N27="","",'M2 Electrolyte RTD'!N27)</f>
        <v/>
      </c>
      <c r="I443" s="34">
        <f>IF('M2 Electrolyte RTD'!AJ27="","",'M2 Electrolyte RTD'!AJ27)</f>
        <v/>
      </c>
      <c r="J443" s="34" t="inlineStr">
        <is>
          <t>Volume + everyday low price; modest S&amp;S.</t>
        </is>
      </c>
    </row>
    <row r="444" ht="28" customHeight="1">
      <c r="A444" s="34" t="inlineStr">
        <is>
          <t>Gatorade</t>
        </is>
      </c>
      <c r="B444" s="34" t="inlineStr">
        <is>
          <t>Gatorade Zero Sugar | Glacier Cherry | 12 pack 591mL</t>
        </is>
      </c>
      <c r="C444" s="34" t="inlineStr">
        <is>
          <t>2) Electrolyte beverage (RTD)</t>
        </is>
      </c>
      <c r="D444" s="49">
        <f>IF('M2 Electrolyte RTD'!F28="","",'M2 Electrolyte RTD'!F28)</f>
        <v/>
      </c>
      <c r="E444" s="52">
        <f>IF('M2 Electrolyte RTD'!J28="","",'M2 Electrolyte RTD'!J28)</f>
        <v/>
      </c>
      <c r="F444" s="50">
        <f>IF('M2 Electrolyte RTD'!K28="","",'M2 Electrolyte RTD'!K28)</f>
        <v/>
      </c>
      <c r="G444" s="49">
        <f>IF('M2 Electrolyte RTD'!AM28="","",'M2 Electrolyte RTD'!AM28)</f>
        <v/>
      </c>
      <c r="H444" s="50">
        <f>IF('M2 Electrolyte RTD'!N28="","",'M2 Electrolyte RTD'!N28)</f>
        <v/>
      </c>
      <c r="I444" s="34">
        <f>IF('M2 Electrolyte RTD'!AJ28="","",'M2 Electrolyte RTD'!AJ28)</f>
        <v/>
      </c>
      <c r="J444" s="34" t="inlineStr">
        <is>
          <t>Volume + everyday low price; modest S&amp;S.</t>
        </is>
      </c>
    </row>
    <row r="445" ht="28" customHeight="1">
      <c r="A445" s="34" t="inlineStr">
        <is>
          <t>Gatorade</t>
        </is>
      </c>
      <c r="B445" s="34" t="inlineStr">
        <is>
          <t>Gatorade Zero Sugar | Glacier Cherry | 24 pack 591mL</t>
        </is>
      </c>
      <c r="C445" s="34" t="inlineStr">
        <is>
          <t>2) Electrolyte beverage (RTD)</t>
        </is>
      </c>
      <c r="D445" s="49">
        <f>IF('M2 Electrolyte RTD'!F29="","",'M2 Electrolyte RTD'!F29)</f>
        <v/>
      </c>
      <c r="E445" s="52">
        <f>IF('M2 Electrolyte RTD'!J29="","",'M2 Electrolyte RTD'!J29)</f>
        <v/>
      </c>
      <c r="F445" s="50">
        <f>IF('M2 Electrolyte RTD'!K29="","",'M2 Electrolyte RTD'!K29)</f>
        <v/>
      </c>
      <c r="G445" s="49">
        <f>IF('M2 Electrolyte RTD'!AM29="","",'M2 Electrolyte RTD'!AM29)</f>
        <v/>
      </c>
      <c r="H445" s="50">
        <f>IF('M2 Electrolyte RTD'!N29="","",'M2 Electrolyte RTD'!N29)</f>
        <v/>
      </c>
      <c r="I445" s="34">
        <f>IF('M2 Electrolyte RTD'!AJ29="","",'M2 Electrolyte RTD'!AJ29)</f>
        <v/>
      </c>
      <c r="J445" s="34" t="inlineStr">
        <is>
          <t>Volume + everyday low price; modest S&amp;S.</t>
        </is>
      </c>
    </row>
    <row r="446" ht="28" customHeight="1">
      <c r="A446" s="34" t="inlineStr">
        <is>
          <t>Gatorade</t>
        </is>
      </c>
      <c r="B446" s="34" t="inlineStr">
        <is>
          <t>Gatorade Zero Sugar | Lemon-Lime | single 591mL</t>
        </is>
      </c>
      <c r="C446" s="34" t="inlineStr">
        <is>
          <t>2) Electrolyte beverage (RTD)</t>
        </is>
      </c>
      <c r="D446" s="49">
        <f>IF('M2 Electrolyte RTD'!F30="","",'M2 Electrolyte RTD'!F30)</f>
        <v/>
      </c>
      <c r="E446" s="52">
        <f>IF('M2 Electrolyte RTD'!J30="","",'M2 Electrolyte RTD'!J30)</f>
        <v/>
      </c>
      <c r="F446" s="50">
        <f>IF('M2 Electrolyte RTD'!K30="","",'M2 Electrolyte RTD'!K30)</f>
        <v/>
      </c>
      <c r="G446" s="49">
        <f>IF('M2 Electrolyte RTD'!AM30="","",'M2 Electrolyte RTD'!AM30)</f>
        <v/>
      </c>
      <c r="H446" s="50">
        <f>IF('M2 Electrolyte RTD'!N30="","",'M2 Electrolyte RTD'!N30)</f>
        <v/>
      </c>
      <c r="I446" s="34">
        <f>IF('M2 Electrolyte RTD'!AJ30="","",'M2 Electrolyte RTD'!AJ30)</f>
        <v/>
      </c>
      <c r="J446" s="34" t="inlineStr">
        <is>
          <t>Volume + everyday low price; modest S&amp;S.</t>
        </is>
      </c>
    </row>
    <row r="447" ht="28" customHeight="1">
      <c r="A447" s="34" t="inlineStr">
        <is>
          <t>Gatorade</t>
        </is>
      </c>
      <c r="B447" s="34" t="inlineStr">
        <is>
          <t>Gatorade Zero Sugar | Lemon-Lime | 6 pack 591mL</t>
        </is>
      </c>
      <c r="C447" s="34" t="inlineStr">
        <is>
          <t>2) Electrolyte beverage (RTD)</t>
        </is>
      </c>
      <c r="D447" s="49">
        <f>IF('M2 Electrolyte RTD'!F31="","",'M2 Electrolyte RTD'!F31)</f>
        <v/>
      </c>
      <c r="E447" s="52">
        <f>IF('M2 Electrolyte RTD'!J31="","",'M2 Electrolyte RTD'!J31)</f>
        <v/>
      </c>
      <c r="F447" s="50">
        <f>IF('M2 Electrolyte RTD'!K31="","",'M2 Electrolyte RTD'!K31)</f>
        <v/>
      </c>
      <c r="G447" s="49">
        <f>IF('M2 Electrolyte RTD'!AM31="","",'M2 Electrolyte RTD'!AM31)</f>
        <v/>
      </c>
      <c r="H447" s="50">
        <f>IF('M2 Electrolyte RTD'!N31="","",'M2 Electrolyte RTD'!N31)</f>
        <v/>
      </c>
      <c r="I447" s="34">
        <f>IF('M2 Electrolyte RTD'!AJ31="","",'M2 Electrolyte RTD'!AJ31)</f>
        <v/>
      </c>
      <c r="J447" s="34" t="inlineStr">
        <is>
          <t>Volume + everyday low price; modest S&amp;S.</t>
        </is>
      </c>
    </row>
    <row r="448" ht="28" customHeight="1">
      <c r="A448" s="34" t="inlineStr">
        <is>
          <t>Gatorade</t>
        </is>
      </c>
      <c r="B448" s="34" t="inlineStr">
        <is>
          <t>Gatorade Zero Sugar | Lemon-Lime | 12 pack 591mL</t>
        </is>
      </c>
      <c r="C448" s="34" t="inlineStr">
        <is>
          <t>2) Electrolyte beverage (RTD)</t>
        </is>
      </c>
      <c r="D448" s="49">
        <f>IF('M2 Electrolyte RTD'!F32="","",'M2 Electrolyte RTD'!F32)</f>
        <v/>
      </c>
      <c r="E448" s="52">
        <f>IF('M2 Electrolyte RTD'!J32="","",'M2 Electrolyte RTD'!J32)</f>
        <v/>
      </c>
      <c r="F448" s="50">
        <f>IF('M2 Electrolyte RTD'!K32="","",'M2 Electrolyte RTD'!K32)</f>
        <v/>
      </c>
      <c r="G448" s="49">
        <f>IF('M2 Electrolyte RTD'!AM32="","",'M2 Electrolyte RTD'!AM32)</f>
        <v/>
      </c>
      <c r="H448" s="50">
        <f>IF('M2 Electrolyte RTD'!N32="","",'M2 Electrolyte RTD'!N32)</f>
        <v/>
      </c>
      <c r="I448" s="34">
        <f>IF('M2 Electrolyte RTD'!AJ32="","",'M2 Electrolyte RTD'!AJ32)</f>
        <v/>
      </c>
      <c r="J448" s="34" t="inlineStr">
        <is>
          <t>Volume + everyday low price; modest S&amp;S.</t>
        </is>
      </c>
    </row>
    <row r="449" ht="28" customHeight="1">
      <c r="A449" s="34" t="inlineStr">
        <is>
          <t>Gatorade</t>
        </is>
      </c>
      <c r="B449" s="34" t="inlineStr">
        <is>
          <t>Gatorade Zero Sugar | Lemon-Lime | 24 pack 591mL</t>
        </is>
      </c>
      <c r="C449" s="34" t="inlineStr">
        <is>
          <t>2) Electrolyte beverage (RTD)</t>
        </is>
      </c>
      <c r="D449" s="49">
        <f>IF('M2 Electrolyte RTD'!F33="","",'M2 Electrolyte RTD'!F33)</f>
        <v/>
      </c>
      <c r="E449" s="52">
        <f>IF('M2 Electrolyte RTD'!J33="","",'M2 Electrolyte RTD'!J33)</f>
        <v/>
      </c>
      <c r="F449" s="50">
        <f>IF('M2 Electrolyte RTD'!K33="","",'M2 Electrolyte RTD'!K33)</f>
        <v/>
      </c>
      <c r="G449" s="49">
        <f>IF('M2 Electrolyte RTD'!AM33="","",'M2 Electrolyte RTD'!AM33)</f>
        <v/>
      </c>
      <c r="H449" s="50">
        <f>IF('M2 Electrolyte RTD'!N33="","",'M2 Electrolyte RTD'!N33)</f>
        <v/>
      </c>
      <c r="I449" s="34">
        <f>IF('M2 Electrolyte RTD'!AJ33="","",'M2 Electrolyte RTD'!AJ33)</f>
        <v/>
      </c>
      <c r="J449" s="34" t="inlineStr">
        <is>
          <t>Volume + everyday low price; modest S&amp;S.</t>
        </is>
      </c>
    </row>
    <row r="450" ht="28" customHeight="1">
      <c r="A450" s="34" t="inlineStr">
        <is>
          <t>Gatorade</t>
        </is>
      </c>
      <c r="B450" s="34" t="inlineStr">
        <is>
          <t>Gatorade Zero Sugar | Orange | single 591mL</t>
        </is>
      </c>
      <c r="C450" s="34" t="inlineStr">
        <is>
          <t>2) Electrolyte beverage (RTD)</t>
        </is>
      </c>
      <c r="D450" s="49">
        <f>IF('M2 Electrolyte RTD'!F34="","",'M2 Electrolyte RTD'!F34)</f>
        <v/>
      </c>
      <c r="E450" s="52">
        <f>IF('M2 Electrolyte RTD'!J34="","",'M2 Electrolyte RTD'!J34)</f>
        <v/>
      </c>
      <c r="F450" s="50">
        <f>IF('M2 Electrolyte RTD'!K34="","",'M2 Electrolyte RTD'!K34)</f>
        <v/>
      </c>
      <c r="G450" s="49">
        <f>IF('M2 Electrolyte RTD'!AM34="","",'M2 Electrolyte RTD'!AM34)</f>
        <v/>
      </c>
      <c r="H450" s="50">
        <f>IF('M2 Electrolyte RTD'!N34="","",'M2 Electrolyte RTD'!N34)</f>
        <v/>
      </c>
      <c r="I450" s="34">
        <f>IF('M2 Electrolyte RTD'!AJ34="","",'M2 Electrolyte RTD'!AJ34)</f>
        <v/>
      </c>
      <c r="J450" s="34" t="inlineStr">
        <is>
          <t>Volume + everyday low price; modest S&amp;S.</t>
        </is>
      </c>
    </row>
    <row r="451" ht="28" customHeight="1">
      <c r="A451" s="34" t="inlineStr">
        <is>
          <t>Gatorade</t>
        </is>
      </c>
      <c r="B451" s="34" t="inlineStr">
        <is>
          <t>Gatorade Zero Sugar | Orange | 6 pack 591mL</t>
        </is>
      </c>
      <c r="C451" s="34" t="inlineStr">
        <is>
          <t>2) Electrolyte beverage (RTD)</t>
        </is>
      </c>
      <c r="D451" s="49">
        <f>IF('M2 Electrolyte RTD'!F35="","",'M2 Electrolyte RTD'!F35)</f>
        <v/>
      </c>
      <c r="E451" s="52">
        <f>IF('M2 Electrolyte RTD'!J35="","",'M2 Electrolyte RTD'!J35)</f>
        <v/>
      </c>
      <c r="F451" s="50">
        <f>IF('M2 Electrolyte RTD'!K35="","",'M2 Electrolyte RTD'!K35)</f>
        <v/>
      </c>
      <c r="G451" s="49">
        <f>IF('M2 Electrolyte RTD'!AM35="","",'M2 Electrolyte RTD'!AM35)</f>
        <v/>
      </c>
      <c r="H451" s="50">
        <f>IF('M2 Electrolyte RTD'!N35="","",'M2 Electrolyte RTD'!N35)</f>
        <v/>
      </c>
      <c r="I451" s="34">
        <f>IF('M2 Electrolyte RTD'!AJ35="","",'M2 Electrolyte RTD'!AJ35)</f>
        <v/>
      </c>
      <c r="J451" s="34" t="inlineStr">
        <is>
          <t>Volume + everyday low price; modest S&amp;S.</t>
        </is>
      </c>
    </row>
    <row r="452" ht="28" customHeight="1">
      <c r="A452" s="34" t="inlineStr">
        <is>
          <t>Gatorade</t>
        </is>
      </c>
      <c r="B452" s="34" t="inlineStr">
        <is>
          <t>Gatorade Zero Sugar | Orange | 12 pack 591mL</t>
        </is>
      </c>
      <c r="C452" s="34" t="inlineStr">
        <is>
          <t>2) Electrolyte beverage (RTD)</t>
        </is>
      </c>
      <c r="D452" s="49">
        <f>IF('M2 Electrolyte RTD'!F36="","",'M2 Electrolyte RTD'!F36)</f>
        <v/>
      </c>
      <c r="E452" s="52">
        <f>IF('M2 Electrolyte RTD'!J36="","",'M2 Electrolyte RTD'!J36)</f>
        <v/>
      </c>
      <c r="F452" s="50">
        <f>IF('M2 Electrolyte RTD'!K36="","",'M2 Electrolyte RTD'!K36)</f>
        <v/>
      </c>
      <c r="G452" s="49">
        <f>IF('M2 Electrolyte RTD'!AM36="","",'M2 Electrolyte RTD'!AM36)</f>
        <v/>
      </c>
      <c r="H452" s="50">
        <f>IF('M2 Electrolyte RTD'!N36="","",'M2 Electrolyte RTD'!N36)</f>
        <v/>
      </c>
      <c r="I452" s="34">
        <f>IF('M2 Electrolyte RTD'!AJ36="","",'M2 Electrolyte RTD'!AJ36)</f>
        <v/>
      </c>
      <c r="J452" s="34" t="inlineStr">
        <is>
          <t>Volume + everyday low price; modest S&amp;S.</t>
        </is>
      </c>
    </row>
    <row r="453" ht="28" customHeight="1">
      <c r="A453" s="34" t="inlineStr">
        <is>
          <t>Gatorade</t>
        </is>
      </c>
      <c r="B453" s="34" t="inlineStr">
        <is>
          <t>Gatorade Zero Sugar | Orange | 24 pack 591mL</t>
        </is>
      </c>
      <c r="C453" s="34" t="inlineStr">
        <is>
          <t>2) Electrolyte beverage (RTD)</t>
        </is>
      </c>
      <c r="D453" s="49">
        <f>IF('M2 Electrolyte RTD'!F37="","",'M2 Electrolyte RTD'!F37)</f>
        <v/>
      </c>
      <c r="E453" s="52">
        <f>IF('M2 Electrolyte RTD'!J37="","",'M2 Electrolyte RTD'!J37)</f>
        <v/>
      </c>
      <c r="F453" s="50">
        <f>IF('M2 Electrolyte RTD'!K37="","",'M2 Electrolyte RTD'!K37)</f>
        <v/>
      </c>
      <c r="G453" s="49">
        <f>IF('M2 Electrolyte RTD'!AM37="","",'M2 Electrolyte RTD'!AM37)</f>
        <v/>
      </c>
      <c r="H453" s="50">
        <f>IF('M2 Electrolyte RTD'!N37="","",'M2 Electrolyte RTD'!N37)</f>
        <v/>
      </c>
      <c r="I453" s="34">
        <f>IF('M2 Electrolyte RTD'!AJ37="","",'M2 Electrolyte RTD'!AJ37)</f>
        <v/>
      </c>
      <c r="J453" s="34" t="inlineStr">
        <is>
          <t>Volume + everyday low price; modest S&amp;S.</t>
        </is>
      </c>
    </row>
    <row r="454" ht="28" customHeight="1">
      <c r="A454" s="34" t="inlineStr">
        <is>
          <t>Gatorade</t>
        </is>
      </c>
      <c r="B454" s="34" t="inlineStr">
        <is>
          <t>Gatorade Zero Sugar | Berry | single 591mL</t>
        </is>
      </c>
      <c r="C454" s="34" t="inlineStr">
        <is>
          <t>2) Electrolyte beverage (RTD)</t>
        </is>
      </c>
      <c r="D454" s="49">
        <f>IF('M2 Electrolyte RTD'!F38="","",'M2 Electrolyte RTD'!F38)</f>
        <v/>
      </c>
      <c r="E454" s="52">
        <f>IF('M2 Electrolyte RTD'!J38="","",'M2 Electrolyte RTD'!J38)</f>
        <v/>
      </c>
      <c r="F454" s="50">
        <f>IF('M2 Electrolyte RTD'!K38="","",'M2 Electrolyte RTD'!K38)</f>
        <v/>
      </c>
      <c r="G454" s="49">
        <f>IF('M2 Electrolyte RTD'!AM38="","",'M2 Electrolyte RTD'!AM38)</f>
        <v/>
      </c>
      <c r="H454" s="50">
        <f>IF('M2 Electrolyte RTD'!N38="","",'M2 Electrolyte RTD'!N38)</f>
        <v/>
      </c>
      <c r="I454" s="34">
        <f>IF('M2 Electrolyte RTD'!AJ38="","",'M2 Electrolyte RTD'!AJ38)</f>
        <v/>
      </c>
      <c r="J454" s="34" t="inlineStr">
        <is>
          <t>Volume + everyday low price; modest S&amp;S.</t>
        </is>
      </c>
    </row>
    <row r="455" ht="28" customHeight="1">
      <c r="A455" s="34" t="inlineStr">
        <is>
          <t>Gatorade</t>
        </is>
      </c>
      <c r="B455" s="34" t="inlineStr">
        <is>
          <t>Gatorade Zero Sugar | Berry | 6 pack 591mL</t>
        </is>
      </c>
      <c r="C455" s="34" t="inlineStr">
        <is>
          <t>2) Electrolyte beverage (RTD)</t>
        </is>
      </c>
      <c r="D455" s="49">
        <f>IF('M2 Electrolyte RTD'!F39="","",'M2 Electrolyte RTD'!F39)</f>
        <v/>
      </c>
      <c r="E455" s="52">
        <f>IF('M2 Electrolyte RTD'!J39="","",'M2 Electrolyte RTD'!J39)</f>
        <v/>
      </c>
      <c r="F455" s="50">
        <f>IF('M2 Electrolyte RTD'!K39="","",'M2 Electrolyte RTD'!K39)</f>
        <v/>
      </c>
      <c r="G455" s="49">
        <f>IF('M2 Electrolyte RTD'!AM39="","",'M2 Electrolyte RTD'!AM39)</f>
        <v/>
      </c>
      <c r="H455" s="50">
        <f>IF('M2 Electrolyte RTD'!N39="","",'M2 Electrolyte RTD'!N39)</f>
        <v/>
      </c>
      <c r="I455" s="34">
        <f>IF('M2 Electrolyte RTD'!AJ39="","",'M2 Electrolyte RTD'!AJ39)</f>
        <v/>
      </c>
      <c r="J455" s="34" t="inlineStr">
        <is>
          <t>Volume + everyday low price; modest S&amp;S.</t>
        </is>
      </c>
    </row>
    <row r="456" ht="28" customHeight="1">
      <c r="A456" s="34" t="inlineStr">
        <is>
          <t>Gatorade</t>
        </is>
      </c>
      <c r="B456" s="34" t="inlineStr">
        <is>
          <t>Gatorade Zero Sugar | Berry | 12 pack 591mL</t>
        </is>
      </c>
      <c r="C456" s="34" t="inlineStr">
        <is>
          <t>2) Electrolyte beverage (RTD)</t>
        </is>
      </c>
      <c r="D456" s="49">
        <f>IF('M2 Electrolyte RTD'!F40="","",'M2 Electrolyte RTD'!F40)</f>
        <v/>
      </c>
      <c r="E456" s="52">
        <f>IF('M2 Electrolyte RTD'!J40="","",'M2 Electrolyte RTD'!J40)</f>
        <v/>
      </c>
      <c r="F456" s="50">
        <f>IF('M2 Electrolyte RTD'!K40="","",'M2 Electrolyte RTD'!K40)</f>
        <v/>
      </c>
      <c r="G456" s="49">
        <f>IF('M2 Electrolyte RTD'!AM40="","",'M2 Electrolyte RTD'!AM40)</f>
        <v/>
      </c>
      <c r="H456" s="50">
        <f>IF('M2 Electrolyte RTD'!N40="","",'M2 Electrolyte RTD'!N40)</f>
        <v/>
      </c>
      <c r="I456" s="34">
        <f>IF('M2 Electrolyte RTD'!AJ40="","",'M2 Electrolyte RTD'!AJ40)</f>
        <v/>
      </c>
      <c r="J456" s="34" t="inlineStr">
        <is>
          <t>Volume + everyday low price; modest S&amp;S.</t>
        </is>
      </c>
    </row>
    <row r="457" ht="28" customHeight="1">
      <c r="A457" s="34" t="inlineStr">
        <is>
          <t>Gatorade</t>
        </is>
      </c>
      <c r="B457" s="34" t="inlineStr">
        <is>
          <t>Gatorade Zero Sugar | Berry | 24 pack 591mL</t>
        </is>
      </c>
      <c r="C457" s="34" t="inlineStr">
        <is>
          <t>2) Electrolyte beverage (RTD)</t>
        </is>
      </c>
      <c r="D457" s="49">
        <f>IF('M2 Electrolyte RTD'!F41="","",'M2 Electrolyte RTD'!F41)</f>
        <v/>
      </c>
      <c r="E457" s="52">
        <f>IF('M2 Electrolyte RTD'!J41="","",'M2 Electrolyte RTD'!J41)</f>
        <v/>
      </c>
      <c r="F457" s="50">
        <f>IF('M2 Electrolyte RTD'!K41="","",'M2 Electrolyte RTD'!K41)</f>
        <v/>
      </c>
      <c r="G457" s="49">
        <f>IF('M2 Electrolyte RTD'!AM41="","",'M2 Electrolyte RTD'!AM41)</f>
        <v/>
      </c>
      <c r="H457" s="50">
        <f>IF('M2 Electrolyte RTD'!N41="","",'M2 Electrolyte RTD'!N41)</f>
        <v/>
      </c>
      <c r="I457" s="34">
        <f>IF('M2 Electrolyte RTD'!AJ41="","",'M2 Electrolyte RTD'!AJ41)</f>
        <v/>
      </c>
      <c r="J457" s="34" t="inlineStr">
        <is>
          <t>Volume + everyday low price; modest S&amp;S.</t>
        </is>
      </c>
    </row>
    <row r="458" ht="28" customHeight="1">
      <c r="A458" s="34" t="inlineStr">
        <is>
          <t>Gatorade</t>
        </is>
      </c>
      <c r="B458" s="34" t="inlineStr">
        <is>
          <t>Gatorade Zero Sugar | Glacier Freeze | single 591mL</t>
        </is>
      </c>
      <c r="C458" s="34" t="inlineStr">
        <is>
          <t>2) Electrolyte beverage (RTD)</t>
        </is>
      </c>
      <c r="D458" s="49">
        <f>IF('M2 Electrolyte RTD'!F42="","",'M2 Electrolyte RTD'!F42)</f>
        <v/>
      </c>
      <c r="E458" s="52">
        <f>IF('M2 Electrolyte RTD'!J42="","",'M2 Electrolyte RTD'!J42)</f>
        <v/>
      </c>
      <c r="F458" s="50">
        <f>IF('M2 Electrolyte RTD'!K42="","",'M2 Electrolyte RTD'!K42)</f>
        <v/>
      </c>
      <c r="G458" s="49">
        <f>IF('M2 Electrolyte RTD'!AM42="","",'M2 Electrolyte RTD'!AM42)</f>
        <v/>
      </c>
      <c r="H458" s="50">
        <f>IF('M2 Electrolyte RTD'!N42="","",'M2 Electrolyte RTD'!N42)</f>
        <v/>
      </c>
      <c r="I458" s="34">
        <f>IF('M2 Electrolyte RTD'!AJ42="","",'M2 Electrolyte RTD'!AJ42)</f>
        <v/>
      </c>
      <c r="J458" s="34" t="inlineStr">
        <is>
          <t>Volume + everyday low price; modest S&amp;S.</t>
        </is>
      </c>
    </row>
    <row r="459" ht="28" customHeight="1">
      <c r="A459" s="34" t="inlineStr">
        <is>
          <t>Gatorade</t>
        </is>
      </c>
      <c r="B459" s="34" t="inlineStr">
        <is>
          <t>Gatorade Zero Sugar | Glacier Freeze | 6 pack 591mL</t>
        </is>
      </c>
      <c r="C459" s="34" t="inlineStr">
        <is>
          <t>2) Electrolyte beverage (RTD)</t>
        </is>
      </c>
      <c r="D459" s="49">
        <f>IF('M2 Electrolyte RTD'!F43="","",'M2 Electrolyte RTD'!F43)</f>
        <v/>
      </c>
      <c r="E459" s="52">
        <f>IF('M2 Electrolyte RTD'!J43="","",'M2 Electrolyte RTD'!J43)</f>
        <v/>
      </c>
      <c r="F459" s="50">
        <f>IF('M2 Electrolyte RTD'!K43="","",'M2 Electrolyte RTD'!K43)</f>
        <v/>
      </c>
      <c r="G459" s="49">
        <f>IF('M2 Electrolyte RTD'!AM43="","",'M2 Electrolyte RTD'!AM43)</f>
        <v/>
      </c>
      <c r="H459" s="50">
        <f>IF('M2 Electrolyte RTD'!N43="","",'M2 Electrolyte RTD'!N43)</f>
        <v/>
      </c>
      <c r="I459" s="34">
        <f>IF('M2 Electrolyte RTD'!AJ43="","",'M2 Electrolyte RTD'!AJ43)</f>
        <v/>
      </c>
      <c r="J459" s="34" t="inlineStr">
        <is>
          <t>Volume + everyday low price; modest S&amp;S.</t>
        </is>
      </c>
    </row>
    <row r="460" ht="28" customHeight="1">
      <c r="A460" s="34" t="inlineStr">
        <is>
          <t>Gatorade</t>
        </is>
      </c>
      <c r="B460" s="34" t="inlineStr">
        <is>
          <t>Gatorade Zero Sugar | Glacier Freeze | 12 pack 591mL</t>
        </is>
      </c>
      <c r="C460" s="34" t="inlineStr">
        <is>
          <t>2) Electrolyte beverage (RTD)</t>
        </is>
      </c>
      <c r="D460" s="49">
        <f>IF('M2 Electrolyte RTD'!F44="","",'M2 Electrolyte RTD'!F44)</f>
        <v/>
      </c>
      <c r="E460" s="52">
        <f>IF('M2 Electrolyte RTD'!J44="","",'M2 Electrolyte RTD'!J44)</f>
        <v/>
      </c>
      <c r="F460" s="50">
        <f>IF('M2 Electrolyte RTD'!K44="","",'M2 Electrolyte RTD'!K44)</f>
        <v/>
      </c>
      <c r="G460" s="49">
        <f>IF('M2 Electrolyte RTD'!AM44="","",'M2 Electrolyte RTD'!AM44)</f>
        <v/>
      </c>
      <c r="H460" s="50">
        <f>IF('M2 Electrolyte RTD'!N44="","",'M2 Electrolyte RTD'!N44)</f>
        <v/>
      </c>
      <c r="I460" s="34">
        <f>IF('M2 Electrolyte RTD'!AJ44="","",'M2 Electrolyte RTD'!AJ44)</f>
        <v/>
      </c>
      <c r="J460" s="34" t="inlineStr">
        <is>
          <t>Volume + everyday low price; modest S&amp;S.</t>
        </is>
      </c>
    </row>
    <row r="461" ht="28" customHeight="1">
      <c r="A461" s="34" t="inlineStr">
        <is>
          <t>Gatorade</t>
        </is>
      </c>
      <c r="B461" s="34" t="inlineStr">
        <is>
          <t>Gatorade Zero Sugar | Glacier Freeze | 24 pack 591mL</t>
        </is>
      </c>
      <c r="C461" s="34" t="inlineStr">
        <is>
          <t>2) Electrolyte beverage (RTD)</t>
        </is>
      </c>
      <c r="D461" s="49">
        <f>IF('M2 Electrolyte RTD'!F45="","",'M2 Electrolyte RTD'!F45)</f>
        <v/>
      </c>
      <c r="E461" s="52">
        <f>IF('M2 Electrolyte RTD'!J45="","",'M2 Electrolyte RTD'!J45)</f>
        <v/>
      </c>
      <c r="F461" s="50">
        <f>IF('M2 Electrolyte RTD'!K45="","",'M2 Electrolyte RTD'!K45)</f>
        <v/>
      </c>
      <c r="G461" s="49">
        <f>IF('M2 Electrolyte RTD'!AM45="","",'M2 Electrolyte RTD'!AM45)</f>
        <v/>
      </c>
      <c r="H461" s="50">
        <f>IF('M2 Electrolyte RTD'!N45="","",'M2 Electrolyte RTD'!N45)</f>
        <v/>
      </c>
      <c r="I461" s="34">
        <f>IF('M2 Electrolyte RTD'!AJ45="","",'M2 Electrolyte RTD'!AJ45)</f>
        <v/>
      </c>
      <c r="J461" s="34" t="inlineStr">
        <is>
          <t>Volume + everyday low price; modest S&amp;S.</t>
        </is>
      </c>
    </row>
    <row r="462" ht="28" customHeight="1">
      <c r="A462" s="34" t="inlineStr">
        <is>
          <t>Powerade</t>
        </is>
      </c>
      <c r="B462" s="34" t="inlineStr">
        <is>
          <t>Powerade Mountain Berry Blast | Mountain Berry Blast | single 591mL</t>
        </is>
      </c>
      <c r="C462" s="34" t="inlineStr">
        <is>
          <t>2) Electrolyte beverage (RTD)</t>
        </is>
      </c>
      <c r="D462" s="49">
        <f>IF('M2 Electrolyte RTD'!F46="","",'M2 Electrolyte RTD'!F46)</f>
        <v/>
      </c>
      <c r="E462" s="52">
        <f>IF('M2 Electrolyte RTD'!J46="","",'M2 Electrolyte RTD'!J46)</f>
        <v/>
      </c>
      <c r="F462" s="50">
        <f>IF('M2 Electrolyte RTD'!K46="","",'M2 Electrolyte RTD'!K46)</f>
        <v/>
      </c>
      <c r="G462" s="49">
        <f>IF('M2 Electrolyte RTD'!AM46="","",'M2 Electrolyte RTD'!AM46)</f>
        <v/>
      </c>
      <c r="H462" s="50">
        <f>IF('M2 Electrolyte RTD'!N46="","",'M2 Electrolyte RTD'!N46)</f>
        <v/>
      </c>
      <c r="I462" s="34">
        <f>IF('M2 Electrolyte RTD'!AJ46="","",'M2 Electrolyte RTD'!AJ46)</f>
        <v/>
      </c>
      <c r="J462" s="34" t="inlineStr">
        <is>
          <t>Undercuts Gatorade on price as core lever.</t>
        </is>
      </c>
    </row>
    <row r="463" ht="28" customHeight="1">
      <c r="A463" s="34" t="inlineStr">
        <is>
          <t>Powerade</t>
        </is>
      </c>
      <c r="B463" s="34" t="inlineStr">
        <is>
          <t>Powerade Mountain Berry Blast | Mountain Berry Blast | 6 pack 591mL</t>
        </is>
      </c>
      <c r="C463" s="34" t="inlineStr">
        <is>
          <t>2) Electrolyte beverage (RTD)</t>
        </is>
      </c>
      <c r="D463" s="49">
        <f>IF('M2 Electrolyte RTD'!F47="","",'M2 Electrolyte RTD'!F47)</f>
        <v/>
      </c>
      <c r="E463" s="52">
        <f>IF('M2 Electrolyte RTD'!J47="","",'M2 Electrolyte RTD'!J47)</f>
        <v/>
      </c>
      <c r="F463" s="50">
        <f>IF('M2 Electrolyte RTD'!K47="","",'M2 Electrolyte RTD'!K47)</f>
        <v/>
      </c>
      <c r="G463" s="49">
        <f>IF('M2 Electrolyte RTD'!AM47="","",'M2 Electrolyte RTD'!AM47)</f>
        <v/>
      </c>
      <c r="H463" s="50">
        <f>IF('M2 Electrolyte RTD'!N47="","",'M2 Electrolyte RTD'!N47)</f>
        <v/>
      </c>
      <c r="I463" s="34">
        <f>IF('M2 Electrolyte RTD'!AJ47="","",'M2 Electrolyte RTD'!AJ47)</f>
        <v/>
      </c>
      <c r="J463" s="34" t="inlineStr">
        <is>
          <t>Undercuts Gatorade on price as core lever.</t>
        </is>
      </c>
    </row>
    <row r="464" ht="28" customHeight="1">
      <c r="A464" s="34" t="inlineStr">
        <is>
          <t>Powerade</t>
        </is>
      </c>
      <c r="B464" s="34" t="inlineStr">
        <is>
          <t>Powerade Mountain Berry Blast | Mountain Berry Blast | 12 pack 591mL</t>
        </is>
      </c>
      <c r="C464" s="34" t="inlineStr">
        <is>
          <t>2) Electrolyte beverage (RTD)</t>
        </is>
      </c>
      <c r="D464" s="49">
        <f>IF('M2 Electrolyte RTD'!F48="","",'M2 Electrolyte RTD'!F48)</f>
        <v/>
      </c>
      <c r="E464" s="52">
        <f>IF('M2 Electrolyte RTD'!J48="","",'M2 Electrolyte RTD'!J48)</f>
        <v/>
      </c>
      <c r="F464" s="50">
        <f>IF('M2 Electrolyte RTD'!K48="","",'M2 Electrolyte RTD'!K48)</f>
        <v/>
      </c>
      <c r="G464" s="49">
        <f>IF('M2 Electrolyte RTD'!AM48="","",'M2 Electrolyte RTD'!AM48)</f>
        <v/>
      </c>
      <c r="H464" s="50">
        <f>IF('M2 Electrolyte RTD'!N48="","",'M2 Electrolyte RTD'!N48)</f>
        <v/>
      </c>
      <c r="I464" s="34">
        <f>IF('M2 Electrolyte RTD'!AJ48="","",'M2 Electrolyte RTD'!AJ48)</f>
        <v/>
      </c>
      <c r="J464" s="34" t="inlineStr">
        <is>
          <t>Undercuts Gatorade on price as core lever.</t>
        </is>
      </c>
    </row>
    <row r="465" ht="28" customHeight="1">
      <c r="A465" s="34" t="inlineStr">
        <is>
          <t>Powerade</t>
        </is>
      </c>
      <c r="B465" s="34" t="inlineStr">
        <is>
          <t>Powerade Mountain Berry Blast | Mountain Berry Blast | 24 pack 591mL</t>
        </is>
      </c>
      <c r="C465" s="34" t="inlineStr">
        <is>
          <t>2) Electrolyte beverage (RTD)</t>
        </is>
      </c>
      <c r="D465" s="49">
        <f>IF('M2 Electrolyte RTD'!F49="","",'M2 Electrolyte RTD'!F49)</f>
        <v/>
      </c>
      <c r="E465" s="52">
        <f>IF('M2 Electrolyte RTD'!J49="","",'M2 Electrolyte RTD'!J49)</f>
        <v/>
      </c>
      <c r="F465" s="50">
        <f>IF('M2 Electrolyte RTD'!K49="","",'M2 Electrolyte RTD'!K49)</f>
        <v/>
      </c>
      <c r="G465" s="49">
        <f>IF('M2 Electrolyte RTD'!AM49="","",'M2 Electrolyte RTD'!AM49)</f>
        <v/>
      </c>
      <c r="H465" s="50">
        <f>IF('M2 Electrolyte RTD'!N49="","",'M2 Electrolyte RTD'!N49)</f>
        <v/>
      </c>
      <c r="I465" s="34">
        <f>IF('M2 Electrolyte RTD'!AJ49="","",'M2 Electrolyte RTD'!AJ49)</f>
        <v/>
      </c>
      <c r="J465" s="34" t="inlineStr">
        <is>
          <t>Undercuts Gatorade on price as core lever.</t>
        </is>
      </c>
    </row>
    <row r="466" ht="28" customHeight="1">
      <c r="A466" s="34" t="inlineStr">
        <is>
          <t>Powerade</t>
        </is>
      </c>
      <c r="B466" s="34" t="inlineStr">
        <is>
          <t>Powerade Mountain Berry Blast | Fruit Punch | single 591mL</t>
        </is>
      </c>
      <c r="C466" s="34" t="inlineStr">
        <is>
          <t>2) Electrolyte beverage (RTD)</t>
        </is>
      </c>
      <c r="D466" s="49">
        <f>IF('M2 Electrolyte RTD'!F50="","",'M2 Electrolyte RTD'!F50)</f>
        <v/>
      </c>
      <c r="E466" s="52">
        <f>IF('M2 Electrolyte RTD'!J50="","",'M2 Electrolyte RTD'!J50)</f>
        <v/>
      </c>
      <c r="F466" s="50">
        <f>IF('M2 Electrolyte RTD'!K50="","",'M2 Electrolyte RTD'!K50)</f>
        <v/>
      </c>
      <c r="G466" s="49">
        <f>IF('M2 Electrolyte RTD'!AM50="","",'M2 Electrolyte RTD'!AM50)</f>
        <v/>
      </c>
      <c r="H466" s="50">
        <f>IF('M2 Electrolyte RTD'!N50="","",'M2 Electrolyte RTD'!N50)</f>
        <v/>
      </c>
      <c r="I466" s="34">
        <f>IF('M2 Electrolyte RTD'!AJ50="","",'M2 Electrolyte RTD'!AJ50)</f>
        <v/>
      </c>
      <c r="J466" s="34" t="inlineStr">
        <is>
          <t>Undercuts Gatorade on price as core lever.</t>
        </is>
      </c>
    </row>
    <row r="467" ht="28" customHeight="1">
      <c r="A467" s="34" t="inlineStr">
        <is>
          <t>Powerade</t>
        </is>
      </c>
      <c r="B467" s="34" t="inlineStr">
        <is>
          <t>Powerade Mountain Berry Blast | Fruit Punch | 6 pack 591mL</t>
        </is>
      </c>
      <c r="C467" s="34" t="inlineStr">
        <is>
          <t>2) Electrolyte beverage (RTD)</t>
        </is>
      </c>
      <c r="D467" s="49">
        <f>IF('M2 Electrolyte RTD'!F51="","",'M2 Electrolyte RTD'!F51)</f>
        <v/>
      </c>
      <c r="E467" s="52">
        <f>IF('M2 Electrolyte RTD'!J51="","",'M2 Electrolyte RTD'!J51)</f>
        <v/>
      </c>
      <c r="F467" s="50">
        <f>IF('M2 Electrolyte RTD'!K51="","",'M2 Electrolyte RTD'!K51)</f>
        <v/>
      </c>
      <c r="G467" s="49">
        <f>IF('M2 Electrolyte RTD'!AM51="","",'M2 Electrolyte RTD'!AM51)</f>
        <v/>
      </c>
      <c r="H467" s="50">
        <f>IF('M2 Electrolyte RTD'!N51="","",'M2 Electrolyte RTD'!N51)</f>
        <v/>
      </c>
      <c r="I467" s="34">
        <f>IF('M2 Electrolyte RTD'!AJ51="","",'M2 Electrolyte RTD'!AJ51)</f>
        <v/>
      </c>
      <c r="J467" s="34" t="inlineStr">
        <is>
          <t>Undercuts Gatorade on price as core lever.</t>
        </is>
      </c>
    </row>
    <row r="468" ht="28" customHeight="1">
      <c r="A468" s="34" t="inlineStr">
        <is>
          <t>Powerade</t>
        </is>
      </c>
      <c r="B468" s="34" t="inlineStr">
        <is>
          <t>Powerade Mountain Berry Blast | Fruit Punch | 12 pack 591mL</t>
        </is>
      </c>
      <c r="C468" s="34" t="inlineStr">
        <is>
          <t>2) Electrolyte beverage (RTD)</t>
        </is>
      </c>
      <c r="D468" s="49">
        <f>IF('M2 Electrolyte RTD'!F52="","",'M2 Electrolyte RTD'!F52)</f>
        <v/>
      </c>
      <c r="E468" s="52">
        <f>IF('M2 Electrolyte RTD'!J52="","",'M2 Electrolyte RTD'!J52)</f>
        <v/>
      </c>
      <c r="F468" s="50">
        <f>IF('M2 Electrolyte RTD'!K52="","",'M2 Electrolyte RTD'!K52)</f>
        <v/>
      </c>
      <c r="G468" s="49">
        <f>IF('M2 Electrolyte RTD'!AM52="","",'M2 Electrolyte RTD'!AM52)</f>
        <v/>
      </c>
      <c r="H468" s="50">
        <f>IF('M2 Electrolyte RTD'!N52="","",'M2 Electrolyte RTD'!N52)</f>
        <v/>
      </c>
      <c r="I468" s="34">
        <f>IF('M2 Electrolyte RTD'!AJ52="","",'M2 Electrolyte RTD'!AJ52)</f>
        <v/>
      </c>
      <c r="J468" s="34" t="inlineStr">
        <is>
          <t>Undercuts Gatorade on price as core lever.</t>
        </is>
      </c>
    </row>
    <row r="469" ht="28" customHeight="1">
      <c r="A469" s="34" t="inlineStr">
        <is>
          <t>Powerade</t>
        </is>
      </c>
      <c r="B469" s="34" t="inlineStr">
        <is>
          <t>Powerade Mountain Berry Blast | Fruit Punch | 24 pack 591mL</t>
        </is>
      </c>
      <c r="C469" s="34" t="inlineStr">
        <is>
          <t>2) Electrolyte beverage (RTD)</t>
        </is>
      </c>
      <c r="D469" s="49">
        <f>IF('M2 Electrolyte RTD'!F53="","",'M2 Electrolyte RTD'!F53)</f>
        <v/>
      </c>
      <c r="E469" s="52">
        <f>IF('M2 Electrolyte RTD'!J53="","",'M2 Electrolyte RTD'!J53)</f>
        <v/>
      </c>
      <c r="F469" s="50">
        <f>IF('M2 Electrolyte RTD'!K53="","",'M2 Electrolyte RTD'!K53)</f>
        <v/>
      </c>
      <c r="G469" s="49">
        <f>IF('M2 Electrolyte RTD'!AM53="","",'M2 Electrolyte RTD'!AM53)</f>
        <v/>
      </c>
      <c r="H469" s="50">
        <f>IF('M2 Electrolyte RTD'!N53="","",'M2 Electrolyte RTD'!N53)</f>
        <v/>
      </c>
      <c r="I469" s="34">
        <f>IF('M2 Electrolyte RTD'!AJ53="","",'M2 Electrolyte RTD'!AJ53)</f>
        <v/>
      </c>
      <c r="J469" s="34" t="inlineStr">
        <is>
          <t>Undercuts Gatorade on price as core lever.</t>
        </is>
      </c>
    </row>
    <row r="470" ht="28" customHeight="1">
      <c r="A470" s="34" t="inlineStr">
        <is>
          <t>Powerade</t>
        </is>
      </c>
      <c r="B470" s="34" t="inlineStr">
        <is>
          <t>Powerade Mountain Berry Blast | Grape | single 591mL</t>
        </is>
      </c>
      <c r="C470" s="34" t="inlineStr">
        <is>
          <t>2) Electrolyte beverage (RTD)</t>
        </is>
      </c>
      <c r="D470" s="49">
        <f>IF('M2 Electrolyte RTD'!F54="","",'M2 Electrolyte RTD'!F54)</f>
        <v/>
      </c>
      <c r="E470" s="52">
        <f>IF('M2 Electrolyte RTD'!J54="","",'M2 Electrolyte RTD'!J54)</f>
        <v/>
      </c>
      <c r="F470" s="50">
        <f>IF('M2 Electrolyte RTD'!K54="","",'M2 Electrolyte RTD'!K54)</f>
        <v/>
      </c>
      <c r="G470" s="49">
        <f>IF('M2 Electrolyte RTD'!AM54="","",'M2 Electrolyte RTD'!AM54)</f>
        <v/>
      </c>
      <c r="H470" s="50">
        <f>IF('M2 Electrolyte RTD'!N54="","",'M2 Electrolyte RTD'!N54)</f>
        <v/>
      </c>
      <c r="I470" s="34">
        <f>IF('M2 Electrolyte RTD'!AJ54="","",'M2 Electrolyte RTD'!AJ54)</f>
        <v/>
      </c>
      <c r="J470" s="34" t="inlineStr">
        <is>
          <t>Undercuts Gatorade on price as core lever.</t>
        </is>
      </c>
    </row>
    <row r="471" ht="28" customHeight="1">
      <c r="A471" s="34" t="inlineStr">
        <is>
          <t>Powerade</t>
        </is>
      </c>
      <c r="B471" s="34" t="inlineStr">
        <is>
          <t>Powerade Mountain Berry Blast | Grape | 6 pack 591mL</t>
        </is>
      </c>
      <c r="C471" s="34" t="inlineStr">
        <is>
          <t>2) Electrolyte beverage (RTD)</t>
        </is>
      </c>
      <c r="D471" s="49">
        <f>IF('M2 Electrolyte RTD'!F55="","",'M2 Electrolyte RTD'!F55)</f>
        <v/>
      </c>
      <c r="E471" s="52">
        <f>IF('M2 Electrolyte RTD'!J55="","",'M2 Electrolyte RTD'!J55)</f>
        <v/>
      </c>
      <c r="F471" s="50">
        <f>IF('M2 Electrolyte RTD'!K55="","",'M2 Electrolyte RTD'!K55)</f>
        <v/>
      </c>
      <c r="G471" s="49">
        <f>IF('M2 Electrolyte RTD'!AM55="","",'M2 Electrolyte RTD'!AM55)</f>
        <v/>
      </c>
      <c r="H471" s="50">
        <f>IF('M2 Electrolyte RTD'!N55="","",'M2 Electrolyte RTD'!N55)</f>
        <v/>
      </c>
      <c r="I471" s="34">
        <f>IF('M2 Electrolyte RTD'!AJ55="","",'M2 Electrolyte RTD'!AJ55)</f>
        <v/>
      </c>
      <c r="J471" s="34" t="inlineStr">
        <is>
          <t>Undercuts Gatorade on price as core lever.</t>
        </is>
      </c>
    </row>
    <row r="472" ht="28" customHeight="1">
      <c r="A472" s="34" t="inlineStr">
        <is>
          <t>Powerade</t>
        </is>
      </c>
      <c r="B472" s="34" t="inlineStr">
        <is>
          <t>Powerade Mountain Berry Blast | Grape | 12 pack 591mL</t>
        </is>
      </c>
      <c r="C472" s="34" t="inlineStr">
        <is>
          <t>2) Electrolyte beverage (RTD)</t>
        </is>
      </c>
      <c r="D472" s="49">
        <f>IF('M2 Electrolyte RTD'!F56="","",'M2 Electrolyte RTD'!F56)</f>
        <v/>
      </c>
      <c r="E472" s="52">
        <f>IF('M2 Electrolyte RTD'!J56="","",'M2 Electrolyte RTD'!J56)</f>
        <v/>
      </c>
      <c r="F472" s="50">
        <f>IF('M2 Electrolyte RTD'!K56="","",'M2 Electrolyte RTD'!K56)</f>
        <v/>
      </c>
      <c r="G472" s="49">
        <f>IF('M2 Electrolyte RTD'!AM56="","",'M2 Electrolyte RTD'!AM56)</f>
        <v/>
      </c>
      <c r="H472" s="50">
        <f>IF('M2 Electrolyte RTD'!N56="","",'M2 Electrolyte RTD'!N56)</f>
        <v/>
      </c>
      <c r="I472" s="34">
        <f>IF('M2 Electrolyte RTD'!AJ56="","",'M2 Electrolyte RTD'!AJ56)</f>
        <v/>
      </c>
      <c r="J472" s="34" t="inlineStr">
        <is>
          <t>Undercuts Gatorade on price as core lever.</t>
        </is>
      </c>
    </row>
    <row r="473" ht="28" customHeight="1">
      <c r="A473" s="34" t="inlineStr">
        <is>
          <t>Powerade</t>
        </is>
      </c>
      <c r="B473" s="34" t="inlineStr">
        <is>
          <t>Powerade Mountain Berry Blast | Grape | 24 pack 591mL</t>
        </is>
      </c>
      <c r="C473" s="34" t="inlineStr">
        <is>
          <t>2) Electrolyte beverage (RTD)</t>
        </is>
      </c>
      <c r="D473" s="49">
        <f>IF('M2 Electrolyte RTD'!F57="","",'M2 Electrolyte RTD'!F57)</f>
        <v/>
      </c>
      <c r="E473" s="52">
        <f>IF('M2 Electrolyte RTD'!J57="","",'M2 Electrolyte RTD'!J57)</f>
        <v/>
      </c>
      <c r="F473" s="50">
        <f>IF('M2 Electrolyte RTD'!K57="","",'M2 Electrolyte RTD'!K57)</f>
        <v/>
      </c>
      <c r="G473" s="49">
        <f>IF('M2 Electrolyte RTD'!AM57="","",'M2 Electrolyte RTD'!AM57)</f>
        <v/>
      </c>
      <c r="H473" s="50">
        <f>IF('M2 Electrolyte RTD'!N57="","",'M2 Electrolyte RTD'!N57)</f>
        <v/>
      </c>
      <c r="I473" s="34">
        <f>IF('M2 Electrolyte RTD'!AJ57="","",'M2 Electrolyte RTD'!AJ57)</f>
        <v/>
      </c>
      <c r="J473" s="34" t="inlineStr">
        <is>
          <t>Undercuts Gatorade on price as core lever.</t>
        </is>
      </c>
    </row>
    <row r="474" ht="28" customHeight="1">
      <c r="A474" s="34" t="inlineStr">
        <is>
          <t>Powerade</t>
        </is>
      </c>
      <c r="B474" s="34" t="inlineStr">
        <is>
          <t>Powerade Mountain Berry Blast | White Cherry | single 591mL</t>
        </is>
      </c>
      <c r="C474" s="34" t="inlineStr">
        <is>
          <t>2) Electrolyte beverage (RTD)</t>
        </is>
      </c>
      <c r="D474" s="49">
        <f>IF('M2 Electrolyte RTD'!F58="","",'M2 Electrolyte RTD'!F58)</f>
        <v/>
      </c>
      <c r="E474" s="52">
        <f>IF('M2 Electrolyte RTD'!J58="","",'M2 Electrolyte RTD'!J58)</f>
        <v/>
      </c>
      <c r="F474" s="50">
        <f>IF('M2 Electrolyte RTD'!K58="","",'M2 Electrolyte RTD'!K58)</f>
        <v/>
      </c>
      <c r="G474" s="49">
        <f>IF('M2 Electrolyte RTD'!AM58="","",'M2 Electrolyte RTD'!AM58)</f>
        <v/>
      </c>
      <c r="H474" s="50">
        <f>IF('M2 Electrolyte RTD'!N58="","",'M2 Electrolyte RTD'!N58)</f>
        <v/>
      </c>
      <c r="I474" s="34">
        <f>IF('M2 Electrolyte RTD'!AJ58="","",'M2 Electrolyte RTD'!AJ58)</f>
        <v/>
      </c>
      <c r="J474" s="34" t="inlineStr">
        <is>
          <t>Undercuts Gatorade on price as core lever.</t>
        </is>
      </c>
    </row>
    <row r="475" ht="28" customHeight="1">
      <c r="A475" s="34" t="inlineStr">
        <is>
          <t>Powerade</t>
        </is>
      </c>
      <c r="B475" s="34" t="inlineStr">
        <is>
          <t>Powerade Mountain Berry Blast | White Cherry | 6 pack 591mL</t>
        </is>
      </c>
      <c r="C475" s="34" t="inlineStr">
        <is>
          <t>2) Electrolyte beverage (RTD)</t>
        </is>
      </c>
      <c r="D475" s="49">
        <f>IF('M2 Electrolyte RTD'!F59="","",'M2 Electrolyte RTD'!F59)</f>
        <v/>
      </c>
      <c r="E475" s="52">
        <f>IF('M2 Electrolyte RTD'!J59="","",'M2 Electrolyte RTD'!J59)</f>
        <v/>
      </c>
      <c r="F475" s="50">
        <f>IF('M2 Electrolyte RTD'!K59="","",'M2 Electrolyte RTD'!K59)</f>
        <v/>
      </c>
      <c r="G475" s="49">
        <f>IF('M2 Electrolyte RTD'!AM59="","",'M2 Electrolyte RTD'!AM59)</f>
        <v/>
      </c>
      <c r="H475" s="50">
        <f>IF('M2 Electrolyte RTD'!N59="","",'M2 Electrolyte RTD'!N59)</f>
        <v/>
      </c>
      <c r="I475" s="34">
        <f>IF('M2 Electrolyte RTD'!AJ59="","",'M2 Electrolyte RTD'!AJ59)</f>
        <v/>
      </c>
      <c r="J475" s="34" t="inlineStr">
        <is>
          <t>Undercuts Gatorade on price as core lever.</t>
        </is>
      </c>
    </row>
    <row r="476" ht="28" customHeight="1">
      <c r="A476" s="34" t="inlineStr">
        <is>
          <t>Powerade</t>
        </is>
      </c>
      <c r="B476" s="34" t="inlineStr">
        <is>
          <t>Powerade Mountain Berry Blast | White Cherry | 12 pack 591mL</t>
        </is>
      </c>
      <c r="C476" s="34" t="inlineStr">
        <is>
          <t>2) Electrolyte beverage (RTD)</t>
        </is>
      </c>
      <c r="D476" s="49">
        <f>IF('M2 Electrolyte RTD'!F60="","",'M2 Electrolyte RTD'!F60)</f>
        <v/>
      </c>
      <c r="E476" s="52">
        <f>IF('M2 Electrolyte RTD'!J60="","",'M2 Electrolyte RTD'!J60)</f>
        <v/>
      </c>
      <c r="F476" s="50">
        <f>IF('M2 Electrolyte RTD'!K60="","",'M2 Electrolyte RTD'!K60)</f>
        <v/>
      </c>
      <c r="G476" s="49">
        <f>IF('M2 Electrolyte RTD'!AM60="","",'M2 Electrolyte RTD'!AM60)</f>
        <v/>
      </c>
      <c r="H476" s="50">
        <f>IF('M2 Electrolyte RTD'!N60="","",'M2 Electrolyte RTD'!N60)</f>
        <v/>
      </c>
      <c r="I476" s="34">
        <f>IF('M2 Electrolyte RTD'!AJ60="","",'M2 Electrolyte RTD'!AJ60)</f>
        <v/>
      </c>
      <c r="J476" s="34" t="inlineStr">
        <is>
          <t>Undercuts Gatorade on price as core lever.</t>
        </is>
      </c>
    </row>
    <row r="477" ht="28" customHeight="1">
      <c r="A477" s="34" t="inlineStr">
        <is>
          <t>Powerade</t>
        </is>
      </c>
      <c r="B477" s="34" t="inlineStr">
        <is>
          <t>Powerade Mountain Berry Blast | White Cherry | 24 pack 591mL</t>
        </is>
      </c>
      <c r="C477" s="34" t="inlineStr">
        <is>
          <t>2) Electrolyte beverage (RTD)</t>
        </is>
      </c>
      <c r="D477" s="49">
        <f>IF('M2 Electrolyte RTD'!F61="","",'M2 Electrolyte RTD'!F61)</f>
        <v/>
      </c>
      <c r="E477" s="52">
        <f>IF('M2 Electrolyte RTD'!J61="","",'M2 Electrolyte RTD'!J61)</f>
        <v/>
      </c>
      <c r="F477" s="50">
        <f>IF('M2 Electrolyte RTD'!K61="","",'M2 Electrolyte RTD'!K61)</f>
        <v/>
      </c>
      <c r="G477" s="49">
        <f>IF('M2 Electrolyte RTD'!AM61="","",'M2 Electrolyte RTD'!AM61)</f>
        <v/>
      </c>
      <c r="H477" s="50">
        <f>IF('M2 Electrolyte RTD'!N61="","",'M2 Electrolyte RTD'!N61)</f>
        <v/>
      </c>
      <c r="I477" s="34">
        <f>IF('M2 Electrolyte RTD'!AJ61="","",'M2 Electrolyte RTD'!AJ61)</f>
        <v/>
      </c>
      <c r="J477" s="34" t="inlineStr">
        <is>
          <t>Undercuts Gatorade on price as core lever.</t>
        </is>
      </c>
    </row>
    <row r="478" ht="28" customHeight="1">
      <c r="A478" s="34" t="inlineStr">
        <is>
          <t>Powerade</t>
        </is>
      </c>
      <c r="B478" s="34" t="inlineStr">
        <is>
          <t>Powerade Mountain Berry Blast | Lemon-Lime | single 591mL</t>
        </is>
      </c>
      <c r="C478" s="34" t="inlineStr">
        <is>
          <t>2) Electrolyte beverage (RTD)</t>
        </is>
      </c>
      <c r="D478" s="49">
        <f>IF('M2 Electrolyte RTD'!F62="","",'M2 Electrolyte RTD'!F62)</f>
        <v/>
      </c>
      <c r="E478" s="52">
        <f>IF('M2 Electrolyte RTD'!J62="","",'M2 Electrolyte RTD'!J62)</f>
        <v/>
      </c>
      <c r="F478" s="50">
        <f>IF('M2 Electrolyte RTD'!K62="","",'M2 Electrolyte RTD'!K62)</f>
        <v/>
      </c>
      <c r="G478" s="49">
        <f>IF('M2 Electrolyte RTD'!AM62="","",'M2 Electrolyte RTD'!AM62)</f>
        <v/>
      </c>
      <c r="H478" s="50">
        <f>IF('M2 Electrolyte RTD'!N62="","",'M2 Electrolyte RTD'!N62)</f>
        <v/>
      </c>
      <c r="I478" s="34">
        <f>IF('M2 Electrolyte RTD'!AJ62="","",'M2 Electrolyte RTD'!AJ62)</f>
        <v/>
      </c>
      <c r="J478" s="34" t="inlineStr">
        <is>
          <t>Undercuts Gatorade on price as core lever.</t>
        </is>
      </c>
    </row>
    <row r="479" ht="28" customHeight="1">
      <c r="A479" s="34" t="inlineStr">
        <is>
          <t>Powerade</t>
        </is>
      </c>
      <c r="B479" s="34" t="inlineStr">
        <is>
          <t>Powerade Mountain Berry Blast | Lemon-Lime | 6 pack 591mL</t>
        </is>
      </c>
      <c r="C479" s="34" t="inlineStr">
        <is>
          <t>2) Electrolyte beverage (RTD)</t>
        </is>
      </c>
      <c r="D479" s="49">
        <f>IF('M2 Electrolyte RTD'!F63="","",'M2 Electrolyte RTD'!F63)</f>
        <v/>
      </c>
      <c r="E479" s="52">
        <f>IF('M2 Electrolyte RTD'!J63="","",'M2 Electrolyte RTD'!J63)</f>
        <v/>
      </c>
      <c r="F479" s="50">
        <f>IF('M2 Electrolyte RTD'!K63="","",'M2 Electrolyte RTD'!K63)</f>
        <v/>
      </c>
      <c r="G479" s="49">
        <f>IF('M2 Electrolyte RTD'!AM63="","",'M2 Electrolyte RTD'!AM63)</f>
        <v/>
      </c>
      <c r="H479" s="50">
        <f>IF('M2 Electrolyte RTD'!N63="","",'M2 Electrolyte RTD'!N63)</f>
        <v/>
      </c>
      <c r="I479" s="34">
        <f>IF('M2 Electrolyte RTD'!AJ63="","",'M2 Electrolyte RTD'!AJ63)</f>
        <v/>
      </c>
      <c r="J479" s="34" t="inlineStr">
        <is>
          <t>Undercuts Gatorade on price as core lever.</t>
        </is>
      </c>
    </row>
    <row r="480" ht="28" customHeight="1">
      <c r="A480" s="34" t="inlineStr">
        <is>
          <t>Powerade</t>
        </is>
      </c>
      <c r="B480" s="34" t="inlineStr">
        <is>
          <t>Powerade Mountain Berry Blast | Lemon-Lime | 12 pack 591mL</t>
        </is>
      </c>
      <c r="C480" s="34" t="inlineStr">
        <is>
          <t>2) Electrolyte beverage (RTD)</t>
        </is>
      </c>
      <c r="D480" s="49">
        <f>IF('M2 Electrolyte RTD'!F64="","",'M2 Electrolyte RTD'!F64)</f>
        <v/>
      </c>
      <c r="E480" s="52">
        <f>IF('M2 Electrolyte RTD'!J64="","",'M2 Electrolyte RTD'!J64)</f>
        <v/>
      </c>
      <c r="F480" s="50">
        <f>IF('M2 Electrolyte RTD'!K64="","",'M2 Electrolyte RTD'!K64)</f>
        <v/>
      </c>
      <c r="G480" s="49">
        <f>IF('M2 Electrolyte RTD'!AM64="","",'M2 Electrolyte RTD'!AM64)</f>
        <v/>
      </c>
      <c r="H480" s="50">
        <f>IF('M2 Electrolyte RTD'!N64="","",'M2 Electrolyte RTD'!N64)</f>
        <v/>
      </c>
      <c r="I480" s="34">
        <f>IF('M2 Electrolyte RTD'!AJ64="","",'M2 Electrolyte RTD'!AJ64)</f>
        <v/>
      </c>
      <c r="J480" s="34" t="inlineStr">
        <is>
          <t>Undercuts Gatorade on price as core lever.</t>
        </is>
      </c>
    </row>
    <row r="481" ht="28" customHeight="1">
      <c r="A481" s="34" t="inlineStr">
        <is>
          <t>Powerade</t>
        </is>
      </c>
      <c r="B481" s="34" t="inlineStr">
        <is>
          <t>Powerade Mountain Berry Blast | Lemon-Lime | 24 pack 591mL</t>
        </is>
      </c>
      <c r="C481" s="34" t="inlineStr">
        <is>
          <t>2) Electrolyte beverage (RTD)</t>
        </is>
      </c>
      <c r="D481" s="49">
        <f>IF('M2 Electrolyte RTD'!F65="","",'M2 Electrolyte RTD'!F65)</f>
        <v/>
      </c>
      <c r="E481" s="52">
        <f>IF('M2 Electrolyte RTD'!J65="","",'M2 Electrolyte RTD'!J65)</f>
        <v/>
      </c>
      <c r="F481" s="50">
        <f>IF('M2 Electrolyte RTD'!K65="","",'M2 Electrolyte RTD'!K65)</f>
        <v/>
      </c>
      <c r="G481" s="49">
        <f>IF('M2 Electrolyte RTD'!AM65="","",'M2 Electrolyte RTD'!AM65)</f>
        <v/>
      </c>
      <c r="H481" s="50">
        <f>IF('M2 Electrolyte RTD'!N65="","",'M2 Electrolyte RTD'!N65)</f>
        <v/>
      </c>
      <c r="I481" s="34">
        <f>IF('M2 Electrolyte RTD'!AJ65="","",'M2 Electrolyte RTD'!AJ65)</f>
        <v/>
      </c>
      <c r="J481" s="34" t="inlineStr">
        <is>
          <t>Undercuts Gatorade on price as core lever.</t>
        </is>
      </c>
    </row>
    <row r="482" ht="28" customHeight="1">
      <c r="A482" s="34" t="inlineStr">
        <is>
          <t>Powerade</t>
        </is>
      </c>
      <c r="B482" s="34" t="inlineStr">
        <is>
          <t>Powerade Zero | Mixed Berry | single 591mL</t>
        </is>
      </c>
      <c r="C482" s="34" t="inlineStr">
        <is>
          <t>2) Electrolyte beverage (RTD)</t>
        </is>
      </c>
      <c r="D482" s="49">
        <f>IF('M2 Electrolyte RTD'!F66="","",'M2 Electrolyte RTD'!F66)</f>
        <v/>
      </c>
      <c r="E482" s="52">
        <f>IF('M2 Electrolyte RTD'!J66="","",'M2 Electrolyte RTD'!J66)</f>
        <v/>
      </c>
      <c r="F482" s="50">
        <f>IF('M2 Electrolyte RTD'!K66="","",'M2 Electrolyte RTD'!K66)</f>
        <v/>
      </c>
      <c r="G482" s="49">
        <f>IF('M2 Electrolyte RTD'!AM66="","",'M2 Electrolyte RTD'!AM66)</f>
        <v/>
      </c>
      <c r="H482" s="50">
        <f>IF('M2 Electrolyte RTD'!N66="","",'M2 Electrolyte RTD'!N66)</f>
        <v/>
      </c>
      <c r="I482" s="34">
        <f>IF('M2 Electrolyte RTD'!AJ66="","",'M2 Electrolyte RTD'!AJ66)</f>
        <v/>
      </c>
      <c r="J482" s="34" t="inlineStr">
        <is>
          <t>Undercuts Gatorade on price as core lever.</t>
        </is>
      </c>
    </row>
    <row r="483" ht="28" customHeight="1">
      <c r="A483" s="34" t="inlineStr">
        <is>
          <t>Powerade</t>
        </is>
      </c>
      <c r="B483" s="34" t="inlineStr">
        <is>
          <t>Powerade Zero | Mixed Berry | 6 pack 591mL</t>
        </is>
      </c>
      <c r="C483" s="34" t="inlineStr">
        <is>
          <t>2) Electrolyte beverage (RTD)</t>
        </is>
      </c>
      <c r="D483" s="49">
        <f>IF('M2 Electrolyte RTD'!F67="","",'M2 Electrolyte RTD'!F67)</f>
        <v/>
      </c>
      <c r="E483" s="52">
        <f>IF('M2 Electrolyte RTD'!J67="","",'M2 Electrolyte RTD'!J67)</f>
        <v/>
      </c>
      <c r="F483" s="50">
        <f>IF('M2 Electrolyte RTD'!K67="","",'M2 Electrolyte RTD'!K67)</f>
        <v/>
      </c>
      <c r="G483" s="49">
        <f>IF('M2 Electrolyte RTD'!AM67="","",'M2 Electrolyte RTD'!AM67)</f>
        <v/>
      </c>
      <c r="H483" s="50">
        <f>IF('M2 Electrolyte RTD'!N67="","",'M2 Electrolyte RTD'!N67)</f>
        <v/>
      </c>
      <c r="I483" s="34">
        <f>IF('M2 Electrolyte RTD'!AJ67="","",'M2 Electrolyte RTD'!AJ67)</f>
        <v/>
      </c>
      <c r="J483" s="34" t="inlineStr">
        <is>
          <t>Undercuts Gatorade on price as core lever.</t>
        </is>
      </c>
    </row>
    <row r="484" ht="28" customHeight="1">
      <c r="A484" s="34" t="inlineStr">
        <is>
          <t>Powerade</t>
        </is>
      </c>
      <c r="B484" s="34" t="inlineStr">
        <is>
          <t>Powerade Zero | Mixed Berry | 12 pack 591mL</t>
        </is>
      </c>
      <c r="C484" s="34" t="inlineStr">
        <is>
          <t>2) Electrolyte beverage (RTD)</t>
        </is>
      </c>
      <c r="D484" s="49">
        <f>IF('M2 Electrolyte RTD'!F68="","",'M2 Electrolyte RTD'!F68)</f>
        <v/>
      </c>
      <c r="E484" s="52">
        <f>IF('M2 Electrolyte RTD'!J68="","",'M2 Electrolyte RTD'!J68)</f>
        <v/>
      </c>
      <c r="F484" s="50">
        <f>IF('M2 Electrolyte RTD'!K68="","",'M2 Electrolyte RTD'!K68)</f>
        <v/>
      </c>
      <c r="G484" s="49">
        <f>IF('M2 Electrolyte RTD'!AM68="","",'M2 Electrolyte RTD'!AM68)</f>
        <v/>
      </c>
      <c r="H484" s="50">
        <f>IF('M2 Electrolyte RTD'!N68="","",'M2 Electrolyte RTD'!N68)</f>
        <v/>
      </c>
      <c r="I484" s="34">
        <f>IF('M2 Electrolyte RTD'!AJ68="","",'M2 Electrolyte RTD'!AJ68)</f>
        <v/>
      </c>
      <c r="J484" s="34" t="inlineStr">
        <is>
          <t>Undercuts Gatorade on price as core lever.</t>
        </is>
      </c>
    </row>
    <row r="485" ht="28" customHeight="1">
      <c r="A485" s="34" t="inlineStr">
        <is>
          <t>Powerade</t>
        </is>
      </c>
      <c r="B485" s="34" t="inlineStr">
        <is>
          <t>Powerade Zero | Mixed Berry | 24 pack 591mL</t>
        </is>
      </c>
      <c r="C485" s="34" t="inlineStr">
        <is>
          <t>2) Electrolyte beverage (RTD)</t>
        </is>
      </c>
      <c r="D485" s="49">
        <f>IF('M2 Electrolyte RTD'!F69="","",'M2 Electrolyte RTD'!F69)</f>
        <v/>
      </c>
      <c r="E485" s="52">
        <f>IF('M2 Electrolyte RTD'!J69="","",'M2 Electrolyte RTD'!J69)</f>
        <v/>
      </c>
      <c r="F485" s="50">
        <f>IF('M2 Electrolyte RTD'!K69="","",'M2 Electrolyte RTD'!K69)</f>
        <v/>
      </c>
      <c r="G485" s="49">
        <f>IF('M2 Electrolyte RTD'!AM69="","",'M2 Electrolyte RTD'!AM69)</f>
        <v/>
      </c>
      <c r="H485" s="50">
        <f>IF('M2 Electrolyte RTD'!N69="","",'M2 Electrolyte RTD'!N69)</f>
        <v/>
      </c>
      <c r="I485" s="34">
        <f>IF('M2 Electrolyte RTD'!AJ69="","",'M2 Electrolyte RTD'!AJ69)</f>
        <v/>
      </c>
      <c r="J485" s="34" t="inlineStr">
        <is>
          <t>Undercuts Gatorade on price as core lever.</t>
        </is>
      </c>
    </row>
    <row r="486" ht="28" customHeight="1">
      <c r="A486" s="34" t="inlineStr">
        <is>
          <t>Powerade</t>
        </is>
      </c>
      <c r="B486" s="34" t="inlineStr">
        <is>
          <t>Powerade Zero | Fruit Punch | single 591mL</t>
        </is>
      </c>
      <c r="C486" s="34" t="inlineStr">
        <is>
          <t>2) Electrolyte beverage (RTD)</t>
        </is>
      </c>
      <c r="D486" s="49">
        <f>IF('M2 Electrolyte RTD'!F70="","",'M2 Electrolyte RTD'!F70)</f>
        <v/>
      </c>
      <c r="E486" s="52">
        <f>IF('M2 Electrolyte RTD'!J70="","",'M2 Electrolyte RTD'!J70)</f>
        <v/>
      </c>
      <c r="F486" s="50">
        <f>IF('M2 Electrolyte RTD'!K70="","",'M2 Electrolyte RTD'!K70)</f>
        <v/>
      </c>
      <c r="G486" s="49">
        <f>IF('M2 Electrolyte RTD'!AM70="","",'M2 Electrolyte RTD'!AM70)</f>
        <v/>
      </c>
      <c r="H486" s="50">
        <f>IF('M2 Electrolyte RTD'!N70="","",'M2 Electrolyte RTD'!N70)</f>
        <v/>
      </c>
      <c r="I486" s="34">
        <f>IF('M2 Electrolyte RTD'!AJ70="","",'M2 Electrolyte RTD'!AJ70)</f>
        <v/>
      </c>
      <c r="J486" s="34" t="inlineStr">
        <is>
          <t>Undercuts Gatorade on price as core lever.</t>
        </is>
      </c>
    </row>
    <row r="487" ht="28" customHeight="1">
      <c r="A487" s="34" t="inlineStr">
        <is>
          <t>Powerade</t>
        </is>
      </c>
      <c r="B487" s="34" t="inlineStr">
        <is>
          <t>Powerade Zero | Fruit Punch | 6 pack 591mL</t>
        </is>
      </c>
      <c r="C487" s="34" t="inlineStr">
        <is>
          <t>2) Electrolyte beverage (RTD)</t>
        </is>
      </c>
      <c r="D487" s="49">
        <f>IF('M2 Electrolyte RTD'!F71="","",'M2 Electrolyte RTD'!F71)</f>
        <v/>
      </c>
      <c r="E487" s="52">
        <f>IF('M2 Electrolyte RTD'!J71="","",'M2 Electrolyte RTD'!J71)</f>
        <v/>
      </c>
      <c r="F487" s="50">
        <f>IF('M2 Electrolyte RTD'!K71="","",'M2 Electrolyte RTD'!K71)</f>
        <v/>
      </c>
      <c r="G487" s="49">
        <f>IF('M2 Electrolyte RTD'!AM71="","",'M2 Electrolyte RTD'!AM71)</f>
        <v/>
      </c>
      <c r="H487" s="50">
        <f>IF('M2 Electrolyte RTD'!N71="","",'M2 Electrolyte RTD'!N71)</f>
        <v/>
      </c>
      <c r="I487" s="34">
        <f>IF('M2 Electrolyte RTD'!AJ71="","",'M2 Electrolyte RTD'!AJ71)</f>
        <v/>
      </c>
      <c r="J487" s="34" t="inlineStr">
        <is>
          <t>Undercuts Gatorade on price as core lever.</t>
        </is>
      </c>
    </row>
    <row r="488" ht="28" customHeight="1">
      <c r="A488" s="34" t="inlineStr">
        <is>
          <t>Powerade</t>
        </is>
      </c>
      <c r="B488" s="34" t="inlineStr">
        <is>
          <t>Powerade Zero | Fruit Punch | 12 pack 591mL</t>
        </is>
      </c>
      <c r="C488" s="34" t="inlineStr">
        <is>
          <t>2) Electrolyte beverage (RTD)</t>
        </is>
      </c>
      <c r="D488" s="49">
        <f>IF('M2 Electrolyte RTD'!F72="","",'M2 Electrolyte RTD'!F72)</f>
        <v/>
      </c>
      <c r="E488" s="52">
        <f>IF('M2 Electrolyte RTD'!J72="","",'M2 Electrolyte RTD'!J72)</f>
        <v/>
      </c>
      <c r="F488" s="50">
        <f>IF('M2 Electrolyte RTD'!K72="","",'M2 Electrolyte RTD'!K72)</f>
        <v/>
      </c>
      <c r="G488" s="49">
        <f>IF('M2 Electrolyte RTD'!AM72="","",'M2 Electrolyte RTD'!AM72)</f>
        <v/>
      </c>
      <c r="H488" s="50">
        <f>IF('M2 Electrolyte RTD'!N72="","",'M2 Electrolyte RTD'!N72)</f>
        <v/>
      </c>
      <c r="I488" s="34">
        <f>IF('M2 Electrolyte RTD'!AJ72="","",'M2 Electrolyte RTD'!AJ72)</f>
        <v/>
      </c>
      <c r="J488" s="34" t="inlineStr">
        <is>
          <t>Undercuts Gatorade on price as core lever.</t>
        </is>
      </c>
    </row>
    <row r="489" ht="28" customHeight="1">
      <c r="A489" s="34" t="inlineStr">
        <is>
          <t>Powerade</t>
        </is>
      </c>
      <c r="B489" s="34" t="inlineStr">
        <is>
          <t>Powerade Zero | Fruit Punch | 24 pack 591mL</t>
        </is>
      </c>
      <c r="C489" s="34" t="inlineStr">
        <is>
          <t>2) Electrolyte beverage (RTD)</t>
        </is>
      </c>
      <c r="D489" s="49">
        <f>IF('M2 Electrolyte RTD'!F73="","",'M2 Electrolyte RTD'!F73)</f>
        <v/>
      </c>
      <c r="E489" s="52">
        <f>IF('M2 Electrolyte RTD'!J73="","",'M2 Electrolyte RTD'!J73)</f>
        <v/>
      </c>
      <c r="F489" s="50">
        <f>IF('M2 Electrolyte RTD'!K73="","",'M2 Electrolyte RTD'!K73)</f>
        <v/>
      </c>
      <c r="G489" s="49">
        <f>IF('M2 Electrolyte RTD'!AM73="","",'M2 Electrolyte RTD'!AM73)</f>
        <v/>
      </c>
      <c r="H489" s="50">
        <f>IF('M2 Electrolyte RTD'!N73="","",'M2 Electrolyte RTD'!N73)</f>
        <v/>
      </c>
      <c r="I489" s="34">
        <f>IF('M2 Electrolyte RTD'!AJ73="","",'M2 Electrolyte RTD'!AJ73)</f>
        <v/>
      </c>
      <c r="J489" s="34" t="inlineStr">
        <is>
          <t>Undercuts Gatorade on price as core lever.</t>
        </is>
      </c>
    </row>
    <row r="490" ht="28" customHeight="1">
      <c r="A490" s="34" t="inlineStr">
        <is>
          <t>Powerade</t>
        </is>
      </c>
      <c r="B490" s="34" t="inlineStr">
        <is>
          <t>Powerade Zero | Grape | single 591mL</t>
        </is>
      </c>
      <c r="C490" s="34" t="inlineStr">
        <is>
          <t>2) Electrolyte beverage (RTD)</t>
        </is>
      </c>
      <c r="D490" s="49">
        <f>IF('M2 Electrolyte RTD'!F74="","",'M2 Electrolyte RTD'!F74)</f>
        <v/>
      </c>
      <c r="E490" s="52">
        <f>IF('M2 Electrolyte RTD'!J74="","",'M2 Electrolyte RTD'!J74)</f>
        <v/>
      </c>
      <c r="F490" s="50">
        <f>IF('M2 Electrolyte RTD'!K74="","",'M2 Electrolyte RTD'!K74)</f>
        <v/>
      </c>
      <c r="G490" s="49">
        <f>IF('M2 Electrolyte RTD'!AM74="","",'M2 Electrolyte RTD'!AM74)</f>
        <v/>
      </c>
      <c r="H490" s="50">
        <f>IF('M2 Electrolyte RTD'!N74="","",'M2 Electrolyte RTD'!N74)</f>
        <v/>
      </c>
      <c r="I490" s="34">
        <f>IF('M2 Electrolyte RTD'!AJ74="","",'M2 Electrolyte RTD'!AJ74)</f>
        <v/>
      </c>
      <c r="J490" s="34" t="inlineStr">
        <is>
          <t>Undercuts Gatorade on price as core lever.</t>
        </is>
      </c>
    </row>
    <row r="491" ht="28" customHeight="1">
      <c r="A491" s="34" t="inlineStr">
        <is>
          <t>Powerade</t>
        </is>
      </c>
      <c r="B491" s="34" t="inlineStr">
        <is>
          <t>Powerade Zero | Grape | 6 pack 591mL</t>
        </is>
      </c>
      <c r="C491" s="34" t="inlineStr">
        <is>
          <t>2) Electrolyte beverage (RTD)</t>
        </is>
      </c>
      <c r="D491" s="49">
        <f>IF('M2 Electrolyte RTD'!F75="","",'M2 Electrolyte RTD'!F75)</f>
        <v/>
      </c>
      <c r="E491" s="52">
        <f>IF('M2 Electrolyte RTD'!J75="","",'M2 Electrolyte RTD'!J75)</f>
        <v/>
      </c>
      <c r="F491" s="50">
        <f>IF('M2 Electrolyte RTD'!K75="","",'M2 Electrolyte RTD'!K75)</f>
        <v/>
      </c>
      <c r="G491" s="49">
        <f>IF('M2 Electrolyte RTD'!AM75="","",'M2 Electrolyte RTD'!AM75)</f>
        <v/>
      </c>
      <c r="H491" s="50">
        <f>IF('M2 Electrolyte RTD'!N75="","",'M2 Electrolyte RTD'!N75)</f>
        <v/>
      </c>
      <c r="I491" s="34">
        <f>IF('M2 Electrolyte RTD'!AJ75="","",'M2 Electrolyte RTD'!AJ75)</f>
        <v/>
      </c>
      <c r="J491" s="34" t="inlineStr">
        <is>
          <t>Undercuts Gatorade on price as core lever.</t>
        </is>
      </c>
    </row>
    <row r="492" ht="28" customHeight="1">
      <c r="A492" s="34" t="inlineStr">
        <is>
          <t>Powerade</t>
        </is>
      </c>
      <c r="B492" s="34" t="inlineStr">
        <is>
          <t>Powerade Zero | Grape | 12 pack 591mL</t>
        </is>
      </c>
      <c r="C492" s="34" t="inlineStr">
        <is>
          <t>2) Electrolyte beverage (RTD)</t>
        </is>
      </c>
      <c r="D492" s="49">
        <f>IF('M2 Electrolyte RTD'!F76="","",'M2 Electrolyte RTD'!F76)</f>
        <v/>
      </c>
      <c r="E492" s="52">
        <f>IF('M2 Electrolyte RTD'!J76="","",'M2 Electrolyte RTD'!J76)</f>
        <v/>
      </c>
      <c r="F492" s="50">
        <f>IF('M2 Electrolyte RTD'!K76="","",'M2 Electrolyte RTD'!K76)</f>
        <v/>
      </c>
      <c r="G492" s="49">
        <f>IF('M2 Electrolyte RTD'!AM76="","",'M2 Electrolyte RTD'!AM76)</f>
        <v/>
      </c>
      <c r="H492" s="50">
        <f>IF('M2 Electrolyte RTD'!N76="","",'M2 Electrolyte RTD'!N76)</f>
        <v/>
      </c>
      <c r="I492" s="34">
        <f>IF('M2 Electrolyte RTD'!AJ76="","",'M2 Electrolyte RTD'!AJ76)</f>
        <v/>
      </c>
      <c r="J492" s="34" t="inlineStr">
        <is>
          <t>Undercuts Gatorade on price as core lever.</t>
        </is>
      </c>
    </row>
    <row r="493" ht="28" customHeight="1">
      <c r="A493" s="34" t="inlineStr">
        <is>
          <t>Powerade</t>
        </is>
      </c>
      <c r="B493" s="34" t="inlineStr">
        <is>
          <t>Powerade Zero | Grape | 24 pack 591mL</t>
        </is>
      </c>
      <c r="C493" s="34" t="inlineStr">
        <is>
          <t>2) Electrolyte beverage (RTD)</t>
        </is>
      </c>
      <c r="D493" s="49">
        <f>IF('M2 Electrolyte RTD'!F77="","",'M2 Electrolyte RTD'!F77)</f>
        <v/>
      </c>
      <c r="E493" s="52">
        <f>IF('M2 Electrolyte RTD'!J77="","",'M2 Electrolyte RTD'!J77)</f>
        <v/>
      </c>
      <c r="F493" s="50">
        <f>IF('M2 Electrolyte RTD'!K77="","",'M2 Electrolyte RTD'!K77)</f>
        <v/>
      </c>
      <c r="G493" s="49">
        <f>IF('M2 Electrolyte RTD'!AM77="","",'M2 Electrolyte RTD'!AM77)</f>
        <v/>
      </c>
      <c r="H493" s="50">
        <f>IF('M2 Electrolyte RTD'!N77="","",'M2 Electrolyte RTD'!N77)</f>
        <v/>
      </c>
      <c r="I493" s="34">
        <f>IF('M2 Electrolyte RTD'!AJ77="","",'M2 Electrolyte RTD'!AJ77)</f>
        <v/>
      </c>
      <c r="J493" s="34" t="inlineStr">
        <is>
          <t>Undercuts Gatorade on price as core lever.</t>
        </is>
      </c>
    </row>
    <row r="494" ht="28" customHeight="1">
      <c r="A494" s="34" t="inlineStr">
        <is>
          <t>Powerade</t>
        </is>
      </c>
      <c r="B494" s="34" t="inlineStr">
        <is>
          <t>Powerade Zero | White Cherry | single 591mL</t>
        </is>
      </c>
      <c r="C494" s="34" t="inlineStr">
        <is>
          <t>2) Electrolyte beverage (RTD)</t>
        </is>
      </c>
      <c r="D494" s="49">
        <f>IF('M2 Electrolyte RTD'!F78="","",'M2 Electrolyte RTD'!F78)</f>
        <v/>
      </c>
      <c r="E494" s="52">
        <f>IF('M2 Electrolyte RTD'!J78="","",'M2 Electrolyte RTD'!J78)</f>
        <v/>
      </c>
      <c r="F494" s="50">
        <f>IF('M2 Electrolyte RTD'!K78="","",'M2 Electrolyte RTD'!K78)</f>
        <v/>
      </c>
      <c r="G494" s="49">
        <f>IF('M2 Electrolyte RTD'!AM78="","",'M2 Electrolyte RTD'!AM78)</f>
        <v/>
      </c>
      <c r="H494" s="50">
        <f>IF('M2 Electrolyte RTD'!N78="","",'M2 Electrolyte RTD'!N78)</f>
        <v/>
      </c>
      <c r="I494" s="34">
        <f>IF('M2 Electrolyte RTD'!AJ78="","",'M2 Electrolyte RTD'!AJ78)</f>
        <v/>
      </c>
      <c r="J494" s="34" t="inlineStr">
        <is>
          <t>Undercuts Gatorade on price as core lever.</t>
        </is>
      </c>
    </row>
    <row r="495" ht="28" customHeight="1">
      <c r="A495" s="34" t="inlineStr">
        <is>
          <t>Powerade</t>
        </is>
      </c>
      <c r="B495" s="34" t="inlineStr">
        <is>
          <t>Powerade Zero | White Cherry | 6 pack 591mL</t>
        </is>
      </c>
      <c r="C495" s="34" t="inlineStr">
        <is>
          <t>2) Electrolyte beverage (RTD)</t>
        </is>
      </c>
      <c r="D495" s="49">
        <f>IF('M2 Electrolyte RTD'!F79="","",'M2 Electrolyte RTD'!F79)</f>
        <v/>
      </c>
      <c r="E495" s="52">
        <f>IF('M2 Electrolyte RTD'!J79="","",'M2 Electrolyte RTD'!J79)</f>
        <v/>
      </c>
      <c r="F495" s="50">
        <f>IF('M2 Electrolyte RTD'!K79="","",'M2 Electrolyte RTD'!K79)</f>
        <v/>
      </c>
      <c r="G495" s="49">
        <f>IF('M2 Electrolyte RTD'!AM79="","",'M2 Electrolyte RTD'!AM79)</f>
        <v/>
      </c>
      <c r="H495" s="50">
        <f>IF('M2 Electrolyte RTD'!N79="","",'M2 Electrolyte RTD'!N79)</f>
        <v/>
      </c>
      <c r="I495" s="34">
        <f>IF('M2 Electrolyte RTD'!AJ79="","",'M2 Electrolyte RTD'!AJ79)</f>
        <v/>
      </c>
      <c r="J495" s="34" t="inlineStr">
        <is>
          <t>Undercuts Gatorade on price as core lever.</t>
        </is>
      </c>
    </row>
    <row r="496" ht="28" customHeight="1">
      <c r="A496" s="34" t="inlineStr">
        <is>
          <t>Powerade</t>
        </is>
      </c>
      <c r="B496" s="34" t="inlineStr">
        <is>
          <t>Powerade Zero | White Cherry | 12 pack 591mL</t>
        </is>
      </c>
      <c r="C496" s="34" t="inlineStr">
        <is>
          <t>2) Electrolyte beverage (RTD)</t>
        </is>
      </c>
      <c r="D496" s="49">
        <f>IF('M2 Electrolyte RTD'!F80="","",'M2 Electrolyte RTD'!F80)</f>
        <v/>
      </c>
      <c r="E496" s="52">
        <f>IF('M2 Electrolyte RTD'!J80="","",'M2 Electrolyte RTD'!J80)</f>
        <v/>
      </c>
      <c r="F496" s="50">
        <f>IF('M2 Electrolyte RTD'!K80="","",'M2 Electrolyte RTD'!K80)</f>
        <v/>
      </c>
      <c r="G496" s="49">
        <f>IF('M2 Electrolyte RTD'!AM80="","",'M2 Electrolyte RTD'!AM80)</f>
        <v/>
      </c>
      <c r="H496" s="50">
        <f>IF('M2 Electrolyte RTD'!N80="","",'M2 Electrolyte RTD'!N80)</f>
        <v/>
      </c>
      <c r="I496" s="34">
        <f>IF('M2 Electrolyte RTD'!AJ80="","",'M2 Electrolyte RTD'!AJ80)</f>
        <v/>
      </c>
      <c r="J496" s="34" t="inlineStr">
        <is>
          <t>Undercuts Gatorade on price as core lever.</t>
        </is>
      </c>
    </row>
    <row r="497" ht="28" customHeight="1">
      <c r="A497" s="34" t="inlineStr">
        <is>
          <t>Powerade</t>
        </is>
      </c>
      <c r="B497" s="34" t="inlineStr">
        <is>
          <t>Powerade Zero | White Cherry | 24 pack 591mL</t>
        </is>
      </c>
      <c r="C497" s="34" t="inlineStr">
        <is>
          <t>2) Electrolyte beverage (RTD)</t>
        </is>
      </c>
      <c r="D497" s="49">
        <f>IF('M2 Electrolyte RTD'!F81="","",'M2 Electrolyte RTD'!F81)</f>
        <v/>
      </c>
      <c r="E497" s="52">
        <f>IF('M2 Electrolyte RTD'!J81="","",'M2 Electrolyte RTD'!J81)</f>
        <v/>
      </c>
      <c r="F497" s="50">
        <f>IF('M2 Electrolyte RTD'!K81="","",'M2 Electrolyte RTD'!K81)</f>
        <v/>
      </c>
      <c r="G497" s="49">
        <f>IF('M2 Electrolyte RTD'!AM81="","",'M2 Electrolyte RTD'!AM81)</f>
        <v/>
      </c>
      <c r="H497" s="50">
        <f>IF('M2 Electrolyte RTD'!N81="","",'M2 Electrolyte RTD'!N81)</f>
        <v/>
      </c>
      <c r="I497" s="34">
        <f>IF('M2 Electrolyte RTD'!AJ81="","",'M2 Electrolyte RTD'!AJ81)</f>
        <v/>
      </c>
      <c r="J497" s="34" t="inlineStr">
        <is>
          <t>Undercuts Gatorade on price as core lever.</t>
        </is>
      </c>
    </row>
    <row r="498" ht="28" customHeight="1">
      <c r="A498" s="34" t="inlineStr">
        <is>
          <t>BODYARMOR</t>
        </is>
      </c>
      <c r="B498" s="34" t="inlineStr">
        <is>
          <t>BODYARMOR Sports Drink | Fruit Punch | single 473mL</t>
        </is>
      </c>
      <c r="C498" s="34" t="inlineStr">
        <is>
          <t>2) Electrolyte beverage (RTD)</t>
        </is>
      </c>
      <c r="D498" s="49">
        <f>IF('M2 Electrolyte RTD'!F82="","",'M2 Electrolyte RTD'!F82)</f>
        <v/>
      </c>
      <c r="E498" s="52">
        <f>IF('M2 Electrolyte RTD'!J82="","",'M2 Electrolyte RTD'!J82)</f>
        <v/>
      </c>
      <c r="F498" s="50">
        <f>IF('M2 Electrolyte RTD'!K82="","",'M2 Electrolyte RTD'!K82)</f>
        <v/>
      </c>
      <c r="G498" s="49">
        <f>IF('M2 Electrolyte RTD'!AM82="","",'M2 Electrolyte RTD'!AM82)</f>
        <v/>
      </c>
      <c r="H498" s="50">
        <f>IF('M2 Electrolyte RTD'!N82="","",'M2 Electrolyte RTD'!N82)</f>
        <v/>
      </c>
      <c r="I498" s="34">
        <f>IF('M2 Electrolyte RTD'!AJ82="","",'M2 Electrolyte RTD'!AJ82)</f>
        <v/>
      </c>
      <c r="J498" s="34" t="inlineStr">
        <is>
          <t>Premium price; promos to defend vs Gatorade.</t>
        </is>
      </c>
    </row>
    <row r="499" ht="28" customHeight="1">
      <c r="A499" s="34" t="inlineStr">
        <is>
          <t>BODYARMOR</t>
        </is>
      </c>
      <c r="B499" s="34" t="inlineStr">
        <is>
          <t>BODYARMOR Sports Drink | Fruit Punch | 8 pack 473mL</t>
        </is>
      </c>
      <c r="C499" s="34" t="inlineStr">
        <is>
          <t>2) Electrolyte beverage (RTD)</t>
        </is>
      </c>
      <c r="D499" s="49">
        <f>IF('M2 Electrolyte RTD'!F83="","",'M2 Electrolyte RTD'!F83)</f>
        <v/>
      </c>
      <c r="E499" s="52">
        <f>IF('M2 Electrolyte RTD'!J83="","",'M2 Electrolyte RTD'!J83)</f>
        <v/>
      </c>
      <c r="F499" s="50">
        <f>IF('M2 Electrolyte RTD'!K83="","",'M2 Electrolyte RTD'!K83)</f>
        <v/>
      </c>
      <c r="G499" s="49">
        <f>IF('M2 Electrolyte RTD'!AM83="","",'M2 Electrolyte RTD'!AM83)</f>
        <v/>
      </c>
      <c r="H499" s="50">
        <f>IF('M2 Electrolyte RTD'!N83="","",'M2 Electrolyte RTD'!N83)</f>
        <v/>
      </c>
      <c r="I499" s="34">
        <f>IF('M2 Electrolyte RTD'!AJ83="","",'M2 Electrolyte RTD'!AJ83)</f>
        <v/>
      </c>
      <c r="J499" s="34" t="inlineStr">
        <is>
          <t>Premium price; promos to defend vs Gatorade.</t>
        </is>
      </c>
    </row>
    <row r="500" ht="28" customHeight="1">
      <c r="A500" s="34" t="inlineStr">
        <is>
          <t>BODYARMOR</t>
        </is>
      </c>
      <c r="B500" s="34" t="inlineStr">
        <is>
          <t>BODYARMOR Sports Drink | Fruit Punch | 12 pack 473mL</t>
        </is>
      </c>
      <c r="C500" s="34" t="inlineStr">
        <is>
          <t>2) Electrolyte beverage (RTD)</t>
        </is>
      </c>
      <c r="D500" s="49">
        <f>IF('M2 Electrolyte RTD'!F84="","",'M2 Electrolyte RTD'!F84)</f>
        <v/>
      </c>
      <c r="E500" s="52">
        <f>IF('M2 Electrolyte RTD'!J84="","",'M2 Electrolyte RTD'!J84)</f>
        <v/>
      </c>
      <c r="F500" s="50">
        <f>IF('M2 Electrolyte RTD'!K84="","",'M2 Electrolyte RTD'!K84)</f>
        <v/>
      </c>
      <c r="G500" s="49">
        <f>IF('M2 Electrolyte RTD'!AM84="","",'M2 Electrolyte RTD'!AM84)</f>
        <v/>
      </c>
      <c r="H500" s="50">
        <f>IF('M2 Electrolyte RTD'!N84="","",'M2 Electrolyte RTD'!N84)</f>
        <v/>
      </c>
      <c r="I500" s="34">
        <f>IF('M2 Electrolyte RTD'!AJ84="","",'M2 Electrolyte RTD'!AJ84)</f>
        <v/>
      </c>
      <c r="J500" s="34" t="inlineStr">
        <is>
          <t>Premium price; promos to defend vs Gatorade.</t>
        </is>
      </c>
    </row>
    <row r="501" ht="28" customHeight="1">
      <c r="A501" s="34" t="inlineStr">
        <is>
          <t>BODYARMOR</t>
        </is>
      </c>
      <c r="B501" s="34" t="inlineStr">
        <is>
          <t>BODYARMOR Sports Drink | Fruit Punch | 18 pack 473mL</t>
        </is>
      </c>
      <c r="C501" s="34" t="inlineStr">
        <is>
          <t>2) Electrolyte beverage (RTD)</t>
        </is>
      </c>
      <c r="D501" s="49">
        <f>IF('M2 Electrolyte RTD'!F85="","",'M2 Electrolyte RTD'!F85)</f>
        <v/>
      </c>
      <c r="E501" s="52">
        <f>IF('M2 Electrolyte RTD'!J85="","",'M2 Electrolyte RTD'!J85)</f>
        <v/>
      </c>
      <c r="F501" s="50">
        <f>IF('M2 Electrolyte RTD'!K85="","",'M2 Electrolyte RTD'!K85)</f>
        <v/>
      </c>
      <c r="G501" s="49">
        <f>IF('M2 Electrolyte RTD'!AM85="","",'M2 Electrolyte RTD'!AM85)</f>
        <v/>
      </c>
      <c r="H501" s="50">
        <f>IF('M2 Electrolyte RTD'!N85="","",'M2 Electrolyte RTD'!N85)</f>
        <v/>
      </c>
      <c r="I501" s="34">
        <f>IF('M2 Electrolyte RTD'!AJ85="","",'M2 Electrolyte RTD'!AJ85)</f>
        <v/>
      </c>
      <c r="J501" s="34" t="inlineStr">
        <is>
          <t>Premium price; promos to defend vs Gatorade.</t>
        </is>
      </c>
    </row>
    <row r="502" ht="28" customHeight="1">
      <c r="A502" s="34" t="inlineStr">
        <is>
          <t>BODYARMOR</t>
        </is>
      </c>
      <c r="B502" s="34" t="inlineStr">
        <is>
          <t>BODYARMOR Sports Drink | Fruit Punch | 24 pack 473mL</t>
        </is>
      </c>
      <c r="C502" s="34" t="inlineStr">
        <is>
          <t>2) Electrolyte beverage (RTD)</t>
        </is>
      </c>
      <c r="D502" s="49">
        <f>IF('M2 Electrolyte RTD'!F86="","",'M2 Electrolyte RTD'!F86)</f>
        <v/>
      </c>
      <c r="E502" s="52">
        <f>IF('M2 Electrolyte RTD'!J86="","",'M2 Electrolyte RTD'!J86)</f>
        <v/>
      </c>
      <c r="F502" s="50">
        <f>IF('M2 Electrolyte RTD'!K86="","",'M2 Electrolyte RTD'!K86)</f>
        <v/>
      </c>
      <c r="G502" s="49">
        <f>IF('M2 Electrolyte RTD'!AM86="","",'M2 Electrolyte RTD'!AM86)</f>
        <v/>
      </c>
      <c r="H502" s="50">
        <f>IF('M2 Electrolyte RTD'!N86="","",'M2 Electrolyte RTD'!N86)</f>
        <v/>
      </c>
      <c r="I502" s="34">
        <f>IF('M2 Electrolyte RTD'!AJ86="","",'M2 Electrolyte RTD'!AJ86)</f>
        <v/>
      </c>
      <c r="J502" s="34" t="inlineStr">
        <is>
          <t>Premium price; promos to defend vs Gatorade.</t>
        </is>
      </c>
    </row>
    <row r="503" ht="28" customHeight="1">
      <c r="A503" s="34" t="inlineStr">
        <is>
          <t>BODYARMOR</t>
        </is>
      </c>
      <c r="B503" s="34" t="inlineStr">
        <is>
          <t>BODYARMOR Sports Drink | Strawberry Banana | single 473mL</t>
        </is>
      </c>
      <c r="C503" s="34" t="inlineStr">
        <is>
          <t>2) Electrolyte beverage (RTD)</t>
        </is>
      </c>
      <c r="D503" s="49">
        <f>IF('M2 Electrolyte RTD'!F87="","",'M2 Electrolyte RTD'!F87)</f>
        <v/>
      </c>
      <c r="E503" s="52">
        <f>IF('M2 Electrolyte RTD'!J87="","",'M2 Electrolyte RTD'!J87)</f>
        <v/>
      </c>
      <c r="F503" s="50">
        <f>IF('M2 Electrolyte RTD'!K87="","",'M2 Electrolyte RTD'!K87)</f>
        <v/>
      </c>
      <c r="G503" s="49">
        <f>IF('M2 Electrolyte RTD'!AM87="","",'M2 Electrolyte RTD'!AM87)</f>
        <v/>
      </c>
      <c r="H503" s="50">
        <f>IF('M2 Electrolyte RTD'!N87="","",'M2 Electrolyte RTD'!N87)</f>
        <v/>
      </c>
      <c r="I503" s="34">
        <f>IF('M2 Electrolyte RTD'!AJ87="","",'M2 Electrolyte RTD'!AJ87)</f>
        <v/>
      </c>
      <c r="J503" s="34" t="inlineStr">
        <is>
          <t>Premium price; promos to defend vs Gatorade.</t>
        </is>
      </c>
    </row>
    <row r="504" ht="28" customHeight="1">
      <c r="A504" s="34" t="inlineStr">
        <is>
          <t>BODYARMOR</t>
        </is>
      </c>
      <c r="B504" s="34" t="inlineStr">
        <is>
          <t>BODYARMOR Sports Drink | Strawberry Banana | 8 pack 473mL</t>
        </is>
      </c>
      <c r="C504" s="34" t="inlineStr">
        <is>
          <t>2) Electrolyte beverage (RTD)</t>
        </is>
      </c>
      <c r="D504" s="49">
        <f>IF('M2 Electrolyte RTD'!F88="","",'M2 Electrolyte RTD'!F88)</f>
        <v/>
      </c>
      <c r="E504" s="52">
        <f>IF('M2 Electrolyte RTD'!J88="","",'M2 Electrolyte RTD'!J88)</f>
        <v/>
      </c>
      <c r="F504" s="50">
        <f>IF('M2 Electrolyte RTD'!K88="","",'M2 Electrolyte RTD'!K88)</f>
        <v/>
      </c>
      <c r="G504" s="49">
        <f>IF('M2 Electrolyte RTD'!AM88="","",'M2 Electrolyte RTD'!AM88)</f>
        <v/>
      </c>
      <c r="H504" s="50">
        <f>IF('M2 Electrolyte RTD'!N88="","",'M2 Electrolyte RTD'!N88)</f>
        <v/>
      </c>
      <c r="I504" s="34">
        <f>IF('M2 Electrolyte RTD'!AJ88="","",'M2 Electrolyte RTD'!AJ88)</f>
        <v/>
      </c>
      <c r="J504" s="34" t="inlineStr">
        <is>
          <t>Premium price; promos to defend vs Gatorade.</t>
        </is>
      </c>
    </row>
    <row r="505" ht="28" customHeight="1">
      <c r="A505" s="34" t="inlineStr">
        <is>
          <t>BODYARMOR</t>
        </is>
      </c>
      <c r="B505" s="34" t="inlineStr">
        <is>
          <t>BODYARMOR Sports Drink | Strawberry Banana | 12 pack 473mL</t>
        </is>
      </c>
      <c r="C505" s="34" t="inlineStr">
        <is>
          <t>2) Electrolyte beverage (RTD)</t>
        </is>
      </c>
      <c r="D505" s="49">
        <f>IF('M2 Electrolyte RTD'!F89="","",'M2 Electrolyte RTD'!F89)</f>
        <v/>
      </c>
      <c r="E505" s="52">
        <f>IF('M2 Electrolyte RTD'!J89="","",'M2 Electrolyte RTD'!J89)</f>
        <v/>
      </c>
      <c r="F505" s="50">
        <f>IF('M2 Electrolyte RTD'!K89="","",'M2 Electrolyte RTD'!K89)</f>
        <v/>
      </c>
      <c r="G505" s="49">
        <f>IF('M2 Electrolyte RTD'!AM89="","",'M2 Electrolyte RTD'!AM89)</f>
        <v/>
      </c>
      <c r="H505" s="50">
        <f>IF('M2 Electrolyte RTD'!N89="","",'M2 Electrolyte RTD'!N89)</f>
        <v/>
      </c>
      <c r="I505" s="34">
        <f>IF('M2 Electrolyte RTD'!AJ89="","",'M2 Electrolyte RTD'!AJ89)</f>
        <v/>
      </c>
      <c r="J505" s="34" t="inlineStr">
        <is>
          <t>Premium price; promos to defend vs Gatorade.</t>
        </is>
      </c>
    </row>
    <row r="506" ht="28" customHeight="1">
      <c r="A506" s="34" t="inlineStr">
        <is>
          <t>BODYARMOR</t>
        </is>
      </c>
      <c r="B506" s="34" t="inlineStr">
        <is>
          <t>BODYARMOR Sports Drink | Strawberry Banana | 18 pack 473mL</t>
        </is>
      </c>
      <c r="C506" s="34" t="inlineStr">
        <is>
          <t>2) Electrolyte beverage (RTD)</t>
        </is>
      </c>
      <c r="D506" s="49">
        <f>IF('M2 Electrolyte RTD'!F90="","",'M2 Electrolyte RTD'!F90)</f>
        <v/>
      </c>
      <c r="E506" s="52">
        <f>IF('M2 Electrolyte RTD'!J90="","",'M2 Electrolyte RTD'!J90)</f>
        <v/>
      </c>
      <c r="F506" s="50">
        <f>IF('M2 Electrolyte RTD'!K90="","",'M2 Electrolyte RTD'!K90)</f>
        <v/>
      </c>
      <c r="G506" s="49">
        <f>IF('M2 Electrolyte RTD'!AM90="","",'M2 Electrolyte RTD'!AM90)</f>
        <v/>
      </c>
      <c r="H506" s="50">
        <f>IF('M2 Electrolyte RTD'!N90="","",'M2 Electrolyte RTD'!N90)</f>
        <v/>
      </c>
      <c r="I506" s="34">
        <f>IF('M2 Electrolyte RTD'!AJ90="","",'M2 Electrolyte RTD'!AJ90)</f>
        <v/>
      </c>
      <c r="J506" s="34" t="inlineStr">
        <is>
          <t>Premium price; promos to defend vs Gatorade.</t>
        </is>
      </c>
    </row>
    <row r="507" ht="28" customHeight="1">
      <c r="A507" s="34" t="inlineStr">
        <is>
          <t>BODYARMOR</t>
        </is>
      </c>
      <c r="B507" s="34" t="inlineStr">
        <is>
          <t>BODYARMOR Sports Drink | Strawberry Banana | 24 pack 473mL</t>
        </is>
      </c>
      <c r="C507" s="34" t="inlineStr">
        <is>
          <t>2) Electrolyte beverage (RTD)</t>
        </is>
      </c>
      <c r="D507" s="49">
        <f>IF('M2 Electrolyte RTD'!F91="","",'M2 Electrolyte RTD'!F91)</f>
        <v/>
      </c>
      <c r="E507" s="52">
        <f>IF('M2 Electrolyte RTD'!J91="","",'M2 Electrolyte RTD'!J91)</f>
        <v/>
      </c>
      <c r="F507" s="50">
        <f>IF('M2 Electrolyte RTD'!K91="","",'M2 Electrolyte RTD'!K91)</f>
        <v/>
      </c>
      <c r="G507" s="49">
        <f>IF('M2 Electrolyte RTD'!AM91="","",'M2 Electrolyte RTD'!AM91)</f>
        <v/>
      </c>
      <c r="H507" s="50">
        <f>IF('M2 Electrolyte RTD'!N91="","",'M2 Electrolyte RTD'!N91)</f>
        <v/>
      </c>
      <c r="I507" s="34">
        <f>IF('M2 Electrolyte RTD'!AJ91="","",'M2 Electrolyte RTD'!AJ91)</f>
        <v/>
      </c>
      <c r="J507" s="34" t="inlineStr">
        <is>
          <t>Premium price; promos to defend vs Gatorade.</t>
        </is>
      </c>
    </row>
    <row r="508" ht="28" customHeight="1">
      <c r="A508" s="34" t="inlineStr">
        <is>
          <t>BODYARMOR</t>
        </is>
      </c>
      <c r="B508" s="34" t="inlineStr">
        <is>
          <t>BODYARMOR Sports Drink | Orange Mango | single 473mL</t>
        </is>
      </c>
      <c r="C508" s="34" t="inlineStr">
        <is>
          <t>2) Electrolyte beverage (RTD)</t>
        </is>
      </c>
      <c r="D508" s="49">
        <f>IF('M2 Electrolyte RTD'!F92="","",'M2 Electrolyte RTD'!F92)</f>
        <v/>
      </c>
      <c r="E508" s="52">
        <f>IF('M2 Electrolyte RTD'!J92="","",'M2 Electrolyte RTD'!J92)</f>
        <v/>
      </c>
      <c r="F508" s="50">
        <f>IF('M2 Electrolyte RTD'!K92="","",'M2 Electrolyte RTD'!K92)</f>
        <v/>
      </c>
      <c r="G508" s="49">
        <f>IF('M2 Electrolyte RTD'!AM92="","",'M2 Electrolyte RTD'!AM92)</f>
        <v/>
      </c>
      <c r="H508" s="50">
        <f>IF('M2 Electrolyte RTD'!N92="","",'M2 Electrolyte RTD'!N92)</f>
        <v/>
      </c>
      <c r="I508" s="34">
        <f>IF('M2 Electrolyte RTD'!AJ92="","",'M2 Electrolyte RTD'!AJ92)</f>
        <v/>
      </c>
      <c r="J508" s="34" t="inlineStr">
        <is>
          <t>Premium price; promos to defend vs Gatorade.</t>
        </is>
      </c>
    </row>
    <row r="509" ht="28" customHeight="1">
      <c r="A509" s="34" t="inlineStr">
        <is>
          <t>BODYARMOR</t>
        </is>
      </c>
      <c r="B509" s="34" t="inlineStr">
        <is>
          <t>BODYARMOR Sports Drink | Orange Mango | 8 pack 473mL</t>
        </is>
      </c>
      <c r="C509" s="34" t="inlineStr">
        <is>
          <t>2) Electrolyte beverage (RTD)</t>
        </is>
      </c>
      <c r="D509" s="49">
        <f>IF('M2 Electrolyte RTD'!F93="","",'M2 Electrolyte RTD'!F93)</f>
        <v/>
      </c>
      <c r="E509" s="52">
        <f>IF('M2 Electrolyte RTD'!J93="","",'M2 Electrolyte RTD'!J93)</f>
        <v/>
      </c>
      <c r="F509" s="50">
        <f>IF('M2 Electrolyte RTD'!K93="","",'M2 Electrolyte RTD'!K93)</f>
        <v/>
      </c>
      <c r="G509" s="49">
        <f>IF('M2 Electrolyte RTD'!AM93="","",'M2 Electrolyte RTD'!AM93)</f>
        <v/>
      </c>
      <c r="H509" s="50">
        <f>IF('M2 Electrolyte RTD'!N93="","",'M2 Electrolyte RTD'!N93)</f>
        <v/>
      </c>
      <c r="I509" s="34">
        <f>IF('M2 Electrolyte RTD'!AJ93="","",'M2 Electrolyte RTD'!AJ93)</f>
        <v/>
      </c>
      <c r="J509" s="34" t="inlineStr">
        <is>
          <t>Premium price; promos to defend vs Gatorade.</t>
        </is>
      </c>
    </row>
    <row r="510" ht="28" customHeight="1">
      <c r="A510" s="34" t="inlineStr">
        <is>
          <t>BODYARMOR</t>
        </is>
      </c>
      <c r="B510" s="34" t="inlineStr">
        <is>
          <t>BODYARMOR Sports Drink | Orange Mango | 12 pack 473mL</t>
        </is>
      </c>
      <c r="C510" s="34" t="inlineStr">
        <is>
          <t>2) Electrolyte beverage (RTD)</t>
        </is>
      </c>
      <c r="D510" s="49">
        <f>IF('M2 Electrolyte RTD'!F94="","",'M2 Electrolyte RTD'!F94)</f>
        <v/>
      </c>
      <c r="E510" s="52">
        <f>IF('M2 Electrolyte RTD'!J94="","",'M2 Electrolyte RTD'!J94)</f>
        <v/>
      </c>
      <c r="F510" s="50">
        <f>IF('M2 Electrolyte RTD'!K94="","",'M2 Electrolyte RTD'!K94)</f>
        <v/>
      </c>
      <c r="G510" s="49">
        <f>IF('M2 Electrolyte RTD'!AM94="","",'M2 Electrolyte RTD'!AM94)</f>
        <v/>
      </c>
      <c r="H510" s="50">
        <f>IF('M2 Electrolyte RTD'!N94="","",'M2 Electrolyte RTD'!N94)</f>
        <v/>
      </c>
      <c r="I510" s="34">
        <f>IF('M2 Electrolyte RTD'!AJ94="","",'M2 Electrolyte RTD'!AJ94)</f>
        <v/>
      </c>
      <c r="J510" s="34" t="inlineStr">
        <is>
          <t>Premium price; promos to defend vs Gatorade.</t>
        </is>
      </c>
    </row>
    <row r="511" ht="28" customHeight="1">
      <c r="A511" s="34" t="inlineStr">
        <is>
          <t>BODYARMOR</t>
        </is>
      </c>
      <c r="B511" s="34" t="inlineStr">
        <is>
          <t>BODYARMOR Sports Drink | Orange Mango | 18 pack 473mL</t>
        </is>
      </c>
      <c r="C511" s="34" t="inlineStr">
        <is>
          <t>2) Electrolyte beverage (RTD)</t>
        </is>
      </c>
      <c r="D511" s="49">
        <f>IF('M2 Electrolyte RTD'!F95="","",'M2 Electrolyte RTD'!F95)</f>
        <v/>
      </c>
      <c r="E511" s="52">
        <f>IF('M2 Electrolyte RTD'!J95="","",'M2 Electrolyte RTD'!J95)</f>
        <v/>
      </c>
      <c r="F511" s="50">
        <f>IF('M2 Electrolyte RTD'!K95="","",'M2 Electrolyte RTD'!K95)</f>
        <v/>
      </c>
      <c r="G511" s="49">
        <f>IF('M2 Electrolyte RTD'!AM95="","",'M2 Electrolyte RTD'!AM95)</f>
        <v/>
      </c>
      <c r="H511" s="50">
        <f>IF('M2 Electrolyte RTD'!N95="","",'M2 Electrolyte RTD'!N95)</f>
        <v/>
      </c>
      <c r="I511" s="34">
        <f>IF('M2 Electrolyte RTD'!AJ95="","",'M2 Electrolyte RTD'!AJ95)</f>
        <v/>
      </c>
      <c r="J511" s="34" t="inlineStr">
        <is>
          <t>Premium price; promos to defend vs Gatorade.</t>
        </is>
      </c>
    </row>
    <row r="512" ht="28" customHeight="1">
      <c r="A512" s="34" t="inlineStr">
        <is>
          <t>BODYARMOR</t>
        </is>
      </c>
      <c r="B512" s="34" t="inlineStr">
        <is>
          <t>BODYARMOR Sports Drink | Orange Mango | 24 pack 473mL</t>
        </is>
      </c>
      <c r="C512" s="34" t="inlineStr">
        <is>
          <t>2) Electrolyte beverage (RTD)</t>
        </is>
      </c>
      <c r="D512" s="49">
        <f>IF('M2 Electrolyte RTD'!F96="","",'M2 Electrolyte RTD'!F96)</f>
        <v/>
      </c>
      <c r="E512" s="52">
        <f>IF('M2 Electrolyte RTD'!J96="","",'M2 Electrolyte RTD'!J96)</f>
        <v/>
      </c>
      <c r="F512" s="50">
        <f>IF('M2 Electrolyte RTD'!K96="","",'M2 Electrolyte RTD'!K96)</f>
        <v/>
      </c>
      <c r="G512" s="49">
        <f>IF('M2 Electrolyte RTD'!AM96="","",'M2 Electrolyte RTD'!AM96)</f>
        <v/>
      </c>
      <c r="H512" s="50">
        <f>IF('M2 Electrolyte RTD'!N96="","",'M2 Electrolyte RTD'!N96)</f>
        <v/>
      </c>
      <c r="I512" s="34">
        <f>IF('M2 Electrolyte RTD'!AJ96="","",'M2 Electrolyte RTD'!AJ96)</f>
        <v/>
      </c>
      <c r="J512" s="34" t="inlineStr">
        <is>
          <t>Premium price; promos to defend vs Gatorade.</t>
        </is>
      </c>
    </row>
    <row r="513" ht="28" customHeight="1">
      <c r="A513" s="34" t="inlineStr">
        <is>
          <t>BODYARMOR</t>
        </is>
      </c>
      <c r="B513" s="34" t="inlineStr">
        <is>
          <t>BODYARMOR Sports Drink | Mixed Berry | single 473mL</t>
        </is>
      </c>
      <c r="C513" s="34" t="inlineStr">
        <is>
          <t>2) Electrolyte beverage (RTD)</t>
        </is>
      </c>
      <c r="D513" s="49">
        <f>IF('M2 Electrolyte RTD'!F97="","",'M2 Electrolyte RTD'!F97)</f>
        <v/>
      </c>
      <c r="E513" s="52">
        <f>IF('M2 Electrolyte RTD'!J97="","",'M2 Electrolyte RTD'!J97)</f>
        <v/>
      </c>
      <c r="F513" s="50">
        <f>IF('M2 Electrolyte RTD'!K97="","",'M2 Electrolyte RTD'!K97)</f>
        <v/>
      </c>
      <c r="G513" s="49">
        <f>IF('M2 Electrolyte RTD'!AM97="","",'M2 Electrolyte RTD'!AM97)</f>
        <v/>
      </c>
      <c r="H513" s="50">
        <f>IF('M2 Electrolyte RTD'!N97="","",'M2 Electrolyte RTD'!N97)</f>
        <v/>
      </c>
      <c r="I513" s="34">
        <f>IF('M2 Electrolyte RTD'!AJ97="","",'M2 Electrolyte RTD'!AJ97)</f>
        <v/>
      </c>
      <c r="J513" s="34" t="inlineStr">
        <is>
          <t>Premium price; promos to defend vs Gatorade.</t>
        </is>
      </c>
    </row>
    <row r="514" ht="28" customHeight="1">
      <c r="A514" s="34" t="inlineStr">
        <is>
          <t>BODYARMOR</t>
        </is>
      </c>
      <c r="B514" s="34" t="inlineStr">
        <is>
          <t>BODYARMOR Sports Drink | Mixed Berry | 8 pack 473mL</t>
        </is>
      </c>
      <c r="C514" s="34" t="inlineStr">
        <is>
          <t>2) Electrolyte beverage (RTD)</t>
        </is>
      </c>
      <c r="D514" s="49">
        <f>IF('M2 Electrolyte RTD'!F98="","",'M2 Electrolyte RTD'!F98)</f>
        <v/>
      </c>
      <c r="E514" s="52">
        <f>IF('M2 Electrolyte RTD'!J98="","",'M2 Electrolyte RTD'!J98)</f>
        <v/>
      </c>
      <c r="F514" s="50">
        <f>IF('M2 Electrolyte RTD'!K98="","",'M2 Electrolyte RTD'!K98)</f>
        <v/>
      </c>
      <c r="G514" s="49">
        <f>IF('M2 Electrolyte RTD'!AM98="","",'M2 Electrolyte RTD'!AM98)</f>
        <v/>
      </c>
      <c r="H514" s="50">
        <f>IF('M2 Electrolyte RTD'!N98="","",'M2 Electrolyte RTD'!N98)</f>
        <v/>
      </c>
      <c r="I514" s="34">
        <f>IF('M2 Electrolyte RTD'!AJ98="","",'M2 Electrolyte RTD'!AJ98)</f>
        <v/>
      </c>
      <c r="J514" s="34" t="inlineStr">
        <is>
          <t>Premium price; promos to defend vs Gatorade.</t>
        </is>
      </c>
    </row>
    <row r="515" ht="28" customHeight="1">
      <c r="A515" s="34" t="inlineStr">
        <is>
          <t>BODYARMOR</t>
        </is>
      </c>
      <c r="B515" s="34" t="inlineStr">
        <is>
          <t>BODYARMOR Sports Drink | Mixed Berry | 12 pack 473mL</t>
        </is>
      </c>
      <c r="C515" s="34" t="inlineStr">
        <is>
          <t>2) Electrolyte beverage (RTD)</t>
        </is>
      </c>
      <c r="D515" s="49">
        <f>IF('M2 Electrolyte RTD'!F99="","",'M2 Electrolyte RTD'!F99)</f>
        <v/>
      </c>
      <c r="E515" s="52">
        <f>IF('M2 Electrolyte RTD'!J99="","",'M2 Electrolyte RTD'!J99)</f>
        <v/>
      </c>
      <c r="F515" s="50">
        <f>IF('M2 Electrolyte RTD'!K99="","",'M2 Electrolyte RTD'!K99)</f>
        <v/>
      </c>
      <c r="G515" s="49">
        <f>IF('M2 Electrolyte RTD'!AM99="","",'M2 Electrolyte RTD'!AM99)</f>
        <v/>
      </c>
      <c r="H515" s="50">
        <f>IF('M2 Electrolyte RTD'!N99="","",'M2 Electrolyte RTD'!N99)</f>
        <v/>
      </c>
      <c r="I515" s="34">
        <f>IF('M2 Electrolyte RTD'!AJ99="","",'M2 Electrolyte RTD'!AJ99)</f>
        <v/>
      </c>
      <c r="J515" s="34" t="inlineStr">
        <is>
          <t>Premium price; promos to defend vs Gatorade.</t>
        </is>
      </c>
    </row>
    <row r="516" ht="28" customHeight="1">
      <c r="A516" s="34" t="inlineStr">
        <is>
          <t>BODYARMOR</t>
        </is>
      </c>
      <c r="B516" s="34" t="inlineStr">
        <is>
          <t>BODYARMOR Sports Drink | Mixed Berry | 18 pack 473mL</t>
        </is>
      </c>
      <c r="C516" s="34" t="inlineStr">
        <is>
          <t>2) Electrolyte beverage (RTD)</t>
        </is>
      </c>
      <c r="D516" s="49">
        <f>IF('M2 Electrolyte RTD'!F100="","",'M2 Electrolyte RTD'!F100)</f>
        <v/>
      </c>
      <c r="E516" s="52">
        <f>IF('M2 Electrolyte RTD'!J100="","",'M2 Electrolyte RTD'!J100)</f>
        <v/>
      </c>
      <c r="F516" s="50">
        <f>IF('M2 Electrolyte RTD'!K100="","",'M2 Electrolyte RTD'!K100)</f>
        <v/>
      </c>
      <c r="G516" s="49">
        <f>IF('M2 Electrolyte RTD'!AM100="","",'M2 Electrolyte RTD'!AM100)</f>
        <v/>
      </c>
      <c r="H516" s="50">
        <f>IF('M2 Electrolyte RTD'!N100="","",'M2 Electrolyte RTD'!N100)</f>
        <v/>
      </c>
      <c r="I516" s="34">
        <f>IF('M2 Electrolyte RTD'!AJ100="","",'M2 Electrolyte RTD'!AJ100)</f>
        <v/>
      </c>
      <c r="J516" s="34" t="inlineStr">
        <is>
          <t>Premium price; promos to defend vs Gatorade.</t>
        </is>
      </c>
    </row>
    <row r="517" ht="28" customHeight="1">
      <c r="A517" s="34" t="inlineStr">
        <is>
          <t>BODYARMOR</t>
        </is>
      </c>
      <c r="B517" s="34" t="inlineStr">
        <is>
          <t>BODYARMOR Sports Drink | Mixed Berry | 24 pack 473mL</t>
        </is>
      </c>
      <c r="C517" s="34" t="inlineStr">
        <is>
          <t>2) Electrolyte beverage (RTD)</t>
        </is>
      </c>
      <c r="D517" s="49">
        <f>IF('M2 Electrolyte RTD'!F101="","",'M2 Electrolyte RTD'!F101)</f>
        <v/>
      </c>
      <c r="E517" s="52">
        <f>IF('M2 Electrolyte RTD'!J101="","",'M2 Electrolyte RTD'!J101)</f>
        <v/>
      </c>
      <c r="F517" s="50">
        <f>IF('M2 Electrolyte RTD'!K101="","",'M2 Electrolyte RTD'!K101)</f>
        <v/>
      </c>
      <c r="G517" s="49">
        <f>IF('M2 Electrolyte RTD'!AM101="","",'M2 Electrolyte RTD'!AM101)</f>
        <v/>
      </c>
      <c r="H517" s="50">
        <f>IF('M2 Electrolyte RTD'!N101="","",'M2 Electrolyte RTD'!N101)</f>
        <v/>
      </c>
      <c r="I517" s="34">
        <f>IF('M2 Electrolyte RTD'!AJ101="","",'M2 Electrolyte RTD'!AJ101)</f>
        <v/>
      </c>
      <c r="J517" s="34" t="inlineStr">
        <is>
          <t>Premium price; promos to defend vs Gatorade.</t>
        </is>
      </c>
    </row>
    <row r="518" ht="28" customHeight="1">
      <c r="A518" s="34" t="inlineStr">
        <is>
          <t>BODYARMOR</t>
        </is>
      </c>
      <c r="B518" s="34" t="inlineStr">
        <is>
          <t>BODYARMOR Sports Drink | Tropical Punch | single 473mL</t>
        </is>
      </c>
      <c r="C518" s="34" t="inlineStr">
        <is>
          <t>2) Electrolyte beverage (RTD)</t>
        </is>
      </c>
      <c r="D518" s="49">
        <f>IF('M2 Electrolyte RTD'!F102="","",'M2 Electrolyte RTD'!F102)</f>
        <v/>
      </c>
      <c r="E518" s="52">
        <f>IF('M2 Electrolyte RTD'!J102="","",'M2 Electrolyte RTD'!J102)</f>
        <v/>
      </c>
      <c r="F518" s="50">
        <f>IF('M2 Electrolyte RTD'!K102="","",'M2 Electrolyte RTD'!K102)</f>
        <v/>
      </c>
      <c r="G518" s="49">
        <f>IF('M2 Electrolyte RTD'!AM102="","",'M2 Electrolyte RTD'!AM102)</f>
        <v/>
      </c>
      <c r="H518" s="50">
        <f>IF('M2 Electrolyte RTD'!N102="","",'M2 Electrolyte RTD'!N102)</f>
        <v/>
      </c>
      <c r="I518" s="34">
        <f>IF('M2 Electrolyte RTD'!AJ102="","",'M2 Electrolyte RTD'!AJ102)</f>
        <v/>
      </c>
      <c r="J518" s="34" t="inlineStr">
        <is>
          <t>Premium price; promos to defend vs Gatorade.</t>
        </is>
      </c>
    </row>
    <row r="519" ht="28" customHeight="1">
      <c r="A519" s="34" t="inlineStr">
        <is>
          <t>BODYARMOR</t>
        </is>
      </c>
      <c r="B519" s="34" t="inlineStr">
        <is>
          <t>BODYARMOR Sports Drink | Tropical Punch | 8 pack 473mL</t>
        </is>
      </c>
      <c r="C519" s="34" t="inlineStr">
        <is>
          <t>2) Electrolyte beverage (RTD)</t>
        </is>
      </c>
      <c r="D519" s="49">
        <f>IF('M2 Electrolyte RTD'!F103="","",'M2 Electrolyte RTD'!F103)</f>
        <v/>
      </c>
      <c r="E519" s="52">
        <f>IF('M2 Electrolyte RTD'!J103="","",'M2 Electrolyte RTD'!J103)</f>
        <v/>
      </c>
      <c r="F519" s="50">
        <f>IF('M2 Electrolyte RTD'!K103="","",'M2 Electrolyte RTD'!K103)</f>
        <v/>
      </c>
      <c r="G519" s="49">
        <f>IF('M2 Electrolyte RTD'!AM103="","",'M2 Electrolyte RTD'!AM103)</f>
        <v/>
      </c>
      <c r="H519" s="50">
        <f>IF('M2 Electrolyte RTD'!N103="","",'M2 Electrolyte RTD'!N103)</f>
        <v/>
      </c>
      <c r="I519" s="34">
        <f>IF('M2 Electrolyte RTD'!AJ103="","",'M2 Electrolyte RTD'!AJ103)</f>
        <v/>
      </c>
      <c r="J519" s="34" t="inlineStr">
        <is>
          <t>Premium price; promos to defend vs Gatorade.</t>
        </is>
      </c>
    </row>
    <row r="520" ht="28" customHeight="1">
      <c r="A520" s="34" t="inlineStr">
        <is>
          <t>BODYARMOR</t>
        </is>
      </c>
      <c r="B520" s="34" t="inlineStr">
        <is>
          <t>BODYARMOR Sports Drink | Tropical Punch | 12 pack 473mL</t>
        </is>
      </c>
      <c r="C520" s="34" t="inlineStr">
        <is>
          <t>2) Electrolyte beverage (RTD)</t>
        </is>
      </c>
      <c r="D520" s="49">
        <f>IF('M2 Electrolyte RTD'!F104="","",'M2 Electrolyte RTD'!F104)</f>
        <v/>
      </c>
      <c r="E520" s="52">
        <f>IF('M2 Electrolyte RTD'!J104="","",'M2 Electrolyte RTD'!J104)</f>
        <v/>
      </c>
      <c r="F520" s="50">
        <f>IF('M2 Electrolyte RTD'!K104="","",'M2 Electrolyte RTD'!K104)</f>
        <v/>
      </c>
      <c r="G520" s="49">
        <f>IF('M2 Electrolyte RTD'!AM104="","",'M2 Electrolyte RTD'!AM104)</f>
        <v/>
      </c>
      <c r="H520" s="50">
        <f>IF('M2 Electrolyte RTD'!N104="","",'M2 Electrolyte RTD'!N104)</f>
        <v/>
      </c>
      <c r="I520" s="34">
        <f>IF('M2 Electrolyte RTD'!AJ104="","",'M2 Electrolyte RTD'!AJ104)</f>
        <v/>
      </c>
      <c r="J520" s="34" t="inlineStr">
        <is>
          <t>Premium price; promos to defend vs Gatorade.</t>
        </is>
      </c>
    </row>
    <row r="521" ht="28" customHeight="1">
      <c r="A521" s="34" t="inlineStr">
        <is>
          <t>BODYARMOR</t>
        </is>
      </c>
      <c r="B521" s="34" t="inlineStr">
        <is>
          <t>BODYARMOR Sports Drink | Tropical Punch | 18 pack 473mL</t>
        </is>
      </c>
      <c r="C521" s="34" t="inlineStr">
        <is>
          <t>2) Electrolyte beverage (RTD)</t>
        </is>
      </c>
      <c r="D521" s="49">
        <f>IF('M2 Electrolyte RTD'!F105="","",'M2 Electrolyte RTD'!F105)</f>
        <v/>
      </c>
      <c r="E521" s="52">
        <f>IF('M2 Electrolyte RTD'!J105="","",'M2 Electrolyte RTD'!J105)</f>
        <v/>
      </c>
      <c r="F521" s="50">
        <f>IF('M2 Electrolyte RTD'!K105="","",'M2 Electrolyte RTD'!K105)</f>
        <v/>
      </c>
      <c r="G521" s="49">
        <f>IF('M2 Electrolyte RTD'!AM105="","",'M2 Electrolyte RTD'!AM105)</f>
        <v/>
      </c>
      <c r="H521" s="50">
        <f>IF('M2 Electrolyte RTD'!N105="","",'M2 Electrolyte RTD'!N105)</f>
        <v/>
      </c>
      <c r="I521" s="34">
        <f>IF('M2 Electrolyte RTD'!AJ105="","",'M2 Electrolyte RTD'!AJ105)</f>
        <v/>
      </c>
      <c r="J521" s="34" t="inlineStr">
        <is>
          <t>Premium price; promos to defend vs Gatorade.</t>
        </is>
      </c>
    </row>
    <row r="522" ht="28" customHeight="1">
      <c r="A522" s="34" t="inlineStr">
        <is>
          <t>BODYARMOR</t>
        </is>
      </c>
      <c r="B522" s="34" t="inlineStr">
        <is>
          <t>BODYARMOR Sports Drink | Tropical Punch | 24 pack 473mL</t>
        </is>
      </c>
      <c r="C522" s="34" t="inlineStr">
        <is>
          <t>2) Electrolyte beverage (RTD)</t>
        </is>
      </c>
      <c r="D522" s="49">
        <f>IF('M2 Electrolyte RTD'!F106="","",'M2 Electrolyte RTD'!F106)</f>
        <v/>
      </c>
      <c r="E522" s="52">
        <f>IF('M2 Electrolyte RTD'!J106="","",'M2 Electrolyte RTD'!J106)</f>
        <v/>
      </c>
      <c r="F522" s="50">
        <f>IF('M2 Electrolyte RTD'!K106="","",'M2 Electrolyte RTD'!K106)</f>
        <v/>
      </c>
      <c r="G522" s="49">
        <f>IF('M2 Electrolyte RTD'!AM106="","",'M2 Electrolyte RTD'!AM106)</f>
        <v/>
      </c>
      <c r="H522" s="50">
        <f>IF('M2 Electrolyte RTD'!N106="","",'M2 Electrolyte RTD'!N106)</f>
        <v/>
      </c>
      <c r="I522" s="34">
        <f>IF('M2 Electrolyte RTD'!AJ106="","",'M2 Electrolyte RTD'!AJ106)</f>
        <v/>
      </c>
      <c r="J522" s="34" t="inlineStr">
        <is>
          <t>Premium price; promos to defend vs Gatorade.</t>
        </is>
      </c>
    </row>
    <row r="523" ht="28" customHeight="1">
      <c r="A523" s="34" t="inlineStr">
        <is>
          <t>BODYARMOR</t>
        </is>
      </c>
      <c r="B523" s="34" t="inlineStr">
        <is>
          <t>BODYARMOR LYTE | Blueberry Pomegranate | single 473mL</t>
        </is>
      </c>
      <c r="C523" s="34" t="inlineStr">
        <is>
          <t>2) Electrolyte beverage (RTD)</t>
        </is>
      </c>
      <c r="D523" s="49">
        <f>IF('M2 Electrolyte RTD'!F107="","",'M2 Electrolyte RTD'!F107)</f>
        <v/>
      </c>
      <c r="E523" s="52">
        <f>IF('M2 Electrolyte RTD'!J107="","",'M2 Electrolyte RTD'!J107)</f>
        <v/>
      </c>
      <c r="F523" s="50">
        <f>IF('M2 Electrolyte RTD'!K107="","",'M2 Electrolyte RTD'!K107)</f>
        <v/>
      </c>
      <c r="G523" s="49">
        <f>IF('M2 Electrolyte RTD'!AM107="","",'M2 Electrolyte RTD'!AM107)</f>
        <v/>
      </c>
      <c r="H523" s="50">
        <f>IF('M2 Electrolyte RTD'!N107="","",'M2 Electrolyte RTD'!N107)</f>
        <v/>
      </c>
      <c r="I523" s="34">
        <f>IF('M2 Electrolyte RTD'!AJ107="","",'M2 Electrolyte RTD'!AJ107)</f>
        <v/>
      </c>
      <c r="J523" s="34" t="inlineStr">
        <is>
          <t>Premium price; promos to defend vs Gatorade.</t>
        </is>
      </c>
    </row>
    <row r="524" ht="28" customHeight="1">
      <c r="A524" s="34" t="inlineStr">
        <is>
          <t>BODYARMOR</t>
        </is>
      </c>
      <c r="B524" s="34" t="inlineStr">
        <is>
          <t>BODYARMOR LYTE | Blueberry Pomegranate | 8 pack 473mL</t>
        </is>
      </c>
      <c r="C524" s="34" t="inlineStr">
        <is>
          <t>2) Electrolyte beverage (RTD)</t>
        </is>
      </c>
      <c r="D524" s="49">
        <f>IF('M2 Electrolyte RTD'!F108="","",'M2 Electrolyte RTD'!F108)</f>
        <v/>
      </c>
      <c r="E524" s="52">
        <f>IF('M2 Electrolyte RTD'!J108="","",'M2 Electrolyte RTD'!J108)</f>
        <v/>
      </c>
      <c r="F524" s="50">
        <f>IF('M2 Electrolyte RTD'!K108="","",'M2 Electrolyte RTD'!K108)</f>
        <v/>
      </c>
      <c r="G524" s="49">
        <f>IF('M2 Electrolyte RTD'!AM108="","",'M2 Electrolyte RTD'!AM108)</f>
        <v/>
      </c>
      <c r="H524" s="50">
        <f>IF('M2 Electrolyte RTD'!N108="","",'M2 Electrolyte RTD'!N108)</f>
        <v/>
      </c>
      <c r="I524" s="34">
        <f>IF('M2 Electrolyte RTD'!AJ108="","",'M2 Electrolyte RTD'!AJ108)</f>
        <v/>
      </c>
      <c r="J524" s="34" t="inlineStr">
        <is>
          <t>Premium price; promos to defend vs Gatorade.</t>
        </is>
      </c>
    </row>
    <row r="525" ht="28" customHeight="1">
      <c r="A525" s="34" t="inlineStr">
        <is>
          <t>BODYARMOR</t>
        </is>
      </c>
      <c r="B525" s="34" t="inlineStr">
        <is>
          <t>BODYARMOR LYTE | Blueberry Pomegranate | 12 pack 473mL</t>
        </is>
      </c>
      <c r="C525" s="34" t="inlineStr">
        <is>
          <t>2) Electrolyte beverage (RTD)</t>
        </is>
      </c>
      <c r="D525" s="49">
        <f>IF('M2 Electrolyte RTD'!F109="","",'M2 Electrolyte RTD'!F109)</f>
        <v/>
      </c>
      <c r="E525" s="52">
        <f>IF('M2 Electrolyte RTD'!J109="","",'M2 Electrolyte RTD'!J109)</f>
        <v/>
      </c>
      <c r="F525" s="50">
        <f>IF('M2 Electrolyte RTD'!K109="","",'M2 Electrolyte RTD'!K109)</f>
        <v/>
      </c>
      <c r="G525" s="49">
        <f>IF('M2 Electrolyte RTD'!AM109="","",'M2 Electrolyte RTD'!AM109)</f>
        <v/>
      </c>
      <c r="H525" s="50">
        <f>IF('M2 Electrolyte RTD'!N109="","",'M2 Electrolyte RTD'!N109)</f>
        <v/>
      </c>
      <c r="I525" s="34">
        <f>IF('M2 Electrolyte RTD'!AJ109="","",'M2 Electrolyte RTD'!AJ109)</f>
        <v/>
      </c>
      <c r="J525" s="34" t="inlineStr">
        <is>
          <t>Premium price; promos to defend vs Gatorade.</t>
        </is>
      </c>
    </row>
    <row r="526" ht="28" customHeight="1">
      <c r="A526" s="34" t="inlineStr">
        <is>
          <t>BODYARMOR</t>
        </is>
      </c>
      <c r="B526" s="34" t="inlineStr">
        <is>
          <t>BODYARMOR LYTE | Blueberry Pomegranate | 18 pack 473mL</t>
        </is>
      </c>
      <c r="C526" s="34" t="inlineStr">
        <is>
          <t>2) Electrolyte beverage (RTD)</t>
        </is>
      </c>
      <c r="D526" s="49">
        <f>IF('M2 Electrolyte RTD'!F110="","",'M2 Electrolyte RTD'!F110)</f>
        <v/>
      </c>
      <c r="E526" s="52">
        <f>IF('M2 Electrolyte RTD'!J110="","",'M2 Electrolyte RTD'!J110)</f>
        <v/>
      </c>
      <c r="F526" s="50">
        <f>IF('M2 Electrolyte RTD'!K110="","",'M2 Electrolyte RTD'!K110)</f>
        <v/>
      </c>
      <c r="G526" s="49">
        <f>IF('M2 Electrolyte RTD'!AM110="","",'M2 Electrolyte RTD'!AM110)</f>
        <v/>
      </c>
      <c r="H526" s="50">
        <f>IF('M2 Electrolyte RTD'!N110="","",'M2 Electrolyte RTD'!N110)</f>
        <v/>
      </c>
      <c r="I526" s="34">
        <f>IF('M2 Electrolyte RTD'!AJ110="","",'M2 Electrolyte RTD'!AJ110)</f>
        <v/>
      </c>
      <c r="J526" s="34" t="inlineStr">
        <is>
          <t>Premium price; promos to defend vs Gatorade.</t>
        </is>
      </c>
    </row>
    <row r="527" ht="28" customHeight="1">
      <c r="A527" s="34" t="inlineStr">
        <is>
          <t>BODYARMOR</t>
        </is>
      </c>
      <c r="B527" s="34" t="inlineStr">
        <is>
          <t>BODYARMOR LYTE | Blueberry Pomegranate | 24 pack 473mL</t>
        </is>
      </c>
      <c r="C527" s="34" t="inlineStr">
        <is>
          <t>2) Electrolyte beverage (RTD)</t>
        </is>
      </c>
      <c r="D527" s="49">
        <f>IF('M2 Electrolyte RTD'!F111="","",'M2 Electrolyte RTD'!F111)</f>
        <v/>
      </c>
      <c r="E527" s="52">
        <f>IF('M2 Electrolyte RTD'!J111="","",'M2 Electrolyte RTD'!J111)</f>
        <v/>
      </c>
      <c r="F527" s="50">
        <f>IF('M2 Electrolyte RTD'!K111="","",'M2 Electrolyte RTD'!K111)</f>
        <v/>
      </c>
      <c r="G527" s="49">
        <f>IF('M2 Electrolyte RTD'!AM111="","",'M2 Electrolyte RTD'!AM111)</f>
        <v/>
      </c>
      <c r="H527" s="50">
        <f>IF('M2 Electrolyte RTD'!N111="","",'M2 Electrolyte RTD'!N111)</f>
        <v/>
      </c>
      <c r="I527" s="34">
        <f>IF('M2 Electrolyte RTD'!AJ111="","",'M2 Electrolyte RTD'!AJ111)</f>
        <v/>
      </c>
      <c r="J527" s="34" t="inlineStr">
        <is>
          <t>Premium price; promos to defend vs Gatorade.</t>
        </is>
      </c>
    </row>
    <row r="528" ht="28" customHeight="1">
      <c r="A528" s="34" t="inlineStr">
        <is>
          <t>BODYARMOR</t>
        </is>
      </c>
      <c r="B528" s="34" t="inlineStr">
        <is>
          <t>BODYARMOR LYTE | Peach Mango | single 473mL</t>
        </is>
      </c>
      <c r="C528" s="34" t="inlineStr">
        <is>
          <t>2) Electrolyte beverage (RTD)</t>
        </is>
      </c>
      <c r="D528" s="49">
        <f>IF('M2 Electrolyte RTD'!F112="","",'M2 Electrolyte RTD'!F112)</f>
        <v/>
      </c>
      <c r="E528" s="52">
        <f>IF('M2 Electrolyte RTD'!J112="","",'M2 Electrolyte RTD'!J112)</f>
        <v/>
      </c>
      <c r="F528" s="50">
        <f>IF('M2 Electrolyte RTD'!K112="","",'M2 Electrolyte RTD'!K112)</f>
        <v/>
      </c>
      <c r="G528" s="49">
        <f>IF('M2 Electrolyte RTD'!AM112="","",'M2 Electrolyte RTD'!AM112)</f>
        <v/>
      </c>
      <c r="H528" s="50">
        <f>IF('M2 Electrolyte RTD'!N112="","",'M2 Electrolyte RTD'!N112)</f>
        <v/>
      </c>
      <c r="I528" s="34">
        <f>IF('M2 Electrolyte RTD'!AJ112="","",'M2 Electrolyte RTD'!AJ112)</f>
        <v/>
      </c>
      <c r="J528" s="34" t="inlineStr">
        <is>
          <t>Premium price; promos to defend vs Gatorade.</t>
        </is>
      </c>
    </row>
    <row r="529" ht="28" customHeight="1">
      <c r="A529" s="34" t="inlineStr">
        <is>
          <t>BODYARMOR</t>
        </is>
      </c>
      <c r="B529" s="34" t="inlineStr">
        <is>
          <t>BODYARMOR LYTE | Peach Mango | 8 pack 473mL</t>
        </is>
      </c>
      <c r="C529" s="34" t="inlineStr">
        <is>
          <t>2) Electrolyte beverage (RTD)</t>
        </is>
      </c>
      <c r="D529" s="49">
        <f>IF('M2 Electrolyte RTD'!F113="","",'M2 Electrolyte RTD'!F113)</f>
        <v/>
      </c>
      <c r="E529" s="52">
        <f>IF('M2 Electrolyte RTD'!J113="","",'M2 Electrolyte RTD'!J113)</f>
        <v/>
      </c>
      <c r="F529" s="50">
        <f>IF('M2 Electrolyte RTD'!K113="","",'M2 Electrolyte RTD'!K113)</f>
        <v/>
      </c>
      <c r="G529" s="49">
        <f>IF('M2 Electrolyte RTD'!AM113="","",'M2 Electrolyte RTD'!AM113)</f>
        <v/>
      </c>
      <c r="H529" s="50">
        <f>IF('M2 Electrolyte RTD'!N113="","",'M2 Electrolyte RTD'!N113)</f>
        <v/>
      </c>
      <c r="I529" s="34">
        <f>IF('M2 Electrolyte RTD'!AJ113="","",'M2 Electrolyte RTD'!AJ113)</f>
        <v/>
      </c>
      <c r="J529" s="34" t="inlineStr">
        <is>
          <t>Premium price; promos to defend vs Gatorade.</t>
        </is>
      </c>
    </row>
    <row r="530" ht="28" customHeight="1">
      <c r="A530" s="34" t="inlineStr">
        <is>
          <t>BODYARMOR</t>
        </is>
      </c>
      <c r="B530" s="34" t="inlineStr">
        <is>
          <t>BODYARMOR LYTE | Peach Mango | 12 pack 473mL</t>
        </is>
      </c>
      <c r="C530" s="34" t="inlineStr">
        <is>
          <t>2) Electrolyte beverage (RTD)</t>
        </is>
      </c>
      <c r="D530" s="49">
        <f>IF('M2 Electrolyte RTD'!F114="","",'M2 Electrolyte RTD'!F114)</f>
        <v/>
      </c>
      <c r="E530" s="52">
        <f>IF('M2 Electrolyte RTD'!J114="","",'M2 Electrolyte RTD'!J114)</f>
        <v/>
      </c>
      <c r="F530" s="50">
        <f>IF('M2 Electrolyte RTD'!K114="","",'M2 Electrolyte RTD'!K114)</f>
        <v/>
      </c>
      <c r="G530" s="49">
        <f>IF('M2 Electrolyte RTD'!AM114="","",'M2 Electrolyte RTD'!AM114)</f>
        <v/>
      </c>
      <c r="H530" s="50">
        <f>IF('M2 Electrolyte RTD'!N114="","",'M2 Electrolyte RTD'!N114)</f>
        <v/>
      </c>
      <c r="I530" s="34">
        <f>IF('M2 Electrolyte RTD'!AJ114="","",'M2 Electrolyte RTD'!AJ114)</f>
        <v/>
      </c>
      <c r="J530" s="34" t="inlineStr">
        <is>
          <t>Premium price; promos to defend vs Gatorade.</t>
        </is>
      </c>
    </row>
    <row r="531" ht="28" customHeight="1">
      <c r="A531" s="34" t="inlineStr">
        <is>
          <t>BODYARMOR</t>
        </is>
      </c>
      <c r="B531" s="34" t="inlineStr">
        <is>
          <t>BODYARMOR LYTE | Peach Mango | 18 pack 473mL</t>
        </is>
      </c>
      <c r="C531" s="34" t="inlineStr">
        <is>
          <t>2) Electrolyte beverage (RTD)</t>
        </is>
      </c>
      <c r="D531" s="49">
        <f>IF('M2 Electrolyte RTD'!F115="","",'M2 Electrolyte RTD'!F115)</f>
        <v/>
      </c>
      <c r="E531" s="52">
        <f>IF('M2 Electrolyte RTD'!J115="","",'M2 Electrolyte RTD'!J115)</f>
        <v/>
      </c>
      <c r="F531" s="50">
        <f>IF('M2 Electrolyte RTD'!K115="","",'M2 Electrolyte RTD'!K115)</f>
        <v/>
      </c>
      <c r="G531" s="49">
        <f>IF('M2 Electrolyte RTD'!AM115="","",'M2 Electrolyte RTD'!AM115)</f>
        <v/>
      </c>
      <c r="H531" s="50">
        <f>IF('M2 Electrolyte RTD'!N115="","",'M2 Electrolyte RTD'!N115)</f>
        <v/>
      </c>
      <c r="I531" s="34">
        <f>IF('M2 Electrolyte RTD'!AJ115="","",'M2 Electrolyte RTD'!AJ115)</f>
        <v/>
      </c>
      <c r="J531" s="34" t="inlineStr">
        <is>
          <t>Premium price; promos to defend vs Gatorade.</t>
        </is>
      </c>
    </row>
    <row r="532" ht="28" customHeight="1">
      <c r="A532" s="34" t="inlineStr">
        <is>
          <t>BODYARMOR</t>
        </is>
      </c>
      <c r="B532" s="34" t="inlineStr">
        <is>
          <t>BODYARMOR LYTE | Peach Mango | 24 pack 473mL</t>
        </is>
      </c>
      <c r="C532" s="34" t="inlineStr">
        <is>
          <t>2) Electrolyte beverage (RTD)</t>
        </is>
      </c>
      <c r="D532" s="49">
        <f>IF('M2 Electrolyte RTD'!F116="","",'M2 Electrolyte RTD'!F116)</f>
        <v/>
      </c>
      <c r="E532" s="52">
        <f>IF('M2 Electrolyte RTD'!J116="","",'M2 Electrolyte RTD'!J116)</f>
        <v/>
      </c>
      <c r="F532" s="50">
        <f>IF('M2 Electrolyte RTD'!K116="","",'M2 Electrolyte RTD'!K116)</f>
        <v/>
      </c>
      <c r="G532" s="49">
        <f>IF('M2 Electrolyte RTD'!AM116="","",'M2 Electrolyte RTD'!AM116)</f>
        <v/>
      </c>
      <c r="H532" s="50">
        <f>IF('M2 Electrolyte RTD'!N116="","",'M2 Electrolyte RTD'!N116)</f>
        <v/>
      </c>
      <c r="I532" s="34">
        <f>IF('M2 Electrolyte RTD'!AJ116="","",'M2 Electrolyte RTD'!AJ116)</f>
        <v/>
      </c>
      <c r="J532" s="34" t="inlineStr">
        <is>
          <t>Premium price; promos to defend vs Gatorade.</t>
        </is>
      </c>
    </row>
    <row r="533" ht="28" customHeight="1">
      <c r="A533" s="34" t="inlineStr">
        <is>
          <t>BODYARMOR</t>
        </is>
      </c>
      <c r="B533" s="34" t="inlineStr">
        <is>
          <t>BODYARMOR LYTE | Tropical Coconut | single 473mL</t>
        </is>
      </c>
      <c r="C533" s="34" t="inlineStr">
        <is>
          <t>2) Electrolyte beverage (RTD)</t>
        </is>
      </c>
      <c r="D533" s="49">
        <f>IF('M2 Electrolyte RTD'!F117="","",'M2 Electrolyte RTD'!F117)</f>
        <v/>
      </c>
      <c r="E533" s="52">
        <f>IF('M2 Electrolyte RTD'!J117="","",'M2 Electrolyte RTD'!J117)</f>
        <v/>
      </c>
      <c r="F533" s="50">
        <f>IF('M2 Electrolyte RTD'!K117="","",'M2 Electrolyte RTD'!K117)</f>
        <v/>
      </c>
      <c r="G533" s="49">
        <f>IF('M2 Electrolyte RTD'!AM117="","",'M2 Electrolyte RTD'!AM117)</f>
        <v/>
      </c>
      <c r="H533" s="50">
        <f>IF('M2 Electrolyte RTD'!N117="","",'M2 Electrolyte RTD'!N117)</f>
        <v/>
      </c>
      <c r="I533" s="34">
        <f>IF('M2 Electrolyte RTD'!AJ117="","",'M2 Electrolyte RTD'!AJ117)</f>
        <v/>
      </c>
      <c r="J533" s="34" t="inlineStr">
        <is>
          <t>Premium price; promos to defend vs Gatorade.</t>
        </is>
      </c>
    </row>
    <row r="534" ht="28" customHeight="1">
      <c r="A534" s="34" t="inlineStr">
        <is>
          <t>BODYARMOR</t>
        </is>
      </c>
      <c r="B534" s="34" t="inlineStr">
        <is>
          <t>BODYARMOR LYTE | Tropical Coconut | 8 pack 473mL</t>
        </is>
      </c>
      <c r="C534" s="34" t="inlineStr">
        <is>
          <t>2) Electrolyte beverage (RTD)</t>
        </is>
      </c>
      <c r="D534" s="49">
        <f>IF('M2 Electrolyte RTD'!F118="","",'M2 Electrolyte RTD'!F118)</f>
        <v/>
      </c>
      <c r="E534" s="52">
        <f>IF('M2 Electrolyte RTD'!J118="","",'M2 Electrolyte RTD'!J118)</f>
        <v/>
      </c>
      <c r="F534" s="50">
        <f>IF('M2 Electrolyte RTD'!K118="","",'M2 Electrolyte RTD'!K118)</f>
        <v/>
      </c>
      <c r="G534" s="49">
        <f>IF('M2 Electrolyte RTD'!AM118="","",'M2 Electrolyte RTD'!AM118)</f>
        <v/>
      </c>
      <c r="H534" s="50">
        <f>IF('M2 Electrolyte RTD'!N118="","",'M2 Electrolyte RTD'!N118)</f>
        <v/>
      </c>
      <c r="I534" s="34">
        <f>IF('M2 Electrolyte RTD'!AJ118="","",'M2 Electrolyte RTD'!AJ118)</f>
        <v/>
      </c>
      <c r="J534" s="34" t="inlineStr">
        <is>
          <t>Premium price; promos to defend vs Gatorade.</t>
        </is>
      </c>
    </row>
    <row r="535" ht="28" customHeight="1">
      <c r="A535" s="34" t="inlineStr">
        <is>
          <t>BODYARMOR</t>
        </is>
      </c>
      <c r="B535" s="34" t="inlineStr">
        <is>
          <t>BODYARMOR LYTE | Tropical Coconut | 12 pack 473mL</t>
        </is>
      </c>
      <c r="C535" s="34" t="inlineStr">
        <is>
          <t>2) Electrolyte beverage (RTD)</t>
        </is>
      </c>
      <c r="D535" s="49">
        <f>IF('M2 Electrolyte RTD'!F119="","",'M2 Electrolyte RTD'!F119)</f>
        <v/>
      </c>
      <c r="E535" s="52">
        <f>IF('M2 Electrolyte RTD'!J119="","",'M2 Electrolyte RTD'!J119)</f>
        <v/>
      </c>
      <c r="F535" s="50">
        <f>IF('M2 Electrolyte RTD'!K119="","",'M2 Electrolyte RTD'!K119)</f>
        <v/>
      </c>
      <c r="G535" s="49">
        <f>IF('M2 Electrolyte RTD'!AM119="","",'M2 Electrolyte RTD'!AM119)</f>
        <v/>
      </c>
      <c r="H535" s="50">
        <f>IF('M2 Electrolyte RTD'!N119="","",'M2 Electrolyte RTD'!N119)</f>
        <v/>
      </c>
      <c r="I535" s="34">
        <f>IF('M2 Electrolyte RTD'!AJ119="","",'M2 Electrolyte RTD'!AJ119)</f>
        <v/>
      </c>
      <c r="J535" s="34" t="inlineStr">
        <is>
          <t>Premium price; promos to defend vs Gatorade.</t>
        </is>
      </c>
    </row>
    <row r="536" ht="28" customHeight="1">
      <c r="A536" s="34" t="inlineStr">
        <is>
          <t>BODYARMOR</t>
        </is>
      </c>
      <c r="B536" s="34" t="inlineStr">
        <is>
          <t>BODYARMOR LYTE | Tropical Coconut | 18 pack 473mL</t>
        </is>
      </c>
      <c r="C536" s="34" t="inlineStr">
        <is>
          <t>2) Electrolyte beverage (RTD)</t>
        </is>
      </c>
      <c r="D536" s="49">
        <f>IF('M2 Electrolyte RTD'!F120="","",'M2 Electrolyte RTD'!F120)</f>
        <v/>
      </c>
      <c r="E536" s="52">
        <f>IF('M2 Electrolyte RTD'!J120="","",'M2 Electrolyte RTD'!J120)</f>
        <v/>
      </c>
      <c r="F536" s="50">
        <f>IF('M2 Electrolyte RTD'!K120="","",'M2 Electrolyte RTD'!K120)</f>
        <v/>
      </c>
      <c r="G536" s="49">
        <f>IF('M2 Electrolyte RTD'!AM120="","",'M2 Electrolyte RTD'!AM120)</f>
        <v/>
      </c>
      <c r="H536" s="50">
        <f>IF('M2 Electrolyte RTD'!N120="","",'M2 Electrolyte RTD'!N120)</f>
        <v/>
      </c>
      <c r="I536" s="34">
        <f>IF('M2 Electrolyte RTD'!AJ120="","",'M2 Electrolyte RTD'!AJ120)</f>
        <v/>
      </c>
      <c r="J536" s="34" t="inlineStr">
        <is>
          <t>Premium price; promos to defend vs Gatorade.</t>
        </is>
      </c>
    </row>
    <row r="537" ht="28" customHeight="1">
      <c r="A537" s="34" t="inlineStr">
        <is>
          <t>BODYARMOR</t>
        </is>
      </c>
      <c r="B537" s="34" t="inlineStr">
        <is>
          <t>BODYARMOR LYTE | Tropical Coconut | 24 pack 473mL</t>
        </is>
      </c>
      <c r="C537" s="34" t="inlineStr">
        <is>
          <t>2) Electrolyte beverage (RTD)</t>
        </is>
      </c>
      <c r="D537" s="49">
        <f>IF('M2 Electrolyte RTD'!F121="","",'M2 Electrolyte RTD'!F121)</f>
        <v/>
      </c>
      <c r="E537" s="52">
        <f>IF('M2 Electrolyte RTD'!J121="","",'M2 Electrolyte RTD'!J121)</f>
        <v/>
      </c>
      <c r="F537" s="50">
        <f>IF('M2 Electrolyte RTD'!K121="","",'M2 Electrolyte RTD'!K121)</f>
        <v/>
      </c>
      <c r="G537" s="49">
        <f>IF('M2 Electrolyte RTD'!AM121="","",'M2 Electrolyte RTD'!AM121)</f>
        <v/>
      </c>
      <c r="H537" s="50">
        <f>IF('M2 Electrolyte RTD'!N121="","",'M2 Electrolyte RTD'!N121)</f>
        <v/>
      </c>
      <c r="I537" s="34">
        <f>IF('M2 Electrolyte RTD'!AJ121="","",'M2 Electrolyte RTD'!AJ121)</f>
        <v/>
      </c>
      <c r="J537" s="34" t="inlineStr">
        <is>
          <t>Premium price; promos to defend vs Gatorade.</t>
        </is>
      </c>
    </row>
    <row r="538" ht="28" customHeight="1">
      <c r="A538" s="34" t="inlineStr">
        <is>
          <t>BODYARMOR</t>
        </is>
      </c>
      <c r="B538" s="34" t="inlineStr">
        <is>
          <t>BODYARMOR LYTE | Berry Punch | single 473mL</t>
        </is>
      </c>
      <c r="C538" s="34" t="inlineStr">
        <is>
          <t>2) Electrolyte beverage (RTD)</t>
        </is>
      </c>
      <c r="D538" s="49">
        <f>IF('M2 Electrolyte RTD'!F122="","",'M2 Electrolyte RTD'!F122)</f>
        <v/>
      </c>
      <c r="E538" s="52">
        <f>IF('M2 Electrolyte RTD'!J122="","",'M2 Electrolyte RTD'!J122)</f>
        <v/>
      </c>
      <c r="F538" s="50">
        <f>IF('M2 Electrolyte RTD'!K122="","",'M2 Electrolyte RTD'!K122)</f>
        <v/>
      </c>
      <c r="G538" s="49">
        <f>IF('M2 Electrolyte RTD'!AM122="","",'M2 Electrolyte RTD'!AM122)</f>
        <v/>
      </c>
      <c r="H538" s="50">
        <f>IF('M2 Electrolyte RTD'!N122="","",'M2 Electrolyte RTD'!N122)</f>
        <v/>
      </c>
      <c r="I538" s="34">
        <f>IF('M2 Electrolyte RTD'!AJ122="","",'M2 Electrolyte RTD'!AJ122)</f>
        <v/>
      </c>
      <c r="J538" s="34" t="inlineStr">
        <is>
          <t>Premium price; promos to defend vs Gatorade.</t>
        </is>
      </c>
    </row>
    <row r="539" ht="28" customHeight="1">
      <c r="A539" s="34" t="inlineStr">
        <is>
          <t>BODYARMOR</t>
        </is>
      </c>
      <c r="B539" s="34" t="inlineStr">
        <is>
          <t>BODYARMOR LYTE | Berry Punch | 8 pack 473mL</t>
        </is>
      </c>
      <c r="C539" s="34" t="inlineStr">
        <is>
          <t>2) Electrolyte beverage (RTD)</t>
        </is>
      </c>
      <c r="D539" s="49">
        <f>IF('M2 Electrolyte RTD'!F123="","",'M2 Electrolyte RTD'!F123)</f>
        <v/>
      </c>
      <c r="E539" s="52">
        <f>IF('M2 Electrolyte RTD'!J123="","",'M2 Electrolyte RTD'!J123)</f>
        <v/>
      </c>
      <c r="F539" s="50">
        <f>IF('M2 Electrolyte RTD'!K123="","",'M2 Electrolyte RTD'!K123)</f>
        <v/>
      </c>
      <c r="G539" s="49">
        <f>IF('M2 Electrolyte RTD'!AM123="","",'M2 Electrolyte RTD'!AM123)</f>
        <v/>
      </c>
      <c r="H539" s="50">
        <f>IF('M2 Electrolyte RTD'!N123="","",'M2 Electrolyte RTD'!N123)</f>
        <v/>
      </c>
      <c r="I539" s="34">
        <f>IF('M2 Electrolyte RTD'!AJ123="","",'M2 Electrolyte RTD'!AJ123)</f>
        <v/>
      </c>
      <c r="J539" s="34" t="inlineStr">
        <is>
          <t>Premium price; promos to defend vs Gatorade.</t>
        </is>
      </c>
    </row>
    <row r="540" ht="28" customHeight="1">
      <c r="A540" s="34" t="inlineStr">
        <is>
          <t>BODYARMOR</t>
        </is>
      </c>
      <c r="B540" s="34" t="inlineStr">
        <is>
          <t>BODYARMOR LYTE | Berry Punch | 12 pack 473mL</t>
        </is>
      </c>
      <c r="C540" s="34" t="inlineStr">
        <is>
          <t>2) Electrolyte beverage (RTD)</t>
        </is>
      </c>
      <c r="D540" s="49">
        <f>IF('M2 Electrolyte RTD'!F124="","",'M2 Electrolyte RTD'!F124)</f>
        <v/>
      </c>
      <c r="E540" s="52">
        <f>IF('M2 Electrolyte RTD'!J124="","",'M2 Electrolyte RTD'!J124)</f>
        <v/>
      </c>
      <c r="F540" s="50">
        <f>IF('M2 Electrolyte RTD'!K124="","",'M2 Electrolyte RTD'!K124)</f>
        <v/>
      </c>
      <c r="G540" s="49">
        <f>IF('M2 Electrolyte RTD'!AM124="","",'M2 Electrolyte RTD'!AM124)</f>
        <v/>
      </c>
      <c r="H540" s="50">
        <f>IF('M2 Electrolyte RTD'!N124="","",'M2 Electrolyte RTD'!N124)</f>
        <v/>
      </c>
      <c r="I540" s="34">
        <f>IF('M2 Electrolyte RTD'!AJ124="","",'M2 Electrolyte RTD'!AJ124)</f>
        <v/>
      </c>
      <c r="J540" s="34" t="inlineStr">
        <is>
          <t>Premium price; promos to defend vs Gatorade.</t>
        </is>
      </c>
    </row>
    <row r="541" ht="28" customHeight="1">
      <c r="A541" s="34" t="inlineStr">
        <is>
          <t>BODYARMOR</t>
        </is>
      </c>
      <c r="B541" s="34" t="inlineStr">
        <is>
          <t>BODYARMOR LYTE | Berry Punch | 18 pack 473mL</t>
        </is>
      </c>
      <c r="C541" s="34" t="inlineStr">
        <is>
          <t>2) Electrolyte beverage (RTD)</t>
        </is>
      </c>
      <c r="D541" s="49">
        <f>IF('M2 Electrolyte RTD'!F125="","",'M2 Electrolyte RTD'!F125)</f>
        <v/>
      </c>
      <c r="E541" s="52">
        <f>IF('M2 Electrolyte RTD'!J125="","",'M2 Electrolyte RTD'!J125)</f>
        <v/>
      </c>
      <c r="F541" s="50">
        <f>IF('M2 Electrolyte RTD'!K125="","",'M2 Electrolyte RTD'!K125)</f>
        <v/>
      </c>
      <c r="G541" s="49">
        <f>IF('M2 Electrolyte RTD'!AM125="","",'M2 Electrolyte RTD'!AM125)</f>
        <v/>
      </c>
      <c r="H541" s="50">
        <f>IF('M2 Electrolyte RTD'!N125="","",'M2 Electrolyte RTD'!N125)</f>
        <v/>
      </c>
      <c r="I541" s="34">
        <f>IF('M2 Electrolyte RTD'!AJ125="","",'M2 Electrolyte RTD'!AJ125)</f>
        <v/>
      </c>
      <c r="J541" s="34" t="inlineStr">
        <is>
          <t>Premium price; promos to defend vs Gatorade.</t>
        </is>
      </c>
    </row>
    <row r="542" ht="28" customHeight="1">
      <c r="A542" s="34" t="inlineStr">
        <is>
          <t>BODYARMOR</t>
        </is>
      </c>
      <c r="B542" s="34" t="inlineStr">
        <is>
          <t>BODYARMOR LYTE | Berry Punch | 24 pack 473mL</t>
        </is>
      </c>
      <c r="C542" s="34" t="inlineStr">
        <is>
          <t>2) Electrolyte beverage (RTD)</t>
        </is>
      </c>
      <c r="D542" s="49">
        <f>IF('M2 Electrolyte RTD'!F126="","",'M2 Electrolyte RTD'!F126)</f>
        <v/>
      </c>
      <c r="E542" s="52">
        <f>IF('M2 Electrolyte RTD'!J126="","",'M2 Electrolyte RTD'!J126)</f>
        <v/>
      </c>
      <c r="F542" s="50">
        <f>IF('M2 Electrolyte RTD'!K126="","",'M2 Electrolyte RTD'!K126)</f>
        <v/>
      </c>
      <c r="G542" s="49">
        <f>IF('M2 Electrolyte RTD'!AM126="","",'M2 Electrolyte RTD'!AM126)</f>
        <v/>
      </c>
      <c r="H542" s="50">
        <f>IF('M2 Electrolyte RTD'!N126="","",'M2 Electrolyte RTD'!N126)</f>
        <v/>
      </c>
      <c r="I542" s="34">
        <f>IF('M2 Electrolyte RTD'!AJ126="","",'M2 Electrolyte RTD'!AJ126)</f>
        <v/>
      </c>
      <c r="J542" s="34" t="inlineStr">
        <is>
          <t>Premium price; promos to defend vs Gatorade.</t>
        </is>
      </c>
    </row>
    <row r="543" ht="28" customHeight="1">
      <c r="A543" s="34" t="inlineStr">
        <is>
          <t>Prime</t>
        </is>
      </c>
      <c r="B543" s="34" t="inlineStr">
        <is>
          <t>Prime Hydration | Blue Raspberry | single 500mL</t>
        </is>
      </c>
      <c r="C543" s="34" t="inlineStr">
        <is>
          <t>2) Electrolyte beverage (RTD)</t>
        </is>
      </c>
      <c r="D543" s="49">
        <f>IF('M2 Electrolyte RTD'!F127="","",'M2 Electrolyte RTD'!F127)</f>
        <v/>
      </c>
      <c r="E543" s="52">
        <f>IF('M2 Electrolyte RTD'!J127="","",'M2 Electrolyte RTD'!J127)</f>
        <v/>
      </c>
      <c r="F543" s="50">
        <f>IF('M2 Electrolyte RTD'!K127="","",'M2 Electrolyte RTD'!K127)</f>
        <v/>
      </c>
      <c r="G543" s="49">
        <f>IF('M2 Electrolyte RTD'!AM127="","",'M2 Electrolyte RTD'!AM127)</f>
        <v/>
      </c>
      <c r="H543" s="50">
        <f>IF('M2 Electrolyte RTD'!N127="","",'M2 Electrolyte RTD'!N127)</f>
        <v/>
      </c>
      <c r="I543" s="34">
        <f>IF('M2 Electrolyte RTD'!AJ127="","",'M2 Electrolyte RTD'!AJ127)</f>
        <v/>
      </c>
      <c r="J543" s="34" t="inlineStr">
        <is>
          <t>Hype led; scarcity over discount.</t>
        </is>
      </c>
    </row>
    <row r="544" ht="28" customHeight="1">
      <c r="A544" s="34" t="inlineStr">
        <is>
          <t>Prime</t>
        </is>
      </c>
      <c r="B544" s="34" t="inlineStr">
        <is>
          <t>Prime Hydration | Blue Raspberry | 8 pack 500mL</t>
        </is>
      </c>
      <c r="C544" s="34" t="inlineStr">
        <is>
          <t>2) Electrolyte beverage (RTD)</t>
        </is>
      </c>
      <c r="D544" s="49">
        <f>IF('M2 Electrolyte RTD'!F128="","",'M2 Electrolyte RTD'!F128)</f>
        <v/>
      </c>
      <c r="E544" s="52">
        <f>IF('M2 Electrolyte RTD'!J128="","",'M2 Electrolyte RTD'!J128)</f>
        <v/>
      </c>
      <c r="F544" s="50">
        <f>IF('M2 Electrolyte RTD'!K128="","",'M2 Electrolyte RTD'!K128)</f>
        <v/>
      </c>
      <c r="G544" s="49">
        <f>IF('M2 Electrolyte RTD'!AM128="","",'M2 Electrolyte RTD'!AM128)</f>
        <v/>
      </c>
      <c r="H544" s="50">
        <f>IF('M2 Electrolyte RTD'!N128="","",'M2 Electrolyte RTD'!N128)</f>
        <v/>
      </c>
      <c r="I544" s="34">
        <f>IF('M2 Electrolyte RTD'!AJ128="","",'M2 Electrolyte RTD'!AJ128)</f>
        <v/>
      </c>
      <c r="J544" s="34" t="inlineStr">
        <is>
          <t>Hype led; scarcity over discount.</t>
        </is>
      </c>
    </row>
    <row r="545" ht="28" customHeight="1">
      <c r="A545" s="34" t="inlineStr">
        <is>
          <t>Prime</t>
        </is>
      </c>
      <c r="B545" s="34" t="inlineStr">
        <is>
          <t>Prime Hydration | Blue Raspberry | 12 pack 500mL</t>
        </is>
      </c>
      <c r="C545" s="34" t="inlineStr">
        <is>
          <t>2) Electrolyte beverage (RTD)</t>
        </is>
      </c>
      <c r="D545" s="49">
        <f>IF('M2 Electrolyte RTD'!F129="","",'M2 Electrolyte RTD'!F129)</f>
        <v/>
      </c>
      <c r="E545" s="52">
        <f>IF('M2 Electrolyte RTD'!J129="","",'M2 Electrolyte RTD'!J129)</f>
        <v/>
      </c>
      <c r="F545" s="50">
        <f>IF('M2 Electrolyte RTD'!K129="","",'M2 Electrolyte RTD'!K129)</f>
        <v/>
      </c>
      <c r="G545" s="49">
        <f>IF('M2 Electrolyte RTD'!AM129="","",'M2 Electrolyte RTD'!AM129)</f>
        <v/>
      </c>
      <c r="H545" s="50">
        <f>IF('M2 Electrolyte RTD'!N129="","",'M2 Electrolyte RTD'!N129)</f>
        <v/>
      </c>
      <c r="I545" s="34">
        <f>IF('M2 Electrolyte RTD'!AJ129="","",'M2 Electrolyte RTD'!AJ129)</f>
        <v/>
      </c>
      <c r="J545" s="34" t="inlineStr">
        <is>
          <t>Hype led; scarcity over discount.</t>
        </is>
      </c>
    </row>
    <row r="546" ht="28" customHeight="1">
      <c r="A546" s="34" t="inlineStr">
        <is>
          <t>Prime</t>
        </is>
      </c>
      <c r="B546" s="34" t="inlineStr">
        <is>
          <t>Prime Hydration | Blue Raspberry | 18 pack 500mL</t>
        </is>
      </c>
      <c r="C546" s="34" t="inlineStr">
        <is>
          <t>2) Electrolyte beverage (RTD)</t>
        </is>
      </c>
      <c r="D546" s="49">
        <f>IF('M2 Electrolyte RTD'!F130="","",'M2 Electrolyte RTD'!F130)</f>
        <v/>
      </c>
      <c r="E546" s="52">
        <f>IF('M2 Electrolyte RTD'!J130="","",'M2 Electrolyte RTD'!J130)</f>
        <v/>
      </c>
      <c r="F546" s="50">
        <f>IF('M2 Electrolyte RTD'!K130="","",'M2 Electrolyte RTD'!K130)</f>
        <v/>
      </c>
      <c r="G546" s="49">
        <f>IF('M2 Electrolyte RTD'!AM130="","",'M2 Electrolyte RTD'!AM130)</f>
        <v/>
      </c>
      <c r="H546" s="50">
        <f>IF('M2 Electrolyte RTD'!N130="","",'M2 Electrolyte RTD'!N130)</f>
        <v/>
      </c>
      <c r="I546" s="34">
        <f>IF('M2 Electrolyte RTD'!AJ130="","",'M2 Electrolyte RTD'!AJ130)</f>
        <v/>
      </c>
      <c r="J546" s="34" t="inlineStr">
        <is>
          <t>Hype led; scarcity over discount.</t>
        </is>
      </c>
    </row>
    <row r="547" ht="28" customHeight="1">
      <c r="A547" s="34" t="inlineStr">
        <is>
          <t>Prime</t>
        </is>
      </c>
      <c r="B547" s="34" t="inlineStr">
        <is>
          <t>Prime Hydration | Blue Raspberry | 24 pack 500mL</t>
        </is>
      </c>
      <c r="C547" s="34" t="inlineStr">
        <is>
          <t>2) Electrolyte beverage (RTD)</t>
        </is>
      </c>
      <c r="D547" s="49">
        <f>IF('M2 Electrolyte RTD'!F131="","",'M2 Electrolyte RTD'!F131)</f>
        <v/>
      </c>
      <c r="E547" s="52">
        <f>IF('M2 Electrolyte RTD'!J131="","",'M2 Electrolyte RTD'!J131)</f>
        <v/>
      </c>
      <c r="F547" s="50">
        <f>IF('M2 Electrolyte RTD'!K131="","",'M2 Electrolyte RTD'!K131)</f>
        <v/>
      </c>
      <c r="G547" s="49">
        <f>IF('M2 Electrolyte RTD'!AM131="","",'M2 Electrolyte RTD'!AM131)</f>
        <v/>
      </c>
      <c r="H547" s="50">
        <f>IF('M2 Electrolyte RTD'!N131="","",'M2 Electrolyte RTD'!N131)</f>
        <v/>
      </c>
      <c r="I547" s="34">
        <f>IF('M2 Electrolyte RTD'!AJ131="","",'M2 Electrolyte RTD'!AJ131)</f>
        <v/>
      </c>
      <c r="J547" s="34" t="inlineStr">
        <is>
          <t>Hype led; scarcity over discount.</t>
        </is>
      </c>
    </row>
    <row r="548" ht="28" customHeight="1">
      <c r="A548" s="34" t="inlineStr">
        <is>
          <t>Prime</t>
        </is>
      </c>
      <c r="B548" s="34" t="inlineStr">
        <is>
          <t>Prime Hydration | Tropical Punch | single 500mL</t>
        </is>
      </c>
      <c r="C548" s="34" t="inlineStr">
        <is>
          <t>2) Electrolyte beverage (RTD)</t>
        </is>
      </c>
      <c r="D548" s="49">
        <f>IF('M2 Electrolyte RTD'!F132="","",'M2 Electrolyte RTD'!F132)</f>
        <v/>
      </c>
      <c r="E548" s="52">
        <f>IF('M2 Electrolyte RTD'!J132="","",'M2 Electrolyte RTD'!J132)</f>
        <v/>
      </c>
      <c r="F548" s="50">
        <f>IF('M2 Electrolyte RTD'!K132="","",'M2 Electrolyte RTD'!K132)</f>
        <v/>
      </c>
      <c r="G548" s="49">
        <f>IF('M2 Electrolyte RTD'!AM132="","",'M2 Electrolyte RTD'!AM132)</f>
        <v/>
      </c>
      <c r="H548" s="50">
        <f>IF('M2 Electrolyte RTD'!N132="","",'M2 Electrolyte RTD'!N132)</f>
        <v/>
      </c>
      <c r="I548" s="34">
        <f>IF('M2 Electrolyte RTD'!AJ132="","",'M2 Electrolyte RTD'!AJ132)</f>
        <v/>
      </c>
      <c r="J548" s="34" t="inlineStr">
        <is>
          <t>Hype led; scarcity over discount.</t>
        </is>
      </c>
    </row>
    <row r="549" ht="28" customHeight="1">
      <c r="A549" s="34" t="inlineStr">
        <is>
          <t>Prime</t>
        </is>
      </c>
      <c r="B549" s="34" t="inlineStr">
        <is>
          <t>Prime Hydration | Tropical Punch | 8 pack 500mL</t>
        </is>
      </c>
      <c r="C549" s="34" t="inlineStr">
        <is>
          <t>2) Electrolyte beverage (RTD)</t>
        </is>
      </c>
      <c r="D549" s="49">
        <f>IF('M2 Electrolyte RTD'!F133="","",'M2 Electrolyte RTD'!F133)</f>
        <v/>
      </c>
      <c r="E549" s="52">
        <f>IF('M2 Electrolyte RTD'!J133="","",'M2 Electrolyte RTD'!J133)</f>
        <v/>
      </c>
      <c r="F549" s="50">
        <f>IF('M2 Electrolyte RTD'!K133="","",'M2 Electrolyte RTD'!K133)</f>
        <v/>
      </c>
      <c r="G549" s="49">
        <f>IF('M2 Electrolyte RTD'!AM133="","",'M2 Electrolyte RTD'!AM133)</f>
        <v/>
      </c>
      <c r="H549" s="50">
        <f>IF('M2 Electrolyte RTD'!N133="","",'M2 Electrolyte RTD'!N133)</f>
        <v/>
      </c>
      <c r="I549" s="34">
        <f>IF('M2 Electrolyte RTD'!AJ133="","",'M2 Electrolyte RTD'!AJ133)</f>
        <v/>
      </c>
      <c r="J549" s="34" t="inlineStr">
        <is>
          <t>Hype led; scarcity over discount.</t>
        </is>
      </c>
    </row>
    <row r="550" ht="28" customHeight="1">
      <c r="A550" s="34" t="inlineStr">
        <is>
          <t>Prime</t>
        </is>
      </c>
      <c r="B550" s="34" t="inlineStr">
        <is>
          <t>Prime Hydration | Tropical Punch | 12 pack 500mL</t>
        </is>
      </c>
      <c r="C550" s="34" t="inlineStr">
        <is>
          <t>2) Electrolyte beverage (RTD)</t>
        </is>
      </c>
      <c r="D550" s="49">
        <f>IF('M2 Electrolyte RTD'!F134="","",'M2 Electrolyte RTD'!F134)</f>
        <v/>
      </c>
      <c r="E550" s="52">
        <f>IF('M2 Electrolyte RTD'!J134="","",'M2 Electrolyte RTD'!J134)</f>
        <v/>
      </c>
      <c r="F550" s="50">
        <f>IF('M2 Electrolyte RTD'!K134="","",'M2 Electrolyte RTD'!K134)</f>
        <v/>
      </c>
      <c r="G550" s="49">
        <f>IF('M2 Electrolyte RTD'!AM134="","",'M2 Electrolyte RTD'!AM134)</f>
        <v/>
      </c>
      <c r="H550" s="50">
        <f>IF('M2 Electrolyte RTD'!N134="","",'M2 Electrolyte RTD'!N134)</f>
        <v/>
      </c>
      <c r="I550" s="34">
        <f>IF('M2 Electrolyte RTD'!AJ134="","",'M2 Electrolyte RTD'!AJ134)</f>
        <v/>
      </c>
      <c r="J550" s="34" t="inlineStr">
        <is>
          <t>Hype led; scarcity over discount.</t>
        </is>
      </c>
    </row>
    <row r="551" ht="28" customHeight="1">
      <c r="A551" s="34" t="inlineStr">
        <is>
          <t>Prime</t>
        </is>
      </c>
      <c r="B551" s="34" t="inlineStr">
        <is>
          <t>Prime Hydration | Tropical Punch | 18 pack 500mL</t>
        </is>
      </c>
      <c r="C551" s="34" t="inlineStr">
        <is>
          <t>2) Electrolyte beverage (RTD)</t>
        </is>
      </c>
      <c r="D551" s="49">
        <f>IF('M2 Electrolyte RTD'!F135="","",'M2 Electrolyte RTD'!F135)</f>
        <v/>
      </c>
      <c r="E551" s="52">
        <f>IF('M2 Electrolyte RTD'!J135="","",'M2 Electrolyte RTD'!J135)</f>
        <v/>
      </c>
      <c r="F551" s="50">
        <f>IF('M2 Electrolyte RTD'!K135="","",'M2 Electrolyte RTD'!K135)</f>
        <v/>
      </c>
      <c r="G551" s="49">
        <f>IF('M2 Electrolyte RTD'!AM135="","",'M2 Electrolyte RTD'!AM135)</f>
        <v/>
      </c>
      <c r="H551" s="50">
        <f>IF('M2 Electrolyte RTD'!N135="","",'M2 Electrolyte RTD'!N135)</f>
        <v/>
      </c>
      <c r="I551" s="34">
        <f>IF('M2 Electrolyte RTD'!AJ135="","",'M2 Electrolyte RTD'!AJ135)</f>
        <v/>
      </c>
      <c r="J551" s="34" t="inlineStr">
        <is>
          <t>Hype led; scarcity over discount.</t>
        </is>
      </c>
    </row>
    <row r="552" ht="28" customHeight="1">
      <c r="A552" s="34" t="inlineStr">
        <is>
          <t>Prime</t>
        </is>
      </c>
      <c r="B552" s="34" t="inlineStr">
        <is>
          <t>Prime Hydration | Tropical Punch | 24 pack 500mL</t>
        </is>
      </c>
      <c r="C552" s="34" t="inlineStr">
        <is>
          <t>2) Electrolyte beverage (RTD)</t>
        </is>
      </c>
      <c r="D552" s="49">
        <f>IF('M2 Electrolyte RTD'!F136="","",'M2 Electrolyte RTD'!F136)</f>
        <v/>
      </c>
      <c r="E552" s="52">
        <f>IF('M2 Electrolyte RTD'!J136="","",'M2 Electrolyte RTD'!J136)</f>
        <v/>
      </c>
      <c r="F552" s="50">
        <f>IF('M2 Electrolyte RTD'!K136="","",'M2 Electrolyte RTD'!K136)</f>
        <v/>
      </c>
      <c r="G552" s="49">
        <f>IF('M2 Electrolyte RTD'!AM136="","",'M2 Electrolyte RTD'!AM136)</f>
        <v/>
      </c>
      <c r="H552" s="50">
        <f>IF('M2 Electrolyte RTD'!N136="","",'M2 Electrolyte RTD'!N136)</f>
        <v/>
      </c>
      <c r="I552" s="34">
        <f>IF('M2 Electrolyte RTD'!AJ136="","",'M2 Electrolyte RTD'!AJ136)</f>
        <v/>
      </c>
      <c r="J552" s="34" t="inlineStr">
        <is>
          <t>Hype led; scarcity over discount.</t>
        </is>
      </c>
    </row>
    <row r="553" ht="28" customHeight="1">
      <c r="A553" s="34" t="inlineStr">
        <is>
          <t>Prime</t>
        </is>
      </c>
      <c r="B553" s="34" t="inlineStr">
        <is>
          <t>Prime Hydration | Ice Pop | single 500mL</t>
        </is>
      </c>
      <c r="C553" s="34" t="inlineStr">
        <is>
          <t>2) Electrolyte beverage (RTD)</t>
        </is>
      </c>
      <c r="D553" s="49">
        <f>IF('M2 Electrolyte RTD'!F137="","",'M2 Electrolyte RTD'!F137)</f>
        <v/>
      </c>
      <c r="E553" s="52">
        <f>IF('M2 Electrolyte RTD'!J137="","",'M2 Electrolyte RTD'!J137)</f>
        <v/>
      </c>
      <c r="F553" s="50">
        <f>IF('M2 Electrolyte RTD'!K137="","",'M2 Electrolyte RTD'!K137)</f>
        <v/>
      </c>
      <c r="G553" s="49">
        <f>IF('M2 Electrolyte RTD'!AM137="","",'M2 Electrolyte RTD'!AM137)</f>
        <v/>
      </c>
      <c r="H553" s="50">
        <f>IF('M2 Electrolyte RTD'!N137="","",'M2 Electrolyte RTD'!N137)</f>
        <v/>
      </c>
      <c r="I553" s="34">
        <f>IF('M2 Electrolyte RTD'!AJ137="","",'M2 Electrolyte RTD'!AJ137)</f>
        <v/>
      </c>
      <c r="J553" s="34" t="inlineStr">
        <is>
          <t>Hype led; scarcity over discount.</t>
        </is>
      </c>
    </row>
    <row r="554" ht="28" customHeight="1">
      <c r="A554" s="34" t="inlineStr">
        <is>
          <t>Prime</t>
        </is>
      </c>
      <c r="B554" s="34" t="inlineStr">
        <is>
          <t>Prime Hydration | Ice Pop | 8 pack 500mL</t>
        </is>
      </c>
      <c r="C554" s="34" t="inlineStr">
        <is>
          <t>2) Electrolyte beverage (RTD)</t>
        </is>
      </c>
      <c r="D554" s="49">
        <f>IF('M2 Electrolyte RTD'!F138="","",'M2 Electrolyte RTD'!F138)</f>
        <v/>
      </c>
      <c r="E554" s="52">
        <f>IF('M2 Electrolyte RTD'!J138="","",'M2 Electrolyte RTD'!J138)</f>
        <v/>
      </c>
      <c r="F554" s="50">
        <f>IF('M2 Electrolyte RTD'!K138="","",'M2 Electrolyte RTD'!K138)</f>
        <v/>
      </c>
      <c r="G554" s="49">
        <f>IF('M2 Electrolyte RTD'!AM138="","",'M2 Electrolyte RTD'!AM138)</f>
        <v/>
      </c>
      <c r="H554" s="50">
        <f>IF('M2 Electrolyte RTD'!N138="","",'M2 Electrolyte RTD'!N138)</f>
        <v/>
      </c>
      <c r="I554" s="34">
        <f>IF('M2 Electrolyte RTD'!AJ138="","",'M2 Electrolyte RTD'!AJ138)</f>
        <v/>
      </c>
      <c r="J554" s="34" t="inlineStr">
        <is>
          <t>Hype led; scarcity over discount.</t>
        </is>
      </c>
    </row>
    <row r="555" ht="28" customHeight="1">
      <c r="A555" s="34" t="inlineStr">
        <is>
          <t>Prime</t>
        </is>
      </c>
      <c r="B555" s="34" t="inlineStr">
        <is>
          <t>Prime Hydration | Ice Pop | 12 pack 500mL</t>
        </is>
      </c>
      <c r="C555" s="34" t="inlineStr">
        <is>
          <t>2) Electrolyte beverage (RTD)</t>
        </is>
      </c>
      <c r="D555" s="49">
        <f>IF('M2 Electrolyte RTD'!F139="","",'M2 Electrolyte RTD'!F139)</f>
        <v/>
      </c>
      <c r="E555" s="52">
        <f>IF('M2 Electrolyte RTD'!J139="","",'M2 Electrolyte RTD'!J139)</f>
        <v/>
      </c>
      <c r="F555" s="50">
        <f>IF('M2 Electrolyte RTD'!K139="","",'M2 Electrolyte RTD'!K139)</f>
        <v/>
      </c>
      <c r="G555" s="49">
        <f>IF('M2 Electrolyte RTD'!AM139="","",'M2 Electrolyte RTD'!AM139)</f>
        <v/>
      </c>
      <c r="H555" s="50">
        <f>IF('M2 Electrolyte RTD'!N139="","",'M2 Electrolyte RTD'!N139)</f>
        <v/>
      </c>
      <c r="I555" s="34">
        <f>IF('M2 Electrolyte RTD'!AJ139="","",'M2 Electrolyte RTD'!AJ139)</f>
        <v/>
      </c>
      <c r="J555" s="34" t="inlineStr">
        <is>
          <t>Hype led; scarcity over discount.</t>
        </is>
      </c>
    </row>
    <row r="556" ht="28" customHeight="1">
      <c r="A556" s="34" t="inlineStr">
        <is>
          <t>Prime</t>
        </is>
      </c>
      <c r="B556" s="34" t="inlineStr">
        <is>
          <t>Prime Hydration | Ice Pop | 18 pack 500mL</t>
        </is>
      </c>
      <c r="C556" s="34" t="inlineStr">
        <is>
          <t>2) Electrolyte beverage (RTD)</t>
        </is>
      </c>
      <c r="D556" s="49">
        <f>IF('M2 Electrolyte RTD'!F140="","",'M2 Electrolyte RTD'!F140)</f>
        <v/>
      </c>
      <c r="E556" s="52">
        <f>IF('M2 Electrolyte RTD'!J140="","",'M2 Electrolyte RTD'!J140)</f>
        <v/>
      </c>
      <c r="F556" s="50">
        <f>IF('M2 Electrolyte RTD'!K140="","",'M2 Electrolyte RTD'!K140)</f>
        <v/>
      </c>
      <c r="G556" s="49">
        <f>IF('M2 Electrolyte RTD'!AM140="","",'M2 Electrolyte RTD'!AM140)</f>
        <v/>
      </c>
      <c r="H556" s="50">
        <f>IF('M2 Electrolyte RTD'!N140="","",'M2 Electrolyte RTD'!N140)</f>
        <v/>
      </c>
      <c r="I556" s="34">
        <f>IF('M2 Electrolyte RTD'!AJ140="","",'M2 Electrolyte RTD'!AJ140)</f>
        <v/>
      </c>
      <c r="J556" s="34" t="inlineStr">
        <is>
          <t>Hype led; scarcity over discount.</t>
        </is>
      </c>
    </row>
    <row r="557" ht="28" customHeight="1">
      <c r="A557" s="34" t="inlineStr">
        <is>
          <t>Prime</t>
        </is>
      </c>
      <c r="B557" s="34" t="inlineStr">
        <is>
          <t>Prime Hydration | Ice Pop | 24 pack 500mL</t>
        </is>
      </c>
      <c r="C557" s="34" t="inlineStr">
        <is>
          <t>2) Electrolyte beverage (RTD)</t>
        </is>
      </c>
      <c r="D557" s="49">
        <f>IF('M2 Electrolyte RTD'!F141="","",'M2 Electrolyte RTD'!F141)</f>
        <v/>
      </c>
      <c r="E557" s="52">
        <f>IF('M2 Electrolyte RTD'!J141="","",'M2 Electrolyte RTD'!J141)</f>
        <v/>
      </c>
      <c r="F557" s="50">
        <f>IF('M2 Electrolyte RTD'!K141="","",'M2 Electrolyte RTD'!K141)</f>
        <v/>
      </c>
      <c r="G557" s="49">
        <f>IF('M2 Electrolyte RTD'!AM141="","",'M2 Electrolyte RTD'!AM141)</f>
        <v/>
      </c>
      <c r="H557" s="50">
        <f>IF('M2 Electrolyte RTD'!N141="","",'M2 Electrolyte RTD'!N141)</f>
        <v/>
      </c>
      <c r="I557" s="34">
        <f>IF('M2 Electrolyte RTD'!AJ141="","",'M2 Electrolyte RTD'!AJ141)</f>
        <v/>
      </c>
      <c r="J557" s="34" t="inlineStr">
        <is>
          <t>Hype led; scarcity over discount.</t>
        </is>
      </c>
    </row>
    <row r="558" ht="28" customHeight="1">
      <c r="A558" s="34" t="inlineStr">
        <is>
          <t>Prime</t>
        </is>
      </c>
      <c r="B558" s="34" t="inlineStr">
        <is>
          <t>Prime Hydration | Lemon Lime | single 500mL</t>
        </is>
      </c>
      <c r="C558" s="34" t="inlineStr">
        <is>
          <t>2) Electrolyte beverage (RTD)</t>
        </is>
      </c>
      <c r="D558" s="49">
        <f>IF('M2 Electrolyte RTD'!F142="","",'M2 Electrolyte RTD'!F142)</f>
        <v/>
      </c>
      <c r="E558" s="52">
        <f>IF('M2 Electrolyte RTD'!J142="","",'M2 Electrolyte RTD'!J142)</f>
        <v/>
      </c>
      <c r="F558" s="50">
        <f>IF('M2 Electrolyte RTD'!K142="","",'M2 Electrolyte RTD'!K142)</f>
        <v/>
      </c>
      <c r="G558" s="49">
        <f>IF('M2 Electrolyte RTD'!AM142="","",'M2 Electrolyte RTD'!AM142)</f>
        <v/>
      </c>
      <c r="H558" s="50">
        <f>IF('M2 Electrolyte RTD'!N142="","",'M2 Electrolyte RTD'!N142)</f>
        <v/>
      </c>
      <c r="I558" s="34">
        <f>IF('M2 Electrolyte RTD'!AJ142="","",'M2 Electrolyte RTD'!AJ142)</f>
        <v/>
      </c>
      <c r="J558" s="34" t="inlineStr">
        <is>
          <t>Hype led; scarcity over discount.</t>
        </is>
      </c>
    </row>
    <row r="559" ht="28" customHeight="1">
      <c r="A559" s="34" t="inlineStr">
        <is>
          <t>Prime</t>
        </is>
      </c>
      <c r="B559" s="34" t="inlineStr">
        <is>
          <t>Prime Hydration | Lemon Lime | 8 pack 500mL</t>
        </is>
      </c>
      <c r="C559" s="34" t="inlineStr">
        <is>
          <t>2) Electrolyte beverage (RTD)</t>
        </is>
      </c>
      <c r="D559" s="49">
        <f>IF('M2 Electrolyte RTD'!F143="","",'M2 Electrolyte RTD'!F143)</f>
        <v/>
      </c>
      <c r="E559" s="52">
        <f>IF('M2 Electrolyte RTD'!J143="","",'M2 Electrolyte RTD'!J143)</f>
        <v/>
      </c>
      <c r="F559" s="50">
        <f>IF('M2 Electrolyte RTD'!K143="","",'M2 Electrolyte RTD'!K143)</f>
        <v/>
      </c>
      <c r="G559" s="49">
        <f>IF('M2 Electrolyte RTD'!AM143="","",'M2 Electrolyte RTD'!AM143)</f>
        <v/>
      </c>
      <c r="H559" s="50">
        <f>IF('M2 Electrolyte RTD'!N143="","",'M2 Electrolyte RTD'!N143)</f>
        <v/>
      </c>
      <c r="I559" s="34">
        <f>IF('M2 Electrolyte RTD'!AJ143="","",'M2 Electrolyte RTD'!AJ143)</f>
        <v/>
      </c>
      <c r="J559" s="34" t="inlineStr">
        <is>
          <t>Hype led; scarcity over discount.</t>
        </is>
      </c>
    </row>
    <row r="560" ht="28" customHeight="1">
      <c r="A560" s="34" t="inlineStr">
        <is>
          <t>Prime</t>
        </is>
      </c>
      <c r="B560" s="34" t="inlineStr">
        <is>
          <t>Prime Hydration | Lemon Lime | 12 pack 500mL</t>
        </is>
      </c>
      <c r="C560" s="34" t="inlineStr">
        <is>
          <t>2) Electrolyte beverage (RTD)</t>
        </is>
      </c>
      <c r="D560" s="49">
        <f>IF('M2 Electrolyte RTD'!F144="","",'M2 Electrolyte RTD'!F144)</f>
        <v/>
      </c>
      <c r="E560" s="52">
        <f>IF('M2 Electrolyte RTD'!J144="","",'M2 Electrolyte RTD'!J144)</f>
        <v/>
      </c>
      <c r="F560" s="50">
        <f>IF('M2 Electrolyte RTD'!K144="","",'M2 Electrolyte RTD'!K144)</f>
        <v/>
      </c>
      <c r="G560" s="49">
        <f>IF('M2 Electrolyte RTD'!AM144="","",'M2 Electrolyte RTD'!AM144)</f>
        <v/>
      </c>
      <c r="H560" s="50">
        <f>IF('M2 Electrolyte RTD'!N144="","",'M2 Electrolyte RTD'!N144)</f>
        <v/>
      </c>
      <c r="I560" s="34">
        <f>IF('M2 Electrolyte RTD'!AJ144="","",'M2 Electrolyte RTD'!AJ144)</f>
        <v/>
      </c>
      <c r="J560" s="34" t="inlineStr">
        <is>
          <t>Hype led; scarcity over discount.</t>
        </is>
      </c>
    </row>
    <row r="561" ht="28" customHeight="1">
      <c r="A561" s="34" t="inlineStr">
        <is>
          <t>Prime</t>
        </is>
      </c>
      <c r="B561" s="34" t="inlineStr">
        <is>
          <t>Prime Hydration | Lemon Lime | 18 pack 500mL</t>
        </is>
      </c>
      <c r="C561" s="34" t="inlineStr">
        <is>
          <t>2) Electrolyte beverage (RTD)</t>
        </is>
      </c>
      <c r="D561" s="49">
        <f>IF('M2 Electrolyte RTD'!F145="","",'M2 Electrolyte RTD'!F145)</f>
        <v/>
      </c>
      <c r="E561" s="52">
        <f>IF('M2 Electrolyte RTD'!J145="","",'M2 Electrolyte RTD'!J145)</f>
        <v/>
      </c>
      <c r="F561" s="50">
        <f>IF('M2 Electrolyte RTD'!K145="","",'M2 Electrolyte RTD'!K145)</f>
        <v/>
      </c>
      <c r="G561" s="49">
        <f>IF('M2 Electrolyte RTD'!AM145="","",'M2 Electrolyte RTD'!AM145)</f>
        <v/>
      </c>
      <c r="H561" s="50">
        <f>IF('M2 Electrolyte RTD'!N145="","",'M2 Electrolyte RTD'!N145)</f>
        <v/>
      </c>
      <c r="I561" s="34">
        <f>IF('M2 Electrolyte RTD'!AJ145="","",'M2 Electrolyte RTD'!AJ145)</f>
        <v/>
      </c>
      <c r="J561" s="34" t="inlineStr">
        <is>
          <t>Hype led; scarcity over discount.</t>
        </is>
      </c>
    </row>
    <row r="562" ht="28" customHeight="1">
      <c r="A562" s="34" t="inlineStr">
        <is>
          <t>Prime</t>
        </is>
      </c>
      <c r="B562" s="34" t="inlineStr">
        <is>
          <t>Prime Hydration | Lemon Lime | 24 pack 500mL</t>
        </is>
      </c>
      <c r="C562" s="34" t="inlineStr">
        <is>
          <t>2) Electrolyte beverage (RTD)</t>
        </is>
      </c>
      <c r="D562" s="49">
        <f>IF('M2 Electrolyte RTD'!F146="","",'M2 Electrolyte RTD'!F146)</f>
        <v/>
      </c>
      <c r="E562" s="52">
        <f>IF('M2 Electrolyte RTD'!J146="","",'M2 Electrolyte RTD'!J146)</f>
        <v/>
      </c>
      <c r="F562" s="50">
        <f>IF('M2 Electrolyte RTD'!K146="","",'M2 Electrolyte RTD'!K146)</f>
        <v/>
      </c>
      <c r="G562" s="49">
        <f>IF('M2 Electrolyte RTD'!AM146="","",'M2 Electrolyte RTD'!AM146)</f>
        <v/>
      </c>
      <c r="H562" s="50">
        <f>IF('M2 Electrolyte RTD'!N146="","",'M2 Electrolyte RTD'!N146)</f>
        <v/>
      </c>
      <c r="I562" s="34">
        <f>IF('M2 Electrolyte RTD'!AJ146="","",'M2 Electrolyte RTD'!AJ146)</f>
        <v/>
      </c>
      <c r="J562" s="34" t="inlineStr">
        <is>
          <t>Hype led; scarcity over discount.</t>
        </is>
      </c>
    </row>
    <row r="563" ht="28" customHeight="1">
      <c r="A563" s="34" t="inlineStr">
        <is>
          <t>Prime</t>
        </is>
      </c>
      <c r="B563" s="34" t="inlineStr">
        <is>
          <t>Prime Hydration | Strawberry Watermelon | single 500mL</t>
        </is>
      </c>
      <c r="C563" s="34" t="inlineStr">
        <is>
          <t>2) Electrolyte beverage (RTD)</t>
        </is>
      </c>
      <c r="D563" s="49">
        <f>IF('M2 Electrolyte RTD'!F147="","",'M2 Electrolyte RTD'!F147)</f>
        <v/>
      </c>
      <c r="E563" s="52">
        <f>IF('M2 Electrolyte RTD'!J147="","",'M2 Electrolyte RTD'!J147)</f>
        <v/>
      </c>
      <c r="F563" s="50">
        <f>IF('M2 Electrolyte RTD'!K147="","",'M2 Electrolyte RTD'!K147)</f>
        <v/>
      </c>
      <c r="G563" s="49">
        <f>IF('M2 Electrolyte RTD'!AM147="","",'M2 Electrolyte RTD'!AM147)</f>
        <v/>
      </c>
      <c r="H563" s="50">
        <f>IF('M2 Electrolyte RTD'!N147="","",'M2 Electrolyte RTD'!N147)</f>
        <v/>
      </c>
      <c r="I563" s="34">
        <f>IF('M2 Electrolyte RTD'!AJ147="","",'M2 Electrolyte RTD'!AJ147)</f>
        <v/>
      </c>
      <c r="J563" s="34" t="inlineStr">
        <is>
          <t>Hype led; scarcity over discount.</t>
        </is>
      </c>
    </row>
    <row r="564" ht="28" customHeight="1">
      <c r="A564" s="34" t="inlineStr">
        <is>
          <t>Prime</t>
        </is>
      </c>
      <c r="B564" s="34" t="inlineStr">
        <is>
          <t>Prime Hydration | Strawberry Watermelon | 8 pack 500mL</t>
        </is>
      </c>
      <c r="C564" s="34" t="inlineStr">
        <is>
          <t>2) Electrolyte beverage (RTD)</t>
        </is>
      </c>
      <c r="D564" s="49">
        <f>IF('M2 Electrolyte RTD'!F148="","",'M2 Electrolyte RTD'!F148)</f>
        <v/>
      </c>
      <c r="E564" s="52">
        <f>IF('M2 Electrolyte RTD'!J148="","",'M2 Electrolyte RTD'!J148)</f>
        <v/>
      </c>
      <c r="F564" s="50">
        <f>IF('M2 Electrolyte RTD'!K148="","",'M2 Electrolyte RTD'!K148)</f>
        <v/>
      </c>
      <c r="G564" s="49">
        <f>IF('M2 Electrolyte RTD'!AM148="","",'M2 Electrolyte RTD'!AM148)</f>
        <v/>
      </c>
      <c r="H564" s="50">
        <f>IF('M2 Electrolyte RTD'!N148="","",'M2 Electrolyte RTD'!N148)</f>
        <v/>
      </c>
      <c r="I564" s="34">
        <f>IF('M2 Electrolyte RTD'!AJ148="","",'M2 Electrolyte RTD'!AJ148)</f>
        <v/>
      </c>
      <c r="J564" s="34" t="inlineStr">
        <is>
          <t>Hype led; scarcity over discount.</t>
        </is>
      </c>
    </row>
    <row r="565" ht="28" customHeight="1">
      <c r="A565" s="34" t="inlineStr">
        <is>
          <t>Prime</t>
        </is>
      </c>
      <c r="B565" s="34" t="inlineStr">
        <is>
          <t>Prime Hydration | Strawberry Watermelon | 12 pack 500mL</t>
        </is>
      </c>
      <c r="C565" s="34" t="inlineStr">
        <is>
          <t>2) Electrolyte beverage (RTD)</t>
        </is>
      </c>
      <c r="D565" s="49">
        <f>IF('M2 Electrolyte RTD'!F149="","",'M2 Electrolyte RTD'!F149)</f>
        <v/>
      </c>
      <c r="E565" s="52">
        <f>IF('M2 Electrolyte RTD'!J149="","",'M2 Electrolyte RTD'!J149)</f>
        <v/>
      </c>
      <c r="F565" s="50">
        <f>IF('M2 Electrolyte RTD'!K149="","",'M2 Electrolyte RTD'!K149)</f>
        <v/>
      </c>
      <c r="G565" s="49">
        <f>IF('M2 Electrolyte RTD'!AM149="","",'M2 Electrolyte RTD'!AM149)</f>
        <v/>
      </c>
      <c r="H565" s="50">
        <f>IF('M2 Electrolyte RTD'!N149="","",'M2 Electrolyte RTD'!N149)</f>
        <v/>
      </c>
      <c r="I565" s="34">
        <f>IF('M2 Electrolyte RTD'!AJ149="","",'M2 Electrolyte RTD'!AJ149)</f>
        <v/>
      </c>
      <c r="J565" s="34" t="inlineStr">
        <is>
          <t>Hype led; scarcity over discount.</t>
        </is>
      </c>
    </row>
    <row r="566" ht="28" customHeight="1">
      <c r="A566" s="34" t="inlineStr">
        <is>
          <t>Prime</t>
        </is>
      </c>
      <c r="B566" s="34" t="inlineStr">
        <is>
          <t>Prime Hydration | Strawberry Watermelon | 18 pack 500mL</t>
        </is>
      </c>
      <c r="C566" s="34" t="inlineStr">
        <is>
          <t>2) Electrolyte beverage (RTD)</t>
        </is>
      </c>
      <c r="D566" s="49">
        <f>IF('M2 Electrolyte RTD'!F150="","",'M2 Electrolyte RTD'!F150)</f>
        <v/>
      </c>
      <c r="E566" s="52">
        <f>IF('M2 Electrolyte RTD'!J150="","",'M2 Electrolyte RTD'!J150)</f>
        <v/>
      </c>
      <c r="F566" s="50">
        <f>IF('M2 Electrolyte RTD'!K150="","",'M2 Electrolyte RTD'!K150)</f>
        <v/>
      </c>
      <c r="G566" s="49">
        <f>IF('M2 Electrolyte RTD'!AM150="","",'M2 Electrolyte RTD'!AM150)</f>
        <v/>
      </c>
      <c r="H566" s="50">
        <f>IF('M2 Electrolyte RTD'!N150="","",'M2 Electrolyte RTD'!N150)</f>
        <v/>
      </c>
      <c r="I566" s="34">
        <f>IF('M2 Electrolyte RTD'!AJ150="","",'M2 Electrolyte RTD'!AJ150)</f>
        <v/>
      </c>
      <c r="J566" s="34" t="inlineStr">
        <is>
          <t>Hype led; scarcity over discount.</t>
        </is>
      </c>
    </row>
    <row r="567" ht="28" customHeight="1">
      <c r="A567" s="34" t="inlineStr">
        <is>
          <t>Prime</t>
        </is>
      </c>
      <c r="B567" s="34" t="inlineStr">
        <is>
          <t>Prime Hydration | Strawberry Watermelon | 24 pack 500mL</t>
        </is>
      </c>
      <c r="C567" s="34" t="inlineStr">
        <is>
          <t>2) Electrolyte beverage (RTD)</t>
        </is>
      </c>
      <c r="D567" s="49">
        <f>IF('M2 Electrolyte RTD'!F151="","",'M2 Electrolyte RTD'!F151)</f>
        <v/>
      </c>
      <c r="E567" s="52">
        <f>IF('M2 Electrolyte RTD'!J151="","",'M2 Electrolyte RTD'!J151)</f>
        <v/>
      </c>
      <c r="F567" s="50">
        <f>IF('M2 Electrolyte RTD'!K151="","",'M2 Electrolyte RTD'!K151)</f>
        <v/>
      </c>
      <c r="G567" s="49">
        <f>IF('M2 Electrolyte RTD'!AM151="","",'M2 Electrolyte RTD'!AM151)</f>
        <v/>
      </c>
      <c r="H567" s="50">
        <f>IF('M2 Electrolyte RTD'!N151="","",'M2 Electrolyte RTD'!N151)</f>
        <v/>
      </c>
      <c r="I567" s="34">
        <f>IF('M2 Electrolyte RTD'!AJ151="","",'M2 Electrolyte RTD'!AJ151)</f>
        <v/>
      </c>
      <c r="J567" s="34" t="inlineStr">
        <is>
          <t>Hype led; scarcity over discount.</t>
        </is>
      </c>
    </row>
    <row r="568" ht="28" customHeight="1">
      <c r="A568" s="34" t="inlineStr">
        <is>
          <t>Prime</t>
        </is>
      </c>
      <c r="B568" s="34" t="inlineStr">
        <is>
          <t>Prime Hydration | Meta Moon | single 500mL</t>
        </is>
      </c>
      <c r="C568" s="34" t="inlineStr">
        <is>
          <t>2) Electrolyte beverage (RTD)</t>
        </is>
      </c>
      <c r="D568" s="49">
        <f>IF('M2 Electrolyte RTD'!F152="","",'M2 Electrolyte RTD'!F152)</f>
        <v/>
      </c>
      <c r="E568" s="52">
        <f>IF('M2 Electrolyte RTD'!J152="","",'M2 Electrolyte RTD'!J152)</f>
        <v/>
      </c>
      <c r="F568" s="50">
        <f>IF('M2 Electrolyte RTD'!K152="","",'M2 Electrolyte RTD'!K152)</f>
        <v/>
      </c>
      <c r="G568" s="49">
        <f>IF('M2 Electrolyte RTD'!AM152="","",'M2 Electrolyte RTD'!AM152)</f>
        <v/>
      </c>
      <c r="H568" s="50">
        <f>IF('M2 Electrolyte RTD'!N152="","",'M2 Electrolyte RTD'!N152)</f>
        <v/>
      </c>
      <c r="I568" s="34">
        <f>IF('M2 Electrolyte RTD'!AJ152="","",'M2 Electrolyte RTD'!AJ152)</f>
        <v/>
      </c>
      <c r="J568" s="34" t="inlineStr">
        <is>
          <t>Hype led; scarcity over discount.</t>
        </is>
      </c>
    </row>
    <row r="569" ht="28" customHeight="1">
      <c r="A569" s="34" t="inlineStr">
        <is>
          <t>Prime</t>
        </is>
      </c>
      <c r="B569" s="34" t="inlineStr">
        <is>
          <t>Prime Hydration | Meta Moon | 8 pack 500mL</t>
        </is>
      </c>
      <c r="C569" s="34" t="inlineStr">
        <is>
          <t>2) Electrolyte beverage (RTD)</t>
        </is>
      </c>
      <c r="D569" s="49">
        <f>IF('M2 Electrolyte RTD'!F153="","",'M2 Electrolyte RTD'!F153)</f>
        <v/>
      </c>
      <c r="E569" s="52">
        <f>IF('M2 Electrolyte RTD'!J153="","",'M2 Electrolyte RTD'!J153)</f>
        <v/>
      </c>
      <c r="F569" s="50">
        <f>IF('M2 Electrolyte RTD'!K153="","",'M2 Electrolyte RTD'!K153)</f>
        <v/>
      </c>
      <c r="G569" s="49">
        <f>IF('M2 Electrolyte RTD'!AM153="","",'M2 Electrolyte RTD'!AM153)</f>
        <v/>
      </c>
      <c r="H569" s="50">
        <f>IF('M2 Electrolyte RTD'!N153="","",'M2 Electrolyte RTD'!N153)</f>
        <v/>
      </c>
      <c r="I569" s="34">
        <f>IF('M2 Electrolyte RTD'!AJ153="","",'M2 Electrolyte RTD'!AJ153)</f>
        <v/>
      </c>
      <c r="J569" s="34" t="inlineStr">
        <is>
          <t>Hype led; scarcity over discount.</t>
        </is>
      </c>
    </row>
    <row r="570" ht="28" customHeight="1">
      <c r="A570" s="34" t="inlineStr">
        <is>
          <t>Prime</t>
        </is>
      </c>
      <c r="B570" s="34" t="inlineStr">
        <is>
          <t>Prime Hydration | Meta Moon | 12 pack 500mL</t>
        </is>
      </c>
      <c r="C570" s="34" t="inlineStr">
        <is>
          <t>2) Electrolyte beverage (RTD)</t>
        </is>
      </c>
      <c r="D570" s="49">
        <f>IF('M2 Electrolyte RTD'!F154="","",'M2 Electrolyte RTD'!F154)</f>
        <v/>
      </c>
      <c r="E570" s="52">
        <f>IF('M2 Electrolyte RTD'!J154="","",'M2 Electrolyte RTD'!J154)</f>
        <v/>
      </c>
      <c r="F570" s="50">
        <f>IF('M2 Electrolyte RTD'!K154="","",'M2 Electrolyte RTD'!K154)</f>
        <v/>
      </c>
      <c r="G570" s="49">
        <f>IF('M2 Electrolyte RTD'!AM154="","",'M2 Electrolyte RTD'!AM154)</f>
        <v/>
      </c>
      <c r="H570" s="50">
        <f>IF('M2 Electrolyte RTD'!N154="","",'M2 Electrolyte RTD'!N154)</f>
        <v/>
      </c>
      <c r="I570" s="34">
        <f>IF('M2 Electrolyte RTD'!AJ154="","",'M2 Electrolyte RTD'!AJ154)</f>
        <v/>
      </c>
      <c r="J570" s="34" t="inlineStr">
        <is>
          <t>Hype led; scarcity over discount.</t>
        </is>
      </c>
    </row>
    <row r="571" ht="28" customHeight="1">
      <c r="A571" s="34" t="inlineStr">
        <is>
          <t>Prime</t>
        </is>
      </c>
      <c r="B571" s="34" t="inlineStr">
        <is>
          <t>Prime Hydration | Meta Moon | 18 pack 500mL</t>
        </is>
      </c>
      <c r="C571" s="34" t="inlineStr">
        <is>
          <t>2) Electrolyte beverage (RTD)</t>
        </is>
      </c>
      <c r="D571" s="49">
        <f>IF('M2 Electrolyte RTD'!F155="","",'M2 Electrolyte RTD'!F155)</f>
        <v/>
      </c>
      <c r="E571" s="52">
        <f>IF('M2 Electrolyte RTD'!J155="","",'M2 Electrolyte RTD'!J155)</f>
        <v/>
      </c>
      <c r="F571" s="50">
        <f>IF('M2 Electrolyte RTD'!K155="","",'M2 Electrolyte RTD'!K155)</f>
        <v/>
      </c>
      <c r="G571" s="49">
        <f>IF('M2 Electrolyte RTD'!AM155="","",'M2 Electrolyte RTD'!AM155)</f>
        <v/>
      </c>
      <c r="H571" s="50">
        <f>IF('M2 Electrolyte RTD'!N155="","",'M2 Electrolyte RTD'!N155)</f>
        <v/>
      </c>
      <c r="I571" s="34">
        <f>IF('M2 Electrolyte RTD'!AJ155="","",'M2 Electrolyte RTD'!AJ155)</f>
        <v/>
      </c>
      <c r="J571" s="34" t="inlineStr">
        <is>
          <t>Hype led; scarcity over discount.</t>
        </is>
      </c>
    </row>
    <row r="572" ht="28" customHeight="1">
      <c r="A572" s="34" t="inlineStr">
        <is>
          <t>Prime</t>
        </is>
      </c>
      <c r="B572" s="34" t="inlineStr">
        <is>
          <t>Prime Hydration | Meta Moon | 24 pack 500mL</t>
        </is>
      </c>
      <c r="C572" s="34" t="inlineStr">
        <is>
          <t>2) Electrolyte beverage (RTD)</t>
        </is>
      </c>
      <c r="D572" s="49">
        <f>IF('M2 Electrolyte RTD'!F156="","",'M2 Electrolyte RTD'!F156)</f>
        <v/>
      </c>
      <c r="E572" s="52">
        <f>IF('M2 Electrolyte RTD'!J156="","",'M2 Electrolyte RTD'!J156)</f>
        <v/>
      </c>
      <c r="F572" s="50">
        <f>IF('M2 Electrolyte RTD'!K156="","",'M2 Electrolyte RTD'!K156)</f>
        <v/>
      </c>
      <c r="G572" s="49">
        <f>IF('M2 Electrolyte RTD'!AM156="","",'M2 Electrolyte RTD'!AM156)</f>
        <v/>
      </c>
      <c r="H572" s="50">
        <f>IF('M2 Electrolyte RTD'!N156="","",'M2 Electrolyte RTD'!N156)</f>
        <v/>
      </c>
      <c r="I572" s="34">
        <f>IF('M2 Electrolyte RTD'!AJ156="","",'M2 Electrolyte RTD'!AJ156)</f>
        <v/>
      </c>
      <c r="J572" s="34" t="inlineStr">
        <is>
          <t>Hype led; scarcity over discount.</t>
        </is>
      </c>
    </row>
    <row r="573" ht="28" customHeight="1">
      <c r="A573" s="34" t="inlineStr">
        <is>
          <t>Roar Organic</t>
        </is>
      </c>
      <c r="B573" s="34" t="inlineStr">
        <is>
          <t>Roar Organic Electrolyte Infusions | Cucumber Watermelon | single 532mL</t>
        </is>
      </c>
      <c r="C573" s="34" t="inlineStr">
        <is>
          <t>2) Electrolyte beverage (RTD)</t>
        </is>
      </c>
      <c r="D573" s="49">
        <f>IF('M2 Electrolyte RTD'!F157="","",'M2 Electrolyte RTD'!F157)</f>
        <v/>
      </c>
      <c r="E573" s="52">
        <f>IF('M2 Electrolyte RTD'!J157="","",'M2 Electrolyte RTD'!J157)</f>
        <v/>
      </c>
      <c r="F573" s="50">
        <f>IF('M2 Electrolyte RTD'!K157="","",'M2 Electrolyte RTD'!K157)</f>
        <v/>
      </c>
      <c r="G573" s="49">
        <f>IF('M2 Electrolyte RTD'!AM157="","",'M2 Electrolyte RTD'!AM157)</f>
        <v/>
      </c>
      <c r="H573" s="50">
        <f>IF('M2 Electrolyte RTD'!N157="","",'M2 Electrolyte RTD'!N157)</f>
        <v/>
      </c>
      <c r="I573" s="34">
        <f>IF('M2 Electrolyte RTD'!AJ157="","",'M2 Electrolyte RTD'!AJ157)</f>
        <v/>
      </c>
      <c r="J573" s="34" t="inlineStr">
        <is>
          <t>Capture live promo to assess.</t>
        </is>
      </c>
    </row>
    <row r="574" ht="28" customHeight="1">
      <c r="A574" s="34" t="inlineStr">
        <is>
          <t>Roar Organic</t>
        </is>
      </c>
      <c r="B574" s="34" t="inlineStr">
        <is>
          <t>Roar Organic Electrolyte Infusions | Cucumber Watermelon | 8 pack 532mL</t>
        </is>
      </c>
      <c r="C574" s="34" t="inlineStr">
        <is>
          <t>2) Electrolyte beverage (RTD)</t>
        </is>
      </c>
      <c r="D574" s="49">
        <f>IF('M2 Electrolyte RTD'!F158="","",'M2 Electrolyte RTD'!F158)</f>
        <v/>
      </c>
      <c r="E574" s="52">
        <f>IF('M2 Electrolyte RTD'!J158="","",'M2 Electrolyte RTD'!J158)</f>
        <v/>
      </c>
      <c r="F574" s="50">
        <f>IF('M2 Electrolyte RTD'!K158="","",'M2 Electrolyte RTD'!K158)</f>
        <v/>
      </c>
      <c r="G574" s="49">
        <f>IF('M2 Electrolyte RTD'!AM158="","",'M2 Electrolyte RTD'!AM158)</f>
        <v/>
      </c>
      <c r="H574" s="50">
        <f>IF('M2 Electrolyte RTD'!N158="","",'M2 Electrolyte RTD'!N158)</f>
        <v/>
      </c>
      <c r="I574" s="34">
        <f>IF('M2 Electrolyte RTD'!AJ158="","",'M2 Electrolyte RTD'!AJ158)</f>
        <v/>
      </c>
      <c r="J574" s="34" t="inlineStr">
        <is>
          <t>Capture live promo to assess.</t>
        </is>
      </c>
    </row>
    <row r="575" ht="28" customHeight="1">
      <c r="A575" s="34" t="inlineStr">
        <is>
          <t>Roar Organic</t>
        </is>
      </c>
      <c r="B575" s="34" t="inlineStr">
        <is>
          <t>Roar Organic Electrolyte Infusions | Cucumber Watermelon | 12 pack 532mL</t>
        </is>
      </c>
      <c r="C575" s="34" t="inlineStr">
        <is>
          <t>2) Electrolyte beverage (RTD)</t>
        </is>
      </c>
      <c r="D575" s="49">
        <f>IF('M2 Electrolyte RTD'!F159="","",'M2 Electrolyte RTD'!F159)</f>
        <v/>
      </c>
      <c r="E575" s="52">
        <f>IF('M2 Electrolyte RTD'!J159="","",'M2 Electrolyte RTD'!J159)</f>
        <v/>
      </c>
      <c r="F575" s="50">
        <f>IF('M2 Electrolyte RTD'!K159="","",'M2 Electrolyte RTD'!K159)</f>
        <v/>
      </c>
      <c r="G575" s="49">
        <f>IF('M2 Electrolyte RTD'!AM159="","",'M2 Electrolyte RTD'!AM159)</f>
        <v/>
      </c>
      <c r="H575" s="50">
        <f>IF('M2 Electrolyte RTD'!N159="","",'M2 Electrolyte RTD'!N159)</f>
        <v/>
      </c>
      <c r="I575" s="34">
        <f>IF('M2 Electrolyte RTD'!AJ159="","",'M2 Electrolyte RTD'!AJ159)</f>
        <v/>
      </c>
      <c r="J575" s="34" t="inlineStr">
        <is>
          <t>Capture live promo to assess.</t>
        </is>
      </c>
    </row>
    <row r="576" ht="28" customHeight="1">
      <c r="A576" s="34" t="inlineStr">
        <is>
          <t>Roar Organic</t>
        </is>
      </c>
      <c r="B576" s="34" t="inlineStr">
        <is>
          <t>Roar Organic Electrolyte Infusions | Cucumber Watermelon | 18 pack 532mL</t>
        </is>
      </c>
      <c r="C576" s="34" t="inlineStr">
        <is>
          <t>2) Electrolyte beverage (RTD)</t>
        </is>
      </c>
      <c r="D576" s="49">
        <f>IF('M2 Electrolyte RTD'!F160="","",'M2 Electrolyte RTD'!F160)</f>
        <v/>
      </c>
      <c r="E576" s="52">
        <f>IF('M2 Electrolyte RTD'!J160="","",'M2 Electrolyte RTD'!J160)</f>
        <v/>
      </c>
      <c r="F576" s="50">
        <f>IF('M2 Electrolyte RTD'!K160="","",'M2 Electrolyte RTD'!K160)</f>
        <v/>
      </c>
      <c r="G576" s="49">
        <f>IF('M2 Electrolyte RTD'!AM160="","",'M2 Electrolyte RTD'!AM160)</f>
        <v/>
      </c>
      <c r="H576" s="50">
        <f>IF('M2 Electrolyte RTD'!N160="","",'M2 Electrolyte RTD'!N160)</f>
        <v/>
      </c>
      <c r="I576" s="34">
        <f>IF('M2 Electrolyte RTD'!AJ160="","",'M2 Electrolyte RTD'!AJ160)</f>
        <v/>
      </c>
      <c r="J576" s="34" t="inlineStr">
        <is>
          <t>Capture live promo to assess.</t>
        </is>
      </c>
    </row>
    <row r="577" ht="28" customHeight="1">
      <c r="A577" s="34" t="inlineStr">
        <is>
          <t>Roar Organic</t>
        </is>
      </c>
      <c r="B577" s="34" t="inlineStr">
        <is>
          <t>Roar Organic Electrolyte Infusions | Cucumber Watermelon | 24 pack 532mL</t>
        </is>
      </c>
      <c r="C577" s="34" t="inlineStr">
        <is>
          <t>2) Electrolyte beverage (RTD)</t>
        </is>
      </c>
      <c r="D577" s="49">
        <f>IF('M2 Electrolyte RTD'!F161="","",'M2 Electrolyte RTD'!F161)</f>
        <v/>
      </c>
      <c r="E577" s="52">
        <f>IF('M2 Electrolyte RTD'!J161="","",'M2 Electrolyte RTD'!J161)</f>
        <v/>
      </c>
      <c r="F577" s="50">
        <f>IF('M2 Electrolyte RTD'!K161="","",'M2 Electrolyte RTD'!K161)</f>
        <v/>
      </c>
      <c r="G577" s="49">
        <f>IF('M2 Electrolyte RTD'!AM161="","",'M2 Electrolyte RTD'!AM161)</f>
        <v/>
      </c>
      <c r="H577" s="50">
        <f>IF('M2 Electrolyte RTD'!N161="","",'M2 Electrolyte RTD'!N161)</f>
        <v/>
      </c>
      <c r="I577" s="34">
        <f>IF('M2 Electrolyte RTD'!AJ161="","",'M2 Electrolyte RTD'!AJ161)</f>
        <v/>
      </c>
      <c r="J577" s="34" t="inlineStr">
        <is>
          <t>Capture live promo to assess.</t>
        </is>
      </c>
    </row>
    <row r="578" ht="28" customHeight="1">
      <c r="A578" s="34" t="inlineStr">
        <is>
          <t>Roar Organic</t>
        </is>
      </c>
      <c r="B578" s="34" t="inlineStr">
        <is>
          <t>Roar Organic Electrolyte Infusions | Mango Clementine | single 532mL</t>
        </is>
      </c>
      <c r="C578" s="34" t="inlineStr">
        <is>
          <t>2) Electrolyte beverage (RTD)</t>
        </is>
      </c>
      <c r="D578" s="49">
        <f>IF('M2 Electrolyte RTD'!F162="","",'M2 Electrolyte RTD'!F162)</f>
        <v/>
      </c>
      <c r="E578" s="52">
        <f>IF('M2 Electrolyte RTD'!J162="","",'M2 Electrolyte RTD'!J162)</f>
        <v/>
      </c>
      <c r="F578" s="50">
        <f>IF('M2 Electrolyte RTD'!K162="","",'M2 Electrolyte RTD'!K162)</f>
        <v/>
      </c>
      <c r="G578" s="49">
        <f>IF('M2 Electrolyte RTD'!AM162="","",'M2 Electrolyte RTD'!AM162)</f>
        <v/>
      </c>
      <c r="H578" s="50">
        <f>IF('M2 Electrolyte RTD'!N162="","",'M2 Electrolyte RTD'!N162)</f>
        <v/>
      </c>
      <c r="I578" s="34">
        <f>IF('M2 Electrolyte RTD'!AJ162="","",'M2 Electrolyte RTD'!AJ162)</f>
        <v/>
      </c>
      <c r="J578" s="34" t="inlineStr">
        <is>
          <t>Capture live promo to assess.</t>
        </is>
      </c>
    </row>
    <row r="579" ht="28" customHeight="1">
      <c r="A579" s="34" t="inlineStr">
        <is>
          <t>Roar Organic</t>
        </is>
      </c>
      <c r="B579" s="34" t="inlineStr">
        <is>
          <t>Roar Organic Electrolyte Infusions | Mango Clementine | 8 pack 532mL</t>
        </is>
      </c>
      <c r="C579" s="34" t="inlineStr">
        <is>
          <t>2) Electrolyte beverage (RTD)</t>
        </is>
      </c>
      <c r="D579" s="49">
        <f>IF('M2 Electrolyte RTD'!F163="","",'M2 Electrolyte RTD'!F163)</f>
        <v/>
      </c>
      <c r="E579" s="52">
        <f>IF('M2 Electrolyte RTD'!J163="","",'M2 Electrolyte RTD'!J163)</f>
        <v/>
      </c>
      <c r="F579" s="50">
        <f>IF('M2 Electrolyte RTD'!K163="","",'M2 Electrolyte RTD'!K163)</f>
        <v/>
      </c>
      <c r="G579" s="49">
        <f>IF('M2 Electrolyte RTD'!AM163="","",'M2 Electrolyte RTD'!AM163)</f>
        <v/>
      </c>
      <c r="H579" s="50">
        <f>IF('M2 Electrolyte RTD'!N163="","",'M2 Electrolyte RTD'!N163)</f>
        <v/>
      </c>
      <c r="I579" s="34">
        <f>IF('M2 Electrolyte RTD'!AJ163="","",'M2 Electrolyte RTD'!AJ163)</f>
        <v/>
      </c>
      <c r="J579" s="34" t="inlineStr">
        <is>
          <t>Capture live promo to assess.</t>
        </is>
      </c>
    </row>
    <row r="580" ht="28" customHeight="1">
      <c r="A580" s="34" t="inlineStr">
        <is>
          <t>Roar Organic</t>
        </is>
      </c>
      <c r="B580" s="34" t="inlineStr">
        <is>
          <t>Roar Organic Electrolyte Infusions | Mango Clementine | 12 pack 532mL</t>
        </is>
      </c>
      <c r="C580" s="34" t="inlineStr">
        <is>
          <t>2) Electrolyte beverage (RTD)</t>
        </is>
      </c>
      <c r="D580" s="49">
        <f>IF('M2 Electrolyte RTD'!F164="","",'M2 Electrolyte RTD'!F164)</f>
        <v/>
      </c>
      <c r="E580" s="52">
        <f>IF('M2 Electrolyte RTD'!J164="","",'M2 Electrolyte RTD'!J164)</f>
        <v/>
      </c>
      <c r="F580" s="50">
        <f>IF('M2 Electrolyte RTD'!K164="","",'M2 Electrolyte RTD'!K164)</f>
        <v/>
      </c>
      <c r="G580" s="49">
        <f>IF('M2 Electrolyte RTD'!AM164="","",'M2 Electrolyte RTD'!AM164)</f>
        <v/>
      </c>
      <c r="H580" s="50">
        <f>IF('M2 Electrolyte RTD'!N164="","",'M2 Electrolyte RTD'!N164)</f>
        <v/>
      </c>
      <c r="I580" s="34">
        <f>IF('M2 Electrolyte RTD'!AJ164="","",'M2 Electrolyte RTD'!AJ164)</f>
        <v/>
      </c>
      <c r="J580" s="34" t="inlineStr">
        <is>
          <t>Capture live promo to assess.</t>
        </is>
      </c>
    </row>
    <row r="581" ht="28" customHeight="1">
      <c r="A581" s="34" t="inlineStr">
        <is>
          <t>Roar Organic</t>
        </is>
      </c>
      <c r="B581" s="34" t="inlineStr">
        <is>
          <t>Roar Organic Electrolyte Infusions | Mango Clementine | 18 pack 532mL</t>
        </is>
      </c>
      <c r="C581" s="34" t="inlineStr">
        <is>
          <t>2) Electrolyte beverage (RTD)</t>
        </is>
      </c>
      <c r="D581" s="49">
        <f>IF('M2 Electrolyte RTD'!F165="","",'M2 Electrolyte RTD'!F165)</f>
        <v/>
      </c>
      <c r="E581" s="52">
        <f>IF('M2 Electrolyte RTD'!J165="","",'M2 Electrolyte RTD'!J165)</f>
        <v/>
      </c>
      <c r="F581" s="50">
        <f>IF('M2 Electrolyte RTD'!K165="","",'M2 Electrolyte RTD'!K165)</f>
        <v/>
      </c>
      <c r="G581" s="49">
        <f>IF('M2 Electrolyte RTD'!AM165="","",'M2 Electrolyte RTD'!AM165)</f>
        <v/>
      </c>
      <c r="H581" s="50">
        <f>IF('M2 Electrolyte RTD'!N165="","",'M2 Electrolyte RTD'!N165)</f>
        <v/>
      </c>
      <c r="I581" s="34">
        <f>IF('M2 Electrolyte RTD'!AJ165="","",'M2 Electrolyte RTD'!AJ165)</f>
        <v/>
      </c>
      <c r="J581" s="34" t="inlineStr">
        <is>
          <t>Capture live promo to assess.</t>
        </is>
      </c>
    </row>
    <row r="582" ht="28" customHeight="1">
      <c r="A582" s="34" t="inlineStr">
        <is>
          <t>Roar Organic</t>
        </is>
      </c>
      <c r="B582" s="34" t="inlineStr">
        <is>
          <t>Roar Organic Electrolyte Infusions | Mango Clementine | 24 pack 532mL</t>
        </is>
      </c>
      <c r="C582" s="34" t="inlineStr">
        <is>
          <t>2) Electrolyte beverage (RTD)</t>
        </is>
      </c>
      <c r="D582" s="49">
        <f>IF('M2 Electrolyte RTD'!F166="","",'M2 Electrolyte RTD'!F166)</f>
        <v/>
      </c>
      <c r="E582" s="52">
        <f>IF('M2 Electrolyte RTD'!J166="","",'M2 Electrolyte RTD'!J166)</f>
        <v/>
      </c>
      <c r="F582" s="50">
        <f>IF('M2 Electrolyte RTD'!K166="","",'M2 Electrolyte RTD'!K166)</f>
        <v/>
      </c>
      <c r="G582" s="49">
        <f>IF('M2 Electrolyte RTD'!AM166="","",'M2 Electrolyte RTD'!AM166)</f>
        <v/>
      </c>
      <c r="H582" s="50">
        <f>IF('M2 Electrolyte RTD'!N166="","",'M2 Electrolyte RTD'!N166)</f>
        <v/>
      </c>
      <c r="I582" s="34">
        <f>IF('M2 Electrolyte RTD'!AJ166="","",'M2 Electrolyte RTD'!AJ166)</f>
        <v/>
      </c>
      <c r="J582" s="34" t="inlineStr">
        <is>
          <t>Capture live promo to assess.</t>
        </is>
      </c>
    </row>
    <row r="583" ht="28" customHeight="1">
      <c r="A583" s="34" t="inlineStr">
        <is>
          <t>Roar Organic</t>
        </is>
      </c>
      <c r="B583" s="34" t="inlineStr">
        <is>
          <t>Roar Organic Electrolyte Infusions | Blueberry Acai | single 532mL</t>
        </is>
      </c>
      <c r="C583" s="34" t="inlineStr">
        <is>
          <t>2) Electrolyte beverage (RTD)</t>
        </is>
      </c>
      <c r="D583" s="49">
        <f>IF('M2 Electrolyte RTD'!F167="","",'M2 Electrolyte RTD'!F167)</f>
        <v/>
      </c>
      <c r="E583" s="52">
        <f>IF('M2 Electrolyte RTD'!J167="","",'M2 Electrolyte RTD'!J167)</f>
        <v/>
      </c>
      <c r="F583" s="50">
        <f>IF('M2 Electrolyte RTD'!K167="","",'M2 Electrolyte RTD'!K167)</f>
        <v/>
      </c>
      <c r="G583" s="49">
        <f>IF('M2 Electrolyte RTD'!AM167="","",'M2 Electrolyte RTD'!AM167)</f>
        <v/>
      </c>
      <c r="H583" s="50">
        <f>IF('M2 Electrolyte RTD'!N167="","",'M2 Electrolyte RTD'!N167)</f>
        <v/>
      </c>
      <c r="I583" s="34">
        <f>IF('M2 Electrolyte RTD'!AJ167="","",'M2 Electrolyte RTD'!AJ167)</f>
        <v/>
      </c>
      <c r="J583" s="34" t="inlineStr">
        <is>
          <t>Capture live promo to assess.</t>
        </is>
      </c>
    </row>
    <row r="584" ht="28" customHeight="1">
      <c r="A584" s="34" t="inlineStr">
        <is>
          <t>Roar Organic</t>
        </is>
      </c>
      <c r="B584" s="34" t="inlineStr">
        <is>
          <t>Roar Organic Electrolyte Infusions | Blueberry Acai | 8 pack 532mL</t>
        </is>
      </c>
      <c r="C584" s="34" t="inlineStr">
        <is>
          <t>2) Electrolyte beverage (RTD)</t>
        </is>
      </c>
      <c r="D584" s="49">
        <f>IF('M2 Electrolyte RTD'!F168="","",'M2 Electrolyte RTD'!F168)</f>
        <v/>
      </c>
      <c r="E584" s="52">
        <f>IF('M2 Electrolyte RTD'!J168="","",'M2 Electrolyte RTD'!J168)</f>
        <v/>
      </c>
      <c r="F584" s="50">
        <f>IF('M2 Electrolyte RTD'!K168="","",'M2 Electrolyte RTD'!K168)</f>
        <v/>
      </c>
      <c r="G584" s="49">
        <f>IF('M2 Electrolyte RTD'!AM168="","",'M2 Electrolyte RTD'!AM168)</f>
        <v/>
      </c>
      <c r="H584" s="50">
        <f>IF('M2 Electrolyte RTD'!N168="","",'M2 Electrolyte RTD'!N168)</f>
        <v/>
      </c>
      <c r="I584" s="34">
        <f>IF('M2 Electrolyte RTD'!AJ168="","",'M2 Electrolyte RTD'!AJ168)</f>
        <v/>
      </c>
      <c r="J584" s="34" t="inlineStr">
        <is>
          <t>Capture live promo to assess.</t>
        </is>
      </c>
    </row>
    <row r="585" ht="28" customHeight="1">
      <c r="A585" s="34" t="inlineStr">
        <is>
          <t>Roar Organic</t>
        </is>
      </c>
      <c r="B585" s="34" t="inlineStr">
        <is>
          <t>Roar Organic Electrolyte Infusions | Blueberry Acai | 12 pack 532mL</t>
        </is>
      </c>
      <c r="C585" s="34" t="inlineStr">
        <is>
          <t>2) Electrolyte beverage (RTD)</t>
        </is>
      </c>
      <c r="D585" s="49">
        <f>IF('M2 Electrolyte RTD'!F169="","",'M2 Electrolyte RTD'!F169)</f>
        <v/>
      </c>
      <c r="E585" s="52">
        <f>IF('M2 Electrolyte RTD'!J169="","",'M2 Electrolyte RTD'!J169)</f>
        <v/>
      </c>
      <c r="F585" s="50">
        <f>IF('M2 Electrolyte RTD'!K169="","",'M2 Electrolyte RTD'!K169)</f>
        <v/>
      </c>
      <c r="G585" s="49">
        <f>IF('M2 Electrolyte RTD'!AM169="","",'M2 Electrolyte RTD'!AM169)</f>
        <v/>
      </c>
      <c r="H585" s="50">
        <f>IF('M2 Electrolyte RTD'!N169="","",'M2 Electrolyte RTD'!N169)</f>
        <v/>
      </c>
      <c r="I585" s="34">
        <f>IF('M2 Electrolyte RTD'!AJ169="","",'M2 Electrolyte RTD'!AJ169)</f>
        <v/>
      </c>
      <c r="J585" s="34" t="inlineStr">
        <is>
          <t>Capture live promo to assess.</t>
        </is>
      </c>
    </row>
    <row r="586" ht="28" customHeight="1">
      <c r="A586" s="34" t="inlineStr">
        <is>
          <t>Roar Organic</t>
        </is>
      </c>
      <c r="B586" s="34" t="inlineStr">
        <is>
          <t>Roar Organic Electrolyte Infusions | Blueberry Acai | 18 pack 532mL</t>
        </is>
      </c>
      <c r="C586" s="34" t="inlineStr">
        <is>
          <t>2) Electrolyte beverage (RTD)</t>
        </is>
      </c>
      <c r="D586" s="49">
        <f>IF('M2 Electrolyte RTD'!F170="","",'M2 Electrolyte RTD'!F170)</f>
        <v/>
      </c>
      <c r="E586" s="52">
        <f>IF('M2 Electrolyte RTD'!J170="","",'M2 Electrolyte RTD'!J170)</f>
        <v/>
      </c>
      <c r="F586" s="50">
        <f>IF('M2 Electrolyte RTD'!K170="","",'M2 Electrolyte RTD'!K170)</f>
        <v/>
      </c>
      <c r="G586" s="49">
        <f>IF('M2 Electrolyte RTD'!AM170="","",'M2 Electrolyte RTD'!AM170)</f>
        <v/>
      </c>
      <c r="H586" s="50">
        <f>IF('M2 Electrolyte RTD'!N170="","",'M2 Electrolyte RTD'!N170)</f>
        <v/>
      </c>
      <c r="I586" s="34">
        <f>IF('M2 Electrolyte RTD'!AJ170="","",'M2 Electrolyte RTD'!AJ170)</f>
        <v/>
      </c>
      <c r="J586" s="34" t="inlineStr">
        <is>
          <t>Capture live promo to assess.</t>
        </is>
      </c>
    </row>
    <row r="587" ht="28" customHeight="1">
      <c r="A587" s="34" t="inlineStr">
        <is>
          <t>Roar Organic</t>
        </is>
      </c>
      <c r="B587" s="34" t="inlineStr">
        <is>
          <t>Roar Organic Electrolyte Infusions | Blueberry Acai | 24 pack 532mL</t>
        </is>
      </c>
      <c r="C587" s="34" t="inlineStr">
        <is>
          <t>2) Electrolyte beverage (RTD)</t>
        </is>
      </c>
      <c r="D587" s="49">
        <f>IF('M2 Electrolyte RTD'!F171="","",'M2 Electrolyte RTD'!F171)</f>
        <v/>
      </c>
      <c r="E587" s="52">
        <f>IF('M2 Electrolyte RTD'!J171="","",'M2 Electrolyte RTD'!J171)</f>
        <v/>
      </c>
      <c r="F587" s="50">
        <f>IF('M2 Electrolyte RTD'!K171="","",'M2 Electrolyte RTD'!K171)</f>
        <v/>
      </c>
      <c r="G587" s="49">
        <f>IF('M2 Electrolyte RTD'!AM171="","",'M2 Electrolyte RTD'!AM171)</f>
        <v/>
      </c>
      <c r="H587" s="50">
        <f>IF('M2 Electrolyte RTD'!N171="","",'M2 Electrolyte RTD'!N171)</f>
        <v/>
      </c>
      <c r="I587" s="34">
        <f>IF('M2 Electrolyte RTD'!AJ171="","",'M2 Electrolyte RTD'!AJ171)</f>
        <v/>
      </c>
      <c r="J587" s="34" t="inlineStr">
        <is>
          <t>Capture live promo to assess.</t>
        </is>
      </c>
    </row>
    <row r="588" ht="28" customHeight="1">
      <c r="A588" s="34" t="inlineStr">
        <is>
          <t>Roar Organic</t>
        </is>
      </c>
      <c r="B588" s="34" t="inlineStr">
        <is>
          <t>Roar Organic Electrolyte Infusions | Georgia Peach | single 532mL</t>
        </is>
      </c>
      <c r="C588" s="34" t="inlineStr">
        <is>
          <t>2) Electrolyte beverage (RTD)</t>
        </is>
      </c>
      <c r="D588" s="49">
        <f>IF('M2 Electrolyte RTD'!F172="","",'M2 Electrolyte RTD'!F172)</f>
        <v/>
      </c>
      <c r="E588" s="52">
        <f>IF('M2 Electrolyte RTD'!J172="","",'M2 Electrolyte RTD'!J172)</f>
        <v/>
      </c>
      <c r="F588" s="50">
        <f>IF('M2 Electrolyte RTD'!K172="","",'M2 Electrolyte RTD'!K172)</f>
        <v/>
      </c>
      <c r="G588" s="49">
        <f>IF('M2 Electrolyte RTD'!AM172="","",'M2 Electrolyte RTD'!AM172)</f>
        <v/>
      </c>
      <c r="H588" s="50">
        <f>IF('M2 Electrolyte RTD'!N172="","",'M2 Electrolyte RTD'!N172)</f>
        <v/>
      </c>
      <c r="I588" s="34">
        <f>IF('M2 Electrolyte RTD'!AJ172="","",'M2 Electrolyte RTD'!AJ172)</f>
        <v/>
      </c>
      <c r="J588" s="34" t="inlineStr">
        <is>
          <t>Capture live promo to assess.</t>
        </is>
      </c>
    </row>
    <row r="589" ht="28" customHeight="1">
      <c r="A589" s="34" t="inlineStr">
        <is>
          <t>Roar Organic</t>
        </is>
      </c>
      <c r="B589" s="34" t="inlineStr">
        <is>
          <t>Roar Organic Electrolyte Infusions | Georgia Peach | 8 pack 532mL</t>
        </is>
      </c>
      <c r="C589" s="34" t="inlineStr">
        <is>
          <t>2) Electrolyte beverage (RTD)</t>
        </is>
      </c>
      <c r="D589" s="49">
        <f>IF('M2 Electrolyte RTD'!F173="","",'M2 Electrolyte RTD'!F173)</f>
        <v/>
      </c>
      <c r="E589" s="52">
        <f>IF('M2 Electrolyte RTD'!J173="","",'M2 Electrolyte RTD'!J173)</f>
        <v/>
      </c>
      <c r="F589" s="50">
        <f>IF('M2 Electrolyte RTD'!K173="","",'M2 Electrolyte RTD'!K173)</f>
        <v/>
      </c>
      <c r="G589" s="49">
        <f>IF('M2 Electrolyte RTD'!AM173="","",'M2 Electrolyte RTD'!AM173)</f>
        <v/>
      </c>
      <c r="H589" s="50">
        <f>IF('M2 Electrolyte RTD'!N173="","",'M2 Electrolyte RTD'!N173)</f>
        <v/>
      </c>
      <c r="I589" s="34">
        <f>IF('M2 Electrolyte RTD'!AJ173="","",'M2 Electrolyte RTD'!AJ173)</f>
        <v/>
      </c>
      <c r="J589" s="34" t="inlineStr">
        <is>
          <t>Capture live promo to assess.</t>
        </is>
      </c>
    </row>
    <row r="590" ht="28" customHeight="1">
      <c r="A590" s="34" t="inlineStr">
        <is>
          <t>Roar Organic</t>
        </is>
      </c>
      <c r="B590" s="34" t="inlineStr">
        <is>
          <t>Roar Organic Electrolyte Infusions | Georgia Peach | 12 pack 532mL</t>
        </is>
      </c>
      <c r="C590" s="34" t="inlineStr">
        <is>
          <t>2) Electrolyte beverage (RTD)</t>
        </is>
      </c>
      <c r="D590" s="49">
        <f>IF('M2 Electrolyte RTD'!F174="","",'M2 Electrolyte RTD'!F174)</f>
        <v/>
      </c>
      <c r="E590" s="52">
        <f>IF('M2 Electrolyte RTD'!J174="","",'M2 Electrolyte RTD'!J174)</f>
        <v/>
      </c>
      <c r="F590" s="50">
        <f>IF('M2 Electrolyte RTD'!K174="","",'M2 Electrolyte RTD'!K174)</f>
        <v/>
      </c>
      <c r="G590" s="49">
        <f>IF('M2 Electrolyte RTD'!AM174="","",'M2 Electrolyte RTD'!AM174)</f>
        <v/>
      </c>
      <c r="H590" s="50">
        <f>IF('M2 Electrolyte RTD'!N174="","",'M2 Electrolyte RTD'!N174)</f>
        <v/>
      </c>
      <c r="I590" s="34">
        <f>IF('M2 Electrolyte RTD'!AJ174="","",'M2 Electrolyte RTD'!AJ174)</f>
        <v/>
      </c>
      <c r="J590" s="34" t="inlineStr">
        <is>
          <t>Capture live promo to assess.</t>
        </is>
      </c>
    </row>
    <row r="591" ht="28" customHeight="1">
      <c r="A591" s="34" t="inlineStr">
        <is>
          <t>Roar Organic</t>
        </is>
      </c>
      <c r="B591" s="34" t="inlineStr">
        <is>
          <t>Roar Organic Electrolyte Infusions | Georgia Peach | 18 pack 532mL</t>
        </is>
      </c>
      <c r="C591" s="34" t="inlineStr">
        <is>
          <t>2) Electrolyte beverage (RTD)</t>
        </is>
      </c>
      <c r="D591" s="49">
        <f>IF('M2 Electrolyte RTD'!F175="","",'M2 Electrolyte RTD'!F175)</f>
        <v/>
      </c>
      <c r="E591" s="52">
        <f>IF('M2 Electrolyte RTD'!J175="","",'M2 Electrolyte RTD'!J175)</f>
        <v/>
      </c>
      <c r="F591" s="50">
        <f>IF('M2 Electrolyte RTD'!K175="","",'M2 Electrolyte RTD'!K175)</f>
        <v/>
      </c>
      <c r="G591" s="49">
        <f>IF('M2 Electrolyte RTD'!AM175="","",'M2 Electrolyte RTD'!AM175)</f>
        <v/>
      </c>
      <c r="H591" s="50">
        <f>IF('M2 Electrolyte RTD'!N175="","",'M2 Electrolyte RTD'!N175)</f>
        <v/>
      </c>
      <c r="I591" s="34">
        <f>IF('M2 Electrolyte RTD'!AJ175="","",'M2 Electrolyte RTD'!AJ175)</f>
        <v/>
      </c>
      <c r="J591" s="34" t="inlineStr">
        <is>
          <t>Capture live promo to assess.</t>
        </is>
      </c>
    </row>
    <row r="592" ht="28" customHeight="1">
      <c r="A592" s="34" t="inlineStr">
        <is>
          <t>Roar Organic</t>
        </is>
      </c>
      <c r="B592" s="34" t="inlineStr">
        <is>
          <t>Roar Organic Electrolyte Infusions | Georgia Peach | 24 pack 532mL</t>
        </is>
      </c>
      <c r="C592" s="34" t="inlineStr">
        <is>
          <t>2) Electrolyte beverage (RTD)</t>
        </is>
      </c>
      <c r="D592" s="49">
        <f>IF('M2 Electrolyte RTD'!F176="","",'M2 Electrolyte RTD'!F176)</f>
        <v/>
      </c>
      <c r="E592" s="52">
        <f>IF('M2 Electrolyte RTD'!J176="","",'M2 Electrolyte RTD'!J176)</f>
        <v/>
      </c>
      <c r="F592" s="50">
        <f>IF('M2 Electrolyte RTD'!K176="","",'M2 Electrolyte RTD'!K176)</f>
        <v/>
      </c>
      <c r="G592" s="49">
        <f>IF('M2 Electrolyte RTD'!AM176="","",'M2 Electrolyte RTD'!AM176)</f>
        <v/>
      </c>
      <c r="H592" s="50">
        <f>IF('M2 Electrolyte RTD'!N176="","",'M2 Electrolyte RTD'!N176)</f>
        <v/>
      </c>
      <c r="I592" s="34">
        <f>IF('M2 Electrolyte RTD'!AJ176="","",'M2 Electrolyte RTD'!AJ176)</f>
        <v/>
      </c>
      <c r="J592" s="34" t="inlineStr">
        <is>
          <t>Capture live promo to assess.</t>
        </is>
      </c>
    </row>
    <row r="593" ht="28" customHeight="1">
      <c r="A593" s="34" t="inlineStr">
        <is>
          <t>BioSteel</t>
        </is>
      </c>
      <c r="B593" s="34" t="inlineStr">
        <is>
          <t>BioSteel Sports Drink (RTD) | Blue Raspberry | single 500mL</t>
        </is>
      </c>
      <c r="C593" s="34" t="inlineStr">
        <is>
          <t>2) Electrolyte beverage (RTD)</t>
        </is>
      </c>
      <c r="D593" s="49">
        <f>IF('M2 Electrolyte RTD'!F177="","",'M2 Electrolyte RTD'!F177)</f>
        <v/>
      </c>
      <c r="E593" s="52">
        <f>IF('M2 Electrolyte RTD'!J177="","",'M2 Electrolyte RTD'!J177)</f>
        <v/>
      </c>
      <c r="F593" s="50">
        <f>IF('M2 Electrolyte RTD'!K177="","",'M2 Electrolyte RTD'!K177)</f>
        <v/>
      </c>
      <c r="G593" s="49">
        <f>IF('M2 Electrolyte RTD'!AM177="","",'M2 Electrolyte RTD'!AM177)</f>
        <v/>
      </c>
      <c r="H593" s="50">
        <f>IF('M2 Electrolyte RTD'!N177="","",'M2 Electrolyte RTD'!N177)</f>
        <v/>
      </c>
      <c r="I593" s="34">
        <f>IF('M2 Electrolyte RTD'!AJ177="","",'M2 Electrolyte RTD'!AJ177)</f>
        <v/>
      </c>
      <c r="J593" s="34" t="inlineStr">
        <is>
          <t>Capture live promo to assess.</t>
        </is>
      </c>
    </row>
    <row r="594" ht="28" customHeight="1">
      <c r="A594" s="34" t="inlineStr">
        <is>
          <t>BioSteel</t>
        </is>
      </c>
      <c r="B594" s="34" t="inlineStr">
        <is>
          <t>BioSteel Sports Drink (RTD) | Blue Raspberry | 8 pack 500mL</t>
        </is>
      </c>
      <c r="C594" s="34" t="inlineStr">
        <is>
          <t>2) Electrolyte beverage (RTD)</t>
        </is>
      </c>
      <c r="D594" s="49">
        <f>IF('M2 Electrolyte RTD'!F178="","",'M2 Electrolyte RTD'!F178)</f>
        <v/>
      </c>
      <c r="E594" s="52">
        <f>IF('M2 Electrolyte RTD'!J178="","",'M2 Electrolyte RTD'!J178)</f>
        <v/>
      </c>
      <c r="F594" s="50">
        <f>IF('M2 Electrolyte RTD'!K178="","",'M2 Electrolyte RTD'!K178)</f>
        <v/>
      </c>
      <c r="G594" s="49">
        <f>IF('M2 Electrolyte RTD'!AM178="","",'M2 Electrolyte RTD'!AM178)</f>
        <v/>
      </c>
      <c r="H594" s="50">
        <f>IF('M2 Electrolyte RTD'!N178="","",'M2 Electrolyte RTD'!N178)</f>
        <v/>
      </c>
      <c r="I594" s="34">
        <f>IF('M2 Electrolyte RTD'!AJ178="","",'M2 Electrolyte RTD'!AJ178)</f>
        <v/>
      </c>
      <c r="J594" s="34" t="inlineStr">
        <is>
          <t>Capture live promo to assess.</t>
        </is>
      </c>
    </row>
    <row r="595" ht="28" customHeight="1">
      <c r="A595" s="34" t="inlineStr">
        <is>
          <t>BioSteel</t>
        </is>
      </c>
      <c r="B595" s="34" t="inlineStr">
        <is>
          <t>BioSteel Sports Drink (RTD) | Blue Raspberry | 12 pack 500mL</t>
        </is>
      </c>
      <c r="C595" s="34" t="inlineStr">
        <is>
          <t>2) Electrolyte beverage (RTD)</t>
        </is>
      </c>
      <c r="D595" s="49">
        <f>IF('M2 Electrolyte RTD'!F179="","",'M2 Electrolyte RTD'!F179)</f>
        <v/>
      </c>
      <c r="E595" s="52">
        <f>IF('M2 Electrolyte RTD'!J179="","",'M2 Electrolyte RTD'!J179)</f>
        <v/>
      </c>
      <c r="F595" s="50">
        <f>IF('M2 Electrolyte RTD'!K179="","",'M2 Electrolyte RTD'!K179)</f>
        <v/>
      </c>
      <c r="G595" s="49">
        <f>IF('M2 Electrolyte RTD'!AM179="","",'M2 Electrolyte RTD'!AM179)</f>
        <v/>
      </c>
      <c r="H595" s="50">
        <f>IF('M2 Electrolyte RTD'!N179="","",'M2 Electrolyte RTD'!N179)</f>
        <v/>
      </c>
      <c r="I595" s="34">
        <f>IF('M2 Electrolyte RTD'!AJ179="","",'M2 Electrolyte RTD'!AJ179)</f>
        <v/>
      </c>
      <c r="J595" s="34" t="inlineStr">
        <is>
          <t>Capture live promo to assess.</t>
        </is>
      </c>
    </row>
    <row r="596" ht="28" customHeight="1">
      <c r="A596" s="34" t="inlineStr">
        <is>
          <t>BioSteel</t>
        </is>
      </c>
      <c r="B596" s="34" t="inlineStr">
        <is>
          <t>BioSteel Sports Drink (RTD) | Blue Raspberry | 18 pack 500mL</t>
        </is>
      </c>
      <c r="C596" s="34" t="inlineStr">
        <is>
          <t>2) Electrolyte beverage (RTD)</t>
        </is>
      </c>
      <c r="D596" s="49">
        <f>IF('M2 Electrolyte RTD'!F180="","",'M2 Electrolyte RTD'!F180)</f>
        <v/>
      </c>
      <c r="E596" s="52">
        <f>IF('M2 Electrolyte RTD'!J180="","",'M2 Electrolyte RTD'!J180)</f>
        <v/>
      </c>
      <c r="F596" s="50">
        <f>IF('M2 Electrolyte RTD'!K180="","",'M2 Electrolyte RTD'!K180)</f>
        <v/>
      </c>
      <c r="G596" s="49">
        <f>IF('M2 Electrolyte RTD'!AM180="","",'M2 Electrolyte RTD'!AM180)</f>
        <v/>
      </c>
      <c r="H596" s="50">
        <f>IF('M2 Electrolyte RTD'!N180="","",'M2 Electrolyte RTD'!N180)</f>
        <v/>
      </c>
      <c r="I596" s="34">
        <f>IF('M2 Electrolyte RTD'!AJ180="","",'M2 Electrolyte RTD'!AJ180)</f>
        <v/>
      </c>
      <c r="J596" s="34" t="inlineStr">
        <is>
          <t>Capture live promo to assess.</t>
        </is>
      </c>
    </row>
    <row r="597" ht="28" customHeight="1">
      <c r="A597" s="34" t="inlineStr">
        <is>
          <t>BioSteel</t>
        </is>
      </c>
      <c r="B597" s="34" t="inlineStr">
        <is>
          <t>BioSteel Sports Drink (RTD) | Blue Raspberry | 24 pack 500mL</t>
        </is>
      </c>
      <c r="C597" s="34" t="inlineStr">
        <is>
          <t>2) Electrolyte beverage (RTD)</t>
        </is>
      </c>
      <c r="D597" s="49">
        <f>IF('M2 Electrolyte RTD'!F181="","",'M2 Electrolyte RTD'!F181)</f>
        <v/>
      </c>
      <c r="E597" s="52">
        <f>IF('M2 Electrolyte RTD'!J181="","",'M2 Electrolyte RTD'!J181)</f>
        <v/>
      </c>
      <c r="F597" s="50">
        <f>IF('M2 Electrolyte RTD'!K181="","",'M2 Electrolyte RTD'!K181)</f>
        <v/>
      </c>
      <c r="G597" s="49">
        <f>IF('M2 Electrolyte RTD'!AM181="","",'M2 Electrolyte RTD'!AM181)</f>
        <v/>
      </c>
      <c r="H597" s="50">
        <f>IF('M2 Electrolyte RTD'!N181="","",'M2 Electrolyte RTD'!N181)</f>
        <v/>
      </c>
      <c r="I597" s="34">
        <f>IF('M2 Electrolyte RTD'!AJ181="","",'M2 Electrolyte RTD'!AJ181)</f>
        <v/>
      </c>
      <c r="J597" s="34" t="inlineStr">
        <is>
          <t>Capture live promo to assess.</t>
        </is>
      </c>
    </row>
    <row r="598" ht="28" customHeight="1">
      <c r="A598" s="34" t="inlineStr">
        <is>
          <t>BioSteel</t>
        </is>
      </c>
      <c r="B598" s="34" t="inlineStr">
        <is>
          <t>BioSteel Sports Drink (RTD) | White Freeze | single 500mL</t>
        </is>
      </c>
      <c r="C598" s="34" t="inlineStr">
        <is>
          <t>2) Electrolyte beverage (RTD)</t>
        </is>
      </c>
      <c r="D598" s="49">
        <f>IF('M2 Electrolyte RTD'!F182="","",'M2 Electrolyte RTD'!F182)</f>
        <v/>
      </c>
      <c r="E598" s="52">
        <f>IF('M2 Electrolyte RTD'!J182="","",'M2 Electrolyte RTD'!J182)</f>
        <v/>
      </c>
      <c r="F598" s="50">
        <f>IF('M2 Electrolyte RTD'!K182="","",'M2 Electrolyte RTD'!K182)</f>
        <v/>
      </c>
      <c r="G598" s="49">
        <f>IF('M2 Electrolyte RTD'!AM182="","",'M2 Electrolyte RTD'!AM182)</f>
        <v/>
      </c>
      <c r="H598" s="50">
        <f>IF('M2 Electrolyte RTD'!N182="","",'M2 Electrolyte RTD'!N182)</f>
        <v/>
      </c>
      <c r="I598" s="34">
        <f>IF('M2 Electrolyte RTD'!AJ182="","",'M2 Electrolyte RTD'!AJ182)</f>
        <v/>
      </c>
      <c r="J598" s="34" t="inlineStr">
        <is>
          <t>Capture live promo to assess.</t>
        </is>
      </c>
    </row>
    <row r="599" ht="28" customHeight="1">
      <c r="A599" s="34" t="inlineStr">
        <is>
          <t>BioSteel</t>
        </is>
      </c>
      <c r="B599" s="34" t="inlineStr">
        <is>
          <t>BioSteel Sports Drink (RTD) | White Freeze | 8 pack 500mL</t>
        </is>
      </c>
      <c r="C599" s="34" t="inlineStr">
        <is>
          <t>2) Electrolyte beverage (RTD)</t>
        </is>
      </c>
      <c r="D599" s="49">
        <f>IF('M2 Electrolyte RTD'!F183="","",'M2 Electrolyte RTD'!F183)</f>
        <v/>
      </c>
      <c r="E599" s="52">
        <f>IF('M2 Electrolyte RTD'!J183="","",'M2 Electrolyte RTD'!J183)</f>
        <v/>
      </c>
      <c r="F599" s="50">
        <f>IF('M2 Electrolyte RTD'!K183="","",'M2 Electrolyte RTD'!K183)</f>
        <v/>
      </c>
      <c r="G599" s="49">
        <f>IF('M2 Electrolyte RTD'!AM183="","",'M2 Electrolyte RTD'!AM183)</f>
        <v/>
      </c>
      <c r="H599" s="50">
        <f>IF('M2 Electrolyte RTD'!N183="","",'M2 Electrolyte RTD'!N183)</f>
        <v/>
      </c>
      <c r="I599" s="34">
        <f>IF('M2 Electrolyte RTD'!AJ183="","",'M2 Electrolyte RTD'!AJ183)</f>
        <v/>
      </c>
      <c r="J599" s="34" t="inlineStr">
        <is>
          <t>Capture live promo to assess.</t>
        </is>
      </c>
    </row>
    <row r="600" ht="28" customHeight="1">
      <c r="A600" s="34" t="inlineStr">
        <is>
          <t>BioSteel</t>
        </is>
      </c>
      <c r="B600" s="34" t="inlineStr">
        <is>
          <t>BioSteel Sports Drink (RTD) | White Freeze | 12 pack 500mL</t>
        </is>
      </c>
      <c r="C600" s="34" t="inlineStr">
        <is>
          <t>2) Electrolyte beverage (RTD)</t>
        </is>
      </c>
      <c r="D600" s="49">
        <f>IF('M2 Electrolyte RTD'!F184="","",'M2 Electrolyte RTD'!F184)</f>
        <v/>
      </c>
      <c r="E600" s="52">
        <f>IF('M2 Electrolyte RTD'!J184="","",'M2 Electrolyte RTD'!J184)</f>
        <v/>
      </c>
      <c r="F600" s="50">
        <f>IF('M2 Electrolyte RTD'!K184="","",'M2 Electrolyte RTD'!K184)</f>
        <v/>
      </c>
      <c r="G600" s="49">
        <f>IF('M2 Electrolyte RTD'!AM184="","",'M2 Electrolyte RTD'!AM184)</f>
        <v/>
      </c>
      <c r="H600" s="50">
        <f>IF('M2 Electrolyte RTD'!N184="","",'M2 Electrolyte RTD'!N184)</f>
        <v/>
      </c>
      <c r="I600" s="34">
        <f>IF('M2 Electrolyte RTD'!AJ184="","",'M2 Electrolyte RTD'!AJ184)</f>
        <v/>
      </c>
      <c r="J600" s="34" t="inlineStr">
        <is>
          <t>Capture live promo to assess.</t>
        </is>
      </c>
    </row>
    <row r="601" ht="28" customHeight="1">
      <c r="A601" s="34" t="inlineStr">
        <is>
          <t>BioSteel</t>
        </is>
      </c>
      <c r="B601" s="34" t="inlineStr">
        <is>
          <t>BioSteel Sports Drink (RTD) | White Freeze | 18 pack 500mL</t>
        </is>
      </c>
      <c r="C601" s="34" t="inlineStr">
        <is>
          <t>2) Electrolyte beverage (RTD)</t>
        </is>
      </c>
      <c r="D601" s="49">
        <f>IF('M2 Electrolyte RTD'!F185="","",'M2 Electrolyte RTD'!F185)</f>
        <v/>
      </c>
      <c r="E601" s="52">
        <f>IF('M2 Electrolyte RTD'!J185="","",'M2 Electrolyte RTD'!J185)</f>
        <v/>
      </c>
      <c r="F601" s="50">
        <f>IF('M2 Electrolyte RTD'!K185="","",'M2 Electrolyte RTD'!K185)</f>
        <v/>
      </c>
      <c r="G601" s="49">
        <f>IF('M2 Electrolyte RTD'!AM185="","",'M2 Electrolyte RTD'!AM185)</f>
        <v/>
      </c>
      <c r="H601" s="50">
        <f>IF('M2 Electrolyte RTD'!N185="","",'M2 Electrolyte RTD'!N185)</f>
        <v/>
      </c>
      <c r="I601" s="34">
        <f>IF('M2 Electrolyte RTD'!AJ185="","",'M2 Electrolyte RTD'!AJ185)</f>
        <v/>
      </c>
      <c r="J601" s="34" t="inlineStr">
        <is>
          <t>Capture live promo to assess.</t>
        </is>
      </c>
    </row>
    <row r="602" ht="28" customHeight="1">
      <c r="A602" s="34" t="inlineStr">
        <is>
          <t>BioSteel</t>
        </is>
      </c>
      <c r="B602" s="34" t="inlineStr">
        <is>
          <t>BioSteel Sports Drink (RTD) | White Freeze | 24 pack 500mL</t>
        </is>
      </c>
      <c r="C602" s="34" t="inlineStr">
        <is>
          <t>2) Electrolyte beverage (RTD)</t>
        </is>
      </c>
      <c r="D602" s="49">
        <f>IF('M2 Electrolyte RTD'!F186="","",'M2 Electrolyte RTD'!F186)</f>
        <v/>
      </c>
      <c r="E602" s="52">
        <f>IF('M2 Electrolyte RTD'!J186="","",'M2 Electrolyte RTD'!J186)</f>
        <v/>
      </c>
      <c r="F602" s="50">
        <f>IF('M2 Electrolyte RTD'!K186="","",'M2 Electrolyte RTD'!K186)</f>
        <v/>
      </c>
      <c r="G602" s="49">
        <f>IF('M2 Electrolyte RTD'!AM186="","",'M2 Electrolyte RTD'!AM186)</f>
        <v/>
      </c>
      <c r="H602" s="50">
        <f>IF('M2 Electrolyte RTD'!N186="","",'M2 Electrolyte RTD'!N186)</f>
        <v/>
      </c>
      <c r="I602" s="34">
        <f>IF('M2 Electrolyte RTD'!AJ186="","",'M2 Electrolyte RTD'!AJ186)</f>
        <v/>
      </c>
      <c r="J602" s="34" t="inlineStr">
        <is>
          <t>Capture live promo to assess.</t>
        </is>
      </c>
    </row>
    <row r="603" ht="28" customHeight="1">
      <c r="A603" s="34" t="inlineStr">
        <is>
          <t>BioSteel</t>
        </is>
      </c>
      <c r="B603" s="34" t="inlineStr">
        <is>
          <t>BioSteel Sports Drink (RTD) | Rainbow Twist | single 500mL</t>
        </is>
      </c>
      <c r="C603" s="34" t="inlineStr">
        <is>
          <t>2) Electrolyte beverage (RTD)</t>
        </is>
      </c>
      <c r="D603" s="49">
        <f>IF('M2 Electrolyte RTD'!F187="","",'M2 Electrolyte RTD'!F187)</f>
        <v/>
      </c>
      <c r="E603" s="52">
        <f>IF('M2 Electrolyte RTD'!J187="","",'M2 Electrolyte RTD'!J187)</f>
        <v/>
      </c>
      <c r="F603" s="50">
        <f>IF('M2 Electrolyte RTD'!K187="","",'M2 Electrolyte RTD'!K187)</f>
        <v/>
      </c>
      <c r="G603" s="49">
        <f>IF('M2 Electrolyte RTD'!AM187="","",'M2 Electrolyte RTD'!AM187)</f>
        <v/>
      </c>
      <c r="H603" s="50">
        <f>IF('M2 Electrolyte RTD'!N187="","",'M2 Electrolyte RTD'!N187)</f>
        <v/>
      </c>
      <c r="I603" s="34">
        <f>IF('M2 Electrolyte RTD'!AJ187="","",'M2 Electrolyte RTD'!AJ187)</f>
        <v/>
      </c>
      <c r="J603" s="34" t="inlineStr">
        <is>
          <t>Capture live promo to assess.</t>
        </is>
      </c>
    </row>
    <row r="604" ht="28" customHeight="1">
      <c r="A604" s="34" t="inlineStr">
        <is>
          <t>BioSteel</t>
        </is>
      </c>
      <c r="B604" s="34" t="inlineStr">
        <is>
          <t>BioSteel Sports Drink (RTD) | Rainbow Twist | 8 pack 500mL</t>
        </is>
      </c>
      <c r="C604" s="34" t="inlineStr">
        <is>
          <t>2) Electrolyte beverage (RTD)</t>
        </is>
      </c>
      <c r="D604" s="49">
        <f>IF('M2 Electrolyte RTD'!F188="","",'M2 Electrolyte RTD'!F188)</f>
        <v/>
      </c>
      <c r="E604" s="52">
        <f>IF('M2 Electrolyte RTD'!J188="","",'M2 Electrolyte RTD'!J188)</f>
        <v/>
      </c>
      <c r="F604" s="50">
        <f>IF('M2 Electrolyte RTD'!K188="","",'M2 Electrolyte RTD'!K188)</f>
        <v/>
      </c>
      <c r="G604" s="49">
        <f>IF('M2 Electrolyte RTD'!AM188="","",'M2 Electrolyte RTD'!AM188)</f>
        <v/>
      </c>
      <c r="H604" s="50">
        <f>IF('M2 Electrolyte RTD'!N188="","",'M2 Electrolyte RTD'!N188)</f>
        <v/>
      </c>
      <c r="I604" s="34">
        <f>IF('M2 Electrolyte RTD'!AJ188="","",'M2 Electrolyte RTD'!AJ188)</f>
        <v/>
      </c>
      <c r="J604" s="34" t="inlineStr">
        <is>
          <t>Capture live promo to assess.</t>
        </is>
      </c>
    </row>
    <row r="605" ht="28" customHeight="1">
      <c r="A605" s="34" t="inlineStr">
        <is>
          <t>BioSteel</t>
        </is>
      </c>
      <c r="B605" s="34" t="inlineStr">
        <is>
          <t>BioSteel Sports Drink (RTD) | Rainbow Twist | 12 pack 500mL</t>
        </is>
      </c>
      <c r="C605" s="34" t="inlineStr">
        <is>
          <t>2) Electrolyte beverage (RTD)</t>
        </is>
      </c>
      <c r="D605" s="49">
        <f>IF('M2 Electrolyte RTD'!F189="","",'M2 Electrolyte RTD'!F189)</f>
        <v/>
      </c>
      <c r="E605" s="52">
        <f>IF('M2 Electrolyte RTD'!J189="","",'M2 Electrolyte RTD'!J189)</f>
        <v/>
      </c>
      <c r="F605" s="50">
        <f>IF('M2 Electrolyte RTD'!K189="","",'M2 Electrolyte RTD'!K189)</f>
        <v/>
      </c>
      <c r="G605" s="49">
        <f>IF('M2 Electrolyte RTD'!AM189="","",'M2 Electrolyte RTD'!AM189)</f>
        <v/>
      </c>
      <c r="H605" s="50">
        <f>IF('M2 Electrolyte RTD'!N189="","",'M2 Electrolyte RTD'!N189)</f>
        <v/>
      </c>
      <c r="I605" s="34">
        <f>IF('M2 Electrolyte RTD'!AJ189="","",'M2 Electrolyte RTD'!AJ189)</f>
        <v/>
      </c>
      <c r="J605" s="34" t="inlineStr">
        <is>
          <t>Capture live promo to assess.</t>
        </is>
      </c>
    </row>
    <row r="606" ht="28" customHeight="1">
      <c r="A606" s="34" t="inlineStr">
        <is>
          <t>BioSteel</t>
        </is>
      </c>
      <c r="B606" s="34" t="inlineStr">
        <is>
          <t>BioSteel Sports Drink (RTD) | Rainbow Twist | 18 pack 500mL</t>
        </is>
      </c>
      <c r="C606" s="34" t="inlineStr">
        <is>
          <t>2) Electrolyte beverage (RTD)</t>
        </is>
      </c>
      <c r="D606" s="49">
        <f>IF('M2 Electrolyte RTD'!F190="","",'M2 Electrolyte RTD'!F190)</f>
        <v/>
      </c>
      <c r="E606" s="52">
        <f>IF('M2 Electrolyte RTD'!J190="","",'M2 Electrolyte RTD'!J190)</f>
        <v/>
      </c>
      <c r="F606" s="50">
        <f>IF('M2 Electrolyte RTD'!K190="","",'M2 Electrolyte RTD'!K190)</f>
        <v/>
      </c>
      <c r="G606" s="49">
        <f>IF('M2 Electrolyte RTD'!AM190="","",'M2 Electrolyte RTD'!AM190)</f>
        <v/>
      </c>
      <c r="H606" s="50">
        <f>IF('M2 Electrolyte RTD'!N190="","",'M2 Electrolyte RTD'!N190)</f>
        <v/>
      </c>
      <c r="I606" s="34">
        <f>IF('M2 Electrolyte RTD'!AJ190="","",'M2 Electrolyte RTD'!AJ190)</f>
        <v/>
      </c>
      <c r="J606" s="34" t="inlineStr">
        <is>
          <t>Capture live promo to assess.</t>
        </is>
      </c>
    </row>
    <row r="607" ht="28" customHeight="1">
      <c r="A607" s="34" t="inlineStr">
        <is>
          <t>BioSteel</t>
        </is>
      </c>
      <c r="B607" s="34" t="inlineStr">
        <is>
          <t>BioSteel Sports Drink (RTD) | Rainbow Twist | 24 pack 500mL</t>
        </is>
      </c>
      <c r="C607" s="34" t="inlineStr">
        <is>
          <t>2) Electrolyte beverage (RTD)</t>
        </is>
      </c>
      <c r="D607" s="49">
        <f>IF('M2 Electrolyte RTD'!F191="","",'M2 Electrolyte RTD'!F191)</f>
        <v/>
      </c>
      <c r="E607" s="52">
        <f>IF('M2 Electrolyte RTD'!J191="","",'M2 Electrolyte RTD'!J191)</f>
        <v/>
      </c>
      <c r="F607" s="50">
        <f>IF('M2 Electrolyte RTD'!K191="","",'M2 Electrolyte RTD'!K191)</f>
        <v/>
      </c>
      <c r="G607" s="49">
        <f>IF('M2 Electrolyte RTD'!AM191="","",'M2 Electrolyte RTD'!AM191)</f>
        <v/>
      </c>
      <c r="H607" s="50">
        <f>IF('M2 Electrolyte RTD'!N191="","",'M2 Electrolyte RTD'!N191)</f>
        <v/>
      </c>
      <c r="I607" s="34">
        <f>IF('M2 Electrolyte RTD'!AJ191="","",'M2 Electrolyte RTD'!AJ191)</f>
        <v/>
      </c>
      <c r="J607" s="34" t="inlineStr">
        <is>
          <t>Capture live promo to assess.</t>
        </is>
      </c>
    </row>
    <row r="608" ht="28" customHeight="1">
      <c r="A608" s="34" t="inlineStr">
        <is>
          <t>BioSteel</t>
        </is>
      </c>
      <c r="B608" s="34" t="inlineStr">
        <is>
          <t>BioSteel Sports Drink (RTD) | Mixed Berry | single 500mL</t>
        </is>
      </c>
      <c r="C608" s="34" t="inlineStr">
        <is>
          <t>2) Electrolyte beverage (RTD)</t>
        </is>
      </c>
      <c r="D608" s="49">
        <f>IF('M2 Electrolyte RTD'!F192="","",'M2 Electrolyte RTD'!F192)</f>
        <v/>
      </c>
      <c r="E608" s="52">
        <f>IF('M2 Electrolyte RTD'!J192="","",'M2 Electrolyte RTD'!J192)</f>
        <v/>
      </c>
      <c r="F608" s="50">
        <f>IF('M2 Electrolyte RTD'!K192="","",'M2 Electrolyte RTD'!K192)</f>
        <v/>
      </c>
      <c r="G608" s="49">
        <f>IF('M2 Electrolyte RTD'!AM192="","",'M2 Electrolyte RTD'!AM192)</f>
        <v/>
      </c>
      <c r="H608" s="50">
        <f>IF('M2 Electrolyte RTD'!N192="","",'M2 Electrolyte RTD'!N192)</f>
        <v/>
      </c>
      <c r="I608" s="34">
        <f>IF('M2 Electrolyte RTD'!AJ192="","",'M2 Electrolyte RTD'!AJ192)</f>
        <v/>
      </c>
      <c r="J608" s="34" t="inlineStr">
        <is>
          <t>Capture live promo to assess.</t>
        </is>
      </c>
    </row>
    <row r="609" ht="28" customHeight="1">
      <c r="A609" s="34" t="inlineStr">
        <is>
          <t>BioSteel</t>
        </is>
      </c>
      <c r="B609" s="34" t="inlineStr">
        <is>
          <t>BioSteel Sports Drink (RTD) | Mixed Berry | 8 pack 500mL</t>
        </is>
      </c>
      <c r="C609" s="34" t="inlineStr">
        <is>
          <t>2) Electrolyte beverage (RTD)</t>
        </is>
      </c>
      <c r="D609" s="49">
        <f>IF('M2 Electrolyte RTD'!F193="","",'M2 Electrolyte RTD'!F193)</f>
        <v/>
      </c>
      <c r="E609" s="52">
        <f>IF('M2 Electrolyte RTD'!J193="","",'M2 Electrolyte RTD'!J193)</f>
        <v/>
      </c>
      <c r="F609" s="50">
        <f>IF('M2 Electrolyte RTD'!K193="","",'M2 Electrolyte RTD'!K193)</f>
        <v/>
      </c>
      <c r="G609" s="49">
        <f>IF('M2 Electrolyte RTD'!AM193="","",'M2 Electrolyte RTD'!AM193)</f>
        <v/>
      </c>
      <c r="H609" s="50">
        <f>IF('M2 Electrolyte RTD'!N193="","",'M2 Electrolyte RTD'!N193)</f>
        <v/>
      </c>
      <c r="I609" s="34">
        <f>IF('M2 Electrolyte RTD'!AJ193="","",'M2 Electrolyte RTD'!AJ193)</f>
        <v/>
      </c>
      <c r="J609" s="34" t="inlineStr">
        <is>
          <t>Capture live promo to assess.</t>
        </is>
      </c>
    </row>
    <row r="610" ht="28" customHeight="1">
      <c r="A610" s="34" t="inlineStr">
        <is>
          <t>BioSteel</t>
        </is>
      </c>
      <c r="B610" s="34" t="inlineStr">
        <is>
          <t>BioSteel Sports Drink (RTD) | Mixed Berry | 12 pack 500mL</t>
        </is>
      </c>
      <c r="C610" s="34" t="inlineStr">
        <is>
          <t>2) Electrolyte beverage (RTD)</t>
        </is>
      </c>
      <c r="D610" s="49">
        <f>IF('M2 Electrolyte RTD'!F194="","",'M2 Electrolyte RTD'!F194)</f>
        <v/>
      </c>
      <c r="E610" s="52">
        <f>IF('M2 Electrolyte RTD'!J194="","",'M2 Electrolyte RTD'!J194)</f>
        <v/>
      </c>
      <c r="F610" s="50">
        <f>IF('M2 Electrolyte RTD'!K194="","",'M2 Electrolyte RTD'!K194)</f>
        <v/>
      </c>
      <c r="G610" s="49">
        <f>IF('M2 Electrolyte RTD'!AM194="","",'M2 Electrolyte RTD'!AM194)</f>
        <v/>
      </c>
      <c r="H610" s="50">
        <f>IF('M2 Electrolyte RTD'!N194="","",'M2 Electrolyte RTD'!N194)</f>
        <v/>
      </c>
      <c r="I610" s="34">
        <f>IF('M2 Electrolyte RTD'!AJ194="","",'M2 Electrolyte RTD'!AJ194)</f>
        <v/>
      </c>
      <c r="J610" s="34" t="inlineStr">
        <is>
          <t>Capture live promo to assess.</t>
        </is>
      </c>
    </row>
    <row r="611" ht="28" customHeight="1">
      <c r="A611" s="34" t="inlineStr">
        <is>
          <t>BioSteel</t>
        </is>
      </c>
      <c r="B611" s="34" t="inlineStr">
        <is>
          <t>BioSteel Sports Drink (RTD) | Mixed Berry | 18 pack 500mL</t>
        </is>
      </c>
      <c r="C611" s="34" t="inlineStr">
        <is>
          <t>2) Electrolyte beverage (RTD)</t>
        </is>
      </c>
      <c r="D611" s="49">
        <f>IF('M2 Electrolyte RTD'!F195="","",'M2 Electrolyte RTD'!F195)</f>
        <v/>
      </c>
      <c r="E611" s="52">
        <f>IF('M2 Electrolyte RTD'!J195="","",'M2 Electrolyte RTD'!J195)</f>
        <v/>
      </c>
      <c r="F611" s="50">
        <f>IF('M2 Electrolyte RTD'!K195="","",'M2 Electrolyte RTD'!K195)</f>
        <v/>
      </c>
      <c r="G611" s="49">
        <f>IF('M2 Electrolyte RTD'!AM195="","",'M2 Electrolyte RTD'!AM195)</f>
        <v/>
      </c>
      <c r="H611" s="50">
        <f>IF('M2 Electrolyte RTD'!N195="","",'M2 Electrolyte RTD'!N195)</f>
        <v/>
      </c>
      <c r="I611" s="34">
        <f>IF('M2 Electrolyte RTD'!AJ195="","",'M2 Electrolyte RTD'!AJ195)</f>
        <v/>
      </c>
      <c r="J611" s="34" t="inlineStr">
        <is>
          <t>Capture live promo to assess.</t>
        </is>
      </c>
    </row>
    <row r="612" ht="28" customHeight="1">
      <c r="A612" s="34" t="inlineStr">
        <is>
          <t>BioSteel</t>
        </is>
      </c>
      <c r="B612" s="34" t="inlineStr">
        <is>
          <t>BioSteel Sports Drink (RTD) | Mixed Berry | 24 pack 500mL</t>
        </is>
      </c>
      <c r="C612" s="34" t="inlineStr">
        <is>
          <t>2) Electrolyte beverage (RTD)</t>
        </is>
      </c>
      <c r="D612" s="49">
        <f>IF('M2 Electrolyte RTD'!F196="","",'M2 Electrolyte RTD'!F196)</f>
        <v/>
      </c>
      <c r="E612" s="52">
        <f>IF('M2 Electrolyte RTD'!J196="","",'M2 Electrolyte RTD'!J196)</f>
        <v/>
      </c>
      <c r="F612" s="50">
        <f>IF('M2 Electrolyte RTD'!K196="","",'M2 Electrolyte RTD'!K196)</f>
        <v/>
      </c>
      <c r="G612" s="49">
        <f>IF('M2 Electrolyte RTD'!AM196="","",'M2 Electrolyte RTD'!AM196)</f>
        <v/>
      </c>
      <c r="H612" s="50">
        <f>IF('M2 Electrolyte RTD'!N196="","",'M2 Electrolyte RTD'!N196)</f>
        <v/>
      </c>
      <c r="I612" s="34">
        <f>IF('M2 Electrolyte RTD'!AJ196="","",'M2 Electrolyte RTD'!AJ196)</f>
        <v/>
      </c>
      <c r="J612" s="34" t="inlineStr">
        <is>
          <t>Capture live promo to assess.</t>
        </is>
      </c>
    </row>
    <row r="613" ht="28" customHeight="1">
      <c r="A613" s="34" t="inlineStr">
        <is>
          <t>BioSteel</t>
        </is>
      </c>
      <c r="B613" s="34" t="inlineStr">
        <is>
          <t>BioSteel Sports Drink (RTD) | Peach Mango | single 500mL</t>
        </is>
      </c>
      <c r="C613" s="34" t="inlineStr">
        <is>
          <t>2) Electrolyte beverage (RTD)</t>
        </is>
      </c>
      <c r="D613" s="49">
        <f>IF('M2 Electrolyte RTD'!F197="","",'M2 Electrolyte RTD'!F197)</f>
        <v/>
      </c>
      <c r="E613" s="52">
        <f>IF('M2 Electrolyte RTD'!J197="","",'M2 Electrolyte RTD'!J197)</f>
        <v/>
      </c>
      <c r="F613" s="50">
        <f>IF('M2 Electrolyte RTD'!K197="","",'M2 Electrolyte RTD'!K197)</f>
        <v/>
      </c>
      <c r="G613" s="49">
        <f>IF('M2 Electrolyte RTD'!AM197="","",'M2 Electrolyte RTD'!AM197)</f>
        <v/>
      </c>
      <c r="H613" s="50">
        <f>IF('M2 Electrolyte RTD'!N197="","",'M2 Electrolyte RTD'!N197)</f>
        <v/>
      </c>
      <c r="I613" s="34">
        <f>IF('M2 Electrolyte RTD'!AJ197="","",'M2 Electrolyte RTD'!AJ197)</f>
        <v/>
      </c>
      <c r="J613" s="34" t="inlineStr">
        <is>
          <t>Capture live promo to assess.</t>
        </is>
      </c>
    </row>
    <row r="614" ht="28" customHeight="1">
      <c r="A614" s="34" t="inlineStr">
        <is>
          <t>BioSteel</t>
        </is>
      </c>
      <c r="B614" s="34" t="inlineStr">
        <is>
          <t>BioSteel Sports Drink (RTD) | Peach Mango | 8 pack 500mL</t>
        </is>
      </c>
      <c r="C614" s="34" t="inlineStr">
        <is>
          <t>2) Electrolyte beverage (RTD)</t>
        </is>
      </c>
      <c r="D614" s="49">
        <f>IF('M2 Electrolyte RTD'!F198="","",'M2 Electrolyte RTD'!F198)</f>
        <v/>
      </c>
      <c r="E614" s="52">
        <f>IF('M2 Electrolyte RTD'!J198="","",'M2 Electrolyte RTD'!J198)</f>
        <v/>
      </c>
      <c r="F614" s="50">
        <f>IF('M2 Electrolyte RTD'!K198="","",'M2 Electrolyte RTD'!K198)</f>
        <v/>
      </c>
      <c r="G614" s="49">
        <f>IF('M2 Electrolyte RTD'!AM198="","",'M2 Electrolyte RTD'!AM198)</f>
        <v/>
      </c>
      <c r="H614" s="50">
        <f>IF('M2 Electrolyte RTD'!N198="","",'M2 Electrolyte RTD'!N198)</f>
        <v/>
      </c>
      <c r="I614" s="34">
        <f>IF('M2 Electrolyte RTD'!AJ198="","",'M2 Electrolyte RTD'!AJ198)</f>
        <v/>
      </c>
      <c r="J614" s="34" t="inlineStr">
        <is>
          <t>Capture live promo to assess.</t>
        </is>
      </c>
    </row>
    <row r="615" ht="28" customHeight="1">
      <c r="A615" s="34" t="inlineStr">
        <is>
          <t>BioSteel</t>
        </is>
      </c>
      <c r="B615" s="34" t="inlineStr">
        <is>
          <t>BioSteel Sports Drink (RTD) | Peach Mango | 12 pack 500mL</t>
        </is>
      </c>
      <c r="C615" s="34" t="inlineStr">
        <is>
          <t>2) Electrolyte beverage (RTD)</t>
        </is>
      </c>
      <c r="D615" s="49">
        <f>IF('M2 Electrolyte RTD'!F199="","",'M2 Electrolyte RTD'!F199)</f>
        <v/>
      </c>
      <c r="E615" s="52">
        <f>IF('M2 Electrolyte RTD'!J199="","",'M2 Electrolyte RTD'!J199)</f>
        <v/>
      </c>
      <c r="F615" s="50">
        <f>IF('M2 Electrolyte RTD'!K199="","",'M2 Electrolyte RTD'!K199)</f>
        <v/>
      </c>
      <c r="G615" s="49">
        <f>IF('M2 Electrolyte RTD'!AM199="","",'M2 Electrolyte RTD'!AM199)</f>
        <v/>
      </c>
      <c r="H615" s="50">
        <f>IF('M2 Electrolyte RTD'!N199="","",'M2 Electrolyte RTD'!N199)</f>
        <v/>
      </c>
      <c r="I615" s="34">
        <f>IF('M2 Electrolyte RTD'!AJ199="","",'M2 Electrolyte RTD'!AJ199)</f>
        <v/>
      </c>
      <c r="J615" s="34" t="inlineStr">
        <is>
          <t>Capture live promo to assess.</t>
        </is>
      </c>
    </row>
    <row r="616" ht="28" customHeight="1">
      <c r="A616" s="34" t="inlineStr">
        <is>
          <t>BioSteel</t>
        </is>
      </c>
      <c r="B616" s="34" t="inlineStr">
        <is>
          <t>BioSteel Sports Drink (RTD) | Peach Mango | 18 pack 500mL</t>
        </is>
      </c>
      <c r="C616" s="34" t="inlineStr">
        <is>
          <t>2) Electrolyte beverage (RTD)</t>
        </is>
      </c>
      <c r="D616" s="49">
        <f>IF('M2 Electrolyte RTD'!F200="","",'M2 Electrolyte RTD'!F200)</f>
        <v/>
      </c>
      <c r="E616" s="52">
        <f>IF('M2 Electrolyte RTD'!J200="","",'M2 Electrolyte RTD'!J200)</f>
        <v/>
      </c>
      <c r="F616" s="50">
        <f>IF('M2 Electrolyte RTD'!K200="","",'M2 Electrolyte RTD'!K200)</f>
        <v/>
      </c>
      <c r="G616" s="49">
        <f>IF('M2 Electrolyte RTD'!AM200="","",'M2 Electrolyte RTD'!AM200)</f>
        <v/>
      </c>
      <c r="H616" s="50">
        <f>IF('M2 Electrolyte RTD'!N200="","",'M2 Electrolyte RTD'!N200)</f>
        <v/>
      </c>
      <c r="I616" s="34">
        <f>IF('M2 Electrolyte RTD'!AJ200="","",'M2 Electrolyte RTD'!AJ200)</f>
        <v/>
      </c>
      <c r="J616" s="34" t="inlineStr">
        <is>
          <t>Capture live promo to assess.</t>
        </is>
      </c>
    </row>
    <row r="617" ht="28" customHeight="1">
      <c r="A617" s="34" t="inlineStr">
        <is>
          <t>BioSteel</t>
        </is>
      </c>
      <c r="B617" s="34" t="inlineStr">
        <is>
          <t>BioSteel Sports Drink (RTD) | Peach Mango | 24 pack 500mL</t>
        </is>
      </c>
      <c r="C617" s="34" t="inlineStr">
        <is>
          <t>2) Electrolyte beverage (RTD)</t>
        </is>
      </c>
      <c r="D617" s="49">
        <f>IF('M2 Electrolyte RTD'!F201="","",'M2 Electrolyte RTD'!F201)</f>
        <v/>
      </c>
      <c r="E617" s="52">
        <f>IF('M2 Electrolyte RTD'!J201="","",'M2 Electrolyte RTD'!J201)</f>
        <v/>
      </c>
      <c r="F617" s="50">
        <f>IF('M2 Electrolyte RTD'!K201="","",'M2 Electrolyte RTD'!K201)</f>
        <v/>
      </c>
      <c r="G617" s="49">
        <f>IF('M2 Electrolyte RTD'!AM201="","",'M2 Electrolyte RTD'!AM201)</f>
        <v/>
      </c>
      <c r="H617" s="50">
        <f>IF('M2 Electrolyte RTD'!N201="","",'M2 Electrolyte RTD'!N201)</f>
        <v/>
      </c>
      <c r="I617" s="34">
        <f>IF('M2 Electrolyte RTD'!AJ201="","",'M2 Electrolyte RTD'!AJ201)</f>
        <v/>
      </c>
      <c r="J617" s="34" t="inlineStr">
        <is>
          <t>Capture live promo to assess.</t>
        </is>
      </c>
    </row>
    <row r="618" ht="28" customHeight="1">
      <c r="A618" s="34" t="inlineStr">
        <is>
          <t>CWENCH</t>
        </is>
      </c>
      <c r="B618" s="34" t="inlineStr">
        <is>
          <t>CWENCH Hydration | Blue Raspberry | single 500mL</t>
        </is>
      </c>
      <c r="C618" s="34" t="inlineStr">
        <is>
          <t>2) Electrolyte beverage (RTD)</t>
        </is>
      </c>
      <c r="D618" s="49">
        <f>IF('M2 Electrolyte RTD'!F202="","",'M2 Electrolyte RTD'!F202)</f>
        <v/>
      </c>
      <c r="E618" s="52">
        <f>IF('M2 Electrolyte RTD'!J202="","",'M2 Electrolyte RTD'!J202)</f>
        <v/>
      </c>
      <c r="F618" s="50">
        <f>IF('M2 Electrolyte RTD'!K202="","",'M2 Electrolyte RTD'!K202)</f>
        <v/>
      </c>
      <c r="G618" s="49">
        <f>IF('M2 Electrolyte RTD'!AM202="","",'M2 Electrolyte RTD'!AM202)</f>
        <v/>
      </c>
      <c r="H618" s="50">
        <f>IF('M2 Electrolyte RTD'!N202="","",'M2 Electrolyte RTD'!N202)</f>
        <v/>
      </c>
      <c r="I618" s="34">
        <f>IF('M2 Electrolyte RTD'!AJ202="","",'M2 Electrolyte RTD'!AJ202)</f>
        <v/>
      </c>
      <c r="J618" s="34" t="inlineStr">
        <is>
          <t>Capture live promo to assess.</t>
        </is>
      </c>
    </row>
    <row r="619" ht="28" customHeight="1">
      <c r="A619" s="34" t="inlineStr">
        <is>
          <t>CWENCH</t>
        </is>
      </c>
      <c r="B619" s="34" t="inlineStr">
        <is>
          <t>CWENCH Hydration | Blue Raspberry | 8 pack 500mL</t>
        </is>
      </c>
      <c r="C619" s="34" t="inlineStr">
        <is>
          <t>2) Electrolyte beverage (RTD)</t>
        </is>
      </c>
      <c r="D619" s="49">
        <f>IF('M2 Electrolyte RTD'!F203="","",'M2 Electrolyte RTD'!F203)</f>
        <v/>
      </c>
      <c r="E619" s="52">
        <f>IF('M2 Electrolyte RTD'!J203="","",'M2 Electrolyte RTD'!J203)</f>
        <v/>
      </c>
      <c r="F619" s="50">
        <f>IF('M2 Electrolyte RTD'!K203="","",'M2 Electrolyte RTD'!K203)</f>
        <v/>
      </c>
      <c r="G619" s="49">
        <f>IF('M2 Electrolyte RTD'!AM203="","",'M2 Electrolyte RTD'!AM203)</f>
        <v/>
      </c>
      <c r="H619" s="50">
        <f>IF('M2 Electrolyte RTD'!N203="","",'M2 Electrolyte RTD'!N203)</f>
        <v/>
      </c>
      <c r="I619" s="34">
        <f>IF('M2 Electrolyte RTD'!AJ203="","",'M2 Electrolyte RTD'!AJ203)</f>
        <v/>
      </c>
      <c r="J619" s="34" t="inlineStr">
        <is>
          <t>Capture live promo to assess.</t>
        </is>
      </c>
    </row>
    <row r="620" ht="28" customHeight="1">
      <c r="A620" s="34" t="inlineStr">
        <is>
          <t>CWENCH</t>
        </is>
      </c>
      <c r="B620" s="34" t="inlineStr">
        <is>
          <t>CWENCH Hydration | Blue Raspberry | 12 pack 500mL</t>
        </is>
      </c>
      <c r="C620" s="34" t="inlineStr">
        <is>
          <t>2) Electrolyte beverage (RTD)</t>
        </is>
      </c>
      <c r="D620" s="49">
        <f>IF('M2 Electrolyte RTD'!F204="","",'M2 Electrolyte RTD'!F204)</f>
        <v/>
      </c>
      <c r="E620" s="52">
        <f>IF('M2 Electrolyte RTD'!J204="","",'M2 Electrolyte RTD'!J204)</f>
        <v/>
      </c>
      <c r="F620" s="50">
        <f>IF('M2 Electrolyte RTD'!K204="","",'M2 Electrolyte RTD'!K204)</f>
        <v/>
      </c>
      <c r="G620" s="49">
        <f>IF('M2 Electrolyte RTD'!AM204="","",'M2 Electrolyte RTD'!AM204)</f>
        <v/>
      </c>
      <c r="H620" s="50">
        <f>IF('M2 Electrolyte RTD'!N204="","",'M2 Electrolyte RTD'!N204)</f>
        <v/>
      </c>
      <c r="I620" s="34">
        <f>IF('M2 Electrolyte RTD'!AJ204="","",'M2 Electrolyte RTD'!AJ204)</f>
        <v/>
      </c>
      <c r="J620" s="34" t="inlineStr">
        <is>
          <t>Capture live promo to assess.</t>
        </is>
      </c>
    </row>
    <row r="621" ht="28" customHeight="1">
      <c r="A621" s="34" t="inlineStr">
        <is>
          <t>CWENCH</t>
        </is>
      </c>
      <c r="B621" s="34" t="inlineStr">
        <is>
          <t>CWENCH Hydration | Blue Raspberry | 18 pack 500mL</t>
        </is>
      </c>
      <c r="C621" s="34" t="inlineStr">
        <is>
          <t>2) Electrolyte beverage (RTD)</t>
        </is>
      </c>
      <c r="D621" s="49">
        <f>IF('M2 Electrolyte RTD'!F205="","",'M2 Electrolyte RTD'!F205)</f>
        <v/>
      </c>
      <c r="E621" s="52">
        <f>IF('M2 Electrolyte RTD'!J205="","",'M2 Electrolyte RTD'!J205)</f>
        <v/>
      </c>
      <c r="F621" s="50">
        <f>IF('M2 Electrolyte RTD'!K205="","",'M2 Electrolyte RTD'!K205)</f>
        <v/>
      </c>
      <c r="G621" s="49">
        <f>IF('M2 Electrolyte RTD'!AM205="","",'M2 Electrolyte RTD'!AM205)</f>
        <v/>
      </c>
      <c r="H621" s="50">
        <f>IF('M2 Electrolyte RTD'!N205="","",'M2 Electrolyte RTD'!N205)</f>
        <v/>
      </c>
      <c r="I621" s="34">
        <f>IF('M2 Electrolyte RTD'!AJ205="","",'M2 Electrolyte RTD'!AJ205)</f>
        <v/>
      </c>
      <c r="J621" s="34" t="inlineStr">
        <is>
          <t>Capture live promo to assess.</t>
        </is>
      </c>
    </row>
    <row r="622" ht="28" customHeight="1">
      <c r="A622" s="34" t="inlineStr">
        <is>
          <t>CWENCH</t>
        </is>
      </c>
      <c r="B622" s="34" t="inlineStr">
        <is>
          <t>CWENCH Hydration | Blue Raspberry | 24 pack 500mL</t>
        </is>
      </c>
      <c r="C622" s="34" t="inlineStr">
        <is>
          <t>2) Electrolyte beverage (RTD)</t>
        </is>
      </c>
      <c r="D622" s="49">
        <f>IF('M2 Electrolyte RTD'!F206="","",'M2 Electrolyte RTD'!F206)</f>
        <v/>
      </c>
      <c r="E622" s="52">
        <f>IF('M2 Electrolyte RTD'!J206="","",'M2 Electrolyte RTD'!J206)</f>
        <v/>
      </c>
      <c r="F622" s="50">
        <f>IF('M2 Electrolyte RTD'!K206="","",'M2 Electrolyte RTD'!K206)</f>
        <v/>
      </c>
      <c r="G622" s="49">
        <f>IF('M2 Electrolyte RTD'!AM206="","",'M2 Electrolyte RTD'!AM206)</f>
        <v/>
      </c>
      <c r="H622" s="50">
        <f>IF('M2 Electrolyte RTD'!N206="","",'M2 Electrolyte RTD'!N206)</f>
        <v/>
      </c>
      <c r="I622" s="34">
        <f>IF('M2 Electrolyte RTD'!AJ206="","",'M2 Electrolyte RTD'!AJ206)</f>
        <v/>
      </c>
      <c r="J622" s="34" t="inlineStr">
        <is>
          <t>Capture live promo to assess.</t>
        </is>
      </c>
    </row>
    <row r="623" ht="28" customHeight="1">
      <c r="A623" s="34" t="inlineStr">
        <is>
          <t>CWENCH</t>
        </is>
      </c>
      <c r="B623" s="34" t="inlineStr">
        <is>
          <t>CWENCH Hydration | Fruit Punch | single 500mL</t>
        </is>
      </c>
      <c r="C623" s="34" t="inlineStr">
        <is>
          <t>2) Electrolyte beverage (RTD)</t>
        </is>
      </c>
      <c r="D623" s="49">
        <f>IF('M2 Electrolyte RTD'!F207="","",'M2 Electrolyte RTD'!F207)</f>
        <v/>
      </c>
      <c r="E623" s="52">
        <f>IF('M2 Electrolyte RTD'!J207="","",'M2 Electrolyte RTD'!J207)</f>
        <v/>
      </c>
      <c r="F623" s="50">
        <f>IF('M2 Electrolyte RTD'!K207="","",'M2 Electrolyte RTD'!K207)</f>
        <v/>
      </c>
      <c r="G623" s="49">
        <f>IF('M2 Electrolyte RTD'!AM207="","",'M2 Electrolyte RTD'!AM207)</f>
        <v/>
      </c>
      <c r="H623" s="50">
        <f>IF('M2 Electrolyte RTD'!N207="","",'M2 Electrolyte RTD'!N207)</f>
        <v/>
      </c>
      <c r="I623" s="34">
        <f>IF('M2 Electrolyte RTD'!AJ207="","",'M2 Electrolyte RTD'!AJ207)</f>
        <v/>
      </c>
      <c r="J623" s="34" t="inlineStr">
        <is>
          <t>Capture live promo to assess.</t>
        </is>
      </c>
    </row>
    <row r="624" ht="28" customHeight="1">
      <c r="A624" s="34" t="inlineStr">
        <is>
          <t>CWENCH</t>
        </is>
      </c>
      <c r="B624" s="34" t="inlineStr">
        <is>
          <t>CWENCH Hydration | Fruit Punch | 8 pack 500mL</t>
        </is>
      </c>
      <c r="C624" s="34" t="inlineStr">
        <is>
          <t>2) Electrolyte beverage (RTD)</t>
        </is>
      </c>
      <c r="D624" s="49">
        <f>IF('M2 Electrolyte RTD'!F208="","",'M2 Electrolyte RTD'!F208)</f>
        <v/>
      </c>
      <c r="E624" s="52">
        <f>IF('M2 Electrolyte RTD'!J208="","",'M2 Electrolyte RTD'!J208)</f>
        <v/>
      </c>
      <c r="F624" s="50">
        <f>IF('M2 Electrolyte RTD'!K208="","",'M2 Electrolyte RTD'!K208)</f>
        <v/>
      </c>
      <c r="G624" s="49">
        <f>IF('M2 Electrolyte RTD'!AM208="","",'M2 Electrolyte RTD'!AM208)</f>
        <v/>
      </c>
      <c r="H624" s="50">
        <f>IF('M2 Electrolyte RTD'!N208="","",'M2 Electrolyte RTD'!N208)</f>
        <v/>
      </c>
      <c r="I624" s="34">
        <f>IF('M2 Electrolyte RTD'!AJ208="","",'M2 Electrolyte RTD'!AJ208)</f>
        <v/>
      </c>
      <c r="J624" s="34" t="inlineStr">
        <is>
          <t>Capture live promo to assess.</t>
        </is>
      </c>
    </row>
    <row r="625" ht="28" customHeight="1">
      <c r="A625" s="34" t="inlineStr">
        <is>
          <t>CWENCH</t>
        </is>
      </c>
      <c r="B625" s="34" t="inlineStr">
        <is>
          <t>CWENCH Hydration | Fruit Punch | 12 pack 500mL</t>
        </is>
      </c>
      <c r="C625" s="34" t="inlineStr">
        <is>
          <t>2) Electrolyte beverage (RTD)</t>
        </is>
      </c>
      <c r="D625" s="49">
        <f>IF('M2 Electrolyte RTD'!F209="","",'M2 Electrolyte RTD'!F209)</f>
        <v/>
      </c>
      <c r="E625" s="52">
        <f>IF('M2 Electrolyte RTD'!J209="","",'M2 Electrolyte RTD'!J209)</f>
        <v/>
      </c>
      <c r="F625" s="50">
        <f>IF('M2 Electrolyte RTD'!K209="","",'M2 Electrolyte RTD'!K209)</f>
        <v/>
      </c>
      <c r="G625" s="49">
        <f>IF('M2 Electrolyte RTD'!AM209="","",'M2 Electrolyte RTD'!AM209)</f>
        <v/>
      </c>
      <c r="H625" s="50">
        <f>IF('M2 Electrolyte RTD'!N209="","",'M2 Electrolyte RTD'!N209)</f>
        <v/>
      </c>
      <c r="I625" s="34">
        <f>IF('M2 Electrolyte RTD'!AJ209="","",'M2 Electrolyte RTD'!AJ209)</f>
        <v/>
      </c>
      <c r="J625" s="34" t="inlineStr">
        <is>
          <t>Capture live promo to assess.</t>
        </is>
      </c>
    </row>
    <row r="626" ht="28" customHeight="1">
      <c r="A626" s="34" t="inlineStr">
        <is>
          <t>CWENCH</t>
        </is>
      </c>
      <c r="B626" s="34" t="inlineStr">
        <is>
          <t>CWENCH Hydration | Fruit Punch | 18 pack 500mL</t>
        </is>
      </c>
      <c r="C626" s="34" t="inlineStr">
        <is>
          <t>2) Electrolyte beverage (RTD)</t>
        </is>
      </c>
      <c r="D626" s="49">
        <f>IF('M2 Electrolyte RTD'!F210="","",'M2 Electrolyte RTD'!F210)</f>
        <v/>
      </c>
      <c r="E626" s="52">
        <f>IF('M2 Electrolyte RTD'!J210="","",'M2 Electrolyte RTD'!J210)</f>
        <v/>
      </c>
      <c r="F626" s="50">
        <f>IF('M2 Electrolyte RTD'!K210="","",'M2 Electrolyte RTD'!K210)</f>
        <v/>
      </c>
      <c r="G626" s="49">
        <f>IF('M2 Electrolyte RTD'!AM210="","",'M2 Electrolyte RTD'!AM210)</f>
        <v/>
      </c>
      <c r="H626" s="50">
        <f>IF('M2 Electrolyte RTD'!N210="","",'M2 Electrolyte RTD'!N210)</f>
        <v/>
      </c>
      <c r="I626" s="34">
        <f>IF('M2 Electrolyte RTD'!AJ210="","",'M2 Electrolyte RTD'!AJ210)</f>
        <v/>
      </c>
      <c r="J626" s="34" t="inlineStr">
        <is>
          <t>Capture live promo to assess.</t>
        </is>
      </c>
    </row>
    <row r="627" ht="28" customHeight="1">
      <c r="A627" s="34" t="inlineStr">
        <is>
          <t>CWENCH</t>
        </is>
      </c>
      <c r="B627" s="34" t="inlineStr">
        <is>
          <t>CWENCH Hydration | Fruit Punch | 24 pack 500mL</t>
        </is>
      </c>
      <c r="C627" s="34" t="inlineStr">
        <is>
          <t>2) Electrolyte beverage (RTD)</t>
        </is>
      </c>
      <c r="D627" s="49">
        <f>IF('M2 Electrolyte RTD'!F211="","",'M2 Electrolyte RTD'!F211)</f>
        <v/>
      </c>
      <c r="E627" s="52">
        <f>IF('M2 Electrolyte RTD'!J211="","",'M2 Electrolyte RTD'!J211)</f>
        <v/>
      </c>
      <c r="F627" s="50">
        <f>IF('M2 Electrolyte RTD'!K211="","",'M2 Electrolyte RTD'!K211)</f>
        <v/>
      </c>
      <c r="G627" s="49">
        <f>IF('M2 Electrolyte RTD'!AM211="","",'M2 Electrolyte RTD'!AM211)</f>
        <v/>
      </c>
      <c r="H627" s="50">
        <f>IF('M2 Electrolyte RTD'!N211="","",'M2 Electrolyte RTD'!N211)</f>
        <v/>
      </c>
      <c r="I627" s="34">
        <f>IF('M2 Electrolyte RTD'!AJ211="","",'M2 Electrolyte RTD'!AJ211)</f>
        <v/>
      </c>
      <c r="J627" s="34" t="inlineStr">
        <is>
          <t>Capture live promo to assess.</t>
        </is>
      </c>
    </row>
    <row r="628" ht="28" customHeight="1">
      <c r="A628" s="34" t="inlineStr">
        <is>
          <t>CWENCH</t>
        </is>
      </c>
      <c r="B628" s="34" t="inlineStr">
        <is>
          <t>CWENCH Hydration | Green Apple | single 500mL</t>
        </is>
      </c>
      <c r="C628" s="34" t="inlineStr">
        <is>
          <t>2) Electrolyte beverage (RTD)</t>
        </is>
      </c>
      <c r="D628" s="49">
        <f>IF('M2 Electrolyte RTD'!F212="","",'M2 Electrolyte RTD'!F212)</f>
        <v/>
      </c>
      <c r="E628" s="52">
        <f>IF('M2 Electrolyte RTD'!J212="","",'M2 Electrolyte RTD'!J212)</f>
        <v/>
      </c>
      <c r="F628" s="50">
        <f>IF('M2 Electrolyte RTD'!K212="","",'M2 Electrolyte RTD'!K212)</f>
        <v/>
      </c>
      <c r="G628" s="49">
        <f>IF('M2 Electrolyte RTD'!AM212="","",'M2 Electrolyte RTD'!AM212)</f>
        <v/>
      </c>
      <c r="H628" s="50">
        <f>IF('M2 Electrolyte RTD'!N212="","",'M2 Electrolyte RTD'!N212)</f>
        <v/>
      </c>
      <c r="I628" s="34">
        <f>IF('M2 Electrolyte RTD'!AJ212="","",'M2 Electrolyte RTD'!AJ212)</f>
        <v/>
      </c>
      <c r="J628" s="34" t="inlineStr">
        <is>
          <t>Capture live promo to assess.</t>
        </is>
      </c>
    </row>
    <row r="629" ht="28" customHeight="1">
      <c r="A629" s="34" t="inlineStr">
        <is>
          <t>CWENCH</t>
        </is>
      </c>
      <c r="B629" s="34" t="inlineStr">
        <is>
          <t>CWENCH Hydration | Green Apple | 8 pack 500mL</t>
        </is>
      </c>
      <c r="C629" s="34" t="inlineStr">
        <is>
          <t>2) Electrolyte beverage (RTD)</t>
        </is>
      </c>
      <c r="D629" s="49">
        <f>IF('M2 Electrolyte RTD'!F213="","",'M2 Electrolyte RTD'!F213)</f>
        <v/>
      </c>
      <c r="E629" s="52">
        <f>IF('M2 Electrolyte RTD'!J213="","",'M2 Electrolyte RTD'!J213)</f>
        <v/>
      </c>
      <c r="F629" s="50">
        <f>IF('M2 Electrolyte RTD'!K213="","",'M2 Electrolyte RTD'!K213)</f>
        <v/>
      </c>
      <c r="G629" s="49">
        <f>IF('M2 Electrolyte RTD'!AM213="","",'M2 Electrolyte RTD'!AM213)</f>
        <v/>
      </c>
      <c r="H629" s="50">
        <f>IF('M2 Electrolyte RTD'!N213="","",'M2 Electrolyte RTD'!N213)</f>
        <v/>
      </c>
      <c r="I629" s="34">
        <f>IF('M2 Electrolyte RTD'!AJ213="","",'M2 Electrolyte RTD'!AJ213)</f>
        <v/>
      </c>
      <c r="J629" s="34" t="inlineStr">
        <is>
          <t>Capture live promo to assess.</t>
        </is>
      </c>
    </row>
    <row r="630" ht="28" customHeight="1">
      <c r="A630" s="34" t="inlineStr">
        <is>
          <t>CWENCH</t>
        </is>
      </c>
      <c r="B630" s="34" t="inlineStr">
        <is>
          <t>CWENCH Hydration | Green Apple | 12 pack 500mL</t>
        </is>
      </c>
      <c r="C630" s="34" t="inlineStr">
        <is>
          <t>2) Electrolyte beverage (RTD)</t>
        </is>
      </c>
      <c r="D630" s="49">
        <f>IF('M2 Electrolyte RTD'!F214="","",'M2 Electrolyte RTD'!F214)</f>
        <v/>
      </c>
      <c r="E630" s="52">
        <f>IF('M2 Electrolyte RTD'!J214="","",'M2 Electrolyte RTD'!J214)</f>
        <v/>
      </c>
      <c r="F630" s="50">
        <f>IF('M2 Electrolyte RTD'!K214="","",'M2 Electrolyte RTD'!K214)</f>
        <v/>
      </c>
      <c r="G630" s="49">
        <f>IF('M2 Electrolyte RTD'!AM214="","",'M2 Electrolyte RTD'!AM214)</f>
        <v/>
      </c>
      <c r="H630" s="50">
        <f>IF('M2 Electrolyte RTD'!N214="","",'M2 Electrolyte RTD'!N214)</f>
        <v/>
      </c>
      <c r="I630" s="34">
        <f>IF('M2 Electrolyte RTD'!AJ214="","",'M2 Electrolyte RTD'!AJ214)</f>
        <v/>
      </c>
      <c r="J630" s="34" t="inlineStr">
        <is>
          <t>Capture live promo to assess.</t>
        </is>
      </c>
    </row>
    <row r="631" ht="28" customHeight="1">
      <c r="A631" s="34" t="inlineStr">
        <is>
          <t>CWENCH</t>
        </is>
      </c>
      <c r="B631" s="34" t="inlineStr">
        <is>
          <t>CWENCH Hydration | Green Apple | 18 pack 500mL</t>
        </is>
      </c>
      <c r="C631" s="34" t="inlineStr">
        <is>
          <t>2) Electrolyte beverage (RTD)</t>
        </is>
      </c>
      <c r="D631" s="49">
        <f>IF('M2 Electrolyte RTD'!F215="","",'M2 Electrolyte RTD'!F215)</f>
        <v/>
      </c>
      <c r="E631" s="52">
        <f>IF('M2 Electrolyte RTD'!J215="","",'M2 Electrolyte RTD'!J215)</f>
        <v/>
      </c>
      <c r="F631" s="50">
        <f>IF('M2 Electrolyte RTD'!K215="","",'M2 Electrolyte RTD'!K215)</f>
        <v/>
      </c>
      <c r="G631" s="49">
        <f>IF('M2 Electrolyte RTD'!AM215="","",'M2 Electrolyte RTD'!AM215)</f>
        <v/>
      </c>
      <c r="H631" s="50">
        <f>IF('M2 Electrolyte RTD'!N215="","",'M2 Electrolyte RTD'!N215)</f>
        <v/>
      </c>
      <c r="I631" s="34">
        <f>IF('M2 Electrolyte RTD'!AJ215="","",'M2 Electrolyte RTD'!AJ215)</f>
        <v/>
      </c>
      <c r="J631" s="34" t="inlineStr">
        <is>
          <t>Capture live promo to assess.</t>
        </is>
      </c>
    </row>
    <row r="632" ht="28" customHeight="1">
      <c r="A632" s="34" t="inlineStr">
        <is>
          <t>CWENCH</t>
        </is>
      </c>
      <c r="B632" s="34" t="inlineStr">
        <is>
          <t>CWENCH Hydration | Green Apple | 24 pack 500mL</t>
        </is>
      </c>
      <c r="C632" s="34" t="inlineStr">
        <is>
          <t>2) Electrolyte beverage (RTD)</t>
        </is>
      </c>
      <c r="D632" s="49">
        <f>IF('M2 Electrolyte RTD'!F216="","",'M2 Electrolyte RTD'!F216)</f>
        <v/>
      </c>
      <c r="E632" s="52">
        <f>IF('M2 Electrolyte RTD'!J216="","",'M2 Electrolyte RTD'!J216)</f>
        <v/>
      </c>
      <c r="F632" s="50">
        <f>IF('M2 Electrolyte RTD'!K216="","",'M2 Electrolyte RTD'!K216)</f>
        <v/>
      </c>
      <c r="G632" s="49">
        <f>IF('M2 Electrolyte RTD'!AM216="","",'M2 Electrolyte RTD'!AM216)</f>
        <v/>
      </c>
      <c r="H632" s="50">
        <f>IF('M2 Electrolyte RTD'!N216="","",'M2 Electrolyte RTD'!N216)</f>
        <v/>
      </c>
      <c r="I632" s="34">
        <f>IF('M2 Electrolyte RTD'!AJ216="","",'M2 Electrolyte RTD'!AJ216)</f>
        <v/>
      </c>
      <c r="J632" s="34" t="inlineStr">
        <is>
          <t>Capture live promo to assess.</t>
        </is>
      </c>
    </row>
    <row r="633" ht="28" customHeight="1">
      <c r="A633" s="34" t="inlineStr">
        <is>
          <t>CWENCH</t>
        </is>
      </c>
      <c r="B633" s="34" t="inlineStr">
        <is>
          <t>CWENCH Hydration | Watermelon | single 500mL</t>
        </is>
      </c>
      <c r="C633" s="34" t="inlineStr">
        <is>
          <t>2) Electrolyte beverage (RTD)</t>
        </is>
      </c>
      <c r="D633" s="49">
        <f>IF('M2 Electrolyte RTD'!F217="","",'M2 Electrolyte RTD'!F217)</f>
        <v/>
      </c>
      <c r="E633" s="52">
        <f>IF('M2 Electrolyte RTD'!J217="","",'M2 Electrolyte RTD'!J217)</f>
        <v/>
      </c>
      <c r="F633" s="50">
        <f>IF('M2 Electrolyte RTD'!K217="","",'M2 Electrolyte RTD'!K217)</f>
        <v/>
      </c>
      <c r="G633" s="49">
        <f>IF('M2 Electrolyte RTD'!AM217="","",'M2 Electrolyte RTD'!AM217)</f>
        <v/>
      </c>
      <c r="H633" s="50">
        <f>IF('M2 Electrolyte RTD'!N217="","",'M2 Electrolyte RTD'!N217)</f>
        <v/>
      </c>
      <c r="I633" s="34">
        <f>IF('M2 Electrolyte RTD'!AJ217="","",'M2 Electrolyte RTD'!AJ217)</f>
        <v/>
      </c>
      <c r="J633" s="34" t="inlineStr">
        <is>
          <t>Capture live promo to assess.</t>
        </is>
      </c>
    </row>
    <row r="634" ht="28" customHeight="1">
      <c r="A634" s="34" t="inlineStr">
        <is>
          <t>CWENCH</t>
        </is>
      </c>
      <c r="B634" s="34" t="inlineStr">
        <is>
          <t>CWENCH Hydration | Watermelon | 8 pack 500mL</t>
        </is>
      </c>
      <c r="C634" s="34" t="inlineStr">
        <is>
          <t>2) Electrolyte beverage (RTD)</t>
        </is>
      </c>
      <c r="D634" s="49">
        <f>IF('M2 Electrolyte RTD'!F218="","",'M2 Electrolyte RTD'!F218)</f>
        <v/>
      </c>
      <c r="E634" s="52">
        <f>IF('M2 Electrolyte RTD'!J218="","",'M2 Electrolyte RTD'!J218)</f>
        <v/>
      </c>
      <c r="F634" s="50">
        <f>IF('M2 Electrolyte RTD'!K218="","",'M2 Electrolyte RTD'!K218)</f>
        <v/>
      </c>
      <c r="G634" s="49">
        <f>IF('M2 Electrolyte RTD'!AM218="","",'M2 Electrolyte RTD'!AM218)</f>
        <v/>
      </c>
      <c r="H634" s="50">
        <f>IF('M2 Electrolyte RTD'!N218="","",'M2 Electrolyte RTD'!N218)</f>
        <v/>
      </c>
      <c r="I634" s="34">
        <f>IF('M2 Electrolyte RTD'!AJ218="","",'M2 Electrolyte RTD'!AJ218)</f>
        <v/>
      </c>
      <c r="J634" s="34" t="inlineStr">
        <is>
          <t>Capture live promo to assess.</t>
        </is>
      </c>
    </row>
    <row r="635" ht="28" customHeight="1">
      <c r="A635" s="34" t="inlineStr">
        <is>
          <t>CWENCH</t>
        </is>
      </c>
      <c r="B635" s="34" t="inlineStr">
        <is>
          <t>CWENCH Hydration | Watermelon | 12 pack 500mL</t>
        </is>
      </c>
      <c r="C635" s="34" t="inlineStr">
        <is>
          <t>2) Electrolyte beverage (RTD)</t>
        </is>
      </c>
      <c r="D635" s="49">
        <f>IF('M2 Electrolyte RTD'!F219="","",'M2 Electrolyte RTD'!F219)</f>
        <v/>
      </c>
      <c r="E635" s="52">
        <f>IF('M2 Electrolyte RTD'!J219="","",'M2 Electrolyte RTD'!J219)</f>
        <v/>
      </c>
      <c r="F635" s="50">
        <f>IF('M2 Electrolyte RTD'!K219="","",'M2 Electrolyte RTD'!K219)</f>
        <v/>
      </c>
      <c r="G635" s="49">
        <f>IF('M2 Electrolyte RTD'!AM219="","",'M2 Electrolyte RTD'!AM219)</f>
        <v/>
      </c>
      <c r="H635" s="50">
        <f>IF('M2 Electrolyte RTD'!N219="","",'M2 Electrolyte RTD'!N219)</f>
        <v/>
      </c>
      <c r="I635" s="34">
        <f>IF('M2 Electrolyte RTD'!AJ219="","",'M2 Electrolyte RTD'!AJ219)</f>
        <v/>
      </c>
      <c r="J635" s="34" t="inlineStr">
        <is>
          <t>Capture live promo to assess.</t>
        </is>
      </c>
    </row>
    <row r="636" ht="28" customHeight="1">
      <c r="A636" s="34" t="inlineStr">
        <is>
          <t>CWENCH</t>
        </is>
      </c>
      <c r="B636" s="34" t="inlineStr">
        <is>
          <t>CWENCH Hydration | Watermelon | 18 pack 500mL</t>
        </is>
      </c>
      <c r="C636" s="34" t="inlineStr">
        <is>
          <t>2) Electrolyte beverage (RTD)</t>
        </is>
      </c>
      <c r="D636" s="49">
        <f>IF('M2 Electrolyte RTD'!F220="","",'M2 Electrolyte RTD'!F220)</f>
        <v/>
      </c>
      <c r="E636" s="52">
        <f>IF('M2 Electrolyte RTD'!J220="","",'M2 Electrolyte RTD'!J220)</f>
        <v/>
      </c>
      <c r="F636" s="50">
        <f>IF('M2 Electrolyte RTD'!K220="","",'M2 Electrolyte RTD'!K220)</f>
        <v/>
      </c>
      <c r="G636" s="49">
        <f>IF('M2 Electrolyte RTD'!AM220="","",'M2 Electrolyte RTD'!AM220)</f>
        <v/>
      </c>
      <c r="H636" s="50">
        <f>IF('M2 Electrolyte RTD'!N220="","",'M2 Electrolyte RTD'!N220)</f>
        <v/>
      </c>
      <c r="I636" s="34">
        <f>IF('M2 Electrolyte RTD'!AJ220="","",'M2 Electrolyte RTD'!AJ220)</f>
        <v/>
      </c>
      <c r="J636" s="34" t="inlineStr">
        <is>
          <t>Capture live promo to assess.</t>
        </is>
      </c>
    </row>
    <row r="637" ht="28" customHeight="1">
      <c r="A637" s="34" t="inlineStr">
        <is>
          <t>CWENCH</t>
        </is>
      </c>
      <c r="B637" s="34" t="inlineStr">
        <is>
          <t>CWENCH Hydration | Watermelon | 24 pack 500mL</t>
        </is>
      </c>
      <c r="C637" s="34" t="inlineStr">
        <is>
          <t>2) Electrolyte beverage (RTD)</t>
        </is>
      </c>
      <c r="D637" s="49">
        <f>IF('M2 Electrolyte RTD'!F221="","",'M2 Electrolyte RTD'!F221)</f>
        <v/>
      </c>
      <c r="E637" s="52">
        <f>IF('M2 Electrolyte RTD'!J221="","",'M2 Electrolyte RTD'!J221)</f>
        <v/>
      </c>
      <c r="F637" s="50">
        <f>IF('M2 Electrolyte RTD'!K221="","",'M2 Electrolyte RTD'!K221)</f>
        <v/>
      </c>
      <c r="G637" s="49">
        <f>IF('M2 Electrolyte RTD'!AM221="","",'M2 Electrolyte RTD'!AM221)</f>
        <v/>
      </c>
      <c r="H637" s="50">
        <f>IF('M2 Electrolyte RTD'!N221="","",'M2 Electrolyte RTD'!N221)</f>
        <v/>
      </c>
      <c r="I637" s="34">
        <f>IF('M2 Electrolyte RTD'!AJ221="","",'M2 Electrolyte RTD'!AJ221)</f>
        <v/>
      </c>
      <c r="J637" s="34" t="inlineStr">
        <is>
          <t>Capture live promo to assess.</t>
        </is>
      </c>
    </row>
    <row r="638" ht="28" customHeight="1">
      <c r="A638" s="34" t="inlineStr">
        <is>
          <t>CWENCH</t>
        </is>
      </c>
      <c r="B638" s="34" t="inlineStr">
        <is>
          <t>CWENCH Hydration | Peach | single 500mL</t>
        </is>
      </c>
      <c r="C638" s="34" t="inlineStr">
        <is>
          <t>2) Electrolyte beverage (RTD)</t>
        </is>
      </c>
      <c r="D638" s="49">
        <f>IF('M2 Electrolyte RTD'!F222="","",'M2 Electrolyte RTD'!F222)</f>
        <v/>
      </c>
      <c r="E638" s="52">
        <f>IF('M2 Electrolyte RTD'!J222="","",'M2 Electrolyte RTD'!J222)</f>
        <v/>
      </c>
      <c r="F638" s="50">
        <f>IF('M2 Electrolyte RTD'!K222="","",'M2 Electrolyte RTD'!K222)</f>
        <v/>
      </c>
      <c r="G638" s="49">
        <f>IF('M2 Electrolyte RTD'!AM222="","",'M2 Electrolyte RTD'!AM222)</f>
        <v/>
      </c>
      <c r="H638" s="50">
        <f>IF('M2 Electrolyte RTD'!N222="","",'M2 Electrolyte RTD'!N222)</f>
        <v/>
      </c>
      <c r="I638" s="34">
        <f>IF('M2 Electrolyte RTD'!AJ222="","",'M2 Electrolyte RTD'!AJ222)</f>
        <v/>
      </c>
      <c r="J638" s="34" t="inlineStr">
        <is>
          <t>Capture live promo to assess.</t>
        </is>
      </c>
    </row>
    <row r="639" ht="28" customHeight="1">
      <c r="A639" s="34" t="inlineStr">
        <is>
          <t>CWENCH</t>
        </is>
      </c>
      <c r="B639" s="34" t="inlineStr">
        <is>
          <t>CWENCH Hydration | Peach | 8 pack 500mL</t>
        </is>
      </c>
      <c r="C639" s="34" t="inlineStr">
        <is>
          <t>2) Electrolyte beverage (RTD)</t>
        </is>
      </c>
      <c r="D639" s="49">
        <f>IF('M2 Electrolyte RTD'!F223="","",'M2 Electrolyte RTD'!F223)</f>
        <v/>
      </c>
      <c r="E639" s="52">
        <f>IF('M2 Electrolyte RTD'!J223="","",'M2 Electrolyte RTD'!J223)</f>
        <v/>
      </c>
      <c r="F639" s="50">
        <f>IF('M2 Electrolyte RTD'!K223="","",'M2 Electrolyte RTD'!K223)</f>
        <v/>
      </c>
      <c r="G639" s="49">
        <f>IF('M2 Electrolyte RTD'!AM223="","",'M2 Electrolyte RTD'!AM223)</f>
        <v/>
      </c>
      <c r="H639" s="50">
        <f>IF('M2 Electrolyte RTD'!N223="","",'M2 Electrolyte RTD'!N223)</f>
        <v/>
      </c>
      <c r="I639" s="34">
        <f>IF('M2 Electrolyte RTD'!AJ223="","",'M2 Electrolyte RTD'!AJ223)</f>
        <v/>
      </c>
      <c r="J639" s="34" t="inlineStr">
        <is>
          <t>Capture live promo to assess.</t>
        </is>
      </c>
    </row>
    <row r="640" ht="28" customHeight="1">
      <c r="A640" s="34" t="inlineStr">
        <is>
          <t>CWENCH</t>
        </is>
      </c>
      <c r="B640" s="34" t="inlineStr">
        <is>
          <t>CWENCH Hydration | Peach | 12 pack 500mL</t>
        </is>
      </c>
      <c r="C640" s="34" t="inlineStr">
        <is>
          <t>2) Electrolyte beverage (RTD)</t>
        </is>
      </c>
      <c r="D640" s="49">
        <f>IF('M2 Electrolyte RTD'!F224="","",'M2 Electrolyte RTD'!F224)</f>
        <v/>
      </c>
      <c r="E640" s="52">
        <f>IF('M2 Electrolyte RTD'!J224="","",'M2 Electrolyte RTD'!J224)</f>
        <v/>
      </c>
      <c r="F640" s="50">
        <f>IF('M2 Electrolyte RTD'!K224="","",'M2 Electrolyte RTD'!K224)</f>
        <v/>
      </c>
      <c r="G640" s="49">
        <f>IF('M2 Electrolyte RTD'!AM224="","",'M2 Electrolyte RTD'!AM224)</f>
        <v/>
      </c>
      <c r="H640" s="50">
        <f>IF('M2 Electrolyte RTD'!N224="","",'M2 Electrolyte RTD'!N224)</f>
        <v/>
      </c>
      <c r="I640" s="34">
        <f>IF('M2 Electrolyte RTD'!AJ224="","",'M2 Electrolyte RTD'!AJ224)</f>
        <v/>
      </c>
      <c r="J640" s="34" t="inlineStr">
        <is>
          <t>Capture live promo to assess.</t>
        </is>
      </c>
    </row>
    <row r="641" ht="28" customHeight="1">
      <c r="A641" s="34" t="inlineStr">
        <is>
          <t>CWENCH</t>
        </is>
      </c>
      <c r="B641" s="34" t="inlineStr">
        <is>
          <t>CWENCH Hydration | Peach | 18 pack 500mL</t>
        </is>
      </c>
      <c r="C641" s="34" t="inlineStr">
        <is>
          <t>2) Electrolyte beverage (RTD)</t>
        </is>
      </c>
      <c r="D641" s="49">
        <f>IF('M2 Electrolyte RTD'!F225="","",'M2 Electrolyte RTD'!F225)</f>
        <v/>
      </c>
      <c r="E641" s="52">
        <f>IF('M2 Electrolyte RTD'!J225="","",'M2 Electrolyte RTD'!J225)</f>
        <v/>
      </c>
      <c r="F641" s="50">
        <f>IF('M2 Electrolyte RTD'!K225="","",'M2 Electrolyte RTD'!K225)</f>
        <v/>
      </c>
      <c r="G641" s="49">
        <f>IF('M2 Electrolyte RTD'!AM225="","",'M2 Electrolyte RTD'!AM225)</f>
        <v/>
      </c>
      <c r="H641" s="50">
        <f>IF('M2 Electrolyte RTD'!N225="","",'M2 Electrolyte RTD'!N225)</f>
        <v/>
      </c>
      <c r="I641" s="34">
        <f>IF('M2 Electrolyte RTD'!AJ225="","",'M2 Electrolyte RTD'!AJ225)</f>
        <v/>
      </c>
      <c r="J641" s="34" t="inlineStr">
        <is>
          <t>Capture live promo to assess.</t>
        </is>
      </c>
    </row>
    <row r="642" ht="28" customHeight="1">
      <c r="A642" s="34" t="inlineStr">
        <is>
          <t>CWENCH</t>
        </is>
      </c>
      <c r="B642" s="34" t="inlineStr">
        <is>
          <t>CWENCH Hydration | Peach | 24 pack 500mL</t>
        </is>
      </c>
      <c r="C642" s="34" t="inlineStr">
        <is>
          <t>2) Electrolyte beverage (RTD)</t>
        </is>
      </c>
      <c r="D642" s="49">
        <f>IF('M2 Electrolyte RTD'!F226="","",'M2 Electrolyte RTD'!F226)</f>
        <v/>
      </c>
      <c r="E642" s="52">
        <f>IF('M2 Electrolyte RTD'!J226="","",'M2 Electrolyte RTD'!J226)</f>
        <v/>
      </c>
      <c r="F642" s="50">
        <f>IF('M2 Electrolyte RTD'!K226="","",'M2 Electrolyte RTD'!K226)</f>
        <v/>
      </c>
      <c r="G642" s="49">
        <f>IF('M2 Electrolyte RTD'!AM226="","",'M2 Electrolyte RTD'!AM226)</f>
        <v/>
      </c>
      <c r="H642" s="50">
        <f>IF('M2 Electrolyte RTD'!N226="","",'M2 Electrolyte RTD'!N226)</f>
        <v/>
      </c>
      <c r="I642" s="34">
        <f>IF('M2 Electrolyte RTD'!AJ226="","",'M2 Electrolyte RTD'!AJ226)</f>
        <v/>
      </c>
      <c r="J642" s="34" t="inlineStr">
        <is>
          <t>Capture live promo to assess.</t>
        </is>
      </c>
    </row>
    <row r="643" ht="28" customHeight="1">
      <c r="A643" s="34" t="inlineStr">
        <is>
          <t>Pedialyte</t>
        </is>
      </c>
      <c r="B643" s="34" t="inlineStr">
        <is>
          <t>Pedialyte Electrolyte Solution | Unflavored | 8 pack 1L</t>
        </is>
      </c>
      <c r="C643" s="34" t="inlineStr">
        <is>
          <t>2) Electrolyte beverage (RTD)</t>
        </is>
      </c>
      <c r="D643" s="49">
        <f>IF('M2 Electrolyte RTD'!F227="","",'M2 Electrolyte RTD'!F227)</f>
        <v/>
      </c>
      <c r="E643" s="52">
        <f>IF('M2 Electrolyte RTD'!J227="","",'M2 Electrolyte RTD'!J227)</f>
        <v/>
      </c>
      <c r="F643" s="50">
        <f>IF('M2 Electrolyte RTD'!K227="","",'M2 Electrolyte RTD'!K227)</f>
        <v/>
      </c>
      <c r="G643" s="49">
        <f>IF('M2 Electrolyte RTD'!AM227="","",'M2 Electrolyte RTD'!AM227)</f>
        <v/>
      </c>
      <c r="H643" s="50">
        <f>IF('M2 Electrolyte RTD'!N227="","",'M2 Electrolyte RTD'!N227)</f>
        <v/>
      </c>
      <c r="I643" s="34">
        <f>IF('M2 Electrolyte RTD'!AJ227="","",'M2 Electrolyte RTD'!AJ227)</f>
        <v/>
      </c>
      <c r="J643" s="34" t="inlineStr">
        <is>
          <t>Capture live promo to assess.</t>
        </is>
      </c>
    </row>
    <row r="644" ht="28" customHeight="1">
      <c r="A644" s="34" t="inlineStr">
        <is>
          <t>Pedialyte</t>
        </is>
      </c>
      <c r="B644" s="34" t="inlineStr">
        <is>
          <t>Pedialyte Electrolyte Solution | Unflavored | 12 pack 1L</t>
        </is>
      </c>
      <c r="C644" s="34" t="inlineStr">
        <is>
          <t>2) Electrolyte beverage (RTD)</t>
        </is>
      </c>
      <c r="D644" s="49">
        <f>IF('M2 Electrolyte RTD'!F228="","",'M2 Electrolyte RTD'!F228)</f>
        <v/>
      </c>
      <c r="E644" s="52">
        <f>IF('M2 Electrolyte RTD'!J228="","",'M2 Electrolyte RTD'!J228)</f>
        <v/>
      </c>
      <c r="F644" s="50">
        <f>IF('M2 Electrolyte RTD'!K228="","",'M2 Electrolyte RTD'!K228)</f>
        <v/>
      </c>
      <c r="G644" s="49">
        <f>IF('M2 Electrolyte RTD'!AM228="","",'M2 Electrolyte RTD'!AM228)</f>
        <v/>
      </c>
      <c r="H644" s="50">
        <f>IF('M2 Electrolyte RTD'!N228="","",'M2 Electrolyte RTD'!N228)</f>
        <v/>
      </c>
      <c r="I644" s="34">
        <f>IF('M2 Electrolyte RTD'!AJ228="","",'M2 Electrolyte RTD'!AJ228)</f>
        <v/>
      </c>
      <c r="J644" s="34" t="inlineStr">
        <is>
          <t>Capture live promo to assess.</t>
        </is>
      </c>
    </row>
    <row r="645" ht="28" customHeight="1">
      <c r="A645" s="34" t="inlineStr">
        <is>
          <t>Pedialyte</t>
        </is>
      </c>
      <c r="B645" s="34" t="inlineStr">
        <is>
          <t>Pedialyte Electrolyte Solution | Unflavored | 24 pack 1L</t>
        </is>
      </c>
      <c r="C645" s="34" t="inlineStr">
        <is>
          <t>2) Electrolyte beverage (RTD)</t>
        </is>
      </c>
      <c r="D645" s="49">
        <f>IF('M2 Electrolyte RTD'!F229="","",'M2 Electrolyte RTD'!F229)</f>
        <v/>
      </c>
      <c r="E645" s="52">
        <f>IF('M2 Electrolyte RTD'!J229="","",'M2 Electrolyte RTD'!J229)</f>
        <v/>
      </c>
      <c r="F645" s="50">
        <f>IF('M2 Electrolyte RTD'!K229="","",'M2 Electrolyte RTD'!K229)</f>
        <v/>
      </c>
      <c r="G645" s="49">
        <f>IF('M2 Electrolyte RTD'!AM229="","",'M2 Electrolyte RTD'!AM229)</f>
        <v/>
      </c>
      <c r="H645" s="50">
        <f>IF('M2 Electrolyte RTD'!N229="","",'M2 Electrolyte RTD'!N229)</f>
        <v/>
      </c>
      <c r="I645" s="34">
        <f>IF('M2 Electrolyte RTD'!AJ229="","",'M2 Electrolyte RTD'!AJ229)</f>
        <v/>
      </c>
      <c r="J645" s="34" t="inlineStr">
        <is>
          <t>Capture live promo to assess.</t>
        </is>
      </c>
    </row>
    <row r="646" ht="28" customHeight="1">
      <c r="A646" s="34" t="inlineStr">
        <is>
          <t>Pedialyte</t>
        </is>
      </c>
      <c r="B646" s="34" t="inlineStr">
        <is>
          <t>Pedialyte Electrolyte Solution | Fruit | 8 pack 1L</t>
        </is>
      </c>
      <c r="C646" s="34" t="inlineStr">
        <is>
          <t>2) Electrolyte beverage (RTD)</t>
        </is>
      </c>
      <c r="D646" s="49">
        <f>IF('M2 Electrolyte RTD'!F230="","",'M2 Electrolyte RTD'!F230)</f>
        <v/>
      </c>
      <c r="E646" s="52">
        <f>IF('M2 Electrolyte RTD'!J230="","",'M2 Electrolyte RTD'!J230)</f>
        <v/>
      </c>
      <c r="F646" s="50">
        <f>IF('M2 Electrolyte RTD'!K230="","",'M2 Electrolyte RTD'!K230)</f>
        <v/>
      </c>
      <c r="G646" s="49">
        <f>IF('M2 Electrolyte RTD'!AM230="","",'M2 Electrolyte RTD'!AM230)</f>
        <v/>
      </c>
      <c r="H646" s="50">
        <f>IF('M2 Electrolyte RTD'!N230="","",'M2 Electrolyte RTD'!N230)</f>
        <v/>
      </c>
      <c r="I646" s="34">
        <f>IF('M2 Electrolyte RTD'!AJ230="","",'M2 Electrolyte RTD'!AJ230)</f>
        <v/>
      </c>
      <c r="J646" s="34" t="inlineStr">
        <is>
          <t>Capture live promo to assess.</t>
        </is>
      </c>
    </row>
    <row r="647" ht="28" customHeight="1">
      <c r="A647" s="34" t="inlineStr">
        <is>
          <t>Pedialyte</t>
        </is>
      </c>
      <c r="B647" s="34" t="inlineStr">
        <is>
          <t>Pedialyte Electrolyte Solution | Fruit | 12 pack 1L</t>
        </is>
      </c>
      <c r="C647" s="34" t="inlineStr">
        <is>
          <t>2) Electrolyte beverage (RTD)</t>
        </is>
      </c>
      <c r="D647" s="49">
        <f>IF('M2 Electrolyte RTD'!F231="","",'M2 Electrolyte RTD'!F231)</f>
        <v/>
      </c>
      <c r="E647" s="52">
        <f>IF('M2 Electrolyte RTD'!J231="","",'M2 Electrolyte RTD'!J231)</f>
        <v/>
      </c>
      <c r="F647" s="50">
        <f>IF('M2 Electrolyte RTD'!K231="","",'M2 Electrolyte RTD'!K231)</f>
        <v/>
      </c>
      <c r="G647" s="49">
        <f>IF('M2 Electrolyte RTD'!AM231="","",'M2 Electrolyte RTD'!AM231)</f>
        <v/>
      </c>
      <c r="H647" s="50">
        <f>IF('M2 Electrolyte RTD'!N231="","",'M2 Electrolyte RTD'!N231)</f>
        <v/>
      </c>
      <c r="I647" s="34">
        <f>IF('M2 Electrolyte RTD'!AJ231="","",'M2 Electrolyte RTD'!AJ231)</f>
        <v/>
      </c>
      <c r="J647" s="34" t="inlineStr">
        <is>
          <t>Capture live promo to assess.</t>
        </is>
      </c>
    </row>
    <row r="648" ht="28" customHeight="1">
      <c r="A648" s="34" t="inlineStr">
        <is>
          <t>Pedialyte</t>
        </is>
      </c>
      <c r="B648" s="34" t="inlineStr">
        <is>
          <t>Pedialyte Electrolyte Solution | Fruit | 24 pack 1L</t>
        </is>
      </c>
      <c r="C648" s="34" t="inlineStr">
        <is>
          <t>2) Electrolyte beverage (RTD)</t>
        </is>
      </c>
      <c r="D648" s="49">
        <f>IF('M2 Electrolyte RTD'!F232="","",'M2 Electrolyte RTD'!F232)</f>
        <v/>
      </c>
      <c r="E648" s="52">
        <f>IF('M2 Electrolyte RTD'!J232="","",'M2 Electrolyte RTD'!J232)</f>
        <v/>
      </c>
      <c r="F648" s="50">
        <f>IF('M2 Electrolyte RTD'!K232="","",'M2 Electrolyte RTD'!K232)</f>
        <v/>
      </c>
      <c r="G648" s="49">
        <f>IF('M2 Electrolyte RTD'!AM232="","",'M2 Electrolyte RTD'!AM232)</f>
        <v/>
      </c>
      <c r="H648" s="50">
        <f>IF('M2 Electrolyte RTD'!N232="","",'M2 Electrolyte RTD'!N232)</f>
        <v/>
      </c>
      <c r="I648" s="34">
        <f>IF('M2 Electrolyte RTD'!AJ232="","",'M2 Electrolyte RTD'!AJ232)</f>
        <v/>
      </c>
      <c r="J648" s="34" t="inlineStr">
        <is>
          <t>Capture live promo to assess.</t>
        </is>
      </c>
    </row>
    <row r="649" ht="28" customHeight="1">
      <c r="A649" s="34" t="inlineStr">
        <is>
          <t>Pedialyte</t>
        </is>
      </c>
      <c r="B649" s="34" t="inlineStr">
        <is>
          <t>Pedialyte Electrolyte Solution | Grape | 8 pack 1L</t>
        </is>
      </c>
      <c r="C649" s="34" t="inlineStr">
        <is>
          <t>2) Electrolyte beverage (RTD)</t>
        </is>
      </c>
      <c r="D649" s="49">
        <f>IF('M2 Electrolyte RTD'!F233="","",'M2 Electrolyte RTD'!F233)</f>
        <v/>
      </c>
      <c r="E649" s="52">
        <f>IF('M2 Electrolyte RTD'!J233="","",'M2 Electrolyte RTD'!J233)</f>
        <v/>
      </c>
      <c r="F649" s="50">
        <f>IF('M2 Electrolyte RTD'!K233="","",'M2 Electrolyte RTD'!K233)</f>
        <v/>
      </c>
      <c r="G649" s="49">
        <f>IF('M2 Electrolyte RTD'!AM233="","",'M2 Electrolyte RTD'!AM233)</f>
        <v/>
      </c>
      <c r="H649" s="50">
        <f>IF('M2 Electrolyte RTD'!N233="","",'M2 Electrolyte RTD'!N233)</f>
        <v/>
      </c>
      <c r="I649" s="34">
        <f>IF('M2 Electrolyte RTD'!AJ233="","",'M2 Electrolyte RTD'!AJ233)</f>
        <v/>
      </c>
      <c r="J649" s="34" t="inlineStr">
        <is>
          <t>Capture live promo to assess.</t>
        </is>
      </c>
    </row>
    <row r="650" ht="28" customHeight="1">
      <c r="A650" s="34" t="inlineStr">
        <is>
          <t>Pedialyte</t>
        </is>
      </c>
      <c r="B650" s="34" t="inlineStr">
        <is>
          <t>Pedialyte Electrolyte Solution | Grape | 12 pack 1L</t>
        </is>
      </c>
      <c r="C650" s="34" t="inlineStr">
        <is>
          <t>2) Electrolyte beverage (RTD)</t>
        </is>
      </c>
      <c r="D650" s="49">
        <f>IF('M2 Electrolyte RTD'!F234="","",'M2 Electrolyte RTD'!F234)</f>
        <v/>
      </c>
      <c r="E650" s="52">
        <f>IF('M2 Electrolyte RTD'!J234="","",'M2 Electrolyte RTD'!J234)</f>
        <v/>
      </c>
      <c r="F650" s="50">
        <f>IF('M2 Electrolyte RTD'!K234="","",'M2 Electrolyte RTD'!K234)</f>
        <v/>
      </c>
      <c r="G650" s="49">
        <f>IF('M2 Electrolyte RTD'!AM234="","",'M2 Electrolyte RTD'!AM234)</f>
        <v/>
      </c>
      <c r="H650" s="50">
        <f>IF('M2 Electrolyte RTD'!N234="","",'M2 Electrolyte RTD'!N234)</f>
        <v/>
      </c>
      <c r="I650" s="34">
        <f>IF('M2 Electrolyte RTD'!AJ234="","",'M2 Electrolyte RTD'!AJ234)</f>
        <v/>
      </c>
      <c r="J650" s="34" t="inlineStr">
        <is>
          <t>Capture live promo to assess.</t>
        </is>
      </c>
    </row>
    <row r="651" ht="28" customHeight="1">
      <c r="A651" s="34" t="inlineStr">
        <is>
          <t>Pedialyte</t>
        </is>
      </c>
      <c r="B651" s="34" t="inlineStr">
        <is>
          <t>Pedialyte Electrolyte Solution | Grape | 24 pack 1L</t>
        </is>
      </c>
      <c r="C651" s="34" t="inlineStr">
        <is>
          <t>2) Electrolyte beverage (RTD)</t>
        </is>
      </c>
      <c r="D651" s="49">
        <f>IF('M2 Electrolyte RTD'!F235="","",'M2 Electrolyte RTD'!F235)</f>
        <v/>
      </c>
      <c r="E651" s="52">
        <f>IF('M2 Electrolyte RTD'!J235="","",'M2 Electrolyte RTD'!J235)</f>
        <v/>
      </c>
      <c r="F651" s="50">
        <f>IF('M2 Electrolyte RTD'!K235="","",'M2 Electrolyte RTD'!K235)</f>
        <v/>
      </c>
      <c r="G651" s="49">
        <f>IF('M2 Electrolyte RTD'!AM235="","",'M2 Electrolyte RTD'!AM235)</f>
        <v/>
      </c>
      <c r="H651" s="50">
        <f>IF('M2 Electrolyte RTD'!N235="","",'M2 Electrolyte RTD'!N235)</f>
        <v/>
      </c>
      <c r="I651" s="34">
        <f>IF('M2 Electrolyte RTD'!AJ235="","",'M2 Electrolyte RTD'!AJ235)</f>
        <v/>
      </c>
      <c r="J651" s="34" t="inlineStr">
        <is>
          <t>Capture live promo to assess.</t>
        </is>
      </c>
    </row>
    <row r="652" ht="28" customHeight="1">
      <c r="A652" s="34" t="inlineStr">
        <is>
          <t>Pedialyte</t>
        </is>
      </c>
      <c r="B652" s="34" t="inlineStr">
        <is>
          <t>Pedialyte Electrolyte Solution | Strawberry | 8 pack 1L</t>
        </is>
      </c>
      <c r="C652" s="34" t="inlineStr">
        <is>
          <t>2) Electrolyte beverage (RTD)</t>
        </is>
      </c>
      <c r="D652" s="49">
        <f>IF('M2 Electrolyte RTD'!F236="","",'M2 Electrolyte RTD'!F236)</f>
        <v/>
      </c>
      <c r="E652" s="52">
        <f>IF('M2 Electrolyte RTD'!J236="","",'M2 Electrolyte RTD'!J236)</f>
        <v/>
      </c>
      <c r="F652" s="50">
        <f>IF('M2 Electrolyte RTD'!K236="","",'M2 Electrolyte RTD'!K236)</f>
        <v/>
      </c>
      <c r="G652" s="49">
        <f>IF('M2 Electrolyte RTD'!AM236="","",'M2 Electrolyte RTD'!AM236)</f>
        <v/>
      </c>
      <c r="H652" s="50">
        <f>IF('M2 Electrolyte RTD'!N236="","",'M2 Electrolyte RTD'!N236)</f>
        <v/>
      </c>
      <c r="I652" s="34">
        <f>IF('M2 Electrolyte RTD'!AJ236="","",'M2 Electrolyte RTD'!AJ236)</f>
        <v/>
      </c>
      <c r="J652" s="34" t="inlineStr">
        <is>
          <t>Capture live promo to assess.</t>
        </is>
      </c>
    </row>
    <row r="653" ht="28" customHeight="1">
      <c r="A653" s="34" t="inlineStr">
        <is>
          <t>Pedialyte</t>
        </is>
      </c>
      <c r="B653" s="34" t="inlineStr">
        <is>
          <t>Pedialyte Electrolyte Solution | Strawberry | 12 pack 1L</t>
        </is>
      </c>
      <c r="C653" s="34" t="inlineStr">
        <is>
          <t>2) Electrolyte beverage (RTD)</t>
        </is>
      </c>
      <c r="D653" s="49">
        <f>IF('M2 Electrolyte RTD'!F237="","",'M2 Electrolyte RTD'!F237)</f>
        <v/>
      </c>
      <c r="E653" s="52">
        <f>IF('M2 Electrolyte RTD'!J237="","",'M2 Electrolyte RTD'!J237)</f>
        <v/>
      </c>
      <c r="F653" s="50">
        <f>IF('M2 Electrolyte RTD'!K237="","",'M2 Electrolyte RTD'!K237)</f>
        <v/>
      </c>
      <c r="G653" s="49">
        <f>IF('M2 Electrolyte RTD'!AM237="","",'M2 Electrolyte RTD'!AM237)</f>
        <v/>
      </c>
      <c r="H653" s="50">
        <f>IF('M2 Electrolyte RTD'!N237="","",'M2 Electrolyte RTD'!N237)</f>
        <v/>
      </c>
      <c r="I653" s="34">
        <f>IF('M2 Electrolyte RTD'!AJ237="","",'M2 Electrolyte RTD'!AJ237)</f>
        <v/>
      </c>
      <c r="J653" s="34" t="inlineStr">
        <is>
          <t>Capture live promo to assess.</t>
        </is>
      </c>
    </row>
    <row r="654" ht="28" customHeight="1">
      <c r="A654" s="34" t="inlineStr">
        <is>
          <t>Pedialyte</t>
        </is>
      </c>
      <c r="B654" s="34" t="inlineStr">
        <is>
          <t>Pedialyte Electrolyte Solution | Strawberry | 24 pack 1L</t>
        </is>
      </c>
      <c r="C654" s="34" t="inlineStr">
        <is>
          <t>2) Electrolyte beverage (RTD)</t>
        </is>
      </c>
      <c r="D654" s="49">
        <f>IF('M2 Electrolyte RTD'!F238="","",'M2 Electrolyte RTD'!F238)</f>
        <v/>
      </c>
      <c r="E654" s="52">
        <f>IF('M2 Electrolyte RTD'!J238="","",'M2 Electrolyte RTD'!J238)</f>
        <v/>
      </c>
      <c r="F654" s="50">
        <f>IF('M2 Electrolyte RTD'!K238="","",'M2 Electrolyte RTD'!K238)</f>
        <v/>
      </c>
      <c r="G654" s="49">
        <f>IF('M2 Electrolyte RTD'!AM238="","",'M2 Electrolyte RTD'!AM238)</f>
        <v/>
      </c>
      <c r="H654" s="50">
        <f>IF('M2 Electrolyte RTD'!N238="","",'M2 Electrolyte RTD'!N238)</f>
        <v/>
      </c>
      <c r="I654" s="34">
        <f>IF('M2 Electrolyte RTD'!AJ238="","",'M2 Electrolyte RTD'!AJ238)</f>
        <v/>
      </c>
      <c r="J654" s="34" t="inlineStr">
        <is>
          <t>Capture live promo to assess.</t>
        </is>
      </c>
    </row>
    <row r="655" ht="28" customHeight="1">
      <c r="A655" s="34" t="inlineStr">
        <is>
          <t>Pedialyte</t>
        </is>
      </c>
      <c r="B655" s="34" t="inlineStr">
        <is>
          <t>Pedialyte Electrolyte Solution | Mixed Fruit | 8 pack 1L</t>
        </is>
      </c>
      <c r="C655" s="34" t="inlineStr">
        <is>
          <t>2) Electrolyte beverage (RTD)</t>
        </is>
      </c>
      <c r="D655" s="49">
        <f>IF('M2 Electrolyte RTD'!F239="","",'M2 Electrolyte RTD'!F239)</f>
        <v/>
      </c>
      <c r="E655" s="52">
        <f>IF('M2 Electrolyte RTD'!J239="","",'M2 Electrolyte RTD'!J239)</f>
        <v/>
      </c>
      <c r="F655" s="50">
        <f>IF('M2 Electrolyte RTD'!K239="","",'M2 Electrolyte RTD'!K239)</f>
        <v/>
      </c>
      <c r="G655" s="49">
        <f>IF('M2 Electrolyte RTD'!AM239="","",'M2 Electrolyte RTD'!AM239)</f>
        <v/>
      </c>
      <c r="H655" s="50">
        <f>IF('M2 Electrolyte RTD'!N239="","",'M2 Electrolyte RTD'!N239)</f>
        <v/>
      </c>
      <c r="I655" s="34">
        <f>IF('M2 Electrolyte RTD'!AJ239="","",'M2 Electrolyte RTD'!AJ239)</f>
        <v/>
      </c>
      <c r="J655" s="34" t="inlineStr">
        <is>
          <t>Capture live promo to assess.</t>
        </is>
      </c>
    </row>
    <row r="656" ht="28" customHeight="1">
      <c r="A656" s="34" t="inlineStr">
        <is>
          <t>Pedialyte</t>
        </is>
      </c>
      <c r="B656" s="34" t="inlineStr">
        <is>
          <t>Pedialyte Electrolyte Solution | Mixed Fruit | 12 pack 1L</t>
        </is>
      </c>
      <c r="C656" s="34" t="inlineStr">
        <is>
          <t>2) Electrolyte beverage (RTD)</t>
        </is>
      </c>
      <c r="D656" s="49">
        <f>IF('M2 Electrolyte RTD'!F240="","",'M2 Electrolyte RTD'!F240)</f>
        <v/>
      </c>
      <c r="E656" s="52">
        <f>IF('M2 Electrolyte RTD'!J240="","",'M2 Electrolyte RTD'!J240)</f>
        <v/>
      </c>
      <c r="F656" s="50">
        <f>IF('M2 Electrolyte RTD'!K240="","",'M2 Electrolyte RTD'!K240)</f>
        <v/>
      </c>
      <c r="G656" s="49">
        <f>IF('M2 Electrolyte RTD'!AM240="","",'M2 Electrolyte RTD'!AM240)</f>
        <v/>
      </c>
      <c r="H656" s="50">
        <f>IF('M2 Electrolyte RTD'!N240="","",'M2 Electrolyte RTD'!N240)</f>
        <v/>
      </c>
      <c r="I656" s="34">
        <f>IF('M2 Electrolyte RTD'!AJ240="","",'M2 Electrolyte RTD'!AJ240)</f>
        <v/>
      </c>
      <c r="J656" s="34" t="inlineStr">
        <is>
          <t>Capture live promo to assess.</t>
        </is>
      </c>
    </row>
    <row r="657" ht="28" customHeight="1">
      <c r="A657" s="34" t="inlineStr">
        <is>
          <t>Pedialyte</t>
        </is>
      </c>
      <c r="B657" s="34" t="inlineStr">
        <is>
          <t>Pedialyte Electrolyte Solution | Mixed Fruit | 24 pack 1L</t>
        </is>
      </c>
      <c r="C657" s="34" t="inlineStr">
        <is>
          <t>2) Electrolyte beverage (RTD)</t>
        </is>
      </c>
      <c r="D657" s="49">
        <f>IF('M2 Electrolyte RTD'!F241="","",'M2 Electrolyte RTD'!F241)</f>
        <v/>
      </c>
      <c r="E657" s="52">
        <f>IF('M2 Electrolyte RTD'!J241="","",'M2 Electrolyte RTD'!J241)</f>
        <v/>
      </c>
      <c r="F657" s="50">
        <f>IF('M2 Electrolyte RTD'!K241="","",'M2 Electrolyte RTD'!K241)</f>
        <v/>
      </c>
      <c r="G657" s="49">
        <f>IF('M2 Electrolyte RTD'!AM241="","",'M2 Electrolyte RTD'!AM241)</f>
        <v/>
      </c>
      <c r="H657" s="50">
        <f>IF('M2 Electrolyte RTD'!N241="","",'M2 Electrolyte RTD'!N241)</f>
        <v/>
      </c>
      <c r="I657" s="34">
        <f>IF('M2 Electrolyte RTD'!AJ241="","",'M2 Electrolyte RTD'!AJ241)</f>
        <v/>
      </c>
      <c r="J657" s="34" t="inlineStr">
        <is>
          <t>Capture live promo to assess.</t>
        </is>
      </c>
    </row>
    <row r="658" ht="28" customHeight="1">
      <c r="A658" s="34" t="inlineStr">
        <is>
          <t>Gatorade</t>
        </is>
      </c>
      <c r="B658" s="34" t="inlineStr">
        <is>
          <t>Gatorlyte Rapid Rehydration | Orange | single 591mL</t>
        </is>
      </c>
      <c r="C658" s="34" t="inlineStr">
        <is>
          <t>2) Electrolyte beverage (RTD)</t>
        </is>
      </c>
      <c r="D658" s="49">
        <f>IF('M2 Electrolyte RTD'!F242="","",'M2 Electrolyte RTD'!F242)</f>
        <v/>
      </c>
      <c r="E658" s="52">
        <f>IF('M2 Electrolyte RTD'!J242="","",'M2 Electrolyte RTD'!J242)</f>
        <v/>
      </c>
      <c r="F658" s="50">
        <f>IF('M2 Electrolyte RTD'!K242="","",'M2 Electrolyte RTD'!K242)</f>
        <v/>
      </c>
      <c r="G658" s="49">
        <f>IF('M2 Electrolyte RTD'!AM242="","",'M2 Electrolyte RTD'!AM242)</f>
        <v/>
      </c>
      <c r="H658" s="50">
        <f>IF('M2 Electrolyte RTD'!N242="","",'M2 Electrolyte RTD'!N242)</f>
        <v/>
      </c>
      <c r="I658" s="34">
        <f>IF('M2 Electrolyte RTD'!AJ242="","",'M2 Electrolyte RTD'!AJ242)</f>
        <v/>
      </c>
      <c r="J658" s="34" t="inlineStr">
        <is>
          <t>Volume + everyday low price; modest S&amp;S.</t>
        </is>
      </c>
    </row>
    <row r="659" ht="28" customHeight="1">
      <c r="A659" s="34" t="inlineStr">
        <is>
          <t>Gatorade</t>
        </is>
      </c>
      <c r="B659" s="34" t="inlineStr">
        <is>
          <t>Gatorlyte Rapid Rehydration | Orange | 6 pack 591mL</t>
        </is>
      </c>
      <c r="C659" s="34" t="inlineStr">
        <is>
          <t>2) Electrolyte beverage (RTD)</t>
        </is>
      </c>
      <c r="D659" s="49">
        <f>IF('M2 Electrolyte RTD'!F243="","",'M2 Electrolyte RTD'!F243)</f>
        <v/>
      </c>
      <c r="E659" s="52">
        <f>IF('M2 Electrolyte RTD'!J243="","",'M2 Electrolyte RTD'!J243)</f>
        <v/>
      </c>
      <c r="F659" s="50">
        <f>IF('M2 Electrolyte RTD'!K243="","",'M2 Electrolyte RTD'!K243)</f>
        <v/>
      </c>
      <c r="G659" s="49">
        <f>IF('M2 Electrolyte RTD'!AM243="","",'M2 Electrolyte RTD'!AM243)</f>
        <v/>
      </c>
      <c r="H659" s="50">
        <f>IF('M2 Electrolyte RTD'!N243="","",'M2 Electrolyte RTD'!N243)</f>
        <v/>
      </c>
      <c r="I659" s="34">
        <f>IF('M2 Electrolyte RTD'!AJ243="","",'M2 Electrolyte RTD'!AJ243)</f>
        <v/>
      </c>
      <c r="J659" s="34" t="inlineStr">
        <is>
          <t>Volume + everyday low price; modest S&amp;S.</t>
        </is>
      </c>
    </row>
    <row r="660" ht="28" customHeight="1">
      <c r="A660" s="34" t="inlineStr">
        <is>
          <t>Gatorade</t>
        </is>
      </c>
      <c r="B660" s="34" t="inlineStr">
        <is>
          <t>Gatorlyte Rapid Rehydration | Orange | 12 pack 591mL</t>
        </is>
      </c>
      <c r="C660" s="34" t="inlineStr">
        <is>
          <t>2) Electrolyte beverage (RTD)</t>
        </is>
      </c>
      <c r="D660" s="49">
        <f>IF('M2 Electrolyte RTD'!F244="","",'M2 Electrolyte RTD'!F244)</f>
        <v/>
      </c>
      <c r="E660" s="52">
        <f>IF('M2 Electrolyte RTD'!J244="","",'M2 Electrolyte RTD'!J244)</f>
        <v/>
      </c>
      <c r="F660" s="50">
        <f>IF('M2 Electrolyte RTD'!K244="","",'M2 Electrolyte RTD'!K244)</f>
        <v/>
      </c>
      <c r="G660" s="49">
        <f>IF('M2 Electrolyte RTD'!AM244="","",'M2 Electrolyte RTD'!AM244)</f>
        <v/>
      </c>
      <c r="H660" s="50">
        <f>IF('M2 Electrolyte RTD'!N244="","",'M2 Electrolyte RTD'!N244)</f>
        <v/>
      </c>
      <c r="I660" s="34">
        <f>IF('M2 Electrolyte RTD'!AJ244="","",'M2 Electrolyte RTD'!AJ244)</f>
        <v/>
      </c>
      <c r="J660" s="34" t="inlineStr">
        <is>
          <t>Volume + everyday low price; modest S&amp;S.</t>
        </is>
      </c>
    </row>
    <row r="661" ht="28" customHeight="1">
      <c r="A661" s="34" t="inlineStr">
        <is>
          <t>Gatorade</t>
        </is>
      </c>
      <c r="B661" s="34" t="inlineStr">
        <is>
          <t>Gatorlyte Rapid Rehydration | Orange | 24 pack 591mL</t>
        </is>
      </c>
      <c r="C661" s="34" t="inlineStr">
        <is>
          <t>2) Electrolyte beverage (RTD)</t>
        </is>
      </c>
      <c r="D661" s="49">
        <f>IF('M2 Electrolyte RTD'!F245="","",'M2 Electrolyte RTD'!F245)</f>
        <v/>
      </c>
      <c r="E661" s="52">
        <f>IF('M2 Electrolyte RTD'!J245="","",'M2 Electrolyte RTD'!J245)</f>
        <v/>
      </c>
      <c r="F661" s="50">
        <f>IF('M2 Electrolyte RTD'!K245="","",'M2 Electrolyte RTD'!K245)</f>
        <v/>
      </c>
      <c r="G661" s="49">
        <f>IF('M2 Electrolyte RTD'!AM245="","",'M2 Electrolyte RTD'!AM245)</f>
        <v/>
      </c>
      <c r="H661" s="50">
        <f>IF('M2 Electrolyte RTD'!N245="","",'M2 Electrolyte RTD'!N245)</f>
        <v/>
      </c>
      <c r="I661" s="34">
        <f>IF('M2 Electrolyte RTD'!AJ245="","",'M2 Electrolyte RTD'!AJ245)</f>
        <v/>
      </c>
      <c r="J661" s="34" t="inlineStr">
        <is>
          <t>Volume + everyday low price; modest S&amp;S.</t>
        </is>
      </c>
    </row>
    <row r="662" ht="28" customHeight="1">
      <c r="A662" s="34" t="inlineStr">
        <is>
          <t>Gatorade</t>
        </is>
      </c>
      <c r="B662" s="34" t="inlineStr">
        <is>
          <t>Gatorlyte Rapid Rehydration | Cherry Lime | single 591mL</t>
        </is>
      </c>
      <c r="C662" s="34" t="inlineStr">
        <is>
          <t>2) Electrolyte beverage (RTD)</t>
        </is>
      </c>
      <c r="D662" s="49">
        <f>IF('M2 Electrolyte RTD'!F246="","",'M2 Electrolyte RTD'!F246)</f>
        <v/>
      </c>
      <c r="E662" s="52">
        <f>IF('M2 Electrolyte RTD'!J246="","",'M2 Electrolyte RTD'!J246)</f>
        <v/>
      </c>
      <c r="F662" s="50">
        <f>IF('M2 Electrolyte RTD'!K246="","",'M2 Electrolyte RTD'!K246)</f>
        <v/>
      </c>
      <c r="G662" s="49">
        <f>IF('M2 Electrolyte RTD'!AM246="","",'M2 Electrolyte RTD'!AM246)</f>
        <v/>
      </c>
      <c r="H662" s="50">
        <f>IF('M2 Electrolyte RTD'!N246="","",'M2 Electrolyte RTD'!N246)</f>
        <v/>
      </c>
      <c r="I662" s="34">
        <f>IF('M2 Electrolyte RTD'!AJ246="","",'M2 Electrolyte RTD'!AJ246)</f>
        <v/>
      </c>
      <c r="J662" s="34" t="inlineStr">
        <is>
          <t>Volume + everyday low price; modest S&amp;S.</t>
        </is>
      </c>
    </row>
    <row r="663" ht="28" customHeight="1">
      <c r="A663" s="34" t="inlineStr">
        <is>
          <t>Gatorade</t>
        </is>
      </c>
      <c r="B663" s="34" t="inlineStr">
        <is>
          <t>Gatorlyte Rapid Rehydration | Cherry Lime | 6 pack 591mL</t>
        </is>
      </c>
      <c r="C663" s="34" t="inlineStr">
        <is>
          <t>2) Electrolyte beverage (RTD)</t>
        </is>
      </c>
      <c r="D663" s="49">
        <f>IF('M2 Electrolyte RTD'!F247="","",'M2 Electrolyte RTD'!F247)</f>
        <v/>
      </c>
      <c r="E663" s="52">
        <f>IF('M2 Electrolyte RTD'!J247="","",'M2 Electrolyte RTD'!J247)</f>
        <v/>
      </c>
      <c r="F663" s="50">
        <f>IF('M2 Electrolyte RTD'!K247="","",'M2 Electrolyte RTD'!K247)</f>
        <v/>
      </c>
      <c r="G663" s="49">
        <f>IF('M2 Electrolyte RTD'!AM247="","",'M2 Electrolyte RTD'!AM247)</f>
        <v/>
      </c>
      <c r="H663" s="50">
        <f>IF('M2 Electrolyte RTD'!N247="","",'M2 Electrolyte RTD'!N247)</f>
        <v/>
      </c>
      <c r="I663" s="34">
        <f>IF('M2 Electrolyte RTD'!AJ247="","",'M2 Electrolyte RTD'!AJ247)</f>
        <v/>
      </c>
      <c r="J663" s="34" t="inlineStr">
        <is>
          <t>Volume + everyday low price; modest S&amp;S.</t>
        </is>
      </c>
    </row>
    <row r="664" ht="28" customHeight="1">
      <c r="A664" s="34" t="inlineStr">
        <is>
          <t>Gatorade</t>
        </is>
      </c>
      <c r="B664" s="34" t="inlineStr">
        <is>
          <t>Gatorlyte Rapid Rehydration | Cherry Lime | 12 pack 591mL</t>
        </is>
      </c>
      <c r="C664" s="34" t="inlineStr">
        <is>
          <t>2) Electrolyte beverage (RTD)</t>
        </is>
      </c>
      <c r="D664" s="49">
        <f>IF('M2 Electrolyte RTD'!F248="","",'M2 Electrolyte RTD'!F248)</f>
        <v/>
      </c>
      <c r="E664" s="52">
        <f>IF('M2 Electrolyte RTD'!J248="","",'M2 Electrolyte RTD'!J248)</f>
        <v/>
      </c>
      <c r="F664" s="50">
        <f>IF('M2 Electrolyte RTD'!K248="","",'M2 Electrolyte RTD'!K248)</f>
        <v/>
      </c>
      <c r="G664" s="49">
        <f>IF('M2 Electrolyte RTD'!AM248="","",'M2 Electrolyte RTD'!AM248)</f>
        <v/>
      </c>
      <c r="H664" s="50">
        <f>IF('M2 Electrolyte RTD'!N248="","",'M2 Electrolyte RTD'!N248)</f>
        <v/>
      </c>
      <c r="I664" s="34">
        <f>IF('M2 Electrolyte RTD'!AJ248="","",'M2 Electrolyte RTD'!AJ248)</f>
        <v/>
      </c>
      <c r="J664" s="34" t="inlineStr">
        <is>
          <t>Volume + everyday low price; modest S&amp;S.</t>
        </is>
      </c>
    </row>
    <row r="665" ht="28" customHeight="1">
      <c r="A665" s="34" t="inlineStr">
        <is>
          <t>Gatorade</t>
        </is>
      </c>
      <c r="B665" s="34" t="inlineStr">
        <is>
          <t>Gatorlyte Rapid Rehydration | Cherry Lime | 24 pack 591mL</t>
        </is>
      </c>
      <c r="C665" s="34" t="inlineStr">
        <is>
          <t>2) Electrolyte beverage (RTD)</t>
        </is>
      </c>
      <c r="D665" s="49">
        <f>IF('M2 Electrolyte RTD'!F249="","",'M2 Electrolyte RTD'!F249)</f>
        <v/>
      </c>
      <c r="E665" s="52">
        <f>IF('M2 Electrolyte RTD'!J249="","",'M2 Electrolyte RTD'!J249)</f>
        <v/>
      </c>
      <c r="F665" s="50">
        <f>IF('M2 Electrolyte RTD'!K249="","",'M2 Electrolyte RTD'!K249)</f>
        <v/>
      </c>
      <c r="G665" s="49">
        <f>IF('M2 Electrolyte RTD'!AM249="","",'M2 Electrolyte RTD'!AM249)</f>
        <v/>
      </c>
      <c r="H665" s="50">
        <f>IF('M2 Electrolyte RTD'!N249="","",'M2 Electrolyte RTD'!N249)</f>
        <v/>
      </c>
      <c r="I665" s="34">
        <f>IF('M2 Electrolyte RTD'!AJ249="","",'M2 Electrolyte RTD'!AJ249)</f>
        <v/>
      </c>
      <c r="J665" s="34" t="inlineStr">
        <is>
          <t>Volume + everyday low price; modest S&amp;S.</t>
        </is>
      </c>
    </row>
    <row r="666" ht="28" customHeight="1">
      <c r="A666" s="34" t="inlineStr">
        <is>
          <t>Gatorade</t>
        </is>
      </c>
      <c r="B666" s="34" t="inlineStr">
        <is>
          <t>Gatorlyte Rapid Rehydration | Glacier Cherry | single 591mL</t>
        </is>
      </c>
      <c r="C666" s="34" t="inlineStr">
        <is>
          <t>2) Electrolyte beverage (RTD)</t>
        </is>
      </c>
      <c r="D666" s="49">
        <f>IF('M2 Electrolyte RTD'!F250="","",'M2 Electrolyte RTD'!F250)</f>
        <v/>
      </c>
      <c r="E666" s="52">
        <f>IF('M2 Electrolyte RTD'!J250="","",'M2 Electrolyte RTD'!J250)</f>
        <v/>
      </c>
      <c r="F666" s="50">
        <f>IF('M2 Electrolyte RTD'!K250="","",'M2 Electrolyte RTD'!K250)</f>
        <v/>
      </c>
      <c r="G666" s="49">
        <f>IF('M2 Electrolyte RTD'!AM250="","",'M2 Electrolyte RTD'!AM250)</f>
        <v/>
      </c>
      <c r="H666" s="50">
        <f>IF('M2 Electrolyte RTD'!N250="","",'M2 Electrolyte RTD'!N250)</f>
        <v/>
      </c>
      <c r="I666" s="34">
        <f>IF('M2 Electrolyte RTD'!AJ250="","",'M2 Electrolyte RTD'!AJ250)</f>
        <v/>
      </c>
      <c r="J666" s="34" t="inlineStr">
        <is>
          <t>Volume + everyday low price; modest S&amp;S.</t>
        </is>
      </c>
    </row>
    <row r="667" ht="28" customHeight="1">
      <c r="A667" s="34" t="inlineStr">
        <is>
          <t>Gatorade</t>
        </is>
      </c>
      <c r="B667" s="34" t="inlineStr">
        <is>
          <t>Gatorlyte Rapid Rehydration | Glacier Cherry | 6 pack 591mL</t>
        </is>
      </c>
      <c r="C667" s="34" t="inlineStr">
        <is>
          <t>2) Electrolyte beverage (RTD)</t>
        </is>
      </c>
      <c r="D667" s="49">
        <f>IF('M2 Electrolyte RTD'!F251="","",'M2 Electrolyte RTD'!F251)</f>
        <v/>
      </c>
      <c r="E667" s="52">
        <f>IF('M2 Electrolyte RTD'!J251="","",'M2 Electrolyte RTD'!J251)</f>
        <v/>
      </c>
      <c r="F667" s="50">
        <f>IF('M2 Electrolyte RTD'!K251="","",'M2 Electrolyte RTD'!K251)</f>
        <v/>
      </c>
      <c r="G667" s="49">
        <f>IF('M2 Electrolyte RTD'!AM251="","",'M2 Electrolyte RTD'!AM251)</f>
        <v/>
      </c>
      <c r="H667" s="50">
        <f>IF('M2 Electrolyte RTD'!N251="","",'M2 Electrolyte RTD'!N251)</f>
        <v/>
      </c>
      <c r="I667" s="34">
        <f>IF('M2 Electrolyte RTD'!AJ251="","",'M2 Electrolyte RTD'!AJ251)</f>
        <v/>
      </c>
      <c r="J667" s="34" t="inlineStr">
        <is>
          <t>Volume + everyday low price; modest S&amp;S.</t>
        </is>
      </c>
    </row>
    <row r="668" ht="28" customHeight="1">
      <c r="A668" s="34" t="inlineStr">
        <is>
          <t>Gatorade</t>
        </is>
      </c>
      <c r="B668" s="34" t="inlineStr">
        <is>
          <t>Gatorlyte Rapid Rehydration | Glacier Cherry | 12 pack 591mL</t>
        </is>
      </c>
      <c r="C668" s="34" t="inlineStr">
        <is>
          <t>2) Electrolyte beverage (RTD)</t>
        </is>
      </c>
      <c r="D668" s="49">
        <f>IF('M2 Electrolyte RTD'!F252="","",'M2 Electrolyte RTD'!F252)</f>
        <v/>
      </c>
      <c r="E668" s="52">
        <f>IF('M2 Electrolyte RTD'!J252="","",'M2 Electrolyte RTD'!J252)</f>
        <v/>
      </c>
      <c r="F668" s="50">
        <f>IF('M2 Electrolyte RTD'!K252="","",'M2 Electrolyte RTD'!K252)</f>
        <v/>
      </c>
      <c r="G668" s="49">
        <f>IF('M2 Electrolyte RTD'!AM252="","",'M2 Electrolyte RTD'!AM252)</f>
        <v/>
      </c>
      <c r="H668" s="50">
        <f>IF('M2 Electrolyte RTD'!N252="","",'M2 Electrolyte RTD'!N252)</f>
        <v/>
      </c>
      <c r="I668" s="34">
        <f>IF('M2 Electrolyte RTD'!AJ252="","",'M2 Electrolyte RTD'!AJ252)</f>
        <v/>
      </c>
      <c r="J668" s="34" t="inlineStr">
        <is>
          <t>Volume + everyday low price; modest S&amp;S.</t>
        </is>
      </c>
    </row>
    <row r="669" ht="28" customHeight="1">
      <c r="A669" s="34" t="inlineStr">
        <is>
          <t>Gatorade</t>
        </is>
      </c>
      <c r="B669" s="34" t="inlineStr">
        <is>
          <t>Gatorlyte Rapid Rehydration | Glacier Cherry | 24 pack 591mL</t>
        </is>
      </c>
      <c r="C669" s="34" t="inlineStr">
        <is>
          <t>2) Electrolyte beverage (RTD)</t>
        </is>
      </c>
      <c r="D669" s="49">
        <f>IF('M2 Electrolyte RTD'!F253="","",'M2 Electrolyte RTD'!F253)</f>
        <v/>
      </c>
      <c r="E669" s="52">
        <f>IF('M2 Electrolyte RTD'!J253="","",'M2 Electrolyte RTD'!J253)</f>
        <v/>
      </c>
      <c r="F669" s="50">
        <f>IF('M2 Electrolyte RTD'!K253="","",'M2 Electrolyte RTD'!K253)</f>
        <v/>
      </c>
      <c r="G669" s="49">
        <f>IF('M2 Electrolyte RTD'!AM253="","",'M2 Electrolyte RTD'!AM253)</f>
        <v/>
      </c>
      <c r="H669" s="50">
        <f>IF('M2 Electrolyte RTD'!N253="","",'M2 Electrolyte RTD'!N253)</f>
        <v/>
      </c>
      <c r="I669" s="34">
        <f>IF('M2 Electrolyte RTD'!AJ253="","",'M2 Electrolyte RTD'!AJ253)</f>
        <v/>
      </c>
      <c r="J669" s="34" t="inlineStr">
        <is>
          <t>Volume + everyday low price; modest S&amp;S.</t>
        </is>
      </c>
    </row>
    <row r="670" ht="28" customHeight="1">
      <c r="A670" s="34" t="inlineStr">
        <is>
          <t>Gatorade</t>
        </is>
      </c>
      <c r="B670" s="34" t="inlineStr">
        <is>
          <t>Gatorlyte Rapid Rehydration | Strawberry Kiwi | single 591mL</t>
        </is>
      </c>
      <c r="C670" s="34" t="inlineStr">
        <is>
          <t>2) Electrolyte beverage (RTD)</t>
        </is>
      </c>
      <c r="D670" s="49">
        <f>IF('M2 Electrolyte RTD'!F254="","",'M2 Electrolyte RTD'!F254)</f>
        <v/>
      </c>
      <c r="E670" s="52">
        <f>IF('M2 Electrolyte RTD'!J254="","",'M2 Electrolyte RTD'!J254)</f>
        <v/>
      </c>
      <c r="F670" s="50">
        <f>IF('M2 Electrolyte RTD'!K254="","",'M2 Electrolyte RTD'!K254)</f>
        <v/>
      </c>
      <c r="G670" s="49">
        <f>IF('M2 Electrolyte RTD'!AM254="","",'M2 Electrolyte RTD'!AM254)</f>
        <v/>
      </c>
      <c r="H670" s="50">
        <f>IF('M2 Electrolyte RTD'!N254="","",'M2 Electrolyte RTD'!N254)</f>
        <v/>
      </c>
      <c r="I670" s="34">
        <f>IF('M2 Electrolyte RTD'!AJ254="","",'M2 Electrolyte RTD'!AJ254)</f>
        <v/>
      </c>
      <c r="J670" s="34" t="inlineStr">
        <is>
          <t>Volume + everyday low price; modest S&amp;S.</t>
        </is>
      </c>
    </row>
    <row r="671" ht="28" customHeight="1">
      <c r="A671" s="34" t="inlineStr">
        <is>
          <t>Gatorade</t>
        </is>
      </c>
      <c r="B671" s="34" t="inlineStr">
        <is>
          <t>Gatorlyte Rapid Rehydration | Strawberry Kiwi | 6 pack 591mL</t>
        </is>
      </c>
      <c r="C671" s="34" t="inlineStr">
        <is>
          <t>2) Electrolyte beverage (RTD)</t>
        </is>
      </c>
      <c r="D671" s="49">
        <f>IF('M2 Electrolyte RTD'!F255="","",'M2 Electrolyte RTD'!F255)</f>
        <v/>
      </c>
      <c r="E671" s="52">
        <f>IF('M2 Electrolyte RTD'!J255="","",'M2 Electrolyte RTD'!J255)</f>
        <v/>
      </c>
      <c r="F671" s="50">
        <f>IF('M2 Electrolyte RTD'!K255="","",'M2 Electrolyte RTD'!K255)</f>
        <v/>
      </c>
      <c r="G671" s="49">
        <f>IF('M2 Electrolyte RTD'!AM255="","",'M2 Electrolyte RTD'!AM255)</f>
        <v/>
      </c>
      <c r="H671" s="50">
        <f>IF('M2 Electrolyte RTD'!N255="","",'M2 Electrolyte RTD'!N255)</f>
        <v/>
      </c>
      <c r="I671" s="34">
        <f>IF('M2 Electrolyte RTD'!AJ255="","",'M2 Electrolyte RTD'!AJ255)</f>
        <v/>
      </c>
      <c r="J671" s="34" t="inlineStr">
        <is>
          <t>Volume + everyday low price; modest S&amp;S.</t>
        </is>
      </c>
    </row>
    <row r="672" ht="28" customHeight="1">
      <c r="A672" s="34" t="inlineStr">
        <is>
          <t>Gatorade</t>
        </is>
      </c>
      <c r="B672" s="34" t="inlineStr">
        <is>
          <t>Gatorlyte Rapid Rehydration | Strawberry Kiwi | 12 pack 591mL</t>
        </is>
      </c>
      <c r="C672" s="34" t="inlineStr">
        <is>
          <t>2) Electrolyte beverage (RTD)</t>
        </is>
      </c>
      <c r="D672" s="49">
        <f>IF('M2 Electrolyte RTD'!F256="","",'M2 Electrolyte RTD'!F256)</f>
        <v/>
      </c>
      <c r="E672" s="52">
        <f>IF('M2 Electrolyte RTD'!J256="","",'M2 Electrolyte RTD'!J256)</f>
        <v/>
      </c>
      <c r="F672" s="50">
        <f>IF('M2 Electrolyte RTD'!K256="","",'M2 Electrolyte RTD'!K256)</f>
        <v/>
      </c>
      <c r="G672" s="49">
        <f>IF('M2 Electrolyte RTD'!AM256="","",'M2 Electrolyte RTD'!AM256)</f>
        <v/>
      </c>
      <c r="H672" s="50">
        <f>IF('M2 Electrolyte RTD'!N256="","",'M2 Electrolyte RTD'!N256)</f>
        <v/>
      </c>
      <c r="I672" s="34">
        <f>IF('M2 Electrolyte RTD'!AJ256="","",'M2 Electrolyte RTD'!AJ256)</f>
        <v/>
      </c>
      <c r="J672" s="34" t="inlineStr">
        <is>
          <t>Volume + everyday low price; modest S&amp;S.</t>
        </is>
      </c>
    </row>
    <row r="673" ht="28" customHeight="1">
      <c r="A673" s="34" t="inlineStr">
        <is>
          <t>Gatorade</t>
        </is>
      </c>
      <c r="B673" s="34" t="inlineStr">
        <is>
          <t>Gatorlyte Rapid Rehydration | Strawberry Kiwi | 24 pack 591mL</t>
        </is>
      </c>
      <c r="C673" s="34" t="inlineStr">
        <is>
          <t>2) Electrolyte beverage (RTD)</t>
        </is>
      </c>
      <c r="D673" s="49">
        <f>IF('M2 Electrolyte RTD'!F257="","",'M2 Electrolyte RTD'!F257)</f>
        <v/>
      </c>
      <c r="E673" s="52">
        <f>IF('M2 Electrolyte RTD'!J257="","",'M2 Electrolyte RTD'!J257)</f>
        <v/>
      </c>
      <c r="F673" s="50">
        <f>IF('M2 Electrolyte RTD'!K257="","",'M2 Electrolyte RTD'!K257)</f>
        <v/>
      </c>
      <c r="G673" s="49">
        <f>IF('M2 Electrolyte RTD'!AM257="","",'M2 Electrolyte RTD'!AM257)</f>
        <v/>
      </c>
      <c r="H673" s="50">
        <f>IF('M2 Electrolyte RTD'!N257="","",'M2 Electrolyte RTD'!N257)</f>
        <v/>
      </c>
      <c r="I673" s="34">
        <f>IF('M2 Electrolyte RTD'!AJ257="","",'M2 Electrolyte RTD'!AJ257)</f>
        <v/>
      </c>
      <c r="J673" s="34" t="inlineStr">
        <is>
          <t>Volume + everyday low price; modest S&amp;S.</t>
        </is>
      </c>
    </row>
    <row r="674" ht="28" customHeight="1">
      <c r="A674" s="34" t="inlineStr">
        <is>
          <t>Vita Coco</t>
        </is>
      </c>
      <c r="B674" s="34" t="inlineStr">
        <is>
          <t>Vita Coco Pure Coconut Water | Original | single 330mL</t>
        </is>
      </c>
      <c r="C674" s="34" t="inlineStr">
        <is>
          <t>2) Electrolyte beverage (RTD)</t>
        </is>
      </c>
      <c r="D674" s="49">
        <f>IF('M2 Electrolyte RTD'!F258="","",'M2 Electrolyte RTD'!F258)</f>
        <v/>
      </c>
      <c r="E674" s="52">
        <f>IF('M2 Electrolyte RTD'!J258="","",'M2 Electrolyte RTD'!J258)</f>
        <v/>
      </c>
      <c r="F674" s="50">
        <f>IF('M2 Electrolyte RTD'!K258="","",'M2 Electrolyte RTD'!K258)</f>
        <v/>
      </c>
      <c r="G674" s="49">
        <f>IF('M2 Electrolyte RTD'!AM258="","",'M2 Electrolyte RTD'!AM258)</f>
        <v/>
      </c>
      <c r="H674" s="50">
        <f>IF('M2 Electrolyte RTD'!N258="","",'M2 Electrolyte RTD'!N258)</f>
        <v/>
      </c>
      <c r="I674" s="34">
        <f>IF('M2 Electrolyte RTD'!AJ258="","",'M2 Electrolyte RTD'!AJ258)</f>
        <v/>
      </c>
      <c r="J674" s="34" t="inlineStr">
        <is>
          <t>Capture live promo to assess.</t>
        </is>
      </c>
    </row>
    <row r="675" ht="28" customHeight="1">
      <c r="A675" s="34" t="inlineStr">
        <is>
          <t>Vita Coco</t>
        </is>
      </c>
      <c r="B675" s="34" t="inlineStr">
        <is>
          <t>Vita Coco Pure Coconut Water | Original | 8 pack 330mL</t>
        </is>
      </c>
      <c r="C675" s="34" t="inlineStr">
        <is>
          <t>2) Electrolyte beverage (RTD)</t>
        </is>
      </c>
      <c r="D675" s="49">
        <f>IF('M2 Electrolyte RTD'!F259="","",'M2 Electrolyte RTD'!F259)</f>
        <v/>
      </c>
      <c r="E675" s="52">
        <f>IF('M2 Electrolyte RTD'!J259="","",'M2 Electrolyte RTD'!J259)</f>
        <v/>
      </c>
      <c r="F675" s="50">
        <f>IF('M2 Electrolyte RTD'!K259="","",'M2 Electrolyte RTD'!K259)</f>
        <v/>
      </c>
      <c r="G675" s="49">
        <f>IF('M2 Electrolyte RTD'!AM259="","",'M2 Electrolyte RTD'!AM259)</f>
        <v/>
      </c>
      <c r="H675" s="50">
        <f>IF('M2 Electrolyte RTD'!N259="","",'M2 Electrolyte RTD'!N259)</f>
        <v/>
      </c>
      <c r="I675" s="34">
        <f>IF('M2 Electrolyte RTD'!AJ259="","",'M2 Electrolyte RTD'!AJ259)</f>
        <v/>
      </c>
      <c r="J675" s="34" t="inlineStr">
        <is>
          <t>Capture live promo to assess.</t>
        </is>
      </c>
    </row>
    <row r="676" ht="28" customHeight="1">
      <c r="A676" s="34" t="inlineStr">
        <is>
          <t>Vita Coco</t>
        </is>
      </c>
      <c r="B676" s="34" t="inlineStr">
        <is>
          <t>Vita Coco Pure Coconut Water | Original | 12 pack 330mL</t>
        </is>
      </c>
      <c r="C676" s="34" t="inlineStr">
        <is>
          <t>2) Electrolyte beverage (RTD)</t>
        </is>
      </c>
      <c r="D676" s="49">
        <f>IF('M2 Electrolyte RTD'!F260="","",'M2 Electrolyte RTD'!F260)</f>
        <v/>
      </c>
      <c r="E676" s="52">
        <f>IF('M2 Electrolyte RTD'!J260="","",'M2 Electrolyte RTD'!J260)</f>
        <v/>
      </c>
      <c r="F676" s="50">
        <f>IF('M2 Electrolyte RTD'!K260="","",'M2 Electrolyte RTD'!K260)</f>
        <v/>
      </c>
      <c r="G676" s="49">
        <f>IF('M2 Electrolyte RTD'!AM260="","",'M2 Electrolyte RTD'!AM260)</f>
        <v/>
      </c>
      <c r="H676" s="50">
        <f>IF('M2 Electrolyte RTD'!N260="","",'M2 Electrolyte RTD'!N260)</f>
        <v/>
      </c>
      <c r="I676" s="34">
        <f>IF('M2 Electrolyte RTD'!AJ260="","",'M2 Electrolyte RTD'!AJ260)</f>
        <v/>
      </c>
      <c r="J676" s="34" t="inlineStr">
        <is>
          <t>Capture live promo to assess.</t>
        </is>
      </c>
    </row>
    <row r="677" ht="28" customHeight="1">
      <c r="A677" s="34" t="inlineStr">
        <is>
          <t>Vita Coco</t>
        </is>
      </c>
      <c r="B677" s="34" t="inlineStr">
        <is>
          <t>Vita Coco Pure Coconut Water | Original | 15 pack 330mL</t>
        </is>
      </c>
      <c r="C677" s="34" t="inlineStr">
        <is>
          <t>2) Electrolyte beverage (RTD)</t>
        </is>
      </c>
      <c r="D677" s="49">
        <f>IF('M2 Electrolyte RTD'!F261="","",'M2 Electrolyte RTD'!F261)</f>
        <v/>
      </c>
      <c r="E677" s="52">
        <f>IF('M2 Electrolyte RTD'!J261="","",'M2 Electrolyte RTD'!J261)</f>
        <v/>
      </c>
      <c r="F677" s="50">
        <f>IF('M2 Electrolyte RTD'!K261="","",'M2 Electrolyte RTD'!K261)</f>
        <v/>
      </c>
      <c r="G677" s="49">
        <f>IF('M2 Electrolyte RTD'!AM261="","",'M2 Electrolyte RTD'!AM261)</f>
        <v/>
      </c>
      <c r="H677" s="50">
        <f>IF('M2 Electrolyte RTD'!N261="","",'M2 Electrolyte RTD'!N261)</f>
        <v/>
      </c>
      <c r="I677" s="34">
        <f>IF('M2 Electrolyte RTD'!AJ261="","",'M2 Electrolyte RTD'!AJ261)</f>
        <v/>
      </c>
      <c r="J677" s="34" t="inlineStr">
        <is>
          <t>Capture live promo to assess.</t>
        </is>
      </c>
    </row>
    <row r="678" ht="28" customHeight="1">
      <c r="A678" s="34" t="inlineStr">
        <is>
          <t>Vita Coco</t>
        </is>
      </c>
      <c r="B678" s="34" t="inlineStr">
        <is>
          <t>Vita Coco Pure Coconut Water | Original | 18 pack 330mL</t>
        </is>
      </c>
      <c r="C678" s="34" t="inlineStr">
        <is>
          <t>2) Electrolyte beverage (RTD)</t>
        </is>
      </c>
      <c r="D678" s="49">
        <f>IF('M2 Electrolyte RTD'!F262="","",'M2 Electrolyte RTD'!F262)</f>
        <v/>
      </c>
      <c r="E678" s="52">
        <f>IF('M2 Electrolyte RTD'!J262="","",'M2 Electrolyte RTD'!J262)</f>
        <v/>
      </c>
      <c r="F678" s="50">
        <f>IF('M2 Electrolyte RTD'!K262="","",'M2 Electrolyte RTD'!K262)</f>
        <v/>
      </c>
      <c r="G678" s="49">
        <f>IF('M2 Electrolyte RTD'!AM262="","",'M2 Electrolyte RTD'!AM262)</f>
        <v/>
      </c>
      <c r="H678" s="50">
        <f>IF('M2 Electrolyte RTD'!N262="","",'M2 Electrolyte RTD'!N262)</f>
        <v/>
      </c>
      <c r="I678" s="34">
        <f>IF('M2 Electrolyte RTD'!AJ262="","",'M2 Electrolyte RTD'!AJ262)</f>
        <v/>
      </c>
      <c r="J678" s="34" t="inlineStr">
        <is>
          <t>Capture live promo to assess.</t>
        </is>
      </c>
    </row>
    <row r="679" ht="28" customHeight="1">
      <c r="A679" s="34" t="inlineStr">
        <is>
          <t>Vita Coco</t>
        </is>
      </c>
      <c r="B679" s="34" t="inlineStr">
        <is>
          <t>Vita Coco Pure Coconut Water | Original | 24 pack 330mL</t>
        </is>
      </c>
      <c r="C679" s="34" t="inlineStr">
        <is>
          <t>2) Electrolyte beverage (RTD)</t>
        </is>
      </c>
      <c r="D679" s="49">
        <f>IF('M2 Electrolyte RTD'!F263="","",'M2 Electrolyte RTD'!F263)</f>
        <v/>
      </c>
      <c r="E679" s="52">
        <f>IF('M2 Electrolyte RTD'!J263="","",'M2 Electrolyte RTD'!J263)</f>
        <v/>
      </c>
      <c r="F679" s="50">
        <f>IF('M2 Electrolyte RTD'!K263="","",'M2 Electrolyte RTD'!K263)</f>
        <v/>
      </c>
      <c r="G679" s="49">
        <f>IF('M2 Electrolyte RTD'!AM263="","",'M2 Electrolyte RTD'!AM263)</f>
        <v/>
      </c>
      <c r="H679" s="50">
        <f>IF('M2 Electrolyte RTD'!N263="","",'M2 Electrolyte RTD'!N263)</f>
        <v/>
      </c>
      <c r="I679" s="34">
        <f>IF('M2 Electrolyte RTD'!AJ263="","",'M2 Electrolyte RTD'!AJ263)</f>
        <v/>
      </c>
      <c r="J679" s="34" t="inlineStr">
        <is>
          <t>Capture live promo to assess.</t>
        </is>
      </c>
    </row>
    <row r="680" ht="28" customHeight="1">
      <c r="A680" s="34" t="inlineStr">
        <is>
          <t>Vita Coco</t>
        </is>
      </c>
      <c r="B680" s="34" t="inlineStr">
        <is>
          <t>Vita Coco Pure Coconut Water | Pineapple | single 330mL</t>
        </is>
      </c>
      <c r="C680" s="34" t="inlineStr">
        <is>
          <t>2) Electrolyte beverage (RTD)</t>
        </is>
      </c>
      <c r="D680" s="49">
        <f>IF('M2 Electrolyte RTD'!F264="","",'M2 Electrolyte RTD'!F264)</f>
        <v/>
      </c>
      <c r="E680" s="52">
        <f>IF('M2 Electrolyte RTD'!J264="","",'M2 Electrolyte RTD'!J264)</f>
        <v/>
      </c>
      <c r="F680" s="50">
        <f>IF('M2 Electrolyte RTD'!K264="","",'M2 Electrolyte RTD'!K264)</f>
        <v/>
      </c>
      <c r="G680" s="49">
        <f>IF('M2 Electrolyte RTD'!AM264="","",'M2 Electrolyte RTD'!AM264)</f>
        <v/>
      </c>
      <c r="H680" s="50">
        <f>IF('M2 Electrolyte RTD'!N264="","",'M2 Electrolyte RTD'!N264)</f>
        <v/>
      </c>
      <c r="I680" s="34">
        <f>IF('M2 Electrolyte RTD'!AJ264="","",'M2 Electrolyte RTD'!AJ264)</f>
        <v/>
      </c>
      <c r="J680" s="34" t="inlineStr">
        <is>
          <t>Capture live promo to assess.</t>
        </is>
      </c>
    </row>
    <row r="681" ht="28" customHeight="1">
      <c r="A681" s="34" t="inlineStr">
        <is>
          <t>Vita Coco</t>
        </is>
      </c>
      <c r="B681" s="34" t="inlineStr">
        <is>
          <t>Vita Coco Pure Coconut Water | Pineapple | 8 pack 330mL</t>
        </is>
      </c>
      <c r="C681" s="34" t="inlineStr">
        <is>
          <t>2) Electrolyte beverage (RTD)</t>
        </is>
      </c>
      <c r="D681" s="49">
        <f>IF('M2 Electrolyte RTD'!F265="","",'M2 Electrolyte RTD'!F265)</f>
        <v/>
      </c>
      <c r="E681" s="52">
        <f>IF('M2 Electrolyte RTD'!J265="","",'M2 Electrolyte RTD'!J265)</f>
        <v/>
      </c>
      <c r="F681" s="50">
        <f>IF('M2 Electrolyte RTD'!K265="","",'M2 Electrolyte RTD'!K265)</f>
        <v/>
      </c>
      <c r="G681" s="49">
        <f>IF('M2 Electrolyte RTD'!AM265="","",'M2 Electrolyte RTD'!AM265)</f>
        <v/>
      </c>
      <c r="H681" s="50">
        <f>IF('M2 Electrolyte RTD'!N265="","",'M2 Electrolyte RTD'!N265)</f>
        <v/>
      </c>
      <c r="I681" s="34">
        <f>IF('M2 Electrolyte RTD'!AJ265="","",'M2 Electrolyte RTD'!AJ265)</f>
        <v/>
      </c>
      <c r="J681" s="34" t="inlineStr">
        <is>
          <t>Capture live promo to assess.</t>
        </is>
      </c>
    </row>
    <row r="682" ht="28" customHeight="1">
      <c r="A682" s="34" t="inlineStr">
        <is>
          <t>Vita Coco</t>
        </is>
      </c>
      <c r="B682" s="34" t="inlineStr">
        <is>
          <t>Vita Coco Pure Coconut Water | Pineapple | 12 pack 330mL</t>
        </is>
      </c>
      <c r="C682" s="34" t="inlineStr">
        <is>
          <t>2) Electrolyte beverage (RTD)</t>
        </is>
      </c>
      <c r="D682" s="49">
        <f>IF('M2 Electrolyte RTD'!F266="","",'M2 Electrolyte RTD'!F266)</f>
        <v/>
      </c>
      <c r="E682" s="52">
        <f>IF('M2 Electrolyte RTD'!J266="","",'M2 Electrolyte RTD'!J266)</f>
        <v/>
      </c>
      <c r="F682" s="50">
        <f>IF('M2 Electrolyte RTD'!K266="","",'M2 Electrolyte RTD'!K266)</f>
        <v/>
      </c>
      <c r="G682" s="49">
        <f>IF('M2 Electrolyte RTD'!AM266="","",'M2 Electrolyte RTD'!AM266)</f>
        <v/>
      </c>
      <c r="H682" s="50">
        <f>IF('M2 Electrolyte RTD'!N266="","",'M2 Electrolyte RTD'!N266)</f>
        <v/>
      </c>
      <c r="I682" s="34">
        <f>IF('M2 Electrolyte RTD'!AJ266="","",'M2 Electrolyte RTD'!AJ266)</f>
        <v/>
      </c>
      <c r="J682" s="34" t="inlineStr">
        <is>
          <t>Capture live promo to assess.</t>
        </is>
      </c>
    </row>
    <row r="683" ht="28" customHeight="1">
      <c r="A683" s="34" t="inlineStr">
        <is>
          <t>Vita Coco</t>
        </is>
      </c>
      <c r="B683" s="34" t="inlineStr">
        <is>
          <t>Vita Coco Pure Coconut Water | Pineapple | 15 pack 330mL</t>
        </is>
      </c>
      <c r="C683" s="34" t="inlineStr">
        <is>
          <t>2) Electrolyte beverage (RTD)</t>
        </is>
      </c>
      <c r="D683" s="49">
        <f>IF('M2 Electrolyte RTD'!F267="","",'M2 Electrolyte RTD'!F267)</f>
        <v/>
      </c>
      <c r="E683" s="52">
        <f>IF('M2 Electrolyte RTD'!J267="","",'M2 Electrolyte RTD'!J267)</f>
        <v/>
      </c>
      <c r="F683" s="50">
        <f>IF('M2 Electrolyte RTD'!K267="","",'M2 Electrolyte RTD'!K267)</f>
        <v/>
      </c>
      <c r="G683" s="49">
        <f>IF('M2 Electrolyte RTD'!AM267="","",'M2 Electrolyte RTD'!AM267)</f>
        <v/>
      </c>
      <c r="H683" s="50">
        <f>IF('M2 Electrolyte RTD'!N267="","",'M2 Electrolyte RTD'!N267)</f>
        <v/>
      </c>
      <c r="I683" s="34">
        <f>IF('M2 Electrolyte RTD'!AJ267="","",'M2 Electrolyte RTD'!AJ267)</f>
        <v/>
      </c>
      <c r="J683" s="34" t="inlineStr">
        <is>
          <t>Capture live promo to assess.</t>
        </is>
      </c>
    </row>
    <row r="684" ht="28" customHeight="1">
      <c r="A684" s="34" t="inlineStr">
        <is>
          <t>Vita Coco</t>
        </is>
      </c>
      <c r="B684" s="34" t="inlineStr">
        <is>
          <t>Vita Coco Pure Coconut Water | Pineapple | 18 pack 330mL</t>
        </is>
      </c>
      <c r="C684" s="34" t="inlineStr">
        <is>
          <t>2) Electrolyte beverage (RTD)</t>
        </is>
      </c>
      <c r="D684" s="49">
        <f>IF('M2 Electrolyte RTD'!F268="","",'M2 Electrolyte RTD'!F268)</f>
        <v/>
      </c>
      <c r="E684" s="52">
        <f>IF('M2 Electrolyte RTD'!J268="","",'M2 Electrolyte RTD'!J268)</f>
        <v/>
      </c>
      <c r="F684" s="50">
        <f>IF('M2 Electrolyte RTD'!K268="","",'M2 Electrolyte RTD'!K268)</f>
        <v/>
      </c>
      <c r="G684" s="49">
        <f>IF('M2 Electrolyte RTD'!AM268="","",'M2 Electrolyte RTD'!AM268)</f>
        <v/>
      </c>
      <c r="H684" s="50">
        <f>IF('M2 Electrolyte RTD'!N268="","",'M2 Electrolyte RTD'!N268)</f>
        <v/>
      </c>
      <c r="I684" s="34">
        <f>IF('M2 Electrolyte RTD'!AJ268="","",'M2 Electrolyte RTD'!AJ268)</f>
        <v/>
      </c>
      <c r="J684" s="34" t="inlineStr">
        <is>
          <t>Capture live promo to assess.</t>
        </is>
      </c>
    </row>
    <row r="685" ht="28" customHeight="1">
      <c r="A685" s="34" t="inlineStr">
        <is>
          <t>Vita Coco</t>
        </is>
      </c>
      <c r="B685" s="34" t="inlineStr">
        <is>
          <t>Vita Coco Pure Coconut Water | Pineapple | 24 pack 330mL</t>
        </is>
      </c>
      <c r="C685" s="34" t="inlineStr">
        <is>
          <t>2) Electrolyte beverage (RTD)</t>
        </is>
      </c>
      <c r="D685" s="49">
        <f>IF('M2 Electrolyte RTD'!F269="","",'M2 Electrolyte RTD'!F269)</f>
        <v/>
      </c>
      <c r="E685" s="52">
        <f>IF('M2 Electrolyte RTD'!J269="","",'M2 Electrolyte RTD'!J269)</f>
        <v/>
      </c>
      <c r="F685" s="50">
        <f>IF('M2 Electrolyte RTD'!K269="","",'M2 Electrolyte RTD'!K269)</f>
        <v/>
      </c>
      <c r="G685" s="49">
        <f>IF('M2 Electrolyte RTD'!AM269="","",'M2 Electrolyte RTD'!AM269)</f>
        <v/>
      </c>
      <c r="H685" s="50">
        <f>IF('M2 Electrolyte RTD'!N269="","",'M2 Electrolyte RTD'!N269)</f>
        <v/>
      </c>
      <c r="I685" s="34">
        <f>IF('M2 Electrolyte RTD'!AJ269="","",'M2 Electrolyte RTD'!AJ269)</f>
        <v/>
      </c>
      <c r="J685" s="34" t="inlineStr">
        <is>
          <t>Capture live promo to assess.</t>
        </is>
      </c>
    </row>
    <row r="686" ht="28" customHeight="1">
      <c r="A686" s="34" t="inlineStr">
        <is>
          <t>Vita Coco</t>
        </is>
      </c>
      <c r="B686" s="34" t="inlineStr">
        <is>
          <t>Vita Coco Pure Coconut Water | Peach Mango | single 330mL</t>
        </is>
      </c>
      <c r="C686" s="34" t="inlineStr">
        <is>
          <t>2) Electrolyte beverage (RTD)</t>
        </is>
      </c>
      <c r="D686" s="49">
        <f>IF('M2 Electrolyte RTD'!F270="","",'M2 Electrolyte RTD'!F270)</f>
        <v/>
      </c>
      <c r="E686" s="52">
        <f>IF('M2 Electrolyte RTD'!J270="","",'M2 Electrolyte RTD'!J270)</f>
        <v/>
      </c>
      <c r="F686" s="50">
        <f>IF('M2 Electrolyte RTD'!K270="","",'M2 Electrolyte RTD'!K270)</f>
        <v/>
      </c>
      <c r="G686" s="49">
        <f>IF('M2 Electrolyte RTD'!AM270="","",'M2 Electrolyte RTD'!AM270)</f>
        <v/>
      </c>
      <c r="H686" s="50">
        <f>IF('M2 Electrolyte RTD'!N270="","",'M2 Electrolyte RTD'!N270)</f>
        <v/>
      </c>
      <c r="I686" s="34">
        <f>IF('M2 Electrolyte RTD'!AJ270="","",'M2 Electrolyte RTD'!AJ270)</f>
        <v/>
      </c>
      <c r="J686" s="34" t="inlineStr">
        <is>
          <t>Capture live promo to assess.</t>
        </is>
      </c>
    </row>
    <row r="687" ht="28" customHeight="1">
      <c r="A687" s="34" t="inlineStr">
        <is>
          <t>Vita Coco</t>
        </is>
      </c>
      <c r="B687" s="34" t="inlineStr">
        <is>
          <t>Vita Coco Pure Coconut Water | Peach Mango | 8 pack 330mL</t>
        </is>
      </c>
      <c r="C687" s="34" t="inlineStr">
        <is>
          <t>2) Electrolyte beverage (RTD)</t>
        </is>
      </c>
      <c r="D687" s="49">
        <f>IF('M2 Electrolyte RTD'!F271="","",'M2 Electrolyte RTD'!F271)</f>
        <v/>
      </c>
      <c r="E687" s="52">
        <f>IF('M2 Electrolyte RTD'!J271="","",'M2 Electrolyte RTD'!J271)</f>
        <v/>
      </c>
      <c r="F687" s="50">
        <f>IF('M2 Electrolyte RTD'!K271="","",'M2 Electrolyte RTD'!K271)</f>
        <v/>
      </c>
      <c r="G687" s="49">
        <f>IF('M2 Electrolyte RTD'!AM271="","",'M2 Electrolyte RTD'!AM271)</f>
        <v/>
      </c>
      <c r="H687" s="50">
        <f>IF('M2 Electrolyte RTD'!N271="","",'M2 Electrolyte RTD'!N271)</f>
        <v/>
      </c>
      <c r="I687" s="34">
        <f>IF('M2 Electrolyte RTD'!AJ271="","",'M2 Electrolyte RTD'!AJ271)</f>
        <v/>
      </c>
      <c r="J687" s="34" t="inlineStr">
        <is>
          <t>Capture live promo to assess.</t>
        </is>
      </c>
    </row>
    <row r="688" ht="28" customHeight="1">
      <c r="A688" s="34" t="inlineStr">
        <is>
          <t>Vita Coco</t>
        </is>
      </c>
      <c r="B688" s="34" t="inlineStr">
        <is>
          <t>Vita Coco Pure Coconut Water | Peach Mango | 12 pack 330mL</t>
        </is>
      </c>
      <c r="C688" s="34" t="inlineStr">
        <is>
          <t>2) Electrolyte beverage (RTD)</t>
        </is>
      </c>
      <c r="D688" s="49">
        <f>IF('M2 Electrolyte RTD'!F272="","",'M2 Electrolyte RTD'!F272)</f>
        <v/>
      </c>
      <c r="E688" s="52">
        <f>IF('M2 Electrolyte RTD'!J272="","",'M2 Electrolyte RTD'!J272)</f>
        <v/>
      </c>
      <c r="F688" s="50">
        <f>IF('M2 Electrolyte RTD'!K272="","",'M2 Electrolyte RTD'!K272)</f>
        <v/>
      </c>
      <c r="G688" s="49">
        <f>IF('M2 Electrolyte RTD'!AM272="","",'M2 Electrolyte RTD'!AM272)</f>
        <v/>
      </c>
      <c r="H688" s="50">
        <f>IF('M2 Electrolyte RTD'!N272="","",'M2 Electrolyte RTD'!N272)</f>
        <v/>
      </c>
      <c r="I688" s="34">
        <f>IF('M2 Electrolyte RTD'!AJ272="","",'M2 Electrolyte RTD'!AJ272)</f>
        <v/>
      </c>
      <c r="J688" s="34" t="inlineStr">
        <is>
          <t>Capture live promo to assess.</t>
        </is>
      </c>
    </row>
    <row r="689" ht="28" customHeight="1">
      <c r="A689" s="34" t="inlineStr">
        <is>
          <t>Vita Coco</t>
        </is>
      </c>
      <c r="B689" s="34" t="inlineStr">
        <is>
          <t>Vita Coco Pure Coconut Water | Peach Mango | 15 pack 330mL</t>
        </is>
      </c>
      <c r="C689" s="34" t="inlineStr">
        <is>
          <t>2) Electrolyte beverage (RTD)</t>
        </is>
      </c>
      <c r="D689" s="49">
        <f>IF('M2 Electrolyte RTD'!F273="","",'M2 Electrolyte RTD'!F273)</f>
        <v/>
      </c>
      <c r="E689" s="52">
        <f>IF('M2 Electrolyte RTD'!J273="","",'M2 Electrolyte RTD'!J273)</f>
        <v/>
      </c>
      <c r="F689" s="50">
        <f>IF('M2 Electrolyte RTD'!K273="","",'M2 Electrolyte RTD'!K273)</f>
        <v/>
      </c>
      <c r="G689" s="49">
        <f>IF('M2 Electrolyte RTD'!AM273="","",'M2 Electrolyte RTD'!AM273)</f>
        <v/>
      </c>
      <c r="H689" s="50">
        <f>IF('M2 Electrolyte RTD'!N273="","",'M2 Electrolyte RTD'!N273)</f>
        <v/>
      </c>
      <c r="I689" s="34">
        <f>IF('M2 Electrolyte RTD'!AJ273="","",'M2 Electrolyte RTD'!AJ273)</f>
        <v/>
      </c>
      <c r="J689" s="34" t="inlineStr">
        <is>
          <t>Capture live promo to assess.</t>
        </is>
      </c>
    </row>
    <row r="690" ht="28" customHeight="1">
      <c r="A690" s="34" t="inlineStr">
        <is>
          <t>Vita Coco</t>
        </is>
      </c>
      <c r="B690" s="34" t="inlineStr">
        <is>
          <t>Vita Coco Pure Coconut Water | Peach Mango | 18 pack 330mL</t>
        </is>
      </c>
      <c r="C690" s="34" t="inlineStr">
        <is>
          <t>2) Electrolyte beverage (RTD)</t>
        </is>
      </c>
      <c r="D690" s="49">
        <f>IF('M2 Electrolyte RTD'!F274="","",'M2 Electrolyte RTD'!F274)</f>
        <v/>
      </c>
      <c r="E690" s="52">
        <f>IF('M2 Electrolyte RTD'!J274="","",'M2 Electrolyte RTD'!J274)</f>
        <v/>
      </c>
      <c r="F690" s="50">
        <f>IF('M2 Electrolyte RTD'!K274="","",'M2 Electrolyte RTD'!K274)</f>
        <v/>
      </c>
      <c r="G690" s="49">
        <f>IF('M2 Electrolyte RTD'!AM274="","",'M2 Electrolyte RTD'!AM274)</f>
        <v/>
      </c>
      <c r="H690" s="50">
        <f>IF('M2 Electrolyte RTD'!N274="","",'M2 Electrolyte RTD'!N274)</f>
        <v/>
      </c>
      <c r="I690" s="34">
        <f>IF('M2 Electrolyte RTD'!AJ274="","",'M2 Electrolyte RTD'!AJ274)</f>
        <v/>
      </c>
      <c r="J690" s="34" t="inlineStr">
        <is>
          <t>Capture live promo to assess.</t>
        </is>
      </c>
    </row>
    <row r="691" ht="28" customHeight="1">
      <c r="A691" s="34" t="inlineStr">
        <is>
          <t>Vita Coco</t>
        </is>
      </c>
      <c r="B691" s="34" t="inlineStr">
        <is>
          <t>Vita Coco Pure Coconut Water | Peach Mango | 24 pack 330mL</t>
        </is>
      </c>
      <c r="C691" s="34" t="inlineStr">
        <is>
          <t>2) Electrolyte beverage (RTD)</t>
        </is>
      </c>
      <c r="D691" s="49">
        <f>IF('M2 Electrolyte RTD'!F275="","",'M2 Electrolyte RTD'!F275)</f>
        <v/>
      </c>
      <c r="E691" s="52">
        <f>IF('M2 Electrolyte RTD'!J275="","",'M2 Electrolyte RTD'!J275)</f>
        <v/>
      </c>
      <c r="F691" s="50">
        <f>IF('M2 Electrolyte RTD'!K275="","",'M2 Electrolyte RTD'!K275)</f>
        <v/>
      </c>
      <c r="G691" s="49">
        <f>IF('M2 Electrolyte RTD'!AM275="","",'M2 Electrolyte RTD'!AM275)</f>
        <v/>
      </c>
      <c r="H691" s="50">
        <f>IF('M2 Electrolyte RTD'!N275="","",'M2 Electrolyte RTD'!N275)</f>
        <v/>
      </c>
      <c r="I691" s="34">
        <f>IF('M2 Electrolyte RTD'!AJ275="","",'M2 Electrolyte RTD'!AJ275)</f>
        <v/>
      </c>
      <c r="J691" s="34" t="inlineStr">
        <is>
          <t>Capture live promo to assess.</t>
        </is>
      </c>
    </row>
    <row r="692" ht="28" customHeight="1">
      <c r="A692" s="34" t="inlineStr">
        <is>
          <t>Vita Coco</t>
        </is>
      </c>
      <c r="B692" s="34" t="inlineStr">
        <is>
          <t>Vita Coco Pure Coconut Water | The Original (Pressed) | single 330mL</t>
        </is>
      </c>
      <c r="C692" s="34" t="inlineStr">
        <is>
          <t>2) Electrolyte beverage (RTD)</t>
        </is>
      </c>
      <c r="D692" s="49">
        <f>IF('M2 Electrolyte RTD'!F276="","",'M2 Electrolyte RTD'!F276)</f>
        <v/>
      </c>
      <c r="E692" s="52">
        <f>IF('M2 Electrolyte RTD'!J276="","",'M2 Electrolyte RTD'!J276)</f>
        <v/>
      </c>
      <c r="F692" s="50">
        <f>IF('M2 Electrolyte RTD'!K276="","",'M2 Electrolyte RTD'!K276)</f>
        <v/>
      </c>
      <c r="G692" s="49">
        <f>IF('M2 Electrolyte RTD'!AM276="","",'M2 Electrolyte RTD'!AM276)</f>
        <v/>
      </c>
      <c r="H692" s="50">
        <f>IF('M2 Electrolyte RTD'!N276="","",'M2 Electrolyte RTD'!N276)</f>
        <v/>
      </c>
      <c r="I692" s="34">
        <f>IF('M2 Electrolyte RTD'!AJ276="","",'M2 Electrolyte RTD'!AJ276)</f>
        <v/>
      </c>
      <c r="J692" s="34" t="inlineStr">
        <is>
          <t>Capture live promo to assess.</t>
        </is>
      </c>
    </row>
    <row r="693" ht="28" customHeight="1">
      <c r="A693" s="34" t="inlineStr">
        <is>
          <t>Vita Coco</t>
        </is>
      </c>
      <c r="B693" s="34" t="inlineStr">
        <is>
          <t>Vita Coco Pure Coconut Water | The Original (Pressed) | 8 pack 330mL</t>
        </is>
      </c>
      <c r="C693" s="34" t="inlineStr">
        <is>
          <t>2) Electrolyte beverage (RTD)</t>
        </is>
      </c>
      <c r="D693" s="49">
        <f>IF('M2 Electrolyte RTD'!F277="","",'M2 Electrolyte RTD'!F277)</f>
        <v/>
      </c>
      <c r="E693" s="52">
        <f>IF('M2 Electrolyte RTD'!J277="","",'M2 Electrolyte RTD'!J277)</f>
        <v/>
      </c>
      <c r="F693" s="50">
        <f>IF('M2 Electrolyte RTD'!K277="","",'M2 Electrolyte RTD'!K277)</f>
        <v/>
      </c>
      <c r="G693" s="49">
        <f>IF('M2 Electrolyte RTD'!AM277="","",'M2 Electrolyte RTD'!AM277)</f>
        <v/>
      </c>
      <c r="H693" s="50">
        <f>IF('M2 Electrolyte RTD'!N277="","",'M2 Electrolyte RTD'!N277)</f>
        <v/>
      </c>
      <c r="I693" s="34">
        <f>IF('M2 Electrolyte RTD'!AJ277="","",'M2 Electrolyte RTD'!AJ277)</f>
        <v/>
      </c>
      <c r="J693" s="34" t="inlineStr">
        <is>
          <t>Capture live promo to assess.</t>
        </is>
      </c>
    </row>
    <row r="694" ht="28" customHeight="1">
      <c r="A694" s="34" t="inlineStr">
        <is>
          <t>Vita Coco</t>
        </is>
      </c>
      <c r="B694" s="34" t="inlineStr">
        <is>
          <t>Vita Coco Pure Coconut Water | The Original (Pressed) | 12 pack 330mL</t>
        </is>
      </c>
      <c r="C694" s="34" t="inlineStr">
        <is>
          <t>2) Electrolyte beverage (RTD)</t>
        </is>
      </c>
      <c r="D694" s="49">
        <f>IF('M2 Electrolyte RTD'!F278="","",'M2 Electrolyte RTD'!F278)</f>
        <v/>
      </c>
      <c r="E694" s="52">
        <f>IF('M2 Electrolyte RTD'!J278="","",'M2 Electrolyte RTD'!J278)</f>
        <v/>
      </c>
      <c r="F694" s="50">
        <f>IF('M2 Electrolyte RTD'!K278="","",'M2 Electrolyte RTD'!K278)</f>
        <v/>
      </c>
      <c r="G694" s="49">
        <f>IF('M2 Electrolyte RTD'!AM278="","",'M2 Electrolyte RTD'!AM278)</f>
        <v/>
      </c>
      <c r="H694" s="50">
        <f>IF('M2 Electrolyte RTD'!N278="","",'M2 Electrolyte RTD'!N278)</f>
        <v/>
      </c>
      <c r="I694" s="34">
        <f>IF('M2 Electrolyte RTD'!AJ278="","",'M2 Electrolyte RTD'!AJ278)</f>
        <v/>
      </c>
      <c r="J694" s="34" t="inlineStr">
        <is>
          <t>Capture live promo to assess.</t>
        </is>
      </c>
    </row>
    <row r="695" ht="28" customHeight="1">
      <c r="A695" s="34" t="inlineStr">
        <is>
          <t>Vita Coco</t>
        </is>
      </c>
      <c r="B695" s="34" t="inlineStr">
        <is>
          <t>Vita Coco Pure Coconut Water | The Original (Pressed) | 15 pack 330mL</t>
        </is>
      </c>
      <c r="C695" s="34" t="inlineStr">
        <is>
          <t>2) Electrolyte beverage (RTD)</t>
        </is>
      </c>
      <c r="D695" s="49">
        <f>IF('M2 Electrolyte RTD'!F279="","",'M2 Electrolyte RTD'!F279)</f>
        <v/>
      </c>
      <c r="E695" s="52">
        <f>IF('M2 Electrolyte RTD'!J279="","",'M2 Electrolyte RTD'!J279)</f>
        <v/>
      </c>
      <c r="F695" s="50">
        <f>IF('M2 Electrolyte RTD'!K279="","",'M2 Electrolyte RTD'!K279)</f>
        <v/>
      </c>
      <c r="G695" s="49">
        <f>IF('M2 Electrolyte RTD'!AM279="","",'M2 Electrolyte RTD'!AM279)</f>
        <v/>
      </c>
      <c r="H695" s="50">
        <f>IF('M2 Electrolyte RTD'!N279="","",'M2 Electrolyte RTD'!N279)</f>
        <v/>
      </c>
      <c r="I695" s="34">
        <f>IF('M2 Electrolyte RTD'!AJ279="","",'M2 Electrolyte RTD'!AJ279)</f>
        <v/>
      </c>
      <c r="J695" s="34" t="inlineStr">
        <is>
          <t>Capture live promo to assess.</t>
        </is>
      </c>
    </row>
    <row r="696" ht="28" customHeight="1">
      <c r="A696" s="34" t="inlineStr">
        <is>
          <t>Vita Coco</t>
        </is>
      </c>
      <c r="B696" s="34" t="inlineStr">
        <is>
          <t>Vita Coco Pure Coconut Water | The Original (Pressed) | 18 pack 330mL</t>
        </is>
      </c>
      <c r="C696" s="34" t="inlineStr">
        <is>
          <t>2) Electrolyte beverage (RTD)</t>
        </is>
      </c>
      <c r="D696" s="49">
        <f>IF('M2 Electrolyte RTD'!F280="","",'M2 Electrolyte RTD'!F280)</f>
        <v/>
      </c>
      <c r="E696" s="52">
        <f>IF('M2 Electrolyte RTD'!J280="","",'M2 Electrolyte RTD'!J280)</f>
        <v/>
      </c>
      <c r="F696" s="50">
        <f>IF('M2 Electrolyte RTD'!K280="","",'M2 Electrolyte RTD'!K280)</f>
        <v/>
      </c>
      <c r="G696" s="49">
        <f>IF('M2 Electrolyte RTD'!AM280="","",'M2 Electrolyte RTD'!AM280)</f>
        <v/>
      </c>
      <c r="H696" s="50">
        <f>IF('M2 Electrolyte RTD'!N280="","",'M2 Electrolyte RTD'!N280)</f>
        <v/>
      </c>
      <c r="I696" s="34">
        <f>IF('M2 Electrolyte RTD'!AJ280="","",'M2 Electrolyte RTD'!AJ280)</f>
        <v/>
      </c>
      <c r="J696" s="34" t="inlineStr">
        <is>
          <t>Capture live promo to assess.</t>
        </is>
      </c>
    </row>
    <row r="697" ht="28" customHeight="1">
      <c r="A697" s="34" t="inlineStr">
        <is>
          <t>Vita Coco</t>
        </is>
      </c>
      <c r="B697" s="34" t="inlineStr">
        <is>
          <t>Vita Coco Pure Coconut Water | The Original (Pressed) | 24 pack 330mL</t>
        </is>
      </c>
      <c r="C697" s="34" t="inlineStr">
        <is>
          <t>2) Electrolyte beverage (RTD)</t>
        </is>
      </c>
      <c r="D697" s="49">
        <f>IF('M2 Electrolyte RTD'!F281="","",'M2 Electrolyte RTD'!F281)</f>
        <v/>
      </c>
      <c r="E697" s="52">
        <f>IF('M2 Electrolyte RTD'!J281="","",'M2 Electrolyte RTD'!J281)</f>
        <v/>
      </c>
      <c r="F697" s="50">
        <f>IF('M2 Electrolyte RTD'!K281="","",'M2 Electrolyte RTD'!K281)</f>
        <v/>
      </c>
      <c r="G697" s="49">
        <f>IF('M2 Electrolyte RTD'!AM281="","",'M2 Electrolyte RTD'!AM281)</f>
        <v/>
      </c>
      <c r="H697" s="50">
        <f>IF('M2 Electrolyte RTD'!N281="","",'M2 Electrolyte RTD'!N281)</f>
        <v/>
      </c>
      <c r="I697" s="34">
        <f>IF('M2 Electrolyte RTD'!AJ281="","",'M2 Electrolyte RTD'!AJ281)</f>
        <v/>
      </c>
      <c r="J697" s="34" t="inlineStr">
        <is>
          <t>Capture live promo to assess.</t>
        </is>
      </c>
    </row>
    <row r="698" ht="28" customHeight="1">
      <c r="A698" s="34" t="inlineStr">
        <is>
          <t>Electrolit</t>
        </is>
      </c>
      <c r="B698" s="34" t="inlineStr">
        <is>
          <t>Electrolit Hydration Beverage | Strawberry-Kiwi | single 625mL</t>
        </is>
      </c>
      <c r="C698" s="34" t="inlineStr">
        <is>
          <t>2) Electrolyte beverage (RTD)</t>
        </is>
      </c>
      <c r="D698" s="49">
        <f>IF('M2 Electrolyte RTD'!F282="","",'M2 Electrolyte RTD'!F282)</f>
        <v/>
      </c>
      <c r="E698" s="52">
        <f>IF('M2 Electrolyte RTD'!J282="","",'M2 Electrolyte RTD'!J282)</f>
        <v/>
      </c>
      <c r="F698" s="50">
        <f>IF('M2 Electrolyte RTD'!K282="","",'M2 Electrolyte RTD'!K282)</f>
        <v/>
      </c>
      <c r="G698" s="49">
        <f>IF('M2 Electrolyte RTD'!AM282="","",'M2 Electrolyte RTD'!AM282)</f>
        <v/>
      </c>
      <c r="H698" s="50">
        <f>IF('M2 Electrolyte RTD'!N282="","",'M2 Electrolyte RTD'!N282)</f>
        <v/>
      </c>
      <c r="I698" s="34">
        <f>IF('M2 Electrolyte RTD'!AJ282="","",'M2 Electrolyte RTD'!AJ282)</f>
        <v/>
      </c>
      <c r="J698" s="34" t="inlineStr">
        <is>
          <t>Momentum brand; multipack value + S&amp;S.</t>
        </is>
      </c>
    </row>
    <row r="699" ht="28" customHeight="1">
      <c r="A699" s="34" t="inlineStr">
        <is>
          <t>Electrolit</t>
        </is>
      </c>
      <c r="B699" s="34" t="inlineStr">
        <is>
          <t>Electrolit Hydration Beverage | Strawberry-Kiwi | 6 pack 625mL</t>
        </is>
      </c>
      <c r="C699" s="34" t="inlineStr">
        <is>
          <t>2) Electrolyte beverage (RTD)</t>
        </is>
      </c>
      <c r="D699" s="49">
        <f>IF('M2 Electrolyte RTD'!F283="","",'M2 Electrolyte RTD'!F283)</f>
        <v/>
      </c>
      <c r="E699" s="52">
        <f>IF('M2 Electrolyte RTD'!J283="","",'M2 Electrolyte RTD'!J283)</f>
        <v/>
      </c>
      <c r="F699" s="50">
        <f>IF('M2 Electrolyte RTD'!K283="","",'M2 Electrolyte RTD'!K283)</f>
        <v/>
      </c>
      <c r="G699" s="49">
        <f>IF('M2 Electrolyte RTD'!AM283="","",'M2 Electrolyte RTD'!AM283)</f>
        <v/>
      </c>
      <c r="H699" s="50">
        <f>IF('M2 Electrolyte RTD'!N283="","",'M2 Electrolyte RTD'!N283)</f>
        <v/>
      </c>
      <c r="I699" s="34">
        <f>IF('M2 Electrolyte RTD'!AJ283="","",'M2 Electrolyte RTD'!AJ283)</f>
        <v/>
      </c>
      <c r="J699" s="34" t="inlineStr">
        <is>
          <t>Momentum brand; multipack value + S&amp;S.</t>
        </is>
      </c>
    </row>
    <row r="700" ht="28" customHeight="1">
      <c r="A700" s="34" t="inlineStr">
        <is>
          <t>Electrolit</t>
        </is>
      </c>
      <c r="B700" s="34" t="inlineStr">
        <is>
          <t>Electrolit Hydration Beverage | Strawberry-Kiwi | 12 pack 625mL</t>
        </is>
      </c>
      <c r="C700" s="34" t="inlineStr">
        <is>
          <t>2) Electrolyte beverage (RTD)</t>
        </is>
      </c>
      <c r="D700" s="49">
        <f>IF('M2 Electrolyte RTD'!F284="","",'M2 Electrolyte RTD'!F284)</f>
        <v/>
      </c>
      <c r="E700" s="52">
        <f>IF('M2 Electrolyte RTD'!J284="","",'M2 Electrolyte RTD'!J284)</f>
        <v/>
      </c>
      <c r="F700" s="50">
        <f>IF('M2 Electrolyte RTD'!K284="","",'M2 Electrolyte RTD'!K284)</f>
        <v/>
      </c>
      <c r="G700" s="49">
        <f>IF('M2 Electrolyte RTD'!AM284="","",'M2 Electrolyte RTD'!AM284)</f>
        <v/>
      </c>
      <c r="H700" s="50">
        <f>IF('M2 Electrolyte RTD'!N284="","",'M2 Electrolyte RTD'!N284)</f>
        <v/>
      </c>
      <c r="I700" s="34">
        <f>IF('M2 Electrolyte RTD'!AJ284="","",'M2 Electrolyte RTD'!AJ284)</f>
        <v/>
      </c>
      <c r="J700" s="34" t="inlineStr">
        <is>
          <t>Momentum brand; multipack value + S&amp;S.</t>
        </is>
      </c>
    </row>
    <row r="701" ht="28" customHeight="1">
      <c r="A701" s="34" t="inlineStr">
        <is>
          <t>Electrolit</t>
        </is>
      </c>
      <c r="B701" s="34" t="inlineStr">
        <is>
          <t>Electrolit Hydration Beverage | Strawberry-Kiwi | 24 pack 625mL</t>
        </is>
      </c>
      <c r="C701" s="34" t="inlineStr">
        <is>
          <t>2) Electrolyte beverage (RTD)</t>
        </is>
      </c>
      <c r="D701" s="49">
        <f>IF('M2 Electrolyte RTD'!F285="","",'M2 Electrolyte RTD'!F285)</f>
        <v/>
      </c>
      <c r="E701" s="52">
        <f>IF('M2 Electrolyte RTD'!J285="","",'M2 Electrolyte RTD'!J285)</f>
        <v/>
      </c>
      <c r="F701" s="50">
        <f>IF('M2 Electrolyte RTD'!K285="","",'M2 Electrolyte RTD'!K285)</f>
        <v/>
      </c>
      <c r="G701" s="49">
        <f>IF('M2 Electrolyte RTD'!AM285="","",'M2 Electrolyte RTD'!AM285)</f>
        <v/>
      </c>
      <c r="H701" s="50">
        <f>IF('M2 Electrolyte RTD'!N285="","",'M2 Electrolyte RTD'!N285)</f>
        <v/>
      </c>
      <c r="I701" s="34">
        <f>IF('M2 Electrolyte RTD'!AJ285="","",'M2 Electrolyte RTD'!AJ285)</f>
        <v/>
      </c>
      <c r="J701" s="34" t="inlineStr">
        <is>
          <t>Momentum brand; multipack value + S&amp;S.</t>
        </is>
      </c>
    </row>
    <row r="702" ht="28" customHeight="1">
      <c r="A702" s="34" t="inlineStr">
        <is>
          <t>Electrolit</t>
        </is>
      </c>
      <c r="B702" s="34" t="inlineStr">
        <is>
          <t>Electrolit Hydration Beverage | Fruit Punch | single 625mL</t>
        </is>
      </c>
      <c r="C702" s="34" t="inlineStr">
        <is>
          <t>2) Electrolyte beverage (RTD)</t>
        </is>
      </c>
      <c r="D702" s="49">
        <f>IF('M2 Electrolyte RTD'!F286="","",'M2 Electrolyte RTD'!F286)</f>
        <v/>
      </c>
      <c r="E702" s="52">
        <f>IF('M2 Electrolyte RTD'!J286="","",'M2 Electrolyte RTD'!J286)</f>
        <v/>
      </c>
      <c r="F702" s="50">
        <f>IF('M2 Electrolyte RTD'!K286="","",'M2 Electrolyte RTD'!K286)</f>
        <v/>
      </c>
      <c r="G702" s="49">
        <f>IF('M2 Electrolyte RTD'!AM286="","",'M2 Electrolyte RTD'!AM286)</f>
        <v/>
      </c>
      <c r="H702" s="50">
        <f>IF('M2 Electrolyte RTD'!N286="","",'M2 Electrolyte RTD'!N286)</f>
        <v/>
      </c>
      <c r="I702" s="34">
        <f>IF('M2 Electrolyte RTD'!AJ286="","",'M2 Electrolyte RTD'!AJ286)</f>
        <v/>
      </c>
      <c r="J702" s="34" t="inlineStr">
        <is>
          <t>Momentum brand; multipack value + S&amp;S.</t>
        </is>
      </c>
    </row>
    <row r="703" ht="28" customHeight="1">
      <c r="A703" s="34" t="inlineStr">
        <is>
          <t>Electrolit</t>
        </is>
      </c>
      <c r="B703" s="34" t="inlineStr">
        <is>
          <t>Electrolit Hydration Beverage | Fruit Punch | 6 pack 625mL</t>
        </is>
      </c>
      <c r="C703" s="34" t="inlineStr">
        <is>
          <t>2) Electrolyte beverage (RTD)</t>
        </is>
      </c>
      <c r="D703" s="49">
        <f>IF('M2 Electrolyte RTD'!F287="","",'M2 Electrolyte RTD'!F287)</f>
        <v/>
      </c>
      <c r="E703" s="52">
        <f>IF('M2 Electrolyte RTD'!J287="","",'M2 Electrolyte RTD'!J287)</f>
        <v/>
      </c>
      <c r="F703" s="50">
        <f>IF('M2 Electrolyte RTD'!K287="","",'M2 Electrolyte RTD'!K287)</f>
        <v/>
      </c>
      <c r="G703" s="49">
        <f>IF('M2 Electrolyte RTD'!AM287="","",'M2 Electrolyte RTD'!AM287)</f>
        <v/>
      </c>
      <c r="H703" s="50">
        <f>IF('M2 Electrolyte RTD'!N287="","",'M2 Electrolyte RTD'!N287)</f>
        <v/>
      </c>
      <c r="I703" s="34">
        <f>IF('M2 Electrolyte RTD'!AJ287="","",'M2 Electrolyte RTD'!AJ287)</f>
        <v/>
      </c>
      <c r="J703" s="34" t="inlineStr">
        <is>
          <t>Momentum brand; multipack value + S&amp;S.</t>
        </is>
      </c>
    </row>
    <row r="704" ht="28" customHeight="1">
      <c r="A704" s="34" t="inlineStr">
        <is>
          <t>Electrolit</t>
        </is>
      </c>
      <c r="B704" s="34" t="inlineStr">
        <is>
          <t>Electrolit Hydration Beverage | Fruit Punch | 12 pack 625mL</t>
        </is>
      </c>
      <c r="C704" s="34" t="inlineStr">
        <is>
          <t>2) Electrolyte beverage (RTD)</t>
        </is>
      </c>
      <c r="D704" s="49">
        <f>IF('M2 Electrolyte RTD'!F288="","",'M2 Electrolyte RTD'!F288)</f>
        <v/>
      </c>
      <c r="E704" s="52">
        <f>IF('M2 Electrolyte RTD'!J288="","",'M2 Electrolyte RTD'!J288)</f>
        <v/>
      </c>
      <c r="F704" s="50">
        <f>IF('M2 Electrolyte RTD'!K288="","",'M2 Electrolyte RTD'!K288)</f>
        <v/>
      </c>
      <c r="G704" s="49">
        <f>IF('M2 Electrolyte RTD'!AM288="","",'M2 Electrolyte RTD'!AM288)</f>
        <v/>
      </c>
      <c r="H704" s="50">
        <f>IF('M2 Electrolyte RTD'!N288="","",'M2 Electrolyte RTD'!N288)</f>
        <v/>
      </c>
      <c r="I704" s="34">
        <f>IF('M2 Electrolyte RTD'!AJ288="","",'M2 Electrolyte RTD'!AJ288)</f>
        <v/>
      </c>
      <c r="J704" s="34" t="inlineStr">
        <is>
          <t>Momentum brand; multipack value + S&amp;S.</t>
        </is>
      </c>
    </row>
    <row r="705" ht="28" customHeight="1">
      <c r="A705" s="34" t="inlineStr">
        <is>
          <t>Electrolit</t>
        </is>
      </c>
      <c r="B705" s="34" t="inlineStr">
        <is>
          <t>Electrolit Hydration Beverage | Fruit Punch | 24 pack 625mL</t>
        </is>
      </c>
      <c r="C705" s="34" t="inlineStr">
        <is>
          <t>2) Electrolyte beverage (RTD)</t>
        </is>
      </c>
      <c r="D705" s="49">
        <f>IF('M2 Electrolyte RTD'!F289="","",'M2 Electrolyte RTD'!F289)</f>
        <v/>
      </c>
      <c r="E705" s="52">
        <f>IF('M2 Electrolyte RTD'!J289="","",'M2 Electrolyte RTD'!J289)</f>
        <v/>
      </c>
      <c r="F705" s="50">
        <f>IF('M2 Electrolyte RTD'!K289="","",'M2 Electrolyte RTD'!K289)</f>
        <v/>
      </c>
      <c r="G705" s="49">
        <f>IF('M2 Electrolyte RTD'!AM289="","",'M2 Electrolyte RTD'!AM289)</f>
        <v/>
      </c>
      <c r="H705" s="50">
        <f>IF('M2 Electrolyte RTD'!N289="","",'M2 Electrolyte RTD'!N289)</f>
        <v/>
      </c>
      <c r="I705" s="34">
        <f>IF('M2 Electrolyte RTD'!AJ289="","",'M2 Electrolyte RTD'!AJ289)</f>
        <v/>
      </c>
      <c r="J705" s="34" t="inlineStr">
        <is>
          <t>Momentum brand; multipack value + S&amp;S.</t>
        </is>
      </c>
    </row>
    <row r="706" ht="28" customHeight="1">
      <c r="A706" s="34" t="inlineStr">
        <is>
          <t>Electrolit</t>
        </is>
      </c>
      <c r="B706" s="34" t="inlineStr">
        <is>
          <t>Electrolit Hydration Beverage | Watermelon | single 625mL</t>
        </is>
      </c>
      <c r="C706" s="34" t="inlineStr">
        <is>
          <t>2) Electrolyte beverage (RTD)</t>
        </is>
      </c>
      <c r="D706" s="49">
        <f>IF('M2 Electrolyte RTD'!F290="","",'M2 Electrolyte RTD'!F290)</f>
        <v/>
      </c>
      <c r="E706" s="52">
        <f>IF('M2 Electrolyte RTD'!J290="","",'M2 Electrolyte RTD'!J290)</f>
        <v/>
      </c>
      <c r="F706" s="50">
        <f>IF('M2 Electrolyte RTD'!K290="","",'M2 Electrolyte RTD'!K290)</f>
        <v/>
      </c>
      <c r="G706" s="49">
        <f>IF('M2 Electrolyte RTD'!AM290="","",'M2 Electrolyte RTD'!AM290)</f>
        <v/>
      </c>
      <c r="H706" s="50">
        <f>IF('M2 Electrolyte RTD'!N290="","",'M2 Electrolyte RTD'!N290)</f>
        <v/>
      </c>
      <c r="I706" s="34">
        <f>IF('M2 Electrolyte RTD'!AJ290="","",'M2 Electrolyte RTD'!AJ290)</f>
        <v/>
      </c>
      <c r="J706" s="34" t="inlineStr">
        <is>
          <t>Momentum brand; multipack value + S&amp;S.</t>
        </is>
      </c>
    </row>
    <row r="707" ht="28" customHeight="1">
      <c r="A707" s="34" t="inlineStr">
        <is>
          <t>Electrolit</t>
        </is>
      </c>
      <c r="B707" s="34" t="inlineStr">
        <is>
          <t>Electrolit Hydration Beverage | Watermelon | 6 pack 625mL</t>
        </is>
      </c>
      <c r="C707" s="34" t="inlineStr">
        <is>
          <t>2) Electrolyte beverage (RTD)</t>
        </is>
      </c>
      <c r="D707" s="49">
        <f>IF('M2 Electrolyte RTD'!F291="","",'M2 Electrolyte RTD'!F291)</f>
        <v/>
      </c>
      <c r="E707" s="52">
        <f>IF('M2 Electrolyte RTD'!J291="","",'M2 Electrolyte RTD'!J291)</f>
        <v/>
      </c>
      <c r="F707" s="50">
        <f>IF('M2 Electrolyte RTD'!K291="","",'M2 Electrolyte RTD'!K291)</f>
        <v/>
      </c>
      <c r="G707" s="49">
        <f>IF('M2 Electrolyte RTD'!AM291="","",'M2 Electrolyte RTD'!AM291)</f>
        <v/>
      </c>
      <c r="H707" s="50">
        <f>IF('M2 Electrolyte RTD'!N291="","",'M2 Electrolyte RTD'!N291)</f>
        <v/>
      </c>
      <c r="I707" s="34">
        <f>IF('M2 Electrolyte RTD'!AJ291="","",'M2 Electrolyte RTD'!AJ291)</f>
        <v/>
      </c>
      <c r="J707" s="34" t="inlineStr">
        <is>
          <t>Momentum brand; multipack value + S&amp;S.</t>
        </is>
      </c>
    </row>
    <row r="708" ht="28" customHeight="1">
      <c r="A708" s="34" t="inlineStr">
        <is>
          <t>Electrolit</t>
        </is>
      </c>
      <c r="B708" s="34" t="inlineStr">
        <is>
          <t>Electrolit Hydration Beverage | Watermelon | 12 pack 625mL</t>
        </is>
      </c>
      <c r="C708" s="34" t="inlineStr">
        <is>
          <t>2) Electrolyte beverage (RTD)</t>
        </is>
      </c>
      <c r="D708" s="49">
        <f>IF('M2 Electrolyte RTD'!F292="","",'M2 Electrolyte RTD'!F292)</f>
        <v/>
      </c>
      <c r="E708" s="52">
        <f>IF('M2 Electrolyte RTD'!J292="","",'M2 Electrolyte RTD'!J292)</f>
        <v/>
      </c>
      <c r="F708" s="50">
        <f>IF('M2 Electrolyte RTD'!K292="","",'M2 Electrolyte RTD'!K292)</f>
        <v/>
      </c>
      <c r="G708" s="49">
        <f>IF('M2 Electrolyte RTD'!AM292="","",'M2 Electrolyte RTD'!AM292)</f>
        <v/>
      </c>
      <c r="H708" s="50">
        <f>IF('M2 Electrolyte RTD'!N292="","",'M2 Electrolyte RTD'!N292)</f>
        <v/>
      </c>
      <c r="I708" s="34">
        <f>IF('M2 Electrolyte RTD'!AJ292="","",'M2 Electrolyte RTD'!AJ292)</f>
        <v/>
      </c>
      <c r="J708" s="34" t="inlineStr">
        <is>
          <t>Momentum brand; multipack value + S&amp;S.</t>
        </is>
      </c>
    </row>
    <row r="709" ht="28" customHeight="1">
      <c r="A709" s="34" t="inlineStr">
        <is>
          <t>Electrolit</t>
        </is>
      </c>
      <c r="B709" s="34" t="inlineStr">
        <is>
          <t>Electrolit Hydration Beverage | Watermelon | 24 pack 625mL</t>
        </is>
      </c>
      <c r="C709" s="34" t="inlineStr">
        <is>
          <t>2) Electrolyte beverage (RTD)</t>
        </is>
      </c>
      <c r="D709" s="49">
        <f>IF('M2 Electrolyte RTD'!F293="","",'M2 Electrolyte RTD'!F293)</f>
        <v/>
      </c>
      <c r="E709" s="52">
        <f>IF('M2 Electrolyte RTD'!J293="","",'M2 Electrolyte RTD'!J293)</f>
        <v/>
      </c>
      <c r="F709" s="50">
        <f>IF('M2 Electrolyte RTD'!K293="","",'M2 Electrolyte RTD'!K293)</f>
        <v/>
      </c>
      <c r="G709" s="49">
        <f>IF('M2 Electrolyte RTD'!AM293="","",'M2 Electrolyte RTD'!AM293)</f>
        <v/>
      </c>
      <c r="H709" s="50">
        <f>IF('M2 Electrolyte RTD'!N293="","",'M2 Electrolyte RTD'!N293)</f>
        <v/>
      </c>
      <c r="I709" s="34">
        <f>IF('M2 Electrolyte RTD'!AJ293="","",'M2 Electrolyte RTD'!AJ293)</f>
        <v/>
      </c>
      <c r="J709" s="34" t="inlineStr">
        <is>
          <t>Momentum brand; multipack value + S&amp;S.</t>
        </is>
      </c>
    </row>
    <row r="710" ht="28" customHeight="1">
      <c r="A710" s="34" t="inlineStr">
        <is>
          <t>Electrolit</t>
        </is>
      </c>
      <c r="B710" s="34" t="inlineStr">
        <is>
          <t>Electrolit Hydration Beverage | Coconut | single 625mL</t>
        </is>
      </c>
      <c r="C710" s="34" t="inlineStr">
        <is>
          <t>2) Electrolyte beverage (RTD)</t>
        </is>
      </c>
      <c r="D710" s="49">
        <f>IF('M2 Electrolyte RTD'!F294="","",'M2 Electrolyte RTD'!F294)</f>
        <v/>
      </c>
      <c r="E710" s="52">
        <f>IF('M2 Electrolyte RTD'!J294="","",'M2 Electrolyte RTD'!J294)</f>
        <v/>
      </c>
      <c r="F710" s="50">
        <f>IF('M2 Electrolyte RTD'!K294="","",'M2 Electrolyte RTD'!K294)</f>
        <v/>
      </c>
      <c r="G710" s="49">
        <f>IF('M2 Electrolyte RTD'!AM294="","",'M2 Electrolyte RTD'!AM294)</f>
        <v/>
      </c>
      <c r="H710" s="50">
        <f>IF('M2 Electrolyte RTD'!N294="","",'M2 Electrolyte RTD'!N294)</f>
        <v/>
      </c>
      <c r="I710" s="34">
        <f>IF('M2 Electrolyte RTD'!AJ294="","",'M2 Electrolyte RTD'!AJ294)</f>
        <v/>
      </c>
      <c r="J710" s="34" t="inlineStr">
        <is>
          <t>Momentum brand; multipack value + S&amp;S.</t>
        </is>
      </c>
    </row>
    <row r="711" ht="28" customHeight="1">
      <c r="A711" s="34" t="inlineStr">
        <is>
          <t>Electrolit</t>
        </is>
      </c>
      <c r="B711" s="34" t="inlineStr">
        <is>
          <t>Electrolit Hydration Beverage | Coconut | 6 pack 625mL</t>
        </is>
      </c>
      <c r="C711" s="34" t="inlineStr">
        <is>
          <t>2) Electrolyte beverage (RTD)</t>
        </is>
      </c>
      <c r="D711" s="49">
        <f>IF('M2 Electrolyte RTD'!F295="","",'M2 Electrolyte RTD'!F295)</f>
        <v/>
      </c>
      <c r="E711" s="52">
        <f>IF('M2 Electrolyte RTD'!J295="","",'M2 Electrolyte RTD'!J295)</f>
        <v/>
      </c>
      <c r="F711" s="50">
        <f>IF('M2 Electrolyte RTD'!K295="","",'M2 Electrolyte RTD'!K295)</f>
        <v/>
      </c>
      <c r="G711" s="49">
        <f>IF('M2 Electrolyte RTD'!AM295="","",'M2 Electrolyte RTD'!AM295)</f>
        <v/>
      </c>
      <c r="H711" s="50">
        <f>IF('M2 Electrolyte RTD'!N295="","",'M2 Electrolyte RTD'!N295)</f>
        <v/>
      </c>
      <c r="I711" s="34">
        <f>IF('M2 Electrolyte RTD'!AJ295="","",'M2 Electrolyte RTD'!AJ295)</f>
        <v/>
      </c>
      <c r="J711" s="34" t="inlineStr">
        <is>
          <t>Momentum brand; multipack value + S&amp;S.</t>
        </is>
      </c>
    </row>
    <row r="712" ht="28" customHeight="1">
      <c r="A712" s="34" t="inlineStr">
        <is>
          <t>Electrolit</t>
        </is>
      </c>
      <c r="B712" s="34" t="inlineStr">
        <is>
          <t>Electrolit Hydration Beverage | Coconut | 12 pack 625mL</t>
        </is>
      </c>
      <c r="C712" s="34" t="inlineStr">
        <is>
          <t>2) Electrolyte beverage (RTD)</t>
        </is>
      </c>
      <c r="D712" s="49">
        <f>IF('M2 Electrolyte RTD'!F296="","",'M2 Electrolyte RTD'!F296)</f>
        <v/>
      </c>
      <c r="E712" s="52">
        <f>IF('M2 Electrolyte RTD'!J296="","",'M2 Electrolyte RTD'!J296)</f>
        <v/>
      </c>
      <c r="F712" s="50">
        <f>IF('M2 Electrolyte RTD'!K296="","",'M2 Electrolyte RTD'!K296)</f>
        <v/>
      </c>
      <c r="G712" s="49">
        <f>IF('M2 Electrolyte RTD'!AM296="","",'M2 Electrolyte RTD'!AM296)</f>
        <v/>
      </c>
      <c r="H712" s="50">
        <f>IF('M2 Electrolyte RTD'!N296="","",'M2 Electrolyte RTD'!N296)</f>
        <v/>
      </c>
      <c r="I712" s="34">
        <f>IF('M2 Electrolyte RTD'!AJ296="","",'M2 Electrolyte RTD'!AJ296)</f>
        <v/>
      </c>
      <c r="J712" s="34" t="inlineStr">
        <is>
          <t>Momentum brand; multipack value + S&amp;S.</t>
        </is>
      </c>
    </row>
    <row r="713" ht="28" customHeight="1">
      <c r="A713" s="34" t="inlineStr">
        <is>
          <t>Electrolit</t>
        </is>
      </c>
      <c r="B713" s="34" t="inlineStr">
        <is>
          <t>Electrolit Hydration Beverage | Coconut | 24 pack 625mL</t>
        </is>
      </c>
      <c r="C713" s="34" t="inlineStr">
        <is>
          <t>2) Electrolyte beverage (RTD)</t>
        </is>
      </c>
      <c r="D713" s="49">
        <f>IF('M2 Electrolyte RTD'!F297="","",'M2 Electrolyte RTD'!F297)</f>
        <v/>
      </c>
      <c r="E713" s="52">
        <f>IF('M2 Electrolyte RTD'!J297="","",'M2 Electrolyte RTD'!J297)</f>
        <v/>
      </c>
      <c r="F713" s="50">
        <f>IF('M2 Electrolyte RTD'!K297="","",'M2 Electrolyte RTD'!K297)</f>
        <v/>
      </c>
      <c r="G713" s="49">
        <f>IF('M2 Electrolyte RTD'!AM297="","",'M2 Electrolyte RTD'!AM297)</f>
        <v/>
      </c>
      <c r="H713" s="50">
        <f>IF('M2 Electrolyte RTD'!N297="","",'M2 Electrolyte RTD'!N297)</f>
        <v/>
      </c>
      <c r="I713" s="34">
        <f>IF('M2 Electrolyte RTD'!AJ297="","",'M2 Electrolyte RTD'!AJ297)</f>
        <v/>
      </c>
      <c r="J713" s="34" t="inlineStr">
        <is>
          <t>Momentum brand; multipack value + S&amp;S.</t>
        </is>
      </c>
    </row>
    <row r="714" ht="28" customHeight="1">
      <c r="A714" s="34" t="inlineStr">
        <is>
          <t>Electrolit</t>
        </is>
      </c>
      <c r="B714" s="34" t="inlineStr">
        <is>
          <t>Electrolit Hydration Beverage | Blue Raspberry | single 625mL</t>
        </is>
      </c>
      <c r="C714" s="34" t="inlineStr">
        <is>
          <t>2) Electrolyte beverage (RTD)</t>
        </is>
      </c>
      <c r="D714" s="49">
        <f>IF('M2 Electrolyte RTD'!F298="","",'M2 Electrolyte RTD'!F298)</f>
        <v/>
      </c>
      <c r="E714" s="52">
        <f>IF('M2 Electrolyte RTD'!J298="","",'M2 Electrolyte RTD'!J298)</f>
        <v/>
      </c>
      <c r="F714" s="50">
        <f>IF('M2 Electrolyte RTD'!K298="","",'M2 Electrolyte RTD'!K298)</f>
        <v/>
      </c>
      <c r="G714" s="49">
        <f>IF('M2 Electrolyte RTD'!AM298="","",'M2 Electrolyte RTD'!AM298)</f>
        <v/>
      </c>
      <c r="H714" s="50">
        <f>IF('M2 Electrolyte RTD'!N298="","",'M2 Electrolyte RTD'!N298)</f>
        <v/>
      </c>
      <c r="I714" s="34">
        <f>IF('M2 Electrolyte RTD'!AJ298="","",'M2 Electrolyte RTD'!AJ298)</f>
        <v/>
      </c>
      <c r="J714" s="34" t="inlineStr">
        <is>
          <t>Momentum brand; multipack value + S&amp;S.</t>
        </is>
      </c>
    </row>
    <row r="715" ht="28" customHeight="1">
      <c r="A715" s="34" t="inlineStr">
        <is>
          <t>Electrolit</t>
        </is>
      </c>
      <c r="B715" s="34" t="inlineStr">
        <is>
          <t>Electrolit Hydration Beverage | Blue Raspberry | 6 pack 625mL</t>
        </is>
      </c>
      <c r="C715" s="34" t="inlineStr">
        <is>
          <t>2) Electrolyte beverage (RTD)</t>
        </is>
      </c>
      <c r="D715" s="49">
        <f>IF('M2 Electrolyte RTD'!F299="","",'M2 Electrolyte RTD'!F299)</f>
        <v/>
      </c>
      <c r="E715" s="52">
        <f>IF('M2 Electrolyte RTD'!J299="","",'M2 Electrolyte RTD'!J299)</f>
        <v/>
      </c>
      <c r="F715" s="50">
        <f>IF('M2 Electrolyte RTD'!K299="","",'M2 Electrolyte RTD'!K299)</f>
        <v/>
      </c>
      <c r="G715" s="49">
        <f>IF('M2 Electrolyte RTD'!AM299="","",'M2 Electrolyte RTD'!AM299)</f>
        <v/>
      </c>
      <c r="H715" s="50">
        <f>IF('M2 Electrolyte RTD'!N299="","",'M2 Electrolyte RTD'!N299)</f>
        <v/>
      </c>
      <c r="I715" s="34">
        <f>IF('M2 Electrolyte RTD'!AJ299="","",'M2 Electrolyte RTD'!AJ299)</f>
        <v/>
      </c>
      <c r="J715" s="34" t="inlineStr">
        <is>
          <t>Momentum brand; multipack value + S&amp;S.</t>
        </is>
      </c>
    </row>
    <row r="716" ht="28" customHeight="1">
      <c r="A716" s="34" t="inlineStr">
        <is>
          <t>Electrolit</t>
        </is>
      </c>
      <c r="B716" s="34" t="inlineStr">
        <is>
          <t>Electrolit Hydration Beverage | Blue Raspberry | 12 pack 625mL</t>
        </is>
      </c>
      <c r="C716" s="34" t="inlineStr">
        <is>
          <t>2) Electrolyte beverage (RTD)</t>
        </is>
      </c>
      <c r="D716" s="49">
        <f>IF('M2 Electrolyte RTD'!F300="","",'M2 Electrolyte RTD'!F300)</f>
        <v/>
      </c>
      <c r="E716" s="52">
        <f>IF('M2 Electrolyte RTD'!J300="","",'M2 Electrolyte RTD'!J300)</f>
        <v/>
      </c>
      <c r="F716" s="50">
        <f>IF('M2 Electrolyte RTD'!K300="","",'M2 Electrolyte RTD'!K300)</f>
        <v/>
      </c>
      <c r="G716" s="49">
        <f>IF('M2 Electrolyte RTD'!AM300="","",'M2 Electrolyte RTD'!AM300)</f>
        <v/>
      </c>
      <c r="H716" s="50">
        <f>IF('M2 Electrolyte RTD'!N300="","",'M2 Electrolyte RTD'!N300)</f>
        <v/>
      </c>
      <c r="I716" s="34">
        <f>IF('M2 Electrolyte RTD'!AJ300="","",'M2 Electrolyte RTD'!AJ300)</f>
        <v/>
      </c>
      <c r="J716" s="34" t="inlineStr">
        <is>
          <t>Momentum brand; multipack value + S&amp;S.</t>
        </is>
      </c>
    </row>
    <row r="717" ht="28" customHeight="1">
      <c r="A717" s="34" t="inlineStr">
        <is>
          <t>Electrolit</t>
        </is>
      </c>
      <c r="B717" s="34" t="inlineStr">
        <is>
          <t>Electrolit Hydration Beverage | Blue Raspberry | 24 pack 625mL</t>
        </is>
      </c>
      <c r="C717" s="34" t="inlineStr">
        <is>
          <t>2) Electrolyte beverage (RTD)</t>
        </is>
      </c>
      <c r="D717" s="49">
        <f>IF('M2 Electrolyte RTD'!F301="","",'M2 Electrolyte RTD'!F301)</f>
        <v/>
      </c>
      <c r="E717" s="52">
        <f>IF('M2 Electrolyte RTD'!J301="","",'M2 Electrolyte RTD'!J301)</f>
        <v/>
      </c>
      <c r="F717" s="50">
        <f>IF('M2 Electrolyte RTD'!K301="","",'M2 Electrolyte RTD'!K301)</f>
        <v/>
      </c>
      <c r="G717" s="49">
        <f>IF('M2 Electrolyte RTD'!AM301="","",'M2 Electrolyte RTD'!AM301)</f>
        <v/>
      </c>
      <c r="H717" s="50">
        <f>IF('M2 Electrolyte RTD'!N301="","",'M2 Electrolyte RTD'!N301)</f>
        <v/>
      </c>
      <c r="I717" s="34">
        <f>IF('M2 Electrolyte RTD'!AJ301="","",'M2 Electrolyte RTD'!AJ301)</f>
        <v/>
      </c>
      <c r="J717" s="34" t="inlineStr">
        <is>
          <t>Momentum brand; multipack value + S&amp;S.</t>
        </is>
      </c>
    </row>
    <row r="718" ht="28" customHeight="1">
      <c r="A718" s="34" t="inlineStr">
        <is>
          <t>Electrolit</t>
        </is>
      </c>
      <c r="B718" s="34" t="inlineStr">
        <is>
          <t>Electrolit Hydration Beverage | Grape | single 625mL</t>
        </is>
      </c>
      <c r="C718" s="34" t="inlineStr">
        <is>
          <t>2) Electrolyte beverage (RTD)</t>
        </is>
      </c>
      <c r="D718" s="49">
        <f>IF('M2 Electrolyte RTD'!F302="","",'M2 Electrolyte RTD'!F302)</f>
        <v/>
      </c>
      <c r="E718" s="52">
        <f>IF('M2 Electrolyte RTD'!J302="","",'M2 Electrolyte RTD'!J302)</f>
        <v/>
      </c>
      <c r="F718" s="50">
        <f>IF('M2 Electrolyte RTD'!K302="","",'M2 Electrolyte RTD'!K302)</f>
        <v/>
      </c>
      <c r="G718" s="49">
        <f>IF('M2 Electrolyte RTD'!AM302="","",'M2 Electrolyte RTD'!AM302)</f>
        <v/>
      </c>
      <c r="H718" s="50">
        <f>IF('M2 Electrolyte RTD'!N302="","",'M2 Electrolyte RTD'!N302)</f>
        <v/>
      </c>
      <c r="I718" s="34">
        <f>IF('M2 Electrolyte RTD'!AJ302="","",'M2 Electrolyte RTD'!AJ302)</f>
        <v/>
      </c>
      <c r="J718" s="34" t="inlineStr">
        <is>
          <t>Momentum brand; multipack value + S&amp;S.</t>
        </is>
      </c>
    </row>
    <row r="719" ht="28" customHeight="1">
      <c r="A719" s="34" t="inlineStr">
        <is>
          <t>Electrolit</t>
        </is>
      </c>
      <c r="B719" s="34" t="inlineStr">
        <is>
          <t>Electrolit Hydration Beverage | Grape | 6 pack 625mL</t>
        </is>
      </c>
      <c r="C719" s="34" t="inlineStr">
        <is>
          <t>2) Electrolyte beverage (RTD)</t>
        </is>
      </c>
      <c r="D719" s="49">
        <f>IF('M2 Electrolyte RTD'!F303="","",'M2 Electrolyte RTD'!F303)</f>
        <v/>
      </c>
      <c r="E719" s="52">
        <f>IF('M2 Electrolyte RTD'!J303="","",'M2 Electrolyte RTD'!J303)</f>
        <v/>
      </c>
      <c r="F719" s="50">
        <f>IF('M2 Electrolyte RTD'!K303="","",'M2 Electrolyte RTD'!K303)</f>
        <v/>
      </c>
      <c r="G719" s="49">
        <f>IF('M2 Electrolyte RTD'!AM303="","",'M2 Electrolyte RTD'!AM303)</f>
        <v/>
      </c>
      <c r="H719" s="50">
        <f>IF('M2 Electrolyte RTD'!N303="","",'M2 Electrolyte RTD'!N303)</f>
        <v/>
      </c>
      <c r="I719" s="34">
        <f>IF('M2 Electrolyte RTD'!AJ303="","",'M2 Electrolyte RTD'!AJ303)</f>
        <v/>
      </c>
      <c r="J719" s="34" t="inlineStr">
        <is>
          <t>Momentum brand; multipack value + S&amp;S.</t>
        </is>
      </c>
    </row>
    <row r="720" ht="28" customHeight="1">
      <c r="A720" s="34" t="inlineStr">
        <is>
          <t>Electrolit</t>
        </is>
      </c>
      <c r="B720" s="34" t="inlineStr">
        <is>
          <t>Electrolit Hydration Beverage | Grape | 12 pack 625mL</t>
        </is>
      </c>
      <c r="C720" s="34" t="inlineStr">
        <is>
          <t>2) Electrolyte beverage (RTD)</t>
        </is>
      </c>
      <c r="D720" s="49">
        <f>IF('M2 Electrolyte RTD'!F304="","",'M2 Electrolyte RTD'!F304)</f>
        <v/>
      </c>
      <c r="E720" s="52">
        <f>IF('M2 Electrolyte RTD'!J304="","",'M2 Electrolyte RTD'!J304)</f>
        <v/>
      </c>
      <c r="F720" s="50">
        <f>IF('M2 Electrolyte RTD'!K304="","",'M2 Electrolyte RTD'!K304)</f>
        <v/>
      </c>
      <c r="G720" s="49">
        <f>IF('M2 Electrolyte RTD'!AM304="","",'M2 Electrolyte RTD'!AM304)</f>
        <v/>
      </c>
      <c r="H720" s="50">
        <f>IF('M2 Electrolyte RTD'!N304="","",'M2 Electrolyte RTD'!N304)</f>
        <v/>
      </c>
      <c r="I720" s="34">
        <f>IF('M2 Electrolyte RTD'!AJ304="","",'M2 Electrolyte RTD'!AJ304)</f>
        <v/>
      </c>
      <c r="J720" s="34" t="inlineStr">
        <is>
          <t>Momentum brand; multipack value + S&amp;S.</t>
        </is>
      </c>
    </row>
    <row r="721" ht="28" customHeight="1">
      <c r="A721" s="34" t="inlineStr">
        <is>
          <t>Electrolit</t>
        </is>
      </c>
      <c r="B721" s="34" t="inlineStr">
        <is>
          <t>Electrolit Hydration Beverage | Grape | 24 pack 625mL</t>
        </is>
      </c>
      <c r="C721" s="34" t="inlineStr">
        <is>
          <t>2) Electrolyte beverage (RTD)</t>
        </is>
      </c>
      <c r="D721" s="49">
        <f>IF('M2 Electrolyte RTD'!F305="","",'M2 Electrolyte RTD'!F305)</f>
        <v/>
      </c>
      <c r="E721" s="52">
        <f>IF('M2 Electrolyte RTD'!J305="","",'M2 Electrolyte RTD'!J305)</f>
        <v/>
      </c>
      <c r="F721" s="50">
        <f>IF('M2 Electrolyte RTD'!K305="","",'M2 Electrolyte RTD'!K305)</f>
        <v/>
      </c>
      <c r="G721" s="49">
        <f>IF('M2 Electrolyte RTD'!AM305="","",'M2 Electrolyte RTD'!AM305)</f>
        <v/>
      </c>
      <c r="H721" s="50">
        <f>IF('M2 Electrolyte RTD'!N305="","",'M2 Electrolyte RTD'!N305)</f>
        <v/>
      </c>
      <c r="I721" s="34">
        <f>IF('M2 Electrolyte RTD'!AJ305="","",'M2 Electrolyte RTD'!AJ305)</f>
        <v/>
      </c>
      <c r="J721" s="34" t="inlineStr">
        <is>
          <t>Momentum brand; multipack value + S&amp;S.</t>
        </is>
      </c>
    </row>
    <row r="722" ht="28" customHeight="1">
      <c r="A722" s="34" t="inlineStr">
        <is>
          <t>Gatorade</t>
        </is>
      </c>
      <c r="B722" s="34" t="inlineStr">
        <is>
          <t>Gatorade Fit Electrolyte Beverage | Tropical Mango | single 591mL</t>
        </is>
      </c>
      <c r="C722" s="34" t="inlineStr">
        <is>
          <t>2) Electrolyte beverage (RTD)</t>
        </is>
      </c>
      <c r="D722" s="49">
        <f>IF('M2 Electrolyte RTD'!F306="","",'M2 Electrolyte RTD'!F306)</f>
        <v/>
      </c>
      <c r="E722" s="52">
        <f>IF('M2 Electrolyte RTD'!J306="","",'M2 Electrolyte RTD'!J306)</f>
        <v/>
      </c>
      <c r="F722" s="50">
        <f>IF('M2 Electrolyte RTD'!K306="","",'M2 Electrolyte RTD'!K306)</f>
        <v/>
      </c>
      <c r="G722" s="49">
        <f>IF('M2 Electrolyte RTD'!AM306="","",'M2 Electrolyte RTD'!AM306)</f>
        <v/>
      </c>
      <c r="H722" s="50">
        <f>IF('M2 Electrolyte RTD'!N306="","",'M2 Electrolyte RTD'!N306)</f>
        <v/>
      </c>
      <c r="I722" s="34">
        <f>IF('M2 Electrolyte RTD'!AJ306="","",'M2 Electrolyte RTD'!AJ306)</f>
        <v/>
      </c>
      <c r="J722" s="34" t="inlineStr">
        <is>
          <t>Volume + everyday low price; modest S&amp;S.</t>
        </is>
      </c>
    </row>
    <row r="723" ht="28" customHeight="1">
      <c r="A723" s="34" t="inlineStr">
        <is>
          <t>Gatorade</t>
        </is>
      </c>
      <c r="B723" s="34" t="inlineStr">
        <is>
          <t>Gatorade Fit Electrolyte Beverage | Tropical Mango | 6 pack 591mL</t>
        </is>
      </c>
      <c r="C723" s="34" t="inlineStr">
        <is>
          <t>2) Electrolyte beverage (RTD)</t>
        </is>
      </c>
      <c r="D723" s="49">
        <f>IF('M2 Electrolyte RTD'!F307="","",'M2 Electrolyte RTD'!F307)</f>
        <v/>
      </c>
      <c r="E723" s="52">
        <f>IF('M2 Electrolyte RTD'!J307="","",'M2 Electrolyte RTD'!J307)</f>
        <v/>
      </c>
      <c r="F723" s="50">
        <f>IF('M2 Electrolyte RTD'!K307="","",'M2 Electrolyte RTD'!K307)</f>
        <v/>
      </c>
      <c r="G723" s="49">
        <f>IF('M2 Electrolyte RTD'!AM307="","",'M2 Electrolyte RTD'!AM307)</f>
        <v/>
      </c>
      <c r="H723" s="50">
        <f>IF('M2 Electrolyte RTD'!N307="","",'M2 Electrolyte RTD'!N307)</f>
        <v/>
      </c>
      <c r="I723" s="34">
        <f>IF('M2 Electrolyte RTD'!AJ307="","",'M2 Electrolyte RTD'!AJ307)</f>
        <v/>
      </c>
      <c r="J723" s="34" t="inlineStr">
        <is>
          <t>Volume + everyday low price; modest S&amp;S.</t>
        </is>
      </c>
    </row>
    <row r="724" ht="28" customHeight="1">
      <c r="A724" s="34" t="inlineStr">
        <is>
          <t>Gatorade</t>
        </is>
      </c>
      <c r="B724" s="34" t="inlineStr">
        <is>
          <t>Gatorade Fit Electrolyte Beverage | Tropical Mango | 12 pack 591mL</t>
        </is>
      </c>
      <c r="C724" s="34" t="inlineStr">
        <is>
          <t>2) Electrolyte beverage (RTD)</t>
        </is>
      </c>
      <c r="D724" s="49">
        <f>IF('M2 Electrolyte RTD'!F308="","",'M2 Electrolyte RTD'!F308)</f>
        <v/>
      </c>
      <c r="E724" s="52">
        <f>IF('M2 Electrolyte RTD'!J308="","",'M2 Electrolyte RTD'!J308)</f>
        <v/>
      </c>
      <c r="F724" s="50">
        <f>IF('M2 Electrolyte RTD'!K308="","",'M2 Electrolyte RTD'!K308)</f>
        <v/>
      </c>
      <c r="G724" s="49">
        <f>IF('M2 Electrolyte RTD'!AM308="","",'M2 Electrolyte RTD'!AM308)</f>
        <v/>
      </c>
      <c r="H724" s="50">
        <f>IF('M2 Electrolyte RTD'!N308="","",'M2 Electrolyte RTD'!N308)</f>
        <v/>
      </c>
      <c r="I724" s="34">
        <f>IF('M2 Electrolyte RTD'!AJ308="","",'M2 Electrolyte RTD'!AJ308)</f>
        <v/>
      </c>
      <c r="J724" s="34" t="inlineStr">
        <is>
          <t>Volume + everyday low price; modest S&amp;S.</t>
        </is>
      </c>
    </row>
    <row r="725" ht="28" customHeight="1">
      <c r="A725" s="34" t="inlineStr">
        <is>
          <t>Gatorade</t>
        </is>
      </c>
      <c r="B725" s="34" t="inlineStr">
        <is>
          <t>Gatorade Fit Electrolyte Beverage | Tropical Mango | 24 pack 591mL</t>
        </is>
      </c>
      <c r="C725" s="34" t="inlineStr">
        <is>
          <t>2) Electrolyte beverage (RTD)</t>
        </is>
      </c>
      <c r="D725" s="49">
        <f>IF('M2 Electrolyte RTD'!F309="","",'M2 Electrolyte RTD'!F309)</f>
        <v/>
      </c>
      <c r="E725" s="52">
        <f>IF('M2 Electrolyte RTD'!J309="","",'M2 Electrolyte RTD'!J309)</f>
        <v/>
      </c>
      <c r="F725" s="50">
        <f>IF('M2 Electrolyte RTD'!K309="","",'M2 Electrolyte RTD'!K309)</f>
        <v/>
      </c>
      <c r="G725" s="49">
        <f>IF('M2 Electrolyte RTD'!AM309="","",'M2 Electrolyte RTD'!AM309)</f>
        <v/>
      </c>
      <c r="H725" s="50">
        <f>IF('M2 Electrolyte RTD'!N309="","",'M2 Electrolyte RTD'!N309)</f>
        <v/>
      </c>
      <c r="I725" s="34">
        <f>IF('M2 Electrolyte RTD'!AJ309="","",'M2 Electrolyte RTD'!AJ309)</f>
        <v/>
      </c>
      <c r="J725" s="34" t="inlineStr">
        <is>
          <t>Volume + everyday low price; modest S&amp;S.</t>
        </is>
      </c>
    </row>
    <row r="726" ht="28" customHeight="1">
      <c r="A726" s="34" t="inlineStr">
        <is>
          <t>Gatorade</t>
        </is>
      </c>
      <c r="B726" s="34" t="inlineStr">
        <is>
          <t>Gatorade Fit Electrolyte Beverage | Blue Citrus | single 591mL</t>
        </is>
      </c>
      <c r="C726" s="34" t="inlineStr">
        <is>
          <t>2) Electrolyte beverage (RTD)</t>
        </is>
      </c>
      <c r="D726" s="49">
        <f>IF('M2 Electrolyte RTD'!F310="","",'M2 Electrolyte RTD'!F310)</f>
        <v/>
      </c>
      <c r="E726" s="52">
        <f>IF('M2 Electrolyte RTD'!J310="","",'M2 Electrolyte RTD'!J310)</f>
        <v/>
      </c>
      <c r="F726" s="50">
        <f>IF('M2 Electrolyte RTD'!K310="","",'M2 Electrolyte RTD'!K310)</f>
        <v/>
      </c>
      <c r="G726" s="49">
        <f>IF('M2 Electrolyte RTD'!AM310="","",'M2 Electrolyte RTD'!AM310)</f>
        <v/>
      </c>
      <c r="H726" s="50">
        <f>IF('M2 Electrolyte RTD'!N310="","",'M2 Electrolyte RTD'!N310)</f>
        <v/>
      </c>
      <c r="I726" s="34">
        <f>IF('M2 Electrolyte RTD'!AJ310="","",'M2 Electrolyte RTD'!AJ310)</f>
        <v/>
      </c>
      <c r="J726" s="34" t="inlineStr">
        <is>
          <t>Volume + everyday low price; modest S&amp;S.</t>
        </is>
      </c>
    </row>
    <row r="727" ht="28" customHeight="1">
      <c r="A727" s="34" t="inlineStr">
        <is>
          <t>Gatorade</t>
        </is>
      </c>
      <c r="B727" s="34" t="inlineStr">
        <is>
          <t>Gatorade Fit Electrolyte Beverage | Blue Citrus | 6 pack 591mL</t>
        </is>
      </c>
      <c r="C727" s="34" t="inlineStr">
        <is>
          <t>2) Electrolyte beverage (RTD)</t>
        </is>
      </c>
      <c r="D727" s="49">
        <f>IF('M2 Electrolyte RTD'!F311="","",'M2 Electrolyte RTD'!F311)</f>
        <v/>
      </c>
      <c r="E727" s="52">
        <f>IF('M2 Electrolyte RTD'!J311="","",'M2 Electrolyte RTD'!J311)</f>
        <v/>
      </c>
      <c r="F727" s="50">
        <f>IF('M2 Electrolyte RTD'!K311="","",'M2 Electrolyte RTD'!K311)</f>
        <v/>
      </c>
      <c r="G727" s="49">
        <f>IF('M2 Electrolyte RTD'!AM311="","",'M2 Electrolyte RTD'!AM311)</f>
        <v/>
      </c>
      <c r="H727" s="50">
        <f>IF('M2 Electrolyte RTD'!N311="","",'M2 Electrolyte RTD'!N311)</f>
        <v/>
      </c>
      <c r="I727" s="34">
        <f>IF('M2 Electrolyte RTD'!AJ311="","",'M2 Electrolyte RTD'!AJ311)</f>
        <v/>
      </c>
      <c r="J727" s="34" t="inlineStr">
        <is>
          <t>Volume + everyday low price; modest S&amp;S.</t>
        </is>
      </c>
    </row>
    <row r="728" ht="28" customHeight="1">
      <c r="A728" s="34" t="inlineStr">
        <is>
          <t>Gatorade</t>
        </is>
      </c>
      <c r="B728" s="34" t="inlineStr">
        <is>
          <t>Gatorade Fit Electrolyte Beverage | Blue Citrus | 12 pack 591mL</t>
        </is>
      </c>
      <c r="C728" s="34" t="inlineStr">
        <is>
          <t>2) Electrolyte beverage (RTD)</t>
        </is>
      </c>
      <c r="D728" s="49">
        <f>IF('M2 Electrolyte RTD'!F312="","",'M2 Electrolyte RTD'!F312)</f>
        <v/>
      </c>
      <c r="E728" s="52">
        <f>IF('M2 Electrolyte RTD'!J312="","",'M2 Electrolyte RTD'!J312)</f>
        <v/>
      </c>
      <c r="F728" s="50">
        <f>IF('M2 Electrolyte RTD'!K312="","",'M2 Electrolyte RTD'!K312)</f>
        <v/>
      </c>
      <c r="G728" s="49">
        <f>IF('M2 Electrolyte RTD'!AM312="","",'M2 Electrolyte RTD'!AM312)</f>
        <v/>
      </c>
      <c r="H728" s="50">
        <f>IF('M2 Electrolyte RTD'!N312="","",'M2 Electrolyte RTD'!N312)</f>
        <v/>
      </c>
      <c r="I728" s="34">
        <f>IF('M2 Electrolyte RTD'!AJ312="","",'M2 Electrolyte RTD'!AJ312)</f>
        <v/>
      </c>
      <c r="J728" s="34" t="inlineStr">
        <is>
          <t>Volume + everyday low price; modest S&amp;S.</t>
        </is>
      </c>
    </row>
    <row r="729" ht="28" customHeight="1">
      <c r="A729" s="34" t="inlineStr">
        <is>
          <t>Gatorade</t>
        </is>
      </c>
      <c r="B729" s="34" t="inlineStr">
        <is>
          <t>Gatorade Fit Electrolyte Beverage | Blue Citrus | 24 pack 591mL</t>
        </is>
      </c>
      <c r="C729" s="34" t="inlineStr">
        <is>
          <t>2) Electrolyte beverage (RTD)</t>
        </is>
      </c>
      <c r="D729" s="49">
        <f>IF('M2 Electrolyte RTD'!F313="","",'M2 Electrolyte RTD'!F313)</f>
        <v/>
      </c>
      <c r="E729" s="52">
        <f>IF('M2 Electrolyte RTD'!J313="","",'M2 Electrolyte RTD'!J313)</f>
        <v/>
      </c>
      <c r="F729" s="50">
        <f>IF('M2 Electrolyte RTD'!K313="","",'M2 Electrolyte RTD'!K313)</f>
        <v/>
      </c>
      <c r="G729" s="49">
        <f>IF('M2 Electrolyte RTD'!AM313="","",'M2 Electrolyte RTD'!AM313)</f>
        <v/>
      </c>
      <c r="H729" s="50">
        <f>IF('M2 Electrolyte RTD'!N313="","",'M2 Electrolyte RTD'!N313)</f>
        <v/>
      </c>
      <c r="I729" s="34">
        <f>IF('M2 Electrolyte RTD'!AJ313="","",'M2 Electrolyte RTD'!AJ313)</f>
        <v/>
      </c>
      <c r="J729" s="34" t="inlineStr">
        <is>
          <t>Volume + everyday low price; modest S&amp;S.</t>
        </is>
      </c>
    </row>
    <row r="730" ht="28" customHeight="1">
      <c r="A730" s="34" t="inlineStr">
        <is>
          <t>Gatorade</t>
        </is>
      </c>
      <c r="B730" s="34" t="inlineStr">
        <is>
          <t>Gatorade Fit Electrolyte Beverage | Strawberry Watermelon | single 591mL</t>
        </is>
      </c>
      <c r="C730" s="34" t="inlineStr">
        <is>
          <t>2) Electrolyte beverage (RTD)</t>
        </is>
      </c>
      <c r="D730" s="49">
        <f>IF('M2 Electrolyte RTD'!F314="","",'M2 Electrolyte RTD'!F314)</f>
        <v/>
      </c>
      <c r="E730" s="52">
        <f>IF('M2 Electrolyte RTD'!J314="","",'M2 Electrolyte RTD'!J314)</f>
        <v/>
      </c>
      <c r="F730" s="50">
        <f>IF('M2 Electrolyte RTD'!K314="","",'M2 Electrolyte RTD'!K314)</f>
        <v/>
      </c>
      <c r="G730" s="49">
        <f>IF('M2 Electrolyte RTD'!AM314="","",'M2 Electrolyte RTD'!AM314)</f>
        <v/>
      </c>
      <c r="H730" s="50">
        <f>IF('M2 Electrolyte RTD'!N314="","",'M2 Electrolyte RTD'!N314)</f>
        <v/>
      </c>
      <c r="I730" s="34">
        <f>IF('M2 Electrolyte RTD'!AJ314="","",'M2 Electrolyte RTD'!AJ314)</f>
        <v/>
      </c>
      <c r="J730" s="34" t="inlineStr">
        <is>
          <t>Volume + everyday low price; modest S&amp;S.</t>
        </is>
      </c>
    </row>
    <row r="731" ht="28" customHeight="1">
      <c r="A731" s="34" t="inlineStr">
        <is>
          <t>Gatorade</t>
        </is>
      </c>
      <c r="B731" s="34" t="inlineStr">
        <is>
          <t>Gatorade Fit Electrolyte Beverage | Strawberry Watermelon | 6 pack 591mL</t>
        </is>
      </c>
      <c r="C731" s="34" t="inlineStr">
        <is>
          <t>2) Electrolyte beverage (RTD)</t>
        </is>
      </c>
      <c r="D731" s="49">
        <f>IF('M2 Electrolyte RTD'!F315="","",'M2 Electrolyte RTD'!F315)</f>
        <v/>
      </c>
      <c r="E731" s="52">
        <f>IF('M2 Electrolyte RTD'!J315="","",'M2 Electrolyte RTD'!J315)</f>
        <v/>
      </c>
      <c r="F731" s="50">
        <f>IF('M2 Electrolyte RTD'!K315="","",'M2 Electrolyte RTD'!K315)</f>
        <v/>
      </c>
      <c r="G731" s="49">
        <f>IF('M2 Electrolyte RTD'!AM315="","",'M2 Electrolyte RTD'!AM315)</f>
        <v/>
      </c>
      <c r="H731" s="50">
        <f>IF('M2 Electrolyte RTD'!N315="","",'M2 Electrolyte RTD'!N315)</f>
        <v/>
      </c>
      <c r="I731" s="34">
        <f>IF('M2 Electrolyte RTD'!AJ315="","",'M2 Electrolyte RTD'!AJ315)</f>
        <v/>
      </c>
      <c r="J731" s="34" t="inlineStr">
        <is>
          <t>Volume + everyday low price; modest S&amp;S.</t>
        </is>
      </c>
    </row>
    <row r="732" ht="28" customHeight="1">
      <c r="A732" s="34" t="inlineStr">
        <is>
          <t>Gatorade</t>
        </is>
      </c>
      <c r="B732" s="34" t="inlineStr">
        <is>
          <t>Gatorade Fit Electrolyte Beverage | Strawberry Watermelon | 12 pack 591mL</t>
        </is>
      </c>
      <c r="C732" s="34" t="inlineStr">
        <is>
          <t>2) Electrolyte beverage (RTD)</t>
        </is>
      </c>
      <c r="D732" s="49">
        <f>IF('M2 Electrolyte RTD'!F316="","",'M2 Electrolyte RTD'!F316)</f>
        <v/>
      </c>
      <c r="E732" s="52">
        <f>IF('M2 Electrolyte RTD'!J316="","",'M2 Electrolyte RTD'!J316)</f>
        <v/>
      </c>
      <c r="F732" s="50">
        <f>IF('M2 Electrolyte RTD'!K316="","",'M2 Electrolyte RTD'!K316)</f>
        <v/>
      </c>
      <c r="G732" s="49">
        <f>IF('M2 Electrolyte RTD'!AM316="","",'M2 Electrolyte RTD'!AM316)</f>
        <v/>
      </c>
      <c r="H732" s="50">
        <f>IF('M2 Electrolyte RTD'!N316="","",'M2 Electrolyte RTD'!N316)</f>
        <v/>
      </c>
      <c r="I732" s="34">
        <f>IF('M2 Electrolyte RTD'!AJ316="","",'M2 Electrolyte RTD'!AJ316)</f>
        <v/>
      </c>
      <c r="J732" s="34" t="inlineStr">
        <is>
          <t>Volume + everyday low price; modest S&amp;S.</t>
        </is>
      </c>
    </row>
    <row r="733" ht="28" customHeight="1">
      <c r="A733" s="34" t="inlineStr">
        <is>
          <t>Gatorade</t>
        </is>
      </c>
      <c r="B733" s="34" t="inlineStr">
        <is>
          <t>Gatorade Fit Electrolyte Beverage | Strawberry Watermelon | 24 pack 591mL</t>
        </is>
      </c>
      <c r="C733" s="34" t="inlineStr">
        <is>
          <t>2) Electrolyte beverage (RTD)</t>
        </is>
      </c>
      <c r="D733" s="49">
        <f>IF('M2 Electrolyte RTD'!F317="","",'M2 Electrolyte RTD'!F317)</f>
        <v/>
      </c>
      <c r="E733" s="52">
        <f>IF('M2 Electrolyte RTD'!J317="","",'M2 Electrolyte RTD'!J317)</f>
        <v/>
      </c>
      <c r="F733" s="50">
        <f>IF('M2 Electrolyte RTD'!K317="","",'M2 Electrolyte RTD'!K317)</f>
        <v/>
      </c>
      <c r="G733" s="49">
        <f>IF('M2 Electrolyte RTD'!AM317="","",'M2 Electrolyte RTD'!AM317)</f>
        <v/>
      </c>
      <c r="H733" s="50">
        <f>IF('M2 Electrolyte RTD'!N317="","",'M2 Electrolyte RTD'!N317)</f>
        <v/>
      </c>
      <c r="I733" s="34">
        <f>IF('M2 Electrolyte RTD'!AJ317="","",'M2 Electrolyte RTD'!AJ317)</f>
        <v/>
      </c>
      <c r="J733" s="34" t="inlineStr">
        <is>
          <t>Volume + everyday low price; modest S&amp;S.</t>
        </is>
      </c>
    </row>
    <row r="734" ht="28" customHeight="1">
      <c r="A734" s="34" t="inlineStr">
        <is>
          <t>Gatorade</t>
        </is>
      </c>
      <c r="B734" s="34" t="inlineStr">
        <is>
          <t>Gatorade Fit Electrolyte Beverage | Watermelon Strawberry | single 591mL</t>
        </is>
      </c>
      <c r="C734" s="34" t="inlineStr">
        <is>
          <t>2) Electrolyte beverage (RTD)</t>
        </is>
      </c>
      <c r="D734" s="49">
        <f>IF('M2 Electrolyte RTD'!F318="","",'M2 Electrolyte RTD'!F318)</f>
        <v/>
      </c>
      <c r="E734" s="52">
        <f>IF('M2 Electrolyte RTD'!J318="","",'M2 Electrolyte RTD'!J318)</f>
        <v/>
      </c>
      <c r="F734" s="50">
        <f>IF('M2 Electrolyte RTD'!K318="","",'M2 Electrolyte RTD'!K318)</f>
        <v/>
      </c>
      <c r="G734" s="49">
        <f>IF('M2 Electrolyte RTD'!AM318="","",'M2 Electrolyte RTD'!AM318)</f>
        <v/>
      </c>
      <c r="H734" s="50">
        <f>IF('M2 Electrolyte RTD'!N318="","",'M2 Electrolyte RTD'!N318)</f>
        <v/>
      </c>
      <c r="I734" s="34">
        <f>IF('M2 Electrolyte RTD'!AJ318="","",'M2 Electrolyte RTD'!AJ318)</f>
        <v/>
      </c>
      <c r="J734" s="34" t="inlineStr">
        <is>
          <t>Volume + everyday low price; modest S&amp;S.</t>
        </is>
      </c>
    </row>
    <row r="735" ht="28" customHeight="1">
      <c r="A735" s="34" t="inlineStr">
        <is>
          <t>Gatorade</t>
        </is>
      </c>
      <c r="B735" s="34" t="inlineStr">
        <is>
          <t>Gatorade Fit Electrolyte Beverage | Watermelon Strawberry | 6 pack 591mL</t>
        </is>
      </c>
      <c r="C735" s="34" t="inlineStr">
        <is>
          <t>2) Electrolyte beverage (RTD)</t>
        </is>
      </c>
      <c r="D735" s="49">
        <f>IF('M2 Electrolyte RTD'!F319="","",'M2 Electrolyte RTD'!F319)</f>
        <v/>
      </c>
      <c r="E735" s="52">
        <f>IF('M2 Electrolyte RTD'!J319="","",'M2 Electrolyte RTD'!J319)</f>
        <v/>
      </c>
      <c r="F735" s="50">
        <f>IF('M2 Electrolyte RTD'!K319="","",'M2 Electrolyte RTD'!K319)</f>
        <v/>
      </c>
      <c r="G735" s="49">
        <f>IF('M2 Electrolyte RTD'!AM319="","",'M2 Electrolyte RTD'!AM319)</f>
        <v/>
      </c>
      <c r="H735" s="50">
        <f>IF('M2 Electrolyte RTD'!N319="","",'M2 Electrolyte RTD'!N319)</f>
        <v/>
      </c>
      <c r="I735" s="34">
        <f>IF('M2 Electrolyte RTD'!AJ319="","",'M2 Electrolyte RTD'!AJ319)</f>
        <v/>
      </c>
      <c r="J735" s="34" t="inlineStr">
        <is>
          <t>Volume + everyday low price; modest S&amp;S.</t>
        </is>
      </c>
    </row>
    <row r="736" ht="28" customHeight="1">
      <c r="A736" s="34" t="inlineStr">
        <is>
          <t>Gatorade</t>
        </is>
      </c>
      <c r="B736" s="34" t="inlineStr">
        <is>
          <t>Gatorade Fit Electrolyte Beverage | Watermelon Strawberry | 12 pack 591mL</t>
        </is>
      </c>
      <c r="C736" s="34" t="inlineStr">
        <is>
          <t>2) Electrolyte beverage (RTD)</t>
        </is>
      </c>
      <c r="D736" s="49">
        <f>IF('M2 Electrolyte RTD'!F320="","",'M2 Electrolyte RTD'!F320)</f>
        <v/>
      </c>
      <c r="E736" s="52">
        <f>IF('M2 Electrolyte RTD'!J320="","",'M2 Electrolyte RTD'!J320)</f>
        <v/>
      </c>
      <c r="F736" s="50">
        <f>IF('M2 Electrolyte RTD'!K320="","",'M2 Electrolyte RTD'!K320)</f>
        <v/>
      </c>
      <c r="G736" s="49">
        <f>IF('M2 Electrolyte RTD'!AM320="","",'M2 Electrolyte RTD'!AM320)</f>
        <v/>
      </c>
      <c r="H736" s="50">
        <f>IF('M2 Electrolyte RTD'!N320="","",'M2 Electrolyte RTD'!N320)</f>
        <v/>
      </c>
      <c r="I736" s="34">
        <f>IF('M2 Electrolyte RTD'!AJ320="","",'M2 Electrolyte RTD'!AJ320)</f>
        <v/>
      </c>
      <c r="J736" s="34" t="inlineStr">
        <is>
          <t>Volume + everyday low price; modest S&amp;S.</t>
        </is>
      </c>
    </row>
    <row r="737" ht="28" customHeight="1">
      <c r="A737" s="34" t="inlineStr">
        <is>
          <t>Gatorade</t>
        </is>
      </c>
      <c r="B737" s="34" t="inlineStr">
        <is>
          <t>Gatorade Fit Electrolyte Beverage | Watermelon Strawberry | 24 pack 591mL</t>
        </is>
      </c>
      <c r="C737" s="34" t="inlineStr">
        <is>
          <t>2) Electrolyte beverage (RTD)</t>
        </is>
      </c>
      <c r="D737" s="49">
        <f>IF('M2 Electrolyte RTD'!F321="","",'M2 Electrolyte RTD'!F321)</f>
        <v/>
      </c>
      <c r="E737" s="52">
        <f>IF('M2 Electrolyte RTD'!J321="","",'M2 Electrolyte RTD'!J321)</f>
        <v/>
      </c>
      <c r="F737" s="50">
        <f>IF('M2 Electrolyte RTD'!K321="","",'M2 Electrolyte RTD'!K321)</f>
        <v/>
      </c>
      <c r="G737" s="49">
        <f>IF('M2 Electrolyte RTD'!AM321="","",'M2 Electrolyte RTD'!AM321)</f>
        <v/>
      </c>
      <c r="H737" s="50">
        <f>IF('M2 Electrolyte RTD'!N321="","",'M2 Electrolyte RTD'!N321)</f>
        <v/>
      </c>
      <c r="I737" s="34">
        <f>IF('M2 Electrolyte RTD'!AJ321="","",'M2 Electrolyte RTD'!AJ321)</f>
        <v/>
      </c>
      <c r="J737" s="34" t="inlineStr">
        <is>
          <t>Volume + everyday low price; modest S&amp;S.</t>
        </is>
      </c>
    </row>
    <row r="738" ht="28" customHeight="1">
      <c r="A738" s="34" t="inlineStr">
        <is>
          <t>OLIPOP</t>
        </is>
      </c>
      <c r="B738" s="34" t="inlineStr">
        <is>
          <t>OLIPOP Prebiotic Soda | Vintage Cola | single 355mL</t>
        </is>
      </c>
      <c r="C738" s="34" t="inlineStr">
        <is>
          <t>3) Functional beverage (still/sparkling)</t>
        </is>
      </c>
      <c r="D738" s="49">
        <f>IF('M3 Functional Beverage'!F2="","",'M3 Functional Beverage'!F2)</f>
        <v/>
      </c>
      <c r="E738" s="52">
        <f>IF('M3 Functional Beverage'!J2="","",'M3 Functional Beverage'!J2)</f>
        <v/>
      </c>
      <c r="F738" s="50">
        <f>IF('M3 Functional Beverage'!K2="","",'M3 Functional Beverage'!K2)</f>
        <v/>
      </c>
      <c r="G738" s="49">
        <f>IF('M3 Functional Beverage'!AM2="","",'M3 Functional Beverage'!AM2)</f>
        <v/>
      </c>
      <c r="H738" s="50">
        <f>IF('M3 Functional Beverage'!N2="","",'M3 Functional Beverage'!N2)</f>
        <v/>
      </c>
      <c r="I738" s="34">
        <f>IF('M3 Functional Beverage'!AJ2="","",'M3 Functional Beverage'!AJ2)</f>
        <v/>
      </c>
      <c r="J738" s="34" t="inlineStr">
        <is>
          <t>S&amp;S to lock repeat; premium price held.</t>
        </is>
      </c>
    </row>
    <row r="739" ht="28" customHeight="1">
      <c r="A739" s="34" t="inlineStr">
        <is>
          <t>OLIPOP</t>
        </is>
      </c>
      <c r="B739" s="34" t="inlineStr">
        <is>
          <t>OLIPOP Prebiotic Soda | Vintage Cola | 8 pack 355mL</t>
        </is>
      </c>
      <c r="C739" s="34" t="inlineStr">
        <is>
          <t>3) Functional beverage (still/sparkling)</t>
        </is>
      </c>
      <c r="D739" s="49">
        <f>IF('M3 Functional Beverage'!F3="","",'M3 Functional Beverage'!F3)</f>
        <v/>
      </c>
      <c r="E739" s="52">
        <f>IF('M3 Functional Beverage'!J3="","",'M3 Functional Beverage'!J3)</f>
        <v/>
      </c>
      <c r="F739" s="50">
        <f>IF('M3 Functional Beverage'!K3="","",'M3 Functional Beverage'!K3)</f>
        <v/>
      </c>
      <c r="G739" s="49">
        <f>IF('M3 Functional Beverage'!AM3="","",'M3 Functional Beverage'!AM3)</f>
        <v/>
      </c>
      <c r="H739" s="50">
        <f>IF('M3 Functional Beverage'!N3="","",'M3 Functional Beverage'!N3)</f>
        <v/>
      </c>
      <c r="I739" s="34">
        <f>IF('M3 Functional Beverage'!AJ3="","",'M3 Functional Beverage'!AJ3)</f>
        <v/>
      </c>
      <c r="J739" s="34" t="inlineStr">
        <is>
          <t>S&amp;S to lock repeat; premium price held.</t>
        </is>
      </c>
    </row>
    <row r="740" ht="28" customHeight="1">
      <c r="A740" s="34" t="inlineStr">
        <is>
          <t>OLIPOP</t>
        </is>
      </c>
      <c r="B740" s="34" t="inlineStr">
        <is>
          <t>OLIPOP Prebiotic Soda | Vintage Cola | 12 pack 355mL</t>
        </is>
      </c>
      <c r="C740" s="34" t="inlineStr">
        <is>
          <t>3) Functional beverage (still/sparkling)</t>
        </is>
      </c>
      <c r="D740" s="49">
        <f>IF('M3 Functional Beverage'!F4="","",'M3 Functional Beverage'!F4)</f>
        <v/>
      </c>
      <c r="E740" s="52">
        <f>IF('M3 Functional Beverage'!J4="","",'M3 Functional Beverage'!J4)</f>
        <v/>
      </c>
      <c r="F740" s="50">
        <f>IF('M3 Functional Beverage'!K4="","",'M3 Functional Beverage'!K4)</f>
        <v/>
      </c>
      <c r="G740" s="49">
        <f>IF('M3 Functional Beverage'!AM4="","",'M3 Functional Beverage'!AM4)</f>
        <v/>
      </c>
      <c r="H740" s="50">
        <f>IF('M3 Functional Beverage'!N4="","",'M3 Functional Beverage'!N4)</f>
        <v/>
      </c>
      <c r="I740" s="34">
        <f>IF('M3 Functional Beverage'!AJ4="","",'M3 Functional Beverage'!AJ4)</f>
        <v/>
      </c>
      <c r="J740" s="34" t="inlineStr">
        <is>
          <t>S&amp;S to lock repeat; premium price held.</t>
        </is>
      </c>
    </row>
    <row r="741" ht="28" customHeight="1">
      <c r="A741" s="34" t="inlineStr">
        <is>
          <t>OLIPOP</t>
        </is>
      </c>
      <c r="B741" s="34" t="inlineStr">
        <is>
          <t>OLIPOP Prebiotic Soda | Vintage Cola | 15 pack 355mL</t>
        </is>
      </c>
      <c r="C741" s="34" t="inlineStr">
        <is>
          <t>3) Functional beverage (still/sparkling)</t>
        </is>
      </c>
      <c r="D741" s="49">
        <f>IF('M3 Functional Beverage'!F5="","",'M3 Functional Beverage'!F5)</f>
        <v/>
      </c>
      <c r="E741" s="52">
        <f>IF('M3 Functional Beverage'!J5="","",'M3 Functional Beverage'!J5)</f>
        <v/>
      </c>
      <c r="F741" s="50">
        <f>IF('M3 Functional Beverage'!K5="","",'M3 Functional Beverage'!K5)</f>
        <v/>
      </c>
      <c r="G741" s="49">
        <f>IF('M3 Functional Beverage'!AM5="","",'M3 Functional Beverage'!AM5)</f>
        <v/>
      </c>
      <c r="H741" s="50">
        <f>IF('M3 Functional Beverage'!N5="","",'M3 Functional Beverage'!N5)</f>
        <v/>
      </c>
      <c r="I741" s="34">
        <f>IF('M3 Functional Beverage'!AJ5="","",'M3 Functional Beverage'!AJ5)</f>
        <v/>
      </c>
      <c r="J741" s="34" t="inlineStr">
        <is>
          <t>S&amp;S to lock repeat; premium price held.</t>
        </is>
      </c>
    </row>
    <row r="742" ht="28" customHeight="1">
      <c r="A742" s="34" t="inlineStr">
        <is>
          <t>OLIPOP</t>
        </is>
      </c>
      <c r="B742" s="34" t="inlineStr">
        <is>
          <t>OLIPOP Prebiotic Soda | Vintage Cola | 18 pack 355mL</t>
        </is>
      </c>
      <c r="C742" s="34" t="inlineStr">
        <is>
          <t>3) Functional beverage (still/sparkling)</t>
        </is>
      </c>
      <c r="D742" s="49">
        <f>IF('M3 Functional Beverage'!F6="","",'M3 Functional Beverage'!F6)</f>
        <v/>
      </c>
      <c r="E742" s="52">
        <f>IF('M3 Functional Beverage'!J6="","",'M3 Functional Beverage'!J6)</f>
        <v/>
      </c>
      <c r="F742" s="50">
        <f>IF('M3 Functional Beverage'!K6="","",'M3 Functional Beverage'!K6)</f>
        <v/>
      </c>
      <c r="G742" s="49">
        <f>IF('M3 Functional Beverage'!AM6="","",'M3 Functional Beverage'!AM6)</f>
        <v/>
      </c>
      <c r="H742" s="50">
        <f>IF('M3 Functional Beverage'!N6="","",'M3 Functional Beverage'!N6)</f>
        <v/>
      </c>
      <c r="I742" s="34">
        <f>IF('M3 Functional Beverage'!AJ6="","",'M3 Functional Beverage'!AJ6)</f>
        <v/>
      </c>
      <c r="J742" s="34" t="inlineStr">
        <is>
          <t>S&amp;S to lock repeat; premium price held.</t>
        </is>
      </c>
    </row>
    <row r="743" ht="28" customHeight="1">
      <c r="A743" s="34" t="inlineStr">
        <is>
          <t>OLIPOP</t>
        </is>
      </c>
      <c r="B743" s="34" t="inlineStr">
        <is>
          <t>OLIPOP Prebiotic Soda | Vintage Cola | 24 pack 355mL</t>
        </is>
      </c>
      <c r="C743" s="34" t="inlineStr">
        <is>
          <t>3) Functional beverage (still/sparkling)</t>
        </is>
      </c>
      <c r="D743" s="49">
        <f>IF('M3 Functional Beverage'!F7="","",'M3 Functional Beverage'!F7)</f>
        <v/>
      </c>
      <c r="E743" s="52">
        <f>IF('M3 Functional Beverage'!J7="","",'M3 Functional Beverage'!J7)</f>
        <v/>
      </c>
      <c r="F743" s="50">
        <f>IF('M3 Functional Beverage'!K7="","",'M3 Functional Beverage'!K7)</f>
        <v/>
      </c>
      <c r="G743" s="49">
        <f>IF('M3 Functional Beverage'!AM7="","",'M3 Functional Beverage'!AM7)</f>
        <v/>
      </c>
      <c r="H743" s="50">
        <f>IF('M3 Functional Beverage'!N7="","",'M3 Functional Beverage'!N7)</f>
        <v/>
      </c>
      <c r="I743" s="34">
        <f>IF('M3 Functional Beverage'!AJ7="","",'M3 Functional Beverage'!AJ7)</f>
        <v/>
      </c>
      <c r="J743" s="34" t="inlineStr">
        <is>
          <t>S&amp;S to lock repeat; premium price held.</t>
        </is>
      </c>
    </row>
    <row r="744" ht="28" customHeight="1">
      <c r="A744" s="34" t="inlineStr">
        <is>
          <t>OLIPOP</t>
        </is>
      </c>
      <c r="B744" s="34" t="inlineStr">
        <is>
          <t>OLIPOP Prebiotic Soda | Classic Root Beer | single 355mL</t>
        </is>
      </c>
      <c r="C744" s="34" t="inlineStr">
        <is>
          <t>3) Functional beverage (still/sparkling)</t>
        </is>
      </c>
      <c r="D744" s="49">
        <f>IF('M3 Functional Beverage'!F8="","",'M3 Functional Beverage'!F8)</f>
        <v/>
      </c>
      <c r="E744" s="52">
        <f>IF('M3 Functional Beverage'!J8="","",'M3 Functional Beverage'!J8)</f>
        <v/>
      </c>
      <c r="F744" s="50">
        <f>IF('M3 Functional Beverage'!K8="","",'M3 Functional Beverage'!K8)</f>
        <v/>
      </c>
      <c r="G744" s="49">
        <f>IF('M3 Functional Beverage'!AM8="","",'M3 Functional Beverage'!AM8)</f>
        <v/>
      </c>
      <c r="H744" s="50">
        <f>IF('M3 Functional Beverage'!N8="","",'M3 Functional Beverage'!N8)</f>
        <v/>
      </c>
      <c r="I744" s="34">
        <f>IF('M3 Functional Beverage'!AJ8="","",'M3 Functional Beverage'!AJ8)</f>
        <v/>
      </c>
      <c r="J744" s="34" t="inlineStr">
        <is>
          <t>S&amp;S to lock repeat; premium price held.</t>
        </is>
      </c>
    </row>
    <row r="745" ht="28" customHeight="1">
      <c r="A745" s="34" t="inlineStr">
        <is>
          <t>OLIPOP</t>
        </is>
      </c>
      <c r="B745" s="34" t="inlineStr">
        <is>
          <t>OLIPOP Prebiotic Soda | Classic Root Beer | 8 pack 355mL</t>
        </is>
      </c>
      <c r="C745" s="34" t="inlineStr">
        <is>
          <t>3) Functional beverage (still/sparkling)</t>
        </is>
      </c>
      <c r="D745" s="49">
        <f>IF('M3 Functional Beverage'!F9="","",'M3 Functional Beverage'!F9)</f>
        <v/>
      </c>
      <c r="E745" s="52">
        <f>IF('M3 Functional Beverage'!J9="","",'M3 Functional Beverage'!J9)</f>
        <v/>
      </c>
      <c r="F745" s="50">
        <f>IF('M3 Functional Beverage'!K9="","",'M3 Functional Beverage'!K9)</f>
        <v/>
      </c>
      <c r="G745" s="49">
        <f>IF('M3 Functional Beverage'!AM9="","",'M3 Functional Beverage'!AM9)</f>
        <v/>
      </c>
      <c r="H745" s="50">
        <f>IF('M3 Functional Beverage'!N9="","",'M3 Functional Beverage'!N9)</f>
        <v/>
      </c>
      <c r="I745" s="34">
        <f>IF('M3 Functional Beverage'!AJ9="","",'M3 Functional Beverage'!AJ9)</f>
        <v/>
      </c>
      <c r="J745" s="34" t="inlineStr">
        <is>
          <t>S&amp;S to lock repeat; premium price held.</t>
        </is>
      </c>
    </row>
    <row r="746" ht="28" customHeight="1">
      <c r="A746" s="34" t="inlineStr">
        <is>
          <t>OLIPOP</t>
        </is>
      </c>
      <c r="B746" s="34" t="inlineStr">
        <is>
          <t>OLIPOP Prebiotic Soda | Classic Root Beer | 12 pack 355mL</t>
        </is>
      </c>
      <c r="C746" s="34" t="inlineStr">
        <is>
          <t>3) Functional beverage (still/sparkling)</t>
        </is>
      </c>
      <c r="D746" s="49">
        <f>IF('M3 Functional Beverage'!F10="","",'M3 Functional Beverage'!F10)</f>
        <v/>
      </c>
      <c r="E746" s="52">
        <f>IF('M3 Functional Beverage'!J10="","",'M3 Functional Beverage'!J10)</f>
        <v/>
      </c>
      <c r="F746" s="50">
        <f>IF('M3 Functional Beverage'!K10="","",'M3 Functional Beverage'!K10)</f>
        <v/>
      </c>
      <c r="G746" s="49">
        <f>IF('M3 Functional Beverage'!AM10="","",'M3 Functional Beverage'!AM10)</f>
        <v/>
      </c>
      <c r="H746" s="50">
        <f>IF('M3 Functional Beverage'!N10="","",'M3 Functional Beverage'!N10)</f>
        <v/>
      </c>
      <c r="I746" s="34">
        <f>IF('M3 Functional Beverage'!AJ10="","",'M3 Functional Beverage'!AJ10)</f>
        <v/>
      </c>
      <c r="J746" s="34" t="inlineStr">
        <is>
          <t>S&amp;S to lock repeat; premium price held.</t>
        </is>
      </c>
    </row>
    <row r="747" ht="28" customHeight="1">
      <c r="A747" s="34" t="inlineStr">
        <is>
          <t>OLIPOP</t>
        </is>
      </c>
      <c r="B747" s="34" t="inlineStr">
        <is>
          <t>OLIPOP Prebiotic Soda | Classic Root Beer | 15 pack 355mL</t>
        </is>
      </c>
      <c r="C747" s="34" t="inlineStr">
        <is>
          <t>3) Functional beverage (still/sparkling)</t>
        </is>
      </c>
      <c r="D747" s="49">
        <f>IF('M3 Functional Beverage'!F11="","",'M3 Functional Beverage'!F11)</f>
        <v/>
      </c>
      <c r="E747" s="52">
        <f>IF('M3 Functional Beverage'!J11="","",'M3 Functional Beverage'!J11)</f>
        <v/>
      </c>
      <c r="F747" s="50">
        <f>IF('M3 Functional Beverage'!K11="","",'M3 Functional Beverage'!K11)</f>
        <v/>
      </c>
      <c r="G747" s="49">
        <f>IF('M3 Functional Beverage'!AM11="","",'M3 Functional Beverage'!AM11)</f>
        <v/>
      </c>
      <c r="H747" s="50">
        <f>IF('M3 Functional Beverage'!N11="","",'M3 Functional Beverage'!N11)</f>
        <v/>
      </c>
      <c r="I747" s="34">
        <f>IF('M3 Functional Beverage'!AJ11="","",'M3 Functional Beverage'!AJ11)</f>
        <v/>
      </c>
      <c r="J747" s="34" t="inlineStr">
        <is>
          <t>S&amp;S to lock repeat; premium price held.</t>
        </is>
      </c>
    </row>
    <row r="748" ht="28" customHeight="1">
      <c r="A748" s="34" t="inlineStr">
        <is>
          <t>OLIPOP</t>
        </is>
      </c>
      <c r="B748" s="34" t="inlineStr">
        <is>
          <t>OLIPOP Prebiotic Soda | Classic Root Beer | 18 pack 355mL</t>
        </is>
      </c>
      <c r="C748" s="34" t="inlineStr">
        <is>
          <t>3) Functional beverage (still/sparkling)</t>
        </is>
      </c>
      <c r="D748" s="49">
        <f>IF('M3 Functional Beverage'!F12="","",'M3 Functional Beverage'!F12)</f>
        <v/>
      </c>
      <c r="E748" s="52">
        <f>IF('M3 Functional Beverage'!J12="","",'M3 Functional Beverage'!J12)</f>
        <v/>
      </c>
      <c r="F748" s="50">
        <f>IF('M3 Functional Beverage'!K12="","",'M3 Functional Beverage'!K12)</f>
        <v/>
      </c>
      <c r="G748" s="49">
        <f>IF('M3 Functional Beverage'!AM12="","",'M3 Functional Beverage'!AM12)</f>
        <v/>
      </c>
      <c r="H748" s="50">
        <f>IF('M3 Functional Beverage'!N12="","",'M3 Functional Beverage'!N12)</f>
        <v/>
      </c>
      <c r="I748" s="34">
        <f>IF('M3 Functional Beverage'!AJ12="","",'M3 Functional Beverage'!AJ12)</f>
        <v/>
      </c>
      <c r="J748" s="34" t="inlineStr">
        <is>
          <t>S&amp;S to lock repeat; premium price held.</t>
        </is>
      </c>
    </row>
    <row r="749" ht="28" customHeight="1">
      <c r="A749" s="34" t="inlineStr">
        <is>
          <t>OLIPOP</t>
        </is>
      </c>
      <c r="B749" s="34" t="inlineStr">
        <is>
          <t>OLIPOP Prebiotic Soda | Classic Root Beer | 24 pack 355mL</t>
        </is>
      </c>
      <c r="C749" s="34" t="inlineStr">
        <is>
          <t>3) Functional beverage (still/sparkling)</t>
        </is>
      </c>
      <c r="D749" s="49">
        <f>IF('M3 Functional Beverage'!F13="","",'M3 Functional Beverage'!F13)</f>
        <v/>
      </c>
      <c r="E749" s="52">
        <f>IF('M3 Functional Beverage'!J13="","",'M3 Functional Beverage'!J13)</f>
        <v/>
      </c>
      <c r="F749" s="50">
        <f>IF('M3 Functional Beverage'!K13="","",'M3 Functional Beverage'!K13)</f>
        <v/>
      </c>
      <c r="G749" s="49">
        <f>IF('M3 Functional Beverage'!AM13="","",'M3 Functional Beverage'!AM13)</f>
        <v/>
      </c>
      <c r="H749" s="50">
        <f>IF('M3 Functional Beverage'!N13="","",'M3 Functional Beverage'!N13)</f>
        <v/>
      </c>
      <c r="I749" s="34">
        <f>IF('M3 Functional Beverage'!AJ13="","",'M3 Functional Beverage'!AJ13)</f>
        <v/>
      </c>
      <c r="J749" s="34" t="inlineStr">
        <is>
          <t>S&amp;S to lock repeat; premium price held.</t>
        </is>
      </c>
    </row>
    <row r="750" ht="28" customHeight="1">
      <c r="A750" s="34" t="inlineStr">
        <is>
          <t>OLIPOP</t>
        </is>
      </c>
      <c r="B750" s="34" t="inlineStr">
        <is>
          <t>OLIPOP Prebiotic Soda | Cherry Cola | single 355mL</t>
        </is>
      </c>
      <c r="C750" s="34" t="inlineStr">
        <is>
          <t>3) Functional beverage (still/sparkling)</t>
        </is>
      </c>
      <c r="D750" s="49">
        <f>IF('M3 Functional Beverage'!F14="","",'M3 Functional Beverage'!F14)</f>
        <v/>
      </c>
      <c r="E750" s="52">
        <f>IF('M3 Functional Beverage'!J14="","",'M3 Functional Beverage'!J14)</f>
        <v/>
      </c>
      <c r="F750" s="50">
        <f>IF('M3 Functional Beverage'!K14="","",'M3 Functional Beverage'!K14)</f>
        <v/>
      </c>
      <c r="G750" s="49">
        <f>IF('M3 Functional Beverage'!AM14="","",'M3 Functional Beverage'!AM14)</f>
        <v/>
      </c>
      <c r="H750" s="50">
        <f>IF('M3 Functional Beverage'!N14="","",'M3 Functional Beverage'!N14)</f>
        <v/>
      </c>
      <c r="I750" s="34">
        <f>IF('M3 Functional Beverage'!AJ14="","",'M3 Functional Beverage'!AJ14)</f>
        <v/>
      </c>
      <c r="J750" s="34" t="inlineStr">
        <is>
          <t>S&amp;S to lock repeat; premium price held.</t>
        </is>
      </c>
    </row>
    <row r="751" ht="28" customHeight="1">
      <c r="A751" s="34" t="inlineStr">
        <is>
          <t>OLIPOP</t>
        </is>
      </c>
      <c r="B751" s="34" t="inlineStr">
        <is>
          <t>OLIPOP Prebiotic Soda | Cherry Cola | 8 pack 355mL</t>
        </is>
      </c>
      <c r="C751" s="34" t="inlineStr">
        <is>
          <t>3) Functional beverage (still/sparkling)</t>
        </is>
      </c>
      <c r="D751" s="49">
        <f>IF('M3 Functional Beverage'!F15="","",'M3 Functional Beverage'!F15)</f>
        <v/>
      </c>
      <c r="E751" s="52">
        <f>IF('M3 Functional Beverage'!J15="","",'M3 Functional Beverage'!J15)</f>
        <v/>
      </c>
      <c r="F751" s="50">
        <f>IF('M3 Functional Beverage'!K15="","",'M3 Functional Beverage'!K15)</f>
        <v/>
      </c>
      <c r="G751" s="49">
        <f>IF('M3 Functional Beverage'!AM15="","",'M3 Functional Beverage'!AM15)</f>
        <v/>
      </c>
      <c r="H751" s="50">
        <f>IF('M3 Functional Beverage'!N15="","",'M3 Functional Beverage'!N15)</f>
        <v/>
      </c>
      <c r="I751" s="34">
        <f>IF('M3 Functional Beverage'!AJ15="","",'M3 Functional Beverage'!AJ15)</f>
        <v/>
      </c>
      <c r="J751" s="34" t="inlineStr">
        <is>
          <t>S&amp;S to lock repeat; premium price held.</t>
        </is>
      </c>
    </row>
    <row r="752" ht="28" customHeight="1">
      <c r="A752" s="34" t="inlineStr">
        <is>
          <t>OLIPOP</t>
        </is>
      </c>
      <c r="B752" s="34" t="inlineStr">
        <is>
          <t>OLIPOP Prebiotic Soda | Cherry Cola | 12 pack 355mL</t>
        </is>
      </c>
      <c r="C752" s="34" t="inlineStr">
        <is>
          <t>3) Functional beverage (still/sparkling)</t>
        </is>
      </c>
      <c r="D752" s="49">
        <f>IF('M3 Functional Beverage'!F16="","",'M3 Functional Beverage'!F16)</f>
        <v/>
      </c>
      <c r="E752" s="52">
        <f>IF('M3 Functional Beverage'!J16="","",'M3 Functional Beverage'!J16)</f>
        <v/>
      </c>
      <c r="F752" s="50">
        <f>IF('M3 Functional Beverage'!K16="","",'M3 Functional Beverage'!K16)</f>
        <v/>
      </c>
      <c r="G752" s="49">
        <f>IF('M3 Functional Beverage'!AM16="","",'M3 Functional Beverage'!AM16)</f>
        <v/>
      </c>
      <c r="H752" s="50">
        <f>IF('M3 Functional Beverage'!N16="","",'M3 Functional Beverage'!N16)</f>
        <v/>
      </c>
      <c r="I752" s="34">
        <f>IF('M3 Functional Beverage'!AJ16="","",'M3 Functional Beverage'!AJ16)</f>
        <v/>
      </c>
      <c r="J752" s="34" t="inlineStr">
        <is>
          <t>S&amp;S to lock repeat; premium price held.</t>
        </is>
      </c>
    </row>
    <row r="753" ht="28" customHeight="1">
      <c r="A753" s="34" t="inlineStr">
        <is>
          <t>OLIPOP</t>
        </is>
      </c>
      <c r="B753" s="34" t="inlineStr">
        <is>
          <t>OLIPOP Prebiotic Soda | Cherry Cola | 15 pack 355mL</t>
        </is>
      </c>
      <c r="C753" s="34" t="inlineStr">
        <is>
          <t>3) Functional beverage (still/sparkling)</t>
        </is>
      </c>
      <c r="D753" s="49">
        <f>IF('M3 Functional Beverage'!F17="","",'M3 Functional Beverage'!F17)</f>
        <v/>
      </c>
      <c r="E753" s="52">
        <f>IF('M3 Functional Beverage'!J17="","",'M3 Functional Beverage'!J17)</f>
        <v/>
      </c>
      <c r="F753" s="50">
        <f>IF('M3 Functional Beverage'!K17="","",'M3 Functional Beverage'!K17)</f>
        <v/>
      </c>
      <c r="G753" s="49">
        <f>IF('M3 Functional Beverage'!AM17="","",'M3 Functional Beverage'!AM17)</f>
        <v/>
      </c>
      <c r="H753" s="50">
        <f>IF('M3 Functional Beverage'!N17="","",'M3 Functional Beverage'!N17)</f>
        <v/>
      </c>
      <c r="I753" s="34">
        <f>IF('M3 Functional Beverage'!AJ17="","",'M3 Functional Beverage'!AJ17)</f>
        <v/>
      </c>
      <c r="J753" s="34" t="inlineStr">
        <is>
          <t>S&amp;S to lock repeat; premium price held.</t>
        </is>
      </c>
    </row>
    <row r="754" ht="28" customHeight="1">
      <c r="A754" s="34" t="inlineStr">
        <is>
          <t>OLIPOP</t>
        </is>
      </c>
      <c r="B754" s="34" t="inlineStr">
        <is>
          <t>OLIPOP Prebiotic Soda | Cherry Cola | 18 pack 355mL</t>
        </is>
      </c>
      <c r="C754" s="34" t="inlineStr">
        <is>
          <t>3) Functional beverage (still/sparkling)</t>
        </is>
      </c>
      <c r="D754" s="49">
        <f>IF('M3 Functional Beverage'!F18="","",'M3 Functional Beverage'!F18)</f>
        <v/>
      </c>
      <c r="E754" s="52">
        <f>IF('M3 Functional Beverage'!J18="","",'M3 Functional Beverage'!J18)</f>
        <v/>
      </c>
      <c r="F754" s="50">
        <f>IF('M3 Functional Beverage'!K18="","",'M3 Functional Beverage'!K18)</f>
        <v/>
      </c>
      <c r="G754" s="49">
        <f>IF('M3 Functional Beverage'!AM18="","",'M3 Functional Beverage'!AM18)</f>
        <v/>
      </c>
      <c r="H754" s="50">
        <f>IF('M3 Functional Beverage'!N18="","",'M3 Functional Beverage'!N18)</f>
        <v/>
      </c>
      <c r="I754" s="34">
        <f>IF('M3 Functional Beverage'!AJ18="","",'M3 Functional Beverage'!AJ18)</f>
        <v/>
      </c>
      <c r="J754" s="34" t="inlineStr">
        <is>
          <t>S&amp;S to lock repeat; premium price held.</t>
        </is>
      </c>
    </row>
    <row r="755" ht="28" customHeight="1">
      <c r="A755" s="34" t="inlineStr">
        <is>
          <t>OLIPOP</t>
        </is>
      </c>
      <c r="B755" s="34" t="inlineStr">
        <is>
          <t>OLIPOP Prebiotic Soda | Cherry Cola | 24 pack 355mL</t>
        </is>
      </c>
      <c r="C755" s="34" t="inlineStr">
        <is>
          <t>3) Functional beverage (still/sparkling)</t>
        </is>
      </c>
      <c r="D755" s="49">
        <f>IF('M3 Functional Beverage'!F19="","",'M3 Functional Beverage'!F19)</f>
        <v/>
      </c>
      <c r="E755" s="52">
        <f>IF('M3 Functional Beverage'!J19="","",'M3 Functional Beverage'!J19)</f>
        <v/>
      </c>
      <c r="F755" s="50">
        <f>IF('M3 Functional Beverage'!K19="","",'M3 Functional Beverage'!K19)</f>
        <v/>
      </c>
      <c r="G755" s="49">
        <f>IF('M3 Functional Beverage'!AM19="","",'M3 Functional Beverage'!AM19)</f>
        <v/>
      </c>
      <c r="H755" s="50">
        <f>IF('M3 Functional Beverage'!N19="","",'M3 Functional Beverage'!N19)</f>
        <v/>
      </c>
      <c r="I755" s="34">
        <f>IF('M3 Functional Beverage'!AJ19="","",'M3 Functional Beverage'!AJ19)</f>
        <v/>
      </c>
      <c r="J755" s="34" t="inlineStr">
        <is>
          <t>S&amp;S to lock repeat; premium price held.</t>
        </is>
      </c>
    </row>
    <row r="756" ht="28" customHeight="1">
      <c r="A756" s="34" t="inlineStr">
        <is>
          <t>OLIPOP</t>
        </is>
      </c>
      <c r="B756" s="34" t="inlineStr">
        <is>
          <t>OLIPOP Prebiotic Soda | Strawberry Vanilla | single 355mL</t>
        </is>
      </c>
      <c r="C756" s="34" t="inlineStr">
        <is>
          <t>3) Functional beverage (still/sparkling)</t>
        </is>
      </c>
      <c r="D756" s="49">
        <f>IF('M3 Functional Beverage'!F20="","",'M3 Functional Beverage'!F20)</f>
        <v/>
      </c>
      <c r="E756" s="52">
        <f>IF('M3 Functional Beverage'!J20="","",'M3 Functional Beverage'!J20)</f>
        <v/>
      </c>
      <c r="F756" s="50">
        <f>IF('M3 Functional Beverage'!K20="","",'M3 Functional Beverage'!K20)</f>
        <v/>
      </c>
      <c r="G756" s="49">
        <f>IF('M3 Functional Beverage'!AM20="","",'M3 Functional Beverage'!AM20)</f>
        <v/>
      </c>
      <c r="H756" s="50">
        <f>IF('M3 Functional Beverage'!N20="","",'M3 Functional Beverage'!N20)</f>
        <v/>
      </c>
      <c r="I756" s="34">
        <f>IF('M3 Functional Beverage'!AJ20="","",'M3 Functional Beverage'!AJ20)</f>
        <v/>
      </c>
      <c r="J756" s="34" t="inlineStr">
        <is>
          <t>S&amp;S to lock repeat; premium price held.</t>
        </is>
      </c>
    </row>
    <row r="757" ht="28" customHeight="1">
      <c r="A757" s="34" t="inlineStr">
        <is>
          <t>OLIPOP</t>
        </is>
      </c>
      <c r="B757" s="34" t="inlineStr">
        <is>
          <t>OLIPOP Prebiotic Soda | Strawberry Vanilla | 8 pack 355mL</t>
        </is>
      </c>
      <c r="C757" s="34" t="inlineStr">
        <is>
          <t>3) Functional beverage (still/sparkling)</t>
        </is>
      </c>
      <c r="D757" s="49">
        <f>IF('M3 Functional Beverage'!F21="","",'M3 Functional Beverage'!F21)</f>
        <v/>
      </c>
      <c r="E757" s="52">
        <f>IF('M3 Functional Beverage'!J21="","",'M3 Functional Beverage'!J21)</f>
        <v/>
      </c>
      <c r="F757" s="50">
        <f>IF('M3 Functional Beverage'!K21="","",'M3 Functional Beverage'!K21)</f>
        <v/>
      </c>
      <c r="G757" s="49">
        <f>IF('M3 Functional Beverage'!AM21="","",'M3 Functional Beverage'!AM21)</f>
        <v/>
      </c>
      <c r="H757" s="50">
        <f>IF('M3 Functional Beverage'!N21="","",'M3 Functional Beverage'!N21)</f>
        <v/>
      </c>
      <c r="I757" s="34">
        <f>IF('M3 Functional Beverage'!AJ21="","",'M3 Functional Beverage'!AJ21)</f>
        <v/>
      </c>
      <c r="J757" s="34" t="inlineStr">
        <is>
          <t>S&amp;S to lock repeat; premium price held.</t>
        </is>
      </c>
    </row>
    <row r="758" ht="28" customHeight="1">
      <c r="A758" s="34" t="inlineStr">
        <is>
          <t>OLIPOP</t>
        </is>
      </c>
      <c r="B758" s="34" t="inlineStr">
        <is>
          <t>OLIPOP Prebiotic Soda | Strawberry Vanilla | 12 pack 355mL</t>
        </is>
      </c>
      <c r="C758" s="34" t="inlineStr">
        <is>
          <t>3) Functional beverage (still/sparkling)</t>
        </is>
      </c>
      <c r="D758" s="49">
        <f>IF('M3 Functional Beverage'!F22="","",'M3 Functional Beverage'!F22)</f>
        <v/>
      </c>
      <c r="E758" s="52">
        <f>IF('M3 Functional Beverage'!J22="","",'M3 Functional Beverage'!J22)</f>
        <v/>
      </c>
      <c r="F758" s="50">
        <f>IF('M3 Functional Beverage'!K22="","",'M3 Functional Beverage'!K22)</f>
        <v/>
      </c>
      <c r="G758" s="49">
        <f>IF('M3 Functional Beverage'!AM22="","",'M3 Functional Beverage'!AM22)</f>
        <v/>
      </c>
      <c r="H758" s="50">
        <f>IF('M3 Functional Beverage'!N22="","",'M3 Functional Beverage'!N22)</f>
        <v/>
      </c>
      <c r="I758" s="34">
        <f>IF('M3 Functional Beverage'!AJ22="","",'M3 Functional Beverage'!AJ22)</f>
        <v/>
      </c>
      <c r="J758" s="34" t="inlineStr">
        <is>
          <t>S&amp;S to lock repeat; premium price held.</t>
        </is>
      </c>
    </row>
    <row r="759" ht="28" customHeight="1">
      <c r="A759" s="34" t="inlineStr">
        <is>
          <t>OLIPOP</t>
        </is>
      </c>
      <c r="B759" s="34" t="inlineStr">
        <is>
          <t>OLIPOP Prebiotic Soda | Strawberry Vanilla | 15 pack 355mL</t>
        </is>
      </c>
      <c r="C759" s="34" t="inlineStr">
        <is>
          <t>3) Functional beverage (still/sparkling)</t>
        </is>
      </c>
      <c r="D759" s="49">
        <f>IF('M3 Functional Beverage'!F23="","",'M3 Functional Beverage'!F23)</f>
        <v/>
      </c>
      <c r="E759" s="52">
        <f>IF('M3 Functional Beverage'!J23="","",'M3 Functional Beverage'!J23)</f>
        <v/>
      </c>
      <c r="F759" s="50">
        <f>IF('M3 Functional Beverage'!K23="","",'M3 Functional Beverage'!K23)</f>
        <v/>
      </c>
      <c r="G759" s="49">
        <f>IF('M3 Functional Beverage'!AM23="","",'M3 Functional Beverage'!AM23)</f>
        <v/>
      </c>
      <c r="H759" s="50">
        <f>IF('M3 Functional Beverage'!N23="","",'M3 Functional Beverage'!N23)</f>
        <v/>
      </c>
      <c r="I759" s="34">
        <f>IF('M3 Functional Beverage'!AJ23="","",'M3 Functional Beverage'!AJ23)</f>
        <v/>
      </c>
      <c r="J759" s="34" t="inlineStr">
        <is>
          <t>S&amp;S to lock repeat; premium price held.</t>
        </is>
      </c>
    </row>
    <row r="760" ht="28" customHeight="1">
      <c r="A760" s="34" t="inlineStr">
        <is>
          <t>OLIPOP</t>
        </is>
      </c>
      <c r="B760" s="34" t="inlineStr">
        <is>
          <t>OLIPOP Prebiotic Soda | Strawberry Vanilla | 18 pack 355mL</t>
        </is>
      </c>
      <c r="C760" s="34" t="inlineStr">
        <is>
          <t>3) Functional beverage (still/sparkling)</t>
        </is>
      </c>
      <c r="D760" s="49">
        <f>IF('M3 Functional Beverage'!F24="","",'M3 Functional Beverage'!F24)</f>
        <v/>
      </c>
      <c r="E760" s="52">
        <f>IF('M3 Functional Beverage'!J24="","",'M3 Functional Beverage'!J24)</f>
        <v/>
      </c>
      <c r="F760" s="50">
        <f>IF('M3 Functional Beverage'!K24="","",'M3 Functional Beverage'!K24)</f>
        <v/>
      </c>
      <c r="G760" s="49">
        <f>IF('M3 Functional Beverage'!AM24="","",'M3 Functional Beverage'!AM24)</f>
        <v/>
      </c>
      <c r="H760" s="50">
        <f>IF('M3 Functional Beverage'!N24="","",'M3 Functional Beverage'!N24)</f>
        <v/>
      </c>
      <c r="I760" s="34">
        <f>IF('M3 Functional Beverage'!AJ24="","",'M3 Functional Beverage'!AJ24)</f>
        <v/>
      </c>
      <c r="J760" s="34" t="inlineStr">
        <is>
          <t>S&amp;S to lock repeat; premium price held.</t>
        </is>
      </c>
    </row>
    <row r="761" ht="28" customHeight="1">
      <c r="A761" s="34" t="inlineStr">
        <is>
          <t>OLIPOP</t>
        </is>
      </c>
      <c r="B761" s="34" t="inlineStr">
        <is>
          <t>OLIPOP Prebiotic Soda | Strawberry Vanilla | 24 pack 355mL</t>
        </is>
      </c>
      <c r="C761" s="34" t="inlineStr">
        <is>
          <t>3) Functional beverage (still/sparkling)</t>
        </is>
      </c>
      <c r="D761" s="49">
        <f>IF('M3 Functional Beverage'!F25="","",'M3 Functional Beverage'!F25)</f>
        <v/>
      </c>
      <c r="E761" s="52">
        <f>IF('M3 Functional Beverage'!J25="","",'M3 Functional Beverage'!J25)</f>
        <v/>
      </c>
      <c r="F761" s="50">
        <f>IF('M3 Functional Beverage'!K25="","",'M3 Functional Beverage'!K25)</f>
        <v/>
      </c>
      <c r="G761" s="49">
        <f>IF('M3 Functional Beverage'!AM25="","",'M3 Functional Beverage'!AM25)</f>
        <v/>
      </c>
      <c r="H761" s="50">
        <f>IF('M3 Functional Beverage'!N25="","",'M3 Functional Beverage'!N25)</f>
        <v/>
      </c>
      <c r="I761" s="34">
        <f>IF('M3 Functional Beverage'!AJ25="","",'M3 Functional Beverage'!AJ25)</f>
        <v/>
      </c>
      <c r="J761" s="34" t="inlineStr">
        <is>
          <t>S&amp;S to lock repeat; premium price held.</t>
        </is>
      </c>
    </row>
    <row r="762" ht="28" customHeight="1">
      <c r="A762" s="34" t="inlineStr">
        <is>
          <t>OLIPOP</t>
        </is>
      </c>
      <c r="B762" s="34" t="inlineStr">
        <is>
          <t>OLIPOP Prebiotic Soda | Orange Squeeze | single 355mL</t>
        </is>
      </c>
      <c r="C762" s="34" t="inlineStr">
        <is>
          <t>3) Functional beverage (still/sparkling)</t>
        </is>
      </c>
      <c r="D762" s="49">
        <f>IF('M3 Functional Beverage'!F26="","",'M3 Functional Beverage'!F26)</f>
        <v/>
      </c>
      <c r="E762" s="52">
        <f>IF('M3 Functional Beverage'!J26="","",'M3 Functional Beverage'!J26)</f>
        <v/>
      </c>
      <c r="F762" s="50">
        <f>IF('M3 Functional Beverage'!K26="","",'M3 Functional Beverage'!K26)</f>
        <v/>
      </c>
      <c r="G762" s="49">
        <f>IF('M3 Functional Beverage'!AM26="","",'M3 Functional Beverage'!AM26)</f>
        <v/>
      </c>
      <c r="H762" s="50">
        <f>IF('M3 Functional Beverage'!N26="","",'M3 Functional Beverage'!N26)</f>
        <v/>
      </c>
      <c r="I762" s="34">
        <f>IF('M3 Functional Beverage'!AJ26="","",'M3 Functional Beverage'!AJ26)</f>
        <v/>
      </c>
      <c r="J762" s="34" t="inlineStr">
        <is>
          <t>S&amp;S to lock repeat; premium price held.</t>
        </is>
      </c>
    </row>
    <row r="763" ht="28" customHeight="1">
      <c r="A763" s="34" t="inlineStr">
        <is>
          <t>OLIPOP</t>
        </is>
      </c>
      <c r="B763" s="34" t="inlineStr">
        <is>
          <t>OLIPOP Prebiotic Soda | Orange Squeeze | 8 pack 355mL</t>
        </is>
      </c>
      <c r="C763" s="34" t="inlineStr">
        <is>
          <t>3) Functional beverage (still/sparkling)</t>
        </is>
      </c>
      <c r="D763" s="49">
        <f>IF('M3 Functional Beverage'!F27="","",'M3 Functional Beverage'!F27)</f>
        <v/>
      </c>
      <c r="E763" s="52">
        <f>IF('M3 Functional Beverage'!J27="","",'M3 Functional Beverage'!J27)</f>
        <v/>
      </c>
      <c r="F763" s="50">
        <f>IF('M3 Functional Beverage'!K27="","",'M3 Functional Beverage'!K27)</f>
        <v/>
      </c>
      <c r="G763" s="49">
        <f>IF('M3 Functional Beverage'!AM27="","",'M3 Functional Beverage'!AM27)</f>
        <v/>
      </c>
      <c r="H763" s="50">
        <f>IF('M3 Functional Beverage'!N27="","",'M3 Functional Beverage'!N27)</f>
        <v/>
      </c>
      <c r="I763" s="34">
        <f>IF('M3 Functional Beverage'!AJ27="","",'M3 Functional Beverage'!AJ27)</f>
        <v/>
      </c>
      <c r="J763" s="34" t="inlineStr">
        <is>
          <t>S&amp;S to lock repeat; premium price held.</t>
        </is>
      </c>
    </row>
    <row r="764" ht="28" customHeight="1">
      <c r="A764" s="34" t="inlineStr">
        <is>
          <t>OLIPOP</t>
        </is>
      </c>
      <c r="B764" s="34" t="inlineStr">
        <is>
          <t>OLIPOP Prebiotic Soda | Orange Squeeze | 12 pack 355mL</t>
        </is>
      </c>
      <c r="C764" s="34" t="inlineStr">
        <is>
          <t>3) Functional beverage (still/sparkling)</t>
        </is>
      </c>
      <c r="D764" s="49">
        <f>IF('M3 Functional Beverage'!F28="","",'M3 Functional Beverage'!F28)</f>
        <v/>
      </c>
      <c r="E764" s="52">
        <f>IF('M3 Functional Beverage'!J28="","",'M3 Functional Beverage'!J28)</f>
        <v/>
      </c>
      <c r="F764" s="50">
        <f>IF('M3 Functional Beverage'!K28="","",'M3 Functional Beverage'!K28)</f>
        <v/>
      </c>
      <c r="G764" s="49">
        <f>IF('M3 Functional Beverage'!AM28="","",'M3 Functional Beverage'!AM28)</f>
        <v/>
      </c>
      <c r="H764" s="50">
        <f>IF('M3 Functional Beverage'!N28="","",'M3 Functional Beverage'!N28)</f>
        <v/>
      </c>
      <c r="I764" s="34">
        <f>IF('M3 Functional Beverage'!AJ28="","",'M3 Functional Beverage'!AJ28)</f>
        <v/>
      </c>
      <c r="J764" s="34" t="inlineStr">
        <is>
          <t>S&amp;S to lock repeat; premium price held.</t>
        </is>
      </c>
    </row>
    <row r="765" ht="28" customHeight="1">
      <c r="A765" s="34" t="inlineStr">
        <is>
          <t>OLIPOP</t>
        </is>
      </c>
      <c r="B765" s="34" t="inlineStr">
        <is>
          <t>OLIPOP Prebiotic Soda | Orange Squeeze | 15 pack 355mL</t>
        </is>
      </c>
      <c r="C765" s="34" t="inlineStr">
        <is>
          <t>3) Functional beverage (still/sparkling)</t>
        </is>
      </c>
      <c r="D765" s="49">
        <f>IF('M3 Functional Beverage'!F29="","",'M3 Functional Beverage'!F29)</f>
        <v/>
      </c>
      <c r="E765" s="52">
        <f>IF('M3 Functional Beverage'!J29="","",'M3 Functional Beverage'!J29)</f>
        <v/>
      </c>
      <c r="F765" s="50">
        <f>IF('M3 Functional Beverage'!K29="","",'M3 Functional Beverage'!K29)</f>
        <v/>
      </c>
      <c r="G765" s="49">
        <f>IF('M3 Functional Beverage'!AM29="","",'M3 Functional Beverage'!AM29)</f>
        <v/>
      </c>
      <c r="H765" s="50">
        <f>IF('M3 Functional Beverage'!N29="","",'M3 Functional Beverage'!N29)</f>
        <v/>
      </c>
      <c r="I765" s="34">
        <f>IF('M3 Functional Beverage'!AJ29="","",'M3 Functional Beverage'!AJ29)</f>
        <v/>
      </c>
      <c r="J765" s="34" t="inlineStr">
        <is>
          <t>S&amp;S to lock repeat; premium price held.</t>
        </is>
      </c>
    </row>
    <row r="766" ht="28" customHeight="1">
      <c r="A766" s="34" t="inlineStr">
        <is>
          <t>OLIPOP</t>
        </is>
      </c>
      <c r="B766" s="34" t="inlineStr">
        <is>
          <t>OLIPOP Prebiotic Soda | Orange Squeeze | 18 pack 355mL</t>
        </is>
      </c>
      <c r="C766" s="34" t="inlineStr">
        <is>
          <t>3) Functional beverage (still/sparkling)</t>
        </is>
      </c>
      <c r="D766" s="49">
        <f>IF('M3 Functional Beverage'!F30="","",'M3 Functional Beverage'!F30)</f>
        <v/>
      </c>
      <c r="E766" s="52">
        <f>IF('M3 Functional Beverage'!J30="","",'M3 Functional Beverage'!J30)</f>
        <v/>
      </c>
      <c r="F766" s="50">
        <f>IF('M3 Functional Beverage'!K30="","",'M3 Functional Beverage'!K30)</f>
        <v/>
      </c>
      <c r="G766" s="49">
        <f>IF('M3 Functional Beverage'!AM30="","",'M3 Functional Beverage'!AM30)</f>
        <v/>
      </c>
      <c r="H766" s="50">
        <f>IF('M3 Functional Beverage'!N30="","",'M3 Functional Beverage'!N30)</f>
        <v/>
      </c>
      <c r="I766" s="34">
        <f>IF('M3 Functional Beverage'!AJ30="","",'M3 Functional Beverage'!AJ30)</f>
        <v/>
      </c>
      <c r="J766" s="34" t="inlineStr">
        <is>
          <t>S&amp;S to lock repeat; premium price held.</t>
        </is>
      </c>
    </row>
    <row r="767" ht="28" customHeight="1">
      <c r="A767" s="34" t="inlineStr">
        <is>
          <t>OLIPOP</t>
        </is>
      </c>
      <c r="B767" s="34" t="inlineStr">
        <is>
          <t>OLIPOP Prebiotic Soda | Orange Squeeze | 24 pack 355mL</t>
        </is>
      </c>
      <c r="C767" s="34" t="inlineStr">
        <is>
          <t>3) Functional beverage (still/sparkling)</t>
        </is>
      </c>
      <c r="D767" s="49">
        <f>IF('M3 Functional Beverage'!F31="","",'M3 Functional Beverage'!F31)</f>
        <v/>
      </c>
      <c r="E767" s="52">
        <f>IF('M3 Functional Beverage'!J31="","",'M3 Functional Beverage'!J31)</f>
        <v/>
      </c>
      <c r="F767" s="50">
        <f>IF('M3 Functional Beverage'!K31="","",'M3 Functional Beverage'!K31)</f>
        <v/>
      </c>
      <c r="G767" s="49">
        <f>IF('M3 Functional Beverage'!AM31="","",'M3 Functional Beverage'!AM31)</f>
        <v/>
      </c>
      <c r="H767" s="50">
        <f>IF('M3 Functional Beverage'!N31="","",'M3 Functional Beverage'!N31)</f>
        <v/>
      </c>
      <c r="I767" s="34">
        <f>IF('M3 Functional Beverage'!AJ31="","",'M3 Functional Beverage'!AJ31)</f>
        <v/>
      </c>
      <c r="J767" s="34" t="inlineStr">
        <is>
          <t>S&amp;S to lock repeat; premium price held.</t>
        </is>
      </c>
    </row>
    <row r="768" ht="28" customHeight="1">
      <c r="A768" s="34" t="inlineStr">
        <is>
          <t>OLIPOP</t>
        </is>
      </c>
      <c r="B768" s="34" t="inlineStr">
        <is>
          <t>OLIPOP Prebiotic Soda | Ginger Ale | single 355mL</t>
        </is>
      </c>
      <c r="C768" s="34" t="inlineStr">
        <is>
          <t>3) Functional beverage (still/sparkling)</t>
        </is>
      </c>
      <c r="D768" s="49">
        <f>IF('M3 Functional Beverage'!F32="","",'M3 Functional Beverage'!F32)</f>
        <v/>
      </c>
      <c r="E768" s="52">
        <f>IF('M3 Functional Beverage'!J32="","",'M3 Functional Beverage'!J32)</f>
        <v/>
      </c>
      <c r="F768" s="50">
        <f>IF('M3 Functional Beverage'!K32="","",'M3 Functional Beverage'!K32)</f>
        <v/>
      </c>
      <c r="G768" s="49">
        <f>IF('M3 Functional Beverage'!AM32="","",'M3 Functional Beverage'!AM32)</f>
        <v/>
      </c>
      <c r="H768" s="50">
        <f>IF('M3 Functional Beverage'!N32="","",'M3 Functional Beverage'!N32)</f>
        <v/>
      </c>
      <c r="I768" s="34">
        <f>IF('M3 Functional Beverage'!AJ32="","",'M3 Functional Beverage'!AJ32)</f>
        <v/>
      </c>
      <c r="J768" s="34" t="inlineStr">
        <is>
          <t>S&amp;S to lock repeat; premium price held.</t>
        </is>
      </c>
    </row>
    <row r="769" ht="28" customHeight="1">
      <c r="A769" s="34" t="inlineStr">
        <is>
          <t>OLIPOP</t>
        </is>
      </c>
      <c r="B769" s="34" t="inlineStr">
        <is>
          <t>OLIPOP Prebiotic Soda | Ginger Ale | 8 pack 355mL</t>
        </is>
      </c>
      <c r="C769" s="34" t="inlineStr">
        <is>
          <t>3) Functional beverage (still/sparkling)</t>
        </is>
      </c>
      <c r="D769" s="49">
        <f>IF('M3 Functional Beverage'!F33="","",'M3 Functional Beverage'!F33)</f>
        <v/>
      </c>
      <c r="E769" s="52">
        <f>IF('M3 Functional Beverage'!J33="","",'M3 Functional Beverage'!J33)</f>
        <v/>
      </c>
      <c r="F769" s="50">
        <f>IF('M3 Functional Beverage'!K33="","",'M3 Functional Beverage'!K33)</f>
        <v/>
      </c>
      <c r="G769" s="49">
        <f>IF('M3 Functional Beverage'!AM33="","",'M3 Functional Beverage'!AM33)</f>
        <v/>
      </c>
      <c r="H769" s="50">
        <f>IF('M3 Functional Beverage'!N33="","",'M3 Functional Beverage'!N33)</f>
        <v/>
      </c>
      <c r="I769" s="34">
        <f>IF('M3 Functional Beverage'!AJ33="","",'M3 Functional Beverage'!AJ33)</f>
        <v/>
      </c>
      <c r="J769" s="34" t="inlineStr">
        <is>
          <t>S&amp;S to lock repeat; premium price held.</t>
        </is>
      </c>
    </row>
    <row r="770" ht="28" customHeight="1">
      <c r="A770" s="34" t="inlineStr">
        <is>
          <t>OLIPOP</t>
        </is>
      </c>
      <c r="B770" s="34" t="inlineStr">
        <is>
          <t>OLIPOP Prebiotic Soda | Ginger Ale | 12 pack 355mL</t>
        </is>
      </c>
      <c r="C770" s="34" t="inlineStr">
        <is>
          <t>3) Functional beverage (still/sparkling)</t>
        </is>
      </c>
      <c r="D770" s="49">
        <f>IF('M3 Functional Beverage'!F34="","",'M3 Functional Beverage'!F34)</f>
        <v/>
      </c>
      <c r="E770" s="52">
        <f>IF('M3 Functional Beverage'!J34="","",'M3 Functional Beverage'!J34)</f>
        <v/>
      </c>
      <c r="F770" s="50">
        <f>IF('M3 Functional Beverage'!K34="","",'M3 Functional Beverage'!K34)</f>
        <v/>
      </c>
      <c r="G770" s="49">
        <f>IF('M3 Functional Beverage'!AM34="","",'M3 Functional Beverage'!AM34)</f>
        <v/>
      </c>
      <c r="H770" s="50">
        <f>IF('M3 Functional Beverage'!N34="","",'M3 Functional Beverage'!N34)</f>
        <v/>
      </c>
      <c r="I770" s="34">
        <f>IF('M3 Functional Beverage'!AJ34="","",'M3 Functional Beverage'!AJ34)</f>
        <v/>
      </c>
      <c r="J770" s="34" t="inlineStr">
        <is>
          <t>S&amp;S to lock repeat; premium price held.</t>
        </is>
      </c>
    </row>
    <row r="771" ht="28" customHeight="1">
      <c r="A771" s="34" t="inlineStr">
        <is>
          <t>OLIPOP</t>
        </is>
      </c>
      <c r="B771" s="34" t="inlineStr">
        <is>
          <t>OLIPOP Prebiotic Soda | Ginger Ale | 15 pack 355mL</t>
        </is>
      </c>
      <c r="C771" s="34" t="inlineStr">
        <is>
          <t>3) Functional beverage (still/sparkling)</t>
        </is>
      </c>
      <c r="D771" s="49">
        <f>IF('M3 Functional Beverage'!F35="","",'M3 Functional Beverage'!F35)</f>
        <v/>
      </c>
      <c r="E771" s="52">
        <f>IF('M3 Functional Beverage'!J35="","",'M3 Functional Beverage'!J35)</f>
        <v/>
      </c>
      <c r="F771" s="50">
        <f>IF('M3 Functional Beverage'!K35="","",'M3 Functional Beverage'!K35)</f>
        <v/>
      </c>
      <c r="G771" s="49">
        <f>IF('M3 Functional Beverage'!AM35="","",'M3 Functional Beverage'!AM35)</f>
        <v/>
      </c>
      <c r="H771" s="50">
        <f>IF('M3 Functional Beverage'!N35="","",'M3 Functional Beverage'!N35)</f>
        <v/>
      </c>
      <c r="I771" s="34">
        <f>IF('M3 Functional Beverage'!AJ35="","",'M3 Functional Beverage'!AJ35)</f>
        <v/>
      </c>
      <c r="J771" s="34" t="inlineStr">
        <is>
          <t>S&amp;S to lock repeat; premium price held.</t>
        </is>
      </c>
    </row>
    <row r="772" ht="28" customHeight="1">
      <c r="A772" s="34" t="inlineStr">
        <is>
          <t>OLIPOP</t>
        </is>
      </c>
      <c r="B772" s="34" t="inlineStr">
        <is>
          <t>OLIPOP Prebiotic Soda | Ginger Ale | 18 pack 355mL</t>
        </is>
      </c>
      <c r="C772" s="34" t="inlineStr">
        <is>
          <t>3) Functional beverage (still/sparkling)</t>
        </is>
      </c>
      <c r="D772" s="49">
        <f>IF('M3 Functional Beverage'!F36="","",'M3 Functional Beverage'!F36)</f>
        <v/>
      </c>
      <c r="E772" s="52">
        <f>IF('M3 Functional Beverage'!J36="","",'M3 Functional Beverage'!J36)</f>
        <v/>
      </c>
      <c r="F772" s="50">
        <f>IF('M3 Functional Beverage'!K36="","",'M3 Functional Beverage'!K36)</f>
        <v/>
      </c>
      <c r="G772" s="49">
        <f>IF('M3 Functional Beverage'!AM36="","",'M3 Functional Beverage'!AM36)</f>
        <v/>
      </c>
      <c r="H772" s="50">
        <f>IF('M3 Functional Beverage'!N36="","",'M3 Functional Beverage'!N36)</f>
        <v/>
      </c>
      <c r="I772" s="34">
        <f>IF('M3 Functional Beverage'!AJ36="","",'M3 Functional Beverage'!AJ36)</f>
        <v/>
      </c>
      <c r="J772" s="34" t="inlineStr">
        <is>
          <t>S&amp;S to lock repeat; premium price held.</t>
        </is>
      </c>
    </row>
    <row r="773" ht="28" customHeight="1">
      <c r="A773" s="34" t="inlineStr">
        <is>
          <t>OLIPOP</t>
        </is>
      </c>
      <c r="B773" s="34" t="inlineStr">
        <is>
          <t>OLIPOP Prebiotic Soda | Ginger Ale | 24 pack 355mL</t>
        </is>
      </c>
      <c r="C773" s="34" t="inlineStr">
        <is>
          <t>3) Functional beverage (still/sparkling)</t>
        </is>
      </c>
      <c r="D773" s="49">
        <f>IF('M3 Functional Beverage'!F37="","",'M3 Functional Beverage'!F37)</f>
        <v/>
      </c>
      <c r="E773" s="52">
        <f>IF('M3 Functional Beverage'!J37="","",'M3 Functional Beverage'!J37)</f>
        <v/>
      </c>
      <c r="F773" s="50">
        <f>IF('M3 Functional Beverage'!K37="","",'M3 Functional Beverage'!K37)</f>
        <v/>
      </c>
      <c r="G773" s="49">
        <f>IF('M3 Functional Beverage'!AM37="","",'M3 Functional Beverage'!AM37)</f>
        <v/>
      </c>
      <c r="H773" s="50">
        <f>IF('M3 Functional Beverage'!N37="","",'M3 Functional Beverage'!N37)</f>
        <v/>
      </c>
      <c r="I773" s="34">
        <f>IF('M3 Functional Beverage'!AJ37="","",'M3 Functional Beverage'!AJ37)</f>
        <v/>
      </c>
      <c r="J773" s="34" t="inlineStr">
        <is>
          <t>S&amp;S to lock repeat; premium price held.</t>
        </is>
      </c>
    </row>
    <row r="774" ht="28" customHeight="1">
      <c r="A774" s="34" t="inlineStr">
        <is>
          <t>OLIPOP</t>
        </is>
      </c>
      <c r="B774" s="34" t="inlineStr">
        <is>
          <t>OLIPOP Prebiotic Soda | Doctor Goodwin | single 355mL</t>
        </is>
      </c>
      <c r="C774" s="34" t="inlineStr">
        <is>
          <t>3) Functional beverage (still/sparkling)</t>
        </is>
      </c>
      <c r="D774" s="49">
        <f>IF('M3 Functional Beverage'!F38="","",'M3 Functional Beverage'!F38)</f>
        <v/>
      </c>
      <c r="E774" s="52">
        <f>IF('M3 Functional Beverage'!J38="","",'M3 Functional Beverage'!J38)</f>
        <v/>
      </c>
      <c r="F774" s="50">
        <f>IF('M3 Functional Beverage'!K38="","",'M3 Functional Beverage'!K38)</f>
        <v/>
      </c>
      <c r="G774" s="49">
        <f>IF('M3 Functional Beverage'!AM38="","",'M3 Functional Beverage'!AM38)</f>
        <v/>
      </c>
      <c r="H774" s="50">
        <f>IF('M3 Functional Beverage'!N38="","",'M3 Functional Beverage'!N38)</f>
        <v/>
      </c>
      <c r="I774" s="34">
        <f>IF('M3 Functional Beverage'!AJ38="","",'M3 Functional Beverage'!AJ38)</f>
        <v/>
      </c>
      <c r="J774" s="34" t="inlineStr">
        <is>
          <t>S&amp;S to lock repeat; premium price held.</t>
        </is>
      </c>
    </row>
    <row r="775" ht="28" customHeight="1">
      <c r="A775" s="34" t="inlineStr">
        <is>
          <t>OLIPOP</t>
        </is>
      </c>
      <c r="B775" s="34" t="inlineStr">
        <is>
          <t>OLIPOP Prebiotic Soda | Doctor Goodwin | 8 pack 355mL</t>
        </is>
      </c>
      <c r="C775" s="34" t="inlineStr">
        <is>
          <t>3) Functional beverage (still/sparkling)</t>
        </is>
      </c>
      <c r="D775" s="49">
        <f>IF('M3 Functional Beverage'!F39="","",'M3 Functional Beverage'!F39)</f>
        <v/>
      </c>
      <c r="E775" s="52">
        <f>IF('M3 Functional Beverage'!J39="","",'M3 Functional Beverage'!J39)</f>
        <v/>
      </c>
      <c r="F775" s="50">
        <f>IF('M3 Functional Beverage'!K39="","",'M3 Functional Beverage'!K39)</f>
        <v/>
      </c>
      <c r="G775" s="49">
        <f>IF('M3 Functional Beverage'!AM39="","",'M3 Functional Beverage'!AM39)</f>
        <v/>
      </c>
      <c r="H775" s="50">
        <f>IF('M3 Functional Beverage'!N39="","",'M3 Functional Beverage'!N39)</f>
        <v/>
      </c>
      <c r="I775" s="34">
        <f>IF('M3 Functional Beverage'!AJ39="","",'M3 Functional Beverage'!AJ39)</f>
        <v/>
      </c>
      <c r="J775" s="34" t="inlineStr">
        <is>
          <t>S&amp;S to lock repeat; premium price held.</t>
        </is>
      </c>
    </row>
    <row r="776" ht="28" customHeight="1">
      <c r="A776" s="34" t="inlineStr">
        <is>
          <t>OLIPOP</t>
        </is>
      </c>
      <c r="B776" s="34" t="inlineStr">
        <is>
          <t>OLIPOP Prebiotic Soda | Doctor Goodwin | 12 pack 355mL</t>
        </is>
      </c>
      <c r="C776" s="34" t="inlineStr">
        <is>
          <t>3) Functional beverage (still/sparkling)</t>
        </is>
      </c>
      <c r="D776" s="49">
        <f>IF('M3 Functional Beverage'!F40="","",'M3 Functional Beverage'!F40)</f>
        <v/>
      </c>
      <c r="E776" s="52">
        <f>IF('M3 Functional Beverage'!J40="","",'M3 Functional Beverage'!J40)</f>
        <v/>
      </c>
      <c r="F776" s="50">
        <f>IF('M3 Functional Beverage'!K40="","",'M3 Functional Beverage'!K40)</f>
        <v/>
      </c>
      <c r="G776" s="49">
        <f>IF('M3 Functional Beverage'!AM40="","",'M3 Functional Beverage'!AM40)</f>
        <v/>
      </c>
      <c r="H776" s="50">
        <f>IF('M3 Functional Beverage'!N40="","",'M3 Functional Beverage'!N40)</f>
        <v/>
      </c>
      <c r="I776" s="34">
        <f>IF('M3 Functional Beverage'!AJ40="","",'M3 Functional Beverage'!AJ40)</f>
        <v/>
      </c>
      <c r="J776" s="34" t="inlineStr">
        <is>
          <t>S&amp;S to lock repeat; premium price held.</t>
        </is>
      </c>
    </row>
    <row r="777" ht="28" customHeight="1">
      <c r="A777" s="34" t="inlineStr">
        <is>
          <t>OLIPOP</t>
        </is>
      </c>
      <c r="B777" s="34" t="inlineStr">
        <is>
          <t>OLIPOP Prebiotic Soda | Doctor Goodwin | 15 pack 355mL</t>
        </is>
      </c>
      <c r="C777" s="34" t="inlineStr">
        <is>
          <t>3) Functional beverage (still/sparkling)</t>
        </is>
      </c>
      <c r="D777" s="49">
        <f>IF('M3 Functional Beverage'!F41="","",'M3 Functional Beverage'!F41)</f>
        <v/>
      </c>
      <c r="E777" s="52">
        <f>IF('M3 Functional Beverage'!J41="","",'M3 Functional Beverage'!J41)</f>
        <v/>
      </c>
      <c r="F777" s="50">
        <f>IF('M3 Functional Beverage'!K41="","",'M3 Functional Beverage'!K41)</f>
        <v/>
      </c>
      <c r="G777" s="49">
        <f>IF('M3 Functional Beverage'!AM41="","",'M3 Functional Beverage'!AM41)</f>
        <v/>
      </c>
      <c r="H777" s="50">
        <f>IF('M3 Functional Beverage'!N41="","",'M3 Functional Beverage'!N41)</f>
        <v/>
      </c>
      <c r="I777" s="34">
        <f>IF('M3 Functional Beverage'!AJ41="","",'M3 Functional Beverage'!AJ41)</f>
        <v/>
      </c>
      <c r="J777" s="34" t="inlineStr">
        <is>
          <t>S&amp;S to lock repeat; premium price held.</t>
        </is>
      </c>
    </row>
    <row r="778" ht="28" customHeight="1">
      <c r="A778" s="34" t="inlineStr">
        <is>
          <t>OLIPOP</t>
        </is>
      </c>
      <c r="B778" s="34" t="inlineStr">
        <is>
          <t>OLIPOP Prebiotic Soda | Doctor Goodwin | 18 pack 355mL</t>
        </is>
      </c>
      <c r="C778" s="34" t="inlineStr">
        <is>
          <t>3) Functional beverage (still/sparkling)</t>
        </is>
      </c>
      <c r="D778" s="49">
        <f>IF('M3 Functional Beverage'!F42="","",'M3 Functional Beverage'!F42)</f>
        <v/>
      </c>
      <c r="E778" s="52">
        <f>IF('M3 Functional Beverage'!J42="","",'M3 Functional Beverage'!J42)</f>
        <v/>
      </c>
      <c r="F778" s="50">
        <f>IF('M3 Functional Beverage'!K42="","",'M3 Functional Beverage'!K42)</f>
        <v/>
      </c>
      <c r="G778" s="49">
        <f>IF('M3 Functional Beverage'!AM42="","",'M3 Functional Beverage'!AM42)</f>
        <v/>
      </c>
      <c r="H778" s="50">
        <f>IF('M3 Functional Beverage'!N42="","",'M3 Functional Beverage'!N42)</f>
        <v/>
      </c>
      <c r="I778" s="34">
        <f>IF('M3 Functional Beverage'!AJ42="","",'M3 Functional Beverage'!AJ42)</f>
        <v/>
      </c>
      <c r="J778" s="34" t="inlineStr">
        <is>
          <t>S&amp;S to lock repeat; premium price held.</t>
        </is>
      </c>
    </row>
    <row r="779" ht="28" customHeight="1">
      <c r="A779" s="34" t="inlineStr">
        <is>
          <t>OLIPOP</t>
        </is>
      </c>
      <c r="B779" s="34" t="inlineStr">
        <is>
          <t>OLIPOP Prebiotic Soda | Doctor Goodwin | 24 pack 355mL</t>
        </is>
      </c>
      <c r="C779" s="34" t="inlineStr">
        <is>
          <t>3) Functional beverage (still/sparkling)</t>
        </is>
      </c>
      <c r="D779" s="49">
        <f>IF('M3 Functional Beverage'!F43="","",'M3 Functional Beverage'!F43)</f>
        <v/>
      </c>
      <c r="E779" s="52">
        <f>IF('M3 Functional Beverage'!J43="","",'M3 Functional Beverage'!J43)</f>
        <v/>
      </c>
      <c r="F779" s="50">
        <f>IF('M3 Functional Beverage'!K43="","",'M3 Functional Beverage'!K43)</f>
        <v/>
      </c>
      <c r="G779" s="49">
        <f>IF('M3 Functional Beverage'!AM43="","",'M3 Functional Beverage'!AM43)</f>
        <v/>
      </c>
      <c r="H779" s="50">
        <f>IF('M3 Functional Beverage'!N43="","",'M3 Functional Beverage'!N43)</f>
        <v/>
      </c>
      <c r="I779" s="34">
        <f>IF('M3 Functional Beverage'!AJ43="","",'M3 Functional Beverage'!AJ43)</f>
        <v/>
      </c>
      <c r="J779" s="34" t="inlineStr">
        <is>
          <t>S&amp;S to lock repeat; premium price held.</t>
        </is>
      </c>
    </row>
    <row r="780" ht="28" customHeight="1">
      <c r="A780" s="34" t="inlineStr">
        <is>
          <t>OLIPOP</t>
        </is>
      </c>
      <c r="B780" s="34" t="inlineStr">
        <is>
          <t>OLIPOP Prebiotic Soda | Lemon Lime | single 355mL</t>
        </is>
      </c>
      <c r="C780" s="34" t="inlineStr">
        <is>
          <t>3) Functional beverage (still/sparkling)</t>
        </is>
      </c>
      <c r="D780" s="49">
        <f>IF('M3 Functional Beverage'!F44="","",'M3 Functional Beverage'!F44)</f>
        <v/>
      </c>
      <c r="E780" s="52">
        <f>IF('M3 Functional Beverage'!J44="","",'M3 Functional Beverage'!J44)</f>
        <v/>
      </c>
      <c r="F780" s="50">
        <f>IF('M3 Functional Beverage'!K44="","",'M3 Functional Beverage'!K44)</f>
        <v/>
      </c>
      <c r="G780" s="49">
        <f>IF('M3 Functional Beverage'!AM44="","",'M3 Functional Beverage'!AM44)</f>
        <v/>
      </c>
      <c r="H780" s="50">
        <f>IF('M3 Functional Beverage'!N44="","",'M3 Functional Beverage'!N44)</f>
        <v/>
      </c>
      <c r="I780" s="34">
        <f>IF('M3 Functional Beverage'!AJ44="","",'M3 Functional Beverage'!AJ44)</f>
        <v/>
      </c>
      <c r="J780" s="34" t="inlineStr">
        <is>
          <t>S&amp;S to lock repeat; premium price held.</t>
        </is>
      </c>
    </row>
    <row r="781" ht="28" customHeight="1">
      <c r="A781" s="34" t="inlineStr">
        <is>
          <t>OLIPOP</t>
        </is>
      </c>
      <c r="B781" s="34" t="inlineStr">
        <is>
          <t>OLIPOP Prebiotic Soda | Lemon Lime | 8 pack 355mL</t>
        </is>
      </c>
      <c r="C781" s="34" t="inlineStr">
        <is>
          <t>3) Functional beverage (still/sparkling)</t>
        </is>
      </c>
      <c r="D781" s="49">
        <f>IF('M3 Functional Beverage'!F45="","",'M3 Functional Beverage'!F45)</f>
        <v/>
      </c>
      <c r="E781" s="52">
        <f>IF('M3 Functional Beverage'!J45="","",'M3 Functional Beverage'!J45)</f>
        <v/>
      </c>
      <c r="F781" s="50">
        <f>IF('M3 Functional Beverage'!K45="","",'M3 Functional Beverage'!K45)</f>
        <v/>
      </c>
      <c r="G781" s="49">
        <f>IF('M3 Functional Beverage'!AM45="","",'M3 Functional Beverage'!AM45)</f>
        <v/>
      </c>
      <c r="H781" s="50">
        <f>IF('M3 Functional Beverage'!N45="","",'M3 Functional Beverage'!N45)</f>
        <v/>
      </c>
      <c r="I781" s="34">
        <f>IF('M3 Functional Beverage'!AJ45="","",'M3 Functional Beverage'!AJ45)</f>
        <v/>
      </c>
      <c r="J781" s="34" t="inlineStr">
        <is>
          <t>S&amp;S to lock repeat; premium price held.</t>
        </is>
      </c>
    </row>
    <row r="782" ht="28" customHeight="1">
      <c r="A782" s="34" t="inlineStr">
        <is>
          <t>OLIPOP</t>
        </is>
      </c>
      <c r="B782" s="34" t="inlineStr">
        <is>
          <t>OLIPOP Prebiotic Soda | Lemon Lime | 12 pack 355mL</t>
        </is>
      </c>
      <c r="C782" s="34" t="inlineStr">
        <is>
          <t>3) Functional beverage (still/sparkling)</t>
        </is>
      </c>
      <c r="D782" s="49">
        <f>IF('M3 Functional Beverage'!F46="","",'M3 Functional Beverage'!F46)</f>
        <v/>
      </c>
      <c r="E782" s="52">
        <f>IF('M3 Functional Beverage'!J46="","",'M3 Functional Beverage'!J46)</f>
        <v/>
      </c>
      <c r="F782" s="50">
        <f>IF('M3 Functional Beverage'!K46="","",'M3 Functional Beverage'!K46)</f>
        <v/>
      </c>
      <c r="G782" s="49">
        <f>IF('M3 Functional Beverage'!AM46="","",'M3 Functional Beverage'!AM46)</f>
        <v/>
      </c>
      <c r="H782" s="50">
        <f>IF('M3 Functional Beverage'!N46="","",'M3 Functional Beverage'!N46)</f>
        <v/>
      </c>
      <c r="I782" s="34">
        <f>IF('M3 Functional Beverage'!AJ46="","",'M3 Functional Beverage'!AJ46)</f>
        <v/>
      </c>
      <c r="J782" s="34" t="inlineStr">
        <is>
          <t>S&amp;S to lock repeat; premium price held.</t>
        </is>
      </c>
    </row>
    <row r="783" ht="28" customHeight="1">
      <c r="A783" s="34" t="inlineStr">
        <is>
          <t>OLIPOP</t>
        </is>
      </c>
      <c r="B783" s="34" t="inlineStr">
        <is>
          <t>OLIPOP Prebiotic Soda | Lemon Lime | 15 pack 355mL</t>
        </is>
      </c>
      <c r="C783" s="34" t="inlineStr">
        <is>
          <t>3) Functional beverage (still/sparkling)</t>
        </is>
      </c>
      <c r="D783" s="49">
        <f>IF('M3 Functional Beverage'!F47="","",'M3 Functional Beverage'!F47)</f>
        <v/>
      </c>
      <c r="E783" s="52">
        <f>IF('M3 Functional Beverage'!J47="","",'M3 Functional Beverage'!J47)</f>
        <v/>
      </c>
      <c r="F783" s="50">
        <f>IF('M3 Functional Beverage'!K47="","",'M3 Functional Beverage'!K47)</f>
        <v/>
      </c>
      <c r="G783" s="49">
        <f>IF('M3 Functional Beverage'!AM47="","",'M3 Functional Beverage'!AM47)</f>
        <v/>
      </c>
      <c r="H783" s="50">
        <f>IF('M3 Functional Beverage'!N47="","",'M3 Functional Beverage'!N47)</f>
        <v/>
      </c>
      <c r="I783" s="34">
        <f>IF('M3 Functional Beverage'!AJ47="","",'M3 Functional Beverage'!AJ47)</f>
        <v/>
      </c>
      <c r="J783" s="34" t="inlineStr">
        <is>
          <t>S&amp;S to lock repeat; premium price held.</t>
        </is>
      </c>
    </row>
    <row r="784" ht="28" customHeight="1">
      <c r="A784" s="34" t="inlineStr">
        <is>
          <t>OLIPOP</t>
        </is>
      </c>
      <c r="B784" s="34" t="inlineStr">
        <is>
          <t>OLIPOP Prebiotic Soda | Lemon Lime | 18 pack 355mL</t>
        </is>
      </c>
      <c r="C784" s="34" t="inlineStr">
        <is>
          <t>3) Functional beverage (still/sparkling)</t>
        </is>
      </c>
      <c r="D784" s="49">
        <f>IF('M3 Functional Beverage'!F48="","",'M3 Functional Beverage'!F48)</f>
        <v/>
      </c>
      <c r="E784" s="52">
        <f>IF('M3 Functional Beverage'!J48="","",'M3 Functional Beverage'!J48)</f>
        <v/>
      </c>
      <c r="F784" s="50">
        <f>IF('M3 Functional Beverage'!K48="","",'M3 Functional Beverage'!K48)</f>
        <v/>
      </c>
      <c r="G784" s="49">
        <f>IF('M3 Functional Beverage'!AM48="","",'M3 Functional Beverage'!AM48)</f>
        <v/>
      </c>
      <c r="H784" s="50">
        <f>IF('M3 Functional Beverage'!N48="","",'M3 Functional Beverage'!N48)</f>
        <v/>
      </c>
      <c r="I784" s="34">
        <f>IF('M3 Functional Beverage'!AJ48="","",'M3 Functional Beverage'!AJ48)</f>
        <v/>
      </c>
      <c r="J784" s="34" t="inlineStr">
        <is>
          <t>S&amp;S to lock repeat; premium price held.</t>
        </is>
      </c>
    </row>
    <row r="785" ht="28" customHeight="1">
      <c r="A785" s="34" t="inlineStr">
        <is>
          <t>OLIPOP</t>
        </is>
      </c>
      <c r="B785" s="34" t="inlineStr">
        <is>
          <t>OLIPOP Prebiotic Soda | Lemon Lime | 24 pack 355mL</t>
        </is>
      </c>
      <c r="C785" s="34" t="inlineStr">
        <is>
          <t>3) Functional beverage (still/sparkling)</t>
        </is>
      </c>
      <c r="D785" s="49">
        <f>IF('M3 Functional Beverage'!F49="","",'M3 Functional Beverage'!F49)</f>
        <v/>
      </c>
      <c r="E785" s="52">
        <f>IF('M3 Functional Beverage'!J49="","",'M3 Functional Beverage'!J49)</f>
        <v/>
      </c>
      <c r="F785" s="50">
        <f>IF('M3 Functional Beverage'!K49="","",'M3 Functional Beverage'!K49)</f>
        <v/>
      </c>
      <c r="G785" s="49">
        <f>IF('M3 Functional Beverage'!AM49="","",'M3 Functional Beverage'!AM49)</f>
        <v/>
      </c>
      <c r="H785" s="50">
        <f>IF('M3 Functional Beverage'!N49="","",'M3 Functional Beverage'!N49)</f>
        <v/>
      </c>
      <c r="I785" s="34">
        <f>IF('M3 Functional Beverage'!AJ49="","",'M3 Functional Beverage'!AJ49)</f>
        <v/>
      </c>
      <c r="J785" s="34" t="inlineStr">
        <is>
          <t>S&amp;S to lock repeat; premium price held.</t>
        </is>
      </c>
    </row>
    <row r="786" ht="28" customHeight="1">
      <c r="A786" s="34" t="inlineStr">
        <is>
          <t>OLIPOP</t>
        </is>
      </c>
      <c r="B786" s="34" t="inlineStr">
        <is>
          <t>OLIPOP Prebiotic Soda | Watermelon Lime | single 355mL</t>
        </is>
      </c>
      <c r="C786" s="34" t="inlineStr">
        <is>
          <t>3) Functional beverage (still/sparkling)</t>
        </is>
      </c>
      <c r="D786" s="49">
        <f>IF('M3 Functional Beverage'!F50="","",'M3 Functional Beverage'!F50)</f>
        <v/>
      </c>
      <c r="E786" s="52">
        <f>IF('M3 Functional Beverage'!J50="","",'M3 Functional Beverage'!J50)</f>
        <v/>
      </c>
      <c r="F786" s="50">
        <f>IF('M3 Functional Beverage'!K50="","",'M3 Functional Beverage'!K50)</f>
        <v/>
      </c>
      <c r="G786" s="49">
        <f>IF('M3 Functional Beverage'!AM50="","",'M3 Functional Beverage'!AM50)</f>
        <v/>
      </c>
      <c r="H786" s="50">
        <f>IF('M3 Functional Beverage'!N50="","",'M3 Functional Beverage'!N50)</f>
        <v/>
      </c>
      <c r="I786" s="34">
        <f>IF('M3 Functional Beverage'!AJ50="","",'M3 Functional Beverage'!AJ50)</f>
        <v/>
      </c>
      <c r="J786" s="34" t="inlineStr">
        <is>
          <t>S&amp;S to lock repeat; premium price held.</t>
        </is>
      </c>
    </row>
    <row r="787" ht="28" customHeight="1">
      <c r="A787" s="34" t="inlineStr">
        <is>
          <t>OLIPOP</t>
        </is>
      </c>
      <c r="B787" s="34" t="inlineStr">
        <is>
          <t>OLIPOP Prebiotic Soda | Watermelon Lime | 8 pack 355mL</t>
        </is>
      </c>
      <c r="C787" s="34" t="inlineStr">
        <is>
          <t>3) Functional beverage (still/sparkling)</t>
        </is>
      </c>
      <c r="D787" s="49">
        <f>IF('M3 Functional Beverage'!F51="","",'M3 Functional Beverage'!F51)</f>
        <v/>
      </c>
      <c r="E787" s="52">
        <f>IF('M3 Functional Beverage'!J51="","",'M3 Functional Beverage'!J51)</f>
        <v/>
      </c>
      <c r="F787" s="50">
        <f>IF('M3 Functional Beverage'!K51="","",'M3 Functional Beverage'!K51)</f>
        <v/>
      </c>
      <c r="G787" s="49">
        <f>IF('M3 Functional Beverage'!AM51="","",'M3 Functional Beverage'!AM51)</f>
        <v/>
      </c>
      <c r="H787" s="50">
        <f>IF('M3 Functional Beverage'!N51="","",'M3 Functional Beverage'!N51)</f>
        <v/>
      </c>
      <c r="I787" s="34">
        <f>IF('M3 Functional Beverage'!AJ51="","",'M3 Functional Beverage'!AJ51)</f>
        <v/>
      </c>
      <c r="J787" s="34" t="inlineStr">
        <is>
          <t>S&amp;S to lock repeat; premium price held.</t>
        </is>
      </c>
    </row>
    <row r="788" ht="28" customHeight="1">
      <c r="A788" s="34" t="inlineStr">
        <is>
          <t>OLIPOP</t>
        </is>
      </c>
      <c r="B788" s="34" t="inlineStr">
        <is>
          <t>OLIPOP Prebiotic Soda | Watermelon Lime | 12 pack 355mL</t>
        </is>
      </c>
      <c r="C788" s="34" t="inlineStr">
        <is>
          <t>3) Functional beverage (still/sparkling)</t>
        </is>
      </c>
      <c r="D788" s="49">
        <f>IF('M3 Functional Beverage'!F52="","",'M3 Functional Beverage'!F52)</f>
        <v/>
      </c>
      <c r="E788" s="52">
        <f>IF('M3 Functional Beverage'!J52="","",'M3 Functional Beverage'!J52)</f>
        <v/>
      </c>
      <c r="F788" s="50">
        <f>IF('M3 Functional Beverage'!K52="","",'M3 Functional Beverage'!K52)</f>
        <v/>
      </c>
      <c r="G788" s="49">
        <f>IF('M3 Functional Beverage'!AM52="","",'M3 Functional Beverage'!AM52)</f>
        <v/>
      </c>
      <c r="H788" s="50">
        <f>IF('M3 Functional Beverage'!N52="","",'M3 Functional Beverage'!N52)</f>
        <v/>
      </c>
      <c r="I788" s="34">
        <f>IF('M3 Functional Beverage'!AJ52="","",'M3 Functional Beverage'!AJ52)</f>
        <v/>
      </c>
      <c r="J788" s="34" t="inlineStr">
        <is>
          <t>S&amp;S to lock repeat; premium price held.</t>
        </is>
      </c>
    </row>
    <row r="789" ht="28" customHeight="1">
      <c r="A789" s="34" t="inlineStr">
        <is>
          <t>OLIPOP</t>
        </is>
      </c>
      <c r="B789" s="34" t="inlineStr">
        <is>
          <t>OLIPOP Prebiotic Soda | Watermelon Lime | 15 pack 355mL</t>
        </is>
      </c>
      <c r="C789" s="34" t="inlineStr">
        <is>
          <t>3) Functional beverage (still/sparkling)</t>
        </is>
      </c>
      <c r="D789" s="49">
        <f>IF('M3 Functional Beverage'!F53="","",'M3 Functional Beverage'!F53)</f>
        <v/>
      </c>
      <c r="E789" s="52">
        <f>IF('M3 Functional Beverage'!J53="","",'M3 Functional Beverage'!J53)</f>
        <v/>
      </c>
      <c r="F789" s="50">
        <f>IF('M3 Functional Beverage'!K53="","",'M3 Functional Beverage'!K53)</f>
        <v/>
      </c>
      <c r="G789" s="49">
        <f>IF('M3 Functional Beverage'!AM53="","",'M3 Functional Beverage'!AM53)</f>
        <v/>
      </c>
      <c r="H789" s="50">
        <f>IF('M3 Functional Beverage'!N53="","",'M3 Functional Beverage'!N53)</f>
        <v/>
      </c>
      <c r="I789" s="34">
        <f>IF('M3 Functional Beverage'!AJ53="","",'M3 Functional Beverage'!AJ53)</f>
        <v/>
      </c>
      <c r="J789" s="34" t="inlineStr">
        <is>
          <t>S&amp;S to lock repeat; premium price held.</t>
        </is>
      </c>
    </row>
    <row r="790" ht="28" customHeight="1">
      <c r="A790" s="34" t="inlineStr">
        <is>
          <t>OLIPOP</t>
        </is>
      </c>
      <c r="B790" s="34" t="inlineStr">
        <is>
          <t>OLIPOP Prebiotic Soda | Watermelon Lime | 18 pack 355mL</t>
        </is>
      </c>
      <c r="C790" s="34" t="inlineStr">
        <is>
          <t>3) Functional beverage (still/sparkling)</t>
        </is>
      </c>
      <c r="D790" s="49">
        <f>IF('M3 Functional Beverage'!F54="","",'M3 Functional Beverage'!F54)</f>
        <v/>
      </c>
      <c r="E790" s="52">
        <f>IF('M3 Functional Beverage'!J54="","",'M3 Functional Beverage'!J54)</f>
        <v/>
      </c>
      <c r="F790" s="50">
        <f>IF('M3 Functional Beverage'!K54="","",'M3 Functional Beverage'!K54)</f>
        <v/>
      </c>
      <c r="G790" s="49">
        <f>IF('M3 Functional Beverage'!AM54="","",'M3 Functional Beverage'!AM54)</f>
        <v/>
      </c>
      <c r="H790" s="50">
        <f>IF('M3 Functional Beverage'!N54="","",'M3 Functional Beverage'!N54)</f>
        <v/>
      </c>
      <c r="I790" s="34">
        <f>IF('M3 Functional Beverage'!AJ54="","",'M3 Functional Beverage'!AJ54)</f>
        <v/>
      </c>
      <c r="J790" s="34" t="inlineStr">
        <is>
          <t>S&amp;S to lock repeat; premium price held.</t>
        </is>
      </c>
    </row>
    <row r="791" ht="28" customHeight="1">
      <c r="A791" s="34" t="inlineStr">
        <is>
          <t>OLIPOP</t>
        </is>
      </c>
      <c r="B791" s="34" t="inlineStr">
        <is>
          <t>OLIPOP Prebiotic Soda | Watermelon Lime | 24 pack 355mL</t>
        </is>
      </c>
      <c r="C791" s="34" t="inlineStr">
        <is>
          <t>3) Functional beverage (still/sparkling)</t>
        </is>
      </c>
      <c r="D791" s="49">
        <f>IF('M3 Functional Beverage'!F55="","",'M3 Functional Beverage'!F55)</f>
        <v/>
      </c>
      <c r="E791" s="52">
        <f>IF('M3 Functional Beverage'!J55="","",'M3 Functional Beverage'!J55)</f>
        <v/>
      </c>
      <c r="F791" s="50">
        <f>IF('M3 Functional Beverage'!K55="","",'M3 Functional Beverage'!K55)</f>
        <v/>
      </c>
      <c r="G791" s="49">
        <f>IF('M3 Functional Beverage'!AM55="","",'M3 Functional Beverage'!AM55)</f>
        <v/>
      </c>
      <c r="H791" s="50">
        <f>IF('M3 Functional Beverage'!N55="","",'M3 Functional Beverage'!N55)</f>
        <v/>
      </c>
      <c r="I791" s="34">
        <f>IF('M3 Functional Beverage'!AJ55="","",'M3 Functional Beverage'!AJ55)</f>
        <v/>
      </c>
      <c r="J791" s="34" t="inlineStr">
        <is>
          <t>S&amp;S to lock repeat; premium price held.</t>
        </is>
      </c>
    </row>
    <row r="792" ht="28" customHeight="1">
      <c r="A792" s="34" t="inlineStr">
        <is>
          <t>Poppi</t>
        </is>
      </c>
      <c r="B792" s="34" t="inlineStr">
        <is>
          <t>Poppi Prebiotic Soda | Strawberry Lemon | single 355mL</t>
        </is>
      </c>
      <c r="C792" s="34" t="inlineStr">
        <is>
          <t>3) Functional beverage (still/sparkling)</t>
        </is>
      </c>
      <c r="D792" s="49">
        <f>IF('M3 Functional Beverage'!F56="","",'M3 Functional Beverage'!F56)</f>
        <v/>
      </c>
      <c r="E792" s="52">
        <f>IF('M3 Functional Beverage'!J56="","",'M3 Functional Beverage'!J56)</f>
        <v/>
      </c>
      <c r="F792" s="50">
        <f>IF('M3 Functional Beverage'!K56="","",'M3 Functional Beverage'!K56)</f>
        <v/>
      </c>
      <c r="G792" s="49">
        <f>IF('M3 Functional Beverage'!AM56="","",'M3 Functional Beverage'!AM56)</f>
        <v/>
      </c>
      <c r="H792" s="50">
        <f>IF('M3 Functional Beverage'!N56="","",'M3 Functional Beverage'!N56)</f>
        <v/>
      </c>
      <c r="I792" s="34">
        <f>IF('M3 Functional Beverage'!AJ56="","",'M3 Functional Beverage'!AJ56)</f>
        <v/>
      </c>
      <c r="J792" s="34" t="inlineStr">
        <is>
          <t>Trial driving coupons + S&amp;S; aggressive first purchase.</t>
        </is>
      </c>
    </row>
    <row r="793" ht="28" customHeight="1">
      <c r="A793" s="34" t="inlineStr">
        <is>
          <t>Poppi</t>
        </is>
      </c>
      <c r="B793" s="34" t="inlineStr">
        <is>
          <t>Poppi Prebiotic Soda | Strawberry Lemon | 8 pack 355mL</t>
        </is>
      </c>
      <c r="C793" s="34" t="inlineStr">
        <is>
          <t>3) Functional beverage (still/sparkling)</t>
        </is>
      </c>
      <c r="D793" s="49">
        <f>IF('M3 Functional Beverage'!F57="","",'M3 Functional Beverage'!F57)</f>
        <v/>
      </c>
      <c r="E793" s="52">
        <f>IF('M3 Functional Beverage'!J57="","",'M3 Functional Beverage'!J57)</f>
        <v/>
      </c>
      <c r="F793" s="50">
        <f>IF('M3 Functional Beverage'!K57="","",'M3 Functional Beverage'!K57)</f>
        <v/>
      </c>
      <c r="G793" s="49">
        <f>IF('M3 Functional Beverage'!AM57="","",'M3 Functional Beverage'!AM57)</f>
        <v/>
      </c>
      <c r="H793" s="50">
        <f>IF('M3 Functional Beverage'!N57="","",'M3 Functional Beverage'!N57)</f>
        <v/>
      </c>
      <c r="I793" s="34">
        <f>IF('M3 Functional Beverage'!AJ57="","",'M3 Functional Beverage'!AJ57)</f>
        <v/>
      </c>
      <c r="J793" s="34" t="inlineStr">
        <is>
          <t>Trial driving coupons + S&amp;S; aggressive first purchase.</t>
        </is>
      </c>
    </row>
    <row r="794" ht="28" customHeight="1">
      <c r="A794" s="34" t="inlineStr">
        <is>
          <t>Poppi</t>
        </is>
      </c>
      <c r="B794" s="34" t="inlineStr">
        <is>
          <t>Poppi Prebiotic Soda | Strawberry Lemon | 12 pack 355mL</t>
        </is>
      </c>
      <c r="C794" s="34" t="inlineStr">
        <is>
          <t>3) Functional beverage (still/sparkling)</t>
        </is>
      </c>
      <c r="D794" s="49">
        <f>IF('M3 Functional Beverage'!F58="","",'M3 Functional Beverage'!F58)</f>
        <v/>
      </c>
      <c r="E794" s="52">
        <f>IF('M3 Functional Beverage'!J58="","",'M3 Functional Beverage'!J58)</f>
        <v/>
      </c>
      <c r="F794" s="50">
        <f>IF('M3 Functional Beverage'!K58="","",'M3 Functional Beverage'!K58)</f>
        <v/>
      </c>
      <c r="G794" s="49">
        <f>IF('M3 Functional Beverage'!AM58="","",'M3 Functional Beverage'!AM58)</f>
        <v/>
      </c>
      <c r="H794" s="50">
        <f>IF('M3 Functional Beverage'!N58="","",'M3 Functional Beverage'!N58)</f>
        <v/>
      </c>
      <c r="I794" s="34">
        <f>IF('M3 Functional Beverage'!AJ58="","",'M3 Functional Beverage'!AJ58)</f>
        <v/>
      </c>
      <c r="J794" s="34" t="inlineStr">
        <is>
          <t>Trial driving coupons + S&amp;S; aggressive first purchase.</t>
        </is>
      </c>
    </row>
    <row r="795" ht="28" customHeight="1">
      <c r="A795" s="34" t="inlineStr">
        <is>
          <t>Poppi</t>
        </is>
      </c>
      <c r="B795" s="34" t="inlineStr">
        <is>
          <t>Poppi Prebiotic Soda | Strawberry Lemon | 15 pack 355mL</t>
        </is>
      </c>
      <c r="C795" s="34" t="inlineStr">
        <is>
          <t>3) Functional beverage (still/sparkling)</t>
        </is>
      </c>
      <c r="D795" s="49">
        <f>IF('M3 Functional Beverage'!F59="","",'M3 Functional Beverage'!F59)</f>
        <v/>
      </c>
      <c r="E795" s="52">
        <f>IF('M3 Functional Beverage'!J59="","",'M3 Functional Beverage'!J59)</f>
        <v/>
      </c>
      <c r="F795" s="50">
        <f>IF('M3 Functional Beverage'!K59="","",'M3 Functional Beverage'!K59)</f>
        <v/>
      </c>
      <c r="G795" s="49">
        <f>IF('M3 Functional Beverage'!AM59="","",'M3 Functional Beverage'!AM59)</f>
        <v/>
      </c>
      <c r="H795" s="50">
        <f>IF('M3 Functional Beverage'!N59="","",'M3 Functional Beverage'!N59)</f>
        <v/>
      </c>
      <c r="I795" s="34">
        <f>IF('M3 Functional Beverage'!AJ59="","",'M3 Functional Beverage'!AJ59)</f>
        <v/>
      </c>
      <c r="J795" s="34" t="inlineStr">
        <is>
          <t>Trial driving coupons + S&amp;S; aggressive first purchase.</t>
        </is>
      </c>
    </row>
    <row r="796" ht="28" customHeight="1">
      <c r="A796" s="34" t="inlineStr">
        <is>
          <t>Poppi</t>
        </is>
      </c>
      <c r="B796" s="34" t="inlineStr">
        <is>
          <t>Poppi Prebiotic Soda | Strawberry Lemon | 18 pack 355mL</t>
        </is>
      </c>
      <c r="C796" s="34" t="inlineStr">
        <is>
          <t>3) Functional beverage (still/sparkling)</t>
        </is>
      </c>
      <c r="D796" s="49">
        <f>IF('M3 Functional Beverage'!F60="","",'M3 Functional Beverage'!F60)</f>
        <v/>
      </c>
      <c r="E796" s="52">
        <f>IF('M3 Functional Beverage'!J60="","",'M3 Functional Beverage'!J60)</f>
        <v/>
      </c>
      <c r="F796" s="50">
        <f>IF('M3 Functional Beverage'!K60="","",'M3 Functional Beverage'!K60)</f>
        <v/>
      </c>
      <c r="G796" s="49">
        <f>IF('M3 Functional Beverage'!AM60="","",'M3 Functional Beverage'!AM60)</f>
        <v/>
      </c>
      <c r="H796" s="50">
        <f>IF('M3 Functional Beverage'!N60="","",'M3 Functional Beverage'!N60)</f>
        <v/>
      </c>
      <c r="I796" s="34">
        <f>IF('M3 Functional Beverage'!AJ60="","",'M3 Functional Beverage'!AJ60)</f>
        <v/>
      </c>
      <c r="J796" s="34" t="inlineStr">
        <is>
          <t>Trial driving coupons + S&amp;S; aggressive first purchase.</t>
        </is>
      </c>
    </row>
    <row r="797" ht="28" customHeight="1">
      <c r="A797" s="34" t="inlineStr">
        <is>
          <t>Poppi</t>
        </is>
      </c>
      <c r="B797" s="34" t="inlineStr">
        <is>
          <t>Poppi Prebiotic Soda | Strawberry Lemon | 24 pack 355mL</t>
        </is>
      </c>
      <c r="C797" s="34" t="inlineStr">
        <is>
          <t>3) Functional beverage (still/sparkling)</t>
        </is>
      </c>
      <c r="D797" s="49">
        <f>IF('M3 Functional Beverage'!F61="","",'M3 Functional Beverage'!F61)</f>
        <v/>
      </c>
      <c r="E797" s="52">
        <f>IF('M3 Functional Beverage'!J61="","",'M3 Functional Beverage'!J61)</f>
        <v/>
      </c>
      <c r="F797" s="50">
        <f>IF('M3 Functional Beverage'!K61="","",'M3 Functional Beverage'!K61)</f>
        <v/>
      </c>
      <c r="G797" s="49">
        <f>IF('M3 Functional Beverage'!AM61="","",'M3 Functional Beverage'!AM61)</f>
        <v/>
      </c>
      <c r="H797" s="50">
        <f>IF('M3 Functional Beverage'!N61="","",'M3 Functional Beverage'!N61)</f>
        <v/>
      </c>
      <c r="I797" s="34">
        <f>IF('M3 Functional Beverage'!AJ61="","",'M3 Functional Beverage'!AJ61)</f>
        <v/>
      </c>
      <c r="J797" s="34" t="inlineStr">
        <is>
          <t>Trial driving coupons + S&amp;S; aggressive first purchase.</t>
        </is>
      </c>
    </row>
    <row r="798" ht="28" customHeight="1">
      <c r="A798" s="34" t="inlineStr">
        <is>
          <t>Poppi</t>
        </is>
      </c>
      <c r="B798" s="34" t="inlineStr">
        <is>
          <t>Poppi Prebiotic Soda | Raspberry Rose | single 355mL</t>
        </is>
      </c>
      <c r="C798" s="34" t="inlineStr">
        <is>
          <t>3) Functional beverage (still/sparkling)</t>
        </is>
      </c>
      <c r="D798" s="49">
        <f>IF('M3 Functional Beverage'!F62="","",'M3 Functional Beverage'!F62)</f>
        <v/>
      </c>
      <c r="E798" s="52">
        <f>IF('M3 Functional Beverage'!J62="","",'M3 Functional Beverage'!J62)</f>
        <v/>
      </c>
      <c r="F798" s="50">
        <f>IF('M3 Functional Beverage'!K62="","",'M3 Functional Beverage'!K62)</f>
        <v/>
      </c>
      <c r="G798" s="49">
        <f>IF('M3 Functional Beverage'!AM62="","",'M3 Functional Beverage'!AM62)</f>
        <v/>
      </c>
      <c r="H798" s="50">
        <f>IF('M3 Functional Beverage'!N62="","",'M3 Functional Beverage'!N62)</f>
        <v/>
      </c>
      <c r="I798" s="34">
        <f>IF('M3 Functional Beverage'!AJ62="","",'M3 Functional Beverage'!AJ62)</f>
        <v/>
      </c>
      <c r="J798" s="34" t="inlineStr">
        <is>
          <t>Trial driving coupons + S&amp;S; aggressive first purchase.</t>
        </is>
      </c>
    </row>
    <row r="799" ht="28" customHeight="1">
      <c r="A799" s="34" t="inlineStr">
        <is>
          <t>Poppi</t>
        </is>
      </c>
      <c r="B799" s="34" t="inlineStr">
        <is>
          <t>Poppi Prebiotic Soda | Raspberry Rose | 8 pack 355mL</t>
        </is>
      </c>
      <c r="C799" s="34" t="inlineStr">
        <is>
          <t>3) Functional beverage (still/sparkling)</t>
        </is>
      </c>
      <c r="D799" s="49">
        <f>IF('M3 Functional Beverage'!F63="","",'M3 Functional Beverage'!F63)</f>
        <v/>
      </c>
      <c r="E799" s="52">
        <f>IF('M3 Functional Beverage'!J63="","",'M3 Functional Beverage'!J63)</f>
        <v/>
      </c>
      <c r="F799" s="50">
        <f>IF('M3 Functional Beverage'!K63="","",'M3 Functional Beverage'!K63)</f>
        <v/>
      </c>
      <c r="G799" s="49">
        <f>IF('M3 Functional Beverage'!AM63="","",'M3 Functional Beverage'!AM63)</f>
        <v/>
      </c>
      <c r="H799" s="50">
        <f>IF('M3 Functional Beverage'!N63="","",'M3 Functional Beverage'!N63)</f>
        <v/>
      </c>
      <c r="I799" s="34">
        <f>IF('M3 Functional Beverage'!AJ63="","",'M3 Functional Beverage'!AJ63)</f>
        <v/>
      </c>
      <c r="J799" s="34" t="inlineStr">
        <is>
          <t>Trial driving coupons + S&amp;S; aggressive first purchase.</t>
        </is>
      </c>
    </row>
    <row r="800" ht="28" customHeight="1">
      <c r="A800" s="34" t="inlineStr">
        <is>
          <t>Poppi</t>
        </is>
      </c>
      <c r="B800" s="34" t="inlineStr">
        <is>
          <t>Poppi Prebiotic Soda | Raspberry Rose | 12 pack 355mL</t>
        </is>
      </c>
      <c r="C800" s="34" t="inlineStr">
        <is>
          <t>3) Functional beverage (still/sparkling)</t>
        </is>
      </c>
      <c r="D800" s="49">
        <f>IF('M3 Functional Beverage'!F64="","",'M3 Functional Beverage'!F64)</f>
        <v/>
      </c>
      <c r="E800" s="52">
        <f>IF('M3 Functional Beverage'!J64="","",'M3 Functional Beverage'!J64)</f>
        <v/>
      </c>
      <c r="F800" s="50">
        <f>IF('M3 Functional Beverage'!K64="","",'M3 Functional Beverage'!K64)</f>
        <v/>
      </c>
      <c r="G800" s="49">
        <f>IF('M3 Functional Beverage'!AM64="","",'M3 Functional Beverage'!AM64)</f>
        <v/>
      </c>
      <c r="H800" s="50">
        <f>IF('M3 Functional Beverage'!N64="","",'M3 Functional Beverage'!N64)</f>
        <v/>
      </c>
      <c r="I800" s="34">
        <f>IF('M3 Functional Beverage'!AJ64="","",'M3 Functional Beverage'!AJ64)</f>
        <v/>
      </c>
      <c r="J800" s="34" t="inlineStr">
        <is>
          <t>Trial driving coupons + S&amp;S; aggressive first purchase.</t>
        </is>
      </c>
    </row>
    <row r="801" ht="28" customHeight="1">
      <c r="A801" s="34" t="inlineStr">
        <is>
          <t>Poppi</t>
        </is>
      </c>
      <c r="B801" s="34" t="inlineStr">
        <is>
          <t>Poppi Prebiotic Soda | Raspberry Rose | 15 pack 355mL</t>
        </is>
      </c>
      <c r="C801" s="34" t="inlineStr">
        <is>
          <t>3) Functional beverage (still/sparkling)</t>
        </is>
      </c>
      <c r="D801" s="49">
        <f>IF('M3 Functional Beverage'!F65="","",'M3 Functional Beverage'!F65)</f>
        <v/>
      </c>
      <c r="E801" s="52">
        <f>IF('M3 Functional Beverage'!J65="","",'M3 Functional Beverage'!J65)</f>
        <v/>
      </c>
      <c r="F801" s="50">
        <f>IF('M3 Functional Beverage'!K65="","",'M3 Functional Beverage'!K65)</f>
        <v/>
      </c>
      <c r="G801" s="49">
        <f>IF('M3 Functional Beverage'!AM65="","",'M3 Functional Beverage'!AM65)</f>
        <v/>
      </c>
      <c r="H801" s="50">
        <f>IF('M3 Functional Beverage'!N65="","",'M3 Functional Beverage'!N65)</f>
        <v/>
      </c>
      <c r="I801" s="34">
        <f>IF('M3 Functional Beverage'!AJ65="","",'M3 Functional Beverage'!AJ65)</f>
        <v/>
      </c>
      <c r="J801" s="34" t="inlineStr">
        <is>
          <t>Trial driving coupons + S&amp;S; aggressive first purchase.</t>
        </is>
      </c>
    </row>
    <row r="802" ht="28" customHeight="1">
      <c r="A802" s="34" t="inlineStr">
        <is>
          <t>Poppi</t>
        </is>
      </c>
      <c r="B802" s="34" t="inlineStr">
        <is>
          <t>Poppi Prebiotic Soda | Raspberry Rose | 18 pack 355mL</t>
        </is>
      </c>
      <c r="C802" s="34" t="inlineStr">
        <is>
          <t>3) Functional beverage (still/sparkling)</t>
        </is>
      </c>
      <c r="D802" s="49">
        <f>IF('M3 Functional Beverage'!F66="","",'M3 Functional Beverage'!F66)</f>
        <v/>
      </c>
      <c r="E802" s="52">
        <f>IF('M3 Functional Beverage'!J66="","",'M3 Functional Beverage'!J66)</f>
        <v/>
      </c>
      <c r="F802" s="50">
        <f>IF('M3 Functional Beverage'!K66="","",'M3 Functional Beverage'!K66)</f>
        <v/>
      </c>
      <c r="G802" s="49">
        <f>IF('M3 Functional Beverage'!AM66="","",'M3 Functional Beverage'!AM66)</f>
        <v/>
      </c>
      <c r="H802" s="50">
        <f>IF('M3 Functional Beverage'!N66="","",'M3 Functional Beverage'!N66)</f>
        <v/>
      </c>
      <c r="I802" s="34">
        <f>IF('M3 Functional Beverage'!AJ66="","",'M3 Functional Beverage'!AJ66)</f>
        <v/>
      </c>
      <c r="J802" s="34" t="inlineStr">
        <is>
          <t>Trial driving coupons + S&amp;S; aggressive first purchase.</t>
        </is>
      </c>
    </row>
    <row r="803" ht="28" customHeight="1">
      <c r="A803" s="34" t="inlineStr">
        <is>
          <t>Poppi</t>
        </is>
      </c>
      <c r="B803" s="34" t="inlineStr">
        <is>
          <t>Poppi Prebiotic Soda | Raspberry Rose | 24 pack 355mL</t>
        </is>
      </c>
      <c r="C803" s="34" t="inlineStr">
        <is>
          <t>3) Functional beverage (still/sparkling)</t>
        </is>
      </c>
      <c r="D803" s="49">
        <f>IF('M3 Functional Beverage'!F67="","",'M3 Functional Beverage'!F67)</f>
        <v/>
      </c>
      <c r="E803" s="52">
        <f>IF('M3 Functional Beverage'!J67="","",'M3 Functional Beverage'!J67)</f>
        <v/>
      </c>
      <c r="F803" s="50">
        <f>IF('M3 Functional Beverage'!K67="","",'M3 Functional Beverage'!K67)</f>
        <v/>
      </c>
      <c r="G803" s="49">
        <f>IF('M3 Functional Beverage'!AM67="","",'M3 Functional Beverage'!AM67)</f>
        <v/>
      </c>
      <c r="H803" s="50">
        <f>IF('M3 Functional Beverage'!N67="","",'M3 Functional Beverage'!N67)</f>
        <v/>
      </c>
      <c r="I803" s="34">
        <f>IF('M3 Functional Beverage'!AJ67="","",'M3 Functional Beverage'!AJ67)</f>
        <v/>
      </c>
      <c r="J803" s="34" t="inlineStr">
        <is>
          <t>Trial driving coupons + S&amp;S; aggressive first purchase.</t>
        </is>
      </c>
    </row>
    <row r="804" ht="28" customHeight="1">
      <c r="A804" s="34" t="inlineStr">
        <is>
          <t>Poppi</t>
        </is>
      </c>
      <c r="B804" s="34" t="inlineStr">
        <is>
          <t>Poppi Prebiotic Soda | Classic Cola | single 355mL</t>
        </is>
      </c>
      <c r="C804" s="34" t="inlineStr">
        <is>
          <t>3) Functional beverage (still/sparkling)</t>
        </is>
      </c>
      <c r="D804" s="49">
        <f>IF('M3 Functional Beverage'!F68="","",'M3 Functional Beverage'!F68)</f>
        <v/>
      </c>
      <c r="E804" s="52">
        <f>IF('M3 Functional Beverage'!J68="","",'M3 Functional Beverage'!J68)</f>
        <v/>
      </c>
      <c r="F804" s="50">
        <f>IF('M3 Functional Beverage'!K68="","",'M3 Functional Beverage'!K68)</f>
        <v/>
      </c>
      <c r="G804" s="49">
        <f>IF('M3 Functional Beverage'!AM68="","",'M3 Functional Beverage'!AM68)</f>
        <v/>
      </c>
      <c r="H804" s="50">
        <f>IF('M3 Functional Beverage'!N68="","",'M3 Functional Beverage'!N68)</f>
        <v/>
      </c>
      <c r="I804" s="34">
        <f>IF('M3 Functional Beverage'!AJ68="","",'M3 Functional Beverage'!AJ68)</f>
        <v/>
      </c>
      <c r="J804" s="34" t="inlineStr">
        <is>
          <t>Trial driving coupons + S&amp;S; aggressive first purchase.</t>
        </is>
      </c>
    </row>
    <row r="805" ht="28" customHeight="1">
      <c r="A805" s="34" t="inlineStr">
        <is>
          <t>Poppi</t>
        </is>
      </c>
      <c r="B805" s="34" t="inlineStr">
        <is>
          <t>Poppi Prebiotic Soda | Classic Cola | 8 pack 355mL</t>
        </is>
      </c>
      <c r="C805" s="34" t="inlineStr">
        <is>
          <t>3) Functional beverage (still/sparkling)</t>
        </is>
      </c>
      <c r="D805" s="49">
        <f>IF('M3 Functional Beverage'!F69="","",'M3 Functional Beverage'!F69)</f>
        <v/>
      </c>
      <c r="E805" s="52">
        <f>IF('M3 Functional Beverage'!J69="","",'M3 Functional Beverage'!J69)</f>
        <v/>
      </c>
      <c r="F805" s="50">
        <f>IF('M3 Functional Beverage'!K69="","",'M3 Functional Beverage'!K69)</f>
        <v/>
      </c>
      <c r="G805" s="49">
        <f>IF('M3 Functional Beverage'!AM69="","",'M3 Functional Beverage'!AM69)</f>
        <v/>
      </c>
      <c r="H805" s="50">
        <f>IF('M3 Functional Beverage'!N69="","",'M3 Functional Beverage'!N69)</f>
        <v/>
      </c>
      <c r="I805" s="34">
        <f>IF('M3 Functional Beverage'!AJ69="","",'M3 Functional Beverage'!AJ69)</f>
        <v/>
      </c>
      <c r="J805" s="34" t="inlineStr">
        <is>
          <t>Trial driving coupons + S&amp;S; aggressive first purchase.</t>
        </is>
      </c>
    </row>
    <row r="806" ht="28" customHeight="1">
      <c r="A806" s="34" t="inlineStr">
        <is>
          <t>Poppi</t>
        </is>
      </c>
      <c r="B806" s="34" t="inlineStr">
        <is>
          <t>Poppi Prebiotic Soda | Classic Cola | 12 pack 355mL</t>
        </is>
      </c>
      <c r="C806" s="34" t="inlineStr">
        <is>
          <t>3) Functional beverage (still/sparkling)</t>
        </is>
      </c>
      <c r="D806" s="49">
        <f>IF('M3 Functional Beverage'!F70="","",'M3 Functional Beverage'!F70)</f>
        <v/>
      </c>
      <c r="E806" s="52">
        <f>IF('M3 Functional Beverage'!J70="","",'M3 Functional Beverage'!J70)</f>
        <v/>
      </c>
      <c r="F806" s="50">
        <f>IF('M3 Functional Beverage'!K70="","",'M3 Functional Beverage'!K70)</f>
        <v/>
      </c>
      <c r="G806" s="49">
        <f>IF('M3 Functional Beverage'!AM70="","",'M3 Functional Beverage'!AM70)</f>
        <v/>
      </c>
      <c r="H806" s="50">
        <f>IF('M3 Functional Beverage'!N70="","",'M3 Functional Beverage'!N70)</f>
        <v/>
      </c>
      <c r="I806" s="34">
        <f>IF('M3 Functional Beverage'!AJ70="","",'M3 Functional Beverage'!AJ70)</f>
        <v/>
      </c>
      <c r="J806" s="34" t="inlineStr">
        <is>
          <t>Trial driving coupons + S&amp;S; aggressive first purchase.</t>
        </is>
      </c>
    </row>
    <row r="807" ht="28" customHeight="1">
      <c r="A807" s="34" t="inlineStr">
        <is>
          <t>Poppi</t>
        </is>
      </c>
      <c r="B807" s="34" t="inlineStr">
        <is>
          <t>Poppi Prebiotic Soda | Classic Cola | 15 pack 355mL</t>
        </is>
      </c>
      <c r="C807" s="34" t="inlineStr">
        <is>
          <t>3) Functional beverage (still/sparkling)</t>
        </is>
      </c>
      <c r="D807" s="49">
        <f>IF('M3 Functional Beverage'!F71="","",'M3 Functional Beverage'!F71)</f>
        <v/>
      </c>
      <c r="E807" s="52">
        <f>IF('M3 Functional Beverage'!J71="","",'M3 Functional Beverage'!J71)</f>
        <v/>
      </c>
      <c r="F807" s="50">
        <f>IF('M3 Functional Beverage'!K71="","",'M3 Functional Beverage'!K71)</f>
        <v/>
      </c>
      <c r="G807" s="49">
        <f>IF('M3 Functional Beverage'!AM71="","",'M3 Functional Beverage'!AM71)</f>
        <v/>
      </c>
      <c r="H807" s="50">
        <f>IF('M3 Functional Beverage'!N71="","",'M3 Functional Beverage'!N71)</f>
        <v/>
      </c>
      <c r="I807" s="34">
        <f>IF('M3 Functional Beverage'!AJ71="","",'M3 Functional Beverage'!AJ71)</f>
        <v/>
      </c>
      <c r="J807" s="34" t="inlineStr">
        <is>
          <t>Trial driving coupons + S&amp;S; aggressive first purchase.</t>
        </is>
      </c>
    </row>
    <row r="808" ht="28" customHeight="1">
      <c r="A808" s="34" t="inlineStr">
        <is>
          <t>Poppi</t>
        </is>
      </c>
      <c r="B808" s="34" t="inlineStr">
        <is>
          <t>Poppi Prebiotic Soda | Classic Cola | 18 pack 355mL</t>
        </is>
      </c>
      <c r="C808" s="34" t="inlineStr">
        <is>
          <t>3) Functional beverage (still/sparkling)</t>
        </is>
      </c>
      <c r="D808" s="49">
        <f>IF('M3 Functional Beverage'!F72="","",'M3 Functional Beverage'!F72)</f>
        <v/>
      </c>
      <c r="E808" s="52">
        <f>IF('M3 Functional Beverage'!J72="","",'M3 Functional Beverage'!J72)</f>
        <v/>
      </c>
      <c r="F808" s="50">
        <f>IF('M3 Functional Beverage'!K72="","",'M3 Functional Beverage'!K72)</f>
        <v/>
      </c>
      <c r="G808" s="49">
        <f>IF('M3 Functional Beverage'!AM72="","",'M3 Functional Beverage'!AM72)</f>
        <v/>
      </c>
      <c r="H808" s="50">
        <f>IF('M3 Functional Beverage'!N72="","",'M3 Functional Beverage'!N72)</f>
        <v/>
      </c>
      <c r="I808" s="34">
        <f>IF('M3 Functional Beverage'!AJ72="","",'M3 Functional Beverage'!AJ72)</f>
        <v/>
      </c>
      <c r="J808" s="34" t="inlineStr">
        <is>
          <t>Trial driving coupons + S&amp;S; aggressive first purchase.</t>
        </is>
      </c>
    </row>
    <row r="809" ht="28" customHeight="1">
      <c r="A809" s="34" t="inlineStr">
        <is>
          <t>Poppi</t>
        </is>
      </c>
      <c r="B809" s="34" t="inlineStr">
        <is>
          <t>Poppi Prebiotic Soda | Classic Cola | 24 pack 355mL</t>
        </is>
      </c>
      <c r="C809" s="34" t="inlineStr">
        <is>
          <t>3) Functional beverage (still/sparkling)</t>
        </is>
      </c>
      <c r="D809" s="49">
        <f>IF('M3 Functional Beverage'!F73="","",'M3 Functional Beverage'!F73)</f>
        <v/>
      </c>
      <c r="E809" s="52">
        <f>IF('M3 Functional Beverage'!J73="","",'M3 Functional Beverage'!J73)</f>
        <v/>
      </c>
      <c r="F809" s="50">
        <f>IF('M3 Functional Beverage'!K73="","",'M3 Functional Beverage'!K73)</f>
        <v/>
      </c>
      <c r="G809" s="49">
        <f>IF('M3 Functional Beverage'!AM73="","",'M3 Functional Beverage'!AM73)</f>
        <v/>
      </c>
      <c r="H809" s="50">
        <f>IF('M3 Functional Beverage'!N73="","",'M3 Functional Beverage'!N73)</f>
        <v/>
      </c>
      <c r="I809" s="34">
        <f>IF('M3 Functional Beverage'!AJ73="","",'M3 Functional Beverage'!AJ73)</f>
        <v/>
      </c>
      <c r="J809" s="34" t="inlineStr">
        <is>
          <t>Trial driving coupons + S&amp;S; aggressive first purchase.</t>
        </is>
      </c>
    </row>
    <row r="810" ht="28" customHeight="1">
      <c r="A810" s="34" t="inlineStr">
        <is>
          <t>Poppi</t>
        </is>
      </c>
      <c r="B810" s="34" t="inlineStr">
        <is>
          <t>Poppi Prebiotic Soda | Cherry Limeade | single 355mL</t>
        </is>
      </c>
      <c r="C810" s="34" t="inlineStr">
        <is>
          <t>3) Functional beverage (still/sparkling)</t>
        </is>
      </c>
      <c r="D810" s="49">
        <f>IF('M3 Functional Beverage'!F74="","",'M3 Functional Beverage'!F74)</f>
        <v/>
      </c>
      <c r="E810" s="52">
        <f>IF('M3 Functional Beverage'!J74="","",'M3 Functional Beverage'!J74)</f>
        <v/>
      </c>
      <c r="F810" s="50">
        <f>IF('M3 Functional Beverage'!K74="","",'M3 Functional Beverage'!K74)</f>
        <v/>
      </c>
      <c r="G810" s="49">
        <f>IF('M3 Functional Beverage'!AM74="","",'M3 Functional Beverage'!AM74)</f>
        <v/>
      </c>
      <c r="H810" s="50">
        <f>IF('M3 Functional Beverage'!N74="","",'M3 Functional Beverage'!N74)</f>
        <v/>
      </c>
      <c r="I810" s="34">
        <f>IF('M3 Functional Beverage'!AJ74="","",'M3 Functional Beverage'!AJ74)</f>
        <v/>
      </c>
      <c r="J810" s="34" t="inlineStr">
        <is>
          <t>Trial driving coupons + S&amp;S; aggressive first purchase.</t>
        </is>
      </c>
    </row>
    <row r="811" ht="28" customHeight="1">
      <c r="A811" s="34" t="inlineStr">
        <is>
          <t>Poppi</t>
        </is>
      </c>
      <c r="B811" s="34" t="inlineStr">
        <is>
          <t>Poppi Prebiotic Soda | Cherry Limeade | 8 pack 355mL</t>
        </is>
      </c>
      <c r="C811" s="34" t="inlineStr">
        <is>
          <t>3) Functional beverage (still/sparkling)</t>
        </is>
      </c>
      <c r="D811" s="49">
        <f>IF('M3 Functional Beverage'!F75="","",'M3 Functional Beverage'!F75)</f>
        <v/>
      </c>
      <c r="E811" s="52">
        <f>IF('M3 Functional Beverage'!J75="","",'M3 Functional Beverage'!J75)</f>
        <v/>
      </c>
      <c r="F811" s="50">
        <f>IF('M3 Functional Beverage'!K75="","",'M3 Functional Beverage'!K75)</f>
        <v/>
      </c>
      <c r="G811" s="49">
        <f>IF('M3 Functional Beverage'!AM75="","",'M3 Functional Beverage'!AM75)</f>
        <v/>
      </c>
      <c r="H811" s="50">
        <f>IF('M3 Functional Beverage'!N75="","",'M3 Functional Beverage'!N75)</f>
        <v/>
      </c>
      <c r="I811" s="34">
        <f>IF('M3 Functional Beverage'!AJ75="","",'M3 Functional Beverage'!AJ75)</f>
        <v/>
      </c>
      <c r="J811" s="34" t="inlineStr">
        <is>
          <t>Trial driving coupons + S&amp;S; aggressive first purchase.</t>
        </is>
      </c>
    </row>
    <row r="812" ht="28" customHeight="1">
      <c r="A812" s="34" t="inlineStr">
        <is>
          <t>Poppi</t>
        </is>
      </c>
      <c r="B812" s="34" t="inlineStr">
        <is>
          <t>Poppi Prebiotic Soda | Cherry Limeade | 12 pack 355mL</t>
        </is>
      </c>
      <c r="C812" s="34" t="inlineStr">
        <is>
          <t>3) Functional beverage (still/sparkling)</t>
        </is>
      </c>
      <c r="D812" s="49">
        <f>IF('M3 Functional Beverage'!F76="","",'M3 Functional Beverage'!F76)</f>
        <v/>
      </c>
      <c r="E812" s="52">
        <f>IF('M3 Functional Beverage'!J76="","",'M3 Functional Beverage'!J76)</f>
        <v/>
      </c>
      <c r="F812" s="50">
        <f>IF('M3 Functional Beverage'!K76="","",'M3 Functional Beverage'!K76)</f>
        <v/>
      </c>
      <c r="G812" s="49">
        <f>IF('M3 Functional Beverage'!AM76="","",'M3 Functional Beverage'!AM76)</f>
        <v/>
      </c>
      <c r="H812" s="50">
        <f>IF('M3 Functional Beverage'!N76="","",'M3 Functional Beverage'!N76)</f>
        <v/>
      </c>
      <c r="I812" s="34">
        <f>IF('M3 Functional Beverage'!AJ76="","",'M3 Functional Beverage'!AJ76)</f>
        <v/>
      </c>
      <c r="J812" s="34" t="inlineStr">
        <is>
          <t>Trial driving coupons + S&amp;S; aggressive first purchase.</t>
        </is>
      </c>
    </row>
    <row r="813" ht="28" customHeight="1">
      <c r="A813" s="34" t="inlineStr">
        <is>
          <t>Poppi</t>
        </is>
      </c>
      <c r="B813" s="34" t="inlineStr">
        <is>
          <t>Poppi Prebiotic Soda | Cherry Limeade | 15 pack 355mL</t>
        </is>
      </c>
      <c r="C813" s="34" t="inlineStr">
        <is>
          <t>3) Functional beverage (still/sparkling)</t>
        </is>
      </c>
      <c r="D813" s="49">
        <f>IF('M3 Functional Beverage'!F77="","",'M3 Functional Beverage'!F77)</f>
        <v/>
      </c>
      <c r="E813" s="52">
        <f>IF('M3 Functional Beverage'!J77="","",'M3 Functional Beverage'!J77)</f>
        <v/>
      </c>
      <c r="F813" s="50">
        <f>IF('M3 Functional Beverage'!K77="","",'M3 Functional Beverage'!K77)</f>
        <v/>
      </c>
      <c r="G813" s="49">
        <f>IF('M3 Functional Beverage'!AM77="","",'M3 Functional Beverage'!AM77)</f>
        <v/>
      </c>
      <c r="H813" s="50">
        <f>IF('M3 Functional Beverage'!N77="","",'M3 Functional Beverage'!N77)</f>
        <v/>
      </c>
      <c r="I813" s="34">
        <f>IF('M3 Functional Beverage'!AJ77="","",'M3 Functional Beverage'!AJ77)</f>
        <v/>
      </c>
      <c r="J813" s="34" t="inlineStr">
        <is>
          <t>Trial driving coupons + S&amp;S; aggressive first purchase.</t>
        </is>
      </c>
    </row>
    <row r="814" ht="28" customHeight="1">
      <c r="A814" s="34" t="inlineStr">
        <is>
          <t>Poppi</t>
        </is>
      </c>
      <c r="B814" s="34" t="inlineStr">
        <is>
          <t>Poppi Prebiotic Soda | Cherry Limeade | 18 pack 355mL</t>
        </is>
      </c>
      <c r="C814" s="34" t="inlineStr">
        <is>
          <t>3) Functional beverage (still/sparkling)</t>
        </is>
      </c>
      <c r="D814" s="49">
        <f>IF('M3 Functional Beverage'!F78="","",'M3 Functional Beverage'!F78)</f>
        <v/>
      </c>
      <c r="E814" s="52">
        <f>IF('M3 Functional Beverage'!J78="","",'M3 Functional Beverage'!J78)</f>
        <v/>
      </c>
      <c r="F814" s="50">
        <f>IF('M3 Functional Beverage'!K78="","",'M3 Functional Beverage'!K78)</f>
        <v/>
      </c>
      <c r="G814" s="49">
        <f>IF('M3 Functional Beverage'!AM78="","",'M3 Functional Beverage'!AM78)</f>
        <v/>
      </c>
      <c r="H814" s="50">
        <f>IF('M3 Functional Beverage'!N78="","",'M3 Functional Beverage'!N78)</f>
        <v/>
      </c>
      <c r="I814" s="34">
        <f>IF('M3 Functional Beverage'!AJ78="","",'M3 Functional Beverage'!AJ78)</f>
        <v/>
      </c>
      <c r="J814" s="34" t="inlineStr">
        <is>
          <t>Trial driving coupons + S&amp;S; aggressive first purchase.</t>
        </is>
      </c>
    </row>
    <row r="815" ht="28" customHeight="1">
      <c r="A815" s="34" t="inlineStr">
        <is>
          <t>Poppi</t>
        </is>
      </c>
      <c r="B815" s="34" t="inlineStr">
        <is>
          <t>Poppi Prebiotic Soda | Cherry Limeade | 24 pack 355mL</t>
        </is>
      </c>
      <c r="C815" s="34" t="inlineStr">
        <is>
          <t>3) Functional beverage (still/sparkling)</t>
        </is>
      </c>
      <c r="D815" s="49">
        <f>IF('M3 Functional Beverage'!F79="","",'M3 Functional Beverage'!F79)</f>
        <v/>
      </c>
      <c r="E815" s="52">
        <f>IF('M3 Functional Beverage'!J79="","",'M3 Functional Beverage'!J79)</f>
        <v/>
      </c>
      <c r="F815" s="50">
        <f>IF('M3 Functional Beverage'!K79="","",'M3 Functional Beverage'!K79)</f>
        <v/>
      </c>
      <c r="G815" s="49">
        <f>IF('M3 Functional Beverage'!AM79="","",'M3 Functional Beverage'!AM79)</f>
        <v/>
      </c>
      <c r="H815" s="50">
        <f>IF('M3 Functional Beverage'!N79="","",'M3 Functional Beverage'!N79)</f>
        <v/>
      </c>
      <c r="I815" s="34">
        <f>IF('M3 Functional Beverage'!AJ79="","",'M3 Functional Beverage'!AJ79)</f>
        <v/>
      </c>
      <c r="J815" s="34" t="inlineStr">
        <is>
          <t>Trial driving coupons + S&amp;S; aggressive first purchase.</t>
        </is>
      </c>
    </row>
    <row r="816" ht="28" customHeight="1">
      <c r="A816" s="34" t="inlineStr">
        <is>
          <t>Poppi</t>
        </is>
      </c>
      <c r="B816" s="34" t="inlineStr">
        <is>
          <t>Poppi Prebiotic Soda | Orange | single 355mL</t>
        </is>
      </c>
      <c r="C816" s="34" t="inlineStr">
        <is>
          <t>3) Functional beverage (still/sparkling)</t>
        </is>
      </c>
      <c r="D816" s="49">
        <f>IF('M3 Functional Beverage'!F80="","",'M3 Functional Beverage'!F80)</f>
        <v/>
      </c>
      <c r="E816" s="52">
        <f>IF('M3 Functional Beverage'!J80="","",'M3 Functional Beverage'!J80)</f>
        <v/>
      </c>
      <c r="F816" s="50">
        <f>IF('M3 Functional Beverage'!K80="","",'M3 Functional Beverage'!K80)</f>
        <v/>
      </c>
      <c r="G816" s="49">
        <f>IF('M3 Functional Beverage'!AM80="","",'M3 Functional Beverage'!AM80)</f>
        <v/>
      </c>
      <c r="H816" s="50">
        <f>IF('M3 Functional Beverage'!N80="","",'M3 Functional Beverage'!N80)</f>
        <v/>
      </c>
      <c r="I816" s="34">
        <f>IF('M3 Functional Beverage'!AJ80="","",'M3 Functional Beverage'!AJ80)</f>
        <v/>
      </c>
      <c r="J816" s="34" t="inlineStr">
        <is>
          <t>Trial driving coupons + S&amp;S; aggressive first purchase.</t>
        </is>
      </c>
    </row>
    <row r="817" ht="28" customHeight="1">
      <c r="A817" s="34" t="inlineStr">
        <is>
          <t>Poppi</t>
        </is>
      </c>
      <c r="B817" s="34" t="inlineStr">
        <is>
          <t>Poppi Prebiotic Soda | Orange | 8 pack 355mL</t>
        </is>
      </c>
      <c r="C817" s="34" t="inlineStr">
        <is>
          <t>3) Functional beverage (still/sparkling)</t>
        </is>
      </c>
      <c r="D817" s="49">
        <f>IF('M3 Functional Beverage'!F81="","",'M3 Functional Beverage'!F81)</f>
        <v/>
      </c>
      <c r="E817" s="52">
        <f>IF('M3 Functional Beverage'!J81="","",'M3 Functional Beverage'!J81)</f>
        <v/>
      </c>
      <c r="F817" s="50">
        <f>IF('M3 Functional Beverage'!K81="","",'M3 Functional Beverage'!K81)</f>
        <v/>
      </c>
      <c r="G817" s="49">
        <f>IF('M3 Functional Beverage'!AM81="","",'M3 Functional Beverage'!AM81)</f>
        <v/>
      </c>
      <c r="H817" s="50">
        <f>IF('M3 Functional Beverage'!N81="","",'M3 Functional Beverage'!N81)</f>
        <v/>
      </c>
      <c r="I817" s="34">
        <f>IF('M3 Functional Beverage'!AJ81="","",'M3 Functional Beverage'!AJ81)</f>
        <v/>
      </c>
      <c r="J817" s="34" t="inlineStr">
        <is>
          <t>Trial driving coupons + S&amp;S; aggressive first purchase.</t>
        </is>
      </c>
    </row>
    <row r="818" ht="28" customHeight="1">
      <c r="A818" s="34" t="inlineStr">
        <is>
          <t>Poppi</t>
        </is>
      </c>
      <c r="B818" s="34" t="inlineStr">
        <is>
          <t>Poppi Prebiotic Soda | Orange | 12 pack 355mL</t>
        </is>
      </c>
      <c r="C818" s="34" t="inlineStr">
        <is>
          <t>3) Functional beverage (still/sparkling)</t>
        </is>
      </c>
      <c r="D818" s="49">
        <f>IF('M3 Functional Beverage'!F82="","",'M3 Functional Beverage'!F82)</f>
        <v/>
      </c>
      <c r="E818" s="52">
        <f>IF('M3 Functional Beverage'!J82="","",'M3 Functional Beverage'!J82)</f>
        <v/>
      </c>
      <c r="F818" s="50">
        <f>IF('M3 Functional Beverage'!K82="","",'M3 Functional Beverage'!K82)</f>
        <v/>
      </c>
      <c r="G818" s="49">
        <f>IF('M3 Functional Beverage'!AM82="","",'M3 Functional Beverage'!AM82)</f>
        <v/>
      </c>
      <c r="H818" s="50">
        <f>IF('M3 Functional Beverage'!N82="","",'M3 Functional Beverage'!N82)</f>
        <v/>
      </c>
      <c r="I818" s="34">
        <f>IF('M3 Functional Beverage'!AJ82="","",'M3 Functional Beverage'!AJ82)</f>
        <v/>
      </c>
      <c r="J818" s="34" t="inlineStr">
        <is>
          <t>Trial driving coupons + S&amp;S; aggressive first purchase.</t>
        </is>
      </c>
    </row>
    <row r="819" ht="28" customHeight="1">
      <c r="A819" s="34" t="inlineStr">
        <is>
          <t>Poppi</t>
        </is>
      </c>
      <c r="B819" s="34" t="inlineStr">
        <is>
          <t>Poppi Prebiotic Soda | Orange | 15 pack 355mL</t>
        </is>
      </c>
      <c r="C819" s="34" t="inlineStr">
        <is>
          <t>3) Functional beverage (still/sparkling)</t>
        </is>
      </c>
      <c r="D819" s="49">
        <f>IF('M3 Functional Beverage'!F83="","",'M3 Functional Beverage'!F83)</f>
        <v/>
      </c>
      <c r="E819" s="52">
        <f>IF('M3 Functional Beverage'!J83="","",'M3 Functional Beverage'!J83)</f>
        <v/>
      </c>
      <c r="F819" s="50">
        <f>IF('M3 Functional Beverage'!K83="","",'M3 Functional Beverage'!K83)</f>
        <v/>
      </c>
      <c r="G819" s="49">
        <f>IF('M3 Functional Beverage'!AM83="","",'M3 Functional Beverage'!AM83)</f>
        <v/>
      </c>
      <c r="H819" s="50">
        <f>IF('M3 Functional Beverage'!N83="","",'M3 Functional Beverage'!N83)</f>
        <v/>
      </c>
      <c r="I819" s="34">
        <f>IF('M3 Functional Beverage'!AJ83="","",'M3 Functional Beverage'!AJ83)</f>
        <v/>
      </c>
      <c r="J819" s="34" t="inlineStr">
        <is>
          <t>Trial driving coupons + S&amp;S; aggressive first purchase.</t>
        </is>
      </c>
    </row>
    <row r="820" ht="28" customHeight="1">
      <c r="A820" s="34" t="inlineStr">
        <is>
          <t>Poppi</t>
        </is>
      </c>
      <c r="B820" s="34" t="inlineStr">
        <is>
          <t>Poppi Prebiotic Soda | Orange | 18 pack 355mL</t>
        </is>
      </c>
      <c r="C820" s="34" t="inlineStr">
        <is>
          <t>3) Functional beverage (still/sparkling)</t>
        </is>
      </c>
      <c r="D820" s="49">
        <f>IF('M3 Functional Beverage'!F84="","",'M3 Functional Beverage'!F84)</f>
        <v/>
      </c>
      <c r="E820" s="52">
        <f>IF('M3 Functional Beverage'!J84="","",'M3 Functional Beverage'!J84)</f>
        <v/>
      </c>
      <c r="F820" s="50">
        <f>IF('M3 Functional Beverage'!K84="","",'M3 Functional Beverage'!K84)</f>
        <v/>
      </c>
      <c r="G820" s="49">
        <f>IF('M3 Functional Beverage'!AM84="","",'M3 Functional Beverage'!AM84)</f>
        <v/>
      </c>
      <c r="H820" s="50">
        <f>IF('M3 Functional Beverage'!N84="","",'M3 Functional Beverage'!N84)</f>
        <v/>
      </c>
      <c r="I820" s="34">
        <f>IF('M3 Functional Beverage'!AJ84="","",'M3 Functional Beverage'!AJ84)</f>
        <v/>
      </c>
      <c r="J820" s="34" t="inlineStr">
        <is>
          <t>Trial driving coupons + S&amp;S; aggressive first purchase.</t>
        </is>
      </c>
    </row>
    <row r="821" ht="28" customHeight="1">
      <c r="A821" s="34" t="inlineStr">
        <is>
          <t>Poppi</t>
        </is>
      </c>
      <c r="B821" s="34" t="inlineStr">
        <is>
          <t>Poppi Prebiotic Soda | Orange | 24 pack 355mL</t>
        </is>
      </c>
      <c r="C821" s="34" t="inlineStr">
        <is>
          <t>3) Functional beverage (still/sparkling)</t>
        </is>
      </c>
      <c r="D821" s="49">
        <f>IF('M3 Functional Beverage'!F85="","",'M3 Functional Beverage'!F85)</f>
        <v/>
      </c>
      <c r="E821" s="52">
        <f>IF('M3 Functional Beverage'!J85="","",'M3 Functional Beverage'!J85)</f>
        <v/>
      </c>
      <c r="F821" s="50">
        <f>IF('M3 Functional Beverage'!K85="","",'M3 Functional Beverage'!K85)</f>
        <v/>
      </c>
      <c r="G821" s="49">
        <f>IF('M3 Functional Beverage'!AM85="","",'M3 Functional Beverage'!AM85)</f>
        <v/>
      </c>
      <c r="H821" s="50">
        <f>IF('M3 Functional Beverage'!N85="","",'M3 Functional Beverage'!N85)</f>
        <v/>
      </c>
      <c r="I821" s="34">
        <f>IF('M3 Functional Beverage'!AJ85="","",'M3 Functional Beverage'!AJ85)</f>
        <v/>
      </c>
      <c r="J821" s="34" t="inlineStr">
        <is>
          <t>Trial driving coupons + S&amp;S; aggressive first purchase.</t>
        </is>
      </c>
    </row>
    <row r="822" ht="28" customHeight="1">
      <c r="A822" s="34" t="inlineStr">
        <is>
          <t>Poppi</t>
        </is>
      </c>
      <c r="B822" s="34" t="inlineStr">
        <is>
          <t>Poppi Prebiotic Soda | Grape | single 355mL</t>
        </is>
      </c>
      <c r="C822" s="34" t="inlineStr">
        <is>
          <t>3) Functional beverage (still/sparkling)</t>
        </is>
      </c>
      <c r="D822" s="49">
        <f>IF('M3 Functional Beverage'!F86="","",'M3 Functional Beverage'!F86)</f>
        <v/>
      </c>
      <c r="E822" s="52">
        <f>IF('M3 Functional Beverage'!J86="","",'M3 Functional Beverage'!J86)</f>
        <v/>
      </c>
      <c r="F822" s="50">
        <f>IF('M3 Functional Beverage'!K86="","",'M3 Functional Beverage'!K86)</f>
        <v/>
      </c>
      <c r="G822" s="49">
        <f>IF('M3 Functional Beverage'!AM86="","",'M3 Functional Beverage'!AM86)</f>
        <v/>
      </c>
      <c r="H822" s="50">
        <f>IF('M3 Functional Beverage'!N86="","",'M3 Functional Beverage'!N86)</f>
        <v/>
      </c>
      <c r="I822" s="34">
        <f>IF('M3 Functional Beverage'!AJ86="","",'M3 Functional Beverage'!AJ86)</f>
        <v/>
      </c>
      <c r="J822" s="34" t="inlineStr">
        <is>
          <t>Trial driving coupons + S&amp;S; aggressive first purchase.</t>
        </is>
      </c>
    </row>
    <row r="823" ht="28" customHeight="1">
      <c r="A823" s="34" t="inlineStr">
        <is>
          <t>Poppi</t>
        </is>
      </c>
      <c r="B823" s="34" t="inlineStr">
        <is>
          <t>Poppi Prebiotic Soda | Grape | 8 pack 355mL</t>
        </is>
      </c>
      <c r="C823" s="34" t="inlineStr">
        <is>
          <t>3) Functional beverage (still/sparkling)</t>
        </is>
      </c>
      <c r="D823" s="49">
        <f>IF('M3 Functional Beverage'!F87="","",'M3 Functional Beverage'!F87)</f>
        <v/>
      </c>
      <c r="E823" s="52">
        <f>IF('M3 Functional Beverage'!J87="","",'M3 Functional Beverage'!J87)</f>
        <v/>
      </c>
      <c r="F823" s="50">
        <f>IF('M3 Functional Beverage'!K87="","",'M3 Functional Beverage'!K87)</f>
        <v/>
      </c>
      <c r="G823" s="49">
        <f>IF('M3 Functional Beverage'!AM87="","",'M3 Functional Beverage'!AM87)</f>
        <v/>
      </c>
      <c r="H823" s="50">
        <f>IF('M3 Functional Beverage'!N87="","",'M3 Functional Beverage'!N87)</f>
        <v/>
      </c>
      <c r="I823" s="34">
        <f>IF('M3 Functional Beverage'!AJ87="","",'M3 Functional Beverage'!AJ87)</f>
        <v/>
      </c>
      <c r="J823" s="34" t="inlineStr">
        <is>
          <t>Trial driving coupons + S&amp;S; aggressive first purchase.</t>
        </is>
      </c>
    </row>
    <row r="824" ht="28" customHeight="1">
      <c r="A824" s="34" t="inlineStr">
        <is>
          <t>Poppi</t>
        </is>
      </c>
      <c r="B824" s="34" t="inlineStr">
        <is>
          <t>Poppi Prebiotic Soda | Grape | 12 pack 355mL</t>
        </is>
      </c>
      <c r="C824" s="34" t="inlineStr">
        <is>
          <t>3) Functional beverage (still/sparkling)</t>
        </is>
      </c>
      <c r="D824" s="49">
        <f>IF('M3 Functional Beverage'!F88="","",'M3 Functional Beverage'!F88)</f>
        <v/>
      </c>
      <c r="E824" s="52">
        <f>IF('M3 Functional Beverage'!J88="","",'M3 Functional Beverage'!J88)</f>
        <v/>
      </c>
      <c r="F824" s="50">
        <f>IF('M3 Functional Beverage'!K88="","",'M3 Functional Beverage'!K88)</f>
        <v/>
      </c>
      <c r="G824" s="49">
        <f>IF('M3 Functional Beverage'!AM88="","",'M3 Functional Beverage'!AM88)</f>
        <v/>
      </c>
      <c r="H824" s="50">
        <f>IF('M3 Functional Beverage'!N88="","",'M3 Functional Beverage'!N88)</f>
        <v/>
      </c>
      <c r="I824" s="34">
        <f>IF('M3 Functional Beverage'!AJ88="","",'M3 Functional Beverage'!AJ88)</f>
        <v/>
      </c>
      <c r="J824" s="34" t="inlineStr">
        <is>
          <t>Trial driving coupons + S&amp;S; aggressive first purchase.</t>
        </is>
      </c>
    </row>
    <row r="825" ht="28" customHeight="1">
      <c r="A825" s="34" t="inlineStr">
        <is>
          <t>Poppi</t>
        </is>
      </c>
      <c r="B825" s="34" t="inlineStr">
        <is>
          <t>Poppi Prebiotic Soda | Grape | 15 pack 355mL</t>
        </is>
      </c>
      <c r="C825" s="34" t="inlineStr">
        <is>
          <t>3) Functional beverage (still/sparkling)</t>
        </is>
      </c>
      <c r="D825" s="49">
        <f>IF('M3 Functional Beverage'!F89="","",'M3 Functional Beverage'!F89)</f>
        <v/>
      </c>
      <c r="E825" s="52">
        <f>IF('M3 Functional Beverage'!J89="","",'M3 Functional Beverage'!J89)</f>
        <v/>
      </c>
      <c r="F825" s="50">
        <f>IF('M3 Functional Beverage'!K89="","",'M3 Functional Beverage'!K89)</f>
        <v/>
      </c>
      <c r="G825" s="49">
        <f>IF('M3 Functional Beverage'!AM89="","",'M3 Functional Beverage'!AM89)</f>
        <v/>
      </c>
      <c r="H825" s="50">
        <f>IF('M3 Functional Beverage'!N89="","",'M3 Functional Beverage'!N89)</f>
        <v/>
      </c>
      <c r="I825" s="34">
        <f>IF('M3 Functional Beverage'!AJ89="","",'M3 Functional Beverage'!AJ89)</f>
        <v/>
      </c>
      <c r="J825" s="34" t="inlineStr">
        <is>
          <t>Trial driving coupons + S&amp;S; aggressive first purchase.</t>
        </is>
      </c>
    </row>
    <row r="826" ht="28" customHeight="1">
      <c r="A826" s="34" t="inlineStr">
        <is>
          <t>Poppi</t>
        </is>
      </c>
      <c r="B826" s="34" t="inlineStr">
        <is>
          <t>Poppi Prebiotic Soda | Grape | 18 pack 355mL</t>
        </is>
      </c>
      <c r="C826" s="34" t="inlineStr">
        <is>
          <t>3) Functional beverage (still/sparkling)</t>
        </is>
      </c>
      <c r="D826" s="49">
        <f>IF('M3 Functional Beverage'!F90="","",'M3 Functional Beverage'!F90)</f>
        <v/>
      </c>
      <c r="E826" s="52">
        <f>IF('M3 Functional Beverage'!J90="","",'M3 Functional Beverage'!J90)</f>
        <v/>
      </c>
      <c r="F826" s="50">
        <f>IF('M3 Functional Beverage'!K90="","",'M3 Functional Beverage'!K90)</f>
        <v/>
      </c>
      <c r="G826" s="49">
        <f>IF('M3 Functional Beverage'!AM90="","",'M3 Functional Beverage'!AM90)</f>
        <v/>
      </c>
      <c r="H826" s="50">
        <f>IF('M3 Functional Beverage'!N90="","",'M3 Functional Beverage'!N90)</f>
        <v/>
      </c>
      <c r="I826" s="34">
        <f>IF('M3 Functional Beverage'!AJ90="","",'M3 Functional Beverage'!AJ90)</f>
        <v/>
      </c>
      <c r="J826" s="34" t="inlineStr">
        <is>
          <t>Trial driving coupons + S&amp;S; aggressive first purchase.</t>
        </is>
      </c>
    </row>
    <row r="827" ht="28" customHeight="1">
      <c r="A827" s="34" t="inlineStr">
        <is>
          <t>Poppi</t>
        </is>
      </c>
      <c r="B827" s="34" t="inlineStr">
        <is>
          <t>Poppi Prebiotic Soda | Grape | 24 pack 355mL</t>
        </is>
      </c>
      <c r="C827" s="34" t="inlineStr">
        <is>
          <t>3) Functional beverage (still/sparkling)</t>
        </is>
      </c>
      <c r="D827" s="49">
        <f>IF('M3 Functional Beverage'!F91="","",'M3 Functional Beverage'!F91)</f>
        <v/>
      </c>
      <c r="E827" s="52">
        <f>IF('M3 Functional Beverage'!J91="","",'M3 Functional Beverage'!J91)</f>
        <v/>
      </c>
      <c r="F827" s="50">
        <f>IF('M3 Functional Beverage'!K91="","",'M3 Functional Beverage'!K91)</f>
        <v/>
      </c>
      <c r="G827" s="49">
        <f>IF('M3 Functional Beverage'!AM91="","",'M3 Functional Beverage'!AM91)</f>
        <v/>
      </c>
      <c r="H827" s="50">
        <f>IF('M3 Functional Beverage'!N91="","",'M3 Functional Beverage'!N91)</f>
        <v/>
      </c>
      <c r="I827" s="34">
        <f>IF('M3 Functional Beverage'!AJ91="","",'M3 Functional Beverage'!AJ91)</f>
        <v/>
      </c>
      <c r="J827" s="34" t="inlineStr">
        <is>
          <t>Trial driving coupons + S&amp;S; aggressive first purchase.</t>
        </is>
      </c>
    </row>
    <row r="828" ht="28" customHeight="1">
      <c r="A828" s="34" t="inlineStr">
        <is>
          <t>Poppi</t>
        </is>
      </c>
      <c r="B828" s="34" t="inlineStr">
        <is>
          <t>Poppi Prebiotic Soda | Watermelon | single 355mL</t>
        </is>
      </c>
      <c r="C828" s="34" t="inlineStr">
        <is>
          <t>3) Functional beverage (still/sparkling)</t>
        </is>
      </c>
      <c r="D828" s="49">
        <f>IF('M3 Functional Beverage'!F92="","",'M3 Functional Beverage'!F92)</f>
        <v/>
      </c>
      <c r="E828" s="52">
        <f>IF('M3 Functional Beverage'!J92="","",'M3 Functional Beverage'!J92)</f>
        <v/>
      </c>
      <c r="F828" s="50">
        <f>IF('M3 Functional Beverage'!K92="","",'M3 Functional Beverage'!K92)</f>
        <v/>
      </c>
      <c r="G828" s="49">
        <f>IF('M3 Functional Beverage'!AM92="","",'M3 Functional Beverage'!AM92)</f>
        <v/>
      </c>
      <c r="H828" s="50">
        <f>IF('M3 Functional Beverage'!N92="","",'M3 Functional Beverage'!N92)</f>
        <v/>
      </c>
      <c r="I828" s="34">
        <f>IF('M3 Functional Beverage'!AJ92="","",'M3 Functional Beverage'!AJ92)</f>
        <v/>
      </c>
      <c r="J828" s="34" t="inlineStr">
        <is>
          <t>Trial driving coupons + S&amp;S; aggressive first purchase.</t>
        </is>
      </c>
    </row>
    <row r="829" ht="28" customHeight="1">
      <c r="A829" s="34" t="inlineStr">
        <is>
          <t>Poppi</t>
        </is>
      </c>
      <c r="B829" s="34" t="inlineStr">
        <is>
          <t>Poppi Prebiotic Soda | Watermelon | 8 pack 355mL</t>
        </is>
      </c>
      <c r="C829" s="34" t="inlineStr">
        <is>
          <t>3) Functional beverage (still/sparkling)</t>
        </is>
      </c>
      <c r="D829" s="49">
        <f>IF('M3 Functional Beverage'!F93="","",'M3 Functional Beverage'!F93)</f>
        <v/>
      </c>
      <c r="E829" s="52">
        <f>IF('M3 Functional Beverage'!J93="","",'M3 Functional Beverage'!J93)</f>
        <v/>
      </c>
      <c r="F829" s="50">
        <f>IF('M3 Functional Beverage'!K93="","",'M3 Functional Beverage'!K93)</f>
        <v/>
      </c>
      <c r="G829" s="49">
        <f>IF('M3 Functional Beverage'!AM93="","",'M3 Functional Beverage'!AM93)</f>
        <v/>
      </c>
      <c r="H829" s="50">
        <f>IF('M3 Functional Beverage'!N93="","",'M3 Functional Beverage'!N93)</f>
        <v/>
      </c>
      <c r="I829" s="34">
        <f>IF('M3 Functional Beverage'!AJ93="","",'M3 Functional Beverage'!AJ93)</f>
        <v/>
      </c>
      <c r="J829" s="34" t="inlineStr">
        <is>
          <t>Trial driving coupons + S&amp;S; aggressive first purchase.</t>
        </is>
      </c>
    </row>
    <row r="830" ht="28" customHeight="1">
      <c r="A830" s="34" t="inlineStr">
        <is>
          <t>Poppi</t>
        </is>
      </c>
      <c r="B830" s="34" t="inlineStr">
        <is>
          <t>Poppi Prebiotic Soda | Watermelon | 12 pack 355mL</t>
        </is>
      </c>
      <c r="C830" s="34" t="inlineStr">
        <is>
          <t>3) Functional beverage (still/sparkling)</t>
        </is>
      </c>
      <c r="D830" s="49">
        <f>IF('M3 Functional Beverage'!F94="","",'M3 Functional Beverage'!F94)</f>
        <v/>
      </c>
      <c r="E830" s="52">
        <f>IF('M3 Functional Beverage'!J94="","",'M3 Functional Beverage'!J94)</f>
        <v/>
      </c>
      <c r="F830" s="50">
        <f>IF('M3 Functional Beverage'!K94="","",'M3 Functional Beverage'!K94)</f>
        <v/>
      </c>
      <c r="G830" s="49">
        <f>IF('M3 Functional Beverage'!AM94="","",'M3 Functional Beverage'!AM94)</f>
        <v/>
      </c>
      <c r="H830" s="50">
        <f>IF('M3 Functional Beverage'!N94="","",'M3 Functional Beverage'!N94)</f>
        <v/>
      </c>
      <c r="I830" s="34">
        <f>IF('M3 Functional Beverage'!AJ94="","",'M3 Functional Beverage'!AJ94)</f>
        <v/>
      </c>
      <c r="J830" s="34" t="inlineStr">
        <is>
          <t>Trial driving coupons + S&amp;S; aggressive first purchase.</t>
        </is>
      </c>
    </row>
    <row r="831" ht="28" customHeight="1">
      <c r="A831" s="34" t="inlineStr">
        <is>
          <t>Poppi</t>
        </is>
      </c>
      <c r="B831" s="34" t="inlineStr">
        <is>
          <t>Poppi Prebiotic Soda | Watermelon | 15 pack 355mL</t>
        </is>
      </c>
      <c r="C831" s="34" t="inlineStr">
        <is>
          <t>3) Functional beverage (still/sparkling)</t>
        </is>
      </c>
      <c r="D831" s="49">
        <f>IF('M3 Functional Beverage'!F95="","",'M3 Functional Beverage'!F95)</f>
        <v/>
      </c>
      <c r="E831" s="52">
        <f>IF('M3 Functional Beverage'!J95="","",'M3 Functional Beverage'!J95)</f>
        <v/>
      </c>
      <c r="F831" s="50">
        <f>IF('M3 Functional Beverage'!K95="","",'M3 Functional Beverage'!K95)</f>
        <v/>
      </c>
      <c r="G831" s="49">
        <f>IF('M3 Functional Beverage'!AM95="","",'M3 Functional Beverage'!AM95)</f>
        <v/>
      </c>
      <c r="H831" s="50">
        <f>IF('M3 Functional Beverage'!N95="","",'M3 Functional Beverage'!N95)</f>
        <v/>
      </c>
      <c r="I831" s="34">
        <f>IF('M3 Functional Beverage'!AJ95="","",'M3 Functional Beverage'!AJ95)</f>
        <v/>
      </c>
      <c r="J831" s="34" t="inlineStr">
        <is>
          <t>Trial driving coupons + S&amp;S; aggressive first purchase.</t>
        </is>
      </c>
    </row>
    <row r="832" ht="28" customHeight="1">
      <c r="A832" s="34" t="inlineStr">
        <is>
          <t>Poppi</t>
        </is>
      </c>
      <c r="B832" s="34" t="inlineStr">
        <is>
          <t>Poppi Prebiotic Soda | Watermelon | 18 pack 355mL</t>
        </is>
      </c>
      <c r="C832" s="34" t="inlineStr">
        <is>
          <t>3) Functional beverage (still/sparkling)</t>
        </is>
      </c>
      <c r="D832" s="49">
        <f>IF('M3 Functional Beverage'!F96="","",'M3 Functional Beverage'!F96)</f>
        <v/>
      </c>
      <c r="E832" s="52">
        <f>IF('M3 Functional Beverage'!J96="","",'M3 Functional Beverage'!J96)</f>
        <v/>
      </c>
      <c r="F832" s="50">
        <f>IF('M3 Functional Beverage'!K96="","",'M3 Functional Beverage'!K96)</f>
        <v/>
      </c>
      <c r="G832" s="49">
        <f>IF('M3 Functional Beverage'!AM96="","",'M3 Functional Beverage'!AM96)</f>
        <v/>
      </c>
      <c r="H832" s="50">
        <f>IF('M3 Functional Beverage'!N96="","",'M3 Functional Beverage'!N96)</f>
        <v/>
      </c>
      <c r="I832" s="34">
        <f>IF('M3 Functional Beverage'!AJ96="","",'M3 Functional Beverage'!AJ96)</f>
        <v/>
      </c>
      <c r="J832" s="34" t="inlineStr">
        <is>
          <t>Trial driving coupons + S&amp;S; aggressive first purchase.</t>
        </is>
      </c>
    </row>
    <row r="833" ht="28" customHeight="1">
      <c r="A833" s="34" t="inlineStr">
        <is>
          <t>Poppi</t>
        </is>
      </c>
      <c r="B833" s="34" t="inlineStr">
        <is>
          <t>Poppi Prebiotic Soda | Watermelon | 24 pack 355mL</t>
        </is>
      </c>
      <c r="C833" s="34" t="inlineStr">
        <is>
          <t>3) Functional beverage (still/sparkling)</t>
        </is>
      </c>
      <c r="D833" s="49">
        <f>IF('M3 Functional Beverage'!F97="","",'M3 Functional Beverage'!F97)</f>
        <v/>
      </c>
      <c r="E833" s="52">
        <f>IF('M3 Functional Beverage'!J97="","",'M3 Functional Beverage'!J97)</f>
        <v/>
      </c>
      <c r="F833" s="50">
        <f>IF('M3 Functional Beverage'!K97="","",'M3 Functional Beverage'!K97)</f>
        <v/>
      </c>
      <c r="G833" s="49">
        <f>IF('M3 Functional Beverage'!AM97="","",'M3 Functional Beverage'!AM97)</f>
        <v/>
      </c>
      <c r="H833" s="50">
        <f>IF('M3 Functional Beverage'!N97="","",'M3 Functional Beverage'!N97)</f>
        <v/>
      </c>
      <c r="I833" s="34">
        <f>IF('M3 Functional Beverage'!AJ97="","",'M3 Functional Beverage'!AJ97)</f>
        <v/>
      </c>
      <c r="J833" s="34" t="inlineStr">
        <is>
          <t>Trial driving coupons + S&amp;S; aggressive first purchase.</t>
        </is>
      </c>
    </row>
    <row r="834" ht="28" customHeight="1">
      <c r="A834" s="34" t="inlineStr">
        <is>
          <t>Poppi</t>
        </is>
      </c>
      <c r="B834" s="34" t="inlineStr">
        <is>
          <t>Poppi Prebiotic Soda | Ginger Lime | single 355mL</t>
        </is>
      </c>
      <c r="C834" s="34" t="inlineStr">
        <is>
          <t>3) Functional beverage (still/sparkling)</t>
        </is>
      </c>
      <c r="D834" s="49">
        <f>IF('M3 Functional Beverage'!F98="","",'M3 Functional Beverage'!F98)</f>
        <v/>
      </c>
      <c r="E834" s="52">
        <f>IF('M3 Functional Beverage'!J98="","",'M3 Functional Beverage'!J98)</f>
        <v/>
      </c>
      <c r="F834" s="50">
        <f>IF('M3 Functional Beverage'!K98="","",'M3 Functional Beverage'!K98)</f>
        <v/>
      </c>
      <c r="G834" s="49">
        <f>IF('M3 Functional Beverage'!AM98="","",'M3 Functional Beverage'!AM98)</f>
        <v/>
      </c>
      <c r="H834" s="50">
        <f>IF('M3 Functional Beverage'!N98="","",'M3 Functional Beverage'!N98)</f>
        <v/>
      </c>
      <c r="I834" s="34">
        <f>IF('M3 Functional Beverage'!AJ98="","",'M3 Functional Beverage'!AJ98)</f>
        <v/>
      </c>
      <c r="J834" s="34" t="inlineStr">
        <is>
          <t>Trial driving coupons + S&amp;S; aggressive first purchase.</t>
        </is>
      </c>
    </row>
    <row r="835" ht="28" customHeight="1">
      <c r="A835" s="34" t="inlineStr">
        <is>
          <t>Poppi</t>
        </is>
      </c>
      <c r="B835" s="34" t="inlineStr">
        <is>
          <t>Poppi Prebiotic Soda | Ginger Lime | 8 pack 355mL</t>
        </is>
      </c>
      <c r="C835" s="34" t="inlineStr">
        <is>
          <t>3) Functional beverage (still/sparkling)</t>
        </is>
      </c>
      <c r="D835" s="49">
        <f>IF('M3 Functional Beverage'!F99="","",'M3 Functional Beverage'!F99)</f>
        <v/>
      </c>
      <c r="E835" s="52">
        <f>IF('M3 Functional Beverage'!J99="","",'M3 Functional Beverage'!J99)</f>
        <v/>
      </c>
      <c r="F835" s="50">
        <f>IF('M3 Functional Beverage'!K99="","",'M3 Functional Beverage'!K99)</f>
        <v/>
      </c>
      <c r="G835" s="49">
        <f>IF('M3 Functional Beverage'!AM99="","",'M3 Functional Beverage'!AM99)</f>
        <v/>
      </c>
      <c r="H835" s="50">
        <f>IF('M3 Functional Beverage'!N99="","",'M3 Functional Beverage'!N99)</f>
        <v/>
      </c>
      <c r="I835" s="34">
        <f>IF('M3 Functional Beverage'!AJ99="","",'M3 Functional Beverage'!AJ99)</f>
        <v/>
      </c>
      <c r="J835" s="34" t="inlineStr">
        <is>
          <t>Trial driving coupons + S&amp;S; aggressive first purchase.</t>
        </is>
      </c>
    </row>
    <row r="836" ht="28" customHeight="1">
      <c r="A836" s="34" t="inlineStr">
        <is>
          <t>Poppi</t>
        </is>
      </c>
      <c r="B836" s="34" t="inlineStr">
        <is>
          <t>Poppi Prebiotic Soda | Ginger Lime | 12 pack 355mL</t>
        </is>
      </c>
      <c r="C836" s="34" t="inlineStr">
        <is>
          <t>3) Functional beverage (still/sparkling)</t>
        </is>
      </c>
      <c r="D836" s="49">
        <f>IF('M3 Functional Beverage'!F100="","",'M3 Functional Beverage'!F100)</f>
        <v/>
      </c>
      <c r="E836" s="52">
        <f>IF('M3 Functional Beverage'!J100="","",'M3 Functional Beverage'!J100)</f>
        <v/>
      </c>
      <c r="F836" s="50">
        <f>IF('M3 Functional Beverage'!K100="","",'M3 Functional Beverage'!K100)</f>
        <v/>
      </c>
      <c r="G836" s="49">
        <f>IF('M3 Functional Beverage'!AM100="","",'M3 Functional Beverage'!AM100)</f>
        <v/>
      </c>
      <c r="H836" s="50">
        <f>IF('M3 Functional Beverage'!N100="","",'M3 Functional Beverage'!N100)</f>
        <v/>
      </c>
      <c r="I836" s="34">
        <f>IF('M3 Functional Beverage'!AJ100="","",'M3 Functional Beverage'!AJ100)</f>
        <v/>
      </c>
      <c r="J836" s="34" t="inlineStr">
        <is>
          <t>Trial driving coupons + S&amp;S; aggressive first purchase.</t>
        </is>
      </c>
    </row>
    <row r="837" ht="28" customHeight="1">
      <c r="A837" s="34" t="inlineStr">
        <is>
          <t>Poppi</t>
        </is>
      </c>
      <c r="B837" s="34" t="inlineStr">
        <is>
          <t>Poppi Prebiotic Soda | Ginger Lime | 15 pack 355mL</t>
        </is>
      </c>
      <c r="C837" s="34" t="inlineStr">
        <is>
          <t>3) Functional beverage (still/sparkling)</t>
        </is>
      </c>
      <c r="D837" s="49">
        <f>IF('M3 Functional Beverage'!F101="","",'M3 Functional Beverage'!F101)</f>
        <v/>
      </c>
      <c r="E837" s="52">
        <f>IF('M3 Functional Beverage'!J101="","",'M3 Functional Beverage'!J101)</f>
        <v/>
      </c>
      <c r="F837" s="50">
        <f>IF('M3 Functional Beverage'!K101="","",'M3 Functional Beverage'!K101)</f>
        <v/>
      </c>
      <c r="G837" s="49">
        <f>IF('M3 Functional Beverage'!AM101="","",'M3 Functional Beverage'!AM101)</f>
        <v/>
      </c>
      <c r="H837" s="50">
        <f>IF('M3 Functional Beverage'!N101="","",'M3 Functional Beverage'!N101)</f>
        <v/>
      </c>
      <c r="I837" s="34">
        <f>IF('M3 Functional Beverage'!AJ101="","",'M3 Functional Beverage'!AJ101)</f>
        <v/>
      </c>
      <c r="J837" s="34" t="inlineStr">
        <is>
          <t>Trial driving coupons + S&amp;S; aggressive first purchase.</t>
        </is>
      </c>
    </row>
    <row r="838" ht="28" customHeight="1">
      <c r="A838" s="34" t="inlineStr">
        <is>
          <t>Poppi</t>
        </is>
      </c>
      <c r="B838" s="34" t="inlineStr">
        <is>
          <t>Poppi Prebiotic Soda | Ginger Lime | 18 pack 355mL</t>
        </is>
      </c>
      <c r="C838" s="34" t="inlineStr">
        <is>
          <t>3) Functional beverage (still/sparkling)</t>
        </is>
      </c>
      <c r="D838" s="49">
        <f>IF('M3 Functional Beverage'!F102="","",'M3 Functional Beverage'!F102)</f>
        <v/>
      </c>
      <c r="E838" s="52">
        <f>IF('M3 Functional Beverage'!J102="","",'M3 Functional Beverage'!J102)</f>
        <v/>
      </c>
      <c r="F838" s="50">
        <f>IF('M3 Functional Beverage'!K102="","",'M3 Functional Beverage'!K102)</f>
        <v/>
      </c>
      <c r="G838" s="49">
        <f>IF('M3 Functional Beverage'!AM102="","",'M3 Functional Beverage'!AM102)</f>
        <v/>
      </c>
      <c r="H838" s="50">
        <f>IF('M3 Functional Beverage'!N102="","",'M3 Functional Beverage'!N102)</f>
        <v/>
      </c>
      <c r="I838" s="34">
        <f>IF('M3 Functional Beverage'!AJ102="","",'M3 Functional Beverage'!AJ102)</f>
        <v/>
      </c>
      <c r="J838" s="34" t="inlineStr">
        <is>
          <t>Trial driving coupons + S&amp;S; aggressive first purchase.</t>
        </is>
      </c>
    </row>
    <row r="839" ht="28" customHeight="1">
      <c r="A839" s="34" t="inlineStr">
        <is>
          <t>Poppi</t>
        </is>
      </c>
      <c r="B839" s="34" t="inlineStr">
        <is>
          <t>Poppi Prebiotic Soda | Ginger Lime | 24 pack 355mL</t>
        </is>
      </c>
      <c r="C839" s="34" t="inlineStr">
        <is>
          <t>3) Functional beverage (still/sparkling)</t>
        </is>
      </c>
      <c r="D839" s="49">
        <f>IF('M3 Functional Beverage'!F103="","",'M3 Functional Beverage'!F103)</f>
        <v/>
      </c>
      <c r="E839" s="52">
        <f>IF('M3 Functional Beverage'!J103="","",'M3 Functional Beverage'!J103)</f>
        <v/>
      </c>
      <c r="F839" s="50">
        <f>IF('M3 Functional Beverage'!K103="","",'M3 Functional Beverage'!K103)</f>
        <v/>
      </c>
      <c r="G839" s="49">
        <f>IF('M3 Functional Beverage'!AM103="","",'M3 Functional Beverage'!AM103)</f>
        <v/>
      </c>
      <c r="H839" s="50">
        <f>IF('M3 Functional Beverage'!N103="","",'M3 Functional Beverage'!N103)</f>
        <v/>
      </c>
      <c r="I839" s="34">
        <f>IF('M3 Functional Beverage'!AJ103="","",'M3 Functional Beverage'!AJ103)</f>
        <v/>
      </c>
      <c r="J839" s="34" t="inlineStr">
        <is>
          <t>Trial driving coupons + S&amp;S; aggressive first purchase.</t>
        </is>
      </c>
    </row>
    <row r="840" ht="28" customHeight="1">
      <c r="A840" s="34" t="inlineStr">
        <is>
          <t>Poppi</t>
        </is>
      </c>
      <c r="B840" s="34" t="inlineStr">
        <is>
          <t>Poppi Prebiotic Soda | Doc Pop | single 355mL</t>
        </is>
      </c>
      <c r="C840" s="34" t="inlineStr">
        <is>
          <t>3) Functional beverage (still/sparkling)</t>
        </is>
      </c>
      <c r="D840" s="49">
        <f>IF('M3 Functional Beverage'!F104="","",'M3 Functional Beverage'!F104)</f>
        <v/>
      </c>
      <c r="E840" s="52">
        <f>IF('M3 Functional Beverage'!J104="","",'M3 Functional Beverage'!J104)</f>
        <v/>
      </c>
      <c r="F840" s="50">
        <f>IF('M3 Functional Beverage'!K104="","",'M3 Functional Beverage'!K104)</f>
        <v/>
      </c>
      <c r="G840" s="49">
        <f>IF('M3 Functional Beverage'!AM104="","",'M3 Functional Beverage'!AM104)</f>
        <v/>
      </c>
      <c r="H840" s="50">
        <f>IF('M3 Functional Beverage'!N104="","",'M3 Functional Beverage'!N104)</f>
        <v/>
      </c>
      <c r="I840" s="34">
        <f>IF('M3 Functional Beverage'!AJ104="","",'M3 Functional Beverage'!AJ104)</f>
        <v/>
      </c>
      <c r="J840" s="34" t="inlineStr">
        <is>
          <t>Trial driving coupons + S&amp;S; aggressive first purchase.</t>
        </is>
      </c>
    </row>
    <row r="841" ht="28" customHeight="1">
      <c r="A841" s="34" t="inlineStr">
        <is>
          <t>Poppi</t>
        </is>
      </c>
      <c r="B841" s="34" t="inlineStr">
        <is>
          <t>Poppi Prebiotic Soda | Doc Pop | 8 pack 355mL</t>
        </is>
      </c>
      <c r="C841" s="34" t="inlineStr">
        <is>
          <t>3) Functional beverage (still/sparkling)</t>
        </is>
      </c>
      <c r="D841" s="49">
        <f>IF('M3 Functional Beverage'!F105="","",'M3 Functional Beverage'!F105)</f>
        <v/>
      </c>
      <c r="E841" s="52">
        <f>IF('M3 Functional Beverage'!J105="","",'M3 Functional Beverage'!J105)</f>
        <v/>
      </c>
      <c r="F841" s="50">
        <f>IF('M3 Functional Beverage'!K105="","",'M3 Functional Beverage'!K105)</f>
        <v/>
      </c>
      <c r="G841" s="49">
        <f>IF('M3 Functional Beverage'!AM105="","",'M3 Functional Beverage'!AM105)</f>
        <v/>
      </c>
      <c r="H841" s="50">
        <f>IF('M3 Functional Beverage'!N105="","",'M3 Functional Beverage'!N105)</f>
        <v/>
      </c>
      <c r="I841" s="34">
        <f>IF('M3 Functional Beverage'!AJ105="","",'M3 Functional Beverage'!AJ105)</f>
        <v/>
      </c>
      <c r="J841" s="34" t="inlineStr">
        <is>
          <t>Trial driving coupons + S&amp;S; aggressive first purchase.</t>
        </is>
      </c>
    </row>
    <row r="842" ht="28" customHeight="1">
      <c r="A842" s="34" t="inlineStr">
        <is>
          <t>Poppi</t>
        </is>
      </c>
      <c r="B842" s="34" t="inlineStr">
        <is>
          <t>Poppi Prebiotic Soda | Doc Pop | 12 pack 355mL</t>
        </is>
      </c>
      <c r="C842" s="34" t="inlineStr">
        <is>
          <t>3) Functional beverage (still/sparkling)</t>
        </is>
      </c>
      <c r="D842" s="49">
        <f>IF('M3 Functional Beverage'!F106="","",'M3 Functional Beverage'!F106)</f>
        <v/>
      </c>
      <c r="E842" s="52">
        <f>IF('M3 Functional Beverage'!J106="","",'M3 Functional Beverage'!J106)</f>
        <v/>
      </c>
      <c r="F842" s="50">
        <f>IF('M3 Functional Beverage'!K106="","",'M3 Functional Beverage'!K106)</f>
        <v/>
      </c>
      <c r="G842" s="49">
        <f>IF('M3 Functional Beverage'!AM106="","",'M3 Functional Beverage'!AM106)</f>
        <v/>
      </c>
      <c r="H842" s="50">
        <f>IF('M3 Functional Beverage'!N106="","",'M3 Functional Beverage'!N106)</f>
        <v/>
      </c>
      <c r="I842" s="34">
        <f>IF('M3 Functional Beverage'!AJ106="","",'M3 Functional Beverage'!AJ106)</f>
        <v/>
      </c>
      <c r="J842" s="34" t="inlineStr">
        <is>
          <t>Trial driving coupons + S&amp;S; aggressive first purchase.</t>
        </is>
      </c>
    </row>
    <row r="843" ht="28" customHeight="1">
      <c r="A843" s="34" t="inlineStr">
        <is>
          <t>Poppi</t>
        </is>
      </c>
      <c r="B843" s="34" t="inlineStr">
        <is>
          <t>Poppi Prebiotic Soda | Doc Pop | 15 pack 355mL</t>
        </is>
      </c>
      <c r="C843" s="34" t="inlineStr">
        <is>
          <t>3) Functional beverage (still/sparkling)</t>
        </is>
      </c>
      <c r="D843" s="49">
        <f>IF('M3 Functional Beverage'!F107="","",'M3 Functional Beverage'!F107)</f>
        <v/>
      </c>
      <c r="E843" s="52">
        <f>IF('M3 Functional Beverage'!J107="","",'M3 Functional Beverage'!J107)</f>
        <v/>
      </c>
      <c r="F843" s="50">
        <f>IF('M3 Functional Beverage'!K107="","",'M3 Functional Beverage'!K107)</f>
        <v/>
      </c>
      <c r="G843" s="49">
        <f>IF('M3 Functional Beverage'!AM107="","",'M3 Functional Beverage'!AM107)</f>
        <v/>
      </c>
      <c r="H843" s="50">
        <f>IF('M3 Functional Beverage'!N107="","",'M3 Functional Beverage'!N107)</f>
        <v/>
      </c>
      <c r="I843" s="34">
        <f>IF('M3 Functional Beverage'!AJ107="","",'M3 Functional Beverage'!AJ107)</f>
        <v/>
      </c>
      <c r="J843" s="34" t="inlineStr">
        <is>
          <t>Trial driving coupons + S&amp;S; aggressive first purchase.</t>
        </is>
      </c>
    </row>
    <row r="844" ht="28" customHeight="1">
      <c r="A844" s="34" t="inlineStr">
        <is>
          <t>Poppi</t>
        </is>
      </c>
      <c r="B844" s="34" t="inlineStr">
        <is>
          <t>Poppi Prebiotic Soda | Doc Pop | 18 pack 355mL</t>
        </is>
      </c>
      <c r="C844" s="34" t="inlineStr">
        <is>
          <t>3) Functional beverage (still/sparkling)</t>
        </is>
      </c>
      <c r="D844" s="49">
        <f>IF('M3 Functional Beverage'!F108="","",'M3 Functional Beverage'!F108)</f>
        <v/>
      </c>
      <c r="E844" s="52">
        <f>IF('M3 Functional Beverage'!J108="","",'M3 Functional Beverage'!J108)</f>
        <v/>
      </c>
      <c r="F844" s="50">
        <f>IF('M3 Functional Beverage'!K108="","",'M3 Functional Beverage'!K108)</f>
        <v/>
      </c>
      <c r="G844" s="49">
        <f>IF('M3 Functional Beverage'!AM108="","",'M3 Functional Beverage'!AM108)</f>
        <v/>
      </c>
      <c r="H844" s="50">
        <f>IF('M3 Functional Beverage'!N108="","",'M3 Functional Beverage'!N108)</f>
        <v/>
      </c>
      <c r="I844" s="34">
        <f>IF('M3 Functional Beverage'!AJ108="","",'M3 Functional Beverage'!AJ108)</f>
        <v/>
      </c>
      <c r="J844" s="34" t="inlineStr">
        <is>
          <t>Trial driving coupons + S&amp;S; aggressive first purchase.</t>
        </is>
      </c>
    </row>
    <row r="845" ht="28" customHeight="1">
      <c r="A845" s="34" t="inlineStr">
        <is>
          <t>Poppi</t>
        </is>
      </c>
      <c r="B845" s="34" t="inlineStr">
        <is>
          <t>Poppi Prebiotic Soda | Doc Pop | 24 pack 355mL</t>
        </is>
      </c>
      <c r="C845" s="34" t="inlineStr">
        <is>
          <t>3) Functional beverage (still/sparkling)</t>
        </is>
      </c>
      <c r="D845" s="49">
        <f>IF('M3 Functional Beverage'!F109="","",'M3 Functional Beverage'!F109)</f>
        <v/>
      </c>
      <c r="E845" s="52">
        <f>IF('M3 Functional Beverage'!J109="","",'M3 Functional Beverage'!J109)</f>
        <v/>
      </c>
      <c r="F845" s="50">
        <f>IF('M3 Functional Beverage'!K109="","",'M3 Functional Beverage'!K109)</f>
        <v/>
      </c>
      <c r="G845" s="49">
        <f>IF('M3 Functional Beverage'!AM109="","",'M3 Functional Beverage'!AM109)</f>
        <v/>
      </c>
      <c r="H845" s="50">
        <f>IF('M3 Functional Beverage'!N109="","",'M3 Functional Beverage'!N109)</f>
        <v/>
      </c>
      <c r="I845" s="34">
        <f>IF('M3 Functional Beverage'!AJ109="","",'M3 Functional Beverage'!AJ109)</f>
        <v/>
      </c>
      <c r="J845" s="34" t="inlineStr">
        <is>
          <t>Trial driving coupons + S&amp;S; aggressive first purchase.</t>
        </is>
      </c>
    </row>
    <row r="846" ht="28" customHeight="1">
      <c r="A846" s="34" t="inlineStr">
        <is>
          <t>Poppi</t>
        </is>
      </c>
      <c r="B846" s="34" t="inlineStr">
        <is>
          <t>Poppi Prebiotic Soda | Root Beer | single 355mL</t>
        </is>
      </c>
      <c r="C846" s="34" t="inlineStr">
        <is>
          <t>3) Functional beverage (still/sparkling)</t>
        </is>
      </c>
      <c r="D846" s="49">
        <f>IF('M3 Functional Beverage'!F110="","",'M3 Functional Beverage'!F110)</f>
        <v/>
      </c>
      <c r="E846" s="52">
        <f>IF('M3 Functional Beverage'!J110="","",'M3 Functional Beverage'!J110)</f>
        <v/>
      </c>
      <c r="F846" s="50">
        <f>IF('M3 Functional Beverage'!K110="","",'M3 Functional Beverage'!K110)</f>
        <v/>
      </c>
      <c r="G846" s="49">
        <f>IF('M3 Functional Beverage'!AM110="","",'M3 Functional Beverage'!AM110)</f>
        <v/>
      </c>
      <c r="H846" s="50">
        <f>IF('M3 Functional Beverage'!N110="","",'M3 Functional Beverage'!N110)</f>
        <v/>
      </c>
      <c r="I846" s="34">
        <f>IF('M3 Functional Beverage'!AJ110="","",'M3 Functional Beverage'!AJ110)</f>
        <v/>
      </c>
      <c r="J846" s="34" t="inlineStr">
        <is>
          <t>Trial driving coupons + S&amp;S; aggressive first purchase.</t>
        </is>
      </c>
    </row>
    <row r="847" ht="28" customHeight="1">
      <c r="A847" s="34" t="inlineStr">
        <is>
          <t>Poppi</t>
        </is>
      </c>
      <c r="B847" s="34" t="inlineStr">
        <is>
          <t>Poppi Prebiotic Soda | Root Beer | 8 pack 355mL</t>
        </is>
      </c>
      <c r="C847" s="34" t="inlineStr">
        <is>
          <t>3) Functional beverage (still/sparkling)</t>
        </is>
      </c>
      <c r="D847" s="49">
        <f>IF('M3 Functional Beverage'!F111="","",'M3 Functional Beverage'!F111)</f>
        <v/>
      </c>
      <c r="E847" s="52">
        <f>IF('M3 Functional Beverage'!J111="","",'M3 Functional Beverage'!J111)</f>
        <v/>
      </c>
      <c r="F847" s="50">
        <f>IF('M3 Functional Beverage'!K111="","",'M3 Functional Beverage'!K111)</f>
        <v/>
      </c>
      <c r="G847" s="49">
        <f>IF('M3 Functional Beverage'!AM111="","",'M3 Functional Beverage'!AM111)</f>
        <v/>
      </c>
      <c r="H847" s="50">
        <f>IF('M3 Functional Beverage'!N111="","",'M3 Functional Beverage'!N111)</f>
        <v/>
      </c>
      <c r="I847" s="34">
        <f>IF('M3 Functional Beverage'!AJ111="","",'M3 Functional Beverage'!AJ111)</f>
        <v/>
      </c>
      <c r="J847" s="34" t="inlineStr">
        <is>
          <t>Trial driving coupons + S&amp;S; aggressive first purchase.</t>
        </is>
      </c>
    </row>
    <row r="848" ht="28" customHeight="1">
      <c r="A848" s="34" t="inlineStr">
        <is>
          <t>Poppi</t>
        </is>
      </c>
      <c r="B848" s="34" t="inlineStr">
        <is>
          <t>Poppi Prebiotic Soda | Root Beer | 12 pack 355mL</t>
        </is>
      </c>
      <c r="C848" s="34" t="inlineStr">
        <is>
          <t>3) Functional beverage (still/sparkling)</t>
        </is>
      </c>
      <c r="D848" s="49">
        <f>IF('M3 Functional Beverage'!F112="","",'M3 Functional Beverage'!F112)</f>
        <v/>
      </c>
      <c r="E848" s="52">
        <f>IF('M3 Functional Beverage'!J112="","",'M3 Functional Beverage'!J112)</f>
        <v/>
      </c>
      <c r="F848" s="50">
        <f>IF('M3 Functional Beverage'!K112="","",'M3 Functional Beverage'!K112)</f>
        <v/>
      </c>
      <c r="G848" s="49">
        <f>IF('M3 Functional Beverage'!AM112="","",'M3 Functional Beverage'!AM112)</f>
        <v/>
      </c>
      <c r="H848" s="50">
        <f>IF('M3 Functional Beverage'!N112="","",'M3 Functional Beverage'!N112)</f>
        <v/>
      </c>
      <c r="I848" s="34">
        <f>IF('M3 Functional Beverage'!AJ112="","",'M3 Functional Beverage'!AJ112)</f>
        <v/>
      </c>
      <c r="J848" s="34" t="inlineStr">
        <is>
          <t>Trial driving coupons + S&amp;S; aggressive first purchase.</t>
        </is>
      </c>
    </row>
    <row r="849" ht="28" customHeight="1">
      <c r="A849" s="34" t="inlineStr">
        <is>
          <t>Poppi</t>
        </is>
      </c>
      <c r="B849" s="34" t="inlineStr">
        <is>
          <t>Poppi Prebiotic Soda | Root Beer | 15 pack 355mL</t>
        </is>
      </c>
      <c r="C849" s="34" t="inlineStr">
        <is>
          <t>3) Functional beverage (still/sparkling)</t>
        </is>
      </c>
      <c r="D849" s="49">
        <f>IF('M3 Functional Beverage'!F113="","",'M3 Functional Beverage'!F113)</f>
        <v/>
      </c>
      <c r="E849" s="52">
        <f>IF('M3 Functional Beverage'!J113="","",'M3 Functional Beverage'!J113)</f>
        <v/>
      </c>
      <c r="F849" s="50">
        <f>IF('M3 Functional Beverage'!K113="","",'M3 Functional Beverage'!K113)</f>
        <v/>
      </c>
      <c r="G849" s="49">
        <f>IF('M3 Functional Beverage'!AM113="","",'M3 Functional Beverage'!AM113)</f>
        <v/>
      </c>
      <c r="H849" s="50">
        <f>IF('M3 Functional Beverage'!N113="","",'M3 Functional Beverage'!N113)</f>
        <v/>
      </c>
      <c r="I849" s="34">
        <f>IF('M3 Functional Beverage'!AJ113="","",'M3 Functional Beverage'!AJ113)</f>
        <v/>
      </c>
      <c r="J849" s="34" t="inlineStr">
        <is>
          <t>Trial driving coupons + S&amp;S; aggressive first purchase.</t>
        </is>
      </c>
    </row>
    <row r="850" ht="28" customHeight="1">
      <c r="A850" s="34" t="inlineStr">
        <is>
          <t>Poppi</t>
        </is>
      </c>
      <c r="B850" s="34" t="inlineStr">
        <is>
          <t>Poppi Prebiotic Soda | Root Beer | 18 pack 355mL</t>
        </is>
      </c>
      <c r="C850" s="34" t="inlineStr">
        <is>
          <t>3) Functional beverage (still/sparkling)</t>
        </is>
      </c>
      <c r="D850" s="49">
        <f>IF('M3 Functional Beverage'!F114="","",'M3 Functional Beverage'!F114)</f>
        <v/>
      </c>
      <c r="E850" s="52">
        <f>IF('M3 Functional Beverage'!J114="","",'M3 Functional Beverage'!J114)</f>
        <v/>
      </c>
      <c r="F850" s="50">
        <f>IF('M3 Functional Beverage'!K114="","",'M3 Functional Beverage'!K114)</f>
        <v/>
      </c>
      <c r="G850" s="49">
        <f>IF('M3 Functional Beverage'!AM114="","",'M3 Functional Beverage'!AM114)</f>
        <v/>
      </c>
      <c r="H850" s="50">
        <f>IF('M3 Functional Beverage'!N114="","",'M3 Functional Beverage'!N114)</f>
        <v/>
      </c>
      <c r="I850" s="34">
        <f>IF('M3 Functional Beverage'!AJ114="","",'M3 Functional Beverage'!AJ114)</f>
        <v/>
      </c>
      <c r="J850" s="34" t="inlineStr">
        <is>
          <t>Trial driving coupons + S&amp;S; aggressive first purchase.</t>
        </is>
      </c>
    </row>
    <row r="851" ht="28" customHeight="1">
      <c r="A851" s="34" t="inlineStr">
        <is>
          <t>Poppi</t>
        </is>
      </c>
      <c r="B851" s="34" t="inlineStr">
        <is>
          <t>Poppi Prebiotic Soda | Root Beer | 24 pack 355mL</t>
        </is>
      </c>
      <c r="C851" s="34" t="inlineStr">
        <is>
          <t>3) Functional beverage (still/sparkling)</t>
        </is>
      </c>
      <c r="D851" s="49">
        <f>IF('M3 Functional Beverage'!F115="","",'M3 Functional Beverage'!F115)</f>
        <v/>
      </c>
      <c r="E851" s="52">
        <f>IF('M3 Functional Beverage'!J115="","",'M3 Functional Beverage'!J115)</f>
        <v/>
      </c>
      <c r="F851" s="50">
        <f>IF('M3 Functional Beverage'!K115="","",'M3 Functional Beverage'!K115)</f>
        <v/>
      </c>
      <c r="G851" s="49">
        <f>IF('M3 Functional Beverage'!AM115="","",'M3 Functional Beverage'!AM115)</f>
        <v/>
      </c>
      <c r="H851" s="50">
        <f>IF('M3 Functional Beverage'!N115="","",'M3 Functional Beverage'!N115)</f>
        <v/>
      </c>
      <c r="I851" s="34">
        <f>IF('M3 Functional Beverage'!AJ115="","",'M3 Functional Beverage'!AJ115)</f>
        <v/>
      </c>
      <c r="J851" s="34" t="inlineStr">
        <is>
          <t>Trial driving coupons + S&amp;S; aggressive first purchase.</t>
        </is>
      </c>
    </row>
    <row r="852" ht="28" customHeight="1">
      <c r="A852" s="34" t="inlineStr">
        <is>
          <t>Culture Pop</t>
        </is>
      </c>
      <c r="B852" s="34" t="inlineStr">
        <is>
          <t>Culture Pop Probiotic Soda | Ginger Lemon | single 355mL</t>
        </is>
      </c>
      <c r="C852" s="34" t="inlineStr">
        <is>
          <t>3) Functional beverage (still/sparkling)</t>
        </is>
      </c>
      <c r="D852" s="49">
        <f>IF('M3 Functional Beverage'!F116="","",'M3 Functional Beverage'!F116)</f>
        <v/>
      </c>
      <c r="E852" s="52">
        <f>IF('M3 Functional Beverage'!J116="","",'M3 Functional Beverage'!J116)</f>
        <v/>
      </c>
      <c r="F852" s="50">
        <f>IF('M3 Functional Beverage'!K116="","",'M3 Functional Beverage'!K116)</f>
        <v/>
      </c>
      <c r="G852" s="49">
        <f>IF('M3 Functional Beverage'!AM116="","",'M3 Functional Beverage'!AM116)</f>
        <v/>
      </c>
      <c r="H852" s="50">
        <f>IF('M3 Functional Beverage'!N116="","",'M3 Functional Beverage'!N116)</f>
        <v/>
      </c>
      <c r="I852" s="34">
        <f>IF('M3 Functional Beverage'!AJ116="","",'M3 Functional Beverage'!AJ116)</f>
        <v/>
      </c>
      <c r="J852" s="34" t="inlineStr">
        <is>
          <t>Capture live promo to assess.</t>
        </is>
      </c>
    </row>
    <row r="853" ht="28" customHeight="1">
      <c r="A853" s="34" t="inlineStr">
        <is>
          <t>Culture Pop</t>
        </is>
      </c>
      <c r="B853" s="34" t="inlineStr">
        <is>
          <t>Culture Pop Probiotic Soda | Ginger Lemon | 8 pack 355mL</t>
        </is>
      </c>
      <c r="C853" s="34" t="inlineStr">
        <is>
          <t>3) Functional beverage (still/sparkling)</t>
        </is>
      </c>
      <c r="D853" s="49">
        <f>IF('M3 Functional Beverage'!F117="","",'M3 Functional Beverage'!F117)</f>
        <v/>
      </c>
      <c r="E853" s="52">
        <f>IF('M3 Functional Beverage'!J117="","",'M3 Functional Beverage'!J117)</f>
        <v/>
      </c>
      <c r="F853" s="50">
        <f>IF('M3 Functional Beverage'!K117="","",'M3 Functional Beverage'!K117)</f>
        <v/>
      </c>
      <c r="G853" s="49">
        <f>IF('M3 Functional Beverage'!AM117="","",'M3 Functional Beverage'!AM117)</f>
        <v/>
      </c>
      <c r="H853" s="50">
        <f>IF('M3 Functional Beverage'!N117="","",'M3 Functional Beverage'!N117)</f>
        <v/>
      </c>
      <c r="I853" s="34">
        <f>IF('M3 Functional Beverage'!AJ117="","",'M3 Functional Beverage'!AJ117)</f>
        <v/>
      </c>
      <c r="J853" s="34" t="inlineStr">
        <is>
          <t>Capture live promo to assess.</t>
        </is>
      </c>
    </row>
    <row r="854" ht="28" customHeight="1">
      <c r="A854" s="34" t="inlineStr">
        <is>
          <t>Culture Pop</t>
        </is>
      </c>
      <c r="B854" s="34" t="inlineStr">
        <is>
          <t>Culture Pop Probiotic Soda | Ginger Lemon | 12 pack 355mL</t>
        </is>
      </c>
      <c r="C854" s="34" t="inlineStr">
        <is>
          <t>3) Functional beverage (still/sparkling)</t>
        </is>
      </c>
      <c r="D854" s="49">
        <f>IF('M3 Functional Beverage'!F118="","",'M3 Functional Beverage'!F118)</f>
        <v/>
      </c>
      <c r="E854" s="52">
        <f>IF('M3 Functional Beverage'!J118="","",'M3 Functional Beverage'!J118)</f>
        <v/>
      </c>
      <c r="F854" s="50">
        <f>IF('M3 Functional Beverage'!K118="","",'M3 Functional Beverage'!K118)</f>
        <v/>
      </c>
      <c r="G854" s="49">
        <f>IF('M3 Functional Beverage'!AM118="","",'M3 Functional Beverage'!AM118)</f>
        <v/>
      </c>
      <c r="H854" s="50">
        <f>IF('M3 Functional Beverage'!N118="","",'M3 Functional Beverage'!N118)</f>
        <v/>
      </c>
      <c r="I854" s="34">
        <f>IF('M3 Functional Beverage'!AJ118="","",'M3 Functional Beverage'!AJ118)</f>
        <v/>
      </c>
      <c r="J854" s="34" t="inlineStr">
        <is>
          <t>Capture live promo to assess.</t>
        </is>
      </c>
    </row>
    <row r="855" ht="28" customHeight="1">
      <c r="A855" s="34" t="inlineStr">
        <is>
          <t>Culture Pop</t>
        </is>
      </c>
      <c r="B855" s="34" t="inlineStr">
        <is>
          <t>Culture Pop Probiotic Soda | Ginger Lemon | 15 pack 355mL</t>
        </is>
      </c>
      <c r="C855" s="34" t="inlineStr">
        <is>
          <t>3) Functional beverage (still/sparkling)</t>
        </is>
      </c>
      <c r="D855" s="49">
        <f>IF('M3 Functional Beverage'!F119="","",'M3 Functional Beverage'!F119)</f>
        <v/>
      </c>
      <c r="E855" s="52">
        <f>IF('M3 Functional Beverage'!J119="","",'M3 Functional Beverage'!J119)</f>
        <v/>
      </c>
      <c r="F855" s="50">
        <f>IF('M3 Functional Beverage'!K119="","",'M3 Functional Beverage'!K119)</f>
        <v/>
      </c>
      <c r="G855" s="49">
        <f>IF('M3 Functional Beverage'!AM119="","",'M3 Functional Beverage'!AM119)</f>
        <v/>
      </c>
      <c r="H855" s="50">
        <f>IF('M3 Functional Beverage'!N119="","",'M3 Functional Beverage'!N119)</f>
        <v/>
      </c>
      <c r="I855" s="34">
        <f>IF('M3 Functional Beverage'!AJ119="","",'M3 Functional Beverage'!AJ119)</f>
        <v/>
      </c>
      <c r="J855" s="34" t="inlineStr">
        <is>
          <t>Capture live promo to assess.</t>
        </is>
      </c>
    </row>
    <row r="856" ht="28" customHeight="1">
      <c r="A856" s="34" t="inlineStr">
        <is>
          <t>Culture Pop</t>
        </is>
      </c>
      <c r="B856" s="34" t="inlineStr">
        <is>
          <t>Culture Pop Probiotic Soda | Ginger Lemon | 18 pack 355mL</t>
        </is>
      </c>
      <c r="C856" s="34" t="inlineStr">
        <is>
          <t>3) Functional beverage (still/sparkling)</t>
        </is>
      </c>
      <c r="D856" s="49">
        <f>IF('M3 Functional Beverage'!F120="","",'M3 Functional Beverage'!F120)</f>
        <v/>
      </c>
      <c r="E856" s="52">
        <f>IF('M3 Functional Beverage'!J120="","",'M3 Functional Beverage'!J120)</f>
        <v/>
      </c>
      <c r="F856" s="50">
        <f>IF('M3 Functional Beverage'!K120="","",'M3 Functional Beverage'!K120)</f>
        <v/>
      </c>
      <c r="G856" s="49">
        <f>IF('M3 Functional Beverage'!AM120="","",'M3 Functional Beverage'!AM120)</f>
        <v/>
      </c>
      <c r="H856" s="50">
        <f>IF('M3 Functional Beverage'!N120="","",'M3 Functional Beverage'!N120)</f>
        <v/>
      </c>
      <c r="I856" s="34">
        <f>IF('M3 Functional Beverage'!AJ120="","",'M3 Functional Beverage'!AJ120)</f>
        <v/>
      </c>
      <c r="J856" s="34" t="inlineStr">
        <is>
          <t>Capture live promo to assess.</t>
        </is>
      </c>
    </row>
    <row r="857" ht="28" customHeight="1">
      <c r="A857" s="34" t="inlineStr">
        <is>
          <t>Culture Pop</t>
        </is>
      </c>
      <c r="B857" s="34" t="inlineStr">
        <is>
          <t>Culture Pop Probiotic Soda | Ginger Lemon | 24 pack 355mL</t>
        </is>
      </c>
      <c r="C857" s="34" t="inlineStr">
        <is>
          <t>3) Functional beverage (still/sparkling)</t>
        </is>
      </c>
      <c r="D857" s="49">
        <f>IF('M3 Functional Beverage'!F121="","",'M3 Functional Beverage'!F121)</f>
        <v/>
      </c>
      <c r="E857" s="52">
        <f>IF('M3 Functional Beverage'!J121="","",'M3 Functional Beverage'!J121)</f>
        <v/>
      </c>
      <c r="F857" s="50">
        <f>IF('M3 Functional Beverage'!K121="","",'M3 Functional Beverage'!K121)</f>
        <v/>
      </c>
      <c r="G857" s="49">
        <f>IF('M3 Functional Beverage'!AM121="","",'M3 Functional Beverage'!AM121)</f>
        <v/>
      </c>
      <c r="H857" s="50">
        <f>IF('M3 Functional Beverage'!N121="","",'M3 Functional Beverage'!N121)</f>
        <v/>
      </c>
      <c r="I857" s="34">
        <f>IF('M3 Functional Beverage'!AJ121="","",'M3 Functional Beverage'!AJ121)</f>
        <v/>
      </c>
      <c r="J857" s="34" t="inlineStr">
        <is>
          <t>Capture live promo to assess.</t>
        </is>
      </c>
    </row>
    <row r="858" ht="28" customHeight="1">
      <c r="A858" s="34" t="inlineStr">
        <is>
          <t>Culture Pop</t>
        </is>
      </c>
      <c r="B858" s="34" t="inlineStr">
        <is>
          <t>Culture Pop Probiotic Soda | Wild Berry | single 355mL</t>
        </is>
      </c>
      <c r="C858" s="34" t="inlineStr">
        <is>
          <t>3) Functional beverage (still/sparkling)</t>
        </is>
      </c>
      <c r="D858" s="49">
        <f>IF('M3 Functional Beverage'!F122="","",'M3 Functional Beverage'!F122)</f>
        <v/>
      </c>
      <c r="E858" s="52">
        <f>IF('M3 Functional Beverage'!J122="","",'M3 Functional Beverage'!J122)</f>
        <v/>
      </c>
      <c r="F858" s="50">
        <f>IF('M3 Functional Beverage'!K122="","",'M3 Functional Beverage'!K122)</f>
        <v/>
      </c>
      <c r="G858" s="49">
        <f>IF('M3 Functional Beverage'!AM122="","",'M3 Functional Beverage'!AM122)</f>
        <v/>
      </c>
      <c r="H858" s="50">
        <f>IF('M3 Functional Beverage'!N122="","",'M3 Functional Beverage'!N122)</f>
        <v/>
      </c>
      <c r="I858" s="34">
        <f>IF('M3 Functional Beverage'!AJ122="","",'M3 Functional Beverage'!AJ122)</f>
        <v/>
      </c>
      <c r="J858" s="34" t="inlineStr">
        <is>
          <t>Capture live promo to assess.</t>
        </is>
      </c>
    </row>
    <row r="859" ht="28" customHeight="1">
      <c r="A859" s="34" t="inlineStr">
        <is>
          <t>Culture Pop</t>
        </is>
      </c>
      <c r="B859" s="34" t="inlineStr">
        <is>
          <t>Culture Pop Probiotic Soda | Wild Berry | 8 pack 355mL</t>
        </is>
      </c>
      <c r="C859" s="34" t="inlineStr">
        <is>
          <t>3) Functional beverage (still/sparkling)</t>
        </is>
      </c>
      <c r="D859" s="49">
        <f>IF('M3 Functional Beverage'!F123="","",'M3 Functional Beverage'!F123)</f>
        <v/>
      </c>
      <c r="E859" s="52">
        <f>IF('M3 Functional Beverage'!J123="","",'M3 Functional Beverage'!J123)</f>
        <v/>
      </c>
      <c r="F859" s="50">
        <f>IF('M3 Functional Beverage'!K123="","",'M3 Functional Beverage'!K123)</f>
        <v/>
      </c>
      <c r="G859" s="49">
        <f>IF('M3 Functional Beverage'!AM123="","",'M3 Functional Beverage'!AM123)</f>
        <v/>
      </c>
      <c r="H859" s="50">
        <f>IF('M3 Functional Beverage'!N123="","",'M3 Functional Beverage'!N123)</f>
        <v/>
      </c>
      <c r="I859" s="34">
        <f>IF('M3 Functional Beverage'!AJ123="","",'M3 Functional Beverage'!AJ123)</f>
        <v/>
      </c>
      <c r="J859" s="34" t="inlineStr">
        <is>
          <t>Capture live promo to assess.</t>
        </is>
      </c>
    </row>
    <row r="860" ht="28" customHeight="1">
      <c r="A860" s="34" t="inlineStr">
        <is>
          <t>Culture Pop</t>
        </is>
      </c>
      <c r="B860" s="34" t="inlineStr">
        <is>
          <t>Culture Pop Probiotic Soda | Wild Berry | 12 pack 355mL</t>
        </is>
      </c>
      <c r="C860" s="34" t="inlineStr">
        <is>
          <t>3) Functional beverage (still/sparkling)</t>
        </is>
      </c>
      <c r="D860" s="49">
        <f>IF('M3 Functional Beverage'!F124="","",'M3 Functional Beverage'!F124)</f>
        <v/>
      </c>
      <c r="E860" s="52">
        <f>IF('M3 Functional Beverage'!J124="","",'M3 Functional Beverage'!J124)</f>
        <v/>
      </c>
      <c r="F860" s="50">
        <f>IF('M3 Functional Beverage'!K124="","",'M3 Functional Beverage'!K124)</f>
        <v/>
      </c>
      <c r="G860" s="49">
        <f>IF('M3 Functional Beverage'!AM124="","",'M3 Functional Beverage'!AM124)</f>
        <v/>
      </c>
      <c r="H860" s="50">
        <f>IF('M3 Functional Beverage'!N124="","",'M3 Functional Beverage'!N124)</f>
        <v/>
      </c>
      <c r="I860" s="34">
        <f>IF('M3 Functional Beverage'!AJ124="","",'M3 Functional Beverage'!AJ124)</f>
        <v/>
      </c>
      <c r="J860" s="34" t="inlineStr">
        <is>
          <t>Capture live promo to assess.</t>
        </is>
      </c>
    </row>
    <row r="861" ht="28" customHeight="1">
      <c r="A861" s="34" t="inlineStr">
        <is>
          <t>Culture Pop</t>
        </is>
      </c>
      <c r="B861" s="34" t="inlineStr">
        <is>
          <t>Culture Pop Probiotic Soda | Wild Berry | 15 pack 355mL</t>
        </is>
      </c>
      <c r="C861" s="34" t="inlineStr">
        <is>
          <t>3) Functional beverage (still/sparkling)</t>
        </is>
      </c>
      <c r="D861" s="49">
        <f>IF('M3 Functional Beverage'!F125="","",'M3 Functional Beverage'!F125)</f>
        <v/>
      </c>
      <c r="E861" s="52">
        <f>IF('M3 Functional Beverage'!J125="","",'M3 Functional Beverage'!J125)</f>
        <v/>
      </c>
      <c r="F861" s="50">
        <f>IF('M3 Functional Beverage'!K125="","",'M3 Functional Beverage'!K125)</f>
        <v/>
      </c>
      <c r="G861" s="49">
        <f>IF('M3 Functional Beverage'!AM125="","",'M3 Functional Beverage'!AM125)</f>
        <v/>
      </c>
      <c r="H861" s="50">
        <f>IF('M3 Functional Beverage'!N125="","",'M3 Functional Beverage'!N125)</f>
        <v/>
      </c>
      <c r="I861" s="34">
        <f>IF('M3 Functional Beverage'!AJ125="","",'M3 Functional Beverage'!AJ125)</f>
        <v/>
      </c>
      <c r="J861" s="34" t="inlineStr">
        <is>
          <t>Capture live promo to assess.</t>
        </is>
      </c>
    </row>
    <row r="862" ht="28" customHeight="1">
      <c r="A862" s="34" t="inlineStr">
        <is>
          <t>Culture Pop</t>
        </is>
      </c>
      <c r="B862" s="34" t="inlineStr">
        <is>
          <t>Culture Pop Probiotic Soda | Wild Berry | 18 pack 355mL</t>
        </is>
      </c>
      <c r="C862" s="34" t="inlineStr">
        <is>
          <t>3) Functional beverage (still/sparkling)</t>
        </is>
      </c>
      <c r="D862" s="49">
        <f>IF('M3 Functional Beverage'!F126="","",'M3 Functional Beverage'!F126)</f>
        <v/>
      </c>
      <c r="E862" s="52">
        <f>IF('M3 Functional Beverage'!J126="","",'M3 Functional Beverage'!J126)</f>
        <v/>
      </c>
      <c r="F862" s="50">
        <f>IF('M3 Functional Beverage'!K126="","",'M3 Functional Beverage'!K126)</f>
        <v/>
      </c>
      <c r="G862" s="49">
        <f>IF('M3 Functional Beverage'!AM126="","",'M3 Functional Beverage'!AM126)</f>
        <v/>
      </c>
      <c r="H862" s="50">
        <f>IF('M3 Functional Beverage'!N126="","",'M3 Functional Beverage'!N126)</f>
        <v/>
      </c>
      <c r="I862" s="34">
        <f>IF('M3 Functional Beverage'!AJ126="","",'M3 Functional Beverage'!AJ126)</f>
        <v/>
      </c>
      <c r="J862" s="34" t="inlineStr">
        <is>
          <t>Capture live promo to assess.</t>
        </is>
      </c>
    </row>
    <row r="863" ht="28" customHeight="1">
      <c r="A863" s="34" t="inlineStr">
        <is>
          <t>Culture Pop</t>
        </is>
      </c>
      <c r="B863" s="34" t="inlineStr">
        <is>
          <t>Culture Pop Probiotic Soda | Wild Berry | 24 pack 355mL</t>
        </is>
      </c>
      <c r="C863" s="34" t="inlineStr">
        <is>
          <t>3) Functional beverage (still/sparkling)</t>
        </is>
      </c>
      <c r="D863" s="49">
        <f>IF('M3 Functional Beverage'!F127="","",'M3 Functional Beverage'!F127)</f>
        <v/>
      </c>
      <c r="E863" s="52">
        <f>IF('M3 Functional Beverage'!J127="","",'M3 Functional Beverage'!J127)</f>
        <v/>
      </c>
      <c r="F863" s="50">
        <f>IF('M3 Functional Beverage'!K127="","",'M3 Functional Beverage'!K127)</f>
        <v/>
      </c>
      <c r="G863" s="49">
        <f>IF('M3 Functional Beverage'!AM127="","",'M3 Functional Beverage'!AM127)</f>
        <v/>
      </c>
      <c r="H863" s="50">
        <f>IF('M3 Functional Beverage'!N127="","",'M3 Functional Beverage'!N127)</f>
        <v/>
      </c>
      <c r="I863" s="34">
        <f>IF('M3 Functional Beverage'!AJ127="","",'M3 Functional Beverage'!AJ127)</f>
        <v/>
      </c>
      <c r="J863" s="34" t="inlineStr">
        <is>
          <t>Capture live promo to assess.</t>
        </is>
      </c>
    </row>
    <row r="864" ht="28" customHeight="1">
      <c r="A864" s="34" t="inlineStr">
        <is>
          <t>Culture Pop</t>
        </is>
      </c>
      <c r="B864" s="34" t="inlineStr">
        <is>
          <t>Culture Pop Probiotic Soda | Orange Mango | single 355mL</t>
        </is>
      </c>
      <c r="C864" s="34" t="inlineStr">
        <is>
          <t>3) Functional beverage (still/sparkling)</t>
        </is>
      </c>
      <c r="D864" s="49">
        <f>IF('M3 Functional Beverage'!F128="","",'M3 Functional Beverage'!F128)</f>
        <v/>
      </c>
      <c r="E864" s="52">
        <f>IF('M3 Functional Beverage'!J128="","",'M3 Functional Beverage'!J128)</f>
        <v/>
      </c>
      <c r="F864" s="50">
        <f>IF('M3 Functional Beverage'!K128="","",'M3 Functional Beverage'!K128)</f>
        <v/>
      </c>
      <c r="G864" s="49">
        <f>IF('M3 Functional Beverage'!AM128="","",'M3 Functional Beverage'!AM128)</f>
        <v/>
      </c>
      <c r="H864" s="50">
        <f>IF('M3 Functional Beverage'!N128="","",'M3 Functional Beverage'!N128)</f>
        <v/>
      </c>
      <c r="I864" s="34">
        <f>IF('M3 Functional Beverage'!AJ128="","",'M3 Functional Beverage'!AJ128)</f>
        <v/>
      </c>
      <c r="J864" s="34" t="inlineStr">
        <is>
          <t>Capture live promo to assess.</t>
        </is>
      </c>
    </row>
    <row r="865" ht="28" customHeight="1">
      <c r="A865" s="34" t="inlineStr">
        <is>
          <t>Culture Pop</t>
        </is>
      </c>
      <c r="B865" s="34" t="inlineStr">
        <is>
          <t>Culture Pop Probiotic Soda | Orange Mango | 8 pack 355mL</t>
        </is>
      </c>
      <c r="C865" s="34" t="inlineStr">
        <is>
          <t>3) Functional beverage (still/sparkling)</t>
        </is>
      </c>
      <c r="D865" s="49">
        <f>IF('M3 Functional Beverage'!F129="","",'M3 Functional Beverage'!F129)</f>
        <v/>
      </c>
      <c r="E865" s="52">
        <f>IF('M3 Functional Beverage'!J129="","",'M3 Functional Beverage'!J129)</f>
        <v/>
      </c>
      <c r="F865" s="50">
        <f>IF('M3 Functional Beverage'!K129="","",'M3 Functional Beverage'!K129)</f>
        <v/>
      </c>
      <c r="G865" s="49">
        <f>IF('M3 Functional Beverage'!AM129="","",'M3 Functional Beverage'!AM129)</f>
        <v/>
      </c>
      <c r="H865" s="50">
        <f>IF('M3 Functional Beverage'!N129="","",'M3 Functional Beverage'!N129)</f>
        <v/>
      </c>
      <c r="I865" s="34">
        <f>IF('M3 Functional Beverage'!AJ129="","",'M3 Functional Beverage'!AJ129)</f>
        <v/>
      </c>
      <c r="J865" s="34" t="inlineStr">
        <is>
          <t>Capture live promo to assess.</t>
        </is>
      </c>
    </row>
    <row r="866" ht="28" customHeight="1">
      <c r="A866" s="34" t="inlineStr">
        <is>
          <t>Culture Pop</t>
        </is>
      </c>
      <c r="B866" s="34" t="inlineStr">
        <is>
          <t>Culture Pop Probiotic Soda | Orange Mango | 12 pack 355mL</t>
        </is>
      </c>
      <c r="C866" s="34" t="inlineStr">
        <is>
          <t>3) Functional beverage (still/sparkling)</t>
        </is>
      </c>
      <c r="D866" s="49">
        <f>IF('M3 Functional Beverage'!F130="","",'M3 Functional Beverage'!F130)</f>
        <v/>
      </c>
      <c r="E866" s="52">
        <f>IF('M3 Functional Beverage'!J130="","",'M3 Functional Beverage'!J130)</f>
        <v/>
      </c>
      <c r="F866" s="50">
        <f>IF('M3 Functional Beverage'!K130="","",'M3 Functional Beverage'!K130)</f>
        <v/>
      </c>
      <c r="G866" s="49">
        <f>IF('M3 Functional Beverage'!AM130="","",'M3 Functional Beverage'!AM130)</f>
        <v/>
      </c>
      <c r="H866" s="50">
        <f>IF('M3 Functional Beverage'!N130="","",'M3 Functional Beverage'!N130)</f>
        <v/>
      </c>
      <c r="I866" s="34">
        <f>IF('M3 Functional Beverage'!AJ130="","",'M3 Functional Beverage'!AJ130)</f>
        <v/>
      </c>
      <c r="J866" s="34" t="inlineStr">
        <is>
          <t>Capture live promo to assess.</t>
        </is>
      </c>
    </row>
    <row r="867" ht="28" customHeight="1">
      <c r="A867" s="34" t="inlineStr">
        <is>
          <t>Culture Pop</t>
        </is>
      </c>
      <c r="B867" s="34" t="inlineStr">
        <is>
          <t>Culture Pop Probiotic Soda | Orange Mango | 15 pack 355mL</t>
        </is>
      </c>
      <c r="C867" s="34" t="inlineStr">
        <is>
          <t>3) Functional beverage (still/sparkling)</t>
        </is>
      </c>
      <c r="D867" s="49">
        <f>IF('M3 Functional Beverage'!F131="","",'M3 Functional Beverage'!F131)</f>
        <v/>
      </c>
      <c r="E867" s="52">
        <f>IF('M3 Functional Beverage'!J131="","",'M3 Functional Beverage'!J131)</f>
        <v/>
      </c>
      <c r="F867" s="50">
        <f>IF('M3 Functional Beverage'!K131="","",'M3 Functional Beverage'!K131)</f>
        <v/>
      </c>
      <c r="G867" s="49">
        <f>IF('M3 Functional Beverage'!AM131="","",'M3 Functional Beverage'!AM131)</f>
        <v/>
      </c>
      <c r="H867" s="50">
        <f>IF('M3 Functional Beverage'!N131="","",'M3 Functional Beverage'!N131)</f>
        <v/>
      </c>
      <c r="I867" s="34">
        <f>IF('M3 Functional Beverage'!AJ131="","",'M3 Functional Beverage'!AJ131)</f>
        <v/>
      </c>
      <c r="J867" s="34" t="inlineStr">
        <is>
          <t>Capture live promo to assess.</t>
        </is>
      </c>
    </row>
    <row r="868" ht="28" customHeight="1">
      <c r="A868" s="34" t="inlineStr">
        <is>
          <t>Culture Pop</t>
        </is>
      </c>
      <c r="B868" s="34" t="inlineStr">
        <is>
          <t>Culture Pop Probiotic Soda | Orange Mango | 18 pack 355mL</t>
        </is>
      </c>
      <c r="C868" s="34" t="inlineStr">
        <is>
          <t>3) Functional beverage (still/sparkling)</t>
        </is>
      </c>
      <c r="D868" s="49">
        <f>IF('M3 Functional Beverage'!F132="","",'M3 Functional Beverage'!F132)</f>
        <v/>
      </c>
      <c r="E868" s="52">
        <f>IF('M3 Functional Beverage'!J132="","",'M3 Functional Beverage'!J132)</f>
        <v/>
      </c>
      <c r="F868" s="50">
        <f>IF('M3 Functional Beverage'!K132="","",'M3 Functional Beverage'!K132)</f>
        <v/>
      </c>
      <c r="G868" s="49">
        <f>IF('M3 Functional Beverage'!AM132="","",'M3 Functional Beverage'!AM132)</f>
        <v/>
      </c>
      <c r="H868" s="50">
        <f>IF('M3 Functional Beverage'!N132="","",'M3 Functional Beverage'!N132)</f>
        <v/>
      </c>
      <c r="I868" s="34">
        <f>IF('M3 Functional Beverage'!AJ132="","",'M3 Functional Beverage'!AJ132)</f>
        <v/>
      </c>
      <c r="J868" s="34" t="inlineStr">
        <is>
          <t>Capture live promo to assess.</t>
        </is>
      </c>
    </row>
    <row r="869" ht="28" customHeight="1">
      <c r="A869" s="34" t="inlineStr">
        <is>
          <t>Culture Pop</t>
        </is>
      </c>
      <c r="B869" s="34" t="inlineStr">
        <is>
          <t>Culture Pop Probiotic Soda | Orange Mango | 24 pack 355mL</t>
        </is>
      </c>
      <c r="C869" s="34" t="inlineStr">
        <is>
          <t>3) Functional beverage (still/sparkling)</t>
        </is>
      </c>
      <c r="D869" s="49">
        <f>IF('M3 Functional Beverage'!F133="","",'M3 Functional Beverage'!F133)</f>
        <v/>
      </c>
      <c r="E869" s="52">
        <f>IF('M3 Functional Beverage'!J133="","",'M3 Functional Beverage'!J133)</f>
        <v/>
      </c>
      <c r="F869" s="50">
        <f>IF('M3 Functional Beverage'!K133="","",'M3 Functional Beverage'!K133)</f>
        <v/>
      </c>
      <c r="G869" s="49">
        <f>IF('M3 Functional Beverage'!AM133="","",'M3 Functional Beverage'!AM133)</f>
        <v/>
      </c>
      <c r="H869" s="50">
        <f>IF('M3 Functional Beverage'!N133="","",'M3 Functional Beverage'!N133)</f>
        <v/>
      </c>
      <c r="I869" s="34">
        <f>IF('M3 Functional Beverage'!AJ133="","",'M3 Functional Beverage'!AJ133)</f>
        <v/>
      </c>
      <c r="J869" s="34" t="inlineStr">
        <is>
          <t>Capture live promo to assess.</t>
        </is>
      </c>
    </row>
    <row r="870" ht="28" customHeight="1">
      <c r="A870" s="34" t="inlineStr">
        <is>
          <t>Culture Pop</t>
        </is>
      </c>
      <c r="B870" s="34" t="inlineStr">
        <is>
          <t>Culture Pop Probiotic Soda | Lime Watermelon | single 355mL</t>
        </is>
      </c>
      <c r="C870" s="34" t="inlineStr">
        <is>
          <t>3) Functional beverage (still/sparkling)</t>
        </is>
      </c>
      <c r="D870" s="49">
        <f>IF('M3 Functional Beverage'!F134="","",'M3 Functional Beverage'!F134)</f>
        <v/>
      </c>
      <c r="E870" s="52">
        <f>IF('M3 Functional Beverage'!J134="","",'M3 Functional Beverage'!J134)</f>
        <v/>
      </c>
      <c r="F870" s="50">
        <f>IF('M3 Functional Beverage'!K134="","",'M3 Functional Beverage'!K134)</f>
        <v/>
      </c>
      <c r="G870" s="49">
        <f>IF('M3 Functional Beverage'!AM134="","",'M3 Functional Beverage'!AM134)</f>
        <v/>
      </c>
      <c r="H870" s="50">
        <f>IF('M3 Functional Beverage'!N134="","",'M3 Functional Beverage'!N134)</f>
        <v/>
      </c>
      <c r="I870" s="34">
        <f>IF('M3 Functional Beverage'!AJ134="","",'M3 Functional Beverage'!AJ134)</f>
        <v/>
      </c>
      <c r="J870" s="34" t="inlineStr">
        <is>
          <t>Capture live promo to assess.</t>
        </is>
      </c>
    </row>
    <row r="871" ht="28" customHeight="1">
      <c r="A871" s="34" t="inlineStr">
        <is>
          <t>Culture Pop</t>
        </is>
      </c>
      <c r="B871" s="34" t="inlineStr">
        <is>
          <t>Culture Pop Probiotic Soda | Lime Watermelon | 8 pack 355mL</t>
        </is>
      </c>
      <c r="C871" s="34" t="inlineStr">
        <is>
          <t>3) Functional beverage (still/sparkling)</t>
        </is>
      </c>
      <c r="D871" s="49">
        <f>IF('M3 Functional Beverage'!F135="","",'M3 Functional Beverage'!F135)</f>
        <v/>
      </c>
      <c r="E871" s="52">
        <f>IF('M3 Functional Beverage'!J135="","",'M3 Functional Beverage'!J135)</f>
        <v/>
      </c>
      <c r="F871" s="50">
        <f>IF('M3 Functional Beverage'!K135="","",'M3 Functional Beverage'!K135)</f>
        <v/>
      </c>
      <c r="G871" s="49">
        <f>IF('M3 Functional Beverage'!AM135="","",'M3 Functional Beverage'!AM135)</f>
        <v/>
      </c>
      <c r="H871" s="50">
        <f>IF('M3 Functional Beverage'!N135="","",'M3 Functional Beverage'!N135)</f>
        <v/>
      </c>
      <c r="I871" s="34">
        <f>IF('M3 Functional Beverage'!AJ135="","",'M3 Functional Beverage'!AJ135)</f>
        <v/>
      </c>
      <c r="J871" s="34" t="inlineStr">
        <is>
          <t>Capture live promo to assess.</t>
        </is>
      </c>
    </row>
    <row r="872" ht="28" customHeight="1">
      <c r="A872" s="34" t="inlineStr">
        <is>
          <t>Culture Pop</t>
        </is>
      </c>
      <c r="B872" s="34" t="inlineStr">
        <is>
          <t>Culture Pop Probiotic Soda | Lime Watermelon | 12 pack 355mL</t>
        </is>
      </c>
      <c r="C872" s="34" t="inlineStr">
        <is>
          <t>3) Functional beverage (still/sparkling)</t>
        </is>
      </c>
      <c r="D872" s="49">
        <f>IF('M3 Functional Beverage'!F136="","",'M3 Functional Beverage'!F136)</f>
        <v/>
      </c>
      <c r="E872" s="52">
        <f>IF('M3 Functional Beverage'!J136="","",'M3 Functional Beverage'!J136)</f>
        <v/>
      </c>
      <c r="F872" s="50">
        <f>IF('M3 Functional Beverage'!K136="","",'M3 Functional Beverage'!K136)</f>
        <v/>
      </c>
      <c r="G872" s="49">
        <f>IF('M3 Functional Beverage'!AM136="","",'M3 Functional Beverage'!AM136)</f>
        <v/>
      </c>
      <c r="H872" s="50">
        <f>IF('M3 Functional Beverage'!N136="","",'M3 Functional Beverage'!N136)</f>
        <v/>
      </c>
      <c r="I872" s="34">
        <f>IF('M3 Functional Beverage'!AJ136="","",'M3 Functional Beverage'!AJ136)</f>
        <v/>
      </c>
      <c r="J872" s="34" t="inlineStr">
        <is>
          <t>Capture live promo to assess.</t>
        </is>
      </c>
    </row>
    <row r="873" ht="28" customHeight="1">
      <c r="A873" s="34" t="inlineStr">
        <is>
          <t>Culture Pop</t>
        </is>
      </c>
      <c r="B873" s="34" t="inlineStr">
        <is>
          <t>Culture Pop Probiotic Soda | Lime Watermelon | 15 pack 355mL</t>
        </is>
      </c>
      <c r="C873" s="34" t="inlineStr">
        <is>
          <t>3) Functional beverage (still/sparkling)</t>
        </is>
      </c>
      <c r="D873" s="49">
        <f>IF('M3 Functional Beverage'!F137="","",'M3 Functional Beverage'!F137)</f>
        <v/>
      </c>
      <c r="E873" s="52">
        <f>IF('M3 Functional Beverage'!J137="","",'M3 Functional Beverage'!J137)</f>
        <v/>
      </c>
      <c r="F873" s="50">
        <f>IF('M3 Functional Beverage'!K137="","",'M3 Functional Beverage'!K137)</f>
        <v/>
      </c>
      <c r="G873" s="49">
        <f>IF('M3 Functional Beverage'!AM137="","",'M3 Functional Beverage'!AM137)</f>
        <v/>
      </c>
      <c r="H873" s="50">
        <f>IF('M3 Functional Beverage'!N137="","",'M3 Functional Beverage'!N137)</f>
        <v/>
      </c>
      <c r="I873" s="34">
        <f>IF('M3 Functional Beverage'!AJ137="","",'M3 Functional Beverage'!AJ137)</f>
        <v/>
      </c>
      <c r="J873" s="34" t="inlineStr">
        <is>
          <t>Capture live promo to assess.</t>
        </is>
      </c>
    </row>
    <row r="874" ht="28" customHeight="1">
      <c r="A874" s="34" t="inlineStr">
        <is>
          <t>Culture Pop</t>
        </is>
      </c>
      <c r="B874" s="34" t="inlineStr">
        <is>
          <t>Culture Pop Probiotic Soda | Lime Watermelon | 18 pack 355mL</t>
        </is>
      </c>
      <c r="C874" s="34" t="inlineStr">
        <is>
          <t>3) Functional beverage (still/sparkling)</t>
        </is>
      </c>
      <c r="D874" s="49">
        <f>IF('M3 Functional Beverage'!F138="","",'M3 Functional Beverage'!F138)</f>
        <v/>
      </c>
      <c r="E874" s="52">
        <f>IF('M3 Functional Beverage'!J138="","",'M3 Functional Beverage'!J138)</f>
        <v/>
      </c>
      <c r="F874" s="50">
        <f>IF('M3 Functional Beverage'!K138="","",'M3 Functional Beverage'!K138)</f>
        <v/>
      </c>
      <c r="G874" s="49">
        <f>IF('M3 Functional Beverage'!AM138="","",'M3 Functional Beverage'!AM138)</f>
        <v/>
      </c>
      <c r="H874" s="50">
        <f>IF('M3 Functional Beverage'!N138="","",'M3 Functional Beverage'!N138)</f>
        <v/>
      </c>
      <c r="I874" s="34">
        <f>IF('M3 Functional Beverage'!AJ138="","",'M3 Functional Beverage'!AJ138)</f>
        <v/>
      </c>
      <c r="J874" s="34" t="inlineStr">
        <is>
          <t>Capture live promo to assess.</t>
        </is>
      </c>
    </row>
    <row r="875" ht="28" customHeight="1">
      <c r="A875" s="34" t="inlineStr">
        <is>
          <t>Culture Pop</t>
        </is>
      </c>
      <c r="B875" s="34" t="inlineStr">
        <is>
          <t>Culture Pop Probiotic Soda | Lime Watermelon | 24 pack 355mL</t>
        </is>
      </c>
      <c r="C875" s="34" t="inlineStr">
        <is>
          <t>3) Functional beverage (still/sparkling)</t>
        </is>
      </c>
      <c r="D875" s="49">
        <f>IF('M3 Functional Beverage'!F139="","",'M3 Functional Beverage'!F139)</f>
        <v/>
      </c>
      <c r="E875" s="52">
        <f>IF('M3 Functional Beverage'!J139="","",'M3 Functional Beverage'!J139)</f>
        <v/>
      </c>
      <c r="F875" s="50">
        <f>IF('M3 Functional Beverage'!K139="","",'M3 Functional Beverage'!K139)</f>
        <v/>
      </c>
      <c r="G875" s="49">
        <f>IF('M3 Functional Beverage'!AM139="","",'M3 Functional Beverage'!AM139)</f>
        <v/>
      </c>
      <c r="H875" s="50">
        <f>IF('M3 Functional Beverage'!N139="","",'M3 Functional Beverage'!N139)</f>
        <v/>
      </c>
      <c r="I875" s="34">
        <f>IF('M3 Functional Beverage'!AJ139="","",'M3 Functional Beverage'!AJ139)</f>
        <v/>
      </c>
      <c r="J875" s="34" t="inlineStr">
        <is>
          <t>Capture live promo to assess.</t>
        </is>
      </c>
    </row>
    <row r="876" ht="28" customHeight="1">
      <c r="A876" s="34" t="inlineStr">
        <is>
          <t>Culture Pop</t>
        </is>
      </c>
      <c r="B876" s="34" t="inlineStr">
        <is>
          <t>Culture Pop Probiotic Soda | Cherry Pomegranate | single 355mL</t>
        </is>
      </c>
      <c r="C876" s="34" t="inlineStr">
        <is>
          <t>3) Functional beverage (still/sparkling)</t>
        </is>
      </c>
      <c r="D876" s="49">
        <f>IF('M3 Functional Beverage'!F140="","",'M3 Functional Beverage'!F140)</f>
        <v/>
      </c>
      <c r="E876" s="52">
        <f>IF('M3 Functional Beverage'!J140="","",'M3 Functional Beverage'!J140)</f>
        <v/>
      </c>
      <c r="F876" s="50">
        <f>IF('M3 Functional Beverage'!K140="","",'M3 Functional Beverage'!K140)</f>
        <v/>
      </c>
      <c r="G876" s="49">
        <f>IF('M3 Functional Beverage'!AM140="","",'M3 Functional Beverage'!AM140)</f>
        <v/>
      </c>
      <c r="H876" s="50">
        <f>IF('M3 Functional Beverage'!N140="","",'M3 Functional Beverage'!N140)</f>
        <v/>
      </c>
      <c r="I876" s="34">
        <f>IF('M3 Functional Beverage'!AJ140="","",'M3 Functional Beverage'!AJ140)</f>
        <v/>
      </c>
      <c r="J876" s="34" t="inlineStr">
        <is>
          <t>Capture live promo to assess.</t>
        </is>
      </c>
    </row>
    <row r="877" ht="28" customHeight="1">
      <c r="A877" s="34" t="inlineStr">
        <is>
          <t>Culture Pop</t>
        </is>
      </c>
      <c r="B877" s="34" t="inlineStr">
        <is>
          <t>Culture Pop Probiotic Soda | Cherry Pomegranate | 8 pack 355mL</t>
        </is>
      </c>
      <c r="C877" s="34" t="inlineStr">
        <is>
          <t>3) Functional beverage (still/sparkling)</t>
        </is>
      </c>
      <c r="D877" s="49">
        <f>IF('M3 Functional Beverage'!F141="","",'M3 Functional Beverage'!F141)</f>
        <v/>
      </c>
      <c r="E877" s="52">
        <f>IF('M3 Functional Beverage'!J141="","",'M3 Functional Beverage'!J141)</f>
        <v/>
      </c>
      <c r="F877" s="50">
        <f>IF('M3 Functional Beverage'!K141="","",'M3 Functional Beverage'!K141)</f>
        <v/>
      </c>
      <c r="G877" s="49">
        <f>IF('M3 Functional Beverage'!AM141="","",'M3 Functional Beverage'!AM141)</f>
        <v/>
      </c>
      <c r="H877" s="50">
        <f>IF('M3 Functional Beverage'!N141="","",'M3 Functional Beverage'!N141)</f>
        <v/>
      </c>
      <c r="I877" s="34">
        <f>IF('M3 Functional Beverage'!AJ141="","",'M3 Functional Beverage'!AJ141)</f>
        <v/>
      </c>
      <c r="J877" s="34" t="inlineStr">
        <is>
          <t>Capture live promo to assess.</t>
        </is>
      </c>
    </row>
    <row r="878" ht="28" customHeight="1">
      <c r="A878" s="34" t="inlineStr">
        <is>
          <t>Culture Pop</t>
        </is>
      </c>
      <c r="B878" s="34" t="inlineStr">
        <is>
          <t>Culture Pop Probiotic Soda | Cherry Pomegranate | 12 pack 355mL</t>
        </is>
      </c>
      <c r="C878" s="34" t="inlineStr">
        <is>
          <t>3) Functional beverage (still/sparkling)</t>
        </is>
      </c>
      <c r="D878" s="49">
        <f>IF('M3 Functional Beverage'!F142="","",'M3 Functional Beverage'!F142)</f>
        <v/>
      </c>
      <c r="E878" s="52">
        <f>IF('M3 Functional Beverage'!J142="","",'M3 Functional Beverage'!J142)</f>
        <v/>
      </c>
      <c r="F878" s="50">
        <f>IF('M3 Functional Beverage'!K142="","",'M3 Functional Beverage'!K142)</f>
        <v/>
      </c>
      <c r="G878" s="49">
        <f>IF('M3 Functional Beverage'!AM142="","",'M3 Functional Beverage'!AM142)</f>
        <v/>
      </c>
      <c r="H878" s="50">
        <f>IF('M3 Functional Beverage'!N142="","",'M3 Functional Beverage'!N142)</f>
        <v/>
      </c>
      <c r="I878" s="34">
        <f>IF('M3 Functional Beverage'!AJ142="","",'M3 Functional Beverage'!AJ142)</f>
        <v/>
      </c>
      <c r="J878" s="34" t="inlineStr">
        <is>
          <t>Capture live promo to assess.</t>
        </is>
      </c>
    </row>
    <row r="879" ht="28" customHeight="1">
      <c r="A879" s="34" t="inlineStr">
        <is>
          <t>Culture Pop</t>
        </is>
      </c>
      <c r="B879" s="34" t="inlineStr">
        <is>
          <t>Culture Pop Probiotic Soda | Cherry Pomegranate | 15 pack 355mL</t>
        </is>
      </c>
      <c r="C879" s="34" t="inlineStr">
        <is>
          <t>3) Functional beverage (still/sparkling)</t>
        </is>
      </c>
      <c r="D879" s="49">
        <f>IF('M3 Functional Beverage'!F143="","",'M3 Functional Beverage'!F143)</f>
        <v/>
      </c>
      <c r="E879" s="52">
        <f>IF('M3 Functional Beverage'!J143="","",'M3 Functional Beverage'!J143)</f>
        <v/>
      </c>
      <c r="F879" s="50">
        <f>IF('M3 Functional Beverage'!K143="","",'M3 Functional Beverage'!K143)</f>
        <v/>
      </c>
      <c r="G879" s="49">
        <f>IF('M3 Functional Beverage'!AM143="","",'M3 Functional Beverage'!AM143)</f>
        <v/>
      </c>
      <c r="H879" s="50">
        <f>IF('M3 Functional Beverage'!N143="","",'M3 Functional Beverage'!N143)</f>
        <v/>
      </c>
      <c r="I879" s="34">
        <f>IF('M3 Functional Beverage'!AJ143="","",'M3 Functional Beverage'!AJ143)</f>
        <v/>
      </c>
      <c r="J879" s="34" t="inlineStr">
        <is>
          <t>Capture live promo to assess.</t>
        </is>
      </c>
    </row>
    <row r="880" ht="28" customHeight="1">
      <c r="A880" s="34" t="inlineStr">
        <is>
          <t>Culture Pop</t>
        </is>
      </c>
      <c r="B880" s="34" t="inlineStr">
        <is>
          <t>Culture Pop Probiotic Soda | Cherry Pomegranate | 18 pack 355mL</t>
        </is>
      </c>
      <c r="C880" s="34" t="inlineStr">
        <is>
          <t>3) Functional beverage (still/sparkling)</t>
        </is>
      </c>
      <c r="D880" s="49">
        <f>IF('M3 Functional Beverage'!F144="","",'M3 Functional Beverage'!F144)</f>
        <v/>
      </c>
      <c r="E880" s="52">
        <f>IF('M3 Functional Beverage'!J144="","",'M3 Functional Beverage'!J144)</f>
        <v/>
      </c>
      <c r="F880" s="50">
        <f>IF('M3 Functional Beverage'!K144="","",'M3 Functional Beverage'!K144)</f>
        <v/>
      </c>
      <c r="G880" s="49">
        <f>IF('M3 Functional Beverage'!AM144="","",'M3 Functional Beverage'!AM144)</f>
        <v/>
      </c>
      <c r="H880" s="50">
        <f>IF('M3 Functional Beverage'!N144="","",'M3 Functional Beverage'!N144)</f>
        <v/>
      </c>
      <c r="I880" s="34">
        <f>IF('M3 Functional Beverage'!AJ144="","",'M3 Functional Beverage'!AJ144)</f>
        <v/>
      </c>
      <c r="J880" s="34" t="inlineStr">
        <is>
          <t>Capture live promo to assess.</t>
        </is>
      </c>
    </row>
    <row r="881" ht="28" customHeight="1">
      <c r="A881" s="34" t="inlineStr">
        <is>
          <t>Culture Pop</t>
        </is>
      </c>
      <c r="B881" s="34" t="inlineStr">
        <is>
          <t>Culture Pop Probiotic Soda | Cherry Pomegranate | 24 pack 355mL</t>
        </is>
      </c>
      <c r="C881" s="34" t="inlineStr">
        <is>
          <t>3) Functional beverage (still/sparkling)</t>
        </is>
      </c>
      <c r="D881" s="49">
        <f>IF('M3 Functional Beverage'!F145="","",'M3 Functional Beverage'!F145)</f>
        <v/>
      </c>
      <c r="E881" s="52">
        <f>IF('M3 Functional Beverage'!J145="","",'M3 Functional Beverage'!J145)</f>
        <v/>
      </c>
      <c r="F881" s="50">
        <f>IF('M3 Functional Beverage'!K145="","",'M3 Functional Beverage'!K145)</f>
        <v/>
      </c>
      <c r="G881" s="49">
        <f>IF('M3 Functional Beverage'!AM145="","",'M3 Functional Beverage'!AM145)</f>
        <v/>
      </c>
      <c r="H881" s="50">
        <f>IF('M3 Functional Beverage'!N145="","",'M3 Functional Beverage'!N145)</f>
        <v/>
      </c>
      <c r="I881" s="34">
        <f>IF('M3 Functional Beverage'!AJ145="","",'M3 Functional Beverage'!AJ145)</f>
        <v/>
      </c>
      <c r="J881" s="34" t="inlineStr">
        <is>
          <t>Capture live promo to assess.</t>
        </is>
      </c>
    </row>
    <row r="882" ht="28" customHeight="1">
      <c r="A882" s="34" t="inlineStr">
        <is>
          <t>Mayawell</t>
        </is>
      </c>
      <c r="B882" s="34" t="inlineStr">
        <is>
          <t>Mayawell Prebiotic Soda | Strawberry Hibiscus | single 355mL</t>
        </is>
      </c>
      <c r="C882" s="34" t="inlineStr">
        <is>
          <t>3) Functional beverage (still/sparkling)</t>
        </is>
      </c>
      <c r="D882" s="49">
        <f>IF('M3 Functional Beverage'!F146="","",'M3 Functional Beverage'!F146)</f>
        <v/>
      </c>
      <c r="E882" s="52">
        <f>IF('M3 Functional Beverage'!J146="","",'M3 Functional Beverage'!J146)</f>
        <v/>
      </c>
      <c r="F882" s="50">
        <f>IF('M3 Functional Beverage'!K146="","",'M3 Functional Beverage'!K146)</f>
        <v/>
      </c>
      <c r="G882" s="49">
        <f>IF('M3 Functional Beverage'!AM146="","",'M3 Functional Beverage'!AM146)</f>
        <v/>
      </c>
      <c r="H882" s="50">
        <f>IF('M3 Functional Beverage'!N146="","",'M3 Functional Beverage'!N146)</f>
        <v/>
      </c>
      <c r="I882" s="34">
        <f>IF('M3 Functional Beverage'!AJ146="","",'M3 Functional Beverage'!AJ146)</f>
        <v/>
      </c>
      <c r="J882" s="34" t="inlineStr">
        <is>
          <t>Capture live promo to assess.</t>
        </is>
      </c>
    </row>
    <row r="883" ht="28" customHeight="1">
      <c r="A883" s="34" t="inlineStr">
        <is>
          <t>Mayawell</t>
        </is>
      </c>
      <c r="B883" s="34" t="inlineStr">
        <is>
          <t>Mayawell Prebiotic Soda | Strawberry Hibiscus | 8 pack 355mL</t>
        </is>
      </c>
      <c r="C883" s="34" t="inlineStr">
        <is>
          <t>3) Functional beverage (still/sparkling)</t>
        </is>
      </c>
      <c r="D883" s="49">
        <f>IF('M3 Functional Beverage'!F147="","",'M3 Functional Beverage'!F147)</f>
        <v/>
      </c>
      <c r="E883" s="52">
        <f>IF('M3 Functional Beverage'!J147="","",'M3 Functional Beverage'!J147)</f>
        <v/>
      </c>
      <c r="F883" s="50">
        <f>IF('M3 Functional Beverage'!K147="","",'M3 Functional Beverage'!K147)</f>
        <v/>
      </c>
      <c r="G883" s="49">
        <f>IF('M3 Functional Beverage'!AM147="","",'M3 Functional Beverage'!AM147)</f>
        <v/>
      </c>
      <c r="H883" s="50">
        <f>IF('M3 Functional Beverage'!N147="","",'M3 Functional Beverage'!N147)</f>
        <v/>
      </c>
      <c r="I883" s="34">
        <f>IF('M3 Functional Beverage'!AJ147="","",'M3 Functional Beverage'!AJ147)</f>
        <v/>
      </c>
      <c r="J883" s="34" t="inlineStr">
        <is>
          <t>Capture live promo to assess.</t>
        </is>
      </c>
    </row>
    <row r="884" ht="28" customHeight="1">
      <c r="A884" s="34" t="inlineStr">
        <is>
          <t>Mayawell</t>
        </is>
      </c>
      <c r="B884" s="34" t="inlineStr">
        <is>
          <t>Mayawell Prebiotic Soda | Strawberry Hibiscus | 12 pack 355mL</t>
        </is>
      </c>
      <c r="C884" s="34" t="inlineStr">
        <is>
          <t>3) Functional beverage (still/sparkling)</t>
        </is>
      </c>
      <c r="D884" s="49">
        <f>IF('M3 Functional Beverage'!F148="","",'M3 Functional Beverage'!F148)</f>
        <v/>
      </c>
      <c r="E884" s="52">
        <f>IF('M3 Functional Beverage'!J148="","",'M3 Functional Beverage'!J148)</f>
        <v/>
      </c>
      <c r="F884" s="50">
        <f>IF('M3 Functional Beverage'!K148="","",'M3 Functional Beverage'!K148)</f>
        <v/>
      </c>
      <c r="G884" s="49">
        <f>IF('M3 Functional Beverage'!AM148="","",'M3 Functional Beverage'!AM148)</f>
        <v/>
      </c>
      <c r="H884" s="50">
        <f>IF('M3 Functional Beverage'!N148="","",'M3 Functional Beverage'!N148)</f>
        <v/>
      </c>
      <c r="I884" s="34">
        <f>IF('M3 Functional Beverage'!AJ148="","",'M3 Functional Beverage'!AJ148)</f>
        <v/>
      </c>
      <c r="J884" s="34" t="inlineStr">
        <is>
          <t>Capture live promo to assess.</t>
        </is>
      </c>
    </row>
    <row r="885" ht="28" customHeight="1">
      <c r="A885" s="34" t="inlineStr">
        <is>
          <t>Mayawell</t>
        </is>
      </c>
      <c r="B885" s="34" t="inlineStr">
        <is>
          <t>Mayawell Prebiotic Soda | Strawberry Hibiscus | 15 pack 355mL</t>
        </is>
      </c>
      <c r="C885" s="34" t="inlineStr">
        <is>
          <t>3) Functional beverage (still/sparkling)</t>
        </is>
      </c>
      <c r="D885" s="49">
        <f>IF('M3 Functional Beverage'!F149="","",'M3 Functional Beverage'!F149)</f>
        <v/>
      </c>
      <c r="E885" s="52">
        <f>IF('M3 Functional Beverage'!J149="","",'M3 Functional Beverage'!J149)</f>
        <v/>
      </c>
      <c r="F885" s="50">
        <f>IF('M3 Functional Beverage'!K149="","",'M3 Functional Beverage'!K149)</f>
        <v/>
      </c>
      <c r="G885" s="49">
        <f>IF('M3 Functional Beverage'!AM149="","",'M3 Functional Beverage'!AM149)</f>
        <v/>
      </c>
      <c r="H885" s="50">
        <f>IF('M3 Functional Beverage'!N149="","",'M3 Functional Beverage'!N149)</f>
        <v/>
      </c>
      <c r="I885" s="34">
        <f>IF('M3 Functional Beverage'!AJ149="","",'M3 Functional Beverage'!AJ149)</f>
        <v/>
      </c>
      <c r="J885" s="34" t="inlineStr">
        <is>
          <t>Capture live promo to assess.</t>
        </is>
      </c>
    </row>
    <row r="886" ht="28" customHeight="1">
      <c r="A886" s="34" t="inlineStr">
        <is>
          <t>Mayawell</t>
        </is>
      </c>
      <c r="B886" s="34" t="inlineStr">
        <is>
          <t>Mayawell Prebiotic Soda | Strawberry Hibiscus | 18 pack 355mL</t>
        </is>
      </c>
      <c r="C886" s="34" t="inlineStr">
        <is>
          <t>3) Functional beverage (still/sparkling)</t>
        </is>
      </c>
      <c r="D886" s="49">
        <f>IF('M3 Functional Beverage'!F150="","",'M3 Functional Beverage'!F150)</f>
        <v/>
      </c>
      <c r="E886" s="52">
        <f>IF('M3 Functional Beverage'!J150="","",'M3 Functional Beverage'!J150)</f>
        <v/>
      </c>
      <c r="F886" s="50">
        <f>IF('M3 Functional Beverage'!K150="","",'M3 Functional Beverage'!K150)</f>
        <v/>
      </c>
      <c r="G886" s="49">
        <f>IF('M3 Functional Beverage'!AM150="","",'M3 Functional Beverage'!AM150)</f>
        <v/>
      </c>
      <c r="H886" s="50">
        <f>IF('M3 Functional Beverage'!N150="","",'M3 Functional Beverage'!N150)</f>
        <v/>
      </c>
      <c r="I886" s="34">
        <f>IF('M3 Functional Beverage'!AJ150="","",'M3 Functional Beverage'!AJ150)</f>
        <v/>
      </c>
      <c r="J886" s="34" t="inlineStr">
        <is>
          <t>Capture live promo to assess.</t>
        </is>
      </c>
    </row>
    <row r="887" ht="28" customHeight="1">
      <c r="A887" s="34" t="inlineStr">
        <is>
          <t>Mayawell</t>
        </is>
      </c>
      <c r="B887" s="34" t="inlineStr">
        <is>
          <t>Mayawell Prebiotic Soda | Strawberry Hibiscus | 24 pack 355mL</t>
        </is>
      </c>
      <c r="C887" s="34" t="inlineStr">
        <is>
          <t>3) Functional beverage (still/sparkling)</t>
        </is>
      </c>
      <c r="D887" s="49">
        <f>IF('M3 Functional Beverage'!F151="","",'M3 Functional Beverage'!F151)</f>
        <v/>
      </c>
      <c r="E887" s="52">
        <f>IF('M3 Functional Beverage'!J151="","",'M3 Functional Beverage'!J151)</f>
        <v/>
      </c>
      <c r="F887" s="50">
        <f>IF('M3 Functional Beverage'!K151="","",'M3 Functional Beverage'!K151)</f>
        <v/>
      </c>
      <c r="G887" s="49">
        <f>IF('M3 Functional Beverage'!AM151="","",'M3 Functional Beverage'!AM151)</f>
        <v/>
      </c>
      <c r="H887" s="50">
        <f>IF('M3 Functional Beverage'!N151="","",'M3 Functional Beverage'!N151)</f>
        <v/>
      </c>
      <c r="I887" s="34">
        <f>IF('M3 Functional Beverage'!AJ151="","",'M3 Functional Beverage'!AJ151)</f>
        <v/>
      </c>
      <c r="J887" s="34" t="inlineStr">
        <is>
          <t>Capture live promo to assess.</t>
        </is>
      </c>
    </row>
    <row r="888" ht="28" customHeight="1">
      <c r="A888" s="34" t="inlineStr">
        <is>
          <t>Mayawell</t>
        </is>
      </c>
      <c r="B888" s="34" t="inlineStr">
        <is>
          <t>Mayawell Prebiotic Soda | Prickly Pear | single 355mL</t>
        </is>
      </c>
      <c r="C888" s="34" t="inlineStr">
        <is>
          <t>3) Functional beverage (still/sparkling)</t>
        </is>
      </c>
      <c r="D888" s="49">
        <f>IF('M3 Functional Beverage'!F152="","",'M3 Functional Beverage'!F152)</f>
        <v/>
      </c>
      <c r="E888" s="52">
        <f>IF('M3 Functional Beverage'!J152="","",'M3 Functional Beverage'!J152)</f>
        <v/>
      </c>
      <c r="F888" s="50">
        <f>IF('M3 Functional Beverage'!K152="","",'M3 Functional Beverage'!K152)</f>
        <v/>
      </c>
      <c r="G888" s="49">
        <f>IF('M3 Functional Beverage'!AM152="","",'M3 Functional Beverage'!AM152)</f>
        <v/>
      </c>
      <c r="H888" s="50">
        <f>IF('M3 Functional Beverage'!N152="","",'M3 Functional Beverage'!N152)</f>
        <v/>
      </c>
      <c r="I888" s="34">
        <f>IF('M3 Functional Beverage'!AJ152="","",'M3 Functional Beverage'!AJ152)</f>
        <v/>
      </c>
      <c r="J888" s="34" t="inlineStr">
        <is>
          <t>Capture live promo to assess.</t>
        </is>
      </c>
    </row>
    <row r="889" ht="28" customHeight="1">
      <c r="A889" s="34" t="inlineStr">
        <is>
          <t>Mayawell</t>
        </is>
      </c>
      <c r="B889" s="34" t="inlineStr">
        <is>
          <t>Mayawell Prebiotic Soda | Prickly Pear | 8 pack 355mL</t>
        </is>
      </c>
      <c r="C889" s="34" t="inlineStr">
        <is>
          <t>3) Functional beverage (still/sparkling)</t>
        </is>
      </c>
      <c r="D889" s="49">
        <f>IF('M3 Functional Beverage'!F153="","",'M3 Functional Beverage'!F153)</f>
        <v/>
      </c>
      <c r="E889" s="52">
        <f>IF('M3 Functional Beverage'!J153="","",'M3 Functional Beverage'!J153)</f>
        <v/>
      </c>
      <c r="F889" s="50">
        <f>IF('M3 Functional Beverage'!K153="","",'M3 Functional Beverage'!K153)</f>
        <v/>
      </c>
      <c r="G889" s="49">
        <f>IF('M3 Functional Beverage'!AM153="","",'M3 Functional Beverage'!AM153)</f>
        <v/>
      </c>
      <c r="H889" s="50">
        <f>IF('M3 Functional Beverage'!N153="","",'M3 Functional Beverage'!N153)</f>
        <v/>
      </c>
      <c r="I889" s="34">
        <f>IF('M3 Functional Beverage'!AJ153="","",'M3 Functional Beverage'!AJ153)</f>
        <v/>
      </c>
      <c r="J889" s="34" t="inlineStr">
        <is>
          <t>Capture live promo to assess.</t>
        </is>
      </c>
    </row>
    <row r="890" ht="28" customHeight="1">
      <c r="A890" s="34" t="inlineStr">
        <is>
          <t>Mayawell</t>
        </is>
      </c>
      <c r="B890" s="34" t="inlineStr">
        <is>
          <t>Mayawell Prebiotic Soda | Prickly Pear | 12 pack 355mL</t>
        </is>
      </c>
      <c r="C890" s="34" t="inlineStr">
        <is>
          <t>3) Functional beverage (still/sparkling)</t>
        </is>
      </c>
      <c r="D890" s="49">
        <f>IF('M3 Functional Beverage'!F154="","",'M3 Functional Beverage'!F154)</f>
        <v/>
      </c>
      <c r="E890" s="52">
        <f>IF('M3 Functional Beverage'!J154="","",'M3 Functional Beverage'!J154)</f>
        <v/>
      </c>
      <c r="F890" s="50">
        <f>IF('M3 Functional Beverage'!K154="","",'M3 Functional Beverage'!K154)</f>
        <v/>
      </c>
      <c r="G890" s="49">
        <f>IF('M3 Functional Beverage'!AM154="","",'M3 Functional Beverage'!AM154)</f>
        <v/>
      </c>
      <c r="H890" s="50">
        <f>IF('M3 Functional Beverage'!N154="","",'M3 Functional Beverage'!N154)</f>
        <v/>
      </c>
      <c r="I890" s="34">
        <f>IF('M3 Functional Beverage'!AJ154="","",'M3 Functional Beverage'!AJ154)</f>
        <v/>
      </c>
      <c r="J890" s="34" t="inlineStr">
        <is>
          <t>Capture live promo to assess.</t>
        </is>
      </c>
    </row>
    <row r="891" ht="28" customHeight="1">
      <c r="A891" s="34" t="inlineStr">
        <is>
          <t>Mayawell</t>
        </is>
      </c>
      <c r="B891" s="34" t="inlineStr">
        <is>
          <t>Mayawell Prebiotic Soda | Prickly Pear | 15 pack 355mL</t>
        </is>
      </c>
      <c r="C891" s="34" t="inlineStr">
        <is>
          <t>3) Functional beverage (still/sparkling)</t>
        </is>
      </c>
      <c r="D891" s="49">
        <f>IF('M3 Functional Beverage'!F155="","",'M3 Functional Beverage'!F155)</f>
        <v/>
      </c>
      <c r="E891" s="52">
        <f>IF('M3 Functional Beverage'!J155="","",'M3 Functional Beverage'!J155)</f>
        <v/>
      </c>
      <c r="F891" s="50">
        <f>IF('M3 Functional Beverage'!K155="","",'M3 Functional Beverage'!K155)</f>
        <v/>
      </c>
      <c r="G891" s="49">
        <f>IF('M3 Functional Beverage'!AM155="","",'M3 Functional Beverage'!AM155)</f>
        <v/>
      </c>
      <c r="H891" s="50">
        <f>IF('M3 Functional Beverage'!N155="","",'M3 Functional Beverage'!N155)</f>
        <v/>
      </c>
      <c r="I891" s="34">
        <f>IF('M3 Functional Beverage'!AJ155="","",'M3 Functional Beverage'!AJ155)</f>
        <v/>
      </c>
      <c r="J891" s="34" t="inlineStr">
        <is>
          <t>Capture live promo to assess.</t>
        </is>
      </c>
    </row>
    <row r="892" ht="28" customHeight="1">
      <c r="A892" s="34" t="inlineStr">
        <is>
          <t>Mayawell</t>
        </is>
      </c>
      <c r="B892" s="34" t="inlineStr">
        <is>
          <t>Mayawell Prebiotic Soda | Prickly Pear | 18 pack 355mL</t>
        </is>
      </c>
      <c r="C892" s="34" t="inlineStr">
        <is>
          <t>3) Functional beverage (still/sparkling)</t>
        </is>
      </c>
      <c r="D892" s="49">
        <f>IF('M3 Functional Beverage'!F156="","",'M3 Functional Beverage'!F156)</f>
        <v/>
      </c>
      <c r="E892" s="52">
        <f>IF('M3 Functional Beverage'!J156="","",'M3 Functional Beverage'!J156)</f>
        <v/>
      </c>
      <c r="F892" s="50">
        <f>IF('M3 Functional Beverage'!K156="","",'M3 Functional Beverage'!K156)</f>
        <v/>
      </c>
      <c r="G892" s="49">
        <f>IF('M3 Functional Beverage'!AM156="","",'M3 Functional Beverage'!AM156)</f>
        <v/>
      </c>
      <c r="H892" s="50">
        <f>IF('M3 Functional Beverage'!N156="","",'M3 Functional Beverage'!N156)</f>
        <v/>
      </c>
      <c r="I892" s="34">
        <f>IF('M3 Functional Beverage'!AJ156="","",'M3 Functional Beverage'!AJ156)</f>
        <v/>
      </c>
      <c r="J892" s="34" t="inlineStr">
        <is>
          <t>Capture live promo to assess.</t>
        </is>
      </c>
    </row>
    <row r="893" ht="28" customHeight="1">
      <c r="A893" s="34" t="inlineStr">
        <is>
          <t>Mayawell</t>
        </is>
      </c>
      <c r="B893" s="34" t="inlineStr">
        <is>
          <t>Mayawell Prebiotic Soda | Prickly Pear | 24 pack 355mL</t>
        </is>
      </c>
      <c r="C893" s="34" t="inlineStr">
        <is>
          <t>3) Functional beverage (still/sparkling)</t>
        </is>
      </c>
      <c r="D893" s="49">
        <f>IF('M3 Functional Beverage'!F157="","",'M3 Functional Beverage'!F157)</f>
        <v/>
      </c>
      <c r="E893" s="52">
        <f>IF('M3 Functional Beverage'!J157="","",'M3 Functional Beverage'!J157)</f>
        <v/>
      </c>
      <c r="F893" s="50">
        <f>IF('M3 Functional Beverage'!K157="","",'M3 Functional Beverage'!K157)</f>
        <v/>
      </c>
      <c r="G893" s="49">
        <f>IF('M3 Functional Beverage'!AM157="","",'M3 Functional Beverage'!AM157)</f>
        <v/>
      </c>
      <c r="H893" s="50">
        <f>IF('M3 Functional Beverage'!N157="","",'M3 Functional Beverage'!N157)</f>
        <v/>
      </c>
      <c r="I893" s="34">
        <f>IF('M3 Functional Beverage'!AJ157="","",'M3 Functional Beverage'!AJ157)</f>
        <v/>
      </c>
      <c r="J893" s="34" t="inlineStr">
        <is>
          <t>Capture live promo to assess.</t>
        </is>
      </c>
    </row>
    <row r="894" ht="28" customHeight="1">
      <c r="A894" s="34" t="inlineStr">
        <is>
          <t>Mayawell</t>
        </is>
      </c>
      <c r="B894" s="34" t="inlineStr">
        <is>
          <t>Mayawell Prebiotic Soda | Mango Chili | single 355mL</t>
        </is>
      </c>
      <c r="C894" s="34" t="inlineStr">
        <is>
          <t>3) Functional beverage (still/sparkling)</t>
        </is>
      </c>
      <c r="D894" s="49">
        <f>IF('M3 Functional Beverage'!F158="","",'M3 Functional Beverage'!F158)</f>
        <v/>
      </c>
      <c r="E894" s="52">
        <f>IF('M3 Functional Beverage'!J158="","",'M3 Functional Beverage'!J158)</f>
        <v/>
      </c>
      <c r="F894" s="50">
        <f>IF('M3 Functional Beverage'!K158="","",'M3 Functional Beverage'!K158)</f>
        <v/>
      </c>
      <c r="G894" s="49">
        <f>IF('M3 Functional Beverage'!AM158="","",'M3 Functional Beverage'!AM158)</f>
        <v/>
      </c>
      <c r="H894" s="50">
        <f>IF('M3 Functional Beverage'!N158="","",'M3 Functional Beverage'!N158)</f>
        <v/>
      </c>
      <c r="I894" s="34">
        <f>IF('M3 Functional Beverage'!AJ158="","",'M3 Functional Beverage'!AJ158)</f>
        <v/>
      </c>
      <c r="J894" s="34" t="inlineStr">
        <is>
          <t>Capture live promo to assess.</t>
        </is>
      </c>
    </row>
    <row r="895" ht="28" customHeight="1">
      <c r="A895" s="34" t="inlineStr">
        <is>
          <t>Mayawell</t>
        </is>
      </c>
      <c r="B895" s="34" t="inlineStr">
        <is>
          <t>Mayawell Prebiotic Soda | Mango Chili | 8 pack 355mL</t>
        </is>
      </c>
      <c r="C895" s="34" t="inlineStr">
        <is>
          <t>3) Functional beverage (still/sparkling)</t>
        </is>
      </c>
      <c r="D895" s="49">
        <f>IF('M3 Functional Beverage'!F159="","",'M3 Functional Beverage'!F159)</f>
        <v/>
      </c>
      <c r="E895" s="52">
        <f>IF('M3 Functional Beverage'!J159="","",'M3 Functional Beverage'!J159)</f>
        <v/>
      </c>
      <c r="F895" s="50">
        <f>IF('M3 Functional Beverage'!K159="","",'M3 Functional Beverage'!K159)</f>
        <v/>
      </c>
      <c r="G895" s="49">
        <f>IF('M3 Functional Beverage'!AM159="","",'M3 Functional Beverage'!AM159)</f>
        <v/>
      </c>
      <c r="H895" s="50">
        <f>IF('M3 Functional Beverage'!N159="","",'M3 Functional Beverage'!N159)</f>
        <v/>
      </c>
      <c r="I895" s="34">
        <f>IF('M3 Functional Beverage'!AJ159="","",'M3 Functional Beverage'!AJ159)</f>
        <v/>
      </c>
      <c r="J895" s="34" t="inlineStr">
        <is>
          <t>Capture live promo to assess.</t>
        </is>
      </c>
    </row>
    <row r="896" ht="28" customHeight="1">
      <c r="A896" s="34" t="inlineStr">
        <is>
          <t>Mayawell</t>
        </is>
      </c>
      <c r="B896" s="34" t="inlineStr">
        <is>
          <t>Mayawell Prebiotic Soda | Mango Chili | 12 pack 355mL</t>
        </is>
      </c>
      <c r="C896" s="34" t="inlineStr">
        <is>
          <t>3) Functional beverage (still/sparkling)</t>
        </is>
      </c>
      <c r="D896" s="49">
        <f>IF('M3 Functional Beverage'!F160="","",'M3 Functional Beverage'!F160)</f>
        <v/>
      </c>
      <c r="E896" s="52">
        <f>IF('M3 Functional Beverage'!J160="","",'M3 Functional Beverage'!J160)</f>
        <v/>
      </c>
      <c r="F896" s="50">
        <f>IF('M3 Functional Beverage'!K160="","",'M3 Functional Beverage'!K160)</f>
        <v/>
      </c>
      <c r="G896" s="49">
        <f>IF('M3 Functional Beverage'!AM160="","",'M3 Functional Beverage'!AM160)</f>
        <v/>
      </c>
      <c r="H896" s="50">
        <f>IF('M3 Functional Beverage'!N160="","",'M3 Functional Beverage'!N160)</f>
        <v/>
      </c>
      <c r="I896" s="34">
        <f>IF('M3 Functional Beverage'!AJ160="","",'M3 Functional Beverage'!AJ160)</f>
        <v/>
      </c>
      <c r="J896" s="34" t="inlineStr">
        <is>
          <t>Capture live promo to assess.</t>
        </is>
      </c>
    </row>
    <row r="897" ht="28" customHeight="1">
      <c r="A897" s="34" t="inlineStr">
        <is>
          <t>Mayawell</t>
        </is>
      </c>
      <c r="B897" s="34" t="inlineStr">
        <is>
          <t>Mayawell Prebiotic Soda | Mango Chili | 15 pack 355mL</t>
        </is>
      </c>
      <c r="C897" s="34" t="inlineStr">
        <is>
          <t>3) Functional beverage (still/sparkling)</t>
        </is>
      </c>
      <c r="D897" s="49">
        <f>IF('M3 Functional Beverage'!F161="","",'M3 Functional Beverage'!F161)</f>
        <v/>
      </c>
      <c r="E897" s="52">
        <f>IF('M3 Functional Beverage'!J161="","",'M3 Functional Beverage'!J161)</f>
        <v/>
      </c>
      <c r="F897" s="50">
        <f>IF('M3 Functional Beverage'!K161="","",'M3 Functional Beverage'!K161)</f>
        <v/>
      </c>
      <c r="G897" s="49">
        <f>IF('M3 Functional Beverage'!AM161="","",'M3 Functional Beverage'!AM161)</f>
        <v/>
      </c>
      <c r="H897" s="50">
        <f>IF('M3 Functional Beverage'!N161="","",'M3 Functional Beverage'!N161)</f>
        <v/>
      </c>
      <c r="I897" s="34">
        <f>IF('M3 Functional Beverage'!AJ161="","",'M3 Functional Beverage'!AJ161)</f>
        <v/>
      </c>
      <c r="J897" s="34" t="inlineStr">
        <is>
          <t>Capture live promo to assess.</t>
        </is>
      </c>
    </row>
    <row r="898" ht="28" customHeight="1">
      <c r="A898" s="34" t="inlineStr">
        <is>
          <t>Mayawell</t>
        </is>
      </c>
      <c r="B898" s="34" t="inlineStr">
        <is>
          <t>Mayawell Prebiotic Soda | Mango Chili | 18 pack 355mL</t>
        </is>
      </c>
      <c r="C898" s="34" t="inlineStr">
        <is>
          <t>3) Functional beverage (still/sparkling)</t>
        </is>
      </c>
      <c r="D898" s="49">
        <f>IF('M3 Functional Beverage'!F162="","",'M3 Functional Beverage'!F162)</f>
        <v/>
      </c>
      <c r="E898" s="52">
        <f>IF('M3 Functional Beverage'!J162="","",'M3 Functional Beverage'!J162)</f>
        <v/>
      </c>
      <c r="F898" s="50">
        <f>IF('M3 Functional Beverage'!K162="","",'M3 Functional Beverage'!K162)</f>
        <v/>
      </c>
      <c r="G898" s="49">
        <f>IF('M3 Functional Beverage'!AM162="","",'M3 Functional Beverage'!AM162)</f>
        <v/>
      </c>
      <c r="H898" s="50">
        <f>IF('M3 Functional Beverage'!N162="","",'M3 Functional Beverage'!N162)</f>
        <v/>
      </c>
      <c r="I898" s="34">
        <f>IF('M3 Functional Beverage'!AJ162="","",'M3 Functional Beverage'!AJ162)</f>
        <v/>
      </c>
      <c r="J898" s="34" t="inlineStr">
        <is>
          <t>Capture live promo to assess.</t>
        </is>
      </c>
    </row>
    <row r="899" ht="28" customHeight="1">
      <c r="A899" s="34" t="inlineStr">
        <is>
          <t>Mayawell</t>
        </is>
      </c>
      <c r="B899" s="34" t="inlineStr">
        <is>
          <t>Mayawell Prebiotic Soda | Mango Chili | 24 pack 355mL</t>
        </is>
      </c>
      <c r="C899" s="34" t="inlineStr">
        <is>
          <t>3) Functional beverage (still/sparkling)</t>
        </is>
      </c>
      <c r="D899" s="49">
        <f>IF('M3 Functional Beverage'!F163="","",'M3 Functional Beverage'!F163)</f>
        <v/>
      </c>
      <c r="E899" s="52">
        <f>IF('M3 Functional Beverage'!J163="","",'M3 Functional Beverage'!J163)</f>
        <v/>
      </c>
      <c r="F899" s="50">
        <f>IF('M3 Functional Beverage'!K163="","",'M3 Functional Beverage'!K163)</f>
        <v/>
      </c>
      <c r="G899" s="49">
        <f>IF('M3 Functional Beverage'!AM163="","",'M3 Functional Beverage'!AM163)</f>
        <v/>
      </c>
      <c r="H899" s="50">
        <f>IF('M3 Functional Beverage'!N163="","",'M3 Functional Beverage'!N163)</f>
        <v/>
      </c>
      <c r="I899" s="34">
        <f>IF('M3 Functional Beverage'!AJ163="","",'M3 Functional Beverage'!AJ163)</f>
        <v/>
      </c>
      <c r="J899" s="34" t="inlineStr">
        <is>
          <t>Capture live promo to assess.</t>
        </is>
      </c>
    </row>
    <row r="900" ht="28" customHeight="1">
      <c r="A900" s="34" t="inlineStr">
        <is>
          <t>Mayawell</t>
        </is>
      </c>
      <c r="B900" s="34" t="inlineStr">
        <is>
          <t>Mayawell Prebiotic Soda | Grapefruit Jalapeno | single 355mL</t>
        </is>
      </c>
      <c r="C900" s="34" t="inlineStr">
        <is>
          <t>3) Functional beverage (still/sparkling)</t>
        </is>
      </c>
      <c r="D900" s="49">
        <f>IF('M3 Functional Beverage'!F164="","",'M3 Functional Beverage'!F164)</f>
        <v/>
      </c>
      <c r="E900" s="52">
        <f>IF('M3 Functional Beverage'!J164="","",'M3 Functional Beverage'!J164)</f>
        <v/>
      </c>
      <c r="F900" s="50">
        <f>IF('M3 Functional Beverage'!K164="","",'M3 Functional Beverage'!K164)</f>
        <v/>
      </c>
      <c r="G900" s="49">
        <f>IF('M3 Functional Beverage'!AM164="","",'M3 Functional Beverage'!AM164)</f>
        <v/>
      </c>
      <c r="H900" s="50">
        <f>IF('M3 Functional Beverage'!N164="","",'M3 Functional Beverage'!N164)</f>
        <v/>
      </c>
      <c r="I900" s="34">
        <f>IF('M3 Functional Beverage'!AJ164="","",'M3 Functional Beverage'!AJ164)</f>
        <v/>
      </c>
      <c r="J900" s="34" t="inlineStr">
        <is>
          <t>Capture live promo to assess.</t>
        </is>
      </c>
    </row>
    <row r="901" ht="28" customHeight="1">
      <c r="A901" s="34" t="inlineStr">
        <is>
          <t>Mayawell</t>
        </is>
      </c>
      <c r="B901" s="34" t="inlineStr">
        <is>
          <t>Mayawell Prebiotic Soda | Grapefruit Jalapeno | 8 pack 355mL</t>
        </is>
      </c>
      <c r="C901" s="34" t="inlineStr">
        <is>
          <t>3) Functional beverage (still/sparkling)</t>
        </is>
      </c>
      <c r="D901" s="49">
        <f>IF('M3 Functional Beverage'!F165="","",'M3 Functional Beverage'!F165)</f>
        <v/>
      </c>
      <c r="E901" s="52">
        <f>IF('M3 Functional Beverage'!J165="","",'M3 Functional Beverage'!J165)</f>
        <v/>
      </c>
      <c r="F901" s="50">
        <f>IF('M3 Functional Beverage'!K165="","",'M3 Functional Beverage'!K165)</f>
        <v/>
      </c>
      <c r="G901" s="49">
        <f>IF('M3 Functional Beverage'!AM165="","",'M3 Functional Beverage'!AM165)</f>
        <v/>
      </c>
      <c r="H901" s="50">
        <f>IF('M3 Functional Beverage'!N165="","",'M3 Functional Beverage'!N165)</f>
        <v/>
      </c>
      <c r="I901" s="34">
        <f>IF('M3 Functional Beverage'!AJ165="","",'M3 Functional Beverage'!AJ165)</f>
        <v/>
      </c>
      <c r="J901" s="34" t="inlineStr">
        <is>
          <t>Capture live promo to assess.</t>
        </is>
      </c>
    </row>
    <row r="902" ht="28" customHeight="1">
      <c r="A902" s="34" t="inlineStr">
        <is>
          <t>Mayawell</t>
        </is>
      </c>
      <c r="B902" s="34" t="inlineStr">
        <is>
          <t>Mayawell Prebiotic Soda | Grapefruit Jalapeno | 12 pack 355mL</t>
        </is>
      </c>
      <c r="C902" s="34" t="inlineStr">
        <is>
          <t>3) Functional beverage (still/sparkling)</t>
        </is>
      </c>
      <c r="D902" s="49">
        <f>IF('M3 Functional Beverage'!F166="","",'M3 Functional Beverage'!F166)</f>
        <v/>
      </c>
      <c r="E902" s="52">
        <f>IF('M3 Functional Beverage'!J166="","",'M3 Functional Beverage'!J166)</f>
        <v/>
      </c>
      <c r="F902" s="50">
        <f>IF('M3 Functional Beverage'!K166="","",'M3 Functional Beverage'!K166)</f>
        <v/>
      </c>
      <c r="G902" s="49">
        <f>IF('M3 Functional Beverage'!AM166="","",'M3 Functional Beverage'!AM166)</f>
        <v/>
      </c>
      <c r="H902" s="50">
        <f>IF('M3 Functional Beverage'!N166="","",'M3 Functional Beverage'!N166)</f>
        <v/>
      </c>
      <c r="I902" s="34">
        <f>IF('M3 Functional Beverage'!AJ166="","",'M3 Functional Beverage'!AJ166)</f>
        <v/>
      </c>
      <c r="J902" s="34" t="inlineStr">
        <is>
          <t>Capture live promo to assess.</t>
        </is>
      </c>
    </row>
    <row r="903" ht="28" customHeight="1">
      <c r="A903" s="34" t="inlineStr">
        <is>
          <t>Mayawell</t>
        </is>
      </c>
      <c r="B903" s="34" t="inlineStr">
        <is>
          <t>Mayawell Prebiotic Soda | Grapefruit Jalapeno | 15 pack 355mL</t>
        </is>
      </c>
      <c r="C903" s="34" t="inlineStr">
        <is>
          <t>3) Functional beverage (still/sparkling)</t>
        </is>
      </c>
      <c r="D903" s="49">
        <f>IF('M3 Functional Beverage'!F167="","",'M3 Functional Beverage'!F167)</f>
        <v/>
      </c>
      <c r="E903" s="52">
        <f>IF('M3 Functional Beverage'!J167="","",'M3 Functional Beverage'!J167)</f>
        <v/>
      </c>
      <c r="F903" s="50">
        <f>IF('M3 Functional Beverage'!K167="","",'M3 Functional Beverage'!K167)</f>
        <v/>
      </c>
      <c r="G903" s="49">
        <f>IF('M3 Functional Beverage'!AM167="","",'M3 Functional Beverage'!AM167)</f>
        <v/>
      </c>
      <c r="H903" s="50">
        <f>IF('M3 Functional Beverage'!N167="","",'M3 Functional Beverage'!N167)</f>
        <v/>
      </c>
      <c r="I903" s="34">
        <f>IF('M3 Functional Beverage'!AJ167="","",'M3 Functional Beverage'!AJ167)</f>
        <v/>
      </c>
      <c r="J903" s="34" t="inlineStr">
        <is>
          <t>Capture live promo to assess.</t>
        </is>
      </c>
    </row>
    <row r="904" ht="28" customHeight="1">
      <c r="A904" s="34" t="inlineStr">
        <is>
          <t>Mayawell</t>
        </is>
      </c>
      <c r="B904" s="34" t="inlineStr">
        <is>
          <t>Mayawell Prebiotic Soda | Grapefruit Jalapeno | 18 pack 355mL</t>
        </is>
      </c>
      <c r="C904" s="34" t="inlineStr">
        <is>
          <t>3) Functional beverage (still/sparkling)</t>
        </is>
      </c>
      <c r="D904" s="49">
        <f>IF('M3 Functional Beverage'!F168="","",'M3 Functional Beverage'!F168)</f>
        <v/>
      </c>
      <c r="E904" s="52">
        <f>IF('M3 Functional Beverage'!J168="","",'M3 Functional Beverage'!J168)</f>
        <v/>
      </c>
      <c r="F904" s="50">
        <f>IF('M3 Functional Beverage'!K168="","",'M3 Functional Beverage'!K168)</f>
        <v/>
      </c>
      <c r="G904" s="49">
        <f>IF('M3 Functional Beverage'!AM168="","",'M3 Functional Beverage'!AM168)</f>
        <v/>
      </c>
      <c r="H904" s="50">
        <f>IF('M3 Functional Beverage'!N168="","",'M3 Functional Beverage'!N168)</f>
        <v/>
      </c>
      <c r="I904" s="34">
        <f>IF('M3 Functional Beverage'!AJ168="","",'M3 Functional Beverage'!AJ168)</f>
        <v/>
      </c>
      <c r="J904" s="34" t="inlineStr">
        <is>
          <t>Capture live promo to assess.</t>
        </is>
      </c>
    </row>
    <row r="905" ht="28" customHeight="1">
      <c r="A905" s="34" t="inlineStr">
        <is>
          <t>Mayawell</t>
        </is>
      </c>
      <c r="B905" s="34" t="inlineStr">
        <is>
          <t>Mayawell Prebiotic Soda | Grapefruit Jalapeno | 24 pack 355mL</t>
        </is>
      </c>
      <c r="C905" s="34" t="inlineStr">
        <is>
          <t>3) Functional beverage (still/sparkling)</t>
        </is>
      </c>
      <c r="D905" s="49">
        <f>IF('M3 Functional Beverage'!F169="","",'M3 Functional Beverage'!F169)</f>
        <v/>
      </c>
      <c r="E905" s="52">
        <f>IF('M3 Functional Beverage'!J169="","",'M3 Functional Beverage'!J169)</f>
        <v/>
      </c>
      <c r="F905" s="50">
        <f>IF('M3 Functional Beverage'!K169="","",'M3 Functional Beverage'!K169)</f>
        <v/>
      </c>
      <c r="G905" s="49">
        <f>IF('M3 Functional Beverage'!AM169="","",'M3 Functional Beverage'!AM169)</f>
        <v/>
      </c>
      <c r="H905" s="50">
        <f>IF('M3 Functional Beverage'!N169="","",'M3 Functional Beverage'!N169)</f>
        <v/>
      </c>
      <c r="I905" s="34">
        <f>IF('M3 Functional Beverage'!AJ169="","",'M3 Functional Beverage'!AJ169)</f>
        <v/>
      </c>
      <c r="J905" s="34" t="inlineStr">
        <is>
          <t>Capture live promo to assess.</t>
        </is>
      </c>
    </row>
    <row r="906" ht="28" customHeight="1">
      <c r="A906" s="34" t="inlineStr">
        <is>
          <t>De La Calle</t>
        </is>
      </c>
      <c r="B906" s="34" t="inlineStr">
        <is>
          <t>De La Calle Tepache | Tamarindo | single 355mL</t>
        </is>
      </c>
      <c r="C906" s="34" t="inlineStr">
        <is>
          <t>3) Functional beverage (still/sparkling)</t>
        </is>
      </c>
      <c r="D906" s="49">
        <f>IF('M3 Functional Beverage'!F170="","",'M3 Functional Beverage'!F170)</f>
        <v/>
      </c>
      <c r="E906" s="52">
        <f>IF('M3 Functional Beverage'!J170="","",'M3 Functional Beverage'!J170)</f>
        <v/>
      </c>
      <c r="F906" s="50">
        <f>IF('M3 Functional Beverage'!K170="","",'M3 Functional Beverage'!K170)</f>
        <v/>
      </c>
      <c r="G906" s="49">
        <f>IF('M3 Functional Beverage'!AM170="","",'M3 Functional Beverage'!AM170)</f>
        <v/>
      </c>
      <c r="H906" s="50">
        <f>IF('M3 Functional Beverage'!N170="","",'M3 Functional Beverage'!N170)</f>
        <v/>
      </c>
      <c r="I906" s="34">
        <f>IF('M3 Functional Beverage'!AJ170="","",'M3 Functional Beverage'!AJ170)</f>
        <v/>
      </c>
      <c r="J906" s="34" t="inlineStr">
        <is>
          <t>Capture live promo to assess.</t>
        </is>
      </c>
    </row>
    <row r="907" ht="28" customHeight="1">
      <c r="A907" s="34" t="inlineStr">
        <is>
          <t>De La Calle</t>
        </is>
      </c>
      <c r="B907" s="34" t="inlineStr">
        <is>
          <t>De La Calle Tepache | Tamarindo | 8 pack 355mL</t>
        </is>
      </c>
      <c r="C907" s="34" t="inlineStr">
        <is>
          <t>3) Functional beverage (still/sparkling)</t>
        </is>
      </c>
      <c r="D907" s="49">
        <f>IF('M3 Functional Beverage'!F171="","",'M3 Functional Beverage'!F171)</f>
        <v/>
      </c>
      <c r="E907" s="52">
        <f>IF('M3 Functional Beverage'!J171="","",'M3 Functional Beverage'!J171)</f>
        <v/>
      </c>
      <c r="F907" s="50">
        <f>IF('M3 Functional Beverage'!K171="","",'M3 Functional Beverage'!K171)</f>
        <v/>
      </c>
      <c r="G907" s="49">
        <f>IF('M3 Functional Beverage'!AM171="","",'M3 Functional Beverage'!AM171)</f>
        <v/>
      </c>
      <c r="H907" s="50">
        <f>IF('M3 Functional Beverage'!N171="","",'M3 Functional Beverage'!N171)</f>
        <v/>
      </c>
      <c r="I907" s="34">
        <f>IF('M3 Functional Beverage'!AJ171="","",'M3 Functional Beverage'!AJ171)</f>
        <v/>
      </c>
      <c r="J907" s="34" t="inlineStr">
        <is>
          <t>Capture live promo to assess.</t>
        </is>
      </c>
    </row>
    <row r="908" ht="28" customHeight="1">
      <c r="A908" s="34" t="inlineStr">
        <is>
          <t>De La Calle</t>
        </is>
      </c>
      <c r="B908" s="34" t="inlineStr">
        <is>
          <t>De La Calle Tepache | Tamarindo | 12 pack 355mL</t>
        </is>
      </c>
      <c r="C908" s="34" t="inlineStr">
        <is>
          <t>3) Functional beverage (still/sparkling)</t>
        </is>
      </c>
      <c r="D908" s="49">
        <f>IF('M3 Functional Beverage'!F172="","",'M3 Functional Beverage'!F172)</f>
        <v/>
      </c>
      <c r="E908" s="52">
        <f>IF('M3 Functional Beverage'!J172="","",'M3 Functional Beverage'!J172)</f>
        <v/>
      </c>
      <c r="F908" s="50">
        <f>IF('M3 Functional Beverage'!K172="","",'M3 Functional Beverage'!K172)</f>
        <v/>
      </c>
      <c r="G908" s="49">
        <f>IF('M3 Functional Beverage'!AM172="","",'M3 Functional Beverage'!AM172)</f>
        <v/>
      </c>
      <c r="H908" s="50">
        <f>IF('M3 Functional Beverage'!N172="","",'M3 Functional Beverage'!N172)</f>
        <v/>
      </c>
      <c r="I908" s="34">
        <f>IF('M3 Functional Beverage'!AJ172="","",'M3 Functional Beverage'!AJ172)</f>
        <v/>
      </c>
      <c r="J908" s="34" t="inlineStr">
        <is>
          <t>Capture live promo to assess.</t>
        </is>
      </c>
    </row>
    <row r="909" ht="28" customHeight="1">
      <c r="A909" s="34" t="inlineStr">
        <is>
          <t>De La Calle</t>
        </is>
      </c>
      <c r="B909" s="34" t="inlineStr">
        <is>
          <t>De La Calle Tepache | Tamarindo | 15 pack 355mL</t>
        </is>
      </c>
      <c r="C909" s="34" t="inlineStr">
        <is>
          <t>3) Functional beverage (still/sparkling)</t>
        </is>
      </c>
      <c r="D909" s="49">
        <f>IF('M3 Functional Beverage'!F173="","",'M3 Functional Beverage'!F173)</f>
        <v/>
      </c>
      <c r="E909" s="52">
        <f>IF('M3 Functional Beverage'!J173="","",'M3 Functional Beverage'!J173)</f>
        <v/>
      </c>
      <c r="F909" s="50">
        <f>IF('M3 Functional Beverage'!K173="","",'M3 Functional Beverage'!K173)</f>
        <v/>
      </c>
      <c r="G909" s="49">
        <f>IF('M3 Functional Beverage'!AM173="","",'M3 Functional Beverage'!AM173)</f>
        <v/>
      </c>
      <c r="H909" s="50">
        <f>IF('M3 Functional Beverage'!N173="","",'M3 Functional Beverage'!N173)</f>
        <v/>
      </c>
      <c r="I909" s="34">
        <f>IF('M3 Functional Beverage'!AJ173="","",'M3 Functional Beverage'!AJ173)</f>
        <v/>
      </c>
      <c r="J909" s="34" t="inlineStr">
        <is>
          <t>Capture live promo to assess.</t>
        </is>
      </c>
    </row>
    <row r="910" ht="28" customHeight="1">
      <c r="A910" s="34" t="inlineStr">
        <is>
          <t>De La Calle</t>
        </is>
      </c>
      <c r="B910" s="34" t="inlineStr">
        <is>
          <t>De La Calle Tepache | Tamarindo | 18 pack 355mL</t>
        </is>
      </c>
      <c r="C910" s="34" t="inlineStr">
        <is>
          <t>3) Functional beverage (still/sparkling)</t>
        </is>
      </c>
      <c r="D910" s="49">
        <f>IF('M3 Functional Beverage'!F174="","",'M3 Functional Beverage'!F174)</f>
        <v/>
      </c>
      <c r="E910" s="52">
        <f>IF('M3 Functional Beverage'!J174="","",'M3 Functional Beverage'!J174)</f>
        <v/>
      </c>
      <c r="F910" s="50">
        <f>IF('M3 Functional Beverage'!K174="","",'M3 Functional Beverage'!K174)</f>
        <v/>
      </c>
      <c r="G910" s="49">
        <f>IF('M3 Functional Beverage'!AM174="","",'M3 Functional Beverage'!AM174)</f>
        <v/>
      </c>
      <c r="H910" s="50">
        <f>IF('M3 Functional Beverage'!N174="","",'M3 Functional Beverage'!N174)</f>
        <v/>
      </c>
      <c r="I910" s="34">
        <f>IF('M3 Functional Beverage'!AJ174="","",'M3 Functional Beverage'!AJ174)</f>
        <v/>
      </c>
      <c r="J910" s="34" t="inlineStr">
        <is>
          <t>Capture live promo to assess.</t>
        </is>
      </c>
    </row>
    <row r="911" ht="28" customHeight="1">
      <c r="A911" s="34" t="inlineStr">
        <is>
          <t>De La Calle</t>
        </is>
      </c>
      <c r="B911" s="34" t="inlineStr">
        <is>
          <t>De La Calle Tepache | Tamarindo | 24 pack 355mL</t>
        </is>
      </c>
      <c r="C911" s="34" t="inlineStr">
        <is>
          <t>3) Functional beverage (still/sparkling)</t>
        </is>
      </c>
      <c r="D911" s="49">
        <f>IF('M3 Functional Beverage'!F175="","",'M3 Functional Beverage'!F175)</f>
        <v/>
      </c>
      <c r="E911" s="52">
        <f>IF('M3 Functional Beverage'!J175="","",'M3 Functional Beverage'!J175)</f>
        <v/>
      </c>
      <c r="F911" s="50">
        <f>IF('M3 Functional Beverage'!K175="","",'M3 Functional Beverage'!K175)</f>
        <v/>
      </c>
      <c r="G911" s="49">
        <f>IF('M3 Functional Beverage'!AM175="","",'M3 Functional Beverage'!AM175)</f>
        <v/>
      </c>
      <c r="H911" s="50">
        <f>IF('M3 Functional Beverage'!N175="","",'M3 Functional Beverage'!N175)</f>
        <v/>
      </c>
      <c r="I911" s="34">
        <f>IF('M3 Functional Beverage'!AJ175="","",'M3 Functional Beverage'!AJ175)</f>
        <v/>
      </c>
      <c r="J911" s="34" t="inlineStr">
        <is>
          <t>Capture live promo to assess.</t>
        </is>
      </c>
    </row>
    <row r="912" ht="28" customHeight="1">
      <c r="A912" s="34" t="inlineStr">
        <is>
          <t>De La Calle</t>
        </is>
      </c>
      <c r="B912" s="34" t="inlineStr">
        <is>
          <t>De La Calle Tepache | Mango Chili | single 355mL</t>
        </is>
      </c>
      <c r="C912" s="34" t="inlineStr">
        <is>
          <t>3) Functional beverage (still/sparkling)</t>
        </is>
      </c>
      <c r="D912" s="49">
        <f>IF('M3 Functional Beverage'!F176="","",'M3 Functional Beverage'!F176)</f>
        <v/>
      </c>
      <c r="E912" s="52">
        <f>IF('M3 Functional Beverage'!J176="","",'M3 Functional Beverage'!J176)</f>
        <v/>
      </c>
      <c r="F912" s="50">
        <f>IF('M3 Functional Beverage'!K176="","",'M3 Functional Beverage'!K176)</f>
        <v/>
      </c>
      <c r="G912" s="49">
        <f>IF('M3 Functional Beverage'!AM176="","",'M3 Functional Beverage'!AM176)</f>
        <v/>
      </c>
      <c r="H912" s="50">
        <f>IF('M3 Functional Beverage'!N176="","",'M3 Functional Beverage'!N176)</f>
        <v/>
      </c>
      <c r="I912" s="34">
        <f>IF('M3 Functional Beverage'!AJ176="","",'M3 Functional Beverage'!AJ176)</f>
        <v/>
      </c>
      <c r="J912" s="34" t="inlineStr">
        <is>
          <t>Capture live promo to assess.</t>
        </is>
      </c>
    </row>
    <row r="913" ht="28" customHeight="1">
      <c r="A913" s="34" t="inlineStr">
        <is>
          <t>De La Calle</t>
        </is>
      </c>
      <c r="B913" s="34" t="inlineStr">
        <is>
          <t>De La Calle Tepache | Mango Chili | 8 pack 355mL</t>
        </is>
      </c>
      <c r="C913" s="34" t="inlineStr">
        <is>
          <t>3) Functional beverage (still/sparkling)</t>
        </is>
      </c>
      <c r="D913" s="49">
        <f>IF('M3 Functional Beverage'!F177="","",'M3 Functional Beverage'!F177)</f>
        <v/>
      </c>
      <c r="E913" s="52">
        <f>IF('M3 Functional Beverage'!J177="","",'M3 Functional Beverage'!J177)</f>
        <v/>
      </c>
      <c r="F913" s="50">
        <f>IF('M3 Functional Beverage'!K177="","",'M3 Functional Beverage'!K177)</f>
        <v/>
      </c>
      <c r="G913" s="49">
        <f>IF('M3 Functional Beverage'!AM177="","",'M3 Functional Beverage'!AM177)</f>
        <v/>
      </c>
      <c r="H913" s="50">
        <f>IF('M3 Functional Beverage'!N177="","",'M3 Functional Beverage'!N177)</f>
        <v/>
      </c>
      <c r="I913" s="34">
        <f>IF('M3 Functional Beverage'!AJ177="","",'M3 Functional Beverage'!AJ177)</f>
        <v/>
      </c>
      <c r="J913" s="34" t="inlineStr">
        <is>
          <t>Capture live promo to assess.</t>
        </is>
      </c>
    </row>
    <row r="914" ht="28" customHeight="1">
      <c r="A914" s="34" t="inlineStr">
        <is>
          <t>De La Calle</t>
        </is>
      </c>
      <c r="B914" s="34" t="inlineStr">
        <is>
          <t>De La Calle Tepache | Mango Chili | 12 pack 355mL</t>
        </is>
      </c>
      <c r="C914" s="34" t="inlineStr">
        <is>
          <t>3) Functional beverage (still/sparkling)</t>
        </is>
      </c>
      <c r="D914" s="49">
        <f>IF('M3 Functional Beverage'!F178="","",'M3 Functional Beverage'!F178)</f>
        <v/>
      </c>
      <c r="E914" s="52">
        <f>IF('M3 Functional Beverage'!J178="","",'M3 Functional Beverage'!J178)</f>
        <v/>
      </c>
      <c r="F914" s="50">
        <f>IF('M3 Functional Beverage'!K178="","",'M3 Functional Beverage'!K178)</f>
        <v/>
      </c>
      <c r="G914" s="49">
        <f>IF('M3 Functional Beverage'!AM178="","",'M3 Functional Beverage'!AM178)</f>
        <v/>
      </c>
      <c r="H914" s="50">
        <f>IF('M3 Functional Beverage'!N178="","",'M3 Functional Beverage'!N178)</f>
        <v/>
      </c>
      <c r="I914" s="34">
        <f>IF('M3 Functional Beverage'!AJ178="","",'M3 Functional Beverage'!AJ178)</f>
        <v/>
      </c>
      <c r="J914" s="34" t="inlineStr">
        <is>
          <t>Capture live promo to assess.</t>
        </is>
      </c>
    </row>
    <row r="915" ht="28" customHeight="1">
      <c r="A915" s="34" t="inlineStr">
        <is>
          <t>De La Calle</t>
        </is>
      </c>
      <c r="B915" s="34" t="inlineStr">
        <is>
          <t>De La Calle Tepache | Mango Chili | 15 pack 355mL</t>
        </is>
      </c>
      <c r="C915" s="34" t="inlineStr">
        <is>
          <t>3) Functional beverage (still/sparkling)</t>
        </is>
      </c>
      <c r="D915" s="49">
        <f>IF('M3 Functional Beverage'!F179="","",'M3 Functional Beverage'!F179)</f>
        <v/>
      </c>
      <c r="E915" s="52">
        <f>IF('M3 Functional Beverage'!J179="","",'M3 Functional Beverage'!J179)</f>
        <v/>
      </c>
      <c r="F915" s="50">
        <f>IF('M3 Functional Beverage'!K179="","",'M3 Functional Beverage'!K179)</f>
        <v/>
      </c>
      <c r="G915" s="49">
        <f>IF('M3 Functional Beverage'!AM179="","",'M3 Functional Beverage'!AM179)</f>
        <v/>
      </c>
      <c r="H915" s="50">
        <f>IF('M3 Functional Beverage'!N179="","",'M3 Functional Beverage'!N179)</f>
        <v/>
      </c>
      <c r="I915" s="34">
        <f>IF('M3 Functional Beverage'!AJ179="","",'M3 Functional Beverage'!AJ179)</f>
        <v/>
      </c>
      <c r="J915" s="34" t="inlineStr">
        <is>
          <t>Capture live promo to assess.</t>
        </is>
      </c>
    </row>
    <row r="916" ht="28" customHeight="1">
      <c r="A916" s="34" t="inlineStr">
        <is>
          <t>De La Calle</t>
        </is>
      </c>
      <c r="B916" s="34" t="inlineStr">
        <is>
          <t>De La Calle Tepache | Mango Chili | 18 pack 355mL</t>
        </is>
      </c>
      <c r="C916" s="34" t="inlineStr">
        <is>
          <t>3) Functional beverage (still/sparkling)</t>
        </is>
      </c>
      <c r="D916" s="49">
        <f>IF('M3 Functional Beverage'!F180="","",'M3 Functional Beverage'!F180)</f>
        <v/>
      </c>
      <c r="E916" s="52">
        <f>IF('M3 Functional Beverage'!J180="","",'M3 Functional Beverage'!J180)</f>
        <v/>
      </c>
      <c r="F916" s="50">
        <f>IF('M3 Functional Beverage'!K180="","",'M3 Functional Beverage'!K180)</f>
        <v/>
      </c>
      <c r="G916" s="49">
        <f>IF('M3 Functional Beverage'!AM180="","",'M3 Functional Beverage'!AM180)</f>
        <v/>
      </c>
      <c r="H916" s="50">
        <f>IF('M3 Functional Beverage'!N180="","",'M3 Functional Beverage'!N180)</f>
        <v/>
      </c>
      <c r="I916" s="34">
        <f>IF('M3 Functional Beverage'!AJ180="","",'M3 Functional Beverage'!AJ180)</f>
        <v/>
      </c>
      <c r="J916" s="34" t="inlineStr">
        <is>
          <t>Capture live promo to assess.</t>
        </is>
      </c>
    </row>
    <row r="917" ht="28" customHeight="1">
      <c r="A917" s="34" t="inlineStr">
        <is>
          <t>De La Calle</t>
        </is>
      </c>
      <c r="B917" s="34" t="inlineStr">
        <is>
          <t>De La Calle Tepache | Mango Chili | 24 pack 355mL</t>
        </is>
      </c>
      <c r="C917" s="34" t="inlineStr">
        <is>
          <t>3) Functional beverage (still/sparkling)</t>
        </is>
      </c>
      <c r="D917" s="49">
        <f>IF('M3 Functional Beverage'!F181="","",'M3 Functional Beverage'!F181)</f>
        <v/>
      </c>
      <c r="E917" s="52">
        <f>IF('M3 Functional Beverage'!J181="","",'M3 Functional Beverage'!J181)</f>
        <v/>
      </c>
      <c r="F917" s="50">
        <f>IF('M3 Functional Beverage'!K181="","",'M3 Functional Beverage'!K181)</f>
        <v/>
      </c>
      <c r="G917" s="49">
        <f>IF('M3 Functional Beverage'!AM181="","",'M3 Functional Beverage'!AM181)</f>
        <v/>
      </c>
      <c r="H917" s="50">
        <f>IF('M3 Functional Beverage'!N181="","",'M3 Functional Beverage'!N181)</f>
        <v/>
      </c>
      <c r="I917" s="34">
        <f>IF('M3 Functional Beverage'!AJ181="","",'M3 Functional Beverage'!AJ181)</f>
        <v/>
      </c>
      <c r="J917" s="34" t="inlineStr">
        <is>
          <t>Capture live promo to assess.</t>
        </is>
      </c>
    </row>
    <row r="918" ht="28" customHeight="1">
      <c r="A918" s="34" t="inlineStr">
        <is>
          <t>De La Calle</t>
        </is>
      </c>
      <c r="B918" s="34" t="inlineStr">
        <is>
          <t>De La Calle Tepache | Original | single 355mL</t>
        </is>
      </c>
      <c r="C918" s="34" t="inlineStr">
        <is>
          <t>3) Functional beverage (still/sparkling)</t>
        </is>
      </c>
      <c r="D918" s="49">
        <f>IF('M3 Functional Beverage'!F182="","",'M3 Functional Beverage'!F182)</f>
        <v/>
      </c>
      <c r="E918" s="52">
        <f>IF('M3 Functional Beverage'!J182="","",'M3 Functional Beverage'!J182)</f>
        <v/>
      </c>
      <c r="F918" s="50">
        <f>IF('M3 Functional Beverage'!K182="","",'M3 Functional Beverage'!K182)</f>
        <v/>
      </c>
      <c r="G918" s="49">
        <f>IF('M3 Functional Beverage'!AM182="","",'M3 Functional Beverage'!AM182)</f>
        <v/>
      </c>
      <c r="H918" s="50">
        <f>IF('M3 Functional Beverage'!N182="","",'M3 Functional Beverage'!N182)</f>
        <v/>
      </c>
      <c r="I918" s="34">
        <f>IF('M3 Functional Beverage'!AJ182="","",'M3 Functional Beverage'!AJ182)</f>
        <v/>
      </c>
      <c r="J918" s="34" t="inlineStr">
        <is>
          <t>Capture live promo to assess.</t>
        </is>
      </c>
    </row>
    <row r="919" ht="28" customHeight="1">
      <c r="A919" s="34" t="inlineStr">
        <is>
          <t>De La Calle</t>
        </is>
      </c>
      <c r="B919" s="34" t="inlineStr">
        <is>
          <t>De La Calle Tepache | Original | 8 pack 355mL</t>
        </is>
      </c>
      <c r="C919" s="34" t="inlineStr">
        <is>
          <t>3) Functional beverage (still/sparkling)</t>
        </is>
      </c>
      <c r="D919" s="49">
        <f>IF('M3 Functional Beverage'!F183="","",'M3 Functional Beverage'!F183)</f>
        <v/>
      </c>
      <c r="E919" s="52">
        <f>IF('M3 Functional Beverage'!J183="","",'M3 Functional Beverage'!J183)</f>
        <v/>
      </c>
      <c r="F919" s="50">
        <f>IF('M3 Functional Beverage'!K183="","",'M3 Functional Beverage'!K183)</f>
        <v/>
      </c>
      <c r="G919" s="49">
        <f>IF('M3 Functional Beverage'!AM183="","",'M3 Functional Beverage'!AM183)</f>
        <v/>
      </c>
      <c r="H919" s="50">
        <f>IF('M3 Functional Beverage'!N183="","",'M3 Functional Beverage'!N183)</f>
        <v/>
      </c>
      <c r="I919" s="34">
        <f>IF('M3 Functional Beverage'!AJ183="","",'M3 Functional Beverage'!AJ183)</f>
        <v/>
      </c>
      <c r="J919" s="34" t="inlineStr">
        <is>
          <t>Capture live promo to assess.</t>
        </is>
      </c>
    </row>
    <row r="920" ht="28" customHeight="1">
      <c r="A920" s="34" t="inlineStr">
        <is>
          <t>De La Calle</t>
        </is>
      </c>
      <c r="B920" s="34" t="inlineStr">
        <is>
          <t>De La Calle Tepache | Original | 12 pack 355mL</t>
        </is>
      </c>
      <c r="C920" s="34" t="inlineStr">
        <is>
          <t>3) Functional beverage (still/sparkling)</t>
        </is>
      </c>
      <c r="D920" s="49">
        <f>IF('M3 Functional Beverage'!F184="","",'M3 Functional Beverage'!F184)</f>
        <v/>
      </c>
      <c r="E920" s="52">
        <f>IF('M3 Functional Beverage'!J184="","",'M3 Functional Beverage'!J184)</f>
        <v/>
      </c>
      <c r="F920" s="50">
        <f>IF('M3 Functional Beverage'!K184="","",'M3 Functional Beverage'!K184)</f>
        <v/>
      </c>
      <c r="G920" s="49">
        <f>IF('M3 Functional Beverage'!AM184="","",'M3 Functional Beverage'!AM184)</f>
        <v/>
      </c>
      <c r="H920" s="50">
        <f>IF('M3 Functional Beverage'!N184="","",'M3 Functional Beverage'!N184)</f>
        <v/>
      </c>
      <c r="I920" s="34">
        <f>IF('M3 Functional Beverage'!AJ184="","",'M3 Functional Beverage'!AJ184)</f>
        <v/>
      </c>
      <c r="J920" s="34" t="inlineStr">
        <is>
          <t>Capture live promo to assess.</t>
        </is>
      </c>
    </row>
    <row r="921" ht="28" customHeight="1">
      <c r="A921" s="34" t="inlineStr">
        <is>
          <t>De La Calle</t>
        </is>
      </c>
      <c r="B921" s="34" t="inlineStr">
        <is>
          <t>De La Calle Tepache | Original | 15 pack 355mL</t>
        </is>
      </c>
      <c r="C921" s="34" t="inlineStr">
        <is>
          <t>3) Functional beverage (still/sparkling)</t>
        </is>
      </c>
      <c r="D921" s="49">
        <f>IF('M3 Functional Beverage'!F185="","",'M3 Functional Beverage'!F185)</f>
        <v/>
      </c>
      <c r="E921" s="52">
        <f>IF('M3 Functional Beverage'!J185="","",'M3 Functional Beverage'!J185)</f>
        <v/>
      </c>
      <c r="F921" s="50">
        <f>IF('M3 Functional Beverage'!K185="","",'M3 Functional Beverage'!K185)</f>
        <v/>
      </c>
      <c r="G921" s="49">
        <f>IF('M3 Functional Beverage'!AM185="","",'M3 Functional Beverage'!AM185)</f>
        <v/>
      </c>
      <c r="H921" s="50">
        <f>IF('M3 Functional Beverage'!N185="","",'M3 Functional Beverage'!N185)</f>
        <v/>
      </c>
      <c r="I921" s="34">
        <f>IF('M3 Functional Beverage'!AJ185="","",'M3 Functional Beverage'!AJ185)</f>
        <v/>
      </c>
      <c r="J921" s="34" t="inlineStr">
        <is>
          <t>Capture live promo to assess.</t>
        </is>
      </c>
    </row>
    <row r="922" ht="28" customHeight="1">
      <c r="A922" s="34" t="inlineStr">
        <is>
          <t>De La Calle</t>
        </is>
      </c>
      <c r="B922" s="34" t="inlineStr">
        <is>
          <t>De La Calle Tepache | Original | 18 pack 355mL</t>
        </is>
      </c>
      <c r="C922" s="34" t="inlineStr">
        <is>
          <t>3) Functional beverage (still/sparkling)</t>
        </is>
      </c>
      <c r="D922" s="49">
        <f>IF('M3 Functional Beverage'!F186="","",'M3 Functional Beverage'!F186)</f>
        <v/>
      </c>
      <c r="E922" s="52">
        <f>IF('M3 Functional Beverage'!J186="","",'M3 Functional Beverage'!J186)</f>
        <v/>
      </c>
      <c r="F922" s="50">
        <f>IF('M3 Functional Beverage'!K186="","",'M3 Functional Beverage'!K186)</f>
        <v/>
      </c>
      <c r="G922" s="49">
        <f>IF('M3 Functional Beverage'!AM186="","",'M3 Functional Beverage'!AM186)</f>
        <v/>
      </c>
      <c r="H922" s="50">
        <f>IF('M3 Functional Beverage'!N186="","",'M3 Functional Beverage'!N186)</f>
        <v/>
      </c>
      <c r="I922" s="34">
        <f>IF('M3 Functional Beverage'!AJ186="","",'M3 Functional Beverage'!AJ186)</f>
        <v/>
      </c>
      <c r="J922" s="34" t="inlineStr">
        <is>
          <t>Capture live promo to assess.</t>
        </is>
      </c>
    </row>
    <row r="923" ht="28" customHeight="1">
      <c r="A923" s="34" t="inlineStr">
        <is>
          <t>De La Calle</t>
        </is>
      </c>
      <c r="B923" s="34" t="inlineStr">
        <is>
          <t>De La Calle Tepache | Original | 24 pack 355mL</t>
        </is>
      </c>
      <c r="C923" s="34" t="inlineStr">
        <is>
          <t>3) Functional beverage (still/sparkling)</t>
        </is>
      </c>
      <c r="D923" s="49">
        <f>IF('M3 Functional Beverage'!F187="","",'M3 Functional Beverage'!F187)</f>
        <v/>
      </c>
      <c r="E923" s="52">
        <f>IF('M3 Functional Beverage'!J187="","",'M3 Functional Beverage'!J187)</f>
        <v/>
      </c>
      <c r="F923" s="50">
        <f>IF('M3 Functional Beverage'!K187="","",'M3 Functional Beverage'!K187)</f>
        <v/>
      </c>
      <c r="G923" s="49">
        <f>IF('M3 Functional Beverage'!AM187="","",'M3 Functional Beverage'!AM187)</f>
        <v/>
      </c>
      <c r="H923" s="50">
        <f>IF('M3 Functional Beverage'!N187="","",'M3 Functional Beverage'!N187)</f>
        <v/>
      </c>
      <c r="I923" s="34">
        <f>IF('M3 Functional Beverage'!AJ187="","",'M3 Functional Beverage'!AJ187)</f>
        <v/>
      </c>
      <c r="J923" s="34" t="inlineStr">
        <is>
          <t>Capture live promo to assess.</t>
        </is>
      </c>
    </row>
    <row r="924" ht="28" customHeight="1">
      <c r="A924" s="34" t="inlineStr">
        <is>
          <t>De La Calle</t>
        </is>
      </c>
      <c r="B924" s="34" t="inlineStr">
        <is>
          <t>De La Calle Tepache | Guava | single 355mL</t>
        </is>
      </c>
      <c r="C924" s="34" t="inlineStr">
        <is>
          <t>3) Functional beverage (still/sparkling)</t>
        </is>
      </c>
      <c r="D924" s="49">
        <f>IF('M3 Functional Beverage'!F188="","",'M3 Functional Beverage'!F188)</f>
        <v/>
      </c>
      <c r="E924" s="52">
        <f>IF('M3 Functional Beverage'!J188="","",'M3 Functional Beverage'!J188)</f>
        <v/>
      </c>
      <c r="F924" s="50">
        <f>IF('M3 Functional Beverage'!K188="","",'M3 Functional Beverage'!K188)</f>
        <v/>
      </c>
      <c r="G924" s="49">
        <f>IF('M3 Functional Beverage'!AM188="","",'M3 Functional Beverage'!AM188)</f>
        <v/>
      </c>
      <c r="H924" s="50">
        <f>IF('M3 Functional Beverage'!N188="","",'M3 Functional Beverage'!N188)</f>
        <v/>
      </c>
      <c r="I924" s="34">
        <f>IF('M3 Functional Beverage'!AJ188="","",'M3 Functional Beverage'!AJ188)</f>
        <v/>
      </c>
      <c r="J924" s="34" t="inlineStr">
        <is>
          <t>Capture live promo to assess.</t>
        </is>
      </c>
    </row>
    <row r="925" ht="28" customHeight="1">
      <c r="A925" s="34" t="inlineStr">
        <is>
          <t>De La Calle</t>
        </is>
      </c>
      <c r="B925" s="34" t="inlineStr">
        <is>
          <t>De La Calle Tepache | Guava | 8 pack 355mL</t>
        </is>
      </c>
      <c r="C925" s="34" t="inlineStr">
        <is>
          <t>3) Functional beverage (still/sparkling)</t>
        </is>
      </c>
      <c r="D925" s="49">
        <f>IF('M3 Functional Beverage'!F189="","",'M3 Functional Beverage'!F189)</f>
        <v/>
      </c>
      <c r="E925" s="52">
        <f>IF('M3 Functional Beverage'!J189="","",'M3 Functional Beverage'!J189)</f>
        <v/>
      </c>
      <c r="F925" s="50">
        <f>IF('M3 Functional Beverage'!K189="","",'M3 Functional Beverage'!K189)</f>
        <v/>
      </c>
      <c r="G925" s="49">
        <f>IF('M3 Functional Beverage'!AM189="","",'M3 Functional Beverage'!AM189)</f>
        <v/>
      </c>
      <c r="H925" s="50">
        <f>IF('M3 Functional Beverage'!N189="","",'M3 Functional Beverage'!N189)</f>
        <v/>
      </c>
      <c r="I925" s="34">
        <f>IF('M3 Functional Beverage'!AJ189="","",'M3 Functional Beverage'!AJ189)</f>
        <v/>
      </c>
      <c r="J925" s="34" t="inlineStr">
        <is>
          <t>Capture live promo to assess.</t>
        </is>
      </c>
    </row>
    <row r="926" ht="28" customHeight="1">
      <c r="A926" s="34" t="inlineStr">
        <is>
          <t>De La Calle</t>
        </is>
      </c>
      <c r="B926" s="34" t="inlineStr">
        <is>
          <t>De La Calle Tepache | Guava | 12 pack 355mL</t>
        </is>
      </c>
      <c r="C926" s="34" t="inlineStr">
        <is>
          <t>3) Functional beverage (still/sparkling)</t>
        </is>
      </c>
      <c r="D926" s="49">
        <f>IF('M3 Functional Beverage'!F190="","",'M3 Functional Beverage'!F190)</f>
        <v/>
      </c>
      <c r="E926" s="52">
        <f>IF('M3 Functional Beverage'!J190="","",'M3 Functional Beverage'!J190)</f>
        <v/>
      </c>
      <c r="F926" s="50">
        <f>IF('M3 Functional Beverage'!K190="","",'M3 Functional Beverage'!K190)</f>
        <v/>
      </c>
      <c r="G926" s="49">
        <f>IF('M3 Functional Beverage'!AM190="","",'M3 Functional Beverage'!AM190)</f>
        <v/>
      </c>
      <c r="H926" s="50">
        <f>IF('M3 Functional Beverage'!N190="","",'M3 Functional Beverage'!N190)</f>
        <v/>
      </c>
      <c r="I926" s="34">
        <f>IF('M3 Functional Beverage'!AJ190="","",'M3 Functional Beverage'!AJ190)</f>
        <v/>
      </c>
      <c r="J926" s="34" t="inlineStr">
        <is>
          <t>Capture live promo to assess.</t>
        </is>
      </c>
    </row>
    <row r="927" ht="28" customHeight="1">
      <c r="A927" s="34" t="inlineStr">
        <is>
          <t>De La Calle</t>
        </is>
      </c>
      <c r="B927" s="34" t="inlineStr">
        <is>
          <t>De La Calle Tepache | Guava | 15 pack 355mL</t>
        </is>
      </c>
      <c r="C927" s="34" t="inlineStr">
        <is>
          <t>3) Functional beverage (still/sparkling)</t>
        </is>
      </c>
      <c r="D927" s="49">
        <f>IF('M3 Functional Beverage'!F191="","",'M3 Functional Beverage'!F191)</f>
        <v/>
      </c>
      <c r="E927" s="52">
        <f>IF('M3 Functional Beverage'!J191="","",'M3 Functional Beverage'!J191)</f>
        <v/>
      </c>
      <c r="F927" s="50">
        <f>IF('M3 Functional Beverage'!K191="","",'M3 Functional Beverage'!K191)</f>
        <v/>
      </c>
      <c r="G927" s="49">
        <f>IF('M3 Functional Beverage'!AM191="","",'M3 Functional Beverage'!AM191)</f>
        <v/>
      </c>
      <c r="H927" s="50">
        <f>IF('M3 Functional Beverage'!N191="","",'M3 Functional Beverage'!N191)</f>
        <v/>
      </c>
      <c r="I927" s="34">
        <f>IF('M3 Functional Beverage'!AJ191="","",'M3 Functional Beverage'!AJ191)</f>
        <v/>
      </c>
      <c r="J927" s="34" t="inlineStr">
        <is>
          <t>Capture live promo to assess.</t>
        </is>
      </c>
    </row>
    <row r="928" ht="28" customHeight="1">
      <c r="A928" s="34" t="inlineStr">
        <is>
          <t>De La Calle</t>
        </is>
      </c>
      <c r="B928" s="34" t="inlineStr">
        <is>
          <t>De La Calle Tepache | Guava | 18 pack 355mL</t>
        </is>
      </c>
      <c r="C928" s="34" t="inlineStr">
        <is>
          <t>3) Functional beverage (still/sparkling)</t>
        </is>
      </c>
      <c r="D928" s="49">
        <f>IF('M3 Functional Beverage'!F192="","",'M3 Functional Beverage'!F192)</f>
        <v/>
      </c>
      <c r="E928" s="52">
        <f>IF('M3 Functional Beverage'!J192="","",'M3 Functional Beverage'!J192)</f>
        <v/>
      </c>
      <c r="F928" s="50">
        <f>IF('M3 Functional Beverage'!K192="","",'M3 Functional Beverage'!K192)</f>
        <v/>
      </c>
      <c r="G928" s="49">
        <f>IF('M3 Functional Beverage'!AM192="","",'M3 Functional Beverage'!AM192)</f>
        <v/>
      </c>
      <c r="H928" s="50">
        <f>IF('M3 Functional Beverage'!N192="","",'M3 Functional Beverage'!N192)</f>
        <v/>
      </c>
      <c r="I928" s="34">
        <f>IF('M3 Functional Beverage'!AJ192="","",'M3 Functional Beverage'!AJ192)</f>
        <v/>
      </c>
      <c r="J928" s="34" t="inlineStr">
        <is>
          <t>Capture live promo to assess.</t>
        </is>
      </c>
    </row>
    <row r="929" ht="28" customHeight="1">
      <c r="A929" s="34" t="inlineStr">
        <is>
          <t>De La Calle</t>
        </is>
      </c>
      <c r="B929" s="34" t="inlineStr">
        <is>
          <t>De La Calle Tepache | Guava | 24 pack 355mL</t>
        </is>
      </c>
      <c r="C929" s="34" t="inlineStr">
        <is>
          <t>3) Functional beverage (still/sparkling)</t>
        </is>
      </c>
      <c r="D929" s="49">
        <f>IF('M3 Functional Beverage'!F193="","",'M3 Functional Beverage'!F193)</f>
        <v/>
      </c>
      <c r="E929" s="52">
        <f>IF('M3 Functional Beverage'!J193="","",'M3 Functional Beverage'!J193)</f>
        <v/>
      </c>
      <c r="F929" s="50">
        <f>IF('M3 Functional Beverage'!K193="","",'M3 Functional Beverage'!K193)</f>
        <v/>
      </c>
      <c r="G929" s="49">
        <f>IF('M3 Functional Beverage'!AM193="","",'M3 Functional Beverage'!AM193)</f>
        <v/>
      </c>
      <c r="H929" s="50">
        <f>IF('M3 Functional Beverage'!N193="","",'M3 Functional Beverage'!N193)</f>
        <v/>
      </c>
      <c r="I929" s="34">
        <f>IF('M3 Functional Beverage'!AJ193="","",'M3 Functional Beverage'!AJ193)</f>
        <v/>
      </c>
      <c r="J929" s="34" t="inlineStr">
        <is>
          <t>Capture live promo to assess.</t>
        </is>
      </c>
    </row>
    <row r="930" ht="28" customHeight="1">
      <c r="A930" s="34" t="inlineStr">
        <is>
          <t>De La Calle</t>
        </is>
      </c>
      <c r="B930" s="34" t="inlineStr">
        <is>
          <t>De La Calle Tepache | Pineapple Spice | single 355mL</t>
        </is>
      </c>
      <c r="C930" s="34" t="inlineStr">
        <is>
          <t>3) Functional beverage (still/sparkling)</t>
        </is>
      </c>
      <c r="D930" s="49">
        <f>IF('M3 Functional Beverage'!F194="","",'M3 Functional Beverage'!F194)</f>
        <v/>
      </c>
      <c r="E930" s="52">
        <f>IF('M3 Functional Beverage'!J194="","",'M3 Functional Beverage'!J194)</f>
        <v/>
      </c>
      <c r="F930" s="50">
        <f>IF('M3 Functional Beverage'!K194="","",'M3 Functional Beverage'!K194)</f>
        <v/>
      </c>
      <c r="G930" s="49">
        <f>IF('M3 Functional Beverage'!AM194="","",'M3 Functional Beverage'!AM194)</f>
        <v/>
      </c>
      <c r="H930" s="50">
        <f>IF('M3 Functional Beverage'!N194="","",'M3 Functional Beverage'!N194)</f>
        <v/>
      </c>
      <c r="I930" s="34">
        <f>IF('M3 Functional Beverage'!AJ194="","",'M3 Functional Beverage'!AJ194)</f>
        <v/>
      </c>
      <c r="J930" s="34" t="inlineStr">
        <is>
          <t>Capture live promo to assess.</t>
        </is>
      </c>
    </row>
    <row r="931" ht="28" customHeight="1">
      <c r="A931" s="34" t="inlineStr">
        <is>
          <t>De La Calle</t>
        </is>
      </c>
      <c r="B931" s="34" t="inlineStr">
        <is>
          <t>De La Calle Tepache | Pineapple Spice | 8 pack 355mL</t>
        </is>
      </c>
      <c r="C931" s="34" t="inlineStr">
        <is>
          <t>3) Functional beverage (still/sparkling)</t>
        </is>
      </c>
      <c r="D931" s="49">
        <f>IF('M3 Functional Beverage'!F195="","",'M3 Functional Beverage'!F195)</f>
        <v/>
      </c>
      <c r="E931" s="52">
        <f>IF('M3 Functional Beverage'!J195="","",'M3 Functional Beverage'!J195)</f>
        <v/>
      </c>
      <c r="F931" s="50">
        <f>IF('M3 Functional Beverage'!K195="","",'M3 Functional Beverage'!K195)</f>
        <v/>
      </c>
      <c r="G931" s="49">
        <f>IF('M3 Functional Beverage'!AM195="","",'M3 Functional Beverage'!AM195)</f>
        <v/>
      </c>
      <c r="H931" s="50">
        <f>IF('M3 Functional Beverage'!N195="","",'M3 Functional Beverage'!N195)</f>
        <v/>
      </c>
      <c r="I931" s="34">
        <f>IF('M3 Functional Beverage'!AJ195="","",'M3 Functional Beverage'!AJ195)</f>
        <v/>
      </c>
      <c r="J931" s="34" t="inlineStr">
        <is>
          <t>Capture live promo to assess.</t>
        </is>
      </c>
    </row>
    <row r="932" ht="28" customHeight="1">
      <c r="A932" s="34" t="inlineStr">
        <is>
          <t>De La Calle</t>
        </is>
      </c>
      <c r="B932" s="34" t="inlineStr">
        <is>
          <t>De La Calle Tepache | Pineapple Spice | 12 pack 355mL</t>
        </is>
      </c>
      <c r="C932" s="34" t="inlineStr">
        <is>
          <t>3) Functional beverage (still/sparkling)</t>
        </is>
      </c>
      <c r="D932" s="49">
        <f>IF('M3 Functional Beverage'!F196="","",'M3 Functional Beverage'!F196)</f>
        <v/>
      </c>
      <c r="E932" s="52">
        <f>IF('M3 Functional Beverage'!J196="","",'M3 Functional Beverage'!J196)</f>
        <v/>
      </c>
      <c r="F932" s="50">
        <f>IF('M3 Functional Beverage'!K196="","",'M3 Functional Beverage'!K196)</f>
        <v/>
      </c>
      <c r="G932" s="49">
        <f>IF('M3 Functional Beverage'!AM196="","",'M3 Functional Beverage'!AM196)</f>
        <v/>
      </c>
      <c r="H932" s="50">
        <f>IF('M3 Functional Beverage'!N196="","",'M3 Functional Beverage'!N196)</f>
        <v/>
      </c>
      <c r="I932" s="34">
        <f>IF('M3 Functional Beverage'!AJ196="","",'M3 Functional Beverage'!AJ196)</f>
        <v/>
      </c>
      <c r="J932" s="34" t="inlineStr">
        <is>
          <t>Capture live promo to assess.</t>
        </is>
      </c>
    </row>
    <row r="933" ht="28" customHeight="1">
      <c r="A933" s="34" t="inlineStr">
        <is>
          <t>De La Calle</t>
        </is>
      </c>
      <c r="B933" s="34" t="inlineStr">
        <is>
          <t>De La Calle Tepache | Pineapple Spice | 15 pack 355mL</t>
        </is>
      </c>
      <c r="C933" s="34" t="inlineStr">
        <is>
          <t>3) Functional beverage (still/sparkling)</t>
        </is>
      </c>
      <c r="D933" s="49">
        <f>IF('M3 Functional Beverage'!F197="","",'M3 Functional Beverage'!F197)</f>
        <v/>
      </c>
      <c r="E933" s="52">
        <f>IF('M3 Functional Beverage'!J197="","",'M3 Functional Beverage'!J197)</f>
        <v/>
      </c>
      <c r="F933" s="50">
        <f>IF('M3 Functional Beverage'!K197="","",'M3 Functional Beverage'!K197)</f>
        <v/>
      </c>
      <c r="G933" s="49">
        <f>IF('M3 Functional Beverage'!AM197="","",'M3 Functional Beverage'!AM197)</f>
        <v/>
      </c>
      <c r="H933" s="50">
        <f>IF('M3 Functional Beverage'!N197="","",'M3 Functional Beverage'!N197)</f>
        <v/>
      </c>
      <c r="I933" s="34">
        <f>IF('M3 Functional Beverage'!AJ197="","",'M3 Functional Beverage'!AJ197)</f>
        <v/>
      </c>
      <c r="J933" s="34" t="inlineStr">
        <is>
          <t>Capture live promo to assess.</t>
        </is>
      </c>
    </row>
    <row r="934" ht="28" customHeight="1">
      <c r="A934" s="34" t="inlineStr">
        <is>
          <t>De La Calle</t>
        </is>
      </c>
      <c r="B934" s="34" t="inlineStr">
        <is>
          <t>De La Calle Tepache | Pineapple Spice | 18 pack 355mL</t>
        </is>
      </c>
      <c r="C934" s="34" t="inlineStr">
        <is>
          <t>3) Functional beverage (still/sparkling)</t>
        </is>
      </c>
      <c r="D934" s="49">
        <f>IF('M3 Functional Beverage'!F198="","",'M3 Functional Beverage'!F198)</f>
        <v/>
      </c>
      <c r="E934" s="52">
        <f>IF('M3 Functional Beverage'!J198="","",'M3 Functional Beverage'!J198)</f>
        <v/>
      </c>
      <c r="F934" s="50">
        <f>IF('M3 Functional Beverage'!K198="","",'M3 Functional Beverage'!K198)</f>
        <v/>
      </c>
      <c r="G934" s="49">
        <f>IF('M3 Functional Beverage'!AM198="","",'M3 Functional Beverage'!AM198)</f>
        <v/>
      </c>
      <c r="H934" s="50">
        <f>IF('M3 Functional Beverage'!N198="","",'M3 Functional Beverage'!N198)</f>
        <v/>
      </c>
      <c r="I934" s="34">
        <f>IF('M3 Functional Beverage'!AJ198="","",'M3 Functional Beverage'!AJ198)</f>
        <v/>
      </c>
      <c r="J934" s="34" t="inlineStr">
        <is>
          <t>Capture live promo to assess.</t>
        </is>
      </c>
    </row>
    <row r="935" ht="28" customHeight="1">
      <c r="A935" s="34" t="inlineStr">
        <is>
          <t>De La Calle</t>
        </is>
      </c>
      <c r="B935" s="34" t="inlineStr">
        <is>
          <t>De La Calle Tepache | Pineapple Spice | 24 pack 355mL</t>
        </is>
      </c>
      <c r="C935" s="34" t="inlineStr">
        <is>
          <t>3) Functional beverage (still/sparkling)</t>
        </is>
      </c>
      <c r="D935" s="49">
        <f>IF('M3 Functional Beverage'!F199="","",'M3 Functional Beverage'!F199)</f>
        <v/>
      </c>
      <c r="E935" s="52">
        <f>IF('M3 Functional Beverage'!J199="","",'M3 Functional Beverage'!J199)</f>
        <v/>
      </c>
      <c r="F935" s="50">
        <f>IF('M3 Functional Beverage'!K199="","",'M3 Functional Beverage'!K199)</f>
        <v/>
      </c>
      <c r="G935" s="49">
        <f>IF('M3 Functional Beverage'!AM199="","",'M3 Functional Beverage'!AM199)</f>
        <v/>
      </c>
      <c r="H935" s="50">
        <f>IF('M3 Functional Beverage'!N199="","",'M3 Functional Beverage'!N199)</f>
        <v/>
      </c>
      <c r="I935" s="34">
        <f>IF('M3 Functional Beverage'!AJ199="","",'M3 Functional Beverage'!AJ199)</f>
        <v/>
      </c>
      <c r="J935" s="34" t="inlineStr">
        <is>
          <t>Capture live promo to assess.</t>
        </is>
      </c>
    </row>
    <row r="936" ht="28" customHeight="1">
      <c r="A936" s="34" t="inlineStr">
        <is>
          <t>GT's</t>
        </is>
      </c>
      <c r="B936" s="34" t="inlineStr">
        <is>
          <t>GT's Synergy Raw Kombucha | Trilogy | single 480mL</t>
        </is>
      </c>
      <c r="C936" s="34" t="inlineStr">
        <is>
          <t>3) Functional beverage (still/sparkling)</t>
        </is>
      </c>
      <c r="D936" s="49">
        <f>IF('M3 Functional Beverage'!F200="","",'M3 Functional Beverage'!F200)</f>
        <v/>
      </c>
      <c r="E936" s="52">
        <f>IF('M3 Functional Beverage'!J200="","",'M3 Functional Beverage'!J200)</f>
        <v/>
      </c>
      <c r="F936" s="50">
        <f>IF('M3 Functional Beverage'!K200="","",'M3 Functional Beverage'!K200)</f>
        <v/>
      </c>
      <c r="G936" s="49">
        <f>IF('M3 Functional Beverage'!AM200="","",'M3 Functional Beverage'!AM200)</f>
        <v/>
      </c>
      <c r="H936" s="50">
        <f>IF('M3 Functional Beverage'!N200="","",'M3 Functional Beverage'!N200)</f>
        <v/>
      </c>
      <c r="I936" s="34">
        <f>IF('M3 Functional Beverage'!AJ200="","",'M3 Functional Beverage'!AJ200)</f>
        <v/>
      </c>
      <c r="J936" s="34" t="inlineStr">
        <is>
          <t>Capture live promo to assess.</t>
        </is>
      </c>
    </row>
    <row r="937" ht="28" customHeight="1">
      <c r="A937" s="34" t="inlineStr">
        <is>
          <t>GT's</t>
        </is>
      </c>
      <c r="B937" s="34" t="inlineStr">
        <is>
          <t>GT's Synergy Raw Kombucha | Trilogy | 8 pack 480mL</t>
        </is>
      </c>
      <c r="C937" s="34" t="inlineStr">
        <is>
          <t>3) Functional beverage (still/sparkling)</t>
        </is>
      </c>
      <c r="D937" s="49">
        <f>IF('M3 Functional Beverage'!F201="","",'M3 Functional Beverage'!F201)</f>
        <v/>
      </c>
      <c r="E937" s="52">
        <f>IF('M3 Functional Beverage'!J201="","",'M3 Functional Beverage'!J201)</f>
        <v/>
      </c>
      <c r="F937" s="50">
        <f>IF('M3 Functional Beverage'!K201="","",'M3 Functional Beverage'!K201)</f>
        <v/>
      </c>
      <c r="G937" s="49">
        <f>IF('M3 Functional Beverage'!AM201="","",'M3 Functional Beverage'!AM201)</f>
        <v/>
      </c>
      <c r="H937" s="50">
        <f>IF('M3 Functional Beverage'!N201="","",'M3 Functional Beverage'!N201)</f>
        <v/>
      </c>
      <c r="I937" s="34">
        <f>IF('M3 Functional Beverage'!AJ201="","",'M3 Functional Beverage'!AJ201)</f>
        <v/>
      </c>
      <c r="J937" s="34" t="inlineStr">
        <is>
          <t>Capture live promo to assess.</t>
        </is>
      </c>
    </row>
    <row r="938" ht="28" customHeight="1">
      <c r="A938" s="34" t="inlineStr">
        <is>
          <t>GT's</t>
        </is>
      </c>
      <c r="B938" s="34" t="inlineStr">
        <is>
          <t>GT's Synergy Raw Kombucha | Trilogy | 12 pack 480mL</t>
        </is>
      </c>
      <c r="C938" s="34" t="inlineStr">
        <is>
          <t>3) Functional beverage (still/sparkling)</t>
        </is>
      </c>
      <c r="D938" s="49">
        <f>IF('M3 Functional Beverage'!F202="","",'M3 Functional Beverage'!F202)</f>
        <v/>
      </c>
      <c r="E938" s="52">
        <f>IF('M3 Functional Beverage'!J202="","",'M3 Functional Beverage'!J202)</f>
        <v/>
      </c>
      <c r="F938" s="50">
        <f>IF('M3 Functional Beverage'!K202="","",'M3 Functional Beverage'!K202)</f>
        <v/>
      </c>
      <c r="G938" s="49">
        <f>IF('M3 Functional Beverage'!AM202="","",'M3 Functional Beverage'!AM202)</f>
        <v/>
      </c>
      <c r="H938" s="50">
        <f>IF('M3 Functional Beverage'!N202="","",'M3 Functional Beverage'!N202)</f>
        <v/>
      </c>
      <c r="I938" s="34">
        <f>IF('M3 Functional Beverage'!AJ202="","",'M3 Functional Beverage'!AJ202)</f>
        <v/>
      </c>
      <c r="J938" s="34" t="inlineStr">
        <is>
          <t>Capture live promo to assess.</t>
        </is>
      </c>
    </row>
    <row r="939" ht="28" customHeight="1">
      <c r="A939" s="34" t="inlineStr">
        <is>
          <t>GT's</t>
        </is>
      </c>
      <c r="B939" s="34" t="inlineStr">
        <is>
          <t>GT's Synergy Raw Kombucha | Trilogy | 18 pack 480mL</t>
        </is>
      </c>
      <c r="C939" s="34" t="inlineStr">
        <is>
          <t>3) Functional beverage (still/sparkling)</t>
        </is>
      </c>
      <c r="D939" s="49">
        <f>IF('M3 Functional Beverage'!F203="","",'M3 Functional Beverage'!F203)</f>
        <v/>
      </c>
      <c r="E939" s="52">
        <f>IF('M3 Functional Beverage'!J203="","",'M3 Functional Beverage'!J203)</f>
        <v/>
      </c>
      <c r="F939" s="50">
        <f>IF('M3 Functional Beverage'!K203="","",'M3 Functional Beverage'!K203)</f>
        <v/>
      </c>
      <c r="G939" s="49">
        <f>IF('M3 Functional Beverage'!AM203="","",'M3 Functional Beverage'!AM203)</f>
        <v/>
      </c>
      <c r="H939" s="50">
        <f>IF('M3 Functional Beverage'!N203="","",'M3 Functional Beverage'!N203)</f>
        <v/>
      </c>
      <c r="I939" s="34">
        <f>IF('M3 Functional Beverage'!AJ203="","",'M3 Functional Beverage'!AJ203)</f>
        <v/>
      </c>
      <c r="J939" s="34" t="inlineStr">
        <is>
          <t>Capture live promo to assess.</t>
        </is>
      </c>
    </row>
    <row r="940" ht="28" customHeight="1">
      <c r="A940" s="34" t="inlineStr">
        <is>
          <t>GT's</t>
        </is>
      </c>
      <c r="B940" s="34" t="inlineStr">
        <is>
          <t>GT's Synergy Raw Kombucha | Trilogy | 24 pack 480mL</t>
        </is>
      </c>
      <c r="C940" s="34" t="inlineStr">
        <is>
          <t>3) Functional beverage (still/sparkling)</t>
        </is>
      </c>
      <c r="D940" s="49">
        <f>IF('M3 Functional Beverage'!F204="","",'M3 Functional Beverage'!F204)</f>
        <v/>
      </c>
      <c r="E940" s="52">
        <f>IF('M3 Functional Beverage'!J204="","",'M3 Functional Beverage'!J204)</f>
        <v/>
      </c>
      <c r="F940" s="50">
        <f>IF('M3 Functional Beverage'!K204="","",'M3 Functional Beverage'!K204)</f>
        <v/>
      </c>
      <c r="G940" s="49">
        <f>IF('M3 Functional Beverage'!AM204="","",'M3 Functional Beverage'!AM204)</f>
        <v/>
      </c>
      <c r="H940" s="50">
        <f>IF('M3 Functional Beverage'!N204="","",'M3 Functional Beverage'!N204)</f>
        <v/>
      </c>
      <c r="I940" s="34">
        <f>IF('M3 Functional Beverage'!AJ204="","",'M3 Functional Beverage'!AJ204)</f>
        <v/>
      </c>
      <c r="J940" s="34" t="inlineStr">
        <is>
          <t>Capture live promo to assess.</t>
        </is>
      </c>
    </row>
    <row r="941" ht="28" customHeight="1">
      <c r="A941" s="34" t="inlineStr">
        <is>
          <t>GT's</t>
        </is>
      </c>
      <c r="B941" s="34" t="inlineStr">
        <is>
          <t>GT's Synergy Raw Kombucha | Gingerade | single 480mL</t>
        </is>
      </c>
      <c r="C941" s="34" t="inlineStr">
        <is>
          <t>3) Functional beverage (still/sparkling)</t>
        </is>
      </c>
      <c r="D941" s="49">
        <f>IF('M3 Functional Beverage'!F205="","",'M3 Functional Beverage'!F205)</f>
        <v/>
      </c>
      <c r="E941" s="52">
        <f>IF('M3 Functional Beverage'!J205="","",'M3 Functional Beverage'!J205)</f>
        <v/>
      </c>
      <c r="F941" s="50">
        <f>IF('M3 Functional Beverage'!K205="","",'M3 Functional Beverage'!K205)</f>
        <v/>
      </c>
      <c r="G941" s="49">
        <f>IF('M3 Functional Beverage'!AM205="","",'M3 Functional Beverage'!AM205)</f>
        <v/>
      </c>
      <c r="H941" s="50">
        <f>IF('M3 Functional Beverage'!N205="","",'M3 Functional Beverage'!N205)</f>
        <v/>
      </c>
      <c r="I941" s="34">
        <f>IF('M3 Functional Beverage'!AJ205="","",'M3 Functional Beverage'!AJ205)</f>
        <v/>
      </c>
      <c r="J941" s="34" t="inlineStr">
        <is>
          <t>Capture live promo to assess.</t>
        </is>
      </c>
    </row>
    <row r="942" ht="28" customHeight="1">
      <c r="A942" s="34" t="inlineStr">
        <is>
          <t>GT's</t>
        </is>
      </c>
      <c r="B942" s="34" t="inlineStr">
        <is>
          <t>GT's Synergy Raw Kombucha | Gingerade | 8 pack 480mL</t>
        </is>
      </c>
      <c r="C942" s="34" t="inlineStr">
        <is>
          <t>3) Functional beverage (still/sparkling)</t>
        </is>
      </c>
      <c r="D942" s="49">
        <f>IF('M3 Functional Beverage'!F206="","",'M3 Functional Beverage'!F206)</f>
        <v/>
      </c>
      <c r="E942" s="52">
        <f>IF('M3 Functional Beverage'!J206="","",'M3 Functional Beverage'!J206)</f>
        <v/>
      </c>
      <c r="F942" s="50">
        <f>IF('M3 Functional Beverage'!K206="","",'M3 Functional Beverage'!K206)</f>
        <v/>
      </c>
      <c r="G942" s="49">
        <f>IF('M3 Functional Beverage'!AM206="","",'M3 Functional Beverage'!AM206)</f>
        <v/>
      </c>
      <c r="H942" s="50">
        <f>IF('M3 Functional Beverage'!N206="","",'M3 Functional Beverage'!N206)</f>
        <v/>
      </c>
      <c r="I942" s="34">
        <f>IF('M3 Functional Beverage'!AJ206="","",'M3 Functional Beverage'!AJ206)</f>
        <v/>
      </c>
      <c r="J942" s="34" t="inlineStr">
        <is>
          <t>Capture live promo to assess.</t>
        </is>
      </c>
    </row>
    <row r="943" ht="28" customHeight="1">
      <c r="A943" s="34" t="inlineStr">
        <is>
          <t>GT's</t>
        </is>
      </c>
      <c r="B943" s="34" t="inlineStr">
        <is>
          <t>GT's Synergy Raw Kombucha | Gingerade | 12 pack 480mL</t>
        </is>
      </c>
      <c r="C943" s="34" t="inlineStr">
        <is>
          <t>3) Functional beverage (still/sparkling)</t>
        </is>
      </c>
      <c r="D943" s="49">
        <f>IF('M3 Functional Beverage'!F207="","",'M3 Functional Beverage'!F207)</f>
        <v/>
      </c>
      <c r="E943" s="52">
        <f>IF('M3 Functional Beverage'!J207="","",'M3 Functional Beverage'!J207)</f>
        <v/>
      </c>
      <c r="F943" s="50">
        <f>IF('M3 Functional Beverage'!K207="","",'M3 Functional Beverage'!K207)</f>
        <v/>
      </c>
      <c r="G943" s="49">
        <f>IF('M3 Functional Beverage'!AM207="","",'M3 Functional Beverage'!AM207)</f>
        <v/>
      </c>
      <c r="H943" s="50">
        <f>IF('M3 Functional Beverage'!N207="","",'M3 Functional Beverage'!N207)</f>
        <v/>
      </c>
      <c r="I943" s="34">
        <f>IF('M3 Functional Beverage'!AJ207="","",'M3 Functional Beverage'!AJ207)</f>
        <v/>
      </c>
      <c r="J943" s="34" t="inlineStr">
        <is>
          <t>Capture live promo to assess.</t>
        </is>
      </c>
    </row>
    <row r="944" ht="28" customHeight="1">
      <c r="A944" s="34" t="inlineStr">
        <is>
          <t>GT's</t>
        </is>
      </c>
      <c r="B944" s="34" t="inlineStr">
        <is>
          <t>GT's Synergy Raw Kombucha | Gingerade | 18 pack 480mL</t>
        </is>
      </c>
      <c r="C944" s="34" t="inlineStr">
        <is>
          <t>3) Functional beverage (still/sparkling)</t>
        </is>
      </c>
      <c r="D944" s="49">
        <f>IF('M3 Functional Beverage'!F208="","",'M3 Functional Beverage'!F208)</f>
        <v/>
      </c>
      <c r="E944" s="52">
        <f>IF('M3 Functional Beverage'!J208="","",'M3 Functional Beverage'!J208)</f>
        <v/>
      </c>
      <c r="F944" s="50">
        <f>IF('M3 Functional Beverage'!K208="","",'M3 Functional Beverage'!K208)</f>
        <v/>
      </c>
      <c r="G944" s="49">
        <f>IF('M3 Functional Beverage'!AM208="","",'M3 Functional Beverage'!AM208)</f>
        <v/>
      </c>
      <c r="H944" s="50">
        <f>IF('M3 Functional Beverage'!N208="","",'M3 Functional Beverage'!N208)</f>
        <v/>
      </c>
      <c r="I944" s="34">
        <f>IF('M3 Functional Beverage'!AJ208="","",'M3 Functional Beverage'!AJ208)</f>
        <v/>
      </c>
      <c r="J944" s="34" t="inlineStr">
        <is>
          <t>Capture live promo to assess.</t>
        </is>
      </c>
    </row>
    <row r="945" ht="28" customHeight="1">
      <c r="A945" s="34" t="inlineStr">
        <is>
          <t>GT's</t>
        </is>
      </c>
      <c r="B945" s="34" t="inlineStr">
        <is>
          <t>GT's Synergy Raw Kombucha | Gingerade | 24 pack 480mL</t>
        </is>
      </c>
      <c r="C945" s="34" t="inlineStr">
        <is>
          <t>3) Functional beverage (still/sparkling)</t>
        </is>
      </c>
      <c r="D945" s="49">
        <f>IF('M3 Functional Beverage'!F209="","",'M3 Functional Beverage'!F209)</f>
        <v/>
      </c>
      <c r="E945" s="52">
        <f>IF('M3 Functional Beverage'!J209="","",'M3 Functional Beverage'!J209)</f>
        <v/>
      </c>
      <c r="F945" s="50">
        <f>IF('M3 Functional Beverage'!K209="","",'M3 Functional Beverage'!K209)</f>
        <v/>
      </c>
      <c r="G945" s="49">
        <f>IF('M3 Functional Beverage'!AM209="","",'M3 Functional Beverage'!AM209)</f>
        <v/>
      </c>
      <c r="H945" s="50">
        <f>IF('M3 Functional Beverage'!N209="","",'M3 Functional Beverage'!N209)</f>
        <v/>
      </c>
      <c r="I945" s="34">
        <f>IF('M3 Functional Beverage'!AJ209="","",'M3 Functional Beverage'!AJ209)</f>
        <v/>
      </c>
      <c r="J945" s="34" t="inlineStr">
        <is>
          <t>Capture live promo to assess.</t>
        </is>
      </c>
    </row>
    <row r="946" ht="28" customHeight="1">
      <c r="A946" s="34" t="inlineStr">
        <is>
          <t>GT's</t>
        </is>
      </c>
      <c r="B946" s="34" t="inlineStr">
        <is>
          <t>GT's Synergy Raw Kombucha | Gingerberry | single 480mL</t>
        </is>
      </c>
      <c r="C946" s="34" t="inlineStr">
        <is>
          <t>3) Functional beverage (still/sparkling)</t>
        </is>
      </c>
      <c r="D946" s="49">
        <f>IF('M3 Functional Beverage'!F210="","",'M3 Functional Beverage'!F210)</f>
        <v/>
      </c>
      <c r="E946" s="52">
        <f>IF('M3 Functional Beverage'!J210="","",'M3 Functional Beverage'!J210)</f>
        <v/>
      </c>
      <c r="F946" s="50">
        <f>IF('M3 Functional Beverage'!K210="","",'M3 Functional Beverage'!K210)</f>
        <v/>
      </c>
      <c r="G946" s="49">
        <f>IF('M3 Functional Beverage'!AM210="","",'M3 Functional Beverage'!AM210)</f>
        <v/>
      </c>
      <c r="H946" s="50">
        <f>IF('M3 Functional Beverage'!N210="","",'M3 Functional Beverage'!N210)</f>
        <v/>
      </c>
      <c r="I946" s="34">
        <f>IF('M3 Functional Beverage'!AJ210="","",'M3 Functional Beverage'!AJ210)</f>
        <v/>
      </c>
      <c r="J946" s="34" t="inlineStr">
        <is>
          <t>Capture live promo to assess.</t>
        </is>
      </c>
    </row>
    <row r="947" ht="28" customHeight="1">
      <c r="A947" s="34" t="inlineStr">
        <is>
          <t>GT's</t>
        </is>
      </c>
      <c r="B947" s="34" t="inlineStr">
        <is>
          <t>GT's Synergy Raw Kombucha | Gingerberry | 8 pack 480mL</t>
        </is>
      </c>
      <c r="C947" s="34" t="inlineStr">
        <is>
          <t>3) Functional beverage (still/sparkling)</t>
        </is>
      </c>
      <c r="D947" s="49">
        <f>IF('M3 Functional Beverage'!F211="","",'M3 Functional Beverage'!F211)</f>
        <v/>
      </c>
      <c r="E947" s="52">
        <f>IF('M3 Functional Beverage'!J211="","",'M3 Functional Beverage'!J211)</f>
        <v/>
      </c>
      <c r="F947" s="50">
        <f>IF('M3 Functional Beverage'!K211="","",'M3 Functional Beverage'!K211)</f>
        <v/>
      </c>
      <c r="G947" s="49">
        <f>IF('M3 Functional Beverage'!AM211="","",'M3 Functional Beverage'!AM211)</f>
        <v/>
      </c>
      <c r="H947" s="50">
        <f>IF('M3 Functional Beverage'!N211="","",'M3 Functional Beverage'!N211)</f>
        <v/>
      </c>
      <c r="I947" s="34">
        <f>IF('M3 Functional Beverage'!AJ211="","",'M3 Functional Beverage'!AJ211)</f>
        <v/>
      </c>
      <c r="J947" s="34" t="inlineStr">
        <is>
          <t>Capture live promo to assess.</t>
        </is>
      </c>
    </row>
    <row r="948" ht="28" customHeight="1">
      <c r="A948" s="34" t="inlineStr">
        <is>
          <t>GT's</t>
        </is>
      </c>
      <c r="B948" s="34" t="inlineStr">
        <is>
          <t>GT's Synergy Raw Kombucha | Gingerberry | 12 pack 480mL</t>
        </is>
      </c>
      <c r="C948" s="34" t="inlineStr">
        <is>
          <t>3) Functional beverage (still/sparkling)</t>
        </is>
      </c>
      <c r="D948" s="49">
        <f>IF('M3 Functional Beverage'!F212="","",'M3 Functional Beverage'!F212)</f>
        <v/>
      </c>
      <c r="E948" s="52">
        <f>IF('M3 Functional Beverage'!J212="","",'M3 Functional Beverage'!J212)</f>
        <v/>
      </c>
      <c r="F948" s="50">
        <f>IF('M3 Functional Beverage'!K212="","",'M3 Functional Beverage'!K212)</f>
        <v/>
      </c>
      <c r="G948" s="49">
        <f>IF('M3 Functional Beverage'!AM212="","",'M3 Functional Beverage'!AM212)</f>
        <v/>
      </c>
      <c r="H948" s="50">
        <f>IF('M3 Functional Beverage'!N212="","",'M3 Functional Beverage'!N212)</f>
        <v/>
      </c>
      <c r="I948" s="34">
        <f>IF('M3 Functional Beverage'!AJ212="","",'M3 Functional Beverage'!AJ212)</f>
        <v/>
      </c>
      <c r="J948" s="34" t="inlineStr">
        <is>
          <t>Capture live promo to assess.</t>
        </is>
      </c>
    </row>
    <row r="949" ht="28" customHeight="1">
      <c r="A949" s="34" t="inlineStr">
        <is>
          <t>GT's</t>
        </is>
      </c>
      <c r="B949" s="34" t="inlineStr">
        <is>
          <t>GT's Synergy Raw Kombucha | Gingerberry | 18 pack 480mL</t>
        </is>
      </c>
      <c r="C949" s="34" t="inlineStr">
        <is>
          <t>3) Functional beverage (still/sparkling)</t>
        </is>
      </c>
      <c r="D949" s="49">
        <f>IF('M3 Functional Beverage'!F213="","",'M3 Functional Beverage'!F213)</f>
        <v/>
      </c>
      <c r="E949" s="52">
        <f>IF('M3 Functional Beverage'!J213="","",'M3 Functional Beverage'!J213)</f>
        <v/>
      </c>
      <c r="F949" s="50">
        <f>IF('M3 Functional Beverage'!K213="","",'M3 Functional Beverage'!K213)</f>
        <v/>
      </c>
      <c r="G949" s="49">
        <f>IF('M3 Functional Beverage'!AM213="","",'M3 Functional Beverage'!AM213)</f>
        <v/>
      </c>
      <c r="H949" s="50">
        <f>IF('M3 Functional Beverage'!N213="","",'M3 Functional Beverage'!N213)</f>
        <v/>
      </c>
      <c r="I949" s="34">
        <f>IF('M3 Functional Beverage'!AJ213="","",'M3 Functional Beverage'!AJ213)</f>
        <v/>
      </c>
      <c r="J949" s="34" t="inlineStr">
        <is>
          <t>Capture live promo to assess.</t>
        </is>
      </c>
    </row>
    <row r="950" ht="28" customHeight="1">
      <c r="A950" s="34" t="inlineStr">
        <is>
          <t>GT's</t>
        </is>
      </c>
      <c r="B950" s="34" t="inlineStr">
        <is>
          <t>GT's Synergy Raw Kombucha | Gingerberry | 24 pack 480mL</t>
        </is>
      </c>
      <c r="C950" s="34" t="inlineStr">
        <is>
          <t>3) Functional beverage (still/sparkling)</t>
        </is>
      </c>
      <c r="D950" s="49">
        <f>IF('M3 Functional Beverage'!F214="","",'M3 Functional Beverage'!F214)</f>
        <v/>
      </c>
      <c r="E950" s="52">
        <f>IF('M3 Functional Beverage'!J214="","",'M3 Functional Beverage'!J214)</f>
        <v/>
      </c>
      <c r="F950" s="50">
        <f>IF('M3 Functional Beverage'!K214="","",'M3 Functional Beverage'!K214)</f>
        <v/>
      </c>
      <c r="G950" s="49">
        <f>IF('M3 Functional Beverage'!AM214="","",'M3 Functional Beverage'!AM214)</f>
        <v/>
      </c>
      <c r="H950" s="50">
        <f>IF('M3 Functional Beverage'!N214="","",'M3 Functional Beverage'!N214)</f>
        <v/>
      </c>
      <c r="I950" s="34">
        <f>IF('M3 Functional Beverage'!AJ214="","",'M3 Functional Beverage'!AJ214)</f>
        <v/>
      </c>
      <c r="J950" s="34" t="inlineStr">
        <is>
          <t>Capture live promo to assess.</t>
        </is>
      </c>
    </row>
    <row r="951" ht="28" customHeight="1">
      <c r="A951" s="34" t="inlineStr">
        <is>
          <t>GT's</t>
        </is>
      </c>
      <c r="B951" s="34" t="inlineStr">
        <is>
          <t>GT's Synergy Raw Kombucha | Strawberry Lemonade | single 480mL</t>
        </is>
      </c>
      <c r="C951" s="34" t="inlineStr">
        <is>
          <t>3) Functional beverage (still/sparkling)</t>
        </is>
      </c>
      <c r="D951" s="49">
        <f>IF('M3 Functional Beverage'!F215="","",'M3 Functional Beverage'!F215)</f>
        <v/>
      </c>
      <c r="E951" s="52">
        <f>IF('M3 Functional Beverage'!J215="","",'M3 Functional Beverage'!J215)</f>
        <v/>
      </c>
      <c r="F951" s="50">
        <f>IF('M3 Functional Beverage'!K215="","",'M3 Functional Beverage'!K215)</f>
        <v/>
      </c>
      <c r="G951" s="49">
        <f>IF('M3 Functional Beverage'!AM215="","",'M3 Functional Beverage'!AM215)</f>
        <v/>
      </c>
      <c r="H951" s="50">
        <f>IF('M3 Functional Beverage'!N215="","",'M3 Functional Beverage'!N215)</f>
        <v/>
      </c>
      <c r="I951" s="34">
        <f>IF('M3 Functional Beverage'!AJ215="","",'M3 Functional Beverage'!AJ215)</f>
        <v/>
      </c>
      <c r="J951" s="34" t="inlineStr">
        <is>
          <t>Capture live promo to assess.</t>
        </is>
      </c>
    </row>
    <row r="952" ht="28" customHeight="1">
      <c r="A952" s="34" t="inlineStr">
        <is>
          <t>GT's</t>
        </is>
      </c>
      <c r="B952" s="34" t="inlineStr">
        <is>
          <t>GT's Synergy Raw Kombucha | Strawberry Lemonade | 8 pack 480mL</t>
        </is>
      </c>
      <c r="C952" s="34" t="inlineStr">
        <is>
          <t>3) Functional beverage (still/sparkling)</t>
        </is>
      </c>
      <c r="D952" s="49">
        <f>IF('M3 Functional Beverage'!F216="","",'M3 Functional Beverage'!F216)</f>
        <v/>
      </c>
      <c r="E952" s="52">
        <f>IF('M3 Functional Beverage'!J216="","",'M3 Functional Beverage'!J216)</f>
        <v/>
      </c>
      <c r="F952" s="50">
        <f>IF('M3 Functional Beverage'!K216="","",'M3 Functional Beverage'!K216)</f>
        <v/>
      </c>
      <c r="G952" s="49">
        <f>IF('M3 Functional Beverage'!AM216="","",'M3 Functional Beverage'!AM216)</f>
        <v/>
      </c>
      <c r="H952" s="50">
        <f>IF('M3 Functional Beverage'!N216="","",'M3 Functional Beverage'!N216)</f>
        <v/>
      </c>
      <c r="I952" s="34">
        <f>IF('M3 Functional Beverage'!AJ216="","",'M3 Functional Beverage'!AJ216)</f>
        <v/>
      </c>
      <c r="J952" s="34" t="inlineStr">
        <is>
          <t>Capture live promo to assess.</t>
        </is>
      </c>
    </row>
    <row r="953" ht="28" customHeight="1">
      <c r="A953" s="34" t="inlineStr">
        <is>
          <t>GT's</t>
        </is>
      </c>
      <c r="B953" s="34" t="inlineStr">
        <is>
          <t>GT's Synergy Raw Kombucha | Strawberry Lemonade | 12 pack 480mL</t>
        </is>
      </c>
      <c r="C953" s="34" t="inlineStr">
        <is>
          <t>3) Functional beverage (still/sparkling)</t>
        </is>
      </c>
      <c r="D953" s="49">
        <f>IF('M3 Functional Beverage'!F217="","",'M3 Functional Beverage'!F217)</f>
        <v/>
      </c>
      <c r="E953" s="52">
        <f>IF('M3 Functional Beverage'!J217="","",'M3 Functional Beverage'!J217)</f>
        <v/>
      </c>
      <c r="F953" s="50">
        <f>IF('M3 Functional Beverage'!K217="","",'M3 Functional Beverage'!K217)</f>
        <v/>
      </c>
      <c r="G953" s="49">
        <f>IF('M3 Functional Beverage'!AM217="","",'M3 Functional Beverage'!AM217)</f>
        <v/>
      </c>
      <c r="H953" s="50">
        <f>IF('M3 Functional Beverage'!N217="","",'M3 Functional Beverage'!N217)</f>
        <v/>
      </c>
      <c r="I953" s="34">
        <f>IF('M3 Functional Beverage'!AJ217="","",'M3 Functional Beverage'!AJ217)</f>
        <v/>
      </c>
      <c r="J953" s="34" t="inlineStr">
        <is>
          <t>Capture live promo to assess.</t>
        </is>
      </c>
    </row>
    <row r="954" ht="28" customHeight="1">
      <c r="A954" s="34" t="inlineStr">
        <is>
          <t>GT's</t>
        </is>
      </c>
      <c r="B954" s="34" t="inlineStr">
        <is>
          <t>GT's Synergy Raw Kombucha | Strawberry Lemonade | 18 pack 480mL</t>
        </is>
      </c>
      <c r="C954" s="34" t="inlineStr">
        <is>
          <t>3) Functional beverage (still/sparkling)</t>
        </is>
      </c>
      <c r="D954" s="49">
        <f>IF('M3 Functional Beverage'!F218="","",'M3 Functional Beverage'!F218)</f>
        <v/>
      </c>
      <c r="E954" s="52">
        <f>IF('M3 Functional Beverage'!J218="","",'M3 Functional Beverage'!J218)</f>
        <v/>
      </c>
      <c r="F954" s="50">
        <f>IF('M3 Functional Beverage'!K218="","",'M3 Functional Beverage'!K218)</f>
        <v/>
      </c>
      <c r="G954" s="49">
        <f>IF('M3 Functional Beverage'!AM218="","",'M3 Functional Beverage'!AM218)</f>
        <v/>
      </c>
      <c r="H954" s="50">
        <f>IF('M3 Functional Beverage'!N218="","",'M3 Functional Beverage'!N218)</f>
        <v/>
      </c>
      <c r="I954" s="34">
        <f>IF('M3 Functional Beverage'!AJ218="","",'M3 Functional Beverage'!AJ218)</f>
        <v/>
      </c>
      <c r="J954" s="34" t="inlineStr">
        <is>
          <t>Capture live promo to assess.</t>
        </is>
      </c>
    </row>
    <row r="955" ht="28" customHeight="1">
      <c r="A955" s="34" t="inlineStr">
        <is>
          <t>GT's</t>
        </is>
      </c>
      <c r="B955" s="34" t="inlineStr">
        <is>
          <t>GT's Synergy Raw Kombucha | Strawberry Lemonade | 24 pack 480mL</t>
        </is>
      </c>
      <c r="C955" s="34" t="inlineStr">
        <is>
          <t>3) Functional beverage (still/sparkling)</t>
        </is>
      </c>
      <c r="D955" s="49">
        <f>IF('M3 Functional Beverage'!F219="","",'M3 Functional Beverage'!F219)</f>
        <v/>
      </c>
      <c r="E955" s="52">
        <f>IF('M3 Functional Beverage'!J219="","",'M3 Functional Beverage'!J219)</f>
        <v/>
      </c>
      <c r="F955" s="50">
        <f>IF('M3 Functional Beverage'!K219="","",'M3 Functional Beverage'!K219)</f>
        <v/>
      </c>
      <c r="G955" s="49">
        <f>IF('M3 Functional Beverage'!AM219="","",'M3 Functional Beverage'!AM219)</f>
        <v/>
      </c>
      <c r="H955" s="50">
        <f>IF('M3 Functional Beverage'!N219="","",'M3 Functional Beverage'!N219)</f>
        <v/>
      </c>
      <c r="I955" s="34">
        <f>IF('M3 Functional Beverage'!AJ219="","",'M3 Functional Beverage'!AJ219)</f>
        <v/>
      </c>
      <c r="J955" s="34" t="inlineStr">
        <is>
          <t>Capture live promo to assess.</t>
        </is>
      </c>
    </row>
    <row r="956" ht="28" customHeight="1">
      <c r="A956" s="34" t="inlineStr">
        <is>
          <t>GT's</t>
        </is>
      </c>
      <c r="B956" s="34" t="inlineStr">
        <is>
          <t>GT's Synergy Raw Kombucha | Cosmic Cranberry | single 480mL</t>
        </is>
      </c>
      <c r="C956" s="34" t="inlineStr">
        <is>
          <t>3) Functional beverage (still/sparkling)</t>
        </is>
      </c>
      <c r="D956" s="49">
        <f>IF('M3 Functional Beverage'!F220="","",'M3 Functional Beverage'!F220)</f>
        <v/>
      </c>
      <c r="E956" s="52">
        <f>IF('M3 Functional Beverage'!J220="","",'M3 Functional Beverage'!J220)</f>
        <v/>
      </c>
      <c r="F956" s="50">
        <f>IF('M3 Functional Beverage'!K220="","",'M3 Functional Beverage'!K220)</f>
        <v/>
      </c>
      <c r="G956" s="49">
        <f>IF('M3 Functional Beverage'!AM220="","",'M3 Functional Beverage'!AM220)</f>
        <v/>
      </c>
      <c r="H956" s="50">
        <f>IF('M3 Functional Beverage'!N220="","",'M3 Functional Beverage'!N220)</f>
        <v/>
      </c>
      <c r="I956" s="34">
        <f>IF('M3 Functional Beverage'!AJ220="","",'M3 Functional Beverage'!AJ220)</f>
        <v/>
      </c>
      <c r="J956" s="34" t="inlineStr">
        <is>
          <t>Capture live promo to assess.</t>
        </is>
      </c>
    </row>
    <row r="957" ht="28" customHeight="1">
      <c r="A957" s="34" t="inlineStr">
        <is>
          <t>GT's</t>
        </is>
      </c>
      <c r="B957" s="34" t="inlineStr">
        <is>
          <t>GT's Synergy Raw Kombucha | Cosmic Cranberry | 8 pack 480mL</t>
        </is>
      </c>
      <c r="C957" s="34" t="inlineStr">
        <is>
          <t>3) Functional beverage (still/sparkling)</t>
        </is>
      </c>
      <c r="D957" s="49">
        <f>IF('M3 Functional Beverage'!F221="","",'M3 Functional Beverage'!F221)</f>
        <v/>
      </c>
      <c r="E957" s="52">
        <f>IF('M3 Functional Beverage'!J221="","",'M3 Functional Beverage'!J221)</f>
        <v/>
      </c>
      <c r="F957" s="50">
        <f>IF('M3 Functional Beverage'!K221="","",'M3 Functional Beverage'!K221)</f>
        <v/>
      </c>
      <c r="G957" s="49">
        <f>IF('M3 Functional Beverage'!AM221="","",'M3 Functional Beverage'!AM221)</f>
        <v/>
      </c>
      <c r="H957" s="50">
        <f>IF('M3 Functional Beverage'!N221="","",'M3 Functional Beverage'!N221)</f>
        <v/>
      </c>
      <c r="I957" s="34">
        <f>IF('M3 Functional Beverage'!AJ221="","",'M3 Functional Beverage'!AJ221)</f>
        <v/>
      </c>
      <c r="J957" s="34" t="inlineStr">
        <is>
          <t>Capture live promo to assess.</t>
        </is>
      </c>
    </row>
    <row r="958" ht="28" customHeight="1">
      <c r="A958" s="34" t="inlineStr">
        <is>
          <t>GT's</t>
        </is>
      </c>
      <c r="B958" s="34" t="inlineStr">
        <is>
          <t>GT's Synergy Raw Kombucha | Cosmic Cranberry | 12 pack 480mL</t>
        </is>
      </c>
      <c r="C958" s="34" t="inlineStr">
        <is>
          <t>3) Functional beverage (still/sparkling)</t>
        </is>
      </c>
      <c r="D958" s="49">
        <f>IF('M3 Functional Beverage'!F222="","",'M3 Functional Beverage'!F222)</f>
        <v/>
      </c>
      <c r="E958" s="52">
        <f>IF('M3 Functional Beverage'!J222="","",'M3 Functional Beverage'!J222)</f>
        <v/>
      </c>
      <c r="F958" s="50">
        <f>IF('M3 Functional Beverage'!K222="","",'M3 Functional Beverage'!K222)</f>
        <v/>
      </c>
      <c r="G958" s="49">
        <f>IF('M3 Functional Beverage'!AM222="","",'M3 Functional Beverage'!AM222)</f>
        <v/>
      </c>
      <c r="H958" s="50">
        <f>IF('M3 Functional Beverage'!N222="","",'M3 Functional Beverage'!N222)</f>
        <v/>
      </c>
      <c r="I958" s="34">
        <f>IF('M3 Functional Beverage'!AJ222="","",'M3 Functional Beverage'!AJ222)</f>
        <v/>
      </c>
      <c r="J958" s="34" t="inlineStr">
        <is>
          <t>Capture live promo to assess.</t>
        </is>
      </c>
    </row>
    <row r="959" ht="28" customHeight="1">
      <c r="A959" s="34" t="inlineStr">
        <is>
          <t>GT's</t>
        </is>
      </c>
      <c r="B959" s="34" t="inlineStr">
        <is>
          <t>GT's Synergy Raw Kombucha | Cosmic Cranberry | 18 pack 480mL</t>
        </is>
      </c>
      <c r="C959" s="34" t="inlineStr">
        <is>
          <t>3) Functional beverage (still/sparkling)</t>
        </is>
      </c>
      <c r="D959" s="49">
        <f>IF('M3 Functional Beverage'!F223="","",'M3 Functional Beverage'!F223)</f>
        <v/>
      </c>
      <c r="E959" s="52">
        <f>IF('M3 Functional Beverage'!J223="","",'M3 Functional Beverage'!J223)</f>
        <v/>
      </c>
      <c r="F959" s="50">
        <f>IF('M3 Functional Beverage'!K223="","",'M3 Functional Beverage'!K223)</f>
        <v/>
      </c>
      <c r="G959" s="49">
        <f>IF('M3 Functional Beverage'!AM223="","",'M3 Functional Beverage'!AM223)</f>
        <v/>
      </c>
      <c r="H959" s="50">
        <f>IF('M3 Functional Beverage'!N223="","",'M3 Functional Beverage'!N223)</f>
        <v/>
      </c>
      <c r="I959" s="34">
        <f>IF('M3 Functional Beverage'!AJ223="","",'M3 Functional Beverage'!AJ223)</f>
        <v/>
      </c>
      <c r="J959" s="34" t="inlineStr">
        <is>
          <t>Capture live promo to assess.</t>
        </is>
      </c>
    </row>
    <row r="960" ht="28" customHeight="1">
      <c r="A960" s="34" t="inlineStr">
        <is>
          <t>GT's</t>
        </is>
      </c>
      <c r="B960" s="34" t="inlineStr">
        <is>
          <t>GT's Synergy Raw Kombucha | Cosmic Cranberry | 24 pack 480mL</t>
        </is>
      </c>
      <c r="C960" s="34" t="inlineStr">
        <is>
          <t>3) Functional beverage (still/sparkling)</t>
        </is>
      </c>
      <c r="D960" s="49">
        <f>IF('M3 Functional Beverage'!F224="","",'M3 Functional Beverage'!F224)</f>
        <v/>
      </c>
      <c r="E960" s="52">
        <f>IF('M3 Functional Beverage'!J224="","",'M3 Functional Beverage'!J224)</f>
        <v/>
      </c>
      <c r="F960" s="50">
        <f>IF('M3 Functional Beverage'!K224="","",'M3 Functional Beverage'!K224)</f>
        <v/>
      </c>
      <c r="G960" s="49">
        <f>IF('M3 Functional Beverage'!AM224="","",'M3 Functional Beverage'!AM224)</f>
        <v/>
      </c>
      <c r="H960" s="50">
        <f>IF('M3 Functional Beverage'!N224="","",'M3 Functional Beverage'!N224)</f>
        <v/>
      </c>
      <c r="I960" s="34">
        <f>IF('M3 Functional Beverage'!AJ224="","",'M3 Functional Beverage'!AJ224)</f>
        <v/>
      </c>
      <c r="J960" s="34" t="inlineStr">
        <is>
          <t>Capture live promo to assess.</t>
        </is>
      </c>
    </row>
    <row r="961" ht="28" customHeight="1">
      <c r="A961" s="34" t="inlineStr">
        <is>
          <t>Health-Ade</t>
        </is>
      </c>
      <c r="B961" s="34" t="inlineStr">
        <is>
          <t>Health-Ade Kombucha | Pink Lady Apple | single 473mL</t>
        </is>
      </c>
      <c r="C961" s="34" t="inlineStr">
        <is>
          <t>3) Functional beverage (still/sparkling)</t>
        </is>
      </c>
      <c r="D961" s="49">
        <f>IF('M3 Functional Beverage'!F225="","",'M3 Functional Beverage'!F225)</f>
        <v/>
      </c>
      <c r="E961" s="52">
        <f>IF('M3 Functional Beverage'!J225="","",'M3 Functional Beverage'!J225)</f>
        <v/>
      </c>
      <c r="F961" s="50">
        <f>IF('M3 Functional Beverage'!K225="","",'M3 Functional Beverage'!K225)</f>
        <v/>
      </c>
      <c r="G961" s="49">
        <f>IF('M3 Functional Beverage'!AM225="","",'M3 Functional Beverage'!AM225)</f>
        <v/>
      </c>
      <c r="H961" s="50">
        <f>IF('M3 Functional Beverage'!N225="","",'M3 Functional Beverage'!N225)</f>
        <v/>
      </c>
      <c r="I961" s="34">
        <f>IF('M3 Functional Beverage'!AJ225="","",'M3 Functional Beverage'!AJ225)</f>
        <v/>
      </c>
      <c r="J961" s="34" t="inlineStr">
        <is>
          <t>Capture live promo to assess.</t>
        </is>
      </c>
    </row>
    <row r="962" ht="28" customHeight="1">
      <c r="A962" s="34" t="inlineStr">
        <is>
          <t>Health-Ade</t>
        </is>
      </c>
      <c r="B962" s="34" t="inlineStr">
        <is>
          <t>Health-Ade Kombucha | Pink Lady Apple | 8 pack 473mL</t>
        </is>
      </c>
      <c r="C962" s="34" t="inlineStr">
        <is>
          <t>3) Functional beverage (still/sparkling)</t>
        </is>
      </c>
      <c r="D962" s="49">
        <f>IF('M3 Functional Beverage'!F226="","",'M3 Functional Beverage'!F226)</f>
        <v/>
      </c>
      <c r="E962" s="52">
        <f>IF('M3 Functional Beverage'!J226="","",'M3 Functional Beverage'!J226)</f>
        <v/>
      </c>
      <c r="F962" s="50">
        <f>IF('M3 Functional Beverage'!K226="","",'M3 Functional Beverage'!K226)</f>
        <v/>
      </c>
      <c r="G962" s="49">
        <f>IF('M3 Functional Beverage'!AM226="","",'M3 Functional Beverage'!AM226)</f>
        <v/>
      </c>
      <c r="H962" s="50">
        <f>IF('M3 Functional Beverage'!N226="","",'M3 Functional Beverage'!N226)</f>
        <v/>
      </c>
      <c r="I962" s="34">
        <f>IF('M3 Functional Beverage'!AJ226="","",'M3 Functional Beverage'!AJ226)</f>
        <v/>
      </c>
      <c r="J962" s="34" t="inlineStr">
        <is>
          <t>Capture live promo to assess.</t>
        </is>
      </c>
    </row>
    <row r="963" ht="28" customHeight="1">
      <c r="A963" s="34" t="inlineStr">
        <is>
          <t>Health-Ade</t>
        </is>
      </c>
      <c r="B963" s="34" t="inlineStr">
        <is>
          <t>Health-Ade Kombucha | Pink Lady Apple | 12 pack 473mL</t>
        </is>
      </c>
      <c r="C963" s="34" t="inlineStr">
        <is>
          <t>3) Functional beverage (still/sparkling)</t>
        </is>
      </c>
      <c r="D963" s="49">
        <f>IF('M3 Functional Beverage'!F227="","",'M3 Functional Beverage'!F227)</f>
        <v/>
      </c>
      <c r="E963" s="52">
        <f>IF('M3 Functional Beverage'!J227="","",'M3 Functional Beverage'!J227)</f>
        <v/>
      </c>
      <c r="F963" s="50">
        <f>IF('M3 Functional Beverage'!K227="","",'M3 Functional Beverage'!K227)</f>
        <v/>
      </c>
      <c r="G963" s="49">
        <f>IF('M3 Functional Beverage'!AM227="","",'M3 Functional Beverage'!AM227)</f>
        <v/>
      </c>
      <c r="H963" s="50">
        <f>IF('M3 Functional Beverage'!N227="","",'M3 Functional Beverage'!N227)</f>
        <v/>
      </c>
      <c r="I963" s="34">
        <f>IF('M3 Functional Beverage'!AJ227="","",'M3 Functional Beverage'!AJ227)</f>
        <v/>
      </c>
      <c r="J963" s="34" t="inlineStr">
        <is>
          <t>Capture live promo to assess.</t>
        </is>
      </c>
    </row>
    <row r="964" ht="28" customHeight="1">
      <c r="A964" s="34" t="inlineStr">
        <is>
          <t>Health-Ade</t>
        </is>
      </c>
      <c r="B964" s="34" t="inlineStr">
        <is>
          <t>Health-Ade Kombucha | Pink Lady Apple | 18 pack 473mL</t>
        </is>
      </c>
      <c r="C964" s="34" t="inlineStr">
        <is>
          <t>3) Functional beverage (still/sparkling)</t>
        </is>
      </c>
      <c r="D964" s="49">
        <f>IF('M3 Functional Beverage'!F228="","",'M3 Functional Beverage'!F228)</f>
        <v/>
      </c>
      <c r="E964" s="52">
        <f>IF('M3 Functional Beverage'!J228="","",'M3 Functional Beverage'!J228)</f>
        <v/>
      </c>
      <c r="F964" s="50">
        <f>IF('M3 Functional Beverage'!K228="","",'M3 Functional Beverage'!K228)</f>
        <v/>
      </c>
      <c r="G964" s="49">
        <f>IF('M3 Functional Beverage'!AM228="","",'M3 Functional Beverage'!AM228)</f>
        <v/>
      </c>
      <c r="H964" s="50">
        <f>IF('M3 Functional Beverage'!N228="","",'M3 Functional Beverage'!N228)</f>
        <v/>
      </c>
      <c r="I964" s="34">
        <f>IF('M3 Functional Beverage'!AJ228="","",'M3 Functional Beverage'!AJ228)</f>
        <v/>
      </c>
      <c r="J964" s="34" t="inlineStr">
        <is>
          <t>Capture live promo to assess.</t>
        </is>
      </c>
    </row>
    <row r="965" ht="28" customHeight="1">
      <c r="A965" s="34" t="inlineStr">
        <is>
          <t>Health-Ade</t>
        </is>
      </c>
      <c r="B965" s="34" t="inlineStr">
        <is>
          <t>Health-Ade Kombucha | Pink Lady Apple | 24 pack 473mL</t>
        </is>
      </c>
      <c r="C965" s="34" t="inlineStr">
        <is>
          <t>3) Functional beverage (still/sparkling)</t>
        </is>
      </c>
      <c r="D965" s="49">
        <f>IF('M3 Functional Beverage'!F229="","",'M3 Functional Beverage'!F229)</f>
        <v/>
      </c>
      <c r="E965" s="52">
        <f>IF('M3 Functional Beverage'!J229="","",'M3 Functional Beverage'!J229)</f>
        <v/>
      </c>
      <c r="F965" s="50">
        <f>IF('M3 Functional Beverage'!K229="","",'M3 Functional Beverage'!K229)</f>
        <v/>
      </c>
      <c r="G965" s="49">
        <f>IF('M3 Functional Beverage'!AM229="","",'M3 Functional Beverage'!AM229)</f>
        <v/>
      </c>
      <c r="H965" s="50">
        <f>IF('M3 Functional Beverage'!N229="","",'M3 Functional Beverage'!N229)</f>
        <v/>
      </c>
      <c r="I965" s="34">
        <f>IF('M3 Functional Beverage'!AJ229="","",'M3 Functional Beverage'!AJ229)</f>
        <v/>
      </c>
      <c r="J965" s="34" t="inlineStr">
        <is>
          <t>Capture live promo to assess.</t>
        </is>
      </c>
    </row>
    <row r="966" ht="28" customHeight="1">
      <c r="A966" s="34" t="inlineStr">
        <is>
          <t>Health-Ade</t>
        </is>
      </c>
      <c r="B966" s="34" t="inlineStr">
        <is>
          <t>Health-Ade Kombucha | Pomegranate | single 473mL</t>
        </is>
      </c>
      <c r="C966" s="34" t="inlineStr">
        <is>
          <t>3) Functional beverage (still/sparkling)</t>
        </is>
      </c>
      <c r="D966" s="49">
        <f>IF('M3 Functional Beverage'!F230="","",'M3 Functional Beverage'!F230)</f>
        <v/>
      </c>
      <c r="E966" s="52">
        <f>IF('M3 Functional Beverage'!J230="","",'M3 Functional Beverage'!J230)</f>
        <v/>
      </c>
      <c r="F966" s="50">
        <f>IF('M3 Functional Beverage'!K230="","",'M3 Functional Beverage'!K230)</f>
        <v/>
      </c>
      <c r="G966" s="49">
        <f>IF('M3 Functional Beverage'!AM230="","",'M3 Functional Beverage'!AM230)</f>
        <v/>
      </c>
      <c r="H966" s="50">
        <f>IF('M3 Functional Beverage'!N230="","",'M3 Functional Beverage'!N230)</f>
        <v/>
      </c>
      <c r="I966" s="34">
        <f>IF('M3 Functional Beverage'!AJ230="","",'M3 Functional Beverage'!AJ230)</f>
        <v/>
      </c>
      <c r="J966" s="34" t="inlineStr">
        <is>
          <t>Capture live promo to assess.</t>
        </is>
      </c>
    </row>
    <row r="967" ht="28" customHeight="1">
      <c r="A967" s="34" t="inlineStr">
        <is>
          <t>Health-Ade</t>
        </is>
      </c>
      <c r="B967" s="34" t="inlineStr">
        <is>
          <t>Health-Ade Kombucha | Pomegranate | 8 pack 473mL</t>
        </is>
      </c>
      <c r="C967" s="34" t="inlineStr">
        <is>
          <t>3) Functional beverage (still/sparkling)</t>
        </is>
      </c>
      <c r="D967" s="49">
        <f>IF('M3 Functional Beverage'!F231="","",'M3 Functional Beverage'!F231)</f>
        <v/>
      </c>
      <c r="E967" s="52">
        <f>IF('M3 Functional Beverage'!J231="","",'M3 Functional Beverage'!J231)</f>
        <v/>
      </c>
      <c r="F967" s="50">
        <f>IF('M3 Functional Beverage'!K231="","",'M3 Functional Beverage'!K231)</f>
        <v/>
      </c>
      <c r="G967" s="49">
        <f>IF('M3 Functional Beverage'!AM231="","",'M3 Functional Beverage'!AM231)</f>
        <v/>
      </c>
      <c r="H967" s="50">
        <f>IF('M3 Functional Beverage'!N231="","",'M3 Functional Beverage'!N231)</f>
        <v/>
      </c>
      <c r="I967" s="34">
        <f>IF('M3 Functional Beverage'!AJ231="","",'M3 Functional Beverage'!AJ231)</f>
        <v/>
      </c>
      <c r="J967" s="34" t="inlineStr">
        <is>
          <t>Capture live promo to assess.</t>
        </is>
      </c>
    </row>
    <row r="968" ht="28" customHeight="1">
      <c r="A968" s="34" t="inlineStr">
        <is>
          <t>Health-Ade</t>
        </is>
      </c>
      <c r="B968" s="34" t="inlineStr">
        <is>
          <t>Health-Ade Kombucha | Pomegranate | 12 pack 473mL</t>
        </is>
      </c>
      <c r="C968" s="34" t="inlineStr">
        <is>
          <t>3) Functional beverage (still/sparkling)</t>
        </is>
      </c>
      <c r="D968" s="49">
        <f>IF('M3 Functional Beverage'!F232="","",'M3 Functional Beverage'!F232)</f>
        <v/>
      </c>
      <c r="E968" s="52">
        <f>IF('M3 Functional Beverage'!J232="","",'M3 Functional Beverage'!J232)</f>
        <v/>
      </c>
      <c r="F968" s="50">
        <f>IF('M3 Functional Beverage'!K232="","",'M3 Functional Beverage'!K232)</f>
        <v/>
      </c>
      <c r="G968" s="49">
        <f>IF('M3 Functional Beverage'!AM232="","",'M3 Functional Beverage'!AM232)</f>
        <v/>
      </c>
      <c r="H968" s="50">
        <f>IF('M3 Functional Beverage'!N232="","",'M3 Functional Beverage'!N232)</f>
        <v/>
      </c>
      <c r="I968" s="34">
        <f>IF('M3 Functional Beverage'!AJ232="","",'M3 Functional Beverage'!AJ232)</f>
        <v/>
      </c>
      <c r="J968" s="34" t="inlineStr">
        <is>
          <t>Capture live promo to assess.</t>
        </is>
      </c>
    </row>
    <row r="969" ht="28" customHeight="1">
      <c r="A969" s="34" t="inlineStr">
        <is>
          <t>Health-Ade</t>
        </is>
      </c>
      <c r="B969" s="34" t="inlineStr">
        <is>
          <t>Health-Ade Kombucha | Pomegranate | 18 pack 473mL</t>
        </is>
      </c>
      <c r="C969" s="34" t="inlineStr">
        <is>
          <t>3) Functional beverage (still/sparkling)</t>
        </is>
      </c>
      <c r="D969" s="49">
        <f>IF('M3 Functional Beverage'!F233="","",'M3 Functional Beverage'!F233)</f>
        <v/>
      </c>
      <c r="E969" s="52">
        <f>IF('M3 Functional Beverage'!J233="","",'M3 Functional Beverage'!J233)</f>
        <v/>
      </c>
      <c r="F969" s="50">
        <f>IF('M3 Functional Beverage'!K233="","",'M3 Functional Beverage'!K233)</f>
        <v/>
      </c>
      <c r="G969" s="49">
        <f>IF('M3 Functional Beverage'!AM233="","",'M3 Functional Beverage'!AM233)</f>
        <v/>
      </c>
      <c r="H969" s="50">
        <f>IF('M3 Functional Beverage'!N233="","",'M3 Functional Beverage'!N233)</f>
        <v/>
      </c>
      <c r="I969" s="34">
        <f>IF('M3 Functional Beverage'!AJ233="","",'M3 Functional Beverage'!AJ233)</f>
        <v/>
      </c>
      <c r="J969" s="34" t="inlineStr">
        <is>
          <t>Capture live promo to assess.</t>
        </is>
      </c>
    </row>
    <row r="970" ht="28" customHeight="1">
      <c r="A970" s="34" t="inlineStr">
        <is>
          <t>Health-Ade</t>
        </is>
      </c>
      <c r="B970" s="34" t="inlineStr">
        <is>
          <t>Health-Ade Kombucha | Pomegranate | 24 pack 473mL</t>
        </is>
      </c>
      <c r="C970" s="34" t="inlineStr">
        <is>
          <t>3) Functional beverage (still/sparkling)</t>
        </is>
      </c>
      <c r="D970" s="49">
        <f>IF('M3 Functional Beverage'!F234="","",'M3 Functional Beverage'!F234)</f>
        <v/>
      </c>
      <c r="E970" s="52">
        <f>IF('M3 Functional Beverage'!J234="","",'M3 Functional Beverage'!J234)</f>
        <v/>
      </c>
      <c r="F970" s="50">
        <f>IF('M3 Functional Beverage'!K234="","",'M3 Functional Beverage'!K234)</f>
        <v/>
      </c>
      <c r="G970" s="49">
        <f>IF('M3 Functional Beverage'!AM234="","",'M3 Functional Beverage'!AM234)</f>
        <v/>
      </c>
      <c r="H970" s="50">
        <f>IF('M3 Functional Beverage'!N234="","",'M3 Functional Beverage'!N234)</f>
        <v/>
      </c>
      <c r="I970" s="34">
        <f>IF('M3 Functional Beverage'!AJ234="","",'M3 Functional Beverage'!AJ234)</f>
        <v/>
      </c>
      <c r="J970" s="34" t="inlineStr">
        <is>
          <t>Capture live promo to assess.</t>
        </is>
      </c>
    </row>
    <row r="971" ht="28" customHeight="1">
      <c r="A971" s="34" t="inlineStr">
        <is>
          <t>Health-Ade</t>
        </is>
      </c>
      <c r="B971" s="34" t="inlineStr">
        <is>
          <t>Health-Ade Kombucha | Ginger Lemon | single 473mL</t>
        </is>
      </c>
      <c r="C971" s="34" t="inlineStr">
        <is>
          <t>3) Functional beverage (still/sparkling)</t>
        </is>
      </c>
      <c r="D971" s="49">
        <f>IF('M3 Functional Beverage'!F235="","",'M3 Functional Beverage'!F235)</f>
        <v/>
      </c>
      <c r="E971" s="52">
        <f>IF('M3 Functional Beverage'!J235="","",'M3 Functional Beverage'!J235)</f>
        <v/>
      </c>
      <c r="F971" s="50">
        <f>IF('M3 Functional Beverage'!K235="","",'M3 Functional Beverage'!K235)</f>
        <v/>
      </c>
      <c r="G971" s="49">
        <f>IF('M3 Functional Beverage'!AM235="","",'M3 Functional Beverage'!AM235)</f>
        <v/>
      </c>
      <c r="H971" s="50">
        <f>IF('M3 Functional Beverage'!N235="","",'M3 Functional Beverage'!N235)</f>
        <v/>
      </c>
      <c r="I971" s="34">
        <f>IF('M3 Functional Beverage'!AJ235="","",'M3 Functional Beverage'!AJ235)</f>
        <v/>
      </c>
      <c r="J971" s="34" t="inlineStr">
        <is>
          <t>Capture live promo to assess.</t>
        </is>
      </c>
    </row>
    <row r="972" ht="28" customHeight="1">
      <c r="A972" s="34" t="inlineStr">
        <is>
          <t>Health-Ade</t>
        </is>
      </c>
      <c r="B972" s="34" t="inlineStr">
        <is>
          <t>Health-Ade Kombucha | Ginger Lemon | 8 pack 473mL</t>
        </is>
      </c>
      <c r="C972" s="34" t="inlineStr">
        <is>
          <t>3) Functional beverage (still/sparkling)</t>
        </is>
      </c>
      <c r="D972" s="49">
        <f>IF('M3 Functional Beverage'!F236="","",'M3 Functional Beverage'!F236)</f>
        <v/>
      </c>
      <c r="E972" s="52">
        <f>IF('M3 Functional Beverage'!J236="","",'M3 Functional Beverage'!J236)</f>
        <v/>
      </c>
      <c r="F972" s="50">
        <f>IF('M3 Functional Beverage'!K236="","",'M3 Functional Beverage'!K236)</f>
        <v/>
      </c>
      <c r="G972" s="49">
        <f>IF('M3 Functional Beverage'!AM236="","",'M3 Functional Beverage'!AM236)</f>
        <v/>
      </c>
      <c r="H972" s="50">
        <f>IF('M3 Functional Beverage'!N236="","",'M3 Functional Beverage'!N236)</f>
        <v/>
      </c>
      <c r="I972" s="34">
        <f>IF('M3 Functional Beverage'!AJ236="","",'M3 Functional Beverage'!AJ236)</f>
        <v/>
      </c>
      <c r="J972" s="34" t="inlineStr">
        <is>
          <t>Capture live promo to assess.</t>
        </is>
      </c>
    </row>
    <row r="973" ht="28" customHeight="1">
      <c r="A973" s="34" t="inlineStr">
        <is>
          <t>Health-Ade</t>
        </is>
      </c>
      <c r="B973" s="34" t="inlineStr">
        <is>
          <t>Health-Ade Kombucha | Ginger Lemon | 12 pack 473mL</t>
        </is>
      </c>
      <c r="C973" s="34" t="inlineStr">
        <is>
          <t>3) Functional beverage (still/sparkling)</t>
        </is>
      </c>
      <c r="D973" s="49">
        <f>IF('M3 Functional Beverage'!F237="","",'M3 Functional Beverage'!F237)</f>
        <v/>
      </c>
      <c r="E973" s="52">
        <f>IF('M3 Functional Beverage'!J237="","",'M3 Functional Beverage'!J237)</f>
        <v/>
      </c>
      <c r="F973" s="50">
        <f>IF('M3 Functional Beverage'!K237="","",'M3 Functional Beverage'!K237)</f>
        <v/>
      </c>
      <c r="G973" s="49">
        <f>IF('M3 Functional Beverage'!AM237="","",'M3 Functional Beverage'!AM237)</f>
        <v/>
      </c>
      <c r="H973" s="50">
        <f>IF('M3 Functional Beverage'!N237="","",'M3 Functional Beverage'!N237)</f>
        <v/>
      </c>
      <c r="I973" s="34">
        <f>IF('M3 Functional Beverage'!AJ237="","",'M3 Functional Beverage'!AJ237)</f>
        <v/>
      </c>
      <c r="J973" s="34" t="inlineStr">
        <is>
          <t>Capture live promo to assess.</t>
        </is>
      </c>
    </row>
    <row r="974" ht="28" customHeight="1">
      <c r="A974" s="34" t="inlineStr">
        <is>
          <t>Health-Ade</t>
        </is>
      </c>
      <c r="B974" s="34" t="inlineStr">
        <is>
          <t>Health-Ade Kombucha | Ginger Lemon | 18 pack 473mL</t>
        </is>
      </c>
      <c r="C974" s="34" t="inlineStr">
        <is>
          <t>3) Functional beverage (still/sparkling)</t>
        </is>
      </c>
      <c r="D974" s="49">
        <f>IF('M3 Functional Beverage'!F238="","",'M3 Functional Beverage'!F238)</f>
        <v/>
      </c>
      <c r="E974" s="52">
        <f>IF('M3 Functional Beverage'!J238="","",'M3 Functional Beverage'!J238)</f>
        <v/>
      </c>
      <c r="F974" s="50">
        <f>IF('M3 Functional Beverage'!K238="","",'M3 Functional Beverage'!K238)</f>
        <v/>
      </c>
      <c r="G974" s="49">
        <f>IF('M3 Functional Beverage'!AM238="","",'M3 Functional Beverage'!AM238)</f>
        <v/>
      </c>
      <c r="H974" s="50">
        <f>IF('M3 Functional Beverage'!N238="","",'M3 Functional Beverage'!N238)</f>
        <v/>
      </c>
      <c r="I974" s="34">
        <f>IF('M3 Functional Beverage'!AJ238="","",'M3 Functional Beverage'!AJ238)</f>
        <v/>
      </c>
      <c r="J974" s="34" t="inlineStr">
        <is>
          <t>Capture live promo to assess.</t>
        </is>
      </c>
    </row>
    <row r="975" ht="28" customHeight="1">
      <c r="A975" s="34" t="inlineStr">
        <is>
          <t>Health-Ade</t>
        </is>
      </c>
      <c r="B975" s="34" t="inlineStr">
        <is>
          <t>Health-Ade Kombucha | Ginger Lemon | 24 pack 473mL</t>
        </is>
      </c>
      <c r="C975" s="34" t="inlineStr">
        <is>
          <t>3) Functional beverage (still/sparkling)</t>
        </is>
      </c>
      <c r="D975" s="49">
        <f>IF('M3 Functional Beverage'!F239="","",'M3 Functional Beverage'!F239)</f>
        <v/>
      </c>
      <c r="E975" s="52">
        <f>IF('M3 Functional Beverage'!J239="","",'M3 Functional Beverage'!J239)</f>
        <v/>
      </c>
      <c r="F975" s="50">
        <f>IF('M3 Functional Beverage'!K239="","",'M3 Functional Beverage'!K239)</f>
        <v/>
      </c>
      <c r="G975" s="49">
        <f>IF('M3 Functional Beverage'!AM239="","",'M3 Functional Beverage'!AM239)</f>
        <v/>
      </c>
      <c r="H975" s="50">
        <f>IF('M3 Functional Beverage'!N239="","",'M3 Functional Beverage'!N239)</f>
        <v/>
      </c>
      <c r="I975" s="34">
        <f>IF('M3 Functional Beverage'!AJ239="","",'M3 Functional Beverage'!AJ239)</f>
        <v/>
      </c>
      <c r="J975" s="34" t="inlineStr">
        <is>
          <t>Capture live promo to assess.</t>
        </is>
      </c>
    </row>
    <row r="976" ht="28" customHeight="1">
      <c r="A976" s="34" t="inlineStr">
        <is>
          <t>Health-Ade</t>
        </is>
      </c>
      <c r="B976" s="34" t="inlineStr">
        <is>
          <t>Health-Ade Kombucha | Bubbly Rose | single 473mL</t>
        </is>
      </c>
      <c r="C976" s="34" t="inlineStr">
        <is>
          <t>3) Functional beverage (still/sparkling)</t>
        </is>
      </c>
      <c r="D976" s="49">
        <f>IF('M3 Functional Beverage'!F240="","",'M3 Functional Beverage'!F240)</f>
        <v/>
      </c>
      <c r="E976" s="52">
        <f>IF('M3 Functional Beverage'!J240="","",'M3 Functional Beverage'!J240)</f>
        <v/>
      </c>
      <c r="F976" s="50">
        <f>IF('M3 Functional Beverage'!K240="","",'M3 Functional Beverage'!K240)</f>
        <v/>
      </c>
      <c r="G976" s="49">
        <f>IF('M3 Functional Beverage'!AM240="","",'M3 Functional Beverage'!AM240)</f>
        <v/>
      </c>
      <c r="H976" s="50">
        <f>IF('M3 Functional Beverage'!N240="","",'M3 Functional Beverage'!N240)</f>
        <v/>
      </c>
      <c r="I976" s="34">
        <f>IF('M3 Functional Beverage'!AJ240="","",'M3 Functional Beverage'!AJ240)</f>
        <v/>
      </c>
      <c r="J976" s="34" t="inlineStr">
        <is>
          <t>Capture live promo to assess.</t>
        </is>
      </c>
    </row>
    <row r="977" ht="28" customHeight="1">
      <c r="A977" s="34" t="inlineStr">
        <is>
          <t>Health-Ade</t>
        </is>
      </c>
      <c r="B977" s="34" t="inlineStr">
        <is>
          <t>Health-Ade Kombucha | Bubbly Rose | 8 pack 473mL</t>
        </is>
      </c>
      <c r="C977" s="34" t="inlineStr">
        <is>
          <t>3) Functional beverage (still/sparkling)</t>
        </is>
      </c>
      <c r="D977" s="49">
        <f>IF('M3 Functional Beverage'!F241="","",'M3 Functional Beverage'!F241)</f>
        <v/>
      </c>
      <c r="E977" s="52">
        <f>IF('M3 Functional Beverage'!J241="","",'M3 Functional Beverage'!J241)</f>
        <v/>
      </c>
      <c r="F977" s="50">
        <f>IF('M3 Functional Beverage'!K241="","",'M3 Functional Beverage'!K241)</f>
        <v/>
      </c>
      <c r="G977" s="49">
        <f>IF('M3 Functional Beverage'!AM241="","",'M3 Functional Beverage'!AM241)</f>
        <v/>
      </c>
      <c r="H977" s="50">
        <f>IF('M3 Functional Beverage'!N241="","",'M3 Functional Beverage'!N241)</f>
        <v/>
      </c>
      <c r="I977" s="34">
        <f>IF('M3 Functional Beverage'!AJ241="","",'M3 Functional Beverage'!AJ241)</f>
        <v/>
      </c>
      <c r="J977" s="34" t="inlineStr">
        <is>
          <t>Capture live promo to assess.</t>
        </is>
      </c>
    </row>
    <row r="978" ht="28" customHeight="1">
      <c r="A978" s="34" t="inlineStr">
        <is>
          <t>Health-Ade</t>
        </is>
      </c>
      <c r="B978" s="34" t="inlineStr">
        <is>
          <t>Health-Ade Kombucha | Bubbly Rose | 12 pack 473mL</t>
        </is>
      </c>
      <c r="C978" s="34" t="inlineStr">
        <is>
          <t>3) Functional beverage (still/sparkling)</t>
        </is>
      </c>
      <c r="D978" s="49">
        <f>IF('M3 Functional Beverage'!F242="","",'M3 Functional Beverage'!F242)</f>
        <v/>
      </c>
      <c r="E978" s="52">
        <f>IF('M3 Functional Beverage'!J242="","",'M3 Functional Beverage'!J242)</f>
        <v/>
      </c>
      <c r="F978" s="50">
        <f>IF('M3 Functional Beverage'!K242="","",'M3 Functional Beverage'!K242)</f>
        <v/>
      </c>
      <c r="G978" s="49">
        <f>IF('M3 Functional Beverage'!AM242="","",'M3 Functional Beverage'!AM242)</f>
        <v/>
      </c>
      <c r="H978" s="50">
        <f>IF('M3 Functional Beverage'!N242="","",'M3 Functional Beverage'!N242)</f>
        <v/>
      </c>
      <c r="I978" s="34">
        <f>IF('M3 Functional Beverage'!AJ242="","",'M3 Functional Beverage'!AJ242)</f>
        <v/>
      </c>
      <c r="J978" s="34" t="inlineStr">
        <is>
          <t>Capture live promo to assess.</t>
        </is>
      </c>
    </row>
    <row r="979" ht="28" customHeight="1">
      <c r="A979" s="34" t="inlineStr">
        <is>
          <t>Health-Ade</t>
        </is>
      </c>
      <c r="B979" s="34" t="inlineStr">
        <is>
          <t>Health-Ade Kombucha | Bubbly Rose | 18 pack 473mL</t>
        </is>
      </c>
      <c r="C979" s="34" t="inlineStr">
        <is>
          <t>3) Functional beverage (still/sparkling)</t>
        </is>
      </c>
      <c r="D979" s="49">
        <f>IF('M3 Functional Beverage'!F243="","",'M3 Functional Beverage'!F243)</f>
        <v/>
      </c>
      <c r="E979" s="52">
        <f>IF('M3 Functional Beverage'!J243="","",'M3 Functional Beverage'!J243)</f>
        <v/>
      </c>
      <c r="F979" s="50">
        <f>IF('M3 Functional Beverage'!K243="","",'M3 Functional Beverage'!K243)</f>
        <v/>
      </c>
      <c r="G979" s="49">
        <f>IF('M3 Functional Beverage'!AM243="","",'M3 Functional Beverage'!AM243)</f>
        <v/>
      </c>
      <c r="H979" s="50">
        <f>IF('M3 Functional Beverage'!N243="","",'M3 Functional Beverage'!N243)</f>
        <v/>
      </c>
      <c r="I979" s="34">
        <f>IF('M3 Functional Beverage'!AJ243="","",'M3 Functional Beverage'!AJ243)</f>
        <v/>
      </c>
      <c r="J979" s="34" t="inlineStr">
        <is>
          <t>Capture live promo to assess.</t>
        </is>
      </c>
    </row>
    <row r="980" ht="28" customHeight="1">
      <c r="A980" s="34" t="inlineStr">
        <is>
          <t>Health-Ade</t>
        </is>
      </c>
      <c r="B980" s="34" t="inlineStr">
        <is>
          <t>Health-Ade Kombucha | Bubbly Rose | 24 pack 473mL</t>
        </is>
      </c>
      <c r="C980" s="34" t="inlineStr">
        <is>
          <t>3) Functional beverage (still/sparkling)</t>
        </is>
      </c>
      <c r="D980" s="49">
        <f>IF('M3 Functional Beverage'!F244="","",'M3 Functional Beverage'!F244)</f>
        <v/>
      </c>
      <c r="E980" s="52">
        <f>IF('M3 Functional Beverage'!J244="","",'M3 Functional Beverage'!J244)</f>
        <v/>
      </c>
      <c r="F980" s="50">
        <f>IF('M3 Functional Beverage'!K244="","",'M3 Functional Beverage'!K244)</f>
        <v/>
      </c>
      <c r="G980" s="49">
        <f>IF('M3 Functional Beverage'!AM244="","",'M3 Functional Beverage'!AM244)</f>
        <v/>
      </c>
      <c r="H980" s="50">
        <f>IF('M3 Functional Beverage'!N244="","",'M3 Functional Beverage'!N244)</f>
        <v/>
      </c>
      <c r="I980" s="34">
        <f>IF('M3 Functional Beverage'!AJ244="","",'M3 Functional Beverage'!AJ244)</f>
        <v/>
      </c>
      <c r="J980" s="34" t="inlineStr">
        <is>
          <t>Capture live promo to assess.</t>
        </is>
      </c>
    </row>
    <row r="981" ht="28" customHeight="1">
      <c r="A981" s="34" t="inlineStr">
        <is>
          <t>Health-Ade</t>
        </is>
      </c>
      <c r="B981" s="34" t="inlineStr">
        <is>
          <t>Health-Ade Kombucha | California Grape | single 473mL</t>
        </is>
      </c>
      <c r="C981" s="34" t="inlineStr">
        <is>
          <t>3) Functional beverage (still/sparkling)</t>
        </is>
      </c>
      <c r="D981" s="49">
        <f>IF('M3 Functional Beverage'!F245="","",'M3 Functional Beverage'!F245)</f>
        <v/>
      </c>
      <c r="E981" s="52">
        <f>IF('M3 Functional Beverage'!J245="","",'M3 Functional Beverage'!J245)</f>
        <v/>
      </c>
      <c r="F981" s="50">
        <f>IF('M3 Functional Beverage'!K245="","",'M3 Functional Beverage'!K245)</f>
        <v/>
      </c>
      <c r="G981" s="49">
        <f>IF('M3 Functional Beverage'!AM245="","",'M3 Functional Beverage'!AM245)</f>
        <v/>
      </c>
      <c r="H981" s="50">
        <f>IF('M3 Functional Beverage'!N245="","",'M3 Functional Beverage'!N245)</f>
        <v/>
      </c>
      <c r="I981" s="34">
        <f>IF('M3 Functional Beverage'!AJ245="","",'M3 Functional Beverage'!AJ245)</f>
        <v/>
      </c>
      <c r="J981" s="34" t="inlineStr">
        <is>
          <t>Capture live promo to assess.</t>
        </is>
      </c>
    </row>
    <row r="982" ht="28" customHeight="1">
      <c r="A982" s="34" t="inlineStr">
        <is>
          <t>Health-Ade</t>
        </is>
      </c>
      <c r="B982" s="34" t="inlineStr">
        <is>
          <t>Health-Ade Kombucha | California Grape | 8 pack 473mL</t>
        </is>
      </c>
      <c r="C982" s="34" t="inlineStr">
        <is>
          <t>3) Functional beverage (still/sparkling)</t>
        </is>
      </c>
      <c r="D982" s="49">
        <f>IF('M3 Functional Beverage'!F246="","",'M3 Functional Beverage'!F246)</f>
        <v/>
      </c>
      <c r="E982" s="52">
        <f>IF('M3 Functional Beverage'!J246="","",'M3 Functional Beverage'!J246)</f>
        <v/>
      </c>
      <c r="F982" s="50">
        <f>IF('M3 Functional Beverage'!K246="","",'M3 Functional Beverage'!K246)</f>
        <v/>
      </c>
      <c r="G982" s="49">
        <f>IF('M3 Functional Beverage'!AM246="","",'M3 Functional Beverage'!AM246)</f>
        <v/>
      </c>
      <c r="H982" s="50">
        <f>IF('M3 Functional Beverage'!N246="","",'M3 Functional Beverage'!N246)</f>
        <v/>
      </c>
      <c r="I982" s="34">
        <f>IF('M3 Functional Beverage'!AJ246="","",'M3 Functional Beverage'!AJ246)</f>
        <v/>
      </c>
      <c r="J982" s="34" t="inlineStr">
        <is>
          <t>Capture live promo to assess.</t>
        </is>
      </c>
    </row>
    <row r="983" ht="28" customHeight="1">
      <c r="A983" s="34" t="inlineStr">
        <is>
          <t>Health-Ade</t>
        </is>
      </c>
      <c r="B983" s="34" t="inlineStr">
        <is>
          <t>Health-Ade Kombucha | California Grape | 12 pack 473mL</t>
        </is>
      </c>
      <c r="C983" s="34" t="inlineStr">
        <is>
          <t>3) Functional beverage (still/sparkling)</t>
        </is>
      </c>
      <c r="D983" s="49">
        <f>IF('M3 Functional Beverage'!F247="","",'M3 Functional Beverage'!F247)</f>
        <v/>
      </c>
      <c r="E983" s="52">
        <f>IF('M3 Functional Beverage'!J247="","",'M3 Functional Beverage'!J247)</f>
        <v/>
      </c>
      <c r="F983" s="50">
        <f>IF('M3 Functional Beverage'!K247="","",'M3 Functional Beverage'!K247)</f>
        <v/>
      </c>
      <c r="G983" s="49">
        <f>IF('M3 Functional Beverage'!AM247="","",'M3 Functional Beverage'!AM247)</f>
        <v/>
      </c>
      <c r="H983" s="50">
        <f>IF('M3 Functional Beverage'!N247="","",'M3 Functional Beverage'!N247)</f>
        <v/>
      </c>
      <c r="I983" s="34">
        <f>IF('M3 Functional Beverage'!AJ247="","",'M3 Functional Beverage'!AJ247)</f>
        <v/>
      </c>
      <c r="J983" s="34" t="inlineStr">
        <is>
          <t>Capture live promo to assess.</t>
        </is>
      </c>
    </row>
    <row r="984" ht="28" customHeight="1">
      <c r="A984" s="34" t="inlineStr">
        <is>
          <t>Health-Ade</t>
        </is>
      </c>
      <c r="B984" s="34" t="inlineStr">
        <is>
          <t>Health-Ade Kombucha | California Grape | 18 pack 473mL</t>
        </is>
      </c>
      <c r="C984" s="34" t="inlineStr">
        <is>
          <t>3) Functional beverage (still/sparkling)</t>
        </is>
      </c>
      <c r="D984" s="49">
        <f>IF('M3 Functional Beverage'!F248="","",'M3 Functional Beverage'!F248)</f>
        <v/>
      </c>
      <c r="E984" s="52">
        <f>IF('M3 Functional Beverage'!J248="","",'M3 Functional Beverage'!J248)</f>
        <v/>
      </c>
      <c r="F984" s="50">
        <f>IF('M3 Functional Beverage'!K248="","",'M3 Functional Beverage'!K248)</f>
        <v/>
      </c>
      <c r="G984" s="49">
        <f>IF('M3 Functional Beverage'!AM248="","",'M3 Functional Beverage'!AM248)</f>
        <v/>
      </c>
      <c r="H984" s="50">
        <f>IF('M3 Functional Beverage'!N248="","",'M3 Functional Beverage'!N248)</f>
        <v/>
      </c>
      <c r="I984" s="34">
        <f>IF('M3 Functional Beverage'!AJ248="","",'M3 Functional Beverage'!AJ248)</f>
        <v/>
      </c>
      <c r="J984" s="34" t="inlineStr">
        <is>
          <t>Capture live promo to assess.</t>
        </is>
      </c>
    </row>
    <row r="985" ht="28" customHeight="1">
      <c r="A985" s="34" t="inlineStr">
        <is>
          <t>Health-Ade</t>
        </is>
      </c>
      <c r="B985" s="34" t="inlineStr">
        <is>
          <t>Health-Ade Kombucha | California Grape | 24 pack 473mL</t>
        </is>
      </c>
      <c r="C985" s="34" t="inlineStr">
        <is>
          <t>3) Functional beverage (still/sparkling)</t>
        </is>
      </c>
      <c r="D985" s="49">
        <f>IF('M3 Functional Beverage'!F249="","",'M3 Functional Beverage'!F249)</f>
        <v/>
      </c>
      <c r="E985" s="52">
        <f>IF('M3 Functional Beverage'!J249="","",'M3 Functional Beverage'!J249)</f>
        <v/>
      </c>
      <c r="F985" s="50">
        <f>IF('M3 Functional Beverage'!K249="","",'M3 Functional Beverage'!K249)</f>
        <v/>
      </c>
      <c r="G985" s="49">
        <f>IF('M3 Functional Beverage'!AM249="","",'M3 Functional Beverage'!AM249)</f>
        <v/>
      </c>
      <c r="H985" s="50">
        <f>IF('M3 Functional Beverage'!N249="","",'M3 Functional Beverage'!N249)</f>
        <v/>
      </c>
      <c r="I985" s="34">
        <f>IF('M3 Functional Beverage'!AJ249="","",'M3 Functional Beverage'!AJ249)</f>
        <v/>
      </c>
      <c r="J985" s="34" t="inlineStr">
        <is>
          <t>Capture live promo to assess.</t>
        </is>
      </c>
    </row>
    <row r="986" ht="28" customHeight="1">
      <c r="A986" s="34" t="inlineStr">
        <is>
          <t>Remedy</t>
        </is>
      </c>
      <c r="B986" s="34" t="inlineStr">
        <is>
          <t>Remedy Kombucha | Raspberry Lemonade | 4 pack 250mL</t>
        </is>
      </c>
      <c r="C986" s="34" t="inlineStr">
        <is>
          <t>3) Functional beverage (still/sparkling)</t>
        </is>
      </c>
      <c r="D986" s="49">
        <f>IF('M3 Functional Beverage'!F250="","",'M3 Functional Beverage'!F250)</f>
        <v/>
      </c>
      <c r="E986" s="52">
        <f>IF('M3 Functional Beverage'!J250="","",'M3 Functional Beverage'!J250)</f>
        <v/>
      </c>
      <c r="F986" s="50">
        <f>IF('M3 Functional Beverage'!K250="","",'M3 Functional Beverage'!K250)</f>
        <v/>
      </c>
      <c r="G986" s="49">
        <f>IF('M3 Functional Beverage'!AM250="","",'M3 Functional Beverage'!AM250)</f>
        <v/>
      </c>
      <c r="H986" s="50">
        <f>IF('M3 Functional Beverage'!N250="","",'M3 Functional Beverage'!N250)</f>
        <v/>
      </c>
      <c r="I986" s="34">
        <f>IF('M3 Functional Beverage'!AJ250="","",'M3 Functional Beverage'!AJ250)</f>
        <v/>
      </c>
      <c r="J986" s="34" t="inlineStr">
        <is>
          <t>Capture live promo to assess.</t>
        </is>
      </c>
    </row>
    <row r="987" ht="28" customHeight="1">
      <c r="A987" s="34" t="inlineStr">
        <is>
          <t>Remedy</t>
        </is>
      </c>
      <c r="B987" s="34" t="inlineStr">
        <is>
          <t>Remedy Kombucha | Raspberry Lemonade | 8 pack 250mL</t>
        </is>
      </c>
      <c r="C987" s="34" t="inlineStr">
        <is>
          <t>3) Functional beverage (still/sparkling)</t>
        </is>
      </c>
      <c r="D987" s="49">
        <f>IF('M3 Functional Beverage'!F251="","",'M3 Functional Beverage'!F251)</f>
        <v/>
      </c>
      <c r="E987" s="52">
        <f>IF('M3 Functional Beverage'!J251="","",'M3 Functional Beverage'!J251)</f>
        <v/>
      </c>
      <c r="F987" s="50">
        <f>IF('M3 Functional Beverage'!K251="","",'M3 Functional Beverage'!K251)</f>
        <v/>
      </c>
      <c r="G987" s="49">
        <f>IF('M3 Functional Beverage'!AM251="","",'M3 Functional Beverage'!AM251)</f>
        <v/>
      </c>
      <c r="H987" s="50">
        <f>IF('M3 Functional Beverage'!N251="","",'M3 Functional Beverage'!N251)</f>
        <v/>
      </c>
      <c r="I987" s="34">
        <f>IF('M3 Functional Beverage'!AJ251="","",'M3 Functional Beverage'!AJ251)</f>
        <v/>
      </c>
      <c r="J987" s="34" t="inlineStr">
        <is>
          <t>Capture live promo to assess.</t>
        </is>
      </c>
    </row>
    <row r="988" ht="28" customHeight="1">
      <c r="A988" s="34" t="inlineStr">
        <is>
          <t>Remedy</t>
        </is>
      </c>
      <c r="B988" s="34" t="inlineStr">
        <is>
          <t>Remedy Kombucha | Raspberry Lemonade | 12 pack 250mL</t>
        </is>
      </c>
      <c r="C988" s="34" t="inlineStr">
        <is>
          <t>3) Functional beverage (still/sparkling)</t>
        </is>
      </c>
      <c r="D988" s="49">
        <f>IF('M3 Functional Beverage'!F252="","",'M3 Functional Beverage'!F252)</f>
        <v/>
      </c>
      <c r="E988" s="52">
        <f>IF('M3 Functional Beverage'!J252="","",'M3 Functional Beverage'!J252)</f>
        <v/>
      </c>
      <c r="F988" s="50">
        <f>IF('M3 Functional Beverage'!K252="","",'M3 Functional Beverage'!K252)</f>
        <v/>
      </c>
      <c r="G988" s="49">
        <f>IF('M3 Functional Beverage'!AM252="","",'M3 Functional Beverage'!AM252)</f>
        <v/>
      </c>
      <c r="H988" s="50">
        <f>IF('M3 Functional Beverage'!N252="","",'M3 Functional Beverage'!N252)</f>
        <v/>
      </c>
      <c r="I988" s="34">
        <f>IF('M3 Functional Beverage'!AJ252="","",'M3 Functional Beverage'!AJ252)</f>
        <v/>
      </c>
      <c r="J988" s="34" t="inlineStr">
        <is>
          <t>Capture live promo to assess.</t>
        </is>
      </c>
    </row>
    <row r="989" ht="28" customHeight="1">
      <c r="A989" s="34" t="inlineStr">
        <is>
          <t>Remedy</t>
        </is>
      </c>
      <c r="B989" s="34" t="inlineStr">
        <is>
          <t>Remedy Kombucha | Raspberry Lemonade | 18 pack 250mL</t>
        </is>
      </c>
      <c r="C989" s="34" t="inlineStr">
        <is>
          <t>3) Functional beverage (still/sparkling)</t>
        </is>
      </c>
      <c r="D989" s="49">
        <f>IF('M3 Functional Beverage'!F253="","",'M3 Functional Beverage'!F253)</f>
        <v/>
      </c>
      <c r="E989" s="52">
        <f>IF('M3 Functional Beverage'!J253="","",'M3 Functional Beverage'!J253)</f>
        <v/>
      </c>
      <c r="F989" s="50">
        <f>IF('M3 Functional Beverage'!K253="","",'M3 Functional Beverage'!K253)</f>
        <v/>
      </c>
      <c r="G989" s="49">
        <f>IF('M3 Functional Beverage'!AM253="","",'M3 Functional Beverage'!AM253)</f>
        <v/>
      </c>
      <c r="H989" s="50">
        <f>IF('M3 Functional Beverage'!N253="","",'M3 Functional Beverage'!N253)</f>
        <v/>
      </c>
      <c r="I989" s="34">
        <f>IF('M3 Functional Beverage'!AJ253="","",'M3 Functional Beverage'!AJ253)</f>
        <v/>
      </c>
      <c r="J989" s="34" t="inlineStr">
        <is>
          <t>Capture live promo to assess.</t>
        </is>
      </c>
    </row>
    <row r="990" ht="28" customHeight="1">
      <c r="A990" s="34" t="inlineStr">
        <is>
          <t>Remedy</t>
        </is>
      </c>
      <c r="B990" s="34" t="inlineStr">
        <is>
          <t>Remedy Kombucha | Raspberry Lemonade | 24 pack 250mL</t>
        </is>
      </c>
      <c r="C990" s="34" t="inlineStr">
        <is>
          <t>3) Functional beverage (still/sparkling)</t>
        </is>
      </c>
      <c r="D990" s="49">
        <f>IF('M3 Functional Beverage'!F254="","",'M3 Functional Beverage'!F254)</f>
        <v/>
      </c>
      <c r="E990" s="52">
        <f>IF('M3 Functional Beverage'!J254="","",'M3 Functional Beverage'!J254)</f>
        <v/>
      </c>
      <c r="F990" s="50">
        <f>IF('M3 Functional Beverage'!K254="","",'M3 Functional Beverage'!K254)</f>
        <v/>
      </c>
      <c r="G990" s="49">
        <f>IF('M3 Functional Beverage'!AM254="","",'M3 Functional Beverage'!AM254)</f>
        <v/>
      </c>
      <c r="H990" s="50">
        <f>IF('M3 Functional Beverage'!N254="","",'M3 Functional Beverage'!N254)</f>
        <v/>
      </c>
      <c r="I990" s="34">
        <f>IF('M3 Functional Beverage'!AJ254="","",'M3 Functional Beverage'!AJ254)</f>
        <v/>
      </c>
      <c r="J990" s="34" t="inlineStr">
        <is>
          <t>Capture live promo to assess.</t>
        </is>
      </c>
    </row>
    <row r="991" ht="28" customHeight="1">
      <c r="A991" s="34" t="inlineStr">
        <is>
          <t>Remedy</t>
        </is>
      </c>
      <c r="B991" s="34" t="inlineStr">
        <is>
          <t>Remedy Kombucha | Ginger Lemon | 4 pack 250mL</t>
        </is>
      </c>
      <c r="C991" s="34" t="inlineStr">
        <is>
          <t>3) Functional beverage (still/sparkling)</t>
        </is>
      </c>
      <c r="D991" s="49">
        <f>IF('M3 Functional Beverage'!F255="","",'M3 Functional Beverage'!F255)</f>
        <v/>
      </c>
      <c r="E991" s="52">
        <f>IF('M3 Functional Beverage'!J255="","",'M3 Functional Beverage'!J255)</f>
        <v/>
      </c>
      <c r="F991" s="50">
        <f>IF('M3 Functional Beverage'!K255="","",'M3 Functional Beverage'!K255)</f>
        <v/>
      </c>
      <c r="G991" s="49">
        <f>IF('M3 Functional Beverage'!AM255="","",'M3 Functional Beverage'!AM255)</f>
        <v/>
      </c>
      <c r="H991" s="50">
        <f>IF('M3 Functional Beverage'!N255="","",'M3 Functional Beverage'!N255)</f>
        <v/>
      </c>
      <c r="I991" s="34">
        <f>IF('M3 Functional Beverage'!AJ255="","",'M3 Functional Beverage'!AJ255)</f>
        <v/>
      </c>
      <c r="J991" s="34" t="inlineStr">
        <is>
          <t>Capture live promo to assess.</t>
        </is>
      </c>
    </row>
    <row r="992" ht="28" customHeight="1">
      <c r="A992" s="34" t="inlineStr">
        <is>
          <t>Remedy</t>
        </is>
      </c>
      <c r="B992" s="34" t="inlineStr">
        <is>
          <t>Remedy Kombucha | Ginger Lemon | 8 pack 250mL</t>
        </is>
      </c>
      <c r="C992" s="34" t="inlineStr">
        <is>
          <t>3) Functional beverage (still/sparkling)</t>
        </is>
      </c>
      <c r="D992" s="49">
        <f>IF('M3 Functional Beverage'!F256="","",'M3 Functional Beverage'!F256)</f>
        <v/>
      </c>
      <c r="E992" s="52">
        <f>IF('M3 Functional Beverage'!J256="","",'M3 Functional Beverage'!J256)</f>
        <v/>
      </c>
      <c r="F992" s="50">
        <f>IF('M3 Functional Beverage'!K256="","",'M3 Functional Beverage'!K256)</f>
        <v/>
      </c>
      <c r="G992" s="49">
        <f>IF('M3 Functional Beverage'!AM256="","",'M3 Functional Beverage'!AM256)</f>
        <v/>
      </c>
      <c r="H992" s="50">
        <f>IF('M3 Functional Beverage'!N256="","",'M3 Functional Beverage'!N256)</f>
        <v/>
      </c>
      <c r="I992" s="34">
        <f>IF('M3 Functional Beverage'!AJ256="","",'M3 Functional Beverage'!AJ256)</f>
        <v/>
      </c>
      <c r="J992" s="34" t="inlineStr">
        <is>
          <t>Capture live promo to assess.</t>
        </is>
      </c>
    </row>
    <row r="993" ht="28" customHeight="1">
      <c r="A993" s="34" t="inlineStr">
        <is>
          <t>Remedy</t>
        </is>
      </c>
      <c r="B993" s="34" t="inlineStr">
        <is>
          <t>Remedy Kombucha | Ginger Lemon | 12 pack 250mL</t>
        </is>
      </c>
      <c r="C993" s="34" t="inlineStr">
        <is>
          <t>3) Functional beverage (still/sparkling)</t>
        </is>
      </c>
      <c r="D993" s="49">
        <f>IF('M3 Functional Beverage'!F257="","",'M3 Functional Beverage'!F257)</f>
        <v/>
      </c>
      <c r="E993" s="52">
        <f>IF('M3 Functional Beverage'!J257="","",'M3 Functional Beverage'!J257)</f>
        <v/>
      </c>
      <c r="F993" s="50">
        <f>IF('M3 Functional Beverage'!K257="","",'M3 Functional Beverage'!K257)</f>
        <v/>
      </c>
      <c r="G993" s="49">
        <f>IF('M3 Functional Beverage'!AM257="","",'M3 Functional Beverage'!AM257)</f>
        <v/>
      </c>
      <c r="H993" s="50">
        <f>IF('M3 Functional Beverage'!N257="","",'M3 Functional Beverage'!N257)</f>
        <v/>
      </c>
      <c r="I993" s="34">
        <f>IF('M3 Functional Beverage'!AJ257="","",'M3 Functional Beverage'!AJ257)</f>
        <v/>
      </c>
      <c r="J993" s="34" t="inlineStr">
        <is>
          <t>Capture live promo to assess.</t>
        </is>
      </c>
    </row>
    <row r="994" ht="28" customHeight="1">
      <c r="A994" s="34" t="inlineStr">
        <is>
          <t>Remedy</t>
        </is>
      </c>
      <c r="B994" s="34" t="inlineStr">
        <is>
          <t>Remedy Kombucha | Ginger Lemon | 18 pack 250mL</t>
        </is>
      </c>
      <c r="C994" s="34" t="inlineStr">
        <is>
          <t>3) Functional beverage (still/sparkling)</t>
        </is>
      </c>
      <c r="D994" s="49">
        <f>IF('M3 Functional Beverage'!F258="","",'M3 Functional Beverage'!F258)</f>
        <v/>
      </c>
      <c r="E994" s="52">
        <f>IF('M3 Functional Beverage'!J258="","",'M3 Functional Beverage'!J258)</f>
        <v/>
      </c>
      <c r="F994" s="50">
        <f>IF('M3 Functional Beverage'!K258="","",'M3 Functional Beverage'!K258)</f>
        <v/>
      </c>
      <c r="G994" s="49">
        <f>IF('M3 Functional Beverage'!AM258="","",'M3 Functional Beverage'!AM258)</f>
        <v/>
      </c>
      <c r="H994" s="50">
        <f>IF('M3 Functional Beverage'!N258="","",'M3 Functional Beverage'!N258)</f>
        <v/>
      </c>
      <c r="I994" s="34">
        <f>IF('M3 Functional Beverage'!AJ258="","",'M3 Functional Beverage'!AJ258)</f>
        <v/>
      </c>
      <c r="J994" s="34" t="inlineStr">
        <is>
          <t>Capture live promo to assess.</t>
        </is>
      </c>
    </row>
    <row r="995" ht="28" customHeight="1">
      <c r="A995" s="34" t="inlineStr">
        <is>
          <t>Remedy</t>
        </is>
      </c>
      <c r="B995" s="34" t="inlineStr">
        <is>
          <t>Remedy Kombucha | Ginger Lemon | 24 pack 250mL</t>
        </is>
      </c>
      <c r="C995" s="34" t="inlineStr">
        <is>
          <t>3) Functional beverage (still/sparkling)</t>
        </is>
      </c>
      <c r="D995" s="49">
        <f>IF('M3 Functional Beverage'!F259="","",'M3 Functional Beverage'!F259)</f>
        <v/>
      </c>
      <c r="E995" s="52">
        <f>IF('M3 Functional Beverage'!J259="","",'M3 Functional Beverage'!J259)</f>
        <v/>
      </c>
      <c r="F995" s="50">
        <f>IF('M3 Functional Beverage'!K259="","",'M3 Functional Beverage'!K259)</f>
        <v/>
      </c>
      <c r="G995" s="49">
        <f>IF('M3 Functional Beverage'!AM259="","",'M3 Functional Beverage'!AM259)</f>
        <v/>
      </c>
      <c r="H995" s="50">
        <f>IF('M3 Functional Beverage'!N259="","",'M3 Functional Beverage'!N259)</f>
        <v/>
      </c>
      <c r="I995" s="34">
        <f>IF('M3 Functional Beverage'!AJ259="","",'M3 Functional Beverage'!AJ259)</f>
        <v/>
      </c>
      <c r="J995" s="34" t="inlineStr">
        <is>
          <t>Capture live promo to assess.</t>
        </is>
      </c>
    </row>
    <row r="996" ht="28" customHeight="1">
      <c r="A996" s="34" t="inlineStr">
        <is>
          <t>Remedy</t>
        </is>
      </c>
      <c r="B996" s="34" t="inlineStr">
        <is>
          <t>Remedy Kombucha | Peach | 4 pack 250mL</t>
        </is>
      </c>
      <c r="C996" s="34" t="inlineStr">
        <is>
          <t>3) Functional beverage (still/sparkling)</t>
        </is>
      </c>
      <c r="D996" s="49">
        <f>IF('M3 Functional Beverage'!F260="","",'M3 Functional Beverage'!F260)</f>
        <v/>
      </c>
      <c r="E996" s="52">
        <f>IF('M3 Functional Beverage'!J260="","",'M3 Functional Beverage'!J260)</f>
        <v/>
      </c>
      <c r="F996" s="50">
        <f>IF('M3 Functional Beverage'!K260="","",'M3 Functional Beverage'!K260)</f>
        <v/>
      </c>
      <c r="G996" s="49">
        <f>IF('M3 Functional Beverage'!AM260="","",'M3 Functional Beverage'!AM260)</f>
        <v/>
      </c>
      <c r="H996" s="50">
        <f>IF('M3 Functional Beverage'!N260="","",'M3 Functional Beverage'!N260)</f>
        <v/>
      </c>
      <c r="I996" s="34">
        <f>IF('M3 Functional Beverage'!AJ260="","",'M3 Functional Beverage'!AJ260)</f>
        <v/>
      </c>
      <c r="J996" s="34" t="inlineStr">
        <is>
          <t>Capture live promo to assess.</t>
        </is>
      </c>
    </row>
    <row r="997" ht="28" customHeight="1">
      <c r="A997" s="34" t="inlineStr">
        <is>
          <t>Remedy</t>
        </is>
      </c>
      <c r="B997" s="34" t="inlineStr">
        <is>
          <t>Remedy Kombucha | Peach | 8 pack 250mL</t>
        </is>
      </c>
      <c r="C997" s="34" t="inlineStr">
        <is>
          <t>3) Functional beverage (still/sparkling)</t>
        </is>
      </c>
      <c r="D997" s="49">
        <f>IF('M3 Functional Beverage'!F261="","",'M3 Functional Beverage'!F261)</f>
        <v/>
      </c>
      <c r="E997" s="52">
        <f>IF('M3 Functional Beverage'!J261="","",'M3 Functional Beverage'!J261)</f>
        <v/>
      </c>
      <c r="F997" s="50">
        <f>IF('M3 Functional Beverage'!K261="","",'M3 Functional Beverage'!K261)</f>
        <v/>
      </c>
      <c r="G997" s="49">
        <f>IF('M3 Functional Beverage'!AM261="","",'M3 Functional Beverage'!AM261)</f>
        <v/>
      </c>
      <c r="H997" s="50">
        <f>IF('M3 Functional Beverage'!N261="","",'M3 Functional Beverage'!N261)</f>
        <v/>
      </c>
      <c r="I997" s="34">
        <f>IF('M3 Functional Beverage'!AJ261="","",'M3 Functional Beverage'!AJ261)</f>
        <v/>
      </c>
      <c r="J997" s="34" t="inlineStr">
        <is>
          <t>Capture live promo to assess.</t>
        </is>
      </c>
    </row>
    <row r="998" ht="28" customHeight="1">
      <c r="A998" s="34" t="inlineStr">
        <is>
          <t>Remedy</t>
        </is>
      </c>
      <c r="B998" s="34" t="inlineStr">
        <is>
          <t>Remedy Kombucha | Peach | 12 pack 250mL</t>
        </is>
      </c>
      <c r="C998" s="34" t="inlineStr">
        <is>
          <t>3) Functional beverage (still/sparkling)</t>
        </is>
      </c>
      <c r="D998" s="49">
        <f>IF('M3 Functional Beverage'!F262="","",'M3 Functional Beverage'!F262)</f>
        <v/>
      </c>
      <c r="E998" s="52">
        <f>IF('M3 Functional Beverage'!J262="","",'M3 Functional Beverage'!J262)</f>
        <v/>
      </c>
      <c r="F998" s="50">
        <f>IF('M3 Functional Beverage'!K262="","",'M3 Functional Beverage'!K262)</f>
        <v/>
      </c>
      <c r="G998" s="49">
        <f>IF('M3 Functional Beverage'!AM262="","",'M3 Functional Beverage'!AM262)</f>
        <v/>
      </c>
      <c r="H998" s="50">
        <f>IF('M3 Functional Beverage'!N262="","",'M3 Functional Beverage'!N262)</f>
        <v/>
      </c>
      <c r="I998" s="34">
        <f>IF('M3 Functional Beverage'!AJ262="","",'M3 Functional Beverage'!AJ262)</f>
        <v/>
      </c>
      <c r="J998" s="34" t="inlineStr">
        <is>
          <t>Capture live promo to assess.</t>
        </is>
      </c>
    </row>
    <row r="999" ht="28" customHeight="1">
      <c r="A999" s="34" t="inlineStr">
        <is>
          <t>Remedy</t>
        </is>
      </c>
      <c r="B999" s="34" t="inlineStr">
        <is>
          <t>Remedy Kombucha | Peach | 18 pack 250mL</t>
        </is>
      </c>
      <c r="C999" s="34" t="inlineStr">
        <is>
          <t>3) Functional beverage (still/sparkling)</t>
        </is>
      </c>
      <c r="D999" s="49">
        <f>IF('M3 Functional Beverage'!F263="","",'M3 Functional Beverage'!F263)</f>
        <v/>
      </c>
      <c r="E999" s="52">
        <f>IF('M3 Functional Beverage'!J263="","",'M3 Functional Beverage'!J263)</f>
        <v/>
      </c>
      <c r="F999" s="50">
        <f>IF('M3 Functional Beverage'!K263="","",'M3 Functional Beverage'!K263)</f>
        <v/>
      </c>
      <c r="G999" s="49">
        <f>IF('M3 Functional Beverage'!AM263="","",'M3 Functional Beverage'!AM263)</f>
        <v/>
      </c>
      <c r="H999" s="50">
        <f>IF('M3 Functional Beverage'!N263="","",'M3 Functional Beverage'!N263)</f>
        <v/>
      </c>
      <c r="I999" s="34">
        <f>IF('M3 Functional Beverage'!AJ263="","",'M3 Functional Beverage'!AJ263)</f>
        <v/>
      </c>
      <c r="J999" s="34" t="inlineStr">
        <is>
          <t>Capture live promo to assess.</t>
        </is>
      </c>
    </row>
    <row r="1000" ht="28" customHeight="1">
      <c r="A1000" s="34" t="inlineStr">
        <is>
          <t>Remedy</t>
        </is>
      </c>
      <c r="B1000" s="34" t="inlineStr">
        <is>
          <t>Remedy Kombucha | Peach | 24 pack 250mL</t>
        </is>
      </c>
      <c r="C1000" s="34" t="inlineStr">
        <is>
          <t>3) Functional beverage (still/sparkling)</t>
        </is>
      </c>
      <c r="D1000" s="49">
        <f>IF('M3 Functional Beverage'!F264="","",'M3 Functional Beverage'!F264)</f>
        <v/>
      </c>
      <c r="E1000" s="52">
        <f>IF('M3 Functional Beverage'!J264="","",'M3 Functional Beverage'!J264)</f>
        <v/>
      </c>
      <c r="F1000" s="50">
        <f>IF('M3 Functional Beverage'!K264="","",'M3 Functional Beverage'!K264)</f>
        <v/>
      </c>
      <c r="G1000" s="49">
        <f>IF('M3 Functional Beverage'!AM264="","",'M3 Functional Beverage'!AM264)</f>
        <v/>
      </c>
      <c r="H1000" s="50">
        <f>IF('M3 Functional Beverage'!N264="","",'M3 Functional Beverage'!N264)</f>
        <v/>
      </c>
      <c r="I1000" s="34">
        <f>IF('M3 Functional Beverage'!AJ264="","",'M3 Functional Beverage'!AJ264)</f>
        <v/>
      </c>
      <c r="J1000" s="34" t="inlineStr">
        <is>
          <t>Capture live promo to assess.</t>
        </is>
      </c>
    </row>
    <row r="1001" ht="28" customHeight="1">
      <c r="A1001" s="34" t="inlineStr">
        <is>
          <t>Remedy</t>
        </is>
      </c>
      <c r="B1001" s="34" t="inlineStr">
        <is>
          <t>Remedy Kombucha | Cherry Plum | 4 pack 250mL</t>
        </is>
      </c>
      <c r="C1001" s="34" t="inlineStr">
        <is>
          <t>3) Functional beverage (still/sparkling)</t>
        </is>
      </c>
      <c r="D1001" s="49">
        <f>IF('M3 Functional Beverage'!F265="","",'M3 Functional Beverage'!F265)</f>
        <v/>
      </c>
      <c r="E1001" s="52">
        <f>IF('M3 Functional Beverage'!J265="","",'M3 Functional Beverage'!J265)</f>
        <v/>
      </c>
      <c r="F1001" s="50">
        <f>IF('M3 Functional Beverage'!K265="","",'M3 Functional Beverage'!K265)</f>
        <v/>
      </c>
      <c r="G1001" s="49">
        <f>IF('M3 Functional Beverage'!AM265="","",'M3 Functional Beverage'!AM265)</f>
        <v/>
      </c>
      <c r="H1001" s="50">
        <f>IF('M3 Functional Beverage'!N265="","",'M3 Functional Beverage'!N265)</f>
        <v/>
      </c>
      <c r="I1001" s="34">
        <f>IF('M3 Functional Beverage'!AJ265="","",'M3 Functional Beverage'!AJ265)</f>
        <v/>
      </c>
      <c r="J1001" s="34" t="inlineStr">
        <is>
          <t>Capture live promo to assess.</t>
        </is>
      </c>
    </row>
    <row r="1002" ht="28" customHeight="1">
      <c r="A1002" s="34" t="inlineStr">
        <is>
          <t>Remedy</t>
        </is>
      </c>
      <c r="B1002" s="34" t="inlineStr">
        <is>
          <t>Remedy Kombucha | Cherry Plum | 8 pack 250mL</t>
        </is>
      </c>
      <c r="C1002" s="34" t="inlineStr">
        <is>
          <t>3) Functional beverage (still/sparkling)</t>
        </is>
      </c>
      <c r="D1002" s="49">
        <f>IF('M3 Functional Beverage'!F266="","",'M3 Functional Beverage'!F266)</f>
        <v/>
      </c>
      <c r="E1002" s="52">
        <f>IF('M3 Functional Beverage'!J266="","",'M3 Functional Beverage'!J266)</f>
        <v/>
      </c>
      <c r="F1002" s="50">
        <f>IF('M3 Functional Beverage'!K266="","",'M3 Functional Beverage'!K266)</f>
        <v/>
      </c>
      <c r="G1002" s="49">
        <f>IF('M3 Functional Beverage'!AM266="","",'M3 Functional Beverage'!AM266)</f>
        <v/>
      </c>
      <c r="H1002" s="50">
        <f>IF('M3 Functional Beverage'!N266="","",'M3 Functional Beverage'!N266)</f>
        <v/>
      </c>
      <c r="I1002" s="34">
        <f>IF('M3 Functional Beverage'!AJ266="","",'M3 Functional Beverage'!AJ266)</f>
        <v/>
      </c>
      <c r="J1002" s="34" t="inlineStr">
        <is>
          <t>Capture live promo to assess.</t>
        </is>
      </c>
    </row>
    <row r="1003" ht="28" customHeight="1">
      <c r="A1003" s="34" t="inlineStr">
        <is>
          <t>Remedy</t>
        </is>
      </c>
      <c r="B1003" s="34" t="inlineStr">
        <is>
          <t>Remedy Kombucha | Cherry Plum | 12 pack 250mL</t>
        </is>
      </c>
      <c r="C1003" s="34" t="inlineStr">
        <is>
          <t>3) Functional beverage (still/sparkling)</t>
        </is>
      </c>
      <c r="D1003" s="49">
        <f>IF('M3 Functional Beverage'!F267="","",'M3 Functional Beverage'!F267)</f>
        <v/>
      </c>
      <c r="E1003" s="52">
        <f>IF('M3 Functional Beverage'!J267="","",'M3 Functional Beverage'!J267)</f>
        <v/>
      </c>
      <c r="F1003" s="50">
        <f>IF('M3 Functional Beverage'!K267="","",'M3 Functional Beverage'!K267)</f>
        <v/>
      </c>
      <c r="G1003" s="49">
        <f>IF('M3 Functional Beverage'!AM267="","",'M3 Functional Beverage'!AM267)</f>
        <v/>
      </c>
      <c r="H1003" s="50">
        <f>IF('M3 Functional Beverage'!N267="","",'M3 Functional Beverage'!N267)</f>
        <v/>
      </c>
      <c r="I1003" s="34">
        <f>IF('M3 Functional Beverage'!AJ267="","",'M3 Functional Beverage'!AJ267)</f>
        <v/>
      </c>
      <c r="J1003" s="34" t="inlineStr">
        <is>
          <t>Capture live promo to assess.</t>
        </is>
      </c>
    </row>
    <row r="1004" ht="28" customHeight="1">
      <c r="A1004" s="34" t="inlineStr">
        <is>
          <t>Remedy</t>
        </is>
      </c>
      <c r="B1004" s="34" t="inlineStr">
        <is>
          <t>Remedy Kombucha | Cherry Plum | 18 pack 250mL</t>
        </is>
      </c>
      <c r="C1004" s="34" t="inlineStr">
        <is>
          <t>3) Functional beverage (still/sparkling)</t>
        </is>
      </c>
      <c r="D1004" s="49">
        <f>IF('M3 Functional Beverage'!F268="","",'M3 Functional Beverage'!F268)</f>
        <v/>
      </c>
      <c r="E1004" s="52">
        <f>IF('M3 Functional Beverage'!J268="","",'M3 Functional Beverage'!J268)</f>
        <v/>
      </c>
      <c r="F1004" s="50">
        <f>IF('M3 Functional Beverage'!K268="","",'M3 Functional Beverage'!K268)</f>
        <v/>
      </c>
      <c r="G1004" s="49">
        <f>IF('M3 Functional Beverage'!AM268="","",'M3 Functional Beverage'!AM268)</f>
        <v/>
      </c>
      <c r="H1004" s="50">
        <f>IF('M3 Functional Beverage'!N268="","",'M3 Functional Beverage'!N268)</f>
        <v/>
      </c>
      <c r="I1004" s="34">
        <f>IF('M3 Functional Beverage'!AJ268="","",'M3 Functional Beverage'!AJ268)</f>
        <v/>
      </c>
      <c r="J1004" s="34" t="inlineStr">
        <is>
          <t>Capture live promo to assess.</t>
        </is>
      </c>
    </row>
    <row r="1005" ht="28" customHeight="1">
      <c r="A1005" s="34" t="inlineStr">
        <is>
          <t>Remedy</t>
        </is>
      </c>
      <c r="B1005" s="34" t="inlineStr">
        <is>
          <t>Remedy Kombucha | Cherry Plum | 24 pack 250mL</t>
        </is>
      </c>
      <c r="C1005" s="34" t="inlineStr">
        <is>
          <t>3) Functional beverage (still/sparkling)</t>
        </is>
      </c>
      <c r="D1005" s="49">
        <f>IF('M3 Functional Beverage'!F269="","",'M3 Functional Beverage'!F269)</f>
        <v/>
      </c>
      <c r="E1005" s="52">
        <f>IF('M3 Functional Beverage'!J269="","",'M3 Functional Beverage'!J269)</f>
        <v/>
      </c>
      <c r="F1005" s="50">
        <f>IF('M3 Functional Beverage'!K269="","",'M3 Functional Beverage'!K269)</f>
        <v/>
      </c>
      <c r="G1005" s="49">
        <f>IF('M3 Functional Beverage'!AM269="","",'M3 Functional Beverage'!AM269)</f>
        <v/>
      </c>
      <c r="H1005" s="50">
        <f>IF('M3 Functional Beverage'!N269="","",'M3 Functional Beverage'!N269)</f>
        <v/>
      </c>
      <c r="I1005" s="34">
        <f>IF('M3 Functional Beverage'!AJ269="","",'M3 Functional Beverage'!AJ269)</f>
        <v/>
      </c>
      <c r="J1005" s="34" t="inlineStr">
        <is>
          <t>Capture live promo to assess.</t>
        </is>
      </c>
    </row>
    <row r="1006" ht="28" customHeight="1">
      <c r="A1006" s="34" t="inlineStr">
        <is>
          <t>Remedy</t>
        </is>
      </c>
      <c r="B1006" s="34" t="inlineStr">
        <is>
          <t>Remedy Kombucha | Passionfruit | 4 pack 250mL</t>
        </is>
      </c>
      <c r="C1006" s="34" t="inlineStr">
        <is>
          <t>3) Functional beverage (still/sparkling)</t>
        </is>
      </c>
      <c r="D1006" s="49">
        <f>IF('M3 Functional Beverage'!F270="","",'M3 Functional Beverage'!F270)</f>
        <v/>
      </c>
      <c r="E1006" s="52">
        <f>IF('M3 Functional Beverage'!J270="","",'M3 Functional Beverage'!J270)</f>
        <v/>
      </c>
      <c r="F1006" s="50">
        <f>IF('M3 Functional Beverage'!K270="","",'M3 Functional Beverage'!K270)</f>
        <v/>
      </c>
      <c r="G1006" s="49">
        <f>IF('M3 Functional Beverage'!AM270="","",'M3 Functional Beverage'!AM270)</f>
        <v/>
      </c>
      <c r="H1006" s="50">
        <f>IF('M3 Functional Beverage'!N270="","",'M3 Functional Beverage'!N270)</f>
        <v/>
      </c>
      <c r="I1006" s="34">
        <f>IF('M3 Functional Beverage'!AJ270="","",'M3 Functional Beverage'!AJ270)</f>
        <v/>
      </c>
      <c r="J1006" s="34" t="inlineStr">
        <is>
          <t>Capture live promo to assess.</t>
        </is>
      </c>
    </row>
    <row r="1007" ht="28" customHeight="1">
      <c r="A1007" s="34" t="inlineStr">
        <is>
          <t>Remedy</t>
        </is>
      </c>
      <c r="B1007" s="34" t="inlineStr">
        <is>
          <t>Remedy Kombucha | Passionfruit | 8 pack 250mL</t>
        </is>
      </c>
      <c r="C1007" s="34" t="inlineStr">
        <is>
          <t>3) Functional beverage (still/sparkling)</t>
        </is>
      </c>
      <c r="D1007" s="49">
        <f>IF('M3 Functional Beverage'!F271="","",'M3 Functional Beverage'!F271)</f>
        <v/>
      </c>
      <c r="E1007" s="52">
        <f>IF('M3 Functional Beverage'!J271="","",'M3 Functional Beverage'!J271)</f>
        <v/>
      </c>
      <c r="F1007" s="50">
        <f>IF('M3 Functional Beverage'!K271="","",'M3 Functional Beverage'!K271)</f>
        <v/>
      </c>
      <c r="G1007" s="49">
        <f>IF('M3 Functional Beverage'!AM271="","",'M3 Functional Beverage'!AM271)</f>
        <v/>
      </c>
      <c r="H1007" s="50">
        <f>IF('M3 Functional Beverage'!N271="","",'M3 Functional Beverage'!N271)</f>
        <v/>
      </c>
      <c r="I1007" s="34">
        <f>IF('M3 Functional Beverage'!AJ271="","",'M3 Functional Beverage'!AJ271)</f>
        <v/>
      </c>
      <c r="J1007" s="34" t="inlineStr">
        <is>
          <t>Capture live promo to assess.</t>
        </is>
      </c>
    </row>
    <row r="1008" ht="28" customHeight="1">
      <c r="A1008" s="34" t="inlineStr">
        <is>
          <t>Remedy</t>
        </is>
      </c>
      <c r="B1008" s="34" t="inlineStr">
        <is>
          <t>Remedy Kombucha | Passionfruit | 12 pack 250mL</t>
        </is>
      </c>
      <c r="C1008" s="34" t="inlineStr">
        <is>
          <t>3) Functional beverage (still/sparkling)</t>
        </is>
      </c>
      <c r="D1008" s="49">
        <f>IF('M3 Functional Beverage'!F272="","",'M3 Functional Beverage'!F272)</f>
        <v/>
      </c>
      <c r="E1008" s="52">
        <f>IF('M3 Functional Beverage'!J272="","",'M3 Functional Beverage'!J272)</f>
        <v/>
      </c>
      <c r="F1008" s="50">
        <f>IF('M3 Functional Beverage'!K272="","",'M3 Functional Beverage'!K272)</f>
        <v/>
      </c>
      <c r="G1008" s="49">
        <f>IF('M3 Functional Beverage'!AM272="","",'M3 Functional Beverage'!AM272)</f>
        <v/>
      </c>
      <c r="H1008" s="50">
        <f>IF('M3 Functional Beverage'!N272="","",'M3 Functional Beverage'!N272)</f>
        <v/>
      </c>
      <c r="I1008" s="34">
        <f>IF('M3 Functional Beverage'!AJ272="","",'M3 Functional Beverage'!AJ272)</f>
        <v/>
      </c>
      <c r="J1008" s="34" t="inlineStr">
        <is>
          <t>Capture live promo to assess.</t>
        </is>
      </c>
    </row>
    <row r="1009" ht="28" customHeight="1">
      <c r="A1009" s="34" t="inlineStr">
        <is>
          <t>Remedy</t>
        </is>
      </c>
      <c r="B1009" s="34" t="inlineStr">
        <is>
          <t>Remedy Kombucha | Passionfruit | 18 pack 250mL</t>
        </is>
      </c>
      <c r="C1009" s="34" t="inlineStr">
        <is>
          <t>3) Functional beverage (still/sparkling)</t>
        </is>
      </c>
      <c r="D1009" s="49">
        <f>IF('M3 Functional Beverage'!F273="","",'M3 Functional Beverage'!F273)</f>
        <v/>
      </c>
      <c r="E1009" s="52">
        <f>IF('M3 Functional Beverage'!J273="","",'M3 Functional Beverage'!J273)</f>
        <v/>
      </c>
      <c r="F1009" s="50">
        <f>IF('M3 Functional Beverage'!K273="","",'M3 Functional Beverage'!K273)</f>
        <v/>
      </c>
      <c r="G1009" s="49">
        <f>IF('M3 Functional Beverage'!AM273="","",'M3 Functional Beverage'!AM273)</f>
        <v/>
      </c>
      <c r="H1009" s="50">
        <f>IF('M3 Functional Beverage'!N273="","",'M3 Functional Beverage'!N273)</f>
        <v/>
      </c>
      <c r="I1009" s="34">
        <f>IF('M3 Functional Beverage'!AJ273="","",'M3 Functional Beverage'!AJ273)</f>
        <v/>
      </c>
      <c r="J1009" s="34" t="inlineStr">
        <is>
          <t>Capture live promo to assess.</t>
        </is>
      </c>
    </row>
    <row r="1010" ht="28" customHeight="1">
      <c r="A1010" s="34" t="inlineStr">
        <is>
          <t>Remedy</t>
        </is>
      </c>
      <c r="B1010" s="34" t="inlineStr">
        <is>
          <t>Remedy Kombucha | Passionfruit | 24 pack 250mL</t>
        </is>
      </c>
      <c r="C1010" s="34" t="inlineStr">
        <is>
          <t>3) Functional beverage (still/sparkling)</t>
        </is>
      </c>
      <c r="D1010" s="49">
        <f>IF('M3 Functional Beverage'!F274="","",'M3 Functional Beverage'!F274)</f>
        <v/>
      </c>
      <c r="E1010" s="52">
        <f>IF('M3 Functional Beverage'!J274="","",'M3 Functional Beverage'!J274)</f>
        <v/>
      </c>
      <c r="F1010" s="50">
        <f>IF('M3 Functional Beverage'!K274="","",'M3 Functional Beverage'!K274)</f>
        <v/>
      </c>
      <c r="G1010" s="49">
        <f>IF('M3 Functional Beverage'!AM274="","",'M3 Functional Beverage'!AM274)</f>
        <v/>
      </c>
      <c r="H1010" s="50">
        <f>IF('M3 Functional Beverage'!N274="","",'M3 Functional Beverage'!N274)</f>
        <v/>
      </c>
      <c r="I1010" s="34">
        <f>IF('M3 Functional Beverage'!AJ274="","",'M3 Functional Beverage'!AJ274)</f>
        <v/>
      </c>
      <c r="J1010" s="34" t="inlineStr">
        <is>
          <t>Capture live promo to assess.</t>
        </is>
      </c>
    </row>
    <row r="1011" ht="28" customHeight="1">
      <c r="A1011" s="34" t="inlineStr">
        <is>
          <t>Recess</t>
        </is>
      </c>
      <c r="B1011" s="34" t="inlineStr">
        <is>
          <t>Recess Mood | Blackberry Chai | single 355mL</t>
        </is>
      </c>
      <c r="C1011" s="34" t="inlineStr">
        <is>
          <t>3) Functional beverage (still/sparkling)</t>
        </is>
      </c>
      <c r="D1011" s="49">
        <f>IF('M3 Functional Beverage'!F275="","",'M3 Functional Beverage'!F275)</f>
        <v/>
      </c>
      <c r="E1011" s="52">
        <f>IF('M3 Functional Beverage'!J275="","",'M3 Functional Beverage'!J275)</f>
        <v/>
      </c>
      <c r="F1011" s="50">
        <f>IF('M3 Functional Beverage'!K275="","",'M3 Functional Beverage'!K275)</f>
        <v/>
      </c>
      <c r="G1011" s="49">
        <f>IF('M3 Functional Beverage'!AM275="","",'M3 Functional Beverage'!AM275)</f>
        <v/>
      </c>
      <c r="H1011" s="50">
        <f>IF('M3 Functional Beverage'!N275="","",'M3 Functional Beverage'!N275)</f>
        <v/>
      </c>
      <c r="I1011" s="34">
        <f>IF('M3 Functional Beverage'!AJ275="","",'M3 Functional Beverage'!AJ275)</f>
        <v/>
      </c>
      <c r="J1011" s="34" t="inlineStr">
        <is>
          <t>Capture live promo to assess.</t>
        </is>
      </c>
    </row>
    <row r="1012" ht="28" customHeight="1">
      <c r="A1012" s="34" t="inlineStr">
        <is>
          <t>Recess</t>
        </is>
      </c>
      <c r="B1012" s="34" t="inlineStr">
        <is>
          <t>Recess Mood | Blackberry Chai | 8 pack 355mL</t>
        </is>
      </c>
      <c r="C1012" s="34" t="inlineStr">
        <is>
          <t>3) Functional beverage (still/sparkling)</t>
        </is>
      </c>
      <c r="D1012" s="49">
        <f>IF('M3 Functional Beverage'!F276="","",'M3 Functional Beverage'!F276)</f>
        <v/>
      </c>
      <c r="E1012" s="52">
        <f>IF('M3 Functional Beverage'!J276="","",'M3 Functional Beverage'!J276)</f>
        <v/>
      </c>
      <c r="F1012" s="50">
        <f>IF('M3 Functional Beverage'!K276="","",'M3 Functional Beverage'!K276)</f>
        <v/>
      </c>
      <c r="G1012" s="49">
        <f>IF('M3 Functional Beverage'!AM276="","",'M3 Functional Beverage'!AM276)</f>
        <v/>
      </c>
      <c r="H1012" s="50">
        <f>IF('M3 Functional Beverage'!N276="","",'M3 Functional Beverage'!N276)</f>
        <v/>
      </c>
      <c r="I1012" s="34">
        <f>IF('M3 Functional Beverage'!AJ276="","",'M3 Functional Beverage'!AJ276)</f>
        <v/>
      </c>
      <c r="J1012" s="34" t="inlineStr">
        <is>
          <t>Capture live promo to assess.</t>
        </is>
      </c>
    </row>
    <row r="1013" ht="28" customHeight="1">
      <c r="A1013" s="34" t="inlineStr">
        <is>
          <t>Recess</t>
        </is>
      </c>
      <c r="B1013" s="34" t="inlineStr">
        <is>
          <t>Recess Mood | Blackberry Chai | 12 pack 355mL</t>
        </is>
      </c>
      <c r="C1013" s="34" t="inlineStr">
        <is>
          <t>3) Functional beverage (still/sparkling)</t>
        </is>
      </c>
      <c r="D1013" s="49">
        <f>IF('M3 Functional Beverage'!F277="","",'M3 Functional Beverage'!F277)</f>
        <v/>
      </c>
      <c r="E1013" s="52">
        <f>IF('M3 Functional Beverage'!J277="","",'M3 Functional Beverage'!J277)</f>
        <v/>
      </c>
      <c r="F1013" s="50">
        <f>IF('M3 Functional Beverage'!K277="","",'M3 Functional Beverage'!K277)</f>
        <v/>
      </c>
      <c r="G1013" s="49">
        <f>IF('M3 Functional Beverage'!AM277="","",'M3 Functional Beverage'!AM277)</f>
        <v/>
      </c>
      <c r="H1013" s="50">
        <f>IF('M3 Functional Beverage'!N277="","",'M3 Functional Beverage'!N277)</f>
        <v/>
      </c>
      <c r="I1013" s="34">
        <f>IF('M3 Functional Beverage'!AJ277="","",'M3 Functional Beverage'!AJ277)</f>
        <v/>
      </c>
      <c r="J1013" s="34" t="inlineStr">
        <is>
          <t>Capture live promo to assess.</t>
        </is>
      </c>
    </row>
    <row r="1014" ht="28" customHeight="1">
      <c r="A1014" s="34" t="inlineStr">
        <is>
          <t>Recess</t>
        </is>
      </c>
      <c r="B1014" s="34" t="inlineStr">
        <is>
          <t>Recess Mood | Blackberry Chai | 15 pack 355mL</t>
        </is>
      </c>
      <c r="C1014" s="34" t="inlineStr">
        <is>
          <t>3) Functional beverage (still/sparkling)</t>
        </is>
      </c>
      <c r="D1014" s="49">
        <f>IF('M3 Functional Beverage'!F278="","",'M3 Functional Beverage'!F278)</f>
        <v/>
      </c>
      <c r="E1014" s="52">
        <f>IF('M3 Functional Beverage'!J278="","",'M3 Functional Beverage'!J278)</f>
        <v/>
      </c>
      <c r="F1014" s="50">
        <f>IF('M3 Functional Beverage'!K278="","",'M3 Functional Beverage'!K278)</f>
        <v/>
      </c>
      <c r="G1014" s="49">
        <f>IF('M3 Functional Beverage'!AM278="","",'M3 Functional Beverage'!AM278)</f>
        <v/>
      </c>
      <c r="H1014" s="50">
        <f>IF('M3 Functional Beverage'!N278="","",'M3 Functional Beverage'!N278)</f>
        <v/>
      </c>
      <c r="I1014" s="34">
        <f>IF('M3 Functional Beverage'!AJ278="","",'M3 Functional Beverage'!AJ278)</f>
        <v/>
      </c>
      <c r="J1014" s="34" t="inlineStr">
        <is>
          <t>Capture live promo to assess.</t>
        </is>
      </c>
    </row>
    <row r="1015" ht="28" customHeight="1">
      <c r="A1015" s="34" t="inlineStr">
        <is>
          <t>Recess</t>
        </is>
      </c>
      <c r="B1015" s="34" t="inlineStr">
        <is>
          <t>Recess Mood | Blackberry Chai | 18 pack 355mL</t>
        </is>
      </c>
      <c r="C1015" s="34" t="inlineStr">
        <is>
          <t>3) Functional beverage (still/sparkling)</t>
        </is>
      </c>
      <c r="D1015" s="49">
        <f>IF('M3 Functional Beverage'!F279="","",'M3 Functional Beverage'!F279)</f>
        <v/>
      </c>
      <c r="E1015" s="52">
        <f>IF('M3 Functional Beverage'!J279="","",'M3 Functional Beverage'!J279)</f>
        <v/>
      </c>
      <c r="F1015" s="50">
        <f>IF('M3 Functional Beverage'!K279="","",'M3 Functional Beverage'!K279)</f>
        <v/>
      </c>
      <c r="G1015" s="49">
        <f>IF('M3 Functional Beverage'!AM279="","",'M3 Functional Beverage'!AM279)</f>
        <v/>
      </c>
      <c r="H1015" s="50">
        <f>IF('M3 Functional Beverage'!N279="","",'M3 Functional Beverage'!N279)</f>
        <v/>
      </c>
      <c r="I1015" s="34">
        <f>IF('M3 Functional Beverage'!AJ279="","",'M3 Functional Beverage'!AJ279)</f>
        <v/>
      </c>
      <c r="J1015" s="34" t="inlineStr">
        <is>
          <t>Capture live promo to assess.</t>
        </is>
      </c>
    </row>
    <row r="1016" ht="28" customHeight="1">
      <c r="A1016" s="34" t="inlineStr">
        <is>
          <t>Recess</t>
        </is>
      </c>
      <c r="B1016" s="34" t="inlineStr">
        <is>
          <t>Recess Mood | Blackberry Chai | 24 pack 355mL</t>
        </is>
      </c>
      <c r="C1016" s="34" t="inlineStr">
        <is>
          <t>3) Functional beverage (still/sparkling)</t>
        </is>
      </c>
      <c r="D1016" s="49">
        <f>IF('M3 Functional Beverage'!F280="","",'M3 Functional Beverage'!F280)</f>
        <v/>
      </c>
      <c r="E1016" s="52">
        <f>IF('M3 Functional Beverage'!J280="","",'M3 Functional Beverage'!J280)</f>
        <v/>
      </c>
      <c r="F1016" s="50">
        <f>IF('M3 Functional Beverage'!K280="","",'M3 Functional Beverage'!K280)</f>
        <v/>
      </c>
      <c r="G1016" s="49">
        <f>IF('M3 Functional Beverage'!AM280="","",'M3 Functional Beverage'!AM280)</f>
        <v/>
      </c>
      <c r="H1016" s="50">
        <f>IF('M3 Functional Beverage'!N280="","",'M3 Functional Beverage'!N280)</f>
        <v/>
      </c>
      <c r="I1016" s="34">
        <f>IF('M3 Functional Beverage'!AJ280="","",'M3 Functional Beverage'!AJ280)</f>
        <v/>
      </c>
      <c r="J1016" s="34" t="inlineStr">
        <is>
          <t>Capture live promo to assess.</t>
        </is>
      </c>
    </row>
    <row r="1017" ht="28" customHeight="1">
      <c r="A1017" s="34" t="inlineStr">
        <is>
          <t>Recess</t>
        </is>
      </c>
      <c r="B1017" s="34" t="inlineStr">
        <is>
          <t>Recess Mood | Pomegranate Hibiscus | single 355mL</t>
        </is>
      </c>
      <c r="C1017" s="34" t="inlineStr">
        <is>
          <t>3) Functional beverage (still/sparkling)</t>
        </is>
      </c>
      <c r="D1017" s="49">
        <f>IF('M3 Functional Beverage'!F281="","",'M3 Functional Beverage'!F281)</f>
        <v/>
      </c>
      <c r="E1017" s="52">
        <f>IF('M3 Functional Beverage'!J281="","",'M3 Functional Beverage'!J281)</f>
        <v/>
      </c>
      <c r="F1017" s="50">
        <f>IF('M3 Functional Beverage'!K281="","",'M3 Functional Beverage'!K281)</f>
        <v/>
      </c>
      <c r="G1017" s="49">
        <f>IF('M3 Functional Beverage'!AM281="","",'M3 Functional Beverage'!AM281)</f>
        <v/>
      </c>
      <c r="H1017" s="50">
        <f>IF('M3 Functional Beverage'!N281="","",'M3 Functional Beverage'!N281)</f>
        <v/>
      </c>
      <c r="I1017" s="34">
        <f>IF('M3 Functional Beverage'!AJ281="","",'M3 Functional Beverage'!AJ281)</f>
        <v/>
      </c>
      <c r="J1017" s="34" t="inlineStr">
        <is>
          <t>Capture live promo to assess.</t>
        </is>
      </c>
    </row>
    <row r="1018" ht="28" customHeight="1">
      <c r="A1018" s="34" t="inlineStr">
        <is>
          <t>Recess</t>
        </is>
      </c>
      <c r="B1018" s="34" t="inlineStr">
        <is>
          <t>Recess Mood | Pomegranate Hibiscus | 8 pack 355mL</t>
        </is>
      </c>
      <c r="C1018" s="34" t="inlineStr">
        <is>
          <t>3) Functional beverage (still/sparkling)</t>
        </is>
      </c>
      <c r="D1018" s="49">
        <f>IF('M3 Functional Beverage'!F282="","",'M3 Functional Beverage'!F282)</f>
        <v/>
      </c>
      <c r="E1018" s="52">
        <f>IF('M3 Functional Beverage'!J282="","",'M3 Functional Beverage'!J282)</f>
        <v/>
      </c>
      <c r="F1018" s="50">
        <f>IF('M3 Functional Beverage'!K282="","",'M3 Functional Beverage'!K282)</f>
        <v/>
      </c>
      <c r="G1018" s="49">
        <f>IF('M3 Functional Beverage'!AM282="","",'M3 Functional Beverage'!AM282)</f>
        <v/>
      </c>
      <c r="H1018" s="50">
        <f>IF('M3 Functional Beverage'!N282="","",'M3 Functional Beverage'!N282)</f>
        <v/>
      </c>
      <c r="I1018" s="34">
        <f>IF('M3 Functional Beverage'!AJ282="","",'M3 Functional Beverage'!AJ282)</f>
        <v/>
      </c>
      <c r="J1018" s="34" t="inlineStr">
        <is>
          <t>Capture live promo to assess.</t>
        </is>
      </c>
    </row>
    <row r="1019" ht="28" customHeight="1">
      <c r="A1019" s="34" t="inlineStr">
        <is>
          <t>Recess</t>
        </is>
      </c>
      <c r="B1019" s="34" t="inlineStr">
        <is>
          <t>Recess Mood | Pomegranate Hibiscus | 12 pack 355mL</t>
        </is>
      </c>
      <c r="C1019" s="34" t="inlineStr">
        <is>
          <t>3) Functional beverage (still/sparkling)</t>
        </is>
      </c>
      <c r="D1019" s="49">
        <f>IF('M3 Functional Beverage'!F283="","",'M3 Functional Beverage'!F283)</f>
        <v/>
      </c>
      <c r="E1019" s="52">
        <f>IF('M3 Functional Beverage'!J283="","",'M3 Functional Beverage'!J283)</f>
        <v/>
      </c>
      <c r="F1019" s="50">
        <f>IF('M3 Functional Beverage'!K283="","",'M3 Functional Beverage'!K283)</f>
        <v/>
      </c>
      <c r="G1019" s="49">
        <f>IF('M3 Functional Beverage'!AM283="","",'M3 Functional Beverage'!AM283)</f>
        <v/>
      </c>
      <c r="H1019" s="50">
        <f>IF('M3 Functional Beverage'!N283="","",'M3 Functional Beverage'!N283)</f>
        <v/>
      </c>
      <c r="I1019" s="34">
        <f>IF('M3 Functional Beverage'!AJ283="","",'M3 Functional Beverage'!AJ283)</f>
        <v/>
      </c>
      <c r="J1019" s="34" t="inlineStr">
        <is>
          <t>Capture live promo to assess.</t>
        </is>
      </c>
    </row>
    <row r="1020" ht="28" customHeight="1">
      <c r="A1020" s="34" t="inlineStr">
        <is>
          <t>Recess</t>
        </is>
      </c>
      <c r="B1020" s="34" t="inlineStr">
        <is>
          <t>Recess Mood | Pomegranate Hibiscus | 15 pack 355mL</t>
        </is>
      </c>
      <c r="C1020" s="34" t="inlineStr">
        <is>
          <t>3) Functional beverage (still/sparkling)</t>
        </is>
      </c>
      <c r="D1020" s="49">
        <f>IF('M3 Functional Beverage'!F284="","",'M3 Functional Beverage'!F284)</f>
        <v/>
      </c>
      <c r="E1020" s="52">
        <f>IF('M3 Functional Beverage'!J284="","",'M3 Functional Beverage'!J284)</f>
        <v/>
      </c>
      <c r="F1020" s="50">
        <f>IF('M3 Functional Beverage'!K284="","",'M3 Functional Beverage'!K284)</f>
        <v/>
      </c>
      <c r="G1020" s="49">
        <f>IF('M3 Functional Beverage'!AM284="","",'M3 Functional Beverage'!AM284)</f>
        <v/>
      </c>
      <c r="H1020" s="50">
        <f>IF('M3 Functional Beverage'!N284="","",'M3 Functional Beverage'!N284)</f>
        <v/>
      </c>
      <c r="I1020" s="34">
        <f>IF('M3 Functional Beverage'!AJ284="","",'M3 Functional Beverage'!AJ284)</f>
        <v/>
      </c>
      <c r="J1020" s="34" t="inlineStr">
        <is>
          <t>Capture live promo to assess.</t>
        </is>
      </c>
    </row>
    <row r="1021" ht="28" customHeight="1">
      <c r="A1021" s="34" t="inlineStr">
        <is>
          <t>Recess</t>
        </is>
      </c>
      <c r="B1021" s="34" t="inlineStr">
        <is>
          <t>Recess Mood | Pomegranate Hibiscus | 18 pack 355mL</t>
        </is>
      </c>
      <c r="C1021" s="34" t="inlineStr">
        <is>
          <t>3) Functional beverage (still/sparkling)</t>
        </is>
      </c>
      <c r="D1021" s="49">
        <f>IF('M3 Functional Beverage'!F285="","",'M3 Functional Beverage'!F285)</f>
        <v/>
      </c>
      <c r="E1021" s="52">
        <f>IF('M3 Functional Beverage'!J285="","",'M3 Functional Beverage'!J285)</f>
        <v/>
      </c>
      <c r="F1021" s="50">
        <f>IF('M3 Functional Beverage'!K285="","",'M3 Functional Beverage'!K285)</f>
        <v/>
      </c>
      <c r="G1021" s="49">
        <f>IF('M3 Functional Beverage'!AM285="","",'M3 Functional Beverage'!AM285)</f>
        <v/>
      </c>
      <c r="H1021" s="50">
        <f>IF('M3 Functional Beverage'!N285="","",'M3 Functional Beverage'!N285)</f>
        <v/>
      </c>
      <c r="I1021" s="34">
        <f>IF('M3 Functional Beverage'!AJ285="","",'M3 Functional Beverage'!AJ285)</f>
        <v/>
      </c>
      <c r="J1021" s="34" t="inlineStr">
        <is>
          <t>Capture live promo to assess.</t>
        </is>
      </c>
    </row>
    <row r="1022" ht="28" customHeight="1">
      <c r="A1022" s="34" t="inlineStr">
        <is>
          <t>Recess</t>
        </is>
      </c>
      <c r="B1022" s="34" t="inlineStr">
        <is>
          <t>Recess Mood | Pomegranate Hibiscus | 24 pack 355mL</t>
        </is>
      </c>
      <c r="C1022" s="34" t="inlineStr">
        <is>
          <t>3) Functional beverage (still/sparkling)</t>
        </is>
      </c>
      <c r="D1022" s="49">
        <f>IF('M3 Functional Beverage'!F286="","",'M3 Functional Beverage'!F286)</f>
        <v/>
      </c>
      <c r="E1022" s="52">
        <f>IF('M3 Functional Beverage'!J286="","",'M3 Functional Beverage'!J286)</f>
        <v/>
      </c>
      <c r="F1022" s="50">
        <f>IF('M3 Functional Beverage'!K286="","",'M3 Functional Beverage'!K286)</f>
        <v/>
      </c>
      <c r="G1022" s="49">
        <f>IF('M3 Functional Beverage'!AM286="","",'M3 Functional Beverage'!AM286)</f>
        <v/>
      </c>
      <c r="H1022" s="50">
        <f>IF('M3 Functional Beverage'!N286="","",'M3 Functional Beverage'!N286)</f>
        <v/>
      </c>
      <c r="I1022" s="34">
        <f>IF('M3 Functional Beverage'!AJ286="","",'M3 Functional Beverage'!AJ286)</f>
        <v/>
      </c>
      <c r="J1022" s="34" t="inlineStr">
        <is>
          <t>Capture live promo to assess.</t>
        </is>
      </c>
    </row>
    <row r="1023" ht="28" customHeight="1">
      <c r="A1023" s="34" t="inlineStr">
        <is>
          <t>Recess</t>
        </is>
      </c>
      <c r="B1023" s="34" t="inlineStr">
        <is>
          <t>Recess Mood | Blood Orange | single 355mL</t>
        </is>
      </c>
      <c r="C1023" s="34" t="inlineStr">
        <is>
          <t>3) Functional beverage (still/sparkling)</t>
        </is>
      </c>
      <c r="D1023" s="49">
        <f>IF('M3 Functional Beverage'!F287="","",'M3 Functional Beverage'!F287)</f>
        <v/>
      </c>
      <c r="E1023" s="52">
        <f>IF('M3 Functional Beverage'!J287="","",'M3 Functional Beverage'!J287)</f>
        <v/>
      </c>
      <c r="F1023" s="50">
        <f>IF('M3 Functional Beverage'!K287="","",'M3 Functional Beverage'!K287)</f>
        <v/>
      </c>
      <c r="G1023" s="49">
        <f>IF('M3 Functional Beverage'!AM287="","",'M3 Functional Beverage'!AM287)</f>
        <v/>
      </c>
      <c r="H1023" s="50">
        <f>IF('M3 Functional Beverage'!N287="","",'M3 Functional Beverage'!N287)</f>
        <v/>
      </c>
      <c r="I1023" s="34">
        <f>IF('M3 Functional Beverage'!AJ287="","",'M3 Functional Beverage'!AJ287)</f>
        <v/>
      </c>
      <c r="J1023" s="34" t="inlineStr">
        <is>
          <t>Capture live promo to assess.</t>
        </is>
      </c>
    </row>
    <row r="1024" ht="28" customHeight="1">
      <c r="A1024" s="34" t="inlineStr">
        <is>
          <t>Recess</t>
        </is>
      </c>
      <c r="B1024" s="34" t="inlineStr">
        <is>
          <t>Recess Mood | Blood Orange | 8 pack 355mL</t>
        </is>
      </c>
      <c r="C1024" s="34" t="inlineStr">
        <is>
          <t>3) Functional beverage (still/sparkling)</t>
        </is>
      </c>
      <c r="D1024" s="49">
        <f>IF('M3 Functional Beverage'!F288="","",'M3 Functional Beverage'!F288)</f>
        <v/>
      </c>
      <c r="E1024" s="52">
        <f>IF('M3 Functional Beverage'!J288="","",'M3 Functional Beverage'!J288)</f>
        <v/>
      </c>
      <c r="F1024" s="50">
        <f>IF('M3 Functional Beverage'!K288="","",'M3 Functional Beverage'!K288)</f>
        <v/>
      </c>
      <c r="G1024" s="49">
        <f>IF('M3 Functional Beverage'!AM288="","",'M3 Functional Beverage'!AM288)</f>
        <v/>
      </c>
      <c r="H1024" s="50">
        <f>IF('M3 Functional Beverage'!N288="","",'M3 Functional Beverage'!N288)</f>
        <v/>
      </c>
      <c r="I1024" s="34">
        <f>IF('M3 Functional Beverage'!AJ288="","",'M3 Functional Beverage'!AJ288)</f>
        <v/>
      </c>
      <c r="J1024" s="34" t="inlineStr">
        <is>
          <t>Capture live promo to assess.</t>
        </is>
      </c>
    </row>
    <row r="1025" ht="28" customHeight="1">
      <c r="A1025" s="34" t="inlineStr">
        <is>
          <t>Recess</t>
        </is>
      </c>
      <c r="B1025" s="34" t="inlineStr">
        <is>
          <t>Recess Mood | Blood Orange | 12 pack 355mL</t>
        </is>
      </c>
      <c r="C1025" s="34" t="inlineStr">
        <is>
          <t>3) Functional beverage (still/sparkling)</t>
        </is>
      </c>
      <c r="D1025" s="49">
        <f>IF('M3 Functional Beverage'!F289="","",'M3 Functional Beverage'!F289)</f>
        <v/>
      </c>
      <c r="E1025" s="52">
        <f>IF('M3 Functional Beverage'!J289="","",'M3 Functional Beverage'!J289)</f>
        <v/>
      </c>
      <c r="F1025" s="50">
        <f>IF('M3 Functional Beverage'!K289="","",'M3 Functional Beverage'!K289)</f>
        <v/>
      </c>
      <c r="G1025" s="49">
        <f>IF('M3 Functional Beverage'!AM289="","",'M3 Functional Beverage'!AM289)</f>
        <v/>
      </c>
      <c r="H1025" s="50">
        <f>IF('M3 Functional Beverage'!N289="","",'M3 Functional Beverage'!N289)</f>
        <v/>
      </c>
      <c r="I1025" s="34">
        <f>IF('M3 Functional Beverage'!AJ289="","",'M3 Functional Beverage'!AJ289)</f>
        <v/>
      </c>
      <c r="J1025" s="34" t="inlineStr">
        <is>
          <t>Capture live promo to assess.</t>
        </is>
      </c>
    </row>
    <row r="1026" ht="28" customHeight="1">
      <c r="A1026" s="34" t="inlineStr">
        <is>
          <t>Recess</t>
        </is>
      </c>
      <c r="B1026" s="34" t="inlineStr">
        <is>
          <t>Recess Mood | Blood Orange | 15 pack 355mL</t>
        </is>
      </c>
      <c r="C1026" s="34" t="inlineStr">
        <is>
          <t>3) Functional beverage (still/sparkling)</t>
        </is>
      </c>
      <c r="D1026" s="49">
        <f>IF('M3 Functional Beverage'!F290="","",'M3 Functional Beverage'!F290)</f>
        <v/>
      </c>
      <c r="E1026" s="52">
        <f>IF('M3 Functional Beverage'!J290="","",'M3 Functional Beverage'!J290)</f>
        <v/>
      </c>
      <c r="F1026" s="50">
        <f>IF('M3 Functional Beverage'!K290="","",'M3 Functional Beverage'!K290)</f>
        <v/>
      </c>
      <c r="G1026" s="49">
        <f>IF('M3 Functional Beverage'!AM290="","",'M3 Functional Beverage'!AM290)</f>
        <v/>
      </c>
      <c r="H1026" s="50">
        <f>IF('M3 Functional Beverage'!N290="","",'M3 Functional Beverage'!N290)</f>
        <v/>
      </c>
      <c r="I1026" s="34">
        <f>IF('M3 Functional Beverage'!AJ290="","",'M3 Functional Beverage'!AJ290)</f>
        <v/>
      </c>
      <c r="J1026" s="34" t="inlineStr">
        <is>
          <t>Capture live promo to assess.</t>
        </is>
      </c>
    </row>
    <row r="1027" ht="28" customHeight="1">
      <c r="A1027" s="34" t="inlineStr">
        <is>
          <t>Recess</t>
        </is>
      </c>
      <c r="B1027" s="34" t="inlineStr">
        <is>
          <t>Recess Mood | Blood Orange | 18 pack 355mL</t>
        </is>
      </c>
      <c r="C1027" s="34" t="inlineStr">
        <is>
          <t>3) Functional beverage (still/sparkling)</t>
        </is>
      </c>
      <c r="D1027" s="49">
        <f>IF('M3 Functional Beverage'!F291="","",'M3 Functional Beverage'!F291)</f>
        <v/>
      </c>
      <c r="E1027" s="52">
        <f>IF('M3 Functional Beverage'!J291="","",'M3 Functional Beverage'!J291)</f>
        <v/>
      </c>
      <c r="F1027" s="50">
        <f>IF('M3 Functional Beverage'!K291="","",'M3 Functional Beverage'!K291)</f>
        <v/>
      </c>
      <c r="G1027" s="49">
        <f>IF('M3 Functional Beverage'!AM291="","",'M3 Functional Beverage'!AM291)</f>
        <v/>
      </c>
      <c r="H1027" s="50">
        <f>IF('M3 Functional Beverage'!N291="","",'M3 Functional Beverage'!N291)</f>
        <v/>
      </c>
      <c r="I1027" s="34">
        <f>IF('M3 Functional Beverage'!AJ291="","",'M3 Functional Beverage'!AJ291)</f>
        <v/>
      </c>
      <c r="J1027" s="34" t="inlineStr">
        <is>
          <t>Capture live promo to assess.</t>
        </is>
      </c>
    </row>
    <row r="1028" ht="28" customHeight="1">
      <c r="A1028" s="34" t="inlineStr">
        <is>
          <t>Recess</t>
        </is>
      </c>
      <c r="B1028" s="34" t="inlineStr">
        <is>
          <t>Recess Mood | Blood Orange | 24 pack 355mL</t>
        </is>
      </c>
      <c r="C1028" s="34" t="inlineStr">
        <is>
          <t>3) Functional beverage (still/sparkling)</t>
        </is>
      </c>
      <c r="D1028" s="49">
        <f>IF('M3 Functional Beverage'!F292="","",'M3 Functional Beverage'!F292)</f>
        <v/>
      </c>
      <c r="E1028" s="52">
        <f>IF('M3 Functional Beverage'!J292="","",'M3 Functional Beverage'!J292)</f>
        <v/>
      </c>
      <c r="F1028" s="50">
        <f>IF('M3 Functional Beverage'!K292="","",'M3 Functional Beverage'!K292)</f>
        <v/>
      </c>
      <c r="G1028" s="49">
        <f>IF('M3 Functional Beverage'!AM292="","",'M3 Functional Beverage'!AM292)</f>
        <v/>
      </c>
      <c r="H1028" s="50">
        <f>IF('M3 Functional Beverage'!N292="","",'M3 Functional Beverage'!N292)</f>
        <v/>
      </c>
      <c r="I1028" s="34">
        <f>IF('M3 Functional Beverage'!AJ292="","",'M3 Functional Beverage'!AJ292)</f>
        <v/>
      </c>
      <c r="J1028" s="34" t="inlineStr">
        <is>
          <t>Capture live promo to assess.</t>
        </is>
      </c>
    </row>
    <row r="1029" ht="28" customHeight="1">
      <c r="A1029" s="34" t="inlineStr">
        <is>
          <t>Recess</t>
        </is>
      </c>
      <c r="B1029" s="34" t="inlineStr">
        <is>
          <t>Recess Mood | Black Cherry | single 355mL</t>
        </is>
      </c>
      <c r="C1029" s="34" t="inlineStr">
        <is>
          <t>3) Functional beverage (still/sparkling)</t>
        </is>
      </c>
      <c r="D1029" s="49">
        <f>IF('M3 Functional Beverage'!F293="","",'M3 Functional Beverage'!F293)</f>
        <v/>
      </c>
      <c r="E1029" s="52">
        <f>IF('M3 Functional Beverage'!J293="","",'M3 Functional Beverage'!J293)</f>
        <v/>
      </c>
      <c r="F1029" s="50">
        <f>IF('M3 Functional Beverage'!K293="","",'M3 Functional Beverage'!K293)</f>
        <v/>
      </c>
      <c r="G1029" s="49">
        <f>IF('M3 Functional Beverage'!AM293="","",'M3 Functional Beverage'!AM293)</f>
        <v/>
      </c>
      <c r="H1029" s="50">
        <f>IF('M3 Functional Beverage'!N293="","",'M3 Functional Beverage'!N293)</f>
        <v/>
      </c>
      <c r="I1029" s="34">
        <f>IF('M3 Functional Beverage'!AJ293="","",'M3 Functional Beverage'!AJ293)</f>
        <v/>
      </c>
      <c r="J1029" s="34" t="inlineStr">
        <is>
          <t>Capture live promo to assess.</t>
        </is>
      </c>
    </row>
    <row r="1030" ht="28" customHeight="1">
      <c r="A1030" s="34" t="inlineStr">
        <is>
          <t>Recess</t>
        </is>
      </c>
      <c r="B1030" s="34" t="inlineStr">
        <is>
          <t>Recess Mood | Black Cherry | 8 pack 355mL</t>
        </is>
      </c>
      <c r="C1030" s="34" t="inlineStr">
        <is>
          <t>3) Functional beverage (still/sparkling)</t>
        </is>
      </c>
      <c r="D1030" s="49">
        <f>IF('M3 Functional Beverage'!F294="","",'M3 Functional Beverage'!F294)</f>
        <v/>
      </c>
      <c r="E1030" s="52">
        <f>IF('M3 Functional Beverage'!J294="","",'M3 Functional Beverage'!J294)</f>
        <v/>
      </c>
      <c r="F1030" s="50">
        <f>IF('M3 Functional Beverage'!K294="","",'M3 Functional Beverage'!K294)</f>
        <v/>
      </c>
      <c r="G1030" s="49">
        <f>IF('M3 Functional Beverage'!AM294="","",'M3 Functional Beverage'!AM294)</f>
        <v/>
      </c>
      <c r="H1030" s="50">
        <f>IF('M3 Functional Beverage'!N294="","",'M3 Functional Beverage'!N294)</f>
        <v/>
      </c>
      <c r="I1030" s="34">
        <f>IF('M3 Functional Beverage'!AJ294="","",'M3 Functional Beverage'!AJ294)</f>
        <v/>
      </c>
      <c r="J1030" s="34" t="inlineStr">
        <is>
          <t>Capture live promo to assess.</t>
        </is>
      </c>
    </row>
    <row r="1031" ht="28" customHeight="1">
      <c r="A1031" s="34" t="inlineStr">
        <is>
          <t>Recess</t>
        </is>
      </c>
      <c r="B1031" s="34" t="inlineStr">
        <is>
          <t>Recess Mood | Black Cherry | 12 pack 355mL</t>
        </is>
      </c>
      <c r="C1031" s="34" t="inlineStr">
        <is>
          <t>3) Functional beverage (still/sparkling)</t>
        </is>
      </c>
      <c r="D1031" s="49">
        <f>IF('M3 Functional Beverage'!F295="","",'M3 Functional Beverage'!F295)</f>
        <v/>
      </c>
      <c r="E1031" s="52">
        <f>IF('M3 Functional Beverage'!J295="","",'M3 Functional Beverage'!J295)</f>
        <v/>
      </c>
      <c r="F1031" s="50">
        <f>IF('M3 Functional Beverage'!K295="","",'M3 Functional Beverage'!K295)</f>
        <v/>
      </c>
      <c r="G1031" s="49">
        <f>IF('M3 Functional Beverage'!AM295="","",'M3 Functional Beverage'!AM295)</f>
        <v/>
      </c>
      <c r="H1031" s="50">
        <f>IF('M3 Functional Beverage'!N295="","",'M3 Functional Beverage'!N295)</f>
        <v/>
      </c>
      <c r="I1031" s="34">
        <f>IF('M3 Functional Beverage'!AJ295="","",'M3 Functional Beverage'!AJ295)</f>
        <v/>
      </c>
      <c r="J1031" s="34" t="inlineStr">
        <is>
          <t>Capture live promo to assess.</t>
        </is>
      </c>
    </row>
    <row r="1032" ht="28" customHeight="1">
      <c r="A1032" s="34" t="inlineStr">
        <is>
          <t>Recess</t>
        </is>
      </c>
      <c r="B1032" s="34" t="inlineStr">
        <is>
          <t>Recess Mood | Black Cherry | 15 pack 355mL</t>
        </is>
      </c>
      <c r="C1032" s="34" t="inlineStr">
        <is>
          <t>3) Functional beverage (still/sparkling)</t>
        </is>
      </c>
      <c r="D1032" s="49">
        <f>IF('M3 Functional Beverage'!F296="","",'M3 Functional Beverage'!F296)</f>
        <v/>
      </c>
      <c r="E1032" s="52">
        <f>IF('M3 Functional Beverage'!J296="","",'M3 Functional Beverage'!J296)</f>
        <v/>
      </c>
      <c r="F1032" s="50">
        <f>IF('M3 Functional Beverage'!K296="","",'M3 Functional Beverage'!K296)</f>
        <v/>
      </c>
      <c r="G1032" s="49">
        <f>IF('M3 Functional Beverage'!AM296="","",'M3 Functional Beverage'!AM296)</f>
        <v/>
      </c>
      <c r="H1032" s="50">
        <f>IF('M3 Functional Beverage'!N296="","",'M3 Functional Beverage'!N296)</f>
        <v/>
      </c>
      <c r="I1032" s="34">
        <f>IF('M3 Functional Beverage'!AJ296="","",'M3 Functional Beverage'!AJ296)</f>
        <v/>
      </c>
      <c r="J1032" s="34" t="inlineStr">
        <is>
          <t>Capture live promo to assess.</t>
        </is>
      </c>
    </row>
    <row r="1033" ht="28" customHeight="1">
      <c r="A1033" s="34" t="inlineStr">
        <is>
          <t>Recess</t>
        </is>
      </c>
      <c r="B1033" s="34" t="inlineStr">
        <is>
          <t>Recess Mood | Black Cherry | 18 pack 355mL</t>
        </is>
      </c>
      <c r="C1033" s="34" t="inlineStr">
        <is>
          <t>3) Functional beverage (still/sparkling)</t>
        </is>
      </c>
      <c r="D1033" s="49">
        <f>IF('M3 Functional Beverage'!F297="","",'M3 Functional Beverage'!F297)</f>
        <v/>
      </c>
      <c r="E1033" s="52">
        <f>IF('M3 Functional Beverage'!J297="","",'M3 Functional Beverage'!J297)</f>
        <v/>
      </c>
      <c r="F1033" s="50">
        <f>IF('M3 Functional Beverage'!K297="","",'M3 Functional Beverage'!K297)</f>
        <v/>
      </c>
      <c r="G1033" s="49">
        <f>IF('M3 Functional Beverage'!AM297="","",'M3 Functional Beverage'!AM297)</f>
        <v/>
      </c>
      <c r="H1033" s="50">
        <f>IF('M3 Functional Beverage'!N297="","",'M3 Functional Beverage'!N297)</f>
        <v/>
      </c>
      <c r="I1033" s="34">
        <f>IF('M3 Functional Beverage'!AJ297="","",'M3 Functional Beverage'!AJ297)</f>
        <v/>
      </c>
      <c r="J1033" s="34" t="inlineStr">
        <is>
          <t>Capture live promo to assess.</t>
        </is>
      </c>
    </row>
    <row r="1034" ht="28" customHeight="1">
      <c r="A1034" s="34" t="inlineStr">
        <is>
          <t>Recess</t>
        </is>
      </c>
      <c r="B1034" s="34" t="inlineStr">
        <is>
          <t>Recess Mood | Black Cherry | 24 pack 355mL</t>
        </is>
      </c>
      <c r="C1034" s="34" t="inlineStr">
        <is>
          <t>3) Functional beverage (still/sparkling)</t>
        </is>
      </c>
      <c r="D1034" s="49">
        <f>IF('M3 Functional Beverage'!F298="","",'M3 Functional Beverage'!F298)</f>
        <v/>
      </c>
      <c r="E1034" s="52">
        <f>IF('M3 Functional Beverage'!J298="","",'M3 Functional Beverage'!J298)</f>
        <v/>
      </c>
      <c r="F1034" s="50">
        <f>IF('M3 Functional Beverage'!K298="","",'M3 Functional Beverage'!K298)</f>
        <v/>
      </c>
      <c r="G1034" s="49">
        <f>IF('M3 Functional Beverage'!AM298="","",'M3 Functional Beverage'!AM298)</f>
        <v/>
      </c>
      <c r="H1034" s="50">
        <f>IF('M3 Functional Beverage'!N298="","",'M3 Functional Beverage'!N298)</f>
        <v/>
      </c>
      <c r="I1034" s="34">
        <f>IF('M3 Functional Beverage'!AJ298="","",'M3 Functional Beverage'!AJ298)</f>
        <v/>
      </c>
      <c r="J1034" s="34" t="inlineStr">
        <is>
          <t>Capture live promo to assess.</t>
        </is>
      </c>
    </row>
    <row r="1035" ht="28" customHeight="1">
      <c r="A1035" s="34" t="inlineStr">
        <is>
          <t>Recess</t>
        </is>
      </c>
      <c r="B1035" s="34" t="inlineStr">
        <is>
          <t>Recess Mood | Coconut Lime | single 355mL</t>
        </is>
      </c>
      <c r="C1035" s="34" t="inlineStr">
        <is>
          <t>3) Functional beverage (still/sparkling)</t>
        </is>
      </c>
      <c r="D1035" s="49">
        <f>IF('M3 Functional Beverage'!F299="","",'M3 Functional Beverage'!F299)</f>
        <v/>
      </c>
      <c r="E1035" s="52">
        <f>IF('M3 Functional Beverage'!J299="","",'M3 Functional Beverage'!J299)</f>
        <v/>
      </c>
      <c r="F1035" s="50">
        <f>IF('M3 Functional Beverage'!K299="","",'M3 Functional Beverage'!K299)</f>
        <v/>
      </c>
      <c r="G1035" s="49">
        <f>IF('M3 Functional Beverage'!AM299="","",'M3 Functional Beverage'!AM299)</f>
        <v/>
      </c>
      <c r="H1035" s="50">
        <f>IF('M3 Functional Beverage'!N299="","",'M3 Functional Beverage'!N299)</f>
        <v/>
      </c>
      <c r="I1035" s="34">
        <f>IF('M3 Functional Beverage'!AJ299="","",'M3 Functional Beverage'!AJ299)</f>
        <v/>
      </c>
      <c r="J1035" s="34" t="inlineStr">
        <is>
          <t>Capture live promo to assess.</t>
        </is>
      </c>
    </row>
    <row r="1036" ht="28" customHeight="1">
      <c r="A1036" s="34" t="inlineStr">
        <is>
          <t>Recess</t>
        </is>
      </c>
      <c r="B1036" s="34" t="inlineStr">
        <is>
          <t>Recess Mood | Coconut Lime | 8 pack 355mL</t>
        </is>
      </c>
      <c r="C1036" s="34" t="inlineStr">
        <is>
          <t>3) Functional beverage (still/sparkling)</t>
        </is>
      </c>
      <c r="D1036" s="49">
        <f>IF('M3 Functional Beverage'!F300="","",'M3 Functional Beverage'!F300)</f>
        <v/>
      </c>
      <c r="E1036" s="52">
        <f>IF('M3 Functional Beverage'!J300="","",'M3 Functional Beverage'!J300)</f>
        <v/>
      </c>
      <c r="F1036" s="50">
        <f>IF('M3 Functional Beverage'!K300="","",'M3 Functional Beverage'!K300)</f>
        <v/>
      </c>
      <c r="G1036" s="49">
        <f>IF('M3 Functional Beverage'!AM300="","",'M3 Functional Beverage'!AM300)</f>
        <v/>
      </c>
      <c r="H1036" s="50">
        <f>IF('M3 Functional Beverage'!N300="","",'M3 Functional Beverage'!N300)</f>
        <v/>
      </c>
      <c r="I1036" s="34">
        <f>IF('M3 Functional Beverage'!AJ300="","",'M3 Functional Beverage'!AJ300)</f>
        <v/>
      </c>
      <c r="J1036" s="34" t="inlineStr">
        <is>
          <t>Capture live promo to assess.</t>
        </is>
      </c>
    </row>
    <row r="1037" ht="28" customHeight="1">
      <c r="A1037" s="34" t="inlineStr">
        <is>
          <t>Recess</t>
        </is>
      </c>
      <c r="B1037" s="34" t="inlineStr">
        <is>
          <t>Recess Mood | Coconut Lime | 12 pack 355mL</t>
        </is>
      </c>
      <c r="C1037" s="34" t="inlineStr">
        <is>
          <t>3) Functional beverage (still/sparkling)</t>
        </is>
      </c>
      <c r="D1037" s="49">
        <f>IF('M3 Functional Beverage'!F301="","",'M3 Functional Beverage'!F301)</f>
        <v/>
      </c>
      <c r="E1037" s="52">
        <f>IF('M3 Functional Beverage'!J301="","",'M3 Functional Beverage'!J301)</f>
        <v/>
      </c>
      <c r="F1037" s="50">
        <f>IF('M3 Functional Beverage'!K301="","",'M3 Functional Beverage'!K301)</f>
        <v/>
      </c>
      <c r="G1037" s="49">
        <f>IF('M3 Functional Beverage'!AM301="","",'M3 Functional Beverage'!AM301)</f>
        <v/>
      </c>
      <c r="H1037" s="50">
        <f>IF('M3 Functional Beverage'!N301="","",'M3 Functional Beverage'!N301)</f>
        <v/>
      </c>
      <c r="I1037" s="34">
        <f>IF('M3 Functional Beverage'!AJ301="","",'M3 Functional Beverage'!AJ301)</f>
        <v/>
      </c>
      <c r="J1037" s="34" t="inlineStr">
        <is>
          <t>Capture live promo to assess.</t>
        </is>
      </c>
    </row>
    <row r="1038" ht="28" customHeight="1">
      <c r="A1038" s="34" t="inlineStr">
        <is>
          <t>Recess</t>
        </is>
      </c>
      <c r="B1038" s="34" t="inlineStr">
        <is>
          <t>Recess Mood | Coconut Lime | 15 pack 355mL</t>
        </is>
      </c>
      <c r="C1038" s="34" t="inlineStr">
        <is>
          <t>3) Functional beverage (still/sparkling)</t>
        </is>
      </c>
      <c r="D1038" s="49">
        <f>IF('M3 Functional Beverage'!F302="","",'M3 Functional Beverage'!F302)</f>
        <v/>
      </c>
      <c r="E1038" s="52">
        <f>IF('M3 Functional Beverage'!J302="","",'M3 Functional Beverage'!J302)</f>
        <v/>
      </c>
      <c r="F1038" s="50">
        <f>IF('M3 Functional Beverage'!K302="","",'M3 Functional Beverage'!K302)</f>
        <v/>
      </c>
      <c r="G1038" s="49">
        <f>IF('M3 Functional Beverage'!AM302="","",'M3 Functional Beverage'!AM302)</f>
        <v/>
      </c>
      <c r="H1038" s="50">
        <f>IF('M3 Functional Beverage'!N302="","",'M3 Functional Beverage'!N302)</f>
        <v/>
      </c>
      <c r="I1038" s="34">
        <f>IF('M3 Functional Beverage'!AJ302="","",'M3 Functional Beverage'!AJ302)</f>
        <v/>
      </c>
      <c r="J1038" s="34" t="inlineStr">
        <is>
          <t>Capture live promo to assess.</t>
        </is>
      </c>
    </row>
    <row r="1039" ht="28" customHeight="1">
      <c r="A1039" s="34" t="inlineStr">
        <is>
          <t>Recess</t>
        </is>
      </c>
      <c r="B1039" s="34" t="inlineStr">
        <is>
          <t>Recess Mood | Coconut Lime | 18 pack 355mL</t>
        </is>
      </c>
      <c r="C1039" s="34" t="inlineStr">
        <is>
          <t>3) Functional beverage (still/sparkling)</t>
        </is>
      </c>
      <c r="D1039" s="49">
        <f>IF('M3 Functional Beverage'!F303="","",'M3 Functional Beverage'!F303)</f>
        <v/>
      </c>
      <c r="E1039" s="52">
        <f>IF('M3 Functional Beverage'!J303="","",'M3 Functional Beverage'!J303)</f>
        <v/>
      </c>
      <c r="F1039" s="50">
        <f>IF('M3 Functional Beverage'!K303="","",'M3 Functional Beverage'!K303)</f>
        <v/>
      </c>
      <c r="G1039" s="49">
        <f>IF('M3 Functional Beverage'!AM303="","",'M3 Functional Beverage'!AM303)</f>
        <v/>
      </c>
      <c r="H1039" s="50">
        <f>IF('M3 Functional Beverage'!N303="","",'M3 Functional Beverage'!N303)</f>
        <v/>
      </c>
      <c r="I1039" s="34">
        <f>IF('M3 Functional Beverage'!AJ303="","",'M3 Functional Beverage'!AJ303)</f>
        <v/>
      </c>
      <c r="J1039" s="34" t="inlineStr">
        <is>
          <t>Capture live promo to assess.</t>
        </is>
      </c>
    </row>
    <row r="1040" ht="28" customHeight="1">
      <c r="A1040" s="34" t="inlineStr">
        <is>
          <t>Recess</t>
        </is>
      </c>
      <c r="B1040" s="34" t="inlineStr">
        <is>
          <t>Recess Mood | Coconut Lime | 24 pack 355mL</t>
        </is>
      </c>
      <c r="C1040" s="34" t="inlineStr">
        <is>
          <t>3) Functional beverage (still/sparkling)</t>
        </is>
      </c>
      <c r="D1040" s="49">
        <f>IF('M3 Functional Beverage'!F304="","",'M3 Functional Beverage'!F304)</f>
        <v/>
      </c>
      <c r="E1040" s="52">
        <f>IF('M3 Functional Beverage'!J304="","",'M3 Functional Beverage'!J304)</f>
        <v/>
      </c>
      <c r="F1040" s="50">
        <f>IF('M3 Functional Beverage'!K304="","",'M3 Functional Beverage'!K304)</f>
        <v/>
      </c>
      <c r="G1040" s="49">
        <f>IF('M3 Functional Beverage'!AM304="","",'M3 Functional Beverage'!AM304)</f>
        <v/>
      </c>
      <c r="H1040" s="50">
        <f>IF('M3 Functional Beverage'!N304="","",'M3 Functional Beverage'!N304)</f>
        <v/>
      </c>
      <c r="I1040" s="34">
        <f>IF('M3 Functional Beverage'!AJ304="","",'M3 Functional Beverage'!AJ304)</f>
        <v/>
      </c>
      <c r="J1040" s="34" t="inlineStr">
        <is>
          <t>Capture live promo to assess.</t>
        </is>
      </c>
    </row>
    <row r="1041" ht="28" customHeight="1">
      <c r="A1041" s="34" t="inlineStr">
        <is>
          <t>Protein2o</t>
        </is>
      </c>
      <c r="B1041" s="34" t="inlineStr">
        <is>
          <t>Protein2o Protein Infused Water | Wild Cherry | single 500mL</t>
        </is>
      </c>
      <c r="C1041" s="34" t="inlineStr">
        <is>
          <t>3) Functional beverage (still/sparkling)</t>
        </is>
      </c>
      <c r="D1041" s="49">
        <f>IF('M3 Functional Beverage'!F305="","",'M3 Functional Beverage'!F305)</f>
        <v/>
      </c>
      <c r="E1041" s="52">
        <f>IF('M3 Functional Beverage'!J305="","",'M3 Functional Beverage'!J305)</f>
        <v/>
      </c>
      <c r="F1041" s="50">
        <f>IF('M3 Functional Beverage'!K305="","",'M3 Functional Beverage'!K305)</f>
        <v/>
      </c>
      <c r="G1041" s="49">
        <f>IF('M3 Functional Beverage'!AM305="","",'M3 Functional Beverage'!AM305)</f>
        <v/>
      </c>
      <c r="H1041" s="50">
        <f>IF('M3 Functional Beverage'!N305="","",'M3 Functional Beverage'!N305)</f>
        <v/>
      </c>
      <c r="I1041" s="34">
        <f>IF('M3 Functional Beverage'!AJ305="","",'M3 Functional Beverage'!AJ305)</f>
        <v/>
      </c>
      <c r="J1041" s="34" t="inlineStr">
        <is>
          <t>Capture live promo to assess.</t>
        </is>
      </c>
    </row>
    <row r="1042" ht="28" customHeight="1">
      <c r="A1042" s="34" t="inlineStr">
        <is>
          <t>Protein2o</t>
        </is>
      </c>
      <c r="B1042" s="34" t="inlineStr">
        <is>
          <t>Protein2o Protein Infused Water | Wild Cherry | 8 pack 500mL</t>
        </is>
      </c>
      <c r="C1042" s="34" t="inlineStr">
        <is>
          <t>3) Functional beverage (still/sparkling)</t>
        </is>
      </c>
      <c r="D1042" s="49">
        <f>IF('M3 Functional Beverage'!F306="","",'M3 Functional Beverage'!F306)</f>
        <v/>
      </c>
      <c r="E1042" s="52">
        <f>IF('M3 Functional Beverage'!J306="","",'M3 Functional Beverage'!J306)</f>
        <v/>
      </c>
      <c r="F1042" s="50">
        <f>IF('M3 Functional Beverage'!K306="","",'M3 Functional Beverage'!K306)</f>
        <v/>
      </c>
      <c r="G1042" s="49">
        <f>IF('M3 Functional Beverage'!AM306="","",'M3 Functional Beverage'!AM306)</f>
        <v/>
      </c>
      <c r="H1042" s="50">
        <f>IF('M3 Functional Beverage'!N306="","",'M3 Functional Beverage'!N306)</f>
        <v/>
      </c>
      <c r="I1042" s="34">
        <f>IF('M3 Functional Beverage'!AJ306="","",'M3 Functional Beverage'!AJ306)</f>
        <v/>
      </c>
      <c r="J1042" s="34" t="inlineStr">
        <is>
          <t>Capture live promo to assess.</t>
        </is>
      </c>
    </row>
    <row r="1043" ht="28" customHeight="1">
      <c r="A1043" s="34" t="inlineStr">
        <is>
          <t>Protein2o</t>
        </is>
      </c>
      <c r="B1043" s="34" t="inlineStr">
        <is>
          <t>Protein2o Protein Infused Water | Wild Cherry | 12 pack 500mL</t>
        </is>
      </c>
      <c r="C1043" s="34" t="inlineStr">
        <is>
          <t>3) Functional beverage (still/sparkling)</t>
        </is>
      </c>
      <c r="D1043" s="49">
        <f>IF('M3 Functional Beverage'!F307="","",'M3 Functional Beverage'!F307)</f>
        <v/>
      </c>
      <c r="E1043" s="52">
        <f>IF('M3 Functional Beverage'!J307="","",'M3 Functional Beverage'!J307)</f>
        <v/>
      </c>
      <c r="F1043" s="50">
        <f>IF('M3 Functional Beverage'!K307="","",'M3 Functional Beverage'!K307)</f>
        <v/>
      </c>
      <c r="G1043" s="49">
        <f>IF('M3 Functional Beverage'!AM307="","",'M3 Functional Beverage'!AM307)</f>
        <v/>
      </c>
      <c r="H1043" s="50">
        <f>IF('M3 Functional Beverage'!N307="","",'M3 Functional Beverage'!N307)</f>
        <v/>
      </c>
      <c r="I1043" s="34">
        <f>IF('M3 Functional Beverage'!AJ307="","",'M3 Functional Beverage'!AJ307)</f>
        <v/>
      </c>
      <c r="J1043" s="34" t="inlineStr">
        <is>
          <t>Capture live promo to assess.</t>
        </is>
      </c>
    </row>
    <row r="1044" ht="28" customHeight="1">
      <c r="A1044" s="34" t="inlineStr">
        <is>
          <t>Protein2o</t>
        </is>
      </c>
      <c r="B1044" s="34" t="inlineStr">
        <is>
          <t>Protein2o Protein Infused Water | Wild Cherry | 18 pack 500mL</t>
        </is>
      </c>
      <c r="C1044" s="34" t="inlineStr">
        <is>
          <t>3) Functional beverage (still/sparkling)</t>
        </is>
      </c>
      <c r="D1044" s="49">
        <f>IF('M3 Functional Beverage'!F308="","",'M3 Functional Beverage'!F308)</f>
        <v/>
      </c>
      <c r="E1044" s="52">
        <f>IF('M3 Functional Beverage'!J308="","",'M3 Functional Beverage'!J308)</f>
        <v/>
      </c>
      <c r="F1044" s="50">
        <f>IF('M3 Functional Beverage'!K308="","",'M3 Functional Beverage'!K308)</f>
        <v/>
      </c>
      <c r="G1044" s="49">
        <f>IF('M3 Functional Beverage'!AM308="","",'M3 Functional Beverage'!AM308)</f>
        <v/>
      </c>
      <c r="H1044" s="50">
        <f>IF('M3 Functional Beverage'!N308="","",'M3 Functional Beverage'!N308)</f>
        <v/>
      </c>
      <c r="I1044" s="34">
        <f>IF('M3 Functional Beverage'!AJ308="","",'M3 Functional Beverage'!AJ308)</f>
        <v/>
      </c>
      <c r="J1044" s="34" t="inlineStr">
        <is>
          <t>Capture live promo to assess.</t>
        </is>
      </c>
    </row>
    <row r="1045" ht="28" customHeight="1">
      <c r="A1045" s="34" t="inlineStr">
        <is>
          <t>Protein2o</t>
        </is>
      </c>
      <c r="B1045" s="34" t="inlineStr">
        <is>
          <t>Protein2o Protein Infused Water | Wild Cherry | 24 pack 500mL</t>
        </is>
      </c>
      <c r="C1045" s="34" t="inlineStr">
        <is>
          <t>3) Functional beverage (still/sparkling)</t>
        </is>
      </c>
      <c r="D1045" s="49">
        <f>IF('M3 Functional Beverage'!F309="","",'M3 Functional Beverage'!F309)</f>
        <v/>
      </c>
      <c r="E1045" s="52">
        <f>IF('M3 Functional Beverage'!J309="","",'M3 Functional Beverage'!J309)</f>
        <v/>
      </c>
      <c r="F1045" s="50">
        <f>IF('M3 Functional Beverage'!K309="","",'M3 Functional Beverage'!K309)</f>
        <v/>
      </c>
      <c r="G1045" s="49">
        <f>IF('M3 Functional Beverage'!AM309="","",'M3 Functional Beverage'!AM309)</f>
        <v/>
      </c>
      <c r="H1045" s="50">
        <f>IF('M3 Functional Beverage'!N309="","",'M3 Functional Beverage'!N309)</f>
        <v/>
      </c>
      <c r="I1045" s="34">
        <f>IF('M3 Functional Beverage'!AJ309="","",'M3 Functional Beverage'!AJ309)</f>
        <v/>
      </c>
      <c r="J1045" s="34" t="inlineStr">
        <is>
          <t>Capture live promo to assess.</t>
        </is>
      </c>
    </row>
    <row r="1046" ht="28" customHeight="1">
      <c r="A1046" s="34" t="inlineStr">
        <is>
          <t>Protein2o</t>
        </is>
      </c>
      <c r="B1046" s="34" t="inlineStr">
        <is>
          <t>Protein2o Protein Infused Water | Mixed Berry | single 500mL</t>
        </is>
      </c>
      <c r="C1046" s="34" t="inlineStr">
        <is>
          <t>3) Functional beverage (still/sparkling)</t>
        </is>
      </c>
      <c r="D1046" s="49">
        <f>IF('M3 Functional Beverage'!F310="","",'M3 Functional Beverage'!F310)</f>
        <v/>
      </c>
      <c r="E1046" s="52">
        <f>IF('M3 Functional Beverage'!J310="","",'M3 Functional Beverage'!J310)</f>
        <v/>
      </c>
      <c r="F1046" s="50">
        <f>IF('M3 Functional Beverage'!K310="","",'M3 Functional Beverage'!K310)</f>
        <v/>
      </c>
      <c r="G1046" s="49">
        <f>IF('M3 Functional Beverage'!AM310="","",'M3 Functional Beverage'!AM310)</f>
        <v/>
      </c>
      <c r="H1046" s="50">
        <f>IF('M3 Functional Beverage'!N310="","",'M3 Functional Beverage'!N310)</f>
        <v/>
      </c>
      <c r="I1046" s="34">
        <f>IF('M3 Functional Beverage'!AJ310="","",'M3 Functional Beverage'!AJ310)</f>
        <v/>
      </c>
      <c r="J1046" s="34" t="inlineStr">
        <is>
          <t>Capture live promo to assess.</t>
        </is>
      </c>
    </row>
    <row r="1047" ht="28" customHeight="1">
      <c r="A1047" s="34" t="inlineStr">
        <is>
          <t>Protein2o</t>
        </is>
      </c>
      <c r="B1047" s="34" t="inlineStr">
        <is>
          <t>Protein2o Protein Infused Water | Mixed Berry | 8 pack 500mL</t>
        </is>
      </c>
      <c r="C1047" s="34" t="inlineStr">
        <is>
          <t>3) Functional beverage (still/sparkling)</t>
        </is>
      </c>
      <c r="D1047" s="49">
        <f>IF('M3 Functional Beverage'!F311="","",'M3 Functional Beverage'!F311)</f>
        <v/>
      </c>
      <c r="E1047" s="52">
        <f>IF('M3 Functional Beverage'!J311="","",'M3 Functional Beverage'!J311)</f>
        <v/>
      </c>
      <c r="F1047" s="50">
        <f>IF('M3 Functional Beverage'!K311="","",'M3 Functional Beverage'!K311)</f>
        <v/>
      </c>
      <c r="G1047" s="49">
        <f>IF('M3 Functional Beverage'!AM311="","",'M3 Functional Beverage'!AM311)</f>
        <v/>
      </c>
      <c r="H1047" s="50">
        <f>IF('M3 Functional Beverage'!N311="","",'M3 Functional Beverage'!N311)</f>
        <v/>
      </c>
      <c r="I1047" s="34">
        <f>IF('M3 Functional Beverage'!AJ311="","",'M3 Functional Beverage'!AJ311)</f>
        <v/>
      </c>
      <c r="J1047" s="34" t="inlineStr">
        <is>
          <t>Capture live promo to assess.</t>
        </is>
      </c>
    </row>
    <row r="1048" ht="28" customHeight="1">
      <c r="A1048" s="34" t="inlineStr">
        <is>
          <t>Protein2o</t>
        </is>
      </c>
      <c r="B1048" s="34" t="inlineStr">
        <is>
          <t>Protein2o Protein Infused Water | Mixed Berry | 12 pack 500mL</t>
        </is>
      </c>
      <c r="C1048" s="34" t="inlineStr">
        <is>
          <t>3) Functional beverage (still/sparkling)</t>
        </is>
      </c>
      <c r="D1048" s="49">
        <f>IF('M3 Functional Beverage'!F312="","",'M3 Functional Beverage'!F312)</f>
        <v/>
      </c>
      <c r="E1048" s="52">
        <f>IF('M3 Functional Beverage'!J312="","",'M3 Functional Beverage'!J312)</f>
        <v/>
      </c>
      <c r="F1048" s="50">
        <f>IF('M3 Functional Beverage'!K312="","",'M3 Functional Beverage'!K312)</f>
        <v/>
      </c>
      <c r="G1048" s="49">
        <f>IF('M3 Functional Beverage'!AM312="","",'M3 Functional Beverage'!AM312)</f>
        <v/>
      </c>
      <c r="H1048" s="50">
        <f>IF('M3 Functional Beverage'!N312="","",'M3 Functional Beverage'!N312)</f>
        <v/>
      </c>
      <c r="I1048" s="34">
        <f>IF('M3 Functional Beverage'!AJ312="","",'M3 Functional Beverage'!AJ312)</f>
        <v/>
      </c>
      <c r="J1048" s="34" t="inlineStr">
        <is>
          <t>Capture live promo to assess.</t>
        </is>
      </c>
    </row>
    <row r="1049" ht="28" customHeight="1">
      <c r="A1049" s="34" t="inlineStr">
        <is>
          <t>Protein2o</t>
        </is>
      </c>
      <c r="B1049" s="34" t="inlineStr">
        <is>
          <t>Protein2o Protein Infused Water | Mixed Berry | 18 pack 500mL</t>
        </is>
      </c>
      <c r="C1049" s="34" t="inlineStr">
        <is>
          <t>3) Functional beverage (still/sparkling)</t>
        </is>
      </c>
      <c r="D1049" s="49">
        <f>IF('M3 Functional Beverage'!F313="","",'M3 Functional Beverage'!F313)</f>
        <v/>
      </c>
      <c r="E1049" s="52">
        <f>IF('M3 Functional Beverage'!J313="","",'M3 Functional Beverage'!J313)</f>
        <v/>
      </c>
      <c r="F1049" s="50">
        <f>IF('M3 Functional Beverage'!K313="","",'M3 Functional Beverage'!K313)</f>
        <v/>
      </c>
      <c r="G1049" s="49">
        <f>IF('M3 Functional Beverage'!AM313="","",'M3 Functional Beverage'!AM313)</f>
        <v/>
      </c>
      <c r="H1049" s="50">
        <f>IF('M3 Functional Beverage'!N313="","",'M3 Functional Beverage'!N313)</f>
        <v/>
      </c>
      <c r="I1049" s="34">
        <f>IF('M3 Functional Beverage'!AJ313="","",'M3 Functional Beverage'!AJ313)</f>
        <v/>
      </c>
      <c r="J1049" s="34" t="inlineStr">
        <is>
          <t>Capture live promo to assess.</t>
        </is>
      </c>
    </row>
    <row r="1050" ht="28" customHeight="1">
      <c r="A1050" s="34" t="inlineStr">
        <is>
          <t>Protein2o</t>
        </is>
      </c>
      <c r="B1050" s="34" t="inlineStr">
        <is>
          <t>Protein2o Protein Infused Water | Mixed Berry | 24 pack 500mL</t>
        </is>
      </c>
      <c r="C1050" s="34" t="inlineStr">
        <is>
          <t>3) Functional beverage (still/sparkling)</t>
        </is>
      </c>
      <c r="D1050" s="49">
        <f>IF('M3 Functional Beverage'!F314="","",'M3 Functional Beverage'!F314)</f>
        <v/>
      </c>
      <c r="E1050" s="52">
        <f>IF('M3 Functional Beverage'!J314="","",'M3 Functional Beverage'!J314)</f>
        <v/>
      </c>
      <c r="F1050" s="50">
        <f>IF('M3 Functional Beverage'!K314="","",'M3 Functional Beverage'!K314)</f>
        <v/>
      </c>
      <c r="G1050" s="49">
        <f>IF('M3 Functional Beverage'!AM314="","",'M3 Functional Beverage'!AM314)</f>
        <v/>
      </c>
      <c r="H1050" s="50">
        <f>IF('M3 Functional Beverage'!N314="","",'M3 Functional Beverage'!N314)</f>
        <v/>
      </c>
      <c r="I1050" s="34">
        <f>IF('M3 Functional Beverage'!AJ314="","",'M3 Functional Beverage'!AJ314)</f>
        <v/>
      </c>
      <c r="J1050" s="34" t="inlineStr">
        <is>
          <t>Capture live promo to assess.</t>
        </is>
      </c>
    </row>
    <row r="1051" ht="28" customHeight="1">
      <c r="A1051" s="34" t="inlineStr">
        <is>
          <t>Protein2o</t>
        </is>
      </c>
      <c r="B1051" s="34" t="inlineStr">
        <is>
          <t>Protein2o Protein Infused Water | Tropical Coconut | single 500mL</t>
        </is>
      </c>
      <c r="C1051" s="34" t="inlineStr">
        <is>
          <t>3) Functional beverage (still/sparkling)</t>
        </is>
      </c>
      <c r="D1051" s="49">
        <f>IF('M3 Functional Beverage'!F315="","",'M3 Functional Beverage'!F315)</f>
        <v/>
      </c>
      <c r="E1051" s="52">
        <f>IF('M3 Functional Beverage'!J315="","",'M3 Functional Beverage'!J315)</f>
        <v/>
      </c>
      <c r="F1051" s="50">
        <f>IF('M3 Functional Beverage'!K315="","",'M3 Functional Beverage'!K315)</f>
        <v/>
      </c>
      <c r="G1051" s="49">
        <f>IF('M3 Functional Beverage'!AM315="","",'M3 Functional Beverage'!AM315)</f>
        <v/>
      </c>
      <c r="H1051" s="50">
        <f>IF('M3 Functional Beverage'!N315="","",'M3 Functional Beverage'!N315)</f>
        <v/>
      </c>
      <c r="I1051" s="34">
        <f>IF('M3 Functional Beverage'!AJ315="","",'M3 Functional Beverage'!AJ315)</f>
        <v/>
      </c>
      <c r="J1051" s="34" t="inlineStr">
        <is>
          <t>Capture live promo to assess.</t>
        </is>
      </c>
    </row>
    <row r="1052" ht="28" customHeight="1">
      <c r="A1052" s="34" t="inlineStr">
        <is>
          <t>Protein2o</t>
        </is>
      </c>
      <c r="B1052" s="34" t="inlineStr">
        <is>
          <t>Protein2o Protein Infused Water | Tropical Coconut | 8 pack 500mL</t>
        </is>
      </c>
      <c r="C1052" s="34" t="inlineStr">
        <is>
          <t>3) Functional beverage (still/sparkling)</t>
        </is>
      </c>
      <c r="D1052" s="49">
        <f>IF('M3 Functional Beverage'!F316="","",'M3 Functional Beverage'!F316)</f>
        <v/>
      </c>
      <c r="E1052" s="52">
        <f>IF('M3 Functional Beverage'!J316="","",'M3 Functional Beverage'!J316)</f>
        <v/>
      </c>
      <c r="F1052" s="50">
        <f>IF('M3 Functional Beverage'!K316="","",'M3 Functional Beverage'!K316)</f>
        <v/>
      </c>
      <c r="G1052" s="49">
        <f>IF('M3 Functional Beverage'!AM316="","",'M3 Functional Beverage'!AM316)</f>
        <v/>
      </c>
      <c r="H1052" s="50">
        <f>IF('M3 Functional Beverage'!N316="","",'M3 Functional Beverage'!N316)</f>
        <v/>
      </c>
      <c r="I1052" s="34">
        <f>IF('M3 Functional Beverage'!AJ316="","",'M3 Functional Beverage'!AJ316)</f>
        <v/>
      </c>
      <c r="J1052" s="34" t="inlineStr">
        <is>
          <t>Capture live promo to assess.</t>
        </is>
      </c>
    </row>
    <row r="1053" ht="28" customHeight="1">
      <c r="A1053" s="34" t="inlineStr">
        <is>
          <t>Protein2o</t>
        </is>
      </c>
      <c r="B1053" s="34" t="inlineStr">
        <is>
          <t>Protein2o Protein Infused Water | Tropical Coconut | 12 pack 500mL</t>
        </is>
      </c>
      <c r="C1053" s="34" t="inlineStr">
        <is>
          <t>3) Functional beverage (still/sparkling)</t>
        </is>
      </c>
      <c r="D1053" s="49">
        <f>IF('M3 Functional Beverage'!F317="","",'M3 Functional Beverage'!F317)</f>
        <v/>
      </c>
      <c r="E1053" s="52">
        <f>IF('M3 Functional Beverage'!J317="","",'M3 Functional Beverage'!J317)</f>
        <v/>
      </c>
      <c r="F1053" s="50">
        <f>IF('M3 Functional Beverage'!K317="","",'M3 Functional Beverage'!K317)</f>
        <v/>
      </c>
      <c r="G1053" s="49">
        <f>IF('M3 Functional Beverage'!AM317="","",'M3 Functional Beverage'!AM317)</f>
        <v/>
      </c>
      <c r="H1053" s="50">
        <f>IF('M3 Functional Beverage'!N317="","",'M3 Functional Beverage'!N317)</f>
        <v/>
      </c>
      <c r="I1053" s="34">
        <f>IF('M3 Functional Beverage'!AJ317="","",'M3 Functional Beverage'!AJ317)</f>
        <v/>
      </c>
      <c r="J1053" s="34" t="inlineStr">
        <is>
          <t>Capture live promo to assess.</t>
        </is>
      </c>
    </row>
    <row r="1054" ht="28" customHeight="1">
      <c r="A1054" s="34" t="inlineStr">
        <is>
          <t>Protein2o</t>
        </is>
      </c>
      <c r="B1054" s="34" t="inlineStr">
        <is>
          <t>Protein2o Protein Infused Water | Tropical Coconut | 18 pack 500mL</t>
        </is>
      </c>
      <c r="C1054" s="34" t="inlineStr">
        <is>
          <t>3) Functional beverage (still/sparkling)</t>
        </is>
      </c>
      <c r="D1054" s="49">
        <f>IF('M3 Functional Beverage'!F318="","",'M3 Functional Beverage'!F318)</f>
        <v/>
      </c>
      <c r="E1054" s="52">
        <f>IF('M3 Functional Beverage'!J318="","",'M3 Functional Beverage'!J318)</f>
        <v/>
      </c>
      <c r="F1054" s="50">
        <f>IF('M3 Functional Beverage'!K318="","",'M3 Functional Beverage'!K318)</f>
        <v/>
      </c>
      <c r="G1054" s="49">
        <f>IF('M3 Functional Beverage'!AM318="","",'M3 Functional Beverage'!AM318)</f>
        <v/>
      </c>
      <c r="H1054" s="50">
        <f>IF('M3 Functional Beverage'!N318="","",'M3 Functional Beverage'!N318)</f>
        <v/>
      </c>
      <c r="I1054" s="34">
        <f>IF('M3 Functional Beverage'!AJ318="","",'M3 Functional Beverage'!AJ318)</f>
        <v/>
      </c>
      <c r="J1054" s="34" t="inlineStr">
        <is>
          <t>Capture live promo to assess.</t>
        </is>
      </c>
    </row>
    <row r="1055" ht="28" customHeight="1">
      <c r="A1055" s="34" t="inlineStr">
        <is>
          <t>Protein2o</t>
        </is>
      </c>
      <c r="B1055" s="34" t="inlineStr">
        <is>
          <t>Protein2o Protein Infused Water | Tropical Coconut | 24 pack 500mL</t>
        </is>
      </c>
      <c r="C1055" s="34" t="inlineStr">
        <is>
          <t>3) Functional beverage (still/sparkling)</t>
        </is>
      </c>
      <c r="D1055" s="49">
        <f>IF('M3 Functional Beverage'!F319="","",'M3 Functional Beverage'!F319)</f>
        <v/>
      </c>
      <c r="E1055" s="52">
        <f>IF('M3 Functional Beverage'!J319="","",'M3 Functional Beverage'!J319)</f>
        <v/>
      </c>
      <c r="F1055" s="50">
        <f>IF('M3 Functional Beverage'!K319="","",'M3 Functional Beverage'!K319)</f>
        <v/>
      </c>
      <c r="G1055" s="49">
        <f>IF('M3 Functional Beverage'!AM319="","",'M3 Functional Beverage'!AM319)</f>
        <v/>
      </c>
      <c r="H1055" s="50">
        <f>IF('M3 Functional Beverage'!N319="","",'M3 Functional Beverage'!N319)</f>
        <v/>
      </c>
      <c r="I1055" s="34">
        <f>IF('M3 Functional Beverage'!AJ319="","",'M3 Functional Beverage'!AJ319)</f>
        <v/>
      </c>
      <c r="J1055" s="34" t="inlineStr">
        <is>
          <t>Capture live promo to assess.</t>
        </is>
      </c>
    </row>
    <row r="1056" ht="28" customHeight="1">
      <c r="A1056" s="34" t="inlineStr">
        <is>
          <t>Protein2o</t>
        </is>
      </c>
      <c r="B1056" s="34" t="inlineStr">
        <is>
          <t>Protein2o Protein Infused Water | Peach Mango | single 500mL</t>
        </is>
      </c>
      <c r="C1056" s="34" t="inlineStr">
        <is>
          <t>3) Functional beverage (still/sparkling)</t>
        </is>
      </c>
      <c r="D1056" s="49">
        <f>IF('M3 Functional Beverage'!F320="","",'M3 Functional Beverage'!F320)</f>
        <v/>
      </c>
      <c r="E1056" s="52">
        <f>IF('M3 Functional Beverage'!J320="","",'M3 Functional Beverage'!J320)</f>
        <v/>
      </c>
      <c r="F1056" s="50">
        <f>IF('M3 Functional Beverage'!K320="","",'M3 Functional Beverage'!K320)</f>
        <v/>
      </c>
      <c r="G1056" s="49">
        <f>IF('M3 Functional Beverage'!AM320="","",'M3 Functional Beverage'!AM320)</f>
        <v/>
      </c>
      <c r="H1056" s="50">
        <f>IF('M3 Functional Beverage'!N320="","",'M3 Functional Beverage'!N320)</f>
        <v/>
      </c>
      <c r="I1056" s="34">
        <f>IF('M3 Functional Beverage'!AJ320="","",'M3 Functional Beverage'!AJ320)</f>
        <v/>
      </c>
      <c r="J1056" s="34" t="inlineStr">
        <is>
          <t>Capture live promo to assess.</t>
        </is>
      </c>
    </row>
    <row r="1057" ht="28" customHeight="1">
      <c r="A1057" s="34" t="inlineStr">
        <is>
          <t>Protein2o</t>
        </is>
      </c>
      <c r="B1057" s="34" t="inlineStr">
        <is>
          <t>Protein2o Protein Infused Water | Peach Mango | 8 pack 500mL</t>
        </is>
      </c>
      <c r="C1057" s="34" t="inlineStr">
        <is>
          <t>3) Functional beverage (still/sparkling)</t>
        </is>
      </c>
      <c r="D1057" s="49">
        <f>IF('M3 Functional Beverage'!F321="","",'M3 Functional Beverage'!F321)</f>
        <v/>
      </c>
      <c r="E1057" s="52">
        <f>IF('M3 Functional Beverage'!J321="","",'M3 Functional Beverage'!J321)</f>
        <v/>
      </c>
      <c r="F1057" s="50">
        <f>IF('M3 Functional Beverage'!K321="","",'M3 Functional Beverage'!K321)</f>
        <v/>
      </c>
      <c r="G1057" s="49">
        <f>IF('M3 Functional Beverage'!AM321="","",'M3 Functional Beverage'!AM321)</f>
        <v/>
      </c>
      <c r="H1057" s="50">
        <f>IF('M3 Functional Beverage'!N321="","",'M3 Functional Beverage'!N321)</f>
        <v/>
      </c>
      <c r="I1057" s="34">
        <f>IF('M3 Functional Beverage'!AJ321="","",'M3 Functional Beverage'!AJ321)</f>
        <v/>
      </c>
      <c r="J1057" s="34" t="inlineStr">
        <is>
          <t>Capture live promo to assess.</t>
        </is>
      </c>
    </row>
    <row r="1058" ht="28" customHeight="1">
      <c r="A1058" s="34" t="inlineStr">
        <is>
          <t>Protein2o</t>
        </is>
      </c>
      <c r="B1058" s="34" t="inlineStr">
        <is>
          <t>Protein2o Protein Infused Water | Peach Mango | 12 pack 500mL</t>
        </is>
      </c>
      <c r="C1058" s="34" t="inlineStr">
        <is>
          <t>3) Functional beverage (still/sparkling)</t>
        </is>
      </c>
      <c r="D1058" s="49">
        <f>IF('M3 Functional Beverage'!F322="","",'M3 Functional Beverage'!F322)</f>
        <v/>
      </c>
      <c r="E1058" s="52">
        <f>IF('M3 Functional Beverage'!J322="","",'M3 Functional Beverage'!J322)</f>
        <v/>
      </c>
      <c r="F1058" s="50">
        <f>IF('M3 Functional Beverage'!K322="","",'M3 Functional Beverage'!K322)</f>
        <v/>
      </c>
      <c r="G1058" s="49">
        <f>IF('M3 Functional Beverage'!AM322="","",'M3 Functional Beverage'!AM322)</f>
        <v/>
      </c>
      <c r="H1058" s="50">
        <f>IF('M3 Functional Beverage'!N322="","",'M3 Functional Beverage'!N322)</f>
        <v/>
      </c>
      <c r="I1058" s="34">
        <f>IF('M3 Functional Beverage'!AJ322="","",'M3 Functional Beverage'!AJ322)</f>
        <v/>
      </c>
      <c r="J1058" s="34" t="inlineStr">
        <is>
          <t>Capture live promo to assess.</t>
        </is>
      </c>
    </row>
    <row r="1059" ht="28" customHeight="1">
      <c r="A1059" s="34" t="inlineStr">
        <is>
          <t>Protein2o</t>
        </is>
      </c>
      <c r="B1059" s="34" t="inlineStr">
        <is>
          <t>Protein2o Protein Infused Water | Peach Mango | 18 pack 500mL</t>
        </is>
      </c>
      <c r="C1059" s="34" t="inlineStr">
        <is>
          <t>3) Functional beverage (still/sparkling)</t>
        </is>
      </c>
      <c r="D1059" s="49">
        <f>IF('M3 Functional Beverage'!F323="","",'M3 Functional Beverage'!F323)</f>
        <v/>
      </c>
      <c r="E1059" s="52">
        <f>IF('M3 Functional Beverage'!J323="","",'M3 Functional Beverage'!J323)</f>
        <v/>
      </c>
      <c r="F1059" s="50">
        <f>IF('M3 Functional Beverage'!K323="","",'M3 Functional Beverage'!K323)</f>
        <v/>
      </c>
      <c r="G1059" s="49">
        <f>IF('M3 Functional Beverage'!AM323="","",'M3 Functional Beverage'!AM323)</f>
        <v/>
      </c>
      <c r="H1059" s="50">
        <f>IF('M3 Functional Beverage'!N323="","",'M3 Functional Beverage'!N323)</f>
        <v/>
      </c>
      <c r="I1059" s="34">
        <f>IF('M3 Functional Beverage'!AJ323="","",'M3 Functional Beverage'!AJ323)</f>
        <v/>
      </c>
      <c r="J1059" s="34" t="inlineStr">
        <is>
          <t>Capture live promo to assess.</t>
        </is>
      </c>
    </row>
    <row r="1060" ht="28" customHeight="1">
      <c r="A1060" s="34" t="inlineStr">
        <is>
          <t>Protein2o</t>
        </is>
      </c>
      <c r="B1060" s="34" t="inlineStr">
        <is>
          <t>Protein2o Protein Infused Water | Peach Mango | 24 pack 500mL</t>
        </is>
      </c>
      <c r="C1060" s="34" t="inlineStr">
        <is>
          <t>3) Functional beverage (still/sparkling)</t>
        </is>
      </c>
      <c r="D1060" s="49">
        <f>IF('M3 Functional Beverage'!F324="","",'M3 Functional Beverage'!F324)</f>
        <v/>
      </c>
      <c r="E1060" s="52">
        <f>IF('M3 Functional Beverage'!J324="","",'M3 Functional Beverage'!J324)</f>
        <v/>
      </c>
      <c r="F1060" s="50">
        <f>IF('M3 Functional Beverage'!K324="","",'M3 Functional Beverage'!K324)</f>
        <v/>
      </c>
      <c r="G1060" s="49">
        <f>IF('M3 Functional Beverage'!AM324="","",'M3 Functional Beverage'!AM324)</f>
        <v/>
      </c>
      <c r="H1060" s="50">
        <f>IF('M3 Functional Beverage'!N324="","",'M3 Functional Beverage'!N324)</f>
        <v/>
      </c>
      <c r="I1060" s="34">
        <f>IF('M3 Functional Beverage'!AJ324="","",'M3 Functional Beverage'!AJ324)</f>
        <v/>
      </c>
      <c r="J1060" s="34" t="inlineStr">
        <is>
          <t>Capture live promo to assess.</t>
        </is>
      </c>
    </row>
    <row r="1061" ht="28" customHeight="1">
      <c r="A1061" s="34" t="inlineStr">
        <is>
          <t>Protein2o</t>
        </is>
      </c>
      <c r="B1061" s="34" t="inlineStr">
        <is>
          <t>Protein2o Protein Infused Water | Blueberry Raspberry | single 500mL</t>
        </is>
      </c>
      <c r="C1061" s="34" t="inlineStr">
        <is>
          <t>3) Functional beverage (still/sparkling)</t>
        </is>
      </c>
      <c r="D1061" s="49">
        <f>IF('M3 Functional Beverage'!F325="","",'M3 Functional Beverage'!F325)</f>
        <v/>
      </c>
      <c r="E1061" s="52">
        <f>IF('M3 Functional Beverage'!J325="","",'M3 Functional Beverage'!J325)</f>
        <v/>
      </c>
      <c r="F1061" s="50">
        <f>IF('M3 Functional Beverage'!K325="","",'M3 Functional Beverage'!K325)</f>
        <v/>
      </c>
      <c r="G1061" s="49">
        <f>IF('M3 Functional Beverage'!AM325="","",'M3 Functional Beverage'!AM325)</f>
        <v/>
      </c>
      <c r="H1061" s="50">
        <f>IF('M3 Functional Beverage'!N325="","",'M3 Functional Beverage'!N325)</f>
        <v/>
      </c>
      <c r="I1061" s="34">
        <f>IF('M3 Functional Beverage'!AJ325="","",'M3 Functional Beverage'!AJ325)</f>
        <v/>
      </c>
      <c r="J1061" s="34" t="inlineStr">
        <is>
          <t>Capture live promo to assess.</t>
        </is>
      </c>
    </row>
    <row r="1062" ht="28" customHeight="1">
      <c r="A1062" s="34" t="inlineStr">
        <is>
          <t>Protein2o</t>
        </is>
      </c>
      <c r="B1062" s="34" t="inlineStr">
        <is>
          <t>Protein2o Protein Infused Water | Blueberry Raspberry | 8 pack 500mL</t>
        </is>
      </c>
      <c r="C1062" s="34" t="inlineStr">
        <is>
          <t>3) Functional beverage (still/sparkling)</t>
        </is>
      </c>
      <c r="D1062" s="49">
        <f>IF('M3 Functional Beverage'!F326="","",'M3 Functional Beverage'!F326)</f>
        <v/>
      </c>
      <c r="E1062" s="52">
        <f>IF('M3 Functional Beverage'!J326="","",'M3 Functional Beverage'!J326)</f>
        <v/>
      </c>
      <c r="F1062" s="50">
        <f>IF('M3 Functional Beverage'!K326="","",'M3 Functional Beverage'!K326)</f>
        <v/>
      </c>
      <c r="G1062" s="49">
        <f>IF('M3 Functional Beverage'!AM326="","",'M3 Functional Beverage'!AM326)</f>
        <v/>
      </c>
      <c r="H1062" s="50">
        <f>IF('M3 Functional Beverage'!N326="","",'M3 Functional Beverage'!N326)</f>
        <v/>
      </c>
      <c r="I1062" s="34">
        <f>IF('M3 Functional Beverage'!AJ326="","",'M3 Functional Beverage'!AJ326)</f>
        <v/>
      </c>
      <c r="J1062" s="34" t="inlineStr">
        <is>
          <t>Capture live promo to assess.</t>
        </is>
      </c>
    </row>
    <row r="1063" ht="28" customHeight="1">
      <c r="A1063" s="34" t="inlineStr">
        <is>
          <t>Protein2o</t>
        </is>
      </c>
      <c r="B1063" s="34" t="inlineStr">
        <is>
          <t>Protein2o Protein Infused Water | Blueberry Raspberry | 12 pack 500mL</t>
        </is>
      </c>
      <c r="C1063" s="34" t="inlineStr">
        <is>
          <t>3) Functional beverage (still/sparkling)</t>
        </is>
      </c>
      <c r="D1063" s="49">
        <f>IF('M3 Functional Beverage'!F327="","",'M3 Functional Beverage'!F327)</f>
        <v/>
      </c>
      <c r="E1063" s="52">
        <f>IF('M3 Functional Beverage'!J327="","",'M3 Functional Beverage'!J327)</f>
        <v/>
      </c>
      <c r="F1063" s="50">
        <f>IF('M3 Functional Beverage'!K327="","",'M3 Functional Beverage'!K327)</f>
        <v/>
      </c>
      <c r="G1063" s="49">
        <f>IF('M3 Functional Beverage'!AM327="","",'M3 Functional Beverage'!AM327)</f>
        <v/>
      </c>
      <c r="H1063" s="50">
        <f>IF('M3 Functional Beverage'!N327="","",'M3 Functional Beverage'!N327)</f>
        <v/>
      </c>
      <c r="I1063" s="34">
        <f>IF('M3 Functional Beverage'!AJ327="","",'M3 Functional Beverage'!AJ327)</f>
        <v/>
      </c>
      <c r="J1063" s="34" t="inlineStr">
        <is>
          <t>Capture live promo to assess.</t>
        </is>
      </c>
    </row>
    <row r="1064" ht="28" customHeight="1">
      <c r="A1064" s="34" t="inlineStr">
        <is>
          <t>Protein2o</t>
        </is>
      </c>
      <c r="B1064" s="34" t="inlineStr">
        <is>
          <t>Protein2o Protein Infused Water | Blueberry Raspberry | 18 pack 500mL</t>
        </is>
      </c>
      <c r="C1064" s="34" t="inlineStr">
        <is>
          <t>3) Functional beverage (still/sparkling)</t>
        </is>
      </c>
      <c r="D1064" s="49">
        <f>IF('M3 Functional Beverage'!F328="","",'M3 Functional Beverage'!F328)</f>
        <v/>
      </c>
      <c r="E1064" s="52">
        <f>IF('M3 Functional Beverage'!J328="","",'M3 Functional Beverage'!J328)</f>
        <v/>
      </c>
      <c r="F1064" s="50">
        <f>IF('M3 Functional Beverage'!K328="","",'M3 Functional Beverage'!K328)</f>
        <v/>
      </c>
      <c r="G1064" s="49">
        <f>IF('M3 Functional Beverage'!AM328="","",'M3 Functional Beverage'!AM328)</f>
        <v/>
      </c>
      <c r="H1064" s="50">
        <f>IF('M3 Functional Beverage'!N328="","",'M3 Functional Beverage'!N328)</f>
        <v/>
      </c>
      <c r="I1064" s="34">
        <f>IF('M3 Functional Beverage'!AJ328="","",'M3 Functional Beverage'!AJ328)</f>
        <v/>
      </c>
      <c r="J1064" s="34" t="inlineStr">
        <is>
          <t>Capture live promo to assess.</t>
        </is>
      </c>
    </row>
    <row r="1065" ht="28" customHeight="1">
      <c r="A1065" s="34" t="inlineStr">
        <is>
          <t>Protein2o</t>
        </is>
      </c>
      <c r="B1065" s="34" t="inlineStr">
        <is>
          <t>Protein2o Protein Infused Water | Blueberry Raspberry | 24 pack 500mL</t>
        </is>
      </c>
      <c r="C1065" s="34" t="inlineStr">
        <is>
          <t>3) Functional beverage (still/sparkling)</t>
        </is>
      </c>
      <c r="D1065" s="49">
        <f>IF('M3 Functional Beverage'!F329="","",'M3 Functional Beverage'!F329)</f>
        <v/>
      </c>
      <c r="E1065" s="52">
        <f>IF('M3 Functional Beverage'!J329="","",'M3 Functional Beverage'!J329)</f>
        <v/>
      </c>
      <c r="F1065" s="50">
        <f>IF('M3 Functional Beverage'!K329="","",'M3 Functional Beverage'!K329)</f>
        <v/>
      </c>
      <c r="G1065" s="49">
        <f>IF('M3 Functional Beverage'!AM329="","",'M3 Functional Beverage'!AM329)</f>
        <v/>
      </c>
      <c r="H1065" s="50">
        <f>IF('M3 Functional Beverage'!N329="","",'M3 Functional Beverage'!N329)</f>
        <v/>
      </c>
      <c r="I1065" s="34">
        <f>IF('M3 Functional Beverage'!AJ329="","",'M3 Functional Beverage'!AJ329)</f>
        <v/>
      </c>
      <c r="J1065" s="34" t="inlineStr">
        <is>
          <t>Capture live promo to assess.</t>
        </is>
      </c>
    </row>
    <row r="1066" ht="28" customHeight="1">
      <c r="A1066" s="34" t="inlineStr">
        <is>
          <t>vitaminwater</t>
        </is>
      </c>
      <c r="B1066" s="34" t="inlineStr">
        <is>
          <t>vitaminwater (glaceau) | XXX Acai-Blueberry-Pomegranate | single 591mL</t>
        </is>
      </c>
      <c r="C1066" s="34" t="inlineStr">
        <is>
          <t>3) Functional beverage (still/sparkling)</t>
        </is>
      </c>
      <c r="D1066" s="49">
        <f>IF('M3 Functional Beverage'!F330="","",'M3 Functional Beverage'!F330)</f>
        <v/>
      </c>
      <c r="E1066" s="52">
        <f>IF('M3 Functional Beverage'!J330="","",'M3 Functional Beverage'!J330)</f>
        <v/>
      </c>
      <c r="F1066" s="50">
        <f>IF('M3 Functional Beverage'!K330="","",'M3 Functional Beverage'!K330)</f>
        <v/>
      </c>
      <c r="G1066" s="49">
        <f>IF('M3 Functional Beverage'!AM330="","",'M3 Functional Beverage'!AM330)</f>
        <v/>
      </c>
      <c r="H1066" s="50">
        <f>IF('M3 Functional Beverage'!N330="","",'M3 Functional Beverage'!N330)</f>
        <v/>
      </c>
      <c r="I1066" s="34">
        <f>IF('M3 Functional Beverage'!AJ330="","",'M3 Functional Beverage'!AJ330)</f>
        <v/>
      </c>
      <c r="J1066" s="34" t="inlineStr">
        <is>
          <t>Capture live promo to assess.</t>
        </is>
      </c>
    </row>
    <row r="1067" ht="28" customHeight="1">
      <c r="A1067" s="34" t="inlineStr">
        <is>
          <t>vitaminwater</t>
        </is>
      </c>
      <c r="B1067" s="34" t="inlineStr">
        <is>
          <t>vitaminwater (glaceau) | XXX Acai-Blueberry-Pomegranate | 6 pack 591mL</t>
        </is>
      </c>
      <c r="C1067" s="34" t="inlineStr">
        <is>
          <t>3) Functional beverage (still/sparkling)</t>
        </is>
      </c>
      <c r="D1067" s="49">
        <f>IF('M3 Functional Beverage'!F331="","",'M3 Functional Beverage'!F331)</f>
        <v/>
      </c>
      <c r="E1067" s="52">
        <f>IF('M3 Functional Beverage'!J331="","",'M3 Functional Beverage'!J331)</f>
        <v/>
      </c>
      <c r="F1067" s="50">
        <f>IF('M3 Functional Beverage'!K331="","",'M3 Functional Beverage'!K331)</f>
        <v/>
      </c>
      <c r="G1067" s="49">
        <f>IF('M3 Functional Beverage'!AM331="","",'M3 Functional Beverage'!AM331)</f>
        <v/>
      </c>
      <c r="H1067" s="50">
        <f>IF('M3 Functional Beverage'!N331="","",'M3 Functional Beverage'!N331)</f>
        <v/>
      </c>
      <c r="I1067" s="34">
        <f>IF('M3 Functional Beverage'!AJ331="","",'M3 Functional Beverage'!AJ331)</f>
        <v/>
      </c>
      <c r="J1067" s="34" t="inlineStr">
        <is>
          <t>Capture live promo to assess.</t>
        </is>
      </c>
    </row>
    <row r="1068" ht="28" customHeight="1">
      <c r="A1068" s="34" t="inlineStr">
        <is>
          <t>vitaminwater</t>
        </is>
      </c>
      <c r="B1068" s="34" t="inlineStr">
        <is>
          <t>vitaminwater (glaceau) | XXX Acai-Blueberry-Pomegranate | 12 pack 591mL</t>
        </is>
      </c>
      <c r="C1068" s="34" t="inlineStr">
        <is>
          <t>3) Functional beverage (still/sparkling)</t>
        </is>
      </c>
      <c r="D1068" s="49">
        <f>IF('M3 Functional Beverage'!F332="","",'M3 Functional Beverage'!F332)</f>
        <v/>
      </c>
      <c r="E1068" s="52">
        <f>IF('M3 Functional Beverage'!J332="","",'M3 Functional Beverage'!J332)</f>
        <v/>
      </c>
      <c r="F1068" s="50">
        <f>IF('M3 Functional Beverage'!K332="","",'M3 Functional Beverage'!K332)</f>
        <v/>
      </c>
      <c r="G1068" s="49">
        <f>IF('M3 Functional Beverage'!AM332="","",'M3 Functional Beverage'!AM332)</f>
        <v/>
      </c>
      <c r="H1068" s="50">
        <f>IF('M3 Functional Beverage'!N332="","",'M3 Functional Beverage'!N332)</f>
        <v/>
      </c>
      <c r="I1068" s="34">
        <f>IF('M3 Functional Beverage'!AJ332="","",'M3 Functional Beverage'!AJ332)</f>
        <v/>
      </c>
      <c r="J1068" s="34" t="inlineStr">
        <is>
          <t>Capture live promo to assess.</t>
        </is>
      </c>
    </row>
    <row r="1069" ht="28" customHeight="1">
      <c r="A1069" s="34" t="inlineStr">
        <is>
          <t>vitaminwater</t>
        </is>
      </c>
      <c r="B1069" s="34" t="inlineStr">
        <is>
          <t>vitaminwater (glaceau) | XXX Acai-Blueberry-Pomegranate | 24 pack 591mL</t>
        </is>
      </c>
      <c r="C1069" s="34" t="inlineStr">
        <is>
          <t>3) Functional beverage (still/sparkling)</t>
        </is>
      </c>
      <c r="D1069" s="49">
        <f>IF('M3 Functional Beverage'!F333="","",'M3 Functional Beverage'!F333)</f>
        <v/>
      </c>
      <c r="E1069" s="52">
        <f>IF('M3 Functional Beverage'!J333="","",'M3 Functional Beverage'!J333)</f>
        <v/>
      </c>
      <c r="F1069" s="50">
        <f>IF('M3 Functional Beverage'!K333="","",'M3 Functional Beverage'!K333)</f>
        <v/>
      </c>
      <c r="G1069" s="49">
        <f>IF('M3 Functional Beverage'!AM333="","",'M3 Functional Beverage'!AM333)</f>
        <v/>
      </c>
      <c r="H1069" s="50">
        <f>IF('M3 Functional Beverage'!N333="","",'M3 Functional Beverage'!N333)</f>
        <v/>
      </c>
      <c r="I1069" s="34">
        <f>IF('M3 Functional Beverage'!AJ333="","",'M3 Functional Beverage'!AJ333)</f>
        <v/>
      </c>
      <c r="J1069" s="34" t="inlineStr">
        <is>
          <t>Capture live promo to assess.</t>
        </is>
      </c>
    </row>
    <row r="1070" ht="28" customHeight="1">
      <c r="A1070" s="34" t="inlineStr">
        <is>
          <t>vitaminwater</t>
        </is>
      </c>
      <c r="B1070" s="34" t="inlineStr">
        <is>
          <t>vitaminwater (glaceau) | Power-C Dragonfruit | single 591mL</t>
        </is>
      </c>
      <c r="C1070" s="34" t="inlineStr">
        <is>
          <t>3) Functional beverage (still/sparkling)</t>
        </is>
      </c>
      <c r="D1070" s="49">
        <f>IF('M3 Functional Beverage'!F334="","",'M3 Functional Beverage'!F334)</f>
        <v/>
      </c>
      <c r="E1070" s="52">
        <f>IF('M3 Functional Beverage'!J334="","",'M3 Functional Beverage'!J334)</f>
        <v/>
      </c>
      <c r="F1070" s="50">
        <f>IF('M3 Functional Beverage'!K334="","",'M3 Functional Beverage'!K334)</f>
        <v/>
      </c>
      <c r="G1070" s="49">
        <f>IF('M3 Functional Beverage'!AM334="","",'M3 Functional Beverage'!AM334)</f>
        <v/>
      </c>
      <c r="H1070" s="50">
        <f>IF('M3 Functional Beverage'!N334="","",'M3 Functional Beverage'!N334)</f>
        <v/>
      </c>
      <c r="I1070" s="34">
        <f>IF('M3 Functional Beverage'!AJ334="","",'M3 Functional Beverage'!AJ334)</f>
        <v/>
      </c>
      <c r="J1070" s="34" t="inlineStr">
        <is>
          <t>Capture live promo to assess.</t>
        </is>
      </c>
    </row>
    <row r="1071" ht="28" customHeight="1">
      <c r="A1071" s="34" t="inlineStr">
        <is>
          <t>vitaminwater</t>
        </is>
      </c>
      <c r="B1071" s="34" t="inlineStr">
        <is>
          <t>vitaminwater (glaceau) | Power-C Dragonfruit | 6 pack 591mL</t>
        </is>
      </c>
      <c r="C1071" s="34" t="inlineStr">
        <is>
          <t>3) Functional beverage (still/sparkling)</t>
        </is>
      </c>
      <c r="D1071" s="49">
        <f>IF('M3 Functional Beverage'!F335="","",'M3 Functional Beverage'!F335)</f>
        <v/>
      </c>
      <c r="E1071" s="52">
        <f>IF('M3 Functional Beverage'!J335="","",'M3 Functional Beverage'!J335)</f>
        <v/>
      </c>
      <c r="F1071" s="50">
        <f>IF('M3 Functional Beverage'!K335="","",'M3 Functional Beverage'!K335)</f>
        <v/>
      </c>
      <c r="G1071" s="49">
        <f>IF('M3 Functional Beverage'!AM335="","",'M3 Functional Beverage'!AM335)</f>
        <v/>
      </c>
      <c r="H1071" s="50">
        <f>IF('M3 Functional Beverage'!N335="","",'M3 Functional Beverage'!N335)</f>
        <v/>
      </c>
      <c r="I1071" s="34">
        <f>IF('M3 Functional Beverage'!AJ335="","",'M3 Functional Beverage'!AJ335)</f>
        <v/>
      </c>
      <c r="J1071" s="34" t="inlineStr">
        <is>
          <t>Capture live promo to assess.</t>
        </is>
      </c>
    </row>
    <row r="1072" ht="28" customHeight="1">
      <c r="A1072" s="34" t="inlineStr">
        <is>
          <t>vitaminwater</t>
        </is>
      </c>
      <c r="B1072" s="34" t="inlineStr">
        <is>
          <t>vitaminwater (glaceau) | Power-C Dragonfruit | 12 pack 591mL</t>
        </is>
      </c>
      <c r="C1072" s="34" t="inlineStr">
        <is>
          <t>3) Functional beverage (still/sparkling)</t>
        </is>
      </c>
      <c r="D1072" s="49">
        <f>IF('M3 Functional Beverage'!F336="","",'M3 Functional Beverage'!F336)</f>
        <v/>
      </c>
      <c r="E1072" s="52">
        <f>IF('M3 Functional Beverage'!J336="","",'M3 Functional Beverage'!J336)</f>
        <v/>
      </c>
      <c r="F1072" s="50">
        <f>IF('M3 Functional Beverage'!K336="","",'M3 Functional Beverage'!K336)</f>
        <v/>
      </c>
      <c r="G1072" s="49">
        <f>IF('M3 Functional Beverage'!AM336="","",'M3 Functional Beverage'!AM336)</f>
        <v/>
      </c>
      <c r="H1072" s="50">
        <f>IF('M3 Functional Beverage'!N336="","",'M3 Functional Beverage'!N336)</f>
        <v/>
      </c>
      <c r="I1072" s="34">
        <f>IF('M3 Functional Beverage'!AJ336="","",'M3 Functional Beverage'!AJ336)</f>
        <v/>
      </c>
      <c r="J1072" s="34" t="inlineStr">
        <is>
          <t>Capture live promo to assess.</t>
        </is>
      </c>
    </row>
    <row r="1073" ht="28" customHeight="1">
      <c r="A1073" s="34" t="inlineStr">
        <is>
          <t>vitaminwater</t>
        </is>
      </c>
      <c r="B1073" s="34" t="inlineStr">
        <is>
          <t>vitaminwater (glaceau) | Power-C Dragonfruit | 24 pack 591mL</t>
        </is>
      </c>
      <c r="C1073" s="34" t="inlineStr">
        <is>
          <t>3) Functional beverage (still/sparkling)</t>
        </is>
      </c>
      <c r="D1073" s="49">
        <f>IF('M3 Functional Beverage'!F337="","",'M3 Functional Beverage'!F337)</f>
        <v/>
      </c>
      <c r="E1073" s="52">
        <f>IF('M3 Functional Beverage'!J337="","",'M3 Functional Beverage'!J337)</f>
        <v/>
      </c>
      <c r="F1073" s="50">
        <f>IF('M3 Functional Beverage'!K337="","",'M3 Functional Beverage'!K337)</f>
        <v/>
      </c>
      <c r="G1073" s="49">
        <f>IF('M3 Functional Beverage'!AM337="","",'M3 Functional Beverage'!AM337)</f>
        <v/>
      </c>
      <c r="H1073" s="50">
        <f>IF('M3 Functional Beverage'!N337="","",'M3 Functional Beverage'!N337)</f>
        <v/>
      </c>
      <c r="I1073" s="34">
        <f>IF('M3 Functional Beverage'!AJ337="","",'M3 Functional Beverage'!AJ337)</f>
        <v/>
      </c>
      <c r="J1073" s="34" t="inlineStr">
        <is>
          <t>Capture live promo to assess.</t>
        </is>
      </c>
    </row>
    <row r="1074" ht="28" customHeight="1">
      <c r="A1074" s="34" t="inlineStr">
        <is>
          <t>vitaminwater</t>
        </is>
      </c>
      <c r="B1074" s="34" t="inlineStr">
        <is>
          <t>vitaminwater (glaceau) | Focus Kiwi-Strawberry | single 591mL</t>
        </is>
      </c>
      <c r="C1074" s="34" t="inlineStr">
        <is>
          <t>3) Functional beverage (still/sparkling)</t>
        </is>
      </c>
      <c r="D1074" s="49">
        <f>IF('M3 Functional Beverage'!F338="","",'M3 Functional Beverage'!F338)</f>
        <v/>
      </c>
      <c r="E1074" s="52">
        <f>IF('M3 Functional Beverage'!J338="","",'M3 Functional Beverage'!J338)</f>
        <v/>
      </c>
      <c r="F1074" s="50">
        <f>IF('M3 Functional Beverage'!K338="","",'M3 Functional Beverage'!K338)</f>
        <v/>
      </c>
      <c r="G1074" s="49">
        <f>IF('M3 Functional Beverage'!AM338="","",'M3 Functional Beverage'!AM338)</f>
        <v/>
      </c>
      <c r="H1074" s="50">
        <f>IF('M3 Functional Beverage'!N338="","",'M3 Functional Beverage'!N338)</f>
        <v/>
      </c>
      <c r="I1074" s="34">
        <f>IF('M3 Functional Beverage'!AJ338="","",'M3 Functional Beverage'!AJ338)</f>
        <v/>
      </c>
      <c r="J1074" s="34" t="inlineStr">
        <is>
          <t>Capture live promo to assess.</t>
        </is>
      </c>
    </row>
    <row r="1075" ht="28" customHeight="1">
      <c r="A1075" s="34" t="inlineStr">
        <is>
          <t>vitaminwater</t>
        </is>
      </c>
      <c r="B1075" s="34" t="inlineStr">
        <is>
          <t>vitaminwater (glaceau) | Focus Kiwi-Strawberry | 6 pack 591mL</t>
        </is>
      </c>
      <c r="C1075" s="34" t="inlineStr">
        <is>
          <t>3) Functional beverage (still/sparkling)</t>
        </is>
      </c>
      <c r="D1075" s="49">
        <f>IF('M3 Functional Beverage'!F339="","",'M3 Functional Beverage'!F339)</f>
        <v/>
      </c>
      <c r="E1075" s="52">
        <f>IF('M3 Functional Beverage'!J339="","",'M3 Functional Beverage'!J339)</f>
        <v/>
      </c>
      <c r="F1075" s="50">
        <f>IF('M3 Functional Beverage'!K339="","",'M3 Functional Beverage'!K339)</f>
        <v/>
      </c>
      <c r="G1075" s="49">
        <f>IF('M3 Functional Beverage'!AM339="","",'M3 Functional Beverage'!AM339)</f>
        <v/>
      </c>
      <c r="H1075" s="50">
        <f>IF('M3 Functional Beverage'!N339="","",'M3 Functional Beverage'!N339)</f>
        <v/>
      </c>
      <c r="I1075" s="34">
        <f>IF('M3 Functional Beverage'!AJ339="","",'M3 Functional Beverage'!AJ339)</f>
        <v/>
      </c>
      <c r="J1075" s="34" t="inlineStr">
        <is>
          <t>Capture live promo to assess.</t>
        </is>
      </c>
    </row>
    <row r="1076" ht="28" customHeight="1">
      <c r="A1076" s="34" t="inlineStr">
        <is>
          <t>vitaminwater</t>
        </is>
      </c>
      <c r="B1076" s="34" t="inlineStr">
        <is>
          <t>vitaminwater (glaceau) | Focus Kiwi-Strawberry | 12 pack 591mL</t>
        </is>
      </c>
      <c r="C1076" s="34" t="inlineStr">
        <is>
          <t>3) Functional beverage (still/sparkling)</t>
        </is>
      </c>
      <c r="D1076" s="49">
        <f>IF('M3 Functional Beverage'!F340="","",'M3 Functional Beverage'!F340)</f>
        <v/>
      </c>
      <c r="E1076" s="52">
        <f>IF('M3 Functional Beverage'!J340="","",'M3 Functional Beverage'!J340)</f>
        <v/>
      </c>
      <c r="F1076" s="50">
        <f>IF('M3 Functional Beverage'!K340="","",'M3 Functional Beverage'!K340)</f>
        <v/>
      </c>
      <c r="G1076" s="49">
        <f>IF('M3 Functional Beverage'!AM340="","",'M3 Functional Beverage'!AM340)</f>
        <v/>
      </c>
      <c r="H1076" s="50">
        <f>IF('M3 Functional Beverage'!N340="","",'M3 Functional Beverage'!N340)</f>
        <v/>
      </c>
      <c r="I1076" s="34">
        <f>IF('M3 Functional Beverage'!AJ340="","",'M3 Functional Beverage'!AJ340)</f>
        <v/>
      </c>
      <c r="J1076" s="34" t="inlineStr">
        <is>
          <t>Capture live promo to assess.</t>
        </is>
      </c>
    </row>
    <row r="1077" ht="28" customHeight="1">
      <c r="A1077" s="34" t="inlineStr">
        <is>
          <t>vitaminwater</t>
        </is>
      </c>
      <c r="B1077" s="34" t="inlineStr">
        <is>
          <t>vitaminwater (glaceau) | Focus Kiwi-Strawberry | 24 pack 591mL</t>
        </is>
      </c>
      <c r="C1077" s="34" t="inlineStr">
        <is>
          <t>3) Functional beverage (still/sparkling)</t>
        </is>
      </c>
      <c r="D1077" s="49">
        <f>IF('M3 Functional Beverage'!F341="","",'M3 Functional Beverage'!F341)</f>
        <v/>
      </c>
      <c r="E1077" s="52">
        <f>IF('M3 Functional Beverage'!J341="","",'M3 Functional Beverage'!J341)</f>
        <v/>
      </c>
      <c r="F1077" s="50">
        <f>IF('M3 Functional Beverage'!K341="","",'M3 Functional Beverage'!K341)</f>
        <v/>
      </c>
      <c r="G1077" s="49">
        <f>IF('M3 Functional Beverage'!AM341="","",'M3 Functional Beverage'!AM341)</f>
        <v/>
      </c>
      <c r="H1077" s="50">
        <f>IF('M3 Functional Beverage'!N341="","",'M3 Functional Beverage'!N341)</f>
        <v/>
      </c>
      <c r="I1077" s="34">
        <f>IF('M3 Functional Beverage'!AJ341="","",'M3 Functional Beverage'!AJ341)</f>
        <v/>
      </c>
      <c r="J1077" s="34" t="inlineStr">
        <is>
          <t>Capture live promo to assess.</t>
        </is>
      </c>
    </row>
    <row r="1078" ht="28" customHeight="1">
      <c r="A1078" s="34" t="inlineStr">
        <is>
          <t>vitaminwater</t>
        </is>
      </c>
      <c r="B1078" s="34" t="inlineStr">
        <is>
          <t>vitaminwater (glaceau) | Energy Tropical Citrus | single 591mL</t>
        </is>
      </c>
      <c r="C1078" s="34" t="inlineStr">
        <is>
          <t>3) Functional beverage (still/sparkling)</t>
        </is>
      </c>
      <c r="D1078" s="49">
        <f>IF('M3 Functional Beverage'!F342="","",'M3 Functional Beverage'!F342)</f>
        <v/>
      </c>
      <c r="E1078" s="52">
        <f>IF('M3 Functional Beverage'!J342="","",'M3 Functional Beverage'!J342)</f>
        <v/>
      </c>
      <c r="F1078" s="50">
        <f>IF('M3 Functional Beverage'!K342="","",'M3 Functional Beverage'!K342)</f>
        <v/>
      </c>
      <c r="G1078" s="49">
        <f>IF('M3 Functional Beverage'!AM342="","",'M3 Functional Beverage'!AM342)</f>
        <v/>
      </c>
      <c r="H1078" s="50">
        <f>IF('M3 Functional Beverage'!N342="","",'M3 Functional Beverage'!N342)</f>
        <v/>
      </c>
      <c r="I1078" s="34">
        <f>IF('M3 Functional Beverage'!AJ342="","",'M3 Functional Beverage'!AJ342)</f>
        <v/>
      </c>
      <c r="J1078" s="34" t="inlineStr">
        <is>
          <t>Capture live promo to assess.</t>
        </is>
      </c>
    </row>
    <row r="1079" ht="28" customHeight="1">
      <c r="A1079" s="34" t="inlineStr">
        <is>
          <t>vitaminwater</t>
        </is>
      </c>
      <c r="B1079" s="34" t="inlineStr">
        <is>
          <t>vitaminwater (glaceau) | Energy Tropical Citrus | 6 pack 591mL</t>
        </is>
      </c>
      <c r="C1079" s="34" t="inlineStr">
        <is>
          <t>3) Functional beverage (still/sparkling)</t>
        </is>
      </c>
      <c r="D1079" s="49">
        <f>IF('M3 Functional Beverage'!F343="","",'M3 Functional Beverage'!F343)</f>
        <v/>
      </c>
      <c r="E1079" s="52">
        <f>IF('M3 Functional Beverage'!J343="","",'M3 Functional Beverage'!J343)</f>
        <v/>
      </c>
      <c r="F1079" s="50">
        <f>IF('M3 Functional Beverage'!K343="","",'M3 Functional Beverage'!K343)</f>
        <v/>
      </c>
      <c r="G1079" s="49">
        <f>IF('M3 Functional Beverage'!AM343="","",'M3 Functional Beverage'!AM343)</f>
        <v/>
      </c>
      <c r="H1079" s="50">
        <f>IF('M3 Functional Beverage'!N343="","",'M3 Functional Beverage'!N343)</f>
        <v/>
      </c>
      <c r="I1079" s="34">
        <f>IF('M3 Functional Beverage'!AJ343="","",'M3 Functional Beverage'!AJ343)</f>
        <v/>
      </c>
      <c r="J1079" s="34" t="inlineStr">
        <is>
          <t>Capture live promo to assess.</t>
        </is>
      </c>
    </row>
    <row r="1080" ht="28" customHeight="1">
      <c r="A1080" s="34" t="inlineStr">
        <is>
          <t>vitaminwater</t>
        </is>
      </c>
      <c r="B1080" s="34" t="inlineStr">
        <is>
          <t>vitaminwater (glaceau) | Energy Tropical Citrus | 12 pack 591mL</t>
        </is>
      </c>
      <c r="C1080" s="34" t="inlineStr">
        <is>
          <t>3) Functional beverage (still/sparkling)</t>
        </is>
      </c>
      <c r="D1080" s="49">
        <f>IF('M3 Functional Beverage'!F344="","",'M3 Functional Beverage'!F344)</f>
        <v/>
      </c>
      <c r="E1080" s="52">
        <f>IF('M3 Functional Beverage'!J344="","",'M3 Functional Beverage'!J344)</f>
        <v/>
      </c>
      <c r="F1080" s="50">
        <f>IF('M3 Functional Beverage'!K344="","",'M3 Functional Beverage'!K344)</f>
        <v/>
      </c>
      <c r="G1080" s="49">
        <f>IF('M3 Functional Beverage'!AM344="","",'M3 Functional Beverage'!AM344)</f>
        <v/>
      </c>
      <c r="H1080" s="50">
        <f>IF('M3 Functional Beverage'!N344="","",'M3 Functional Beverage'!N344)</f>
        <v/>
      </c>
      <c r="I1080" s="34">
        <f>IF('M3 Functional Beverage'!AJ344="","",'M3 Functional Beverage'!AJ344)</f>
        <v/>
      </c>
      <c r="J1080" s="34" t="inlineStr">
        <is>
          <t>Capture live promo to assess.</t>
        </is>
      </c>
    </row>
    <row r="1081" ht="28" customHeight="1">
      <c r="A1081" s="34" t="inlineStr">
        <is>
          <t>vitaminwater</t>
        </is>
      </c>
      <c r="B1081" s="34" t="inlineStr">
        <is>
          <t>vitaminwater (glaceau) | Energy Tropical Citrus | 24 pack 591mL</t>
        </is>
      </c>
      <c r="C1081" s="34" t="inlineStr">
        <is>
          <t>3) Functional beverage (still/sparkling)</t>
        </is>
      </c>
      <c r="D1081" s="49">
        <f>IF('M3 Functional Beverage'!F345="","",'M3 Functional Beverage'!F345)</f>
        <v/>
      </c>
      <c r="E1081" s="52">
        <f>IF('M3 Functional Beverage'!J345="","",'M3 Functional Beverage'!J345)</f>
        <v/>
      </c>
      <c r="F1081" s="50">
        <f>IF('M3 Functional Beverage'!K345="","",'M3 Functional Beverage'!K345)</f>
        <v/>
      </c>
      <c r="G1081" s="49">
        <f>IF('M3 Functional Beverage'!AM345="","",'M3 Functional Beverage'!AM345)</f>
        <v/>
      </c>
      <c r="H1081" s="50">
        <f>IF('M3 Functional Beverage'!N345="","",'M3 Functional Beverage'!N345)</f>
        <v/>
      </c>
      <c r="I1081" s="34">
        <f>IF('M3 Functional Beverage'!AJ345="","",'M3 Functional Beverage'!AJ345)</f>
        <v/>
      </c>
      <c r="J1081" s="34" t="inlineStr">
        <is>
          <t>Capture live promo to assess.</t>
        </is>
      </c>
    </row>
    <row r="1082" ht="28" customHeight="1">
      <c r="A1082" s="34" t="inlineStr">
        <is>
          <t>vitaminwater</t>
        </is>
      </c>
      <c r="B1082" s="34" t="inlineStr">
        <is>
          <t>vitaminwater zero sugar | XXX | single 591mL</t>
        </is>
      </c>
      <c r="C1082" s="34" t="inlineStr">
        <is>
          <t>3) Functional beverage (still/sparkling)</t>
        </is>
      </c>
      <c r="D1082" s="49">
        <f>IF('M3 Functional Beverage'!F346="","",'M3 Functional Beverage'!F346)</f>
        <v/>
      </c>
      <c r="E1082" s="52">
        <f>IF('M3 Functional Beverage'!J346="","",'M3 Functional Beverage'!J346)</f>
        <v/>
      </c>
      <c r="F1082" s="50">
        <f>IF('M3 Functional Beverage'!K346="","",'M3 Functional Beverage'!K346)</f>
        <v/>
      </c>
      <c r="G1082" s="49">
        <f>IF('M3 Functional Beverage'!AM346="","",'M3 Functional Beverage'!AM346)</f>
        <v/>
      </c>
      <c r="H1082" s="50">
        <f>IF('M3 Functional Beverage'!N346="","",'M3 Functional Beverage'!N346)</f>
        <v/>
      </c>
      <c r="I1082" s="34">
        <f>IF('M3 Functional Beverage'!AJ346="","",'M3 Functional Beverage'!AJ346)</f>
        <v/>
      </c>
      <c r="J1082" s="34" t="inlineStr">
        <is>
          <t>Capture live promo to assess.</t>
        </is>
      </c>
    </row>
    <row r="1083" ht="28" customHeight="1">
      <c r="A1083" s="34" t="inlineStr">
        <is>
          <t>vitaminwater</t>
        </is>
      </c>
      <c r="B1083" s="34" t="inlineStr">
        <is>
          <t>vitaminwater zero sugar | XXX | 6 pack 591mL</t>
        </is>
      </c>
      <c r="C1083" s="34" t="inlineStr">
        <is>
          <t>3) Functional beverage (still/sparkling)</t>
        </is>
      </c>
      <c r="D1083" s="49">
        <f>IF('M3 Functional Beverage'!F347="","",'M3 Functional Beverage'!F347)</f>
        <v/>
      </c>
      <c r="E1083" s="52">
        <f>IF('M3 Functional Beverage'!J347="","",'M3 Functional Beverage'!J347)</f>
        <v/>
      </c>
      <c r="F1083" s="50">
        <f>IF('M3 Functional Beverage'!K347="","",'M3 Functional Beverage'!K347)</f>
        <v/>
      </c>
      <c r="G1083" s="49">
        <f>IF('M3 Functional Beverage'!AM347="","",'M3 Functional Beverage'!AM347)</f>
        <v/>
      </c>
      <c r="H1083" s="50">
        <f>IF('M3 Functional Beverage'!N347="","",'M3 Functional Beverage'!N347)</f>
        <v/>
      </c>
      <c r="I1083" s="34">
        <f>IF('M3 Functional Beverage'!AJ347="","",'M3 Functional Beverage'!AJ347)</f>
        <v/>
      </c>
      <c r="J1083" s="34" t="inlineStr">
        <is>
          <t>Capture live promo to assess.</t>
        </is>
      </c>
    </row>
    <row r="1084" ht="28" customHeight="1">
      <c r="A1084" s="34" t="inlineStr">
        <is>
          <t>vitaminwater</t>
        </is>
      </c>
      <c r="B1084" s="34" t="inlineStr">
        <is>
          <t>vitaminwater zero sugar | XXX | 12 pack 591mL</t>
        </is>
      </c>
      <c r="C1084" s="34" t="inlineStr">
        <is>
          <t>3) Functional beverage (still/sparkling)</t>
        </is>
      </c>
      <c r="D1084" s="49">
        <f>IF('M3 Functional Beverage'!F348="","",'M3 Functional Beverage'!F348)</f>
        <v/>
      </c>
      <c r="E1084" s="52">
        <f>IF('M3 Functional Beverage'!J348="","",'M3 Functional Beverage'!J348)</f>
        <v/>
      </c>
      <c r="F1084" s="50">
        <f>IF('M3 Functional Beverage'!K348="","",'M3 Functional Beverage'!K348)</f>
        <v/>
      </c>
      <c r="G1084" s="49">
        <f>IF('M3 Functional Beverage'!AM348="","",'M3 Functional Beverage'!AM348)</f>
        <v/>
      </c>
      <c r="H1084" s="50">
        <f>IF('M3 Functional Beverage'!N348="","",'M3 Functional Beverage'!N348)</f>
        <v/>
      </c>
      <c r="I1084" s="34">
        <f>IF('M3 Functional Beverage'!AJ348="","",'M3 Functional Beverage'!AJ348)</f>
        <v/>
      </c>
      <c r="J1084" s="34" t="inlineStr">
        <is>
          <t>Capture live promo to assess.</t>
        </is>
      </c>
    </row>
    <row r="1085" ht="28" customHeight="1">
      <c r="A1085" s="34" t="inlineStr">
        <is>
          <t>vitaminwater</t>
        </is>
      </c>
      <c r="B1085" s="34" t="inlineStr">
        <is>
          <t>vitaminwater zero sugar | XXX | 24 pack 591mL</t>
        </is>
      </c>
      <c r="C1085" s="34" t="inlineStr">
        <is>
          <t>3) Functional beverage (still/sparkling)</t>
        </is>
      </c>
      <c r="D1085" s="49">
        <f>IF('M3 Functional Beverage'!F349="","",'M3 Functional Beverage'!F349)</f>
        <v/>
      </c>
      <c r="E1085" s="52">
        <f>IF('M3 Functional Beverage'!J349="","",'M3 Functional Beverage'!J349)</f>
        <v/>
      </c>
      <c r="F1085" s="50">
        <f>IF('M3 Functional Beverage'!K349="","",'M3 Functional Beverage'!K349)</f>
        <v/>
      </c>
      <c r="G1085" s="49">
        <f>IF('M3 Functional Beverage'!AM349="","",'M3 Functional Beverage'!AM349)</f>
        <v/>
      </c>
      <c r="H1085" s="50">
        <f>IF('M3 Functional Beverage'!N349="","",'M3 Functional Beverage'!N349)</f>
        <v/>
      </c>
      <c r="I1085" s="34">
        <f>IF('M3 Functional Beverage'!AJ349="","",'M3 Functional Beverage'!AJ349)</f>
        <v/>
      </c>
      <c r="J1085" s="34" t="inlineStr">
        <is>
          <t>Capture live promo to assess.</t>
        </is>
      </c>
    </row>
    <row r="1086" ht="28" customHeight="1">
      <c r="A1086" s="34" t="inlineStr">
        <is>
          <t>vitaminwater</t>
        </is>
      </c>
      <c r="B1086" s="34" t="inlineStr">
        <is>
          <t>vitaminwater zero sugar | Power-C | single 591mL</t>
        </is>
      </c>
      <c r="C1086" s="34" t="inlineStr">
        <is>
          <t>3) Functional beverage (still/sparkling)</t>
        </is>
      </c>
      <c r="D1086" s="49">
        <f>IF('M3 Functional Beverage'!F350="","",'M3 Functional Beverage'!F350)</f>
        <v/>
      </c>
      <c r="E1086" s="52">
        <f>IF('M3 Functional Beverage'!J350="","",'M3 Functional Beverage'!J350)</f>
        <v/>
      </c>
      <c r="F1086" s="50">
        <f>IF('M3 Functional Beverage'!K350="","",'M3 Functional Beverage'!K350)</f>
        <v/>
      </c>
      <c r="G1086" s="49">
        <f>IF('M3 Functional Beverage'!AM350="","",'M3 Functional Beverage'!AM350)</f>
        <v/>
      </c>
      <c r="H1086" s="50">
        <f>IF('M3 Functional Beverage'!N350="","",'M3 Functional Beverage'!N350)</f>
        <v/>
      </c>
      <c r="I1086" s="34">
        <f>IF('M3 Functional Beverage'!AJ350="","",'M3 Functional Beverage'!AJ350)</f>
        <v/>
      </c>
      <c r="J1086" s="34" t="inlineStr">
        <is>
          <t>Capture live promo to assess.</t>
        </is>
      </c>
    </row>
    <row r="1087" ht="28" customHeight="1">
      <c r="A1087" s="34" t="inlineStr">
        <is>
          <t>vitaminwater</t>
        </is>
      </c>
      <c r="B1087" s="34" t="inlineStr">
        <is>
          <t>vitaminwater zero sugar | Power-C | 6 pack 591mL</t>
        </is>
      </c>
      <c r="C1087" s="34" t="inlineStr">
        <is>
          <t>3) Functional beverage (still/sparkling)</t>
        </is>
      </c>
      <c r="D1087" s="49">
        <f>IF('M3 Functional Beverage'!F351="","",'M3 Functional Beverage'!F351)</f>
        <v/>
      </c>
      <c r="E1087" s="52">
        <f>IF('M3 Functional Beverage'!J351="","",'M3 Functional Beverage'!J351)</f>
        <v/>
      </c>
      <c r="F1087" s="50">
        <f>IF('M3 Functional Beverage'!K351="","",'M3 Functional Beverage'!K351)</f>
        <v/>
      </c>
      <c r="G1087" s="49">
        <f>IF('M3 Functional Beverage'!AM351="","",'M3 Functional Beverage'!AM351)</f>
        <v/>
      </c>
      <c r="H1087" s="50">
        <f>IF('M3 Functional Beverage'!N351="","",'M3 Functional Beverage'!N351)</f>
        <v/>
      </c>
      <c r="I1087" s="34">
        <f>IF('M3 Functional Beverage'!AJ351="","",'M3 Functional Beverage'!AJ351)</f>
        <v/>
      </c>
      <c r="J1087" s="34" t="inlineStr">
        <is>
          <t>Capture live promo to assess.</t>
        </is>
      </c>
    </row>
    <row r="1088" ht="28" customHeight="1">
      <c r="A1088" s="34" t="inlineStr">
        <is>
          <t>vitaminwater</t>
        </is>
      </c>
      <c r="B1088" s="34" t="inlineStr">
        <is>
          <t>vitaminwater zero sugar | Power-C | 12 pack 591mL</t>
        </is>
      </c>
      <c r="C1088" s="34" t="inlineStr">
        <is>
          <t>3) Functional beverage (still/sparkling)</t>
        </is>
      </c>
      <c r="D1088" s="49">
        <f>IF('M3 Functional Beverage'!F352="","",'M3 Functional Beverage'!F352)</f>
        <v/>
      </c>
      <c r="E1088" s="52">
        <f>IF('M3 Functional Beverage'!J352="","",'M3 Functional Beverage'!J352)</f>
        <v/>
      </c>
      <c r="F1088" s="50">
        <f>IF('M3 Functional Beverage'!K352="","",'M3 Functional Beverage'!K352)</f>
        <v/>
      </c>
      <c r="G1088" s="49">
        <f>IF('M3 Functional Beverage'!AM352="","",'M3 Functional Beverage'!AM352)</f>
        <v/>
      </c>
      <c r="H1088" s="50">
        <f>IF('M3 Functional Beverage'!N352="","",'M3 Functional Beverage'!N352)</f>
        <v/>
      </c>
      <c r="I1088" s="34">
        <f>IF('M3 Functional Beverage'!AJ352="","",'M3 Functional Beverage'!AJ352)</f>
        <v/>
      </c>
      <c r="J1088" s="34" t="inlineStr">
        <is>
          <t>Capture live promo to assess.</t>
        </is>
      </c>
    </row>
    <row r="1089" ht="28" customHeight="1">
      <c r="A1089" s="34" t="inlineStr">
        <is>
          <t>vitaminwater</t>
        </is>
      </c>
      <c r="B1089" s="34" t="inlineStr">
        <is>
          <t>vitaminwater zero sugar | Power-C | 24 pack 591mL</t>
        </is>
      </c>
      <c r="C1089" s="34" t="inlineStr">
        <is>
          <t>3) Functional beverage (still/sparkling)</t>
        </is>
      </c>
      <c r="D1089" s="49">
        <f>IF('M3 Functional Beverage'!F353="","",'M3 Functional Beverage'!F353)</f>
        <v/>
      </c>
      <c r="E1089" s="52">
        <f>IF('M3 Functional Beverage'!J353="","",'M3 Functional Beverage'!J353)</f>
        <v/>
      </c>
      <c r="F1089" s="50">
        <f>IF('M3 Functional Beverage'!K353="","",'M3 Functional Beverage'!K353)</f>
        <v/>
      </c>
      <c r="G1089" s="49">
        <f>IF('M3 Functional Beverage'!AM353="","",'M3 Functional Beverage'!AM353)</f>
        <v/>
      </c>
      <c r="H1089" s="50">
        <f>IF('M3 Functional Beverage'!N353="","",'M3 Functional Beverage'!N353)</f>
        <v/>
      </c>
      <c r="I1089" s="34">
        <f>IF('M3 Functional Beverage'!AJ353="","",'M3 Functional Beverage'!AJ353)</f>
        <v/>
      </c>
      <c r="J1089" s="34" t="inlineStr">
        <is>
          <t>Capture live promo to assess.</t>
        </is>
      </c>
    </row>
    <row r="1090" ht="28" customHeight="1">
      <c r="A1090" s="34" t="inlineStr">
        <is>
          <t>vitaminwater</t>
        </is>
      </c>
      <c r="B1090" s="34" t="inlineStr">
        <is>
          <t>vitaminwater zero sugar | Squeezed Lemonade | single 591mL</t>
        </is>
      </c>
      <c r="C1090" s="34" t="inlineStr">
        <is>
          <t>3) Functional beverage (still/sparkling)</t>
        </is>
      </c>
      <c r="D1090" s="49">
        <f>IF('M3 Functional Beverage'!F354="","",'M3 Functional Beverage'!F354)</f>
        <v/>
      </c>
      <c r="E1090" s="52">
        <f>IF('M3 Functional Beverage'!J354="","",'M3 Functional Beverage'!J354)</f>
        <v/>
      </c>
      <c r="F1090" s="50">
        <f>IF('M3 Functional Beverage'!K354="","",'M3 Functional Beverage'!K354)</f>
        <v/>
      </c>
      <c r="G1090" s="49">
        <f>IF('M3 Functional Beverage'!AM354="","",'M3 Functional Beverage'!AM354)</f>
        <v/>
      </c>
      <c r="H1090" s="50">
        <f>IF('M3 Functional Beverage'!N354="","",'M3 Functional Beverage'!N354)</f>
        <v/>
      </c>
      <c r="I1090" s="34">
        <f>IF('M3 Functional Beverage'!AJ354="","",'M3 Functional Beverage'!AJ354)</f>
        <v/>
      </c>
      <c r="J1090" s="34" t="inlineStr">
        <is>
          <t>Capture live promo to assess.</t>
        </is>
      </c>
    </row>
    <row r="1091" ht="28" customHeight="1">
      <c r="A1091" s="34" t="inlineStr">
        <is>
          <t>vitaminwater</t>
        </is>
      </c>
      <c r="B1091" s="34" t="inlineStr">
        <is>
          <t>vitaminwater zero sugar | Squeezed Lemonade | 6 pack 591mL</t>
        </is>
      </c>
      <c r="C1091" s="34" t="inlineStr">
        <is>
          <t>3) Functional beverage (still/sparkling)</t>
        </is>
      </c>
      <c r="D1091" s="49">
        <f>IF('M3 Functional Beverage'!F355="","",'M3 Functional Beverage'!F355)</f>
        <v/>
      </c>
      <c r="E1091" s="52">
        <f>IF('M3 Functional Beverage'!J355="","",'M3 Functional Beverage'!J355)</f>
        <v/>
      </c>
      <c r="F1091" s="50">
        <f>IF('M3 Functional Beverage'!K355="","",'M3 Functional Beverage'!K355)</f>
        <v/>
      </c>
      <c r="G1091" s="49">
        <f>IF('M3 Functional Beverage'!AM355="","",'M3 Functional Beverage'!AM355)</f>
        <v/>
      </c>
      <c r="H1091" s="50">
        <f>IF('M3 Functional Beverage'!N355="","",'M3 Functional Beverage'!N355)</f>
        <v/>
      </c>
      <c r="I1091" s="34">
        <f>IF('M3 Functional Beverage'!AJ355="","",'M3 Functional Beverage'!AJ355)</f>
        <v/>
      </c>
      <c r="J1091" s="34" t="inlineStr">
        <is>
          <t>Capture live promo to assess.</t>
        </is>
      </c>
    </row>
    <row r="1092" ht="28" customHeight="1">
      <c r="A1092" s="34" t="inlineStr">
        <is>
          <t>vitaminwater</t>
        </is>
      </c>
      <c r="B1092" s="34" t="inlineStr">
        <is>
          <t>vitaminwater zero sugar | Squeezed Lemonade | 12 pack 591mL</t>
        </is>
      </c>
      <c r="C1092" s="34" t="inlineStr">
        <is>
          <t>3) Functional beverage (still/sparkling)</t>
        </is>
      </c>
      <c r="D1092" s="49">
        <f>IF('M3 Functional Beverage'!F356="","",'M3 Functional Beverage'!F356)</f>
        <v/>
      </c>
      <c r="E1092" s="52">
        <f>IF('M3 Functional Beverage'!J356="","",'M3 Functional Beverage'!J356)</f>
        <v/>
      </c>
      <c r="F1092" s="50">
        <f>IF('M3 Functional Beverage'!K356="","",'M3 Functional Beverage'!K356)</f>
        <v/>
      </c>
      <c r="G1092" s="49">
        <f>IF('M3 Functional Beverage'!AM356="","",'M3 Functional Beverage'!AM356)</f>
        <v/>
      </c>
      <c r="H1092" s="50">
        <f>IF('M3 Functional Beverage'!N356="","",'M3 Functional Beverage'!N356)</f>
        <v/>
      </c>
      <c r="I1092" s="34">
        <f>IF('M3 Functional Beverage'!AJ356="","",'M3 Functional Beverage'!AJ356)</f>
        <v/>
      </c>
      <c r="J1092" s="34" t="inlineStr">
        <is>
          <t>Capture live promo to assess.</t>
        </is>
      </c>
    </row>
    <row r="1093" ht="28" customHeight="1">
      <c r="A1093" s="34" t="inlineStr">
        <is>
          <t>vitaminwater</t>
        </is>
      </c>
      <c r="B1093" s="34" t="inlineStr">
        <is>
          <t>vitaminwater zero sugar | Squeezed Lemonade | 24 pack 591mL</t>
        </is>
      </c>
      <c r="C1093" s="34" t="inlineStr">
        <is>
          <t>3) Functional beverage (still/sparkling)</t>
        </is>
      </c>
      <c r="D1093" s="49">
        <f>IF('M3 Functional Beverage'!F357="","",'M3 Functional Beverage'!F357)</f>
        <v/>
      </c>
      <c r="E1093" s="52">
        <f>IF('M3 Functional Beverage'!J357="","",'M3 Functional Beverage'!J357)</f>
        <v/>
      </c>
      <c r="F1093" s="50">
        <f>IF('M3 Functional Beverage'!K357="","",'M3 Functional Beverage'!K357)</f>
        <v/>
      </c>
      <c r="G1093" s="49">
        <f>IF('M3 Functional Beverage'!AM357="","",'M3 Functional Beverage'!AM357)</f>
        <v/>
      </c>
      <c r="H1093" s="50">
        <f>IF('M3 Functional Beverage'!N357="","",'M3 Functional Beverage'!N357)</f>
        <v/>
      </c>
      <c r="I1093" s="34">
        <f>IF('M3 Functional Beverage'!AJ357="","",'M3 Functional Beverage'!AJ357)</f>
        <v/>
      </c>
      <c r="J1093" s="34" t="inlineStr">
        <is>
          <t>Capture live promo to assess.</t>
        </is>
      </c>
    </row>
    <row r="1094" ht="28" customHeight="1">
      <c r="A1094" s="34" t="inlineStr">
        <is>
          <t>vitaminwater</t>
        </is>
      </c>
      <c r="B1094" s="34" t="inlineStr">
        <is>
          <t>vitaminwater zero sugar | Rise Orange | single 591mL</t>
        </is>
      </c>
      <c r="C1094" s="34" t="inlineStr">
        <is>
          <t>3) Functional beverage (still/sparkling)</t>
        </is>
      </c>
      <c r="D1094" s="49">
        <f>IF('M3 Functional Beverage'!F358="","",'M3 Functional Beverage'!F358)</f>
        <v/>
      </c>
      <c r="E1094" s="52">
        <f>IF('M3 Functional Beverage'!J358="","",'M3 Functional Beverage'!J358)</f>
        <v/>
      </c>
      <c r="F1094" s="50">
        <f>IF('M3 Functional Beverage'!K358="","",'M3 Functional Beverage'!K358)</f>
        <v/>
      </c>
      <c r="G1094" s="49">
        <f>IF('M3 Functional Beverage'!AM358="","",'M3 Functional Beverage'!AM358)</f>
        <v/>
      </c>
      <c r="H1094" s="50">
        <f>IF('M3 Functional Beverage'!N358="","",'M3 Functional Beverage'!N358)</f>
        <v/>
      </c>
      <c r="I1094" s="34">
        <f>IF('M3 Functional Beverage'!AJ358="","",'M3 Functional Beverage'!AJ358)</f>
        <v/>
      </c>
      <c r="J1094" s="34" t="inlineStr">
        <is>
          <t>Capture live promo to assess.</t>
        </is>
      </c>
    </row>
    <row r="1095" ht="28" customHeight="1">
      <c r="A1095" s="34" t="inlineStr">
        <is>
          <t>vitaminwater</t>
        </is>
      </c>
      <c r="B1095" s="34" t="inlineStr">
        <is>
          <t>vitaminwater zero sugar | Rise Orange | 6 pack 591mL</t>
        </is>
      </c>
      <c r="C1095" s="34" t="inlineStr">
        <is>
          <t>3) Functional beverage (still/sparkling)</t>
        </is>
      </c>
      <c r="D1095" s="49">
        <f>IF('M3 Functional Beverage'!F359="","",'M3 Functional Beverage'!F359)</f>
        <v/>
      </c>
      <c r="E1095" s="52">
        <f>IF('M3 Functional Beverage'!J359="","",'M3 Functional Beverage'!J359)</f>
        <v/>
      </c>
      <c r="F1095" s="50">
        <f>IF('M3 Functional Beverage'!K359="","",'M3 Functional Beverage'!K359)</f>
        <v/>
      </c>
      <c r="G1095" s="49">
        <f>IF('M3 Functional Beverage'!AM359="","",'M3 Functional Beverage'!AM359)</f>
        <v/>
      </c>
      <c r="H1095" s="50">
        <f>IF('M3 Functional Beverage'!N359="","",'M3 Functional Beverage'!N359)</f>
        <v/>
      </c>
      <c r="I1095" s="34">
        <f>IF('M3 Functional Beverage'!AJ359="","",'M3 Functional Beverage'!AJ359)</f>
        <v/>
      </c>
      <c r="J1095" s="34" t="inlineStr">
        <is>
          <t>Capture live promo to assess.</t>
        </is>
      </c>
    </row>
    <row r="1096" ht="28" customHeight="1">
      <c r="A1096" s="34" t="inlineStr">
        <is>
          <t>vitaminwater</t>
        </is>
      </c>
      <c r="B1096" s="34" t="inlineStr">
        <is>
          <t>vitaminwater zero sugar | Rise Orange | 12 pack 591mL</t>
        </is>
      </c>
      <c r="C1096" s="34" t="inlineStr">
        <is>
          <t>3) Functional beverage (still/sparkling)</t>
        </is>
      </c>
      <c r="D1096" s="49">
        <f>IF('M3 Functional Beverage'!F360="","",'M3 Functional Beverage'!F360)</f>
        <v/>
      </c>
      <c r="E1096" s="52">
        <f>IF('M3 Functional Beverage'!J360="","",'M3 Functional Beverage'!J360)</f>
        <v/>
      </c>
      <c r="F1096" s="50">
        <f>IF('M3 Functional Beverage'!K360="","",'M3 Functional Beverage'!K360)</f>
        <v/>
      </c>
      <c r="G1096" s="49">
        <f>IF('M3 Functional Beverage'!AM360="","",'M3 Functional Beverage'!AM360)</f>
        <v/>
      </c>
      <c r="H1096" s="50">
        <f>IF('M3 Functional Beverage'!N360="","",'M3 Functional Beverage'!N360)</f>
        <v/>
      </c>
      <c r="I1096" s="34">
        <f>IF('M3 Functional Beverage'!AJ360="","",'M3 Functional Beverage'!AJ360)</f>
        <v/>
      </c>
      <c r="J1096" s="34" t="inlineStr">
        <is>
          <t>Capture live promo to assess.</t>
        </is>
      </c>
    </row>
    <row r="1097" ht="28" customHeight="1">
      <c r="A1097" s="34" t="inlineStr">
        <is>
          <t>vitaminwater</t>
        </is>
      </c>
      <c r="B1097" s="34" t="inlineStr">
        <is>
          <t>vitaminwater zero sugar | Rise Orange | 24 pack 591mL</t>
        </is>
      </c>
      <c r="C1097" s="34" t="inlineStr">
        <is>
          <t>3) Functional beverage (still/sparkling)</t>
        </is>
      </c>
      <c r="D1097" s="49">
        <f>IF('M3 Functional Beverage'!F361="","",'M3 Functional Beverage'!F361)</f>
        <v/>
      </c>
      <c r="E1097" s="52">
        <f>IF('M3 Functional Beverage'!J361="","",'M3 Functional Beverage'!J361)</f>
        <v/>
      </c>
      <c r="F1097" s="50">
        <f>IF('M3 Functional Beverage'!K361="","",'M3 Functional Beverage'!K361)</f>
        <v/>
      </c>
      <c r="G1097" s="49">
        <f>IF('M3 Functional Beverage'!AM361="","",'M3 Functional Beverage'!AM361)</f>
        <v/>
      </c>
      <c r="H1097" s="50">
        <f>IF('M3 Functional Beverage'!N361="","",'M3 Functional Beverage'!N361)</f>
        <v/>
      </c>
      <c r="I1097" s="34">
        <f>IF('M3 Functional Beverage'!AJ361="","",'M3 Functional Beverage'!AJ361)</f>
        <v/>
      </c>
      <c r="J1097" s="34" t="inlineStr">
        <is>
          <t>Capture live promo to assess.</t>
        </is>
      </c>
    </row>
    <row r="1098" ht="28" customHeight="1">
      <c r="A1098" s="34" t="inlineStr">
        <is>
          <t>Bai</t>
        </is>
      </c>
      <c r="B1098" s="34" t="inlineStr">
        <is>
          <t>Bai Antioxidant Infusion | Brasilia Blueberry | single 530mL</t>
        </is>
      </c>
      <c r="C1098" s="34" t="inlineStr">
        <is>
          <t>3) Functional beverage (still/sparkling)</t>
        </is>
      </c>
      <c r="D1098" s="49">
        <f>IF('M3 Functional Beverage'!F362="","",'M3 Functional Beverage'!F362)</f>
        <v/>
      </c>
      <c r="E1098" s="52">
        <f>IF('M3 Functional Beverage'!J362="","",'M3 Functional Beverage'!J362)</f>
        <v/>
      </c>
      <c r="F1098" s="50">
        <f>IF('M3 Functional Beverage'!K362="","",'M3 Functional Beverage'!K362)</f>
        <v/>
      </c>
      <c r="G1098" s="49">
        <f>IF('M3 Functional Beverage'!AM362="","",'M3 Functional Beverage'!AM362)</f>
        <v/>
      </c>
      <c r="H1098" s="50">
        <f>IF('M3 Functional Beverage'!N362="","",'M3 Functional Beverage'!N362)</f>
        <v/>
      </c>
      <c r="I1098" s="34">
        <f>IF('M3 Functional Beverage'!AJ362="","",'M3 Functional Beverage'!AJ362)</f>
        <v/>
      </c>
      <c r="J1098" s="34" t="inlineStr">
        <is>
          <t>Capture live promo to assess.</t>
        </is>
      </c>
    </row>
    <row r="1099" ht="28" customHeight="1">
      <c r="A1099" s="34" t="inlineStr">
        <is>
          <t>Bai</t>
        </is>
      </c>
      <c r="B1099" s="34" t="inlineStr">
        <is>
          <t>Bai Antioxidant Infusion | Brasilia Blueberry | 8 pack 530mL</t>
        </is>
      </c>
      <c r="C1099" s="34" t="inlineStr">
        <is>
          <t>3) Functional beverage (still/sparkling)</t>
        </is>
      </c>
      <c r="D1099" s="49">
        <f>IF('M3 Functional Beverage'!F363="","",'M3 Functional Beverage'!F363)</f>
        <v/>
      </c>
      <c r="E1099" s="52">
        <f>IF('M3 Functional Beverage'!J363="","",'M3 Functional Beverage'!J363)</f>
        <v/>
      </c>
      <c r="F1099" s="50">
        <f>IF('M3 Functional Beverage'!K363="","",'M3 Functional Beverage'!K363)</f>
        <v/>
      </c>
      <c r="G1099" s="49">
        <f>IF('M3 Functional Beverage'!AM363="","",'M3 Functional Beverage'!AM363)</f>
        <v/>
      </c>
      <c r="H1099" s="50">
        <f>IF('M3 Functional Beverage'!N363="","",'M3 Functional Beverage'!N363)</f>
        <v/>
      </c>
      <c r="I1099" s="34">
        <f>IF('M3 Functional Beverage'!AJ363="","",'M3 Functional Beverage'!AJ363)</f>
        <v/>
      </c>
      <c r="J1099" s="34" t="inlineStr">
        <is>
          <t>Capture live promo to assess.</t>
        </is>
      </c>
    </row>
    <row r="1100" ht="28" customHeight="1">
      <c r="A1100" s="34" t="inlineStr">
        <is>
          <t>Bai</t>
        </is>
      </c>
      <c r="B1100" s="34" t="inlineStr">
        <is>
          <t>Bai Antioxidant Infusion | Brasilia Blueberry | 12 pack 530mL</t>
        </is>
      </c>
      <c r="C1100" s="34" t="inlineStr">
        <is>
          <t>3) Functional beverage (still/sparkling)</t>
        </is>
      </c>
      <c r="D1100" s="49">
        <f>IF('M3 Functional Beverage'!F364="","",'M3 Functional Beverage'!F364)</f>
        <v/>
      </c>
      <c r="E1100" s="52">
        <f>IF('M3 Functional Beverage'!J364="","",'M3 Functional Beverage'!J364)</f>
        <v/>
      </c>
      <c r="F1100" s="50">
        <f>IF('M3 Functional Beverage'!K364="","",'M3 Functional Beverage'!K364)</f>
        <v/>
      </c>
      <c r="G1100" s="49">
        <f>IF('M3 Functional Beverage'!AM364="","",'M3 Functional Beverage'!AM364)</f>
        <v/>
      </c>
      <c r="H1100" s="50">
        <f>IF('M3 Functional Beverage'!N364="","",'M3 Functional Beverage'!N364)</f>
        <v/>
      </c>
      <c r="I1100" s="34">
        <f>IF('M3 Functional Beverage'!AJ364="","",'M3 Functional Beverage'!AJ364)</f>
        <v/>
      </c>
      <c r="J1100" s="34" t="inlineStr">
        <is>
          <t>Capture live promo to assess.</t>
        </is>
      </c>
    </row>
    <row r="1101" ht="28" customHeight="1">
      <c r="A1101" s="34" t="inlineStr">
        <is>
          <t>Bai</t>
        </is>
      </c>
      <c r="B1101" s="34" t="inlineStr">
        <is>
          <t>Bai Antioxidant Infusion | Brasilia Blueberry | 18 pack 530mL</t>
        </is>
      </c>
      <c r="C1101" s="34" t="inlineStr">
        <is>
          <t>3) Functional beverage (still/sparkling)</t>
        </is>
      </c>
      <c r="D1101" s="49">
        <f>IF('M3 Functional Beverage'!F365="","",'M3 Functional Beverage'!F365)</f>
        <v/>
      </c>
      <c r="E1101" s="52">
        <f>IF('M3 Functional Beverage'!J365="","",'M3 Functional Beverage'!J365)</f>
        <v/>
      </c>
      <c r="F1101" s="50">
        <f>IF('M3 Functional Beverage'!K365="","",'M3 Functional Beverage'!K365)</f>
        <v/>
      </c>
      <c r="G1101" s="49">
        <f>IF('M3 Functional Beverage'!AM365="","",'M3 Functional Beverage'!AM365)</f>
        <v/>
      </c>
      <c r="H1101" s="50">
        <f>IF('M3 Functional Beverage'!N365="","",'M3 Functional Beverage'!N365)</f>
        <v/>
      </c>
      <c r="I1101" s="34">
        <f>IF('M3 Functional Beverage'!AJ365="","",'M3 Functional Beverage'!AJ365)</f>
        <v/>
      </c>
      <c r="J1101" s="34" t="inlineStr">
        <is>
          <t>Capture live promo to assess.</t>
        </is>
      </c>
    </row>
    <row r="1102" ht="28" customHeight="1">
      <c r="A1102" s="34" t="inlineStr">
        <is>
          <t>Bai</t>
        </is>
      </c>
      <c r="B1102" s="34" t="inlineStr">
        <is>
          <t>Bai Antioxidant Infusion | Brasilia Blueberry | 24 pack 530mL</t>
        </is>
      </c>
      <c r="C1102" s="34" t="inlineStr">
        <is>
          <t>3) Functional beverage (still/sparkling)</t>
        </is>
      </c>
      <c r="D1102" s="49">
        <f>IF('M3 Functional Beverage'!F366="","",'M3 Functional Beverage'!F366)</f>
        <v/>
      </c>
      <c r="E1102" s="52">
        <f>IF('M3 Functional Beverage'!J366="","",'M3 Functional Beverage'!J366)</f>
        <v/>
      </c>
      <c r="F1102" s="50">
        <f>IF('M3 Functional Beverage'!K366="","",'M3 Functional Beverage'!K366)</f>
        <v/>
      </c>
      <c r="G1102" s="49">
        <f>IF('M3 Functional Beverage'!AM366="","",'M3 Functional Beverage'!AM366)</f>
        <v/>
      </c>
      <c r="H1102" s="50">
        <f>IF('M3 Functional Beverage'!N366="","",'M3 Functional Beverage'!N366)</f>
        <v/>
      </c>
      <c r="I1102" s="34">
        <f>IF('M3 Functional Beverage'!AJ366="","",'M3 Functional Beverage'!AJ366)</f>
        <v/>
      </c>
      <c r="J1102" s="34" t="inlineStr">
        <is>
          <t>Capture live promo to assess.</t>
        </is>
      </c>
    </row>
    <row r="1103" ht="28" customHeight="1">
      <c r="A1103" s="34" t="inlineStr">
        <is>
          <t>Bai</t>
        </is>
      </c>
      <c r="B1103" s="34" t="inlineStr">
        <is>
          <t>Bai Antioxidant Infusion | Costa Rica Clementine | single 530mL</t>
        </is>
      </c>
      <c r="C1103" s="34" t="inlineStr">
        <is>
          <t>3) Functional beverage (still/sparkling)</t>
        </is>
      </c>
      <c r="D1103" s="49">
        <f>IF('M3 Functional Beverage'!F367="","",'M3 Functional Beverage'!F367)</f>
        <v/>
      </c>
      <c r="E1103" s="52">
        <f>IF('M3 Functional Beverage'!J367="","",'M3 Functional Beverage'!J367)</f>
        <v/>
      </c>
      <c r="F1103" s="50">
        <f>IF('M3 Functional Beverage'!K367="","",'M3 Functional Beverage'!K367)</f>
        <v/>
      </c>
      <c r="G1103" s="49">
        <f>IF('M3 Functional Beverage'!AM367="","",'M3 Functional Beverage'!AM367)</f>
        <v/>
      </c>
      <c r="H1103" s="50">
        <f>IF('M3 Functional Beverage'!N367="","",'M3 Functional Beverage'!N367)</f>
        <v/>
      </c>
      <c r="I1103" s="34">
        <f>IF('M3 Functional Beverage'!AJ367="","",'M3 Functional Beverage'!AJ367)</f>
        <v/>
      </c>
      <c r="J1103" s="34" t="inlineStr">
        <is>
          <t>Capture live promo to assess.</t>
        </is>
      </c>
    </row>
    <row r="1104" ht="28" customHeight="1">
      <c r="A1104" s="34" t="inlineStr">
        <is>
          <t>Bai</t>
        </is>
      </c>
      <c r="B1104" s="34" t="inlineStr">
        <is>
          <t>Bai Antioxidant Infusion | Costa Rica Clementine | 8 pack 530mL</t>
        </is>
      </c>
      <c r="C1104" s="34" t="inlineStr">
        <is>
          <t>3) Functional beverage (still/sparkling)</t>
        </is>
      </c>
      <c r="D1104" s="49">
        <f>IF('M3 Functional Beverage'!F368="","",'M3 Functional Beverage'!F368)</f>
        <v/>
      </c>
      <c r="E1104" s="52">
        <f>IF('M3 Functional Beverage'!J368="","",'M3 Functional Beverage'!J368)</f>
        <v/>
      </c>
      <c r="F1104" s="50">
        <f>IF('M3 Functional Beverage'!K368="","",'M3 Functional Beverage'!K368)</f>
        <v/>
      </c>
      <c r="G1104" s="49">
        <f>IF('M3 Functional Beverage'!AM368="","",'M3 Functional Beverage'!AM368)</f>
        <v/>
      </c>
      <c r="H1104" s="50">
        <f>IF('M3 Functional Beverage'!N368="","",'M3 Functional Beverage'!N368)</f>
        <v/>
      </c>
      <c r="I1104" s="34">
        <f>IF('M3 Functional Beverage'!AJ368="","",'M3 Functional Beverage'!AJ368)</f>
        <v/>
      </c>
      <c r="J1104" s="34" t="inlineStr">
        <is>
          <t>Capture live promo to assess.</t>
        </is>
      </c>
    </row>
    <row r="1105" ht="28" customHeight="1">
      <c r="A1105" s="34" t="inlineStr">
        <is>
          <t>Bai</t>
        </is>
      </c>
      <c r="B1105" s="34" t="inlineStr">
        <is>
          <t>Bai Antioxidant Infusion | Costa Rica Clementine | 12 pack 530mL</t>
        </is>
      </c>
      <c r="C1105" s="34" t="inlineStr">
        <is>
          <t>3) Functional beverage (still/sparkling)</t>
        </is>
      </c>
      <c r="D1105" s="49">
        <f>IF('M3 Functional Beverage'!F369="","",'M3 Functional Beverage'!F369)</f>
        <v/>
      </c>
      <c r="E1105" s="52">
        <f>IF('M3 Functional Beverage'!J369="","",'M3 Functional Beverage'!J369)</f>
        <v/>
      </c>
      <c r="F1105" s="50">
        <f>IF('M3 Functional Beverage'!K369="","",'M3 Functional Beverage'!K369)</f>
        <v/>
      </c>
      <c r="G1105" s="49">
        <f>IF('M3 Functional Beverage'!AM369="","",'M3 Functional Beverage'!AM369)</f>
        <v/>
      </c>
      <c r="H1105" s="50">
        <f>IF('M3 Functional Beverage'!N369="","",'M3 Functional Beverage'!N369)</f>
        <v/>
      </c>
      <c r="I1105" s="34">
        <f>IF('M3 Functional Beverage'!AJ369="","",'M3 Functional Beverage'!AJ369)</f>
        <v/>
      </c>
      <c r="J1105" s="34" t="inlineStr">
        <is>
          <t>Capture live promo to assess.</t>
        </is>
      </c>
    </row>
    <row r="1106" ht="28" customHeight="1">
      <c r="A1106" s="34" t="inlineStr">
        <is>
          <t>Bai</t>
        </is>
      </c>
      <c r="B1106" s="34" t="inlineStr">
        <is>
          <t>Bai Antioxidant Infusion | Costa Rica Clementine | 18 pack 530mL</t>
        </is>
      </c>
      <c r="C1106" s="34" t="inlineStr">
        <is>
          <t>3) Functional beverage (still/sparkling)</t>
        </is>
      </c>
      <c r="D1106" s="49">
        <f>IF('M3 Functional Beverage'!F370="","",'M3 Functional Beverage'!F370)</f>
        <v/>
      </c>
      <c r="E1106" s="52">
        <f>IF('M3 Functional Beverage'!J370="","",'M3 Functional Beverage'!J370)</f>
        <v/>
      </c>
      <c r="F1106" s="50">
        <f>IF('M3 Functional Beverage'!K370="","",'M3 Functional Beverage'!K370)</f>
        <v/>
      </c>
      <c r="G1106" s="49">
        <f>IF('M3 Functional Beverage'!AM370="","",'M3 Functional Beverage'!AM370)</f>
        <v/>
      </c>
      <c r="H1106" s="50">
        <f>IF('M3 Functional Beverage'!N370="","",'M3 Functional Beverage'!N370)</f>
        <v/>
      </c>
      <c r="I1106" s="34">
        <f>IF('M3 Functional Beverage'!AJ370="","",'M3 Functional Beverage'!AJ370)</f>
        <v/>
      </c>
      <c r="J1106" s="34" t="inlineStr">
        <is>
          <t>Capture live promo to assess.</t>
        </is>
      </c>
    </row>
    <row r="1107" ht="28" customHeight="1">
      <c r="A1107" s="34" t="inlineStr">
        <is>
          <t>Bai</t>
        </is>
      </c>
      <c r="B1107" s="34" t="inlineStr">
        <is>
          <t>Bai Antioxidant Infusion | Costa Rica Clementine | 24 pack 530mL</t>
        </is>
      </c>
      <c r="C1107" s="34" t="inlineStr">
        <is>
          <t>3) Functional beverage (still/sparkling)</t>
        </is>
      </c>
      <c r="D1107" s="49">
        <f>IF('M3 Functional Beverage'!F371="","",'M3 Functional Beverage'!F371)</f>
        <v/>
      </c>
      <c r="E1107" s="52">
        <f>IF('M3 Functional Beverage'!J371="","",'M3 Functional Beverage'!J371)</f>
        <v/>
      </c>
      <c r="F1107" s="50">
        <f>IF('M3 Functional Beverage'!K371="","",'M3 Functional Beverage'!K371)</f>
        <v/>
      </c>
      <c r="G1107" s="49">
        <f>IF('M3 Functional Beverage'!AM371="","",'M3 Functional Beverage'!AM371)</f>
        <v/>
      </c>
      <c r="H1107" s="50">
        <f>IF('M3 Functional Beverage'!N371="","",'M3 Functional Beverage'!N371)</f>
        <v/>
      </c>
      <c r="I1107" s="34">
        <f>IF('M3 Functional Beverage'!AJ371="","",'M3 Functional Beverage'!AJ371)</f>
        <v/>
      </c>
      <c r="J1107" s="34" t="inlineStr">
        <is>
          <t>Capture live promo to assess.</t>
        </is>
      </c>
    </row>
    <row r="1108" ht="28" customHeight="1">
      <c r="A1108" s="34" t="inlineStr">
        <is>
          <t>Bai</t>
        </is>
      </c>
      <c r="B1108" s="34" t="inlineStr">
        <is>
          <t>Bai Antioxidant Infusion | Molokai Coconut | single 530mL</t>
        </is>
      </c>
      <c r="C1108" s="34" t="inlineStr">
        <is>
          <t>3) Functional beverage (still/sparkling)</t>
        </is>
      </c>
      <c r="D1108" s="49">
        <f>IF('M3 Functional Beverage'!F372="","",'M3 Functional Beverage'!F372)</f>
        <v/>
      </c>
      <c r="E1108" s="52">
        <f>IF('M3 Functional Beverage'!J372="","",'M3 Functional Beverage'!J372)</f>
        <v/>
      </c>
      <c r="F1108" s="50">
        <f>IF('M3 Functional Beverage'!K372="","",'M3 Functional Beverage'!K372)</f>
        <v/>
      </c>
      <c r="G1108" s="49">
        <f>IF('M3 Functional Beverage'!AM372="","",'M3 Functional Beverage'!AM372)</f>
        <v/>
      </c>
      <c r="H1108" s="50">
        <f>IF('M3 Functional Beverage'!N372="","",'M3 Functional Beverage'!N372)</f>
        <v/>
      </c>
      <c r="I1108" s="34">
        <f>IF('M3 Functional Beverage'!AJ372="","",'M3 Functional Beverage'!AJ372)</f>
        <v/>
      </c>
      <c r="J1108" s="34" t="inlineStr">
        <is>
          <t>Capture live promo to assess.</t>
        </is>
      </c>
    </row>
    <row r="1109" ht="28" customHeight="1">
      <c r="A1109" s="34" t="inlineStr">
        <is>
          <t>Bai</t>
        </is>
      </c>
      <c r="B1109" s="34" t="inlineStr">
        <is>
          <t>Bai Antioxidant Infusion | Molokai Coconut | 8 pack 530mL</t>
        </is>
      </c>
      <c r="C1109" s="34" t="inlineStr">
        <is>
          <t>3) Functional beverage (still/sparkling)</t>
        </is>
      </c>
      <c r="D1109" s="49">
        <f>IF('M3 Functional Beverage'!F373="","",'M3 Functional Beverage'!F373)</f>
        <v/>
      </c>
      <c r="E1109" s="52">
        <f>IF('M3 Functional Beverage'!J373="","",'M3 Functional Beverage'!J373)</f>
        <v/>
      </c>
      <c r="F1109" s="50">
        <f>IF('M3 Functional Beverage'!K373="","",'M3 Functional Beverage'!K373)</f>
        <v/>
      </c>
      <c r="G1109" s="49">
        <f>IF('M3 Functional Beverage'!AM373="","",'M3 Functional Beverage'!AM373)</f>
        <v/>
      </c>
      <c r="H1109" s="50">
        <f>IF('M3 Functional Beverage'!N373="","",'M3 Functional Beverage'!N373)</f>
        <v/>
      </c>
      <c r="I1109" s="34">
        <f>IF('M3 Functional Beverage'!AJ373="","",'M3 Functional Beverage'!AJ373)</f>
        <v/>
      </c>
      <c r="J1109" s="34" t="inlineStr">
        <is>
          <t>Capture live promo to assess.</t>
        </is>
      </c>
    </row>
    <row r="1110" ht="28" customHeight="1">
      <c r="A1110" s="34" t="inlineStr">
        <is>
          <t>Bai</t>
        </is>
      </c>
      <c r="B1110" s="34" t="inlineStr">
        <is>
          <t>Bai Antioxidant Infusion | Molokai Coconut | 12 pack 530mL</t>
        </is>
      </c>
      <c r="C1110" s="34" t="inlineStr">
        <is>
          <t>3) Functional beverage (still/sparkling)</t>
        </is>
      </c>
      <c r="D1110" s="49">
        <f>IF('M3 Functional Beverage'!F374="","",'M3 Functional Beverage'!F374)</f>
        <v/>
      </c>
      <c r="E1110" s="52">
        <f>IF('M3 Functional Beverage'!J374="","",'M3 Functional Beverage'!J374)</f>
        <v/>
      </c>
      <c r="F1110" s="50">
        <f>IF('M3 Functional Beverage'!K374="","",'M3 Functional Beverage'!K374)</f>
        <v/>
      </c>
      <c r="G1110" s="49">
        <f>IF('M3 Functional Beverage'!AM374="","",'M3 Functional Beverage'!AM374)</f>
        <v/>
      </c>
      <c r="H1110" s="50">
        <f>IF('M3 Functional Beverage'!N374="","",'M3 Functional Beverage'!N374)</f>
        <v/>
      </c>
      <c r="I1110" s="34">
        <f>IF('M3 Functional Beverage'!AJ374="","",'M3 Functional Beverage'!AJ374)</f>
        <v/>
      </c>
      <c r="J1110" s="34" t="inlineStr">
        <is>
          <t>Capture live promo to assess.</t>
        </is>
      </c>
    </row>
    <row r="1111" ht="28" customHeight="1">
      <c r="A1111" s="34" t="inlineStr">
        <is>
          <t>Bai</t>
        </is>
      </c>
      <c r="B1111" s="34" t="inlineStr">
        <is>
          <t>Bai Antioxidant Infusion | Molokai Coconut | 18 pack 530mL</t>
        </is>
      </c>
      <c r="C1111" s="34" t="inlineStr">
        <is>
          <t>3) Functional beverage (still/sparkling)</t>
        </is>
      </c>
      <c r="D1111" s="49">
        <f>IF('M3 Functional Beverage'!F375="","",'M3 Functional Beverage'!F375)</f>
        <v/>
      </c>
      <c r="E1111" s="52">
        <f>IF('M3 Functional Beverage'!J375="","",'M3 Functional Beverage'!J375)</f>
        <v/>
      </c>
      <c r="F1111" s="50">
        <f>IF('M3 Functional Beverage'!K375="","",'M3 Functional Beverage'!K375)</f>
        <v/>
      </c>
      <c r="G1111" s="49">
        <f>IF('M3 Functional Beverage'!AM375="","",'M3 Functional Beverage'!AM375)</f>
        <v/>
      </c>
      <c r="H1111" s="50">
        <f>IF('M3 Functional Beverage'!N375="","",'M3 Functional Beverage'!N375)</f>
        <v/>
      </c>
      <c r="I1111" s="34">
        <f>IF('M3 Functional Beverage'!AJ375="","",'M3 Functional Beverage'!AJ375)</f>
        <v/>
      </c>
      <c r="J1111" s="34" t="inlineStr">
        <is>
          <t>Capture live promo to assess.</t>
        </is>
      </c>
    </row>
    <row r="1112" ht="28" customHeight="1">
      <c r="A1112" s="34" t="inlineStr">
        <is>
          <t>Bai</t>
        </is>
      </c>
      <c r="B1112" s="34" t="inlineStr">
        <is>
          <t>Bai Antioxidant Infusion | Molokai Coconut | 24 pack 530mL</t>
        </is>
      </c>
      <c r="C1112" s="34" t="inlineStr">
        <is>
          <t>3) Functional beverage (still/sparkling)</t>
        </is>
      </c>
      <c r="D1112" s="49">
        <f>IF('M3 Functional Beverage'!F376="","",'M3 Functional Beverage'!F376)</f>
        <v/>
      </c>
      <c r="E1112" s="52">
        <f>IF('M3 Functional Beverage'!J376="","",'M3 Functional Beverage'!J376)</f>
        <v/>
      </c>
      <c r="F1112" s="50">
        <f>IF('M3 Functional Beverage'!K376="","",'M3 Functional Beverage'!K376)</f>
        <v/>
      </c>
      <c r="G1112" s="49">
        <f>IF('M3 Functional Beverage'!AM376="","",'M3 Functional Beverage'!AM376)</f>
        <v/>
      </c>
      <c r="H1112" s="50">
        <f>IF('M3 Functional Beverage'!N376="","",'M3 Functional Beverage'!N376)</f>
        <v/>
      </c>
      <c r="I1112" s="34">
        <f>IF('M3 Functional Beverage'!AJ376="","",'M3 Functional Beverage'!AJ376)</f>
        <v/>
      </c>
      <c r="J1112" s="34" t="inlineStr">
        <is>
          <t>Capture live promo to assess.</t>
        </is>
      </c>
    </row>
    <row r="1113" ht="28" customHeight="1">
      <c r="A1113" s="34" t="inlineStr">
        <is>
          <t>Bai</t>
        </is>
      </c>
      <c r="B1113" s="34" t="inlineStr">
        <is>
          <t>Bai Antioxidant Infusion | Ipanema Pomegranate | single 530mL</t>
        </is>
      </c>
      <c r="C1113" s="34" t="inlineStr">
        <is>
          <t>3) Functional beverage (still/sparkling)</t>
        </is>
      </c>
      <c r="D1113" s="49">
        <f>IF('M3 Functional Beverage'!F377="","",'M3 Functional Beverage'!F377)</f>
        <v/>
      </c>
      <c r="E1113" s="52">
        <f>IF('M3 Functional Beverage'!J377="","",'M3 Functional Beverage'!J377)</f>
        <v/>
      </c>
      <c r="F1113" s="50">
        <f>IF('M3 Functional Beverage'!K377="","",'M3 Functional Beverage'!K377)</f>
        <v/>
      </c>
      <c r="G1113" s="49">
        <f>IF('M3 Functional Beverage'!AM377="","",'M3 Functional Beverage'!AM377)</f>
        <v/>
      </c>
      <c r="H1113" s="50">
        <f>IF('M3 Functional Beverage'!N377="","",'M3 Functional Beverage'!N377)</f>
        <v/>
      </c>
      <c r="I1113" s="34">
        <f>IF('M3 Functional Beverage'!AJ377="","",'M3 Functional Beverage'!AJ377)</f>
        <v/>
      </c>
      <c r="J1113" s="34" t="inlineStr">
        <is>
          <t>Capture live promo to assess.</t>
        </is>
      </c>
    </row>
    <row r="1114" ht="28" customHeight="1">
      <c r="A1114" s="34" t="inlineStr">
        <is>
          <t>Bai</t>
        </is>
      </c>
      <c r="B1114" s="34" t="inlineStr">
        <is>
          <t>Bai Antioxidant Infusion | Ipanema Pomegranate | 8 pack 530mL</t>
        </is>
      </c>
      <c r="C1114" s="34" t="inlineStr">
        <is>
          <t>3) Functional beverage (still/sparkling)</t>
        </is>
      </c>
      <c r="D1114" s="49">
        <f>IF('M3 Functional Beverage'!F378="","",'M3 Functional Beverage'!F378)</f>
        <v/>
      </c>
      <c r="E1114" s="52">
        <f>IF('M3 Functional Beverage'!J378="","",'M3 Functional Beverage'!J378)</f>
        <v/>
      </c>
      <c r="F1114" s="50">
        <f>IF('M3 Functional Beverage'!K378="","",'M3 Functional Beverage'!K378)</f>
        <v/>
      </c>
      <c r="G1114" s="49">
        <f>IF('M3 Functional Beverage'!AM378="","",'M3 Functional Beverage'!AM378)</f>
        <v/>
      </c>
      <c r="H1114" s="50">
        <f>IF('M3 Functional Beverage'!N378="","",'M3 Functional Beverage'!N378)</f>
        <v/>
      </c>
      <c r="I1114" s="34">
        <f>IF('M3 Functional Beverage'!AJ378="","",'M3 Functional Beverage'!AJ378)</f>
        <v/>
      </c>
      <c r="J1114" s="34" t="inlineStr">
        <is>
          <t>Capture live promo to assess.</t>
        </is>
      </c>
    </row>
    <row r="1115" ht="28" customHeight="1">
      <c r="A1115" s="34" t="inlineStr">
        <is>
          <t>Bai</t>
        </is>
      </c>
      <c r="B1115" s="34" t="inlineStr">
        <is>
          <t>Bai Antioxidant Infusion | Ipanema Pomegranate | 12 pack 530mL</t>
        </is>
      </c>
      <c r="C1115" s="34" t="inlineStr">
        <is>
          <t>3) Functional beverage (still/sparkling)</t>
        </is>
      </c>
      <c r="D1115" s="49">
        <f>IF('M3 Functional Beverage'!F379="","",'M3 Functional Beverage'!F379)</f>
        <v/>
      </c>
      <c r="E1115" s="52">
        <f>IF('M3 Functional Beverage'!J379="","",'M3 Functional Beverage'!J379)</f>
        <v/>
      </c>
      <c r="F1115" s="50">
        <f>IF('M3 Functional Beverage'!K379="","",'M3 Functional Beverage'!K379)</f>
        <v/>
      </c>
      <c r="G1115" s="49">
        <f>IF('M3 Functional Beverage'!AM379="","",'M3 Functional Beverage'!AM379)</f>
        <v/>
      </c>
      <c r="H1115" s="50">
        <f>IF('M3 Functional Beverage'!N379="","",'M3 Functional Beverage'!N379)</f>
        <v/>
      </c>
      <c r="I1115" s="34">
        <f>IF('M3 Functional Beverage'!AJ379="","",'M3 Functional Beverage'!AJ379)</f>
        <v/>
      </c>
      <c r="J1115" s="34" t="inlineStr">
        <is>
          <t>Capture live promo to assess.</t>
        </is>
      </c>
    </row>
    <row r="1116" ht="28" customHeight="1">
      <c r="A1116" s="34" t="inlineStr">
        <is>
          <t>Bai</t>
        </is>
      </c>
      <c r="B1116" s="34" t="inlineStr">
        <is>
          <t>Bai Antioxidant Infusion | Ipanema Pomegranate | 18 pack 530mL</t>
        </is>
      </c>
      <c r="C1116" s="34" t="inlineStr">
        <is>
          <t>3) Functional beverage (still/sparkling)</t>
        </is>
      </c>
      <c r="D1116" s="49">
        <f>IF('M3 Functional Beverage'!F380="","",'M3 Functional Beverage'!F380)</f>
        <v/>
      </c>
      <c r="E1116" s="52">
        <f>IF('M3 Functional Beverage'!J380="","",'M3 Functional Beverage'!J380)</f>
        <v/>
      </c>
      <c r="F1116" s="50">
        <f>IF('M3 Functional Beverage'!K380="","",'M3 Functional Beverage'!K380)</f>
        <v/>
      </c>
      <c r="G1116" s="49">
        <f>IF('M3 Functional Beverage'!AM380="","",'M3 Functional Beverage'!AM380)</f>
        <v/>
      </c>
      <c r="H1116" s="50">
        <f>IF('M3 Functional Beverage'!N380="","",'M3 Functional Beverage'!N380)</f>
        <v/>
      </c>
      <c r="I1116" s="34">
        <f>IF('M3 Functional Beverage'!AJ380="","",'M3 Functional Beverage'!AJ380)</f>
        <v/>
      </c>
      <c r="J1116" s="34" t="inlineStr">
        <is>
          <t>Capture live promo to assess.</t>
        </is>
      </c>
    </row>
    <row r="1117" ht="28" customHeight="1">
      <c r="A1117" s="34" t="inlineStr">
        <is>
          <t>Bai</t>
        </is>
      </c>
      <c r="B1117" s="34" t="inlineStr">
        <is>
          <t>Bai Antioxidant Infusion | Ipanema Pomegranate | 24 pack 530mL</t>
        </is>
      </c>
      <c r="C1117" s="34" t="inlineStr">
        <is>
          <t>3) Functional beverage (still/sparkling)</t>
        </is>
      </c>
      <c r="D1117" s="49">
        <f>IF('M3 Functional Beverage'!F381="","",'M3 Functional Beverage'!F381)</f>
        <v/>
      </c>
      <c r="E1117" s="52">
        <f>IF('M3 Functional Beverage'!J381="","",'M3 Functional Beverage'!J381)</f>
        <v/>
      </c>
      <c r="F1117" s="50">
        <f>IF('M3 Functional Beverage'!K381="","",'M3 Functional Beverage'!K381)</f>
        <v/>
      </c>
      <c r="G1117" s="49">
        <f>IF('M3 Functional Beverage'!AM381="","",'M3 Functional Beverage'!AM381)</f>
        <v/>
      </c>
      <c r="H1117" s="50">
        <f>IF('M3 Functional Beverage'!N381="","",'M3 Functional Beverage'!N381)</f>
        <v/>
      </c>
      <c r="I1117" s="34">
        <f>IF('M3 Functional Beverage'!AJ381="","",'M3 Functional Beverage'!AJ381)</f>
        <v/>
      </c>
      <c r="J1117" s="34" t="inlineStr">
        <is>
          <t>Capture live promo to assess.</t>
        </is>
      </c>
    </row>
    <row r="1118" ht="28" customHeight="1">
      <c r="A1118" s="34" t="inlineStr">
        <is>
          <t>Hint</t>
        </is>
      </c>
      <c r="B1118" s="34" t="inlineStr">
        <is>
          <t>Hint Water (fruit infused) | Watermelon | single 473mL</t>
        </is>
      </c>
      <c r="C1118" s="34" t="inlineStr">
        <is>
          <t>3) Functional beverage (still/sparkling)</t>
        </is>
      </c>
      <c r="D1118" s="49">
        <f>IF('M3 Functional Beverage'!F382="","",'M3 Functional Beverage'!F382)</f>
        <v/>
      </c>
      <c r="E1118" s="52">
        <f>IF('M3 Functional Beverage'!J382="","",'M3 Functional Beverage'!J382)</f>
        <v/>
      </c>
      <c r="F1118" s="50">
        <f>IF('M3 Functional Beverage'!K382="","",'M3 Functional Beverage'!K382)</f>
        <v/>
      </c>
      <c r="G1118" s="49">
        <f>IF('M3 Functional Beverage'!AM382="","",'M3 Functional Beverage'!AM382)</f>
        <v/>
      </c>
      <c r="H1118" s="50">
        <f>IF('M3 Functional Beverage'!N382="","",'M3 Functional Beverage'!N382)</f>
        <v/>
      </c>
      <c r="I1118" s="34">
        <f>IF('M3 Functional Beverage'!AJ382="","",'M3 Functional Beverage'!AJ382)</f>
        <v/>
      </c>
      <c r="J1118" s="34" t="inlineStr">
        <is>
          <t>Capture live promo to assess.</t>
        </is>
      </c>
    </row>
    <row r="1119" ht="28" customHeight="1">
      <c r="A1119" s="34" t="inlineStr">
        <is>
          <t>Hint</t>
        </is>
      </c>
      <c r="B1119" s="34" t="inlineStr">
        <is>
          <t>Hint Water (fruit infused) | Watermelon | 8 pack 473mL</t>
        </is>
      </c>
      <c r="C1119" s="34" t="inlineStr">
        <is>
          <t>3) Functional beverage (still/sparkling)</t>
        </is>
      </c>
      <c r="D1119" s="49">
        <f>IF('M3 Functional Beverage'!F383="","",'M3 Functional Beverage'!F383)</f>
        <v/>
      </c>
      <c r="E1119" s="52">
        <f>IF('M3 Functional Beverage'!J383="","",'M3 Functional Beverage'!J383)</f>
        <v/>
      </c>
      <c r="F1119" s="50">
        <f>IF('M3 Functional Beverage'!K383="","",'M3 Functional Beverage'!K383)</f>
        <v/>
      </c>
      <c r="G1119" s="49">
        <f>IF('M3 Functional Beverage'!AM383="","",'M3 Functional Beverage'!AM383)</f>
        <v/>
      </c>
      <c r="H1119" s="50">
        <f>IF('M3 Functional Beverage'!N383="","",'M3 Functional Beverage'!N383)</f>
        <v/>
      </c>
      <c r="I1119" s="34">
        <f>IF('M3 Functional Beverage'!AJ383="","",'M3 Functional Beverage'!AJ383)</f>
        <v/>
      </c>
      <c r="J1119" s="34" t="inlineStr">
        <is>
          <t>Capture live promo to assess.</t>
        </is>
      </c>
    </row>
    <row r="1120" ht="28" customHeight="1">
      <c r="A1120" s="34" t="inlineStr">
        <is>
          <t>Hint</t>
        </is>
      </c>
      <c r="B1120" s="34" t="inlineStr">
        <is>
          <t>Hint Water (fruit infused) | Watermelon | 12 pack 473mL</t>
        </is>
      </c>
      <c r="C1120" s="34" t="inlineStr">
        <is>
          <t>3) Functional beverage (still/sparkling)</t>
        </is>
      </c>
      <c r="D1120" s="49">
        <f>IF('M3 Functional Beverage'!F384="","",'M3 Functional Beverage'!F384)</f>
        <v/>
      </c>
      <c r="E1120" s="52">
        <f>IF('M3 Functional Beverage'!J384="","",'M3 Functional Beverage'!J384)</f>
        <v/>
      </c>
      <c r="F1120" s="50">
        <f>IF('M3 Functional Beverage'!K384="","",'M3 Functional Beverage'!K384)</f>
        <v/>
      </c>
      <c r="G1120" s="49">
        <f>IF('M3 Functional Beverage'!AM384="","",'M3 Functional Beverage'!AM384)</f>
        <v/>
      </c>
      <c r="H1120" s="50">
        <f>IF('M3 Functional Beverage'!N384="","",'M3 Functional Beverage'!N384)</f>
        <v/>
      </c>
      <c r="I1120" s="34">
        <f>IF('M3 Functional Beverage'!AJ384="","",'M3 Functional Beverage'!AJ384)</f>
        <v/>
      </c>
      <c r="J1120" s="34" t="inlineStr">
        <is>
          <t>Capture live promo to assess.</t>
        </is>
      </c>
    </row>
    <row r="1121" ht="28" customHeight="1">
      <c r="A1121" s="34" t="inlineStr">
        <is>
          <t>Hint</t>
        </is>
      </c>
      <c r="B1121" s="34" t="inlineStr">
        <is>
          <t>Hint Water (fruit infused) | Watermelon | 18 pack 473mL</t>
        </is>
      </c>
      <c r="C1121" s="34" t="inlineStr">
        <is>
          <t>3) Functional beverage (still/sparkling)</t>
        </is>
      </c>
      <c r="D1121" s="49">
        <f>IF('M3 Functional Beverage'!F385="","",'M3 Functional Beverage'!F385)</f>
        <v/>
      </c>
      <c r="E1121" s="52">
        <f>IF('M3 Functional Beverage'!J385="","",'M3 Functional Beverage'!J385)</f>
        <v/>
      </c>
      <c r="F1121" s="50">
        <f>IF('M3 Functional Beverage'!K385="","",'M3 Functional Beverage'!K385)</f>
        <v/>
      </c>
      <c r="G1121" s="49">
        <f>IF('M3 Functional Beverage'!AM385="","",'M3 Functional Beverage'!AM385)</f>
        <v/>
      </c>
      <c r="H1121" s="50">
        <f>IF('M3 Functional Beverage'!N385="","",'M3 Functional Beverage'!N385)</f>
        <v/>
      </c>
      <c r="I1121" s="34">
        <f>IF('M3 Functional Beverage'!AJ385="","",'M3 Functional Beverage'!AJ385)</f>
        <v/>
      </c>
      <c r="J1121" s="34" t="inlineStr">
        <is>
          <t>Capture live promo to assess.</t>
        </is>
      </c>
    </row>
    <row r="1122" ht="28" customHeight="1">
      <c r="A1122" s="34" t="inlineStr">
        <is>
          <t>Hint</t>
        </is>
      </c>
      <c r="B1122" s="34" t="inlineStr">
        <is>
          <t>Hint Water (fruit infused) | Watermelon | 24 pack 473mL</t>
        </is>
      </c>
      <c r="C1122" s="34" t="inlineStr">
        <is>
          <t>3) Functional beverage (still/sparkling)</t>
        </is>
      </c>
      <c r="D1122" s="49">
        <f>IF('M3 Functional Beverage'!F386="","",'M3 Functional Beverage'!F386)</f>
        <v/>
      </c>
      <c r="E1122" s="52">
        <f>IF('M3 Functional Beverage'!J386="","",'M3 Functional Beverage'!J386)</f>
        <v/>
      </c>
      <c r="F1122" s="50">
        <f>IF('M3 Functional Beverage'!K386="","",'M3 Functional Beverage'!K386)</f>
        <v/>
      </c>
      <c r="G1122" s="49">
        <f>IF('M3 Functional Beverage'!AM386="","",'M3 Functional Beverage'!AM386)</f>
        <v/>
      </c>
      <c r="H1122" s="50">
        <f>IF('M3 Functional Beverage'!N386="","",'M3 Functional Beverage'!N386)</f>
        <v/>
      </c>
      <c r="I1122" s="34">
        <f>IF('M3 Functional Beverage'!AJ386="","",'M3 Functional Beverage'!AJ386)</f>
        <v/>
      </c>
      <c r="J1122" s="34" t="inlineStr">
        <is>
          <t>Capture live promo to assess.</t>
        </is>
      </c>
    </row>
    <row r="1123" ht="28" customHeight="1">
      <c r="A1123" s="34" t="inlineStr">
        <is>
          <t>Hint</t>
        </is>
      </c>
      <c r="B1123" s="34" t="inlineStr">
        <is>
          <t>Hint Water (fruit infused) | Blackberry | single 473mL</t>
        </is>
      </c>
      <c r="C1123" s="34" t="inlineStr">
        <is>
          <t>3) Functional beverage (still/sparkling)</t>
        </is>
      </c>
      <c r="D1123" s="49">
        <f>IF('M3 Functional Beverage'!F387="","",'M3 Functional Beverage'!F387)</f>
        <v/>
      </c>
      <c r="E1123" s="52">
        <f>IF('M3 Functional Beverage'!J387="","",'M3 Functional Beverage'!J387)</f>
        <v/>
      </c>
      <c r="F1123" s="50">
        <f>IF('M3 Functional Beverage'!K387="","",'M3 Functional Beverage'!K387)</f>
        <v/>
      </c>
      <c r="G1123" s="49">
        <f>IF('M3 Functional Beverage'!AM387="","",'M3 Functional Beverage'!AM387)</f>
        <v/>
      </c>
      <c r="H1123" s="50">
        <f>IF('M3 Functional Beverage'!N387="","",'M3 Functional Beverage'!N387)</f>
        <v/>
      </c>
      <c r="I1123" s="34">
        <f>IF('M3 Functional Beverage'!AJ387="","",'M3 Functional Beverage'!AJ387)</f>
        <v/>
      </c>
      <c r="J1123" s="34" t="inlineStr">
        <is>
          <t>Capture live promo to assess.</t>
        </is>
      </c>
    </row>
    <row r="1124" ht="28" customHeight="1">
      <c r="A1124" s="34" t="inlineStr">
        <is>
          <t>Hint</t>
        </is>
      </c>
      <c r="B1124" s="34" t="inlineStr">
        <is>
          <t>Hint Water (fruit infused) | Blackberry | 8 pack 473mL</t>
        </is>
      </c>
      <c r="C1124" s="34" t="inlineStr">
        <is>
          <t>3) Functional beverage (still/sparkling)</t>
        </is>
      </c>
      <c r="D1124" s="49">
        <f>IF('M3 Functional Beverage'!F388="","",'M3 Functional Beverage'!F388)</f>
        <v/>
      </c>
      <c r="E1124" s="52">
        <f>IF('M3 Functional Beverage'!J388="","",'M3 Functional Beverage'!J388)</f>
        <v/>
      </c>
      <c r="F1124" s="50">
        <f>IF('M3 Functional Beverage'!K388="","",'M3 Functional Beverage'!K388)</f>
        <v/>
      </c>
      <c r="G1124" s="49">
        <f>IF('M3 Functional Beverage'!AM388="","",'M3 Functional Beverage'!AM388)</f>
        <v/>
      </c>
      <c r="H1124" s="50">
        <f>IF('M3 Functional Beverage'!N388="","",'M3 Functional Beverage'!N388)</f>
        <v/>
      </c>
      <c r="I1124" s="34">
        <f>IF('M3 Functional Beverage'!AJ388="","",'M3 Functional Beverage'!AJ388)</f>
        <v/>
      </c>
      <c r="J1124" s="34" t="inlineStr">
        <is>
          <t>Capture live promo to assess.</t>
        </is>
      </c>
    </row>
    <row r="1125" ht="28" customHeight="1">
      <c r="A1125" s="34" t="inlineStr">
        <is>
          <t>Hint</t>
        </is>
      </c>
      <c r="B1125" s="34" t="inlineStr">
        <is>
          <t>Hint Water (fruit infused) | Blackberry | 12 pack 473mL</t>
        </is>
      </c>
      <c r="C1125" s="34" t="inlineStr">
        <is>
          <t>3) Functional beverage (still/sparkling)</t>
        </is>
      </c>
      <c r="D1125" s="49">
        <f>IF('M3 Functional Beverage'!F389="","",'M3 Functional Beverage'!F389)</f>
        <v/>
      </c>
      <c r="E1125" s="52">
        <f>IF('M3 Functional Beverage'!J389="","",'M3 Functional Beverage'!J389)</f>
        <v/>
      </c>
      <c r="F1125" s="50">
        <f>IF('M3 Functional Beverage'!K389="","",'M3 Functional Beverage'!K389)</f>
        <v/>
      </c>
      <c r="G1125" s="49">
        <f>IF('M3 Functional Beverage'!AM389="","",'M3 Functional Beverage'!AM389)</f>
        <v/>
      </c>
      <c r="H1125" s="50">
        <f>IF('M3 Functional Beverage'!N389="","",'M3 Functional Beverage'!N389)</f>
        <v/>
      </c>
      <c r="I1125" s="34">
        <f>IF('M3 Functional Beverage'!AJ389="","",'M3 Functional Beverage'!AJ389)</f>
        <v/>
      </c>
      <c r="J1125" s="34" t="inlineStr">
        <is>
          <t>Capture live promo to assess.</t>
        </is>
      </c>
    </row>
    <row r="1126" ht="28" customHeight="1">
      <c r="A1126" s="34" t="inlineStr">
        <is>
          <t>Hint</t>
        </is>
      </c>
      <c r="B1126" s="34" t="inlineStr">
        <is>
          <t>Hint Water (fruit infused) | Blackberry | 18 pack 473mL</t>
        </is>
      </c>
      <c r="C1126" s="34" t="inlineStr">
        <is>
          <t>3) Functional beverage (still/sparkling)</t>
        </is>
      </c>
      <c r="D1126" s="49">
        <f>IF('M3 Functional Beverage'!F390="","",'M3 Functional Beverage'!F390)</f>
        <v/>
      </c>
      <c r="E1126" s="52">
        <f>IF('M3 Functional Beverage'!J390="","",'M3 Functional Beverage'!J390)</f>
        <v/>
      </c>
      <c r="F1126" s="50">
        <f>IF('M3 Functional Beverage'!K390="","",'M3 Functional Beverage'!K390)</f>
        <v/>
      </c>
      <c r="G1126" s="49">
        <f>IF('M3 Functional Beverage'!AM390="","",'M3 Functional Beverage'!AM390)</f>
        <v/>
      </c>
      <c r="H1126" s="50">
        <f>IF('M3 Functional Beverage'!N390="","",'M3 Functional Beverage'!N390)</f>
        <v/>
      </c>
      <c r="I1126" s="34">
        <f>IF('M3 Functional Beverage'!AJ390="","",'M3 Functional Beverage'!AJ390)</f>
        <v/>
      </c>
      <c r="J1126" s="34" t="inlineStr">
        <is>
          <t>Capture live promo to assess.</t>
        </is>
      </c>
    </row>
    <row r="1127" ht="28" customHeight="1">
      <c r="A1127" s="34" t="inlineStr">
        <is>
          <t>Hint</t>
        </is>
      </c>
      <c r="B1127" s="34" t="inlineStr">
        <is>
          <t>Hint Water (fruit infused) | Blackberry | 24 pack 473mL</t>
        </is>
      </c>
      <c r="C1127" s="34" t="inlineStr">
        <is>
          <t>3) Functional beverage (still/sparkling)</t>
        </is>
      </c>
      <c r="D1127" s="49">
        <f>IF('M3 Functional Beverage'!F391="","",'M3 Functional Beverage'!F391)</f>
        <v/>
      </c>
      <c r="E1127" s="52">
        <f>IF('M3 Functional Beverage'!J391="","",'M3 Functional Beverage'!J391)</f>
        <v/>
      </c>
      <c r="F1127" s="50">
        <f>IF('M3 Functional Beverage'!K391="","",'M3 Functional Beverage'!K391)</f>
        <v/>
      </c>
      <c r="G1127" s="49">
        <f>IF('M3 Functional Beverage'!AM391="","",'M3 Functional Beverage'!AM391)</f>
        <v/>
      </c>
      <c r="H1127" s="50">
        <f>IF('M3 Functional Beverage'!N391="","",'M3 Functional Beverage'!N391)</f>
        <v/>
      </c>
      <c r="I1127" s="34">
        <f>IF('M3 Functional Beverage'!AJ391="","",'M3 Functional Beverage'!AJ391)</f>
        <v/>
      </c>
      <c r="J1127" s="34" t="inlineStr">
        <is>
          <t>Capture live promo to assess.</t>
        </is>
      </c>
    </row>
    <row r="1128" ht="28" customHeight="1">
      <c r="A1128" s="34" t="inlineStr">
        <is>
          <t>Hint</t>
        </is>
      </c>
      <c r="B1128" s="34" t="inlineStr">
        <is>
          <t>Hint Water (fruit infused) | Cherry | single 473mL</t>
        </is>
      </c>
      <c r="C1128" s="34" t="inlineStr">
        <is>
          <t>3) Functional beverage (still/sparkling)</t>
        </is>
      </c>
      <c r="D1128" s="49">
        <f>IF('M3 Functional Beverage'!F392="","",'M3 Functional Beverage'!F392)</f>
        <v/>
      </c>
      <c r="E1128" s="52">
        <f>IF('M3 Functional Beverage'!J392="","",'M3 Functional Beverage'!J392)</f>
        <v/>
      </c>
      <c r="F1128" s="50">
        <f>IF('M3 Functional Beverage'!K392="","",'M3 Functional Beverage'!K392)</f>
        <v/>
      </c>
      <c r="G1128" s="49">
        <f>IF('M3 Functional Beverage'!AM392="","",'M3 Functional Beverage'!AM392)</f>
        <v/>
      </c>
      <c r="H1128" s="50">
        <f>IF('M3 Functional Beverage'!N392="","",'M3 Functional Beverage'!N392)</f>
        <v/>
      </c>
      <c r="I1128" s="34">
        <f>IF('M3 Functional Beverage'!AJ392="","",'M3 Functional Beverage'!AJ392)</f>
        <v/>
      </c>
      <c r="J1128" s="34" t="inlineStr">
        <is>
          <t>Capture live promo to assess.</t>
        </is>
      </c>
    </row>
    <row r="1129" ht="28" customHeight="1">
      <c r="A1129" s="34" t="inlineStr">
        <is>
          <t>Hint</t>
        </is>
      </c>
      <c r="B1129" s="34" t="inlineStr">
        <is>
          <t>Hint Water (fruit infused) | Cherry | 8 pack 473mL</t>
        </is>
      </c>
      <c r="C1129" s="34" t="inlineStr">
        <is>
          <t>3) Functional beverage (still/sparkling)</t>
        </is>
      </c>
      <c r="D1129" s="49">
        <f>IF('M3 Functional Beverage'!F393="","",'M3 Functional Beverage'!F393)</f>
        <v/>
      </c>
      <c r="E1129" s="52">
        <f>IF('M3 Functional Beverage'!J393="","",'M3 Functional Beverage'!J393)</f>
        <v/>
      </c>
      <c r="F1129" s="50">
        <f>IF('M3 Functional Beverage'!K393="","",'M3 Functional Beverage'!K393)</f>
        <v/>
      </c>
      <c r="G1129" s="49">
        <f>IF('M3 Functional Beverage'!AM393="","",'M3 Functional Beverage'!AM393)</f>
        <v/>
      </c>
      <c r="H1129" s="50">
        <f>IF('M3 Functional Beverage'!N393="","",'M3 Functional Beverage'!N393)</f>
        <v/>
      </c>
      <c r="I1129" s="34">
        <f>IF('M3 Functional Beverage'!AJ393="","",'M3 Functional Beverage'!AJ393)</f>
        <v/>
      </c>
      <c r="J1129" s="34" t="inlineStr">
        <is>
          <t>Capture live promo to assess.</t>
        </is>
      </c>
    </row>
    <row r="1130" ht="28" customHeight="1">
      <c r="A1130" s="34" t="inlineStr">
        <is>
          <t>Hint</t>
        </is>
      </c>
      <c r="B1130" s="34" t="inlineStr">
        <is>
          <t>Hint Water (fruit infused) | Cherry | 12 pack 473mL</t>
        </is>
      </c>
      <c r="C1130" s="34" t="inlineStr">
        <is>
          <t>3) Functional beverage (still/sparkling)</t>
        </is>
      </c>
      <c r="D1130" s="49">
        <f>IF('M3 Functional Beverage'!F394="","",'M3 Functional Beverage'!F394)</f>
        <v/>
      </c>
      <c r="E1130" s="52">
        <f>IF('M3 Functional Beverage'!J394="","",'M3 Functional Beverage'!J394)</f>
        <v/>
      </c>
      <c r="F1130" s="50">
        <f>IF('M3 Functional Beverage'!K394="","",'M3 Functional Beverage'!K394)</f>
        <v/>
      </c>
      <c r="G1130" s="49">
        <f>IF('M3 Functional Beverage'!AM394="","",'M3 Functional Beverage'!AM394)</f>
        <v/>
      </c>
      <c r="H1130" s="50">
        <f>IF('M3 Functional Beverage'!N394="","",'M3 Functional Beverage'!N394)</f>
        <v/>
      </c>
      <c r="I1130" s="34">
        <f>IF('M3 Functional Beverage'!AJ394="","",'M3 Functional Beverage'!AJ394)</f>
        <v/>
      </c>
      <c r="J1130" s="34" t="inlineStr">
        <is>
          <t>Capture live promo to assess.</t>
        </is>
      </c>
    </row>
    <row r="1131" ht="28" customHeight="1">
      <c r="A1131" s="34" t="inlineStr">
        <is>
          <t>Hint</t>
        </is>
      </c>
      <c r="B1131" s="34" t="inlineStr">
        <is>
          <t>Hint Water (fruit infused) | Cherry | 18 pack 473mL</t>
        </is>
      </c>
      <c r="C1131" s="34" t="inlineStr">
        <is>
          <t>3) Functional beverage (still/sparkling)</t>
        </is>
      </c>
      <c r="D1131" s="49">
        <f>IF('M3 Functional Beverage'!F395="","",'M3 Functional Beverage'!F395)</f>
        <v/>
      </c>
      <c r="E1131" s="52">
        <f>IF('M3 Functional Beverage'!J395="","",'M3 Functional Beverage'!J395)</f>
        <v/>
      </c>
      <c r="F1131" s="50">
        <f>IF('M3 Functional Beverage'!K395="","",'M3 Functional Beverage'!K395)</f>
        <v/>
      </c>
      <c r="G1131" s="49">
        <f>IF('M3 Functional Beverage'!AM395="","",'M3 Functional Beverage'!AM395)</f>
        <v/>
      </c>
      <c r="H1131" s="50">
        <f>IF('M3 Functional Beverage'!N395="","",'M3 Functional Beverage'!N395)</f>
        <v/>
      </c>
      <c r="I1131" s="34">
        <f>IF('M3 Functional Beverage'!AJ395="","",'M3 Functional Beverage'!AJ395)</f>
        <v/>
      </c>
      <c r="J1131" s="34" t="inlineStr">
        <is>
          <t>Capture live promo to assess.</t>
        </is>
      </c>
    </row>
    <row r="1132" ht="28" customHeight="1">
      <c r="A1132" s="34" t="inlineStr">
        <is>
          <t>Hint</t>
        </is>
      </c>
      <c r="B1132" s="34" t="inlineStr">
        <is>
          <t>Hint Water (fruit infused) | Cherry | 24 pack 473mL</t>
        </is>
      </c>
      <c r="C1132" s="34" t="inlineStr">
        <is>
          <t>3) Functional beverage (still/sparkling)</t>
        </is>
      </c>
      <c r="D1132" s="49">
        <f>IF('M3 Functional Beverage'!F396="","",'M3 Functional Beverage'!F396)</f>
        <v/>
      </c>
      <c r="E1132" s="52">
        <f>IF('M3 Functional Beverage'!J396="","",'M3 Functional Beverage'!J396)</f>
        <v/>
      </c>
      <c r="F1132" s="50">
        <f>IF('M3 Functional Beverage'!K396="","",'M3 Functional Beverage'!K396)</f>
        <v/>
      </c>
      <c r="G1132" s="49">
        <f>IF('M3 Functional Beverage'!AM396="","",'M3 Functional Beverage'!AM396)</f>
        <v/>
      </c>
      <c r="H1132" s="50">
        <f>IF('M3 Functional Beverage'!N396="","",'M3 Functional Beverage'!N396)</f>
        <v/>
      </c>
      <c r="I1132" s="34">
        <f>IF('M3 Functional Beverage'!AJ396="","",'M3 Functional Beverage'!AJ396)</f>
        <v/>
      </c>
      <c r="J1132" s="34" t="inlineStr">
        <is>
          <t>Capture live promo to assess.</t>
        </is>
      </c>
    </row>
    <row r="1133" ht="28" customHeight="1">
      <c r="A1133" s="34" t="inlineStr">
        <is>
          <t>Hint</t>
        </is>
      </c>
      <c r="B1133" s="34" t="inlineStr">
        <is>
          <t>Hint Water (fruit infused) | Pineapple | single 473mL</t>
        </is>
      </c>
      <c r="C1133" s="34" t="inlineStr">
        <is>
          <t>3) Functional beverage (still/sparkling)</t>
        </is>
      </c>
      <c r="D1133" s="49">
        <f>IF('M3 Functional Beverage'!F397="","",'M3 Functional Beverage'!F397)</f>
        <v/>
      </c>
      <c r="E1133" s="52">
        <f>IF('M3 Functional Beverage'!J397="","",'M3 Functional Beverage'!J397)</f>
        <v/>
      </c>
      <c r="F1133" s="50">
        <f>IF('M3 Functional Beverage'!K397="","",'M3 Functional Beverage'!K397)</f>
        <v/>
      </c>
      <c r="G1133" s="49">
        <f>IF('M3 Functional Beverage'!AM397="","",'M3 Functional Beverage'!AM397)</f>
        <v/>
      </c>
      <c r="H1133" s="50">
        <f>IF('M3 Functional Beverage'!N397="","",'M3 Functional Beverage'!N397)</f>
        <v/>
      </c>
      <c r="I1133" s="34">
        <f>IF('M3 Functional Beverage'!AJ397="","",'M3 Functional Beverage'!AJ397)</f>
        <v/>
      </c>
      <c r="J1133" s="34" t="inlineStr">
        <is>
          <t>Capture live promo to assess.</t>
        </is>
      </c>
    </row>
    <row r="1134" ht="28" customHeight="1">
      <c r="A1134" s="34" t="inlineStr">
        <is>
          <t>Hint</t>
        </is>
      </c>
      <c r="B1134" s="34" t="inlineStr">
        <is>
          <t>Hint Water (fruit infused) | Pineapple | 8 pack 473mL</t>
        </is>
      </c>
      <c r="C1134" s="34" t="inlineStr">
        <is>
          <t>3) Functional beverage (still/sparkling)</t>
        </is>
      </c>
      <c r="D1134" s="49">
        <f>IF('M3 Functional Beverage'!F398="","",'M3 Functional Beverage'!F398)</f>
        <v/>
      </c>
      <c r="E1134" s="52">
        <f>IF('M3 Functional Beverage'!J398="","",'M3 Functional Beverage'!J398)</f>
        <v/>
      </c>
      <c r="F1134" s="50">
        <f>IF('M3 Functional Beverage'!K398="","",'M3 Functional Beverage'!K398)</f>
        <v/>
      </c>
      <c r="G1134" s="49">
        <f>IF('M3 Functional Beverage'!AM398="","",'M3 Functional Beverage'!AM398)</f>
        <v/>
      </c>
      <c r="H1134" s="50">
        <f>IF('M3 Functional Beverage'!N398="","",'M3 Functional Beverage'!N398)</f>
        <v/>
      </c>
      <c r="I1134" s="34">
        <f>IF('M3 Functional Beverage'!AJ398="","",'M3 Functional Beverage'!AJ398)</f>
        <v/>
      </c>
      <c r="J1134" s="34" t="inlineStr">
        <is>
          <t>Capture live promo to assess.</t>
        </is>
      </c>
    </row>
    <row r="1135" ht="28" customHeight="1">
      <c r="A1135" s="34" t="inlineStr">
        <is>
          <t>Hint</t>
        </is>
      </c>
      <c r="B1135" s="34" t="inlineStr">
        <is>
          <t>Hint Water (fruit infused) | Pineapple | 12 pack 473mL</t>
        </is>
      </c>
      <c r="C1135" s="34" t="inlineStr">
        <is>
          <t>3) Functional beverage (still/sparkling)</t>
        </is>
      </c>
      <c r="D1135" s="49">
        <f>IF('M3 Functional Beverage'!F399="","",'M3 Functional Beverage'!F399)</f>
        <v/>
      </c>
      <c r="E1135" s="52">
        <f>IF('M3 Functional Beverage'!J399="","",'M3 Functional Beverage'!J399)</f>
        <v/>
      </c>
      <c r="F1135" s="50">
        <f>IF('M3 Functional Beverage'!K399="","",'M3 Functional Beverage'!K399)</f>
        <v/>
      </c>
      <c r="G1135" s="49">
        <f>IF('M3 Functional Beverage'!AM399="","",'M3 Functional Beverage'!AM399)</f>
        <v/>
      </c>
      <c r="H1135" s="50">
        <f>IF('M3 Functional Beverage'!N399="","",'M3 Functional Beverage'!N399)</f>
        <v/>
      </c>
      <c r="I1135" s="34">
        <f>IF('M3 Functional Beverage'!AJ399="","",'M3 Functional Beverage'!AJ399)</f>
        <v/>
      </c>
      <c r="J1135" s="34" t="inlineStr">
        <is>
          <t>Capture live promo to assess.</t>
        </is>
      </c>
    </row>
    <row r="1136" ht="28" customHeight="1">
      <c r="A1136" s="34" t="inlineStr">
        <is>
          <t>Hint</t>
        </is>
      </c>
      <c r="B1136" s="34" t="inlineStr">
        <is>
          <t>Hint Water (fruit infused) | Pineapple | 18 pack 473mL</t>
        </is>
      </c>
      <c r="C1136" s="34" t="inlineStr">
        <is>
          <t>3) Functional beverage (still/sparkling)</t>
        </is>
      </c>
      <c r="D1136" s="49">
        <f>IF('M3 Functional Beverage'!F400="","",'M3 Functional Beverage'!F400)</f>
        <v/>
      </c>
      <c r="E1136" s="52">
        <f>IF('M3 Functional Beverage'!J400="","",'M3 Functional Beverage'!J400)</f>
        <v/>
      </c>
      <c r="F1136" s="50">
        <f>IF('M3 Functional Beverage'!K400="","",'M3 Functional Beverage'!K400)</f>
        <v/>
      </c>
      <c r="G1136" s="49">
        <f>IF('M3 Functional Beverage'!AM400="","",'M3 Functional Beverage'!AM400)</f>
        <v/>
      </c>
      <c r="H1136" s="50">
        <f>IF('M3 Functional Beverage'!N400="","",'M3 Functional Beverage'!N400)</f>
        <v/>
      </c>
      <c r="I1136" s="34">
        <f>IF('M3 Functional Beverage'!AJ400="","",'M3 Functional Beverage'!AJ400)</f>
        <v/>
      </c>
      <c r="J1136" s="34" t="inlineStr">
        <is>
          <t>Capture live promo to assess.</t>
        </is>
      </c>
    </row>
    <row r="1137" ht="28" customHeight="1">
      <c r="A1137" s="34" t="inlineStr">
        <is>
          <t>Hint</t>
        </is>
      </c>
      <c r="B1137" s="34" t="inlineStr">
        <is>
          <t>Hint Water (fruit infused) | Pineapple | 24 pack 473mL</t>
        </is>
      </c>
      <c r="C1137" s="34" t="inlineStr">
        <is>
          <t>3) Functional beverage (still/sparkling)</t>
        </is>
      </c>
      <c r="D1137" s="49">
        <f>IF('M3 Functional Beverage'!F401="","",'M3 Functional Beverage'!F401)</f>
        <v/>
      </c>
      <c r="E1137" s="52">
        <f>IF('M3 Functional Beverage'!J401="","",'M3 Functional Beverage'!J401)</f>
        <v/>
      </c>
      <c r="F1137" s="50">
        <f>IF('M3 Functional Beverage'!K401="","",'M3 Functional Beverage'!K401)</f>
        <v/>
      </c>
      <c r="G1137" s="49">
        <f>IF('M3 Functional Beverage'!AM401="","",'M3 Functional Beverage'!AM401)</f>
        <v/>
      </c>
      <c r="H1137" s="50">
        <f>IF('M3 Functional Beverage'!N401="","",'M3 Functional Beverage'!N401)</f>
        <v/>
      </c>
      <c r="I1137" s="34">
        <f>IF('M3 Functional Beverage'!AJ401="","",'M3 Functional Beverage'!AJ401)</f>
        <v/>
      </c>
      <c r="J1137" s="34" t="inlineStr">
        <is>
          <t>Capture live promo to assess.</t>
        </is>
      </c>
    </row>
    <row r="1138" ht="28" customHeight="1">
      <c r="A1138" s="34" t="inlineStr">
        <is>
          <t>Hint</t>
        </is>
      </c>
      <c r="B1138" s="34" t="inlineStr">
        <is>
          <t>Hint Water (fruit infused) | Peach | single 473mL</t>
        </is>
      </c>
      <c r="C1138" s="34" t="inlineStr">
        <is>
          <t>3) Functional beverage (still/sparkling)</t>
        </is>
      </c>
      <c r="D1138" s="49">
        <f>IF('M3 Functional Beverage'!F402="","",'M3 Functional Beverage'!F402)</f>
        <v/>
      </c>
      <c r="E1138" s="52">
        <f>IF('M3 Functional Beverage'!J402="","",'M3 Functional Beverage'!J402)</f>
        <v/>
      </c>
      <c r="F1138" s="50">
        <f>IF('M3 Functional Beverage'!K402="","",'M3 Functional Beverage'!K402)</f>
        <v/>
      </c>
      <c r="G1138" s="49">
        <f>IF('M3 Functional Beverage'!AM402="","",'M3 Functional Beverage'!AM402)</f>
        <v/>
      </c>
      <c r="H1138" s="50">
        <f>IF('M3 Functional Beverage'!N402="","",'M3 Functional Beverage'!N402)</f>
        <v/>
      </c>
      <c r="I1138" s="34">
        <f>IF('M3 Functional Beverage'!AJ402="","",'M3 Functional Beverage'!AJ402)</f>
        <v/>
      </c>
      <c r="J1138" s="34" t="inlineStr">
        <is>
          <t>Capture live promo to assess.</t>
        </is>
      </c>
    </row>
    <row r="1139" ht="28" customHeight="1">
      <c r="A1139" s="34" t="inlineStr">
        <is>
          <t>Hint</t>
        </is>
      </c>
      <c r="B1139" s="34" t="inlineStr">
        <is>
          <t>Hint Water (fruit infused) | Peach | 8 pack 473mL</t>
        </is>
      </c>
      <c r="C1139" s="34" t="inlineStr">
        <is>
          <t>3) Functional beverage (still/sparkling)</t>
        </is>
      </c>
      <c r="D1139" s="49">
        <f>IF('M3 Functional Beverage'!F403="","",'M3 Functional Beverage'!F403)</f>
        <v/>
      </c>
      <c r="E1139" s="52">
        <f>IF('M3 Functional Beverage'!J403="","",'M3 Functional Beverage'!J403)</f>
        <v/>
      </c>
      <c r="F1139" s="50">
        <f>IF('M3 Functional Beverage'!K403="","",'M3 Functional Beverage'!K403)</f>
        <v/>
      </c>
      <c r="G1139" s="49">
        <f>IF('M3 Functional Beverage'!AM403="","",'M3 Functional Beverage'!AM403)</f>
        <v/>
      </c>
      <c r="H1139" s="50">
        <f>IF('M3 Functional Beverage'!N403="","",'M3 Functional Beverage'!N403)</f>
        <v/>
      </c>
      <c r="I1139" s="34">
        <f>IF('M3 Functional Beverage'!AJ403="","",'M3 Functional Beverage'!AJ403)</f>
        <v/>
      </c>
      <c r="J1139" s="34" t="inlineStr">
        <is>
          <t>Capture live promo to assess.</t>
        </is>
      </c>
    </row>
    <row r="1140" ht="28" customHeight="1">
      <c r="A1140" s="34" t="inlineStr">
        <is>
          <t>Hint</t>
        </is>
      </c>
      <c r="B1140" s="34" t="inlineStr">
        <is>
          <t>Hint Water (fruit infused) | Peach | 12 pack 473mL</t>
        </is>
      </c>
      <c r="C1140" s="34" t="inlineStr">
        <is>
          <t>3) Functional beverage (still/sparkling)</t>
        </is>
      </c>
      <c r="D1140" s="49">
        <f>IF('M3 Functional Beverage'!F404="","",'M3 Functional Beverage'!F404)</f>
        <v/>
      </c>
      <c r="E1140" s="52">
        <f>IF('M3 Functional Beverage'!J404="","",'M3 Functional Beverage'!J404)</f>
        <v/>
      </c>
      <c r="F1140" s="50">
        <f>IF('M3 Functional Beverage'!K404="","",'M3 Functional Beverage'!K404)</f>
        <v/>
      </c>
      <c r="G1140" s="49">
        <f>IF('M3 Functional Beverage'!AM404="","",'M3 Functional Beverage'!AM404)</f>
        <v/>
      </c>
      <c r="H1140" s="50">
        <f>IF('M3 Functional Beverage'!N404="","",'M3 Functional Beverage'!N404)</f>
        <v/>
      </c>
      <c r="I1140" s="34">
        <f>IF('M3 Functional Beverage'!AJ404="","",'M3 Functional Beverage'!AJ404)</f>
        <v/>
      </c>
      <c r="J1140" s="34" t="inlineStr">
        <is>
          <t>Capture live promo to assess.</t>
        </is>
      </c>
    </row>
    <row r="1141" ht="28" customHeight="1">
      <c r="A1141" s="34" t="inlineStr">
        <is>
          <t>Hint</t>
        </is>
      </c>
      <c r="B1141" s="34" t="inlineStr">
        <is>
          <t>Hint Water (fruit infused) | Peach | 18 pack 473mL</t>
        </is>
      </c>
      <c r="C1141" s="34" t="inlineStr">
        <is>
          <t>3) Functional beverage (still/sparkling)</t>
        </is>
      </c>
      <c r="D1141" s="49">
        <f>IF('M3 Functional Beverage'!F405="","",'M3 Functional Beverage'!F405)</f>
        <v/>
      </c>
      <c r="E1141" s="52">
        <f>IF('M3 Functional Beverage'!J405="","",'M3 Functional Beverage'!J405)</f>
        <v/>
      </c>
      <c r="F1141" s="50">
        <f>IF('M3 Functional Beverage'!K405="","",'M3 Functional Beverage'!K405)</f>
        <v/>
      </c>
      <c r="G1141" s="49">
        <f>IF('M3 Functional Beverage'!AM405="","",'M3 Functional Beverage'!AM405)</f>
        <v/>
      </c>
      <c r="H1141" s="50">
        <f>IF('M3 Functional Beverage'!N405="","",'M3 Functional Beverage'!N405)</f>
        <v/>
      </c>
      <c r="I1141" s="34">
        <f>IF('M3 Functional Beverage'!AJ405="","",'M3 Functional Beverage'!AJ405)</f>
        <v/>
      </c>
      <c r="J1141" s="34" t="inlineStr">
        <is>
          <t>Capture live promo to assess.</t>
        </is>
      </c>
    </row>
    <row r="1142" ht="28" customHeight="1">
      <c r="A1142" s="34" t="inlineStr">
        <is>
          <t>Hint</t>
        </is>
      </c>
      <c r="B1142" s="34" t="inlineStr">
        <is>
          <t>Hint Water (fruit infused) | Peach | 24 pack 473mL</t>
        </is>
      </c>
      <c r="C1142" s="34" t="inlineStr">
        <is>
          <t>3) Functional beverage (still/sparkling)</t>
        </is>
      </c>
      <c r="D1142" s="49">
        <f>IF('M3 Functional Beverage'!F406="","",'M3 Functional Beverage'!F406)</f>
        <v/>
      </c>
      <c r="E1142" s="52">
        <f>IF('M3 Functional Beverage'!J406="","",'M3 Functional Beverage'!J406)</f>
        <v/>
      </c>
      <c r="F1142" s="50">
        <f>IF('M3 Functional Beverage'!K406="","",'M3 Functional Beverage'!K406)</f>
        <v/>
      </c>
      <c r="G1142" s="49">
        <f>IF('M3 Functional Beverage'!AM406="","",'M3 Functional Beverage'!AM406)</f>
        <v/>
      </c>
      <c r="H1142" s="50">
        <f>IF('M3 Functional Beverage'!N406="","",'M3 Functional Beverage'!N406)</f>
        <v/>
      </c>
      <c r="I1142" s="34">
        <f>IF('M3 Functional Beverage'!AJ406="","",'M3 Functional Beverage'!AJ406)</f>
        <v/>
      </c>
      <c r="J1142" s="34" t="inlineStr">
        <is>
          <t>Capture live promo to assess.</t>
        </is>
      </c>
    </row>
    <row r="1143" ht="28" customHeight="1">
      <c r="A1143" s="34" t="inlineStr">
        <is>
          <t>Hint</t>
        </is>
      </c>
      <c r="B1143" s="34" t="inlineStr">
        <is>
          <t>Hint Water (fruit infused) | Crisp Apple | single 473mL</t>
        </is>
      </c>
      <c r="C1143" s="34" t="inlineStr">
        <is>
          <t>3) Functional beverage (still/sparkling)</t>
        </is>
      </c>
      <c r="D1143" s="49">
        <f>IF('M3 Functional Beverage'!F407="","",'M3 Functional Beverage'!F407)</f>
        <v/>
      </c>
      <c r="E1143" s="52">
        <f>IF('M3 Functional Beverage'!J407="","",'M3 Functional Beverage'!J407)</f>
        <v/>
      </c>
      <c r="F1143" s="50">
        <f>IF('M3 Functional Beverage'!K407="","",'M3 Functional Beverage'!K407)</f>
        <v/>
      </c>
      <c r="G1143" s="49">
        <f>IF('M3 Functional Beverage'!AM407="","",'M3 Functional Beverage'!AM407)</f>
        <v/>
      </c>
      <c r="H1143" s="50">
        <f>IF('M3 Functional Beverage'!N407="","",'M3 Functional Beverage'!N407)</f>
        <v/>
      </c>
      <c r="I1143" s="34">
        <f>IF('M3 Functional Beverage'!AJ407="","",'M3 Functional Beverage'!AJ407)</f>
        <v/>
      </c>
      <c r="J1143" s="34" t="inlineStr">
        <is>
          <t>Capture live promo to assess.</t>
        </is>
      </c>
    </row>
    <row r="1144" ht="28" customHeight="1">
      <c r="A1144" s="34" t="inlineStr">
        <is>
          <t>Hint</t>
        </is>
      </c>
      <c r="B1144" s="34" t="inlineStr">
        <is>
          <t>Hint Water (fruit infused) | Crisp Apple | 8 pack 473mL</t>
        </is>
      </c>
      <c r="C1144" s="34" t="inlineStr">
        <is>
          <t>3) Functional beverage (still/sparkling)</t>
        </is>
      </c>
      <c r="D1144" s="49">
        <f>IF('M3 Functional Beverage'!F408="","",'M3 Functional Beverage'!F408)</f>
        <v/>
      </c>
      <c r="E1144" s="52">
        <f>IF('M3 Functional Beverage'!J408="","",'M3 Functional Beverage'!J408)</f>
        <v/>
      </c>
      <c r="F1144" s="50">
        <f>IF('M3 Functional Beverage'!K408="","",'M3 Functional Beverage'!K408)</f>
        <v/>
      </c>
      <c r="G1144" s="49">
        <f>IF('M3 Functional Beverage'!AM408="","",'M3 Functional Beverage'!AM408)</f>
        <v/>
      </c>
      <c r="H1144" s="50">
        <f>IF('M3 Functional Beverage'!N408="","",'M3 Functional Beverage'!N408)</f>
        <v/>
      </c>
      <c r="I1144" s="34">
        <f>IF('M3 Functional Beverage'!AJ408="","",'M3 Functional Beverage'!AJ408)</f>
        <v/>
      </c>
      <c r="J1144" s="34" t="inlineStr">
        <is>
          <t>Capture live promo to assess.</t>
        </is>
      </c>
    </row>
    <row r="1145" ht="28" customHeight="1">
      <c r="A1145" s="34" t="inlineStr">
        <is>
          <t>Hint</t>
        </is>
      </c>
      <c r="B1145" s="34" t="inlineStr">
        <is>
          <t>Hint Water (fruit infused) | Crisp Apple | 12 pack 473mL</t>
        </is>
      </c>
      <c r="C1145" s="34" t="inlineStr">
        <is>
          <t>3) Functional beverage (still/sparkling)</t>
        </is>
      </c>
      <c r="D1145" s="49">
        <f>IF('M3 Functional Beverage'!F409="","",'M3 Functional Beverage'!F409)</f>
        <v/>
      </c>
      <c r="E1145" s="52">
        <f>IF('M3 Functional Beverage'!J409="","",'M3 Functional Beverage'!J409)</f>
        <v/>
      </c>
      <c r="F1145" s="50">
        <f>IF('M3 Functional Beverage'!K409="","",'M3 Functional Beverage'!K409)</f>
        <v/>
      </c>
      <c r="G1145" s="49">
        <f>IF('M3 Functional Beverage'!AM409="","",'M3 Functional Beverage'!AM409)</f>
        <v/>
      </c>
      <c r="H1145" s="50">
        <f>IF('M3 Functional Beverage'!N409="","",'M3 Functional Beverage'!N409)</f>
        <v/>
      </c>
      <c r="I1145" s="34">
        <f>IF('M3 Functional Beverage'!AJ409="","",'M3 Functional Beverage'!AJ409)</f>
        <v/>
      </c>
      <c r="J1145" s="34" t="inlineStr">
        <is>
          <t>Capture live promo to assess.</t>
        </is>
      </c>
    </row>
    <row r="1146" ht="28" customHeight="1">
      <c r="A1146" s="34" t="inlineStr">
        <is>
          <t>Hint</t>
        </is>
      </c>
      <c r="B1146" s="34" t="inlineStr">
        <is>
          <t>Hint Water (fruit infused) | Crisp Apple | 18 pack 473mL</t>
        </is>
      </c>
      <c r="C1146" s="34" t="inlineStr">
        <is>
          <t>3) Functional beverage (still/sparkling)</t>
        </is>
      </c>
      <c r="D1146" s="49">
        <f>IF('M3 Functional Beverage'!F410="","",'M3 Functional Beverage'!F410)</f>
        <v/>
      </c>
      <c r="E1146" s="52">
        <f>IF('M3 Functional Beverage'!J410="","",'M3 Functional Beverage'!J410)</f>
        <v/>
      </c>
      <c r="F1146" s="50">
        <f>IF('M3 Functional Beverage'!K410="","",'M3 Functional Beverage'!K410)</f>
        <v/>
      </c>
      <c r="G1146" s="49">
        <f>IF('M3 Functional Beverage'!AM410="","",'M3 Functional Beverage'!AM410)</f>
        <v/>
      </c>
      <c r="H1146" s="50">
        <f>IF('M3 Functional Beverage'!N410="","",'M3 Functional Beverage'!N410)</f>
        <v/>
      </c>
      <c r="I1146" s="34">
        <f>IF('M3 Functional Beverage'!AJ410="","",'M3 Functional Beverage'!AJ410)</f>
        <v/>
      </c>
      <c r="J1146" s="34" t="inlineStr">
        <is>
          <t>Capture live promo to assess.</t>
        </is>
      </c>
    </row>
    <row r="1147" ht="28" customHeight="1">
      <c r="A1147" s="34" t="inlineStr">
        <is>
          <t>Hint</t>
        </is>
      </c>
      <c r="B1147" s="34" t="inlineStr">
        <is>
          <t>Hint Water (fruit infused) | Crisp Apple | 24 pack 473mL</t>
        </is>
      </c>
      <c r="C1147" s="34" t="inlineStr">
        <is>
          <t>3) Functional beverage (still/sparkling)</t>
        </is>
      </c>
      <c r="D1147" s="49">
        <f>IF('M3 Functional Beverage'!F411="","",'M3 Functional Beverage'!F411)</f>
        <v/>
      </c>
      <c r="E1147" s="52">
        <f>IF('M3 Functional Beverage'!J411="","",'M3 Functional Beverage'!J411)</f>
        <v/>
      </c>
      <c r="F1147" s="50">
        <f>IF('M3 Functional Beverage'!K411="","",'M3 Functional Beverage'!K411)</f>
        <v/>
      </c>
      <c r="G1147" s="49">
        <f>IF('M3 Functional Beverage'!AM411="","",'M3 Functional Beverage'!AM411)</f>
        <v/>
      </c>
      <c r="H1147" s="50">
        <f>IF('M3 Functional Beverage'!N411="","",'M3 Functional Beverage'!N411)</f>
        <v/>
      </c>
      <c r="I1147" s="34">
        <f>IF('M3 Functional Beverage'!AJ411="","",'M3 Functional Beverage'!AJ411)</f>
        <v/>
      </c>
      <c r="J1147" s="34" t="inlineStr">
        <is>
          <t>Capture live promo to assess.</t>
        </is>
      </c>
    </row>
    <row r="1148" ht="28" customHeight="1">
      <c r="A1148" s="34" t="inlineStr">
        <is>
          <t>wildwonder</t>
        </is>
      </c>
      <c r="B1148" s="34" t="inlineStr">
        <is>
          <t>wildwonder Sparkling Prebiotic+Probiotic | Strawberry Passion | single 355mL</t>
        </is>
      </c>
      <c r="C1148" s="34" t="inlineStr">
        <is>
          <t>3) Functional beverage (still/sparkling)</t>
        </is>
      </c>
      <c r="D1148" s="49">
        <f>IF('M3 Functional Beverage'!F412="","",'M3 Functional Beverage'!F412)</f>
        <v/>
      </c>
      <c r="E1148" s="52">
        <f>IF('M3 Functional Beverage'!J412="","",'M3 Functional Beverage'!J412)</f>
        <v/>
      </c>
      <c r="F1148" s="50">
        <f>IF('M3 Functional Beverage'!K412="","",'M3 Functional Beverage'!K412)</f>
        <v/>
      </c>
      <c r="G1148" s="49">
        <f>IF('M3 Functional Beverage'!AM412="","",'M3 Functional Beverage'!AM412)</f>
        <v/>
      </c>
      <c r="H1148" s="50">
        <f>IF('M3 Functional Beverage'!N412="","",'M3 Functional Beverage'!N412)</f>
        <v/>
      </c>
      <c r="I1148" s="34">
        <f>IF('M3 Functional Beverage'!AJ412="","",'M3 Functional Beverage'!AJ412)</f>
        <v/>
      </c>
      <c r="J1148" s="34" t="inlineStr">
        <is>
          <t>Capture live promo to assess.</t>
        </is>
      </c>
    </row>
    <row r="1149" ht="28" customHeight="1">
      <c r="A1149" s="34" t="inlineStr">
        <is>
          <t>wildwonder</t>
        </is>
      </c>
      <c r="B1149" s="34" t="inlineStr">
        <is>
          <t>wildwonder Sparkling Prebiotic+Probiotic | Strawberry Passion | 8 pack 355mL</t>
        </is>
      </c>
      <c r="C1149" s="34" t="inlineStr">
        <is>
          <t>3) Functional beverage (still/sparkling)</t>
        </is>
      </c>
      <c r="D1149" s="49">
        <f>IF('M3 Functional Beverage'!F413="","",'M3 Functional Beverage'!F413)</f>
        <v/>
      </c>
      <c r="E1149" s="52">
        <f>IF('M3 Functional Beverage'!J413="","",'M3 Functional Beverage'!J413)</f>
        <v/>
      </c>
      <c r="F1149" s="50">
        <f>IF('M3 Functional Beverage'!K413="","",'M3 Functional Beverage'!K413)</f>
        <v/>
      </c>
      <c r="G1149" s="49">
        <f>IF('M3 Functional Beverage'!AM413="","",'M3 Functional Beverage'!AM413)</f>
        <v/>
      </c>
      <c r="H1149" s="50">
        <f>IF('M3 Functional Beverage'!N413="","",'M3 Functional Beverage'!N413)</f>
        <v/>
      </c>
      <c r="I1149" s="34">
        <f>IF('M3 Functional Beverage'!AJ413="","",'M3 Functional Beverage'!AJ413)</f>
        <v/>
      </c>
      <c r="J1149" s="34" t="inlineStr">
        <is>
          <t>Capture live promo to assess.</t>
        </is>
      </c>
    </row>
    <row r="1150" ht="28" customHeight="1">
      <c r="A1150" s="34" t="inlineStr">
        <is>
          <t>wildwonder</t>
        </is>
      </c>
      <c r="B1150" s="34" t="inlineStr">
        <is>
          <t>wildwonder Sparkling Prebiotic+Probiotic | Strawberry Passion | 12 pack 355mL</t>
        </is>
      </c>
      <c r="C1150" s="34" t="inlineStr">
        <is>
          <t>3) Functional beverage (still/sparkling)</t>
        </is>
      </c>
      <c r="D1150" s="49">
        <f>IF('M3 Functional Beverage'!F414="","",'M3 Functional Beverage'!F414)</f>
        <v/>
      </c>
      <c r="E1150" s="52">
        <f>IF('M3 Functional Beverage'!J414="","",'M3 Functional Beverage'!J414)</f>
        <v/>
      </c>
      <c r="F1150" s="50">
        <f>IF('M3 Functional Beverage'!K414="","",'M3 Functional Beverage'!K414)</f>
        <v/>
      </c>
      <c r="G1150" s="49">
        <f>IF('M3 Functional Beverage'!AM414="","",'M3 Functional Beverage'!AM414)</f>
        <v/>
      </c>
      <c r="H1150" s="50">
        <f>IF('M3 Functional Beverage'!N414="","",'M3 Functional Beverage'!N414)</f>
        <v/>
      </c>
      <c r="I1150" s="34">
        <f>IF('M3 Functional Beverage'!AJ414="","",'M3 Functional Beverage'!AJ414)</f>
        <v/>
      </c>
      <c r="J1150" s="34" t="inlineStr">
        <is>
          <t>Capture live promo to assess.</t>
        </is>
      </c>
    </row>
    <row r="1151" ht="28" customHeight="1">
      <c r="A1151" s="34" t="inlineStr">
        <is>
          <t>wildwonder</t>
        </is>
      </c>
      <c r="B1151" s="34" t="inlineStr">
        <is>
          <t>wildwonder Sparkling Prebiotic+Probiotic | Strawberry Passion | 15 pack 355mL</t>
        </is>
      </c>
      <c r="C1151" s="34" t="inlineStr">
        <is>
          <t>3) Functional beverage (still/sparkling)</t>
        </is>
      </c>
      <c r="D1151" s="49">
        <f>IF('M3 Functional Beverage'!F415="","",'M3 Functional Beverage'!F415)</f>
        <v/>
      </c>
      <c r="E1151" s="52">
        <f>IF('M3 Functional Beverage'!J415="","",'M3 Functional Beverage'!J415)</f>
        <v/>
      </c>
      <c r="F1151" s="50">
        <f>IF('M3 Functional Beverage'!K415="","",'M3 Functional Beverage'!K415)</f>
        <v/>
      </c>
      <c r="G1151" s="49">
        <f>IF('M3 Functional Beverage'!AM415="","",'M3 Functional Beverage'!AM415)</f>
        <v/>
      </c>
      <c r="H1151" s="50">
        <f>IF('M3 Functional Beverage'!N415="","",'M3 Functional Beverage'!N415)</f>
        <v/>
      </c>
      <c r="I1151" s="34">
        <f>IF('M3 Functional Beverage'!AJ415="","",'M3 Functional Beverage'!AJ415)</f>
        <v/>
      </c>
      <c r="J1151" s="34" t="inlineStr">
        <is>
          <t>Capture live promo to assess.</t>
        </is>
      </c>
    </row>
    <row r="1152" ht="28" customHeight="1">
      <c r="A1152" s="34" t="inlineStr">
        <is>
          <t>wildwonder</t>
        </is>
      </c>
      <c r="B1152" s="34" t="inlineStr">
        <is>
          <t>wildwonder Sparkling Prebiotic+Probiotic | Strawberry Passion | 18 pack 355mL</t>
        </is>
      </c>
      <c r="C1152" s="34" t="inlineStr">
        <is>
          <t>3) Functional beverage (still/sparkling)</t>
        </is>
      </c>
      <c r="D1152" s="49">
        <f>IF('M3 Functional Beverage'!F416="","",'M3 Functional Beverage'!F416)</f>
        <v/>
      </c>
      <c r="E1152" s="52">
        <f>IF('M3 Functional Beverage'!J416="","",'M3 Functional Beverage'!J416)</f>
        <v/>
      </c>
      <c r="F1152" s="50">
        <f>IF('M3 Functional Beverage'!K416="","",'M3 Functional Beverage'!K416)</f>
        <v/>
      </c>
      <c r="G1152" s="49">
        <f>IF('M3 Functional Beverage'!AM416="","",'M3 Functional Beverage'!AM416)</f>
        <v/>
      </c>
      <c r="H1152" s="50">
        <f>IF('M3 Functional Beverage'!N416="","",'M3 Functional Beverage'!N416)</f>
        <v/>
      </c>
      <c r="I1152" s="34">
        <f>IF('M3 Functional Beverage'!AJ416="","",'M3 Functional Beverage'!AJ416)</f>
        <v/>
      </c>
      <c r="J1152" s="34" t="inlineStr">
        <is>
          <t>Capture live promo to assess.</t>
        </is>
      </c>
    </row>
    <row r="1153" ht="28" customHeight="1">
      <c r="A1153" s="34" t="inlineStr">
        <is>
          <t>wildwonder</t>
        </is>
      </c>
      <c r="B1153" s="34" t="inlineStr">
        <is>
          <t>wildwonder Sparkling Prebiotic+Probiotic | Strawberry Passion | 24 pack 355mL</t>
        </is>
      </c>
      <c r="C1153" s="34" t="inlineStr">
        <is>
          <t>3) Functional beverage (still/sparkling)</t>
        </is>
      </c>
      <c r="D1153" s="49">
        <f>IF('M3 Functional Beverage'!F417="","",'M3 Functional Beverage'!F417)</f>
        <v/>
      </c>
      <c r="E1153" s="52">
        <f>IF('M3 Functional Beverage'!J417="","",'M3 Functional Beverage'!J417)</f>
        <v/>
      </c>
      <c r="F1153" s="50">
        <f>IF('M3 Functional Beverage'!K417="","",'M3 Functional Beverage'!K417)</f>
        <v/>
      </c>
      <c r="G1153" s="49">
        <f>IF('M3 Functional Beverage'!AM417="","",'M3 Functional Beverage'!AM417)</f>
        <v/>
      </c>
      <c r="H1153" s="50">
        <f>IF('M3 Functional Beverage'!N417="","",'M3 Functional Beverage'!N417)</f>
        <v/>
      </c>
      <c r="I1153" s="34">
        <f>IF('M3 Functional Beverage'!AJ417="","",'M3 Functional Beverage'!AJ417)</f>
        <v/>
      </c>
      <c r="J1153" s="34" t="inlineStr">
        <is>
          <t>Capture live promo to assess.</t>
        </is>
      </c>
    </row>
    <row r="1154" ht="28" customHeight="1">
      <c r="A1154" s="34" t="inlineStr">
        <is>
          <t>wildwonder</t>
        </is>
      </c>
      <c r="B1154" s="34" t="inlineStr">
        <is>
          <t>wildwonder Sparkling Prebiotic+Probiotic | Peach Ginger | single 355mL</t>
        </is>
      </c>
      <c r="C1154" s="34" t="inlineStr">
        <is>
          <t>3) Functional beverage (still/sparkling)</t>
        </is>
      </c>
      <c r="D1154" s="49">
        <f>IF('M3 Functional Beverage'!F418="","",'M3 Functional Beverage'!F418)</f>
        <v/>
      </c>
      <c r="E1154" s="52">
        <f>IF('M3 Functional Beverage'!J418="","",'M3 Functional Beverage'!J418)</f>
        <v/>
      </c>
      <c r="F1154" s="50">
        <f>IF('M3 Functional Beverage'!K418="","",'M3 Functional Beverage'!K418)</f>
        <v/>
      </c>
      <c r="G1154" s="49">
        <f>IF('M3 Functional Beverage'!AM418="","",'M3 Functional Beverage'!AM418)</f>
        <v/>
      </c>
      <c r="H1154" s="50">
        <f>IF('M3 Functional Beverage'!N418="","",'M3 Functional Beverage'!N418)</f>
        <v/>
      </c>
      <c r="I1154" s="34">
        <f>IF('M3 Functional Beverage'!AJ418="","",'M3 Functional Beverage'!AJ418)</f>
        <v/>
      </c>
      <c r="J1154" s="34" t="inlineStr">
        <is>
          <t>Capture live promo to assess.</t>
        </is>
      </c>
    </row>
    <row r="1155" ht="28" customHeight="1">
      <c r="A1155" s="34" t="inlineStr">
        <is>
          <t>wildwonder</t>
        </is>
      </c>
      <c r="B1155" s="34" t="inlineStr">
        <is>
          <t>wildwonder Sparkling Prebiotic+Probiotic | Peach Ginger | 8 pack 355mL</t>
        </is>
      </c>
      <c r="C1155" s="34" t="inlineStr">
        <is>
          <t>3) Functional beverage (still/sparkling)</t>
        </is>
      </c>
      <c r="D1155" s="49">
        <f>IF('M3 Functional Beverage'!F419="","",'M3 Functional Beverage'!F419)</f>
        <v/>
      </c>
      <c r="E1155" s="52">
        <f>IF('M3 Functional Beverage'!J419="","",'M3 Functional Beverage'!J419)</f>
        <v/>
      </c>
      <c r="F1155" s="50">
        <f>IF('M3 Functional Beverage'!K419="","",'M3 Functional Beverage'!K419)</f>
        <v/>
      </c>
      <c r="G1155" s="49">
        <f>IF('M3 Functional Beverage'!AM419="","",'M3 Functional Beverage'!AM419)</f>
        <v/>
      </c>
      <c r="H1155" s="50">
        <f>IF('M3 Functional Beverage'!N419="","",'M3 Functional Beverage'!N419)</f>
        <v/>
      </c>
      <c r="I1155" s="34">
        <f>IF('M3 Functional Beverage'!AJ419="","",'M3 Functional Beverage'!AJ419)</f>
        <v/>
      </c>
      <c r="J1155" s="34" t="inlineStr">
        <is>
          <t>Capture live promo to assess.</t>
        </is>
      </c>
    </row>
    <row r="1156" ht="28" customHeight="1">
      <c r="A1156" s="34" t="inlineStr">
        <is>
          <t>wildwonder</t>
        </is>
      </c>
      <c r="B1156" s="34" t="inlineStr">
        <is>
          <t>wildwonder Sparkling Prebiotic+Probiotic | Peach Ginger | 12 pack 355mL</t>
        </is>
      </c>
      <c r="C1156" s="34" t="inlineStr">
        <is>
          <t>3) Functional beverage (still/sparkling)</t>
        </is>
      </c>
      <c r="D1156" s="49">
        <f>IF('M3 Functional Beverage'!F420="","",'M3 Functional Beverage'!F420)</f>
        <v/>
      </c>
      <c r="E1156" s="52">
        <f>IF('M3 Functional Beverage'!J420="","",'M3 Functional Beverage'!J420)</f>
        <v/>
      </c>
      <c r="F1156" s="50">
        <f>IF('M3 Functional Beverage'!K420="","",'M3 Functional Beverage'!K420)</f>
        <v/>
      </c>
      <c r="G1156" s="49">
        <f>IF('M3 Functional Beverage'!AM420="","",'M3 Functional Beverage'!AM420)</f>
        <v/>
      </c>
      <c r="H1156" s="50">
        <f>IF('M3 Functional Beverage'!N420="","",'M3 Functional Beverage'!N420)</f>
        <v/>
      </c>
      <c r="I1156" s="34">
        <f>IF('M3 Functional Beverage'!AJ420="","",'M3 Functional Beverage'!AJ420)</f>
        <v/>
      </c>
      <c r="J1156" s="34" t="inlineStr">
        <is>
          <t>Capture live promo to assess.</t>
        </is>
      </c>
    </row>
    <row r="1157" ht="28" customHeight="1">
      <c r="A1157" s="34" t="inlineStr">
        <is>
          <t>wildwonder</t>
        </is>
      </c>
      <c r="B1157" s="34" t="inlineStr">
        <is>
          <t>wildwonder Sparkling Prebiotic+Probiotic | Peach Ginger | 15 pack 355mL</t>
        </is>
      </c>
      <c r="C1157" s="34" t="inlineStr">
        <is>
          <t>3) Functional beverage (still/sparkling)</t>
        </is>
      </c>
      <c r="D1157" s="49">
        <f>IF('M3 Functional Beverage'!F421="","",'M3 Functional Beverage'!F421)</f>
        <v/>
      </c>
      <c r="E1157" s="52">
        <f>IF('M3 Functional Beverage'!J421="","",'M3 Functional Beverage'!J421)</f>
        <v/>
      </c>
      <c r="F1157" s="50">
        <f>IF('M3 Functional Beverage'!K421="","",'M3 Functional Beverage'!K421)</f>
        <v/>
      </c>
      <c r="G1157" s="49">
        <f>IF('M3 Functional Beverage'!AM421="","",'M3 Functional Beverage'!AM421)</f>
        <v/>
      </c>
      <c r="H1157" s="50">
        <f>IF('M3 Functional Beverage'!N421="","",'M3 Functional Beverage'!N421)</f>
        <v/>
      </c>
      <c r="I1157" s="34">
        <f>IF('M3 Functional Beverage'!AJ421="","",'M3 Functional Beverage'!AJ421)</f>
        <v/>
      </c>
      <c r="J1157" s="34" t="inlineStr">
        <is>
          <t>Capture live promo to assess.</t>
        </is>
      </c>
    </row>
    <row r="1158" ht="28" customHeight="1">
      <c r="A1158" s="34" t="inlineStr">
        <is>
          <t>wildwonder</t>
        </is>
      </c>
      <c r="B1158" s="34" t="inlineStr">
        <is>
          <t>wildwonder Sparkling Prebiotic+Probiotic | Peach Ginger | 18 pack 355mL</t>
        </is>
      </c>
      <c r="C1158" s="34" t="inlineStr">
        <is>
          <t>3) Functional beverage (still/sparkling)</t>
        </is>
      </c>
      <c r="D1158" s="49">
        <f>IF('M3 Functional Beverage'!F422="","",'M3 Functional Beverage'!F422)</f>
        <v/>
      </c>
      <c r="E1158" s="52">
        <f>IF('M3 Functional Beverage'!J422="","",'M3 Functional Beverage'!J422)</f>
        <v/>
      </c>
      <c r="F1158" s="50">
        <f>IF('M3 Functional Beverage'!K422="","",'M3 Functional Beverage'!K422)</f>
        <v/>
      </c>
      <c r="G1158" s="49">
        <f>IF('M3 Functional Beverage'!AM422="","",'M3 Functional Beverage'!AM422)</f>
        <v/>
      </c>
      <c r="H1158" s="50">
        <f>IF('M3 Functional Beverage'!N422="","",'M3 Functional Beverage'!N422)</f>
        <v/>
      </c>
      <c r="I1158" s="34">
        <f>IF('M3 Functional Beverage'!AJ422="","",'M3 Functional Beverage'!AJ422)</f>
        <v/>
      </c>
      <c r="J1158" s="34" t="inlineStr">
        <is>
          <t>Capture live promo to assess.</t>
        </is>
      </c>
    </row>
    <row r="1159" ht="28" customHeight="1">
      <c r="A1159" s="34" t="inlineStr">
        <is>
          <t>wildwonder</t>
        </is>
      </c>
      <c r="B1159" s="34" t="inlineStr">
        <is>
          <t>wildwonder Sparkling Prebiotic+Probiotic | Peach Ginger | 24 pack 355mL</t>
        </is>
      </c>
      <c r="C1159" s="34" t="inlineStr">
        <is>
          <t>3) Functional beverage (still/sparkling)</t>
        </is>
      </c>
      <c r="D1159" s="49">
        <f>IF('M3 Functional Beverage'!F423="","",'M3 Functional Beverage'!F423)</f>
        <v/>
      </c>
      <c r="E1159" s="52">
        <f>IF('M3 Functional Beverage'!J423="","",'M3 Functional Beverage'!J423)</f>
        <v/>
      </c>
      <c r="F1159" s="50">
        <f>IF('M3 Functional Beverage'!K423="","",'M3 Functional Beverage'!K423)</f>
        <v/>
      </c>
      <c r="G1159" s="49">
        <f>IF('M3 Functional Beverage'!AM423="","",'M3 Functional Beverage'!AM423)</f>
        <v/>
      </c>
      <c r="H1159" s="50">
        <f>IF('M3 Functional Beverage'!N423="","",'M3 Functional Beverage'!N423)</f>
        <v/>
      </c>
      <c r="I1159" s="34">
        <f>IF('M3 Functional Beverage'!AJ423="","",'M3 Functional Beverage'!AJ423)</f>
        <v/>
      </c>
      <c r="J1159" s="34" t="inlineStr">
        <is>
          <t>Capture live promo to assess.</t>
        </is>
      </c>
    </row>
    <row r="1160" ht="28" customHeight="1">
      <c r="A1160" s="34" t="inlineStr">
        <is>
          <t>wildwonder</t>
        </is>
      </c>
      <c r="B1160" s="34" t="inlineStr">
        <is>
          <t>wildwonder Sparkling Prebiotic+Probiotic | Raspberry Rose | single 355mL</t>
        </is>
      </c>
      <c r="C1160" s="34" t="inlineStr">
        <is>
          <t>3) Functional beverage (still/sparkling)</t>
        </is>
      </c>
      <c r="D1160" s="49">
        <f>IF('M3 Functional Beverage'!F424="","",'M3 Functional Beverage'!F424)</f>
        <v/>
      </c>
      <c r="E1160" s="52">
        <f>IF('M3 Functional Beverage'!J424="","",'M3 Functional Beverage'!J424)</f>
        <v/>
      </c>
      <c r="F1160" s="50">
        <f>IF('M3 Functional Beverage'!K424="","",'M3 Functional Beverage'!K424)</f>
        <v/>
      </c>
      <c r="G1160" s="49">
        <f>IF('M3 Functional Beverage'!AM424="","",'M3 Functional Beverage'!AM424)</f>
        <v/>
      </c>
      <c r="H1160" s="50">
        <f>IF('M3 Functional Beverage'!N424="","",'M3 Functional Beverage'!N424)</f>
        <v/>
      </c>
      <c r="I1160" s="34">
        <f>IF('M3 Functional Beverage'!AJ424="","",'M3 Functional Beverage'!AJ424)</f>
        <v/>
      </c>
      <c r="J1160" s="34" t="inlineStr">
        <is>
          <t>Capture live promo to assess.</t>
        </is>
      </c>
    </row>
    <row r="1161" ht="28" customHeight="1">
      <c r="A1161" s="34" t="inlineStr">
        <is>
          <t>wildwonder</t>
        </is>
      </c>
      <c r="B1161" s="34" t="inlineStr">
        <is>
          <t>wildwonder Sparkling Prebiotic+Probiotic | Raspberry Rose | 8 pack 355mL</t>
        </is>
      </c>
      <c r="C1161" s="34" t="inlineStr">
        <is>
          <t>3) Functional beverage (still/sparkling)</t>
        </is>
      </c>
      <c r="D1161" s="49">
        <f>IF('M3 Functional Beverage'!F425="","",'M3 Functional Beverage'!F425)</f>
        <v/>
      </c>
      <c r="E1161" s="52">
        <f>IF('M3 Functional Beverage'!J425="","",'M3 Functional Beverage'!J425)</f>
        <v/>
      </c>
      <c r="F1161" s="50">
        <f>IF('M3 Functional Beverage'!K425="","",'M3 Functional Beverage'!K425)</f>
        <v/>
      </c>
      <c r="G1161" s="49">
        <f>IF('M3 Functional Beverage'!AM425="","",'M3 Functional Beverage'!AM425)</f>
        <v/>
      </c>
      <c r="H1161" s="50">
        <f>IF('M3 Functional Beverage'!N425="","",'M3 Functional Beverage'!N425)</f>
        <v/>
      </c>
      <c r="I1161" s="34">
        <f>IF('M3 Functional Beverage'!AJ425="","",'M3 Functional Beverage'!AJ425)</f>
        <v/>
      </c>
      <c r="J1161" s="34" t="inlineStr">
        <is>
          <t>Capture live promo to assess.</t>
        </is>
      </c>
    </row>
    <row r="1162" ht="28" customHeight="1">
      <c r="A1162" s="34" t="inlineStr">
        <is>
          <t>wildwonder</t>
        </is>
      </c>
      <c r="B1162" s="34" t="inlineStr">
        <is>
          <t>wildwonder Sparkling Prebiotic+Probiotic | Raspberry Rose | 12 pack 355mL</t>
        </is>
      </c>
      <c r="C1162" s="34" t="inlineStr">
        <is>
          <t>3) Functional beverage (still/sparkling)</t>
        </is>
      </c>
      <c r="D1162" s="49">
        <f>IF('M3 Functional Beverage'!F426="","",'M3 Functional Beverage'!F426)</f>
        <v/>
      </c>
      <c r="E1162" s="52">
        <f>IF('M3 Functional Beverage'!J426="","",'M3 Functional Beverage'!J426)</f>
        <v/>
      </c>
      <c r="F1162" s="50">
        <f>IF('M3 Functional Beverage'!K426="","",'M3 Functional Beverage'!K426)</f>
        <v/>
      </c>
      <c r="G1162" s="49">
        <f>IF('M3 Functional Beverage'!AM426="","",'M3 Functional Beverage'!AM426)</f>
        <v/>
      </c>
      <c r="H1162" s="50">
        <f>IF('M3 Functional Beverage'!N426="","",'M3 Functional Beverage'!N426)</f>
        <v/>
      </c>
      <c r="I1162" s="34">
        <f>IF('M3 Functional Beverage'!AJ426="","",'M3 Functional Beverage'!AJ426)</f>
        <v/>
      </c>
      <c r="J1162" s="34" t="inlineStr">
        <is>
          <t>Capture live promo to assess.</t>
        </is>
      </c>
    </row>
    <row r="1163" ht="28" customHeight="1">
      <c r="A1163" s="34" t="inlineStr">
        <is>
          <t>wildwonder</t>
        </is>
      </c>
      <c r="B1163" s="34" t="inlineStr">
        <is>
          <t>wildwonder Sparkling Prebiotic+Probiotic | Raspberry Rose | 15 pack 355mL</t>
        </is>
      </c>
      <c r="C1163" s="34" t="inlineStr">
        <is>
          <t>3) Functional beverage (still/sparkling)</t>
        </is>
      </c>
      <c r="D1163" s="49">
        <f>IF('M3 Functional Beverage'!F427="","",'M3 Functional Beverage'!F427)</f>
        <v/>
      </c>
      <c r="E1163" s="52">
        <f>IF('M3 Functional Beverage'!J427="","",'M3 Functional Beverage'!J427)</f>
        <v/>
      </c>
      <c r="F1163" s="50">
        <f>IF('M3 Functional Beverage'!K427="","",'M3 Functional Beverage'!K427)</f>
        <v/>
      </c>
      <c r="G1163" s="49">
        <f>IF('M3 Functional Beverage'!AM427="","",'M3 Functional Beverage'!AM427)</f>
        <v/>
      </c>
      <c r="H1163" s="50">
        <f>IF('M3 Functional Beverage'!N427="","",'M3 Functional Beverage'!N427)</f>
        <v/>
      </c>
      <c r="I1163" s="34">
        <f>IF('M3 Functional Beverage'!AJ427="","",'M3 Functional Beverage'!AJ427)</f>
        <v/>
      </c>
      <c r="J1163" s="34" t="inlineStr">
        <is>
          <t>Capture live promo to assess.</t>
        </is>
      </c>
    </row>
    <row r="1164" ht="28" customHeight="1">
      <c r="A1164" s="34" t="inlineStr">
        <is>
          <t>wildwonder</t>
        </is>
      </c>
      <c r="B1164" s="34" t="inlineStr">
        <is>
          <t>wildwonder Sparkling Prebiotic+Probiotic | Raspberry Rose | 18 pack 355mL</t>
        </is>
      </c>
      <c r="C1164" s="34" t="inlineStr">
        <is>
          <t>3) Functional beverage (still/sparkling)</t>
        </is>
      </c>
      <c r="D1164" s="49">
        <f>IF('M3 Functional Beverage'!F428="","",'M3 Functional Beverage'!F428)</f>
        <v/>
      </c>
      <c r="E1164" s="52">
        <f>IF('M3 Functional Beverage'!J428="","",'M3 Functional Beverage'!J428)</f>
        <v/>
      </c>
      <c r="F1164" s="50">
        <f>IF('M3 Functional Beverage'!K428="","",'M3 Functional Beverage'!K428)</f>
        <v/>
      </c>
      <c r="G1164" s="49">
        <f>IF('M3 Functional Beverage'!AM428="","",'M3 Functional Beverage'!AM428)</f>
        <v/>
      </c>
      <c r="H1164" s="50">
        <f>IF('M3 Functional Beverage'!N428="","",'M3 Functional Beverage'!N428)</f>
        <v/>
      </c>
      <c r="I1164" s="34">
        <f>IF('M3 Functional Beverage'!AJ428="","",'M3 Functional Beverage'!AJ428)</f>
        <v/>
      </c>
      <c r="J1164" s="34" t="inlineStr">
        <is>
          <t>Capture live promo to assess.</t>
        </is>
      </c>
    </row>
    <row r="1165" ht="28" customHeight="1">
      <c r="A1165" s="34" t="inlineStr">
        <is>
          <t>wildwonder</t>
        </is>
      </c>
      <c r="B1165" s="34" t="inlineStr">
        <is>
          <t>wildwonder Sparkling Prebiotic+Probiotic | Raspberry Rose | 24 pack 355mL</t>
        </is>
      </c>
      <c r="C1165" s="34" t="inlineStr">
        <is>
          <t>3) Functional beverage (still/sparkling)</t>
        </is>
      </c>
      <c r="D1165" s="49">
        <f>IF('M3 Functional Beverage'!F429="","",'M3 Functional Beverage'!F429)</f>
        <v/>
      </c>
      <c r="E1165" s="52">
        <f>IF('M3 Functional Beverage'!J429="","",'M3 Functional Beverage'!J429)</f>
        <v/>
      </c>
      <c r="F1165" s="50">
        <f>IF('M3 Functional Beverage'!K429="","",'M3 Functional Beverage'!K429)</f>
        <v/>
      </c>
      <c r="G1165" s="49">
        <f>IF('M3 Functional Beverage'!AM429="","",'M3 Functional Beverage'!AM429)</f>
        <v/>
      </c>
      <c r="H1165" s="50">
        <f>IF('M3 Functional Beverage'!N429="","",'M3 Functional Beverage'!N429)</f>
        <v/>
      </c>
      <c r="I1165" s="34">
        <f>IF('M3 Functional Beverage'!AJ429="","",'M3 Functional Beverage'!AJ429)</f>
        <v/>
      </c>
      <c r="J1165" s="34" t="inlineStr">
        <is>
          <t>Capture live promo to assess.</t>
        </is>
      </c>
    </row>
    <row r="1166" ht="28" customHeight="1">
      <c r="A1166" s="34" t="inlineStr">
        <is>
          <t>wildwonder</t>
        </is>
      </c>
      <c r="B1166" s="34" t="inlineStr">
        <is>
          <t>wildwonder Sparkling Prebiotic+Probiotic | Lemon Elderflower | single 355mL</t>
        </is>
      </c>
      <c r="C1166" s="34" t="inlineStr">
        <is>
          <t>3) Functional beverage (still/sparkling)</t>
        </is>
      </c>
      <c r="D1166" s="49">
        <f>IF('M3 Functional Beverage'!F430="","",'M3 Functional Beverage'!F430)</f>
        <v/>
      </c>
      <c r="E1166" s="52">
        <f>IF('M3 Functional Beverage'!J430="","",'M3 Functional Beverage'!J430)</f>
        <v/>
      </c>
      <c r="F1166" s="50">
        <f>IF('M3 Functional Beverage'!K430="","",'M3 Functional Beverage'!K430)</f>
        <v/>
      </c>
      <c r="G1166" s="49">
        <f>IF('M3 Functional Beverage'!AM430="","",'M3 Functional Beverage'!AM430)</f>
        <v/>
      </c>
      <c r="H1166" s="50">
        <f>IF('M3 Functional Beverage'!N430="","",'M3 Functional Beverage'!N430)</f>
        <v/>
      </c>
      <c r="I1166" s="34">
        <f>IF('M3 Functional Beverage'!AJ430="","",'M3 Functional Beverage'!AJ430)</f>
        <v/>
      </c>
      <c r="J1166" s="34" t="inlineStr">
        <is>
          <t>Capture live promo to assess.</t>
        </is>
      </c>
    </row>
    <row r="1167" ht="28" customHeight="1">
      <c r="A1167" s="34" t="inlineStr">
        <is>
          <t>wildwonder</t>
        </is>
      </c>
      <c r="B1167" s="34" t="inlineStr">
        <is>
          <t>wildwonder Sparkling Prebiotic+Probiotic | Lemon Elderflower | 8 pack 355mL</t>
        </is>
      </c>
      <c r="C1167" s="34" t="inlineStr">
        <is>
          <t>3) Functional beverage (still/sparkling)</t>
        </is>
      </c>
      <c r="D1167" s="49">
        <f>IF('M3 Functional Beverage'!F431="","",'M3 Functional Beverage'!F431)</f>
        <v/>
      </c>
      <c r="E1167" s="52">
        <f>IF('M3 Functional Beverage'!J431="","",'M3 Functional Beverage'!J431)</f>
        <v/>
      </c>
      <c r="F1167" s="50">
        <f>IF('M3 Functional Beverage'!K431="","",'M3 Functional Beverage'!K431)</f>
        <v/>
      </c>
      <c r="G1167" s="49">
        <f>IF('M3 Functional Beverage'!AM431="","",'M3 Functional Beverage'!AM431)</f>
        <v/>
      </c>
      <c r="H1167" s="50">
        <f>IF('M3 Functional Beverage'!N431="","",'M3 Functional Beverage'!N431)</f>
        <v/>
      </c>
      <c r="I1167" s="34">
        <f>IF('M3 Functional Beverage'!AJ431="","",'M3 Functional Beverage'!AJ431)</f>
        <v/>
      </c>
      <c r="J1167" s="34" t="inlineStr">
        <is>
          <t>Capture live promo to assess.</t>
        </is>
      </c>
    </row>
    <row r="1168" ht="28" customHeight="1">
      <c r="A1168" s="34" t="inlineStr">
        <is>
          <t>wildwonder</t>
        </is>
      </c>
      <c r="B1168" s="34" t="inlineStr">
        <is>
          <t>wildwonder Sparkling Prebiotic+Probiotic | Lemon Elderflower | 12 pack 355mL</t>
        </is>
      </c>
      <c r="C1168" s="34" t="inlineStr">
        <is>
          <t>3) Functional beverage (still/sparkling)</t>
        </is>
      </c>
      <c r="D1168" s="49">
        <f>IF('M3 Functional Beverage'!F432="","",'M3 Functional Beverage'!F432)</f>
        <v/>
      </c>
      <c r="E1168" s="52">
        <f>IF('M3 Functional Beverage'!J432="","",'M3 Functional Beverage'!J432)</f>
        <v/>
      </c>
      <c r="F1168" s="50">
        <f>IF('M3 Functional Beverage'!K432="","",'M3 Functional Beverage'!K432)</f>
        <v/>
      </c>
      <c r="G1168" s="49">
        <f>IF('M3 Functional Beverage'!AM432="","",'M3 Functional Beverage'!AM432)</f>
        <v/>
      </c>
      <c r="H1168" s="50">
        <f>IF('M3 Functional Beverage'!N432="","",'M3 Functional Beverage'!N432)</f>
        <v/>
      </c>
      <c r="I1168" s="34">
        <f>IF('M3 Functional Beverage'!AJ432="","",'M3 Functional Beverage'!AJ432)</f>
        <v/>
      </c>
      <c r="J1168" s="34" t="inlineStr">
        <is>
          <t>Capture live promo to assess.</t>
        </is>
      </c>
    </row>
    <row r="1169" ht="28" customHeight="1">
      <c r="A1169" s="34" t="inlineStr">
        <is>
          <t>wildwonder</t>
        </is>
      </c>
      <c r="B1169" s="34" t="inlineStr">
        <is>
          <t>wildwonder Sparkling Prebiotic+Probiotic | Lemon Elderflower | 15 pack 355mL</t>
        </is>
      </c>
      <c r="C1169" s="34" t="inlineStr">
        <is>
          <t>3) Functional beverage (still/sparkling)</t>
        </is>
      </c>
      <c r="D1169" s="49">
        <f>IF('M3 Functional Beverage'!F433="","",'M3 Functional Beverage'!F433)</f>
        <v/>
      </c>
      <c r="E1169" s="52">
        <f>IF('M3 Functional Beverage'!J433="","",'M3 Functional Beverage'!J433)</f>
        <v/>
      </c>
      <c r="F1169" s="50">
        <f>IF('M3 Functional Beverage'!K433="","",'M3 Functional Beverage'!K433)</f>
        <v/>
      </c>
      <c r="G1169" s="49">
        <f>IF('M3 Functional Beverage'!AM433="","",'M3 Functional Beverage'!AM433)</f>
        <v/>
      </c>
      <c r="H1169" s="50">
        <f>IF('M3 Functional Beverage'!N433="","",'M3 Functional Beverage'!N433)</f>
        <v/>
      </c>
      <c r="I1169" s="34">
        <f>IF('M3 Functional Beverage'!AJ433="","",'M3 Functional Beverage'!AJ433)</f>
        <v/>
      </c>
      <c r="J1169" s="34" t="inlineStr">
        <is>
          <t>Capture live promo to assess.</t>
        </is>
      </c>
    </row>
    <row r="1170" ht="28" customHeight="1">
      <c r="A1170" s="34" t="inlineStr">
        <is>
          <t>wildwonder</t>
        </is>
      </c>
      <c r="B1170" s="34" t="inlineStr">
        <is>
          <t>wildwonder Sparkling Prebiotic+Probiotic | Lemon Elderflower | 18 pack 355mL</t>
        </is>
      </c>
      <c r="C1170" s="34" t="inlineStr">
        <is>
          <t>3) Functional beverage (still/sparkling)</t>
        </is>
      </c>
      <c r="D1170" s="49">
        <f>IF('M3 Functional Beverage'!F434="","",'M3 Functional Beverage'!F434)</f>
        <v/>
      </c>
      <c r="E1170" s="52">
        <f>IF('M3 Functional Beverage'!J434="","",'M3 Functional Beverage'!J434)</f>
        <v/>
      </c>
      <c r="F1170" s="50">
        <f>IF('M3 Functional Beverage'!K434="","",'M3 Functional Beverage'!K434)</f>
        <v/>
      </c>
      <c r="G1170" s="49">
        <f>IF('M3 Functional Beverage'!AM434="","",'M3 Functional Beverage'!AM434)</f>
        <v/>
      </c>
      <c r="H1170" s="50">
        <f>IF('M3 Functional Beverage'!N434="","",'M3 Functional Beverage'!N434)</f>
        <v/>
      </c>
      <c r="I1170" s="34">
        <f>IF('M3 Functional Beverage'!AJ434="","",'M3 Functional Beverage'!AJ434)</f>
        <v/>
      </c>
      <c r="J1170" s="34" t="inlineStr">
        <is>
          <t>Capture live promo to assess.</t>
        </is>
      </c>
    </row>
    <row r="1171" ht="28" customHeight="1">
      <c r="A1171" s="34" t="inlineStr">
        <is>
          <t>wildwonder</t>
        </is>
      </c>
      <c r="B1171" s="34" t="inlineStr">
        <is>
          <t>wildwonder Sparkling Prebiotic+Probiotic | Lemon Elderflower | 24 pack 355mL</t>
        </is>
      </c>
      <c r="C1171" s="34" t="inlineStr">
        <is>
          <t>3) Functional beverage (still/sparkling)</t>
        </is>
      </c>
      <c r="D1171" s="49">
        <f>IF('M3 Functional Beverage'!F435="","",'M3 Functional Beverage'!F435)</f>
        <v/>
      </c>
      <c r="E1171" s="52">
        <f>IF('M3 Functional Beverage'!J435="","",'M3 Functional Beverage'!J435)</f>
        <v/>
      </c>
      <c r="F1171" s="50">
        <f>IF('M3 Functional Beverage'!K435="","",'M3 Functional Beverage'!K435)</f>
        <v/>
      </c>
      <c r="G1171" s="49">
        <f>IF('M3 Functional Beverage'!AM435="","",'M3 Functional Beverage'!AM435)</f>
        <v/>
      </c>
      <c r="H1171" s="50">
        <f>IF('M3 Functional Beverage'!N435="","",'M3 Functional Beverage'!N435)</f>
        <v/>
      </c>
      <c r="I1171" s="34">
        <f>IF('M3 Functional Beverage'!AJ435="","",'M3 Functional Beverage'!AJ435)</f>
        <v/>
      </c>
      <c r="J1171" s="34" t="inlineStr">
        <is>
          <t>Capture live promo to assess.</t>
        </is>
      </c>
    </row>
    <row r="1172" ht="28" customHeight="1">
      <c r="A1172" s="34" t="inlineStr">
        <is>
          <t>wildwonder</t>
        </is>
      </c>
      <c r="B1172" s="34" t="inlineStr">
        <is>
          <t>wildwonder Sparkling Prebiotic+Probiotic | Pineapple Mango | single 355mL</t>
        </is>
      </c>
      <c r="C1172" s="34" t="inlineStr">
        <is>
          <t>3) Functional beverage (still/sparkling)</t>
        </is>
      </c>
      <c r="D1172" s="49">
        <f>IF('M3 Functional Beverage'!F436="","",'M3 Functional Beverage'!F436)</f>
        <v/>
      </c>
      <c r="E1172" s="52">
        <f>IF('M3 Functional Beverage'!J436="","",'M3 Functional Beverage'!J436)</f>
        <v/>
      </c>
      <c r="F1172" s="50">
        <f>IF('M3 Functional Beverage'!K436="","",'M3 Functional Beverage'!K436)</f>
        <v/>
      </c>
      <c r="G1172" s="49">
        <f>IF('M3 Functional Beverage'!AM436="","",'M3 Functional Beverage'!AM436)</f>
        <v/>
      </c>
      <c r="H1172" s="50">
        <f>IF('M3 Functional Beverage'!N436="","",'M3 Functional Beverage'!N436)</f>
        <v/>
      </c>
      <c r="I1172" s="34">
        <f>IF('M3 Functional Beverage'!AJ436="","",'M3 Functional Beverage'!AJ436)</f>
        <v/>
      </c>
      <c r="J1172" s="34" t="inlineStr">
        <is>
          <t>Capture live promo to assess.</t>
        </is>
      </c>
    </row>
    <row r="1173" ht="28" customHeight="1">
      <c r="A1173" s="34" t="inlineStr">
        <is>
          <t>wildwonder</t>
        </is>
      </c>
      <c r="B1173" s="34" t="inlineStr">
        <is>
          <t>wildwonder Sparkling Prebiotic+Probiotic | Pineapple Mango | 8 pack 355mL</t>
        </is>
      </c>
      <c r="C1173" s="34" t="inlineStr">
        <is>
          <t>3) Functional beverage (still/sparkling)</t>
        </is>
      </c>
      <c r="D1173" s="49">
        <f>IF('M3 Functional Beverage'!F437="","",'M3 Functional Beverage'!F437)</f>
        <v/>
      </c>
      <c r="E1173" s="52">
        <f>IF('M3 Functional Beverage'!J437="","",'M3 Functional Beverage'!J437)</f>
        <v/>
      </c>
      <c r="F1173" s="50">
        <f>IF('M3 Functional Beverage'!K437="","",'M3 Functional Beverage'!K437)</f>
        <v/>
      </c>
      <c r="G1173" s="49">
        <f>IF('M3 Functional Beverage'!AM437="","",'M3 Functional Beverage'!AM437)</f>
        <v/>
      </c>
      <c r="H1173" s="50">
        <f>IF('M3 Functional Beverage'!N437="","",'M3 Functional Beverage'!N437)</f>
        <v/>
      </c>
      <c r="I1173" s="34">
        <f>IF('M3 Functional Beverage'!AJ437="","",'M3 Functional Beverage'!AJ437)</f>
        <v/>
      </c>
      <c r="J1173" s="34" t="inlineStr">
        <is>
          <t>Capture live promo to assess.</t>
        </is>
      </c>
    </row>
    <row r="1174" ht="28" customHeight="1">
      <c r="A1174" s="34" t="inlineStr">
        <is>
          <t>wildwonder</t>
        </is>
      </c>
      <c r="B1174" s="34" t="inlineStr">
        <is>
          <t>wildwonder Sparkling Prebiotic+Probiotic | Pineapple Mango | 12 pack 355mL</t>
        </is>
      </c>
      <c r="C1174" s="34" t="inlineStr">
        <is>
          <t>3) Functional beverage (still/sparkling)</t>
        </is>
      </c>
      <c r="D1174" s="49">
        <f>IF('M3 Functional Beverage'!F438="","",'M3 Functional Beverage'!F438)</f>
        <v/>
      </c>
      <c r="E1174" s="52">
        <f>IF('M3 Functional Beverage'!J438="","",'M3 Functional Beverage'!J438)</f>
        <v/>
      </c>
      <c r="F1174" s="50">
        <f>IF('M3 Functional Beverage'!K438="","",'M3 Functional Beverage'!K438)</f>
        <v/>
      </c>
      <c r="G1174" s="49">
        <f>IF('M3 Functional Beverage'!AM438="","",'M3 Functional Beverage'!AM438)</f>
        <v/>
      </c>
      <c r="H1174" s="50">
        <f>IF('M3 Functional Beverage'!N438="","",'M3 Functional Beverage'!N438)</f>
        <v/>
      </c>
      <c r="I1174" s="34">
        <f>IF('M3 Functional Beverage'!AJ438="","",'M3 Functional Beverage'!AJ438)</f>
        <v/>
      </c>
      <c r="J1174" s="34" t="inlineStr">
        <is>
          <t>Capture live promo to assess.</t>
        </is>
      </c>
    </row>
    <row r="1175" ht="28" customHeight="1">
      <c r="A1175" s="34" t="inlineStr">
        <is>
          <t>wildwonder</t>
        </is>
      </c>
      <c r="B1175" s="34" t="inlineStr">
        <is>
          <t>wildwonder Sparkling Prebiotic+Probiotic | Pineapple Mango | 15 pack 355mL</t>
        </is>
      </c>
      <c r="C1175" s="34" t="inlineStr">
        <is>
          <t>3) Functional beverage (still/sparkling)</t>
        </is>
      </c>
      <c r="D1175" s="49">
        <f>IF('M3 Functional Beverage'!F439="","",'M3 Functional Beverage'!F439)</f>
        <v/>
      </c>
      <c r="E1175" s="52">
        <f>IF('M3 Functional Beverage'!J439="","",'M3 Functional Beverage'!J439)</f>
        <v/>
      </c>
      <c r="F1175" s="50">
        <f>IF('M3 Functional Beverage'!K439="","",'M3 Functional Beverage'!K439)</f>
        <v/>
      </c>
      <c r="G1175" s="49">
        <f>IF('M3 Functional Beverage'!AM439="","",'M3 Functional Beverage'!AM439)</f>
        <v/>
      </c>
      <c r="H1175" s="50">
        <f>IF('M3 Functional Beverage'!N439="","",'M3 Functional Beverage'!N439)</f>
        <v/>
      </c>
      <c r="I1175" s="34">
        <f>IF('M3 Functional Beverage'!AJ439="","",'M3 Functional Beverage'!AJ439)</f>
        <v/>
      </c>
      <c r="J1175" s="34" t="inlineStr">
        <is>
          <t>Capture live promo to assess.</t>
        </is>
      </c>
    </row>
    <row r="1176" ht="28" customHeight="1">
      <c r="A1176" s="34" t="inlineStr">
        <is>
          <t>wildwonder</t>
        </is>
      </c>
      <c r="B1176" s="34" t="inlineStr">
        <is>
          <t>wildwonder Sparkling Prebiotic+Probiotic | Pineapple Mango | 18 pack 355mL</t>
        </is>
      </c>
      <c r="C1176" s="34" t="inlineStr">
        <is>
          <t>3) Functional beverage (still/sparkling)</t>
        </is>
      </c>
      <c r="D1176" s="49">
        <f>IF('M3 Functional Beverage'!F440="","",'M3 Functional Beverage'!F440)</f>
        <v/>
      </c>
      <c r="E1176" s="52">
        <f>IF('M3 Functional Beverage'!J440="","",'M3 Functional Beverage'!J440)</f>
        <v/>
      </c>
      <c r="F1176" s="50">
        <f>IF('M3 Functional Beverage'!K440="","",'M3 Functional Beverage'!K440)</f>
        <v/>
      </c>
      <c r="G1176" s="49">
        <f>IF('M3 Functional Beverage'!AM440="","",'M3 Functional Beverage'!AM440)</f>
        <v/>
      </c>
      <c r="H1176" s="50">
        <f>IF('M3 Functional Beverage'!N440="","",'M3 Functional Beverage'!N440)</f>
        <v/>
      </c>
      <c r="I1176" s="34">
        <f>IF('M3 Functional Beverage'!AJ440="","",'M3 Functional Beverage'!AJ440)</f>
        <v/>
      </c>
      <c r="J1176" s="34" t="inlineStr">
        <is>
          <t>Capture live promo to assess.</t>
        </is>
      </c>
    </row>
    <row r="1177" ht="28" customHeight="1">
      <c r="A1177" s="34" t="inlineStr">
        <is>
          <t>wildwonder</t>
        </is>
      </c>
      <c r="B1177" s="34" t="inlineStr">
        <is>
          <t>wildwonder Sparkling Prebiotic+Probiotic | Pineapple Mango | 24 pack 355mL</t>
        </is>
      </c>
      <c r="C1177" s="34" t="inlineStr">
        <is>
          <t>3) Functional beverage (still/sparkling)</t>
        </is>
      </c>
      <c r="D1177" s="49">
        <f>IF('M3 Functional Beverage'!F441="","",'M3 Functional Beverage'!F441)</f>
        <v/>
      </c>
      <c r="E1177" s="52">
        <f>IF('M3 Functional Beverage'!J441="","",'M3 Functional Beverage'!J441)</f>
        <v/>
      </c>
      <c r="F1177" s="50">
        <f>IF('M3 Functional Beverage'!K441="","",'M3 Functional Beverage'!K441)</f>
        <v/>
      </c>
      <c r="G1177" s="49">
        <f>IF('M3 Functional Beverage'!AM441="","",'M3 Functional Beverage'!AM441)</f>
        <v/>
      </c>
      <c r="H1177" s="50">
        <f>IF('M3 Functional Beverage'!N441="","",'M3 Functional Beverage'!N441)</f>
        <v/>
      </c>
      <c r="I1177" s="34">
        <f>IF('M3 Functional Beverage'!AJ441="","",'M3 Functional Beverage'!AJ441)</f>
        <v/>
      </c>
      <c r="J1177" s="34" t="inlineStr">
        <is>
          <t>Capture live promo to assess.</t>
        </is>
      </c>
    </row>
    <row r="1178" ht="28" customHeight="1">
      <c r="A1178" s="34" t="inlineStr">
        <is>
          <t>Lemon Perfect</t>
        </is>
      </c>
      <c r="B1178" s="34" t="inlineStr">
        <is>
          <t>Lemon Perfect Cold Pressed Lemon Water | Just Lemon | single 355mL</t>
        </is>
      </c>
      <c r="C1178" s="34" t="inlineStr">
        <is>
          <t>3) Functional beverage (still/sparkling)</t>
        </is>
      </c>
      <c r="D1178" s="49">
        <f>IF('M3 Functional Beverage'!F442="","",'M3 Functional Beverage'!F442)</f>
        <v/>
      </c>
      <c r="E1178" s="52">
        <f>IF('M3 Functional Beverage'!J442="","",'M3 Functional Beverage'!J442)</f>
        <v/>
      </c>
      <c r="F1178" s="50">
        <f>IF('M3 Functional Beverage'!K442="","",'M3 Functional Beverage'!K442)</f>
        <v/>
      </c>
      <c r="G1178" s="49">
        <f>IF('M3 Functional Beverage'!AM442="","",'M3 Functional Beverage'!AM442)</f>
        <v/>
      </c>
      <c r="H1178" s="50">
        <f>IF('M3 Functional Beverage'!N442="","",'M3 Functional Beverage'!N442)</f>
        <v/>
      </c>
      <c r="I1178" s="34">
        <f>IF('M3 Functional Beverage'!AJ442="","",'M3 Functional Beverage'!AJ442)</f>
        <v/>
      </c>
      <c r="J1178" s="34" t="inlineStr">
        <is>
          <t>Capture live promo to assess.</t>
        </is>
      </c>
    </row>
    <row r="1179" ht="28" customHeight="1">
      <c r="A1179" s="34" t="inlineStr">
        <is>
          <t>Lemon Perfect</t>
        </is>
      </c>
      <c r="B1179" s="34" t="inlineStr">
        <is>
          <t>Lemon Perfect Cold Pressed Lemon Water | Just Lemon | 8 pack 355mL</t>
        </is>
      </c>
      <c r="C1179" s="34" t="inlineStr">
        <is>
          <t>3) Functional beverage (still/sparkling)</t>
        </is>
      </c>
      <c r="D1179" s="49">
        <f>IF('M3 Functional Beverage'!F443="","",'M3 Functional Beverage'!F443)</f>
        <v/>
      </c>
      <c r="E1179" s="52">
        <f>IF('M3 Functional Beverage'!J443="","",'M3 Functional Beverage'!J443)</f>
        <v/>
      </c>
      <c r="F1179" s="50">
        <f>IF('M3 Functional Beverage'!K443="","",'M3 Functional Beverage'!K443)</f>
        <v/>
      </c>
      <c r="G1179" s="49">
        <f>IF('M3 Functional Beverage'!AM443="","",'M3 Functional Beverage'!AM443)</f>
        <v/>
      </c>
      <c r="H1179" s="50">
        <f>IF('M3 Functional Beverage'!N443="","",'M3 Functional Beverage'!N443)</f>
        <v/>
      </c>
      <c r="I1179" s="34">
        <f>IF('M3 Functional Beverage'!AJ443="","",'M3 Functional Beverage'!AJ443)</f>
        <v/>
      </c>
      <c r="J1179" s="34" t="inlineStr">
        <is>
          <t>Capture live promo to assess.</t>
        </is>
      </c>
    </row>
    <row r="1180" ht="28" customHeight="1">
      <c r="A1180" s="34" t="inlineStr">
        <is>
          <t>Lemon Perfect</t>
        </is>
      </c>
      <c r="B1180" s="34" t="inlineStr">
        <is>
          <t>Lemon Perfect Cold Pressed Lemon Water | Just Lemon | 12 pack 355mL</t>
        </is>
      </c>
      <c r="C1180" s="34" t="inlineStr">
        <is>
          <t>3) Functional beverage (still/sparkling)</t>
        </is>
      </c>
      <c r="D1180" s="49">
        <f>IF('M3 Functional Beverage'!F444="","",'M3 Functional Beverage'!F444)</f>
        <v/>
      </c>
      <c r="E1180" s="52">
        <f>IF('M3 Functional Beverage'!J444="","",'M3 Functional Beverage'!J444)</f>
        <v/>
      </c>
      <c r="F1180" s="50">
        <f>IF('M3 Functional Beverage'!K444="","",'M3 Functional Beverage'!K444)</f>
        <v/>
      </c>
      <c r="G1180" s="49">
        <f>IF('M3 Functional Beverage'!AM444="","",'M3 Functional Beverage'!AM444)</f>
        <v/>
      </c>
      <c r="H1180" s="50">
        <f>IF('M3 Functional Beverage'!N444="","",'M3 Functional Beverage'!N444)</f>
        <v/>
      </c>
      <c r="I1180" s="34">
        <f>IF('M3 Functional Beverage'!AJ444="","",'M3 Functional Beverage'!AJ444)</f>
        <v/>
      </c>
      <c r="J1180" s="34" t="inlineStr">
        <is>
          <t>Capture live promo to assess.</t>
        </is>
      </c>
    </row>
    <row r="1181" ht="28" customHeight="1">
      <c r="A1181" s="34" t="inlineStr">
        <is>
          <t>Lemon Perfect</t>
        </is>
      </c>
      <c r="B1181" s="34" t="inlineStr">
        <is>
          <t>Lemon Perfect Cold Pressed Lemon Water | Just Lemon | 15 pack 355mL</t>
        </is>
      </c>
      <c r="C1181" s="34" t="inlineStr">
        <is>
          <t>3) Functional beverage (still/sparkling)</t>
        </is>
      </c>
      <c r="D1181" s="49">
        <f>IF('M3 Functional Beverage'!F445="","",'M3 Functional Beverage'!F445)</f>
        <v/>
      </c>
      <c r="E1181" s="52">
        <f>IF('M3 Functional Beverage'!J445="","",'M3 Functional Beverage'!J445)</f>
        <v/>
      </c>
      <c r="F1181" s="50">
        <f>IF('M3 Functional Beverage'!K445="","",'M3 Functional Beverage'!K445)</f>
        <v/>
      </c>
      <c r="G1181" s="49">
        <f>IF('M3 Functional Beverage'!AM445="","",'M3 Functional Beverage'!AM445)</f>
        <v/>
      </c>
      <c r="H1181" s="50">
        <f>IF('M3 Functional Beverage'!N445="","",'M3 Functional Beverage'!N445)</f>
        <v/>
      </c>
      <c r="I1181" s="34">
        <f>IF('M3 Functional Beverage'!AJ445="","",'M3 Functional Beverage'!AJ445)</f>
        <v/>
      </c>
      <c r="J1181" s="34" t="inlineStr">
        <is>
          <t>Capture live promo to assess.</t>
        </is>
      </c>
    </row>
    <row r="1182" ht="28" customHeight="1">
      <c r="A1182" s="34" t="inlineStr">
        <is>
          <t>Lemon Perfect</t>
        </is>
      </c>
      <c r="B1182" s="34" t="inlineStr">
        <is>
          <t>Lemon Perfect Cold Pressed Lemon Water | Just Lemon | 18 pack 355mL</t>
        </is>
      </c>
      <c r="C1182" s="34" t="inlineStr">
        <is>
          <t>3) Functional beverage (still/sparkling)</t>
        </is>
      </c>
      <c r="D1182" s="49">
        <f>IF('M3 Functional Beverage'!F446="","",'M3 Functional Beverage'!F446)</f>
        <v/>
      </c>
      <c r="E1182" s="52">
        <f>IF('M3 Functional Beverage'!J446="","",'M3 Functional Beverage'!J446)</f>
        <v/>
      </c>
      <c r="F1182" s="50">
        <f>IF('M3 Functional Beverage'!K446="","",'M3 Functional Beverage'!K446)</f>
        <v/>
      </c>
      <c r="G1182" s="49">
        <f>IF('M3 Functional Beverage'!AM446="","",'M3 Functional Beverage'!AM446)</f>
        <v/>
      </c>
      <c r="H1182" s="50">
        <f>IF('M3 Functional Beverage'!N446="","",'M3 Functional Beverage'!N446)</f>
        <v/>
      </c>
      <c r="I1182" s="34">
        <f>IF('M3 Functional Beverage'!AJ446="","",'M3 Functional Beverage'!AJ446)</f>
        <v/>
      </c>
      <c r="J1182" s="34" t="inlineStr">
        <is>
          <t>Capture live promo to assess.</t>
        </is>
      </c>
    </row>
    <row r="1183" ht="28" customHeight="1">
      <c r="A1183" s="34" t="inlineStr">
        <is>
          <t>Lemon Perfect</t>
        </is>
      </c>
      <c r="B1183" s="34" t="inlineStr">
        <is>
          <t>Lemon Perfect Cold Pressed Lemon Water | Just Lemon | 24 pack 355mL</t>
        </is>
      </c>
      <c r="C1183" s="34" t="inlineStr">
        <is>
          <t>3) Functional beverage (still/sparkling)</t>
        </is>
      </c>
      <c r="D1183" s="49">
        <f>IF('M3 Functional Beverage'!F447="","",'M3 Functional Beverage'!F447)</f>
        <v/>
      </c>
      <c r="E1183" s="52">
        <f>IF('M3 Functional Beverage'!J447="","",'M3 Functional Beverage'!J447)</f>
        <v/>
      </c>
      <c r="F1183" s="50">
        <f>IF('M3 Functional Beverage'!K447="","",'M3 Functional Beverage'!K447)</f>
        <v/>
      </c>
      <c r="G1183" s="49">
        <f>IF('M3 Functional Beverage'!AM447="","",'M3 Functional Beverage'!AM447)</f>
        <v/>
      </c>
      <c r="H1183" s="50">
        <f>IF('M3 Functional Beverage'!N447="","",'M3 Functional Beverage'!N447)</f>
        <v/>
      </c>
      <c r="I1183" s="34">
        <f>IF('M3 Functional Beverage'!AJ447="","",'M3 Functional Beverage'!AJ447)</f>
        <v/>
      </c>
      <c r="J1183" s="34" t="inlineStr">
        <is>
          <t>Capture live promo to assess.</t>
        </is>
      </c>
    </row>
    <row r="1184" ht="28" customHeight="1">
      <c r="A1184" s="34" t="inlineStr">
        <is>
          <t>Lemon Perfect</t>
        </is>
      </c>
      <c r="B1184" s="34" t="inlineStr">
        <is>
          <t>Lemon Perfect Cold Pressed Lemon Water | Peach Raspberry | single 355mL</t>
        </is>
      </c>
      <c r="C1184" s="34" t="inlineStr">
        <is>
          <t>3) Functional beverage (still/sparkling)</t>
        </is>
      </c>
      <c r="D1184" s="49">
        <f>IF('M3 Functional Beverage'!F448="","",'M3 Functional Beverage'!F448)</f>
        <v/>
      </c>
      <c r="E1184" s="52">
        <f>IF('M3 Functional Beverage'!J448="","",'M3 Functional Beverage'!J448)</f>
        <v/>
      </c>
      <c r="F1184" s="50">
        <f>IF('M3 Functional Beverage'!K448="","",'M3 Functional Beverage'!K448)</f>
        <v/>
      </c>
      <c r="G1184" s="49">
        <f>IF('M3 Functional Beverage'!AM448="","",'M3 Functional Beverage'!AM448)</f>
        <v/>
      </c>
      <c r="H1184" s="50">
        <f>IF('M3 Functional Beverage'!N448="","",'M3 Functional Beverage'!N448)</f>
        <v/>
      </c>
      <c r="I1184" s="34">
        <f>IF('M3 Functional Beverage'!AJ448="","",'M3 Functional Beverage'!AJ448)</f>
        <v/>
      </c>
      <c r="J1184" s="34" t="inlineStr">
        <is>
          <t>Capture live promo to assess.</t>
        </is>
      </c>
    </row>
    <row r="1185" ht="28" customHeight="1">
      <c r="A1185" s="34" t="inlineStr">
        <is>
          <t>Lemon Perfect</t>
        </is>
      </c>
      <c r="B1185" s="34" t="inlineStr">
        <is>
          <t>Lemon Perfect Cold Pressed Lemon Water | Peach Raspberry | 8 pack 355mL</t>
        </is>
      </c>
      <c r="C1185" s="34" t="inlineStr">
        <is>
          <t>3) Functional beverage (still/sparkling)</t>
        </is>
      </c>
      <c r="D1185" s="49">
        <f>IF('M3 Functional Beverage'!F449="","",'M3 Functional Beverage'!F449)</f>
        <v/>
      </c>
      <c r="E1185" s="52">
        <f>IF('M3 Functional Beverage'!J449="","",'M3 Functional Beverage'!J449)</f>
        <v/>
      </c>
      <c r="F1185" s="50">
        <f>IF('M3 Functional Beverage'!K449="","",'M3 Functional Beverage'!K449)</f>
        <v/>
      </c>
      <c r="G1185" s="49">
        <f>IF('M3 Functional Beverage'!AM449="","",'M3 Functional Beverage'!AM449)</f>
        <v/>
      </c>
      <c r="H1185" s="50">
        <f>IF('M3 Functional Beverage'!N449="","",'M3 Functional Beverage'!N449)</f>
        <v/>
      </c>
      <c r="I1185" s="34">
        <f>IF('M3 Functional Beverage'!AJ449="","",'M3 Functional Beverage'!AJ449)</f>
        <v/>
      </c>
      <c r="J1185" s="34" t="inlineStr">
        <is>
          <t>Capture live promo to assess.</t>
        </is>
      </c>
    </row>
    <row r="1186" ht="28" customHeight="1">
      <c r="A1186" s="34" t="inlineStr">
        <is>
          <t>Lemon Perfect</t>
        </is>
      </c>
      <c r="B1186" s="34" t="inlineStr">
        <is>
          <t>Lemon Perfect Cold Pressed Lemon Water | Peach Raspberry | 12 pack 355mL</t>
        </is>
      </c>
      <c r="C1186" s="34" t="inlineStr">
        <is>
          <t>3) Functional beverage (still/sparkling)</t>
        </is>
      </c>
      <c r="D1186" s="49">
        <f>IF('M3 Functional Beverage'!F450="","",'M3 Functional Beverage'!F450)</f>
        <v/>
      </c>
      <c r="E1186" s="52">
        <f>IF('M3 Functional Beverage'!J450="","",'M3 Functional Beverage'!J450)</f>
        <v/>
      </c>
      <c r="F1186" s="50">
        <f>IF('M3 Functional Beverage'!K450="","",'M3 Functional Beverage'!K450)</f>
        <v/>
      </c>
      <c r="G1186" s="49">
        <f>IF('M3 Functional Beverage'!AM450="","",'M3 Functional Beverage'!AM450)</f>
        <v/>
      </c>
      <c r="H1186" s="50">
        <f>IF('M3 Functional Beverage'!N450="","",'M3 Functional Beverage'!N450)</f>
        <v/>
      </c>
      <c r="I1186" s="34">
        <f>IF('M3 Functional Beverage'!AJ450="","",'M3 Functional Beverage'!AJ450)</f>
        <v/>
      </c>
      <c r="J1186" s="34" t="inlineStr">
        <is>
          <t>Capture live promo to assess.</t>
        </is>
      </c>
    </row>
    <row r="1187" ht="28" customHeight="1">
      <c r="A1187" s="34" t="inlineStr">
        <is>
          <t>Lemon Perfect</t>
        </is>
      </c>
      <c r="B1187" s="34" t="inlineStr">
        <is>
          <t>Lemon Perfect Cold Pressed Lemon Water | Peach Raspberry | 15 pack 355mL</t>
        </is>
      </c>
      <c r="C1187" s="34" t="inlineStr">
        <is>
          <t>3) Functional beverage (still/sparkling)</t>
        </is>
      </c>
      <c r="D1187" s="49">
        <f>IF('M3 Functional Beverage'!F451="","",'M3 Functional Beverage'!F451)</f>
        <v/>
      </c>
      <c r="E1187" s="52">
        <f>IF('M3 Functional Beverage'!J451="","",'M3 Functional Beverage'!J451)</f>
        <v/>
      </c>
      <c r="F1187" s="50">
        <f>IF('M3 Functional Beverage'!K451="","",'M3 Functional Beverage'!K451)</f>
        <v/>
      </c>
      <c r="G1187" s="49">
        <f>IF('M3 Functional Beverage'!AM451="","",'M3 Functional Beverage'!AM451)</f>
        <v/>
      </c>
      <c r="H1187" s="50">
        <f>IF('M3 Functional Beverage'!N451="","",'M3 Functional Beverage'!N451)</f>
        <v/>
      </c>
      <c r="I1187" s="34">
        <f>IF('M3 Functional Beverage'!AJ451="","",'M3 Functional Beverage'!AJ451)</f>
        <v/>
      </c>
      <c r="J1187" s="34" t="inlineStr">
        <is>
          <t>Capture live promo to assess.</t>
        </is>
      </c>
    </row>
    <row r="1188" ht="28" customHeight="1">
      <c r="A1188" s="34" t="inlineStr">
        <is>
          <t>Lemon Perfect</t>
        </is>
      </c>
      <c r="B1188" s="34" t="inlineStr">
        <is>
          <t>Lemon Perfect Cold Pressed Lemon Water | Peach Raspberry | 18 pack 355mL</t>
        </is>
      </c>
      <c r="C1188" s="34" t="inlineStr">
        <is>
          <t>3) Functional beverage (still/sparkling)</t>
        </is>
      </c>
      <c r="D1188" s="49">
        <f>IF('M3 Functional Beverage'!F452="","",'M3 Functional Beverage'!F452)</f>
        <v/>
      </c>
      <c r="E1188" s="52">
        <f>IF('M3 Functional Beverage'!J452="","",'M3 Functional Beverage'!J452)</f>
        <v/>
      </c>
      <c r="F1188" s="50">
        <f>IF('M3 Functional Beverage'!K452="","",'M3 Functional Beverage'!K452)</f>
        <v/>
      </c>
      <c r="G1188" s="49">
        <f>IF('M3 Functional Beverage'!AM452="","",'M3 Functional Beverage'!AM452)</f>
        <v/>
      </c>
      <c r="H1188" s="50">
        <f>IF('M3 Functional Beverage'!N452="","",'M3 Functional Beverage'!N452)</f>
        <v/>
      </c>
      <c r="I1188" s="34">
        <f>IF('M3 Functional Beverage'!AJ452="","",'M3 Functional Beverage'!AJ452)</f>
        <v/>
      </c>
      <c r="J1188" s="34" t="inlineStr">
        <is>
          <t>Capture live promo to assess.</t>
        </is>
      </c>
    </row>
    <row r="1189" ht="28" customHeight="1">
      <c r="A1189" s="34" t="inlineStr">
        <is>
          <t>Lemon Perfect</t>
        </is>
      </c>
      <c r="B1189" s="34" t="inlineStr">
        <is>
          <t>Lemon Perfect Cold Pressed Lemon Water | Peach Raspberry | 24 pack 355mL</t>
        </is>
      </c>
      <c r="C1189" s="34" t="inlineStr">
        <is>
          <t>3) Functional beverage (still/sparkling)</t>
        </is>
      </c>
      <c r="D1189" s="49">
        <f>IF('M3 Functional Beverage'!F453="","",'M3 Functional Beverage'!F453)</f>
        <v/>
      </c>
      <c r="E1189" s="52">
        <f>IF('M3 Functional Beverage'!J453="","",'M3 Functional Beverage'!J453)</f>
        <v/>
      </c>
      <c r="F1189" s="50">
        <f>IF('M3 Functional Beverage'!K453="","",'M3 Functional Beverage'!K453)</f>
        <v/>
      </c>
      <c r="G1189" s="49">
        <f>IF('M3 Functional Beverage'!AM453="","",'M3 Functional Beverage'!AM453)</f>
        <v/>
      </c>
      <c r="H1189" s="50">
        <f>IF('M3 Functional Beverage'!N453="","",'M3 Functional Beverage'!N453)</f>
        <v/>
      </c>
      <c r="I1189" s="34">
        <f>IF('M3 Functional Beverage'!AJ453="","",'M3 Functional Beverage'!AJ453)</f>
        <v/>
      </c>
      <c r="J1189" s="34" t="inlineStr">
        <is>
          <t>Capture live promo to assess.</t>
        </is>
      </c>
    </row>
    <row r="1190" ht="28" customHeight="1">
      <c r="A1190" s="34" t="inlineStr">
        <is>
          <t>Lemon Perfect</t>
        </is>
      </c>
      <c r="B1190" s="34" t="inlineStr">
        <is>
          <t>Lemon Perfect Cold Pressed Lemon Water | Dragon Fruit Mango | single 355mL</t>
        </is>
      </c>
      <c r="C1190" s="34" t="inlineStr">
        <is>
          <t>3) Functional beverage (still/sparkling)</t>
        </is>
      </c>
      <c r="D1190" s="49">
        <f>IF('M3 Functional Beverage'!F454="","",'M3 Functional Beverage'!F454)</f>
        <v/>
      </c>
      <c r="E1190" s="52">
        <f>IF('M3 Functional Beverage'!J454="","",'M3 Functional Beverage'!J454)</f>
        <v/>
      </c>
      <c r="F1190" s="50">
        <f>IF('M3 Functional Beverage'!K454="","",'M3 Functional Beverage'!K454)</f>
        <v/>
      </c>
      <c r="G1190" s="49">
        <f>IF('M3 Functional Beverage'!AM454="","",'M3 Functional Beverage'!AM454)</f>
        <v/>
      </c>
      <c r="H1190" s="50">
        <f>IF('M3 Functional Beverage'!N454="","",'M3 Functional Beverage'!N454)</f>
        <v/>
      </c>
      <c r="I1190" s="34">
        <f>IF('M3 Functional Beverage'!AJ454="","",'M3 Functional Beverage'!AJ454)</f>
        <v/>
      </c>
      <c r="J1190" s="34" t="inlineStr">
        <is>
          <t>Capture live promo to assess.</t>
        </is>
      </c>
    </row>
    <row r="1191" ht="28" customHeight="1">
      <c r="A1191" s="34" t="inlineStr">
        <is>
          <t>Lemon Perfect</t>
        </is>
      </c>
      <c r="B1191" s="34" t="inlineStr">
        <is>
          <t>Lemon Perfect Cold Pressed Lemon Water | Dragon Fruit Mango | 8 pack 355mL</t>
        </is>
      </c>
      <c r="C1191" s="34" t="inlineStr">
        <is>
          <t>3) Functional beverage (still/sparkling)</t>
        </is>
      </c>
      <c r="D1191" s="49">
        <f>IF('M3 Functional Beverage'!F455="","",'M3 Functional Beverage'!F455)</f>
        <v/>
      </c>
      <c r="E1191" s="52">
        <f>IF('M3 Functional Beverage'!J455="","",'M3 Functional Beverage'!J455)</f>
        <v/>
      </c>
      <c r="F1191" s="50">
        <f>IF('M3 Functional Beverage'!K455="","",'M3 Functional Beverage'!K455)</f>
        <v/>
      </c>
      <c r="G1191" s="49">
        <f>IF('M3 Functional Beverage'!AM455="","",'M3 Functional Beverage'!AM455)</f>
        <v/>
      </c>
      <c r="H1191" s="50">
        <f>IF('M3 Functional Beverage'!N455="","",'M3 Functional Beverage'!N455)</f>
        <v/>
      </c>
      <c r="I1191" s="34">
        <f>IF('M3 Functional Beverage'!AJ455="","",'M3 Functional Beverage'!AJ455)</f>
        <v/>
      </c>
      <c r="J1191" s="34" t="inlineStr">
        <is>
          <t>Capture live promo to assess.</t>
        </is>
      </c>
    </row>
    <row r="1192" ht="28" customHeight="1">
      <c r="A1192" s="34" t="inlineStr">
        <is>
          <t>Lemon Perfect</t>
        </is>
      </c>
      <c r="B1192" s="34" t="inlineStr">
        <is>
          <t>Lemon Perfect Cold Pressed Lemon Water | Dragon Fruit Mango | 12 pack 355mL</t>
        </is>
      </c>
      <c r="C1192" s="34" t="inlineStr">
        <is>
          <t>3) Functional beverage (still/sparkling)</t>
        </is>
      </c>
      <c r="D1192" s="49">
        <f>IF('M3 Functional Beverage'!F456="","",'M3 Functional Beverage'!F456)</f>
        <v/>
      </c>
      <c r="E1192" s="52">
        <f>IF('M3 Functional Beverage'!J456="","",'M3 Functional Beverage'!J456)</f>
        <v/>
      </c>
      <c r="F1192" s="50">
        <f>IF('M3 Functional Beverage'!K456="","",'M3 Functional Beverage'!K456)</f>
        <v/>
      </c>
      <c r="G1192" s="49">
        <f>IF('M3 Functional Beverage'!AM456="","",'M3 Functional Beverage'!AM456)</f>
        <v/>
      </c>
      <c r="H1192" s="50">
        <f>IF('M3 Functional Beverage'!N456="","",'M3 Functional Beverage'!N456)</f>
        <v/>
      </c>
      <c r="I1192" s="34">
        <f>IF('M3 Functional Beverage'!AJ456="","",'M3 Functional Beverage'!AJ456)</f>
        <v/>
      </c>
      <c r="J1192" s="34" t="inlineStr">
        <is>
          <t>Capture live promo to assess.</t>
        </is>
      </c>
    </row>
    <row r="1193" ht="28" customHeight="1">
      <c r="A1193" s="34" t="inlineStr">
        <is>
          <t>Lemon Perfect</t>
        </is>
      </c>
      <c r="B1193" s="34" t="inlineStr">
        <is>
          <t>Lemon Perfect Cold Pressed Lemon Water | Dragon Fruit Mango | 15 pack 355mL</t>
        </is>
      </c>
      <c r="C1193" s="34" t="inlineStr">
        <is>
          <t>3) Functional beverage (still/sparkling)</t>
        </is>
      </c>
      <c r="D1193" s="49">
        <f>IF('M3 Functional Beverage'!F457="","",'M3 Functional Beverage'!F457)</f>
        <v/>
      </c>
      <c r="E1193" s="52">
        <f>IF('M3 Functional Beverage'!J457="","",'M3 Functional Beverage'!J457)</f>
        <v/>
      </c>
      <c r="F1193" s="50">
        <f>IF('M3 Functional Beverage'!K457="","",'M3 Functional Beverage'!K457)</f>
        <v/>
      </c>
      <c r="G1193" s="49">
        <f>IF('M3 Functional Beverage'!AM457="","",'M3 Functional Beverage'!AM457)</f>
        <v/>
      </c>
      <c r="H1193" s="50">
        <f>IF('M3 Functional Beverage'!N457="","",'M3 Functional Beverage'!N457)</f>
        <v/>
      </c>
      <c r="I1193" s="34">
        <f>IF('M3 Functional Beverage'!AJ457="","",'M3 Functional Beverage'!AJ457)</f>
        <v/>
      </c>
      <c r="J1193" s="34" t="inlineStr">
        <is>
          <t>Capture live promo to assess.</t>
        </is>
      </c>
    </row>
    <row r="1194" ht="28" customHeight="1">
      <c r="A1194" s="34" t="inlineStr">
        <is>
          <t>Lemon Perfect</t>
        </is>
      </c>
      <c r="B1194" s="34" t="inlineStr">
        <is>
          <t>Lemon Perfect Cold Pressed Lemon Water | Dragon Fruit Mango | 18 pack 355mL</t>
        </is>
      </c>
      <c r="C1194" s="34" t="inlineStr">
        <is>
          <t>3) Functional beverage (still/sparkling)</t>
        </is>
      </c>
      <c r="D1194" s="49">
        <f>IF('M3 Functional Beverage'!F458="","",'M3 Functional Beverage'!F458)</f>
        <v/>
      </c>
      <c r="E1194" s="52">
        <f>IF('M3 Functional Beverage'!J458="","",'M3 Functional Beverage'!J458)</f>
        <v/>
      </c>
      <c r="F1194" s="50">
        <f>IF('M3 Functional Beverage'!K458="","",'M3 Functional Beverage'!K458)</f>
        <v/>
      </c>
      <c r="G1194" s="49">
        <f>IF('M3 Functional Beverage'!AM458="","",'M3 Functional Beverage'!AM458)</f>
        <v/>
      </c>
      <c r="H1194" s="50">
        <f>IF('M3 Functional Beverage'!N458="","",'M3 Functional Beverage'!N458)</f>
        <v/>
      </c>
      <c r="I1194" s="34">
        <f>IF('M3 Functional Beverage'!AJ458="","",'M3 Functional Beverage'!AJ458)</f>
        <v/>
      </c>
      <c r="J1194" s="34" t="inlineStr">
        <is>
          <t>Capture live promo to assess.</t>
        </is>
      </c>
    </row>
    <row r="1195" ht="28" customHeight="1">
      <c r="A1195" s="34" t="inlineStr">
        <is>
          <t>Lemon Perfect</t>
        </is>
      </c>
      <c r="B1195" s="34" t="inlineStr">
        <is>
          <t>Lemon Perfect Cold Pressed Lemon Water | Dragon Fruit Mango | 24 pack 355mL</t>
        </is>
      </c>
      <c r="C1195" s="34" t="inlineStr">
        <is>
          <t>3) Functional beverage (still/sparkling)</t>
        </is>
      </c>
      <c r="D1195" s="49">
        <f>IF('M3 Functional Beverage'!F459="","",'M3 Functional Beverage'!F459)</f>
        <v/>
      </c>
      <c r="E1195" s="52">
        <f>IF('M3 Functional Beverage'!J459="","",'M3 Functional Beverage'!J459)</f>
        <v/>
      </c>
      <c r="F1195" s="50">
        <f>IF('M3 Functional Beverage'!K459="","",'M3 Functional Beverage'!K459)</f>
        <v/>
      </c>
      <c r="G1195" s="49">
        <f>IF('M3 Functional Beverage'!AM459="","",'M3 Functional Beverage'!AM459)</f>
        <v/>
      </c>
      <c r="H1195" s="50">
        <f>IF('M3 Functional Beverage'!N459="","",'M3 Functional Beverage'!N459)</f>
        <v/>
      </c>
      <c r="I1195" s="34">
        <f>IF('M3 Functional Beverage'!AJ459="","",'M3 Functional Beverage'!AJ459)</f>
        <v/>
      </c>
      <c r="J1195" s="34" t="inlineStr">
        <is>
          <t>Capture live promo to assess.</t>
        </is>
      </c>
    </row>
    <row r="1196" ht="28" customHeight="1">
      <c r="A1196" s="34" t="inlineStr">
        <is>
          <t>Lemon Perfect</t>
        </is>
      </c>
      <c r="B1196" s="34" t="inlineStr">
        <is>
          <t>Lemon Perfect Cold Pressed Lemon Water | Blueberry Acai | single 355mL</t>
        </is>
      </c>
      <c r="C1196" s="34" t="inlineStr">
        <is>
          <t>3) Functional beverage (still/sparkling)</t>
        </is>
      </c>
      <c r="D1196" s="49">
        <f>IF('M3 Functional Beverage'!F460="","",'M3 Functional Beverage'!F460)</f>
        <v/>
      </c>
      <c r="E1196" s="52">
        <f>IF('M3 Functional Beverage'!J460="","",'M3 Functional Beverage'!J460)</f>
        <v/>
      </c>
      <c r="F1196" s="50">
        <f>IF('M3 Functional Beverage'!K460="","",'M3 Functional Beverage'!K460)</f>
        <v/>
      </c>
      <c r="G1196" s="49">
        <f>IF('M3 Functional Beverage'!AM460="","",'M3 Functional Beverage'!AM460)</f>
        <v/>
      </c>
      <c r="H1196" s="50">
        <f>IF('M3 Functional Beverage'!N460="","",'M3 Functional Beverage'!N460)</f>
        <v/>
      </c>
      <c r="I1196" s="34">
        <f>IF('M3 Functional Beverage'!AJ460="","",'M3 Functional Beverage'!AJ460)</f>
        <v/>
      </c>
      <c r="J1196" s="34" t="inlineStr">
        <is>
          <t>Capture live promo to assess.</t>
        </is>
      </c>
    </row>
    <row r="1197" ht="28" customHeight="1">
      <c r="A1197" s="34" t="inlineStr">
        <is>
          <t>Lemon Perfect</t>
        </is>
      </c>
      <c r="B1197" s="34" t="inlineStr">
        <is>
          <t>Lemon Perfect Cold Pressed Lemon Water | Blueberry Acai | 8 pack 355mL</t>
        </is>
      </c>
      <c r="C1197" s="34" t="inlineStr">
        <is>
          <t>3) Functional beverage (still/sparkling)</t>
        </is>
      </c>
      <c r="D1197" s="49">
        <f>IF('M3 Functional Beverage'!F461="","",'M3 Functional Beverage'!F461)</f>
        <v/>
      </c>
      <c r="E1197" s="52">
        <f>IF('M3 Functional Beverage'!J461="","",'M3 Functional Beverage'!J461)</f>
        <v/>
      </c>
      <c r="F1197" s="50">
        <f>IF('M3 Functional Beverage'!K461="","",'M3 Functional Beverage'!K461)</f>
        <v/>
      </c>
      <c r="G1197" s="49">
        <f>IF('M3 Functional Beverage'!AM461="","",'M3 Functional Beverage'!AM461)</f>
        <v/>
      </c>
      <c r="H1197" s="50">
        <f>IF('M3 Functional Beverage'!N461="","",'M3 Functional Beverage'!N461)</f>
        <v/>
      </c>
      <c r="I1197" s="34">
        <f>IF('M3 Functional Beverage'!AJ461="","",'M3 Functional Beverage'!AJ461)</f>
        <v/>
      </c>
      <c r="J1197" s="34" t="inlineStr">
        <is>
          <t>Capture live promo to assess.</t>
        </is>
      </c>
    </row>
    <row r="1198" ht="28" customHeight="1">
      <c r="A1198" s="34" t="inlineStr">
        <is>
          <t>Lemon Perfect</t>
        </is>
      </c>
      <c r="B1198" s="34" t="inlineStr">
        <is>
          <t>Lemon Perfect Cold Pressed Lemon Water | Blueberry Acai | 12 pack 355mL</t>
        </is>
      </c>
      <c r="C1198" s="34" t="inlineStr">
        <is>
          <t>3) Functional beverage (still/sparkling)</t>
        </is>
      </c>
      <c r="D1198" s="49">
        <f>IF('M3 Functional Beverage'!F462="","",'M3 Functional Beverage'!F462)</f>
        <v/>
      </c>
      <c r="E1198" s="52">
        <f>IF('M3 Functional Beverage'!J462="","",'M3 Functional Beverage'!J462)</f>
        <v/>
      </c>
      <c r="F1198" s="50">
        <f>IF('M3 Functional Beverage'!K462="","",'M3 Functional Beverage'!K462)</f>
        <v/>
      </c>
      <c r="G1198" s="49">
        <f>IF('M3 Functional Beverage'!AM462="","",'M3 Functional Beverage'!AM462)</f>
        <v/>
      </c>
      <c r="H1198" s="50">
        <f>IF('M3 Functional Beverage'!N462="","",'M3 Functional Beverage'!N462)</f>
        <v/>
      </c>
      <c r="I1198" s="34">
        <f>IF('M3 Functional Beverage'!AJ462="","",'M3 Functional Beverage'!AJ462)</f>
        <v/>
      </c>
      <c r="J1198" s="34" t="inlineStr">
        <is>
          <t>Capture live promo to assess.</t>
        </is>
      </c>
    </row>
    <row r="1199" ht="28" customHeight="1">
      <c r="A1199" s="34" t="inlineStr">
        <is>
          <t>Lemon Perfect</t>
        </is>
      </c>
      <c r="B1199" s="34" t="inlineStr">
        <is>
          <t>Lemon Perfect Cold Pressed Lemon Water | Blueberry Acai | 15 pack 355mL</t>
        </is>
      </c>
      <c r="C1199" s="34" t="inlineStr">
        <is>
          <t>3) Functional beverage (still/sparkling)</t>
        </is>
      </c>
      <c r="D1199" s="49">
        <f>IF('M3 Functional Beverage'!F463="","",'M3 Functional Beverage'!F463)</f>
        <v/>
      </c>
      <c r="E1199" s="52">
        <f>IF('M3 Functional Beverage'!J463="","",'M3 Functional Beverage'!J463)</f>
        <v/>
      </c>
      <c r="F1199" s="50">
        <f>IF('M3 Functional Beverage'!K463="","",'M3 Functional Beverage'!K463)</f>
        <v/>
      </c>
      <c r="G1199" s="49">
        <f>IF('M3 Functional Beverage'!AM463="","",'M3 Functional Beverage'!AM463)</f>
        <v/>
      </c>
      <c r="H1199" s="50">
        <f>IF('M3 Functional Beverage'!N463="","",'M3 Functional Beverage'!N463)</f>
        <v/>
      </c>
      <c r="I1199" s="34">
        <f>IF('M3 Functional Beverage'!AJ463="","",'M3 Functional Beverage'!AJ463)</f>
        <v/>
      </c>
      <c r="J1199" s="34" t="inlineStr">
        <is>
          <t>Capture live promo to assess.</t>
        </is>
      </c>
    </row>
    <row r="1200" ht="28" customHeight="1">
      <c r="A1200" s="34" t="inlineStr">
        <is>
          <t>Lemon Perfect</t>
        </is>
      </c>
      <c r="B1200" s="34" t="inlineStr">
        <is>
          <t>Lemon Perfect Cold Pressed Lemon Water | Blueberry Acai | 18 pack 355mL</t>
        </is>
      </c>
      <c r="C1200" s="34" t="inlineStr">
        <is>
          <t>3) Functional beverage (still/sparkling)</t>
        </is>
      </c>
      <c r="D1200" s="49">
        <f>IF('M3 Functional Beverage'!F464="","",'M3 Functional Beverage'!F464)</f>
        <v/>
      </c>
      <c r="E1200" s="52">
        <f>IF('M3 Functional Beverage'!J464="","",'M3 Functional Beverage'!J464)</f>
        <v/>
      </c>
      <c r="F1200" s="50">
        <f>IF('M3 Functional Beverage'!K464="","",'M3 Functional Beverage'!K464)</f>
        <v/>
      </c>
      <c r="G1200" s="49">
        <f>IF('M3 Functional Beverage'!AM464="","",'M3 Functional Beverage'!AM464)</f>
        <v/>
      </c>
      <c r="H1200" s="50">
        <f>IF('M3 Functional Beverage'!N464="","",'M3 Functional Beverage'!N464)</f>
        <v/>
      </c>
      <c r="I1200" s="34">
        <f>IF('M3 Functional Beverage'!AJ464="","",'M3 Functional Beverage'!AJ464)</f>
        <v/>
      </c>
      <c r="J1200" s="34" t="inlineStr">
        <is>
          <t>Capture live promo to assess.</t>
        </is>
      </c>
    </row>
    <row r="1201" ht="28" customHeight="1">
      <c r="A1201" s="34" t="inlineStr">
        <is>
          <t>Lemon Perfect</t>
        </is>
      </c>
      <c r="B1201" s="34" t="inlineStr">
        <is>
          <t>Lemon Perfect Cold Pressed Lemon Water | Blueberry Acai | 24 pack 355mL</t>
        </is>
      </c>
      <c r="C1201" s="34" t="inlineStr">
        <is>
          <t>3) Functional beverage (still/sparkling)</t>
        </is>
      </c>
      <c r="D1201" s="49">
        <f>IF('M3 Functional Beverage'!F465="","",'M3 Functional Beverage'!F465)</f>
        <v/>
      </c>
      <c r="E1201" s="52">
        <f>IF('M3 Functional Beverage'!J465="","",'M3 Functional Beverage'!J465)</f>
        <v/>
      </c>
      <c r="F1201" s="50">
        <f>IF('M3 Functional Beverage'!K465="","",'M3 Functional Beverage'!K465)</f>
        <v/>
      </c>
      <c r="G1201" s="49">
        <f>IF('M3 Functional Beverage'!AM465="","",'M3 Functional Beverage'!AM465)</f>
        <v/>
      </c>
      <c r="H1201" s="50">
        <f>IF('M3 Functional Beverage'!N465="","",'M3 Functional Beverage'!N465)</f>
        <v/>
      </c>
      <c r="I1201" s="34">
        <f>IF('M3 Functional Beverage'!AJ465="","",'M3 Functional Beverage'!AJ465)</f>
        <v/>
      </c>
      <c r="J1201" s="34" t="inlineStr">
        <is>
          <t>Capture live promo to assess.</t>
        </is>
      </c>
    </row>
    <row r="1202" ht="28" customHeight="1">
      <c r="A1202" s="34" t="inlineStr">
        <is>
          <t>Lemon Perfect</t>
        </is>
      </c>
      <c r="B1202" s="34" t="inlineStr">
        <is>
          <t>Lemon Perfect Cold Pressed Lemon Water | Strawberry Passionfruit | single 355mL</t>
        </is>
      </c>
      <c r="C1202" s="34" t="inlineStr">
        <is>
          <t>3) Functional beverage (still/sparkling)</t>
        </is>
      </c>
      <c r="D1202" s="49">
        <f>IF('M3 Functional Beverage'!F466="","",'M3 Functional Beverage'!F466)</f>
        <v/>
      </c>
      <c r="E1202" s="52">
        <f>IF('M3 Functional Beverage'!J466="","",'M3 Functional Beverage'!J466)</f>
        <v/>
      </c>
      <c r="F1202" s="50">
        <f>IF('M3 Functional Beverage'!K466="","",'M3 Functional Beverage'!K466)</f>
        <v/>
      </c>
      <c r="G1202" s="49">
        <f>IF('M3 Functional Beverage'!AM466="","",'M3 Functional Beverage'!AM466)</f>
        <v/>
      </c>
      <c r="H1202" s="50">
        <f>IF('M3 Functional Beverage'!N466="","",'M3 Functional Beverage'!N466)</f>
        <v/>
      </c>
      <c r="I1202" s="34">
        <f>IF('M3 Functional Beverage'!AJ466="","",'M3 Functional Beverage'!AJ466)</f>
        <v/>
      </c>
      <c r="J1202" s="34" t="inlineStr">
        <is>
          <t>Capture live promo to assess.</t>
        </is>
      </c>
    </row>
    <row r="1203" ht="28" customHeight="1">
      <c r="A1203" s="34" t="inlineStr">
        <is>
          <t>Lemon Perfect</t>
        </is>
      </c>
      <c r="B1203" s="34" t="inlineStr">
        <is>
          <t>Lemon Perfect Cold Pressed Lemon Water | Strawberry Passionfruit | 8 pack 355mL</t>
        </is>
      </c>
      <c r="C1203" s="34" t="inlineStr">
        <is>
          <t>3) Functional beverage (still/sparkling)</t>
        </is>
      </c>
      <c r="D1203" s="49">
        <f>IF('M3 Functional Beverage'!F467="","",'M3 Functional Beverage'!F467)</f>
        <v/>
      </c>
      <c r="E1203" s="52">
        <f>IF('M3 Functional Beverage'!J467="","",'M3 Functional Beverage'!J467)</f>
        <v/>
      </c>
      <c r="F1203" s="50">
        <f>IF('M3 Functional Beverage'!K467="","",'M3 Functional Beverage'!K467)</f>
        <v/>
      </c>
      <c r="G1203" s="49">
        <f>IF('M3 Functional Beverage'!AM467="","",'M3 Functional Beverage'!AM467)</f>
        <v/>
      </c>
      <c r="H1203" s="50">
        <f>IF('M3 Functional Beverage'!N467="","",'M3 Functional Beverage'!N467)</f>
        <v/>
      </c>
      <c r="I1203" s="34">
        <f>IF('M3 Functional Beverage'!AJ467="","",'M3 Functional Beverage'!AJ467)</f>
        <v/>
      </c>
      <c r="J1203" s="34" t="inlineStr">
        <is>
          <t>Capture live promo to assess.</t>
        </is>
      </c>
    </row>
    <row r="1204" ht="28" customHeight="1">
      <c r="A1204" s="34" t="inlineStr">
        <is>
          <t>Lemon Perfect</t>
        </is>
      </c>
      <c r="B1204" s="34" t="inlineStr">
        <is>
          <t>Lemon Perfect Cold Pressed Lemon Water | Strawberry Passionfruit | 12 pack 355mL</t>
        </is>
      </c>
      <c r="C1204" s="34" t="inlineStr">
        <is>
          <t>3) Functional beverage (still/sparkling)</t>
        </is>
      </c>
      <c r="D1204" s="49">
        <f>IF('M3 Functional Beverage'!F468="","",'M3 Functional Beverage'!F468)</f>
        <v/>
      </c>
      <c r="E1204" s="52">
        <f>IF('M3 Functional Beverage'!J468="","",'M3 Functional Beverage'!J468)</f>
        <v/>
      </c>
      <c r="F1204" s="50">
        <f>IF('M3 Functional Beverage'!K468="","",'M3 Functional Beverage'!K468)</f>
        <v/>
      </c>
      <c r="G1204" s="49">
        <f>IF('M3 Functional Beverage'!AM468="","",'M3 Functional Beverage'!AM468)</f>
        <v/>
      </c>
      <c r="H1204" s="50">
        <f>IF('M3 Functional Beverage'!N468="","",'M3 Functional Beverage'!N468)</f>
        <v/>
      </c>
      <c r="I1204" s="34">
        <f>IF('M3 Functional Beverage'!AJ468="","",'M3 Functional Beverage'!AJ468)</f>
        <v/>
      </c>
      <c r="J1204" s="34" t="inlineStr">
        <is>
          <t>Capture live promo to assess.</t>
        </is>
      </c>
    </row>
    <row r="1205" ht="28" customHeight="1">
      <c r="A1205" s="34" t="inlineStr">
        <is>
          <t>Lemon Perfect</t>
        </is>
      </c>
      <c r="B1205" s="34" t="inlineStr">
        <is>
          <t>Lemon Perfect Cold Pressed Lemon Water | Strawberry Passionfruit | 15 pack 355mL</t>
        </is>
      </c>
      <c r="C1205" s="34" t="inlineStr">
        <is>
          <t>3) Functional beverage (still/sparkling)</t>
        </is>
      </c>
      <c r="D1205" s="49">
        <f>IF('M3 Functional Beverage'!F469="","",'M3 Functional Beverage'!F469)</f>
        <v/>
      </c>
      <c r="E1205" s="52">
        <f>IF('M3 Functional Beverage'!J469="","",'M3 Functional Beverage'!J469)</f>
        <v/>
      </c>
      <c r="F1205" s="50">
        <f>IF('M3 Functional Beverage'!K469="","",'M3 Functional Beverage'!K469)</f>
        <v/>
      </c>
      <c r="G1205" s="49">
        <f>IF('M3 Functional Beverage'!AM469="","",'M3 Functional Beverage'!AM469)</f>
        <v/>
      </c>
      <c r="H1205" s="50">
        <f>IF('M3 Functional Beverage'!N469="","",'M3 Functional Beverage'!N469)</f>
        <v/>
      </c>
      <c r="I1205" s="34">
        <f>IF('M3 Functional Beverage'!AJ469="","",'M3 Functional Beverage'!AJ469)</f>
        <v/>
      </c>
      <c r="J1205" s="34" t="inlineStr">
        <is>
          <t>Capture live promo to assess.</t>
        </is>
      </c>
    </row>
    <row r="1206" ht="28" customHeight="1">
      <c r="A1206" s="34" t="inlineStr">
        <is>
          <t>Lemon Perfect</t>
        </is>
      </c>
      <c r="B1206" s="34" t="inlineStr">
        <is>
          <t>Lemon Perfect Cold Pressed Lemon Water | Strawberry Passionfruit | 18 pack 355mL</t>
        </is>
      </c>
      <c r="C1206" s="34" t="inlineStr">
        <is>
          <t>3) Functional beverage (still/sparkling)</t>
        </is>
      </c>
      <c r="D1206" s="49">
        <f>IF('M3 Functional Beverage'!F470="","",'M3 Functional Beverage'!F470)</f>
        <v/>
      </c>
      <c r="E1206" s="52">
        <f>IF('M3 Functional Beverage'!J470="","",'M3 Functional Beverage'!J470)</f>
        <v/>
      </c>
      <c r="F1206" s="50">
        <f>IF('M3 Functional Beverage'!K470="","",'M3 Functional Beverage'!K470)</f>
        <v/>
      </c>
      <c r="G1206" s="49">
        <f>IF('M3 Functional Beverage'!AM470="","",'M3 Functional Beverage'!AM470)</f>
        <v/>
      </c>
      <c r="H1206" s="50">
        <f>IF('M3 Functional Beverage'!N470="","",'M3 Functional Beverage'!N470)</f>
        <v/>
      </c>
      <c r="I1206" s="34">
        <f>IF('M3 Functional Beverage'!AJ470="","",'M3 Functional Beverage'!AJ470)</f>
        <v/>
      </c>
      <c r="J1206" s="34" t="inlineStr">
        <is>
          <t>Capture live promo to assess.</t>
        </is>
      </c>
    </row>
    <row r="1207" ht="28" customHeight="1">
      <c r="A1207" s="34" t="inlineStr">
        <is>
          <t>Lemon Perfect</t>
        </is>
      </c>
      <c r="B1207" s="34" t="inlineStr">
        <is>
          <t>Lemon Perfect Cold Pressed Lemon Water | Strawberry Passionfruit | 24 pack 355mL</t>
        </is>
      </c>
      <c r="C1207" s="34" t="inlineStr">
        <is>
          <t>3) Functional beverage (still/sparkling)</t>
        </is>
      </c>
      <c r="D1207" s="49">
        <f>IF('M3 Functional Beverage'!F471="","",'M3 Functional Beverage'!F471)</f>
        <v/>
      </c>
      <c r="E1207" s="52">
        <f>IF('M3 Functional Beverage'!J471="","",'M3 Functional Beverage'!J471)</f>
        <v/>
      </c>
      <c r="F1207" s="50">
        <f>IF('M3 Functional Beverage'!K471="","",'M3 Functional Beverage'!K471)</f>
        <v/>
      </c>
      <c r="G1207" s="49">
        <f>IF('M3 Functional Beverage'!AM471="","",'M3 Functional Beverage'!AM471)</f>
        <v/>
      </c>
      <c r="H1207" s="50">
        <f>IF('M3 Functional Beverage'!N471="","",'M3 Functional Beverage'!N471)</f>
        <v/>
      </c>
      <c r="I1207" s="34">
        <f>IF('M3 Functional Beverage'!AJ471="","",'M3 Functional Beverage'!AJ471)</f>
        <v/>
      </c>
      <c r="J1207" s="34" t="inlineStr">
        <is>
          <t>Capture live promo to assess.</t>
        </is>
      </c>
    </row>
    <row r="1208" ht="28" customHeight="1">
      <c r="A1208" s="34" t="inlineStr">
        <is>
          <t>Spindrift</t>
        </is>
      </c>
      <c r="B1208" s="34" t="inlineStr">
        <is>
          <t>Spindrift Sparkling Water | Lemon | single 355mL</t>
        </is>
      </c>
      <c r="C1208" s="34" t="inlineStr">
        <is>
          <t>5) Sparkling water &amp; soda</t>
        </is>
      </c>
      <c r="D1208" s="49">
        <f>IF('M5 Sparkling Water &amp; Soda'!F2="","",'M5 Sparkling Water &amp; Soda'!F2)</f>
        <v/>
      </c>
      <c r="E1208" s="52">
        <f>IF('M5 Sparkling Water &amp; Soda'!J2="","",'M5 Sparkling Water &amp; Soda'!J2)</f>
        <v/>
      </c>
      <c r="F1208" s="50">
        <f>IF('M5 Sparkling Water &amp; Soda'!K2="","",'M5 Sparkling Water &amp; Soda'!K2)</f>
        <v/>
      </c>
      <c r="G1208" s="49">
        <f>IF('M5 Sparkling Water &amp; Soda'!AM2="","",'M5 Sparkling Water &amp; Soda'!AM2)</f>
        <v/>
      </c>
      <c r="H1208" s="50">
        <f>IF('M5 Sparkling Water &amp; Soda'!N2="","",'M5 Sparkling Water &amp; Soda'!N2)</f>
        <v/>
      </c>
      <c r="I1208" s="34">
        <f>IF('M5 Sparkling Water &amp; Soda'!AJ2="","",'M5 Sparkling Water &amp; Soda'!AJ2)</f>
        <v/>
      </c>
      <c r="J1208" s="34" t="inlineStr">
        <is>
          <t>Premium; selective S&amp;S to retain.</t>
        </is>
      </c>
    </row>
    <row r="1209" ht="28" customHeight="1">
      <c r="A1209" s="34" t="inlineStr">
        <is>
          <t>Spindrift</t>
        </is>
      </c>
      <c r="B1209" s="34" t="inlineStr">
        <is>
          <t>Spindrift Sparkling Water | Lemon | 8 pack 355mL</t>
        </is>
      </c>
      <c r="C1209" s="34" t="inlineStr">
        <is>
          <t>5) Sparkling water &amp; soda</t>
        </is>
      </c>
      <c r="D1209" s="49">
        <f>IF('M5 Sparkling Water &amp; Soda'!F3="","",'M5 Sparkling Water &amp; Soda'!F3)</f>
        <v/>
      </c>
      <c r="E1209" s="52">
        <f>IF('M5 Sparkling Water &amp; Soda'!J3="","",'M5 Sparkling Water &amp; Soda'!J3)</f>
        <v/>
      </c>
      <c r="F1209" s="50">
        <f>IF('M5 Sparkling Water &amp; Soda'!K3="","",'M5 Sparkling Water &amp; Soda'!K3)</f>
        <v/>
      </c>
      <c r="G1209" s="49">
        <f>IF('M5 Sparkling Water &amp; Soda'!AM3="","",'M5 Sparkling Water &amp; Soda'!AM3)</f>
        <v/>
      </c>
      <c r="H1209" s="50">
        <f>IF('M5 Sparkling Water &amp; Soda'!N3="","",'M5 Sparkling Water &amp; Soda'!N3)</f>
        <v/>
      </c>
      <c r="I1209" s="34">
        <f>IF('M5 Sparkling Water &amp; Soda'!AJ3="","",'M5 Sparkling Water &amp; Soda'!AJ3)</f>
        <v/>
      </c>
      <c r="J1209" s="34" t="inlineStr">
        <is>
          <t>Premium; selective S&amp;S to retain.</t>
        </is>
      </c>
    </row>
    <row r="1210" ht="28" customHeight="1">
      <c r="A1210" s="34" t="inlineStr">
        <is>
          <t>Spindrift</t>
        </is>
      </c>
      <c r="B1210" s="34" t="inlineStr">
        <is>
          <t>Spindrift Sparkling Water | Lemon | 12 pack 355mL</t>
        </is>
      </c>
      <c r="C1210" s="34" t="inlineStr">
        <is>
          <t>5) Sparkling water &amp; soda</t>
        </is>
      </c>
      <c r="D1210" s="49">
        <f>IF('M5 Sparkling Water &amp; Soda'!F4="","",'M5 Sparkling Water &amp; Soda'!F4)</f>
        <v/>
      </c>
      <c r="E1210" s="52">
        <f>IF('M5 Sparkling Water &amp; Soda'!J4="","",'M5 Sparkling Water &amp; Soda'!J4)</f>
        <v/>
      </c>
      <c r="F1210" s="50">
        <f>IF('M5 Sparkling Water &amp; Soda'!K4="","",'M5 Sparkling Water &amp; Soda'!K4)</f>
        <v/>
      </c>
      <c r="G1210" s="49">
        <f>IF('M5 Sparkling Water &amp; Soda'!AM4="","",'M5 Sparkling Water &amp; Soda'!AM4)</f>
        <v/>
      </c>
      <c r="H1210" s="50">
        <f>IF('M5 Sparkling Water &amp; Soda'!N4="","",'M5 Sparkling Water &amp; Soda'!N4)</f>
        <v/>
      </c>
      <c r="I1210" s="34">
        <f>IF('M5 Sparkling Water &amp; Soda'!AJ4="","",'M5 Sparkling Water &amp; Soda'!AJ4)</f>
        <v/>
      </c>
      <c r="J1210" s="34" t="inlineStr">
        <is>
          <t>Premium; selective S&amp;S to retain.</t>
        </is>
      </c>
    </row>
    <row r="1211" ht="28" customHeight="1">
      <c r="A1211" s="34" t="inlineStr">
        <is>
          <t>Spindrift</t>
        </is>
      </c>
      <c r="B1211" s="34" t="inlineStr">
        <is>
          <t>Spindrift Sparkling Water | Lemon | 15 pack 355mL</t>
        </is>
      </c>
      <c r="C1211" s="34" t="inlineStr">
        <is>
          <t>5) Sparkling water &amp; soda</t>
        </is>
      </c>
      <c r="D1211" s="49">
        <f>IF('M5 Sparkling Water &amp; Soda'!F5="","",'M5 Sparkling Water &amp; Soda'!F5)</f>
        <v/>
      </c>
      <c r="E1211" s="52">
        <f>IF('M5 Sparkling Water &amp; Soda'!J5="","",'M5 Sparkling Water &amp; Soda'!J5)</f>
        <v/>
      </c>
      <c r="F1211" s="50">
        <f>IF('M5 Sparkling Water &amp; Soda'!K5="","",'M5 Sparkling Water &amp; Soda'!K5)</f>
        <v/>
      </c>
      <c r="G1211" s="49">
        <f>IF('M5 Sparkling Water &amp; Soda'!AM5="","",'M5 Sparkling Water &amp; Soda'!AM5)</f>
        <v/>
      </c>
      <c r="H1211" s="50">
        <f>IF('M5 Sparkling Water &amp; Soda'!N5="","",'M5 Sparkling Water &amp; Soda'!N5)</f>
        <v/>
      </c>
      <c r="I1211" s="34">
        <f>IF('M5 Sparkling Water &amp; Soda'!AJ5="","",'M5 Sparkling Water &amp; Soda'!AJ5)</f>
        <v/>
      </c>
      <c r="J1211" s="34" t="inlineStr">
        <is>
          <t>Premium; selective S&amp;S to retain.</t>
        </is>
      </c>
    </row>
    <row r="1212" ht="28" customHeight="1">
      <c r="A1212" s="34" t="inlineStr">
        <is>
          <t>Spindrift</t>
        </is>
      </c>
      <c r="B1212" s="34" t="inlineStr">
        <is>
          <t>Spindrift Sparkling Water | Lemon | 18 pack 355mL</t>
        </is>
      </c>
      <c r="C1212" s="34" t="inlineStr">
        <is>
          <t>5) Sparkling water &amp; soda</t>
        </is>
      </c>
      <c r="D1212" s="49">
        <f>IF('M5 Sparkling Water &amp; Soda'!F6="","",'M5 Sparkling Water &amp; Soda'!F6)</f>
        <v/>
      </c>
      <c r="E1212" s="52">
        <f>IF('M5 Sparkling Water &amp; Soda'!J6="","",'M5 Sparkling Water &amp; Soda'!J6)</f>
        <v/>
      </c>
      <c r="F1212" s="50">
        <f>IF('M5 Sparkling Water &amp; Soda'!K6="","",'M5 Sparkling Water &amp; Soda'!K6)</f>
        <v/>
      </c>
      <c r="G1212" s="49">
        <f>IF('M5 Sparkling Water &amp; Soda'!AM6="","",'M5 Sparkling Water &amp; Soda'!AM6)</f>
        <v/>
      </c>
      <c r="H1212" s="50">
        <f>IF('M5 Sparkling Water &amp; Soda'!N6="","",'M5 Sparkling Water &amp; Soda'!N6)</f>
        <v/>
      </c>
      <c r="I1212" s="34">
        <f>IF('M5 Sparkling Water &amp; Soda'!AJ6="","",'M5 Sparkling Water &amp; Soda'!AJ6)</f>
        <v/>
      </c>
      <c r="J1212" s="34" t="inlineStr">
        <is>
          <t>Premium; selective S&amp;S to retain.</t>
        </is>
      </c>
    </row>
    <row r="1213" ht="28" customHeight="1">
      <c r="A1213" s="34" t="inlineStr">
        <is>
          <t>Spindrift</t>
        </is>
      </c>
      <c r="B1213" s="34" t="inlineStr">
        <is>
          <t>Spindrift Sparkling Water | Lemon | 24 pack 355mL</t>
        </is>
      </c>
      <c r="C1213" s="34" t="inlineStr">
        <is>
          <t>5) Sparkling water &amp; soda</t>
        </is>
      </c>
      <c r="D1213" s="49">
        <f>IF('M5 Sparkling Water &amp; Soda'!F7="","",'M5 Sparkling Water &amp; Soda'!F7)</f>
        <v/>
      </c>
      <c r="E1213" s="52">
        <f>IF('M5 Sparkling Water &amp; Soda'!J7="","",'M5 Sparkling Water &amp; Soda'!J7)</f>
        <v/>
      </c>
      <c r="F1213" s="50">
        <f>IF('M5 Sparkling Water &amp; Soda'!K7="","",'M5 Sparkling Water &amp; Soda'!K7)</f>
        <v/>
      </c>
      <c r="G1213" s="49">
        <f>IF('M5 Sparkling Water &amp; Soda'!AM7="","",'M5 Sparkling Water &amp; Soda'!AM7)</f>
        <v/>
      </c>
      <c r="H1213" s="50">
        <f>IF('M5 Sparkling Water &amp; Soda'!N7="","",'M5 Sparkling Water &amp; Soda'!N7)</f>
        <v/>
      </c>
      <c r="I1213" s="34">
        <f>IF('M5 Sparkling Water &amp; Soda'!AJ7="","",'M5 Sparkling Water &amp; Soda'!AJ7)</f>
        <v/>
      </c>
      <c r="J1213" s="34" t="inlineStr">
        <is>
          <t>Premium; selective S&amp;S to retain.</t>
        </is>
      </c>
    </row>
    <row r="1214" ht="28" customHeight="1">
      <c r="A1214" s="34" t="inlineStr">
        <is>
          <t>Spindrift</t>
        </is>
      </c>
      <c r="B1214" s="34" t="inlineStr">
        <is>
          <t>Spindrift Sparkling Water | Raspberry Lime | single 355mL</t>
        </is>
      </c>
      <c r="C1214" s="34" t="inlineStr">
        <is>
          <t>5) Sparkling water &amp; soda</t>
        </is>
      </c>
      <c r="D1214" s="49">
        <f>IF('M5 Sparkling Water &amp; Soda'!F8="","",'M5 Sparkling Water &amp; Soda'!F8)</f>
        <v/>
      </c>
      <c r="E1214" s="52">
        <f>IF('M5 Sparkling Water &amp; Soda'!J8="","",'M5 Sparkling Water &amp; Soda'!J8)</f>
        <v/>
      </c>
      <c r="F1214" s="50">
        <f>IF('M5 Sparkling Water &amp; Soda'!K8="","",'M5 Sparkling Water &amp; Soda'!K8)</f>
        <v/>
      </c>
      <c r="G1214" s="49">
        <f>IF('M5 Sparkling Water &amp; Soda'!AM8="","",'M5 Sparkling Water &amp; Soda'!AM8)</f>
        <v/>
      </c>
      <c r="H1214" s="50">
        <f>IF('M5 Sparkling Water &amp; Soda'!N8="","",'M5 Sparkling Water &amp; Soda'!N8)</f>
        <v/>
      </c>
      <c r="I1214" s="34">
        <f>IF('M5 Sparkling Water &amp; Soda'!AJ8="","",'M5 Sparkling Water &amp; Soda'!AJ8)</f>
        <v/>
      </c>
      <c r="J1214" s="34" t="inlineStr">
        <is>
          <t>Premium; selective S&amp;S to retain.</t>
        </is>
      </c>
    </row>
    <row r="1215" ht="28" customHeight="1">
      <c r="A1215" s="34" t="inlineStr">
        <is>
          <t>Spindrift</t>
        </is>
      </c>
      <c r="B1215" s="34" t="inlineStr">
        <is>
          <t>Spindrift Sparkling Water | Raspberry Lime | 8 pack 355mL</t>
        </is>
      </c>
      <c r="C1215" s="34" t="inlineStr">
        <is>
          <t>5) Sparkling water &amp; soda</t>
        </is>
      </c>
      <c r="D1215" s="49">
        <f>IF('M5 Sparkling Water &amp; Soda'!F9="","",'M5 Sparkling Water &amp; Soda'!F9)</f>
        <v/>
      </c>
      <c r="E1215" s="52">
        <f>IF('M5 Sparkling Water &amp; Soda'!J9="","",'M5 Sparkling Water &amp; Soda'!J9)</f>
        <v/>
      </c>
      <c r="F1215" s="50">
        <f>IF('M5 Sparkling Water &amp; Soda'!K9="","",'M5 Sparkling Water &amp; Soda'!K9)</f>
        <v/>
      </c>
      <c r="G1215" s="49">
        <f>IF('M5 Sparkling Water &amp; Soda'!AM9="","",'M5 Sparkling Water &amp; Soda'!AM9)</f>
        <v/>
      </c>
      <c r="H1215" s="50">
        <f>IF('M5 Sparkling Water &amp; Soda'!N9="","",'M5 Sparkling Water &amp; Soda'!N9)</f>
        <v/>
      </c>
      <c r="I1215" s="34">
        <f>IF('M5 Sparkling Water &amp; Soda'!AJ9="","",'M5 Sparkling Water &amp; Soda'!AJ9)</f>
        <v/>
      </c>
      <c r="J1215" s="34" t="inlineStr">
        <is>
          <t>Premium; selective S&amp;S to retain.</t>
        </is>
      </c>
    </row>
    <row r="1216" ht="28" customHeight="1">
      <c r="A1216" s="34" t="inlineStr">
        <is>
          <t>Spindrift</t>
        </is>
      </c>
      <c r="B1216" s="34" t="inlineStr">
        <is>
          <t>Spindrift Sparkling Water | Raspberry Lime | 12 pack 355mL</t>
        </is>
      </c>
      <c r="C1216" s="34" t="inlineStr">
        <is>
          <t>5) Sparkling water &amp; soda</t>
        </is>
      </c>
      <c r="D1216" s="49">
        <f>IF('M5 Sparkling Water &amp; Soda'!F10="","",'M5 Sparkling Water &amp; Soda'!F10)</f>
        <v/>
      </c>
      <c r="E1216" s="52">
        <f>IF('M5 Sparkling Water &amp; Soda'!J10="","",'M5 Sparkling Water &amp; Soda'!J10)</f>
        <v/>
      </c>
      <c r="F1216" s="50">
        <f>IF('M5 Sparkling Water &amp; Soda'!K10="","",'M5 Sparkling Water &amp; Soda'!K10)</f>
        <v/>
      </c>
      <c r="G1216" s="49">
        <f>IF('M5 Sparkling Water &amp; Soda'!AM10="","",'M5 Sparkling Water &amp; Soda'!AM10)</f>
        <v/>
      </c>
      <c r="H1216" s="50">
        <f>IF('M5 Sparkling Water &amp; Soda'!N10="","",'M5 Sparkling Water &amp; Soda'!N10)</f>
        <v/>
      </c>
      <c r="I1216" s="34">
        <f>IF('M5 Sparkling Water &amp; Soda'!AJ10="","",'M5 Sparkling Water &amp; Soda'!AJ10)</f>
        <v/>
      </c>
      <c r="J1216" s="34" t="inlineStr">
        <is>
          <t>Premium; selective S&amp;S to retain.</t>
        </is>
      </c>
    </row>
    <row r="1217" ht="28" customHeight="1">
      <c r="A1217" s="34" t="inlineStr">
        <is>
          <t>Spindrift</t>
        </is>
      </c>
      <c r="B1217" s="34" t="inlineStr">
        <is>
          <t>Spindrift Sparkling Water | Raspberry Lime | 15 pack 355mL</t>
        </is>
      </c>
      <c r="C1217" s="34" t="inlineStr">
        <is>
          <t>5) Sparkling water &amp; soda</t>
        </is>
      </c>
      <c r="D1217" s="49">
        <f>IF('M5 Sparkling Water &amp; Soda'!F11="","",'M5 Sparkling Water &amp; Soda'!F11)</f>
        <v/>
      </c>
      <c r="E1217" s="52">
        <f>IF('M5 Sparkling Water &amp; Soda'!J11="","",'M5 Sparkling Water &amp; Soda'!J11)</f>
        <v/>
      </c>
      <c r="F1217" s="50">
        <f>IF('M5 Sparkling Water &amp; Soda'!K11="","",'M5 Sparkling Water &amp; Soda'!K11)</f>
        <v/>
      </c>
      <c r="G1217" s="49">
        <f>IF('M5 Sparkling Water &amp; Soda'!AM11="","",'M5 Sparkling Water &amp; Soda'!AM11)</f>
        <v/>
      </c>
      <c r="H1217" s="50">
        <f>IF('M5 Sparkling Water &amp; Soda'!N11="","",'M5 Sparkling Water &amp; Soda'!N11)</f>
        <v/>
      </c>
      <c r="I1217" s="34">
        <f>IF('M5 Sparkling Water &amp; Soda'!AJ11="","",'M5 Sparkling Water &amp; Soda'!AJ11)</f>
        <v/>
      </c>
      <c r="J1217" s="34" t="inlineStr">
        <is>
          <t>Premium; selective S&amp;S to retain.</t>
        </is>
      </c>
    </row>
    <row r="1218" ht="28" customHeight="1">
      <c r="A1218" s="34" t="inlineStr">
        <is>
          <t>Spindrift</t>
        </is>
      </c>
      <c r="B1218" s="34" t="inlineStr">
        <is>
          <t>Spindrift Sparkling Water | Raspberry Lime | 18 pack 355mL</t>
        </is>
      </c>
      <c r="C1218" s="34" t="inlineStr">
        <is>
          <t>5) Sparkling water &amp; soda</t>
        </is>
      </c>
      <c r="D1218" s="49">
        <f>IF('M5 Sparkling Water &amp; Soda'!F12="","",'M5 Sparkling Water &amp; Soda'!F12)</f>
        <v/>
      </c>
      <c r="E1218" s="52">
        <f>IF('M5 Sparkling Water &amp; Soda'!J12="","",'M5 Sparkling Water &amp; Soda'!J12)</f>
        <v/>
      </c>
      <c r="F1218" s="50">
        <f>IF('M5 Sparkling Water &amp; Soda'!K12="","",'M5 Sparkling Water &amp; Soda'!K12)</f>
        <v/>
      </c>
      <c r="G1218" s="49">
        <f>IF('M5 Sparkling Water &amp; Soda'!AM12="","",'M5 Sparkling Water &amp; Soda'!AM12)</f>
        <v/>
      </c>
      <c r="H1218" s="50">
        <f>IF('M5 Sparkling Water &amp; Soda'!N12="","",'M5 Sparkling Water &amp; Soda'!N12)</f>
        <v/>
      </c>
      <c r="I1218" s="34">
        <f>IF('M5 Sparkling Water &amp; Soda'!AJ12="","",'M5 Sparkling Water &amp; Soda'!AJ12)</f>
        <v/>
      </c>
      <c r="J1218" s="34" t="inlineStr">
        <is>
          <t>Premium; selective S&amp;S to retain.</t>
        </is>
      </c>
    </row>
    <row r="1219" ht="28" customHeight="1">
      <c r="A1219" s="34" t="inlineStr">
        <is>
          <t>Spindrift</t>
        </is>
      </c>
      <c r="B1219" s="34" t="inlineStr">
        <is>
          <t>Spindrift Sparkling Water | Raspberry Lime | 24 pack 355mL</t>
        </is>
      </c>
      <c r="C1219" s="34" t="inlineStr">
        <is>
          <t>5) Sparkling water &amp; soda</t>
        </is>
      </c>
      <c r="D1219" s="49">
        <f>IF('M5 Sparkling Water &amp; Soda'!F13="","",'M5 Sparkling Water &amp; Soda'!F13)</f>
        <v/>
      </c>
      <c r="E1219" s="52">
        <f>IF('M5 Sparkling Water &amp; Soda'!J13="","",'M5 Sparkling Water &amp; Soda'!J13)</f>
        <v/>
      </c>
      <c r="F1219" s="50">
        <f>IF('M5 Sparkling Water &amp; Soda'!K13="","",'M5 Sparkling Water &amp; Soda'!K13)</f>
        <v/>
      </c>
      <c r="G1219" s="49">
        <f>IF('M5 Sparkling Water &amp; Soda'!AM13="","",'M5 Sparkling Water &amp; Soda'!AM13)</f>
        <v/>
      </c>
      <c r="H1219" s="50">
        <f>IF('M5 Sparkling Water &amp; Soda'!N13="","",'M5 Sparkling Water &amp; Soda'!N13)</f>
        <v/>
      </c>
      <c r="I1219" s="34">
        <f>IF('M5 Sparkling Water &amp; Soda'!AJ13="","",'M5 Sparkling Water &amp; Soda'!AJ13)</f>
        <v/>
      </c>
      <c r="J1219" s="34" t="inlineStr">
        <is>
          <t>Premium; selective S&amp;S to retain.</t>
        </is>
      </c>
    </row>
    <row r="1220" ht="28" customHeight="1">
      <c r="A1220" s="34" t="inlineStr">
        <is>
          <t>Spindrift</t>
        </is>
      </c>
      <c r="B1220" s="34" t="inlineStr">
        <is>
          <t>Spindrift Sparkling Water | Grapefruit | single 355mL</t>
        </is>
      </c>
      <c r="C1220" s="34" t="inlineStr">
        <is>
          <t>5) Sparkling water &amp; soda</t>
        </is>
      </c>
      <c r="D1220" s="49">
        <f>IF('M5 Sparkling Water &amp; Soda'!F14="","",'M5 Sparkling Water &amp; Soda'!F14)</f>
        <v/>
      </c>
      <c r="E1220" s="52">
        <f>IF('M5 Sparkling Water &amp; Soda'!J14="","",'M5 Sparkling Water &amp; Soda'!J14)</f>
        <v/>
      </c>
      <c r="F1220" s="50">
        <f>IF('M5 Sparkling Water &amp; Soda'!K14="","",'M5 Sparkling Water &amp; Soda'!K14)</f>
        <v/>
      </c>
      <c r="G1220" s="49">
        <f>IF('M5 Sparkling Water &amp; Soda'!AM14="","",'M5 Sparkling Water &amp; Soda'!AM14)</f>
        <v/>
      </c>
      <c r="H1220" s="50">
        <f>IF('M5 Sparkling Water &amp; Soda'!N14="","",'M5 Sparkling Water &amp; Soda'!N14)</f>
        <v/>
      </c>
      <c r="I1220" s="34">
        <f>IF('M5 Sparkling Water &amp; Soda'!AJ14="","",'M5 Sparkling Water &amp; Soda'!AJ14)</f>
        <v/>
      </c>
      <c r="J1220" s="34" t="inlineStr">
        <is>
          <t>Premium; selective S&amp;S to retain.</t>
        </is>
      </c>
    </row>
    <row r="1221" ht="28" customHeight="1">
      <c r="A1221" s="34" t="inlineStr">
        <is>
          <t>Spindrift</t>
        </is>
      </c>
      <c r="B1221" s="34" t="inlineStr">
        <is>
          <t>Spindrift Sparkling Water | Grapefruit | 8 pack 355mL</t>
        </is>
      </c>
      <c r="C1221" s="34" t="inlineStr">
        <is>
          <t>5) Sparkling water &amp; soda</t>
        </is>
      </c>
      <c r="D1221" s="49">
        <f>IF('M5 Sparkling Water &amp; Soda'!F15="","",'M5 Sparkling Water &amp; Soda'!F15)</f>
        <v/>
      </c>
      <c r="E1221" s="52">
        <f>IF('M5 Sparkling Water &amp; Soda'!J15="","",'M5 Sparkling Water &amp; Soda'!J15)</f>
        <v/>
      </c>
      <c r="F1221" s="50">
        <f>IF('M5 Sparkling Water &amp; Soda'!K15="","",'M5 Sparkling Water &amp; Soda'!K15)</f>
        <v/>
      </c>
      <c r="G1221" s="49">
        <f>IF('M5 Sparkling Water &amp; Soda'!AM15="","",'M5 Sparkling Water &amp; Soda'!AM15)</f>
        <v/>
      </c>
      <c r="H1221" s="50">
        <f>IF('M5 Sparkling Water &amp; Soda'!N15="","",'M5 Sparkling Water &amp; Soda'!N15)</f>
        <v/>
      </c>
      <c r="I1221" s="34">
        <f>IF('M5 Sparkling Water &amp; Soda'!AJ15="","",'M5 Sparkling Water &amp; Soda'!AJ15)</f>
        <v/>
      </c>
      <c r="J1221" s="34" t="inlineStr">
        <is>
          <t>Premium; selective S&amp;S to retain.</t>
        </is>
      </c>
    </row>
    <row r="1222" ht="28" customHeight="1">
      <c r="A1222" s="34" t="inlineStr">
        <is>
          <t>Spindrift</t>
        </is>
      </c>
      <c r="B1222" s="34" t="inlineStr">
        <is>
          <t>Spindrift Sparkling Water | Grapefruit | 12 pack 355mL</t>
        </is>
      </c>
      <c r="C1222" s="34" t="inlineStr">
        <is>
          <t>5) Sparkling water &amp; soda</t>
        </is>
      </c>
      <c r="D1222" s="49">
        <f>IF('M5 Sparkling Water &amp; Soda'!F16="","",'M5 Sparkling Water &amp; Soda'!F16)</f>
        <v/>
      </c>
      <c r="E1222" s="52">
        <f>IF('M5 Sparkling Water &amp; Soda'!J16="","",'M5 Sparkling Water &amp; Soda'!J16)</f>
        <v/>
      </c>
      <c r="F1222" s="50">
        <f>IF('M5 Sparkling Water &amp; Soda'!K16="","",'M5 Sparkling Water &amp; Soda'!K16)</f>
        <v/>
      </c>
      <c r="G1222" s="49">
        <f>IF('M5 Sparkling Water &amp; Soda'!AM16="","",'M5 Sparkling Water &amp; Soda'!AM16)</f>
        <v/>
      </c>
      <c r="H1222" s="50">
        <f>IF('M5 Sparkling Water &amp; Soda'!N16="","",'M5 Sparkling Water &amp; Soda'!N16)</f>
        <v/>
      </c>
      <c r="I1222" s="34">
        <f>IF('M5 Sparkling Water &amp; Soda'!AJ16="","",'M5 Sparkling Water &amp; Soda'!AJ16)</f>
        <v/>
      </c>
      <c r="J1222" s="34" t="inlineStr">
        <is>
          <t>Premium; selective S&amp;S to retain.</t>
        </is>
      </c>
    </row>
    <row r="1223" ht="28" customHeight="1">
      <c r="A1223" s="34" t="inlineStr">
        <is>
          <t>Spindrift</t>
        </is>
      </c>
      <c r="B1223" s="34" t="inlineStr">
        <is>
          <t>Spindrift Sparkling Water | Grapefruit | 15 pack 355mL</t>
        </is>
      </c>
      <c r="C1223" s="34" t="inlineStr">
        <is>
          <t>5) Sparkling water &amp; soda</t>
        </is>
      </c>
      <c r="D1223" s="49">
        <f>IF('M5 Sparkling Water &amp; Soda'!F17="","",'M5 Sparkling Water &amp; Soda'!F17)</f>
        <v/>
      </c>
      <c r="E1223" s="52">
        <f>IF('M5 Sparkling Water &amp; Soda'!J17="","",'M5 Sparkling Water &amp; Soda'!J17)</f>
        <v/>
      </c>
      <c r="F1223" s="50">
        <f>IF('M5 Sparkling Water &amp; Soda'!K17="","",'M5 Sparkling Water &amp; Soda'!K17)</f>
        <v/>
      </c>
      <c r="G1223" s="49">
        <f>IF('M5 Sparkling Water &amp; Soda'!AM17="","",'M5 Sparkling Water &amp; Soda'!AM17)</f>
        <v/>
      </c>
      <c r="H1223" s="50">
        <f>IF('M5 Sparkling Water &amp; Soda'!N17="","",'M5 Sparkling Water &amp; Soda'!N17)</f>
        <v/>
      </c>
      <c r="I1223" s="34">
        <f>IF('M5 Sparkling Water &amp; Soda'!AJ17="","",'M5 Sparkling Water &amp; Soda'!AJ17)</f>
        <v/>
      </c>
      <c r="J1223" s="34" t="inlineStr">
        <is>
          <t>Premium; selective S&amp;S to retain.</t>
        </is>
      </c>
    </row>
    <row r="1224" ht="28" customHeight="1">
      <c r="A1224" s="34" t="inlineStr">
        <is>
          <t>Spindrift</t>
        </is>
      </c>
      <c r="B1224" s="34" t="inlineStr">
        <is>
          <t>Spindrift Sparkling Water | Grapefruit | 18 pack 355mL</t>
        </is>
      </c>
      <c r="C1224" s="34" t="inlineStr">
        <is>
          <t>5) Sparkling water &amp; soda</t>
        </is>
      </c>
      <c r="D1224" s="49">
        <f>IF('M5 Sparkling Water &amp; Soda'!F18="","",'M5 Sparkling Water &amp; Soda'!F18)</f>
        <v/>
      </c>
      <c r="E1224" s="52">
        <f>IF('M5 Sparkling Water &amp; Soda'!J18="","",'M5 Sparkling Water &amp; Soda'!J18)</f>
        <v/>
      </c>
      <c r="F1224" s="50">
        <f>IF('M5 Sparkling Water &amp; Soda'!K18="","",'M5 Sparkling Water &amp; Soda'!K18)</f>
        <v/>
      </c>
      <c r="G1224" s="49">
        <f>IF('M5 Sparkling Water &amp; Soda'!AM18="","",'M5 Sparkling Water &amp; Soda'!AM18)</f>
        <v/>
      </c>
      <c r="H1224" s="50">
        <f>IF('M5 Sparkling Water &amp; Soda'!N18="","",'M5 Sparkling Water &amp; Soda'!N18)</f>
        <v/>
      </c>
      <c r="I1224" s="34">
        <f>IF('M5 Sparkling Water &amp; Soda'!AJ18="","",'M5 Sparkling Water &amp; Soda'!AJ18)</f>
        <v/>
      </c>
      <c r="J1224" s="34" t="inlineStr">
        <is>
          <t>Premium; selective S&amp;S to retain.</t>
        </is>
      </c>
    </row>
    <row r="1225" ht="28" customHeight="1">
      <c r="A1225" s="34" t="inlineStr">
        <is>
          <t>Spindrift</t>
        </is>
      </c>
      <c r="B1225" s="34" t="inlineStr">
        <is>
          <t>Spindrift Sparkling Water | Grapefruit | 24 pack 355mL</t>
        </is>
      </c>
      <c r="C1225" s="34" t="inlineStr">
        <is>
          <t>5) Sparkling water &amp; soda</t>
        </is>
      </c>
      <c r="D1225" s="49">
        <f>IF('M5 Sparkling Water &amp; Soda'!F19="","",'M5 Sparkling Water &amp; Soda'!F19)</f>
        <v/>
      </c>
      <c r="E1225" s="52">
        <f>IF('M5 Sparkling Water &amp; Soda'!J19="","",'M5 Sparkling Water &amp; Soda'!J19)</f>
        <v/>
      </c>
      <c r="F1225" s="50">
        <f>IF('M5 Sparkling Water &amp; Soda'!K19="","",'M5 Sparkling Water &amp; Soda'!K19)</f>
        <v/>
      </c>
      <c r="G1225" s="49">
        <f>IF('M5 Sparkling Water &amp; Soda'!AM19="","",'M5 Sparkling Water &amp; Soda'!AM19)</f>
        <v/>
      </c>
      <c r="H1225" s="50">
        <f>IF('M5 Sparkling Water &amp; Soda'!N19="","",'M5 Sparkling Water &amp; Soda'!N19)</f>
        <v/>
      </c>
      <c r="I1225" s="34">
        <f>IF('M5 Sparkling Water &amp; Soda'!AJ19="","",'M5 Sparkling Water &amp; Soda'!AJ19)</f>
        <v/>
      </c>
      <c r="J1225" s="34" t="inlineStr">
        <is>
          <t>Premium; selective S&amp;S to retain.</t>
        </is>
      </c>
    </row>
    <row r="1226" ht="28" customHeight="1">
      <c r="A1226" s="34" t="inlineStr">
        <is>
          <t>Spindrift</t>
        </is>
      </c>
      <c r="B1226" s="34" t="inlineStr">
        <is>
          <t>Spindrift Sparkling Water | Half-Tea Half-Lemon | single 355mL</t>
        </is>
      </c>
      <c r="C1226" s="34" t="inlineStr">
        <is>
          <t>5) Sparkling water &amp; soda</t>
        </is>
      </c>
      <c r="D1226" s="49">
        <f>IF('M5 Sparkling Water &amp; Soda'!F20="","",'M5 Sparkling Water &amp; Soda'!F20)</f>
        <v/>
      </c>
      <c r="E1226" s="52">
        <f>IF('M5 Sparkling Water &amp; Soda'!J20="","",'M5 Sparkling Water &amp; Soda'!J20)</f>
        <v/>
      </c>
      <c r="F1226" s="50">
        <f>IF('M5 Sparkling Water &amp; Soda'!K20="","",'M5 Sparkling Water &amp; Soda'!K20)</f>
        <v/>
      </c>
      <c r="G1226" s="49">
        <f>IF('M5 Sparkling Water &amp; Soda'!AM20="","",'M5 Sparkling Water &amp; Soda'!AM20)</f>
        <v/>
      </c>
      <c r="H1226" s="50">
        <f>IF('M5 Sparkling Water &amp; Soda'!N20="","",'M5 Sparkling Water &amp; Soda'!N20)</f>
        <v/>
      </c>
      <c r="I1226" s="34">
        <f>IF('M5 Sparkling Water &amp; Soda'!AJ20="","",'M5 Sparkling Water &amp; Soda'!AJ20)</f>
        <v/>
      </c>
      <c r="J1226" s="34" t="inlineStr">
        <is>
          <t>Premium; selective S&amp;S to retain.</t>
        </is>
      </c>
    </row>
    <row r="1227" ht="28" customHeight="1">
      <c r="A1227" s="34" t="inlineStr">
        <is>
          <t>Spindrift</t>
        </is>
      </c>
      <c r="B1227" s="34" t="inlineStr">
        <is>
          <t>Spindrift Sparkling Water | Half-Tea Half-Lemon | 8 pack 355mL</t>
        </is>
      </c>
      <c r="C1227" s="34" t="inlineStr">
        <is>
          <t>5) Sparkling water &amp; soda</t>
        </is>
      </c>
      <c r="D1227" s="49">
        <f>IF('M5 Sparkling Water &amp; Soda'!F21="","",'M5 Sparkling Water &amp; Soda'!F21)</f>
        <v/>
      </c>
      <c r="E1227" s="52">
        <f>IF('M5 Sparkling Water &amp; Soda'!J21="","",'M5 Sparkling Water &amp; Soda'!J21)</f>
        <v/>
      </c>
      <c r="F1227" s="50">
        <f>IF('M5 Sparkling Water &amp; Soda'!K21="","",'M5 Sparkling Water &amp; Soda'!K21)</f>
        <v/>
      </c>
      <c r="G1227" s="49">
        <f>IF('M5 Sparkling Water &amp; Soda'!AM21="","",'M5 Sparkling Water &amp; Soda'!AM21)</f>
        <v/>
      </c>
      <c r="H1227" s="50">
        <f>IF('M5 Sparkling Water &amp; Soda'!N21="","",'M5 Sparkling Water &amp; Soda'!N21)</f>
        <v/>
      </c>
      <c r="I1227" s="34">
        <f>IF('M5 Sparkling Water &amp; Soda'!AJ21="","",'M5 Sparkling Water &amp; Soda'!AJ21)</f>
        <v/>
      </c>
      <c r="J1227" s="34" t="inlineStr">
        <is>
          <t>Premium; selective S&amp;S to retain.</t>
        </is>
      </c>
    </row>
    <row r="1228" ht="28" customHeight="1">
      <c r="A1228" s="34" t="inlineStr">
        <is>
          <t>Spindrift</t>
        </is>
      </c>
      <c r="B1228" s="34" t="inlineStr">
        <is>
          <t>Spindrift Sparkling Water | Half-Tea Half-Lemon | 12 pack 355mL</t>
        </is>
      </c>
      <c r="C1228" s="34" t="inlineStr">
        <is>
          <t>5) Sparkling water &amp; soda</t>
        </is>
      </c>
      <c r="D1228" s="49">
        <f>IF('M5 Sparkling Water &amp; Soda'!F22="","",'M5 Sparkling Water &amp; Soda'!F22)</f>
        <v/>
      </c>
      <c r="E1228" s="52">
        <f>IF('M5 Sparkling Water &amp; Soda'!J22="","",'M5 Sparkling Water &amp; Soda'!J22)</f>
        <v/>
      </c>
      <c r="F1228" s="50">
        <f>IF('M5 Sparkling Water &amp; Soda'!K22="","",'M5 Sparkling Water &amp; Soda'!K22)</f>
        <v/>
      </c>
      <c r="G1228" s="49">
        <f>IF('M5 Sparkling Water &amp; Soda'!AM22="","",'M5 Sparkling Water &amp; Soda'!AM22)</f>
        <v/>
      </c>
      <c r="H1228" s="50">
        <f>IF('M5 Sparkling Water &amp; Soda'!N22="","",'M5 Sparkling Water &amp; Soda'!N22)</f>
        <v/>
      </c>
      <c r="I1228" s="34">
        <f>IF('M5 Sparkling Water &amp; Soda'!AJ22="","",'M5 Sparkling Water &amp; Soda'!AJ22)</f>
        <v/>
      </c>
      <c r="J1228" s="34" t="inlineStr">
        <is>
          <t>Premium; selective S&amp;S to retain.</t>
        </is>
      </c>
    </row>
    <row r="1229" ht="28" customHeight="1">
      <c r="A1229" s="34" t="inlineStr">
        <is>
          <t>Spindrift</t>
        </is>
      </c>
      <c r="B1229" s="34" t="inlineStr">
        <is>
          <t>Spindrift Sparkling Water | Half-Tea Half-Lemon | 15 pack 355mL</t>
        </is>
      </c>
      <c r="C1229" s="34" t="inlineStr">
        <is>
          <t>5) Sparkling water &amp; soda</t>
        </is>
      </c>
      <c r="D1229" s="49">
        <f>IF('M5 Sparkling Water &amp; Soda'!F23="","",'M5 Sparkling Water &amp; Soda'!F23)</f>
        <v/>
      </c>
      <c r="E1229" s="52">
        <f>IF('M5 Sparkling Water &amp; Soda'!J23="","",'M5 Sparkling Water &amp; Soda'!J23)</f>
        <v/>
      </c>
      <c r="F1229" s="50">
        <f>IF('M5 Sparkling Water &amp; Soda'!K23="","",'M5 Sparkling Water &amp; Soda'!K23)</f>
        <v/>
      </c>
      <c r="G1229" s="49">
        <f>IF('M5 Sparkling Water &amp; Soda'!AM23="","",'M5 Sparkling Water &amp; Soda'!AM23)</f>
        <v/>
      </c>
      <c r="H1229" s="50">
        <f>IF('M5 Sparkling Water &amp; Soda'!N23="","",'M5 Sparkling Water &amp; Soda'!N23)</f>
        <v/>
      </c>
      <c r="I1229" s="34">
        <f>IF('M5 Sparkling Water &amp; Soda'!AJ23="","",'M5 Sparkling Water &amp; Soda'!AJ23)</f>
        <v/>
      </c>
      <c r="J1229" s="34" t="inlineStr">
        <is>
          <t>Premium; selective S&amp;S to retain.</t>
        </is>
      </c>
    </row>
    <row r="1230" ht="28" customHeight="1">
      <c r="A1230" s="34" t="inlineStr">
        <is>
          <t>Spindrift</t>
        </is>
      </c>
      <c r="B1230" s="34" t="inlineStr">
        <is>
          <t>Spindrift Sparkling Water | Half-Tea Half-Lemon | 18 pack 355mL</t>
        </is>
      </c>
      <c r="C1230" s="34" t="inlineStr">
        <is>
          <t>5) Sparkling water &amp; soda</t>
        </is>
      </c>
      <c r="D1230" s="49">
        <f>IF('M5 Sparkling Water &amp; Soda'!F24="","",'M5 Sparkling Water &amp; Soda'!F24)</f>
        <v/>
      </c>
      <c r="E1230" s="52">
        <f>IF('M5 Sparkling Water &amp; Soda'!J24="","",'M5 Sparkling Water &amp; Soda'!J24)</f>
        <v/>
      </c>
      <c r="F1230" s="50">
        <f>IF('M5 Sparkling Water &amp; Soda'!K24="","",'M5 Sparkling Water &amp; Soda'!K24)</f>
        <v/>
      </c>
      <c r="G1230" s="49">
        <f>IF('M5 Sparkling Water &amp; Soda'!AM24="","",'M5 Sparkling Water &amp; Soda'!AM24)</f>
        <v/>
      </c>
      <c r="H1230" s="50">
        <f>IF('M5 Sparkling Water &amp; Soda'!N24="","",'M5 Sparkling Water &amp; Soda'!N24)</f>
        <v/>
      </c>
      <c r="I1230" s="34">
        <f>IF('M5 Sparkling Water &amp; Soda'!AJ24="","",'M5 Sparkling Water &amp; Soda'!AJ24)</f>
        <v/>
      </c>
      <c r="J1230" s="34" t="inlineStr">
        <is>
          <t>Premium; selective S&amp;S to retain.</t>
        </is>
      </c>
    </row>
    <row r="1231" ht="28" customHeight="1">
      <c r="A1231" s="34" t="inlineStr">
        <is>
          <t>Spindrift</t>
        </is>
      </c>
      <c r="B1231" s="34" t="inlineStr">
        <is>
          <t>Spindrift Sparkling Water | Half-Tea Half-Lemon | 24 pack 355mL</t>
        </is>
      </c>
      <c r="C1231" s="34" t="inlineStr">
        <is>
          <t>5) Sparkling water &amp; soda</t>
        </is>
      </c>
      <c r="D1231" s="49">
        <f>IF('M5 Sparkling Water &amp; Soda'!F25="","",'M5 Sparkling Water &amp; Soda'!F25)</f>
        <v/>
      </c>
      <c r="E1231" s="52">
        <f>IF('M5 Sparkling Water &amp; Soda'!J25="","",'M5 Sparkling Water &amp; Soda'!J25)</f>
        <v/>
      </c>
      <c r="F1231" s="50">
        <f>IF('M5 Sparkling Water &amp; Soda'!K25="","",'M5 Sparkling Water &amp; Soda'!K25)</f>
        <v/>
      </c>
      <c r="G1231" s="49">
        <f>IF('M5 Sparkling Water &amp; Soda'!AM25="","",'M5 Sparkling Water &amp; Soda'!AM25)</f>
        <v/>
      </c>
      <c r="H1231" s="50">
        <f>IF('M5 Sparkling Water &amp; Soda'!N25="","",'M5 Sparkling Water &amp; Soda'!N25)</f>
        <v/>
      </c>
      <c r="I1231" s="34">
        <f>IF('M5 Sparkling Water &amp; Soda'!AJ25="","",'M5 Sparkling Water &amp; Soda'!AJ25)</f>
        <v/>
      </c>
      <c r="J1231" s="34" t="inlineStr">
        <is>
          <t>Premium; selective S&amp;S to retain.</t>
        </is>
      </c>
    </row>
    <row r="1232" ht="28" customHeight="1">
      <c r="A1232" s="34" t="inlineStr">
        <is>
          <t>Spindrift</t>
        </is>
      </c>
      <c r="B1232" s="34" t="inlineStr">
        <is>
          <t>Spindrift Sparkling Water | Pineapple | single 355mL</t>
        </is>
      </c>
      <c r="C1232" s="34" t="inlineStr">
        <is>
          <t>5) Sparkling water &amp; soda</t>
        </is>
      </c>
      <c r="D1232" s="49">
        <f>IF('M5 Sparkling Water &amp; Soda'!F26="","",'M5 Sparkling Water &amp; Soda'!F26)</f>
        <v/>
      </c>
      <c r="E1232" s="52">
        <f>IF('M5 Sparkling Water &amp; Soda'!J26="","",'M5 Sparkling Water &amp; Soda'!J26)</f>
        <v/>
      </c>
      <c r="F1232" s="50">
        <f>IF('M5 Sparkling Water &amp; Soda'!K26="","",'M5 Sparkling Water &amp; Soda'!K26)</f>
        <v/>
      </c>
      <c r="G1232" s="49">
        <f>IF('M5 Sparkling Water &amp; Soda'!AM26="","",'M5 Sparkling Water &amp; Soda'!AM26)</f>
        <v/>
      </c>
      <c r="H1232" s="50">
        <f>IF('M5 Sparkling Water &amp; Soda'!N26="","",'M5 Sparkling Water &amp; Soda'!N26)</f>
        <v/>
      </c>
      <c r="I1232" s="34">
        <f>IF('M5 Sparkling Water &amp; Soda'!AJ26="","",'M5 Sparkling Water &amp; Soda'!AJ26)</f>
        <v/>
      </c>
      <c r="J1232" s="34" t="inlineStr">
        <is>
          <t>Premium; selective S&amp;S to retain.</t>
        </is>
      </c>
    </row>
    <row r="1233" ht="28" customHeight="1">
      <c r="A1233" s="34" t="inlineStr">
        <is>
          <t>Spindrift</t>
        </is>
      </c>
      <c r="B1233" s="34" t="inlineStr">
        <is>
          <t>Spindrift Sparkling Water | Pineapple | 8 pack 355mL</t>
        </is>
      </c>
      <c r="C1233" s="34" t="inlineStr">
        <is>
          <t>5) Sparkling water &amp; soda</t>
        </is>
      </c>
      <c r="D1233" s="49">
        <f>IF('M5 Sparkling Water &amp; Soda'!F27="","",'M5 Sparkling Water &amp; Soda'!F27)</f>
        <v/>
      </c>
      <c r="E1233" s="52">
        <f>IF('M5 Sparkling Water &amp; Soda'!J27="","",'M5 Sparkling Water &amp; Soda'!J27)</f>
        <v/>
      </c>
      <c r="F1233" s="50">
        <f>IF('M5 Sparkling Water &amp; Soda'!K27="","",'M5 Sparkling Water &amp; Soda'!K27)</f>
        <v/>
      </c>
      <c r="G1233" s="49">
        <f>IF('M5 Sparkling Water &amp; Soda'!AM27="","",'M5 Sparkling Water &amp; Soda'!AM27)</f>
        <v/>
      </c>
      <c r="H1233" s="50">
        <f>IF('M5 Sparkling Water &amp; Soda'!N27="","",'M5 Sparkling Water &amp; Soda'!N27)</f>
        <v/>
      </c>
      <c r="I1233" s="34">
        <f>IF('M5 Sparkling Water &amp; Soda'!AJ27="","",'M5 Sparkling Water &amp; Soda'!AJ27)</f>
        <v/>
      </c>
      <c r="J1233" s="34" t="inlineStr">
        <is>
          <t>Premium; selective S&amp;S to retain.</t>
        </is>
      </c>
    </row>
    <row r="1234" ht="28" customHeight="1">
      <c r="A1234" s="34" t="inlineStr">
        <is>
          <t>Spindrift</t>
        </is>
      </c>
      <c r="B1234" s="34" t="inlineStr">
        <is>
          <t>Spindrift Sparkling Water | Pineapple | 12 pack 355mL</t>
        </is>
      </c>
      <c r="C1234" s="34" t="inlineStr">
        <is>
          <t>5) Sparkling water &amp; soda</t>
        </is>
      </c>
      <c r="D1234" s="49">
        <f>IF('M5 Sparkling Water &amp; Soda'!F28="","",'M5 Sparkling Water &amp; Soda'!F28)</f>
        <v/>
      </c>
      <c r="E1234" s="52">
        <f>IF('M5 Sparkling Water &amp; Soda'!J28="","",'M5 Sparkling Water &amp; Soda'!J28)</f>
        <v/>
      </c>
      <c r="F1234" s="50">
        <f>IF('M5 Sparkling Water &amp; Soda'!K28="","",'M5 Sparkling Water &amp; Soda'!K28)</f>
        <v/>
      </c>
      <c r="G1234" s="49">
        <f>IF('M5 Sparkling Water &amp; Soda'!AM28="","",'M5 Sparkling Water &amp; Soda'!AM28)</f>
        <v/>
      </c>
      <c r="H1234" s="50">
        <f>IF('M5 Sparkling Water &amp; Soda'!N28="","",'M5 Sparkling Water &amp; Soda'!N28)</f>
        <v/>
      </c>
      <c r="I1234" s="34">
        <f>IF('M5 Sparkling Water &amp; Soda'!AJ28="","",'M5 Sparkling Water &amp; Soda'!AJ28)</f>
        <v/>
      </c>
      <c r="J1234" s="34" t="inlineStr">
        <is>
          <t>Premium; selective S&amp;S to retain.</t>
        </is>
      </c>
    </row>
    <row r="1235" ht="28" customHeight="1">
      <c r="A1235" s="34" t="inlineStr">
        <is>
          <t>Spindrift</t>
        </is>
      </c>
      <c r="B1235" s="34" t="inlineStr">
        <is>
          <t>Spindrift Sparkling Water | Pineapple | 15 pack 355mL</t>
        </is>
      </c>
      <c r="C1235" s="34" t="inlineStr">
        <is>
          <t>5) Sparkling water &amp; soda</t>
        </is>
      </c>
      <c r="D1235" s="49">
        <f>IF('M5 Sparkling Water &amp; Soda'!F29="","",'M5 Sparkling Water &amp; Soda'!F29)</f>
        <v/>
      </c>
      <c r="E1235" s="52">
        <f>IF('M5 Sparkling Water &amp; Soda'!J29="","",'M5 Sparkling Water &amp; Soda'!J29)</f>
        <v/>
      </c>
      <c r="F1235" s="50">
        <f>IF('M5 Sparkling Water &amp; Soda'!K29="","",'M5 Sparkling Water &amp; Soda'!K29)</f>
        <v/>
      </c>
      <c r="G1235" s="49">
        <f>IF('M5 Sparkling Water &amp; Soda'!AM29="","",'M5 Sparkling Water &amp; Soda'!AM29)</f>
        <v/>
      </c>
      <c r="H1235" s="50">
        <f>IF('M5 Sparkling Water &amp; Soda'!N29="","",'M5 Sparkling Water &amp; Soda'!N29)</f>
        <v/>
      </c>
      <c r="I1235" s="34">
        <f>IF('M5 Sparkling Water &amp; Soda'!AJ29="","",'M5 Sparkling Water &amp; Soda'!AJ29)</f>
        <v/>
      </c>
      <c r="J1235" s="34" t="inlineStr">
        <is>
          <t>Premium; selective S&amp;S to retain.</t>
        </is>
      </c>
    </row>
    <row r="1236" ht="28" customHeight="1">
      <c r="A1236" s="34" t="inlineStr">
        <is>
          <t>Spindrift</t>
        </is>
      </c>
      <c r="B1236" s="34" t="inlineStr">
        <is>
          <t>Spindrift Sparkling Water | Pineapple | 18 pack 355mL</t>
        </is>
      </c>
      <c r="C1236" s="34" t="inlineStr">
        <is>
          <t>5) Sparkling water &amp; soda</t>
        </is>
      </c>
      <c r="D1236" s="49">
        <f>IF('M5 Sparkling Water &amp; Soda'!F30="","",'M5 Sparkling Water &amp; Soda'!F30)</f>
        <v/>
      </c>
      <c r="E1236" s="52">
        <f>IF('M5 Sparkling Water &amp; Soda'!J30="","",'M5 Sparkling Water &amp; Soda'!J30)</f>
        <v/>
      </c>
      <c r="F1236" s="50">
        <f>IF('M5 Sparkling Water &amp; Soda'!K30="","",'M5 Sparkling Water &amp; Soda'!K30)</f>
        <v/>
      </c>
      <c r="G1236" s="49">
        <f>IF('M5 Sparkling Water &amp; Soda'!AM30="","",'M5 Sparkling Water &amp; Soda'!AM30)</f>
        <v/>
      </c>
      <c r="H1236" s="50">
        <f>IF('M5 Sparkling Water &amp; Soda'!N30="","",'M5 Sparkling Water &amp; Soda'!N30)</f>
        <v/>
      </c>
      <c r="I1236" s="34">
        <f>IF('M5 Sparkling Water &amp; Soda'!AJ30="","",'M5 Sparkling Water &amp; Soda'!AJ30)</f>
        <v/>
      </c>
      <c r="J1236" s="34" t="inlineStr">
        <is>
          <t>Premium; selective S&amp;S to retain.</t>
        </is>
      </c>
    </row>
    <row r="1237" ht="28" customHeight="1">
      <c r="A1237" s="34" t="inlineStr">
        <is>
          <t>Spindrift</t>
        </is>
      </c>
      <c r="B1237" s="34" t="inlineStr">
        <is>
          <t>Spindrift Sparkling Water | Pineapple | 24 pack 355mL</t>
        </is>
      </c>
      <c r="C1237" s="34" t="inlineStr">
        <is>
          <t>5) Sparkling water &amp; soda</t>
        </is>
      </c>
      <c r="D1237" s="49">
        <f>IF('M5 Sparkling Water &amp; Soda'!F31="","",'M5 Sparkling Water &amp; Soda'!F31)</f>
        <v/>
      </c>
      <c r="E1237" s="52">
        <f>IF('M5 Sparkling Water &amp; Soda'!J31="","",'M5 Sparkling Water &amp; Soda'!J31)</f>
        <v/>
      </c>
      <c r="F1237" s="50">
        <f>IF('M5 Sparkling Water &amp; Soda'!K31="","",'M5 Sparkling Water &amp; Soda'!K31)</f>
        <v/>
      </c>
      <c r="G1237" s="49">
        <f>IF('M5 Sparkling Water &amp; Soda'!AM31="","",'M5 Sparkling Water &amp; Soda'!AM31)</f>
        <v/>
      </c>
      <c r="H1237" s="50">
        <f>IF('M5 Sparkling Water &amp; Soda'!N31="","",'M5 Sparkling Water &amp; Soda'!N31)</f>
        <v/>
      </c>
      <c r="I1237" s="34">
        <f>IF('M5 Sparkling Water &amp; Soda'!AJ31="","",'M5 Sparkling Water &amp; Soda'!AJ31)</f>
        <v/>
      </c>
      <c r="J1237" s="34" t="inlineStr">
        <is>
          <t>Premium; selective S&amp;S to retain.</t>
        </is>
      </c>
    </row>
    <row r="1238" ht="28" customHeight="1">
      <c r="A1238" s="34" t="inlineStr">
        <is>
          <t>Spindrift</t>
        </is>
      </c>
      <c r="B1238" s="34" t="inlineStr">
        <is>
          <t>Spindrift Sparkling Water | Blackberry | single 355mL</t>
        </is>
      </c>
      <c r="C1238" s="34" t="inlineStr">
        <is>
          <t>5) Sparkling water &amp; soda</t>
        </is>
      </c>
      <c r="D1238" s="49">
        <f>IF('M5 Sparkling Water &amp; Soda'!F32="","",'M5 Sparkling Water &amp; Soda'!F32)</f>
        <v/>
      </c>
      <c r="E1238" s="52">
        <f>IF('M5 Sparkling Water &amp; Soda'!J32="","",'M5 Sparkling Water &amp; Soda'!J32)</f>
        <v/>
      </c>
      <c r="F1238" s="50">
        <f>IF('M5 Sparkling Water &amp; Soda'!K32="","",'M5 Sparkling Water &amp; Soda'!K32)</f>
        <v/>
      </c>
      <c r="G1238" s="49">
        <f>IF('M5 Sparkling Water &amp; Soda'!AM32="","",'M5 Sparkling Water &amp; Soda'!AM32)</f>
        <v/>
      </c>
      <c r="H1238" s="50">
        <f>IF('M5 Sparkling Water &amp; Soda'!N32="","",'M5 Sparkling Water &amp; Soda'!N32)</f>
        <v/>
      </c>
      <c r="I1238" s="34">
        <f>IF('M5 Sparkling Water &amp; Soda'!AJ32="","",'M5 Sparkling Water &amp; Soda'!AJ32)</f>
        <v/>
      </c>
      <c r="J1238" s="34" t="inlineStr">
        <is>
          <t>Premium; selective S&amp;S to retain.</t>
        </is>
      </c>
    </row>
    <row r="1239" ht="28" customHeight="1">
      <c r="A1239" s="34" t="inlineStr">
        <is>
          <t>Spindrift</t>
        </is>
      </c>
      <c r="B1239" s="34" t="inlineStr">
        <is>
          <t>Spindrift Sparkling Water | Blackberry | 8 pack 355mL</t>
        </is>
      </c>
      <c r="C1239" s="34" t="inlineStr">
        <is>
          <t>5) Sparkling water &amp; soda</t>
        </is>
      </c>
      <c r="D1239" s="49">
        <f>IF('M5 Sparkling Water &amp; Soda'!F33="","",'M5 Sparkling Water &amp; Soda'!F33)</f>
        <v/>
      </c>
      <c r="E1239" s="52">
        <f>IF('M5 Sparkling Water &amp; Soda'!J33="","",'M5 Sparkling Water &amp; Soda'!J33)</f>
        <v/>
      </c>
      <c r="F1239" s="50">
        <f>IF('M5 Sparkling Water &amp; Soda'!K33="","",'M5 Sparkling Water &amp; Soda'!K33)</f>
        <v/>
      </c>
      <c r="G1239" s="49">
        <f>IF('M5 Sparkling Water &amp; Soda'!AM33="","",'M5 Sparkling Water &amp; Soda'!AM33)</f>
        <v/>
      </c>
      <c r="H1239" s="50">
        <f>IF('M5 Sparkling Water &amp; Soda'!N33="","",'M5 Sparkling Water &amp; Soda'!N33)</f>
        <v/>
      </c>
      <c r="I1239" s="34">
        <f>IF('M5 Sparkling Water &amp; Soda'!AJ33="","",'M5 Sparkling Water &amp; Soda'!AJ33)</f>
        <v/>
      </c>
      <c r="J1239" s="34" t="inlineStr">
        <is>
          <t>Premium; selective S&amp;S to retain.</t>
        </is>
      </c>
    </row>
    <row r="1240" ht="28" customHeight="1">
      <c r="A1240" s="34" t="inlineStr">
        <is>
          <t>Spindrift</t>
        </is>
      </c>
      <c r="B1240" s="34" t="inlineStr">
        <is>
          <t>Spindrift Sparkling Water | Blackberry | 12 pack 355mL</t>
        </is>
      </c>
      <c r="C1240" s="34" t="inlineStr">
        <is>
          <t>5) Sparkling water &amp; soda</t>
        </is>
      </c>
      <c r="D1240" s="49">
        <f>IF('M5 Sparkling Water &amp; Soda'!F34="","",'M5 Sparkling Water &amp; Soda'!F34)</f>
        <v/>
      </c>
      <c r="E1240" s="52">
        <f>IF('M5 Sparkling Water &amp; Soda'!J34="","",'M5 Sparkling Water &amp; Soda'!J34)</f>
        <v/>
      </c>
      <c r="F1240" s="50">
        <f>IF('M5 Sparkling Water &amp; Soda'!K34="","",'M5 Sparkling Water &amp; Soda'!K34)</f>
        <v/>
      </c>
      <c r="G1240" s="49">
        <f>IF('M5 Sparkling Water &amp; Soda'!AM34="","",'M5 Sparkling Water &amp; Soda'!AM34)</f>
        <v/>
      </c>
      <c r="H1240" s="50">
        <f>IF('M5 Sparkling Water &amp; Soda'!N34="","",'M5 Sparkling Water &amp; Soda'!N34)</f>
        <v/>
      </c>
      <c r="I1240" s="34">
        <f>IF('M5 Sparkling Water &amp; Soda'!AJ34="","",'M5 Sparkling Water &amp; Soda'!AJ34)</f>
        <v/>
      </c>
      <c r="J1240" s="34" t="inlineStr">
        <is>
          <t>Premium; selective S&amp;S to retain.</t>
        </is>
      </c>
    </row>
    <row r="1241" ht="28" customHeight="1">
      <c r="A1241" s="34" t="inlineStr">
        <is>
          <t>Spindrift</t>
        </is>
      </c>
      <c r="B1241" s="34" t="inlineStr">
        <is>
          <t>Spindrift Sparkling Water | Blackberry | 15 pack 355mL</t>
        </is>
      </c>
      <c r="C1241" s="34" t="inlineStr">
        <is>
          <t>5) Sparkling water &amp; soda</t>
        </is>
      </c>
      <c r="D1241" s="49">
        <f>IF('M5 Sparkling Water &amp; Soda'!F35="","",'M5 Sparkling Water &amp; Soda'!F35)</f>
        <v/>
      </c>
      <c r="E1241" s="52">
        <f>IF('M5 Sparkling Water &amp; Soda'!J35="","",'M5 Sparkling Water &amp; Soda'!J35)</f>
        <v/>
      </c>
      <c r="F1241" s="50">
        <f>IF('M5 Sparkling Water &amp; Soda'!K35="","",'M5 Sparkling Water &amp; Soda'!K35)</f>
        <v/>
      </c>
      <c r="G1241" s="49">
        <f>IF('M5 Sparkling Water &amp; Soda'!AM35="","",'M5 Sparkling Water &amp; Soda'!AM35)</f>
        <v/>
      </c>
      <c r="H1241" s="50">
        <f>IF('M5 Sparkling Water &amp; Soda'!N35="","",'M5 Sparkling Water &amp; Soda'!N35)</f>
        <v/>
      </c>
      <c r="I1241" s="34">
        <f>IF('M5 Sparkling Water &amp; Soda'!AJ35="","",'M5 Sparkling Water &amp; Soda'!AJ35)</f>
        <v/>
      </c>
      <c r="J1241" s="34" t="inlineStr">
        <is>
          <t>Premium; selective S&amp;S to retain.</t>
        </is>
      </c>
    </row>
    <row r="1242" ht="28" customHeight="1">
      <c r="A1242" s="34" t="inlineStr">
        <is>
          <t>Spindrift</t>
        </is>
      </c>
      <c r="B1242" s="34" t="inlineStr">
        <is>
          <t>Spindrift Sparkling Water | Blackberry | 18 pack 355mL</t>
        </is>
      </c>
      <c r="C1242" s="34" t="inlineStr">
        <is>
          <t>5) Sparkling water &amp; soda</t>
        </is>
      </c>
      <c r="D1242" s="49">
        <f>IF('M5 Sparkling Water &amp; Soda'!F36="","",'M5 Sparkling Water &amp; Soda'!F36)</f>
        <v/>
      </c>
      <c r="E1242" s="52">
        <f>IF('M5 Sparkling Water &amp; Soda'!J36="","",'M5 Sparkling Water &amp; Soda'!J36)</f>
        <v/>
      </c>
      <c r="F1242" s="50">
        <f>IF('M5 Sparkling Water &amp; Soda'!K36="","",'M5 Sparkling Water &amp; Soda'!K36)</f>
        <v/>
      </c>
      <c r="G1242" s="49">
        <f>IF('M5 Sparkling Water &amp; Soda'!AM36="","",'M5 Sparkling Water &amp; Soda'!AM36)</f>
        <v/>
      </c>
      <c r="H1242" s="50">
        <f>IF('M5 Sparkling Water &amp; Soda'!N36="","",'M5 Sparkling Water &amp; Soda'!N36)</f>
        <v/>
      </c>
      <c r="I1242" s="34">
        <f>IF('M5 Sparkling Water &amp; Soda'!AJ36="","",'M5 Sparkling Water &amp; Soda'!AJ36)</f>
        <v/>
      </c>
      <c r="J1242" s="34" t="inlineStr">
        <is>
          <t>Premium; selective S&amp;S to retain.</t>
        </is>
      </c>
    </row>
    <row r="1243" ht="28" customHeight="1">
      <c r="A1243" s="34" t="inlineStr">
        <is>
          <t>Spindrift</t>
        </is>
      </c>
      <c r="B1243" s="34" t="inlineStr">
        <is>
          <t>Spindrift Sparkling Water | Blackberry | 24 pack 355mL</t>
        </is>
      </c>
      <c r="C1243" s="34" t="inlineStr">
        <is>
          <t>5) Sparkling water &amp; soda</t>
        </is>
      </c>
      <c r="D1243" s="49">
        <f>IF('M5 Sparkling Water &amp; Soda'!F37="","",'M5 Sparkling Water &amp; Soda'!F37)</f>
        <v/>
      </c>
      <c r="E1243" s="52">
        <f>IF('M5 Sparkling Water &amp; Soda'!J37="","",'M5 Sparkling Water &amp; Soda'!J37)</f>
        <v/>
      </c>
      <c r="F1243" s="50">
        <f>IF('M5 Sparkling Water &amp; Soda'!K37="","",'M5 Sparkling Water &amp; Soda'!K37)</f>
        <v/>
      </c>
      <c r="G1243" s="49">
        <f>IF('M5 Sparkling Water &amp; Soda'!AM37="","",'M5 Sparkling Water &amp; Soda'!AM37)</f>
        <v/>
      </c>
      <c r="H1243" s="50">
        <f>IF('M5 Sparkling Water &amp; Soda'!N37="","",'M5 Sparkling Water &amp; Soda'!N37)</f>
        <v/>
      </c>
      <c r="I1243" s="34">
        <f>IF('M5 Sparkling Water &amp; Soda'!AJ37="","",'M5 Sparkling Water &amp; Soda'!AJ37)</f>
        <v/>
      </c>
      <c r="J1243" s="34" t="inlineStr">
        <is>
          <t>Premium; selective S&amp;S to retain.</t>
        </is>
      </c>
    </row>
    <row r="1244" ht="28" customHeight="1">
      <c r="A1244" s="34" t="inlineStr">
        <is>
          <t>Spindrift</t>
        </is>
      </c>
      <c r="B1244" s="34" t="inlineStr">
        <is>
          <t>Spindrift Sparkling Water | Strawberry | single 355mL</t>
        </is>
      </c>
      <c r="C1244" s="34" t="inlineStr">
        <is>
          <t>5) Sparkling water &amp; soda</t>
        </is>
      </c>
      <c r="D1244" s="49">
        <f>IF('M5 Sparkling Water &amp; Soda'!F38="","",'M5 Sparkling Water &amp; Soda'!F38)</f>
        <v/>
      </c>
      <c r="E1244" s="52">
        <f>IF('M5 Sparkling Water &amp; Soda'!J38="","",'M5 Sparkling Water &amp; Soda'!J38)</f>
        <v/>
      </c>
      <c r="F1244" s="50">
        <f>IF('M5 Sparkling Water &amp; Soda'!K38="","",'M5 Sparkling Water &amp; Soda'!K38)</f>
        <v/>
      </c>
      <c r="G1244" s="49">
        <f>IF('M5 Sparkling Water &amp; Soda'!AM38="","",'M5 Sparkling Water &amp; Soda'!AM38)</f>
        <v/>
      </c>
      <c r="H1244" s="50">
        <f>IF('M5 Sparkling Water &amp; Soda'!N38="","",'M5 Sparkling Water &amp; Soda'!N38)</f>
        <v/>
      </c>
      <c r="I1244" s="34">
        <f>IF('M5 Sparkling Water &amp; Soda'!AJ38="","",'M5 Sparkling Water &amp; Soda'!AJ38)</f>
        <v/>
      </c>
      <c r="J1244" s="34" t="inlineStr">
        <is>
          <t>Premium; selective S&amp;S to retain.</t>
        </is>
      </c>
    </row>
    <row r="1245" ht="28" customHeight="1">
      <c r="A1245" s="34" t="inlineStr">
        <is>
          <t>Spindrift</t>
        </is>
      </c>
      <c r="B1245" s="34" t="inlineStr">
        <is>
          <t>Spindrift Sparkling Water | Strawberry | 8 pack 355mL</t>
        </is>
      </c>
      <c r="C1245" s="34" t="inlineStr">
        <is>
          <t>5) Sparkling water &amp; soda</t>
        </is>
      </c>
      <c r="D1245" s="49">
        <f>IF('M5 Sparkling Water &amp; Soda'!F39="","",'M5 Sparkling Water &amp; Soda'!F39)</f>
        <v/>
      </c>
      <c r="E1245" s="52">
        <f>IF('M5 Sparkling Water &amp; Soda'!J39="","",'M5 Sparkling Water &amp; Soda'!J39)</f>
        <v/>
      </c>
      <c r="F1245" s="50">
        <f>IF('M5 Sparkling Water &amp; Soda'!K39="","",'M5 Sparkling Water &amp; Soda'!K39)</f>
        <v/>
      </c>
      <c r="G1245" s="49">
        <f>IF('M5 Sparkling Water &amp; Soda'!AM39="","",'M5 Sparkling Water &amp; Soda'!AM39)</f>
        <v/>
      </c>
      <c r="H1245" s="50">
        <f>IF('M5 Sparkling Water &amp; Soda'!N39="","",'M5 Sparkling Water &amp; Soda'!N39)</f>
        <v/>
      </c>
      <c r="I1245" s="34">
        <f>IF('M5 Sparkling Water &amp; Soda'!AJ39="","",'M5 Sparkling Water &amp; Soda'!AJ39)</f>
        <v/>
      </c>
      <c r="J1245" s="34" t="inlineStr">
        <is>
          <t>Premium; selective S&amp;S to retain.</t>
        </is>
      </c>
    </row>
    <row r="1246" ht="28" customHeight="1">
      <c r="A1246" s="34" t="inlineStr">
        <is>
          <t>Spindrift</t>
        </is>
      </c>
      <c r="B1246" s="34" t="inlineStr">
        <is>
          <t>Spindrift Sparkling Water | Strawberry | 12 pack 355mL</t>
        </is>
      </c>
      <c r="C1246" s="34" t="inlineStr">
        <is>
          <t>5) Sparkling water &amp; soda</t>
        </is>
      </c>
      <c r="D1246" s="49">
        <f>IF('M5 Sparkling Water &amp; Soda'!F40="","",'M5 Sparkling Water &amp; Soda'!F40)</f>
        <v/>
      </c>
      <c r="E1246" s="52">
        <f>IF('M5 Sparkling Water &amp; Soda'!J40="","",'M5 Sparkling Water &amp; Soda'!J40)</f>
        <v/>
      </c>
      <c r="F1246" s="50">
        <f>IF('M5 Sparkling Water &amp; Soda'!K40="","",'M5 Sparkling Water &amp; Soda'!K40)</f>
        <v/>
      </c>
      <c r="G1246" s="49">
        <f>IF('M5 Sparkling Water &amp; Soda'!AM40="","",'M5 Sparkling Water &amp; Soda'!AM40)</f>
        <v/>
      </c>
      <c r="H1246" s="50">
        <f>IF('M5 Sparkling Water &amp; Soda'!N40="","",'M5 Sparkling Water &amp; Soda'!N40)</f>
        <v/>
      </c>
      <c r="I1246" s="34">
        <f>IF('M5 Sparkling Water &amp; Soda'!AJ40="","",'M5 Sparkling Water &amp; Soda'!AJ40)</f>
        <v/>
      </c>
      <c r="J1246" s="34" t="inlineStr">
        <is>
          <t>Premium; selective S&amp;S to retain.</t>
        </is>
      </c>
    </row>
    <row r="1247" ht="28" customHeight="1">
      <c r="A1247" s="34" t="inlineStr">
        <is>
          <t>Spindrift</t>
        </is>
      </c>
      <c r="B1247" s="34" t="inlineStr">
        <is>
          <t>Spindrift Sparkling Water | Strawberry | 15 pack 355mL</t>
        </is>
      </c>
      <c r="C1247" s="34" t="inlineStr">
        <is>
          <t>5) Sparkling water &amp; soda</t>
        </is>
      </c>
      <c r="D1247" s="49">
        <f>IF('M5 Sparkling Water &amp; Soda'!F41="","",'M5 Sparkling Water &amp; Soda'!F41)</f>
        <v/>
      </c>
      <c r="E1247" s="52">
        <f>IF('M5 Sparkling Water &amp; Soda'!J41="","",'M5 Sparkling Water &amp; Soda'!J41)</f>
        <v/>
      </c>
      <c r="F1247" s="50">
        <f>IF('M5 Sparkling Water &amp; Soda'!K41="","",'M5 Sparkling Water &amp; Soda'!K41)</f>
        <v/>
      </c>
      <c r="G1247" s="49">
        <f>IF('M5 Sparkling Water &amp; Soda'!AM41="","",'M5 Sparkling Water &amp; Soda'!AM41)</f>
        <v/>
      </c>
      <c r="H1247" s="50">
        <f>IF('M5 Sparkling Water &amp; Soda'!N41="","",'M5 Sparkling Water &amp; Soda'!N41)</f>
        <v/>
      </c>
      <c r="I1247" s="34">
        <f>IF('M5 Sparkling Water &amp; Soda'!AJ41="","",'M5 Sparkling Water &amp; Soda'!AJ41)</f>
        <v/>
      </c>
      <c r="J1247" s="34" t="inlineStr">
        <is>
          <t>Premium; selective S&amp;S to retain.</t>
        </is>
      </c>
    </row>
    <row r="1248" ht="28" customHeight="1">
      <c r="A1248" s="34" t="inlineStr">
        <is>
          <t>Spindrift</t>
        </is>
      </c>
      <c r="B1248" s="34" t="inlineStr">
        <is>
          <t>Spindrift Sparkling Water | Strawberry | 18 pack 355mL</t>
        </is>
      </c>
      <c r="C1248" s="34" t="inlineStr">
        <is>
          <t>5) Sparkling water &amp; soda</t>
        </is>
      </c>
      <c r="D1248" s="49">
        <f>IF('M5 Sparkling Water &amp; Soda'!F42="","",'M5 Sparkling Water &amp; Soda'!F42)</f>
        <v/>
      </c>
      <c r="E1248" s="52">
        <f>IF('M5 Sparkling Water &amp; Soda'!J42="","",'M5 Sparkling Water &amp; Soda'!J42)</f>
        <v/>
      </c>
      <c r="F1248" s="50">
        <f>IF('M5 Sparkling Water &amp; Soda'!K42="","",'M5 Sparkling Water &amp; Soda'!K42)</f>
        <v/>
      </c>
      <c r="G1248" s="49">
        <f>IF('M5 Sparkling Water &amp; Soda'!AM42="","",'M5 Sparkling Water &amp; Soda'!AM42)</f>
        <v/>
      </c>
      <c r="H1248" s="50">
        <f>IF('M5 Sparkling Water &amp; Soda'!N42="","",'M5 Sparkling Water &amp; Soda'!N42)</f>
        <v/>
      </c>
      <c r="I1248" s="34">
        <f>IF('M5 Sparkling Water &amp; Soda'!AJ42="","",'M5 Sparkling Water &amp; Soda'!AJ42)</f>
        <v/>
      </c>
      <c r="J1248" s="34" t="inlineStr">
        <is>
          <t>Premium; selective S&amp;S to retain.</t>
        </is>
      </c>
    </row>
    <row r="1249" ht="28" customHeight="1">
      <c r="A1249" s="34" t="inlineStr">
        <is>
          <t>Spindrift</t>
        </is>
      </c>
      <c r="B1249" s="34" t="inlineStr">
        <is>
          <t>Spindrift Sparkling Water | Strawberry | 24 pack 355mL</t>
        </is>
      </c>
      <c r="C1249" s="34" t="inlineStr">
        <is>
          <t>5) Sparkling water &amp; soda</t>
        </is>
      </c>
      <c r="D1249" s="49">
        <f>IF('M5 Sparkling Water &amp; Soda'!F43="","",'M5 Sparkling Water &amp; Soda'!F43)</f>
        <v/>
      </c>
      <c r="E1249" s="52">
        <f>IF('M5 Sparkling Water &amp; Soda'!J43="","",'M5 Sparkling Water &amp; Soda'!J43)</f>
        <v/>
      </c>
      <c r="F1249" s="50">
        <f>IF('M5 Sparkling Water &amp; Soda'!K43="","",'M5 Sparkling Water &amp; Soda'!K43)</f>
        <v/>
      </c>
      <c r="G1249" s="49">
        <f>IF('M5 Sparkling Water &amp; Soda'!AM43="","",'M5 Sparkling Water &amp; Soda'!AM43)</f>
        <v/>
      </c>
      <c r="H1249" s="50">
        <f>IF('M5 Sparkling Water &amp; Soda'!N43="","",'M5 Sparkling Water &amp; Soda'!N43)</f>
        <v/>
      </c>
      <c r="I1249" s="34">
        <f>IF('M5 Sparkling Water &amp; Soda'!AJ43="","",'M5 Sparkling Water &amp; Soda'!AJ43)</f>
        <v/>
      </c>
      <c r="J1249" s="34" t="inlineStr">
        <is>
          <t>Premium; selective S&amp;S to retain.</t>
        </is>
      </c>
    </row>
    <row r="1250" ht="28" customHeight="1">
      <c r="A1250" s="34" t="inlineStr">
        <is>
          <t>Spindrift</t>
        </is>
      </c>
      <c r="B1250" s="34" t="inlineStr">
        <is>
          <t>Spindrift Sparkling Water | Orange Mango | single 355mL</t>
        </is>
      </c>
      <c r="C1250" s="34" t="inlineStr">
        <is>
          <t>5) Sparkling water &amp; soda</t>
        </is>
      </c>
      <c r="D1250" s="49">
        <f>IF('M5 Sparkling Water &amp; Soda'!F44="","",'M5 Sparkling Water &amp; Soda'!F44)</f>
        <v/>
      </c>
      <c r="E1250" s="52">
        <f>IF('M5 Sparkling Water &amp; Soda'!J44="","",'M5 Sparkling Water &amp; Soda'!J44)</f>
        <v/>
      </c>
      <c r="F1250" s="50">
        <f>IF('M5 Sparkling Water &amp; Soda'!K44="","",'M5 Sparkling Water &amp; Soda'!K44)</f>
        <v/>
      </c>
      <c r="G1250" s="49">
        <f>IF('M5 Sparkling Water &amp; Soda'!AM44="","",'M5 Sparkling Water &amp; Soda'!AM44)</f>
        <v/>
      </c>
      <c r="H1250" s="50">
        <f>IF('M5 Sparkling Water &amp; Soda'!N44="","",'M5 Sparkling Water &amp; Soda'!N44)</f>
        <v/>
      </c>
      <c r="I1250" s="34">
        <f>IF('M5 Sparkling Water &amp; Soda'!AJ44="","",'M5 Sparkling Water &amp; Soda'!AJ44)</f>
        <v/>
      </c>
      <c r="J1250" s="34" t="inlineStr">
        <is>
          <t>Premium; selective S&amp;S to retain.</t>
        </is>
      </c>
    </row>
    <row r="1251" ht="28" customHeight="1">
      <c r="A1251" s="34" t="inlineStr">
        <is>
          <t>Spindrift</t>
        </is>
      </c>
      <c r="B1251" s="34" t="inlineStr">
        <is>
          <t>Spindrift Sparkling Water | Orange Mango | 8 pack 355mL</t>
        </is>
      </c>
      <c r="C1251" s="34" t="inlineStr">
        <is>
          <t>5) Sparkling water &amp; soda</t>
        </is>
      </c>
      <c r="D1251" s="49">
        <f>IF('M5 Sparkling Water &amp; Soda'!F45="","",'M5 Sparkling Water &amp; Soda'!F45)</f>
        <v/>
      </c>
      <c r="E1251" s="52">
        <f>IF('M5 Sparkling Water &amp; Soda'!J45="","",'M5 Sparkling Water &amp; Soda'!J45)</f>
        <v/>
      </c>
      <c r="F1251" s="50">
        <f>IF('M5 Sparkling Water &amp; Soda'!K45="","",'M5 Sparkling Water &amp; Soda'!K45)</f>
        <v/>
      </c>
      <c r="G1251" s="49">
        <f>IF('M5 Sparkling Water &amp; Soda'!AM45="","",'M5 Sparkling Water &amp; Soda'!AM45)</f>
        <v/>
      </c>
      <c r="H1251" s="50">
        <f>IF('M5 Sparkling Water &amp; Soda'!N45="","",'M5 Sparkling Water &amp; Soda'!N45)</f>
        <v/>
      </c>
      <c r="I1251" s="34">
        <f>IF('M5 Sparkling Water &amp; Soda'!AJ45="","",'M5 Sparkling Water &amp; Soda'!AJ45)</f>
        <v/>
      </c>
      <c r="J1251" s="34" t="inlineStr">
        <is>
          <t>Premium; selective S&amp;S to retain.</t>
        </is>
      </c>
    </row>
    <row r="1252" ht="28" customHeight="1">
      <c r="A1252" s="34" t="inlineStr">
        <is>
          <t>Spindrift</t>
        </is>
      </c>
      <c r="B1252" s="34" t="inlineStr">
        <is>
          <t>Spindrift Sparkling Water | Orange Mango | 12 pack 355mL</t>
        </is>
      </c>
      <c r="C1252" s="34" t="inlineStr">
        <is>
          <t>5) Sparkling water &amp; soda</t>
        </is>
      </c>
      <c r="D1252" s="49">
        <f>IF('M5 Sparkling Water &amp; Soda'!F46="","",'M5 Sparkling Water &amp; Soda'!F46)</f>
        <v/>
      </c>
      <c r="E1252" s="52">
        <f>IF('M5 Sparkling Water &amp; Soda'!J46="","",'M5 Sparkling Water &amp; Soda'!J46)</f>
        <v/>
      </c>
      <c r="F1252" s="50">
        <f>IF('M5 Sparkling Water &amp; Soda'!K46="","",'M5 Sparkling Water &amp; Soda'!K46)</f>
        <v/>
      </c>
      <c r="G1252" s="49">
        <f>IF('M5 Sparkling Water &amp; Soda'!AM46="","",'M5 Sparkling Water &amp; Soda'!AM46)</f>
        <v/>
      </c>
      <c r="H1252" s="50">
        <f>IF('M5 Sparkling Water &amp; Soda'!N46="","",'M5 Sparkling Water &amp; Soda'!N46)</f>
        <v/>
      </c>
      <c r="I1252" s="34">
        <f>IF('M5 Sparkling Water &amp; Soda'!AJ46="","",'M5 Sparkling Water &amp; Soda'!AJ46)</f>
        <v/>
      </c>
      <c r="J1252" s="34" t="inlineStr">
        <is>
          <t>Premium; selective S&amp;S to retain.</t>
        </is>
      </c>
    </row>
    <row r="1253" ht="28" customHeight="1">
      <c r="A1253" s="34" t="inlineStr">
        <is>
          <t>Spindrift</t>
        </is>
      </c>
      <c r="B1253" s="34" t="inlineStr">
        <is>
          <t>Spindrift Sparkling Water | Orange Mango | 15 pack 355mL</t>
        </is>
      </c>
      <c r="C1253" s="34" t="inlineStr">
        <is>
          <t>5) Sparkling water &amp; soda</t>
        </is>
      </c>
      <c r="D1253" s="49">
        <f>IF('M5 Sparkling Water &amp; Soda'!F47="","",'M5 Sparkling Water &amp; Soda'!F47)</f>
        <v/>
      </c>
      <c r="E1253" s="52">
        <f>IF('M5 Sparkling Water &amp; Soda'!J47="","",'M5 Sparkling Water &amp; Soda'!J47)</f>
        <v/>
      </c>
      <c r="F1253" s="50">
        <f>IF('M5 Sparkling Water &amp; Soda'!K47="","",'M5 Sparkling Water &amp; Soda'!K47)</f>
        <v/>
      </c>
      <c r="G1253" s="49">
        <f>IF('M5 Sparkling Water &amp; Soda'!AM47="","",'M5 Sparkling Water &amp; Soda'!AM47)</f>
        <v/>
      </c>
      <c r="H1253" s="50">
        <f>IF('M5 Sparkling Water &amp; Soda'!N47="","",'M5 Sparkling Water &amp; Soda'!N47)</f>
        <v/>
      </c>
      <c r="I1253" s="34">
        <f>IF('M5 Sparkling Water &amp; Soda'!AJ47="","",'M5 Sparkling Water &amp; Soda'!AJ47)</f>
        <v/>
      </c>
      <c r="J1253" s="34" t="inlineStr">
        <is>
          <t>Premium; selective S&amp;S to retain.</t>
        </is>
      </c>
    </row>
    <row r="1254" ht="28" customHeight="1">
      <c r="A1254" s="34" t="inlineStr">
        <is>
          <t>Spindrift</t>
        </is>
      </c>
      <c r="B1254" s="34" t="inlineStr">
        <is>
          <t>Spindrift Sparkling Water | Orange Mango | 18 pack 355mL</t>
        </is>
      </c>
      <c r="C1254" s="34" t="inlineStr">
        <is>
          <t>5) Sparkling water &amp; soda</t>
        </is>
      </c>
      <c r="D1254" s="49">
        <f>IF('M5 Sparkling Water &amp; Soda'!F48="","",'M5 Sparkling Water &amp; Soda'!F48)</f>
        <v/>
      </c>
      <c r="E1254" s="52">
        <f>IF('M5 Sparkling Water &amp; Soda'!J48="","",'M5 Sparkling Water &amp; Soda'!J48)</f>
        <v/>
      </c>
      <c r="F1254" s="50">
        <f>IF('M5 Sparkling Water &amp; Soda'!K48="","",'M5 Sparkling Water &amp; Soda'!K48)</f>
        <v/>
      </c>
      <c r="G1254" s="49">
        <f>IF('M5 Sparkling Water &amp; Soda'!AM48="","",'M5 Sparkling Water &amp; Soda'!AM48)</f>
        <v/>
      </c>
      <c r="H1254" s="50">
        <f>IF('M5 Sparkling Water &amp; Soda'!N48="","",'M5 Sparkling Water &amp; Soda'!N48)</f>
        <v/>
      </c>
      <c r="I1254" s="34">
        <f>IF('M5 Sparkling Water &amp; Soda'!AJ48="","",'M5 Sparkling Water &amp; Soda'!AJ48)</f>
        <v/>
      </c>
      <c r="J1254" s="34" t="inlineStr">
        <is>
          <t>Premium; selective S&amp;S to retain.</t>
        </is>
      </c>
    </row>
    <row r="1255" ht="28" customHeight="1">
      <c r="A1255" s="34" t="inlineStr">
        <is>
          <t>Spindrift</t>
        </is>
      </c>
      <c r="B1255" s="34" t="inlineStr">
        <is>
          <t>Spindrift Sparkling Water | Orange Mango | 24 pack 355mL</t>
        </is>
      </c>
      <c r="C1255" s="34" t="inlineStr">
        <is>
          <t>5) Sparkling water &amp; soda</t>
        </is>
      </c>
      <c r="D1255" s="49">
        <f>IF('M5 Sparkling Water &amp; Soda'!F49="","",'M5 Sparkling Water &amp; Soda'!F49)</f>
        <v/>
      </c>
      <c r="E1255" s="52">
        <f>IF('M5 Sparkling Water &amp; Soda'!J49="","",'M5 Sparkling Water &amp; Soda'!J49)</f>
        <v/>
      </c>
      <c r="F1255" s="50">
        <f>IF('M5 Sparkling Water &amp; Soda'!K49="","",'M5 Sparkling Water &amp; Soda'!K49)</f>
        <v/>
      </c>
      <c r="G1255" s="49">
        <f>IF('M5 Sparkling Water &amp; Soda'!AM49="","",'M5 Sparkling Water &amp; Soda'!AM49)</f>
        <v/>
      </c>
      <c r="H1255" s="50">
        <f>IF('M5 Sparkling Water &amp; Soda'!N49="","",'M5 Sparkling Water &amp; Soda'!N49)</f>
        <v/>
      </c>
      <c r="I1255" s="34">
        <f>IF('M5 Sparkling Water &amp; Soda'!AJ49="","",'M5 Sparkling Water &amp; Soda'!AJ49)</f>
        <v/>
      </c>
      <c r="J1255" s="34" t="inlineStr">
        <is>
          <t>Premium; selective S&amp;S to retain.</t>
        </is>
      </c>
    </row>
    <row r="1256" ht="28" customHeight="1">
      <c r="A1256" s="34" t="inlineStr">
        <is>
          <t>LaCroix</t>
        </is>
      </c>
      <c r="B1256" s="34" t="inlineStr">
        <is>
          <t>LaCroix Sparkling Water | Pamplemousse | single 355mL</t>
        </is>
      </c>
      <c r="C1256" s="34" t="inlineStr">
        <is>
          <t>5) Sparkling water &amp; soda</t>
        </is>
      </c>
      <c r="D1256" s="49">
        <f>IF('M5 Sparkling Water &amp; Soda'!F50="","",'M5 Sparkling Water &amp; Soda'!F50)</f>
        <v/>
      </c>
      <c r="E1256" s="52">
        <f>IF('M5 Sparkling Water &amp; Soda'!J50="","",'M5 Sparkling Water &amp; Soda'!J50)</f>
        <v/>
      </c>
      <c r="F1256" s="50">
        <f>IF('M5 Sparkling Water &amp; Soda'!K50="","",'M5 Sparkling Water &amp; Soda'!K50)</f>
        <v/>
      </c>
      <c r="G1256" s="49">
        <f>IF('M5 Sparkling Water &amp; Soda'!AM50="","",'M5 Sparkling Water &amp; Soda'!AM50)</f>
        <v/>
      </c>
      <c r="H1256" s="50">
        <f>IF('M5 Sparkling Water &amp; Soda'!N50="","",'M5 Sparkling Water &amp; Soda'!N50)</f>
        <v/>
      </c>
      <c r="I1256" s="34">
        <f>IF('M5 Sparkling Water &amp; Soda'!AJ50="","",'M5 Sparkling Water &amp; Soda'!AJ50)</f>
        <v/>
      </c>
      <c r="J1256" s="34" t="inlineStr">
        <is>
          <t>Everyday value; little need to promote.</t>
        </is>
      </c>
    </row>
    <row r="1257" ht="28" customHeight="1">
      <c r="A1257" s="34" t="inlineStr">
        <is>
          <t>LaCroix</t>
        </is>
      </c>
      <c r="B1257" s="34" t="inlineStr">
        <is>
          <t>LaCroix Sparkling Water | Pamplemousse | 8 pack 355mL</t>
        </is>
      </c>
      <c r="C1257" s="34" t="inlineStr">
        <is>
          <t>5) Sparkling water &amp; soda</t>
        </is>
      </c>
      <c r="D1257" s="49">
        <f>IF('M5 Sparkling Water &amp; Soda'!F51="","",'M5 Sparkling Water &amp; Soda'!F51)</f>
        <v/>
      </c>
      <c r="E1257" s="52">
        <f>IF('M5 Sparkling Water &amp; Soda'!J51="","",'M5 Sparkling Water &amp; Soda'!J51)</f>
        <v/>
      </c>
      <c r="F1257" s="50">
        <f>IF('M5 Sparkling Water &amp; Soda'!K51="","",'M5 Sparkling Water &amp; Soda'!K51)</f>
        <v/>
      </c>
      <c r="G1257" s="49">
        <f>IF('M5 Sparkling Water &amp; Soda'!AM51="","",'M5 Sparkling Water &amp; Soda'!AM51)</f>
        <v/>
      </c>
      <c r="H1257" s="50">
        <f>IF('M5 Sparkling Water &amp; Soda'!N51="","",'M5 Sparkling Water &amp; Soda'!N51)</f>
        <v/>
      </c>
      <c r="I1257" s="34">
        <f>IF('M5 Sparkling Water &amp; Soda'!AJ51="","",'M5 Sparkling Water &amp; Soda'!AJ51)</f>
        <v/>
      </c>
      <c r="J1257" s="34" t="inlineStr">
        <is>
          <t>Everyday value; little need to promote.</t>
        </is>
      </c>
    </row>
    <row r="1258" ht="28" customHeight="1">
      <c r="A1258" s="34" t="inlineStr">
        <is>
          <t>LaCroix</t>
        </is>
      </c>
      <c r="B1258" s="34" t="inlineStr">
        <is>
          <t>LaCroix Sparkling Water | Pamplemousse | 12 pack 355mL</t>
        </is>
      </c>
      <c r="C1258" s="34" t="inlineStr">
        <is>
          <t>5) Sparkling water &amp; soda</t>
        </is>
      </c>
      <c r="D1258" s="49">
        <f>IF('M5 Sparkling Water &amp; Soda'!F52="","",'M5 Sparkling Water &amp; Soda'!F52)</f>
        <v/>
      </c>
      <c r="E1258" s="52">
        <f>IF('M5 Sparkling Water &amp; Soda'!J52="","",'M5 Sparkling Water &amp; Soda'!J52)</f>
        <v/>
      </c>
      <c r="F1258" s="50">
        <f>IF('M5 Sparkling Water &amp; Soda'!K52="","",'M5 Sparkling Water &amp; Soda'!K52)</f>
        <v/>
      </c>
      <c r="G1258" s="49">
        <f>IF('M5 Sparkling Water &amp; Soda'!AM52="","",'M5 Sparkling Water &amp; Soda'!AM52)</f>
        <v/>
      </c>
      <c r="H1258" s="50">
        <f>IF('M5 Sparkling Water &amp; Soda'!N52="","",'M5 Sparkling Water &amp; Soda'!N52)</f>
        <v/>
      </c>
      <c r="I1258" s="34">
        <f>IF('M5 Sparkling Water &amp; Soda'!AJ52="","",'M5 Sparkling Water &amp; Soda'!AJ52)</f>
        <v/>
      </c>
      <c r="J1258" s="34" t="inlineStr">
        <is>
          <t>Everyday value; little need to promote.</t>
        </is>
      </c>
    </row>
    <row r="1259" ht="28" customHeight="1">
      <c r="A1259" s="34" t="inlineStr">
        <is>
          <t>LaCroix</t>
        </is>
      </c>
      <c r="B1259" s="34" t="inlineStr">
        <is>
          <t>LaCroix Sparkling Water | Pamplemousse | 15 pack 355mL</t>
        </is>
      </c>
      <c r="C1259" s="34" t="inlineStr">
        <is>
          <t>5) Sparkling water &amp; soda</t>
        </is>
      </c>
      <c r="D1259" s="49">
        <f>IF('M5 Sparkling Water &amp; Soda'!F53="","",'M5 Sparkling Water &amp; Soda'!F53)</f>
        <v/>
      </c>
      <c r="E1259" s="52">
        <f>IF('M5 Sparkling Water &amp; Soda'!J53="","",'M5 Sparkling Water &amp; Soda'!J53)</f>
        <v/>
      </c>
      <c r="F1259" s="50">
        <f>IF('M5 Sparkling Water &amp; Soda'!K53="","",'M5 Sparkling Water &amp; Soda'!K53)</f>
        <v/>
      </c>
      <c r="G1259" s="49">
        <f>IF('M5 Sparkling Water &amp; Soda'!AM53="","",'M5 Sparkling Water &amp; Soda'!AM53)</f>
        <v/>
      </c>
      <c r="H1259" s="50">
        <f>IF('M5 Sparkling Water &amp; Soda'!N53="","",'M5 Sparkling Water &amp; Soda'!N53)</f>
        <v/>
      </c>
      <c r="I1259" s="34">
        <f>IF('M5 Sparkling Water &amp; Soda'!AJ53="","",'M5 Sparkling Water &amp; Soda'!AJ53)</f>
        <v/>
      </c>
      <c r="J1259" s="34" t="inlineStr">
        <is>
          <t>Everyday value; little need to promote.</t>
        </is>
      </c>
    </row>
    <row r="1260" ht="28" customHeight="1">
      <c r="A1260" s="34" t="inlineStr">
        <is>
          <t>LaCroix</t>
        </is>
      </c>
      <c r="B1260" s="34" t="inlineStr">
        <is>
          <t>LaCroix Sparkling Water | Pamplemousse | 18 pack 355mL</t>
        </is>
      </c>
      <c r="C1260" s="34" t="inlineStr">
        <is>
          <t>5) Sparkling water &amp; soda</t>
        </is>
      </c>
      <c r="D1260" s="49">
        <f>IF('M5 Sparkling Water &amp; Soda'!F54="","",'M5 Sparkling Water &amp; Soda'!F54)</f>
        <v/>
      </c>
      <c r="E1260" s="52">
        <f>IF('M5 Sparkling Water &amp; Soda'!J54="","",'M5 Sparkling Water &amp; Soda'!J54)</f>
        <v/>
      </c>
      <c r="F1260" s="50">
        <f>IF('M5 Sparkling Water &amp; Soda'!K54="","",'M5 Sparkling Water &amp; Soda'!K54)</f>
        <v/>
      </c>
      <c r="G1260" s="49">
        <f>IF('M5 Sparkling Water &amp; Soda'!AM54="","",'M5 Sparkling Water &amp; Soda'!AM54)</f>
        <v/>
      </c>
      <c r="H1260" s="50">
        <f>IF('M5 Sparkling Water &amp; Soda'!N54="","",'M5 Sparkling Water &amp; Soda'!N54)</f>
        <v/>
      </c>
      <c r="I1260" s="34">
        <f>IF('M5 Sparkling Water &amp; Soda'!AJ54="","",'M5 Sparkling Water &amp; Soda'!AJ54)</f>
        <v/>
      </c>
      <c r="J1260" s="34" t="inlineStr">
        <is>
          <t>Everyday value; little need to promote.</t>
        </is>
      </c>
    </row>
    <row r="1261" ht="28" customHeight="1">
      <c r="A1261" s="34" t="inlineStr">
        <is>
          <t>LaCroix</t>
        </is>
      </c>
      <c r="B1261" s="34" t="inlineStr">
        <is>
          <t>LaCroix Sparkling Water | Pamplemousse | 24 pack 355mL</t>
        </is>
      </c>
      <c r="C1261" s="34" t="inlineStr">
        <is>
          <t>5) Sparkling water &amp; soda</t>
        </is>
      </c>
      <c r="D1261" s="49">
        <f>IF('M5 Sparkling Water &amp; Soda'!F55="","",'M5 Sparkling Water &amp; Soda'!F55)</f>
        <v/>
      </c>
      <c r="E1261" s="52">
        <f>IF('M5 Sparkling Water &amp; Soda'!J55="","",'M5 Sparkling Water &amp; Soda'!J55)</f>
        <v/>
      </c>
      <c r="F1261" s="50">
        <f>IF('M5 Sparkling Water &amp; Soda'!K55="","",'M5 Sparkling Water &amp; Soda'!K55)</f>
        <v/>
      </c>
      <c r="G1261" s="49">
        <f>IF('M5 Sparkling Water &amp; Soda'!AM55="","",'M5 Sparkling Water &amp; Soda'!AM55)</f>
        <v/>
      </c>
      <c r="H1261" s="50">
        <f>IF('M5 Sparkling Water &amp; Soda'!N55="","",'M5 Sparkling Water &amp; Soda'!N55)</f>
        <v/>
      </c>
      <c r="I1261" s="34">
        <f>IF('M5 Sparkling Water &amp; Soda'!AJ55="","",'M5 Sparkling Water &amp; Soda'!AJ55)</f>
        <v/>
      </c>
      <c r="J1261" s="34" t="inlineStr">
        <is>
          <t>Everyday value; little need to promote.</t>
        </is>
      </c>
    </row>
    <row r="1262" ht="28" customHeight="1">
      <c r="A1262" s="34" t="inlineStr">
        <is>
          <t>LaCroix</t>
        </is>
      </c>
      <c r="B1262" s="34" t="inlineStr">
        <is>
          <t>LaCroix Sparkling Water | Lime | single 355mL</t>
        </is>
      </c>
      <c r="C1262" s="34" t="inlineStr">
        <is>
          <t>5) Sparkling water &amp; soda</t>
        </is>
      </c>
      <c r="D1262" s="49">
        <f>IF('M5 Sparkling Water &amp; Soda'!F56="","",'M5 Sparkling Water &amp; Soda'!F56)</f>
        <v/>
      </c>
      <c r="E1262" s="52">
        <f>IF('M5 Sparkling Water &amp; Soda'!J56="","",'M5 Sparkling Water &amp; Soda'!J56)</f>
        <v/>
      </c>
      <c r="F1262" s="50">
        <f>IF('M5 Sparkling Water &amp; Soda'!K56="","",'M5 Sparkling Water &amp; Soda'!K56)</f>
        <v/>
      </c>
      <c r="G1262" s="49">
        <f>IF('M5 Sparkling Water &amp; Soda'!AM56="","",'M5 Sparkling Water &amp; Soda'!AM56)</f>
        <v/>
      </c>
      <c r="H1262" s="50">
        <f>IF('M5 Sparkling Water &amp; Soda'!N56="","",'M5 Sparkling Water &amp; Soda'!N56)</f>
        <v/>
      </c>
      <c r="I1262" s="34">
        <f>IF('M5 Sparkling Water &amp; Soda'!AJ56="","",'M5 Sparkling Water &amp; Soda'!AJ56)</f>
        <v/>
      </c>
      <c r="J1262" s="34" t="inlineStr">
        <is>
          <t>Everyday value; little need to promote.</t>
        </is>
      </c>
    </row>
    <row r="1263" ht="28" customHeight="1">
      <c r="A1263" s="34" t="inlineStr">
        <is>
          <t>LaCroix</t>
        </is>
      </c>
      <c r="B1263" s="34" t="inlineStr">
        <is>
          <t>LaCroix Sparkling Water | Lime | 8 pack 355mL</t>
        </is>
      </c>
      <c r="C1263" s="34" t="inlineStr">
        <is>
          <t>5) Sparkling water &amp; soda</t>
        </is>
      </c>
      <c r="D1263" s="49">
        <f>IF('M5 Sparkling Water &amp; Soda'!F57="","",'M5 Sparkling Water &amp; Soda'!F57)</f>
        <v/>
      </c>
      <c r="E1263" s="52">
        <f>IF('M5 Sparkling Water &amp; Soda'!J57="","",'M5 Sparkling Water &amp; Soda'!J57)</f>
        <v/>
      </c>
      <c r="F1263" s="50">
        <f>IF('M5 Sparkling Water &amp; Soda'!K57="","",'M5 Sparkling Water &amp; Soda'!K57)</f>
        <v/>
      </c>
      <c r="G1263" s="49">
        <f>IF('M5 Sparkling Water &amp; Soda'!AM57="","",'M5 Sparkling Water &amp; Soda'!AM57)</f>
        <v/>
      </c>
      <c r="H1263" s="50">
        <f>IF('M5 Sparkling Water &amp; Soda'!N57="","",'M5 Sparkling Water &amp; Soda'!N57)</f>
        <v/>
      </c>
      <c r="I1263" s="34">
        <f>IF('M5 Sparkling Water &amp; Soda'!AJ57="","",'M5 Sparkling Water &amp; Soda'!AJ57)</f>
        <v/>
      </c>
      <c r="J1263" s="34" t="inlineStr">
        <is>
          <t>Everyday value; little need to promote.</t>
        </is>
      </c>
    </row>
    <row r="1264" ht="28" customHeight="1">
      <c r="A1264" s="34" t="inlineStr">
        <is>
          <t>LaCroix</t>
        </is>
      </c>
      <c r="B1264" s="34" t="inlineStr">
        <is>
          <t>LaCroix Sparkling Water | Lime | 12 pack 355mL</t>
        </is>
      </c>
      <c r="C1264" s="34" t="inlineStr">
        <is>
          <t>5) Sparkling water &amp; soda</t>
        </is>
      </c>
      <c r="D1264" s="49">
        <f>IF('M5 Sparkling Water &amp; Soda'!F58="","",'M5 Sparkling Water &amp; Soda'!F58)</f>
        <v/>
      </c>
      <c r="E1264" s="52">
        <f>IF('M5 Sparkling Water &amp; Soda'!J58="","",'M5 Sparkling Water &amp; Soda'!J58)</f>
        <v/>
      </c>
      <c r="F1264" s="50">
        <f>IF('M5 Sparkling Water &amp; Soda'!K58="","",'M5 Sparkling Water &amp; Soda'!K58)</f>
        <v/>
      </c>
      <c r="G1264" s="49">
        <f>IF('M5 Sparkling Water &amp; Soda'!AM58="","",'M5 Sparkling Water &amp; Soda'!AM58)</f>
        <v/>
      </c>
      <c r="H1264" s="50">
        <f>IF('M5 Sparkling Water &amp; Soda'!N58="","",'M5 Sparkling Water &amp; Soda'!N58)</f>
        <v/>
      </c>
      <c r="I1264" s="34">
        <f>IF('M5 Sparkling Water &amp; Soda'!AJ58="","",'M5 Sparkling Water &amp; Soda'!AJ58)</f>
        <v/>
      </c>
      <c r="J1264" s="34" t="inlineStr">
        <is>
          <t>Everyday value; little need to promote.</t>
        </is>
      </c>
    </row>
    <row r="1265" ht="28" customHeight="1">
      <c r="A1265" s="34" t="inlineStr">
        <is>
          <t>LaCroix</t>
        </is>
      </c>
      <c r="B1265" s="34" t="inlineStr">
        <is>
          <t>LaCroix Sparkling Water | Lime | 15 pack 355mL</t>
        </is>
      </c>
      <c r="C1265" s="34" t="inlineStr">
        <is>
          <t>5) Sparkling water &amp; soda</t>
        </is>
      </c>
      <c r="D1265" s="49">
        <f>IF('M5 Sparkling Water &amp; Soda'!F59="","",'M5 Sparkling Water &amp; Soda'!F59)</f>
        <v/>
      </c>
      <c r="E1265" s="52">
        <f>IF('M5 Sparkling Water &amp; Soda'!J59="","",'M5 Sparkling Water &amp; Soda'!J59)</f>
        <v/>
      </c>
      <c r="F1265" s="50">
        <f>IF('M5 Sparkling Water &amp; Soda'!K59="","",'M5 Sparkling Water &amp; Soda'!K59)</f>
        <v/>
      </c>
      <c r="G1265" s="49">
        <f>IF('M5 Sparkling Water &amp; Soda'!AM59="","",'M5 Sparkling Water &amp; Soda'!AM59)</f>
        <v/>
      </c>
      <c r="H1265" s="50">
        <f>IF('M5 Sparkling Water &amp; Soda'!N59="","",'M5 Sparkling Water &amp; Soda'!N59)</f>
        <v/>
      </c>
      <c r="I1265" s="34">
        <f>IF('M5 Sparkling Water &amp; Soda'!AJ59="","",'M5 Sparkling Water &amp; Soda'!AJ59)</f>
        <v/>
      </c>
      <c r="J1265" s="34" t="inlineStr">
        <is>
          <t>Everyday value; little need to promote.</t>
        </is>
      </c>
    </row>
    <row r="1266" ht="28" customHeight="1">
      <c r="A1266" s="34" t="inlineStr">
        <is>
          <t>LaCroix</t>
        </is>
      </c>
      <c r="B1266" s="34" t="inlineStr">
        <is>
          <t>LaCroix Sparkling Water | Lime | 18 pack 355mL</t>
        </is>
      </c>
      <c r="C1266" s="34" t="inlineStr">
        <is>
          <t>5) Sparkling water &amp; soda</t>
        </is>
      </c>
      <c r="D1266" s="49">
        <f>IF('M5 Sparkling Water &amp; Soda'!F60="","",'M5 Sparkling Water &amp; Soda'!F60)</f>
        <v/>
      </c>
      <c r="E1266" s="52">
        <f>IF('M5 Sparkling Water &amp; Soda'!J60="","",'M5 Sparkling Water &amp; Soda'!J60)</f>
        <v/>
      </c>
      <c r="F1266" s="50">
        <f>IF('M5 Sparkling Water &amp; Soda'!K60="","",'M5 Sparkling Water &amp; Soda'!K60)</f>
        <v/>
      </c>
      <c r="G1266" s="49">
        <f>IF('M5 Sparkling Water &amp; Soda'!AM60="","",'M5 Sparkling Water &amp; Soda'!AM60)</f>
        <v/>
      </c>
      <c r="H1266" s="50">
        <f>IF('M5 Sparkling Water &amp; Soda'!N60="","",'M5 Sparkling Water &amp; Soda'!N60)</f>
        <v/>
      </c>
      <c r="I1266" s="34">
        <f>IF('M5 Sparkling Water &amp; Soda'!AJ60="","",'M5 Sparkling Water &amp; Soda'!AJ60)</f>
        <v/>
      </c>
      <c r="J1266" s="34" t="inlineStr">
        <is>
          <t>Everyday value; little need to promote.</t>
        </is>
      </c>
    </row>
    <row r="1267" ht="28" customHeight="1">
      <c r="A1267" s="34" t="inlineStr">
        <is>
          <t>LaCroix</t>
        </is>
      </c>
      <c r="B1267" s="34" t="inlineStr">
        <is>
          <t>LaCroix Sparkling Water | Lime | 24 pack 355mL</t>
        </is>
      </c>
      <c r="C1267" s="34" t="inlineStr">
        <is>
          <t>5) Sparkling water &amp; soda</t>
        </is>
      </c>
      <c r="D1267" s="49">
        <f>IF('M5 Sparkling Water &amp; Soda'!F61="","",'M5 Sparkling Water &amp; Soda'!F61)</f>
        <v/>
      </c>
      <c r="E1267" s="52">
        <f>IF('M5 Sparkling Water &amp; Soda'!J61="","",'M5 Sparkling Water &amp; Soda'!J61)</f>
        <v/>
      </c>
      <c r="F1267" s="50">
        <f>IF('M5 Sparkling Water &amp; Soda'!K61="","",'M5 Sparkling Water &amp; Soda'!K61)</f>
        <v/>
      </c>
      <c r="G1267" s="49">
        <f>IF('M5 Sparkling Water &amp; Soda'!AM61="","",'M5 Sparkling Water &amp; Soda'!AM61)</f>
        <v/>
      </c>
      <c r="H1267" s="50">
        <f>IF('M5 Sparkling Water &amp; Soda'!N61="","",'M5 Sparkling Water &amp; Soda'!N61)</f>
        <v/>
      </c>
      <c r="I1267" s="34">
        <f>IF('M5 Sparkling Water &amp; Soda'!AJ61="","",'M5 Sparkling Water &amp; Soda'!AJ61)</f>
        <v/>
      </c>
      <c r="J1267" s="34" t="inlineStr">
        <is>
          <t>Everyday value; little need to promote.</t>
        </is>
      </c>
    </row>
    <row r="1268" ht="28" customHeight="1">
      <c r="A1268" s="34" t="inlineStr">
        <is>
          <t>LaCroix</t>
        </is>
      </c>
      <c r="B1268" s="34" t="inlineStr">
        <is>
          <t>LaCroix Sparkling Water | Pure | single 355mL</t>
        </is>
      </c>
      <c r="C1268" s="34" t="inlineStr">
        <is>
          <t>5) Sparkling water &amp; soda</t>
        </is>
      </c>
      <c r="D1268" s="49">
        <f>IF('M5 Sparkling Water &amp; Soda'!F62="","",'M5 Sparkling Water &amp; Soda'!F62)</f>
        <v/>
      </c>
      <c r="E1268" s="52">
        <f>IF('M5 Sparkling Water &amp; Soda'!J62="","",'M5 Sparkling Water &amp; Soda'!J62)</f>
        <v/>
      </c>
      <c r="F1268" s="50">
        <f>IF('M5 Sparkling Water &amp; Soda'!K62="","",'M5 Sparkling Water &amp; Soda'!K62)</f>
        <v/>
      </c>
      <c r="G1268" s="49">
        <f>IF('M5 Sparkling Water &amp; Soda'!AM62="","",'M5 Sparkling Water &amp; Soda'!AM62)</f>
        <v/>
      </c>
      <c r="H1268" s="50">
        <f>IF('M5 Sparkling Water &amp; Soda'!N62="","",'M5 Sparkling Water &amp; Soda'!N62)</f>
        <v/>
      </c>
      <c r="I1268" s="34">
        <f>IF('M5 Sparkling Water &amp; Soda'!AJ62="","",'M5 Sparkling Water &amp; Soda'!AJ62)</f>
        <v/>
      </c>
      <c r="J1268" s="34" t="inlineStr">
        <is>
          <t>Everyday value; little need to promote.</t>
        </is>
      </c>
    </row>
    <row r="1269" ht="28" customHeight="1">
      <c r="A1269" s="34" t="inlineStr">
        <is>
          <t>LaCroix</t>
        </is>
      </c>
      <c r="B1269" s="34" t="inlineStr">
        <is>
          <t>LaCroix Sparkling Water | Pure | 8 pack 355mL</t>
        </is>
      </c>
      <c r="C1269" s="34" t="inlineStr">
        <is>
          <t>5) Sparkling water &amp; soda</t>
        </is>
      </c>
      <c r="D1269" s="49">
        <f>IF('M5 Sparkling Water &amp; Soda'!F63="","",'M5 Sparkling Water &amp; Soda'!F63)</f>
        <v/>
      </c>
      <c r="E1269" s="52">
        <f>IF('M5 Sparkling Water &amp; Soda'!J63="","",'M5 Sparkling Water &amp; Soda'!J63)</f>
        <v/>
      </c>
      <c r="F1269" s="50">
        <f>IF('M5 Sparkling Water &amp; Soda'!K63="","",'M5 Sparkling Water &amp; Soda'!K63)</f>
        <v/>
      </c>
      <c r="G1269" s="49">
        <f>IF('M5 Sparkling Water &amp; Soda'!AM63="","",'M5 Sparkling Water &amp; Soda'!AM63)</f>
        <v/>
      </c>
      <c r="H1269" s="50">
        <f>IF('M5 Sparkling Water &amp; Soda'!N63="","",'M5 Sparkling Water &amp; Soda'!N63)</f>
        <v/>
      </c>
      <c r="I1269" s="34">
        <f>IF('M5 Sparkling Water &amp; Soda'!AJ63="","",'M5 Sparkling Water &amp; Soda'!AJ63)</f>
        <v/>
      </c>
      <c r="J1269" s="34" t="inlineStr">
        <is>
          <t>Everyday value; little need to promote.</t>
        </is>
      </c>
    </row>
    <row r="1270" ht="28" customHeight="1">
      <c r="A1270" s="34" t="inlineStr">
        <is>
          <t>LaCroix</t>
        </is>
      </c>
      <c r="B1270" s="34" t="inlineStr">
        <is>
          <t>LaCroix Sparkling Water | Pure | 12 pack 355mL</t>
        </is>
      </c>
      <c r="C1270" s="34" t="inlineStr">
        <is>
          <t>5) Sparkling water &amp; soda</t>
        </is>
      </c>
      <c r="D1270" s="49">
        <f>IF('M5 Sparkling Water &amp; Soda'!F64="","",'M5 Sparkling Water &amp; Soda'!F64)</f>
        <v/>
      </c>
      <c r="E1270" s="52">
        <f>IF('M5 Sparkling Water &amp; Soda'!J64="","",'M5 Sparkling Water &amp; Soda'!J64)</f>
        <v/>
      </c>
      <c r="F1270" s="50">
        <f>IF('M5 Sparkling Water &amp; Soda'!K64="","",'M5 Sparkling Water &amp; Soda'!K64)</f>
        <v/>
      </c>
      <c r="G1270" s="49">
        <f>IF('M5 Sparkling Water &amp; Soda'!AM64="","",'M5 Sparkling Water &amp; Soda'!AM64)</f>
        <v/>
      </c>
      <c r="H1270" s="50">
        <f>IF('M5 Sparkling Water &amp; Soda'!N64="","",'M5 Sparkling Water &amp; Soda'!N64)</f>
        <v/>
      </c>
      <c r="I1270" s="34">
        <f>IF('M5 Sparkling Water &amp; Soda'!AJ64="","",'M5 Sparkling Water &amp; Soda'!AJ64)</f>
        <v/>
      </c>
      <c r="J1270" s="34" t="inlineStr">
        <is>
          <t>Everyday value; little need to promote.</t>
        </is>
      </c>
    </row>
    <row r="1271" ht="28" customHeight="1">
      <c r="A1271" s="34" t="inlineStr">
        <is>
          <t>LaCroix</t>
        </is>
      </c>
      <c r="B1271" s="34" t="inlineStr">
        <is>
          <t>LaCroix Sparkling Water | Pure | 15 pack 355mL</t>
        </is>
      </c>
      <c r="C1271" s="34" t="inlineStr">
        <is>
          <t>5) Sparkling water &amp; soda</t>
        </is>
      </c>
      <c r="D1271" s="49">
        <f>IF('M5 Sparkling Water &amp; Soda'!F65="","",'M5 Sparkling Water &amp; Soda'!F65)</f>
        <v/>
      </c>
      <c r="E1271" s="52">
        <f>IF('M5 Sparkling Water &amp; Soda'!J65="","",'M5 Sparkling Water &amp; Soda'!J65)</f>
        <v/>
      </c>
      <c r="F1271" s="50">
        <f>IF('M5 Sparkling Water &amp; Soda'!K65="","",'M5 Sparkling Water &amp; Soda'!K65)</f>
        <v/>
      </c>
      <c r="G1271" s="49">
        <f>IF('M5 Sparkling Water &amp; Soda'!AM65="","",'M5 Sparkling Water &amp; Soda'!AM65)</f>
        <v/>
      </c>
      <c r="H1271" s="50">
        <f>IF('M5 Sparkling Water &amp; Soda'!N65="","",'M5 Sparkling Water &amp; Soda'!N65)</f>
        <v/>
      </c>
      <c r="I1271" s="34">
        <f>IF('M5 Sparkling Water &amp; Soda'!AJ65="","",'M5 Sparkling Water &amp; Soda'!AJ65)</f>
        <v/>
      </c>
      <c r="J1271" s="34" t="inlineStr">
        <is>
          <t>Everyday value; little need to promote.</t>
        </is>
      </c>
    </row>
    <row r="1272" ht="28" customHeight="1">
      <c r="A1272" s="34" t="inlineStr">
        <is>
          <t>LaCroix</t>
        </is>
      </c>
      <c r="B1272" s="34" t="inlineStr">
        <is>
          <t>LaCroix Sparkling Water | Pure | 18 pack 355mL</t>
        </is>
      </c>
      <c r="C1272" s="34" t="inlineStr">
        <is>
          <t>5) Sparkling water &amp; soda</t>
        </is>
      </c>
      <c r="D1272" s="49">
        <f>IF('M5 Sparkling Water &amp; Soda'!F66="","",'M5 Sparkling Water &amp; Soda'!F66)</f>
        <v/>
      </c>
      <c r="E1272" s="52">
        <f>IF('M5 Sparkling Water &amp; Soda'!J66="","",'M5 Sparkling Water &amp; Soda'!J66)</f>
        <v/>
      </c>
      <c r="F1272" s="50">
        <f>IF('M5 Sparkling Water &amp; Soda'!K66="","",'M5 Sparkling Water &amp; Soda'!K66)</f>
        <v/>
      </c>
      <c r="G1272" s="49">
        <f>IF('M5 Sparkling Water &amp; Soda'!AM66="","",'M5 Sparkling Water &amp; Soda'!AM66)</f>
        <v/>
      </c>
      <c r="H1272" s="50">
        <f>IF('M5 Sparkling Water &amp; Soda'!N66="","",'M5 Sparkling Water &amp; Soda'!N66)</f>
        <v/>
      </c>
      <c r="I1272" s="34">
        <f>IF('M5 Sparkling Water &amp; Soda'!AJ66="","",'M5 Sparkling Water &amp; Soda'!AJ66)</f>
        <v/>
      </c>
      <c r="J1272" s="34" t="inlineStr">
        <is>
          <t>Everyday value; little need to promote.</t>
        </is>
      </c>
    </row>
    <row r="1273" ht="28" customHeight="1">
      <c r="A1273" s="34" t="inlineStr">
        <is>
          <t>LaCroix</t>
        </is>
      </c>
      <c r="B1273" s="34" t="inlineStr">
        <is>
          <t>LaCroix Sparkling Water | Pure | 24 pack 355mL</t>
        </is>
      </c>
      <c r="C1273" s="34" t="inlineStr">
        <is>
          <t>5) Sparkling water &amp; soda</t>
        </is>
      </c>
      <c r="D1273" s="49">
        <f>IF('M5 Sparkling Water &amp; Soda'!F67="","",'M5 Sparkling Water &amp; Soda'!F67)</f>
        <v/>
      </c>
      <c r="E1273" s="52">
        <f>IF('M5 Sparkling Water &amp; Soda'!J67="","",'M5 Sparkling Water &amp; Soda'!J67)</f>
        <v/>
      </c>
      <c r="F1273" s="50">
        <f>IF('M5 Sparkling Water &amp; Soda'!K67="","",'M5 Sparkling Water &amp; Soda'!K67)</f>
        <v/>
      </c>
      <c r="G1273" s="49">
        <f>IF('M5 Sparkling Water &amp; Soda'!AM67="","",'M5 Sparkling Water &amp; Soda'!AM67)</f>
        <v/>
      </c>
      <c r="H1273" s="50">
        <f>IF('M5 Sparkling Water &amp; Soda'!N67="","",'M5 Sparkling Water &amp; Soda'!N67)</f>
        <v/>
      </c>
      <c r="I1273" s="34">
        <f>IF('M5 Sparkling Water &amp; Soda'!AJ67="","",'M5 Sparkling Water &amp; Soda'!AJ67)</f>
        <v/>
      </c>
      <c r="J1273" s="34" t="inlineStr">
        <is>
          <t>Everyday value; little need to promote.</t>
        </is>
      </c>
    </row>
    <row r="1274" ht="28" customHeight="1">
      <c r="A1274" s="34" t="inlineStr">
        <is>
          <t>LaCroix</t>
        </is>
      </c>
      <c r="B1274" s="34" t="inlineStr">
        <is>
          <t>LaCroix Sparkling Water | Coconut | single 355mL</t>
        </is>
      </c>
      <c r="C1274" s="34" t="inlineStr">
        <is>
          <t>5) Sparkling water &amp; soda</t>
        </is>
      </c>
      <c r="D1274" s="49">
        <f>IF('M5 Sparkling Water &amp; Soda'!F68="","",'M5 Sparkling Water &amp; Soda'!F68)</f>
        <v/>
      </c>
      <c r="E1274" s="52">
        <f>IF('M5 Sparkling Water &amp; Soda'!J68="","",'M5 Sparkling Water &amp; Soda'!J68)</f>
        <v/>
      </c>
      <c r="F1274" s="50">
        <f>IF('M5 Sparkling Water &amp; Soda'!K68="","",'M5 Sparkling Water &amp; Soda'!K68)</f>
        <v/>
      </c>
      <c r="G1274" s="49">
        <f>IF('M5 Sparkling Water &amp; Soda'!AM68="","",'M5 Sparkling Water &amp; Soda'!AM68)</f>
        <v/>
      </c>
      <c r="H1274" s="50">
        <f>IF('M5 Sparkling Water &amp; Soda'!N68="","",'M5 Sparkling Water &amp; Soda'!N68)</f>
        <v/>
      </c>
      <c r="I1274" s="34">
        <f>IF('M5 Sparkling Water &amp; Soda'!AJ68="","",'M5 Sparkling Water &amp; Soda'!AJ68)</f>
        <v/>
      </c>
      <c r="J1274" s="34" t="inlineStr">
        <is>
          <t>Everyday value; little need to promote.</t>
        </is>
      </c>
    </row>
    <row r="1275" ht="28" customHeight="1">
      <c r="A1275" s="34" t="inlineStr">
        <is>
          <t>LaCroix</t>
        </is>
      </c>
      <c r="B1275" s="34" t="inlineStr">
        <is>
          <t>LaCroix Sparkling Water | Coconut | 8 pack 355mL</t>
        </is>
      </c>
      <c r="C1275" s="34" t="inlineStr">
        <is>
          <t>5) Sparkling water &amp; soda</t>
        </is>
      </c>
      <c r="D1275" s="49">
        <f>IF('M5 Sparkling Water &amp; Soda'!F69="","",'M5 Sparkling Water &amp; Soda'!F69)</f>
        <v/>
      </c>
      <c r="E1275" s="52">
        <f>IF('M5 Sparkling Water &amp; Soda'!J69="","",'M5 Sparkling Water &amp; Soda'!J69)</f>
        <v/>
      </c>
      <c r="F1275" s="50">
        <f>IF('M5 Sparkling Water &amp; Soda'!K69="","",'M5 Sparkling Water &amp; Soda'!K69)</f>
        <v/>
      </c>
      <c r="G1275" s="49">
        <f>IF('M5 Sparkling Water &amp; Soda'!AM69="","",'M5 Sparkling Water &amp; Soda'!AM69)</f>
        <v/>
      </c>
      <c r="H1275" s="50">
        <f>IF('M5 Sparkling Water &amp; Soda'!N69="","",'M5 Sparkling Water &amp; Soda'!N69)</f>
        <v/>
      </c>
      <c r="I1275" s="34">
        <f>IF('M5 Sparkling Water &amp; Soda'!AJ69="","",'M5 Sparkling Water &amp; Soda'!AJ69)</f>
        <v/>
      </c>
      <c r="J1275" s="34" t="inlineStr">
        <is>
          <t>Everyday value; little need to promote.</t>
        </is>
      </c>
    </row>
    <row r="1276" ht="28" customHeight="1">
      <c r="A1276" s="34" t="inlineStr">
        <is>
          <t>LaCroix</t>
        </is>
      </c>
      <c r="B1276" s="34" t="inlineStr">
        <is>
          <t>LaCroix Sparkling Water | Coconut | 12 pack 355mL</t>
        </is>
      </c>
      <c r="C1276" s="34" t="inlineStr">
        <is>
          <t>5) Sparkling water &amp; soda</t>
        </is>
      </c>
      <c r="D1276" s="49">
        <f>IF('M5 Sparkling Water &amp; Soda'!F70="","",'M5 Sparkling Water &amp; Soda'!F70)</f>
        <v/>
      </c>
      <c r="E1276" s="52">
        <f>IF('M5 Sparkling Water &amp; Soda'!J70="","",'M5 Sparkling Water &amp; Soda'!J70)</f>
        <v/>
      </c>
      <c r="F1276" s="50">
        <f>IF('M5 Sparkling Water &amp; Soda'!K70="","",'M5 Sparkling Water &amp; Soda'!K70)</f>
        <v/>
      </c>
      <c r="G1276" s="49">
        <f>IF('M5 Sparkling Water &amp; Soda'!AM70="","",'M5 Sparkling Water &amp; Soda'!AM70)</f>
        <v/>
      </c>
      <c r="H1276" s="50">
        <f>IF('M5 Sparkling Water &amp; Soda'!N70="","",'M5 Sparkling Water &amp; Soda'!N70)</f>
        <v/>
      </c>
      <c r="I1276" s="34">
        <f>IF('M5 Sparkling Water &amp; Soda'!AJ70="","",'M5 Sparkling Water &amp; Soda'!AJ70)</f>
        <v/>
      </c>
      <c r="J1276" s="34" t="inlineStr">
        <is>
          <t>Everyday value; little need to promote.</t>
        </is>
      </c>
    </row>
    <row r="1277" ht="28" customHeight="1">
      <c r="A1277" s="34" t="inlineStr">
        <is>
          <t>LaCroix</t>
        </is>
      </c>
      <c r="B1277" s="34" t="inlineStr">
        <is>
          <t>LaCroix Sparkling Water | Coconut | 15 pack 355mL</t>
        </is>
      </c>
      <c r="C1277" s="34" t="inlineStr">
        <is>
          <t>5) Sparkling water &amp; soda</t>
        </is>
      </c>
      <c r="D1277" s="49">
        <f>IF('M5 Sparkling Water &amp; Soda'!F71="","",'M5 Sparkling Water &amp; Soda'!F71)</f>
        <v/>
      </c>
      <c r="E1277" s="52">
        <f>IF('M5 Sparkling Water &amp; Soda'!J71="","",'M5 Sparkling Water &amp; Soda'!J71)</f>
        <v/>
      </c>
      <c r="F1277" s="50">
        <f>IF('M5 Sparkling Water &amp; Soda'!K71="","",'M5 Sparkling Water &amp; Soda'!K71)</f>
        <v/>
      </c>
      <c r="G1277" s="49">
        <f>IF('M5 Sparkling Water &amp; Soda'!AM71="","",'M5 Sparkling Water &amp; Soda'!AM71)</f>
        <v/>
      </c>
      <c r="H1277" s="50">
        <f>IF('M5 Sparkling Water &amp; Soda'!N71="","",'M5 Sparkling Water &amp; Soda'!N71)</f>
        <v/>
      </c>
      <c r="I1277" s="34">
        <f>IF('M5 Sparkling Water &amp; Soda'!AJ71="","",'M5 Sparkling Water &amp; Soda'!AJ71)</f>
        <v/>
      </c>
      <c r="J1277" s="34" t="inlineStr">
        <is>
          <t>Everyday value; little need to promote.</t>
        </is>
      </c>
    </row>
    <row r="1278" ht="28" customHeight="1">
      <c r="A1278" s="34" t="inlineStr">
        <is>
          <t>LaCroix</t>
        </is>
      </c>
      <c r="B1278" s="34" t="inlineStr">
        <is>
          <t>LaCroix Sparkling Water | Coconut | 18 pack 355mL</t>
        </is>
      </c>
      <c r="C1278" s="34" t="inlineStr">
        <is>
          <t>5) Sparkling water &amp; soda</t>
        </is>
      </c>
      <c r="D1278" s="49">
        <f>IF('M5 Sparkling Water &amp; Soda'!F72="","",'M5 Sparkling Water &amp; Soda'!F72)</f>
        <v/>
      </c>
      <c r="E1278" s="52">
        <f>IF('M5 Sparkling Water &amp; Soda'!J72="","",'M5 Sparkling Water &amp; Soda'!J72)</f>
        <v/>
      </c>
      <c r="F1278" s="50">
        <f>IF('M5 Sparkling Water &amp; Soda'!K72="","",'M5 Sparkling Water &amp; Soda'!K72)</f>
        <v/>
      </c>
      <c r="G1278" s="49">
        <f>IF('M5 Sparkling Water &amp; Soda'!AM72="","",'M5 Sparkling Water &amp; Soda'!AM72)</f>
        <v/>
      </c>
      <c r="H1278" s="50">
        <f>IF('M5 Sparkling Water &amp; Soda'!N72="","",'M5 Sparkling Water &amp; Soda'!N72)</f>
        <v/>
      </c>
      <c r="I1278" s="34">
        <f>IF('M5 Sparkling Water &amp; Soda'!AJ72="","",'M5 Sparkling Water &amp; Soda'!AJ72)</f>
        <v/>
      </c>
      <c r="J1278" s="34" t="inlineStr">
        <is>
          <t>Everyday value; little need to promote.</t>
        </is>
      </c>
    </row>
    <row r="1279" ht="28" customHeight="1">
      <c r="A1279" s="34" t="inlineStr">
        <is>
          <t>LaCroix</t>
        </is>
      </c>
      <c r="B1279" s="34" t="inlineStr">
        <is>
          <t>LaCroix Sparkling Water | Coconut | 24 pack 355mL</t>
        </is>
      </c>
      <c r="C1279" s="34" t="inlineStr">
        <is>
          <t>5) Sparkling water &amp; soda</t>
        </is>
      </c>
      <c r="D1279" s="49">
        <f>IF('M5 Sparkling Water &amp; Soda'!F73="","",'M5 Sparkling Water &amp; Soda'!F73)</f>
        <v/>
      </c>
      <c r="E1279" s="52">
        <f>IF('M5 Sparkling Water &amp; Soda'!J73="","",'M5 Sparkling Water &amp; Soda'!J73)</f>
        <v/>
      </c>
      <c r="F1279" s="50">
        <f>IF('M5 Sparkling Water &amp; Soda'!K73="","",'M5 Sparkling Water &amp; Soda'!K73)</f>
        <v/>
      </c>
      <c r="G1279" s="49">
        <f>IF('M5 Sparkling Water &amp; Soda'!AM73="","",'M5 Sparkling Water &amp; Soda'!AM73)</f>
        <v/>
      </c>
      <c r="H1279" s="50">
        <f>IF('M5 Sparkling Water &amp; Soda'!N73="","",'M5 Sparkling Water &amp; Soda'!N73)</f>
        <v/>
      </c>
      <c r="I1279" s="34">
        <f>IF('M5 Sparkling Water &amp; Soda'!AJ73="","",'M5 Sparkling Water &amp; Soda'!AJ73)</f>
        <v/>
      </c>
      <c r="J1279" s="34" t="inlineStr">
        <is>
          <t>Everyday value; little need to promote.</t>
        </is>
      </c>
    </row>
    <row r="1280" ht="28" customHeight="1">
      <c r="A1280" s="34" t="inlineStr">
        <is>
          <t>LaCroix</t>
        </is>
      </c>
      <c r="B1280" s="34" t="inlineStr">
        <is>
          <t>LaCroix Sparkling Water | Berry | single 355mL</t>
        </is>
      </c>
      <c r="C1280" s="34" t="inlineStr">
        <is>
          <t>5) Sparkling water &amp; soda</t>
        </is>
      </c>
      <c r="D1280" s="49">
        <f>IF('M5 Sparkling Water &amp; Soda'!F74="","",'M5 Sparkling Water &amp; Soda'!F74)</f>
        <v/>
      </c>
      <c r="E1280" s="52">
        <f>IF('M5 Sparkling Water &amp; Soda'!J74="","",'M5 Sparkling Water &amp; Soda'!J74)</f>
        <v/>
      </c>
      <c r="F1280" s="50">
        <f>IF('M5 Sparkling Water &amp; Soda'!K74="","",'M5 Sparkling Water &amp; Soda'!K74)</f>
        <v/>
      </c>
      <c r="G1280" s="49">
        <f>IF('M5 Sparkling Water &amp; Soda'!AM74="","",'M5 Sparkling Water &amp; Soda'!AM74)</f>
        <v/>
      </c>
      <c r="H1280" s="50">
        <f>IF('M5 Sparkling Water &amp; Soda'!N74="","",'M5 Sparkling Water &amp; Soda'!N74)</f>
        <v/>
      </c>
      <c r="I1280" s="34">
        <f>IF('M5 Sparkling Water &amp; Soda'!AJ74="","",'M5 Sparkling Water &amp; Soda'!AJ74)</f>
        <v/>
      </c>
      <c r="J1280" s="34" t="inlineStr">
        <is>
          <t>Everyday value; little need to promote.</t>
        </is>
      </c>
    </row>
    <row r="1281" ht="28" customHeight="1">
      <c r="A1281" s="34" t="inlineStr">
        <is>
          <t>LaCroix</t>
        </is>
      </c>
      <c r="B1281" s="34" t="inlineStr">
        <is>
          <t>LaCroix Sparkling Water | Berry | 8 pack 355mL</t>
        </is>
      </c>
      <c r="C1281" s="34" t="inlineStr">
        <is>
          <t>5) Sparkling water &amp; soda</t>
        </is>
      </c>
      <c r="D1281" s="49">
        <f>IF('M5 Sparkling Water &amp; Soda'!F75="","",'M5 Sparkling Water &amp; Soda'!F75)</f>
        <v/>
      </c>
      <c r="E1281" s="52">
        <f>IF('M5 Sparkling Water &amp; Soda'!J75="","",'M5 Sparkling Water &amp; Soda'!J75)</f>
        <v/>
      </c>
      <c r="F1281" s="50">
        <f>IF('M5 Sparkling Water &amp; Soda'!K75="","",'M5 Sparkling Water &amp; Soda'!K75)</f>
        <v/>
      </c>
      <c r="G1281" s="49">
        <f>IF('M5 Sparkling Water &amp; Soda'!AM75="","",'M5 Sparkling Water &amp; Soda'!AM75)</f>
        <v/>
      </c>
      <c r="H1281" s="50">
        <f>IF('M5 Sparkling Water &amp; Soda'!N75="","",'M5 Sparkling Water &amp; Soda'!N75)</f>
        <v/>
      </c>
      <c r="I1281" s="34">
        <f>IF('M5 Sparkling Water &amp; Soda'!AJ75="","",'M5 Sparkling Water &amp; Soda'!AJ75)</f>
        <v/>
      </c>
      <c r="J1281" s="34" t="inlineStr">
        <is>
          <t>Everyday value; little need to promote.</t>
        </is>
      </c>
    </row>
    <row r="1282" ht="28" customHeight="1">
      <c r="A1282" s="34" t="inlineStr">
        <is>
          <t>LaCroix</t>
        </is>
      </c>
      <c r="B1282" s="34" t="inlineStr">
        <is>
          <t>LaCroix Sparkling Water | Berry | 12 pack 355mL</t>
        </is>
      </c>
      <c r="C1282" s="34" t="inlineStr">
        <is>
          <t>5) Sparkling water &amp; soda</t>
        </is>
      </c>
      <c r="D1282" s="49">
        <f>IF('M5 Sparkling Water &amp; Soda'!F76="","",'M5 Sparkling Water &amp; Soda'!F76)</f>
        <v/>
      </c>
      <c r="E1282" s="52">
        <f>IF('M5 Sparkling Water &amp; Soda'!J76="","",'M5 Sparkling Water &amp; Soda'!J76)</f>
        <v/>
      </c>
      <c r="F1282" s="50">
        <f>IF('M5 Sparkling Water &amp; Soda'!K76="","",'M5 Sparkling Water &amp; Soda'!K76)</f>
        <v/>
      </c>
      <c r="G1282" s="49">
        <f>IF('M5 Sparkling Water &amp; Soda'!AM76="","",'M5 Sparkling Water &amp; Soda'!AM76)</f>
        <v/>
      </c>
      <c r="H1282" s="50">
        <f>IF('M5 Sparkling Water &amp; Soda'!N76="","",'M5 Sparkling Water &amp; Soda'!N76)</f>
        <v/>
      </c>
      <c r="I1282" s="34">
        <f>IF('M5 Sparkling Water &amp; Soda'!AJ76="","",'M5 Sparkling Water &amp; Soda'!AJ76)</f>
        <v/>
      </c>
      <c r="J1282" s="34" t="inlineStr">
        <is>
          <t>Everyday value; little need to promote.</t>
        </is>
      </c>
    </row>
    <row r="1283" ht="28" customHeight="1">
      <c r="A1283" s="34" t="inlineStr">
        <is>
          <t>LaCroix</t>
        </is>
      </c>
      <c r="B1283" s="34" t="inlineStr">
        <is>
          <t>LaCroix Sparkling Water | Berry | 15 pack 355mL</t>
        </is>
      </c>
      <c r="C1283" s="34" t="inlineStr">
        <is>
          <t>5) Sparkling water &amp; soda</t>
        </is>
      </c>
      <c r="D1283" s="49">
        <f>IF('M5 Sparkling Water &amp; Soda'!F77="","",'M5 Sparkling Water &amp; Soda'!F77)</f>
        <v/>
      </c>
      <c r="E1283" s="52">
        <f>IF('M5 Sparkling Water &amp; Soda'!J77="","",'M5 Sparkling Water &amp; Soda'!J77)</f>
        <v/>
      </c>
      <c r="F1283" s="50">
        <f>IF('M5 Sparkling Water &amp; Soda'!K77="","",'M5 Sparkling Water &amp; Soda'!K77)</f>
        <v/>
      </c>
      <c r="G1283" s="49">
        <f>IF('M5 Sparkling Water &amp; Soda'!AM77="","",'M5 Sparkling Water &amp; Soda'!AM77)</f>
        <v/>
      </c>
      <c r="H1283" s="50">
        <f>IF('M5 Sparkling Water &amp; Soda'!N77="","",'M5 Sparkling Water &amp; Soda'!N77)</f>
        <v/>
      </c>
      <c r="I1283" s="34">
        <f>IF('M5 Sparkling Water &amp; Soda'!AJ77="","",'M5 Sparkling Water &amp; Soda'!AJ77)</f>
        <v/>
      </c>
      <c r="J1283" s="34" t="inlineStr">
        <is>
          <t>Everyday value; little need to promote.</t>
        </is>
      </c>
    </row>
    <row r="1284" ht="28" customHeight="1">
      <c r="A1284" s="34" t="inlineStr">
        <is>
          <t>LaCroix</t>
        </is>
      </c>
      <c r="B1284" s="34" t="inlineStr">
        <is>
          <t>LaCroix Sparkling Water | Berry | 18 pack 355mL</t>
        </is>
      </c>
      <c r="C1284" s="34" t="inlineStr">
        <is>
          <t>5) Sparkling water &amp; soda</t>
        </is>
      </c>
      <c r="D1284" s="49">
        <f>IF('M5 Sparkling Water &amp; Soda'!F78="","",'M5 Sparkling Water &amp; Soda'!F78)</f>
        <v/>
      </c>
      <c r="E1284" s="52">
        <f>IF('M5 Sparkling Water &amp; Soda'!J78="","",'M5 Sparkling Water &amp; Soda'!J78)</f>
        <v/>
      </c>
      <c r="F1284" s="50">
        <f>IF('M5 Sparkling Water &amp; Soda'!K78="","",'M5 Sparkling Water &amp; Soda'!K78)</f>
        <v/>
      </c>
      <c r="G1284" s="49">
        <f>IF('M5 Sparkling Water &amp; Soda'!AM78="","",'M5 Sparkling Water &amp; Soda'!AM78)</f>
        <v/>
      </c>
      <c r="H1284" s="50">
        <f>IF('M5 Sparkling Water &amp; Soda'!N78="","",'M5 Sparkling Water &amp; Soda'!N78)</f>
        <v/>
      </c>
      <c r="I1284" s="34">
        <f>IF('M5 Sparkling Water &amp; Soda'!AJ78="","",'M5 Sparkling Water &amp; Soda'!AJ78)</f>
        <v/>
      </c>
      <c r="J1284" s="34" t="inlineStr">
        <is>
          <t>Everyday value; little need to promote.</t>
        </is>
      </c>
    </row>
    <row r="1285" ht="28" customHeight="1">
      <c r="A1285" s="34" t="inlineStr">
        <is>
          <t>LaCroix</t>
        </is>
      </c>
      <c r="B1285" s="34" t="inlineStr">
        <is>
          <t>LaCroix Sparkling Water | Berry | 24 pack 355mL</t>
        </is>
      </c>
      <c r="C1285" s="34" t="inlineStr">
        <is>
          <t>5) Sparkling water &amp; soda</t>
        </is>
      </c>
      <c r="D1285" s="49">
        <f>IF('M5 Sparkling Water &amp; Soda'!F79="","",'M5 Sparkling Water &amp; Soda'!F79)</f>
        <v/>
      </c>
      <c r="E1285" s="52">
        <f>IF('M5 Sparkling Water &amp; Soda'!J79="","",'M5 Sparkling Water &amp; Soda'!J79)</f>
        <v/>
      </c>
      <c r="F1285" s="50">
        <f>IF('M5 Sparkling Water &amp; Soda'!K79="","",'M5 Sparkling Water &amp; Soda'!K79)</f>
        <v/>
      </c>
      <c r="G1285" s="49">
        <f>IF('M5 Sparkling Water &amp; Soda'!AM79="","",'M5 Sparkling Water &amp; Soda'!AM79)</f>
        <v/>
      </c>
      <c r="H1285" s="50">
        <f>IF('M5 Sparkling Water &amp; Soda'!N79="","",'M5 Sparkling Water &amp; Soda'!N79)</f>
        <v/>
      </c>
      <c r="I1285" s="34">
        <f>IF('M5 Sparkling Water &amp; Soda'!AJ79="","",'M5 Sparkling Water &amp; Soda'!AJ79)</f>
        <v/>
      </c>
      <c r="J1285" s="34" t="inlineStr">
        <is>
          <t>Everyday value; little need to promote.</t>
        </is>
      </c>
    </row>
    <row r="1286" ht="28" customHeight="1">
      <c r="A1286" s="34" t="inlineStr">
        <is>
          <t>LaCroix</t>
        </is>
      </c>
      <c r="B1286" s="34" t="inlineStr">
        <is>
          <t>LaCroix Sparkling Water | Passionfruit | single 355mL</t>
        </is>
      </c>
      <c r="C1286" s="34" t="inlineStr">
        <is>
          <t>5) Sparkling water &amp; soda</t>
        </is>
      </c>
      <c r="D1286" s="49">
        <f>IF('M5 Sparkling Water &amp; Soda'!F80="","",'M5 Sparkling Water &amp; Soda'!F80)</f>
        <v/>
      </c>
      <c r="E1286" s="52">
        <f>IF('M5 Sparkling Water &amp; Soda'!J80="","",'M5 Sparkling Water &amp; Soda'!J80)</f>
        <v/>
      </c>
      <c r="F1286" s="50">
        <f>IF('M5 Sparkling Water &amp; Soda'!K80="","",'M5 Sparkling Water &amp; Soda'!K80)</f>
        <v/>
      </c>
      <c r="G1286" s="49">
        <f>IF('M5 Sparkling Water &amp; Soda'!AM80="","",'M5 Sparkling Water &amp; Soda'!AM80)</f>
        <v/>
      </c>
      <c r="H1286" s="50">
        <f>IF('M5 Sparkling Water &amp; Soda'!N80="","",'M5 Sparkling Water &amp; Soda'!N80)</f>
        <v/>
      </c>
      <c r="I1286" s="34">
        <f>IF('M5 Sparkling Water &amp; Soda'!AJ80="","",'M5 Sparkling Water &amp; Soda'!AJ80)</f>
        <v/>
      </c>
      <c r="J1286" s="34" t="inlineStr">
        <is>
          <t>Everyday value; little need to promote.</t>
        </is>
      </c>
    </row>
    <row r="1287" ht="28" customHeight="1">
      <c r="A1287" s="34" t="inlineStr">
        <is>
          <t>LaCroix</t>
        </is>
      </c>
      <c r="B1287" s="34" t="inlineStr">
        <is>
          <t>LaCroix Sparkling Water | Passionfruit | 8 pack 355mL</t>
        </is>
      </c>
      <c r="C1287" s="34" t="inlineStr">
        <is>
          <t>5) Sparkling water &amp; soda</t>
        </is>
      </c>
      <c r="D1287" s="49">
        <f>IF('M5 Sparkling Water &amp; Soda'!F81="","",'M5 Sparkling Water &amp; Soda'!F81)</f>
        <v/>
      </c>
      <c r="E1287" s="52">
        <f>IF('M5 Sparkling Water &amp; Soda'!J81="","",'M5 Sparkling Water &amp; Soda'!J81)</f>
        <v/>
      </c>
      <c r="F1287" s="50">
        <f>IF('M5 Sparkling Water &amp; Soda'!K81="","",'M5 Sparkling Water &amp; Soda'!K81)</f>
        <v/>
      </c>
      <c r="G1287" s="49">
        <f>IF('M5 Sparkling Water &amp; Soda'!AM81="","",'M5 Sparkling Water &amp; Soda'!AM81)</f>
        <v/>
      </c>
      <c r="H1287" s="50">
        <f>IF('M5 Sparkling Water &amp; Soda'!N81="","",'M5 Sparkling Water &amp; Soda'!N81)</f>
        <v/>
      </c>
      <c r="I1287" s="34">
        <f>IF('M5 Sparkling Water &amp; Soda'!AJ81="","",'M5 Sparkling Water &amp; Soda'!AJ81)</f>
        <v/>
      </c>
      <c r="J1287" s="34" t="inlineStr">
        <is>
          <t>Everyday value; little need to promote.</t>
        </is>
      </c>
    </row>
    <row r="1288" ht="28" customHeight="1">
      <c r="A1288" s="34" t="inlineStr">
        <is>
          <t>LaCroix</t>
        </is>
      </c>
      <c r="B1288" s="34" t="inlineStr">
        <is>
          <t>LaCroix Sparkling Water | Passionfruit | 12 pack 355mL</t>
        </is>
      </c>
      <c r="C1288" s="34" t="inlineStr">
        <is>
          <t>5) Sparkling water &amp; soda</t>
        </is>
      </c>
      <c r="D1288" s="49">
        <f>IF('M5 Sparkling Water &amp; Soda'!F82="","",'M5 Sparkling Water &amp; Soda'!F82)</f>
        <v/>
      </c>
      <c r="E1288" s="52">
        <f>IF('M5 Sparkling Water &amp; Soda'!J82="","",'M5 Sparkling Water &amp; Soda'!J82)</f>
        <v/>
      </c>
      <c r="F1288" s="50">
        <f>IF('M5 Sparkling Water &amp; Soda'!K82="","",'M5 Sparkling Water &amp; Soda'!K82)</f>
        <v/>
      </c>
      <c r="G1288" s="49">
        <f>IF('M5 Sparkling Water &amp; Soda'!AM82="","",'M5 Sparkling Water &amp; Soda'!AM82)</f>
        <v/>
      </c>
      <c r="H1288" s="50">
        <f>IF('M5 Sparkling Water &amp; Soda'!N82="","",'M5 Sparkling Water &amp; Soda'!N82)</f>
        <v/>
      </c>
      <c r="I1288" s="34">
        <f>IF('M5 Sparkling Water &amp; Soda'!AJ82="","",'M5 Sparkling Water &amp; Soda'!AJ82)</f>
        <v/>
      </c>
      <c r="J1288" s="34" t="inlineStr">
        <is>
          <t>Everyday value; little need to promote.</t>
        </is>
      </c>
    </row>
    <row r="1289" ht="28" customHeight="1">
      <c r="A1289" s="34" t="inlineStr">
        <is>
          <t>LaCroix</t>
        </is>
      </c>
      <c r="B1289" s="34" t="inlineStr">
        <is>
          <t>LaCroix Sparkling Water | Passionfruit | 15 pack 355mL</t>
        </is>
      </c>
      <c r="C1289" s="34" t="inlineStr">
        <is>
          <t>5) Sparkling water &amp; soda</t>
        </is>
      </c>
      <c r="D1289" s="49">
        <f>IF('M5 Sparkling Water &amp; Soda'!F83="","",'M5 Sparkling Water &amp; Soda'!F83)</f>
        <v/>
      </c>
      <c r="E1289" s="52">
        <f>IF('M5 Sparkling Water &amp; Soda'!J83="","",'M5 Sparkling Water &amp; Soda'!J83)</f>
        <v/>
      </c>
      <c r="F1289" s="50">
        <f>IF('M5 Sparkling Water &amp; Soda'!K83="","",'M5 Sparkling Water &amp; Soda'!K83)</f>
        <v/>
      </c>
      <c r="G1289" s="49">
        <f>IF('M5 Sparkling Water &amp; Soda'!AM83="","",'M5 Sparkling Water &amp; Soda'!AM83)</f>
        <v/>
      </c>
      <c r="H1289" s="50">
        <f>IF('M5 Sparkling Water &amp; Soda'!N83="","",'M5 Sparkling Water &amp; Soda'!N83)</f>
        <v/>
      </c>
      <c r="I1289" s="34">
        <f>IF('M5 Sparkling Water &amp; Soda'!AJ83="","",'M5 Sparkling Water &amp; Soda'!AJ83)</f>
        <v/>
      </c>
      <c r="J1289" s="34" t="inlineStr">
        <is>
          <t>Everyday value; little need to promote.</t>
        </is>
      </c>
    </row>
    <row r="1290" ht="28" customHeight="1">
      <c r="A1290" s="34" t="inlineStr">
        <is>
          <t>LaCroix</t>
        </is>
      </c>
      <c r="B1290" s="34" t="inlineStr">
        <is>
          <t>LaCroix Sparkling Water | Passionfruit | 18 pack 355mL</t>
        </is>
      </c>
      <c r="C1290" s="34" t="inlineStr">
        <is>
          <t>5) Sparkling water &amp; soda</t>
        </is>
      </c>
      <c r="D1290" s="49">
        <f>IF('M5 Sparkling Water &amp; Soda'!F84="","",'M5 Sparkling Water &amp; Soda'!F84)</f>
        <v/>
      </c>
      <c r="E1290" s="52">
        <f>IF('M5 Sparkling Water &amp; Soda'!J84="","",'M5 Sparkling Water &amp; Soda'!J84)</f>
        <v/>
      </c>
      <c r="F1290" s="50">
        <f>IF('M5 Sparkling Water &amp; Soda'!K84="","",'M5 Sparkling Water &amp; Soda'!K84)</f>
        <v/>
      </c>
      <c r="G1290" s="49">
        <f>IF('M5 Sparkling Water &amp; Soda'!AM84="","",'M5 Sparkling Water &amp; Soda'!AM84)</f>
        <v/>
      </c>
      <c r="H1290" s="50">
        <f>IF('M5 Sparkling Water &amp; Soda'!N84="","",'M5 Sparkling Water &amp; Soda'!N84)</f>
        <v/>
      </c>
      <c r="I1290" s="34">
        <f>IF('M5 Sparkling Water &amp; Soda'!AJ84="","",'M5 Sparkling Water &amp; Soda'!AJ84)</f>
        <v/>
      </c>
      <c r="J1290" s="34" t="inlineStr">
        <is>
          <t>Everyday value; little need to promote.</t>
        </is>
      </c>
    </row>
    <row r="1291" ht="28" customHeight="1">
      <c r="A1291" s="34" t="inlineStr">
        <is>
          <t>LaCroix</t>
        </is>
      </c>
      <c r="B1291" s="34" t="inlineStr">
        <is>
          <t>LaCroix Sparkling Water | Passionfruit | 24 pack 355mL</t>
        </is>
      </c>
      <c r="C1291" s="34" t="inlineStr">
        <is>
          <t>5) Sparkling water &amp; soda</t>
        </is>
      </c>
      <c r="D1291" s="49">
        <f>IF('M5 Sparkling Water &amp; Soda'!F85="","",'M5 Sparkling Water &amp; Soda'!F85)</f>
        <v/>
      </c>
      <c r="E1291" s="52">
        <f>IF('M5 Sparkling Water &amp; Soda'!J85="","",'M5 Sparkling Water &amp; Soda'!J85)</f>
        <v/>
      </c>
      <c r="F1291" s="50">
        <f>IF('M5 Sparkling Water &amp; Soda'!K85="","",'M5 Sparkling Water &amp; Soda'!K85)</f>
        <v/>
      </c>
      <c r="G1291" s="49">
        <f>IF('M5 Sparkling Water &amp; Soda'!AM85="","",'M5 Sparkling Water &amp; Soda'!AM85)</f>
        <v/>
      </c>
      <c r="H1291" s="50">
        <f>IF('M5 Sparkling Water &amp; Soda'!N85="","",'M5 Sparkling Water &amp; Soda'!N85)</f>
        <v/>
      </c>
      <c r="I1291" s="34">
        <f>IF('M5 Sparkling Water &amp; Soda'!AJ85="","",'M5 Sparkling Water &amp; Soda'!AJ85)</f>
        <v/>
      </c>
      <c r="J1291" s="34" t="inlineStr">
        <is>
          <t>Everyday value; little need to promote.</t>
        </is>
      </c>
    </row>
    <row r="1292" ht="28" customHeight="1">
      <c r="A1292" s="34" t="inlineStr">
        <is>
          <t>LaCroix</t>
        </is>
      </c>
      <c r="B1292" s="34" t="inlineStr">
        <is>
          <t>LaCroix Sparkling Water | Key Lime | single 355mL</t>
        </is>
      </c>
      <c r="C1292" s="34" t="inlineStr">
        <is>
          <t>5) Sparkling water &amp; soda</t>
        </is>
      </c>
      <c r="D1292" s="49">
        <f>IF('M5 Sparkling Water &amp; Soda'!F86="","",'M5 Sparkling Water &amp; Soda'!F86)</f>
        <v/>
      </c>
      <c r="E1292" s="52">
        <f>IF('M5 Sparkling Water &amp; Soda'!J86="","",'M5 Sparkling Water &amp; Soda'!J86)</f>
        <v/>
      </c>
      <c r="F1292" s="50">
        <f>IF('M5 Sparkling Water &amp; Soda'!K86="","",'M5 Sparkling Water &amp; Soda'!K86)</f>
        <v/>
      </c>
      <c r="G1292" s="49">
        <f>IF('M5 Sparkling Water &amp; Soda'!AM86="","",'M5 Sparkling Water &amp; Soda'!AM86)</f>
        <v/>
      </c>
      <c r="H1292" s="50">
        <f>IF('M5 Sparkling Water &amp; Soda'!N86="","",'M5 Sparkling Water &amp; Soda'!N86)</f>
        <v/>
      </c>
      <c r="I1292" s="34">
        <f>IF('M5 Sparkling Water &amp; Soda'!AJ86="","",'M5 Sparkling Water &amp; Soda'!AJ86)</f>
        <v/>
      </c>
      <c r="J1292" s="34" t="inlineStr">
        <is>
          <t>Everyday value; little need to promote.</t>
        </is>
      </c>
    </row>
    <row r="1293" ht="28" customHeight="1">
      <c r="A1293" s="34" t="inlineStr">
        <is>
          <t>LaCroix</t>
        </is>
      </c>
      <c r="B1293" s="34" t="inlineStr">
        <is>
          <t>LaCroix Sparkling Water | Key Lime | 8 pack 355mL</t>
        </is>
      </c>
      <c r="C1293" s="34" t="inlineStr">
        <is>
          <t>5) Sparkling water &amp; soda</t>
        </is>
      </c>
      <c r="D1293" s="49">
        <f>IF('M5 Sparkling Water &amp; Soda'!F87="","",'M5 Sparkling Water &amp; Soda'!F87)</f>
        <v/>
      </c>
      <c r="E1293" s="52">
        <f>IF('M5 Sparkling Water &amp; Soda'!J87="","",'M5 Sparkling Water &amp; Soda'!J87)</f>
        <v/>
      </c>
      <c r="F1293" s="50">
        <f>IF('M5 Sparkling Water &amp; Soda'!K87="","",'M5 Sparkling Water &amp; Soda'!K87)</f>
        <v/>
      </c>
      <c r="G1293" s="49">
        <f>IF('M5 Sparkling Water &amp; Soda'!AM87="","",'M5 Sparkling Water &amp; Soda'!AM87)</f>
        <v/>
      </c>
      <c r="H1293" s="50">
        <f>IF('M5 Sparkling Water &amp; Soda'!N87="","",'M5 Sparkling Water &amp; Soda'!N87)</f>
        <v/>
      </c>
      <c r="I1293" s="34">
        <f>IF('M5 Sparkling Water &amp; Soda'!AJ87="","",'M5 Sparkling Water &amp; Soda'!AJ87)</f>
        <v/>
      </c>
      <c r="J1293" s="34" t="inlineStr">
        <is>
          <t>Everyday value; little need to promote.</t>
        </is>
      </c>
    </row>
    <row r="1294" ht="28" customHeight="1">
      <c r="A1294" s="34" t="inlineStr">
        <is>
          <t>LaCroix</t>
        </is>
      </c>
      <c r="B1294" s="34" t="inlineStr">
        <is>
          <t>LaCroix Sparkling Water | Key Lime | 12 pack 355mL</t>
        </is>
      </c>
      <c r="C1294" s="34" t="inlineStr">
        <is>
          <t>5) Sparkling water &amp; soda</t>
        </is>
      </c>
      <c r="D1294" s="49">
        <f>IF('M5 Sparkling Water &amp; Soda'!F88="","",'M5 Sparkling Water &amp; Soda'!F88)</f>
        <v/>
      </c>
      <c r="E1294" s="52">
        <f>IF('M5 Sparkling Water &amp; Soda'!J88="","",'M5 Sparkling Water &amp; Soda'!J88)</f>
        <v/>
      </c>
      <c r="F1294" s="50">
        <f>IF('M5 Sparkling Water &amp; Soda'!K88="","",'M5 Sparkling Water &amp; Soda'!K88)</f>
        <v/>
      </c>
      <c r="G1294" s="49">
        <f>IF('M5 Sparkling Water &amp; Soda'!AM88="","",'M5 Sparkling Water &amp; Soda'!AM88)</f>
        <v/>
      </c>
      <c r="H1294" s="50">
        <f>IF('M5 Sparkling Water &amp; Soda'!N88="","",'M5 Sparkling Water &amp; Soda'!N88)</f>
        <v/>
      </c>
      <c r="I1294" s="34">
        <f>IF('M5 Sparkling Water &amp; Soda'!AJ88="","",'M5 Sparkling Water &amp; Soda'!AJ88)</f>
        <v/>
      </c>
      <c r="J1294" s="34" t="inlineStr">
        <is>
          <t>Everyday value; little need to promote.</t>
        </is>
      </c>
    </row>
    <row r="1295" ht="28" customHeight="1">
      <c r="A1295" s="34" t="inlineStr">
        <is>
          <t>LaCroix</t>
        </is>
      </c>
      <c r="B1295" s="34" t="inlineStr">
        <is>
          <t>LaCroix Sparkling Water | Key Lime | 15 pack 355mL</t>
        </is>
      </c>
      <c r="C1295" s="34" t="inlineStr">
        <is>
          <t>5) Sparkling water &amp; soda</t>
        </is>
      </c>
      <c r="D1295" s="49">
        <f>IF('M5 Sparkling Water &amp; Soda'!F89="","",'M5 Sparkling Water &amp; Soda'!F89)</f>
        <v/>
      </c>
      <c r="E1295" s="52">
        <f>IF('M5 Sparkling Water &amp; Soda'!J89="","",'M5 Sparkling Water &amp; Soda'!J89)</f>
        <v/>
      </c>
      <c r="F1295" s="50">
        <f>IF('M5 Sparkling Water &amp; Soda'!K89="","",'M5 Sparkling Water &amp; Soda'!K89)</f>
        <v/>
      </c>
      <c r="G1295" s="49">
        <f>IF('M5 Sparkling Water &amp; Soda'!AM89="","",'M5 Sparkling Water &amp; Soda'!AM89)</f>
        <v/>
      </c>
      <c r="H1295" s="50">
        <f>IF('M5 Sparkling Water &amp; Soda'!N89="","",'M5 Sparkling Water &amp; Soda'!N89)</f>
        <v/>
      </c>
      <c r="I1295" s="34">
        <f>IF('M5 Sparkling Water &amp; Soda'!AJ89="","",'M5 Sparkling Water &amp; Soda'!AJ89)</f>
        <v/>
      </c>
      <c r="J1295" s="34" t="inlineStr">
        <is>
          <t>Everyday value; little need to promote.</t>
        </is>
      </c>
    </row>
    <row r="1296" ht="28" customHeight="1">
      <c r="A1296" s="34" t="inlineStr">
        <is>
          <t>LaCroix</t>
        </is>
      </c>
      <c r="B1296" s="34" t="inlineStr">
        <is>
          <t>LaCroix Sparkling Water | Key Lime | 18 pack 355mL</t>
        </is>
      </c>
      <c r="C1296" s="34" t="inlineStr">
        <is>
          <t>5) Sparkling water &amp; soda</t>
        </is>
      </c>
      <c r="D1296" s="49">
        <f>IF('M5 Sparkling Water &amp; Soda'!F90="","",'M5 Sparkling Water &amp; Soda'!F90)</f>
        <v/>
      </c>
      <c r="E1296" s="52">
        <f>IF('M5 Sparkling Water &amp; Soda'!J90="","",'M5 Sparkling Water &amp; Soda'!J90)</f>
        <v/>
      </c>
      <c r="F1296" s="50">
        <f>IF('M5 Sparkling Water &amp; Soda'!K90="","",'M5 Sparkling Water &amp; Soda'!K90)</f>
        <v/>
      </c>
      <c r="G1296" s="49">
        <f>IF('M5 Sparkling Water &amp; Soda'!AM90="","",'M5 Sparkling Water &amp; Soda'!AM90)</f>
        <v/>
      </c>
      <c r="H1296" s="50">
        <f>IF('M5 Sparkling Water &amp; Soda'!N90="","",'M5 Sparkling Water &amp; Soda'!N90)</f>
        <v/>
      </c>
      <c r="I1296" s="34">
        <f>IF('M5 Sparkling Water &amp; Soda'!AJ90="","",'M5 Sparkling Water &amp; Soda'!AJ90)</f>
        <v/>
      </c>
      <c r="J1296" s="34" t="inlineStr">
        <is>
          <t>Everyday value; little need to promote.</t>
        </is>
      </c>
    </row>
    <row r="1297" ht="28" customHeight="1">
      <c r="A1297" s="34" t="inlineStr">
        <is>
          <t>LaCroix</t>
        </is>
      </c>
      <c r="B1297" s="34" t="inlineStr">
        <is>
          <t>LaCroix Sparkling Water | Key Lime | 24 pack 355mL</t>
        </is>
      </c>
      <c r="C1297" s="34" t="inlineStr">
        <is>
          <t>5) Sparkling water &amp; soda</t>
        </is>
      </c>
      <c r="D1297" s="49">
        <f>IF('M5 Sparkling Water &amp; Soda'!F91="","",'M5 Sparkling Water &amp; Soda'!F91)</f>
        <v/>
      </c>
      <c r="E1297" s="52">
        <f>IF('M5 Sparkling Water &amp; Soda'!J91="","",'M5 Sparkling Water &amp; Soda'!J91)</f>
        <v/>
      </c>
      <c r="F1297" s="50">
        <f>IF('M5 Sparkling Water &amp; Soda'!K91="","",'M5 Sparkling Water &amp; Soda'!K91)</f>
        <v/>
      </c>
      <c r="G1297" s="49">
        <f>IF('M5 Sparkling Water &amp; Soda'!AM91="","",'M5 Sparkling Water &amp; Soda'!AM91)</f>
        <v/>
      </c>
      <c r="H1297" s="50">
        <f>IF('M5 Sparkling Water &amp; Soda'!N91="","",'M5 Sparkling Water &amp; Soda'!N91)</f>
        <v/>
      </c>
      <c r="I1297" s="34">
        <f>IF('M5 Sparkling Water &amp; Soda'!AJ91="","",'M5 Sparkling Water &amp; Soda'!AJ91)</f>
        <v/>
      </c>
      <c r="J1297" s="34" t="inlineStr">
        <is>
          <t>Everyday value; little need to promote.</t>
        </is>
      </c>
    </row>
    <row r="1298" ht="28" customHeight="1">
      <c r="A1298" s="34" t="inlineStr">
        <is>
          <t>LaCroix</t>
        </is>
      </c>
      <c r="B1298" s="34" t="inlineStr">
        <is>
          <t>LaCroix Sparkling Water | Cerise Limon | single 355mL</t>
        </is>
      </c>
      <c r="C1298" s="34" t="inlineStr">
        <is>
          <t>5) Sparkling water &amp; soda</t>
        </is>
      </c>
      <c r="D1298" s="49">
        <f>IF('M5 Sparkling Water &amp; Soda'!F92="","",'M5 Sparkling Water &amp; Soda'!F92)</f>
        <v/>
      </c>
      <c r="E1298" s="52">
        <f>IF('M5 Sparkling Water &amp; Soda'!J92="","",'M5 Sparkling Water &amp; Soda'!J92)</f>
        <v/>
      </c>
      <c r="F1298" s="50">
        <f>IF('M5 Sparkling Water &amp; Soda'!K92="","",'M5 Sparkling Water &amp; Soda'!K92)</f>
        <v/>
      </c>
      <c r="G1298" s="49">
        <f>IF('M5 Sparkling Water &amp; Soda'!AM92="","",'M5 Sparkling Water &amp; Soda'!AM92)</f>
        <v/>
      </c>
      <c r="H1298" s="50">
        <f>IF('M5 Sparkling Water &amp; Soda'!N92="","",'M5 Sparkling Water &amp; Soda'!N92)</f>
        <v/>
      </c>
      <c r="I1298" s="34">
        <f>IF('M5 Sparkling Water &amp; Soda'!AJ92="","",'M5 Sparkling Water &amp; Soda'!AJ92)</f>
        <v/>
      </c>
      <c r="J1298" s="34" t="inlineStr">
        <is>
          <t>Everyday value; little need to promote.</t>
        </is>
      </c>
    </row>
    <row r="1299" ht="28" customHeight="1">
      <c r="A1299" s="34" t="inlineStr">
        <is>
          <t>LaCroix</t>
        </is>
      </c>
      <c r="B1299" s="34" t="inlineStr">
        <is>
          <t>LaCroix Sparkling Water | Cerise Limon | 8 pack 355mL</t>
        </is>
      </c>
      <c r="C1299" s="34" t="inlineStr">
        <is>
          <t>5) Sparkling water &amp; soda</t>
        </is>
      </c>
      <c r="D1299" s="49">
        <f>IF('M5 Sparkling Water &amp; Soda'!F93="","",'M5 Sparkling Water &amp; Soda'!F93)</f>
        <v/>
      </c>
      <c r="E1299" s="52">
        <f>IF('M5 Sparkling Water &amp; Soda'!J93="","",'M5 Sparkling Water &amp; Soda'!J93)</f>
        <v/>
      </c>
      <c r="F1299" s="50">
        <f>IF('M5 Sparkling Water &amp; Soda'!K93="","",'M5 Sparkling Water &amp; Soda'!K93)</f>
        <v/>
      </c>
      <c r="G1299" s="49">
        <f>IF('M5 Sparkling Water &amp; Soda'!AM93="","",'M5 Sparkling Water &amp; Soda'!AM93)</f>
        <v/>
      </c>
      <c r="H1299" s="50">
        <f>IF('M5 Sparkling Water &amp; Soda'!N93="","",'M5 Sparkling Water &amp; Soda'!N93)</f>
        <v/>
      </c>
      <c r="I1299" s="34">
        <f>IF('M5 Sparkling Water &amp; Soda'!AJ93="","",'M5 Sparkling Water &amp; Soda'!AJ93)</f>
        <v/>
      </c>
      <c r="J1299" s="34" t="inlineStr">
        <is>
          <t>Everyday value; little need to promote.</t>
        </is>
      </c>
    </row>
    <row r="1300" ht="28" customHeight="1">
      <c r="A1300" s="34" t="inlineStr">
        <is>
          <t>LaCroix</t>
        </is>
      </c>
      <c r="B1300" s="34" t="inlineStr">
        <is>
          <t>LaCroix Sparkling Water | Cerise Limon | 12 pack 355mL</t>
        </is>
      </c>
      <c r="C1300" s="34" t="inlineStr">
        <is>
          <t>5) Sparkling water &amp; soda</t>
        </is>
      </c>
      <c r="D1300" s="49">
        <f>IF('M5 Sparkling Water &amp; Soda'!F94="","",'M5 Sparkling Water &amp; Soda'!F94)</f>
        <v/>
      </c>
      <c r="E1300" s="52">
        <f>IF('M5 Sparkling Water &amp; Soda'!J94="","",'M5 Sparkling Water &amp; Soda'!J94)</f>
        <v/>
      </c>
      <c r="F1300" s="50">
        <f>IF('M5 Sparkling Water &amp; Soda'!K94="","",'M5 Sparkling Water &amp; Soda'!K94)</f>
        <v/>
      </c>
      <c r="G1300" s="49">
        <f>IF('M5 Sparkling Water &amp; Soda'!AM94="","",'M5 Sparkling Water &amp; Soda'!AM94)</f>
        <v/>
      </c>
      <c r="H1300" s="50">
        <f>IF('M5 Sparkling Water &amp; Soda'!N94="","",'M5 Sparkling Water &amp; Soda'!N94)</f>
        <v/>
      </c>
      <c r="I1300" s="34">
        <f>IF('M5 Sparkling Water &amp; Soda'!AJ94="","",'M5 Sparkling Water &amp; Soda'!AJ94)</f>
        <v/>
      </c>
      <c r="J1300" s="34" t="inlineStr">
        <is>
          <t>Everyday value; little need to promote.</t>
        </is>
      </c>
    </row>
    <row r="1301" ht="28" customHeight="1">
      <c r="A1301" s="34" t="inlineStr">
        <is>
          <t>LaCroix</t>
        </is>
      </c>
      <c r="B1301" s="34" t="inlineStr">
        <is>
          <t>LaCroix Sparkling Water | Cerise Limon | 15 pack 355mL</t>
        </is>
      </c>
      <c r="C1301" s="34" t="inlineStr">
        <is>
          <t>5) Sparkling water &amp; soda</t>
        </is>
      </c>
      <c r="D1301" s="49">
        <f>IF('M5 Sparkling Water &amp; Soda'!F95="","",'M5 Sparkling Water &amp; Soda'!F95)</f>
        <v/>
      </c>
      <c r="E1301" s="52">
        <f>IF('M5 Sparkling Water &amp; Soda'!J95="","",'M5 Sparkling Water &amp; Soda'!J95)</f>
        <v/>
      </c>
      <c r="F1301" s="50">
        <f>IF('M5 Sparkling Water &amp; Soda'!K95="","",'M5 Sparkling Water &amp; Soda'!K95)</f>
        <v/>
      </c>
      <c r="G1301" s="49">
        <f>IF('M5 Sparkling Water &amp; Soda'!AM95="","",'M5 Sparkling Water &amp; Soda'!AM95)</f>
        <v/>
      </c>
      <c r="H1301" s="50">
        <f>IF('M5 Sparkling Water &amp; Soda'!N95="","",'M5 Sparkling Water &amp; Soda'!N95)</f>
        <v/>
      </c>
      <c r="I1301" s="34">
        <f>IF('M5 Sparkling Water &amp; Soda'!AJ95="","",'M5 Sparkling Water &amp; Soda'!AJ95)</f>
        <v/>
      </c>
      <c r="J1301" s="34" t="inlineStr">
        <is>
          <t>Everyday value; little need to promote.</t>
        </is>
      </c>
    </row>
    <row r="1302" ht="28" customHeight="1">
      <c r="A1302" s="34" t="inlineStr">
        <is>
          <t>LaCroix</t>
        </is>
      </c>
      <c r="B1302" s="34" t="inlineStr">
        <is>
          <t>LaCroix Sparkling Water | Cerise Limon | 18 pack 355mL</t>
        </is>
      </c>
      <c r="C1302" s="34" t="inlineStr">
        <is>
          <t>5) Sparkling water &amp; soda</t>
        </is>
      </c>
      <c r="D1302" s="49">
        <f>IF('M5 Sparkling Water &amp; Soda'!F96="","",'M5 Sparkling Water &amp; Soda'!F96)</f>
        <v/>
      </c>
      <c r="E1302" s="52">
        <f>IF('M5 Sparkling Water &amp; Soda'!J96="","",'M5 Sparkling Water &amp; Soda'!J96)</f>
        <v/>
      </c>
      <c r="F1302" s="50">
        <f>IF('M5 Sparkling Water &amp; Soda'!K96="","",'M5 Sparkling Water &amp; Soda'!K96)</f>
        <v/>
      </c>
      <c r="G1302" s="49">
        <f>IF('M5 Sparkling Water &amp; Soda'!AM96="","",'M5 Sparkling Water &amp; Soda'!AM96)</f>
        <v/>
      </c>
      <c r="H1302" s="50">
        <f>IF('M5 Sparkling Water &amp; Soda'!N96="","",'M5 Sparkling Water &amp; Soda'!N96)</f>
        <v/>
      </c>
      <c r="I1302" s="34">
        <f>IF('M5 Sparkling Water &amp; Soda'!AJ96="","",'M5 Sparkling Water &amp; Soda'!AJ96)</f>
        <v/>
      </c>
      <c r="J1302" s="34" t="inlineStr">
        <is>
          <t>Everyday value; little need to promote.</t>
        </is>
      </c>
    </row>
    <row r="1303" ht="28" customHeight="1">
      <c r="A1303" s="34" t="inlineStr">
        <is>
          <t>LaCroix</t>
        </is>
      </c>
      <c r="B1303" s="34" t="inlineStr">
        <is>
          <t>LaCroix Sparkling Water | Cerise Limon | 24 pack 355mL</t>
        </is>
      </c>
      <c r="C1303" s="34" t="inlineStr">
        <is>
          <t>5) Sparkling water &amp; soda</t>
        </is>
      </c>
      <c r="D1303" s="49">
        <f>IF('M5 Sparkling Water &amp; Soda'!F97="","",'M5 Sparkling Water &amp; Soda'!F97)</f>
        <v/>
      </c>
      <c r="E1303" s="52">
        <f>IF('M5 Sparkling Water &amp; Soda'!J97="","",'M5 Sparkling Water &amp; Soda'!J97)</f>
        <v/>
      </c>
      <c r="F1303" s="50">
        <f>IF('M5 Sparkling Water &amp; Soda'!K97="","",'M5 Sparkling Water &amp; Soda'!K97)</f>
        <v/>
      </c>
      <c r="G1303" s="49">
        <f>IF('M5 Sparkling Water &amp; Soda'!AM97="","",'M5 Sparkling Water &amp; Soda'!AM97)</f>
        <v/>
      </c>
      <c r="H1303" s="50">
        <f>IF('M5 Sparkling Water &amp; Soda'!N97="","",'M5 Sparkling Water &amp; Soda'!N97)</f>
        <v/>
      </c>
      <c r="I1303" s="34">
        <f>IF('M5 Sparkling Water &amp; Soda'!AJ97="","",'M5 Sparkling Water &amp; Soda'!AJ97)</f>
        <v/>
      </c>
      <c r="J1303" s="34" t="inlineStr">
        <is>
          <t>Everyday value; little need to promote.</t>
        </is>
      </c>
    </row>
    <row r="1304" ht="28" customHeight="1">
      <c r="A1304" s="34" t="inlineStr">
        <is>
          <t>bubly</t>
        </is>
      </c>
      <c r="B1304" s="34" t="inlineStr">
        <is>
          <t>bubly Sparkling Water | Cherry | single 355mL</t>
        </is>
      </c>
      <c r="C1304" s="34" t="inlineStr">
        <is>
          <t>5) Sparkling water &amp; soda</t>
        </is>
      </c>
      <c r="D1304" s="49">
        <f>IF('M5 Sparkling Water &amp; Soda'!F98="","",'M5 Sparkling Water &amp; Soda'!F98)</f>
        <v/>
      </c>
      <c r="E1304" s="52">
        <f>IF('M5 Sparkling Water &amp; Soda'!J98="","",'M5 Sparkling Water &amp; Soda'!J98)</f>
        <v/>
      </c>
      <c r="F1304" s="50">
        <f>IF('M5 Sparkling Water &amp; Soda'!K98="","",'M5 Sparkling Water &amp; Soda'!K98)</f>
        <v/>
      </c>
      <c r="G1304" s="49">
        <f>IF('M5 Sparkling Water &amp; Soda'!AM98="","",'M5 Sparkling Water &amp; Soda'!AM98)</f>
        <v/>
      </c>
      <c r="H1304" s="50">
        <f>IF('M5 Sparkling Water &amp; Soda'!N98="","",'M5 Sparkling Water &amp; Soda'!N98)</f>
        <v/>
      </c>
      <c r="I1304" s="34">
        <f>IF('M5 Sparkling Water &amp; Soda'!AJ98="","",'M5 Sparkling Water &amp; Soda'!AJ98)</f>
        <v/>
      </c>
      <c r="J1304" s="34" t="inlineStr">
        <is>
          <t>PepsiCo price aggression is the lever.</t>
        </is>
      </c>
    </row>
    <row r="1305" ht="28" customHeight="1">
      <c r="A1305" s="34" t="inlineStr">
        <is>
          <t>bubly</t>
        </is>
      </c>
      <c r="B1305" s="34" t="inlineStr">
        <is>
          <t>bubly Sparkling Water | Cherry | 8 pack 355mL</t>
        </is>
      </c>
      <c r="C1305" s="34" t="inlineStr">
        <is>
          <t>5) Sparkling water &amp; soda</t>
        </is>
      </c>
      <c r="D1305" s="49">
        <f>IF('M5 Sparkling Water &amp; Soda'!F99="","",'M5 Sparkling Water &amp; Soda'!F99)</f>
        <v/>
      </c>
      <c r="E1305" s="52">
        <f>IF('M5 Sparkling Water &amp; Soda'!J99="","",'M5 Sparkling Water &amp; Soda'!J99)</f>
        <v/>
      </c>
      <c r="F1305" s="50">
        <f>IF('M5 Sparkling Water &amp; Soda'!K99="","",'M5 Sparkling Water &amp; Soda'!K99)</f>
        <v/>
      </c>
      <c r="G1305" s="49">
        <f>IF('M5 Sparkling Water &amp; Soda'!AM99="","",'M5 Sparkling Water &amp; Soda'!AM99)</f>
        <v/>
      </c>
      <c r="H1305" s="50">
        <f>IF('M5 Sparkling Water &amp; Soda'!N99="","",'M5 Sparkling Water &amp; Soda'!N99)</f>
        <v/>
      </c>
      <c r="I1305" s="34">
        <f>IF('M5 Sparkling Water &amp; Soda'!AJ99="","",'M5 Sparkling Water &amp; Soda'!AJ99)</f>
        <v/>
      </c>
      <c r="J1305" s="34" t="inlineStr">
        <is>
          <t>PepsiCo price aggression is the lever.</t>
        </is>
      </c>
    </row>
    <row r="1306" ht="28" customHeight="1">
      <c r="A1306" s="34" t="inlineStr">
        <is>
          <t>bubly</t>
        </is>
      </c>
      <c r="B1306" s="34" t="inlineStr">
        <is>
          <t>bubly Sparkling Water | Cherry | 12 pack 355mL</t>
        </is>
      </c>
      <c r="C1306" s="34" t="inlineStr">
        <is>
          <t>5) Sparkling water &amp; soda</t>
        </is>
      </c>
      <c r="D1306" s="49">
        <f>IF('M5 Sparkling Water &amp; Soda'!F100="","",'M5 Sparkling Water &amp; Soda'!F100)</f>
        <v/>
      </c>
      <c r="E1306" s="52">
        <f>IF('M5 Sparkling Water &amp; Soda'!J100="","",'M5 Sparkling Water &amp; Soda'!J100)</f>
        <v/>
      </c>
      <c r="F1306" s="50">
        <f>IF('M5 Sparkling Water &amp; Soda'!K100="","",'M5 Sparkling Water &amp; Soda'!K100)</f>
        <v/>
      </c>
      <c r="G1306" s="49">
        <f>IF('M5 Sparkling Water &amp; Soda'!AM100="","",'M5 Sparkling Water &amp; Soda'!AM100)</f>
        <v/>
      </c>
      <c r="H1306" s="50">
        <f>IF('M5 Sparkling Water &amp; Soda'!N100="","",'M5 Sparkling Water &amp; Soda'!N100)</f>
        <v/>
      </c>
      <c r="I1306" s="34">
        <f>IF('M5 Sparkling Water &amp; Soda'!AJ100="","",'M5 Sparkling Water &amp; Soda'!AJ100)</f>
        <v/>
      </c>
      <c r="J1306" s="34" t="inlineStr">
        <is>
          <t>PepsiCo price aggression is the lever.</t>
        </is>
      </c>
    </row>
    <row r="1307" ht="28" customHeight="1">
      <c r="A1307" s="34" t="inlineStr">
        <is>
          <t>bubly</t>
        </is>
      </c>
      <c r="B1307" s="34" t="inlineStr">
        <is>
          <t>bubly Sparkling Water | Cherry | 15 pack 355mL</t>
        </is>
      </c>
      <c r="C1307" s="34" t="inlineStr">
        <is>
          <t>5) Sparkling water &amp; soda</t>
        </is>
      </c>
      <c r="D1307" s="49">
        <f>IF('M5 Sparkling Water &amp; Soda'!F101="","",'M5 Sparkling Water &amp; Soda'!F101)</f>
        <v/>
      </c>
      <c r="E1307" s="52">
        <f>IF('M5 Sparkling Water &amp; Soda'!J101="","",'M5 Sparkling Water &amp; Soda'!J101)</f>
        <v/>
      </c>
      <c r="F1307" s="50">
        <f>IF('M5 Sparkling Water &amp; Soda'!K101="","",'M5 Sparkling Water &amp; Soda'!K101)</f>
        <v/>
      </c>
      <c r="G1307" s="49">
        <f>IF('M5 Sparkling Water &amp; Soda'!AM101="","",'M5 Sparkling Water &amp; Soda'!AM101)</f>
        <v/>
      </c>
      <c r="H1307" s="50">
        <f>IF('M5 Sparkling Water &amp; Soda'!N101="","",'M5 Sparkling Water &amp; Soda'!N101)</f>
        <v/>
      </c>
      <c r="I1307" s="34">
        <f>IF('M5 Sparkling Water &amp; Soda'!AJ101="","",'M5 Sparkling Water &amp; Soda'!AJ101)</f>
        <v/>
      </c>
      <c r="J1307" s="34" t="inlineStr">
        <is>
          <t>PepsiCo price aggression is the lever.</t>
        </is>
      </c>
    </row>
    <row r="1308" ht="28" customHeight="1">
      <c r="A1308" s="34" t="inlineStr">
        <is>
          <t>bubly</t>
        </is>
      </c>
      <c r="B1308" s="34" t="inlineStr">
        <is>
          <t>bubly Sparkling Water | Cherry | 18 pack 355mL</t>
        </is>
      </c>
      <c r="C1308" s="34" t="inlineStr">
        <is>
          <t>5) Sparkling water &amp; soda</t>
        </is>
      </c>
      <c r="D1308" s="49">
        <f>IF('M5 Sparkling Water &amp; Soda'!F102="","",'M5 Sparkling Water &amp; Soda'!F102)</f>
        <v/>
      </c>
      <c r="E1308" s="52">
        <f>IF('M5 Sparkling Water &amp; Soda'!J102="","",'M5 Sparkling Water &amp; Soda'!J102)</f>
        <v/>
      </c>
      <c r="F1308" s="50">
        <f>IF('M5 Sparkling Water &amp; Soda'!K102="","",'M5 Sparkling Water &amp; Soda'!K102)</f>
        <v/>
      </c>
      <c r="G1308" s="49">
        <f>IF('M5 Sparkling Water &amp; Soda'!AM102="","",'M5 Sparkling Water &amp; Soda'!AM102)</f>
        <v/>
      </c>
      <c r="H1308" s="50">
        <f>IF('M5 Sparkling Water &amp; Soda'!N102="","",'M5 Sparkling Water &amp; Soda'!N102)</f>
        <v/>
      </c>
      <c r="I1308" s="34">
        <f>IF('M5 Sparkling Water &amp; Soda'!AJ102="","",'M5 Sparkling Water &amp; Soda'!AJ102)</f>
        <v/>
      </c>
      <c r="J1308" s="34" t="inlineStr">
        <is>
          <t>PepsiCo price aggression is the lever.</t>
        </is>
      </c>
    </row>
    <row r="1309" ht="28" customHeight="1">
      <c r="A1309" s="34" t="inlineStr">
        <is>
          <t>bubly</t>
        </is>
      </c>
      <c r="B1309" s="34" t="inlineStr">
        <is>
          <t>bubly Sparkling Water | Cherry | 24 pack 355mL</t>
        </is>
      </c>
      <c r="C1309" s="34" t="inlineStr">
        <is>
          <t>5) Sparkling water &amp; soda</t>
        </is>
      </c>
      <c r="D1309" s="49">
        <f>IF('M5 Sparkling Water &amp; Soda'!F103="","",'M5 Sparkling Water &amp; Soda'!F103)</f>
        <v/>
      </c>
      <c r="E1309" s="52">
        <f>IF('M5 Sparkling Water &amp; Soda'!J103="","",'M5 Sparkling Water &amp; Soda'!J103)</f>
        <v/>
      </c>
      <c r="F1309" s="50">
        <f>IF('M5 Sparkling Water &amp; Soda'!K103="","",'M5 Sparkling Water &amp; Soda'!K103)</f>
        <v/>
      </c>
      <c r="G1309" s="49">
        <f>IF('M5 Sparkling Water &amp; Soda'!AM103="","",'M5 Sparkling Water &amp; Soda'!AM103)</f>
        <v/>
      </c>
      <c r="H1309" s="50">
        <f>IF('M5 Sparkling Water &amp; Soda'!N103="","",'M5 Sparkling Water &amp; Soda'!N103)</f>
        <v/>
      </c>
      <c r="I1309" s="34">
        <f>IF('M5 Sparkling Water &amp; Soda'!AJ103="","",'M5 Sparkling Water &amp; Soda'!AJ103)</f>
        <v/>
      </c>
      <c r="J1309" s="34" t="inlineStr">
        <is>
          <t>PepsiCo price aggression is the lever.</t>
        </is>
      </c>
    </row>
    <row r="1310" ht="28" customHeight="1">
      <c r="A1310" s="34" t="inlineStr">
        <is>
          <t>bubly</t>
        </is>
      </c>
      <c r="B1310" s="34" t="inlineStr">
        <is>
          <t>bubly Sparkling Water | Lime | single 355mL</t>
        </is>
      </c>
      <c r="C1310" s="34" t="inlineStr">
        <is>
          <t>5) Sparkling water &amp; soda</t>
        </is>
      </c>
      <c r="D1310" s="49">
        <f>IF('M5 Sparkling Water &amp; Soda'!F104="","",'M5 Sparkling Water &amp; Soda'!F104)</f>
        <v/>
      </c>
      <c r="E1310" s="52">
        <f>IF('M5 Sparkling Water &amp; Soda'!J104="","",'M5 Sparkling Water &amp; Soda'!J104)</f>
        <v/>
      </c>
      <c r="F1310" s="50">
        <f>IF('M5 Sparkling Water &amp; Soda'!K104="","",'M5 Sparkling Water &amp; Soda'!K104)</f>
        <v/>
      </c>
      <c r="G1310" s="49">
        <f>IF('M5 Sparkling Water &amp; Soda'!AM104="","",'M5 Sparkling Water &amp; Soda'!AM104)</f>
        <v/>
      </c>
      <c r="H1310" s="50">
        <f>IF('M5 Sparkling Water &amp; Soda'!N104="","",'M5 Sparkling Water &amp; Soda'!N104)</f>
        <v/>
      </c>
      <c r="I1310" s="34">
        <f>IF('M5 Sparkling Water &amp; Soda'!AJ104="","",'M5 Sparkling Water &amp; Soda'!AJ104)</f>
        <v/>
      </c>
      <c r="J1310" s="34" t="inlineStr">
        <is>
          <t>PepsiCo price aggression is the lever.</t>
        </is>
      </c>
    </row>
    <row r="1311" ht="28" customHeight="1">
      <c r="A1311" s="34" t="inlineStr">
        <is>
          <t>bubly</t>
        </is>
      </c>
      <c r="B1311" s="34" t="inlineStr">
        <is>
          <t>bubly Sparkling Water | Lime | 8 pack 355mL</t>
        </is>
      </c>
      <c r="C1311" s="34" t="inlineStr">
        <is>
          <t>5) Sparkling water &amp; soda</t>
        </is>
      </c>
      <c r="D1311" s="49">
        <f>IF('M5 Sparkling Water &amp; Soda'!F105="","",'M5 Sparkling Water &amp; Soda'!F105)</f>
        <v/>
      </c>
      <c r="E1311" s="52">
        <f>IF('M5 Sparkling Water &amp; Soda'!J105="","",'M5 Sparkling Water &amp; Soda'!J105)</f>
        <v/>
      </c>
      <c r="F1311" s="50">
        <f>IF('M5 Sparkling Water &amp; Soda'!K105="","",'M5 Sparkling Water &amp; Soda'!K105)</f>
        <v/>
      </c>
      <c r="G1311" s="49">
        <f>IF('M5 Sparkling Water &amp; Soda'!AM105="","",'M5 Sparkling Water &amp; Soda'!AM105)</f>
        <v/>
      </c>
      <c r="H1311" s="50">
        <f>IF('M5 Sparkling Water &amp; Soda'!N105="","",'M5 Sparkling Water &amp; Soda'!N105)</f>
        <v/>
      </c>
      <c r="I1311" s="34">
        <f>IF('M5 Sparkling Water &amp; Soda'!AJ105="","",'M5 Sparkling Water &amp; Soda'!AJ105)</f>
        <v/>
      </c>
      <c r="J1311" s="34" t="inlineStr">
        <is>
          <t>PepsiCo price aggression is the lever.</t>
        </is>
      </c>
    </row>
    <row r="1312" ht="28" customHeight="1">
      <c r="A1312" s="34" t="inlineStr">
        <is>
          <t>bubly</t>
        </is>
      </c>
      <c r="B1312" s="34" t="inlineStr">
        <is>
          <t>bubly Sparkling Water | Lime | 12 pack 355mL</t>
        </is>
      </c>
      <c r="C1312" s="34" t="inlineStr">
        <is>
          <t>5) Sparkling water &amp; soda</t>
        </is>
      </c>
      <c r="D1312" s="49">
        <f>IF('M5 Sparkling Water &amp; Soda'!F106="","",'M5 Sparkling Water &amp; Soda'!F106)</f>
        <v/>
      </c>
      <c r="E1312" s="52">
        <f>IF('M5 Sparkling Water &amp; Soda'!J106="","",'M5 Sparkling Water &amp; Soda'!J106)</f>
        <v/>
      </c>
      <c r="F1312" s="50">
        <f>IF('M5 Sparkling Water &amp; Soda'!K106="","",'M5 Sparkling Water &amp; Soda'!K106)</f>
        <v/>
      </c>
      <c r="G1312" s="49">
        <f>IF('M5 Sparkling Water &amp; Soda'!AM106="","",'M5 Sparkling Water &amp; Soda'!AM106)</f>
        <v/>
      </c>
      <c r="H1312" s="50">
        <f>IF('M5 Sparkling Water &amp; Soda'!N106="","",'M5 Sparkling Water &amp; Soda'!N106)</f>
        <v/>
      </c>
      <c r="I1312" s="34">
        <f>IF('M5 Sparkling Water &amp; Soda'!AJ106="","",'M5 Sparkling Water &amp; Soda'!AJ106)</f>
        <v/>
      </c>
      <c r="J1312" s="34" t="inlineStr">
        <is>
          <t>PepsiCo price aggression is the lever.</t>
        </is>
      </c>
    </row>
    <row r="1313" ht="28" customHeight="1">
      <c r="A1313" s="34" t="inlineStr">
        <is>
          <t>bubly</t>
        </is>
      </c>
      <c r="B1313" s="34" t="inlineStr">
        <is>
          <t>bubly Sparkling Water | Lime | 15 pack 355mL</t>
        </is>
      </c>
      <c r="C1313" s="34" t="inlineStr">
        <is>
          <t>5) Sparkling water &amp; soda</t>
        </is>
      </c>
      <c r="D1313" s="49">
        <f>IF('M5 Sparkling Water &amp; Soda'!F107="","",'M5 Sparkling Water &amp; Soda'!F107)</f>
        <v/>
      </c>
      <c r="E1313" s="52">
        <f>IF('M5 Sparkling Water &amp; Soda'!J107="","",'M5 Sparkling Water &amp; Soda'!J107)</f>
        <v/>
      </c>
      <c r="F1313" s="50">
        <f>IF('M5 Sparkling Water &amp; Soda'!K107="","",'M5 Sparkling Water &amp; Soda'!K107)</f>
        <v/>
      </c>
      <c r="G1313" s="49">
        <f>IF('M5 Sparkling Water &amp; Soda'!AM107="","",'M5 Sparkling Water &amp; Soda'!AM107)</f>
        <v/>
      </c>
      <c r="H1313" s="50">
        <f>IF('M5 Sparkling Water &amp; Soda'!N107="","",'M5 Sparkling Water &amp; Soda'!N107)</f>
        <v/>
      </c>
      <c r="I1313" s="34">
        <f>IF('M5 Sparkling Water &amp; Soda'!AJ107="","",'M5 Sparkling Water &amp; Soda'!AJ107)</f>
        <v/>
      </c>
      <c r="J1313" s="34" t="inlineStr">
        <is>
          <t>PepsiCo price aggression is the lever.</t>
        </is>
      </c>
    </row>
    <row r="1314" ht="28" customHeight="1">
      <c r="A1314" s="34" t="inlineStr">
        <is>
          <t>bubly</t>
        </is>
      </c>
      <c r="B1314" s="34" t="inlineStr">
        <is>
          <t>bubly Sparkling Water | Lime | 18 pack 355mL</t>
        </is>
      </c>
      <c r="C1314" s="34" t="inlineStr">
        <is>
          <t>5) Sparkling water &amp; soda</t>
        </is>
      </c>
      <c r="D1314" s="49">
        <f>IF('M5 Sparkling Water &amp; Soda'!F108="","",'M5 Sparkling Water &amp; Soda'!F108)</f>
        <v/>
      </c>
      <c r="E1314" s="52">
        <f>IF('M5 Sparkling Water &amp; Soda'!J108="","",'M5 Sparkling Water &amp; Soda'!J108)</f>
        <v/>
      </c>
      <c r="F1314" s="50">
        <f>IF('M5 Sparkling Water &amp; Soda'!K108="","",'M5 Sparkling Water &amp; Soda'!K108)</f>
        <v/>
      </c>
      <c r="G1314" s="49">
        <f>IF('M5 Sparkling Water &amp; Soda'!AM108="","",'M5 Sparkling Water &amp; Soda'!AM108)</f>
        <v/>
      </c>
      <c r="H1314" s="50">
        <f>IF('M5 Sparkling Water &amp; Soda'!N108="","",'M5 Sparkling Water &amp; Soda'!N108)</f>
        <v/>
      </c>
      <c r="I1314" s="34">
        <f>IF('M5 Sparkling Water &amp; Soda'!AJ108="","",'M5 Sparkling Water &amp; Soda'!AJ108)</f>
        <v/>
      </c>
      <c r="J1314" s="34" t="inlineStr">
        <is>
          <t>PepsiCo price aggression is the lever.</t>
        </is>
      </c>
    </row>
    <row r="1315" ht="28" customHeight="1">
      <c r="A1315" s="34" t="inlineStr">
        <is>
          <t>bubly</t>
        </is>
      </c>
      <c r="B1315" s="34" t="inlineStr">
        <is>
          <t>bubly Sparkling Water | Lime | 24 pack 355mL</t>
        </is>
      </c>
      <c r="C1315" s="34" t="inlineStr">
        <is>
          <t>5) Sparkling water &amp; soda</t>
        </is>
      </c>
      <c r="D1315" s="49">
        <f>IF('M5 Sparkling Water &amp; Soda'!F109="","",'M5 Sparkling Water &amp; Soda'!F109)</f>
        <v/>
      </c>
      <c r="E1315" s="52">
        <f>IF('M5 Sparkling Water &amp; Soda'!J109="","",'M5 Sparkling Water &amp; Soda'!J109)</f>
        <v/>
      </c>
      <c r="F1315" s="50">
        <f>IF('M5 Sparkling Water &amp; Soda'!K109="","",'M5 Sparkling Water &amp; Soda'!K109)</f>
        <v/>
      </c>
      <c r="G1315" s="49">
        <f>IF('M5 Sparkling Water &amp; Soda'!AM109="","",'M5 Sparkling Water &amp; Soda'!AM109)</f>
        <v/>
      </c>
      <c r="H1315" s="50">
        <f>IF('M5 Sparkling Water &amp; Soda'!N109="","",'M5 Sparkling Water &amp; Soda'!N109)</f>
        <v/>
      </c>
      <c r="I1315" s="34">
        <f>IF('M5 Sparkling Water &amp; Soda'!AJ109="","",'M5 Sparkling Water &amp; Soda'!AJ109)</f>
        <v/>
      </c>
      <c r="J1315" s="34" t="inlineStr">
        <is>
          <t>PepsiCo price aggression is the lever.</t>
        </is>
      </c>
    </row>
    <row r="1316" ht="28" customHeight="1">
      <c r="A1316" s="34" t="inlineStr">
        <is>
          <t>bubly</t>
        </is>
      </c>
      <c r="B1316" s="34" t="inlineStr">
        <is>
          <t>bubly Sparkling Water | Grapefruit | single 355mL</t>
        </is>
      </c>
      <c r="C1316" s="34" t="inlineStr">
        <is>
          <t>5) Sparkling water &amp; soda</t>
        </is>
      </c>
      <c r="D1316" s="49">
        <f>IF('M5 Sparkling Water &amp; Soda'!F110="","",'M5 Sparkling Water &amp; Soda'!F110)</f>
        <v/>
      </c>
      <c r="E1316" s="52">
        <f>IF('M5 Sparkling Water &amp; Soda'!J110="","",'M5 Sparkling Water &amp; Soda'!J110)</f>
        <v/>
      </c>
      <c r="F1316" s="50">
        <f>IF('M5 Sparkling Water &amp; Soda'!K110="","",'M5 Sparkling Water &amp; Soda'!K110)</f>
        <v/>
      </c>
      <c r="G1316" s="49">
        <f>IF('M5 Sparkling Water &amp; Soda'!AM110="","",'M5 Sparkling Water &amp; Soda'!AM110)</f>
        <v/>
      </c>
      <c r="H1316" s="50">
        <f>IF('M5 Sparkling Water &amp; Soda'!N110="","",'M5 Sparkling Water &amp; Soda'!N110)</f>
        <v/>
      </c>
      <c r="I1316" s="34">
        <f>IF('M5 Sparkling Water &amp; Soda'!AJ110="","",'M5 Sparkling Water &amp; Soda'!AJ110)</f>
        <v/>
      </c>
      <c r="J1316" s="34" t="inlineStr">
        <is>
          <t>PepsiCo price aggression is the lever.</t>
        </is>
      </c>
    </row>
    <row r="1317" ht="28" customHeight="1">
      <c r="A1317" s="34" t="inlineStr">
        <is>
          <t>bubly</t>
        </is>
      </c>
      <c r="B1317" s="34" t="inlineStr">
        <is>
          <t>bubly Sparkling Water | Grapefruit | 8 pack 355mL</t>
        </is>
      </c>
      <c r="C1317" s="34" t="inlineStr">
        <is>
          <t>5) Sparkling water &amp; soda</t>
        </is>
      </c>
      <c r="D1317" s="49">
        <f>IF('M5 Sparkling Water &amp; Soda'!F111="","",'M5 Sparkling Water &amp; Soda'!F111)</f>
        <v/>
      </c>
      <c r="E1317" s="52">
        <f>IF('M5 Sparkling Water &amp; Soda'!J111="","",'M5 Sparkling Water &amp; Soda'!J111)</f>
        <v/>
      </c>
      <c r="F1317" s="50">
        <f>IF('M5 Sparkling Water &amp; Soda'!K111="","",'M5 Sparkling Water &amp; Soda'!K111)</f>
        <v/>
      </c>
      <c r="G1317" s="49">
        <f>IF('M5 Sparkling Water &amp; Soda'!AM111="","",'M5 Sparkling Water &amp; Soda'!AM111)</f>
        <v/>
      </c>
      <c r="H1317" s="50">
        <f>IF('M5 Sparkling Water &amp; Soda'!N111="","",'M5 Sparkling Water &amp; Soda'!N111)</f>
        <v/>
      </c>
      <c r="I1317" s="34">
        <f>IF('M5 Sparkling Water &amp; Soda'!AJ111="","",'M5 Sparkling Water &amp; Soda'!AJ111)</f>
        <v/>
      </c>
      <c r="J1317" s="34" t="inlineStr">
        <is>
          <t>PepsiCo price aggression is the lever.</t>
        </is>
      </c>
    </row>
    <row r="1318" ht="28" customHeight="1">
      <c r="A1318" s="34" t="inlineStr">
        <is>
          <t>bubly</t>
        </is>
      </c>
      <c r="B1318" s="34" t="inlineStr">
        <is>
          <t>bubly Sparkling Water | Grapefruit | 12 pack 355mL</t>
        </is>
      </c>
      <c r="C1318" s="34" t="inlineStr">
        <is>
          <t>5) Sparkling water &amp; soda</t>
        </is>
      </c>
      <c r="D1318" s="49">
        <f>IF('M5 Sparkling Water &amp; Soda'!F112="","",'M5 Sparkling Water &amp; Soda'!F112)</f>
        <v/>
      </c>
      <c r="E1318" s="52">
        <f>IF('M5 Sparkling Water &amp; Soda'!J112="","",'M5 Sparkling Water &amp; Soda'!J112)</f>
        <v/>
      </c>
      <c r="F1318" s="50">
        <f>IF('M5 Sparkling Water &amp; Soda'!K112="","",'M5 Sparkling Water &amp; Soda'!K112)</f>
        <v/>
      </c>
      <c r="G1318" s="49">
        <f>IF('M5 Sparkling Water &amp; Soda'!AM112="","",'M5 Sparkling Water &amp; Soda'!AM112)</f>
        <v/>
      </c>
      <c r="H1318" s="50">
        <f>IF('M5 Sparkling Water &amp; Soda'!N112="","",'M5 Sparkling Water &amp; Soda'!N112)</f>
        <v/>
      </c>
      <c r="I1318" s="34">
        <f>IF('M5 Sparkling Water &amp; Soda'!AJ112="","",'M5 Sparkling Water &amp; Soda'!AJ112)</f>
        <v/>
      </c>
      <c r="J1318" s="34" t="inlineStr">
        <is>
          <t>PepsiCo price aggression is the lever.</t>
        </is>
      </c>
    </row>
    <row r="1319" ht="28" customHeight="1">
      <c r="A1319" s="34" t="inlineStr">
        <is>
          <t>bubly</t>
        </is>
      </c>
      <c r="B1319" s="34" t="inlineStr">
        <is>
          <t>bubly Sparkling Water | Grapefruit | 15 pack 355mL</t>
        </is>
      </c>
      <c r="C1319" s="34" t="inlineStr">
        <is>
          <t>5) Sparkling water &amp; soda</t>
        </is>
      </c>
      <c r="D1319" s="49">
        <f>IF('M5 Sparkling Water &amp; Soda'!F113="","",'M5 Sparkling Water &amp; Soda'!F113)</f>
        <v/>
      </c>
      <c r="E1319" s="52">
        <f>IF('M5 Sparkling Water &amp; Soda'!J113="","",'M5 Sparkling Water &amp; Soda'!J113)</f>
        <v/>
      </c>
      <c r="F1319" s="50">
        <f>IF('M5 Sparkling Water &amp; Soda'!K113="","",'M5 Sparkling Water &amp; Soda'!K113)</f>
        <v/>
      </c>
      <c r="G1319" s="49">
        <f>IF('M5 Sparkling Water &amp; Soda'!AM113="","",'M5 Sparkling Water &amp; Soda'!AM113)</f>
        <v/>
      </c>
      <c r="H1319" s="50">
        <f>IF('M5 Sparkling Water &amp; Soda'!N113="","",'M5 Sparkling Water &amp; Soda'!N113)</f>
        <v/>
      </c>
      <c r="I1319" s="34">
        <f>IF('M5 Sparkling Water &amp; Soda'!AJ113="","",'M5 Sparkling Water &amp; Soda'!AJ113)</f>
        <v/>
      </c>
      <c r="J1319" s="34" t="inlineStr">
        <is>
          <t>PepsiCo price aggression is the lever.</t>
        </is>
      </c>
    </row>
    <row r="1320" ht="28" customHeight="1">
      <c r="A1320" s="34" t="inlineStr">
        <is>
          <t>bubly</t>
        </is>
      </c>
      <c r="B1320" s="34" t="inlineStr">
        <is>
          <t>bubly Sparkling Water | Grapefruit | 18 pack 355mL</t>
        </is>
      </c>
      <c r="C1320" s="34" t="inlineStr">
        <is>
          <t>5) Sparkling water &amp; soda</t>
        </is>
      </c>
      <c r="D1320" s="49">
        <f>IF('M5 Sparkling Water &amp; Soda'!F114="","",'M5 Sparkling Water &amp; Soda'!F114)</f>
        <v/>
      </c>
      <c r="E1320" s="52">
        <f>IF('M5 Sparkling Water &amp; Soda'!J114="","",'M5 Sparkling Water &amp; Soda'!J114)</f>
        <v/>
      </c>
      <c r="F1320" s="50">
        <f>IF('M5 Sparkling Water &amp; Soda'!K114="","",'M5 Sparkling Water &amp; Soda'!K114)</f>
        <v/>
      </c>
      <c r="G1320" s="49">
        <f>IF('M5 Sparkling Water &amp; Soda'!AM114="","",'M5 Sparkling Water &amp; Soda'!AM114)</f>
        <v/>
      </c>
      <c r="H1320" s="50">
        <f>IF('M5 Sparkling Water &amp; Soda'!N114="","",'M5 Sparkling Water &amp; Soda'!N114)</f>
        <v/>
      </c>
      <c r="I1320" s="34">
        <f>IF('M5 Sparkling Water &amp; Soda'!AJ114="","",'M5 Sparkling Water &amp; Soda'!AJ114)</f>
        <v/>
      </c>
      <c r="J1320" s="34" t="inlineStr">
        <is>
          <t>PepsiCo price aggression is the lever.</t>
        </is>
      </c>
    </row>
    <row r="1321" ht="28" customHeight="1">
      <c r="A1321" s="34" t="inlineStr">
        <is>
          <t>bubly</t>
        </is>
      </c>
      <c r="B1321" s="34" t="inlineStr">
        <is>
          <t>bubly Sparkling Water | Grapefruit | 24 pack 355mL</t>
        </is>
      </c>
      <c r="C1321" s="34" t="inlineStr">
        <is>
          <t>5) Sparkling water &amp; soda</t>
        </is>
      </c>
      <c r="D1321" s="49">
        <f>IF('M5 Sparkling Water &amp; Soda'!F115="","",'M5 Sparkling Water &amp; Soda'!F115)</f>
        <v/>
      </c>
      <c r="E1321" s="52">
        <f>IF('M5 Sparkling Water &amp; Soda'!J115="","",'M5 Sparkling Water &amp; Soda'!J115)</f>
        <v/>
      </c>
      <c r="F1321" s="50">
        <f>IF('M5 Sparkling Water &amp; Soda'!K115="","",'M5 Sparkling Water &amp; Soda'!K115)</f>
        <v/>
      </c>
      <c r="G1321" s="49">
        <f>IF('M5 Sparkling Water &amp; Soda'!AM115="","",'M5 Sparkling Water &amp; Soda'!AM115)</f>
        <v/>
      </c>
      <c r="H1321" s="50">
        <f>IF('M5 Sparkling Water &amp; Soda'!N115="","",'M5 Sparkling Water &amp; Soda'!N115)</f>
        <v/>
      </c>
      <c r="I1321" s="34">
        <f>IF('M5 Sparkling Water &amp; Soda'!AJ115="","",'M5 Sparkling Water &amp; Soda'!AJ115)</f>
        <v/>
      </c>
      <c r="J1321" s="34" t="inlineStr">
        <is>
          <t>PepsiCo price aggression is the lever.</t>
        </is>
      </c>
    </row>
    <row r="1322" ht="28" customHeight="1">
      <c r="A1322" s="34" t="inlineStr">
        <is>
          <t>bubly</t>
        </is>
      </c>
      <c r="B1322" s="34" t="inlineStr">
        <is>
          <t>bubly Sparkling Water | Mango | single 355mL</t>
        </is>
      </c>
      <c r="C1322" s="34" t="inlineStr">
        <is>
          <t>5) Sparkling water &amp; soda</t>
        </is>
      </c>
      <c r="D1322" s="49">
        <f>IF('M5 Sparkling Water &amp; Soda'!F116="","",'M5 Sparkling Water &amp; Soda'!F116)</f>
        <v/>
      </c>
      <c r="E1322" s="52">
        <f>IF('M5 Sparkling Water &amp; Soda'!J116="","",'M5 Sparkling Water &amp; Soda'!J116)</f>
        <v/>
      </c>
      <c r="F1322" s="50">
        <f>IF('M5 Sparkling Water &amp; Soda'!K116="","",'M5 Sparkling Water &amp; Soda'!K116)</f>
        <v/>
      </c>
      <c r="G1322" s="49">
        <f>IF('M5 Sparkling Water &amp; Soda'!AM116="","",'M5 Sparkling Water &amp; Soda'!AM116)</f>
        <v/>
      </c>
      <c r="H1322" s="50">
        <f>IF('M5 Sparkling Water &amp; Soda'!N116="","",'M5 Sparkling Water &amp; Soda'!N116)</f>
        <v/>
      </c>
      <c r="I1322" s="34">
        <f>IF('M5 Sparkling Water &amp; Soda'!AJ116="","",'M5 Sparkling Water &amp; Soda'!AJ116)</f>
        <v/>
      </c>
      <c r="J1322" s="34" t="inlineStr">
        <is>
          <t>PepsiCo price aggression is the lever.</t>
        </is>
      </c>
    </row>
    <row r="1323" ht="28" customHeight="1">
      <c r="A1323" s="34" t="inlineStr">
        <is>
          <t>bubly</t>
        </is>
      </c>
      <c r="B1323" s="34" t="inlineStr">
        <is>
          <t>bubly Sparkling Water | Mango | 8 pack 355mL</t>
        </is>
      </c>
      <c r="C1323" s="34" t="inlineStr">
        <is>
          <t>5) Sparkling water &amp; soda</t>
        </is>
      </c>
      <c r="D1323" s="49">
        <f>IF('M5 Sparkling Water &amp; Soda'!F117="","",'M5 Sparkling Water &amp; Soda'!F117)</f>
        <v/>
      </c>
      <c r="E1323" s="52">
        <f>IF('M5 Sparkling Water &amp; Soda'!J117="","",'M5 Sparkling Water &amp; Soda'!J117)</f>
        <v/>
      </c>
      <c r="F1323" s="50">
        <f>IF('M5 Sparkling Water &amp; Soda'!K117="","",'M5 Sparkling Water &amp; Soda'!K117)</f>
        <v/>
      </c>
      <c r="G1323" s="49">
        <f>IF('M5 Sparkling Water &amp; Soda'!AM117="","",'M5 Sparkling Water &amp; Soda'!AM117)</f>
        <v/>
      </c>
      <c r="H1323" s="50">
        <f>IF('M5 Sparkling Water &amp; Soda'!N117="","",'M5 Sparkling Water &amp; Soda'!N117)</f>
        <v/>
      </c>
      <c r="I1323" s="34">
        <f>IF('M5 Sparkling Water &amp; Soda'!AJ117="","",'M5 Sparkling Water &amp; Soda'!AJ117)</f>
        <v/>
      </c>
      <c r="J1323" s="34" t="inlineStr">
        <is>
          <t>PepsiCo price aggression is the lever.</t>
        </is>
      </c>
    </row>
    <row r="1324" ht="28" customHeight="1">
      <c r="A1324" s="34" t="inlineStr">
        <is>
          <t>bubly</t>
        </is>
      </c>
      <c r="B1324" s="34" t="inlineStr">
        <is>
          <t>bubly Sparkling Water | Mango | 12 pack 355mL</t>
        </is>
      </c>
      <c r="C1324" s="34" t="inlineStr">
        <is>
          <t>5) Sparkling water &amp; soda</t>
        </is>
      </c>
      <c r="D1324" s="49">
        <f>IF('M5 Sparkling Water &amp; Soda'!F118="","",'M5 Sparkling Water &amp; Soda'!F118)</f>
        <v/>
      </c>
      <c r="E1324" s="52">
        <f>IF('M5 Sparkling Water &amp; Soda'!J118="","",'M5 Sparkling Water &amp; Soda'!J118)</f>
        <v/>
      </c>
      <c r="F1324" s="50">
        <f>IF('M5 Sparkling Water &amp; Soda'!K118="","",'M5 Sparkling Water &amp; Soda'!K118)</f>
        <v/>
      </c>
      <c r="G1324" s="49">
        <f>IF('M5 Sparkling Water &amp; Soda'!AM118="","",'M5 Sparkling Water &amp; Soda'!AM118)</f>
        <v/>
      </c>
      <c r="H1324" s="50">
        <f>IF('M5 Sparkling Water &amp; Soda'!N118="","",'M5 Sparkling Water &amp; Soda'!N118)</f>
        <v/>
      </c>
      <c r="I1324" s="34">
        <f>IF('M5 Sparkling Water &amp; Soda'!AJ118="","",'M5 Sparkling Water &amp; Soda'!AJ118)</f>
        <v/>
      </c>
      <c r="J1324" s="34" t="inlineStr">
        <is>
          <t>PepsiCo price aggression is the lever.</t>
        </is>
      </c>
    </row>
    <row r="1325" ht="28" customHeight="1">
      <c r="A1325" s="34" t="inlineStr">
        <is>
          <t>bubly</t>
        </is>
      </c>
      <c r="B1325" s="34" t="inlineStr">
        <is>
          <t>bubly Sparkling Water | Mango | 15 pack 355mL</t>
        </is>
      </c>
      <c r="C1325" s="34" t="inlineStr">
        <is>
          <t>5) Sparkling water &amp; soda</t>
        </is>
      </c>
      <c r="D1325" s="49">
        <f>IF('M5 Sparkling Water &amp; Soda'!F119="","",'M5 Sparkling Water &amp; Soda'!F119)</f>
        <v/>
      </c>
      <c r="E1325" s="52">
        <f>IF('M5 Sparkling Water &amp; Soda'!J119="","",'M5 Sparkling Water &amp; Soda'!J119)</f>
        <v/>
      </c>
      <c r="F1325" s="50">
        <f>IF('M5 Sparkling Water &amp; Soda'!K119="","",'M5 Sparkling Water &amp; Soda'!K119)</f>
        <v/>
      </c>
      <c r="G1325" s="49">
        <f>IF('M5 Sparkling Water &amp; Soda'!AM119="","",'M5 Sparkling Water &amp; Soda'!AM119)</f>
        <v/>
      </c>
      <c r="H1325" s="50">
        <f>IF('M5 Sparkling Water &amp; Soda'!N119="","",'M5 Sparkling Water &amp; Soda'!N119)</f>
        <v/>
      </c>
      <c r="I1325" s="34">
        <f>IF('M5 Sparkling Water &amp; Soda'!AJ119="","",'M5 Sparkling Water &amp; Soda'!AJ119)</f>
        <v/>
      </c>
      <c r="J1325" s="34" t="inlineStr">
        <is>
          <t>PepsiCo price aggression is the lever.</t>
        </is>
      </c>
    </row>
    <row r="1326" ht="28" customHeight="1">
      <c r="A1326" s="34" t="inlineStr">
        <is>
          <t>bubly</t>
        </is>
      </c>
      <c r="B1326" s="34" t="inlineStr">
        <is>
          <t>bubly Sparkling Water | Mango | 18 pack 355mL</t>
        </is>
      </c>
      <c r="C1326" s="34" t="inlineStr">
        <is>
          <t>5) Sparkling water &amp; soda</t>
        </is>
      </c>
      <c r="D1326" s="49">
        <f>IF('M5 Sparkling Water &amp; Soda'!F120="","",'M5 Sparkling Water &amp; Soda'!F120)</f>
        <v/>
      </c>
      <c r="E1326" s="52">
        <f>IF('M5 Sparkling Water &amp; Soda'!J120="","",'M5 Sparkling Water &amp; Soda'!J120)</f>
        <v/>
      </c>
      <c r="F1326" s="50">
        <f>IF('M5 Sparkling Water &amp; Soda'!K120="","",'M5 Sparkling Water &amp; Soda'!K120)</f>
        <v/>
      </c>
      <c r="G1326" s="49">
        <f>IF('M5 Sparkling Water &amp; Soda'!AM120="","",'M5 Sparkling Water &amp; Soda'!AM120)</f>
        <v/>
      </c>
      <c r="H1326" s="50">
        <f>IF('M5 Sparkling Water &amp; Soda'!N120="","",'M5 Sparkling Water &amp; Soda'!N120)</f>
        <v/>
      </c>
      <c r="I1326" s="34">
        <f>IF('M5 Sparkling Water &amp; Soda'!AJ120="","",'M5 Sparkling Water &amp; Soda'!AJ120)</f>
        <v/>
      </c>
      <c r="J1326" s="34" t="inlineStr">
        <is>
          <t>PepsiCo price aggression is the lever.</t>
        </is>
      </c>
    </row>
    <row r="1327" ht="28" customHeight="1">
      <c r="A1327" s="34" t="inlineStr">
        <is>
          <t>bubly</t>
        </is>
      </c>
      <c r="B1327" s="34" t="inlineStr">
        <is>
          <t>bubly Sparkling Water | Mango | 24 pack 355mL</t>
        </is>
      </c>
      <c r="C1327" s="34" t="inlineStr">
        <is>
          <t>5) Sparkling water &amp; soda</t>
        </is>
      </c>
      <c r="D1327" s="49">
        <f>IF('M5 Sparkling Water &amp; Soda'!F121="","",'M5 Sparkling Water &amp; Soda'!F121)</f>
        <v/>
      </c>
      <c r="E1327" s="52">
        <f>IF('M5 Sparkling Water &amp; Soda'!J121="","",'M5 Sparkling Water &amp; Soda'!J121)</f>
        <v/>
      </c>
      <c r="F1327" s="50">
        <f>IF('M5 Sparkling Water &amp; Soda'!K121="","",'M5 Sparkling Water &amp; Soda'!K121)</f>
        <v/>
      </c>
      <c r="G1327" s="49">
        <f>IF('M5 Sparkling Water &amp; Soda'!AM121="","",'M5 Sparkling Water &amp; Soda'!AM121)</f>
        <v/>
      </c>
      <c r="H1327" s="50">
        <f>IF('M5 Sparkling Water &amp; Soda'!N121="","",'M5 Sparkling Water &amp; Soda'!N121)</f>
        <v/>
      </c>
      <c r="I1327" s="34">
        <f>IF('M5 Sparkling Water &amp; Soda'!AJ121="","",'M5 Sparkling Water &amp; Soda'!AJ121)</f>
        <v/>
      </c>
      <c r="J1327" s="34" t="inlineStr">
        <is>
          <t>PepsiCo price aggression is the lever.</t>
        </is>
      </c>
    </row>
    <row r="1328" ht="28" customHeight="1">
      <c r="A1328" s="34" t="inlineStr">
        <is>
          <t>bubly</t>
        </is>
      </c>
      <c r="B1328" s="34" t="inlineStr">
        <is>
          <t>bubly Sparkling Water | Strawberry | single 355mL</t>
        </is>
      </c>
      <c r="C1328" s="34" t="inlineStr">
        <is>
          <t>5) Sparkling water &amp; soda</t>
        </is>
      </c>
      <c r="D1328" s="49">
        <f>IF('M5 Sparkling Water &amp; Soda'!F122="","",'M5 Sparkling Water &amp; Soda'!F122)</f>
        <v/>
      </c>
      <c r="E1328" s="52">
        <f>IF('M5 Sparkling Water &amp; Soda'!J122="","",'M5 Sparkling Water &amp; Soda'!J122)</f>
        <v/>
      </c>
      <c r="F1328" s="50">
        <f>IF('M5 Sparkling Water &amp; Soda'!K122="","",'M5 Sparkling Water &amp; Soda'!K122)</f>
        <v/>
      </c>
      <c r="G1328" s="49">
        <f>IF('M5 Sparkling Water &amp; Soda'!AM122="","",'M5 Sparkling Water &amp; Soda'!AM122)</f>
        <v/>
      </c>
      <c r="H1328" s="50">
        <f>IF('M5 Sparkling Water &amp; Soda'!N122="","",'M5 Sparkling Water &amp; Soda'!N122)</f>
        <v/>
      </c>
      <c r="I1328" s="34">
        <f>IF('M5 Sparkling Water &amp; Soda'!AJ122="","",'M5 Sparkling Water &amp; Soda'!AJ122)</f>
        <v/>
      </c>
      <c r="J1328" s="34" t="inlineStr">
        <is>
          <t>PepsiCo price aggression is the lever.</t>
        </is>
      </c>
    </row>
    <row r="1329" ht="28" customHeight="1">
      <c r="A1329" s="34" t="inlineStr">
        <is>
          <t>bubly</t>
        </is>
      </c>
      <c r="B1329" s="34" t="inlineStr">
        <is>
          <t>bubly Sparkling Water | Strawberry | 8 pack 355mL</t>
        </is>
      </c>
      <c r="C1329" s="34" t="inlineStr">
        <is>
          <t>5) Sparkling water &amp; soda</t>
        </is>
      </c>
      <c r="D1329" s="49">
        <f>IF('M5 Sparkling Water &amp; Soda'!F123="","",'M5 Sparkling Water &amp; Soda'!F123)</f>
        <v/>
      </c>
      <c r="E1329" s="52">
        <f>IF('M5 Sparkling Water &amp; Soda'!J123="","",'M5 Sparkling Water &amp; Soda'!J123)</f>
        <v/>
      </c>
      <c r="F1329" s="50">
        <f>IF('M5 Sparkling Water &amp; Soda'!K123="","",'M5 Sparkling Water &amp; Soda'!K123)</f>
        <v/>
      </c>
      <c r="G1329" s="49">
        <f>IF('M5 Sparkling Water &amp; Soda'!AM123="","",'M5 Sparkling Water &amp; Soda'!AM123)</f>
        <v/>
      </c>
      <c r="H1329" s="50">
        <f>IF('M5 Sparkling Water &amp; Soda'!N123="","",'M5 Sparkling Water &amp; Soda'!N123)</f>
        <v/>
      </c>
      <c r="I1329" s="34">
        <f>IF('M5 Sparkling Water &amp; Soda'!AJ123="","",'M5 Sparkling Water &amp; Soda'!AJ123)</f>
        <v/>
      </c>
      <c r="J1329" s="34" t="inlineStr">
        <is>
          <t>PepsiCo price aggression is the lever.</t>
        </is>
      </c>
    </row>
    <row r="1330" ht="28" customHeight="1">
      <c r="A1330" s="34" t="inlineStr">
        <is>
          <t>bubly</t>
        </is>
      </c>
      <c r="B1330" s="34" t="inlineStr">
        <is>
          <t>bubly Sparkling Water | Strawberry | 12 pack 355mL</t>
        </is>
      </c>
      <c r="C1330" s="34" t="inlineStr">
        <is>
          <t>5) Sparkling water &amp; soda</t>
        </is>
      </c>
      <c r="D1330" s="49">
        <f>IF('M5 Sparkling Water &amp; Soda'!F124="","",'M5 Sparkling Water &amp; Soda'!F124)</f>
        <v/>
      </c>
      <c r="E1330" s="52">
        <f>IF('M5 Sparkling Water &amp; Soda'!J124="","",'M5 Sparkling Water &amp; Soda'!J124)</f>
        <v/>
      </c>
      <c r="F1330" s="50">
        <f>IF('M5 Sparkling Water &amp; Soda'!K124="","",'M5 Sparkling Water &amp; Soda'!K124)</f>
        <v/>
      </c>
      <c r="G1330" s="49">
        <f>IF('M5 Sparkling Water &amp; Soda'!AM124="","",'M5 Sparkling Water &amp; Soda'!AM124)</f>
        <v/>
      </c>
      <c r="H1330" s="50">
        <f>IF('M5 Sparkling Water &amp; Soda'!N124="","",'M5 Sparkling Water &amp; Soda'!N124)</f>
        <v/>
      </c>
      <c r="I1330" s="34">
        <f>IF('M5 Sparkling Water &amp; Soda'!AJ124="","",'M5 Sparkling Water &amp; Soda'!AJ124)</f>
        <v/>
      </c>
      <c r="J1330" s="34" t="inlineStr">
        <is>
          <t>PepsiCo price aggression is the lever.</t>
        </is>
      </c>
    </row>
    <row r="1331" ht="28" customHeight="1">
      <c r="A1331" s="34" t="inlineStr">
        <is>
          <t>bubly</t>
        </is>
      </c>
      <c r="B1331" s="34" t="inlineStr">
        <is>
          <t>bubly Sparkling Water | Strawberry | 15 pack 355mL</t>
        </is>
      </c>
      <c r="C1331" s="34" t="inlineStr">
        <is>
          <t>5) Sparkling water &amp; soda</t>
        </is>
      </c>
      <c r="D1331" s="49">
        <f>IF('M5 Sparkling Water &amp; Soda'!F125="","",'M5 Sparkling Water &amp; Soda'!F125)</f>
        <v/>
      </c>
      <c r="E1331" s="52">
        <f>IF('M5 Sparkling Water &amp; Soda'!J125="","",'M5 Sparkling Water &amp; Soda'!J125)</f>
        <v/>
      </c>
      <c r="F1331" s="50">
        <f>IF('M5 Sparkling Water &amp; Soda'!K125="","",'M5 Sparkling Water &amp; Soda'!K125)</f>
        <v/>
      </c>
      <c r="G1331" s="49">
        <f>IF('M5 Sparkling Water &amp; Soda'!AM125="","",'M5 Sparkling Water &amp; Soda'!AM125)</f>
        <v/>
      </c>
      <c r="H1331" s="50">
        <f>IF('M5 Sparkling Water &amp; Soda'!N125="","",'M5 Sparkling Water &amp; Soda'!N125)</f>
        <v/>
      </c>
      <c r="I1331" s="34">
        <f>IF('M5 Sparkling Water &amp; Soda'!AJ125="","",'M5 Sparkling Water &amp; Soda'!AJ125)</f>
        <v/>
      </c>
      <c r="J1331" s="34" t="inlineStr">
        <is>
          <t>PepsiCo price aggression is the lever.</t>
        </is>
      </c>
    </row>
    <row r="1332" ht="28" customHeight="1">
      <c r="A1332" s="34" t="inlineStr">
        <is>
          <t>bubly</t>
        </is>
      </c>
      <c r="B1332" s="34" t="inlineStr">
        <is>
          <t>bubly Sparkling Water | Strawberry | 18 pack 355mL</t>
        </is>
      </c>
      <c r="C1332" s="34" t="inlineStr">
        <is>
          <t>5) Sparkling water &amp; soda</t>
        </is>
      </c>
      <c r="D1332" s="49">
        <f>IF('M5 Sparkling Water &amp; Soda'!F126="","",'M5 Sparkling Water &amp; Soda'!F126)</f>
        <v/>
      </c>
      <c r="E1332" s="52">
        <f>IF('M5 Sparkling Water &amp; Soda'!J126="","",'M5 Sparkling Water &amp; Soda'!J126)</f>
        <v/>
      </c>
      <c r="F1332" s="50">
        <f>IF('M5 Sparkling Water &amp; Soda'!K126="","",'M5 Sparkling Water &amp; Soda'!K126)</f>
        <v/>
      </c>
      <c r="G1332" s="49">
        <f>IF('M5 Sparkling Water &amp; Soda'!AM126="","",'M5 Sparkling Water &amp; Soda'!AM126)</f>
        <v/>
      </c>
      <c r="H1332" s="50">
        <f>IF('M5 Sparkling Water &amp; Soda'!N126="","",'M5 Sparkling Water &amp; Soda'!N126)</f>
        <v/>
      </c>
      <c r="I1332" s="34">
        <f>IF('M5 Sparkling Water &amp; Soda'!AJ126="","",'M5 Sparkling Water &amp; Soda'!AJ126)</f>
        <v/>
      </c>
      <c r="J1332" s="34" t="inlineStr">
        <is>
          <t>PepsiCo price aggression is the lever.</t>
        </is>
      </c>
    </row>
    <row r="1333" ht="28" customHeight="1">
      <c r="A1333" s="34" t="inlineStr">
        <is>
          <t>bubly</t>
        </is>
      </c>
      <c r="B1333" s="34" t="inlineStr">
        <is>
          <t>bubly Sparkling Water | Strawberry | 24 pack 355mL</t>
        </is>
      </c>
      <c r="C1333" s="34" t="inlineStr">
        <is>
          <t>5) Sparkling water &amp; soda</t>
        </is>
      </c>
      <c r="D1333" s="49">
        <f>IF('M5 Sparkling Water &amp; Soda'!F127="","",'M5 Sparkling Water &amp; Soda'!F127)</f>
        <v/>
      </c>
      <c r="E1333" s="52">
        <f>IF('M5 Sparkling Water &amp; Soda'!J127="","",'M5 Sparkling Water &amp; Soda'!J127)</f>
        <v/>
      </c>
      <c r="F1333" s="50">
        <f>IF('M5 Sparkling Water &amp; Soda'!K127="","",'M5 Sparkling Water &amp; Soda'!K127)</f>
        <v/>
      </c>
      <c r="G1333" s="49">
        <f>IF('M5 Sparkling Water &amp; Soda'!AM127="","",'M5 Sparkling Water &amp; Soda'!AM127)</f>
        <v/>
      </c>
      <c r="H1333" s="50">
        <f>IF('M5 Sparkling Water &amp; Soda'!N127="","",'M5 Sparkling Water &amp; Soda'!N127)</f>
        <v/>
      </c>
      <c r="I1333" s="34">
        <f>IF('M5 Sparkling Water &amp; Soda'!AJ127="","",'M5 Sparkling Water &amp; Soda'!AJ127)</f>
        <v/>
      </c>
      <c r="J1333" s="34" t="inlineStr">
        <is>
          <t>PepsiCo price aggression is the lever.</t>
        </is>
      </c>
    </row>
    <row r="1334" ht="28" customHeight="1">
      <c r="A1334" s="34" t="inlineStr">
        <is>
          <t>bubly</t>
        </is>
      </c>
      <c r="B1334" s="34" t="inlineStr">
        <is>
          <t>bubly Sparkling Water | Blackberry | single 355mL</t>
        </is>
      </c>
      <c r="C1334" s="34" t="inlineStr">
        <is>
          <t>5) Sparkling water &amp; soda</t>
        </is>
      </c>
      <c r="D1334" s="49">
        <f>IF('M5 Sparkling Water &amp; Soda'!F128="","",'M5 Sparkling Water &amp; Soda'!F128)</f>
        <v/>
      </c>
      <c r="E1334" s="52">
        <f>IF('M5 Sparkling Water &amp; Soda'!J128="","",'M5 Sparkling Water &amp; Soda'!J128)</f>
        <v/>
      </c>
      <c r="F1334" s="50">
        <f>IF('M5 Sparkling Water &amp; Soda'!K128="","",'M5 Sparkling Water &amp; Soda'!K128)</f>
        <v/>
      </c>
      <c r="G1334" s="49">
        <f>IF('M5 Sparkling Water &amp; Soda'!AM128="","",'M5 Sparkling Water &amp; Soda'!AM128)</f>
        <v/>
      </c>
      <c r="H1334" s="50">
        <f>IF('M5 Sparkling Water &amp; Soda'!N128="","",'M5 Sparkling Water &amp; Soda'!N128)</f>
        <v/>
      </c>
      <c r="I1334" s="34">
        <f>IF('M5 Sparkling Water &amp; Soda'!AJ128="","",'M5 Sparkling Water &amp; Soda'!AJ128)</f>
        <v/>
      </c>
      <c r="J1334" s="34" t="inlineStr">
        <is>
          <t>PepsiCo price aggression is the lever.</t>
        </is>
      </c>
    </row>
    <row r="1335" ht="28" customHeight="1">
      <c r="A1335" s="34" t="inlineStr">
        <is>
          <t>bubly</t>
        </is>
      </c>
      <c r="B1335" s="34" t="inlineStr">
        <is>
          <t>bubly Sparkling Water | Blackberry | 8 pack 355mL</t>
        </is>
      </c>
      <c r="C1335" s="34" t="inlineStr">
        <is>
          <t>5) Sparkling water &amp; soda</t>
        </is>
      </c>
      <c r="D1335" s="49">
        <f>IF('M5 Sparkling Water &amp; Soda'!F129="","",'M5 Sparkling Water &amp; Soda'!F129)</f>
        <v/>
      </c>
      <c r="E1335" s="52">
        <f>IF('M5 Sparkling Water &amp; Soda'!J129="","",'M5 Sparkling Water &amp; Soda'!J129)</f>
        <v/>
      </c>
      <c r="F1335" s="50">
        <f>IF('M5 Sparkling Water &amp; Soda'!K129="","",'M5 Sparkling Water &amp; Soda'!K129)</f>
        <v/>
      </c>
      <c r="G1335" s="49">
        <f>IF('M5 Sparkling Water &amp; Soda'!AM129="","",'M5 Sparkling Water &amp; Soda'!AM129)</f>
        <v/>
      </c>
      <c r="H1335" s="50">
        <f>IF('M5 Sparkling Water &amp; Soda'!N129="","",'M5 Sparkling Water &amp; Soda'!N129)</f>
        <v/>
      </c>
      <c r="I1335" s="34">
        <f>IF('M5 Sparkling Water &amp; Soda'!AJ129="","",'M5 Sparkling Water &amp; Soda'!AJ129)</f>
        <v/>
      </c>
      <c r="J1335" s="34" t="inlineStr">
        <is>
          <t>PepsiCo price aggression is the lever.</t>
        </is>
      </c>
    </row>
    <row r="1336" ht="28" customHeight="1">
      <c r="A1336" s="34" t="inlineStr">
        <is>
          <t>bubly</t>
        </is>
      </c>
      <c r="B1336" s="34" t="inlineStr">
        <is>
          <t>bubly Sparkling Water | Blackberry | 12 pack 355mL</t>
        </is>
      </c>
      <c r="C1336" s="34" t="inlineStr">
        <is>
          <t>5) Sparkling water &amp; soda</t>
        </is>
      </c>
      <c r="D1336" s="49">
        <f>IF('M5 Sparkling Water &amp; Soda'!F130="","",'M5 Sparkling Water &amp; Soda'!F130)</f>
        <v/>
      </c>
      <c r="E1336" s="52">
        <f>IF('M5 Sparkling Water &amp; Soda'!J130="","",'M5 Sparkling Water &amp; Soda'!J130)</f>
        <v/>
      </c>
      <c r="F1336" s="50">
        <f>IF('M5 Sparkling Water &amp; Soda'!K130="","",'M5 Sparkling Water &amp; Soda'!K130)</f>
        <v/>
      </c>
      <c r="G1336" s="49">
        <f>IF('M5 Sparkling Water &amp; Soda'!AM130="","",'M5 Sparkling Water &amp; Soda'!AM130)</f>
        <v/>
      </c>
      <c r="H1336" s="50">
        <f>IF('M5 Sparkling Water &amp; Soda'!N130="","",'M5 Sparkling Water &amp; Soda'!N130)</f>
        <v/>
      </c>
      <c r="I1336" s="34">
        <f>IF('M5 Sparkling Water &amp; Soda'!AJ130="","",'M5 Sparkling Water &amp; Soda'!AJ130)</f>
        <v/>
      </c>
      <c r="J1336" s="34" t="inlineStr">
        <is>
          <t>PepsiCo price aggression is the lever.</t>
        </is>
      </c>
    </row>
    <row r="1337" ht="28" customHeight="1">
      <c r="A1337" s="34" t="inlineStr">
        <is>
          <t>bubly</t>
        </is>
      </c>
      <c r="B1337" s="34" t="inlineStr">
        <is>
          <t>bubly Sparkling Water | Blackberry | 15 pack 355mL</t>
        </is>
      </c>
      <c r="C1337" s="34" t="inlineStr">
        <is>
          <t>5) Sparkling water &amp; soda</t>
        </is>
      </c>
      <c r="D1337" s="49">
        <f>IF('M5 Sparkling Water &amp; Soda'!F131="","",'M5 Sparkling Water &amp; Soda'!F131)</f>
        <v/>
      </c>
      <c r="E1337" s="52">
        <f>IF('M5 Sparkling Water &amp; Soda'!J131="","",'M5 Sparkling Water &amp; Soda'!J131)</f>
        <v/>
      </c>
      <c r="F1337" s="50">
        <f>IF('M5 Sparkling Water &amp; Soda'!K131="","",'M5 Sparkling Water &amp; Soda'!K131)</f>
        <v/>
      </c>
      <c r="G1337" s="49">
        <f>IF('M5 Sparkling Water &amp; Soda'!AM131="","",'M5 Sparkling Water &amp; Soda'!AM131)</f>
        <v/>
      </c>
      <c r="H1337" s="50">
        <f>IF('M5 Sparkling Water &amp; Soda'!N131="","",'M5 Sparkling Water &amp; Soda'!N131)</f>
        <v/>
      </c>
      <c r="I1337" s="34">
        <f>IF('M5 Sparkling Water &amp; Soda'!AJ131="","",'M5 Sparkling Water &amp; Soda'!AJ131)</f>
        <v/>
      </c>
      <c r="J1337" s="34" t="inlineStr">
        <is>
          <t>PepsiCo price aggression is the lever.</t>
        </is>
      </c>
    </row>
    <row r="1338" ht="28" customHeight="1">
      <c r="A1338" s="34" t="inlineStr">
        <is>
          <t>bubly</t>
        </is>
      </c>
      <c r="B1338" s="34" t="inlineStr">
        <is>
          <t>bubly Sparkling Water | Blackberry | 18 pack 355mL</t>
        </is>
      </c>
      <c r="C1338" s="34" t="inlineStr">
        <is>
          <t>5) Sparkling water &amp; soda</t>
        </is>
      </c>
      <c r="D1338" s="49">
        <f>IF('M5 Sparkling Water &amp; Soda'!F132="","",'M5 Sparkling Water &amp; Soda'!F132)</f>
        <v/>
      </c>
      <c r="E1338" s="52">
        <f>IF('M5 Sparkling Water &amp; Soda'!J132="","",'M5 Sparkling Water &amp; Soda'!J132)</f>
        <v/>
      </c>
      <c r="F1338" s="50">
        <f>IF('M5 Sparkling Water &amp; Soda'!K132="","",'M5 Sparkling Water &amp; Soda'!K132)</f>
        <v/>
      </c>
      <c r="G1338" s="49">
        <f>IF('M5 Sparkling Water &amp; Soda'!AM132="","",'M5 Sparkling Water &amp; Soda'!AM132)</f>
        <v/>
      </c>
      <c r="H1338" s="50">
        <f>IF('M5 Sparkling Water &amp; Soda'!N132="","",'M5 Sparkling Water &amp; Soda'!N132)</f>
        <v/>
      </c>
      <c r="I1338" s="34">
        <f>IF('M5 Sparkling Water &amp; Soda'!AJ132="","",'M5 Sparkling Water &amp; Soda'!AJ132)</f>
        <v/>
      </c>
      <c r="J1338" s="34" t="inlineStr">
        <is>
          <t>PepsiCo price aggression is the lever.</t>
        </is>
      </c>
    </row>
    <row r="1339" ht="28" customHeight="1">
      <c r="A1339" s="34" t="inlineStr">
        <is>
          <t>bubly</t>
        </is>
      </c>
      <c r="B1339" s="34" t="inlineStr">
        <is>
          <t>bubly Sparkling Water | Blackberry | 24 pack 355mL</t>
        </is>
      </c>
      <c r="C1339" s="34" t="inlineStr">
        <is>
          <t>5) Sparkling water &amp; soda</t>
        </is>
      </c>
      <c r="D1339" s="49">
        <f>IF('M5 Sparkling Water &amp; Soda'!F133="","",'M5 Sparkling Water &amp; Soda'!F133)</f>
        <v/>
      </c>
      <c r="E1339" s="52">
        <f>IF('M5 Sparkling Water &amp; Soda'!J133="","",'M5 Sparkling Water &amp; Soda'!J133)</f>
        <v/>
      </c>
      <c r="F1339" s="50">
        <f>IF('M5 Sparkling Water &amp; Soda'!K133="","",'M5 Sparkling Water &amp; Soda'!K133)</f>
        <v/>
      </c>
      <c r="G1339" s="49">
        <f>IF('M5 Sparkling Water &amp; Soda'!AM133="","",'M5 Sparkling Water &amp; Soda'!AM133)</f>
        <v/>
      </c>
      <c r="H1339" s="50">
        <f>IF('M5 Sparkling Water &amp; Soda'!N133="","",'M5 Sparkling Water &amp; Soda'!N133)</f>
        <v/>
      </c>
      <c r="I1339" s="34">
        <f>IF('M5 Sparkling Water &amp; Soda'!AJ133="","",'M5 Sparkling Water &amp; Soda'!AJ133)</f>
        <v/>
      </c>
      <c r="J1339" s="34" t="inlineStr">
        <is>
          <t>PepsiCo price aggression is the lever.</t>
        </is>
      </c>
    </row>
    <row r="1340" ht="28" customHeight="1">
      <c r="A1340" s="34" t="inlineStr">
        <is>
          <t>bubly</t>
        </is>
      </c>
      <c r="B1340" s="34" t="inlineStr">
        <is>
          <t>bubly Sparkling Water | Raspberry | single 355mL</t>
        </is>
      </c>
      <c r="C1340" s="34" t="inlineStr">
        <is>
          <t>5) Sparkling water &amp; soda</t>
        </is>
      </c>
      <c r="D1340" s="49">
        <f>IF('M5 Sparkling Water &amp; Soda'!F134="","",'M5 Sparkling Water &amp; Soda'!F134)</f>
        <v/>
      </c>
      <c r="E1340" s="52">
        <f>IF('M5 Sparkling Water &amp; Soda'!J134="","",'M5 Sparkling Water &amp; Soda'!J134)</f>
        <v/>
      </c>
      <c r="F1340" s="50">
        <f>IF('M5 Sparkling Water &amp; Soda'!K134="","",'M5 Sparkling Water &amp; Soda'!K134)</f>
        <v/>
      </c>
      <c r="G1340" s="49">
        <f>IF('M5 Sparkling Water &amp; Soda'!AM134="","",'M5 Sparkling Water &amp; Soda'!AM134)</f>
        <v/>
      </c>
      <c r="H1340" s="50">
        <f>IF('M5 Sparkling Water &amp; Soda'!N134="","",'M5 Sparkling Water &amp; Soda'!N134)</f>
        <v/>
      </c>
      <c r="I1340" s="34">
        <f>IF('M5 Sparkling Water &amp; Soda'!AJ134="","",'M5 Sparkling Water &amp; Soda'!AJ134)</f>
        <v/>
      </c>
      <c r="J1340" s="34" t="inlineStr">
        <is>
          <t>PepsiCo price aggression is the lever.</t>
        </is>
      </c>
    </row>
    <row r="1341" ht="28" customHeight="1">
      <c r="A1341" s="34" t="inlineStr">
        <is>
          <t>bubly</t>
        </is>
      </c>
      <c r="B1341" s="34" t="inlineStr">
        <is>
          <t>bubly Sparkling Water | Raspberry | 8 pack 355mL</t>
        </is>
      </c>
      <c r="C1341" s="34" t="inlineStr">
        <is>
          <t>5) Sparkling water &amp; soda</t>
        </is>
      </c>
      <c r="D1341" s="49">
        <f>IF('M5 Sparkling Water &amp; Soda'!F135="","",'M5 Sparkling Water &amp; Soda'!F135)</f>
        <v/>
      </c>
      <c r="E1341" s="52">
        <f>IF('M5 Sparkling Water &amp; Soda'!J135="","",'M5 Sparkling Water &amp; Soda'!J135)</f>
        <v/>
      </c>
      <c r="F1341" s="50">
        <f>IF('M5 Sparkling Water &amp; Soda'!K135="","",'M5 Sparkling Water &amp; Soda'!K135)</f>
        <v/>
      </c>
      <c r="G1341" s="49">
        <f>IF('M5 Sparkling Water &amp; Soda'!AM135="","",'M5 Sparkling Water &amp; Soda'!AM135)</f>
        <v/>
      </c>
      <c r="H1341" s="50">
        <f>IF('M5 Sparkling Water &amp; Soda'!N135="","",'M5 Sparkling Water &amp; Soda'!N135)</f>
        <v/>
      </c>
      <c r="I1341" s="34">
        <f>IF('M5 Sparkling Water &amp; Soda'!AJ135="","",'M5 Sparkling Water &amp; Soda'!AJ135)</f>
        <v/>
      </c>
      <c r="J1341" s="34" t="inlineStr">
        <is>
          <t>PepsiCo price aggression is the lever.</t>
        </is>
      </c>
    </row>
    <row r="1342" ht="28" customHeight="1">
      <c r="A1342" s="34" t="inlineStr">
        <is>
          <t>bubly</t>
        </is>
      </c>
      <c r="B1342" s="34" t="inlineStr">
        <is>
          <t>bubly Sparkling Water | Raspberry | 12 pack 355mL</t>
        </is>
      </c>
      <c r="C1342" s="34" t="inlineStr">
        <is>
          <t>5) Sparkling water &amp; soda</t>
        </is>
      </c>
      <c r="D1342" s="49">
        <f>IF('M5 Sparkling Water &amp; Soda'!F136="","",'M5 Sparkling Water &amp; Soda'!F136)</f>
        <v/>
      </c>
      <c r="E1342" s="52">
        <f>IF('M5 Sparkling Water &amp; Soda'!J136="","",'M5 Sparkling Water &amp; Soda'!J136)</f>
        <v/>
      </c>
      <c r="F1342" s="50">
        <f>IF('M5 Sparkling Water &amp; Soda'!K136="","",'M5 Sparkling Water &amp; Soda'!K136)</f>
        <v/>
      </c>
      <c r="G1342" s="49">
        <f>IF('M5 Sparkling Water &amp; Soda'!AM136="","",'M5 Sparkling Water &amp; Soda'!AM136)</f>
        <v/>
      </c>
      <c r="H1342" s="50">
        <f>IF('M5 Sparkling Water &amp; Soda'!N136="","",'M5 Sparkling Water &amp; Soda'!N136)</f>
        <v/>
      </c>
      <c r="I1342" s="34">
        <f>IF('M5 Sparkling Water &amp; Soda'!AJ136="","",'M5 Sparkling Water &amp; Soda'!AJ136)</f>
        <v/>
      </c>
      <c r="J1342" s="34" t="inlineStr">
        <is>
          <t>PepsiCo price aggression is the lever.</t>
        </is>
      </c>
    </row>
    <row r="1343" ht="28" customHeight="1">
      <c r="A1343" s="34" t="inlineStr">
        <is>
          <t>bubly</t>
        </is>
      </c>
      <c r="B1343" s="34" t="inlineStr">
        <is>
          <t>bubly Sparkling Water | Raspberry | 15 pack 355mL</t>
        </is>
      </c>
      <c r="C1343" s="34" t="inlineStr">
        <is>
          <t>5) Sparkling water &amp; soda</t>
        </is>
      </c>
      <c r="D1343" s="49">
        <f>IF('M5 Sparkling Water &amp; Soda'!F137="","",'M5 Sparkling Water &amp; Soda'!F137)</f>
        <v/>
      </c>
      <c r="E1343" s="52">
        <f>IF('M5 Sparkling Water &amp; Soda'!J137="","",'M5 Sparkling Water &amp; Soda'!J137)</f>
        <v/>
      </c>
      <c r="F1343" s="50">
        <f>IF('M5 Sparkling Water &amp; Soda'!K137="","",'M5 Sparkling Water &amp; Soda'!K137)</f>
        <v/>
      </c>
      <c r="G1343" s="49">
        <f>IF('M5 Sparkling Water &amp; Soda'!AM137="","",'M5 Sparkling Water &amp; Soda'!AM137)</f>
        <v/>
      </c>
      <c r="H1343" s="50">
        <f>IF('M5 Sparkling Water &amp; Soda'!N137="","",'M5 Sparkling Water &amp; Soda'!N137)</f>
        <v/>
      </c>
      <c r="I1343" s="34">
        <f>IF('M5 Sparkling Water &amp; Soda'!AJ137="","",'M5 Sparkling Water &amp; Soda'!AJ137)</f>
        <v/>
      </c>
      <c r="J1343" s="34" t="inlineStr">
        <is>
          <t>PepsiCo price aggression is the lever.</t>
        </is>
      </c>
    </row>
    <row r="1344" ht="28" customHeight="1">
      <c r="A1344" s="34" t="inlineStr">
        <is>
          <t>bubly</t>
        </is>
      </c>
      <c r="B1344" s="34" t="inlineStr">
        <is>
          <t>bubly Sparkling Water | Raspberry | 18 pack 355mL</t>
        </is>
      </c>
      <c r="C1344" s="34" t="inlineStr">
        <is>
          <t>5) Sparkling water &amp; soda</t>
        </is>
      </c>
      <c r="D1344" s="49">
        <f>IF('M5 Sparkling Water &amp; Soda'!F138="","",'M5 Sparkling Water &amp; Soda'!F138)</f>
        <v/>
      </c>
      <c r="E1344" s="52">
        <f>IF('M5 Sparkling Water &amp; Soda'!J138="","",'M5 Sparkling Water &amp; Soda'!J138)</f>
        <v/>
      </c>
      <c r="F1344" s="50">
        <f>IF('M5 Sparkling Water &amp; Soda'!K138="","",'M5 Sparkling Water &amp; Soda'!K138)</f>
        <v/>
      </c>
      <c r="G1344" s="49">
        <f>IF('M5 Sparkling Water &amp; Soda'!AM138="","",'M5 Sparkling Water &amp; Soda'!AM138)</f>
        <v/>
      </c>
      <c r="H1344" s="50">
        <f>IF('M5 Sparkling Water &amp; Soda'!N138="","",'M5 Sparkling Water &amp; Soda'!N138)</f>
        <v/>
      </c>
      <c r="I1344" s="34">
        <f>IF('M5 Sparkling Water &amp; Soda'!AJ138="","",'M5 Sparkling Water &amp; Soda'!AJ138)</f>
        <v/>
      </c>
      <c r="J1344" s="34" t="inlineStr">
        <is>
          <t>PepsiCo price aggression is the lever.</t>
        </is>
      </c>
    </row>
    <row r="1345" ht="28" customHeight="1">
      <c r="A1345" s="34" t="inlineStr">
        <is>
          <t>bubly</t>
        </is>
      </c>
      <c r="B1345" s="34" t="inlineStr">
        <is>
          <t>bubly Sparkling Water | Raspberry | 24 pack 355mL</t>
        </is>
      </c>
      <c r="C1345" s="34" t="inlineStr">
        <is>
          <t>5) Sparkling water &amp; soda</t>
        </is>
      </c>
      <c r="D1345" s="49">
        <f>IF('M5 Sparkling Water &amp; Soda'!F139="","",'M5 Sparkling Water &amp; Soda'!F139)</f>
        <v/>
      </c>
      <c r="E1345" s="52">
        <f>IF('M5 Sparkling Water &amp; Soda'!J139="","",'M5 Sparkling Water &amp; Soda'!J139)</f>
        <v/>
      </c>
      <c r="F1345" s="50">
        <f>IF('M5 Sparkling Water &amp; Soda'!K139="","",'M5 Sparkling Water &amp; Soda'!K139)</f>
        <v/>
      </c>
      <c r="G1345" s="49">
        <f>IF('M5 Sparkling Water &amp; Soda'!AM139="","",'M5 Sparkling Water &amp; Soda'!AM139)</f>
        <v/>
      </c>
      <c r="H1345" s="50">
        <f>IF('M5 Sparkling Water &amp; Soda'!N139="","",'M5 Sparkling Water &amp; Soda'!N139)</f>
        <v/>
      </c>
      <c r="I1345" s="34">
        <f>IF('M5 Sparkling Water &amp; Soda'!AJ139="","",'M5 Sparkling Water &amp; Soda'!AJ139)</f>
        <v/>
      </c>
      <c r="J1345" s="34" t="inlineStr">
        <is>
          <t>PepsiCo price aggression is the lever.</t>
        </is>
      </c>
    </row>
    <row r="1346" ht="28" customHeight="1">
      <c r="A1346" s="34" t="inlineStr">
        <is>
          <t>bubly</t>
        </is>
      </c>
      <c r="B1346" s="34" t="inlineStr">
        <is>
          <t>bubly Sparkling Water | Watermelon | single 355mL</t>
        </is>
      </c>
      <c r="C1346" s="34" t="inlineStr">
        <is>
          <t>5) Sparkling water &amp; soda</t>
        </is>
      </c>
      <c r="D1346" s="49">
        <f>IF('M5 Sparkling Water &amp; Soda'!F140="","",'M5 Sparkling Water &amp; Soda'!F140)</f>
        <v/>
      </c>
      <c r="E1346" s="52">
        <f>IF('M5 Sparkling Water &amp; Soda'!J140="","",'M5 Sparkling Water &amp; Soda'!J140)</f>
        <v/>
      </c>
      <c r="F1346" s="50">
        <f>IF('M5 Sparkling Water &amp; Soda'!K140="","",'M5 Sparkling Water &amp; Soda'!K140)</f>
        <v/>
      </c>
      <c r="G1346" s="49">
        <f>IF('M5 Sparkling Water &amp; Soda'!AM140="","",'M5 Sparkling Water &amp; Soda'!AM140)</f>
        <v/>
      </c>
      <c r="H1346" s="50">
        <f>IF('M5 Sparkling Water &amp; Soda'!N140="","",'M5 Sparkling Water &amp; Soda'!N140)</f>
        <v/>
      </c>
      <c r="I1346" s="34">
        <f>IF('M5 Sparkling Water &amp; Soda'!AJ140="","",'M5 Sparkling Water &amp; Soda'!AJ140)</f>
        <v/>
      </c>
      <c r="J1346" s="34" t="inlineStr">
        <is>
          <t>PepsiCo price aggression is the lever.</t>
        </is>
      </c>
    </row>
    <row r="1347" ht="28" customHeight="1">
      <c r="A1347" s="34" t="inlineStr">
        <is>
          <t>bubly</t>
        </is>
      </c>
      <c r="B1347" s="34" t="inlineStr">
        <is>
          <t>bubly Sparkling Water | Watermelon | 8 pack 355mL</t>
        </is>
      </c>
      <c r="C1347" s="34" t="inlineStr">
        <is>
          <t>5) Sparkling water &amp; soda</t>
        </is>
      </c>
      <c r="D1347" s="49">
        <f>IF('M5 Sparkling Water &amp; Soda'!F141="","",'M5 Sparkling Water &amp; Soda'!F141)</f>
        <v/>
      </c>
      <c r="E1347" s="52">
        <f>IF('M5 Sparkling Water &amp; Soda'!J141="","",'M5 Sparkling Water &amp; Soda'!J141)</f>
        <v/>
      </c>
      <c r="F1347" s="50">
        <f>IF('M5 Sparkling Water &amp; Soda'!K141="","",'M5 Sparkling Water &amp; Soda'!K141)</f>
        <v/>
      </c>
      <c r="G1347" s="49">
        <f>IF('M5 Sparkling Water &amp; Soda'!AM141="","",'M5 Sparkling Water &amp; Soda'!AM141)</f>
        <v/>
      </c>
      <c r="H1347" s="50">
        <f>IF('M5 Sparkling Water &amp; Soda'!N141="","",'M5 Sparkling Water &amp; Soda'!N141)</f>
        <v/>
      </c>
      <c r="I1347" s="34">
        <f>IF('M5 Sparkling Water &amp; Soda'!AJ141="","",'M5 Sparkling Water &amp; Soda'!AJ141)</f>
        <v/>
      </c>
      <c r="J1347" s="34" t="inlineStr">
        <is>
          <t>PepsiCo price aggression is the lever.</t>
        </is>
      </c>
    </row>
    <row r="1348" ht="28" customHeight="1">
      <c r="A1348" s="34" t="inlineStr">
        <is>
          <t>bubly</t>
        </is>
      </c>
      <c r="B1348" s="34" t="inlineStr">
        <is>
          <t>bubly Sparkling Water | Watermelon | 12 pack 355mL</t>
        </is>
      </c>
      <c r="C1348" s="34" t="inlineStr">
        <is>
          <t>5) Sparkling water &amp; soda</t>
        </is>
      </c>
      <c r="D1348" s="49">
        <f>IF('M5 Sparkling Water &amp; Soda'!F142="","",'M5 Sparkling Water &amp; Soda'!F142)</f>
        <v/>
      </c>
      <c r="E1348" s="52">
        <f>IF('M5 Sparkling Water &amp; Soda'!J142="","",'M5 Sparkling Water &amp; Soda'!J142)</f>
        <v/>
      </c>
      <c r="F1348" s="50">
        <f>IF('M5 Sparkling Water &amp; Soda'!K142="","",'M5 Sparkling Water &amp; Soda'!K142)</f>
        <v/>
      </c>
      <c r="G1348" s="49">
        <f>IF('M5 Sparkling Water &amp; Soda'!AM142="","",'M5 Sparkling Water &amp; Soda'!AM142)</f>
        <v/>
      </c>
      <c r="H1348" s="50">
        <f>IF('M5 Sparkling Water &amp; Soda'!N142="","",'M5 Sparkling Water &amp; Soda'!N142)</f>
        <v/>
      </c>
      <c r="I1348" s="34">
        <f>IF('M5 Sparkling Water &amp; Soda'!AJ142="","",'M5 Sparkling Water &amp; Soda'!AJ142)</f>
        <v/>
      </c>
      <c r="J1348" s="34" t="inlineStr">
        <is>
          <t>PepsiCo price aggression is the lever.</t>
        </is>
      </c>
    </row>
    <row r="1349" ht="28" customHeight="1">
      <c r="A1349" s="34" t="inlineStr">
        <is>
          <t>bubly</t>
        </is>
      </c>
      <c r="B1349" s="34" t="inlineStr">
        <is>
          <t>bubly Sparkling Water | Watermelon | 15 pack 355mL</t>
        </is>
      </c>
      <c r="C1349" s="34" t="inlineStr">
        <is>
          <t>5) Sparkling water &amp; soda</t>
        </is>
      </c>
      <c r="D1349" s="49">
        <f>IF('M5 Sparkling Water &amp; Soda'!F143="","",'M5 Sparkling Water &amp; Soda'!F143)</f>
        <v/>
      </c>
      <c r="E1349" s="52">
        <f>IF('M5 Sparkling Water &amp; Soda'!J143="","",'M5 Sparkling Water &amp; Soda'!J143)</f>
        <v/>
      </c>
      <c r="F1349" s="50">
        <f>IF('M5 Sparkling Water &amp; Soda'!K143="","",'M5 Sparkling Water &amp; Soda'!K143)</f>
        <v/>
      </c>
      <c r="G1349" s="49">
        <f>IF('M5 Sparkling Water &amp; Soda'!AM143="","",'M5 Sparkling Water &amp; Soda'!AM143)</f>
        <v/>
      </c>
      <c r="H1349" s="50">
        <f>IF('M5 Sparkling Water &amp; Soda'!N143="","",'M5 Sparkling Water &amp; Soda'!N143)</f>
        <v/>
      </c>
      <c r="I1349" s="34">
        <f>IF('M5 Sparkling Water &amp; Soda'!AJ143="","",'M5 Sparkling Water &amp; Soda'!AJ143)</f>
        <v/>
      </c>
      <c r="J1349" s="34" t="inlineStr">
        <is>
          <t>PepsiCo price aggression is the lever.</t>
        </is>
      </c>
    </row>
    <row r="1350" ht="28" customHeight="1">
      <c r="A1350" s="34" t="inlineStr">
        <is>
          <t>bubly</t>
        </is>
      </c>
      <c r="B1350" s="34" t="inlineStr">
        <is>
          <t>bubly Sparkling Water | Watermelon | 18 pack 355mL</t>
        </is>
      </c>
      <c r="C1350" s="34" t="inlineStr">
        <is>
          <t>5) Sparkling water &amp; soda</t>
        </is>
      </c>
      <c r="D1350" s="49">
        <f>IF('M5 Sparkling Water &amp; Soda'!F144="","",'M5 Sparkling Water &amp; Soda'!F144)</f>
        <v/>
      </c>
      <c r="E1350" s="52">
        <f>IF('M5 Sparkling Water &amp; Soda'!J144="","",'M5 Sparkling Water &amp; Soda'!J144)</f>
        <v/>
      </c>
      <c r="F1350" s="50">
        <f>IF('M5 Sparkling Water &amp; Soda'!K144="","",'M5 Sparkling Water &amp; Soda'!K144)</f>
        <v/>
      </c>
      <c r="G1350" s="49">
        <f>IF('M5 Sparkling Water &amp; Soda'!AM144="","",'M5 Sparkling Water &amp; Soda'!AM144)</f>
        <v/>
      </c>
      <c r="H1350" s="50">
        <f>IF('M5 Sparkling Water &amp; Soda'!N144="","",'M5 Sparkling Water &amp; Soda'!N144)</f>
        <v/>
      </c>
      <c r="I1350" s="34">
        <f>IF('M5 Sparkling Water &amp; Soda'!AJ144="","",'M5 Sparkling Water &amp; Soda'!AJ144)</f>
        <v/>
      </c>
      <c r="J1350" s="34" t="inlineStr">
        <is>
          <t>PepsiCo price aggression is the lever.</t>
        </is>
      </c>
    </row>
    <row r="1351" ht="28" customHeight="1">
      <c r="A1351" s="34" t="inlineStr">
        <is>
          <t>bubly</t>
        </is>
      </c>
      <c r="B1351" s="34" t="inlineStr">
        <is>
          <t>bubly Sparkling Water | Watermelon | 24 pack 355mL</t>
        </is>
      </c>
      <c r="C1351" s="34" t="inlineStr">
        <is>
          <t>5) Sparkling water &amp; soda</t>
        </is>
      </c>
      <c r="D1351" s="49">
        <f>IF('M5 Sparkling Water &amp; Soda'!F145="","",'M5 Sparkling Water &amp; Soda'!F145)</f>
        <v/>
      </c>
      <c r="E1351" s="52">
        <f>IF('M5 Sparkling Water &amp; Soda'!J145="","",'M5 Sparkling Water &amp; Soda'!J145)</f>
        <v/>
      </c>
      <c r="F1351" s="50">
        <f>IF('M5 Sparkling Water &amp; Soda'!K145="","",'M5 Sparkling Water &amp; Soda'!K145)</f>
        <v/>
      </c>
      <c r="G1351" s="49">
        <f>IF('M5 Sparkling Water &amp; Soda'!AM145="","",'M5 Sparkling Water &amp; Soda'!AM145)</f>
        <v/>
      </c>
      <c r="H1351" s="50">
        <f>IF('M5 Sparkling Water &amp; Soda'!N145="","",'M5 Sparkling Water &amp; Soda'!N145)</f>
        <v/>
      </c>
      <c r="I1351" s="34">
        <f>IF('M5 Sparkling Water &amp; Soda'!AJ145="","",'M5 Sparkling Water &amp; Soda'!AJ145)</f>
        <v/>
      </c>
      <c r="J1351" s="34" t="inlineStr">
        <is>
          <t>PepsiCo price aggression is the lever.</t>
        </is>
      </c>
    </row>
    <row r="1352" ht="28" customHeight="1">
      <c r="A1352" s="34" t="inlineStr">
        <is>
          <t>Waterloo</t>
        </is>
      </c>
      <c r="B1352" s="34" t="inlineStr">
        <is>
          <t>Waterloo Sparkling Water | Black Cherry | single 355mL</t>
        </is>
      </c>
      <c r="C1352" s="34" t="inlineStr">
        <is>
          <t>5) Sparkling water &amp; soda</t>
        </is>
      </c>
      <c r="D1352" s="49">
        <f>IF('M5 Sparkling Water &amp; Soda'!F146="","",'M5 Sparkling Water &amp; Soda'!F146)</f>
        <v/>
      </c>
      <c r="E1352" s="52">
        <f>IF('M5 Sparkling Water &amp; Soda'!J146="","",'M5 Sparkling Water &amp; Soda'!J146)</f>
        <v/>
      </c>
      <c r="F1352" s="50">
        <f>IF('M5 Sparkling Water &amp; Soda'!K146="","",'M5 Sparkling Water &amp; Soda'!K146)</f>
        <v/>
      </c>
      <c r="G1352" s="49">
        <f>IF('M5 Sparkling Water &amp; Soda'!AM146="","",'M5 Sparkling Water &amp; Soda'!AM146)</f>
        <v/>
      </c>
      <c r="H1352" s="50">
        <f>IF('M5 Sparkling Water &amp; Soda'!N146="","",'M5 Sparkling Water &amp; Soda'!N146)</f>
        <v/>
      </c>
      <c r="I1352" s="34">
        <f>IF('M5 Sparkling Water &amp; Soda'!AJ146="","",'M5 Sparkling Water &amp; Soda'!AJ146)</f>
        <v/>
      </c>
      <c r="J1352" s="34" t="inlineStr">
        <is>
          <t>Capture live promo to assess.</t>
        </is>
      </c>
    </row>
    <row r="1353" ht="28" customHeight="1">
      <c r="A1353" s="34" t="inlineStr">
        <is>
          <t>Waterloo</t>
        </is>
      </c>
      <c r="B1353" s="34" t="inlineStr">
        <is>
          <t>Waterloo Sparkling Water | Black Cherry | 8 pack 355mL</t>
        </is>
      </c>
      <c r="C1353" s="34" t="inlineStr">
        <is>
          <t>5) Sparkling water &amp; soda</t>
        </is>
      </c>
      <c r="D1353" s="49">
        <f>IF('M5 Sparkling Water &amp; Soda'!F147="","",'M5 Sparkling Water &amp; Soda'!F147)</f>
        <v/>
      </c>
      <c r="E1353" s="52">
        <f>IF('M5 Sparkling Water &amp; Soda'!J147="","",'M5 Sparkling Water &amp; Soda'!J147)</f>
        <v/>
      </c>
      <c r="F1353" s="50">
        <f>IF('M5 Sparkling Water &amp; Soda'!K147="","",'M5 Sparkling Water &amp; Soda'!K147)</f>
        <v/>
      </c>
      <c r="G1353" s="49">
        <f>IF('M5 Sparkling Water &amp; Soda'!AM147="","",'M5 Sparkling Water &amp; Soda'!AM147)</f>
        <v/>
      </c>
      <c r="H1353" s="50">
        <f>IF('M5 Sparkling Water &amp; Soda'!N147="","",'M5 Sparkling Water &amp; Soda'!N147)</f>
        <v/>
      </c>
      <c r="I1353" s="34">
        <f>IF('M5 Sparkling Water &amp; Soda'!AJ147="","",'M5 Sparkling Water &amp; Soda'!AJ147)</f>
        <v/>
      </c>
      <c r="J1353" s="34" t="inlineStr">
        <is>
          <t>Capture live promo to assess.</t>
        </is>
      </c>
    </row>
    <row r="1354" ht="28" customHeight="1">
      <c r="A1354" s="34" t="inlineStr">
        <is>
          <t>Waterloo</t>
        </is>
      </c>
      <c r="B1354" s="34" t="inlineStr">
        <is>
          <t>Waterloo Sparkling Water | Black Cherry | 12 pack 355mL</t>
        </is>
      </c>
      <c r="C1354" s="34" t="inlineStr">
        <is>
          <t>5) Sparkling water &amp; soda</t>
        </is>
      </c>
      <c r="D1354" s="49">
        <f>IF('M5 Sparkling Water &amp; Soda'!F148="","",'M5 Sparkling Water &amp; Soda'!F148)</f>
        <v/>
      </c>
      <c r="E1354" s="52">
        <f>IF('M5 Sparkling Water &amp; Soda'!J148="","",'M5 Sparkling Water &amp; Soda'!J148)</f>
        <v/>
      </c>
      <c r="F1354" s="50">
        <f>IF('M5 Sparkling Water &amp; Soda'!K148="","",'M5 Sparkling Water &amp; Soda'!K148)</f>
        <v/>
      </c>
      <c r="G1354" s="49">
        <f>IF('M5 Sparkling Water &amp; Soda'!AM148="","",'M5 Sparkling Water &amp; Soda'!AM148)</f>
        <v/>
      </c>
      <c r="H1354" s="50">
        <f>IF('M5 Sparkling Water &amp; Soda'!N148="","",'M5 Sparkling Water &amp; Soda'!N148)</f>
        <v/>
      </c>
      <c r="I1354" s="34">
        <f>IF('M5 Sparkling Water &amp; Soda'!AJ148="","",'M5 Sparkling Water &amp; Soda'!AJ148)</f>
        <v/>
      </c>
      <c r="J1354" s="34" t="inlineStr">
        <is>
          <t>Capture live promo to assess.</t>
        </is>
      </c>
    </row>
    <row r="1355" ht="28" customHeight="1">
      <c r="A1355" s="34" t="inlineStr">
        <is>
          <t>Waterloo</t>
        </is>
      </c>
      <c r="B1355" s="34" t="inlineStr">
        <is>
          <t>Waterloo Sparkling Water | Black Cherry | 15 pack 355mL</t>
        </is>
      </c>
      <c r="C1355" s="34" t="inlineStr">
        <is>
          <t>5) Sparkling water &amp; soda</t>
        </is>
      </c>
      <c r="D1355" s="49">
        <f>IF('M5 Sparkling Water &amp; Soda'!F149="","",'M5 Sparkling Water &amp; Soda'!F149)</f>
        <v/>
      </c>
      <c r="E1355" s="52">
        <f>IF('M5 Sparkling Water &amp; Soda'!J149="","",'M5 Sparkling Water &amp; Soda'!J149)</f>
        <v/>
      </c>
      <c r="F1355" s="50">
        <f>IF('M5 Sparkling Water &amp; Soda'!K149="","",'M5 Sparkling Water &amp; Soda'!K149)</f>
        <v/>
      </c>
      <c r="G1355" s="49">
        <f>IF('M5 Sparkling Water &amp; Soda'!AM149="","",'M5 Sparkling Water &amp; Soda'!AM149)</f>
        <v/>
      </c>
      <c r="H1355" s="50">
        <f>IF('M5 Sparkling Water &amp; Soda'!N149="","",'M5 Sparkling Water &amp; Soda'!N149)</f>
        <v/>
      </c>
      <c r="I1355" s="34">
        <f>IF('M5 Sparkling Water &amp; Soda'!AJ149="","",'M5 Sparkling Water &amp; Soda'!AJ149)</f>
        <v/>
      </c>
      <c r="J1355" s="34" t="inlineStr">
        <is>
          <t>Capture live promo to assess.</t>
        </is>
      </c>
    </row>
    <row r="1356" ht="28" customHeight="1">
      <c r="A1356" s="34" t="inlineStr">
        <is>
          <t>Waterloo</t>
        </is>
      </c>
      <c r="B1356" s="34" t="inlineStr">
        <is>
          <t>Waterloo Sparkling Water | Black Cherry | 18 pack 355mL</t>
        </is>
      </c>
      <c r="C1356" s="34" t="inlineStr">
        <is>
          <t>5) Sparkling water &amp; soda</t>
        </is>
      </c>
      <c r="D1356" s="49">
        <f>IF('M5 Sparkling Water &amp; Soda'!F150="","",'M5 Sparkling Water &amp; Soda'!F150)</f>
        <v/>
      </c>
      <c r="E1356" s="52">
        <f>IF('M5 Sparkling Water &amp; Soda'!J150="","",'M5 Sparkling Water &amp; Soda'!J150)</f>
        <v/>
      </c>
      <c r="F1356" s="50">
        <f>IF('M5 Sparkling Water &amp; Soda'!K150="","",'M5 Sparkling Water &amp; Soda'!K150)</f>
        <v/>
      </c>
      <c r="G1356" s="49">
        <f>IF('M5 Sparkling Water &amp; Soda'!AM150="","",'M5 Sparkling Water &amp; Soda'!AM150)</f>
        <v/>
      </c>
      <c r="H1356" s="50">
        <f>IF('M5 Sparkling Water &amp; Soda'!N150="","",'M5 Sparkling Water &amp; Soda'!N150)</f>
        <v/>
      </c>
      <c r="I1356" s="34">
        <f>IF('M5 Sparkling Water &amp; Soda'!AJ150="","",'M5 Sparkling Water &amp; Soda'!AJ150)</f>
        <v/>
      </c>
      <c r="J1356" s="34" t="inlineStr">
        <is>
          <t>Capture live promo to assess.</t>
        </is>
      </c>
    </row>
    <row r="1357" ht="28" customHeight="1">
      <c r="A1357" s="34" t="inlineStr">
        <is>
          <t>Waterloo</t>
        </is>
      </c>
      <c r="B1357" s="34" t="inlineStr">
        <is>
          <t>Waterloo Sparkling Water | Black Cherry | 24 pack 355mL</t>
        </is>
      </c>
      <c r="C1357" s="34" t="inlineStr">
        <is>
          <t>5) Sparkling water &amp; soda</t>
        </is>
      </c>
      <c r="D1357" s="49">
        <f>IF('M5 Sparkling Water &amp; Soda'!F151="","",'M5 Sparkling Water &amp; Soda'!F151)</f>
        <v/>
      </c>
      <c r="E1357" s="52">
        <f>IF('M5 Sparkling Water &amp; Soda'!J151="","",'M5 Sparkling Water &amp; Soda'!J151)</f>
        <v/>
      </c>
      <c r="F1357" s="50">
        <f>IF('M5 Sparkling Water &amp; Soda'!K151="","",'M5 Sparkling Water &amp; Soda'!K151)</f>
        <v/>
      </c>
      <c r="G1357" s="49">
        <f>IF('M5 Sparkling Water &amp; Soda'!AM151="","",'M5 Sparkling Water &amp; Soda'!AM151)</f>
        <v/>
      </c>
      <c r="H1357" s="50">
        <f>IF('M5 Sparkling Water &amp; Soda'!N151="","",'M5 Sparkling Water &amp; Soda'!N151)</f>
        <v/>
      </c>
      <c r="I1357" s="34">
        <f>IF('M5 Sparkling Water &amp; Soda'!AJ151="","",'M5 Sparkling Water &amp; Soda'!AJ151)</f>
        <v/>
      </c>
      <c r="J1357" s="34" t="inlineStr">
        <is>
          <t>Capture live promo to assess.</t>
        </is>
      </c>
    </row>
    <row r="1358" ht="28" customHeight="1">
      <c r="A1358" s="34" t="inlineStr">
        <is>
          <t>Waterloo</t>
        </is>
      </c>
      <c r="B1358" s="34" t="inlineStr">
        <is>
          <t>Waterloo Sparkling Water | Grape | single 355mL</t>
        </is>
      </c>
      <c r="C1358" s="34" t="inlineStr">
        <is>
          <t>5) Sparkling water &amp; soda</t>
        </is>
      </c>
      <c r="D1358" s="49">
        <f>IF('M5 Sparkling Water &amp; Soda'!F152="","",'M5 Sparkling Water &amp; Soda'!F152)</f>
        <v/>
      </c>
      <c r="E1358" s="52">
        <f>IF('M5 Sparkling Water &amp; Soda'!J152="","",'M5 Sparkling Water &amp; Soda'!J152)</f>
        <v/>
      </c>
      <c r="F1358" s="50">
        <f>IF('M5 Sparkling Water &amp; Soda'!K152="","",'M5 Sparkling Water &amp; Soda'!K152)</f>
        <v/>
      </c>
      <c r="G1358" s="49">
        <f>IF('M5 Sparkling Water &amp; Soda'!AM152="","",'M5 Sparkling Water &amp; Soda'!AM152)</f>
        <v/>
      </c>
      <c r="H1358" s="50">
        <f>IF('M5 Sparkling Water &amp; Soda'!N152="","",'M5 Sparkling Water &amp; Soda'!N152)</f>
        <v/>
      </c>
      <c r="I1358" s="34">
        <f>IF('M5 Sparkling Water &amp; Soda'!AJ152="","",'M5 Sparkling Water &amp; Soda'!AJ152)</f>
        <v/>
      </c>
      <c r="J1358" s="34" t="inlineStr">
        <is>
          <t>Capture live promo to assess.</t>
        </is>
      </c>
    </row>
    <row r="1359" ht="28" customHeight="1">
      <c r="A1359" s="34" t="inlineStr">
        <is>
          <t>Waterloo</t>
        </is>
      </c>
      <c r="B1359" s="34" t="inlineStr">
        <is>
          <t>Waterloo Sparkling Water | Grape | 8 pack 355mL</t>
        </is>
      </c>
      <c r="C1359" s="34" t="inlineStr">
        <is>
          <t>5) Sparkling water &amp; soda</t>
        </is>
      </c>
      <c r="D1359" s="49">
        <f>IF('M5 Sparkling Water &amp; Soda'!F153="","",'M5 Sparkling Water &amp; Soda'!F153)</f>
        <v/>
      </c>
      <c r="E1359" s="52">
        <f>IF('M5 Sparkling Water &amp; Soda'!J153="","",'M5 Sparkling Water &amp; Soda'!J153)</f>
        <v/>
      </c>
      <c r="F1359" s="50">
        <f>IF('M5 Sparkling Water &amp; Soda'!K153="","",'M5 Sparkling Water &amp; Soda'!K153)</f>
        <v/>
      </c>
      <c r="G1359" s="49">
        <f>IF('M5 Sparkling Water &amp; Soda'!AM153="","",'M5 Sparkling Water &amp; Soda'!AM153)</f>
        <v/>
      </c>
      <c r="H1359" s="50">
        <f>IF('M5 Sparkling Water &amp; Soda'!N153="","",'M5 Sparkling Water &amp; Soda'!N153)</f>
        <v/>
      </c>
      <c r="I1359" s="34">
        <f>IF('M5 Sparkling Water &amp; Soda'!AJ153="","",'M5 Sparkling Water &amp; Soda'!AJ153)</f>
        <v/>
      </c>
      <c r="J1359" s="34" t="inlineStr">
        <is>
          <t>Capture live promo to assess.</t>
        </is>
      </c>
    </row>
    <row r="1360" ht="28" customHeight="1">
      <c r="A1360" s="34" t="inlineStr">
        <is>
          <t>Waterloo</t>
        </is>
      </c>
      <c r="B1360" s="34" t="inlineStr">
        <is>
          <t>Waterloo Sparkling Water | Grape | 12 pack 355mL</t>
        </is>
      </c>
      <c r="C1360" s="34" t="inlineStr">
        <is>
          <t>5) Sparkling water &amp; soda</t>
        </is>
      </c>
      <c r="D1360" s="49">
        <f>IF('M5 Sparkling Water &amp; Soda'!F154="","",'M5 Sparkling Water &amp; Soda'!F154)</f>
        <v/>
      </c>
      <c r="E1360" s="52">
        <f>IF('M5 Sparkling Water &amp; Soda'!J154="","",'M5 Sparkling Water &amp; Soda'!J154)</f>
        <v/>
      </c>
      <c r="F1360" s="50">
        <f>IF('M5 Sparkling Water &amp; Soda'!K154="","",'M5 Sparkling Water &amp; Soda'!K154)</f>
        <v/>
      </c>
      <c r="G1360" s="49">
        <f>IF('M5 Sparkling Water &amp; Soda'!AM154="","",'M5 Sparkling Water &amp; Soda'!AM154)</f>
        <v/>
      </c>
      <c r="H1360" s="50">
        <f>IF('M5 Sparkling Water &amp; Soda'!N154="","",'M5 Sparkling Water &amp; Soda'!N154)</f>
        <v/>
      </c>
      <c r="I1360" s="34">
        <f>IF('M5 Sparkling Water &amp; Soda'!AJ154="","",'M5 Sparkling Water &amp; Soda'!AJ154)</f>
        <v/>
      </c>
      <c r="J1360" s="34" t="inlineStr">
        <is>
          <t>Capture live promo to assess.</t>
        </is>
      </c>
    </row>
    <row r="1361" ht="28" customHeight="1">
      <c r="A1361" s="34" t="inlineStr">
        <is>
          <t>Waterloo</t>
        </is>
      </c>
      <c r="B1361" s="34" t="inlineStr">
        <is>
          <t>Waterloo Sparkling Water | Grape | 15 pack 355mL</t>
        </is>
      </c>
      <c r="C1361" s="34" t="inlineStr">
        <is>
          <t>5) Sparkling water &amp; soda</t>
        </is>
      </c>
      <c r="D1361" s="49">
        <f>IF('M5 Sparkling Water &amp; Soda'!F155="","",'M5 Sparkling Water &amp; Soda'!F155)</f>
        <v/>
      </c>
      <c r="E1361" s="52">
        <f>IF('M5 Sparkling Water &amp; Soda'!J155="","",'M5 Sparkling Water &amp; Soda'!J155)</f>
        <v/>
      </c>
      <c r="F1361" s="50">
        <f>IF('M5 Sparkling Water &amp; Soda'!K155="","",'M5 Sparkling Water &amp; Soda'!K155)</f>
        <v/>
      </c>
      <c r="G1361" s="49">
        <f>IF('M5 Sparkling Water &amp; Soda'!AM155="","",'M5 Sparkling Water &amp; Soda'!AM155)</f>
        <v/>
      </c>
      <c r="H1361" s="50">
        <f>IF('M5 Sparkling Water &amp; Soda'!N155="","",'M5 Sparkling Water &amp; Soda'!N155)</f>
        <v/>
      </c>
      <c r="I1361" s="34">
        <f>IF('M5 Sparkling Water &amp; Soda'!AJ155="","",'M5 Sparkling Water &amp; Soda'!AJ155)</f>
        <v/>
      </c>
      <c r="J1361" s="34" t="inlineStr">
        <is>
          <t>Capture live promo to assess.</t>
        </is>
      </c>
    </row>
    <row r="1362" ht="28" customHeight="1">
      <c r="A1362" s="34" t="inlineStr">
        <is>
          <t>Waterloo</t>
        </is>
      </c>
      <c r="B1362" s="34" t="inlineStr">
        <is>
          <t>Waterloo Sparkling Water | Grape | 18 pack 355mL</t>
        </is>
      </c>
      <c r="C1362" s="34" t="inlineStr">
        <is>
          <t>5) Sparkling water &amp; soda</t>
        </is>
      </c>
      <c r="D1362" s="49">
        <f>IF('M5 Sparkling Water &amp; Soda'!F156="","",'M5 Sparkling Water &amp; Soda'!F156)</f>
        <v/>
      </c>
      <c r="E1362" s="52">
        <f>IF('M5 Sparkling Water &amp; Soda'!J156="","",'M5 Sparkling Water &amp; Soda'!J156)</f>
        <v/>
      </c>
      <c r="F1362" s="50">
        <f>IF('M5 Sparkling Water &amp; Soda'!K156="","",'M5 Sparkling Water &amp; Soda'!K156)</f>
        <v/>
      </c>
      <c r="G1362" s="49">
        <f>IF('M5 Sparkling Water &amp; Soda'!AM156="","",'M5 Sparkling Water &amp; Soda'!AM156)</f>
        <v/>
      </c>
      <c r="H1362" s="50">
        <f>IF('M5 Sparkling Water &amp; Soda'!N156="","",'M5 Sparkling Water &amp; Soda'!N156)</f>
        <v/>
      </c>
      <c r="I1362" s="34">
        <f>IF('M5 Sparkling Water &amp; Soda'!AJ156="","",'M5 Sparkling Water &amp; Soda'!AJ156)</f>
        <v/>
      </c>
      <c r="J1362" s="34" t="inlineStr">
        <is>
          <t>Capture live promo to assess.</t>
        </is>
      </c>
    </row>
    <row r="1363" ht="28" customHeight="1">
      <c r="A1363" s="34" t="inlineStr">
        <is>
          <t>Waterloo</t>
        </is>
      </c>
      <c r="B1363" s="34" t="inlineStr">
        <is>
          <t>Waterloo Sparkling Water | Grape | 24 pack 355mL</t>
        </is>
      </c>
      <c r="C1363" s="34" t="inlineStr">
        <is>
          <t>5) Sparkling water &amp; soda</t>
        </is>
      </c>
      <c r="D1363" s="49">
        <f>IF('M5 Sparkling Water &amp; Soda'!F157="","",'M5 Sparkling Water &amp; Soda'!F157)</f>
        <v/>
      </c>
      <c r="E1363" s="52">
        <f>IF('M5 Sparkling Water &amp; Soda'!J157="","",'M5 Sparkling Water &amp; Soda'!J157)</f>
        <v/>
      </c>
      <c r="F1363" s="50">
        <f>IF('M5 Sparkling Water &amp; Soda'!K157="","",'M5 Sparkling Water &amp; Soda'!K157)</f>
        <v/>
      </c>
      <c r="G1363" s="49">
        <f>IF('M5 Sparkling Water &amp; Soda'!AM157="","",'M5 Sparkling Water &amp; Soda'!AM157)</f>
        <v/>
      </c>
      <c r="H1363" s="50">
        <f>IF('M5 Sparkling Water &amp; Soda'!N157="","",'M5 Sparkling Water &amp; Soda'!N157)</f>
        <v/>
      </c>
      <c r="I1363" s="34">
        <f>IF('M5 Sparkling Water &amp; Soda'!AJ157="","",'M5 Sparkling Water &amp; Soda'!AJ157)</f>
        <v/>
      </c>
      <c r="J1363" s="34" t="inlineStr">
        <is>
          <t>Capture live promo to assess.</t>
        </is>
      </c>
    </row>
    <row r="1364" ht="28" customHeight="1">
      <c r="A1364" s="34" t="inlineStr">
        <is>
          <t>Waterloo</t>
        </is>
      </c>
      <c r="B1364" s="34" t="inlineStr">
        <is>
          <t>Waterloo Sparkling Water | Watermelon | single 355mL</t>
        </is>
      </c>
      <c r="C1364" s="34" t="inlineStr">
        <is>
          <t>5) Sparkling water &amp; soda</t>
        </is>
      </c>
      <c r="D1364" s="49">
        <f>IF('M5 Sparkling Water &amp; Soda'!F158="","",'M5 Sparkling Water &amp; Soda'!F158)</f>
        <v/>
      </c>
      <c r="E1364" s="52">
        <f>IF('M5 Sparkling Water &amp; Soda'!J158="","",'M5 Sparkling Water &amp; Soda'!J158)</f>
        <v/>
      </c>
      <c r="F1364" s="50">
        <f>IF('M5 Sparkling Water &amp; Soda'!K158="","",'M5 Sparkling Water &amp; Soda'!K158)</f>
        <v/>
      </c>
      <c r="G1364" s="49">
        <f>IF('M5 Sparkling Water &amp; Soda'!AM158="","",'M5 Sparkling Water &amp; Soda'!AM158)</f>
        <v/>
      </c>
      <c r="H1364" s="50">
        <f>IF('M5 Sparkling Water &amp; Soda'!N158="","",'M5 Sparkling Water &amp; Soda'!N158)</f>
        <v/>
      </c>
      <c r="I1364" s="34">
        <f>IF('M5 Sparkling Water &amp; Soda'!AJ158="","",'M5 Sparkling Water &amp; Soda'!AJ158)</f>
        <v/>
      </c>
      <c r="J1364" s="34" t="inlineStr">
        <is>
          <t>Capture live promo to assess.</t>
        </is>
      </c>
    </row>
    <row r="1365" ht="28" customHeight="1">
      <c r="A1365" s="34" t="inlineStr">
        <is>
          <t>Waterloo</t>
        </is>
      </c>
      <c r="B1365" s="34" t="inlineStr">
        <is>
          <t>Waterloo Sparkling Water | Watermelon | 8 pack 355mL</t>
        </is>
      </c>
      <c r="C1365" s="34" t="inlineStr">
        <is>
          <t>5) Sparkling water &amp; soda</t>
        </is>
      </c>
      <c r="D1365" s="49">
        <f>IF('M5 Sparkling Water &amp; Soda'!F159="","",'M5 Sparkling Water &amp; Soda'!F159)</f>
        <v/>
      </c>
      <c r="E1365" s="52">
        <f>IF('M5 Sparkling Water &amp; Soda'!J159="","",'M5 Sparkling Water &amp; Soda'!J159)</f>
        <v/>
      </c>
      <c r="F1365" s="50">
        <f>IF('M5 Sparkling Water &amp; Soda'!K159="","",'M5 Sparkling Water &amp; Soda'!K159)</f>
        <v/>
      </c>
      <c r="G1365" s="49">
        <f>IF('M5 Sparkling Water &amp; Soda'!AM159="","",'M5 Sparkling Water &amp; Soda'!AM159)</f>
        <v/>
      </c>
      <c r="H1365" s="50">
        <f>IF('M5 Sparkling Water &amp; Soda'!N159="","",'M5 Sparkling Water &amp; Soda'!N159)</f>
        <v/>
      </c>
      <c r="I1365" s="34">
        <f>IF('M5 Sparkling Water &amp; Soda'!AJ159="","",'M5 Sparkling Water &amp; Soda'!AJ159)</f>
        <v/>
      </c>
      <c r="J1365" s="34" t="inlineStr">
        <is>
          <t>Capture live promo to assess.</t>
        </is>
      </c>
    </row>
    <row r="1366" ht="28" customHeight="1">
      <c r="A1366" s="34" t="inlineStr">
        <is>
          <t>Waterloo</t>
        </is>
      </c>
      <c r="B1366" s="34" t="inlineStr">
        <is>
          <t>Waterloo Sparkling Water | Watermelon | 12 pack 355mL</t>
        </is>
      </c>
      <c r="C1366" s="34" t="inlineStr">
        <is>
          <t>5) Sparkling water &amp; soda</t>
        </is>
      </c>
      <c r="D1366" s="49">
        <f>IF('M5 Sparkling Water &amp; Soda'!F160="","",'M5 Sparkling Water &amp; Soda'!F160)</f>
        <v/>
      </c>
      <c r="E1366" s="52">
        <f>IF('M5 Sparkling Water &amp; Soda'!J160="","",'M5 Sparkling Water &amp; Soda'!J160)</f>
        <v/>
      </c>
      <c r="F1366" s="50">
        <f>IF('M5 Sparkling Water &amp; Soda'!K160="","",'M5 Sparkling Water &amp; Soda'!K160)</f>
        <v/>
      </c>
      <c r="G1366" s="49">
        <f>IF('M5 Sparkling Water &amp; Soda'!AM160="","",'M5 Sparkling Water &amp; Soda'!AM160)</f>
        <v/>
      </c>
      <c r="H1366" s="50">
        <f>IF('M5 Sparkling Water &amp; Soda'!N160="","",'M5 Sparkling Water &amp; Soda'!N160)</f>
        <v/>
      </c>
      <c r="I1366" s="34">
        <f>IF('M5 Sparkling Water &amp; Soda'!AJ160="","",'M5 Sparkling Water &amp; Soda'!AJ160)</f>
        <v/>
      </c>
      <c r="J1366" s="34" t="inlineStr">
        <is>
          <t>Capture live promo to assess.</t>
        </is>
      </c>
    </row>
    <row r="1367" ht="28" customHeight="1">
      <c r="A1367" s="34" t="inlineStr">
        <is>
          <t>Waterloo</t>
        </is>
      </c>
      <c r="B1367" s="34" t="inlineStr">
        <is>
          <t>Waterloo Sparkling Water | Watermelon | 15 pack 355mL</t>
        </is>
      </c>
      <c r="C1367" s="34" t="inlineStr">
        <is>
          <t>5) Sparkling water &amp; soda</t>
        </is>
      </c>
      <c r="D1367" s="49">
        <f>IF('M5 Sparkling Water &amp; Soda'!F161="","",'M5 Sparkling Water &amp; Soda'!F161)</f>
        <v/>
      </c>
      <c r="E1367" s="52">
        <f>IF('M5 Sparkling Water &amp; Soda'!J161="","",'M5 Sparkling Water &amp; Soda'!J161)</f>
        <v/>
      </c>
      <c r="F1367" s="50">
        <f>IF('M5 Sparkling Water &amp; Soda'!K161="","",'M5 Sparkling Water &amp; Soda'!K161)</f>
        <v/>
      </c>
      <c r="G1367" s="49">
        <f>IF('M5 Sparkling Water &amp; Soda'!AM161="","",'M5 Sparkling Water &amp; Soda'!AM161)</f>
        <v/>
      </c>
      <c r="H1367" s="50">
        <f>IF('M5 Sparkling Water &amp; Soda'!N161="","",'M5 Sparkling Water &amp; Soda'!N161)</f>
        <v/>
      </c>
      <c r="I1367" s="34">
        <f>IF('M5 Sparkling Water &amp; Soda'!AJ161="","",'M5 Sparkling Water &amp; Soda'!AJ161)</f>
        <v/>
      </c>
      <c r="J1367" s="34" t="inlineStr">
        <is>
          <t>Capture live promo to assess.</t>
        </is>
      </c>
    </row>
    <row r="1368" ht="28" customHeight="1">
      <c r="A1368" s="34" t="inlineStr">
        <is>
          <t>Waterloo</t>
        </is>
      </c>
      <c r="B1368" s="34" t="inlineStr">
        <is>
          <t>Waterloo Sparkling Water | Watermelon | 18 pack 355mL</t>
        </is>
      </c>
      <c r="C1368" s="34" t="inlineStr">
        <is>
          <t>5) Sparkling water &amp; soda</t>
        </is>
      </c>
      <c r="D1368" s="49">
        <f>IF('M5 Sparkling Water &amp; Soda'!F162="","",'M5 Sparkling Water &amp; Soda'!F162)</f>
        <v/>
      </c>
      <c r="E1368" s="52">
        <f>IF('M5 Sparkling Water &amp; Soda'!J162="","",'M5 Sparkling Water &amp; Soda'!J162)</f>
        <v/>
      </c>
      <c r="F1368" s="50">
        <f>IF('M5 Sparkling Water &amp; Soda'!K162="","",'M5 Sparkling Water &amp; Soda'!K162)</f>
        <v/>
      </c>
      <c r="G1368" s="49">
        <f>IF('M5 Sparkling Water &amp; Soda'!AM162="","",'M5 Sparkling Water &amp; Soda'!AM162)</f>
        <v/>
      </c>
      <c r="H1368" s="50">
        <f>IF('M5 Sparkling Water &amp; Soda'!N162="","",'M5 Sparkling Water &amp; Soda'!N162)</f>
        <v/>
      </c>
      <c r="I1368" s="34">
        <f>IF('M5 Sparkling Water &amp; Soda'!AJ162="","",'M5 Sparkling Water &amp; Soda'!AJ162)</f>
        <v/>
      </c>
      <c r="J1368" s="34" t="inlineStr">
        <is>
          <t>Capture live promo to assess.</t>
        </is>
      </c>
    </row>
    <row r="1369" ht="28" customHeight="1">
      <c r="A1369" s="34" t="inlineStr">
        <is>
          <t>Waterloo</t>
        </is>
      </c>
      <c r="B1369" s="34" t="inlineStr">
        <is>
          <t>Waterloo Sparkling Water | Watermelon | 24 pack 355mL</t>
        </is>
      </c>
      <c r="C1369" s="34" t="inlineStr">
        <is>
          <t>5) Sparkling water &amp; soda</t>
        </is>
      </c>
      <c r="D1369" s="49">
        <f>IF('M5 Sparkling Water &amp; Soda'!F163="","",'M5 Sparkling Water &amp; Soda'!F163)</f>
        <v/>
      </c>
      <c r="E1369" s="52">
        <f>IF('M5 Sparkling Water &amp; Soda'!J163="","",'M5 Sparkling Water &amp; Soda'!J163)</f>
        <v/>
      </c>
      <c r="F1369" s="50">
        <f>IF('M5 Sparkling Water &amp; Soda'!K163="","",'M5 Sparkling Water &amp; Soda'!K163)</f>
        <v/>
      </c>
      <c r="G1369" s="49">
        <f>IF('M5 Sparkling Water &amp; Soda'!AM163="","",'M5 Sparkling Water &amp; Soda'!AM163)</f>
        <v/>
      </c>
      <c r="H1369" s="50">
        <f>IF('M5 Sparkling Water &amp; Soda'!N163="","",'M5 Sparkling Water &amp; Soda'!N163)</f>
        <v/>
      </c>
      <c r="I1369" s="34">
        <f>IF('M5 Sparkling Water &amp; Soda'!AJ163="","",'M5 Sparkling Water &amp; Soda'!AJ163)</f>
        <v/>
      </c>
      <c r="J1369" s="34" t="inlineStr">
        <is>
          <t>Capture live promo to assess.</t>
        </is>
      </c>
    </row>
    <row r="1370" ht="28" customHeight="1">
      <c r="A1370" s="34" t="inlineStr">
        <is>
          <t>Waterloo</t>
        </is>
      </c>
      <c r="B1370" s="34" t="inlineStr">
        <is>
          <t>Waterloo Sparkling Water | Lemon-Lime | single 355mL</t>
        </is>
      </c>
      <c r="C1370" s="34" t="inlineStr">
        <is>
          <t>5) Sparkling water &amp; soda</t>
        </is>
      </c>
      <c r="D1370" s="49">
        <f>IF('M5 Sparkling Water &amp; Soda'!F164="","",'M5 Sparkling Water &amp; Soda'!F164)</f>
        <v/>
      </c>
      <c r="E1370" s="52">
        <f>IF('M5 Sparkling Water &amp; Soda'!J164="","",'M5 Sparkling Water &amp; Soda'!J164)</f>
        <v/>
      </c>
      <c r="F1370" s="50">
        <f>IF('M5 Sparkling Water &amp; Soda'!K164="","",'M5 Sparkling Water &amp; Soda'!K164)</f>
        <v/>
      </c>
      <c r="G1370" s="49">
        <f>IF('M5 Sparkling Water &amp; Soda'!AM164="","",'M5 Sparkling Water &amp; Soda'!AM164)</f>
        <v/>
      </c>
      <c r="H1370" s="50">
        <f>IF('M5 Sparkling Water &amp; Soda'!N164="","",'M5 Sparkling Water &amp; Soda'!N164)</f>
        <v/>
      </c>
      <c r="I1370" s="34">
        <f>IF('M5 Sparkling Water &amp; Soda'!AJ164="","",'M5 Sparkling Water &amp; Soda'!AJ164)</f>
        <v/>
      </c>
      <c r="J1370" s="34" t="inlineStr">
        <is>
          <t>Capture live promo to assess.</t>
        </is>
      </c>
    </row>
    <row r="1371" ht="28" customHeight="1">
      <c r="A1371" s="34" t="inlineStr">
        <is>
          <t>Waterloo</t>
        </is>
      </c>
      <c r="B1371" s="34" t="inlineStr">
        <is>
          <t>Waterloo Sparkling Water | Lemon-Lime | 8 pack 355mL</t>
        </is>
      </c>
      <c r="C1371" s="34" t="inlineStr">
        <is>
          <t>5) Sparkling water &amp; soda</t>
        </is>
      </c>
      <c r="D1371" s="49">
        <f>IF('M5 Sparkling Water &amp; Soda'!F165="","",'M5 Sparkling Water &amp; Soda'!F165)</f>
        <v/>
      </c>
      <c r="E1371" s="52">
        <f>IF('M5 Sparkling Water &amp; Soda'!J165="","",'M5 Sparkling Water &amp; Soda'!J165)</f>
        <v/>
      </c>
      <c r="F1371" s="50">
        <f>IF('M5 Sparkling Water &amp; Soda'!K165="","",'M5 Sparkling Water &amp; Soda'!K165)</f>
        <v/>
      </c>
      <c r="G1371" s="49">
        <f>IF('M5 Sparkling Water &amp; Soda'!AM165="","",'M5 Sparkling Water &amp; Soda'!AM165)</f>
        <v/>
      </c>
      <c r="H1371" s="50">
        <f>IF('M5 Sparkling Water &amp; Soda'!N165="","",'M5 Sparkling Water &amp; Soda'!N165)</f>
        <v/>
      </c>
      <c r="I1371" s="34">
        <f>IF('M5 Sparkling Water &amp; Soda'!AJ165="","",'M5 Sparkling Water &amp; Soda'!AJ165)</f>
        <v/>
      </c>
      <c r="J1371" s="34" t="inlineStr">
        <is>
          <t>Capture live promo to assess.</t>
        </is>
      </c>
    </row>
    <row r="1372" ht="28" customHeight="1">
      <c r="A1372" s="34" t="inlineStr">
        <is>
          <t>Waterloo</t>
        </is>
      </c>
      <c r="B1372" s="34" t="inlineStr">
        <is>
          <t>Waterloo Sparkling Water | Lemon-Lime | 12 pack 355mL</t>
        </is>
      </c>
      <c r="C1372" s="34" t="inlineStr">
        <is>
          <t>5) Sparkling water &amp; soda</t>
        </is>
      </c>
      <c r="D1372" s="49">
        <f>IF('M5 Sparkling Water &amp; Soda'!F166="","",'M5 Sparkling Water &amp; Soda'!F166)</f>
        <v/>
      </c>
      <c r="E1372" s="52">
        <f>IF('M5 Sparkling Water &amp; Soda'!J166="","",'M5 Sparkling Water &amp; Soda'!J166)</f>
        <v/>
      </c>
      <c r="F1372" s="50">
        <f>IF('M5 Sparkling Water &amp; Soda'!K166="","",'M5 Sparkling Water &amp; Soda'!K166)</f>
        <v/>
      </c>
      <c r="G1372" s="49">
        <f>IF('M5 Sparkling Water &amp; Soda'!AM166="","",'M5 Sparkling Water &amp; Soda'!AM166)</f>
        <v/>
      </c>
      <c r="H1372" s="50">
        <f>IF('M5 Sparkling Water &amp; Soda'!N166="","",'M5 Sparkling Water &amp; Soda'!N166)</f>
        <v/>
      </c>
      <c r="I1372" s="34">
        <f>IF('M5 Sparkling Water &amp; Soda'!AJ166="","",'M5 Sparkling Water &amp; Soda'!AJ166)</f>
        <v/>
      </c>
      <c r="J1372" s="34" t="inlineStr">
        <is>
          <t>Capture live promo to assess.</t>
        </is>
      </c>
    </row>
    <row r="1373" ht="28" customHeight="1">
      <c r="A1373" s="34" t="inlineStr">
        <is>
          <t>Waterloo</t>
        </is>
      </c>
      <c r="B1373" s="34" t="inlineStr">
        <is>
          <t>Waterloo Sparkling Water | Lemon-Lime | 15 pack 355mL</t>
        </is>
      </c>
      <c r="C1373" s="34" t="inlineStr">
        <is>
          <t>5) Sparkling water &amp; soda</t>
        </is>
      </c>
      <c r="D1373" s="49">
        <f>IF('M5 Sparkling Water &amp; Soda'!F167="","",'M5 Sparkling Water &amp; Soda'!F167)</f>
        <v/>
      </c>
      <c r="E1373" s="52">
        <f>IF('M5 Sparkling Water &amp; Soda'!J167="","",'M5 Sparkling Water &amp; Soda'!J167)</f>
        <v/>
      </c>
      <c r="F1373" s="50">
        <f>IF('M5 Sparkling Water &amp; Soda'!K167="","",'M5 Sparkling Water &amp; Soda'!K167)</f>
        <v/>
      </c>
      <c r="G1373" s="49">
        <f>IF('M5 Sparkling Water &amp; Soda'!AM167="","",'M5 Sparkling Water &amp; Soda'!AM167)</f>
        <v/>
      </c>
      <c r="H1373" s="50">
        <f>IF('M5 Sparkling Water &amp; Soda'!N167="","",'M5 Sparkling Water &amp; Soda'!N167)</f>
        <v/>
      </c>
      <c r="I1373" s="34">
        <f>IF('M5 Sparkling Water &amp; Soda'!AJ167="","",'M5 Sparkling Water &amp; Soda'!AJ167)</f>
        <v/>
      </c>
      <c r="J1373" s="34" t="inlineStr">
        <is>
          <t>Capture live promo to assess.</t>
        </is>
      </c>
    </row>
    <row r="1374" ht="28" customHeight="1">
      <c r="A1374" s="34" t="inlineStr">
        <is>
          <t>Waterloo</t>
        </is>
      </c>
      <c r="B1374" s="34" t="inlineStr">
        <is>
          <t>Waterloo Sparkling Water | Lemon-Lime | 18 pack 355mL</t>
        </is>
      </c>
      <c r="C1374" s="34" t="inlineStr">
        <is>
          <t>5) Sparkling water &amp; soda</t>
        </is>
      </c>
      <c r="D1374" s="49">
        <f>IF('M5 Sparkling Water &amp; Soda'!F168="","",'M5 Sparkling Water &amp; Soda'!F168)</f>
        <v/>
      </c>
      <c r="E1374" s="52">
        <f>IF('M5 Sparkling Water &amp; Soda'!J168="","",'M5 Sparkling Water &amp; Soda'!J168)</f>
        <v/>
      </c>
      <c r="F1374" s="50">
        <f>IF('M5 Sparkling Water &amp; Soda'!K168="","",'M5 Sparkling Water &amp; Soda'!K168)</f>
        <v/>
      </c>
      <c r="G1374" s="49">
        <f>IF('M5 Sparkling Water &amp; Soda'!AM168="","",'M5 Sparkling Water &amp; Soda'!AM168)</f>
        <v/>
      </c>
      <c r="H1374" s="50">
        <f>IF('M5 Sparkling Water &amp; Soda'!N168="","",'M5 Sparkling Water &amp; Soda'!N168)</f>
        <v/>
      </c>
      <c r="I1374" s="34">
        <f>IF('M5 Sparkling Water &amp; Soda'!AJ168="","",'M5 Sparkling Water &amp; Soda'!AJ168)</f>
        <v/>
      </c>
      <c r="J1374" s="34" t="inlineStr">
        <is>
          <t>Capture live promo to assess.</t>
        </is>
      </c>
    </row>
    <row r="1375" ht="28" customHeight="1">
      <c r="A1375" s="34" t="inlineStr">
        <is>
          <t>Waterloo</t>
        </is>
      </c>
      <c r="B1375" s="34" t="inlineStr">
        <is>
          <t>Waterloo Sparkling Water | Lemon-Lime | 24 pack 355mL</t>
        </is>
      </c>
      <c r="C1375" s="34" t="inlineStr">
        <is>
          <t>5) Sparkling water &amp; soda</t>
        </is>
      </c>
      <c r="D1375" s="49">
        <f>IF('M5 Sparkling Water &amp; Soda'!F169="","",'M5 Sparkling Water &amp; Soda'!F169)</f>
        <v/>
      </c>
      <c r="E1375" s="52">
        <f>IF('M5 Sparkling Water &amp; Soda'!J169="","",'M5 Sparkling Water &amp; Soda'!J169)</f>
        <v/>
      </c>
      <c r="F1375" s="50">
        <f>IF('M5 Sparkling Water &amp; Soda'!K169="","",'M5 Sparkling Water &amp; Soda'!K169)</f>
        <v/>
      </c>
      <c r="G1375" s="49">
        <f>IF('M5 Sparkling Water &amp; Soda'!AM169="","",'M5 Sparkling Water &amp; Soda'!AM169)</f>
        <v/>
      </c>
      <c r="H1375" s="50">
        <f>IF('M5 Sparkling Water &amp; Soda'!N169="","",'M5 Sparkling Water &amp; Soda'!N169)</f>
        <v/>
      </c>
      <c r="I1375" s="34">
        <f>IF('M5 Sparkling Water &amp; Soda'!AJ169="","",'M5 Sparkling Water &amp; Soda'!AJ169)</f>
        <v/>
      </c>
      <c r="J1375" s="34" t="inlineStr">
        <is>
          <t>Capture live promo to assess.</t>
        </is>
      </c>
    </row>
    <row r="1376" ht="28" customHeight="1">
      <c r="A1376" s="34" t="inlineStr">
        <is>
          <t>Waterloo</t>
        </is>
      </c>
      <c r="B1376" s="34" t="inlineStr">
        <is>
          <t>Waterloo Sparkling Water | Peach | single 355mL</t>
        </is>
      </c>
      <c r="C1376" s="34" t="inlineStr">
        <is>
          <t>5) Sparkling water &amp; soda</t>
        </is>
      </c>
      <c r="D1376" s="49">
        <f>IF('M5 Sparkling Water &amp; Soda'!F170="","",'M5 Sparkling Water &amp; Soda'!F170)</f>
        <v/>
      </c>
      <c r="E1376" s="52">
        <f>IF('M5 Sparkling Water &amp; Soda'!J170="","",'M5 Sparkling Water &amp; Soda'!J170)</f>
        <v/>
      </c>
      <c r="F1376" s="50">
        <f>IF('M5 Sparkling Water &amp; Soda'!K170="","",'M5 Sparkling Water &amp; Soda'!K170)</f>
        <v/>
      </c>
      <c r="G1376" s="49">
        <f>IF('M5 Sparkling Water &amp; Soda'!AM170="","",'M5 Sparkling Water &amp; Soda'!AM170)</f>
        <v/>
      </c>
      <c r="H1376" s="50">
        <f>IF('M5 Sparkling Water &amp; Soda'!N170="","",'M5 Sparkling Water &amp; Soda'!N170)</f>
        <v/>
      </c>
      <c r="I1376" s="34">
        <f>IF('M5 Sparkling Water &amp; Soda'!AJ170="","",'M5 Sparkling Water &amp; Soda'!AJ170)</f>
        <v/>
      </c>
      <c r="J1376" s="34" t="inlineStr">
        <is>
          <t>Capture live promo to assess.</t>
        </is>
      </c>
    </row>
    <row r="1377" ht="28" customHeight="1">
      <c r="A1377" s="34" t="inlineStr">
        <is>
          <t>Waterloo</t>
        </is>
      </c>
      <c r="B1377" s="34" t="inlineStr">
        <is>
          <t>Waterloo Sparkling Water | Peach | 8 pack 355mL</t>
        </is>
      </c>
      <c r="C1377" s="34" t="inlineStr">
        <is>
          <t>5) Sparkling water &amp; soda</t>
        </is>
      </c>
      <c r="D1377" s="49">
        <f>IF('M5 Sparkling Water &amp; Soda'!F171="","",'M5 Sparkling Water &amp; Soda'!F171)</f>
        <v/>
      </c>
      <c r="E1377" s="52">
        <f>IF('M5 Sparkling Water &amp; Soda'!J171="","",'M5 Sparkling Water &amp; Soda'!J171)</f>
        <v/>
      </c>
      <c r="F1377" s="50">
        <f>IF('M5 Sparkling Water &amp; Soda'!K171="","",'M5 Sparkling Water &amp; Soda'!K171)</f>
        <v/>
      </c>
      <c r="G1377" s="49">
        <f>IF('M5 Sparkling Water &amp; Soda'!AM171="","",'M5 Sparkling Water &amp; Soda'!AM171)</f>
        <v/>
      </c>
      <c r="H1377" s="50">
        <f>IF('M5 Sparkling Water &amp; Soda'!N171="","",'M5 Sparkling Water &amp; Soda'!N171)</f>
        <v/>
      </c>
      <c r="I1377" s="34">
        <f>IF('M5 Sparkling Water &amp; Soda'!AJ171="","",'M5 Sparkling Water &amp; Soda'!AJ171)</f>
        <v/>
      </c>
      <c r="J1377" s="34" t="inlineStr">
        <is>
          <t>Capture live promo to assess.</t>
        </is>
      </c>
    </row>
    <row r="1378" ht="28" customHeight="1">
      <c r="A1378" s="34" t="inlineStr">
        <is>
          <t>Waterloo</t>
        </is>
      </c>
      <c r="B1378" s="34" t="inlineStr">
        <is>
          <t>Waterloo Sparkling Water | Peach | 12 pack 355mL</t>
        </is>
      </c>
      <c r="C1378" s="34" t="inlineStr">
        <is>
          <t>5) Sparkling water &amp; soda</t>
        </is>
      </c>
      <c r="D1378" s="49">
        <f>IF('M5 Sparkling Water &amp; Soda'!F172="","",'M5 Sparkling Water &amp; Soda'!F172)</f>
        <v/>
      </c>
      <c r="E1378" s="52">
        <f>IF('M5 Sparkling Water &amp; Soda'!J172="","",'M5 Sparkling Water &amp; Soda'!J172)</f>
        <v/>
      </c>
      <c r="F1378" s="50">
        <f>IF('M5 Sparkling Water &amp; Soda'!K172="","",'M5 Sparkling Water &amp; Soda'!K172)</f>
        <v/>
      </c>
      <c r="G1378" s="49">
        <f>IF('M5 Sparkling Water &amp; Soda'!AM172="","",'M5 Sparkling Water &amp; Soda'!AM172)</f>
        <v/>
      </c>
      <c r="H1378" s="50">
        <f>IF('M5 Sparkling Water &amp; Soda'!N172="","",'M5 Sparkling Water &amp; Soda'!N172)</f>
        <v/>
      </c>
      <c r="I1378" s="34">
        <f>IF('M5 Sparkling Water &amp; Soda'!AJ172="","",'M5 Sparkling Water &amp; Soda'!AJ172)</f>
        <v/>
      </c>
      <c r="J1378" s="34" t="inlineStr">
        <is>
          <t>Capture live promo to assess.</t>
        </is>
      </c>
    </row>
    <row r="1379" ht="28" customHeight="1">
      <c r="A1379" s="34" t="inlineStr">
        <is>
          <t>Waterloo</t>
        </is>
      </c>
      <c r="B1379" s="34" t="inlineStr">
        <is>
          <t>Waterloo Sparkling Water | Peach | 15 pack 355mL</t>
        </is>
      </c>
      <c r="C1379" s="34" t="inlineStr">
        <is>
          <t>5) Sparkling water &amp; soda</t>
        </is>
      </c>
      <c r="D1379" s="49">
        <f>IF('M5 Sparkling Water &amp; Soda'!F173="","",'M5 Sparkling Water &amp; Soda'!F173)</f>
        <v/>
      </c>
      <c r="E1379" s="52">
        <f>IF('M5 Sparkling Water &amp; Soda'!J173="","",'M5 Sparkling Water &amp; Soda'!J173)</f>
        <v/>
      </c>
      <c r="F1379" s="50">
        <f>IF('M5 Sparkling Water &amp; Soda'!K173="","",'M5 Sparkling Water &amp; Soda'!K173)</f>
        <v/>
      </c>
      <c r="G1379" s="49">
        <f>IF('M5 Sparkling Water &amp; Soda'!AM173="","",'M5 Sparkling Water &amp; Soda'!AM173)</f>
        <v/>
      </c>
      <c r="H1379" s="50">
        <f>IF('M5 Sparkling Water &amp; Soda'!N173="","",'M5 Sparkling Water &amp; Soda'!N173)</f>
        <v/>
      </c>
      <c r="I1379" s="34">
        <f>IF('M5 Sparkling Water &amp; Soda'!AJ173="","",'M5 Sparkling Water &amp; Soda'!AJ173)</f>
        <v/>
      </c>
      <c r="J1379" s="34" t="inlineStr">
        <is>
          <t>Capture live promo to assess.</t>
        </is>
      </c>
    </row>
    <row r="1380" ht="28" customHeight="1">
      <c r="A1380" s="34" t="inlineStr">
        <is>
          <t>Waterloo</t>
        </is>
      </c>
      <c r="B1380" s="34" t="inlineStr">
        <is>
          <t>Waterloo Sparkling Water | Peach | 18 pack 355mL</t>
        </is>
      </c>
      <c r="C1380" s="34" t="inlineStr">
        <is>
          <t>5) Sparkling water &amp; soda</t>
        </is>
      </c>
      <c r="D1380" s="49">
        <f>IF('M5 Sparkling Water &amp; Soda'!F174="","",'M5 Sparkling Water &amp; Soda'!F174)</f>
        <v/>
      </c>
      <c r="E1380" s="52">
        <f>IF('M5 Sparkling Water &amp; Soda'!J174="","",'M5 Sparkling Water &amp; Soda'!J174)</f>
        <v/>
      </c>
      <c r="F1380" s="50">
        <f>IF('M5 Sparkling Water &amp; Soda'!K174="","",'M5 Sparkling Water &amp; Soda'!K174)</f>
        <v/>
      </c>
      <c r="G1380" s="49">
        <f>IF('M5 Sparkling Water &amp; Soda'!AM174="","",'M5 Sparkling Water &amp; Soda'!AM174)</f>
        <v/>
      </c>
      <c r="H1380" s="50">
        <f>IF('M5 Sparkling Water &amp; Soda'!N174="","",'M5 Sparkling Water &amp; Soda'!N174)</f>
        <v/>
      </c>
      <c r="I1380" s="34">
        <f>IF('M5 Sparkling Water &amp; Soda'!AJ174="","",'M5 Sparkling Water &amp; Soda'!AJ174)</f>
        <v/>
      </c>
      <c r="J1380" s="34" t="inlineStr">
        <is>
          <t>Capture live promo to assess.</t>
        </is>
      </c>
    </row>
    <row r="1381" ht="28" customHeight="1">
      <c r="A1381" s="34" t="inlineStr">
        <is>
          <t>Waterloo</t>
        </is>
      </c>
      <c r="B1381" s="34" t="inlineStr">
        <is>
          <t>Waterloo Sparkling Water | Peach | 24 pack 355mL</t>
        </is>
      </c>
      <c r="C1381" s="34" t="inlineStr">
        <is>
          <t>5) Sparkling water &amp; soda</t>
        </is>
      </c>
      <c r="D1381" s="49">
        <f>IF('M5 Sparkling Water &amp; Soda'!F175="","",'M5 Sparkling Water &amp; Soda'!F175)</f>
        <v/>
      </c>
      <c r="E1381" s="52">
        <f>IF('M5 Sparkling Water &amp; Soda'!J175="","",'M5 Sparkling Water &amp; Soda'!J175)</f>
        <v/>
      </c>
      <c r="F1381" s="50">
        <f>IF('M5 Sparkling Water &amp; Soda'!K175="","",'M5 Sparkling Water &amp; Soda'!K175)</f>
        <v/>
      </c>
      <c r="G1381" s="49">
        <f>IF('M5 Sparkling Water &amp; Soda'!AM175="","",'M5 Sparkling Water &amp; Soda'!AM175)</f>
        <v/>
      </c>
      <c r="H1381" s="50">
        <f>IF('M5 Sparkling Water &amp; Soda'!N175="","",'M5 Sparkling Water &amp; Soda'!N175)</f>
        <v/>
      </c>
      <c r="I1381" s="34">
        <f>IF('M5 Sparkling Water &amp; Soda'!AJ175="","",'M5 Sparkling Water &amp; Soda'!AJ175)</f>
        <v/>
      </c>
      <c r="J1381" s="34" t="inlineStr">
        <is>
          <t>Capture live promo to assess.</t>
        </is>
      </c>
    </row>
    <row r="1382" ht="28" customHeight="1">
      <c r="A1382" s="34" t="inlineStr">
        <is>
          <t>Waterloo</t>
        </is>
      </c>
      <c r="B1382" s="34" t="inlineStr">
        <is>
          <t>Waterloo Sparkling Water | Mango Orange | single 355mL</t>
        </is>
      </c>
      <c r="C1382" s="34" t="inlineStr">
        <is>
          <t>5) Sparkling water &amp; soda</t>
        </is>
      </c>
      <c r="D1382" s="49">
        <f>IF('M5 Sparkling Water &amp; Soda'!F176="","",'M5 Sparkling Water &amp; Soda'!F176)</f>
        <v/>
      </c>
      <c r="E1382" s="52">
        <f>IF('M5 Sparkling Water &amp; Soda'!J176="","",'M5 Sparkling Water &amp; Soda'!J176)</f>
        <v/>
      </c>
      <c r="F1382" s="50">
        <f>IF('M5 Sparkling Water &amp; Soda'!K176="","",'M5 Sparkling Water &amp; Soda'!K176)</f>
        <v/>
      </c>
      <c r="G1382" s="49">
        <f>IF('M5 Sparkling Water &amp; Soda'!AM176="","",'M5 Sparkling Water &amp; Soda'!AM176)</f>
        <v/>
      </c>
      <c r="H1382" s="50">
        <f>IF('M5 Sparkling Water &amp; Soda'!N176="","",'M5 Sparkling Water &amp; Soda'!N176)</f>
        <v/>
      </c>
      <c r="I1382" s="34">
        <f>IF('M5 Sparkling Water &amp; Soda'!AJ176="","",'M5 Sparkling Water &amp; Soda'!AJ176)</f>
        <v/>
      </c>
      <c r="J1382" s="34" t="inlineStr">
        <is>
          <t>Capture live promo to assess.</t>
        </is>
      </c>
    </row>
    <row r="1383" ht="28" customHeight="1">
      <c r="A1383" s="34" t="inlineStr">
        <is>
          <t>Waterloo</t>
        </is>
      </c>
      <c r="B1383" s="34" t="inlineStr">
        <is>
          <t>Waterloo Sparkling Water | Mango Orange | 8 pack 355mL</t>
        </is>
      </c>
      <c r="C1383" s="34" t="inlineStr">
        <is>
          <t>5) Sparkling water &amp; soda</t>
        </is>
      </c>
      <c r="D1383" s="49">
        <f>IF('M5 Sparkling Water &amp; Soda'!F177="","",'M5 Sparkling Water &amp; Soda'!F177)</f>
        <v/>
      </c>
      <c r="E1383" s="52">
        <f>IF('M5 Sparkling Water &amp; Soda'!J177="","",'M5 Sparkling Water &amp; Soda'!J177)</f>
        <v/>
      </c>
      <c r="F1383" s="50">
        <f>IF('M5 Sparkling Water &amp; Soda'!K177="","",'M5 Sparkling Water &amp; Soda'!K177)</f>
        <v/>
      </c>
      <c r="G1383" s="49">
        <f>IF('M5 Sparkling Water &amp; Soda'!AM177="","",'M5 Sparkling Water &amp; Soda'!AM177)</f>
        <v/>
      </c>
      <c r="H1383" s="50">
        <f>IF('M5 Sparkling Water &amp; Soda'!N177="","",'M5 Sparkling Water &amp; Soda'!N177)</f>
        <v/>
      </c>
      <c r="I1383" s="34">
        <f>IF('M5 Sparkling Water &amp; Soda'!AJ177="","",'M5 Sparkling Water &amp; Soda'!AJ177)</f>
        <v/>
      </c>
      <c r="J1383" s="34" t="inlineStr">
        <is>
          <t>Capture live promo to assess.</t>
        </is>
      </c>
    </row>
    <row r="1384" ht="28" customHeight="1">
      <c r="A1384" s="34" t="inlineStr">
        <is>
          <t>Waterloo</t>
        </is>
      </c>
      <c r="B1384" s="34" t="inlineStr">
        <is>
          <t>Waterloo Sparkling Water | Mango Orange | 12 pack 355mL</t>
        </is>
      </c>
      <c r="C1384" s="34" t="inlineStr">
        <is>
          <t>5) Sparkling water &amp; soda</t>
        </is>
      </c>
      <c r="D1384" s="49">
        <f>IF('M5 Sparkling Water &amp; Soda'!F178="","",'M5 Sparkling Water &amp; Soda'!F178)</f>
        <v/>
      </c>
      <c r="E1384" s="52">
        <f>IF('M5 Sparkling Water &amp; Soda'!J178="","",'M5 Sparkling Water &amp; Soda'!J178)</f>
        <v/>
      </c>
      <c r="F1384" s="50">
        <f>IF('M5 Sparkling Water &amp; Soda'!K178="","",'M5 Sparkling Water &amp; Soda'!K178)</f>
        <v/>
      </c>
      <c r="G1384" s="49">
        <f>IF('M5 Sparkling Water &amp; Soda'!AM178="","",'M5 Sparkling Water &amp; Soda'!AM178)</f>
        <v/>
      </c>
      <c r="H1384" s="50">
        <f>IF('M5 Sparkling Water &amp; Soda'!N178="","",'M5 Sparkling Water &amp; Soda'!N178)</f>
        <v/>
      </c>
      <c r="I1384" s="34">
        <f>IF('M5 Sparkling Water &amp; Soda'!AJ178="","",'M5 Sparkling Water &amp; Soda'!AJ178)</f>
        <v/>
      </c>
      <c r="J1384" s="34" t="inlineStr">
        <is>
          <t>Capture live promo to assess.</t>
        </is>
      </c>
    </row>
    <row r="1385" ht="28" customHeight="1">
      <c r="A1385" s="34" t="inlineStr">
        <is>
          <t>Waterloo</t>
        </is>
      </c>
      <c r="B1385" s="34" t="inlineStr">
        <is>
          <t>Waterloo Sparkling Water | Mango Orange | 15 pack 355mL</t>
        </is>
      </c>
      <c r="C1385" s="34" t="inlineStr">
        <is>
          <t>5) Sparkling water &amp; soda</t>
        </is>
      </c>
      <c r="D1385" s="49">
        <f>IF('M5 Sparkling Water &amp; Soda'!F179="","",'M5 Sparkling Water &amp; Soda'!F179)</f>
        <v/>
      </c>
      <c r="E1385" s="52">
        <f>IF('M5 Sparkling Water &amp; Soda'!J179="","",'M5 Sparkling Water &amp; Soda'!J179)</f>
        <v/>
      </c>
      <c r="F1385" s="50">
        <f>IF('M5 Sparkling Water &amp; Soda'!K179="","",'M5 Sparkling Water &amp; Soda'!K179)</f>
        <v/>
      </c>
      <c r="G1385" s="49">
        <f>IF('M5 Sparkling Water &amp; Soda'!AM179="","",'M5 Sparkling Water &amp; Soda'!AM179)</f>
        <v/>
      </c>
      <c r="H1385" s="50">
        <f>IF('M5 Sparkling Water &amp; Soda'!N179="","",'M5 Sparkling Water &amp; Soda'!N179)</f>
        <v/>
      </c>
      <c r="I1385" s="34">
        <f>IF('M5 Sparkling Water &amp; Soda'!AJ179="","",'M5 Sparkling Water &amp; Soda'!AJ179)</f>
        <v/>
      </c>
      <c r="J1385" s="34" t="inlineStr">
        <is>
          <t>Capture live promo to assess.</t>
        </is>
      </c>
    </row>
    <row r="1386" ht="28" customHeight="1">
      <c r="A1386" s="34" t="inlineStr">
        <is>
          <t>Waterloo</t>
        </is>
      </c>
      <c r="B1386" s="34" t="inlineStr">
        <is>
          <t>Waterloo Sparkling Water | Mango Orange | 18 pack 355mL</t>
        </is>
      </c>
      <c r="C1386" s="34" t="inlineStr">
        <is>
          <t>5) Sparkling water &amp; soda</t>
        </is>
      </c>
      <c r="D1386" s="49">
        <f>IF('M5 Sparkling Water &amp; Soda'!F180="","",'M5 Sparkling Water &amp; Soda'!F180)</f>
        <v/>
      </c>
      <c r="E1386" s="52">
        <f>IF('M5 Sparkling Water &amp; Soda'!J180="","",'M5 Sparkling Water &amp; Soda'!J180)</f>
        <v/>
      </c>
      <c r="F1386" s="50">
        <f>IF('M5 Sparkling Water &amp; Soda'!K180="","",'M5 Sparkling Water &amp; Soda'!K180)</f>
        <v/>
      </c>
      <c r="G1386" s="49">
        <f>IF('M5 Sparkling Water &amp; Soda'!AM180="","",'M5 Sparkling Water &amp; Soda'!AM180)</f>
        <v/>
      </c>
      <c r="H1386" s="50">
        <f>IF('M5 Sparkling Water &amp; Soda'!N180="","",'M5 Sparkling Water &amp; Soda'!N180)</f>
        <v/>
      </c>
      <c r="I1386" s="34">
        <f>IF('M5 Sparkling Water &amp; Soda'!AJ180="","",'M5 Sparkling Water &amp; Soda'!AJ180)</f>
        <v/>
      </c>
      <c r="J1386" s="34" t="inlineStr">
        <is>
          <t>Capture live promo to assess.</t>
        </is>
      </c>
    </row>
    <row r="1387" ht="28" customHeight="1">
      <c r="A1387" s="34" t="inlineStr">
        <is>
          <t>Waterloo</t>
        </is>
      </c>
      <c r="B1387" s="34" t="inlineStr">
        <is>
          <t>Waterloo Sparkling Water | Mango Orange | 24 pack 355mL</t>
        </is>
      </c>
      <c r="C1387" s="34" t="inlineStr">
        <is>
          <t>5) Sparkling water &amp; soda</t>
        </is>
      </c>
      <c r="D1387" s="49">
        <f>IF('M5 Sparkling Water &amp; Soda'!F181="","",'M5 Sparkling Water &amp; Soda'!F181)</f>
        <v/>
      </c>
      <c r="E1387" s="52">
        <f>IF('M5 Sparkling Water &amp; Soda'!J181="","",'M5 Sparkling Water &amp; Soda'!J181)</f>
        <v/>
      </c>
      <c r="F1387" s="50">
        <f>IF('M5 Sparkling Water &amp; Soda'!K181="","",'M5 Sparkling Water &amp; Soda'!K181)</f>
        <v/>
      </c>
      <c r="G1387" s="49">
        <f>IF('M5 Sparkling Water &amp; Soda'!AM181="","",'M5 Sparkling Water &amp; Soda'!AM181)</f>
        <v/>
      </c>
      <c r="H1387" s="50">
        <f>IF('M5 Sparkling Water &amp; Soda'!N181="","",'M5 Sparkling Water &amp; Soda'!N181)</f>
        <v/>
      </c>
      <c r="I1387" s="34">
        <f>IF('M5 Sparkling Water &amp; Soda'!AJ181="","",'M5 Sparkling Water &amp; Soda'!AJ181)</f>
        <v/>
      </c>
      <c r="J1387" s="34" t="inlineStr">
        <is>
          <t>Capture live promo to assess.</t>
        </is>
      </c>
    </row>
    <row r="1388" ht="28" customHeight="1">
      <c r="A1388" s="34" t="inlineStr">
        <is>
          <t>Waterloo</t>
        </is>
      </c>
      <c r="B1388" s="34" t="inlineStr">
        <is>
          <t>Waterloo Sparkling Water | Summer Berry | single 355mL</t>
        </is>
      </c>
      <c r="C1388" s="34" t="inlineStr">
        <is>
          <t>5) Sparkling water &amp; soda</t>
        </is>
      </c>
      <c r="D1388" s="49">
        <f>IF('M5 Sparkling Water &amp; Soda'!F182="","",'M5 Sparkling Water &amp; Soda'!F182)</f>
        <v/>
      </c>
      <c r="E1388" s="52">
        <f>IF('M5 Sparkling Water &amp; Soda'!J182="","",'M5 Sparkling Water &amp; Soda'!J182)</f>
        <v/>
      </c>
      <c r="F1388" s="50">
        <f>IF('M5 Sparkling Water &amp; Soda'!K182="","",'M5 Sparkling Water &amp; Soda'!K182)</f>
        <v/>
      </c>
      <c r="G1388" s="49">
        <f>IF('M5 Sparkling Water &amp; Soda'!AM182="","",'M5 Sparkling Water &amp; Soda'!AM182)</f>
        <v/>
      </c>
      <c r="H1388" s="50">
        <f>IF('M5 Sparkling Water &amp; Soda'!N182="","",'M5 Sparkling Water &amp; Soda'!N182)</f>
        <v/>
      </c>
      <c r="I1388" s="34">
        <f>IF('M5 Sparkling Water &amp; Soda'!AJ182="","",'M5 Sparkling Water &amp; Soda'!AJ182)</f>
        <v/>
      </c>
      <c r="J1388" s="34" t="inlineStr">
        <is>
          <t>Capture live promo to assess.</t>
        </is>
      </c>
    </row>
    <row r="1389" ht="28" customHeight="1">
      <c r="A1389" s="34" t="inlineStr">
        <is>
          <t>Waterloo</t>
        </is>
      </c>
      <c r="B1389" s="34" t="inlineStr">
        <is>
          <t>Waterloo Sparkling Water | Summer Berry | 8 pack 355mL</t>
        </is>
      </c>
      <c r="C1389" s="34" t="inlineStr">
        <is>
          <t>5) Sparkling water &amp; soda</t>
        </is>
      </c>
      <c r="D1389" s="49">
        <f>IF('M5 Sparkling Water &amp; Soda'!F183="","",'M5 Sparkling Water &amp; Soda'!F183)</f>
        <v/>
      </c>
      <c r="E1389" s="52">
        <f>IF('M5 Sparkling Water &amp; Soda'!J183="","",'M5 Sparkling Water &amp; Soda'!J183)</f>
        <v/>
      </c>
      <c r="F1389" s="50">
        <f>IF('M5 Sparkling Water &amp; Soda'!K183="","",'M5 Sparkling Water &amp; Soda'!K183)</f>
        <v/>
      </c>
      <c r="G1389" s="49">
        <f>IF('M5 Sparkling Water &amp; Soda'!AM183="","",'M5 Sparkling Water &amp; Soda'!AM183)</f>
        <v/>
      </c>
      <c r="H1389" s="50">
        <f>IF('M5 Sparkling Water &amp; Soda'!N183="","",'M5 Sparkling Water &amp; Soda'!N183)</f>
        <v/>
      </c>
      <c r="I1389" s="34">
        <f>IF('M5 Sparkling Water &amp; Soda'!AJ183="","",'M5 Sparkling Water &amp; Soda'!AJ183)</f>
        <v/>
      </c>
      <c r="J1389" s="34" t="inlineStr">
        <is>
          <t>Capture live promo to assess.</t>
        </is>
      </c>
    </row>
    <row r="1390" ht="28" customHeight="1">
      <c r="A1390" s="34" t="inlineStr">
        <is>
          <t>Waterloo</t>
        </is>
      </c>
      <c r="B1390" s="34" t="inlineStr">
        <is>
          <t>Waterloo Sparkling Water | Summer Berry | 12 pack 355mL</t>
        </is>
      </c>
      <c r="C1390" s="34" t="inlineStr">
        <is>
          <t>5) Sparkling water &amp; soda</t>
        </is>
      </c>
      <c r="D1390" s="49">
        <f>IF('M5 Sparkling Water &amp; Soda'!F184="","",'M5 Sparkling Water &amp; Soda'!F184)</f>
        <v/>
      </c>
      <c r="E1390" s="52">
        <f>IF('M5 Sparkling Water &amp; Soda'!J184="","",'M5 Sparkling Water &amp; Soda'!J184)</f>
        <v/>
      </c>
      <c r="F1390" s="50">
        <f>IF('M5 Sparkling Water &amp; Soda'!K184="","",'M5 Sparkling Water &amp; Soda'!K184)</f>
        <v/>
      </c>
      <c r="G1390" s="49">
        <f>IF('M5 Sparkling Water &amp; Soda'!AM184="","",'M5 Sparkling Water &amp; Soda'!AM184)</f>
        <v/>
      </c>
      <c r="H1390" s="50">
        <f>IF('M5 Sparkling Water &amp; Soda'!N184="","",'M5 Sparkling Water &amp; Soda'!N184)</f>
        <v/>
      </c>
      <c r="I1390" s="34">
        <f>IF('M5 Sparkling Water &amp; Soda'!AJ184="","",'M5 Sparkling Water &amp; Soda'!AJ184)</f>
        <v/>
      </c>
      <c r="J1390" s="34" t="inlineStr">
        <is>
          <t>Capture live promo to assess.</t>
        </is>
      </c>
    </row>
    <row r="1391" ht="28" customHeight="1">
      <c r="A1391" s="34" t="inlineStr">
        <is>
          <t>Waterloo</t>
        </is>
      </c>
      <c r="B1391" s="34" t="inlineStr">
        <is>
          <t>Waterloo Sparkling Water | Summer Berry | 15 pack 355mL</t>
        </is>
      </c>
      <c r="C1391" s="34" t="inlineStr">
        <is>
          <t>5) Sparkling water &amp; soda</t>
        </is>
      </c>
      <c r="D1391" s="49">
        <f>IF('M5 Sparkling Water &amp; Soda'!F185="","",'M5 Sparkling Water &amp; Soda'!F185)</f>
        <v/>
      </c>
      <c r="E1391" s="52">
        <f>IF('M5 Sparkling Water &amp; Soda'!J185="","",'M5 Sparkling Water &amp; Soda'!J185)</f>
        <v/>
      </c>
      <c r="F1391" s="50">
        <f>IF('M5 Sparkling Water &amp; Soda'!K185="","",'M5 Sparkling Water &amp; Soda'!K185)</f>
        <v/>
      </c>
      <c r="G1391" s="49">
        <f>IF('M5 Sparkling Water &amp; Soda'!AM185="","",'M5 Sparkling Water &amp; Soda'!AM185)</f>
        <v/>
      </c>
      <c r="H1391" s="50">
        <f>IF('M5 Sparkling Water &amp; Soda'!N185="","",'M5 Sparkling Water &amp; Soda'!N185)</f>
        <v/>
      </c>
      <c r="I1391" s="34">
        <f>IF('M5 Sparkling Water &amp; Soda'!AJ185="","",'M5 Sparkling Water &amp; Soda'!AJ185)</f>
        <v/>
      </c>
      <c r="J1391" s="34" t="inlineStr">
        <is>
          <t>Capture live promo to assess.</t>
        </is>
      </c>
    </row>
    <row r="1392" ht="28" customHeight="1">
      <c r="A1392" s="34" t="inlineStr">
        <is>
          <t>Waterloo</t>
        </is>
      </c>
      <c r="B1392" s="34" t="inlineStr">
        <is>
          <t>Waterloo Sparkling Water | Summer Berry | 18 pack 355mL</t>
        </is>
      </c>
      <c r="C1392" s="34" t="inlineStr">
        <is>
          <t>5) Sparkling water &amp; soda</t>
        </is>
      </c>
      <c r="D1392" s="49">
        <f>IF('M5 Sparkling Water &amp; Soda'!F186="","",'M5 Sparkling Water &amp; Soda'!F186)</f>
        <v/>
      </c>
      <c r="E1392" s="52">
        <f>IF('M5 Sparkling Water &amp; Soda'!J186="","",'M5 Sparkling Water &amp; Soda'!J186)</f>
        <v/>
      </c>
      <c r="F1392" s="50">
        <f>IF('M5 Sparkling Water &amp; Soda'!K186="","",'M5 Sparkling Water &amp; Soda'!K186)</f>
        <v/>
      </c>
      <c r="G1392" s="49">
        <f>IF('M5 Sparkling Water &amp; Soda'!AM186="","",'M5 Sparkling Water &amp; Soda'!AM186)</f>
        <v/>
      </c>
      <c r="H1392" s="50">
        <f>IF('M5 Sparkling Water &amp; Soda'!N186="","",'M5 Sparkling Water &amp; Soda'!N186)</f>
        <v/>
      </c>
      <c r="I1392" s="34">
        <f>IF('M5 Sparkling Water &amp; Soda'!AJ186="","",'M5 Sparkling Water &amp; Soda'!AJ186)</f>
        <v/>
      </c>
      <c r="J1392" s="34" t="inlineStr">
        <is>
          <t>Capture live promo to assess.</t>
        </is>
      </c>
    </row>
    <row r="1393" ht="28" customHeight="1">
      <c r="A1393" s="34" t="inlineStr">
        <is>
          <t>Waterloo</t>
        </is>
      </c>
      <c r="B1393" s="34" t="inlineStr">
        <is>
          <t>Waterloo Sparkling Water | Summer Berry | 24 pack 355mL</t>
        </is>
      </c>
      <c r="C1393" s="34" t="inlineStr">
        <is>
          <t>5) Sparkling water &amp; soda</t>
        </is>
      </c>
      <c r="D1393" s="49">
        <f>IF('M5 Sparkling Water &amp; Soda'!F187="","",'M5 Sparkling Water &amp; Soda'!F187)</f>
        <v/>
      </c>
      <c r="E1393" s="52">
        <f>IF('M5 Sparkling Water &amp; Soda'!J187="","",'M5 Sparkling Water &amp; Soda'!J187)</f>
        <v/>
      </c>
      <c r="F1393" s="50">
        <f>IF('M5 Sparkling Water &amp; Soda'!K187="","",'M5 Sparkling Water &amp; Soda'!K187)</f>
        <v/>
      </c>
      <c r="G1393" s="49">
        <f>IF('M5 Sparkling Water &amp; Soda'!AM187="","",'M5 Sparkling Water &amp; Soda'!AM187)</f>
        <v/>
      </c>
      <c r="H1393" s="50">
        <f>IF('M5 Sparkling Water &amp; Soda'!N187="","",'M5 Sparkling Water &amp; Soda'!N187)</f>
        <v/>
      </c>
      <c r="I1393" s="34">
        <f>IF('M5 Sparkling Water &amp; Soda'!AJ187="","",'M5 Sparkling Water &amp; Soda'!AJ187)</f>
        <v/>
      </c>
      <c r="J1393" s="34" t="inlineStr">
        <is>
          <t>Capture live promo to assess.</t>
        </is>
      </c>
    </row>
    <row r="1394" ht="28" customHeight="1">
      <c r="A1394" s="34" t="inlineStr">
        <is>
          <t>Perrier</t>
        </is>
      </c>
      <c r="B1394" s="34" t="inlineStr">
        <is>
          <t>Perrier Carbonated Mineral Water | Original | single 330mL</t>
        </is>
      </c>
      <c r="C1394" s="34" t="inlineStr">
        <is>
          <t>5) Sparkling water &amp; soda</t>
        </is>
      </c>
      <c r="D1394" s="49">
        <f>IF('M5 Sparkling Water &amp; Soda'!F188="","",'M5 Sparkling Water &amp; Soda'!F188)</f>
        <v/>
      </c>
      <c r="E1394" s="52">
        <f>IF('M5 Sparkling Water &amp; Soda'!J188="","",'M5 Sparkling Water &amp; Soda'!J188)</f>
        <v/>
      </c>
      <c r="F1394" s="50">
        <f>IF('M5 Sparkling Water &amp; Soda'!K188="","",'M5 Sparkling Water &amp; Soda'!K188)</f>
        <v/>
      </c>
      <c r="G1394" s="49">
        <f>IF('M5 Sparkling Water &amp; Soda'!AM188="","",'M5 Sparkling Water &amp; Soda'!AM188)</f>
        <v/>
      </c>
      <c r="H1394" s="50">
        <f>IF('M5 Sparkling Water &amp; Soda'!N188="","",'M5 Sparkling Water &amp; Soda'!N188)</f>
        <v/>
      </c>
      <c r="I1394" s="34">
        <f>IF('M5 Sparkling Water &amp; Soda'!AJ188="","",'M5 Sparkling Water &amp; Soda'!AJ188)</f>
        <v/>
      </c>
      <c r="J1394" s="34" t="inlineStr">
        <is>
          <t>Capture live promo to assess.</t>
        </is>
      </c>
    </row>
    <row r="1395" ht="28" customHeight="1">
      <c r="A1395" s="34" t="inlineStr">
        <is>
          <t>Perrier</t>
        </is>
      </c>
      <c r="B1395" s="34" t="inlineStr">
        <is>
          <t>Perrier Carbonated Mineral Water | Original | 8 pack 330mL</t>
        </is>
      </c>
      <c r="C1395" s="34" t="inlineStr">
        <is>
          <t>5) Sparkling water &amp; soda</t>
        </is>
      </c>
      <c r="D1395" s="49">
        <f>IF('M5 Sparkling Water &amp; Soda'!F189="","",'M5 Sparkling Water &amp; Soda'!F189)</f>
        <v/>
      </c>
      <c r="E1395" s="52">
        <f>IF('M5 Sparkling Water &amp; Soda'!J189="","",'M5 Sparkling Water &amp; Soda'!J189)</f>
        <v/>
      </c>
      <c r="F1395" s="50">
        <f>IF('M5 Sparkling Water &amp; Soda'!K189="","",'M5 Sparkling Water &amp; Soda'!K189)</f>
        <v/>
      </c>
      <c r="G1395" s="49">
        <f>IF('M5 Sparkling Water &amp; Soda'!AM189="","",'M5 Sparkling Water &amp; Soda'!AM189)</f>
        <v/>
      </c>
      <c r="H1395" s="50">
        <f>IF('M5 Sparkling Water &amp; Soda'!N189="","",'M5 Sparkling Water &amp; Soda'!N189)</f>
        <v/>
      </c>
      <c r="I1395" s="34">
        <f>IF('M5 Sparkling Water &amp; Soda'!AJ189="","",'M5 Sparkling Water &amp; Soda'!AJ189)</f>
        <v/>
      </c>
      <c r="J1395" s="34" t="inlineStr">
        <is>
          <t>Capture live promo to assess.</t>
        </is>
      </c>
    </row>
    <row r="1396" ht="28" customHeight="1">
      <c r="A1396" s="34" t="inlineStr">
        <is>
          <t>Perrier</t>
        </is>
      </c>
      <c r="B1396" s="34" t="inlineStr">
        <is>
          <t>Perrier Carbonated Mineral Water | Original | 12 pack 330mL</t>
        </is>
      </c>
      <c r="C1396" s="34" t="inlineStr">
        <is>
          <t>5) Sparkling water &amp; soda</t>
        </is>
      </c>
      <c r="D1396" s="49">
        <f>IF('M5 Sparkling Water &amp; Soda'!F190="","",'M5 Sparkling Water &amp; Soda'!F190)</f>
        <v/>
      </c>
      <c r="E1396" s="52">
        <f>IF('M5 Sparkling Water &amp; Soda'!J190="","",'M5 Sparkling Water &amp; Soda'!J190)</f>
        <v/>
      </c>
      <c r="F1396" s="50">
        <f>IF('M5 Sparkling Water &amp; Soda'!K190="","",'M5 Sparkling Water &amp; Soda'!K190)</f>
        <v/>
      </c>
      <c r="G1396" s="49">
        <f>IF('M5 Sparkling Water &amp; Soda'!AM190="","",'M5 Sparkling Water &amp; Soda'!AM190)</f>
        <v/>
      </c>
      <c r="H1396" s="50">
        <f>IF('M5 Sparkling Water &amp; Soda'!N190="","",'M5 Sparkling Water &amp; Soda'!N190)</f>
        <v/>
      </c>
      <c r="I1396" s="34">
        <f>IF('M5 Sparkling Water &amp; Soda'!AJ190="","",'M5 Sparkling Water &amp; Soda'!AJ190)</f>
        <v/>
      </c>
      <c r="J1396" s="34" t="inlineStr">
        <is>
          <t>Capture live promo to assess.</t>
        </is>
      </c>
    </row>
    <row r="1397" ht="28" customHeight="1">
      <c r="A1397" s="34" t="inlineStr">
        <is>
          <t>Perrier</t>
        </is>
      </c>
      <c r="B1397" s="34" t="inlineStr">
        <is>
          <t>Perrier Carbonated Mineral Water | Original | 15 pack 330mL</t>
        </is>
      </c>
      <c r="C1397" s="34" t="inlineStr">
        <is>
          <t>5) Sparkling water &amp; soda</t>
        </is>
      </c>
      <c r="D1397" s="49">
        <f>IF('M5 Sparkling Water &amp; Soda'!F191="","",'M5 Sparkling Water &amp; Soda'!F191)</f>
        <v/>
      </c>
      <c r="E1397" s="52">
        <f>IF('M5 Sparkling Water &amp; Soda'!J191="","",'M5 Sparkling Water &amp; Soda'!J191)</f>
        <v/>
      </c>
      <c r="F1397" s="50">
        <f>IF('M5 Sparkling Water &amp; Soda'!K191="","",'M5 Sparkling Water &amp; Soda'!K191)</f>
        <v/>
      </c>
      <c r="G1397" s="49">
        <f>IF('M5 Sparkling Water &amp; Soda'!AM191="","",'M5 Sparkling Water &amp; Soda'!AM191)</f>
        <v/>
      </c>
      <c r="H1397" s="50">
        <f>IF('M5 Sparkling Water &amp; Soda'!N191="","",'M5 Sparkling Water &amp; Soda'!N191)</f>
        <v/>
      </c>
      <c r="I1397" s="34">
        <f>IF('M5 Sparkling Water &amp; Soda'!AJ191="","",'M5 Sparkling Water &amp; Soda'!AJ191)</f>
        <v/>
      </c>
      <c r="J1397" s="34" t="inlineStr">
        <is>
          <t>Capture live promo to assess.</t>
        </is>
      </c>
    </row>
    <row r="1398" ht="28" customHeight="1">
      <c r="A1398" s="34" t="inlineStr">
        <is>
          <t>Perrier</t>
        </is>
      </c>
      <c r="B1398" s="34" t="inlineStr">
        <is>
          <t>Perrier Carbonated Mineral Water | Original | 18 pack 330mL</t>
        </is>
      </c>
      <c r="C1398" s="34" t="inlineStr">
        <is>
          <t>5) Sparkling water &amp; soda</t>
        </is>
      </c>
      <c r="D1398" s="49">
        <f>IF('M5 Sparkling Water &amp; Soda'!F192="","",'M5 Sparkling Water &amp; Soda'!F192)</f>
        <v/>
      </c>
      <c r="E1398" s="52">
        <f>IF('M5 Sparkling Water &amp; Soda'!J192="","",'M5 Sparkling Water &amp; Soda'!J192)</f>
        <v/>
      </c>
      <c r="F1398" s="50">
        <f>IF('M5 Sparkling Water &amp; Soda'!K192="","",'M5 Sparkling Water &amp; Soda'!K192)</f>
        <v/>
      </c>
      <c r="G1398" s="49">
        <f>IF('M5 Sparkling Water &amp; Soda'!AM192="","",'M5 Sparkling Water &amp; Soda'!AM192)</f>
        <v/>
      </c>
      <c r="H1398" s="50">
        <f>IF('M5 Sparkling Water &amp; Soda'!N192="","",'M5 Sparkling Water &amp; Soda'!N192)</f>
        <v/>
      </c>
      <c r="I1398" s="34">
        <f>IF('M5 Sparkling Water &amp; Soda'!AJ192="","",'M5 Sparkling Water &amp; Soda'!AJ192)</f>
        <v/>
      </c>
      <c r="J1398" s="34" t="inlineStr">
        <is>
          <t>Capture live promo to assess.</t>
        </is>
      </c>
    </row>
    <row r="1399" ht="28" customHeight="1">
      <c r="A1399" s="34" t="inlineStr">
        <is>
          <t>Perrier</t>
        </is>
      </c>
      <c r="B1399" s="34" t="inlineStr">
        <is>
          <t>Perrier Carbonated Mineral Water | Original | 24 pack 330mL</t>
        </is>
      </c>
      <c r="C1399" s="34" t="inlineStr">
        <is>
          <t>5) Sparkling water &amp; soda</t>
        </is>
      </c>
      <c r="D1399" s="49">
        <f>IF('M5 Sparkling Water &amp; Soda'!F193="","",'M5 Sparkling Water &amp; Soda'!F193)</f>
        <v/>
      </c>
      <c r="E1399" s="52">
        <f>IF('M5 Sparkling Water &amp; Soda'!J193="","",'M5 Sparkling Water &amp; Soda'!J193)</f>
        <v/>
      </c>
      <c r="F1399" s="50">
        <f>IF('M5 Sparkling Water &amp; Soda'!K193="","",'M5 Sparkling Water &amp; Soda'!K193)</f>
        <v/>
      </c>
      <c r="G1399" s="49">
        <f>IF('M5 Sparkling Water &amp; Soda'!AM193="","",'M5 Sparkling Water &amp; Soda'!AM193)</f>
        <v/>
      </c>
      <c r="H1399" s="50">
        <f>IF('M5 Sparkling Water &amp; Soda'!N193="","",'M5 Sparkling Water &amp; Soda'!N193)</f>
        <v/>
      </c>
      <c r="I1399" s="34">
        <f>IF('M5 Sparkling Water &amp; Soda'!AJ193="","",'M5 Sparkling Water &amp; Soda'!AJ193)</f>
        <v/>
      </c>
      <c r="J1399" s="34" t="inlineStr">
        <is>
          <t>Capture live promo to assess.</t>
        </is>
      </c>
    </row>
    <row r="1400" ht="28" customHeight="1">
      <c r="A1400" s="34" t="inlineStr">
        <is>
          <t>Perrier</t>
        </is>
      </c>
      <c r="B1400" s="34" t="inlineStr">
        <is>
          <t>Perrier Carbonated Mineral Water | Lime | single 330mL</t>
        </is>
      </c>
      <c r="C1400" s="34" t="inlineStr">
        <is>
          <t>5) Sparkling water &amp; soda</t>
        </is>
      </c>
      <c r="D1400" s="49">
        <f>IF('M5 Sparkling Water &amp; Soda'!F194="","",'M5 Sparkling Water &amp; Soda'!F194)</f>
        <v/>
      </c>
      <c r="E1400" s="52">
        <f>IF('M5 Sparkling Water &amp; Soda'!J194="","",'M5 Sparkling Water &amp; Soda'!J194)</f>
        <v/>
      </c>
      <c r="F1400" s="50">
        <f>IF('M5 Sparkling Water &amp; Soda'!K194="","",'M5 Sparkling Water &amp; Soda'!K194)</f>
        <v/>
      </c>
      <c r="G1400" s="49">
        <f>IF('M5 Sparkling Water &amp; Soda'!AM194="","",'M5 Sparkling Water &amp; Soda'!AM194)</f>
        <v/>
      </c>
      <c r="H1400" s="50">
        <f>IF('M5 Sparkling Water &amp; Soda'!N194="","",'M5 Sparkling Water &amp; Soda'!N194)</f>
        <v/>
      </c>
      <c r="I1400" s="34">
        <f>IF('M5 Sparkling Water &amp; Soda'!AJ194="","",'M5 Sparkling Water &amp; Soda'!AJ194)</f>
        <v/>
      </c>
      <c r="J1400" s="34" t="inlineStr">
        <is>
          <t>Capture live promo to assess.</t>
        </is>
      </c>
    </row>
    <row r="1401" ht="28" customHeight="1">
      <c r="A1401" s="34" t="inlineStr">
        <is>
          <t>Perrier</t>
        </is>
      </c>
      <c r="B1401" s="34" t="inlineStr">
        <is>
          <t>Perrier Carbonated Mineral Water | Lime | 8 pack 330mL</t>
        </is>
      </c>
      <c r="C1401" s="34" t="inlineStr">
        <is>
          <t>5) Sparkling water &amp; soda</t>
        </is>
      </c>
      <c r="D1401" s="49">
        <f>IF('M5 Sparkling Water &amp; Soda'!F195="","",'M5 Sparkling Water &amp; Soda'!F195)</f>
        <v/>
      </c>
      <c r="E1401" s="52">
        <f>IF('M5 Sparkling Water &amp; Soda'!J195="","",'M5 Sparkling Water &amp; Soda'!J195)</f>
        <v/>
      </c>
      <c r="F1401" s="50">
        <f>IF('M5 Sparkling Water &amp; Soda'!K195="","",'M5 Sparkling Water &amp; Soda'!K195)</f>
        <v/>
      </c>
      <c r="G1401" s="49">
        <f>IF('M5 Sparkling Water &amp; Soda'!AM195="","",'M5 Sparkling Water &amp; Soda'!AM195)</f>
        <v/>
      </c>
      <c r="H1401" s="50">
        <f>IF('M5 Sparkling Water &amp; Soda'!N195="","",'M5 Sparkling Water &amp; Soda'!N195)</f>
        <v/>
      </c>
      <c r="I1401" s="34">
        <f>IF('M5 Sparkling Water &amp; Soda'!AJ195="","",'M5 Sparkling Water &amp; Soda'!AJ195)</f>
        <v/>
      </c>
      <c r="J1401" s="34" t="inlineStr">
        <is>
          <t>Capture live promo to assess.</t>
        </is>
      </c>
    </row>
    <row r="1402" ht="28" customHeight="1">
      <c r="A1402" s="34" t="inlineStr">
        <is>
          <t>Perrier</t>
        </is>
      </c>
      <c r="B1402" s="34" t="inlineStr">
        <is>
          <t>Perrier Carbonated Mineral Water | Lime | 12 pack 330mL</t>
        </is>
      </c>
      <c r="C1402" s="34" t="inlineStr">
        <is>
          <t>5) Sparkling water &amp; soda</t>
        </is>
      </c>
      <c r="D1402" s="49">
        <f>IF('M5 Sparkling Water &amp; Soda'!F196="","",'M5 Sparkling Water &amp; Soda'!F196)</f>
        <v/>
      </c>
      <c r="E1402" s="52">
        <f>IF('M5 Sparkling Water &amp; Soda'!J196="","",'M5 Sparkling Water &amp; Soda'!J196)</f>
        <v/>
      </c>
      <c r="F1402" s="50">
        <f>IF('M5 Sparkling Water &amp; Soda'!K196="","",'M5 Sparkling Water &amp; Soda'!K196)</f>
        <v/>
      </c>
      <c r="G1402" s="49">
        <f>IF('M5 Sparkling Water &amp; Soda'!AM196="","",'M5 Sparkling Water &amp; Soda'!AM196)</f>
        <v/>
      </c>
      <c r="H1402" s="50">
        <f>IF('M5 Sparkling Water &amp; Soda'!N196="","",'M5 Sparkling Water &amp; Soda'!N196)</f>
        <v/>
      </c>
      <c r="I1402" s="34">
        <f>IF('M5 Sparkling Water &amp; Soda'!AJ196="","",'M5 Sparkling Water &amp; Soda'!AJ196)</f>
        <v/>
      </c>
      <c r="J1402" s="34" t="inlineStr">
        <is>
          <t>Capture live promo to assess.</t>
        </is>
      </c>
    </row>
    <row r="1403" ht="28" customHeight="1">
      <c r="A1403" s="34" t="inlineStr">
        <is>
          <t>Perrier</t>
        </is>
      </c>
      <c r="B1403" s="34" t="inlineStr">
        <is>
          <t>Perrier Carbonated Mineral Water | Lime | 15 pack 330mL</t>
        </is>
      </c>
      <c r="C1403" s="34" t="inlineStr">
        <is>
          <t>5) Sparkling water &amp; soda</t>
        </is>
      </c>
      <c r="D1403" s="49">
        <f>IF('M5 Sparkling Water &amp; Soda'!F197="","",'M5 Sparkling Water &amp; Soda'!F197)</f>
        <v/>
      </c>
      <c r="E1403" s="52">
        <f>IF('M5 Sparkling Water &amp; Soda'!J197="","",'M5 Sparkling Water &amp; Soda'!J197)</f>
        <v/>
      </c>
      <c r="F1403" s="50">
        <f>IF('M5 Sparkling Water &amp; Soda'!K197="","",'M5 Sparkling Water &amp; Soda'!K197)</f>
        <v/>
      </c>
      <c r="G1403" s="49">
        <f>IF('M5 Sparkling Water &amp; Soda'!AM197="","",'M5 Sparkling Water &amp; Soda'!AM197)</f>
        <v/>
      </c>
      <c r="H1403" s="50">
        <f>IF('M5 Sparkling Water &amp; Soda'!N197="","",'M5 Sparkling Water &amp; Soda'!N197)</f>
        <v/>
      </c>
      <c r="I1403" s="34">
        <f>IF('M5 Sparkling Water &amp; Soda'!AJ197="","",'M5 Sparkling Water &amp; Soda'!AJ197)</f>
        <v/>
      </c>
      <c r="J1403" s="34" t="inlineStr">
        <is>
          <t>Capture live promo to assess.</t>
        </is>
      </c>
    </row>
    <row r="1404" ht="28" customHeight="1">
      <c r="A1404" s="34" t="inlineStr">
        <is>
          <t>Perrier</t>
        </is>
      </c>
      <c r="B1404" s="34" t="inlineStr">
        <is>
          <t>Perrier Carbonated Mineral Water | Lime | 18 pack 330mL</t>
        </is>
      </c>
      <c r="C1404" s="34" t="inlineStr">
        <is>
          <t>5) Sparkling water &amp; soda</t>
        </is>
      </c>
      <c r="D1404" s="49">
        <f>IF('M5 Sparkling Water &amp; Soda'!F198="","",'M5 Sparkling Water &amp; Soda'!F198)</f>
        <v/>
      </c>
      <c r="E1404" s="52">
        <f>IF('M5 Sparkling Water &amp; Soda'!J198="","",'M5 Sparkling Water &amp; Soda'!J198)</f>
        <v/>
      </c>
      <c r="F1404" s="50">
        <f>IF('M5 Sparkling Water &amp; Soda'!K198="","",'M5 Sparkling Water &amp; Soda'!K198)</f>
        <v/>
      </c>
      <c r="G1404" s="49">
        <f>IF('M5 Sparkling Water &amp; Soda'!AM198="","",'M5 Sparkling Water &amp; Soda'!AM198)</f>
        <v/>
      </c>
      <c r="H1404" s="50">
        <f>IF('M5 Sparkling Water &amp; Soda'!N198="","",'M5 Sparkling Water &amp; Soda'!N198)</f>
        <v/>
      </c>
      <c r="I1404" s="34">
        <f>IF('M5 Sparkling Water &amp; Soda'!AJ198="","",'M5 Sparkling Water &amp; Soda'!AJ198)</f>
        <v/>
      </c>
      <c r="J1404" s="34" t="inlineStr">
        <is>
          <t>Capture live promo to assess.</t>
        </is>
      </c>
    </row>
    <row r="1405" ht="28" customHeight="1">
      <c r="A1405" s="34" t="inlineStr">
        <is>
          <t>Perrier</t>
        </is>
      </c>
      <c r="B1405" s="34" t="inlineStr">
        <is>
          <t>Perrier Carbonated Mineral Water | Lime | 24 pack 330mL</t>
        </is>
      </c>
      <c r="C1405" s="34" t="inlineStr">
        <is>
          <t>5) Sparkling water &amp; soda</t>
        </is>
      </c>
      <c r="D1405" s="49">
        <f>IF('M5 Sparkling Water &amp; Soda'!F199="","",'M5 Sparkling Water &amp; Soda'!F199)</f>
        <v/>
      </c>
      <c r="E1405" s="52">
        <f>IF('M5 Sparkling Water &amp; Soda'!J199="","",'M5 Sparkling Water &amp; Soda'!J199)</f>
        <v/>
      </c>
      <c r="F1405" s="50">
        <f>IF('M5 Sparkling Water &amp; Soda'!K199="","",'M5 Sparkling Water &amp; Soda'!K199)</f>
        <v/>
      </c>
      <c r="G1405" s="49">
        <f>IF('M5 Sparkling Water &amp; Soda'!AM199="","",'M5 Sparkling Water &amp; Soda'!AM199)</f>
        <v/>
      </c>
      <c r="H1405" s="50">
        <f>IF('M5 Sparkling Water &amp; Soda'!N199="","",'M5 Sparkling Water &amp; Soda'!N199)</f>
        <v/>
      </c>
      <c r="I1405" s="34">
        <f>IF('M5 Sparkling Water &amp; Soda'!AJ199="","",'M5 Sparkling Water &amp; Soda'!AJ199)</f>
        <v/>
      </c>
      <c r="J1405" s="34" t="inlineStr">
        <is>
          <t>Capture live promo to assess.</t>
        </is>
      </c>
    </row>
    <row r="1406" ht="28" customHeight="1">
      <c r="A1406" s="34" t="inlineStr">
        <is>
          <t>Perrier</t>
        </is>
      </c>
      <c r="B1406" s="34" t="inlineStr">
        <is>
          <t>Perrier Carbonated Mineral Water | Lemon | single 330mL</t>
        </is>
      </c>
      <c r="C1406" s="34" t="inlineStr">
        <is>
          <t>5) Sparkling water &amp; soda</t>
        </is>
      </c>
      <c r="D1406" s="49">
        <f>IF('M5 Sparkling Water &amp; Soda'!F200="","",'M5 Sparkling Water &amp; Soda'!F200)</f>
        <v/>
      </c>
      <c r="E1406" s="52">
        <f>IF('M5 Sparkling Water &amp; Soda'!J200="","",'M5 Sparkling Water &amp; Soda'!J200)</f>
        <v/>
      </c>
      <c r="F1406" s="50">
        <f>IF('M5 Sparkling Water &amp; Soda'!K200="","",'M5 Sparkling Water &amp; Soda'!K200)</f>
        <v/>
      </c>
      <c r="G1406" s="49">
        <f>IF('M5 Sparkling Water &amp; Soda'!AM200="","",'M5 Sparkling Water &amp; Soda'!AM200)</f>
        <v/>
      </c>
      <c r="H1406" s="50">
        <f>IF('M5 Sparkling Water &amp; Soda'!N200="","",'M5 Sparkling Water &amp; Soda'!N200)</f>
        <v/>
      </c>
      <c r="I1406" s="34">
        <f>IF('M5 Sparkling Water &amp; Soda'!AJ200="","",'M5 Sparkling Water &amp; Soda'!AJ200)</f>
        <v/>
      </c>
      <c r="J1406" s="34" t="inlineStr">
        <is>
          <t>Capture live promo to assess.</t>
        </is>
      </c>
    </row>
    <row r="1407" ht="28" customHeight="1">
      <c r="A1407" s="34" t="inlineStr">
        <is>
          <t>Perrier</t>
        </is>
      </c>
      <c r="B1407" s="34" t="inlineStr">
        <is>
          <t>Perrier Carbonated Mineral Water | Lemon | 8 pack 330mL</t>
        </is>
      </c>
      <c r="C1407" s="34" t="inlineStr">
        <is>
          <t>5) Sparkling water &amp; soda</t>
        </is>
      </c>
      <c r="D1407" s="49">
        <f>IF('M5 Sparkling Water &amp; Soda'!F201="","",'M5 Sparkling Water &amp; Soda'!F201)</f>
        <v/>
      </c>
      <c r="E1407" s="52">
        <f>IF('M5 Sparkling Water &amp; Soda'!J201="","",'M5 Sparkling Water &amp; Soda'!J201)</f>
        <v/>
      </c>
      <c r="F1407" s="50">
        <f>IF('M5 Sparkling Water &amp; Soda'!K201="","",'M5 Sparkling Water &amp; Soda'!K201)</f>
        <v/>
      </c>
      <c r="G1407" s="49">
        <f>IF('M5 Sparkling Water &amp; Soda'!AM201="","",'M5 Sparkling Water &amp; Soda'!AM201)</f>
        <v/>
      </c>
      <c r="H1407" s="50">
        <f>IF('M5 Sparkling Water &amp; Soda'!N201="","",'M5 Sparkling Water &amp; Soda'!N201)</f>
        <v/>
      </c>
      <c r="I1407" s="34">
        <f>IF('M5 Sparkling Water &amp; Soda'!AJ201="","",'M5 Sparkling Water &amp; Soda'!AJ201)</f>
        <v/>
      </c>
      <c r="J1407" s="34" t="inlineStr">
        <is>
          <t>Capture live promo to assess.</t>
        </is>
      </c>
    </row>
    <row r="1408" ht="28" customHeight="1">
      <c r="A1408" s="34" t="inlineStr">
        <is>
          <t>Perrier</t>
        </is>
      </c>
      <c r="B1408" s="34" t="inlineStr">
        <is>
          <t>Perrier Carbonated Mineral Water | Lemon | 12 pack 330mL</t>
        </is>
      </c>
      <c r="C1408" s="34" t="inlineStr">
        <is>
          <t>5) Sparkling water &amp; soda</t>
        </is>
      </c>
      <c r="D1408" s="49">
        <f>IF('M5 Sparkling Water &amp; Soda'!F202="","",'M5 Sparkling Water &amp; Soda'!F202)</f>
        <v/>
      </c>
      <c r="E1408" s="52">
        <f>IF('M5 Sparkling Water &amp; Soda'!J202="","",'M5 Sparkling Water &amp; Soda'!J202)</f>
        <v/>
      </c>
      <c r="F1408" s="50">
        <f>IF('M5 Sparkling Water &amp; Soda'!K202="","",'M5 Sparkling Water &amp; Soda'!K202)</f>
        <v/>
      </c>
      <c r="G1408" s="49">
        <f>IF('M5 Sparkling Water &amp; Soda'!AM202="","",'M5 Sparkling Water &amp; Soda'!AM202)</f>
        <v/>
      </c>
      <c r="H1408" s="50">
        <f>IF('M5 Sparkling Water &amp; Soda'!N202="","",'M5 Sparkling Water &amp; Soda'!N202)</f>
        <v/>
      </c>
      <c r="I1408" s="34">
        <f>IF('M5 Sparkling Water &amp; Soda'!AJ202="","",'M5 Sparkling Water &amp; Soda'!AJ202)</f>
        <v/>
      </c>
      <c r="J1408" s="34" t="inlineStr">
        <is>
          <t>Capture live promo to assess.</t>
        </is>
      </c>
    </row>
    <row r="1409" ht="28" customHeight="1">
      <c r="A1409" s="34" t="inlineStr">
        <is>
          <t>Perrier</t>
        </is>
      </c>
      <c r="B1409" s="34" t="inlineStr">
        <is>
          <t>Perrier Carbonated Mineral Water | Lemon | 15 pack 330mL</t>
        </is>
      </c>
      <c r="C1409" s="34" t="inlineStr">
        <is>
          <t>5) Sparkling water &amp; soda</t>
        </is>
      </c>
      <c r="D1409" s="49">
        <f>IF('M5 Sparkling Water &amp; Soda'!F203="","",'M5 Sparkling Water &amp; Soda'!F203)</f>
        <v/>
      </c>
      <c r="E1409" s="52">
        <f>IF('M5 Sparkling Water &amp; Soda'!J203="","",'M5 Sparkling Water &amp; Soda'!J203)</f>
        <v/>
      </c>
      <c r="F1409" s="50">
        <f>IF('M5 Sparkling Water &amp; Soda'!K203="","",'M5 Sparkling Water &amp; Soda'!K203)</f>
        <v/>
      </c>
      <c r="G1409" s="49">
        <f>IF('M5 Sparkling Water &amp; Soda'!AM203="","",'M5 Sparkling Water &amp; Soda'!AM203)</f>
        <v/>
      </c>
      <c r="H1409" s="50">
        <f>IF('M5 Sparkling Water &amp; Soda'!N203="","",'M5 Sparkling Water &amp; Soda'!N203)</f>
        <v/>
      </c>
      <c r="I1409" s="34">
        <f>IF('M5 Sparkling Water &amp; Soda'!AJ203="","",'M5 Sparkling Water &amp; Soda'!AJ203)</f>
        <v/>
      </c>
      <c r="J1409" s="34" t="inlineStr">
        <is>
          <t>Capture live promo to assess.</t>
        </is>
      </c>
    </row>
    <row r="1410" ht="28" customHeight="1">
      <c r="A1410" s="34" t="inlineStr">
        <is>
          <t>Perrier</t>
        </is>
      </c>
      <c r="B1410" s="34" t="inlineStr">
        <is>
          <t>Perrier Carbonated Mineral Water | Lemon | 18 pack 330mL</t>
        </is>
      </c>
      <c r="C1410" s="34" t="inlineStr">
        <is>
          <t>5) Sparkling water &amp; soda</t>
        </is>
      </c>
      <c r="D1410" s="49">
        <f>IF('M5 Sparkling Water &amp; Soda'!F204="","",'M5 Sparkling Water &amp; Soda'!F204)</f>
        <v/>
      </c>
      <c r="E1410" s="52">
        <f>IF('M5 Sparkling Water &amp; Soda'!J204="","",'M5 Sparkling Water &amp; Soda'!J204)</f>
        <v/>
      </c>
      <c r="F1410" s="50">
        <f>IF('M5 Sparkling Water &amp; Soda'!K204="","",'M5 Sparkling Water &amp; Soda'!K204)</f>
        <v/>
      </c>
      <c r="G1410" s="49">
        <f>IF('M5 Sparkling Water &amp; Soda'!AM204="","",'M5 Sparkling Water &amp; Soda'!AM204)</f>
        <v/>
      </c>
      <c r="H1410" s="50">
        <f>IF('M5 Sparkling Water &amp; Soda'!N204="","",'M5 Sparkling Water &amp; Soda'!N204)</f>
        <v/>
      </c>
      <c r="I1410" s="34">
        <f>IF('M5 Sparkling Water &amp; Soda'!AJ204="","",'M5 Sparkling Water &amp; Soda'!AJ204)</f>
        <v/>
      </c>
      <c r="J1410" s="34" t="inlineStr">
        <is>
          <t>Capture live promo to assess.</t>
        </is>
      </c>
    </row>
    <row r="1411" ht="28" customHeight="1">
      <c r="A1411" s="34" t="inlineStr">
        <is>
          <t>Perrier</t>
        </is>
      </c>
      <c r="B1411" s="34" t="inlineStr">
        <is>
          <t>Perrier Carbonated Mineral Water | Lemon | 24 pack 330mL</t>
        </is>
      </c>
      <c r="C1411" s="34" t="inlineStr">
        <is>
          <t>5) Sparkling water &amp; soda</t>
        </is>
      </c>
      <c r="D1411" s="49">
        <f>IF('M5 Sparkling Water &amp; Soda'!F205="","",'M5 Sparkling Water &amp; Soda'!F205)</f>
        <v/>
      </c>
      <c r="E1411" s="52">
        <f>IF('M5 Sparkling Water &amp; Soda'!J205="","",'M5 Sparkling Water &amp; Soda'!J205)</f>
        <v/>
      </c>
      <c r="F1411" s="50">
        <f>IF('M5 Sparkling Water &amp; Soda'!K205="","",'M5 Sparkling Water &amp; Soda'!K205)</f>
        <v/>
      </c>
      <c r="G1411" s="49">
        <f>IF('M5 Sparkling Water &amp; Soda'!AM205="","",'M5 Sparkling Water &amp; Soda'!AM205)</f>
        <v/>
      </c>
      <c r="H1411" s="50">
        <f>IF('M5 Sparkling Water &amp; Soda'!N205="","",'M5 Sparkling Water &amp; Soda'!N205)</f>
        <v/>
      </c>
      <c r="I1411" s="34">
        <f>IF('M5 Sparkling Water &amp; Soda'!AJ205="","",'M5 Sparkling Water &amp; Soda'!AJ205)</f>
        <v/>
      </c>
      <c r="J1411" s="34" t="inlineStr">
        <is>
          <t>Capture live promo to assess.</t>
        </is>
      </c>
    </row>
    <row r="1412" ht="28" customHeight="1">
      <c r="A1412" s="34" t="inlineStr">
        <is>
          <t>Perrier</t>
        </is>
      </c>
      <c r="B1412" s="34" t="inlineStr">
        <is>
          <t>Perrier Carbonated Mineral Water | Pink Grapefruit | single 330mL</t>
        </is>
      </c>
      <c r="C1412" s="34" t="inlineStr">
        <is>
          <t>5) Sparkling water &amp; soda</t>
        </is>
      </c>
      <c r="D1412" s="49">
        <f>IF('M5 Sparkling Water &amp; Soda'!F206="","",'M5 Sparkling Water &amp; Soda'!F206)</f>
        <v/>
      </c>
      <c r="E1412" s="52">
        <f>IF('M5 Sparkling Water &amp; Soda'!J206="","",'M5 Sparkling Water &amp; Soda'!J206)</f>
        <v/>
      </c>
      <c r="F1412" s="50">
        <f>IF('M5 Sparkling Water &amp; Soda'!K206="","",'M5 Sparkling Water &amp; Soda'!K206)</f>
        <v/>
      </c>
      <c r="G1412" s="49">
        <f>IF('M5 Sparkling Water &amp; Soda'!AM206="","",'M5 Sparkling Water &amp; Soda'!AM206)</f>
        <v/>
      </c>
      <c r="H1412" s="50">
        <f>IF('M5 Sparkling Water &amp; Soda'!N206="","",'M5 Sparkling Water &amp; Soda'!N206)</f>
        <v/>
      </c>
      <c r="I1412" s="34">
        <f>IF('M5 Sparkling Water &amp; Soda'!AJ206="","",'M5 Sparkling Water &amp; Soda'!AJ206)</f>
        <v/>
      </c>
      <c r="J1412" s="34" t="inlineStr">
        <is>
          <t>Capture live promo to assess.</t>
        </is>
      </c>
    </row>
    <row r="1413" ht="28" customHeight="1">
      <c r="A1413" s="34" t="inlineStr">
        <is>
          <t>Perrier</t>
        </is>
      </c>
      <c r="B1413" s="34" t="inlineStr">
        <is>
          <t>Perrier Carbonated Mineral Water | Pink Grapefruit | 8 pack 330mL</t>
        </is>
      </c>
      <c r="C1413" s="34" t="inlineStr">
        <is>
          <t>5) Sparkling water &amp; soda</t>
        </is>
      </c>
      <c r="D1413" s="49">
        <f>IF('M5 Sparkling Water &amp; Soda'!F207="","",'M5 Sparkling Water &amp; Soda'!F207)</f>
        <v/>
      </c>
      <c r="E1413" s="52">
        <f>IF('M5 Sparkling Water &amp; Soda'!J207="","",'M5 Sparkling Water &amp; Soda'!J207)</f>
        <v/>
      </c>
      <c r="F1413" s="50">
        <f>IF('M5 Sparkling Water &amp; Soda'!K207="","",'M5 Sparkling Water &amp; Soda'!K207)</f>
        <v/>
      </c>
      <c r="G1413" s="49">
        <f>IF('M5 Sparkling Water &amp; Soda'!AM207="","",'M5 Sparkling Water &amp; Soda'!AM207)</f>
        <v/>
      </c>
      <c r="H1413" s="50">
        <f>IF('M5 Sparkling Water &amp; Soda'!N207="","",'M5 Sparkling Water &amp; Soda'!N207)</f>
        <v/>
      </c>
      <c r="I1413" s="34">
        <f>IF('M5 Sparkling Water &amp; Soda'!AJ207="","",'M5 Sparkling Water &amp; Soda'!AJ207)</f>
        <v/>
      </c>
      <c r="J1413" s="34" t="inlineStr">
        <is>
          <t>Capture live promo to assess.</t>
        </is>
      </c>
    </row>
    <row r="1414" ht="28" customHeight="1">
      <c r="A1414" s="34" t="inlineStr">
        <is>
          <t>Perrier</t>
        </is>
      </c>
      <c r="B1414" s="34" t="inlineStr">
        <is>
          <t>Perrier Carbonated Mineral Water | Pink Grapefruit | 12 pack 330mL</t>
        </is>
      </c>
      <c r="C1414" s="34" t="inlineStr">
        <is>
          <t>5) Sparkling water &amp; soda</t>
        </is>
      </c>
      <c r="D1414" s="49">
        <f>IF('M5 Sparkling Water &amp; Soda'!F208="","",'M5 Sparkling Water &amp; Soda'!F208)</f>
        <v/>
      </c>
      <c r="E1414" s="52">
        <f>IF('M5 Sparkling Water &amp; Soda'!J208="","",'M5 Sparkling Water &amp; Soda'!J208)</f>
        <v/>
      </c>
      <c r="F1414" s="50">
        <f>IF('M5 Sparkling Water &amp; Soda'!K208="","",'M5 Sparkling Water &amp; Soda'!K208)</f>
        <v/>
      </c>
      <c r="G1414" s="49">
        <f>IF('M5 Sparkling Water &amp; Soda'!AM208="","",'M5 Sparkling Water &amp; Soda'!AM208)</f>
        <v/>
      </c>
      <c r="H1414" s="50">
        <f>IF('M5 Sparkling Water &amp; Soda'!N208="","",'M5 Sparkling Water &amp; Soda'!N208)</f>
        <v/>
      </c>
      <c r="I1414" s="34">
        <f>IF('M5 Sparkling Water &amp; Soda'!AJ208="","",'M5 Sparkling Water &amp; Soda'!AJ208)</f>
        <v/>
      </c>
      <c r="J1414" s="34" t="inlineStr">
        <is>
          <t>Capture live promo to assess.</t>
        </is>
      </c>
    </row>
    <row r="1415" ht="28" customHeight="1">
      <c r="A1415" s="34" t="inlineStr">
        <is>
          <t>Perrier</t>
        </is>
      </c>
      <c r="B1415" s="34" t="inlineStr">
        <is>
          <t>Perrier Carbonated Mineral Water | Pink Grapefruit | 15 pack 330mL</t>
        </is>
      </c>
      <c r="C1415" s="34" t="inlineStr">
        <is>
          <t>5) Sparkling water &amp; soda</t>
        </is>
      </c>
      <c r="D1415" s="49">
        <f>IF('M5 Sparkling Water &amp; Soda'!F209="","",'M5 Sparkling Water &amp; Soda'!F209)</f>
        <v/>
      </c>
      <c r="E1415" s="52">
        <f>IF('M5 Sparkling Water &amp; Soda'!J209="","",'M5 Sparkling Water &amp; Soda'!J209)</f>
        <v/>
      </c>
      <c r="F1415" s="50">
        <f>IF('M5 Sparkling Water &amp; Soda'!K209="","",'M5 Sparkling Water &amp; Soda'!K209)</f>
        <v/>
      </c>
      <c r="G1415" s="49">
        <f>IF('M5 Sparkling Water &amp; Soda'!AM209="","",'M5 Sparkling Water &amp; Soda'!AM209)</f>
        <v/>
      </c>
      <c r="H1415" s="50">
        <f>IF('M5 Sparkling Water &amp; Soda'!N209="","",'M5 Sparkling Water &amp; Soda'!N209)</f>
        <v/>
      </c>
      <c r="I1415" s="34">
        <f>IF('M5 Sparkling Water &amp; Soda'!AJ209="","",'M5 Sparkling Water &amp; Soda'!AJ209)</f>
        <v/>
      </c>
      <c r="J1415" s="34" t="inlineStr">
        <is>
          <t>Capture live promo to assess.</t>
        </is>
      </c>
    </row>
    <row r="1416" ht="28" customHeight="1">
      <c r="A1416" s="34" t="inlineStr">
        <is>
          <t>Perrier</t>
        </is>
      </c>
      <c r="B1416" s="34" t="inlineStr">
        <is>
          <t>Perrier Carbonated Mineral Water | Pink Grapefruit | 18 pack 330mL</t>
        </is>
      </c>
      <c r="C1416" s="34" t="inlineStr">
        <is>
          <t>5) Sparkling water &amp; soda</t>
        </is>
      </c>
      <c r="D1416" s="49">
        <f>IF('M5 Sparkling Water &amp; Soda'!F210="","",'M5 Sparkling Water &amp; Soda'!F210)</f>
        <v/>
      </c>
      <c r="E1416" s="52">
        <f>IF('M5 Sparkling Water &amp; Soda'!J210="","",'M5 Sparkling Water &amp; Soda'!J210)</f>
        <v/>
      </c>
      <c r="F1416" s="50">
        <f>IF('M5 Sparkling Water &amp; Soda'!K210="","",'M5 Sparkling Water &amp; Soda'!K210)</f>
        <v/>
      </c>
      <c r="G1416" s="49">
        <f>IF('M5 Sparkling Water &amp; Soda'!AM210="","",'M5 Sparkling Water &amp; Soda'!AM210)</f>
        <v/>
      </c>
      <c r="H1416" s="50">
        <f>IF('M5 Sparkling Water &amp; Soda'!N210="","",'M5 Sparkling Water &amp; Soda'!N210)</f>
        <v/>
      </c>
      <c r="I1416" s="34">
        <f>IF('M5 Sparkling Water &amp; Soda'!AJ210="","",'M5 Sparkling Water &amp; Soda'!AJ210)</f>
        <v/>
      </c>
      <c r="J1416" s="34" t="inlineStr">
        <is>
          <t>Capture live promo to assess.</t>
        </is>
      </c>
    </row>
    <row r="1417" ht="28" customHeight="1">
      <c r="A1417" s="34" t="inlineStr">
        <is>
          <t>Perrier</t>
        </is>
      </c>
      <c r="B1417" s="34" t="inlineStr">
        <is>
          <t>Perrier Carbonated Mineral Water | Pink Grapefruit | 24 pack 330mL</t>
        </is>
      </c>
      <c r="C1417" s="34" t="inlineStr">
        <is>
          <t>5) Sparkling water &amp; soda</t>
        </is>
      </c>
      <c r="D1417" s="49">
        <f>IF('M5 Sparkling Water &amp; Soda'!F211="","",'M5 Sparkling Water &amp; Soda'!F211)</f>
        <v/>
      </c>
      <c r="E1417" s="52">
        <f>IF('M5 Sparkling Water &amp; Soda'!J211="","",'M5 Sparkling Water &amp; Soda'!J211)</f>
        <v/>
      </c>
      <c r="F1417" s="50">
        <f>IF('M5 Sparkling Water &amp; Soda'!K211="","",'M5 Sparkling Water &amp; Soda'!K211)</f>
        <v/>
      </c>
      <c r="G1417" s="49">
        <f>IF('M5 Sparkling Water &amp; Soda'!AM211="","",'M5 Sparkling Water &amp; Soda'!AM211)</f>
        <v/>
      </c>
      <c r="H1417" s="50">
        <f>IF('M5 Sparkling Water &amp; Soda'!N211="","",'M5 Sparkling Water &amp; Soda'!N211)</f>
        <v/>
      </c>
      <c r="I1417" s="34">
        <f>IF('M5 Sparkling Water &amp; Soda'!AJ211="","",'M5 Sparkling Water &amp; Soda'!AJ211)</f>
        <v/>
      </c>
      <c r="J1417" s="34" t="inlineStr">
        <is>
          <t>Capture live promo to assess.</t>
        </is>
      </c>
    </row>
    <row r="1418" ht="28" customHeight="1">
      <c r="A1418" s="34" t="inlineStr">
        <is>
          <t>Perrier</t>
        </is>
      </c>
      <c r="B1418" s="34" t="inlineStr">
        <is>
          <t>Perrier Carbonated Mineral Water | Strawberry | single 330mL</t>
        </is>
      </c>
      <c r="C1418" s="34" t="inlineStr">
        <is>
          <t>5) Sparkling water &amp; soda</t>
        </is>
      </c>
      <c r="D1418" s="49">
        <f>IF('M5 Sparkling Water &amp; Soda'!F212="","",'M5 Sparkling Water &amp; Soda'!F212)</f>
        <v/>
      </c>
      <c r="E1418" s="52">
        <f>IF('M5 Sparkling Water &amp; Soda'!J212="","",'M5 Sparkling Water &amp; Soda'!J212)</f>
        <v/>
      </c>
      <c r="F1418" s="50">
        <f>IF('M5 Sparkling Water &amp; Soda'!K212="","",'M5 Sparkling Water &amp; Soda'!K212)</f>
        <v/>
      </c>
      <c r="G1418" s="49">
        <f>IF('M5 Sparkling Water &amp; Soda'!AM212="","",'M5 Sparkling Water &amp; Soda'!AM212)</f>
        <v/>
      </c>
      <c r="H1418" s="50">
        <f>IF('M5 Sparkling Water &amp; Soda'!N212="","",'M5 Sparkling Water &amp; Soda'!N212)</f>
        <v/>
      </c>
      <c r="I1418" s="34">
        <f>IF('M5 Sparkling Water &amp; Soda'!AJ212="","",'M5 Sparkling Water &amp; Soda'!AJ212)</f>
        <v/>
      </c>
      <c r="J1418" s="34" t="inlineStr">
        <is>
          <t>Capture live promo to assess.</t>
        </is>
      </c>
    </row>
    <row r="1419" ht="28" customHeight="1">
      <c r="A1419" s="34" t="inlineStr">
        <is>
          <t>Perrier</t>
        </is>
      </c>
      <c r="B1419" s="34" t="inlineStr">
        <is>
          <t>Perrier Carbonated Mineral Water | Strawberry | 8 pack 330mL</t>
        </is>
      </c>
      <c r="C1419" s="34" t="inlineStr">
        <is>
          <t>5) Sparkling water &amp; soda</t>
        </is>
      </c>
      <c r="D1419" s="49">
        <f>IF('M5 Sparkling Water &amp; Soda'!F213="","",'M5 Sparkling Water &amp; Soda'!F213)</f>
        <v/>
      </c>
      <c r="E1419" s="52">
        <f>IF('M5 Sparkling Water &amp; Soda'!J213="","",'M5 Sparkling Water &amp; Soda'!J213)</f>
        <v/>
      </c>
      <c r="F1419" s="50">
        <f>IF('M5 Sparkling Water &amp; Soda'!K213="","",'M5 Sparkling Water &amp; Soda'!K213)</f>
        <v/>
      </c>
      <c r="G1419" s="49">
        <f>IF('M5 Sparkling Water &amp; Soda'!AM213="","",'M5 Sparkling Water &amp; Soda'!AM213)</f>
        <v/>
      </c>
      <c r="H1419" s="50">
        <f>IF('M5 Sparkling Water &amp; Soda'!N213="","",'M5 Sparkling Water &amp; Soda'!N213)</f>
        <v/>
      </c>
      <c r="I1419" s="34">
        <f>IF('M5 Sparkling Water &amp; Soda'!AJ213="","",'M5 Sparkling Water &amp; Soda'!AJ213)</f>
        <v/>
      </c>
      <c r="J1419" s="34" t="inlineStr">
        <is>
          <t>Capture live promo to assess.</t>
        </is>
      </c>
    </row>
    <row r="1420" ht="28" customHeight="1">
      <c r="A1420" s="34" t="inlineStr">
        <is>
          <t>Perrier</t>
        </is>
      </c>
      <c r="B1420" s="34" t="inlineStr">
        <is>
          <t>Perrier Carbonated Mineral Water | Strawberry | 12 pack 330mL</t>
        </is>
      </c>
      <c r="C1420" s="34" t="inlineStr">
        <is>
          <t>5) Sparkling water &amp; soda</t>
        </is>
      </c>
      <c r="D1420" s="49">
        <f>IF('M5 Sparkling Water &amp; Soda'!F214="","",'M5 Sparkling Water &amp; Soda'!F214)</f>
        <v/>
      </c>
      <c r="E1420" s="52">
        <f>IF('M5 Sparkling Water &amp; Soda'!J214="","",'M5 Sparkling Water &amp; Soda'!J214)</f>
        <v/>
      </c>
      <c r="F1420" s="50">
        <f>IF('M5 Sparkling Water &amp; Soda'!K214="","",'M5 Sparkling Water &amp; Soda'!K214)</f>
        <v/>
      </c>
      <c r="G1420" s="49">
        <f>IF('M5 Sparkling Water &amp; Soda'!AM214="","",'M5 Sparkling Water &amp; Soda'!AM214)</f>
        <v/>
      </c>
      <c r="H1420" s="50">
        <f>IF('M5 Sparkling Water &amp; Soda'!N214="","",'M5 Sparkling Water &amp; Soda'!N214)</f>
        <v/>
      </c>
      <c r="I1420" s="34">
        <f>IF('M5 Sparkling Water &amp; Soda'!AJ214="","",'M5 Sparkling Water &amp; Soda'!AJ214)</f>
        <v/>
      </c>
      <c r="J1420" s="34" t="inlineStr">
        <is>
          <t>Capture live promo to assess.</t>
        </is>
      </c>
    </row>
    <row r="1421" ht="28" customHeight="1">
      <c r="A1421" s="34" t="inlineStr">
        <is>
          <t>Perrier</t>
        </is>
      </c>
      <c r="B1421" s="34" t="inlineStr">
        <is>
          <t>Perrier Carbonated Mineral Water | Strawberry | 15 pack 330mL</t>
        </is>
      </c>
      <c r="C1421" s="34" t="inlineStr">
        <is>
          <t>5) Sparkling water &amp; soda</t>
        </is>
      </c>
      <c r="D1421" s="49">
        <f>IF('M5 Sparkling Water &amp; Soda'!F215="","",'M5 Sparkling Water &amp; Soda'!F215)</f>
        <v/>
      </c>
      <c r="E1421" s="52">
        <f>IF('M5 Sparkling Water &amp; Soda'!J215="","",'M5 Sparkling Water &amp; Soda'!J215)</f>
        <v/>
      </c>
      <c r="F1421" s="50">
        <f>IF('M5 Sparkling Water &amp; Soda'!K215="","",'M5 Sparkling Water &amp; Soda'!K215)</f>
        <v/>
      </c>
      <c r="G1421" s="49">
        <f>IF('M5 Sparkling Water &amp; Soda'!AM215="","",'M5 Sparkling Water &amp; Soda'!AM215)</f>
        <v/>
      </c>
      <c r="H1421" s="50">
        <f>IF('M5 Sparkling Water &amp; Soda'!N215="","",'M5 Sparkling Water &amp; Soda'!N215)</f>
        <v/>
      </c>
      <c r="I1421" s="34">
        <f>IF('M5 Sparkling Water &amp; Soda'!AJ215="","",'M5 Sparkling Water &amp; Soda'!AJ215)</f>
        <v/>
      </c>
      <c r="J1421" s="34" t="inlineStr">
        <is>
          <t>Capture live promo to assess.</t>
        </is>
      </c>
    </row>
    <row r="1422" ht="28" customHeight="1">
      <c r="A1422" s="34" t="inlineStr">
        <is>
          <t>Perrier</t>
        </is>
      </c>
      <c r="B1422" s="34" t="inlineStr">
        <is>
          <t>Perrier Carbonated Mineral Water | Strawberry | 18 pack 330mL</t>
        </is>
      </c>
      <c r="C1422" s="34" t="inlineStr">
        <is>
          <t>5) Sparkling water &amp; soda</t>
        </is>
      </c>
      <c r="D1422" s="49">
        <f>IF('M5 Sparkling Water &amp; Soda'!F216="","",'M5 Sparkling Water &amp; Soda'!F216)</f>
        <v/>
      </c>
      <c r="E1422" s="52">
        <f>IF('M5 Sparkling Water &amp; Soda'!J216="","",'M5 Sparkling Water &amp; Soda'!J216)</f>
        <v/>
      </c>
      <c r="F1422" s="50">
        <f>IF('M5 Sparkling Water &amp; Soda'!K216="","",'M5 Sparkling Water &amp; Soda'!K216)</f>
        <v/>
      </c>
      <c r="G1422" s="49">
        <f>IF('M5 Sparkling Water &amp; Soda'!AM216="","",'M5 Sparkling Water &amp; Soda'!AM216)</f>
        <v/>
      </c>
      <c r="H1422" s="50">
        <f>IF('M5 Sparkling Water &amp; Soda'!N216="","",'M5 Sparkling Water &amp; Soda'!N216)</f>
        <v/>
      </c>
      <c r="I1422" s="34">
        <f>IF('M5 Sparkling Water &amp; Soda'!AJ216="","",'M5 Sparkling Water &amp; Soda'!AJ216)</f>
        <v/>
      </c>
      <c r="J1422" s="34" t="inlineStr">
        <is>
          <t>Capture live promo to assess.</t>
        </is>
      </c>
    </row>
    <row r="1423" ht="28" customHeight="1">
      <c r="A1423" s="34" t="inlineStr">
        <is>
          <t>Perrier</t>
        </is>
      </c>
      <c r="B1423" s="34" t="inlineStr">
        <is>
          <t>Perrier Carbonated Mineral Water | Strawberry | 24 pack 330mL</t>
        </is>
      </c>
      <c r="C1423" s="34" t="inlineStr">
        <is>
          <t>5) Sparkling water &amp; soda</t>
        </is>
      </c>
      <c r="D1423" s="49">
        <f>IF('M5 Sparkling Water &amp; Soda'!F217="","",'M5 Sparkling Water &amp; Soda'!F217)</f>
        <v/>
      </c>
      <c r="E1423" s="52">
        <f>IF('M5 Sparkling Water &amp; Soda'!J217="","",'M5 Sparkling Water &amp; Soda'!J217)</f>
        <v/>
      </c>
      <c r="F1423" s="50">
        <f>IF('M5 Sparkling Water &amp; Soda'!K217="","",'M5 Sparkling Water &amp; Soda'!K217)</f>
        <v/>
      </c>
      <c r="G1423" s="49">
        <f>IF('M5 Sparkling Water &amp; Soda'!AM217="","",'M5 Sparkling Water &amp; Soda'!AM217)</f>
        <v/>
      </c>
      <c r="H1423" s="50">
        <f>IF('M5 Sparkling Water &amp; Soda'!N217="","",'M5 Sparkling Water &amp; Soda'!N217)</f>
        <v/>
      </c>
      <c r="I1423" s="34">
        <f>IF('M5 Sparkling Water &amp; Soda'!AJ217="","",'M5 Sparkling Water &amp; Soda'!AJ217)</f>
        <v/>
      </c>
      <c r="J1423" s="34" t="inlineStr">
        <is>
          <t>Capture live promo to assess.</t>
        </is>
      </c>
    </row>
    <row r="1424" ht="28" customHeight="1">
      <c r="A1424" s="34" t="inlineStr">
        <is>
          <t>Perrier</t>
        </is>
      </c>
      <c r="B1424" s="34" t="inlineStr">
        <is>
          <t>Perrier Carbonated Mineral Water | Peach | single 330mL</t>
        </is>
      </c>
      <c r="C1424" s="34" t="inlineStr">
        <is>
          <t>5) Sparkling water &amp; soda</t>
        </is>
      </c>
      <c r="D1424" s="49">
        <f>IF('M5 Sparkling Water &amp; Soda'!F218="","",'M5 Sparkling Water &amp; Soda'!F218)</f>
        <v/>
      </c>
      <c r="E1424" s="52">
        <f>IF('M5 Sparkling Water &amp; Soda'!J218="","",'M5 Sparkling Water &amp; Soda'!J218)</f>
        <v/>
      </c>
      <c r="F1424" s="50">
        <f>IF('M5 Sparkling Water &amp; Soda'!K218="","",'M5 Sparkling Water &amp; Soda'!K218)</f>
        <v/>
      </c>
      <c r="G1424" s="49">
        <f>IF('M5 Sparkling Water &amp; Soda'!AM218="","",'M5 Sparkling Water &amp; Soda'!AM218)</f>
        <v/>
      </c>
      <c r="H1424" s="50">
        <f>IF('M5 Sparkling Water &amp; Soda'!N218="","",'M5 Sparkling Water &amp; Soda'!N218)</f>
        <v/>
      </c>
      <c r="I1424" s="34">
        <f>IF('M5 Sparkling Water &amp; Soda'!AJ218="","",'M5 Sparkling Water &amp; Soda'!AJ218)</f>
        <v/>
      </c>
      <c r="J1424" s="34" t="inlineStr">
        <is>
          <t>Capture live promo to assess.</t>
        </is>
      </c>
    </row>
    <row r="1425" ht="28" customHeight="1">
      <c r="A1425" s="34" t="inlineStr">
        <is>
          <t>Perrier</t>
        </is>
      </c>
      <c r="B1425" s="34" t="inlineStr">
        <is>
          <t>Perrier Carbonated Mineral Water | Peach | 8 pack 330mL</t>
        </is>
      </c>
      <c r="C1425" s="34" t="inlineStr">
        <is>
          <t>5) Sparkling water &amp; soda</t>
        </is>
      </c>
      <c r="D1425" s="49">
        <f>IF('M5 Sparkling Water &amp; Soda'!F219="","",'M5 Sparkling Water &amp; Soda'!F219)</f>
        <v/>
      </c>
      <c r="E1425" s="52">
        <f>IF('M5 Sparkling Water &amp; Soda'!J219="","",'M5 Sparkling Water &amp; Soda'!J219)</f>
        <v/>
      </c>
      <c r="F1425" s="50">
        <f>IF('M5 Sparkling Water &amp; Soda'!K219="","",'M5 Sparkling Water &amp; Soda'!K219)</f>
        <v/>
      </c>
      <c r="G1425" s="49">
        <f>IF('M5 Sparkling Water &amp; Soda'!AM219="","",'M5 Sparkling Water &amp; Soda'!AM219)</f>
        <v/>
      </c>
      <c r="H1425" s="50">
        <f>IF('M5 Sparkling Water &amp; Soda'!N219="","",'M5 Sparkling Water &amp; Soda'!N219)</f>
        <v/>
      </c>
      <c r="I1425" s="34">
        <f>IF('M5 Sparkling Water &amp; Soda'!AJ219="","",'M5 Sparkling Water &amp; Soda'!AJ219)</f>
        <v/>
      </c>
      <c r="J1425" s="34" t="inlineStr">
        <is>
          <t>Capture live promo to assess.</t>
        </is>
      </c>
    </row>
    <row r="1426" ht="28" customHeight="1">
      <c r="A1426" s="34" t="inlineStr">
        <is>
          <t>Perrier</t>
        </is>
      </c>
      <c r="B1426" s="34" t="inlineStr">
        <is>
          <t>Perrier Carbonated Mineral Water | Peach | 12 pack 330mL</t>
        </is>
      </c>
      <c r="C1426" s="34" t="inlineStr">
        <is>
          <t>5) Sparkling water &amp; soda</t>
        </is>
      </c>
      <c r="D1426" s="49">
        <f>IF('M5 Sparkling Water &amp; Soda'!F220="","",'M5 Sparkling Water &amp; Soda'!F220)</f>
        <v/>
      </c>
      <c r="E1426" s="52">
        <f>IF('M5 Sparkling Water &amp; Soda'!J220="","",'M5 Sparkling Water &amp; Soda'!J220)</f>
        <v/>
      </c>
      <c r="F1426" s="50">
        <f>IF('M5 Sparkling Water &amp; Soda'!K220="","",'M5 Sparkling Water &amp; Soda'!K220)</f>
        <v/>
      </c>
      <c r="G1426" s="49">
        <f>IF('M5 Sparkling Water &amp; Soda'!AM220="","",'M5 Sparkling Water &amp; Soda'!AM220)</f>
        <v/>
      </c>
      <c r="H1426" s="50">
        <f>IF('M5 Sparkling Water &amp; Soda'!N220="","",'M5 Sparkling Water &amp; Soda'!N220)</f>
        <v/>
      </c>
      <c r="I1426" s="34">
        <f>IF('M5 Sparkling Water &amp; Soda'!AJ220="","",'M5 Sparkling Water &amp; Soda'!AJ220)</f>
        <v/>
      </c>
      <c r="J1426" s="34" t="inlineStr">
        <is>
          <t>Capture live promo to assess.</t>
        </is>
      </c>
    </row>
    <row r="1427" ht="28" customHeight="1">
      <c r="A1427" s="34" t="inlineStr">
        <is>
          <t>Perrier</t>
        </is>
      </c>
      <c r="B1427" s="34" t="inlineStr">
        <is>
          <t>Perrier Carbonated Mineral Water | Peach | 15 pack 330mL</t>
        </is>
      </c>
      <c r="C1427" s="34" t="inlineStr">
        <is>
          <t>5) Sparkling water &amp; soda</t>
        </is>
      </c>
      <c r="D1427" s="49">
        <f>IF('M5 Sparkling Water &amp; Soda'!F221="","",'M5 Sparkling Water &amp; Soda'!F221)</f>
        <v/>
      </c>
      <c r="E1427" s="52">
        <f>IF('M5 Sparkling Water &amp; Soda'!J221="","",'M5 Sparkling Water &amp; Soda'!J221)</f>
        <v/>
      </c>
      <c r="F1427" s="50">
        <f>IF('M5 Sparkling Water &amp; Soda'!K221="","",'M5 Sparkling Water &amp; Soda'!K221)</f>
        <v/>
      </c>
      <c r="G1427" s="49">
        <f>IF('M5 Sparkling Water &amp; Soda'!AM221="","",'M5 Sparkling Water &amp; Soda'!AM221)</f>
        <v/>
      </c>
      <c r="H1427" s="50">
        <f>IF('M5 Sparkling Water &amp; Soda'!N221="","",'M5 Sparkling Water &amp; Soda'!N221)</f>
        <v/>
      </c>
      <c r="I1427" s="34">
        <f>IF('M5 Sparkling Water &amp; Soda'!AJ221="","",'M5 Sparkling Water &amp; Soda'!AJ221)</f>
        <v/>
      </c>
      <c r="J1427" s="34" t="inlineStr">
        <is>
          <t>Capture live promo to assess.</t>
        </is>
      </c>
    </row>
    <row r="1428" ht="28" customHeight="1">
      <c r="A1428" s="34" t="inlineStr">
        <is>
          <t>Perrier</t>
        </is>
      </c>
      <c r="B1428" s="34" t="inlineStr">
        <is>
          <t>Perrier Carbonated Mineral Water | Peach | 18 pack 330mL</t>
        </is>
      </c>
      <c r="C1428" s="34" t="inlineStr">
        <is>
          <t>5) Sparkling water &amp; soda</t>
        </is>
      </c>
      <c r="D1428" s="49">
        <f>IF('M5 Sparkling Water &amp; Soda'!F222="","",'M5 Sparkling Water &amp; Soda'!F222)</f>
        <v/>
      </c>
      <c r="E1428" s="52">
        <f>IF('M5 Sparkling Water &amp; Soda'!J222="","",'M5 Sparkling Water &amp; Soda'!J222)</f>
        <v/>
      </c>
      <c r="F1428" s="50">
        <f>IF('M5 Sparkling Water &amp; Soda'!K222="","",'M5 Sparkling Water &amp; Soda'!K222)</f>
        <v/>
      </c>
      <c r="G1428" s="49">
        <f>IF('M5 Sparkling Water &amp; Soda'!AM222="","",'M5 Sparkling Water &amp; Soda'!AM222)</f>
        <v/>
      </c>
      <c r="H1428" s="50">
        <f>IF('M5 Sparkling Water &amp; Soda'!N222="","",'M5 Sparkling Water &amp; Soda'!N222)</f>
        <v/>
      </c>
      <c r="I1428" s="34">
        <f>IF('M5 Sparkling Water &amp; Soda'!AJ222="","",'M5 Sparkling Water &amp; Soda'!AJ222)</f>
        <v/>
      </c>
      <c r="J1428" s="34" t="inlineStr">
        <is>
          <t>Capture live promo to assess.</t>
        </is>
      </c>
    </row>
    <row r="1429" ht="28" customHeight="1">
      <c r="A1429" s="34" t="inlineStr">
        <is>
          <t>Perrier</t>
        </is>
      </c>
      <c r="B1429" s="34" t="inlineStr">
        <is>
          <t>Perrier Carbonated Mineral Water | Peach | 24 pack 330mL</t>
        </is>
      </c>
      <c r="C1429" s="34" t="inlineStr">
        <is>
          <t>5) Sparkling water &amp; soda</t>
        </is>
      </c>
      <c r="D1429" s="49">
        <f>IF('M5 Sparkling Water &amp; Soda'!F223="","",'M5 Sparkling Water &amp; Soda'!F223)</f>
        <v/>
      </c>
      <c r="E1429" s="52">
        <f>IF('M5 Sparkling Water &amp; Soda'!J223="","",'M5 Sparkling Water &amp; Soda'!J223)</f>
        <v/>
      </c>
      <c r="F1429" s="50">
        <f>IF('M5 Sparkling Water &amp; Soda'!K223="","",'M5 Sparkling Water &amp; Soda'!K223)</f>
        <v/>
      </c>
      <c r="G1429" s="49">
        <f>IF('M5 Sparkling Water &amp; Soda'!AM223="","",'M5 Sparkling Water &amp; Soda'!AM223)</f>
        <v/>
      </c>
      <c r="H1429" s="50">
        <f>IF('M5 Sparkling Water &amp; Soda'!N223="","",'M5 Sparkling Water &amp; Soda'!N223)</f>
        <v/>
      </c>
      <c r="I1429" s="34">
        <f>IF('M5 Sparkling Water &amp; Soda'!AJ223="","",'M5 Sparkling Water &amp; Soda'!AJ223)</f>
        <v/>
      </c>
      <c r="J1429" s="34" t="inlineStr">
        <is>
          <t>Capture live promo to assess.</t>
        </is>
      </c>
    </row>
    <row r="1430" ht="28" customHeight="1">
      <c r="A1430" s="34" t="inlineStr">
        <is>
          <t>San Pellegrino</t>
        </is>
      </c>
      <c r="B1430" s="34" t="inlineStr">
        <is>
          <t>S.Pellegrino Sparkling Natural Mineral Water | Original (mineral) | single 500mL</t>
        </is>
      </c>
      <c r="C1430" s="34" t="inlineStr">
        <is>
          <t>5) Sparkling water &amp; soda</t>
        </is>
      </c>
      <c r="D1430" s="49">
        <f>IF('M5 Sparkling Water &amp; Soda'!F224="","",'M5 Sparkling Water &amp; Soda'!F224)</f>
        <v/>
      </c>
      <c r="E1430" s="52">
        <f>IF('M5 Sparkling Water &amp; Soda'!J224="","",'M5 Sparkling Water &amp; Soda'!J224)</f>
        <v/>
      </c>
      <c r="F1430" s="50">
        <f>IF('M5 Sparkling Water &amp; Soda'!K224="","",'M5 Sparkling Water &amp; Soda'!K224)</f>
        <v/>
      </c>
      <c r="G1430" s="49">
        <f>IF('M5 Sparkling Water &amp; Soda'!AM224="","",'M5 Sparkling Water &amp; Soda'!AM224)</f>
        <v/>
      </c>
      <c r="H1430" s="50">
        <f>IF('M5 Sparkling Water &amp; Soda'!N224="","",'M5 Sparkling Water &amp; Soda'!N224)</f>
        <v/>
      </c>
      <c r="I1430" s="34">
        <f>IF('M5 Sparkling Water &amp; Soda'!AJ224="","",'M5 Sparkling Water &amp; Soda'!AJ224)</f>
        <v/>
      </c>
      <c r="J1430" s="34" t="inlineStr">
        <is>
          <t>Capture live promo to assess.</t>
        </is>
      </c>
    </row>
    <row r="1431" ht="28" customHeight="1">
      <c r="A1431" s="34" t="inlineStr">
        <is>
          <t>San Pellegrino</t>
        </is>
      </c>
      <c r="B1431" s="34" t="inlineStr">
        <is>
          <t>S.Pellegrino Sparkling Natural Mineral Water | Original (mineral) | 8 pack 500mL</t>
        </is>
      </c>
      <c r="C1431" s="34" t="inlineStr">
        <is>
          <t>5) Sparkling water &amp; soda</t>
        </is>
      </c>
      <c r="D1431" s="49">
        <f>IF('M5 Sparkling Water &amp; Soda'!F225="","",'M5 Sparkling Water &amp; Soda'!F225)</f>
        <v/>
      </c>
      <c r="E1431" s="52">
        <f>IF('M5 Sparkling Water &amp; Soda'!J225="","",'M5 Sparkling Water &amp; Soda'!J225)</f>
        <v/>
      </c>
      <c r="F1431" s="50">
        <f>IF('M5 Sparkling Water &amp; Soda'!K225="","",'M5 Sparkling Water &amp; Soda'!K225)</f>
        <v/>
      </c>
      <c r="G1431" s="49">
        <f>IF('M5 Sparkling Water &amp; Soda'!AM225="","",'M5 Sparkling Water &amp; Soda'!AM225)</f>
        <v/>
      </c>
      <c r="H1431" s="50">
        <f>IF('M5 Sparkling Water &amp; Soda'!N225="","",'M5 Sparkling Water &amp; Soda'!N225)</f>
        <v/>
      </c>
      <c r="I1431" s="34">
        <f>IF('M5 Sparkling Water &amp; Soda'!AJ225="","",'M5 Sparkling Water &amp; Soda'!AJ225)</f>
        <v/>
      </c>
      <c r="J1431" s="34" t="inlineStr">
        <is>
          <t>Capture live promo to assess.</t>
        </is>
      </c>
    </row>
    <row r="1432" ht="28" customHeight="1">
      <c r="A1432" s="34" t="inlineStr">
        <is>
          <t>San Pellegrino</t>
        </is>
      </c>
      <c r="B1432" s="34" t="inlineStr">
        <is>
          <t>S.Pellegrino Sparkling Natural Mineral Water | Original (mineral) | 12 pack 500mL</t>
        </is>
      </c>
      <c r="C1432" s="34" t="inlineStr">
        <is>
          <t>5) Sparkling water &amp; soda</t>
        </is>
      </c>
      <c r="D1432" s="49">
        <f>IF('M5 Sparkling Water &amp; Soda'!F226="","",'M5 Sparkling Water &amp; Soda'!F226)</f>
        <v/>
      </c>
      <c r="E1432" s="52">
        <f>IF('M5 Sparkling Water &amp; Soda'!J226="","",'M5 Sparkling Water &amp; Soda'!J226)</f>
        <v/>
      </c>
      <c r="F1432" s="50">
        <f>IF('M5 Sparkling Water &amp; Soda'!K226="","",'M5 Sparkling Water &amp; Soda'!K226)</f>
        <v/>
      </c>
      <c r="G1432" s="49">
        <f>IF('M5 Sparkling Water &amp; Soda'!AM226="","",'M5 Sparkling Water &amp; Soda'!AM226)</f>
        <v/>
      </c>
      <c r="H1432" s="50">
        <f>IF('M5 Sparkling Water &amp; Soda'!N226="","",'M5 Sparkling Water &amp; Soda'!N226)</f>
        <v/>
      </c>
      <c r="I1432" s="34">
        <f>IF('M5 Sparkling Water &amp; Soda'!AJ226="","",'M5 Sparkling Water &amp; Soda'!AJ226)</f>
        <v/>
      </c>
      <c r="J1432" s="34" t="inlineStr">
        <is>
          <t>Capture live promo to assess.</t>
        </is>
      </c>
    </row>
    <row r="1433" ht="28" customHeight="1">
      <c r="A1433" s="34" t="inlineStr">
        <is>
          <t>San Pellegrino</t>
        </is>
      </c>
      <c r="B1433" s="34" t="inlineStr">
        <is>
          <t>S.Pellegrino Sparkling Natural Mineral Water | Original (mineral) | 18 pack 500mL</t>
        </is>
      </c>
      <c r="C1433" s="34" t="inlineStr">
        <is>
          <t>5) Sparkling water &amp; soda</t>
        </is>
      </c>
      <c r="D1433" s="49">
        <f>IF('M5 Sparkling Water &amp; Soda'!F227="","",'M5 Sparkling Water &amp; Soda'!F227)</f>
        <v/>
      </c>
      <c r="E1433" s="52">
        <f>IF('M5 Sparkling Water &amp; Soda'!J227="","",'M5 Sparkling Water &amp; Soda'!J227)</f>
        <v/>
      </c>
      <c r="F1433" s="50">
        <f>IF('M5 Sparkling Water &amp; Soda'!K227="","",'M5 Sparkling Water &amp; Soda'!K227)</f>
        <v/>
      </c>
      <c r="G1433" s="49">
        <f>IF('M5 Sparkling Water &amp; Soda'!AM227="","",'M5 Sparkling Water &amp; Soda'!AM227)</f>
        <v/>
      </c>
      <c r="H1433" s="50">
        <f>IF('M5 Sparkling Water &amp; Soda'!N227="","",'M5 Sparkling Water &amp; Soda'!N227)</f>
        <v/>
      </c>
      <c r="I1433" s="34">
        <f>IF('M5 Sparkling Water &amp; Soda'!AJ227="","",'M5 Sparkling Water &amp; Soda'!AJ227)</f>
        <v/>
      </c>
      <c r="J1433" s="34" t="inlineStr">
        <is>
          <t>Capture live promo to assess.</t>
        </is>
      </c>
    </row>
    <row r="1434" ht="28" customHeight="1">
      <c r="A1434" s="34" t="inlineStr">
        <is>
          <t>San Pellegrino</t>
        </is>
      </c>
      <c r="B1434" s="34" t="inlineStr">
        <is>
          <t>S.Pellegrino Sparkling Natural Mineral Water | Original (mineral) | 24 pack 500mL</t>
        </is>
      </c>
      <c r="C1434" s="34" t="inlineStr">
        <is>
          <t>5) Sparkling water &amp; soda</t>
        </is>
      </c>
      <c r="D1434" s="49">
        <f>IF('M5 Sparkling Water &amp; Soda'!F228="","",'M5 Sparkling Water &amp; Soda'!F228)</f>
        <v/>
      </c>
      <c r="E1434" s="52">
        <f>IF('M5 Sparkling Water &amp; Soda'!J228="","",'M5 Sparkling Water &amp; Soda'!J228)</f>
        <v/>
      </c>
      <c r="F1434" s="50">
        <f>IF('M5 Sparkling Water &amp; Soda'!K228="","",'M5 Sparkling Water &amp; Soda'!K228)</f>
        <v/>
      </c>
      <c r="G1434" s="49">
        <f>IF('M5 Sparkling Water &amp; Soda'!AM228="","",'M5 Sparkling Water &amp; Soda'!AM228)</f>
        <v/>
      </c>
      <c r="H1434" s="50">
        <f>IF('M5 Sparkling Water &amp; Soda'!N228="","",'M5 Sparkling Water &amp; Soda'!N228)</f>
        <v/>
      </c>
      <c r="I1434" s="34">
        <f>IF('M5 Sparkling Water &amp; Soda'!AJ228="","",'M5 Sparkling Water &amp; Soda'!AJ228)</f>
        <v/>
      </c>
      <c r="J1434" s="34" t="inlineStr">
        <is>
          <t>Capture live promo to assess.</t>
        </is>
      </c>
    </row>
    <row r="1435" ht="28" customHeight="1">
      <c r="A1435" s="34" t="inlineStr">
        <is>
          <t>San Pellegrino</t>
        </is>
      </c>
      <c r="B1435" s="34" t="inlineStr">
        <is>
          <t>Sanpellegrino Aranciata (Italian Sparkling Drink) | Aranciata | single 330mL</t>
        </is>
      </c>
      <c r="C1435" s="34" t="inlineStr">
        <is>
          <t>5) Sparkling water &amp; soda</t>
        </is>
      </c>
      <c r="D1435" s="49">
        <f>IF('M5 Sparkling Water &amp; Soda'!F229="","",'M5 Sparkling Water &amp; Soda'!F229)</f>
        <v/>
      </c>
      <c r="E1435" s="52">
        <f>IF('M5 Sparkling Water &amp; Soda'!J229="","",'M5 Sparkling Water &amp; Soda'!J229)</f>
        <v/>
      </c>
      <c r="F1435" s="50">
        <f>IF('M5 Sparkling Water &amp; Soda'!K229="","",'M5 Sparkling Water &amp; Soda'!K229)</f>
        <v/>
      </c>
      <c r="G1435" s="49">
        <f>IF('M5 Sparkling Water &amp; Soda'!AM229="","",'M5 Sparkling Water &amp; Soda'!AM229)</f>
        <v/>
      </c>
      <c r="H1435" s="50">
        <f>IF('M5 Sparkling Water &amp; Soda'!N229="","",'M5 Sparkling Water &amp; Soda'!N229)</f>
        <v/>
      </c>
      <c r="I1435" s="34">
        <f>IF('M5 Sparkling Water &amp; Soda'!AJ229="","",'M5 Sparkling Water &amp; Soda'!AJ229)</f>
        <v/>
      </c>
      <c r="J1435" s="34" t="inlineStr">
        <is>
          <t>Capture live promo to assess.</t>
        </is>
      </c>
    </row>
    <row r="1436" ht="28" customHeight="1">
      <c r="A1436" s="34" t="inlineStr">
        <is>
          <t>San Pellegrino</t>
        </is>
      </c>
      <c r="B1436" s="34" t="inlineStr">
        <is>
          <t>Sanpellegrino Aranciata (Italian Sparkling Drink) | Aranciata | 8 pack 330mL</t>
        </is>
      </c>
      <c r="C1436" s="34" t="inlineStr">
        <is>
          <t>5) Sparkling water &amp; soda</t>
        </is>
      </c>
      <c r="D1436" s="49">
        <f>IF('M5 Sparkling Water &amp; Soda'!F230="","",'M5 Sparkling Water &amp; Soda'!F230)</f>
        <v/>
      </c>
      <c r="E1436" s="52">
        <f>IF('M5 Sparkling Water &amp; Soda'!J230="","",'M5 Sparkling Water &amp; Soda'!J230)</f>
        <v/>
      </c>
      <c r="F1436" s="50">
        <f>IF('M5 Sparkling Water &amp; Soda'!K230="","",'M5 Sparkling Water &amp; Soda'!K230)</f>
        <v/>
      </c>
      <c r="G1436" s="49">
        <f>IF('M5 Sparkling Water &amp; Soda'!AM230="","",'M5 Sparkling Water &amp; Soda'!AM230)</f>
        <v/>
      </c>
      <c r="H1436" s="50">
        <f>IF('M5 Sparkling Water &amp; Soda'!N230="","",'M5 Sparkling Water &amp; Soda'!N230)</f>
        <v/>
      </c>
      <c r="I1436" s="34">
        <f>IF('M5 Sparkling Water &amp; Soda'!AJ230="","",'M5 Sparkling Water &amp; Soda'!AJ230)</f>
        <v/>
      </c>
      <c r="J1436" s="34" t="inlineStr">
        <is>
          <t>Capture live promo to assess.</t>
        </is>
      </c>
    </row>
    <row r="1437" ht="28" customHeight="1">
      <c r="A1437" s="34" t="inlineStr">
        <is>
          <t>San Pellegrino</t>
        </is>
      </c>
      <c r="B1437" s="34" t="inlineStr">
        <is>
          <t>Sanpellegrino Aranciata (Italian Sparkling Drink) | Aranciata | 12 pack 330mL</t>
        </is>
      </c>
      <c r="C1437" s="34" t="inlineStr">
        <is>
          <t>5) Sparkling water &amp; soda</t>
        </is>
      </c>
      <c r="D1437" s="49">
        <f>IF('M5 Sparkling Water &amp; Soda'!F231="","",'M5 Sparkling Water &amp; Soda'!F231)</f>
        <v/>
      </c>
      <c r="E1437" s="52">
        <f>IF('M5 Sparkling Water &amp; Soda'!J231="","",'M5 Sparkling Water &amp; Soda'!J231)</f>
        <v/>
      </c>
      <c r="F1437" s="50">
        <f>IF('M5 Sparkling Water &amp; Soda'!K231="","",'M5 Sparkling Water &amp; Soda'!K231)</f>
        <v/>
      </c>
      <c r="G1437" s="49">
        <f>IF('M5 Sparkling Water &amp; Soda'!AM231="","",'M5 Sparkling Water &amp; Soda'!AM231)</f>
        <v/>
      </c>
      <c r="H1437" s="50">
        <f>IF('M5 Sparkling Water &amp; Soda'!N231="","",'M5 Sparkling Water &amp; Soda'!N231)</f>
        <v/>
      </c>
      <c r="I1437" s="34">
        <f>IF('M5 Sparkling Water &amp; Soda'!AJ231="","",'M5 Sparkling Water &amp; Soda'!AJ231)</f>
        <v/>
      </c>
      <c r="J1437" s="34" t="inlineStr">
        <is>
          <t>Capture live promo to assess.</t>
        </is>
      </c>
    </row>
    <row r="1438" ht="28" customHeight="1">
      <c r="A1438" s="34" t="inlineStr">
        <is>
          <t>San Pellegrino</t>
        </is>
      </c>
      <c r="B1438" s="34" t="inlineStr">
        <is>
          <t>Sanpellegrino Aranciata (Italian Sparkling Drink) | Aranciata | 15 pack 330mL</t>
        </is>
      </c>
      <c r="C1438" s="34" t="inlineStr">
        <is>
          <t>5) Sparkling water &amp; soda</t>
        </is>
      </c>
      <c r="D1438" s="49">
        <f>IF('M5 Sparkling Water &amp; Soda'!F232="","",'M5 Sparkling Water &amp; Soda'!F232)</f>
        <v/>
      </c>
      <c r="E1438" s="52">
        <f>IF('M5 Sparkling Water &amp; Soda'!J232="","",'M5 Sparkling Water &amp; Soda'!J232)</f>
        <v/>
      </c>
      <c r="F1438" s="50">
        <f>IF('M5 Sparkling Water &amp; Soda'!K232="","",'M5 Sparkling Water &amp; Soda'!K232)</f>
        <v/>
      </c>
      <c r="G1438" s="49">
        <f>IF('M5 Sparkling Water &amp; Soda'!AM232="","",'M5 Sparkling Water &amp; Soda'!AM232)</f>
        <v/>
      </c>
      <c r="H1438" s="50">
        <f>IF('M5 Sparkling Water &amp; Soda'!N232="","",'M5 Sparkling Water &amp; Soda'!N232)</f>
        <v/>
      </c>
      <c r="I1438" s="34">
        <f>IF('M5 Sparkling Water &amp; Soda'!AJ232="","",'M5 Sparkling Water &amp; Soda'!AJ232)</f>
        <v/>
      </c>
      <c r="J1438" s="34" t="inlineStr">
        <is>
          <t>Capture live promo to assess.</t>
        </is>
      </c>
    </row>
    <row r="1439" ht="28" customHeight="1">
      <c r="A1439" s="34" t="inlineStr">
        <is>
          <t>San Pellegrino</t>
        </is>
      </c>
      <c r="B1439" s="34" t="inlineStr">
        <is>
          <t>Sanpellegrino Aranciata (Italian Sparkling Drink) | Aranciata | 18 pack 330mL</t>
        </is>
      </c>
      <c r="C1439" s="34" t="inlineStr">
        <is>
          <t>5) Sparkling water &amp; soda</t>
        </is>
      </c>
      <c r="D1439" s="49">
        <f>IF('M5 Sparkling Water &amp; Soda'!F233="","",'M5 Sparkling Water &amp; Soda'!F233)</f>
        <v/>
      </c>
      <c r="E1439" s="52">
        <f>IF('M5 Sparkling Water &amp; Soda'!J233="","",'M5 Sparkling Water &amp; Soda'!J233)</f>
        <v/>
      </c>
      <c r="F1439" s="50">
        <f>IF('M5 Sparkling Water &amp; Soda'!K233="","",'M5 Sparkling Water &amp; Soda'!K233)</f>
        <v/>
      </c>
      <c r="G1439" s="49">
        <f>IF('M5 Sparkling Water &amp; Soda'!AM233="","",'M5 Sparkling Water &amp; Soda'!AM233)</f>
        <v/>
      </c>
      <c r="H1439" s="50">
        <f>IF('M5 Sparkling Water &amp; Soda'!N233="","",'M5 Sparkling Water &amp; Soda'!N233)</f>
        <v/>
      </c>
      <c r="I1439" s="34">
        <f>IF('M5 Sparkling Water &amp; Soda'!AJ233="","",'M5 Sparkling Water &amp; Soda'!AJ233)</f>
        <v/>
      </c>
      <c r="J1439" s="34" t="inlineStr">
        <is>
          <t>Capture live promo to assess.</t>
        </is>
      </c>
    </row>
    <row r="1440" ht="28" customHeight="1">
      <c r="A1440" s="34" t="inlineStr">
        <is>
          <t>San Pellegrino</t>
        </is>
      </c>
      <c r="B1440" s="34" t="inlineStr">
        <is>
          <t>Sanpellegrino Aranciata (Italian Sparkling Drink) | Aranciata | 24 pack 330mL</t>
        </is>
      </c>
      <c r="C1440" s="34" t="inlineStr">
        <is>
          <t>5) Sparkling water &amp; soda</t>
        </is>
      </c>
      <c r="D1440" s="49">
        <f>IF('M5 Sparkling Water &amp; Soda'!F234="","",'M5 Sparkling Water &amp; Soda'!F234)</f>
        <v/>
      </c>
      <c r="E1440" s="52">
        <f>IF('M5 Sparkling Water &amp; Soda'!J234="","",'M5 Sparkling Water &amp; Soda'!J234)</f>
        <v/>
      </c>
      <c r="F1440" s="50">
        <f>IF('M5 Sparkling Water &amp; Soda'!K234="","",'M5 Sparkling Water &amp; Soda'!K234)</f>
        <v/>
      </c>
      <c r="G1440" s="49">
        <f>IF('M5 Sparkling Water &amp; Soda'!AM234="","",'M5 Sparkling Water &amp; Soda'!AM234)</f>
        <v/>
      </c>
      <c r="H1440" s="50">
        <f>IF('M5 Sparkling Water &amp; Soda'!N234="","",'M5 Sparkling Water &amp; Soda'!N234)</f>
        <v/>
      </c>
      <c r="I1440" s="34">
        <f>IF('M5 Sparkling Water &amp; Soda'!AJ234="","",'M5 Sparkling Water &amp; Soda'!AJ234)</f>
        <v/>
      </c>
      <c r="J1440" s="34" t="inlineStr">
        <is>
          <t>Capture live promo to assess.</t>
        </is>
      </c>
    </row>
    <row r="1441" ht="28" customHeight="1">
      <c r="A1441" s="34" t="inlineStr">
        <is>
          <t>San Pellegrino</t>
        </is>
      </c>
      <c r="B1441" s="34" t="inlineStr">
        <is>
          <t>Sanpellegrino Aranciata (Italian Sparkling Drink) | Aranciata Rossa | single 330mL</t>
        </is>
      </c>
      <c r="C1441" s="34" t="inlineStr">
        <is>
          <t>5) Sparkling water &amp; soda</t>
        </is>
      </c>
      <c r="D1441" s="49">
        <f>IF('M5 Sparkling Water &amp; Soda'!F235="","",'M5 Sparkling Water &amp; Soda'!F235)</f>
        <v/>
      </c>
      <c r="E1441" s="52">
        <f>IF('M5 Sparkling Water &amp; Soda'!J235="","",'M5 Sparkling Water &amp; Soda'!J235)</f>
        <v/>
      </c>
      <c r="F1441" s="50">
        <f>IF('M5 Sparkling Water &amp; Soda'!K235="","",'M5 Sparkling Water &amp; Soda'!K235)</f>
        <v/>
      </c>
      <c r="G1441" s="49">
        <f>IF('M5 Sparkling Water &amp; Soda'!AM235="","",'M5 Sparkling Water &amp; Soda'!AM235)</f>
        <v/>
      </c>
      <c r="H1441" s="50">
        <f>IF('M5 Sparkling Water &amp; Soda'!N235="","",'M5 Sparkling Water &amp; Soda'!N235)</f>
        <v/>
      </c>
      <c r="I1441" s="34">
        <f>IF('M5 Sparkling Water &amp; Soda'!AJ235="","",'M5 Sparkling Water &amp; Soda'!AJ235)</f>
        <v/>
      </c>
      <c r="J1441" s="34" t="inlineStr">
        <is>
          <t>Capture live promo to assess.</t>
        </is>
      </c>
    </row>
    <row r="1442" ht="28" customHeight="1">
      <c r="A1442" s="34" t="inlineStr">
        <is>
          <t>San Pellegrino</t>
        </is>
      </c>
      <c r="B1442" s="34" t="inlineStr">
        <is>
          <t>Sanpellegrino Aranciata (Italian Sparkling Drink) | Aranciata Rossa | 8 pack 330mL</t>
        </is>
      </c>
      <c r="C1442" s="34" t="inlineStr">
        <is>
          <t>5) Sparkling water &amp; soda</t>
        </is>
      </c>
      <c r="D1442" s="49">
        <f>IF('M5 Sparkling Water &amp; Soda'!F236="","",'M5 Sparkling Water &amp; Soda'!F236)</f>
        <v/>
      </c>
      <c r="E1442" s="52">
        <f>IF('M5 Sparkling Water &amp; Soda'!J236="","",'M5 Sparkling Water &amp; Soda'!J236)</f>
        <v/>
      </c>
      <c r="F1442" s="50">
        <f>IF('M5 Sparkling Water &amp; Soda'!K236="","",'M5 Sparkling Water &amp; Soda'!K236)</f>
        <v/>
      </c>
      <c r="G1442" s="49">
        <f>IF('M5 Sparkling Water &amp; Soda'!AM236="","",'M5 Sparkling Water &amp; Soda'!AM236)</f>
        <v/>
      </c>
      <c r="H1442" s="50">
        <f>IF('M5 Sparkling Water &amp; Soda'!N236="","",'M5 Sparkling Water &amp; Soda'!N236)</f>
        <v/>
      </c>
      <c r="I1442" s="34">
        <f>IF('M5 Sparkling Water &amp; Soda'!AJ236="","",'M5 Sparkling Water &amp; Soda'!AJ236)</f>
        <v/>
      </c>
      <c r="J1442" s="34" t="inlineStr">
        <is>
          <t>Capture live promo to assess.</t>
        </is>
      </c>
    </row>
    <row r="1443" ht="28" customHeight="1">
      <c r="A1443" s="34" t="inlineStr">
        <is>
          <t>San Pellegrino</t>
        </is>
      </c>
      <c r="B1443" s="34" t="inlineStr">
        <is>
          <t>Sanpellegrino Aranciata (Italian Sparkling Drink) | Aranciata Rossa | 12 pack 330mL</t>
        </is>
      </c>
      <c r="C1443" s="34" t="inlineStr">
        <is>
          <t>5) Sparkling water &amp; soda</t>
        </is>
      </c>
      <c r="D1443" s="49">
        <f>IF('M5 Sparkling Water &amp; Soda'!F237="","",'M5 Sparkling Water &amp; Soda'!F237)</f>
        <v/>
      </c>
      <c r="E1443" s="52">
        <f>IF('M5 Sparkling Water &amp; Soda'!J237="","",'M5 Sparkling Water &amp; Soda'!J237)</f>
        <v/>
      </c>
      <c r="F1443" s="50">
        <f>IF('M5 Sparkling Water &amp; Soda'!K237="","",'M5 Sparkling Water &amp; Soda'!K237)</f>
        <v/>
      </c>
      <c r="G1443" s="49">
        <f>IF('M5 Sparkling Water &amp; Soda'!AM237="","",'M5 Sparkling Water &amp; Soda'!AM237)</f>
        <v/>
      </c>
      <c r="H1443" s="50">
        <f>IF('M5 Sparkling Water &amp; Soda'!N237="","",'M5 Sparkling Water &amp; Soda'!N237)</f>
        <v/>
      </c>
      <c r="I1443" s="34">
        <f>IF('M5 Sparkling Water &amp; Soda'!AJ237="","",'M5 Sparkling Water &amp; Soda'!AJ237)</f>
        <v/>
      </c>
      <c r="J1443" s="34" t="inlineStr">
        <is>
          <t>Capture live promo to assess.</t>
        </is>
      </c>
    </row>
    <row r="1444" ht="28" customHeight="1">
      <c r="A1444" s="34" t="inlineStr">
        <is>
          <t>San Pellegrino</t>
        </is>
      </c>
      <c r="B1444" s="34" t="inlineStr">
        <is>
          <t>Sanpellegrino Aranciata (Italian Sparkling Drink) | Aranciata Rossa | 15 pack 330mL</t>
        </is>
      </c>
      <c r="C1444" s="34" t="inlineStr">
        <is>
          <t>5) Sparkling water &amp; soda</t>
        </is>
      </c>
      <c r="D1444" s="49">
        <f>IF('M5 Sparkling Water &amp; Soda'!F238="","",'M5 Sparkling Water &amp; Soda'!F238)</f>
        <v/>
      </c>
      <c r="E1444" s="52">
        <f>IF('M5 Sparkling Water &amp; Soda'!J238="","",'M5 Sparkling Water &amp; Soda'!J238)</f>
        <v/>
      </c>
      <c r="F1444" s="50">
        <f>IF('M5 Sparkling Water &amp; Soda'!K238="","",'M5 Sparkling Water &amp; Soda'!K238)</f>
        <v/>
      </c>
      <c r="G1444" s="49">
        <f>IF('M5 Sparkling Water &amp; Soda'!AM238="","",'M5 Sparkling Water &amp; Soda'!AM238)</f>
        <v/>
      </c>
      <c r="H1444" s="50">
        <f>IF('M5 Sparkling Water &amp; Soda'!N238="","",'M5 Sparkling Water &amp; Soda'!N238)</f>
        <v/>
      </c>
      <c r="I1444" s="34">
        <f>IF('M5 Sparkling Water &amp; Soda'!AJ238="","",'M5 Sparkling Water &amp; Soda'!AJ238)</f>
        <v/>
      </c>
      <c r="J1444" s="34" t="inlineStr">
        <is>
          <t>Capture live promo to assess.</t>
        </is>
      </c>
    </row>
    <row r="1445" ht="28" customHeight="1">
      <c r="A1445" s="34" t="inlineStr">
        <is>
          <t>San Pellegrino</t>
        </is>
      </c>
      <c r="B1445" s="34" t="inlineStr">
        <is>
          <t>Sanpellegrino Aranciata (Italian Sparkling Drink) | Aranciata Rossa | 18 pack 330mL</t>
        </is>
      </c>
      <c r="C1445" s="34" t="inlineStr">
        <is>
          <t>5) Sparkling water &amp; soda</t>
        </is>
      </c>
      <c r="D1445" s="49">
        <f>IF('M5 Sparkling Water &amp; Soda'!F239="","",'M5 Sparkling Water &amp; Soda'!F239)</f>
        <v/>
      </c>
      <c r="E1445" s="52">
        <f>IF('M5 Sparkling Water &amp; Soda'!J239="","",'M5 Sparkling Water &amp; Soda'!J239)</f>
        <v/>
      </c>
      <c r="F1445" s="50">
        <f>IF('M5 Sparkling Water &amp; Soda'!K239="","",'M5 Sparkling Water &amp; Soda'!K239)</f>
        <v/>
      </c>
      <c r="G1445" s="49">
        <f>IF('M5 Sparkling Water &amp; Soda'!AM239="","",'M5 Sparkling Water &amp; Soda'!AM239)</f>
        <v/>
      </c>
      <c r="H1445" s="50">
        <f>IF('M5 Sparkling Water &amp; Soda'!N239="","",'M5 Sparkling Water &amp; Soda'!N239)</f>
        <v/>
      </c>
      <c r="I1445" s="34">
        <f>IF('M5 Sparkling Water &amp; Soda'!AJ239="","",'M5 Sparkling Water &amp; Soda'!AJ239)</f>
        <v/>
      </c>
      <c r="J1445" s="34" t="inlineStr">
        <is>
          <t>Capture live promo to assess.</t>
        </is>
      </c>
    </row>
    <row r="1446" ht="28" customHeight="1">
      <c r="A1446" s="34" t="inlineStr">
        <is>
          <t>San Pellegrino</t>
        </is>
      </c>
      <c r="B1446" s="34" t="inlineStr">
        <is>
          <t>Sanpellegrino Aranciata (Italian Sparkling Drink) | Aranciata Rossa | 24 pack 330mL</t>
        </is>
      </c>
      <c r="C1446" s="34" t="inlineStr">
        <is>
          <t>5) Sparkling water &amp; soda</t>
        </is>
      </c>
      <c r="D1446" s="49">
        <f>IF('M5 Sparkling Water &amp; Soda'!F240="","",'M5 Sparkling Water &amp; Soda'!F240)</f>
        <v/>
      </c>
      <c r="E1446" s="52">
        <f>IF('M5 Sparkling Water &amp; Soda'!J240="","",'M5 Sparkling Water &amp; Soda'!J240)</f>
        <v/>
      </c>
      <c r="F1446" s="50">
        <f>IF('M5 Sparkling Water &amp; Soda'!K240="","",'M5 Sparkling Water &amp; Soda'!K240)</f>
        <v/>
      </c>
      <c r="G1446" s="49">
        <f>IF('M5 Sparkling Water &amp; Soda'!AM240="","",'M5 Sparkling Water &amp; Soda'!AM240)</f>
        <v/>
      </c>
      <c r="H1446" s="50">
        <f>IF('M5 Sparkling Water &amp; Soda'!N240="","",'M5 Sparkling Water &amp; Soda'!N240)</f>
        <v/>
      </c>
      <c r="I1446" s="34">
        <f>IF('M5 Sparkling Water &amp; Soda'!AJ240="","",'M5 Sparkling Water &amp; Soda'!AJ240)</f>
        <v/>
      </c>
      <c r="J1446" s="34" t="inlineStr">
        <is>
          <t>Capture live promo to assess.</t>
        </is>
      </c>
    </row>
    <row r="1447" ht="28" customHeight="1">
      <c r="A1447" s="34" t="inlineStr">
        <is>
          <t>San Pellegrino</t>
        </is>
      </c>
      <c r="B1447" s="34" t="inlineStr">
        <is>
          <t>Sanpellegrino Aranciata (Italian Sparkling Drink) | Limonata | single 330mL</t>
        </is>
      </c>
      <c r="C1447" s="34" t="inlineStr">
        <is>
          <t>5) Sparkling water &amp; soda</t>
        </is>
      </c>
      <c r="D1447" s="49">
        <f>IF('M5 Sparkling Water &amp; Soda'!F241="","",'M5 Sparkling Water &amp; Soda'!F241)</f>
        <v/>
      </c>
      <c r="E1447" s="52">
        <f>IF('M5 Sparkling Water &amp; Soda'!J241="","",'M5 Sparkling Water &amp; Soda'!J241)</f>
        <v/>
      </c>
      <c r="F1447" s="50">
        <f>IF('M5 Sparkling Water &amp; Soda'!K241="","",'M5 Sparkling Water &amp; Soda'!K241)</f>
        <v/>
      </c>
      <c r="G1447" s="49">
        <f>IF('M5 Sparkling Water &amp; Soda'!AM241="","",'M5 Sparkling Water &amp; Soda'!AM241)</f>
        <v/>
      </c>
      <c r="H1447" s="50">
        <f>IF('M5 Sparkling Water &amp; Soda'!N241="","",'M5 Sparkling Water &amp; Soda'!N241)</f>
        <v/>
      </c>
      <c r="I1447" s="34">
        <f>IF('M5 Sparkling Water &amp; Soda'!AJ241="","",'M5 Sparkling Water &amp; Soda'!AJ241)</f>
        <v/>
      </c>
      <c r="J1447" s="34" t="inlineStr">
        <is>
          <t>Capture live promo to assess.</t>
        </is>
      </c>
    </row>
    <row r="1448" ht="28" customHeight="1">
      <c r="A1448" s="34" t="inlineStr">
        <is>
          <t>San Pellegrino</t>
        </is>
      </c>
      <c r="B1448" s="34" t="inlineStr">
        <is>
          <t>Sanpellegrino Aranciata (Italian Sparkling Drink) | Limonata | 8 pack 330mL</t>
        </is>
      </c>
      <c r="C1448" s="34" t="inlineStr">
        <is>
          <t>5) Sparkling water &amp; soda</t>
        </is>
      </c>
      <c r="D1448" s="49">
        <f>IF('M5 Sparkling Water &amp; Soda'!F242="","",'M5 Sparkling Water &amp; Soda'!F242)</f>
        <v/>
      </c>
      <c r="E1448" s="52">
        <f>IF('M5 Sparkling Water &amp; Soda'!J242="","",'M5 Sparkling Water &amp; Soda'!J242)</f>
        <v/>
      </c>
      <c r="F1448" s="50">
        <f>IF('M5 Sparkling Water &amp; Soda'!K242="","",'M5 Sparkling Water &amp; Soda'!K242)</f>
        <v/>
      </c>
      <c r="G1448" s="49">
        <f>IF('M5 Sparkling Water &amp; Soda'!AM242="","",'M5 Sparkling Water &amp; Soda'!AM242)</f>
        <v/>
      </c>
      <c r="H1448" s="50">
        <f>IF('M5 Sparkling Water &amp; Soda'!N242="","",'M5 Sparkling Water &amp; Soda'!N242)</f>
        <v/>
      </c>
      <c r="I1448" s="34">
        <f>IF('M5 Sparkling Water &amp; Soda'!AJ242="","",'M5 Sparkling Water &amp; Soda'!AJ242)</f>
        <v/>
      </c>
      <c r="J1448" s="34" t="inlineStr">
        <is>
          <t>Capture live promo to assess.</t>
        </is>
      </c>
    </row>
    <row r="1449" ht="28" customHeight="1">
      <c r="A1449" s="34" t="inlineStr">
        <is>
          <t>San Pellegrino</t>
        </is>
      </c>
      <c r="B1449" s="34" t="inlineStr">
        <is>
          <t>Sanpellegrino Aranciata (Italian Sparkling Drink) | Limonata | 12 pack 330mL</t>
        </is>
      </c>
      <c r="C1449" s="34" t="inlineStr">
        <is>
          <t>5) Sparkling water &amp; soda</t>
        </is>
      </c>
      <c r="D1449" s="49">
        <f>IF('M5 Sparkling Water &amp; Soda'!F243="","",'M5 Sparkling Water &amp; Soda'!F243)</f>
        <v/>
      </c>
      <c r="E1449" s="52">
        <f>IF('M5 Sparkling Water &amp; Soda'!J243="","",'M5 Sparkling Water &amp; Soda'!J243)</f>
        <v/>
      </c>
      <c r="F1449" s="50">
        <f>IF('M5 Sparkling Water &amp; Soda'!K243="","",'M5 Sparkling Water &amp; Soda'!K243)</f>
        <v/>
      </c>
      <c r="G1449" s="49">
        <f>IF('M5 Sparkling Water &amp; Soda'!AM243="","",'M5 Sparkling Water &amp; Soda'!AM243)</f>
        <v/>
      </c>
      <c r="H1449" s="50">
        <f>IF('M5 Sparkling Water &amp; Soda'!N243="","",'M5 Sparkling Water &amp; Soda'!N243)</f>
        <v/>
      </c>
      <c r="I1449" s="34">
        <f>IF('M5 Sparkling Water &amp; Soda'!AJ243="","",'M5 Sparkling Water &amp; Soda'!AJ243)</f>
        <v/>
      </c>
      <c r="J1449" s="34" t="inlineStr">
        <is>
          <t>Capture live promo to assess.</t>
        </is>
      </c>
    </row>
    <row r="1450" ht="28" customHeight="1">
      <c r="A1450" s="34" t="inlineStr">
        <is>
          <t>San Pellegrino</t>
        </is>
      </c>
      <c r="B1450" s="34" t="inlineStr">
        <is>
          <t>Sanpellegrino Aranciata (Italian Sparkling Drink) | Limonata | 15 pack 330mL</t>
        </is>
      </c>
      <c r="C1450" s="34" t="inlineStr">
        <is>
          <t>5) Sparkling water &amp; soda</t>
        </is>
      </c>
      <c r="D1450" s="49">
        <f>IF('M5 Sparkling Water &amp; Soda'!F244="","",'M5 Sparkling Water &amp; Soda'!F244)</f>
        <v/>
      </c>
      <c r="E1450" s="52">
        <f>IF('M5 Sparkling Water &amp; Soda'!J244="","",'M5 Sparkling Water &amp; Soda'!J244)</f>
        <v/>
      </c>
      <c r="F1450" s="50">
        <f>IF('M5 Sparkling Water &amp; Soda'!K244="","",'M5 Sparkling Water &amp; Soda'!K244)</f>
        <v/>
      </c>
      <c r="G1450" s="49">
        <f>IF('M5 Sparkling Water &amp; Soda'!AM244="","",'M5 Sparkling Water &amp; Soda'!AM244)</f>
        <v/>
      </c>
      <c r="H1450" s="50">
        <f>IF('M5 Sparkling Water &amp; Soda'!N244="","",'M5 Sparkling Water &amp; Soda'!N244)</f>
        <v/>
      </c>
      <c r="I1450" s="34">
        <f>IF('M5 Sparkling Water &amp; Soda'!AJ244="","",'M5 Sparkling Water &amp; Soda'!AJ244)</f>
        <v/>
      </c>
      <c r="J1450" s="34" t="inlineStr">
        <is>
          <t>Capture live promo to assess.</t>
        </is>
      </c>
    </row>
    <row r="1451" ht="28" customHeight="1">
      <c r="A1451" s="34" t="inlineStr">
        <is>
          <t>San Pellegrino</t>
        </is>
      </c>
      <c r="B1451" s="34" t="inlineStr">
        <is>
          <t>Sanpellegrino Aranciata (Italian Sparkling Drink) | Limonata | 18 pack 330mL</t>
        </is>
      </c>
      <c r="C1451" s="34" t="inlineStr">
        <is>
          <t>5) Sparkling water &amp; soda</t>
        </is>
      </c>
      <c r="D1451" s="49">
        <f>IF('M5 Sparkling Water &amp; Soda'!F245="","",'M5 Sparkling Water &amp; Soda'!F245)</f>
        <v/>
      </c>
      <c r="E1451" s="52">
        <f>IF('M5 Sparkling Water &amp; Soda'!J245="","",'M5 Sparkling Water &amp; Soda'!J245)</f>
        <v/>
      </c>
      <c r="F1451" s="50">
        <f>IF('M5 Sparkling Water &amp; Soda'!K245="","",'M5 Sparkling Water &amp; Soda'!K245)</f>
        <v/>
      </c>
      <c r="G1451" s="49">
        <f>IF('M5 Sparkling Water &amp; Soda'!AM245="","",'M5 Sparkling Water &amp; Soda'!AM245)</f>
        <v/>
      </c>
      <c r="H1451" s="50">
        <f>IF('M5 Sparkling Water &amp; Soda'!N245="","",'M5 Sparkling Water &amp; Soda'!N245)</f>
        <v/>
      </c>
      <c r="I1451" s="34">
        <f>IF('M5 Sparkling Water &amp; Soda'!AJ245="","",'M5 Sparkling Water &amp; Soda'!AJ245)</f>
        <v/>
      </c>
      <c r="J1451" s="34" t="inlineStr">
        <is>
          <t>Capture live promo to assess.</t>
        </is>
      </c>
    </row>
    <row r="1452" ht="28" customHeight="1">
      <c r="A1452" s="34" t="inlineStr">
        <is>
          <t>San Pellegrino</t>
        </is>
      </c>
      <c r="B1452" s="34" t="inlineStr">
        <is>
          <t>Sanpellegrino Aranciata (Italian Sparkling Drink) | Limonata | 24 pack 330mL</t>
        </is>
      </c>
      <c r="C1452" s="34" t="inlineStr">
        <is>
          <t>5) Sparkling water &amp; soda</t>
        </is>
      </c>
      <c r="D1452" s="49">
        <f>IF('M5 Sparkling Water &amp; Soda'!F246="","",'M5 Sparkling Water &amp; Soda'!F246)</f>
        <v/>
      </c>
      <c r="E1452" s="52">
        <f>IF('M5 Sparkling Water &amp; Soda'!J246="","",'M5 Sparkling Water &amp; Soda'!J246)</f>
        <v/>
      </c>
      <c r="F1452" s="50">
        <f>IF('M5 Sparkling Water &amp; Soda'!K246="","",'M5 Sparkling Water &amp; Soda'!K246)</f>
        <v/>
      </c>
      <c r="G1452" s="49">
        <f>IF('M5 Sparkling Water &amp; Soda'!AM246="","",'M5 Sparkling Water &amp; Soda'!AM246)</f>
        <v/>
      </c>
      <c r="H1452" s="50">
        <f>IF('M5 Sparkling Water &amp; Soda'!N246="","",'M5 Sparkling Water &amp; Soda'!N246)</f>
        <v/>
      </c>
      <c r="I1452" s="34">
        <f>IF('M5 Sparkling Water &amp; Soda'!AJ246="","",'M5 Sparkling Water &amp; Soda'!AJ246)</f>
        <v/>
      </c>
      <c r="J1452" s="34" t="inlineStr">
        <is>
          <t>Capture live promo to assess.</t>
        </is>
      </c>
    </row>
    <row r="1453" ht="28" customHeight="1">
      <c r="A1453" s="34" t="inlineStr">
        <is>
          <t>San Pellegrino</t>
        </is>
      </c>
      <c r="B1453" s="34" t="inlineStr">
        <is>
          <t>Sanpellegrino Aranciata (Italian Sparkling Drink) | Pompelmo | single 330mL</t>
        </is>
      </c>
      <c r="C1453" s="34" t="inlineStr">
        <is>
          <t>5) Sparkling water &amp; soda</t>
        </is>
      </c>
      <c r="D1453" s="49">
        <f>IF('M5 Sparkling Water &amp; Soda'!F247="","",'M5 Sparkling Water &amp; Soda'!F247)</f>
        <v/>
      </c>
      <c r="E1453" s="52">
        <f>IF('M5 Sparkling Water &amp; Soda'!J247="","",'M5 Sparkling Water &amp; Soda'!J247)</f>
        <v/>
      </c>
      <c r="F1453" s="50">
        <f>IF('M5 Sparkling Water &amp; Soda'!K247="","",'M5 Sparkling Water &amp; Soda'!K247)</f>
        <v/>
      </c>
      <c r="G1453" s="49">
        <f>IF('M5 Sparkling Water &amp; Soda'!AM247="","",'M5 Sparkling Water &amp; Soda'!AM247)</f>
        <v/>
      </c>
      <c r="H1453" s="50">
        <f>IF('M5 Sparkling Water &amp; Soda'!N247="","",'M5 Sparkling Water &amp; Soda'!N247)</f>
        <v/>
      </c>
      <c r="I1453" s="34">
        <f>IF('M5 Sparkling Water &amp; Soda'!AJ247="","",'M5 Sparkling Water &amp; Soda'!AJ247)</f>
        <v/>
      </c>
      <c r="J1453" s="34" t="inlineStr">
        <is>
          <t>Capture live promo to assess.</t>
        </is>
      </c>
    </row>
    <row r="1454" ht="28" customHeight="1">
      <c r="A1454" s="34" t="inlineStr">
        <is>
          <t>San Pellegrino</t>
        </is>
      </c>
      <c r="B1454" s="34" t="inlineStr">
        <is>
          <t>Sanpellegrino Aranciata (Italian Sparkling Drink) | Pompelmo | 8 pack 330mL</t>
        </is>
      </c>
      <c r="C1454" s="34" t="inlineStr">
        <is>
          <t>5) Sparkling water &amp; soda</t>
        </is>
      </c>
      <c r="D1454" s="49">
        <f>IF('M5 Sparkling Water &amp; Soda'!F248="","",'M5 Sparkling Water &amp; Soda'!F248)</f>
        <v/>
      </c>
      <c r="E1454" s="52">
        <f>IF('M5 Sparkling Water &amp; Soda'!J248="","",'M5 Sparkling Water &amp; Soda'!J248)</f>
        <v/>
      </c>
      <c r="F1454" s="50">
        <f>IF('M5 Sparkling Water &amp; Soda'!K248="","",'M5 Sparkling Water &amp; Soda'!K248)</f>
        <v/>
      </c>
      <c r="G1454" s="49">
        <f>IF('M5 Sparkling Water &amp; Soda'!AM248="","",'M5 Sparkling Water &amp; Soda'!AM248)</f>
        <v/>
      </c>
      <c r="H1454" s="50">
        <f>IF('M5 Sparkling Water &amp; Soda'!N248="","",'M5 Sparkling Water &amp; Soda'!N248)</f>
        <v/>
      </c>
      <c r="I1454" s="34">
        <f>IF('M5 Sparkling Water &amp; Soda'!AJ248="","",'M5 Sparkling Water &amp; Soda'!AJ248)</f>
        <v/>
      </c>
      <c r="J1454" s="34" t="inlineStr">
        <is>
          <t>Capture live promo to assess.</t>
        </is>
      </c>
    </row>
    <row r="1455" ht="28" customHeight="1">
      <c r="A1455" s="34" t="inlineStr">
        <is>
          <t>San Pellegrino</t>
        </is>
      </c>
      <c r="B1455" s="34" t="inlineStr">
        <is>
          <t>Sanpellegrino Aranciata (Italian Sparkling Drink) | Pompelmo | 12 pack 330mL</t>
        </is>
      </c>
      <c r="C1455" s="34" t="inlineStr">
        <is>
          <t>5) Sparkling water &amp; soda</t>
        </is>
      </c>
      <c r="D1455" s="49">
        <f>IF('M5 Sparkling Water &amp; Soda'!F249="","",'M5 Sparkling Water &amp; Soda'!F249)</f>
        <v/>
      </c>
      <c r="E1455" s="52">
        <f>IF('M5 Sparkling Water &amp; Soda'!J249="","",'M5 Sparkling Water &amp; Soda'!J249)</f>
        <v/>
      </c>
      <c r="F1455" s="50">
        <f>IF('M5 Sparkling Water &amp; Soda'!K249="","",'M5 Sparkling Water &amp; Soda'!K249)</f>
        <v/>
      </c>
      <c r="G1455" s="49">
        <f>IF('M5 Sparkling Water &amp; Soda'!AM249="","",'M5 Sparkling Water &amp; Soda'!AM249)</f>
        <v/>
      </c>
      <c r="H1455" s="50">
        <f>IF('M5 Sparkling Water &amp; Soda'!N249="","",'M5 Sparkling Water &amp; Soda'!N249)</f>
        <v/>
      </c>
      <c r="I1455" s="34">
        <f>IF('M5 Sparkling Water &amp; Soda'!AJ249="","",'M5 Sparkling Water &amp; Soda'!AJ249)</f>
        <v/>
      </c>
      <c r="J1455" s="34" t="inlineStr">
        <is>
          <t>Capture live promo to assess.</t>
        </is>
      </c>
    </row>
    <row r="1456" ht="28" customHeight="1">
      <c r="A1456" s="34" t="inlineStr">
        <is>
          <t>San Pellegrino</t>
        </is>
      </c>
      <c r="B1456" s="34" t="inlineStr">
        <is>
          <t>Sanpellegrino Aranciata (Italian Sparkling Drink) | Pompelmo | 15 pack 330mL</t>
        </is>
      </c>
      <c r="C1456" s="34" t="inlineStr">
        <is>
          <t>5) Sparkling water &amp; soda</t>
        </is>
      </c>
      <c r="D1456" s="49">
        <f>IF('M5 Sparkling Water &amp; Soda'!F250="","",'M5 Sparkling Water &amp; Soda'!F250)</f>
        <v/>
      </c>
      <c r="E1456" s="52">
        <f>IF('M5 Sparkling Water &amp; Soda'!J250="","",'M5 Sparkling Water &amp; Soda'!J250)</f>
        <v/>
      </c>
      <c r="F1456" s="50">
        <f>IF('M5 Sparkling Water &amp; Soda'!K250="","",'M5 Sparkling Water &amp; Soda'!K250)</f>
        <v/>
      </c>
      <c r="G1456" s="49">
        <f>IF('M5 Sparkling Water &amp; Soda'!AM250="","",'M5 Sparkling Water &amp; Soda'!AM250)</f>
        <v/>
      </c>
      <c r="H1456" s="50">
        <f>IF('M5 Sparkling Water &amp; Soda'!N250="","",'M5 Sparkling Water &amp; Soda'!N250)</f>
        <v/>
      </c>
      <c r="I1456" s="34">
        <f>IF('M5 Sparkling Water &amp; Soda'!AJ250="","",'M5 Sparkling Water &amp; Soda'!AJ250)</f>
        <v/>
      </c>
      <c r="J1456" s="34" t="inlineStr">
        <is>
          <t>Capture live promo to assess.</t>
        </is>
      </c>
    </row>
    <row r="1457" ht="28" customHeight="1">
      <c r="A1457" s="34" t="inlineStr">
        <is>
          <t>San Pellegrino</t>
        </is>
      </c>
      <c r="B1457" s="34" t="inlineStr">
        <is>
          <t>Sanpellegrino Aranciata (Italian Sparkling Drink) | Pompelmo | 18 pack 330mL</t>
        </is>
      </c>
      <c r="C1457" s="34" t="inlineStr">
        <is>
          <t>5) Sparkling water &amp; soda</t>
        </is>
      </c>
      <c r="D1457" s="49">
        <f>IF('M5 Sparkling Water &amp; Soda'!F251="","",'M5 Sparkling Water &amp; Soda'!F251)</f>
        <v/>
      </c>
      <c r="E1457" s="52">
        <f>IF('M5 Sparkling Water &amp; Soda'!J251="","",'M5 Sparkling Water &amp; Soda'!J251)</f>
        <v/>
      </c>
      <c r="F1457" s="50">
        <f>IF('M5 Sparkling Water &amp; Soda'!K251="","",'M5 Sparkling Water &amp; Soda'!K251)</f>
        <v/>
      </c>
      <c r="G1457" s="49">
        <f>IF('M5 Sparkling Water &amp; Soda'!AM251="","",'M5 Sparkling Water &amp; Soda'!AM251)</f>
        <v/>
      </c>
      <c r="H1457" s="50">
        <f>IF('M5 Sparkling Water &amp; Soda'!N251="","",'M5 Sparkling Water &amp; Soda'!N251)</f>
        <v/>
      </c>
      <c r="I1457" s="34">
        <f>IF('M5 Sparkling Water &amp; Soda'!AJ251="","",'M5 Sparkling Water &amp; Soda'!AJ251)</f>
        <v/>
      </c>
      <c r="J1457" s="34" t="inlineStr">
        <is>
          <t>Capture live promo to assess.</t>
        </is>
      </c>
    </row>
    <row r="1458" ht="28" customHeight="1">
      <c r="A1458" s="34" t="inlineStr">
        <is>
          <t>San Pellegrino</t>
        </is>
      </c>
      <c r="B1458" s="34" t="inlineStr">
        <is>
          <t>Sanpellegrino Aranciata (Italian Sparkling Drink) | Pompelmo | 24 pack 330mL</t>
        </is>
      </c>
      <c r="C1458" s="34" t="inlineStr">
        <is>
          <t>5) Sparkling water &amp; soda</t>
        </is>
      </c>
      <c r="D1458" s="49">
        <f>IF('M5 Sparkling Water &amp; Soda'!F252="","",'M5 Sparkling Water &amp; Soda'!F252)</f>
        <v/>
      </c>
      <c r="E1458" s="52">
        <f>IF('M5 Sparkling Water &amp; Soda'!J252="","",'M5 Sparkling Water &amp; Soda'!J252)</f>
        <v/>
      </c>
      <c r="F1458" s="50">
        <f>IF('M5 Sparkling Water &amp; Soda'!K252="","",'M5 Sparkling Water &amp; Soda'!K252)</f>
        <v/>
      </c>
      <c r="G1458" s="49">
        <f>IF('M5 Sparkling Water &amp; Soda'!AM252="","",'M5 Sparkling Water &amp; Soda'!AM252)</f>
        <v/>
      </c>
      <c r="H1458" s="50">
        <f>IF('M5 Sparkling Water &amp; Soda'!N252="","",'M5 Sparkling Water &amp; Soda'!N252)</f>
        <v/>
      </c>
      <c r="I1458" s="34">
        <f>IF('M5 Sparkling Water &amp; Soda'!AJ252="","",'M5 Sparkling Water &amp; Soda'!AJ252)</f>
        <v/>
      </c>
      <c r="J1458" s="34" t="inlineStr">
        <is>
          <t>Capture live promo to assess.</t>
        </is>
      </c>
    </row>
    <row r="1459" ht="28" customHeight="1">
      <c r="A1459" s="34" t="inlineStr">
        <is>
          <t>San Pellegrino</t>
        </is>
      </c>
      <c r="B1459" s="34" t="inlineStr">
        <is>
          <t>Sanpellegrino Aranciata (Italian Sparkling Drink) | Melograno e Arancia | single 330mL</t>
        </is>
      </c>
      <c r="C1459" s="34" t="inlineStr">
        <is>
          <t>5) Sparkling water &amp; soda</t>
        </is>
      </c>
      <c r="D1459" s="49">
        <f>IF('M5 Sparkling Water &amp; Soda'!F253="","",'M5 Sparkling Water &amp; Soda'!F253)</f>
        <v/>
      </c>
      <c r="E1459" s="52">
        <f>IF('M5 Sparkling Water &amp; Soda'!J253="","",'M5 Sparkling Water &amp; Soda'!J253)</f>
        <v/>
      </c>
      <c r="F1459" s="50">
        <f>IF('M5 Sparkling Water &amp; Soda'!K253="","",'M5 Sparkling Water &amp; Soda'!K253)</f>
        <v/>
      </c>
      <c r="G1459" s="49">
        <f>IF('M5 Sparkling Water &amp; Soda'!AM253="","",'M5 Sparkling Water &amp; Soda'!AM253)</f>
        <v/>
      </c>
      <c r="H1459" s="50">
        <f>IF('M5 Sparkling Water &amp; Soda'!N253="","",'M5 Sparkling Water &amp; Soda'!N253)</f>
        <v/>
      </c>
      <c r="I1459" s="34">
        <f>IF('M5 Sparkling Water &amp; Soda'!AJ253="","",'M5 Sparkling Water &amp; Soda'!AJ253)</f>
        <v/>
      </c>
      <c r="J1459" s="34" t="inlineStr">
        <is>
          <t>Capture live promo to assess.</t>
        </is>
      </c>
    </row>
    <row r="1460" ht="28" customHeight="1">
      <c r="A1460" s="34" t="inlineStr">
        <is>
          <t>San Pellegrino</t>
        </is>
      </c>
      <c r="B1460" s="34" t="inlineStr">
        <is>
          <t>Sanpellegrino Aranciata (Italian Sparkling Drink) | Melograno e Arancia | 8 pack 330mL</t>
        </is>
      </c>
      <c r="C1460" s="34" t="inlineStr">
        <is>
          <t>5) Sparkling water &amp; soda</t>
        </is>
      </c>
      <c r="D1460" s="49">
        <f>IF('M5 Sparkling Water &amp; Soda'!F254="","",'M5 Sparkling Water &amp; Soda'!F254)</f>
        <v/>
      </c>
      <c r="E1460" s="52">
        <f>IF('M5 Sparkling Water &amp; Soda'!J254="","",'M5 Sparkling Water &amp; Soda'!J254)</f>
        <v/>
      </c>
      <c r="F1460" s="50">
        <f>IF('M5 Sparkling Water &amp; Soda'!K254="","",'M5 Sparkling Water &amp; Soda'!K254)</f>
        <v/>
      </c>
      <c r="G1460" s="49">
        <f>IF('M5 Sparkling Water &amp; Soda'!AM254="","",'M5 Sparkling Water &amp; Soda'!AM254)</f>
        <v/>
      </c>
      <c r="H1460" s="50">
        <f>IF('M5 Sparkling Water &amp; Soda'!N254="","",'M5 Sparkling Water &amp; Soda'!N254)</f>
        <v/>
      </c>
      <c r="I1460" s="34">
        <f>IF('M5 Sparkling Water &amp; Soda'!AJ254="","",'M5 Sparkling Water &amp; Soda'!AJ254)</f>
        <v/>
      </c>
      <c r="J1460" s="34" t="inlineStr">
        <is>
          <t>Capture live promo to assess.</t>
        </is>
      </c>
    </row>
    <row r="1461" ht="28" customHeight="1">
      <c r="A1461" s="34" t="inlineStr">
        <is>
          <t>San Pellegrino</t>
        </is>
      </c>
      <c r="B1461" s="34" t="inlineStr">
        <is>
          <t>Sanpellegrino Aranciata (Italian Sparkling Drink) | Melograno e Arancia | 12 pack 330mL</t>
        </is>
      </c>
      <c r="C1461" s="34" t="inlineStr">
        <is>
          <t>5) Sparkling water &amp; soda</t>
        </is>
      </c>
      <c r="D1461" s="49">
        <f>IF('M5 Sparkling Water &amp; Soda'!F255="","",'M5 Sparkling Water &amp; Soda'!F255)</f>
        <v/>
      </c>
      <c r="E1461" s="52">
        <f>IF('M5 Sparkling Water &amp; Soda'!J255="","",'M5 Sparkling Water &amp; Soda'!J255)</f>
        <v/>
      </c>
      <c r="F1461" s="50">
        <f>IF('M5 Sparkling Water &amp; Soda'!K255="","",'M5 Sparkling Water &amp; Soda'!K255)</f>
        <v/>
      </c>
      <c r="G1461" s="49">
        <f>IF('M5 Sparkling Water &amp; Soda'!AM255="","",'M5 Sparkling Water &amp; Soda'!AM255)</f>
        <v/>
      </c>
      <c r="H1461" s="50">
        <f>IF('M5 Sparkling Water &amp; Soda'!N255="","",'M5 Sparkling Water &amp; Soda'!N255)</f>
        <v/>
      </c>
      <c r="I1461" s="34">
        <f>IF('M5 Sparkling Water &amp; Soda'!AJ255="","",'M5 Sparkling Water &amp; Soda'!AJ255)</f>
        <v/>
      </c>
      <c r="J1461" s="34" t="inlineStr">
        <is>
          <t>Capture live promo to assess.</t>
        </is>
      </c>
    </row>
    <row r="1462" ht="28" customHeight="1">
      <c r="A1462" s="34" t="inlineStr">
        <is>
          <t>San Pellegrino</t>
        </is>
      </c>
      <c r="B1462" s="34" t="inlineStr">
        <is>
          <t>Sanpellegrino Aranciata (Italian Sparkling Drink) | Melograno e Arancia | 15 pack 330mL</t>
        </is>
      </c>
      <c r="C1462" s="34" t="inlineStr">
        <is>
          <t>5) Sparkling water &amp; soda</t>
        </is>
      </c>
      <c r="D1462" s="49">
        <f>IF('M5 Sparkling Water &amp; Soda'!F256="","",'M5 Sparkling Water &amp; Soda'!F256)</f>
        <v/>
      </c>
      <c r="E1462" s="52">
        <f>IF('M5 Sparkling Water &amp; Soda'!J256="","",'M5 Sparkling Water &amp; Soda'!J256)</f>
        <v/>
      </c>
      <c r="F1462" s="50">
        <f>IF('M5 Sparkling Water &amp; Soda'!K256="","",'M5 Sparkling Water &amp; Soda'!K256)</f>
        <v/>
      </c>
      <c r="G1462" s="49">
        <f>IF('M5 Sparkling Water &amp; Soda'!AM256="","",'M5 Sparkling Water &amp; Soda'!AM256)</f>
        <v/>
      </c>
      <c r="H1462" s="50">
        <f>IF('M5 Sparkling Water &amp; Soda'!N256="","",'M5 Sparkling Water &amp; Soda'!N256)</f>
        <v/>
      </c>
      <c r="I1462" s="34">
        <f>IF('M5 Sparkling Water &amp; Soda'!AJ256="","",'M5 Sparkling Water &amp; Soda'!AJ256)</f>
        <v/>
      </c>
      <c r="J1462" s="34" t="inlineStr">
        <is>
          <t>Capture live promo to assess.</t>
        </is>
      </c>
    </row>
    <row r="1463" ht="28" customHeight="1">
      <c r="A1463" s="34" t="inlineStr">
        <is>
          <t>San Pellegrino</t>
        </is>
      </c>
      <c r="B1463" s="34" t="inlineStr">
        <is>
          <t>Sanpellegrino Aranciata (Italian Sparkling Drink) | Melograno e Arancia | 18 pack 330mL</t>
        </is>
      </c>
      <c r="C1463" s="34" t="inlineStr">
        <is>
          <t>5) Sparkling water &amp; soda</t>
        </is>
      </c>
      <c r="D1463" s="49">
        <f>IF('M5 Sparkling Water &amp; Soda'!F257="","",'M5 Sparkling Water &amp; Soda'!F257)</f>
        <v/>
      </c>
      <c r="E1463" s="52">
        <f>IF('M5 Sparkling Water &amp; Soda'!J257="","",'M5 Sparkling Water &amp; Soda'!J257)</f>
        <v/>
      </c>
      <c r="F1463" s="50">
        <f>IF('M5 Sparkling Water &amp; Soda'!K257="","",'M5 Sparkling Water &amp; Soda'!K257)</f>
        <v/>
      </c>
      <c r="G1463" s="49">
        <f>IF('M5 Sparkling Water &amp; Soda'!AM257="","",'M5 Sparkling Water &amp; Soda'!AM257)</f>
        <v/>
      </c>
      <c r="H1463" s="50">
        <f>IF('M5 Sparkling Water &amp; Soda'!N257="","",'M5 Sparkling Water &amp; Soda'!N257)</f>
        <v/>
      </c>
      <c r="I1463" s="34">
        <f>IF('M5 Sparkling Water &amp; Soda'!AJ257="","",'M5 Sparkling Water &amp; Soda'!AJ257)</f>
        <v/>
      </c>
      <c r="J1463" s="34" t="inlineStr">
        <is>
          <t>Capture live promo to assess.</t>
        </is>
      </c>
    </row>
    <row r="1464" ht="28" customHeight="1">
      <c r="A1464" s="34" t="inlineStr">
        <is>
          <t>San Pellegrino</t>
        </is>
      </c>
      <c r="B1464" s="34" t="inlineStr">
        <is>
          <t>Sanpellegrino Aranciata (Italian Sparkling Drink) | Melograno e Arancia | 24 pack 330mL</t>
        </is>
      </c>
      <c r="C1464" s="34" t="inlineStr">
        <is>
          <t>5) Sparkling water &amp; soda</t>
        </is>
      </c>
      <c r="D1464" s="49">
        <f>IF('M5 Sparkling Water &amp; Soda'!F258="","",'M5 Sparkling Water &amp; Soda'!F258)</f>
        <v/>
      </c>
      <c r="E1464" s="52">
        <f>IF('M5 Sparkling Water &amp; Soda'!J258="","",'M5 Sparkling Water &amp; Soda'!J258)</f>
        <v/>
      </c>
      <c r="F1464" s="50">
        <f>IF('M5 Sparkling Water &amp; Soda'!K258="","",'M5 Sparkling Water &amp; Soda'!K258)</f>
        <v/>
      </c>
      <c r="G1464" s="49">
        <f>IF('M5 Sparkling Water &amp; Soda'!AM258="","",'M5 Sparkling Water &amp; Soda'!AM258)</f>
        <v/>
      </c>
      <c r="H1464" s="50">
        <f>IF('M5 Sparkling Water &amp; Soda'!N258="","",'M5 Sparkling Water &amp; Soda'!N258)</f>
        <v/>
      </c>
      <c r="I1464" s="34">
        <f>IF('M5 Sparkling Water &amp; Soda'!AJ258="","",'M5 Sparkling Water &amp; Soda'!AJ258)</f>
        <v/>
      </c>
      <c r="J1464" s="34" t="inlineStr">
        <is>
          <t>Capture live promo to assess.</t>
        </is>
      </c>
    </row>
    <row r="1465" ht="28" customHeight="1">
      <c r="A1465" s="34" t="inlineStr">
        <is>
          <t>Liquid Death</t>
        </is>
      </c>
      <c r="B1465" s="34" t="inlineStr">
        <is>
          <t>Liquid Death Sparkling Water | Severed Lime | single 500mL</t>
        </is>
      </c>
      <c r="C1465" s="34" t="inlineStr">
        <is>
          <t>5) Sparkling water &amp; soda</t>
        </is>
      </c>
      <c r="D1465" s="49">
        <f>IF('M5 Sparkling Water &amp; Soda'!F259="","",'M5 Sparkling Water &amp; Soda'!F259)</f>
        <v/>
      </c>
      <c r="E1465" s="52">
        <f>IF('M5 Sparkling Water &amp; Soda'!J259="","",'M5 Sparkling Water &amp; Soda'!J259)</f>
        <v/>
      </c>
      <c r="F1465" s="50">
        <f>IF('M5 Sparkling Water &amp; Soda'!K259="","",'M5 Sparkling Water &amp; Soda'!K259)</f>
        <v/>
      </c>
      <c r="G1465" s="49">
        <f>IF('M5 Sparkling Water &amp; Soda'!AM259="","",'M5 Sparkling Water &amp; Soda'!AM259)</f>
        <v/>
      </c>
      <c r="H1465" s="50">
        <f>IF('M5 Sparkling Water &amp; Soda'!N259="","",'M5 Sparkling Water &amp; Soda'!N259)</f>
        <v/>
      </c>
      <c r="I1465" s="34">
        <f>IF('M5 Sparkling Water &amp; Soda'!AJ259="","",'M5 Sparkling Water &amp; Soda'!AJ259)</f>
        <v/>
      </c>
      <c r="J1465" s="34" t="inlineStr">
        <is>
          <t>Brand premium; bundles/merch over price cuts.</t>
        </is>
      </c>
    </row>
    <row r="1466" ht="28" customHeight="1">
      <c r="A1466" s="34" t="inlineStr">
        <is>
          <t>Liquid Death</t>
        </is>
      </c>
      <c r="B1466" s="34" t="inlineStr">
        <is>
          <t>Liquid Death Sparkling Water | Severed Lime | 8 pack 500mL</t>
        </is>
      </c>
      <c r="C1466" s="34" t="inlineStr">
        <is>
          <t>5) Sparkling water &amp; soda</t>
        </is>
      </c>
      <c r="D1466" s="49">
        <f>IF('M5 Sparkling Water &amp; Soda'!F260="","",'M5 Sparkling Water &amp; Soda'!F260)</f>
        <v/>
      </c>
      <c r="E1466" s="52">
        <f>IF('M5 Sparkling Water &amp; Soda'!J260="","",'M5 Sparkling Water &amp; Soda'!J260)</f>
        <v/>
      </c>
      <c r="F1466" s="50">
        <f>IF('M5 Sparkling Water &amp; Soda'!K260="","",'M5 Sparkling Water &amp; Soda'!K260)</f>
        <v/>
      </c>
      <c r="G1466" s="49">
        <f>IF('M5 Sparkling Water &amp; Soda'!AM260="","",'M5 Sparkling Water &amp; Soda'!AM260)</f>
        <v/>
      </c>
      <c r="H1466" s="50">
        <f>IF('M5 Sparkling Water &amp; Soda'!N260="","",'M5 Sparkling Water &amp; Soda'!N260)</f>
        <v/>
      </c>
      <c r="I1466" s="34">
        <f>IF('M5 Sparkling Water &amp; Soda'!AJ260="","",'M5 Sparkling Water &amp; Soda'!AJ260)</f>
        <v/>
      </c>
      <c r="J1466" s="34" t="inlineStr">
        <is>
          <t>Brand premium; bundles/merch over price cuts.</t>
        </is>
      </c>
    </row>
    <row r="1467" ht="28" customHeight="1">
      <c r="A1467" s="34" t="inlineStr">
        <is>
          <t>Liquid Death</t>
        </is>
      </c>
      <c r="B1467" s="34" t="inlineStr">
        <is>
          <t>Liquid Death Sparkling Water | Severed Lime | 12 pack 500mL</t>
        </is>
      </c>
      <c r="C1467" s="34" t="inlineStr">
        <is>
          <t>5) Sparkling water &amp; soda</t>
        </is>
      </c>
      <c r="D1467" s="49">
        <f>IF('M5 Sparkling Water &amp; Soda'!F261="","",'M5 Sparkling Water &amp; Soda'!F261)</f>
        <v/>
      </c>
      <c r="E1467" s="52">
        <f>IF('M5 Sparkling Water &amp; Soda'!J261="","",'M5 Sparkling Water &amp; Soda'!J261)</f>
        <v/>
      </c>
      <c r="F1467" s="50">
        <f>IF('M5 Sparkling Water &amp; Soda'!K261="","",'M5 Sparkling Water &amp; Soda'!K261)</f>
        <v/>
      </c>
      <c r="G1467" s="49">
        <f>IF('M5 Sparkling Water &amp; Soda'!AM261="","",'M5 Sparkling Water &amp; Soda'!AM261)</f>
        <v/>
      </c>
      <c r="H1467" s="50">
        <f>IF('M5 Sparkling Water &amp; Soda'!N261="","",'M5 Sparkling Water &amp; Soda'!N261)</f>
        <v/>
      </c>
      <c r="I1467" s="34">
        <f>IF('M5 Sparkling Water &amp; Soda'!AJ261="","",'M5 Sparkling Water &amp; Soda'!AJ261)</f>
        <v/>
      </c>
      <c r="J1467" s="34" t="inlineStr">
        <is>
          <t>Brand premium; bundles/merch over price cuts.</t>
        </is>
      </c>
    </row>
    <row r="1468" ht="28" customHeight="1">
      <c r="A1468" s="34" t="inlineStr">
        <is>
          <t>Liquid Death</t>
        </is>
      </c>
      <c r="B1468" s="34" t="inlineStr">
        <is>
          <t>Liquid Death Sparkling Water | Severed Lime | 18 pack 500mL</t>
        </is>
      </c>
      <c r="C1468" s="34" t="inlineStr">
        <is>
          <t>5) Sparkling water &amp; soda</t>
        </is>
      </c>
      <c r="D1468" s="49">
        <f>IF('M5 Sparkling Water &amp; Soda'!F262="","",'M5 Sparkling Water &amp; Soda'!F262)</f>
        <v/>
      </c>
      <c r="E1468" s="52">
        <f>IF('M5 Sparkling Water &amp; Soda'!J262="","",'M5 Sparkling Water &amp; Soda'!J262)</f>
        <v/>
      </c>
      <c r="F1468" s="50">
        <f>IF('M5 Sparkling Water &amp; Soda'!K262="","",'M5 Sparkling Water &amp; Soda'!K262)</f>
        <v/>
      </c>
      <c r="G1468" s="49">
        <f>IF('M5 Sparkling Water &amp; Soda'!AM262="","",'M5 Sparkling Water &amp; Soda'!AM262)</f>
        <v/>
      </c>
      <c r="H1468" s="50">
        <f>IF('M5 Sparkling Water &amp; Soda'!N262="","",'M5 Sparkling Water &amp; Soda'!N262)</f>
        <v/>
      </c>
      <c r="I1468" s="34">
        <f>IF('M5 Sparkling Water &amp; Soda'!AJ262="","",'M5 Sparkling Water &amp; Soda'!AJ262)</f>
        <v/>
      </c>
      <c r="J1468" s="34" t="inlineStr">
        <is>
          <t>Brand premium; bundles/merch over price cuts.</t>
        </is>
      </c>
    </row>
    <row r="1469" ht="28" customHeight="1">
      <c r="A1469" s="34" t="inlineStr">
        <is>
          <t>Liquid Death</t>
        </is>
      </c>
      <c r="B1469" s="34" t="inlineStr">
        <is>
          <t>Liquid Death Sparkling Water | Severed Lime | 24 pack 500mL</t>
        </is>
      </c>
      <c r="C1469" s="34" t="inlineStr">
        <is>
          <t>5) Sparkling water &amp; soda</t>
        </is>
      </c>
      <c r="D1469" s="49">
        <f>IF('M5 Sparkling Water &amp; Soda'!F263="","",'M5 Sparkling Water &amp; Soda'!F263)</f>
        <v/>
      </c>
      <c r="E1469" s="52">
        <f>IF('M5 Sparkling Water &amp; Soda'!J263="","",'M5 Sparkling Water &amp; Soda'!J263)</f>
        <v/>
      </c>
      <c r="F1469" s="50">
        <f>IF('M5 Sparkling Water &amp; Soda'!K263="","",'M5 Sparkling Water &amp; Soda'!K263)</f>
        <v/>
      </c>
      <c r="G1469" s="49">
        <f>IF('M5 Sparkling Water &amp; Soda'!AM263="","",'M5 Sparkling Water &amp; Soda'!AM263)</f>
        <v/>
      </c>
      <c r="H1469" s="50">
        <f>IF('M5 Sparkling Water &amp; Soda'!N263="","",'M5 Sparkling Water &amp; Soda'!N263)</f>
        <v/>
      </c>
      <c r="I1469" s="34">
        <f>IF('M5 Sparkling Water &amp; Soda'!AJ263="","",'M5 Sparkling Water &amp; Soda'!AJ263)</f>
        <v/>
      </c>
      <c r="J1469" s="34" t="inlineStr">
        <is>
          <t>Brand premium; bundles/merch over price cuts.</t>
        </is>
      </c>
    </row>
    <row r="1470" ht="28" customHeight="1">
      <c r="A1470" s="34" t="inlineStr">
        <is>
          <t>Liquid Death</t>
        </is>
      </c>
      <c r="B1470" s="34" t="inlineStr">
        <is>
          <t>Liquid Death Sparkling Water | Mango Chainsaw | single 500mL</t>
        </is>
      </c>
      <c r="C1470" s="34" t="inlineStr">
        <is>
          <t>5) Sparkling water &amp; soda</t>
        </is>
      </c>
      <c r="D1470" s="49">
        <f>IF('M5 Sparkling Water &amp; Soda'!F264="","",'M5 Sparkling Water &amp; Soda'!F264)</f>
        <v/>
      </c>
      <c r="E1470" s="52">
        <f>IF('M5 Sparkling Water &amp; Soda'!J264="","",'M5 Sparkling Water &amp; Soda'!J264)</f>
        <v/>
      </c>
      <c r="F1470" s="50">
        <f>IF('M5 Sparkling Water &amp; Soda'!K264="","",'M5 Sparkling Water &amp; Soda'!K264)</f>
        <v/>
      </c>
      <c r="G1470" s="49">
        <f>IF('M5 Sparkling Water &amp; Soda'!AM264="","",'M5 Sparkling Water &amp; Soda'!AM264)</f>
        <v/>
      </c>
      <c r="H1470" s="50">
        <f>IF('M5 Sparkling Water &amp; Soda'!N264="","",'M5 Sparkling Water &amp; Soda'!N264)</f>
        <v/>
      </c>
      <c r="I1470" s="34">
        <f>IF('M5 Sparkling Water &amp; Soda'!AJ264="","",'M5 Sparkling Water &amp; Soda'!AJ264)</f>
        <v/>
      </c>
      <c r="J1470" s="34" t="inlineStr">
        <is>
          <t>Brand premium; bundles/merch over price cuts.</t>
        </is>
      </c>
    </row>
    <row r="1471" ht="28" customHeight="1">
      <c r="A1471" s="34" t="inlineStr">
        <is>
          <t>Liquid Death</t>
        </is>
      </c>
      <c r="B1471" s="34" t="inlineStr">
        <is>
          <t>Liquid Death Sparkling Water | Mango Chainsaw | 8 pack 500mL</t>
        </is>
      </c>
      <c r="C1471" s="34" t="inlineStr">
        <is>
          <t>5) Sparkling water &amp; soda</t>
        </is>
      </c>
      <c r="D1471" s="49">
        <f>IF('M5 Sparkling Water &amp; Soda'!F265="","",'M5 Sparkling Water &amp; Soda'!F265)</f>
        <v/>
      </c>
      <c r="E1471" s="52">
        <f>IF('M5 Sparkling Water &amp; Soda'!J265="","",'M5 Sparkling Water &amp; Soda'!J265)</f>
        <v/>
      </c>
      <c r="F1471" s="50">
        <f>IF('M5 Sparkling Water &amp; Soda'!K265="","",'M5 Sparkling Water &amp; Soda'!K265)</f>
        <v/>
      </c>
      <c r="G1471" s="49">
        <f>IF('M5 Sparkling Water &amp; Soda'!AM265="","",'M5 Sparkling Water &amp; Soda'!AM265)</f>
        <v/>
      </c>
      <c r="H1471" s="50">
        <f>IF('M5 Sparkling Water &amp; Soda'!N265="","",'M5 Sparkling Water &amp; Soda'!N265)</f>
        <v/>
      </c>
      <c r="I1471" s="34">
        <f>IF('M5 Sparkling Water &amp; Soda'!AJ265="","",'M5 Sparkling Water &amp; Soda'!AJ265)</f>
        <v/>
      </c>
      <c r="J1471" s="34" t="inlineStr">
        <is>
          <t>Brand premium; bundles/merch over price cuts.</t>
        </is>
      </c>
    </row>
    <row r="1472" ht="28" customHeight="1">
      <c r="A1472" s="34" t="inlineStr">
        <is>
          <t>Liquid Death</t>
        </is>
      </c>
      <c r="B1472" s="34" t="inlineStr">
        <is>
          <t>Liquid Death Sparkling Water | Mango Chainsaw | 12 pack 500mL</t>
        </is>
      </c>
      <c r="C1472" s="34" t="inlineStr">
        <is>
          <t>5) Sparkling water &amp; soda</t>
        </is>
      </c>
      <c r="D1472" s="49">
        <f>IF('M5 Sparkling Water &amp; Soda'!F266="","",'M5 Sparkling Water &amp; Soda'!F266)</f>
        <v/>
      </c>
      <c r="E1472" s="52">
        <f>IF('M5 Sparkling Water &amp; Soda'!J266="","",'M5 Sparkling Water &amp; Soda'!J266)</f>
        <v/>
      </c>
      <c r="F1472" s="50">
        <f>IF('M5 Sparkling Water &amp; Soda'!K266="","",'M5 Sparkling Water &amp; Soda'!K266)</f>
        <v/>
      </c>
      <c r="G1472" s="49">
        <f>IF('M5 Sparkling Water &amp; Soda'!AM266="","",'M5 Sparkling Water &amp; Soda'!AM266)</f>
        <v/>
      </c>
      <c r="H1472" s="50">
        <f>IF('M5 Sparkling Water &amp; Soda'!N266="","",'M5 Sparkling Water &amp; Soda'!N266)</f>
        <v/>
      </c>
      <c r="I1472" s="34">
        <f>IF('M5 Sparkling Water &amp; Soda'!AJ266="","",'M5 Sparkling Water &amp; Soda'!AJ266)</f>
        <v/>
      </c>
      <c r="J1472" s="34" t="inlineStr">
        <is>
          <t>Brand premium; bundles/merch over price cuts.</t>
        </is>
      </c>
    </row>
    <row r="1473" ht="28" customHeight="1">
      <c r="A1473" s="34" t="inlineStr">
        <is>
          <t>Liquid Death</t>
        </is>
      </c>
      <c r="B1473" s="34" t="inlineStr">
        <is>
          <t>Liquid Death Sparkling Water | Mango Chainsaw | 18 pack 500mL</t>
        </is>
      </c>
      <c r="C1473" s="34" t="inlineStr">
        <is>
          <t>5) Sparkling water &amp; soda</t>
        </is>
      </c>
      <c r="D1473" s="49">
        <f>IF('M5 Sparkling Water &amp; Soda'!F267="","",'M5 Sparkling Water &amp; Soda'!F267)</f>
        <v/>
      </c>
      <c r="E1473" s="52">
        <f>IF('M5 Sparkling Water &amp; Soda'!J267="","",'M5 Sparkling Water &amp; Soda'!J267)</f>
        <v/>
      </c>
      <c r="F1473" s="50">
        <f>IF('M5 Sparkling Water &amp; Soda'!K267="","",'M5 Sparkling Water &amp; Soda'!K267)</f>
        <v/>
      </c>
      <c r="G1473" s="49">
        <f>IF('M5 Sparkling Water &amp; Soda'!AM267="","",'M5 Sparkling Water &amp; Soda'!AM267)</f>
        <v/>
      </c>
      <c r="H1473" s="50">
        <f>IF('M5 Sparkling Water &amp; Soda'!N267="","",'M5 Sparkling Water &amp; Soda'!N267)</f>
        <v/>
      </c>
      <c r="I1473" s="34">
        <f>IF('M5 Sparkling Water &amp; Soda'!AJ267="","",'M5 Sparkling Water &amp; Soda'!AJ267)</f>
        <v/>
      </c>
      <c r="J1473" s="34" t="inlineStr">
        <is>
          <t>Brand premium; bundles/merch over price cuts.</t>
        </is>
      </c>
    </row>
    <row r="1474" ht="28" customHeight="1">
      <c r="A1474" s="34" t="inlineStr">
        <is>
          <t>Liquid Death</t>
        </is>
      </c>
      <c r="B1474" s="34" t="inlineStr">
        <is>
          <t>Liquid Death Sparkling Water | Mango Chainsaw | 24 pack 500mL</t>
        </is>
      </c>
      <c r="C1474" s="34" t="inlineStr">
        <is>
          <t>5) Sparkling water &amp; soda</t>
        </is>
      </c>
      <c r="D1474" s="49">
        <f>IF('M5 Sparkling Water &amp; Soda'!F268="","",'M5 Sparkling Water &amp; Soda'!F268)</f>
        <v/>
      </c>
      <c r="E1474" s="52">
        <f>IF('M5 Sparkling Water &amp; Soda'!J268="","",'M5 Sparkling Water &amp; Soda'!J268)</f>
        <v/>
      </c>
      <c r="F1474" s="50">
        <f>IF('M5 Sparkling Water &amp; Soda'!K268="","",'M5 Sparkling Water &amp; Soda'!K268)</f>
        <v/>
      </c>
      <c r="G1474" s="49">
        <f>IF('M5 Sparkling Water &amp; Soda'!AM268="","",'M5 Sparkling Water &amp; Soda'!AM268)</f>
        <v/>
      </c>
      <c r="H1474" s="50">
        <f>IF('M5 Sparkling Water &amp; Soda'!N268="","",'M5 Sparkling Water &amp; Soda'!N268)</f>
        <v/>
      </c>
      <c r="I1474" s="34">
        <f>IF('M5 Sparkling Water &amp; Soda'!AJ268="","",'M5 Sparkling Water &amp; Soda'!AJ268)</f>
        <v/>
      </c>
      <c r="J1474" s="34" t="inlineStr">
        <is>
          <t>Brand premium; bundles/merch over price cuts.</t>
        </is>
      </c>
    </row>
    <row r="1475" ht="28" customHeight="1">
      <c r="A1475" s="34" t="inlineStr">
        <is>
          <t>Liquid Death</t>
        </is>
      </c>
      <c r="B1475" s="34" t="inlineStr">
        <is>
          <t>Liquid Death Sparkling Water | Berry It Alive | single 500mL</t>
        </is>
      </c>
      <c r="C1475" s="34" t="inlineStr">
        <is>
          <t>5) Sparkling water &amp; soda</t>
        </is>
      </c>
      <c r="D1475" s="49">
        <f>IF('M5 Sparkling Water &amp; Soda'!F269="","",'M5 Sparkling Water &amp; Soda'!F269)</f>
        <v/>
      </c>
      <c r="E1475" s="52">
        <f>IF('M5 Sparkling Water &amp; Soda'!J269="","",'M5 Sparkling Water &amp; Soda'!J269)</f>
        <v/>
      </c>
      <c r="F1475" s="50">
        <f>IF('M5 Sparkling Water &amp; Soda'!K269="","",'M5 Sparkling Water &amp; Soda'!K269)</f>
        <v/>
      </c>
      <c r="G1475" s="49">
        <f>IF('M5 Sparkling Water &amp; Soda'!AM269="","",'M5 Sparkling Water &amp; Soda'!AM269)</f>
        <v/>
      </c>
      <c r="H1475" s="50">
        <f>IF('M5 Sparkling Water &amp; Soda'!N269="","",'M5 Sparkling Water &amp; Soda'!N269)</f>
        <v/>
      </c>
      <c r="I1475" s="34">
        <f>IF('M5 Sparkling Water &amp; Soda'!AJ269="","",'M5 Sparkling Water &amp; Soda'!AJ269)</f>
        <v/>
      </c>
      <c r="J1475" s="34" t="inlineStr">
        <is>
          <t>Brand premium; bundles/merch over price cuts.</t>
        </is>
      </c>
    </row>
    <row r="1476" ht="28" customHeight="1">
      <c r="A1476" s="34" t="inlineStr">
        <is>
          <t>Liquid Death</t>
        </is>
      </c>
      <c r="B1476" s="34" t="inlineStr">
        <is>
          <t>Liquid Death Sparkling Water | Berry It Alive | 8 pack 500mL</t>
        </is>
      </c>
      <c r="C1476" s="34" t="inlineStr">
        <is>
          <t>5) Sparkling water &amp; soda</t>
        </is>
      </c>
      <c r="D1476" s="49">
        <f>IF('M5 Sparkling Water &amp; Soda'!F270="","",'M5 Sparkling Water &amp; Soda'!F270)</f>
        <v/>
      </c>
      <c r="E1476" s="52">
        <f>IF('M5 Sparkling Water &amp; Soda'!J270="","",'M5 Sparkling Water &amp; Soda'!J270)</f>
        <v/>
      </c>
      <c r="F1476" s="50">
        <f>IF('M5 Sparkling Water &amp; Soda'!K270="","",'M5 Sparkling Water &amp; Soda'!K270)</f>
        <v/>
      </c>
      <c r="G1476" s="49">
        <f>IF('M5 Sparkling Water &amp; Soda'!AM270="","",'M5 Sparkling Water &amp; Soda'!AM270)</f>
        <v/>
      </c>
      <c r="H1476" s="50">
        <f>IF('M5 Sparkling Water &amp; Soda'!N270="","",'M5 Sparkling Water &amp; Soda'!N270)</f>
        <v/>
      </c>
      <c r="I1476" s="34">
        <f>IF('M5 Sparkling Water &amp; Soda'!AJ270="","",'M5 Sparkling Water &amp; Soda'!AJ270)</f>
        <v/>
      </c>
      <c r="J1476" s="34" t="inlineStr">
        <is>
          <t>Brand premium; bundles/merch over price cuts.</t>
        </is>
      </c>
    </row>
    <row r="1477" ht="28" customHeight="1">
      <c r="A1477" s="34" t="inlineStr">
        <is>
          <t>Liquid Death</t>
        </is>
      </c>
      <c r="B1477" s="34" t="inlineStr">
        <is>
          <t>Liquid Death Sparkling Water | Berry It Alive | 12 pack 500mL</t>
        </is>
      </c>
      <c r="C1477" s="34" t="inlineStr">
        <is>
          <t>5) Sparkling water &amp; soda</t>
        </is>
      </c>
      <c r="D1477" s="49">
        <f>IF('M5 Sparkling Water &amp; Soda'!F271="","",'M5 Sparkling Water &amp; Soda'!F271)</f>
        <v/>
      </c>
      <c r="E1477" s="52">
        <f>IF('M5 Sparkling Water &amp; Soda'!J271="","",'M5 Sparkling Water &amp; Soda'!J271)</f>
        <v/>
      </c>
      <c r="F1477" s="50">
        <f>IF('M5 Sparkling Water &amp; Soda'!K271="","",'M5 Sparkling Water &amp; Soda'!K271)</f>
        <v/>
      </c>
      <c r="G1477" s="49">
        <f>IF('M5 Sparkling Water &amp; Soda'!AM271="","",'M5 Sparkling Water &amp; Soda'!AM271)</f>
        <v/>
      </c>
      <c r="H1477" s="50">
        <f>IF('M5 Sparkling Water &amp; Soda'!N271="","",'M5 Sparkling Water &amp; Soda'!N271)</f>
        <v/>
      </c>
      <c r="I1477" s="34">
        <f>IF('M5 Sparkling Water &amp; Soda'!AJ271="","",'M5 Sparkling Water &amp; Soda'!AJ271)</f>
        <v/>
      </c>
      <c r="J1477" s="34" t="inlineStr">
        <is>
          <t>Brand premium; bundles/merch over price cuts.</t>
        </is>
      </c>
    </row>
    <row r="1478" ht="28" customHeight="1">
      <c r="A1478" s="34" t="inlineStr">
        <is>
          <t>Liquid Death</t>
        </is>
      </c>
      <c r="B1478" s="34" t="inlineStr">
        <is>
          <t>Liquid Death Sparkling Water | Berry It Alive | 18 pack 500mL</t>
        </is>
      </c>
      <c r="C1478" s="34" t="inlineStr">
        <is>
          <t>5) Sparkling water &amp; soda</t>
        </is>
      </c>
      <c r="D1478" s="49">
        <f>IF('M5 Sparkling Water &amp; Soda'!F272="","",'M5 Sparkling Water &amp; Soda'!F272)</f>
        <v/>
      </c>
      <c r="E1478" s="52">
        <f>IF('M5 Sparkling Water &amp; Soda'!J272="","",'M5 Sparkling Water &amp; Soda'!J272)</f>
        <v/>
      </c>
      <c r="F1478" s="50">
        <f>IF('M5 Sparkling Water &amp; Soda'!K272="","",'M5 Sparkling Water &amp; Soda'!K272)</f>
        <v/>
      </c>
      <c r="G1478" s="49">
        <f>IF('M5 Sparkling Water &amp; Soda'!AM272="","",'M5 Sparkling Water &amp; Soda'!AM272)</f>
        <v/>
      </c>
      <c r="H1478" s="50">
        <f>IF('M5 Sparkling Water &amp; Soda'!N272="","",'M5 Sparkling Water &amp; Soda'!N272)</f>
        <v/>
      </c>
      <c r="I1478" s="34">
        <f>IF('M5 Sparkling Water &amp; Soda'!AJ272="","",'M5 Sparkling Water &amp; Soda'!AJ272)</f>
        <v/>
      </c>
      <c r="J1478" s="34" t="inlineStr">
        <is>
          <t>Brand premium; bundles/merch over price cuts.</t>
        </is>
      </c>
    </row>
    <row r="1479" ht="28" customHeight="1">
      <c r="A1479" s="34" t="inlineStr">
        <is>
          <t>Liquid Death</t>
        </is>
      </c>
      <c r="B1479" s="34" t="inlineStr">
        <is>
          <t>Liquid Death Sparkling Water | Berry It Alive | 24 pack 500mL</t>
        </is>
      </c>
      <c r="C1479" s="34" t="inlineStr">
        <is>
          <t>5) Sparkling water &amp; soda</t>
        </is>
      </c>
      <c r="D1479" s="49">
        <f>IF('M5 Sparkling Water &amp; Soda'!F273="","",'M5 Sparkling Water &amp; Soda'!F273)</f>
        <v/>
      </c>
      <c r="E1479" s="52">
        <f>IF('M5 Sparkling Water &amp; Soda'!J273="","",'M5 Sparkling Water &amp; Soda'!J273)</f>
        <v/>
      </c>
      <c r="F1479" s="50">
        <f>IF('M5 Sparkling Water &amp; Soda'!K273="","",'M5 Sparkling Water &amp; Soda'!K273)</f>
        <v/>
      </c>
      <c r="G1479" s="49">
        <f>IF('M5 Sparkling Water &amp; Soda'!AM273="","",'M5 Sparkling Water &amp; Soda'!AM273)</f>
        <v/>
      </c>
      <c r="H1479" s="50">
        <f>IF('M5 Sparkling Water &amp; Soda'!N273="","",'M5 Sparkling Water &amp; Soda'!N273)</f>
        <v/>
      </c>
      <c r="I1479" s="34">
        <f>IF('M5 Sparkling Water &amp; Soda'!AJ273="","",'M5 Sparkling Water &amp; Soda'!AJ273)</f>
        <v/>
      </c>
      <c r="J1479" s="34" t="inlineStr">
        <is>
          <t>Brand premium; bundles/merch over price cuts.</t>
        </is>
      </c>
    </row>
    <row r="1480" ht="28" customHeight="1">
      <c r="A1480" s="34" t="inlineStr">
        <is>
          <t>Liquid Death</t>
        </is>
      </c>
      <c r="B1480" s="34" t="inlineStr">
        <is>
          <t>Liquid Death Sparkling Water | Convicted Melon | single 500mL</t>
        </is>
      </c>
      <c r="C1480" s="34" t="inlineStr">
        <is>
          <t>5) Sparkling water &amp; soda</t>
        </is>
      </c>
      <c r="D1480" s="49">
        <f>IF('M5 Sparkling Water &amp; Soda'!F274="","",'M5 Sparkling Water &amp; Soda'!F274)</f>
        <v/>
      </c>
      <c r="E1480" s="52">
        <f>IF('M5 Sparkling Water &amp; Soda'!J274="","",'M5 Sparkling Water &amp; Soda'!J274)</f>
        <v/>
      </c>
      <c r="F1480" s="50">
        <f>IF('M5 Sparkling Water &amp; Soda'!K274="","",'M5 Sparkling Water &amp; Soda'!K274)</f>
        <v/>
      </c>
      <c r="G1480" s="49">
        <f>IF('M5 Sparkling Water &amp; Soda'!AM274="","",'M5 Sparkling Water &amp; Soda'!AM274)</f>
        <v/>
      </c>
      <c r="H1480" s="50">
        <f>IF('M5 Sparkling Water &amp; Soda'!N274="","",'M5 Sparkling Water &amp; Soda'!N274)</f>
        <v/>
      </c>
      <c r="I1480" s="34">
        <f>IF('M5 Sparkling Water &amp; Soda'!AJ274="","",'M5 Sparkling Water &amp; Soda'!AJ274)</f>
        <v/>
      </c>
      <c r="J1480" s="34" t="inlineStr">
        <is>
          <t>Brand premium; bundles/merch over price cuts.</t>
        </is>
      </c>
    </row>
    <row r="1481" ht="28" customHeight="1">
      <c r="A1481" s="34" t="inlineStr">
        <is>
          <t>Liquid Death</t>
        </is>
      </c>
      <c r="B1481" s="34" t="inlineStr">
        <is>
          <t>Liquid Death Sparkling Water | Convicted Melon | 8 pack 500mL</t>
        </is>
      </c>
      <c r="C1481" s="34" t="inlineStr">
        <is>
          <t>5) Sparkling water &amp; soda</t>
        </is>
      </c>
      <c r="D1481" s="49">
        <f>IF('M5 Sparkling Water &amp; Soda'!F275="","",'M5 Sparkling Water &amp; Soda'!F275)</f>
        <v/>
      </c>
      <c r="E1481" s="52">
        <f>IF('M5 Sparkling Water &amp; Soda'!J275="","",'M5 Sparkling Water &amp; Soda'!J275)</f>
        <v/>
      </c>
      <c r="F1481" s="50">
        <f>IF('M5 Sparkling Water &amp; Soda'!K275="","",'M5 Sparkling Water &amp; Soda'!K275)</f>
        <v/>
      </c>
      <c r="G1481" s="49">
        <f>IF('M5 Sparkling Water &amp; Soda'!AM275="","",'M5 Sparkling Water &amp; Soda'!AM275)</f>
        <v/>
      </c>
      <c r="H1481" s="50">
        <f>IF('M5 Sparkling Water &amp; Soda'!N275="","",'M5 Sparkling Water &amp; Soda'!N275)</f>
        <v/>
      </c>
      <c r="I1481" s="34">
        <f>IF('M5 Sparkling Water &amp; Soda'!AJ275="","",'M5 Sparkling Water &amp; Soda'!AJ275)</f>
        <v/>
      </c>
      <c r="J1481" s="34" t="inlineStr">
        <is>
          <t>Brand premium; bundles/merch over price cuts.</t>
        </is>
      </c>
    </row>
    <row r="1482" ht="28" customHeight="1">
      <c r="A1482" s="34" t="inlineStr">
        <is>
          <t>Liquid Death</t>
        </is>
      </c>
      <c r="B1482" s="34" t="inlineStr">
        <is>
          <t>Liquid Death Sparkling Water | Convicted Melon | 12 pack 500mL</t>
        </is>
      </c>
      <c r="C1482" s="34" t="inlineStr">
        <is>
          <t>5) Sparkling water &amp; soda</t>
        </is>
      </c>
      <c r="D1482" s="49">
        <f>IF('M5 Sparkling Water &amp; Soda'!F276="","",'M5 Sparkling Water &amp; Soda'!F276)</f>
        <v/>
      </c>
      <c r="E1482" s="52">
        <f>IF('M5 Sparkling Water &amp; Soda'!J276="","",'M5 Sparkling Water &amp; Soda'!J276)</f>
        <v/>
      </c>
      <c r="F1482" s="50">
        <f>IF('M5 Sparkling Water &amp; Soda'!K276="","",'M5 Sparkling Water &amp; Soda'!K276)</f>
        <v/>
      </c>
      <c r="G1482" s="49">
        <f>IF('M5 Sparkling Water &amp; Soda'!AM276="","",'M5 Sparkling Water &amp; Soda'!AM276)</f>
        <v/>
      </c>
      <c r="H1482" s="50">
        <f>IF('M5 Sparkling Water &amp; Soda'!N276="","",'M5 Sparkling Water &amp; Soda'!N276)</f>
        <v/>
      </c>
      <c r="I1482" s="34">
        <f>IF('M5 Sparkling Water &amp; Soda'!AJ276="","",'M5 Sparkling Water &amp; Soda'!AJ276)</f>
        <v/>
      </c>
      <c r="J1482" s="34" t="inlineStr">
        <is>
          <t>Brand premium; bundles/merch over price cuts.</t>
        </is>
      </c>
    </row>
    <row r="1483" ht="28" customHeight="1">
      <c r="A1483" s="34" t="inlineStr">
        <is>
          <t>Liquid Death</t>
        </is>
      </c>
      <c r="B1483" s="34" t="inlineStr">
        <is>
          <t>Liquid Death Sparkling Water | Convicted Melon | 18 pack 500mL</t>
        </is>
      </c>
      <c r="C1483" s="34" t="inlineStr">
        <is>
          <t>5) Sparkling water &amp; soda</t>
        </is>
      </c>
      <c r="D1483" s="49">
        <f>IF('M5 Sparkling Water &amp; Soda'!F277="","",'M5 Sparkling Water &amp; Soda'!F277)</f>
        <v/>
      </c>
      <c r="E1483" s="52">
        <f>IF('M5 Sparkling Water &amp; Soda'!J277="","",'M5 Sparkling Water &amp; Soda'!J277)</f>
        <v/>
      </c>
      <c r="F1483" s="50">
        <f>IF('M5 Sparkling Water &amp; Soda'!K277="","",'M5 Sparkling Water &amp; Soda'!K277)</f>
        <v/>
      </c>
      <c r="G1483" s="49">
        <f>IF('M5 Sparkling Water &amp; Soda'!AM277="","",'M5 Sparkling Water &amp; Soda'!AM277)</f>
        <v/>
      </c>
      <c r="H1483" s="50">
        <f>IF('M5 Sparkling Water &amp; Soda'!N277="","",'M5 Sparkling Water &amp; Soda'!N277)</f>
        <v/>
      </c>
      <c r="I1483" s="34">
        <f>IF('M5 Sparkling Water &amp; Soda'!AJ277="","",'M5 Sparkling Water &amp; Soda'!AJ277)</f>
        <v/>
      </c>
      <c r="J1483" s="34" t="inlineStr">
        <is>
          <t>Brand premium; bundles/merch over price cuts.</t>
        </is>
      </c>
    </row>
    <row r="1484" ht="28" customHeight="1">
      <c r="A1484" s="34" t="inlineStr">
        <is>
          <t>Liquid Death</t>
        </is>
      </c>
      <c r="B1484" s="34" t="inlineStr">
        <is>
          <t>Liquid Death Sparkling Water | Convicted Melon | 24 pack 500mL</t>
        </is>
      </c>
      <c r="C1484" s="34" t="inlineStr">
        <is>
          <t>5) Sparkling water &amp; soda</t>
        </is>
      </c>
      <c r="D1484" s="49">
        <f>IF('M5 Sparkling Water &amp; Soda'!F278="","",'M5 Sparkling Water &amp; Soda'!F278)</f>
        <v/>
      </c>
      <c r="E1484" s="52">
        <f>IF('M5 Sparkling Water &amp; Soda'!J278="","",'M5 Sparkling Water &amp; Soda'!J278)</f>
        <v/>
      </c>
      <c r="F1484" s="50">
        <f>IF('M5 Sparkling Water &amp; Soda'!K278="","",'M5 Sparkling Water &amp; Soda'!K278)</f>
        <v/>
      </c>
      <c r="G1484" s="49">
        <f>IF('M5 Sparkling Water &amp; Soda'!AM278="","",'M5 Sparkling Water &amp; Soda'!AM278)</f>
        <v/>
      </c>
      <c r="H1484" s="50">
        <f>IF('M5 Sparkling Water &amp; Soda'!N278="","",'M5 Sparkling Water &amp; Soda'!N278)</f>
        <v/>
      </c>
      <c r="I1484" s="34">
        <f>IF('M5 Sparkling Water &amp; Soda'!AJ278="","",'M5 Sparkling Water &amp; Soda'!AJ278)</f>
        <v/>
      </c>
      <c r="J1484" s="34" t="inlineStr">
        <is>
          <t>Brand premium; bundles/merch over price cuts.</t>
        </is>
      </c>
    </row>
    <row r="1485" ht="28" customHeight="1">
      <c r="A1485" s="34" t="inlineStr">
        <is>
          <t>Liquid Death</t>
        </is>
      </c>
      <c r="B1485" s="34" t="inlineStr">
        <is>
          <t>Liquid Death Sparkling Water | Grave Fruit | single 500mL</t>
        </is>
      </c>
      <c r="C1485" s="34" t="inlineStr">
        <is>
          <t>5) Sparkling water &amp; soda</t>
        </is>
      </c>
      <c r="D1485" s="49">
        <f>IF('M5 Sparkling Water &amp; Soda'!F279="","",'M5 Sparkling Water &amp; Soda'!F279)</f>
        <v/>
      </c>
      <c r="E1485" s="52">
        <f>IF('M5 Sparkling Water &amp; Soda'!J279="","",'M5 Sparkling Water &amp; Soda'!J279)</f>
        <v/>
      </c>
      <c r="F1485" s="50">
        <f>IF('M5 Sparkling Water &amp; Soda'!K279="","",'M5 Sparkling Water &amp; Soda'!K279)</f>
        <v/>
      </c>
      <c r="G1485" s="49">
        <f>IF('M5 Sparkling Water &amp; Soda'!AM279="","",'M5 Sparkling Water &amp; Soda'!AM279)</f>
        <v/>
      </c>
      <c r="H1485" s="50">
        <f>IF('M5 Sparkling Water &amp; Soda'!N279="","",'M5 Sparkling Water &amp; Soda'!N279)</f>
        <v/>
      </c>
      <c r="I1485" s="34">
        <f>IF('M5 Sparkling Water &amp; Soda'!AJ279="","",'M5 Sparkling Water &amp; Soda'!AJ279)</f>
        <v/>
      </c>
      <c r="J1485" s="34" t="inlineStr">
        <is>
          <t>Brand premium; bundles/merch over price cuts.</t>
        </is>
      </c>
    </row>
    <row r="1486" ht="28" customHeight="1">
      <c r="A1486" s="34" t="inlineStr">
        <is>
          <t>Liquid Death</t>
        </is>
      </c>
      <c r="B1486" s="34" t="inlineStr">
        <is>
          <t>Liquid Death Sparkling Water | Grave Fruit | 8 pack 500mL</t>
        </is>
      </c>
      <c r="C1486" s="34" t="inlineStr">
        <is>
          <t>5) Sparkling water &amp; soda</t>
        </is>
      </c>
      <c r="D1486" s="49">
        <f>IF('M5 Sparkling Water &amp; Soda'!F280="","",'M5 Sparkling Water &amp; Soda'!F280)</f>
        <v/>
      </c>
      <c r="E1486" s="52">
        <f>IF('M5 Sparkling Water &amp; Soda'!J280="","",'M5 Sparkling Water &amp; Soda'!J280)</f>
        <v/>
      </c>
      <c r="F1486" s="50">
        <f>IF('M5 Sparkling Water &amp; Soda'!K280="","",'M5 Sparkling Water &amp; Soda'!K280)</f>
        <v/>
      </c>
      <c r="G1486" s="49">
        <f>IF('M5 Sparkling Water &amp; Soda'!AM280="","",'M5 Sparkling Water &amp; Soda'!AM280)</f>
        <v/>
      </c>
      <c r="H1486" s="50">
        <f>IF('M5 Sparkling Water &amp; Soda'!N280="","",'M5 Sparkling Water &amp; Soda'!N280)</f>
        <v/>
      </c>
      <c r="I1486" s="34">
        <f>IF('M5 Sparkling Water &amp; Soda'!AJ280="","",'M5 Sparkling Water &amp; Soda'!AJ280)</f>
        <v/>
      </c>
      <c r="J1486" s="34" t="inlineStr">
        <is>
          <t>Brand premium; bundles/merch over price cuts.</t>
        </is>
      </c>
    </row>
    <row r="1487" ht="28" customHeight="1">
      <c r="A1487" s="34" t="inlineStr">
        <is>
          <t>Liquid Death</t>
        </is>
      </c>
      <c r="B1487" s="34" t="inlineStr">
        <is>
          <t>Liquid Death Sparkling Water | Grave Fruit | 12 pack 500mL</t>
        </is>
      </c>
      <c r="C1487" s="34" t="inlineStr">
        <is>
          <t>5) Sparkling water &amp; soda</t>
        </is>
      </c>
      <c r="D1487" s="49">
        <f>IF('M5 Sparkling Water &amp; Soda'!F281="","",'M5 Sparkling Water &amp; Soda'!F281)</f>
        <v/>
      </c>
      <c r="E1487" s="52">
        <f>IF('M5 Sparkling Water &amp; Soda'!J281="","",'M5 Sparkling Water &amp; Soda'!J281)</f>
        <v/>
      </c>
      <c r="F1487" s="50">
        <f>IF('M5 Sparkling Water &amp; Soda'!K281="","",'M5 Sparkling Water &amp; Soda'!K281)</f>
        <v/>
      </c>
      <c r="G1487" s="49">
        <f>IF('M5 Sparkling Water &amp; Soda'!AM281="","",'M5 Sparkling Water &amp; Soda'!AM281)</f>
        <v/>
      </c>
      <c r="H1487" s="50">
        <f>IF('M5 Sparkling Water &amp; Soda'!N281="","",'M5 Sparkling Water &amp; Soda'!N281)</f>
        <v/>
      </c>
      <c r="I1487" s="34">
        <f>IF('M5 Sparkling Water &amp; Soda'!AJ281="","",'M5 Sparkling Water &amp; Soda'!AJ281)</f>
        <v/>
      </c>
      <c r="J1487" s="34" t="inlineStr">
        <is>
          <t>Brand premium; bundles/merch over price cuts.</t>
        </is>
      </c>
    </row>
    <row r="1488" ht="28" customHeight="1">
      <c r="A1488" s="34" t="inlineStr">
        <is>
          <t>Liquid Death</t>
        </is>
      </c>
      <c r="B1488" s="34" t="inlineStr">
        <is>
          <t>Liquid Death Sparkling Water | Grave Fruit | 18 pack 500mL</t>
        </is>
      </c>
      <c r="C1488" s="34" t="inlineStr">
        <is>
          <t>5) Sparkling water &amp; soda</t>
        </is>
      </c>
      <c r="D1488" s="49">
        <f>IF('M5 Sparkling Water &amp; Soda'!F282="","",'M5 Sparkling Water &amp; Soda'!F282)</f>
        <v/>
      </c>
      <c r="E1488" s="52">
        <f>IF('M5 Sparkling Water &amp; Soda'!J282="","",'M5 Sparkling Water &amp; Soda'!J282)</f>
        <v/>
      </c>
      <c r="F1488" s="50">
        <f>IF('M5 Sparkling Water &amp; Soda'!K282="","",'M5 Sparkling Water &amp; Soda'!K282)</f>
        <v/>
      </c>
      <c r="G1488" s="49">
        <f>IF('M5 Sparkling Water &amp; Soda'!AM282="","",'M5 Sparkling Water &amp; Soda'!AM282)</f>
        <v/>
      </c>
      <c r="H1488" s="50">
        <f>IF('M5 Sparkling Water &amp; Soda'!N282="","",'M5 Sparkling Water &amp; Soda'!N282)</f>
        <v/>
      </c>
      <c r="I1488" s="34">
        <f>IF('M5 Sparkling Water &amp; Soda'!AJ282="","",'M5 Sparkling Water &amp; Soda'!AJ282)</f>
        <v/>
      </c>
      <c r="J1488" s="34" t="inlineStr">
        <is>
          <t>Brand premium; bundles/merch over price cuts.</t>
        </is>
      </c>
    </row>
    <row r="1489" ht="28" customHeight="1">
      <c r="A1489" s="34" t="inlineStr">
        <is>
          <t>Liquid Death</t>
        </is>
      </c>
      <c r="B1489" s="34" t="inlineStr">
        <is>
          <t>Liquid Death Sparkling Water | Grave Fruit | 24 pack 500mL</t>
        </is>
      </c>
      <c r="C1489" s="34" t="inlineStr">
        <is>
          <t>5) Sparkling water &amp; soda</t>
        </is>
      </c>
      <c r="D1489" s="49">
        <f>IF('M5 Sparkling Water &amp; Soda'!F283="","",'M5 Sparkling Water &amp; Soda'!F283)</f>
        <v/>
      </c>
      <c r="E1489" s="52">
        <f>IF('M5 Sparkling Water &amp; Soda'!J283="","",'M5 Sparkling Water &amp; Soda'!J283)</f>
        <v/>
      </c>
      <c r="F1489" s="50">
        <f>IF('M5 Sparkling Water &amp; Soda'!K283="","",'M5 Sparkling Water &amp; Soda'!K283)</f>
        <v/>
      </c>
      <c r="G1489" s="49">
        <f>IF('M5 Sparkling Water &amp; Soda'!AM283="","",'M5 Sparkling Water &amp; Soda'!AM283)</f>
        <v/>
      </c>
      <c r="H1489" s="50">
        <f>IF('M5 Sparkling Water &amp; Soda'!N283="","",'M5 Sparkling Water &amp; Soda'!N283)</f>
        <v/>
      </c>
      <c r="I1489" s="34">
        <f>IF('M5 Sparkling Water &amp; Soda'!AJ283="","",'M5 Sparkling Water &amp; Soda'!AJ283)</f>
        <v/>
      </c>
      <c r="J1489" s="34" t="inlineStr">
        <is>
          <t>Brand premium; bundles/merch over price cuts.</t>
        </is>
      </c>
    </row>
    <row r="1490" ht="28" customHeight="1">
      <c r="A1490" s="34" t="inlineStr">
        <is>
          <t>Liquid Death</t>
        </is>
      </c>
      <c r="B1490" s="34" t="inlineStr">
        <is>
          <t>Liquid Death Sparkling Water | Pina Killada | single 500mL</t>
        </is>
      </c>
      <c r="C1490" s="34" t="inlineStr">
        <is>
          <t>5) Sparkling water &amp; soda</t>
        </is>
      </c>
      <c r="D1490" s="49">
        <f>IF('M5 Sparkling Water &amp; Soda'!F284="","",'M5 Sparkling Water &amp; Soda'!F284)</f>
        <v/>
      </c>
      <c r="E1490" s="52">
        <f>IF('M5 Sparkling Water &amp; Soda'!J284="","",'M5 Sparkling Water &amp; Soda'!J284)</f>
        <v/>
      </c>
      <c r="F1490" s="50">
        <f>IF('M5 Sparkling Water &amp; Soda'!K284="","",'M5 Sparkling Water &amp; Soda'!K284)</f>
        <v/>
      </c>
      <c r="G1490" s="49">
        <f>IF('M5 Sparkling Water &amp; Soda'!AM284="","",'M5 Sparkling Water &amp; Soda'!AM284)</f>
        <v/>
      </c>
      <c r="H1490" s="50">
        <f>IF('M5 Sparkling Water &amp; Soda'!N284="","",'M5 Sparkling Water &amp; Soda'!N284)</f>
        <v/>
      </c>
      <c r="I1490" s="34">
        <f>IF('M5 Sparkling Water &amp; Soda'!AJ284="","",'M5 Sparkling Water &amp; Soda'!AJ284)</f>
        <v/>
      </c>
      <c r="J1490" s="34" t="inlineStr">
        <is>
          <t>Brand premium; bundles/merch over price cuts.</t>
        </is>
      </c>
    </row>
    <row r="1491" ht="28" customHeight="1">
      <c r="A1491" s="34" t="inlineStr">
        <is>
          <t>Liquid Death</t>
        </is>
      </c>
      <c r="B1491" s="34" t="inlineStr">
        <is>
          <t>Liquid Death Sparkling Water | Pina Killada | 8 pack 500mL</t>
        </is>
      </c>
      <c r="C1491" s="34" t="inlineStr">
        <is>
          <t>5) Sparkling water &amp; soda</t>
        </is>
      </c>
      <c r="D1491" s="49">
        <f>IF('M5 Sparkling Water &amp; Soda'!F285="","",'M5 Sparkling Water &amp; Soda'!F285)</f>
        <v/>
      </c>
      <c r="E1491" s="52">
        <f>IF('M5 Sparkling Water &amp; Soda'!J285="","",'M5 Sparkling Water &amp; Soda'!J285)</f>
        <v/>
      </c>
      <c r="F1491" s="50">
        <f>IF('M5 Sparkling Water &amp; Soda'!K285="","",'M5 Sparkling Water &amp; Soda'!K285)</f>
        <v/>
      </c>
      <c r="G1491" s="49">
        <f>IF('M5 Sparkling Water &amp; Soda'!AM285="","",'M5 Sparkling Water &amp; Soda'!AM285)</f>
        <v/>
      </c>
      <c r="H1491" s="50">
        <f>IF('M5 Sparkling Water &amp; Soda'!N285="","",'M5 Sparkling Water &amp; Soda'!N285)</f>
        <v/>
      </c>
      <c r="I1491" s="34">
        <f>IF('M5 Sparkling Water &amp; Soda'!AJ285="","",'M5 Sparkling Water &amp; Soda'!AJ285)</f>
        <v/>
      </c>
      <c r="J1491" s="34" t="inlineStr">
        <is>
          <t>Brand premium; bundles/merch over price cuts.</t>
        </is>
      </c>
    </row>
    <row r="1492" ht="28" customHeight="1">
      <c r="A1492" s="34" t="inlineStr">
        <is>
          <t>Liquid Death</t>
        </is>
      </c>
      <c r="B1492" s="34" t="inlineStr">
        <is>
          <t>Liquid Death Sparkling Water | Pina Killada | 12 pack 500mL</t>
        </is>
      </c>
      <c r="C1492" s="34" t="inlineStr">
        <is>
          <t>5) Sparkling water &amp; soda</t>
        </is>
      </c>
      <c r="D1492" s="49">
        <f>IF('M5 Sparkling Water &amp; Soda'!F286="","",'M5 Sparkling Water &amp; Soda'!F286)</f>
        <v/>
      </c>
      <c r="E1492" s="52">
        <f>IF('M5 Sparkling Water &amp; Soda'!J286="","",'M5 Sparkling Water &amp; Soda'!J286)</f>
        <v/>
      </c>
      <c r="F1492" s="50">
        <f>IF('M5 Sparkling Water &amp; Soda'!K286="","",'M5 Sparkling Water &amp; Soda'!K286)</f>
        <v/>
      </c>
      <c r="G1492" s="49">
        <f>IF('M5 Sparkling Water &amp; Soda'!AM286="","",'M5 Sparkling Water &amp; Soda'!AM286)</f>
        <v/>
      </c>
      <c r="H1492" s="50">
        <f>IF('M5 Sparkling Water &amp; Soda'!N286="","",'M5 Sparkling Water &amp; Soda'!N286)</f>
        <v/>
      </c>
      <c r="I1492" s="34">
        <f>IF('M5 Sparkling Water &amp; Soda'!AJ286="","",'M5 Sparkling Water &amp; Soda'!AJ286)</f>
        <v/>
      </c>
      <c r="J1492" s="34" t="inlineStr">
        <is>
          <t>Brand premium; bundles/merch over price cuts.</t>
        </is>
      </c>
    </row>
    <row r="1493" ht="28" customHeight="1">
      <c r="A1493" s="34" t="inlineStr">
        <is>
          <t>Liquid Death</t>
        </is>
      </c>
      <c r="B1493" s="34" t="inlineStr">
        <is>
          <t>Liquid Death Sparkling Water | Pina Killada | 18 pack 500mL</t>
        </is>
      </c>
      <c r="C1493" s="34" t="inlineStr">
        <is>
          <t>5) Sparkling water &amp; soda</t>
        </is>
      </c>
      <c r="D1493" s="49">
        <f>IF('M5 Sparkling Water &amp; Soda'!F287="","",'M5 Sparkling Water &amp; Soda'!F287)</f>
        <v/>
      </c>
      <c r="E1493" s="52">
        <f>IF('M5 Sparkling Water &amp; Soda'!J287="","",'M5 Sparkling Water &amp; Soda'!J287)</f>
        <v/>
      </c>
      <c r="F1493" s="50">
        <f>IF('M5 Sparkling Water &amp; Soda'!K287="","",'M5 Sparkling Water &amp; Soda'!K287)</f>
        <v/>
      </c>
      <c r="G1493" s="49">
        <f>IF('M5 Sparkling Water &amp; Soda'!AM287="","",'M5 Sparkling Water &amp; Soda'!AM287)</f>
        <v/>
      </c>
      <c r="H1493" s="50">
        <f>IF('M5 Sparkling Water &amp; Soda'!N287="","",'M5 Sparkling Water &amp; Soda'!N287)</f>
        <v/>
      </c>
      <c r="I1493" s="34">
        <f>IF('M5 Sparkling Water &amp; Soda'!AJ287="","",'M5 Sparkling Water &amp; Soda'!AJ287)</f>
        <v/>
      </c>
      <c r="J1493" s="34" t="inlineStr">
        <is>
          <t>Brand premium; bundles/merch over price cuts.</t>
        </is>
      </c>
    </row>
    <row r="1494" ht="28" customHeight="1">
      <c r="A1494" s="34" t="inlineStr">
        <is>
          <t>Liquid Death</t>
        </is>
      </c>
      <c r="B1494" s="34" t="inlineStr">
        <is>
          <t>Liquid Death Sparkling Water | Pina Killada | 24 pack 500mL</t>
        </is>
      </c>
      <c r="C1494" s="34" t="inlineStr">
        <is>
          <t>5) Sparkling water &amp; soda</t>
        </is>
      </c>
      <c r="D1494" s="49">
        <f>IF('M5 Sparkling Water &amp; Soda'!F288="","",'M5 Sparkling Water &amp; Soda'!F288)</f>
        <v/>
      </c>
      <c r="E1494" s="52">
        <f>IF('M5 Sparkling Water &amp; Soda'!J288="","",'M5 Sparkling Water &amp; Soda'!J288)</f>
        <v/>
      </c>
      <c r="F1494" s="50">
        <f>IF('M5 Sparkling Water &amp; Soda'!K288="","",'M5 Sparkling Water &amp; Soda'!K288)</f>
        <v/>
      </c>
      <c r="G1494" s="49">
        <f>IF('M5 Sparkling Water &amp; Soda'!AM288="","",'M5 Sparkling Water &amp; Soda'!AM288)</f>
        <v/>
      </c>
      <c r="H1494" s="50">
        <f>IF('M5 Sparkling Water &amp; Soda'!N288="","",'M5 Sparkling Water &amp; Soda'!N288)</f>
        <v/>
      </c>
      <c r="I1494" s="34">
        <f>IF('M5 Sparkling Water &amp; Soda'!AJ288="","",'M5 Sparkling Water &amp; Soda'!AJ288)</f>
        <v/>
      </c>
      <c r="J1494" s="34" t="inlineStr">
        <is>
          <t>Brand premium; bundles/merch over price cuts.</t>
        </is>
      </c>
    </row>
    <row r="1495" ht="28" customHeight="1">
      <c r="A1495" s="34" t="inlineStr">
        <is>
          <t>Liquid Death</t>
        </is>
      </c>
      <c r="B1495" s="34" t="inlineStr">
        <is>
          <t>Liquid Death Mountain Water (Still) | Still (unflavoured) | single 500mL</t>
        </is>
      </c>
      <c r="C1495" s="34" t="inlineStr">
        <is>
          <t>5) Sparkling water &amp; soda</t>
        </is>
      </c>
      <c r="D1495" s="49">
        <f>IF('M5 Sparkling Water &amp; Soda'!F289="","",'M5 Sparkling Water &amp; Soda'!F289)</f>
        <v/>
      </c>
      <c r="E1495" s="52">
        <f>IF('M5 Sparkling Water &amp; Soda'!J289="","",'M5 Sparkling Water &amp; Soda'!J289)</f>
        <v/>
      </c>
      <c r="F1495" s="50">
        <f>IF('M5 Sparkling Water &amp; Soda'!K289="","",'M5 Sparkling Water &amp; Soda'!K289)</f>
        <v/>
      </c>
      <c r="G1495" s="49">
        <f>IF('M5 Sparkling Water &amp; Soda'!AM289="","",'M5 Sparkling Water &amp; Soda'!AM289)</f>
        <v/>
      </c>
      <c r="H1495" s="50">
        <f>IF('M5 Sparkling Water &amp; Soda'!N289="","",'M5 Sparkling Water &amp; Soda'!N289)</f>
        <v/>
      </c>
      <c r="I1495" s="34">
        <f>IF('M5 Sparkling Water &amp; Soda'!AJ289="","",'M5 Sparkling Water &amp; Soda'!AJ289)</f>
        <v/>
      </c>
      <c r="J1495" s="34" t="inlineStr">
        <is>
          <t>Brand premium; bundles/merch over price cuts.</t>
        </is>
      </c>
    </row>
    <row r="1496" ht="28" customHeight="1">
      <c r="A1496" s="34" t="inlineStr">
        <is>
          <t>Liquid Death</t>
        </is>
      </c>
      <c r="B1496" s="34" t="inlineStr">
        <is>
          <t>Liquid Death Mountain Water (Still) | Still (unflavoured) | 8 pack 500mL</t>
        </is>
      </c>
      <c r="C1496" s="34" t="inlineStr">
        <is>
          <t>5) Sparkling water &amp; soda</t>
        </is>
      </c>
      <c r="D1496" s="49">
        <f>IF('M5 Sparkling Water &amp; Soda'!F290="","",'M5 Sparkling Water &amp; Soda'!F290)</f>
        <v/>
      </c>
      <c r="E1496" s="52">
        <f>IF('M5 Sparkling Water &amp; Soda'!J290="","",'M5 Sparkling Water &amp; Soda'!J290)</f>
        <v/>
      </c>
      <c r="F1496" s="50">
        <f>IF('M5 Sparkling Water &amp; Soda'!K290="","",'M5 Sparkling Water &amp; Soda'!K290)</f>
        <v/>
      </c>
      <c r="G1496" s="49">
        <f>IF('M5 Sparkling Water &amp; Soda'!AM290="","",'M5 Sparkling Water &amp; Soda'!AM290)</f>
        <v/>
      </c>
      <c r="H1496" s="50">
        <f>IF('M5 Sparkling Water &amp; Soda'!N290="","",'M5 Sparkling Water &amp; Soda'!N290)</f>
        <v/>
      </c>
      <c r="I1496" s="34">
        <f>IF('M5 Sparkling Water &amp; Soda'!AJ290="","",'M5 Sparkling Water &amp; Soda'!AJ290)</f>
        <v/>
      </c>
      <c r="J1496" s="34" t="inlineStr">
        <is>
          <t>Brand premium; bundles/merch over price cuts.</t>
        </is>
      </c>
    </row>
    <row r="1497" ht="28" customHeight="1">
      <c r="A1497" s="34" t="inlineStr">
        <is>
          <t>Liquid Death</t>
        </is>
      </c>
      <c r="B1497" s="34" t="inlineStr">
        <is>
          <t>Liquid Death Mountain Water (Still) | Still (unflavoured) | 12 pack 500mL</t>
        </is>
      </c>
      <c r="C1497" s="34" t="inlineStr">
        <is>
          <t>5) Sparkling water &amp; soda</t>
        </is>
      </c>
      <c r="D1497" s="49">
        <f>IF('M5 Sparkling Water &amp; Soda'!F291="","",'M5 Sparkling Water &amp; Soda'!F291)</f>
        <v/>
      </c>
      <c r="E1497" s="52">
        <f>IF('M5 Sparkling Water &amp; Soda'!J291="","",'M5 Sparkling Water &amp; Soda'!J291)</f>
        <v/>
      </c>
      <c r="F1497" s="50">
        <f>IF('M5 Sparkling Water &amp; Soda'!K291="","",'M5 Sparkling Water &amp; Soda'!K291)</f>
        <v/>
      </c>
      <c r="G1497" s="49">
        <f>IF('M5 Sparkling Water &amp; Soda'!AM291="","",'M5 Sparkling Water &amp; Soda'!AM291)</f>
        <v/>
      </c>
      <c r="H1497" s="50">
        <f>IF('M5 Sparkling Water &amp; Soda'!N291="","",'M5 Sparkling Water &amp; Soda'!N291)</f>
        <v/>
      </c>
      <c r="I1497" s="34">
        <f>IF('M5 Sparkling Water &amp; Soda'!AJ291="","",'M5 Sparkling Water &amp; Soda'!AJ291)</f>
        <v/>
      </c>
      <c r="J1497" s="34" t="inlineStr">
        <is>
          <t>Brand premium; bundles/merch over price cuts.</t>
        </is>
      </c>
    </row>
    <row r="1498" ht="28" customHeight="1">
      <c r="A1498" s="34" t="inlineStr">
        <is>
          <t>Liquid Death</t>
        </is>
      </c>
      <c r="B1498" s="34" t="inlineStr">
        <is>
          <t>Liquid Death Mountain Water (Still) | Still (unflavoured) | 18 pack 500mL</t>
        </is>
      </c>
      <c r="C1498" s="34" t="inlineStr">
        <is>
          <t>5) Sparkling water &amp; soda</t>
        </is>
      </c>
      <c r="D1498" s="49">
        <f>IF('M5 Sparkling Water &amp; Soda'!F292="","",'M5 Sparkling Water &amp; Soda'!F292)</f>
        <v/>
      </c>
      <c r="E1498" s="52">
        <f>IF('M5 Sparkling Water &amp; Soda'!J292="","",'M5 Sparkling Water &amp; Soda'!J292)</f>
        <v/>
      </c>
      <c r="F1498" s="50">
        <f>IF('M5 Sparkling Water &amp; Soda'!K292="","",'M5 Sparkling Water &amp; Soda'!K292)</f>
        <v/>
      </c>
      <c r="G1498" s="49">
        <f>IF('M5 Sparkling Water &amp; Soda'!AM292="","",'M5 Sparkling Water &amp; Soda'!AM292)</f>
        <v/>
      </c>
      <c r="H1498" s="50">
        <f>IF('M5 Sparkling Water &amp; Soda'!N292="","",'M5 Sparkling Water &amp; Soda'!N292)</f>
        <v/>
      </c>
      <c r="I1498" s="34">
        <f>IF('M5 Sparkling Water &amp; Soda'!AJ292="","",'M5 Sparkling Water &amp; Soda'!AJ292)</f>
        <v/>
      </c>
      <c r="J1498" s="34" t="inlineStr">
        <is>
          <t>Brand premium; bundles/merch over price cuts.</t>
        </is>
      </c>
    </row>
    <row r="1499" ht="28" customHeight="1">
      <c r="A1499" s="34" t="inlineStr">
        <is>
          <t>Liquid Death</t>
        </is>
      </c>
      <c r="B1499" s="34" t="inlineStr">
        <is>
          <t>Liquid Death Mountain Water (Still) | Still (unflavoured) | 24 pack 500mL</t>
        </is>
      </c>
      <c r="C1499" s="34" t="inlineStr">
        <is>
          <t>5) Sparkling water &amp; soda</t>
        </is>
      </c>
      <c r="D1499" s="49">
        <f>IF('M5 Sparkling Water &amp; Soda'!F293="","",'M5 Sparkling Water &amp; Soda'!F293)</f>
        <v/>
      </c>
      <c r="E1499" s="52">
        <f>IF('M5 Sparkling Water &amp; Soda'!J293="","",'M5 Sparkling Water &amp; Soda'!J293)</f>
        <v/>
      </c>
      <c r="F1499" s="50">
        <f>IF('M5 Sparkling Water &amp; Soda'!K293="","",'M5 Sparkling Water &amp; Soda'!K293)</f>
        <v/>
      </c>
      <c r="G1499" s="49">
        <f>IF('M5 Sparkling Water &amp; Soda'!AM293="","",'M5 Sparkling Water &amp; Soda'!AM293)</f>
        <v/>
      </c>
      <c r="H1499" s="50">
        <f>IF('M5 Sparkling Water &amp; Soda'!N293="","",'M5 Sparkling Water &amp; Soda'!N293)</f>
        <v/>
      </c>
      <c r="I1499" s="34">
        <f>IF('M5 Sparkling Water &amp; Soda'!AJ293="","",'M5 Sparkling Water &amp; Soda'!AJ293)</f>
        <v/>
      </c>
      <c r="J1499" s="34" t="inlineStr">
        <is>
          <t>Brand premium; bundles/merch over price cuts.</t>
        </is>
      </c>
    </row>
    <row r="1500" ht="28" customHeight="1">
      <c r="A1500" s="34" t="inlineStr">
        <is>
          <t>Topo Chico</t>
        </is>
      </c>
      <c r="B1500" s="34" t="inlineStr">
        <is>
          <t>Topo Chico Mineral Water | Original | single 355mL</t>
        </is>
      </c>
      <c r="C1500" s="34" t="inlineStr">
        <is>
          <t>5) Sparkling water &amp; soda</t>
        </is>
      </c>
      <c r="D1500" s="49">
        <f>IF('M5 Sparkling Water &amp; Soda'!F294="","",'M5 Sparkling Water &amp; Soda'!F294)</f>
        <v/>
      </c>
      <c r="E1500" s="52">
        <f>IF('M5 Sparkling Water &amp; Soda'!J294="","",'M5 Sparkling Water &amp; Soda'!J294)</f>
        <v/>
      </c>
      <c r="F1500" s="50">
        <f>IF('M5 Sparkling Water &amp; Soda'!K294="","",'M5 Sparkling Water &amp; Soda'!K294)</f>
        <v/>
      </c>
      <c r="G1500" s="49">
        <f>IF('M5 Sparkling Water &amp; Soda'!AM294="","",'M5 Sparkling Water &amp; Soda'!AM294)</f>
        <v/>
      </c>
      <c r="H1500" s="50">
        <f>IF('M5 Sparkling Water &amp; Soda'!N294="","",'M5 Sparkling Water &amp; Soda'!N294)</f>
        <v/>
      </c>
      <c r="I1500" s="34">
        <f>IF('M5 Sparkling Water &amp; Soda'!AJ294="","",'M5 Sparkling Water &amp; Soda'!AJ294)</f>
        <v/>
      </c>
      <c r="J1500" s="34" t="inlineStr">
        <is>
          <t>Capture live promo to assess.</t>
        </is>
      </c>
    </row>
    <row r="1501" ht="28" customHeight="1">
      <c r="A1501" s="34" t="inlineStr">
        <is>
          <t>Topo Chico</t>
        </is>
      </c>
      <c r="B1501" s="34" t="inlineStr">
        <is>
          <t>Topo Chico Mineral Water | Original | 8 pack 355mL</t>
        </is>
      </c>
      <c r="C1501" s="34" t="inlineStr">
        <is>
          <t>5) Sparkling water &amp; soda</t>
        </is>
      </c>
      <c r="D1501" s="49">
        <f>IF('M5 Sparkling Water &amp; Soda'!F295="","",'M5 Sparkling Water &amp; Soda'!F295)</f>
        <v/>
      </c>
      <c r="E1501" s="52">
        <f>IF('M5 Sparkling Water &amp; Soda'!J295="","",'M5 Sparkling Water &amp; Soda'!J295)</f>
        <v/>
      </c>
      <c r="F1501" s="50">
        <f>IF('M5 Sparkling Water &amp; Soda'!K295="","",'M5 Sparkling Water &amp; Soda'!K295)</f>
        <v/>
      </c>
      <c r="G1501" s="49">
        <f>IF('M5 Sparkling Water &amp; Soda'!AM295="","",'M5 Sparkling Water &amp; Soda'!AM295)</f>
        <v/>
      </c>
      <c r="H1501" s="50">
        <f>IF('M5 Sparkling Water &amp; Soda'!N295="","",'M5 Sparkling Water &amp; Soda'!N295)</f>
        <v/>
      </c>
      <c r="I1501" s="34">
        <f>IF('M5 Sparkling Water &amp; Soda'!AJ295="","",'M5 Sparkling Water &amp; Soda'!AJ295)</f>
        <v/>
      </c>
      <c r="J1501" s="34" t="inlineStr">
        <is>
          <t>Capture live promo to assess.</t>
        </is>
      </c>
    </row>
    <row r="1502" ht="28" customHeight="1">
      <c r="A1502" s="34" t="inlineStr">
        <is>
          <t>Topo Chico</t>
        </is>
      </c>
      <c r="B1502" s="34" t="inlineStr">
        <is>
          <t>Topo Chico Mineral Water | Original | 12 pack 355mL</t>
        </is>
      </c>
      <c r="C1502" s="34" t="inlineStr">
        <is>
          <t>5) Sparkling water &amp; soda</t>
        </is>
      </c>
      <c r="D1502" s="49">
        <f>IF('M5 Sparkling Water &amp; Soda'!F296="","",'M5 Sparkling Water &amp; Soda'!F296)</f>
        <v/>
      </c>
      <c r="E1502" s="52">
        <f>IF('M5 Sparkling Water &amp; Soda'!J296="","",'M5 Sparkling Water &amp; Soda'!J296)</f>
        <v/>
      </c>
      <c r="F1502" s="50">
        <f>IF('M5 Sparkling Water &amp; Soda'!K296="","",'M5 Sparkling Water &amp; Soda'!K296)</f>
        <v/>
      </c>
      <c r="G1502" s="49">
        <f>IF('M5 Sparkling Water &amp; Soda'!AM296="","",'M5 Sparkling Water &amp; Soda'!AM296)</f>
        <v/>
      </c>
      <c r="H1502" s="50">
        <f>IF('M5 Sparkling Water &amp; Soda'!N296="","",'M5 Sparkling Water &amp; Soda'!N296)</f>
        <v/>
      </c>
      <c r="I1502" s="34">
        <f>IF('M5 Sparkling Water &amp; Soda'!AJ296="","",'M5 Sparkling Water &amp; Soda'!AJ296)</f>
        <v/>
      </c>
      <c r="J1502" s="34" t="inlineStr">
        <is>
          <t>Capture live promo to assess.</t>
        </is>
      </c>
    </row>
    <row r="1503" ht="28" customHeight="1">
      <c r="A1503" s="34" t="inlineStr">
        <is>
          <t>Topo Chico</t>
        </is>
      </c>
      <c r="B1503" s="34" t="inlineStr">
        <is>
          <t>Topo Chico Mineral Water | Original | 15 pack 355mL</t>
        </is>
      </c>
      <c r="C1503" s="34" t="inlineStr">
        <is>
          <t>5) Sparkling water &amp; soda</t>
        </is>
      </c>
      <c r="D1503" s="49">
        <f>IF('M5 Sparkling Water &amp; Soda'!F297="","",'M5 Sparkling Water &amp; Soda'!F297)</f>
        <v/>
      </c>
      <c r="E1503" s="52">
        <f>IF('M5 Sparkling Water &amp; Soda'!J297="","",'M5 Sparkling Water &amp; Soda'!J297)</f>
        <v/>
      </c>
      <c r="F1503" s="50">
        <f>IF('M5 Sparkling Water &amp; Soda'!K297="","",'M5 Sparkling Water &amp; Soda'!K297)</f>
        <v/>
      </c>
      <c r="G1503" s="49">
        <f>IF('M5 Sparkling Water &amp; Soda'!AM297="","",'M5 Sparkling Water &amp; Soda'!AM297)</f>
        <v/>
      </c>
      <c r="H1503" s="50">
        <f>IF('M5 Sparkling Water &amp; Soda'!N297="","",'M5 Sparkling Water &amp; Soda'!N297)</f>
        <v/>
      </c>
      <c r="I1503" s="34">
        <f>IF('M5 Sparkling Water &amp; Soda'!AJ297="","",'M5 Sparkling Water &amp; Soda'!AJ297)</f>
        <v/>
      </c>
      <c r="J1503" s="34" t="inlineStr">
        <is>
          <t>Capture live promo to assess.</t>
        </is>
      </c>
    </row>
    <row r="1504" ht="28" customHeight="1">
      <c r="A1504" s="34" t="inlineStr">
        <is>
          <t>Topo Chico</t>
        </is>
      </c>
      <c r="B1504" s="34" t="inlineStr">
        <is>
          <t>Topo Chico Mineral Water | Original | 18 pack 355mL</t>
        </is>
      </c>
      <c r="C1504" s="34" t="inlineStr">
        <is>
          <t>5) Sparkling water &amp; soda</t>
        </is>
      </c>
      <c r="D1504" s="49">
        <f>IF('M5 Sparkling Water &amp; Soda'!F298="","",'M5 Sparkling Water &amp; Soda'!F298)</f>
        <v/>
      </c>
      <c r="E1504" s="52">
        <f>IF('M5 Sparkling Water &amp; Soda'!J298="","",'M5 Sparkling Water &amp; Soda'!J298)</f>
        <v/>
      </c>
      <c r="F1504" s="50">
        <f>IF('M5 Sparkling Water &amp; Soda'!K298="","",'M5 Sparkling Water &amp; Soda'!K298)</f>
        <v/>
      </c>
      <c r="G1504" s="49">
        <f>IF('M5 Sparkling Water &amp; Soda'!AM298="","",'M5 Sparkling Water &amp; Soda'!AM298)</f>
        <v/>
      </c>
      <c r="H1504" s="50">
        <f>IF('M5 Sparkling Water &amp; Soda'!N298="","",'M5 Sparkling Water &amp; Soda'!N298)</f>
        <v/>
      </c>
      <c r="I1504" s="34">
        <f>IF('M5 Sparkling Water &amp; Soda'!AJ298="","",'M5 Sparkling Water &amp; Soda'!AJ298)</f>
        <v/>
      </c>
      <c r="J1504" s="34" t="inlineStr">
        <is>
          <t>Capture live promo to assess.</t>
        </is>
      </c>
    </row>
    <row r="1505" ht="28" customHeight="1">
      <c r="A1505" s="34" t="inlineStr">
        <is>
          <t>Topo Chico</t>
        </is>
      </c>
      <c r="B1505" s="34" t="inlineStr">
        <is>
          <t>Topo Chico Mineral Water | Original | 24 pack 355mL</t>
        </is>
      </c>
      <c r="C1505" s="34" t="inlineStr">
        <is>
          <t>5) Sparkling water &amp; soda</t>
        </is>
      </c>
      <c r="D1505" s="49">
        <f>IF('M5 Sparkling Water &amp; Soda'!F299="","",'M5 Sparkling Water &amp; Soda'!F299)</f>
        <v/>
      </c>
      <c r="E1505" s="52">
        <f>IF('M5 Sparkling Water &amp; Soda'!J299="","",'M5 Sparkling Water &amp; Soda'!J299)</f>
        <v/>
      </c>
      <c r="F1505" s="50">
        <f>IF('M5 Sparkling Water &amp; Soda'!K299="","",'M5 Sparkling Water &amp; Soda'!K299)</f>
        <v/>
      </c>
      <c r="G1505" s="49">
        <f>IF('M5 Sparkling Water &amp; Soda'!AM299="","",'M5 Sparkling Water &amp; Soda'!AM299)</f>
        <v/>
      </c>
      <c r="H1505" s="50">
        <f>IF('M5 Sparkling Water &amp; Soda'!N299="","",'M5 Sparkling Water &amp; Soda'!N299)</f>
        <v/>
      </c>
      <c r="I1505" s="34">
        <f>IF('M5 Sparkling Water &amp; Soda'!AJ299="","",'M5 Sparkling Water &amp; Soda'!AJ299)</f>
        <v/>
      </c>
      <c r="J1505" s="34" t="inlineStr">
        <is>
          <t>Capture live promo to assess.</t>
        </is>
      </c>
    </row>
    <row r="1506" ht="28" customHeight="1">
      <c r="A1506" s="34" t="inlineStr">
        <is>
          <t>Topo Chico</t>
        </is>
      </c>
      <c r="B1506" s="34" t="inlineStr">
        <is>
          <t>Topo Chico Mineral Water | Twist of Lime | single 355mL</t>
        </is>
      </c>
      <c r="C1506" s="34" t="inlineStr">
        <is>
          <t>5) Sparkling water &amp; soda</t>
        </is>
      </c>
      <c r="D1506" s="49">
        <f>IF('M5 Sparkling Water &amp; Soda'!F300="","",'M5 Sparkling Water &amp; Soda'!F300)</f>
        <v/>
      </c>
      <c r="E1506" s="52">
        <f>IF('M5 Sparkling Water &amp; Soda'!J300="","",'M5 Sparkling Water &amp; Soda'!J300)</f>
        <v/>
      </c>
      <c r="F1506" s="50">
        <f>IF('M5 Sparkling Water &amp; Soda'!K300="","",'M5 Sparkling Water &amp; Soda'!K300)</f>
        <v/>
      </c>
      <c r="G1506" s="49">
        <f>IF('M5 Sparkling Water &amp; Soda'!AM300="","",'M5 Sparkling Water &amp; Soda'!AM300)</f>
        <v/>
      </c>
      <c r="H1506" s="50">
        <f>IF('M5 Sparkling Water &amp; Soda'!N300="","",'M5 Sparkling Water &amp; Soda'!N300)</f>
        <v/>
      </c>
      <c r="I1506" s="34">
        <f>IF('M5 Sparkling Water &amp; Soda'!AJ300="","",'M5 Sparkling Water &amp; Soda'!AJ300)</f>
        <v/>
      </c>
      <c r="J1506" s="34" t="inlineStr">
        <is>
          <t>Capture live promo to assess.</t>
        </is>
      </c>
    </row>
    <row r="1507" ht="28" customHeight="1">
      <c r="A1507" s="34" t="inlineStr">
        <is>
          <t>Topo Chico</t>
        </is>
      </c>
      <c r="B1507" s="34" t="inlineStr">
        <is>
          <t>Topo Chico Mineral Water | Twist of Lime | 8 pack 355mL</t>
        </is>
      </c>
      <c r="C1507" s="34" t="inlineStr">
        <is>
          <t>5) Sparkling water &amp; soda</t>
        </is>
      </c>
      <c r="D1507" s="49">
        <f>IF('M5 Sparkling Water &amp; Soda'!F301="","",'M5 Sparkling Water &amp; Soda'!F301)</f>
        <v/>
      </c>
      <c r="E1507" s="52">
        <f>IF('M5 Sparkling Water &amp; Soda'!J301="","",'M5 Sparkling Water &amp; Soda'!J301)</f>
        <v/>
      </c>
      <c r="F1507" s="50">
        <f>IF('M5 Sparkling Water &amp; Soda'!K301="","",'M5 Sparkling Water &amp; Soda'!K301)</f>
        <v/>
      </c>
      <c r="G1507" s="49">
        <f>IF('M5 Sparkling Water &amp; Soda'!AM301="","",'M5 Sparkling Water &amp; Soda'!AM301)</f>
        <v/>
      </c>
      <c r="H1507" s="50">
        <f>IF('M5 Sparkling Water &amp; Soda'!N301="","",'M5 Sparkling Water &amp; Soda'!N301)</f>
        <v/>
      </c>
      <c r="I1507" s="34">
        <f>IF('M5 Sparkling Water &amp; Soda'!AJ301="","",'M5 Sparkling Water &amp; Soda'!AJ301)</f>
        <v/>
      </c>
      <c r="J1507" s="34" t="inlineStr">
        <is>
          <t>Capture live promo to assess.</t>
        </is>
      </c>
    </row>
    <row r="1508" ht="28" customHeight="1">
      <c r="A1508" s="34" t="inlineStr">
        <is>
          <t>Topo Chico</t>
        </is>
      </c>
      <c r="B1508" s="34" t="inlineStr">
        <is>
          <t>Topo Chico Mineral Water | Twist of Lime | 12 pack 355mL</t>
        </is>
      </c>
      <c r="C1508" s="34" t="inlineStr">
        <is>
          <t>5) Sparkling water &amp; soda</t>
        </is>
      </c>
      <c r="D1508" s="49">
        <f>IF('M5 Sparkling Water &amp; Soda'!F302="","",'M5 Sparkling Water &amp; Soda'!F302)</f>
        <v/>
      </c>
      <c r="E1508" s="52">
        <f>IF('M5 Sparkling Water &amp; Soda'!J302="","",'M5 Sparkling Water &amp; Soda'!J302)</f>
        <v/>
      </c>
      <c r="F1508" s="50">
        <f>IF('M5 Sparkling Water &amp; Soda'!K302="","",'M5 Sparkling Water &amp; Soda'!K302)</f>
        <v/>
      </c>
      <c r="G1508" s="49">
        <f>IF('M5 Sparkling Water &amp; Soda'!AM302="","",'M5 Sparkling Water &amp; Soda'!AM302)</f>
        <v/>
      </c>
      <c r="H1508" s="50">
        <f>IF('M5 Sparkling Water &amp; Soda'!N302="","",'M5 Sparkling Water &amp; Soda'!N302)</f>
        <v/>
      </c>
      <c r="I1508" s="34">
        <f>IF('M5 Sparkling Water &amp; Soda'!AJ302="","",'M5 Sparkling Water &amp; Soda'!AJ302)</f>
        <v/>
      </c>
      <c r="J1508" s="34" t="inlineStr">
        <is>
          <t>Capture live promo to assess.</t>
        </is>
      </c>
    </row>
    <row r="1509" ht="28" customHeight="1">
      <c r="A1509" s="34" t="inlineStr">
        <is>
          <t>Topo Chico</t>
        </is>
      </c>
      <c r="B1509" s="34" t="inlineStr">
        <is>
          <t>Topo Chico Mineral Water | Twist of Lime | 15 pack 355mL</t>
        </is>
      </c>
      <c r="C1509" s="34" t="inlineStr">
        <is>
          <t>5) Sparkling water &amp; soda</t>
        </is>
      </c>
      <c r="D1509" s="49">
        <f>IF('M5 Sparkling Water &amp; Soda'!F303="","",'M5 Sparkling Water &amp; Soda'!F303)</f>
        <v/>
      </c>
      <c r="E1509" s="52">
        <f>IF('M5 Sparkling Water &amp; Soda'!J303="","",'M5 Sparkling Water &amp; Soda'!J303)</f>
        <v/>
      </c>
      <c r="F1509" s="50">
        <f>IF('M5 Sparkling Water &amp; Soda'!K303="","",'M5 Sparkling Water &amp; Soda'!K303)</f>
        <v/>
      </c>
      <c r="G1509" s="49">
        <f>IF('M5 Sparkling Water &amp; Soda'!AM303="","",'M5 Sparkling Water &amp; Soda'!AM303)</f>
        <v/>
      </c>
      <c r="H1509" s="50">
        <f>IF('M5 Sparkling Water &amp; Soda'!N303="","",'M5 Sparkling Water &amp; Soda'!N303)</f>
        <v/>
      </c>
      <c r="I1509" s="34">
        <f>IF('M5 Sparkling Water &amp; Soda'!AJ303="","",'M5 Sparkling Water &amp; Soda'!AJ303)</f>
        <v/>
      </c>
      <c r="J1509" s="34" t="inlineStr">
        <is>
          <t>Capture live promo to assess.</t>
        </is>
      </c>
    </row>
    <row r="1510" ht="28" customHeight="1">
      <c r="A1510" s="34" t="inlineStr">
        <is>
          <t>Topo Chico</t>
        </is>
      </c>
      <c r="B1510" s="34" t="inlineStr">
        <is>
          <t>Topo Chico Mineral Water | Twist of Lime | 18 pack 355mL</t>
        </is>
      </c>
      <c r="C1510" s="34" t="inlineStr">
        <is>
          <t>5) Sparkling water &amp; soda</t>
        </is>
      </c>
      <c r="D1510" s="49">
        <f>IF('M5 Sparkling Water &amp; Soda'!F304="","",'M5 Sparkling Water &amp; Soda'!F304)</f>
        <v/>
      </c>
      <c r="E1510" s="52">
        <f>IF('M5 Sparkling Water &amp; Soda'!J304="","",'M5 Sparkling Water &amp; Soda'!J304)</f>
        <v/>
      </c>
      <c r="F1510" s="50">
        <f>IF('M5 Sparkling Water &amp; Soda'!K304="","",'M5 Sparkling Water &amp; Soda'!K304)</f>
        <v/>
      </c>
      <c r="G1510" s="49">
        <f>IF('M5 Sparkling Water &amp; Soda'!AM304="","",'M5 Sparkling Water &amp; Soda'!AM304)</f>
        <v/>
      </c>
      <c r="H1510" s="50">
        <f>IF('M5 Sparkling Water &amp; Soda'!N304="","",'M5 Sparkling Water &amp; Soda'!N304)</f>
        <v/>
      </c>
      <c r="I1510" s="34">
        <f>IF('M5 Sparkling Water &amp; Soda'!AJ304="","",'M5 Sparkling Water &amp; Soda'!AJ304)</f>
        <v/>
      </c>
      <c r="J1510" s="34" t="inlineStr">
        <is>
          <t>Capture live promo to assess.</t>
        </is>
      </c>
    </row>
    <row r="1511" ht="28" customHeight="1">
      <c r="A1511" s="34" t="inlineStr">
        <is>
          <t>Topo Chico</t>
        </is>
      </c>
      <c r="B1511" s="34" t="inlineStr">
        <is>
          <t>Topo Chico Mineral Water | Twist of Lime | 24 pack 355mL</t>
        </is>
      </c>
      <c r="C1511" s="34" t="inlineStr">
        <is>
          <t>5) Sparkling water &amp; soda</t>
        </is>
      </c>
      <c r="D1511" s="49">
        <f>IF('M5 Sparkling Water &amp; Soda'!F305="","",'M5 Sparkling Water &amp; Soda'!F305)</f>
        <v/>
      </c>
      <c r="E1511" s="52">
        <f>IF('M5 Sparkling Water &amp; Soda'!J305="","",'M5 Sparkling Water &amp; Soda'!J305)</f>
        <v/>
      </c>
      <c r="F1511" s="50">
        <f>IF('M5 Sparkling Water &amp; Soda'!K305="","",'M5 Sparkling Water &amp; Soda'!K305)</f>
        <v/>
      </c>
      <c r="G1511" s="49">
        <f>IF('M5 Sparkling Water &amp; Soda'!AM305="","",'M5 Sparkling Water &amp; Soda'!AM305)</f>
        <v/>
      </c>
      <c r="H1511" s="50">
        <f>IF('M5 Sparkling Water &amp; Soda'!N305="","",'M5 Sparkling Water &amp; Soda'!N305)</f>
        <v/>
      </c>
      <c r="I1511" s="34">
        <f>IF('M5 Sparkling Water &amp; Soda'!AJ305="","",'M5 Sparkling Water &amp; Soda'!AJ305)</f>
        <v/>
      </c>
      <c r="J1511" s="34" t="inlineStr">
        <is>
          <t>Capture live promo to assess.</t>
        </is>
      </c>
    </row>
    <row r="1512" ht="28" customHeight="1">
      <c r="A1512" s="34" t="inlineStr">
        <is>
          <t>Topo Chico</t>
        </is>
      </c>
      <c r="B1512" s="34" t="inlineStr">
        <is>
          <t>Topo Chico Mineral Water | Twist of Grapefruit | single 355mL</t>
        </is>
      </c>
      <c r="C1512" s="34" t="inlineStr">
        <is>
          <t>5) Sparkling water &amp; soda</t>
        </is>
      </c>
      <c r="D1512" s="49">
        <f>IF('M5 Sparkling Water &amp; Soda'!F306="","",'M5 Sparkling Water &amp; Soda'!F306)</f>
        <v/>
      </c>
      <c r="E1512" s="52">
        <f>IF('M5 Sparkling Water &amp; Soda'!J306="","",'M5 Sparkling Water &amp; Soda'!J306)</f>
        <v/>
      </c>
      <c r="F1512" s="50">
        <f>IF('M5 Sparkling Water &amp; Soda'!K306="","",'M5 Sparkling Water &amp; Soda'!K306)</f>
        <v/>
      </c>
      <c r="G1512" s="49">
        <f>IF('M5 Sparkling Water &amp; Soda'!AM306="","",'M5 Sparkling Water &amp; Soda'!AM306)</f>
        <v/>
      </c>
      <c r="H1512" s="50">
        <f>IF('M5 Sparkling Water &amp; Soda'!N306="","",'M5 Sparkling Water &amp; Soda'!N306)</f>
        <v/>
      </c>
      <c r="I1512" s="34">
        <f>IF('M5 Sparkling Water &amp; Soda'!AJ306="","",'M5 Sparkling Water &amp; Soda'!AJ306)</f>
        <v/>
      </c>
      <c r="J1512" s="34" t="inlineStr">
        <is>
          <t>Capture live promo to assess.</t>
        </is>
      </c>
    </row>
    <row r="1513" ht="28" customHeight="1">
      <c r="A1513" s="34" t="inlineStr">
        <is>
          <t>Topo Chico</t>
        </is>
      </c>
      <c r="B1513" s="34" t="inlineStr">
        <is>
          <t>Topo Chico Mineral Water | Twist of Grapefruit | 8 pack 355mL</t>
        </is>
      </c>
      <c r="C1513" s="34" t="inlineStr">
        <is>
          <t>5) Sparkling water &amp; soda</t>
        </is>
      </c>
      <c r="D1513" s="49">
        <f>IF('M5 Sparkling Water &amp; Soda'!F307="","",'M5 Sparkling Water &amp; Soda'!F307)</f>
        <v/>
      </c>
      <c r="E1513" s="52">
        <f>IF('M5 Sparkling Water &amp; Soda'!J307="","",'M5 Sparkling Water &amp; Soda'!J307)</f>
        <v/>
      </c>
      <c r="F1513" s="50">
        <f>IF('M5 Sparkling Water &amp; Soda'!K307="","",'M5 Sparkling Water &amp; Soda'!K307)</f>
        <v/>
      </c>
      <c r="G1513" s="49">
        <f>IF('M5 Sparkling Water &amp; Soda'!AM307="","",'M5 Sparkling Water &amp; Soda'!AM307)</f>
        <v/>
      </c>
      <c r="H1513" s="50">
        <f>IF('M5 Sparkling Water &amp; Soda'!N307="","",'M5 Sparkling Water &amp; Soda'!N307)</f>
        <v/>
      </c>
      <c r="I1513" s="34">
        <f>IF('M5 Sparkling Water &amp; Soda'!AJ307="","",'M5 Sparkling Water &amp; Soda'!AJ307)</f>
        <v/>
      </c>
      <c r="J1513" s="34" t="inlineStr">
        <is>
          <t>Capture live promo to assess.</t>
        </is>
      </c>
    </row>
    <row r="1514" ht="28" customHeight="1">
      <c r="A1514" s="34" t="inlineStr">
        <is>
          <t>Topo Chico</t>
        </is>
      </c>
      <c r="B1514" s="34" t="inlineStr">
        <is>
          <t>Topo Chico Mineral Water | Twist of Grapefruit | 12 pack 355mL</t>
        </is>
      </c>
      <c r="C1514" s="34" t="inlineStr">
        <is>
          <t>5) Sparkling water &amp; soda</t>
        </is>
      </c>
      <c r="D1514" s="49">
        <f>IF('M5 Sparkling Water &amp; Soda'!F308="","",'M5 Sparkling Water &amp; Soda'!F308)</f>
        <v/>
      </c>
      <c r="E1514" s="52">
        <f>IF('M5 Sparkling Water &amp; Soda'!J308="","",'M5 Sparkling Water &amp; Soda'!J308)</f>
        <v/>
      </c>
      <c r="F1514" s="50">
        <f>IF('M5 Sparkling Water &amp; Soda'!K308="","",'M5 Sparkling Water &amp; Soda'!K308)</f>
        <v/>
      </c>
      <c r="G1514" s="49">
        <f>IF('M5 Sparkling Water &amp; Soda'!AM308="","",'M5 Sparkling Water &amp; Soda'!AM308)</f>
        <v/>
      </c>
      <c r="H1514" s="50">
        <f>IF('M5 Sparkling Water &amp; Soda'!N308="","",'M5 Sparkling Water &amp; Soda'!N308)</f>
        <v/>
      </c>
      <c r="I1514" s="34">
        <f>IF('M5 Sparkling Water &amp; Soda'!AJ308="","",'M5 Sparkling Water &amp; Soda'!AJ308)</f>
        <v/>
      </c>
      <c r="J1514" s="34" t="inlineStr">
        <is>
          <t>Capture live promo to assess.</t>
        </is>
      </c>
    </row>
    <row r="1515" ht="28" customHeight="1">
      <c r="A1515" s="34" t="inlineStr">
        <is>
          <t>Topo Chico</t>
        </is>
      </c>
      <c r="B1515" s="34" t="inlineStr">
        <is>
          <t>Topo Chico Mineral Water | Twist of Grapefruit | 15 pack 355mL</t>
        </is>
      </c>
      <c r="C1515" s="34" t="inlineStr">
        <is>
          <t>5) Sparkling water &amp; soda</t>
        </is>
      </c>
      <c r="D1515" s="49">
        <f>IF('M5 Sparkling Water &amp; Soda'!F309="","",'M5 Sparkling Water &amp; Soda'!F309)</f>
        <v/>
      </c>
      <c r="E1515" s="52">
        <f>IF('M5 Sparkling Water &amp; Soda'!J309="","",'M5 Sparkling Water &amp; Soda'!J309)</f>
        <v/>
      </c>
      <c r="F1515" s="50">
        <f>IF('M5 Sparkling Water &amp; Soda'!K309="","",'M5 Sparkling Water &amp; Soda'!K309)</f>
        <v/>
      </c>
      <c r="G1515" s="49">
        <f>IF('M5 Sparkling Water &amp; Soda'!AM309="","",'M5 Sparkling Water &amp; Soda'!AM309)</f>
        <v/>
      </c>
      <c r="H1515" s="50">
        <f>IF('M5 Sparkling Water &amp; Soda'!N309="","",'M5 Sparkling Water &amp; Soda'!N309)</f>
        <v/>
      </c>
      <c r="I1515" s="34">
        <f>IF('M5 Sparkling Water &amp; Soda'!AJ309="","",'M5 Sparkling Water &amp; Soda'!AJ309)</f>
        <v/>
      </c>
      <c r="J1515" s="34" t="inlineStr">
        <is>
          <t>Capture live promo to assess.</t>
        </is>
      </c>
    </row>
    <row r="1516" ht="28" customHeight="1">
      <c r="A1516" s="34" t="inlineStr">
        <is>
          <t>Topo Chico</t>
        </is>
      </c>
      <c r="B1516" s="34" t="inlineStr">
        <is>
          <t>Topo Chico Mineral Water | Twist of Grapefruit | 18 pack 355mL</t>
        </is>
      </c>
      <c r="C1516" s="34" t="inlineStr">
        <is>
          <t>5) Sparkling water &amp; soda</t>
        </is>
      </c>
      <c r="D1516" s="49">
        <f>IF('M5 Sparkling Water &amp; Soda'!F310="","",'M5 Sparkling Water &amp; Soda'!F310)</f>
        <v/>
      </c>
      <c r="E1516" s="52">
        <f>IF('M5 Sparkling Water &amp; Soda'!J310="","",'M5 Sparkling Water &amp; Soda'!J310)</f>
        <v/>
      </c>
      <c r="F1516" s="50">
        <f>IF('M5 Sparkling Water &amp; Soda'!K310="","",'M5 Sparkling Water &amp; Soda'!K310)</f>
        <v/>
      </c>
      <c r="G1516" s="49">
        <f>IF('M5 Sparkling Water &amp; Soda'!AM310="","",'M5 Sparkling Water &amp; Soda'!AM310)</f>
        <v/>
      </c>
      <c r="H1516" s="50">
        <f>IF('M5 Sparkling Water &amp; Soda'!N310="","",'M5 Sparkling Water &amp; Soda'!N310)</f>
        <v/>
      </c>
      <c r="I1516" s="34">
        <f>IF('M5 Sparkling Water &amp; Soda'!AJ310="","",'M5 Sparkling Water &amp; Soda'!AJ310)</f>
        <v/>
      </c>
      <c r="J1516" s="34" t="inlineStr">
        <is>
          <t>Capture live promo to assess.</t>
        </is>
      </c>
    </row>
    <row r="1517" ht="28" customHeight="1">
      <c r="A1517" s="34" t="inlineStr">
        <is>
          <t>Topo Chico</t>
        </is>
      </c>
      <c r="B1517" s="34" t="inlineStr">
        <is>
          <t>Topo Chico Mineral Water | Twist of Grapefruit | 24 pack 355mL</t>
        </is>
      </c>
      <c r="C1517" s="34" t="inlineStr">
        <is>
          <t>5) Sparkling water &amp; soda</t>
        </is>
      </c>
      <c r="D1517" s="49">
        <f>IF('M5 Sparkling Water &amp; Soda'!F311="","",'M5 Sparkling Water &amp; Soda'!F311)</f>
        <v/>
      </c>
      <c r="E1517" s="52">
        <f>IF('M5 Sparkling Water &amp; Soda'!J311="","",'M5 Sparkling Water &amp; Soda'!J311)</f>
        <v/>
      </c>
      <c r="F1517" s="50">
        <f>IF('M5 Sparkling Water &amp; Soda'!K311="","",'M5 Sparkling Water &amp; Soda'!K311)</f>
        <v/>
      </c>
      <c r="G1517" s="49">
        <f>IF('M5 Sparkling Water &amp; Soda'!AM311="","",'M5 Sparkling Water &amp; Soda'!AM311)</f>
        <v/>
      </c>
      <c r="H1517" s="50">
        <f>IF('M5 Sparkling Water &amp; Soda'!N311="","",'M5 Sparkling Water &amp; Soda'!N311)</f>
        <v/>
      </c>
      <c r="I1517" s="34">
        <f>IF('M5 Sparkling Water &amp; Soda'!AJ311="","",'M5 Sparkling Water &amp; Soda'!AJ311)</f>
        <v/>
      </c>
      <c r="J1517" s="34" t="inlineStr">
        <is>
          <t>Capture live promo to assess.</t>
        </is>
      </c>
    </row>
    <row r="1518" ht="28" customHeight="1">
      <c r="A1518" s="34" t="inlineStr">
        <is>
          <t>Topo Chico</t>
        </is>
      </c>
      <c r="B1518" s="34" t="inlineStr">
        <is>
          <t>Topo Chico Mineral Water | Tangerine | single 355mL</t>
        </is>
      </c>
      <c r="C1518" s="34" t="inlineStr">
        <is>
          <t>5) Sparkling water &amp; soda</t>
        </is>
      </c>
      <c r="D1518" s="49">
        <f>IF('M5 Sparkling Water &amp; Soda'!F312="","",'M5 Sparkling Water &amp; Soda'!F312)</f>
        <v/>
      </c>
      <c r="E1518" s="52">
        <f>IF('M5 Sparkling Water &amp; Soda'!J312="","",'M5 Sparkling Water &amp; Soda'!J312)</f>
        <v/>
      </c>
      <c r="F1518" s="50">
        <f>IF('M5 Sparkling Water &amp; Soda'!K312="","",'M5 Sparkling Water &amp; Soda'!K312)</f>
        <v/>
      </c>
      <c r="G1518" s="49">
        <f>IF('M5 Sparkling Water &amp; Soda'!AM312="","",'M5 Sparkling Water &amp; Soda'!AM312)</f>
        <v/>
      </c>
      <c r="H1518" s="50">
        <f>IF('M5 Sparkling Water &amp; Soda'!N312="","",'M5 Sparkling Water &amp; Soda'!N312)</f>
        <v/>
      </c>
      <c r="I1518" s="34">
        <f>IF('M5 Sparkling Water &amp; Soda'!AJ312="","",'M5 Sparkling Water &amp; Soda'!AJ312)</f>
        <v/>
      </c>
      <c r="J1518" s="34" t="inlineStr">
        <is>
          <t>Capture live promo to assess.</t>
        </is>
      </c>
    </row>
    <row r="1519" ht="28" customHeight="1">
      <c r="A1519" s="34" t="inlineStr">
        <is>
          <t>Topo Chico</t>
        </is>
      </c>
      <c r="B1519" s="34" t="inlineStr">
        <is>
          <t>Topo Chico Mineral Water | Tangerine | 8 pack 355mL</t>
        </is>
      </c>
      <c r="C1519" s="34" t="inlineStr">
        <is>
          <t>5) Sparkling water &amp; soda</t>
        </is>
      </c>
      <c r="D1519" s="49">
        <f>IF('M5 Sparkling Water &amp; Soda'!F313="","",'M5 Sparkling Water &amp; Soda'!F313)</f>
        <v/>
      </c>
      <c r="E1519" s="52">
        <f>IF('M5 Sparkling Water &amp; Soda'!J313="","",'M5 Sparkling Water &amp; Soda'!J313)</f>
        <v/>
      </c>
      <c r="F1519" s="50">
        <f>IF('M5 Sparkling Water &amp; Soda'!K313="","",'M5 Sparkling Water &amp; Soda'!K313)</f>
        <v/>
      </c>
      <c r="G1519" s="49">
        <f>IF('M5 Sparkling Water &amp; Soda'!AM313="","",'M5 Sparkling Water &amp; Soda'!AM313)</f>
        <v/>
      </c>
      <c r="H1519" s="50">
        <f>IF('M5 Sparkling Water &amp; Soda'!N313="","",'M5 Sparkling Water &amp; Soda'!N313)</f>
        <v/>
      </c>
      <c r="I1519" s="34">
        <f>IF('M5 Sparkling Water &amp; Soda'!AJ313="","",'M5 Sparkling Water &amp; Soda'!AJ313)</f>
        <v/>
      </c>
      <c r="J1519" s="34" t="inlineStr">
        <is>
          <t>Capture live promo to assess.</t>
        </is>
      </c>
    </row>
    <row r="1520" ht="28" customHeight="1">
      <c r="A1520" s="34" t="inlineStr">
        <is>
          <t>Topo Chico</t>
        </is>
      </c>
      <c r="B1520" s="34" t="inlineStr">
        <is>
          <t>Topo Chico Mineral Water | Tangerine | 12 pack 355mL</t>
        </is>
      </c>
      <c r="C1520" s="34" t="inlineStr">
        <is>
          <t>5) Sparkling water &amp; soda</t>
        </is>
      </c>
      <c r="D1520" s="49">
        <f>IF('M5 Sparkling Water &amp; Soda'!F314="","",'M5 Sparkling Water &amp; Soda'!F314)</f>
        <v/>
      </c>
      <c r="E1520" s="52">
        <f>IF('M5 Sparkling Water &amp; Soda'!J314="","",'M5 Sparkling Water &amp; Soda'!J314)</f>
        <v/>
      </c>
      <c r="F1520" s="50">
        <f>IF('M5 Sparkling Water &amp; Soda'!K314="","",'M5 Sparkling Water &amp; Soda'!K314)</f>
        <v/>
      </c>
      <c r="G1520" s="49">
        <f>IF('M5 Sparkling Water &amp; Soda'!AM314="","",'M5 Sparkling Water &amp; Soda'!AM314)</f>
        <v/>
      </c>
      <c r="H1520" s="50">
        <f>IF('M5 Sparkling Water &amp; Soda'!N314="","",'M5 Sparkling Water &amp; Soda'!N314)</f>
        <v/>
      </c>
      <c r="I1520" s="34">
        <f>IF('M5 Sparkling Water &amp; Soda'!AJ314="","",'M5 Sparkling Water &amp; Soda'!AJ314)</f>
        <v/>
      </c>
      <c r="J1520" s="34" t="inlineStr">
        <is>
          <t>Capture live promo to assess.</t>
        </is>
      </c>
    </row>
    <row r="1521" ht="28" customHeight="1">
      <c r="A1521" s="34" t="inlineStr">
        <is>
          <t>Topo Chico</t>
        </is>
      </c>
      <c r="B1521" s="34" t="inlineStr">
        <is>
          <t>Topo Chico Mineral Water | Tangerine | 15 pack 355mL</t>
        </is>
      </c>
      <c r="C1521" s="34" t="inlineStr">
        <is>
          <t>5) Sparkling water &amp; soda</t>
        </is>
      </c>
      <c r="D1521" s="49">
        <f>IF('M5 Sparkling Water &amp; Soda'!F315="","",'M5 Sparkling Water &amp; Soda'!F315)</f>
        <v/>
      </c>
      <c r="E1521" s="52">
        <f>IF('M5 Sparkling Water &amp; Soda'!J315="","",'M5 Sparkling Water &amp; Soda'!J315)</f>
        <v/>
      </c>
      <c r="F1521" s="50">
        <f>IF('M5 Sparkling Water &amp; Soda'!K315="","",'M5 Sparkling Water &amp; Soda'!K315)</f>
        <v/>
      </c>
      <c r="G1521" s="49">
        <f>IF('M5 Sparkling Water &amp; Soda'!AM315="","",'M5 Sparkling Water &amp; Soda'!AM315)</f>
        <v/>
      </c>
      <c r="H1521" s="50">
        <f>IF('M5 Sparkling Water &amp; Soda'!N315="","",'M5 Sparkling Water &amp; Soda'!N315)</f>
        <v/>
      </c>
      <c r="I1521" s="34">
        <f>IF('M5 Sparkling Water &amp; Soda'!AJ315="","",'M5 Sparkling Water &amp; Soda'!AJ315)</f>
        <v/>
      </c>
      <c r="J1521" s="34" t="inlineStr">
        <is>
          <t>Capture live promo to assess.</t>
        </is>
      </c>
    </row>
    <row r="1522" ht="28" customHeight="1">
      <c r="A1522" s="34" t="inlineStr">
        <is>
          <t>Topo Chico</t>
        </is>
      </c>
      <c r="B1522" s="34" t="inlineStr">
        <is>
          <t>Topo Chico Mineral Water | Tangerine | 18 pack 355mL</t>
        </is>
      </c>
      <c r="C1522" s="34" t="inlineStr">
        <is>
          <t>5) Sparkling water &amp; soda</t>
        </is>
      </c>
      <c r="D1522" s="49">
        <f>IF('M5 Sparkling Water &amp; Soda'!F316="","",'M5 Sparkling Water &amp; Soda'!F316)</f>
        <v/>
      </c>
      <c r="E1522" s="52">
        <f>IF('M5 Sparkling Water &amp; Soda'!J316="","",'M5 Sparkling Water &amp; Soda'!J316)</f>
        <v/>
      </c>
      <c r="F1522" s="50">
        <f>IF('M5 Sparkling Water &amp; Soda'!K316="","",'M5 Sparkling Water &amp; Soda'!K316)</f>
        <v/>
      </c>
      <c r="G1522" s="49">
        <f>IF('M5 Sparkling Water &amp; Soda'!AM316="","",'M5 Sparkling Water &amp; Soda'!AM316)</f>
        <v/>
      </c>
      <c r="H1522" s="50">
        <f>IF('M5 Sparkling Water &amp; Soda'!N316="","",'M5 Sparkling Water &amp; Soda'!N316)</f>
        <v/>
      </c>
      <c r="I1522" s="34">
        <f>IF('M5 Sparkling Water &amp; Soda'!AJ316="","",'M5 Sparkling Water &amp; Soda'!AJ316)</f>
        <v/>
      </c>
      <c r="J1522" s="34" t="inlineStr">
        <is>
          <t>Capture live promo to assess.</t>
        </is>
      </c>
    </row>
    <row r="1523" ht="28" customHeight="1">
      <c r="A1523" s="34" t="inlineStr">
        <is>
          <t>Topo Chico</t>
        </is>
      </c>
      <c r="B1523" s="34" t="inlineStr">
        <is>
          <t>Topo Chico Mineral Water | Tangerine | 24 pack 355mL</t>
        </is>
      </c>
      <c r="C1523" s="34" t="inlineStr">
        <is>
          <t>5) Sparkling water &amp; soda</t>
        </is>
      </c>
      <c r="D1523" s="49">
        <f>IF('M5 Sparkling Water &amp; Soda'!F317="","",'M5 Sparkling Water &amp; Soda'!F317)</f>
        <v/>
      </c>
      <c r="E1523" s="52">
        <f>IF('M5 Sparkling Water &amp; Soda'!J317="","",'M5 Sparkling Water &amp; Soda'!J317)</f>
        <v/>
      </c>
      <c r="F1523" s="50">
        <f>IF('M5 Sparkling Water &amp; Soda'!K317="","",'M5 Sparkling Water &amp; Soda'!K317)</f>
        <v/>
      </c>
      <c r="G1523" s="49">
        <f>IF('M5 Sparkling Water &amp; Soda'!AM317="","",'M5 Sparkling Water &amp; Soda'!AM317)</f>
        <v/>
      </c>
      <c r="H1523" s="50">
        <f>IF('M5 Sparkling Water &amp; Soda'!N317="","",'M5 Sparkling Water &amp; Soda'!N317)</f>
        <v/>
      </c>
      <c r="I1523" s="34">
        <f>IF('M5 Sparkling Water &amp; Soda'!AJ317="","",'M5 Sparkling Water &amp; Soda'!AJ317)</f>
        <v/>
      </c>
      <c r="J1523" s="34" t="inlineStr">
        <is>
          <t>Capture live promo to assess.</t>
        </is>
      </c>
    </row>
    <row r="1524" ht="28" customHeight="1">
      <c r="A1524" s="34" t="inlineStr">
        <is>
          <t>Polar</t>
        </is>
      </c>
      <c r="B1524" s="34" t="inlineStr">
        <is>
          <t>Polar Seltzer | Black Cherry | single 355mL</t>
        </is>
      </c>
      <c r="C1524" s="34" t="inlineStr">
        <is>
          <t>5) Sparkling water &amp; soda</t>
        </is>
      </c>
      <c r="D1524" s="49">
        <f>IF('M5 Sparkling Water &amp; Soda'!F318="","",'M5 Sparkling Water &amp; Soda'!F318)</f>
        <v/>
      </c>
      <c r="E1524" s="52">
        <f>IF('M5 Sparkling Water &amp; Soda'!J318="","",'M5 Sparkling Water &amp; Soda'!J318)</f>
        <v/>
      </c>
      <c r="F1524" s="50">
        <f>IF('M5 Sparkling Water &amp; Soda'!K318="","",'M5 Sparkling Water &amp; Soda'!K318)</f>
        <v/>
      </c>
      <c r="G1524" s="49">
        <f>IF('M5 Sparkling Water &amp; Soda'!AM318="","",'M5 Sparkling Water &amp; Soda'!AM318)</f>
        <v/>
      </c>
      <c r="H1524" s="50">
        <f>IF('M5 Sparkling Water &amp; Soda'!N318="","",'M5 Sparkling Water &amp; Soda'!N318)</f>
        <v/>
      </c>
      <c r="I1524" s="34">
        <f>IF('M5 Sparkling Water &amp; Soda'!AJ318="","",'M5 Sparkling Water &amp; Soda'!AJ318)</f>
        <v/>
      </c>
      <c r="J1524" s="34" t="inlineStr">
        <is>
          <t>Capture live promo to assess.</t>
        </is>
      </c>
    </row>
    <row r="1525" ht="28" customHeight="1">
      <c r="A1525" s="34" t="inlineStr">
        <is>
          <t>Polar</t>
        </is>
      </c>
      <c r="B1525" s="34" t="inlineStr">
        <is>
          <t>Polar Seltzer | Black Cherry | 8 pack 355mL</t>
        </is>
      </c>
      <c r="C1525" s="34" t="inlineStr">
        <is>
          <t>5) Sparkling water &amp; soda</t>
        </is>
      </c>
      <c r="D1525" s="49">
        <f>IF('M5 Sparkling Water &amp; Soda'!F319="","",'M5 Sparkling Water &amp; Soda'!F319)</f>
        <v/>
      </c>
      <c r="E1525" s="52">
        <f>IF('M5 Sparkling Water &amp; Soda'!J319="","",'M5 Sparkling Water &amp; Soda'!J319)</f>
        <v/>
      </c>
      <c r="F1525" s="50">
        <f>IF('M5 Sparkling Water &amp; Soda'!K319="","",'M5 Sparkling Water &amp; Soda'!K319)</f>
        <v/>
      </c>
      <c r="G1525" s="49">
        <f>IF('M5 Sparkling Water &amp; Soda'!AM319="","",'M5 Sparkling Water &amp; Soda'!AM319)</f>
        <v/>
      </c>
      <c r="H1525" s="50">
        <f>IF('M5 Sparkling Water &amp; Soda'!N319="","",'M5 Sparkling Water &amp; Soda'!N319)</f>
        <v/>
      </c>
      <c r="I1525" s="34">
        <f>IF('M5 Sparkling Water &amp; Soda'!AJ319="","",'M5 Sparkling Water &amp; Soda'!AJ319)</f>
        <v/>
      </c>
      <c r="J1525" s="34" t="inlineStr">
        <is>
          <t>Capture live promo to assess.</t>
        </is>
      </c>
    </row>
    <row r="1526" ht="28" customHeight="1">
      <c r="A1526" s="34" t="inlineStr">
        <is>
          <t>Polar</t>
        </is>
      </c>
      <c r="B1526" s="34" t="inlineStr">
        <is>
          <t>Polar Seltzer | Black Cherry | 12 pack 355mL</t>
        </is>
      </c>
      <c r="C1526" s="34" t="inlineStr">
        <is>
          <t>5) Sparkling water &amp; soda</t>
        </is>
      </c>
      <c r="D1526" s="49">
        <f>IF('M5 Sparkling Water &amp; Soda'!F320="","",'M5 Sparkling Water &amp; Soda'!F320)</f>
        <v/>
      </c>
      <c r="E1526" s="52">
        <f>IF('M5 Sparkling Water &amp; Soda'!J320="","",'M5 Sparkling Water &amp; Soda'!J320)</f>
        <v/>
      </c>
      <c r="F1526" s="50">
        <f>IF('M5 Sparkling Water &amp; Soda'!K320="","",'M5 Sparkling Water &amp; Soda'!K320)</f>
        <v/>
      </c>
      <c r="G1526" s="49">
        <f>IF('M5 Sparkling Water &amp; Soda'!AM320="","",'M5 Sparkling Water &amp; Soda'!AM320)</f>
        <v/>
      </c>
      <c r="H1526" s="50">
        <f>IF('M5 Sparkling Water &amp; Soda'!N320="","",'M5 Sparkling Water &amp; Soda'!N320)</f>
        <v/>
      </c>
      <c r="I1526" s="34">
        <f>IF('M5 Sparkling Water &amp; Soda'!AJ320="","",'M5 Sparkling Water &amp; Soda'!AJ320)</f>
        <v/>
      </c>
      <c r="J1526" s="34" t="inlineStr">
        <is>
          <t>Capture live promo to assess.</t>
        </is>
      </c>
    </row>
    <row r="1527" ht="28" customHeight="1">
      <c r="A1527" s="34" t="inlineStr">
        <is>
          <t>Polar</t>
        </is>
      </c>
      <c r="B1527" s="34" t="inlineStr">
        <is>
          <t>Polar Seltzer | Black Cherry | 15 pack 355mL</t>
        </is>
      </c>
      <c r="C1527" s="34" t="inlineStr">
        <is>
          <t>5) Sparkling water &amp; soda</t>
        </is>
      </c>
      <c r="D1527" s="49">
        <f>IF('M5 Sparkling Water &amp; Soda'!F321="","",'M5 Sparkling Water &amp; Soda'!F321)</f>
        <v/>
      </c>
      <c r="E1527" s="52">
        <f>IF('M5 Sparkling Water &amp; Soda'!J321="","",'M5 Sparkling Water &amp; Soda'!J321)</f>
        <v/>
      </c>
      <c r="F1527" s="50">
        <f>IF('M5 Sparkling Water &amp; Soda'!K321="","",'M5 Sparkling Water &amp; Soda'!K321)</f>
        <v/>
      </c>
      <c r="G1527" s="49">
        <f>IF('M5 Sparkling Water &amp; Soda'!AM321="","",'M5 Sparkling Water &amp; Soda'!AM321)</f>
        <v/>
      </c>
      <c r="H1527" s="50">
        <f>IF('M5 Sparkling Water &amp; Soda'!N321="","",'M5 Sparkling Water &amp; Soda'!N321)</f>
        <v/>
      </c>
      <c r="I1527" s="34">
        <f>IF('M5 Sparkling Water &amp; Soda'!AJ321="","",'M5 Sparkling Water &amp; Soda'!AJ321)</f>
        <v/>
      </c>
      <c r="J1527" s="34" t="inlineStr">
        <is>
          <t>Capture live promo to assess.</t>
        </is>
      </c>
    </row>
    <row r="1528" ht="28" customHeight="1">
      <c r="A1528" s="34" t="inlineStr">
        <is>
          <t>Polar</t>
        </is>
      </c>
      <c r="B1528" s="34" t="inlineStr">
        <is>
          <t>Polar Seltzer | Black Cherry | 18 pack 355mL</t>
        </is>
      </c>
      <c r="C1528" s="34" t="inlineStr">
        <is>
          <t>5) Sparkling water &amp; soda</t>
        </is>
      </c>
      <c r="D1528" s="49">
        <f>IF('M5 Sparkling Water &amp; Soda'!F322="","",'M5 Sparkling Water &amp; Soda'!F322)</f>
        <v/>
      </c>
      <c r="E1528" s="52">
        <f>IF('M5 Sparkling Water &amp; Soda'!J322="","",'M5 Sparkling Water &amp; Soda'!J322)</f>
        <v/>
      </c>
      <c r="F1528" s="50">
        <f>IF('M5 Sparkling Water &amp; Soda'!K322="","",'M5 Sparkling Water &amp; Soda'!K322)</f>
        <v/>
      </c>
      <c r="G1528" s="49">
        <f>IF('M5 Sparkling Water &amp; Soda'!AM322="","",'M5 Sparkling Water &amp; Soda'!AM322)</f>
        <v/>
      </c>
      <c r="H1528" s="50">
        <f>IF('M5 Sparkling Water &amp; Soda'!N322="","",'M5 Sparkling Water &amp; Soda'!N322)</f>
        <v/>
      </c>
      <c r="I1528" s="34">
        <f>IF('M5 Sparkling Water &amp; Soda'!AJ322="","",'M5 Sparkling Water &amp; Soda'!AJ322)</f>
        <v/>
      </c>
      <c r="J1528" s="34" t="inlineStr">
        <is>
          <t>Capture live promo to assess.</t>
        </is>
      </c>
    </row>
    <row r="1529" ht="28" customHeight="1">
      <c r="A1529" s="34" t="inlineStr">
        <is>
          <t>Polar</t>
        </is>
      </c>
      <c r="B1529" s="34" t="inlineStr">
        <is>
          <t>Polar Seltzer | Black Cherry | 24 pack 355mL</t>
        </is>
      </c>
      <c r="C1529" s="34" t="inlineStr">
        <is>
          <t>5) Sparkling water &amp; soda</t>
        </is>
      </c>
      <c r="D1529" s="49">
        <f>IF('M5 Sparkling Water &amp; Soda'!F323="","",'M5 Sparkling Water &amp; Soda'!F323)</f>
        <v/>
      </c>
      <c r="E1529" s="52">
        <f>IF('M5 Sparkling Water &amp; Soda'!J323="","",'M5 Sparkling Water &amp; Soda'!J323)</f>
        <v/>
      </c>
      <c r="F1529" s="50">
        <f>IF('M5 Sparkling Water &amp; Soda'!K323="","",'M5 Sparkling Water &amp; Soda'!K323)</f>
        <v/>
      </c>
      <c r="G1529" s="49">
        <f>IF('M5 Sparkling Water &amp; Soda'!AM323="","",'M5 Sparkling Water &amp; Soda'!AM323)</f>
        <v/>
      </c>
      <c r="H1529" s="50">
        <f>IF('M5 Sparkling Water &amp; Soda'!N323="","",'M5 Sparkling Water &amp; Soda'!N323)</f>
        <v/>
      </c>
      <c r="I1529" s="34">
        <f>IF('M5 Sparkling Water &amp; Soda'!AJ323="","",'M5 Sparkling Water &amp; Soda'!AJ323)</f>
        <v/>
      </c>
      <c r="J1529" s="34" t="inlineStr">
        <is>
          <t>Capture live promo to assess.</t>
        </is>
      </c>
    </row>
    <row r="1530" ht="28" customHeight="1">
      <c r="A1530" s="34" t="inlineStr">
        <is>
          <t>Polar</t>
        </is>
      </c>
      <c r="B1530" s="34" t="inlineStr">
        <is>
          <t>Polar Seltzer | Ruby Red Grapefruit | single 355mL</t>
        </is>
      </c>
      <c r="C1530" s="34" t="inlineStr">
        <is>
          <t>5) Sparkling water &amp; soda</t>
        </is>
      </c>
      <c r="D1530" s="49">
        <f>IF('M5 Sparkling Water &amp; Soda'!F324="","",'M5 Sparkling Water &amp; Soda'!F324)</f>
        <v/>
      </c>
      <c r="E1530" s="52">
        <f>IF('M5 Sparkling Water &amp; Soda'!J324="","",'M5 Sparkling Water &amp; Soda'!J324)</f>
        <v/>
      </c>
      <c r="F1530" s="50">
        <f>IF('M5 Sparkling Water &amp; Soda'!K324="","",'M5 Sparkling Water &amp; Soda'!K324)</f>
        <v/>
      </c>
      <c r="G1530" s="49">
        <f>IF('M5 Sparkling Water &amp; Soda'!AM324="","",'M5 Sparkling Water &amp; Soda'!AM324)</f>
        <v/>
      </c>
      <c r="H1530" s="50">
        <f>IF('M5 Sparkling Water &amp; Soda'!N324="","",'M5 Sparkling Water &amp; Soda'!N324)</f>
        <v/>
      </c>
      <c r="I1530" s="34">
        <f>IF('M5 Sparkling Water &amp; Soda'!AJ324="","",'M5 Sparkling Water &amp; Soda'!AJ324)</f>
        <v/>
      </c>
      <c r="J1530" s="34" t="inlineStr">
        <is>
          <t>Capture live promo to assess.</t>
        </is>
      </c>
    </row>
    <row r="1531" ht="28" customHeight="1">
      <c r="A1531" s="34" t="inlineStr">
        <is>
          <t>Polar</t>
        </is>
      </c>
      <c r="B1531" s="34" t="inlineStr">
        <is>
          <t>Polar Seltzer | Ruby Red Grapefruit | 8 pack 355mL</t>
        </is>
      </c>
      <c r="C1531" s="34" t="inlineStr">
        <is>
          <t>5) Sparkling water &amp; soda</t>
        </is>
      </c>
      <c r="D1531" s="49">
        <f>IF('M5 Sparkling Water &amp; Soda'!F325="","",'M5 Sparkling Water &amp; Soda'!F325)</f>
        <v/>
      </c>
      <c r="E1531" s="52">
        <f>IF('M5 Sparkling Water &amp; Soda'!J325="","",'M5 Sparkling Water &amp; Soda'!J325)</f>
        <v/>
      </c>
      <c r="F1531" s="50">
        <f>IF('M5 Sparkling Water &amp; Soda'!K325="","",'M5 Sparkling Water &amp; Soda'!K325)</f>
        <v/>
      </c>
      <c r="G1531" s="49">
        <f>IF('M5 Sparkling Water &amp; Soda'!AM325="","",'M5 Sparkling Water &amp; Soda'!AM325)</f>
        <v/>
      </c>
      <c r="H1531" s="50">
        <f>IF('M5 Sparkling Water &amp; Soda'!N325="","",'M5 Sparkling Water &amp; Soda'!N325)</f>
        <v/>
      </c>
      <c r="I1531" s="34">
        <f>IF('M5 Sparkling Water &amp; Soda'!AJ325="","",'M5 Sparkling Water &amp; Soda'!AJ325)</f>
        <v/>
      </c>
      <c r="J1531" s="34" t="inlineStr">
        <is>
          <t>Capture live promo to assess.</t>
        </is>
      </c>
    </row>
    <row r="1532" ht="28" customHeight="1">
      <c r="A1532" s="34" t="inlineStr">
        <is>
          <t>Polar</t>
        </is>
      </c>
      <c r="B1532" s="34" t="inlineStr">
        <is>
          <t>Polar Seltzer | Ruby Red Grapefruit | 12 pack 355mL</t>
        </is>
      </c>
      <c r="C1532" s="34" t="inlineStr">
        <is>
          <t>5) Sparkling water &amp; soda</t>
        </is>
      </c>
      <c r="D1532" s="49">
        <f>IF('M5 Sparkling Water &amp; Soda'!F326="","",'M5 Sparkling Water &amp; Soda'!F326)</f>
        <v/>
      </c>
      <c r="E1532" s="52">
        <f>IF('M5 Sparkling Water &amp; Soda'!J326="","",'M5 Sparkling Water &amp; Soda'!J326)</f>
        <v/>
      </c>
      <c r="F1532" s="50">
        <f>IF('M5 Sparkling Water &amp; Soda'!K326="","",'M5 Sparkling Water &amp; Soda'!K326)</f>
        <v/>
      </c>
      <c r="G1532" s="49">
        <f>IF('M5 Sparkling Water &amp; Soda'!AM326="","",'M5 Sparkling Water &amp; Soda'!AM326)</f>
        <v/>
      </c>
      <c r="H1532" s="50">
        <f>IF('M5 Sparkling Water &amp; Soda'!N326="","",'M5 Sparkling Water &amp; Soda'!N326)</f>
        <v/>
      </c>
      <c r="I1532" s="34">
        <f>IF('M5 Sparkling Water &amp; Soda'!AJ326="","",'M5 Sparkling Water &amp; Soda'!AJ326)</f>
        <v/>
      </c>
      <c r="J1532" s="34" t="inlineStr">
        <is>
          <t>Capture live promo to assess.</t>
        </is>
      </c>
    </row>
    <row r="1533" ht="28" customHeight="1">
      <c r="A1533" s="34" t="inlineStr">
        <is>
          <t>Polar</t>
        </is>
      </c>
      <c r="B1533" s="34" t="inlineStr">
        <is>
          <t>Polar Seltzer | Ruby Red Grapefruit | 15 pack 355mL</t>
        </is>
      </c>
      <c r="C1533" s="34" t="inlineStr">
        <is>
          <t>5) Sparkling water &amp; soda</t>
        </is>
      </c>
      <c r="D1533" s="49">
        <f>IF('M5 Sparkling Water &amp; Soda'!F327="","",'M5 Sparkling Water &amp; Soda'!F327)</f>
        <v/>
      </c>
      <c r="E1533" s="52">
        <f>IF('M5 Sparkling Water &amp; Soda'!J327="","",'M5 Sparkling Water &amp; Soda'!J327)</f>
        <v/>
      </c>
      <c r="F1533" s="50">
        <f>IF('M5 Sparkling Water &amp; Soda'!K327="","",'M5 Sparkling Water &amp; Soda'!K327)</f>
        <v/>
      </c>
      <c r="G1533" s="49">
        <f>IF('M5 Sparkling Water &amp; Soda'!AM327="","",'M5 Sparkling Water &amp; Soda'!AM327)</f>
        <v/>
      </c>
      <c r="H1533" s="50">
        <f>IF('M5 Sparkling Water &amp; Soda'!N327="","",'M5 Sparkling Water &amp; Soda'!N327)</f>
        <v/>
      </c>
      <c r="I1533" s="34">
        <f>IF('M5 Sparkling Water &amp; Soda'!AJ327="","",'M5 Sparkling Water &amp; Soda'!AJ327)</f>
        <v/>
      </c>
      <c r="J1533" s="34" t="inlineStr">
        <is>
          <t>Capture live promo to assess.</t>
        </is>
      </c>
    </row>
    <row r="1534" ht="28" customHeight="1">
      <c r="A1534" s="34" t="inlineStr">
        <is>
          <t>Polar</t>
        </is>
      </c>
      <c r="B1534" s="34" t="inlineStr">
        <is>
          <t>Polar Seltzer | Ruby Red Grapefruit | 18 pack 355mL</t>
        </is>
      </c>
      <c r="C1534" s="34" t="inlineStr">
        <is>
          <t>5) Sparkling water &amp; soda</t>
        </is>
      </c>
      <c r="D1534" s="49">
        <f>IF('M5 Sparkling Water &amp; Soda'!F328="","",'M5 Sparkling Water &amp; Soda'!F328)</f>
        <v/>
      </c>
      <c r="E1534" s="52">
        <f>IF('M5 Sparkling Water &amp; Soda'!J328="","",'M5 Sparkling Water &amp; Soda'!J328)</f>
        <v/>
      </c>
      <c r="F1534" s="50">
        <f>IF('M5 Sparkling Water &amp; Soda'!K328="","",'M5 Sparkling Water &amp; Soda'!K328)</f>
        <v/>
      </c>
      <c r="G1534" s="49">
        <f>IF('M5 Sparkling Water &amp; Soda'!AM328="","",'M5 Sparkling Water &amp; Soda'!AM328)</f>
        <v/>
      </c>
      <c r="H1534" s="50">
        <f>IF('M5 Sparkling Water &amp; Soda'!N328="","",'M5 Sparkling Water &amp; Soda'!N328)</f>
        <v/>
      </c>
      <c r="I1534" s="34">
        <f>IF('M5 Sparkling Water &amp; Soda'!AJ328="","",'M5 Sparkling Water &amp; Soda'!AJ328)</f>
        <v/>
      </c>
      <c r="J1534" s="34" t="inlineStr">
        <is>
          <t>Capture live promo to assess.</t>
        </is>
      </c>
    </row>
    <row r="1535" ht="28" customHeight="1">
      <c r="A1535" s="34" t="inlineStr">
        <is>
          <t>Polar</t>
        </is>
      </c>
      <c r="B1535" s="34" t="inlineStr">
        <is>
          <t>Polar Seltzer | Ruby Red Grapefruit | 24 pack 355mL</t>
        </is>
      </c>
      <c r="C1535" s="34" t="inlineStr">
        <is>
          <t>5) Sparkling water &amp; soda</t>
        </is>
      </c>
      <c r="D1535" s="49">
        <f>IF('M5 Sparkling Water &amp; Soda'!F329="","",'M5 Sparkling Water &amp; Soda'!F329)</f>
        <v/>
      </c>
      <c r="E1535" s="52">
        <f>IF('M5 Sparkling Water &amp; Soda'!J329="","",'M5 Sparkling Water &amp; Soda'!J329)</f>
        <v/>
      </c>
      <c r="F1535" s="50">
        <f>IF('M5 Sparkling Water &amp; Soda'!K329="","",'M5 Sparkling Water &amp; Soda'!K329)</f>
        <v/>
      </c>
      <c r="G1535" s="49">
        <f>IF('M5 Sparkling Water &amp; Soda'!AM329="","",'M5 Sparkling Water &amp; Soda'!AM329)</f>
        <v/>
      </c>
      <c r="H1535" s="50">
        <f>IF('M5 Sparkling Water &amp; Soda'!N329="","",'M5 Sparkling Water &amp; Soda'!N329)</f>
        <v/>
      </c>
      <c r="I1535" s="34">
        <f>IF('M5 Sparkling Water &amp; Soda'!AJ329="","",'M5 Sparkling Water &amp; Soda'!AJ329)</f>
        <v/>
      </c>
      <c r="J1535" s="34" t="inlineStr">
        <is>
          <t>Capture live promo to assess.</t>
        </is>
      </c>
    </row>
    <row r="1536" ht="28" customHeight="1">
      <c r="A1536" s="34" t="inlineStr">
        <is>
          <t>Polar</t>
        </is>
      </c>
      <c r="B1536" s="34" t="inlineStr">
        <is>
          <t>Polar Seltzer | Lime | single 355mL</t>
        </is>
      </c>
      <c r="C1536" s="34" t="inlineStr">
        <is>
          <t>5) Sparkling water &amp; soda</t>
        </is>
      </c>
      <c r="D1536" s="49">
        <f>IF('M5 Sparkling Water &amp; Soda'!F330="","",'M5 Sparkling Water &amp; Soda'!F330)</f>
        <v/>
      </c>
      <c r="E1536" s="52">
        <f>IF('M5 Sparkling Water &amp; Soda'!J330="","",'M5 Sparkling Water &amp; Soda'!J330)</f>
        <v/>
      </c>
      <c r="F1536" s="50">
        <f>IF('M5 Sparkling Water &amp; Soda'!K330="","",'M5 Sparkling Water &amp; Soda'!K330)</f>
        <v/>
      </c>
      <c r="G1536" s="49">
        <f>IF('M5 Sparkling Water &amp; Soda'!AM330="","",'M5 Sparkling Water &amp; Soda'!AM330)</f>
        <v/>
      </c>
      <c r="H1536" s="50">
        <f>IF('M5 Sparkling Water &amp; Soda'!N330="","",'M5 Sparkling Water &amp; Soda'!N330)</f>
        <v/>
      </c>
      <c r="I1536" s="34">
        <f>IF('M5 Sparkling Water &amp; Soda'!AJ330="","",'M5 Sparkling Water &amp; Soda'!AJ330)</f>
        <v/>
      </c>
      <c r="J1536" s="34" t="inlineStr">
        <is>
          <t>Capture live promo to assess.</t>
        </is>
      </c>
    </row>
    <row r="1537" ht="28" customHeight="1">
      <c r="A1537" s="34" t="inlineStr">
        <is>
          <t>Polar</t>
        </is>
      </c>
      <c r="B1537" s="34" t="inlineStr">
        <is>
          <t>Polar Seltzer | Lime | 8 pack 355mL</t>
        </is>
      </c>
      <c r="C1537" s="34" t="inlineStr">
        <is>
          <t>5) Sparkling water &amp; soda</t>
        </is>
      </c>
      <c r="D1537" s="49">
        <f>IF('M5 Sparkling Water &amp; Soda'!F331="","",'M5 Sparkling Water &amp; Soda'!F331)</f>
        <v/>
      </c>
      <c r="E1537" s="52">
        <f>IF('M5 Sparkling Water &amp; Soda'!J331="","",'M5 Sparkling Water &amp; Soda'!J331)</f>
        <v/>
      </c>
      <c r="F1537" s="50">
        <f>IF('M5 Sparkling Water &amp; Soda'!K331="","",'M5 Sparkling Water &amp; Soda'!K331)</f>
        <v/>
      </c>
      <c r="G1537" s="49">
        <f>IF('M5 Sparkling Water &amp; Soda'!AM331="","",'M5 Sparkling Water &amp; Soda'!AM331)</f>
        <v/>
      </c>
      <c r="H1537" s="50">
        <f>IF('M5 Sparkling Water &amp; Soda'!N331="","",'M5 Sparkling Water &amp; Soda'!N331)</f>
        <v/>
      </c>
      <c r="I1537" s="34">
        <f>IF('M5 Sparkling Water &amp; Soda'!AJ331="","",'M5 Sparkling Water &amp; Soda'!AJ331)</f>
        <v/>
      </c>
      <c r="J1537" s="34" t="inlineStr">
        <is>
          <t>Capture live promo to assess.</t>
        </is>
      </c>
    </row>
    <row r="1538" ht="28" customHeight="1">
      <c r="A1538" s="34" t="inlineStr">
        <is>
          <t>Polar</t>
        </is>
      </c>
      <c r="B1538" s="34" t="inlineStr">
        <is>
          <t>Polar Seltzer | Lime | 12 pack 355mL</t>
        </is>
      </c>
      <c r="C1538" s="34" t="inlineStr">
        <is>
          <t>5) Sparkling water &amp; soda</t>
        </is>
      </c>
      <c r="D1538" s="49">
        <f>IF('M5 Sparkling Water &amp; Soda'!F332="","",'M5 Sparkling Water &amp; Soda'!F332)</f>
        <v/>
      </c>
      <c r="E1538" s="52">
        <f>IF('M5 Sparkling Water &amp; Soda'!J332="","",'M5 Sparkling Water &amp; Soda'!J332)</f>
        <v/>
      </c>
      <c r="F1538" s="50">
        <f>IF('M5 Sparkling Water &amp; Soda'!K332="","",'M5 Sparkling Water &amp; Soda'!K332)</f>
        <v/>
      </c>
      <c r="G1538" s="49">
        <f>IF('M5 Sparkling Water &amp; Soda'!AM332="","",'M5 Sparkling Water &amp; Soda'!AM332)</f>
        <v/>
      </c>
      <c r="H1538" s="50">
        <f>IF('M5 Sparkling Water &amp; Soda'!N332="","",'M5 Sparkling Water &amp; Soda'!N332)</f>
        <v/>
      </c>
      <c r="I1538" s="34">
        <f>IF('M5 Sparkling Water &amp; Soda'!AJ332="","",'M5 Sparkling Water &amp; Soda'!AJ332)</f>
        <v/>
      </c>
      <c r="J1538" s="34" t="inlineStr">
        <is>
          <t>Capture live promo to assess.</t>
        </is>
      </c>
    </row>
    <row r="1539" ht="28" customHeight="1">
      <c r="A1539" s="34" t="inlineStr">
        <is>
          <t>Polar</t>
        </is>
      </c>
      <c r="B1539" s="34" t="inlineStr">
        <is>
          <t>Polar Seltzer | Lime | 15 pack 355mL</t>
        </is>
      </c>
      <c r="C1539" s="34" t="inlineStr">
        <is>
          <t>5) Sparkling water &amp; soda</t>
        </is>
      </c>
      <c r="D1539" s="49">
        <f>IF('M5 Sparkling Water &amp; Soda'!F333="","",'M5 Sparkling Water &amp; Soda'!F333)</f>
        <v/>
      </c>
      <c r="E1539" s="52">
        <f>IF('M5 Sparkling Water &amp; Soda'!J333="","",'M5 Sparkling Water &amp; Soda'!J333)</f>
        <v/>
      </c>
      <c r="F1539" s="50">
        <f>IF('M5 Sparkling Water &amp; Soda'!K333="","",'M5 Sparkling Water &amp; Soda'!K333)</f>
        <v/>
      </c>
      <c r="G1539" s="49">
        <f>IF('M5 Sparkling Water &amp; Soda'!AM333="","",'M5 Sparkling Water &amp; Soda'!AM333)</f>
        <v/>
      </c>
      <c r="H1539" s="50">
        <f>IF('M5 Sparkling Water &amp; Soda'!N333="","",'M5 Sparkling Water &amp; Soda'!N333)</f>
        <v/>
      </c>
      <c r="I1539" s="34">
        <f>IF('M5 Sparkling Water &amp; Soda'!AJ333="","",'M5 Sparkling Water &amp; Soda'!AJ333)</f>
        <v/>
      </c>
      <c r="J1539" s="34" t="inlineStr">
        <is>
          <t>Capture live promo to assess.</t>
        </is>
      </c>
    </row>
    <row r="1540" ht="28" customHeight="1">
      <c r="A1540" s="34" t="inlineStr">
        <is>
          <t>Polar</t>
        </is>
      </c>
      <c r="B1540" s="34" t="inlineStr">
        <is>
          <t>Polar Seltzer | Lime | 18 pack 355mL</t>
        </is>
      </c>
      <c r="C1540" s="34" t="inlineStr">
        <is>
          <t>5) Sparkling water &amp; soda</t>
        </is>
      </c>
      <c r="D1540" s="49">
        <f>IF('M5 Sparkling Water &amp; Soda'!F334="","",'M5 Sparkling Water &amp; Soda'!F334)</f>
        <v/>
      </c>
      <c r="E1540" s="52">
        <f>IF('M5 Sparkling Water &amp; Soda'!J334="","",'M5 Sparkling Water &amp; Soda'!J334)</f>
        <v/>
      </c>
      <c r="F1540" s="50">
        <f>IF('M5 Sparkling Water &amp; Soda'!K334="","",'M5 Sparkling Water &amp; Soda'!K334)</f>
        <v/>
      </c>
      <c r="G1540" s="49">
        <f>IF('M5 Sparkling Water &amp; Soda'!AM334="","",'M5 Sparkling Water &amp; Soda'!AM334)</f>
        <v/>
      </c>
      <c r="H1540" s="50">
        <f>IF('M5 Sparkling Water &amp; Soda'!N334="","",'M5 Sparkling Water &amp; Soda'!N334)</f>
        <v/>
      </c>
      <c r="I1540" s="34">
        <f>IF('M5 Sparkling Water &amp; Soda'!AJ334="","",'M5 Sparkling Water &amp; Soda'!AJ334)</f>
        <v/>
      </c>
      <c r="J1540" s="34" t="inlineStr">
        <is>
          <t>Capture live promo to assess.</t>
        </is>
      </c>
    </row>
    <row r="1541" ht="28" customHeight="1">
      <c r="A1541" s="34" t="inlineStr">
        <is>
          <t>Polar</t>
        </is>
      </c>
      <c r="B1541" s="34" t="inlineStr">
        <is>
          <t>Polar Seltzer | Lime | 24 pack 355mL</t>
        </is>
      </c>
      <c r="C1541" s="34" t="inlineStr">
        <is>
          <t>5) Sparkling water &amp; soda</t>
        </is>
      </c>
      <c r="D1541" s="49">
        <f>IF('M5 Sparkling Water &amp; Soda'!F335="","",'M5 Sparkling Water &amp; Soda'!F335)</f>
        <v/>
      </c>
      <c r="E1541" s="52">
        <f>IF('M5 Sparkling Water &amp; Soda'!J335="","",'M5 Sparkling Water &amp; Soda'!J335)</f>
        <v/>
      </c>
      <c r="F1541" s="50">
        <f>IF('M5 Sparkling Water &amp; Soda'!K335="","",'M5 Sparkling Water &amp; Soda'!K335)</f>
        <v/>
      </c>
      <c r="G1541" s="49">
        <f>IF('M5 Sparkling Water &amp; Soda'!AM335="","",'M5 Sparkling Water &amp; Soda'!AM335)</f>
        <v/>
      </c>
      <c r="H1541" s="50">
        <f>IF('M5 Sparkling Water &amp; Soda'!N335="","",'M5 Sparkling Water &amp; Soda'!N335)</f>
        <v/>
      </c>
      <c r="I1541" s="34">
        <f>IF('M5 Sparkling Water &amp; Soda'!AJ335="","",'M5 Sparkling Water &amp; Soda'!AJ335)</f>
        <v/>
      </c>
      <c r="J1541" s="34" t="inlineStr">
        <is>
          <t>Capture live promo to assess.</t>
        </is>
      </c>
    </row>
    <row r="1542" ht="28" customHeight="1">
      <c r="A1542" s="34" t="inlineStr">
        <is>
          <t>Polar</t>
        </is>
      </c>
      <c r="B1542" s="34" t="inlineStr">
        <is>
          <t>Polar Seltzer | Mandarin | single 355mL</t>
        </is>
      </c>
      <c r="C1542" s="34" t="inlineStr">
        <is>
          <t>5) Sparkling water &amp; soda</t>
        </is>
      </c>
      <c r="D1542" s="49">
        <f>IF('M5 Sparkling Water &amp; Soda'!F336="","",'M5 Sparkling Water &amp; Soda'!F336)</f>
        <v/>
      </c>
      <c r="E1542" s="52">
        <f>IF('M5 Sparkling Water &amp; Soda'!J336="","",'M5 Sparkling Water &amp; Soda'!J336)</f>
        <v/>
      </c>
      <c r="F1542" s="50">
        <f>IF('M5 Sparkling Water &amp; Soda'!K336="","",'M5 Sparkling Water &amp; Soda'!K336)</f>
        <v/>
      </c>
      <c r="G1542" s="49">
        <f>IF('M5 Sparkling Water &amp; Soda'!AM336="","",'M5 Sparkling Water &amp; Soda'!AM336)</f>
        <v/>
      </c>
      <c r="H1542" s="50">
        <f>IF('M5 Sparkling Water &amp; Soda'!N336="","",'M5 Sparkling Water &amp; Soda'!N336)</f>
        <v/>
      </c>
      <c r="I1542" s="34">
        <f>IF('M5 Sparkling Water &amp; Soda'!AJ336="","",'M5 Sparkling Water &amp; Soda'!AJ336)</f>
        <v/>
      </c>
      <c r="J1542" s="34" t="inlineStr">
        <is>
          <t>Capture live promo to assess.</t>
        </is>
      </c>
    </row>
    <row r="1543" ht="28" customHeight="1">
      <c r="A1543" s="34" t="inlineStr">
        <is>
          <t>Polar</t>
        </is>
      </c>
      <c r="B1543" s="34" t="inlineStr">
        <is>
          <t>Polar Seltzer | Mandarin | 8 pack 355mL</t>
        </is>
      </c>
      <c r="C1543" s="34" t="inlineStr">
        <is>
          <t>5) Sparkling water &amp; soda</t>
        </is>
      </c>
      <c r="D1543" s="49">
        <f>IF('M5 Sparkling Water &amp; Soda'!F337="","",'M5 Sparkling Water &amp; Soda'!F337)</f>
        <v/>
      </c>
      <c r="E1543" s="52">
        <f>IF('M5 Sparkling Water &amp; Soda'!J337="","",'M5 Sparkling Water &amp; Soda'!J337)</f>
        <v/>
      </c>
      <c r="F1543" s="50">
        <f>IF('M5 Sparkling Water &amp; Soda'!K337="","",'M5 Sparkling Water &amp; Soda'!K337)</f>
        <v/>
      </c>
      <c r="G1543" s="49">
        <f>IF('M5 Sparkling Water &amp; Soda'!AM337="","",'M5 Sparkling Water &amp; Soda'!AM337)</f>
        <v/>
      </c>
      <c r="H1543" s="50">
        <f>IF('M5 Sparkling Water &amp; Soda'!N337="","",'M5 Sparkling Water &amp; Soda'!N337)</f>
        <v/>
      </c>
      <c r="I1543" s="34">
        <f>IF('M5 Sparkling Water &amp; Soda'!AJ337="","",'M5 Sparkling Water &amp; Soda'!AJ337)</f>
        <v/>
      </c>
      <c r="J1543" s="34" t="inlineStr">
        <is>
          <t>Capture live promo to assess.</t>
        </is>
      </c>
    </row>
    <row r="1544" ht="28" customHeight="1">
      <c r="A1544" s="34" t="inlineStr">
        <is>
          <t>Polar</t>
        </is>
      </c>
      <c r="B1544" s="34" t="inlineStr">
        <is>
          <t>Polar Seltzer | Mandarin | 12 pack 355mL</t>
        </is>
      </c>
      <c r="C1544" s="34" t="inlineStr">
        <is>
          <t>5) Sparkling water &amp; soda</t>
        </is>
      </c>
      <c r="D1544" s="49">
        <f>IF('M5 Sparkling Water &amp; Soda'!F338="","",'M5 Sparkling Water &amp; Soda'!F338)</f>
        <v/>
      </c>
      <c r="E1544" s="52">
        <f>IF('M5 Sparkling Water &amp; Soda'!J338="","",'M5 Sparkling Water &amp; Soda'!J338)</f>
        <v/>
      </c>
      <c r="F1544" s="50">
        <f>IF('M5 Sparkling Water &amp; Soda'!K338="","",'M5 Sparkling Water &amp; Soda'!K338)</f>
        <v/>
      </c>
      <c r="G1544" s="49">
        <f>IF('M5 Sparkling Water &amp; Soda'!AM338="","",'M5 Sparkling Water &amp; Soda'!AM338)</f>
        <v/>
      </c>
      <c r="H1544" s="50">
        <f>IF('M5 Sparkling Water &amp; Soda'!N338="","",'M5 Sparkling Water &amp; Soda'!N338)</f>
        <v/>
      </c>
      <c r="I1544" s="34">
        <f>IF('M5 Sparkling Water &amp; Soda'!AJ338="","",'M5 Sparkling Water &amp; Soda'!AJ338)</f>
        <v/>
      </c>
      <c r="J1544" s="34" t="inlineStr">
        <is>
          <t>Capture live promo to assess.</t>
        </is>
      </c>
    </row>
    <row r="1545" ht="28" customHeight="1">
      <c r="A1545" s="34" t="inlineStr">
        <is>
          <t>Polar</t>
        </is>
      </c>
      <c r="B1545" s="34" t="inlineStr">
        <is>
          <t>Polar Seltzer | Mandarin | 15 pack 355mL</t>
        </is>
      </c>
      <c r="C1545" s="34" t="inlineStr">
        <is>
          <t>5) Sparkling water &amp; soda</t>
        </is>
      </c>
      <c r="D1545" s="49">
        <f>IF('M5 Sparkling Water &amp; Soda'!F339="","",'M5 Sparkling Water &amp; Soda'!F339)</f>
        <v/>
      </c>
      <c r="E1545" s="52">
        <f>IF('M5 Sparkling Water &amp; Soda'!J339="","",'M5 Sparkling Water &amp; Soda'!J339)</f>
        <v/>
      </c>
      <c r="F1545" s="50">
        <f>IF('M5 Sparkling Water &amp; Soda'!K339="","",'M5 Sparkling Water &amp; Soda'!K339)</f>
        <v/>
      </c>
      <c r="G1545" s="49">
        <f>IF('M5 Sparkling Water &amp; Soda'!AM339="","",'M5 Sparkling Water &amp; Soda'!AM339)</f>
        <v/>
      </c>
      <c r="H1545" s="50">
        <f>IF('M5 Sparkling Water &amp; Soda'!N339="","",'M5 Sparkling Water &amp; Soda'!N339)</f>
        <v/>
      </c>
      <c r="I1545" s="34">
        <f>IF('M5 Sparkling Water &amp; Soda'!AJ339="","",'M5 Sparkling Water &amp; Soda'!AJ339)</f>
        <v/>
      </c>
      <c r="J1545" s="34" t="inlineStr">
        <is>
          <t>Capture live promo to assess.</t>
        </is>
      </c>
    </row>
    <row r="1546" ht="28" customHeight="1">
      <c r="A1546" s="34" t="inlineStr">
        <is>
          <t>Polar</t>
        </is>
      </c>
      <c r="B1546" s="34" t="inlineStr">
        <is>
          <t>Polar Seltzer | Mandarin | 18 pack 355mL</t>
        </is>
      </c>
      <c r="C1546" s="34" t="inlineStr">
        <is>
          <t>5) Sparkling water &amp; soda</t>
        </is>
      </c>
      <c r="D1546" s="49">
        <f>IF('M5 Sparkling Water &amp; Soda'!F340="","",'M5 Sparkling Water &amp; Soda'!F340)</f>
        <v/>
      </c>
      <c r="E1546" s="52">
        <f>IF('M5 Sparkling Water &amp; Soda'!J340="","",'M5 Sparkling Water &amp; Soda'!J340)</f>
        <v/>
      </c>
      <c r="F1546" s="50">
        <f>IF('M5 Sparkling Water &amp; Soda'!K340="","",'M5 Sparkling Water &amp; Soda'!K340)</f>
        <v/>
      </c>
      <c r="G1546" s="49">
        <f>IF('M5 Sparkling Water &amp; Soda'!AM340="","",'M5 Sparkling Water &amp; Soda'!AM340)</f>
        <v/>
      </c>
      <c r="H1546" s="50">
        <f>IF('M5 Sparkling Water &amp; Soda'!N340="","",'M5 Sparkling Water &amp; Soda'!N340)</f>
        <v/>
      </c>
      <c r="I1546" s="34">
        <f>IF('M5 Sparkling Water &amp; Soda'!AJ340="","",'M5 Sparkling Water &amp; Soda'!AJ340)</f>
        <v/>
      </c>
      <c r="J1546" s="34" t="inlineStr">
        <is>
          <t>Capture live promo to assess.</t>
        </is>
      </c>
    </row>
    <row r="1547" ht="28" customHeight="1">
      <c r="A1547" s="34" t="inlineStr">
        <is>
          <t>Polar</t>
        </is>
      </c>
      <c r="B1547" s="34" t="inlineStr">
        <is>
          <t>Polar Seltzer | Mandarin | 24 pack 355mL</t>
        </is>
      </c>
      <c r="C1547" s="34" t="inlineStr">
        <is>
          <t>5) Sparkling water &amp; soda</t>
        </is>
      </c>
      <c r="D1547" s="49">
        <f>IF('M5 Sparkling Water &amp; Soda'!F341="","",'M5 Sparkling Water &amp; Soda'!F341)</f>
        <v/>
      </c>
      <c r="E1547" s="52">
        <f>IF('M5 Sparkling Water &amp; Soda'!J341="","",'M5 Sparkling Water &amp; Soda'!J341)</f>
        <v/>
      </c>
      <c r="F1547" s="50">
        <f>IF('M5 Sparkling Water &amp; Soda'!K341="","",'M5 Sparkling Water &amp; Soda'!K341)</f>
        <v/>
      </c>
      <c r="G1547" s="49">
        <f>IF('M5 Sparkling Water &amp; Soda'!AM341="","",'M5 Sparkling Water &amp; Soda'!AM341)</f>
        <v/>
      </c>
      <c r="H1547" s="50">
        <f>IF('M5 Sparkling Water &amp; Soda'!N341="","",'M5 Sparkling Water &amp; Soda'!N341)</f>
        <v/>
      </c>
      <c r="I1547" s="34">
        <f>IF('M5 Sparkling Water &amp; Soda'!AJ341="","",'M5 Sparkling Water &amp; Soda'!AJ341)</f>
        <v/>
      </c>
      <c r="J1547" s="34" t="inlineStr">
        <is>
          <t>Capture live promo to assess.</t>
        </is>
      </c>
    </row>
    <row r="1548" ht="28" customHeight="1">
      <c r="A1548" s="34" t="inlineStr">
        <is>
          <t>Polar</t>
        </is>
      </c>
      <c r="B1548" s="34" t="inlineStr">
        <is>
          <t>Polar Seltzer | Raspberry Lime | single 355mL</t>
        </is>
      </c>
      <c r="C1548" s="34" t="inlineStr">
        <is>
          <t>5) Sparkling water &amp; soda</t>
        </is>
      </c>
      <c r="D1548" s="49">
        <f>IF('M5 Sparkling Water &amp; Soda'!F342="","",'M5 Sparkling Water &amp; Soda'!F342)</f>
        <v/>
      </c>
      <c r="E1548" s="52">
        <f>IF('M5 Sparkling Water &amp; Soda'!J342="","",'M5 Sparkling Water &amp; Soda'!J342)</f>
        <v/>
      </c>
      <c r="F1548" s="50">
        <f>IF('M5 Sparkling Water &amp; Soda'!K342="","",'M5 Sparkling Water &amp; Soda'!K342)</f>
        <v/>
      </c>
      <c r="G1548" s="49">
        <f>IF('M5 Sparkling Water &amp; Soda'!AM342="","",'M5 Sparkling Water &amp; Soda'!AM342)</f>
        <v/>
      </c>
      <c r="H1548" s="50">
        <f>IF('M5 Sparkling Water &amp; Soda'!N342="","",'M5 Sparkling Water &amp; Soda'!N342)</f>
        <v/>
      </c>
      <c r="I1548" s="34">
        <f>IF('M5 Sparkling Water &amp; Soda'!AJ342="","",'M5 Sparkling Water &amp; Soda'!AJ342)</f>
        <v/>
      </c>
      <c r="J1548" s="34" t="inlineStr">
        <is>
          <t>Capture live promo to assess.</t>
        </is>
      </c>
    </row>
    <row r="1549" ht="28" customHeight="1">
      <c r="A1549" s="34" t="inlineStr">
        <is>
          <t>Polar</t>
        </is>
      </c>
      <c r="B1549" s="34" t="inlineStr">
        <is>
          <t>Polar Seltzer | Raspberry Lime | 8 pack 355mL</t>
        </is>
      </c>
      <c r="C1549" s="34" t="inlineStr">
        <is>
          <t>5) Sparkling water &amp; soda</t>
        </is>
      </c>
      <c r="D1549" s="49">
        <f>IF('M5 Sparkling Water &amp; Soda'!F343="","",'M5 Sparkling Water &amp; Soda'!F343)</f>
        <v/>
      </c>
      <c r="E1549" s="52">
        <f>IF('M5 Sparkling Water &amp; Soda'!J343="","",'M5 Sparkling Water &amp; Soda'!J343)</f>
        <v/>
      </c>
      <c r="F1549" s="50">
        <f>IF('M5 Sparkling Water &amp; Soda'!K343="","",'M5 Sparkling Water &amp; Soda'!K343)</f>
        <v/>
      </c>
      <c r="G1549" s="49">
        <f>IF('M5 Sparkling Water &amp; Soda'!AM343="","",'M5 Sparkling Water &amp; Soda'!AM343)</f>
        <v/>
      </c>
      <c r="H1549" s="50">
        <f>IF('M5 Sparkling Water &amp; Soda'!N343="","",'M5 Sparkling Water &amp; Soda'!N343)</f>
        <v/>
      </c>
      <c r="I1549" s="34">
        <f>IF('M5 Sparkling Water &amp; Soda'!AJ343="","",'M5 Sparkling Water &amp; Soda'!AJ343)</f>
        <v/>
      </c>
      <c r="J1549" s="34" t="inlineStr">
        <is>
          <t>Capture live promo to assess.</t>
        </is>
      </c>
    </row>
    <row r="1550" ht="28" customHeight="1">
      <c r="A1550" s="34" t="inlineStr">
        <is>
          <t>Polar</t>
        </is>
      </c>
      <c r="B1550" s="34" t="inlineStr">
        <is>
          <t>Polar Seltzer | Raspberry Lime | 12 pack 355mL</t>
        </is>
      </c>
      <c r="C1550" s="34" t="inlineStr">
        <is>
          <t>5) Sparkling water &amp; soda</t>
        </is>
      </c>
      <c r="D1550" s="49">
        <f>IF('M5 Sparkling Water &amp; Soda'!F344="","",'M5 Sparkling Water &amp; Soda'!F344)</f>
        <v/>
      </c>
      <c r="E1550" s="52">
        <f>IF('M5 Sparkling Water &amp; Soda'!J344="","",'M5 Sparkling Water &amp; Soda'!J344)</f>
        <v/>
      </c>
      <c r="F1550" s="50">
        <f>IF('M5 Sparkling Water &amp; Soda'!K344="","",'M5 Sparkling Water &amp; Soda'!K344)</f>
        <v/>
      </c>
      <c r="G1550" s="49">
        <f>IF('M5 Sparkling Water &amp; Soda'!AM344="","",'M5 Sparkling Water &amp; Soda'!AM344)</f>
        <v/>
      </c>
      <c r="H1550" s="50">
        <f>IF('M5 Sparkling Water &amp; Soda'!N344="","",'M5 Sparkling Water &amp; Soda'!N344)</f>
        <v/>
      </c>
      <c r="I1550" s="34">
        <f>IF('M5 Sparkling Water &amp; Soda'!AJ344="","",'M5 Sparkling Water &amp; Soda'!AJ344)</f>
        <v/>
      </c>
      <c r="J1550" s="34" t="inlineStr">
        <is>
          <t>Capture live promo to assess.</t>
        </is>
      </c>
    </row>
    <row r="1551" ht="28" customHeight="1">
      <c r="A1551" s="34" t="inlineStr">
        <is>
          <t>Polar</t>
        </is>
      </c>
      <c r="B1551" s="34" t="inlineStr">
        <is>
          <t>Polar Seltzer | Raspberry Lime | 15 pack 355mL</t>
        </is>
      </c>
      <c r="C1551" s="34" t="inlineStr">
        <is>
          <t>5) Sparkling water &amp; soda</t>
        </is>
      </c>
      <c r="D1551" s="49">
        <f>IF('M5 Sparkling Water &amp; Soda'!F345="","",'M5 Sparkling Water &amp; Soda'!F345)</f>
        <v/>
      </c>
      <c r="E1551" s="52">
        <f>IF('M5 Sparkling Water &amp; Soda'!J345="","",'M5 Sparkling Water &amp; Soda'!J345)</f>
        <v/>
      </c>
      <c r="F1551" s="50">
        <f>IF('M5 Sparkling Water &amp; Soda'!K345="","",'M5 Sparkling Water &amp; Soda'!K345)</f>
        <v/>
      </c>
      <c r="G1551" s="49">
        <f>IF('M5 Sparkling Water &amp; Soda'!AM345="","",'M5 Sparkling Water &amp; Soda'!AM345)</f>
        <v/>
      </c>
      <c r="H1551" s="50">
        <f>IF('M5 Sparkling Water &amp; Soda'!N345="","",'M5 Sparkling Water &amp; Soda'!N345)</f>
        <v/>
      </c>
      <c r="I1551" s="34">
        <f>IF('M5 Sparkling Water &amp; Soda'!AJ345="","",'M5 Sparkling Water &amp; Soda'!AJ345)</f>
        <v/>
      </c>
      <c r="J1551" s="34" t="inlineStr">
        <is>
          <t>Capture live promo to assess.</t>
        </is>
      </c>
    </row>
    <row r="1552" ht="28" customHeight="1">
      <c r="A1552" s="34" t="inlineStr">
        <is>
          <t>Polar</t>
        </is>
      </c>
      <c r="B1552" s="34" t="inlineStr">
        <is>
          <t>Polar Seltzer | Raspberry Lime | 18 pack 355mL</t>
        </is>
      </c>
      <c r="C1552" s="34" t="inlineStr">
        <is>
          <t>5) Sparkling water &amp; soda</t>
        </is>
      </c>
      <c r="D1552" s="49">
        <f>IF('M5 Sparkling Water &amp; Soda'!F346="","",'M5 Sparkling Water &amp; Soda'!F346)</f>
        <v/>
      </c>
      <c r="E1552" s="52">
        <f>IF('M5 Sparkling Water &amp; Soda'!J346="","",'M5 Sparkling Water &amp; Soda'!J346)</f>
        <v/>
      </c>
      <c r="F1552" s="50">
        <f>IF('M5 Sparkling Water &amp; Soda'!K346="","",'M5 Sparkling Water &amp; Soda'!K346)</f>
        <v/>
      </c>
      <c r="G1552" s="49">
        <f>IF('M5 Sparkling Water &amp; Soda'!AM346="","",'M5 Sparkling Water &amp; Soda'!AM346)</f>
        <v/>
      </c>
      <c r="H1552" s="50">
        <f>IF('M5 Sparkling Water &amp; Soda'!N346="","",'M5 Sparkling Water &amp; Soda'!N346)</f>
        <v/>
      </c>
      <c r="I1552" s="34">
        <f>IF('M5 Sparkling Water &amp; Soda'!AJ346="","",'M5 Sparkling Water &amp; Soda'!AJ346)</f>
        <v/>
      </c>
      <c r="J1552" s="34" t="inlineStr">
        <is>
          <t>Capture live promo to assess.</t>
        </is>
      </c>
    </row>
    <row r="1553" ht="28" customHeight="1">
      <c r="A1553" s="34" t="inlineStr">
        <is>
          <t>Polar</t>
        </is>
      </c>
      <c r="B1553" s="34" t="inlineStr">
        <is>
          <t>Polar Seltzer | Raspberry Lime | 24 pack 355mL</t>
        </is>
      </c>
      <c r="C1553" s="34" t="inlineStr">
        <is>
          <t>5) Sparkling water &amp; soda</t>
        </is>
      </c>
      <c r="D1553" s="49">
        <f>IF('M5 Sparkling Water &amp; Soda'!F347="","",'M5 Sparkling Water &amp; Soda'!F347)</f>
        <v/>
      </c>
      <c r="E1553" s="52">
        <f>IF('M5 Sparkling Water &amp; Soda'!J347="","",'M5 Sparkling Water &amp; Soda'!J347)</f>
        <v/>
      </c>
      <c r="F1553" s="50">
        <f>IF('M5 Sparkling Water &amp; Soda'!K347="","",'M5 Sparkling Water &amp; Soda'!K347)</f>
        <v/>
      </c>
      <c r="G1553" s="49">
        <f>IF('M5 Sparkling Water &amp; Soda'!AM347="","",'M5 Sparkling Water &amp; Soda'!AM347)</f>
        <v/>
      </c>
      <c r="H1553" s="50">
        <f>IF('M5 Sparkling Water &amp; Soda'!N347="","",'M5 Sparkling Water &amp; Soda'!N347)</f>
        <v/>
      </c>
      <c r="I1553" s="34">
        <f>IF('M5 Sparkling Water &amp; Soda'!AJ347="","",'M5 Sparkling Water &amp; Soda'!AJ347)</f>
        <v/>
      </c>
      <c r="J1553" s="34" t="inlineStr">
        <is>
          <t>Capture live promo to assess.</t>
        </is>
      </c>
    </row>
    <row r="1554" ht="28" customHeight="1">
      <c r="A1554" s="34" t="inlineStr">
        <is>
          <t>Polar</t>
        </is>
      </c>
      <c r="B1554" s="34" t="inlineStr">
        <is>
          <t>Polar Seltzer | Vanilla | single 355mL</t>
        </is>
      </c>
      <c r="C1554" s="34" t="inlineStr">
        <is>
          <t>5) Sparkling water &amp; soda</t>
        </is>
      </c>
      <c r="D1554" s="49">
        <f>IF('M5 Sparkling Water &amp; Soda'!F348="","",'M5 Sparkling Water &amp; Soda'!F348)</f>
        <v/>
      </c>
      <c r="E1554" s="52">
        <f>IF('M5 Sparkling Water &amp; Soda'!J348="","",'M5 Sparkling Water &amp; Soda'!J348)</f>
        <v/>
      </c>
      <c r="F1554" s="50">
        <f>IF('M5 Sparkling Water &amp; Soda'!K348="","",'M5 Sparkling Water &amp; Soda'!K348)</f>
        <v/>
      </c>
      <c r="G1554" s="49">
        <f>IF('M5 Sparkling Water &amp; Soda'!AM348="","",'M5 Sparkling Water &amp; Soda'!AM348)</f>
        <v/>
      </c>
      <c r="H1554" s="50">
        <f>IF('M5 Sparkling Water &amp; Soda'!N348="","",'M5 Sparkling Water &amp; Soda'!N348)</f>
        <v/>
      </c>
      <c r="I1554" s="34">
        <f>IF('M5 Sparkling Water &amp; Soda'!AJ348="","",'M5 Sparkling Water &amp; Soda'!AJ348)</f>
        <v/>
      </c>
      <c r="J1554" s="34" t="inlineStr">
        <is>
          <t>Capture live promo to assess.</t>
        </is>
      </c>
    </row>
    <row r="1555" ht="28" customHeight="1">
      <c r="A1555" s="34" t="inlineStr">
        <is>
          <t>Polar</t>
        </is>
      </c>
      <c r="B1555" s="34" t="inlineStr">
        <is>
          <t>Polar Seltzer | Vanilla | 8 pack 355mL</t>
        </is>
      </c>
      <c r="C1555" s="34" t="inlineStr">
        <is>
          <t>5) Sparkling water &amp; soda</t>
        </is>
      </c>
      <c r="D1555" s="49">
        <f>IF('M5 Sparkling Water &amp; Soda'!F349="","",'M5 Sparkling Water &amp; Soda'!F349)</f>
        <v/>
      </c>
      <c r="E1555" s="52">
        <f>IF('M5 Sparkling Water &amp; Soda'!J349="","",'M5 Sparkling Water &amp; Soda'!J349)</f>
        <v/>
      </c>
      <c r="F1555" s="50">
        <f>IF('M5 Sparkling Water &amp; Soda'!K349="","",'M5 Sparkling Water &amp; Soda'!K349)</f>
        <v/>
      </c>
      <c r="G1555" s="49">
        <f>IF('M5 Sparkling Water &amp; Soda'!AM349="","",'M5 Sparkling Water &amp; Soda'!AM349)</f>
        <v/>
      </c>
      <c r="H1555" s="50">
        <f>IF('M5 Sparkling Water &amp; Soda'!N349="","",'M5 Sparkling Water &amp; Soda'!N349)</f>
        <v/>
      </c>
      <c r="I1555" s="34">
        <f>IF('M5 Sparkling Water &amp; Soda'!AJ349="","",'M5 Sparkling Water &amp; Soda'!AJ349)</f>
        <v/>
      </c>
      <c r="J1555" s="34" t="inlineStr">
        <is>
          <t>Capture live promo to assess.</t>
        </is>
      </c>
    </row>
    <row r="1556" ht="28" customHeight="1">
      <c r="A1556" s="34" t="inlineStr">
        <is>
          <t>Polar</t>
        </is>
      </c>
      <c r="B1556" s="34" t="inlineStr">
        <is>
          <t>Polar Seltzer | Vanilla | 12 pack 355mL</t>
        </is>
      </c>
      <c r="C1556" s="34" t="inlineStr">
        <is>
          <t>5) Sparkling water &amp; soda</t>
        </is>
      </c>
      <c r="D1556" s="49">
        <f>IF('M5 Sparkling Water &amp; Soda'!F350="","",'M5 Sparkling Water &amp; Soda'!F350)</f>
        <v/>
      </c>
      <c r="E1556" s="52">
        <f>IF('M5 Sparkling Water &amp; Soda'!J350="","",'M5 Sparkling Water &amp; Soda'!J350)</f>
        <v/>
      </c>
      <c r="F1556" s="50">
        <f>IF('M5 Sparkling Water &amp; Soda'!K350="","",'M5 Sparkling Water &amp; Soda'!K350)</f>
        <v/>
      </c>
      <c r="G1556" s="49">
        <f>IF('M5 Sparkling Water &amp; Soda'!AM350="","",'M5 Sparkling Water &amp; Soda'!AM350)</f>
        <v/>
      </c>
      <c r="H1556" s="50">
        <f>IF('M5 Sparkling Water &amp; Soda'!N350="","",'M5 Sparkling Water &amp; Soda'!N350)</f>
        <v/>
      </c>
      <c r="I1556" s="34">
        <f>IF('M5 Sparkling Water &amp; Soda'!AJ350="","",'M5 Sparkling Water &amp; Soda'!AJ350)</f>
        <v/>
      </c>
      <c r="J1556" s="34" t="inlineStr">
        <is>
          <t>Capture live promo to assess.</t>
        </is>
      </c>
    </row>
    <row r="1557" ht="28" customHeight="1">
      <c r="A1557" s="34" t="inlineStr">
        <is>
          <t>Polar</t>
        </is>
      </c>
      <c r="B1557" s="34" t="inlineStr">
        <is>
          <t>Polar Seltzer | Vanilla | 15 pack 355mL</t>
        </is>
      </c>
      <c r="C1557" s="34" t="inlineStr">
        <is>
          <t>5) Sparkling water &amp; soda</t>
        </is>
      </c>
      <c r="D1557" s="49">
        <f>IF('M5 Sparkling Water &amp; Soda'!F351="","",'M5 Sparkling Water &amp; Soda'!F351)</f>
        <v/>
      </c>
      <c r="E1557" s="52">
        <f>IF('M5 Sparkling Water &amp; Soda'!J351="","",'M5 Sparkling Water &amp; Soda'!J351)</f>
        <v/>
      </c>
      <c r="F1557" s="50">
        <f>IF('M5 Sparkling Water &amp; Soda'!K351="","",'M5 Sparkling Water &amp; Soda'!K351)</f>
        <v/>
      </c>
      <c r="G1557" s="49">
        <f>IF('M5 Sparkling Water &amp; Soda'!AM351="","",'M5 Sparkling Water &amp; Soda'!AM351)</f>
        <v/>
      </c>
      <c r="H1557" s="50">
        <f>IF('M5 Sparkling Water &amp; Soda'!N351="","",'M5 Sparkling Water &amp; Soda'!N351)</f>
        <v/>
      </c>
      <c r="I1557" s="34">
        <f>IF('M5 Sparkling Water &amp; Soda'!AJ351="","",'M5 Sparkling Water &amp; Soda'!AJ351)</f>
        <v/>
      </c>
      <c r="J1557" s="34" t="inlineStr">
        <is>
          <t>Capture live promo to assess.</t>
        </is>
      </c>
    </row>
    <row r="1558" ht="28" customHeight="1">
      <c r="A1558" s="34" t="inlineStr">
        <is>
          <t>Polar</t>
        </is>
      </c>
      <c r="B1558" s="34" t="inlineStr">
        <is>
          <t>Polar Seltzer | Vanilla | 18 pack 355mL</t>
        </is>
      </c>
      <c r="C1558" s="34" t="inlineStr">
        <is>
          <t>5) Sparkling water &amp; soda</t>
        </is>
      </c>
      <c r="D1558" s="49">
        <f>IF('M5 Sparkling Water &amp; Soda'!F352="","",'M5 Sparkling Water &amp; Soda'!F352)</f>
        <v/>
      </c>
      <c r="E1558" s="52">
        <f>IF('M5 Sparkling Water &amp; Soda'!J352="","",'M5 Sparkling Water &amp; Soda'!J352)</f>
        <v/>
      </c>
      <c r="F1558" s="50">
        <f>IF('M5 Sparkling Water &amp; Soda'!K352="","",'M5 Sparkling Water &amp; Soda'!K352)</f>
        <v/>
      </c>
      <c r="G1558" s="49">
        <f>IF('M5 Sparkling Water &amp; Soda'!AM352="","",'M5 Sparkling Water &amp; Soda'!AM352)</f>
        <v/>
      </c>
      <c r="H1558" s="50">
        <f>IF('M5 Sparkling Water &amp; Soda'!N352="","",'M5 Sparkling Water &amp; Soda'!N352)</f>
        <v/>
      </c>
      <c r="I1558" s="34">
        <f>IF('M5 Sparkling Water &amp; Soda'!AJ352="","",'M5 Sparkling Water &amp; Soda'!AJ352)</f>
        <v/>
      </c>
      <c r="J1558" s="34" t="inlineStr">
        <is>
          <t>Capture live promo to assess.</t>
        </is>
      </c>
    </row>
    <row r="1559" ht="28" customHeight="1">
      <c r="A1559" s="34" t="inlineStr">
        <is>
          <t>Polar</t>
        </is>
      </c>
      <c r="B1559" s="34" t="inlineStr">
        <is>
          <t>Polar Seltzer | Vanilla | 24 pack 355mL</t>
        </is>
      </c>
      <c r="C1559" s="34" t="inlineStr">
        <is>
          <t>5) Sparkling water &amp; soda</t>
        </is>
      </c>
      <c r="D1559" s="49">
        <f>IF('M5 Sparkling Water &amp; Soda'!F353="","",'M5 Sparkling Water &amp; Soda'!F353)</f>
        <v/>
      </c>
      <c r="E1559" s="52">
        <f>IF('M5 Sparkling Water &amp; Soda'!J353="","",'M5 Sparkling Water &amp; Soda'!J353)</f>
        <v/>
      </c>
      <c r="F1559" s="50">
        <f>IF('M5 Sparkling Water &amp; Soda'!K353="","",'M5 Sparkling Water &amp; Soda'!K353)</f>
        <v/>
      </c>
      <c r="G1559" s="49">
        <f>IF('M5 Sparkling Water &amp; Soda'!AM353="","",'M5 Sparkling Water &amp; Soda'!AM353)</f>
        <v/>
      </c>
      <c r="H1559" s="50">
        <f>IF('M5 Sparkling Water &amp; Soda'!N353="","",'M5 Sparkling Water &amp; Soda'!N353)</f>
        <v/>
      </c>
      <c r="I1559" s="34">
        <f>IF('M5 Sparkling Water &amp; Soda'!AJ353="","",'M5 Sparkling Water &amp; Soda'!AJ353)</f>
        <v/>
      </c>
      <c r="J1559" s="34" t="inlineStr">
        <is>
          <t>Capture live promo to assess.</t>
        </is>
      </c>
    </row>
    <row r="1560" ht="28" customHeight="1">
      <c r="A1560" s="34" t="inlineStr">
        <is>
          <t>AHA</t>
        </is>
      </c>
      <c r="B1560" s="34" t="inlineStr">
        <is>
          <t>AHA Sparkling Water | Lime + Watermelon | single 355mL</t>
        </is>
      </c>
      <c r="C1560" s="34" t="inlineStr">
        <is>
          <t>5) Sparkling water &amp; soda</t>
        </is>
      </c>
      <c r="D1560" s="49">
        <f>IF('M5 Sparkling Water &amp; Soda'!F354="","",'M5 Sparkling Water &amp; Soda'!F354)</f>
        <v/>
      </c>
      <c r="E1560" s="52">
        <f>IF('M5 Sparkling Water &amp; Soda'!J354="","",'M5 Sparkling Water &amp; Soda'!J354)</f>
        <v/>
      </c>
      <c r="F1560" s="50">
        <f>IF('M5 Sparkling Water &amp; Soda'!K354="","",'M5 Sparkling Water &amp; Soda'!K354)</f>
        <v/>
      </c>
      <c r="G1560" s="49">
        <f>IF('M5 Sparkling Water &amp; Soda'!AM354="","",'M5 Sparkling Water &amp; Soda'!AM354)</f>
        <v/>
      </c>
      <c r="H1560" s="50">
        <f>IF('M5 Sparkling Water &amp; Soda'!N354="","",'M5 Sparkling Water &amp; Soda'!N354)</f>
        <v/>
      </c>
      <c r="I1560" s="34">
        <f>IF('M5 Sparkling Water &amp; Soda'!AJ354="","",'M5 Sparkling Water &amp; Soda'!AJ354)</f>
        <v/>
      </c>
      <c r="J1560" s="34" t="inlineStr">
        <is>
          <t>Capture live promo to assess.</t>
        </is>
      </c>
    </row>
    <row r="1561" ht="28" customHeight="1">
      <c r="A1561" s="34" t="inlineStr">
        <is>
          <t>AHA</t>
        </is>
      </c>
      <c r="B1561" s="34" t="inlineStr">
        <is>
          <t>AHA Sparkling Water | Lime + Watermelon | 8 pack 355mL</t>
        </is>
      </c>
      <c r="C1561" s="34" t="inlineStr">
        <is>
          <t>5) Sparkling water &amp; soda</t>
        </is>
      </c>
      <c r="D1561" s="49">
        <f>IF('M5 Sparkling Water &amp; Soda'!F355="","",'M5 Sparkling Water &amp; Soda'!F355)</f>
        <v/>
      </c>
      <c r="E1561" s="52">
        <f>IF('M5 Sparkling Water &amp; Soda'!J355="","",'M5 Sparkling Water &amp; Soda'!J355)</f>
        <v/>
      </c>
      <c r="F1561" s="50">
        <f>IF('M5 Sparkling Water &amp; Soda'!K355="","",'M5 Sparkling Water &amp; Soda'!K355)</f>
        <v/>
      </c>
      <c r="G1561" s="49">
        <f>IF('M5 Sparkling Water &amp; Soda'!AM355="","",'M5 Sparkling Water &amp; Soda'!AM355)</f>
        <v/>
      </c>
      <c r="H1561" s="50">
        <f>IF('M5 Sparkling Water &amp; Soda'!N355="","",'M5 Sparkling Water &amp; Soda'!N355)</f>
        <v/>
      </c>
      <c r="I1561" s="34">
        <f>IF('M5 Sparkling Water &amp; Soda'!AJ355="","",'M5 Sparkling Water &amp; Soda'!AJ355)</f>
        <v/>
      </c>
      <c r="J1561" s="34" t="inlineStr">
        <is>
          <t>Capture live promo to assess.</t>
        </is>
      </c>
    </row>
    <row r="1562" ht="28" customHeight="1">
      <c r="A1562" s="34" t="inlineStr">
        <is>
          <t>AHA</t>
        </is>
      </c>
      <c r="B1562" s="34" t="inlineStr">
        <is>
          <t>AHA Sparkling Water | Lime + Watermelon | 12 pack 355mL</t>
        </is>
      </c>
      <c r="C1562" s="34" t="inlineStr">
        <is>
          <t>5) Sparkling water &amp; soda</t>
        </is>
      </c>
      <c r="D1562" s="49">
        <f>IF('M5 Sparkling Water &amp; Soda'!F356="","",'M5 Sparkling Water &amp; Soda'!F356)</f>
        <v/>
      </c>
      <c r="E1562" s="52">
        <f>IF('M5 Sparkling Water &amp; Soda'!J356="","",'M5 Sparkling Water &amp; Soda'!J356)</f>
        <v/>
      </c>
      <c r="F1562" s="50">
        <f>IF('M5 Sparkling Water &amp; Soda'!K356="","",'M5 Sparkling Water &amp; Soda'!K356)</f>
        <v/>
      </c>
      <c r="G1562" s="49">
        <f>IF('M5 Sparkling Water &amp; Soda'!AM356="","",'M5 Sparkling Water &amp; Soda'!AM356)</f>
        <v/>
      </c>
      <c r="H1562" s="50">
        <f>IF('M5 Sparkling Water &amp; Soda'!N356="","",'M5 Sparkling Water &amp; Soda'!N356)</f>
        <v/>
      </c>
      <c r="I1562" s="34">
        <f>IF('M5 Sparkling Water &amp; Soda'!AJ356="","",'M5 Sparkling Water &amp; Soda'!AJ356)</f>
        <v/>
      </c>
      <c r="J1562" s="34" t="inlineStr">
        <is>
          <t>Capture live promo to assess.</t>
        </is>
      </c>
    </row>
    <row r="1563" ht="28" customHeight="1">
      <c r="A1563" s="34" t="inlineStr">
        <is>
          <t>AHA</t>
        </is>
      </c>
      <c r="B1563" s="34" t="inlineStr">
        <is>
          <t>AHA Sparkling Water | Lime + Watermelon | 15 pack 355mL</t>
        </is>
      </c>
      <c r="C1563" s="34" t="inlineStr">
        <is>
          <t>5) Sparkling water &amp; soda</t>
        </is>
      </c>
      <c r="D1563" s="49">
        <f>IF('M5 Sparkling Water &amp; Soda'!F357="","",'M5 Sparkling Water &amp; Soda'!F357)</f>
        <v/>
      </c>
      <c r="E1563" s="52">
        <f>IF('M5 Sparkling Water &amp; Soda'!J357="","",'M5 Sparkling Water &amp; Soda'!J357)</f>
        <v/>
      </c>
      <c r="F1563" s="50">
        <f>IF('M5 Sparkling Water &amp; Soda'!K357="","",'M5 Sparkling Water &amp; Soda'!K357)</f>
        <v/>
      </c>
      <c r="G1563" s="49">
        <f>IF('M5 Sparkling Water &amp; Soda'!AM357="","",'M5 Sparkling Water &amp; Soda'!AM357)</f>
        <v/>
      </c>
      <c r="H1563" s="50">
        <f>IF('M5 Sparkling Water &amp; Soda'!N357="","",'M5 Sparkling Water &amp; Soda'!N357)</f>
        <v/>
      </c>
      <c r="I1563" s="34">
        <f>IF('M5 Sparkling Water &amp; Soda'!AJ357="","",'M5 Sparkling Water &amp; Soda'!AJ357)</f>
        <v/>
      </c>
      <c r="J1563" s="34" t="inlineStr">
        <is>
          <t>Capture live promo to assess.</t>
        </is>
      </c>
    </row>
    <row r="1564" ht="28" customHeight="1">
      <c r="A1564" s="34" t="inlineStr">
        <is>
          <t>AHA</t>
        </is>
      </c>
      <c r="B1564" s="34" t="inlineStr">
        <is>
          <t>AHA Sparkling Water | Lime + Watermelon | 18 pack 355mL</t>
        </is>
      </c>
      <c r="C1564" s="34" t="inlineStr">
        <is>
          <t>5) Sparkling water &amp; soda</t>
        </is>
      </c>
      <c r="D1564" s="49">
        <f>IF('M5 Sparkling Water &amp; Soda'!F358="","",'M5 Sparkling Water &amp; Soda'!F358)</f>
        <v/>
      </c>
      <c r="E1564" s="52">
        <f>IF('M5 Sparkling Water &amp; Soda'!J358="","",'M5 Sparkling Water &amp; Soda'!J358)</f>
        <v/>
      </c>
      <c r="F1564" s="50">
        <f>IF('M5 Sparkling Water &amp; Soda'!K358="","",'M5 Sparkling Water &amp; Soda'!K358)</f>
        <v/>
      </c>
      <c r="G1564" s="49">
        <f>IF('M5 Sparkling Water &amp; Soda'!AM358="","",'M5 Sparkling Water &amp; Soda'!AM358)</f>
        <v/>
      </c>
      <c r="H1564" s="50">
        <f>IF('M5 Sparkling Water &amp; Soda'!N358="","",'M5 Sparkling Water &amp; Soda'!N358)</f>
        <v/>
      </c>
      <c r="I1564" s="34">
        <f>IF('M5 Sparkling Water &amp; Soda'!AJ358="","",'M5 Sparkling Water &amp; Soda'!AJ358)</f>
        <v/>
      </c>
      <c r="J1564" s="34" t="inlineStr">
        <is>
          <t>Capture live promo to assess.</t>
        </is>
      </c>
    </row>
    <row r="1565" ht="28" customHeight="1">
      <c r="A1565" s="34" t="inlineStr">
        <is>
          <t>AHA</t>
        </is>
      </c>
      <c r="B1565" s="34" t="inlineStr">
        <is>
          <t>AHA Sparkling Water | Lime + Watermelon | 24 pack 355mL</t>
        </is>
      </c>
      <c r="C1565" s="34" t="inlineStr">
        <is>
          <t>5) Sparkling water &amp; soda</t>
        </is>
      </c>
      <c r="D1565" s="49">
        <f>IF('M5 Sparkling Water &amp; Soda'!F359="","",'M5 Sparkling Water &amp; Soda'!F359)</f>
        <v/>
      </c>
      <c r="E1565" s="52">
        <f>IF('M5 Sparkling Water &amp; Soda'!J359="","",'M5 Sparkling Water &amp; Soda'!J359)</f>
        <v/>
      </c>
      <c r="F1565" s="50">
        <f>IF('M5 Sparkling Water &amp; Soda'!K359="","",'M5 Sparkling Water &amp; Soda'!K359)</f>
        <v/>
      </c>
      <c r="G1565" s="49">
        <f>IF('M5 Sparkling Water &amp; Soda'!AM359="","",'M5 Sparkling Water &amp; Soda'!AM359)</f>
        <v/>
      </c>
      <c r="H1565" s="50">
        <f>IF('M5 Sparkling Water &amp; Soda'!N359="","",'M5 Sparkling Water &amp; Soda'!N359)</f>
        <v/>
      </c>
      <c r="I1565" s="34">
        <f>IF('M5 Sparkling Water &amp; Soda'!AJ359="","",'M5 Sparkling Water &amp; Soda'!AJ359)</f>
        <v/>
      </c>
      <c r="J1565" s="34" t="inlineStr">
        <is>
          <t>Capture live promo to assess.</t>
        </is>
      </c>
    </row>
    <row r="1566" ht="28" customHeight="1">
      <c r="A1566" s="34" t="inlineStr">
        <is>
          <t>AHA</t>
        </is>
      </c>
      <c r="B1566" s="34" t="inlineStr">
        <is>
          <t>AHA Sparkling Water | Citrus + Green Tea (+caffeine) | single 355mL</t>
        </is>
      </c>
      <c r="C1566" s="34" t="inlineStr">
        <is>
          <t>5) Sparkling water &amp; soda</t>
        </is>
      </c>
      <c r="D1566" s="49">
        <f>IF('M5 Sparkling Water &amp; Soda'!F360="","",'M5 Sparkling Water &amp; Soda'!F360)</f>
        <v/>
      </c>
      <c r="E1566" s="52">
        <f>IF('M5 Sparkling Water &amp; Soda'!J360="","",'M5 Sparkling Water &amp; Soda'!J360)</f>
        <v/>
      </c>
      <c r="F1566" s="50">
        <f>IF('M5 Sparkling Water &amp; Soda'!K360="","",'M5 Sparkling Water &amp; Soda'!K360)</f>
        <v/>
      </c>
      <c r="G1566" s="49">
        <f>IF('M5 Sparkling Water &amp; Soda'!AM360="","",'M5 Sparkling Water &amp; Soda'!AM360)</f>
        <v/>
      </c>
      <c r="H1566" s="50">
        <f>IF('M5 Sparkling Water &amp; Soda'!N360="","",'M5 Sparkling Water &amp; Soda'!N360)</f>
        <v/>
      </c>
      <c r="I1566" s="34">
        <f>IF('M5 Sparkling Water &amp; Soda'!AJ360="","",'M5 Sparkling Water &amp; Soda'!AJ360)</f>
        <v/>
      </c>
      <c r="J1566" s="34" t="inlineStr">
        <is>
          <t>Capture live promo to assess.</t>
        </is>
      </c>
    </row>
    <row r="1567" ht="28" customHeight="1">
      <c r="A1567" s="34" t="inlineStr">
        <is>
          <t>AHA</t>
        </is>
      </c>
      <c r="B1567" s="34" t="inlineStr">
        <is>
          <t>AHA Sparkling Water | Citrus + Green Tea (+caffeine) | 8 pack 355mL</t>
        </is>
      </c>
      <c r="C1567" s="34" t="inlineStr">
        <is>
          <t>5) Sparkling water &amp; soda</t>
        </is>
      </c>
      <c r="D1567" s="49">
        <f>IF('M5 Sparkling Water &amp; Soda'!F361="","",'M5 Sparkling Water &amp; Soda'!F361)</f>
        <v/>
      </c>
      <c r="E1567" s="52">
        <f>IF('M5 Sparkling Water &amp; Soda'!J361="","",'M5 Sparkling Water &amp; Soda'!J361)</f>
        <v/>
      </c>
      <c r="F1567" s="50">
        <f>IF('M5 Sparkling Water &amp; Soda'!K361="","",'M5 Sparkling Water &amp; Soda'!K361)</f>
        <v/>
      </c>
      <c r="G1567" s="49">
        <f>IF('M5 Sparkling Water &amp; Soda'!AM361="","",'M5 Sparkling Water &amp; Soda'!AM361)</f>
        <v/>
      </c>
      <c r="H1567" s="50">
        <f>IF('M5 Sparkling Water &amp; Soda'!N361="","",'M5 Sparkling Water &amp; Soda'!N361)</f>
        <v/>
      </c>
      <c r="I1567" s="34">
        <f>IF('M5 Sparkling Water &amp; Soda'!AJ361="","",'M5 Sparkling Water &amp; Soda'!AJ361)</f>
        <v/>
      </c>
      <c r="J1567" s="34" t="inlineStr">
        <is>
          <t>Capture live promo to assess.</t>
        </is>
      </c>
    </row>
    <row r="1568" ht="28" customHeight="1">
      <c r="A1568" s="34" t="inlineStr">
        <is>
          <t>AHA</t>
        </is>
      </c>
      <c r="B1568" s="34" t="inlineStr">
        <is>
          <t>AHA Sparkling Water | Citrus + Green Tea (+caffeine) | 12 pack 355mL</t>
        </is>
      </c>
      <c r="C1568" s="34" t="inlineStr">
        <is>
          <t>5) Sparkling water &amp; soda</t>
        </is>
      </c>
      <c r="D1568" s="49">
        <f>IF('M5 Sparkling Water &amp; Soda'!F362="","",'M5 Sparkling Water &amp; Soda'!F362)</f>
        <v/>
      </c>
      <c r="E1568" s="52">
        <f>IF('M5 Sparkling Water &amp; Soda'!J362="","",'M5 Sparkling Water &amp; Soda'!J362)</f>
        <v/>
      </c>
      <c r="F1568" s="50">
        <f>IF('M5 Sparkling Water &amp; Soda'!K362="","",'M5 Sparkling Water &amp; Soda'!K362)</f>
        <v/>
      </c>
      <c r="G1568" s="49">
        <f>IF('M5 Sparkling Water &amp; Soda'!AM362="","",'M5 Sparkling Water &amp; Soda'!AM362)</f>
        <v/>
      </c>
      <c r="H1568" s="50">
        <f>IF('M5 Sparkling Water &amp; Soda'!N362="","",'M5 Sparkling Water &amp; Soda'!N362)</f>
        <v/>
      </c>
      <c r="I1568" s="34">
        <f>IF('M5 Sparkling Water &amp; Soda'!AJ362="","",'M5 Sparkling Water &amp; Soda'!AJ362)</f>
        <v/>
      </c>
      <c r="J1568" s="34" t="inlineStr">
        <is>
          <t>Capture live promo to assess.</t>
        </is>
      </c>
    </row>
    <row r="1569" ht="28" customHeight="1">
      <c r="A1569" s="34" t="inlineStr">
        <is>
          <t>AHA</t>
        </is>
      </c>
      <c r="B1569" s="34" t="inlineStr">
        <is>
          <t>AHA Sparkling Water | Citrus + Green Tea (+caffeine) | 15 pack 355mL</t>
        </is>
      </c>
      <c r="C1569" s="34" t="inlineStr">
        <is>
          <t>5) Sparkling water &amp; soda</t>
        </is>
      </c>
      <c r="D1569" s="49">
        <f>IF('M5 Sparkling Water &amp; Soda'!F363="","",'M5 Sparkling Water &amp; Soda'!F363)</f>
        <v/>
      </c>
      <c r="E1569" s="52">
        <f>IF('M5 Sparkling Water &amp; Soda'!J363="","",'M5 Sparkling Water &amp; Soda'!J363)</f>
        <v/>
      </c>
      <c r="F1569" s="50">
        <f>IF('M5 Sparkling Water &amp; Soda'!K363="","",'M5 Sparkling Water &amp; Soda'!K363)</f>
        <v/>
      </c>
      <c r="G1569" s="49">
        <f>IF('M5 Sparkling Water &amp; Soda'!AM363="","",'M5 Sparkling Water &amp; Soda'!AM363)</f>
        <v/>
      </c>
      <c r="H1569" s="50">
        <f>IF('M5 Sparkling Water &amp; Soda'!N363="","",'M5 Sparkling Water &amp; Soda'!N363)</f>
        <v/>
      </c>
      <c r="I1569" s="34">
        <f>IF('M5 Sparkling Water &amp; Soda'!AJ363="","",'M5 Sparkling Water &amp; Soda'!AJ363)</f>
        <v/>
      </c>
      <c r="J1569" s="34" t="inlineStr">
        <is>
          <t>Capture live promo to assess.</t>
        </is>
      </c>
    </row>
    <row r="1570" ht="28" customHeight="1">
      <c r="A1570" s="34" t="inlineStr">
        <is>
          <t>AHA</t>
        </is>
      </c>
      <c r="B1570" s="34" t="inlineStr">
        <is>
          <t>AHA Sparkling Water | Citrus + Green Tea (+caffeine) | 18 pack 355mL</t>
        </is>
      </c>
      <c r="C1570" s="34" t="inlineStr">
        <is>
          <t>5) Sparkling water &amp; soda</t>
        </is>
      </c>
      <c r="D1570" s="49">
        <f>IF('M5 Sparkling Water &amp; Soda'!F364="","",'M5 Sparkling Water &amp; Soda'!F364)</f>
        <v/>
      </c>
      <c r="E1570" s="52">
        <f>IF('M5 Sparkling Water &amp; Soda'!J364="","",'M5 Sparkling Water &amp; Soda'!J364)</f>
        <v/>
      </c>
      <c r="F1570" s="50">
        <f>IF('M5 Sparkling Water &amp; Soda'!K364="","",'M5 Sparkling Water &amp; Soda'!K364)</f>
        <v/>
      </c>
      <c r="G1570" s="49">
        <f>IF('M5 Sparkling Water &amp; Soda'!AM364="","",'M5 Sparkling Water &amp; Soda'!AM364)</f>
        <v/>
      </c>
      <c r="H1570" s="50">
        <f>IF('M5 Sparkling Water &amp; Soda'!N364="","",'M5 Sparkling Water &amp; Soda'!N364)</f>
        <v/>
      </c>
      <c r="I1570" s="34">
        <f>IF('M5 Sparkling Water &amp; Soda'!AJ364="","",'M5 Sparkling Water &amp; Soda'!AJ364)</f>
        <v/>
      </c>
      <c r="J1570" s="34" t="inlineStr">
        <is>
          <t>Capture live promo to assess.</t>
        </is>
      </c>
    </row>
    <row r="1571" ht="28" customHeight="1">
      <c r="A1571" s="34" t="inlineStr">
        <is>
          <t>AHA</t>
        </is>
      </c>
      <c r="B1571" s="34" t="inlineStr">
        <is>
          <t>AHA Sparkling Water | Citrus + Green Tea (+caffeine) | 24 pack 355mL</t>
        </is>
      </c>
      <c r="C1571" s="34" t="inlineStr">
        <is>
          <t>5) Sparkling water &amp; soda</t>
        </is>
      </c>
      <c r="D1571" s="49">
        <f>IF('M5 Sparkling Water &amp; Soda'!F365="","",'M5 Sparkling Water &amp; Soda'!F365)</f>
        <v/>
      </c>
      <c r="E1571" s="52">
        <f>IF('M5 Sparkling Water &amp; Soda'!J365="","",'M5 Sparkling Water &amp; Soda'!J365)</f>
        <v/>
      </c>
      <c r="F1571" s="50">
        <f>IF('M5 Sparkling Water &amp; Soda'!K365="","",'M5 Sparkling Water &amp; Soda'!K365)</f>
        <v/>
      </c>
      <c r="G1571" s="49">
        <f>IF('M5 Sparkling Water &amp; Soda'!AM365="","",'M5 Sparkling Water &amp; Soda'!AM365)</f>
        <v/>
      </c>
      <c r="H1571" s="50">
        <f>IF('M5 Sparkling Water &amp; Soda'!N365="","",'M5 Sparkling Water &amp; Soda'!N365)</f>
        <v/>
      </c>
      <c r="I1571" s="34">
        <f>IF('M5 Sparkling Water &amp; Soda'!AJ365="","",'M5 Sparkling Water &amp; Soda'!AJ365)</f>
        <v/>
      </c>
      <c r="J1571" s="34" t="inlineStr">
        <is>
          <t>Capture live promo to assess.</t>
        </is>
      </c>
    </row>
    <row r="1572" ht="28" customHeight="1">
      <c r="A1572" s="34" t="inlineStr">
        <is>
          <t>AHA</t>
        </is>
      </c>
      <c r="B1572" s="34" t="inlineStr">
        <is>
          <t>AHA Sparkling Water | Black Cherry + Coffee | single 355mL</t>
        </is>
      </c>
      <c r="C1572" s="34" t="inlineStr">
        <is>
          <t>5) Sparkling water &amp; soda</t>
        </is>
      </c>
      <c r="D1572" s="49">
        <f>IF('M5 Sparkling Water &amp; Soda'!F366="","",'M5 Sparkling Water &amp; Soda'!F366)</f>
        <v/>
      </c>
      <c r="E1572" s="52">
        <f>IF('M5 Sparkling Water &amp; Soda'!J366="","",'M5 Sparkling Water &amp; Soda'!J366)</f>
        <v/>
      </c>
      <c r="F1572" s="50">
        <f>IF('M5 Sparkling Water &amp; Soda'!K366="","",'M5 Sparkling Water &amp; Soda'!K366)</f>
        <v/>
      </c>
      <c r="G1572" s="49">
        <f>IF('M5 Sparkling Water &amp; Soda'!AM366="","",'M5 Sparkling Water &amp; Soda'!AM366)</f>
        <v/>
      </c>
      <c r="H1572" s="50">
        <f>IF('M5 Sparkling Water &amp; Soda'!N366="","",'M5 Sparkling Water &amp; Soda'!N366)</f>
        <v/>
      </c>
      <c r="I1572" s="34">
        <f>IF('M5 Sparkling Water &amp; Soda'!AJ366="","",'M5 Sparkling Water &amp; Soda'!AJ366)</f>
        <v/>
      </c>
      <c r="J1572" s="34" t="inlineStr">
        <is>
          <t>Capture live promo to assess.</t>
        </is>
      </c>
    </row>
    <row r="1573" ht="28" customHeight="1">
      <c r="A1573" s="34" t="inlineStr">
        <is>
          <t>AHA</t>
        </is>
      </c>
      <c r="B1573" s="34" t="inlineStr">
        <is>
          <t>AHA Sparkling Water | Black Cherry + Coffee | 8 pack 355mL</t>
        </is>
      </c>
      <c r="C1573" s="34" t="inlineStr">
        <is>
          <t>5) Sparkling water &amp; soda</t>
        </is>
      </c>
      <c r="D1573" s="49">
        <f>IF('M5 Sparkling Water &amp; Soda'!F367="","",'M5 Sparkling Water &amp; Soda'!F367)</f>
        <v/>
      </c>
      <c r="E1573" s="52">
        <f>IF('M5 Sparkling Water &amp; Soda'!J367="","",'M5 Sparkling Water &amp; Soda'!J367)</f>
        <v/>
      </c>
      <c r="F1573" s="50">
        <f>IF('M5 Sparkling Water &amp; Soda'!K367="","",'M5 Sparkling Water &amp; Soda'!K367)</f>
        <v/>
      </c>
      <c r="G1573" s="49">
        <f>IF('M5 Sparkling Water &amp; Soda'!AM367="","",'M5 Sparkling Water &amp; Soda'!AM367)</f>
        <v/>
      </c>
      <c r="H1573" s="50">
        <f>IF('M5 Sparkling Water &amp; Soda'!N367="","",'M5 Sparkling Water &amp; Soda'!N367)</f>
        <v/>
      </c>
      <c r="I1573" s="34">
        <f>IF('M5 Sparkling Water &amp; Soda'!AJ367="","",'M5 Sparkling Water &amp; Soda'!AJ367)</f>
        <v/>
      </c>
      <c r="J1573" s="34" t="inlineStr">
        <is>
          <t>Capture live promo to assess.</t>
        </is>
      </c>
    </row>
    <row r="1574" ht="28" customHeight="1">
      <c r="A1574" s="34" t="inlineStr">
        <is>
          <t>AHA</t>
        </is>
      </c>
      <c r="B1574" s="34" t="inlineStr">
        <is>
          <t>AHA Sparkling Water | Black Cherry + Coffee | 12 pack 355mL</t>
        </is>
      </c>
      <c r="C1574" s="34" t="inlineStr">
        <is>
          <t>5) Sparkling water &amp; soda</t>
        </is>
      </c>
      <c r="D1574" s="49">
        <f>IF('M5 Sparkling Water &amp; Soda'!F368="","",'M5 Sparkling Water &amp; Soda'!F368)</f>
        <v/>
      </c>
      <c r="E1574" s="52">
        <f>IF('M5 Sparkling Water &amp; Soda'!J368="","",'M5 Sparkling Water &amp; Soda'!J368)</f>
        <v/>
      </c>
      <c r="F1574" s="50">
        <f>IF('M5 Sparkling Water &amp; Soda'!K368="","",'M5 Sparkling Water &amp; Soda'!K368)</f>
        <v/>
      </c>
      <c r="G1574" s="49">
        <f>IF('M5 Sparkling Water &amp; Soda'!AM368="","",'M5 Sparkling Water &amp; Soda'!AM368)</f>
        <v/>
      </c>
      <c r="H1574" s="50">
        <f>IF('M5 Sparkling Water &amp; Soda'!N368="","",'M5 Sparkling Water &amp; Soda'!N368)</f>
        <v/>
      </c>
      <c r="I1574" s="34">
        <f>IF('M5 Sparkling Water &amp; Soda'!AJ368="","",'M5 Sparkling Water &amp; Soda'!AJ368)</f>
        <v/>
      </c>
      <c r="J1574" s="34" t="inlineStr">
        <is>
          <t>Capture live promo to assess.</t>
        </is>
      </c>
    </row>
    <row r="1575" ht="28" customHeight="1">
      <c r="A1575" s="34" t="inlineStr">
        <is>
          <t>AHA</t>
        </is>
      </c>
      <c r="B1575" s="34" t="inlineStr">
        <is>
          <t>AHA Sparkling Water | Black Cherry + Coffee | 15 pack 355mL</t>
        </is>
      </c>
      <c r="C1575" s="34" t="inlineStr">
        <is>
          <t>5) Sparkling water &amp; soda</t>
        </is>
      </c>
      <c r="D1575" s="49">
        <f>IF('M5 Sparkling Water &amp; Soda'!F369="","",'M5 Sparkling Water &amp; Soda'!F369)</f>
        <v/>
      </c>
      <c r="E1575" s="52">
        <f>IF('M5 Sparkling Water &amp; Soda'!J369="","",'M5 Sparkling Water &amp; Soda'!J369)</f>
        <v/>
      </c>
      <c r="F1575" s="50">
        <f>IF('M5 Sparkling Water &amp; Soda'!K369="","",'M5 Sparkling Water &amp; Soda'!K369)</f>
        <v/>
      </c>
      <c r="G1575" s="49">
        <f>IF('M5 Sparkling Water &amp; Soda'!AM369="","",'M5 Sparkling Water &amp; Soda'!AM369)</f>
        <v/>
      </c>
      <c r="H1575" s="50">
        <f>IF('M5 Sparkling Water &amp; Soda'!N369="","",'M5 Sparkling Water &amp; Soda'!N369)</f>
        <v/>
      </c>
      <c r="I1575" s="34">
        <f>IF('M5 Sparkling Water &amp; Soda'!AJ369="","",'M5 Sparkling Water &amp; Soda'!AJ369)</f>
        <v/>
      </c>
      <c r="J1575" s="34" t="inlineStr">
        <is>
          <t>Capture live promo to assess.</t>
        </is>
      </c>
    </row>
    <row r="1576" ht="28" customHeight="1">
      <c r="A1576" s="34" t="inlineStr">
        <is>
          <t>AHA</t>
        </is>
      </c>
      <c r="B1576" s="34" t="inlineStr">
        <is>
          <t>AHA Sparkling Water | Black Cherry + Coffee | 18 pack 355mL</t>
        </is>
      </c>
      <c r="C1576" s="34" t="inlineStr">
        <is>
          <t>5) Sparkling water &amp; soda</t>
        </is>
      </c>
      <c r="D1576" s="49">
        <f>IF('M5 Sparkling Water &amp; Soda'!F370="","",'M5 Sparkling Water &amp; Soda'!F370)</f>
        <v/>
      </c>
      <c r="E1576" s="52">
        <f>IF('M5 Sparkling Water &amp; Soda'!J370="","",'M5 Sparkling Water &amp; Soda'!J370)</f>
        <v/>
      </c>
      <c r="F1576" s="50">
        <f>IF('M5 Sparkling Water &amp; Soda'!K370="","",'M5 Sparkling Water &amp; Soda'!K370)</f>
        <v/>
      </c>
      <c r="G1576" s="49">
        <f>IF('M5 Sparkling Water &amp; Soda'!AM370="","",'M5 Sparkling Water &amp; Soda'!AM370)</f>
        <v/>
      </c>
      <c r="H1576" s="50">
        <f>IF('M5 Sparkling Water &amp; Soda'!N370="","",'M5 Sparkling Water &amp; Soda'!N370)</f>
        <v/>
      </c>
      <c r="I1576" s="34">
        <f>IF('M5 Sparkling Water &amp; Soda'!AJ370="","",'M5 Sparkling Water &amp; Soda'!AJ370)</f>
        <v/>
      </c>
      <c r="J1576" s="34" t="inlineStr">
        <is>
          <t>Capture live promo to assess.</t>
        </is>
      </c>
    </row>
    <row r="1577" ht="28" customHeight="1">
      <c r="A1577" s="34" t="inlineStr">
        <is>
          <t>AHA</t>
        </is>
      </c>
      <c r="B1577" s="34" t="inlineStr">
        <is>
          <t>AHA Sparkling Water | Black Cherry + Coffee | 24 pack 355mL</t>
        </is>
      </c>
      <c r="C1577" s="34" t="inlineStr">
        <is>
          <t>5) Sparkling water &amp; soda</t>
        </is>
      </c>
      <c r="D1577" s="49">
        <f>IF('M5 Sparkling Water &amp; Soda'!F371="","",'M5 Sparkling Water &amp; Soda'!F371)</f>
        <v/>
      </c>
      <c r="E1577" s="52">
        <f>IF('M5 Sparkling Water &amp; Soda'!J371="","",'M5 Sparkling Water &amp; Soda'!J371)</f>
        <v/>
      </c>
      <c r="F1577" s="50">
        <f>IF('M5 Sparkling Water &amp; Soda'!K371="","",'M5 Sparkling Water &amp; Soda'!K371)</f>
        <v/>
      </c>
      <c r="G1577" s="49">
        <f>IF('M5 Sparkling Water &amp; Soda'!AM371="","",'M5 Sparkling Water &amp; Soda'!AM371)</f>
        <v/>
      </c>
      <c r="H1577" s="50">
        <f>IF('M5 Sparkling Water &amp; Soda'!N371="","",'M5 Sparkling Water &amp; Soda'!N371)</f>
        <v/>
      </c>
      <c r="I1577" s="34">
        <f>IF('M5 Sparkling Water &amp; Soda'!AJ371="","",'M5 Sparkling Water &amp; Soda'!AJ371)</f>
        <v/>
      </c>
      <c r="J1577" s="34" t="inlineStr">
        <is>
          <t>Capture live promo to assess.</t>
        </is>
      </c>
    </row>
    <row r="1578" ht="28" customHeight="1">
      <c r="A1578" s="34" t="inlineStr">
        <is>
          <t>AHA</t>
        </is>
      </c>
      <c r="B1578" s="34" t="inlineStr">
        <is>
          <t>AHA Sparkling Water | Peach + Honey | single 355mL</t>
        </is>
      </c>
      <c r="C1578" s="34" t="inlineStr">
        <is>
          <t>5) Sparkling water &amp; soda</t>
        </is>
      </c>
      <c r="D1578" s="49">
        <f>IF('M5 Sparkling Water &amp; Soda'!F372="","",'M5 Sparkling Water &amp; Soda'!F372)</f>
        <v/>
      </c>
      <c r="E1578" s="52">
        <f>IF('M5 Sparkling Water &amp; Soda'!J372="","",'M5 Sparkling Water &amp; Soda'!J372)</f>
        <v/>
      </c>
      <c r="F1578" s="50">
        <f>IF('M5 Sparkling Water &amp; Soda'!K372="","",'M5 Sparkling Water &amp; Soda'!K372)</f>
        <v/>
      </c>
      <c r="G1578" s="49">
        <f>IF('M5 Sparkling Water &amp; Soda'!AM372="","",'M5 Sparkling Water &amp; Soda'!AM372)</f>
        <v/>
      </c>
      <c r="H1578" s="50">
        <f>IF('M5 Sparkling Water &amp; Soda'!N372="","",'M5 Sparkling Water &amp; Soda'!N372)</f>
        <v/>
      </c>
      <c r="I1578" s="34">
        <f>IF('M5 Sparkling Water &amp; Soda'!AJ372="","",'M5 Sparkling Water &amp; Soda'!AJ372)</f>
        <v/>
      </c>
      <c r="J1578" s="34" t="inlineStr">
        <is>
          <t>Capture live promo to assess.</t>
        </is>
      </c>
    </row>
    <row r="1579" ht="28" customHeight="1">
      <c r="A1579" s="34" t="inlineStr">
        <is>
          <t>AHA</t>
        </is>
      </c>
      <c r="B1579" s="34" t="inlineStr">
        <is>
          <t>AHA Sparkling Water | Peach + Honey | 8 pack 355mL</t>
        </is>
      </c>
      <c r="C1579" s="34" t="inlineStr">
        <is>
          <t>5) Sparkling water &amp; soda</t>
        </is>
      </c>
      <c r="D1579" s="49">
        <f>IF('M5 Sparkling Water &amp; Soda'!F373="","",'M5 Sparkling Water &amp; Soda'!F373)</f>
        <v/>
      </c>
      <c r="E1579" s="52">
        <f>IF('M5 Sparkling Water &amp; Soda'!J373="","",'M5 Sparkling Water &amp; Soda'!J373)</f>
        <v/>
      </c>
      <c r="F1579" s="50">
        <f>IF('M5 Sparkling Water &amp; Soda'!K373="","",'M5 Sparkling Water &amp; Soda'!K373)</f>
        <v/>
      </c>
      <c r="G1579" s="49">
        <f>IF('M5 Sparkling Water &amp; Soda'!AM373="","",'M5 Sparkling Water &amp; Soda'!AM373)</f>
        <v/>
      </c>
      <c r="H1579" s="50">
        <f>IF('M5 Sparkling Water &amp; Soda'!N373="","",'M5 Sparkling Water &amp; Soda'!N373)</f>
        <v/>
      </c>
      <c r="I1579" s="34">
        <f>IF('M5 Sparkling Water &amp; Soda'!AJ373="","",'M5 Sparkling Water &amp; Soda'!AJ373)</f>
        <v/>
      </c>
      <c r="J1579" s="34" t="inlineStr">
        <is>
          <t>Capture live promo to assess.</t>
        </is>
      </c>
    </row>
    <row r="1580" ht="28" customHeight="1">
      <c r="A1580" s="34" t="inlineStr">
        <is>
          <t>AHA</t>
        </is>
      </c>
      <c r="B1580" s="34" t="inlineStr">
        <is>
          <t>AHA Sparkling Water | Peach + Honey | 12 pack 355mL</t>
        </is>
      </c>
      <c r="C1580" s="34" t="inlineStr">
        <is>
          <t>5) Sparkling water &amp; soda</t>
        </is>
      </c>
      <c r="D1580" s="49">
        <f>IF('M5 Sparkling Water &amp; Soda'!F374="","",'M5 Sparkling Water &amp; Soda'!F374)</f>
        <v/>
      </c>
      <c r="E1580" s="52">
        <f>IF('M5 Sparkling Water &amp; Soda'!J374="","",'M5 Sparkling Water &amp; Soda'!J374)</f>
        <v/>
      </c>
      <c r="F1580" s="50">
        <f>IF('M5 Sparkling Water &amp; Soda'!K374="","",'M5 Sparkling Water &amp; Soda'!K374)</f>
        <v/>
      </c>
      <c r="G1580" s="49">
        <f>IF('M5 Sparkling Water &amp; Soda'!AM374="","",'M5 Sparkling Water &amp; Soda'!AM374)</f>
        <v/>
      </c>
      <c r="H1580" s="50">
        <f>IF('M5 Sparkling Water &amp; Soda'!N374="","",'M5 Sparkling Water &amp; Soda'!N374)</f>
        <v/>
      </c>
      <c r="I1580" s="34">
        <f>IF('M5 Sparkling Water &amp; Soda'!AJ374="","",'M5 Sparkling Water &amp; Soda'!AJ374)</f>
        <v/>
      </c>
      <c r="J1580" s="34" t="inlineStr">
        <is>
          <t>Capture live promo to assess.</t>
        </is>
      </c>
    </row>
    <row r="1581" ht="28" customHeight="1">
      <c r="A1581" s="34" t="inlineStr">
        <is>
          <t>AHA</t>
        </is>
      </c>
      <c r="B1581" s="34" t="inlineStr">
        <is>
          <t>AHA Sparkling Water | Peach + Honey | 15 pack 355mL</t>
        </is>
      </c>
      <c r="C1581" s="34" t="inlineStr">
        <is>
          <t>5) Sparkling water &amp; soda</t>
        </is>
      </c>
      <c r="D1581" s="49">
        <f>IF('M5 Sparkling Water &amp; Soda'!F375="","",'M5 Sparkling Water &amp; Soda'!F375)</f>
        <v/>
      </c>
      <c r="E1581" s="52">
        <f>IF('M5 Sparkling Water &amp; Soda'!J375="","",'M5 Sparkling Water &amp; Soda'!J375)</f>
        <v/>
      </c>
      <c r="F1581" s="50">
        <f>IF('M5 Sparkling Water &amp; Soda'!K375="","",'M5 Sparkling Water &amp; Soda'!K375)</f>
        <v/>
      </c>
      <c r="G1581" s="49">
        <f>IF('M5 Sparkling Water &amp; Soda'!AM375="","",'M5 Sparkling Water &amp; Soda'!AM375)</f>
        <v/>
      </c>
      <c r="H1581" s="50">
        <f>IF('M5 Sparkling Water &amp; Soda'!N375="","",'M5 Sparkling Water &amp; Soda'!N375)</f>
        <v/>
      </c>
      <c r="I1581" s="34">
        <f>IF('M5 Sparkling Water &amp; Soda'!AJ375="","",'M5 Sparkling Water &amp; Soda'!AJ375)</f>
        <v/>
      </c>
      <c r="J1581" s="34" t="inlineStr">
        <is>
          <t>Capture live promo to assess.</t>
        </is>
      </c>
    </row>
    <row r="1582" ht="28" customHeight="1">
      <c r="A1582" s="34" t="inlineStr">
        <is>
          <t>AHA</t>
        </is>
      </c>
      <c r="B1582" s="34" t="inlineStr">
        <is>
          <t>AHA Sparkling Water | Peach + Honey | 18 pack 355mL</t>
        </is>
      </c>
      <c r="C1582" s="34" t="inlineStr">
        <is>
          <t>5) Sparkling water &amp; soda</t>
        </is>
      </c>
      <c r="D1582" s="49">
        <f>IF('M5 Sparkling Water &amp; Soda'!F376="","",'M5 Sparkling Water &amp; Soda'!F376)</f>
        <v/>
      </c>
      <c r="E1582" s="52">
        <f>IF('M5 Sparkling Water &amp; Soda'!J376="","",'M5 Sparkling Water &amp; Soda'!J376)</f>
        <v/>
      </c>
      <c r="F1582" s="50">
        <f>IF('M5 Sparkling Water &amp; Soda'!K376="","",'M5 Sparkling Water &amp; Soda'!K376)</f>
        <v/>
      </c>
      <c r="G1582" s="49">
        <f>IF('M5 Sparkling Water &amp; Soda'!AM376="","",'M5 Sparkling Water &amp; Soda'!AM376)</f>
        <v/>
      </c>
      <c r="H1582" s="50">
        <f>IF('M5 Sparkling Water &amp; Soda'!N376="","",'M5 Sparkling Water &amp; Soda'!N376)</f>
        <v/>
      </c>
      <c r="I1582" s="34">
        <f>IF('M5 Sparkling Water &amp; Soda'!AJ376="","",'M5 Sparkling Water &amp; Soda'!AJ376)</f>
        <v/>
      </c>
      <c r="J1582" s="34" t="inlineStr">
        <is>
          <t>Capture live promo to assess.</t>
        </is>
      </c>
    </row>
    <row r="1583" ht="28" customHeight="1">
      <c r="A1583" s="34" t="inlineStr">
        <is>
          <t>AHA</t>
        </is>
      </c>
      <c r="B1583" s="34" t="inlineStr">
        <is>
          <t>AHA Sparkling Water | Peach + Honey | 24 pack 355mL</t>
        </is>
      </c>
      <c r="C1583" s="34" t="inlineStr">
        <is>
          <t>5) Sparkling water &amp; soda</t>
        </is>
      </c>
      <c r="D1583" s="49">
        <f>IF('M5 Sparkling Water &amp; Soda'!F377="","",'M5 Sparkling Water &amp; Soda'!F377)</f>
        <v/>
      </c>
      <c r="E1583" s="52">
        <f>IF('M5 Sparkling Water &amp; Soda'!J377="","",'M5 Sparkling Water &amp; Soda'!J377)</f>
        <v/>
      </c>
      <c r="F1583" s="50">
        <f>IF('M5 Sparkling Water &amp; Soda'!K377="","",'M5 Sparkling Water &amp; Soda'!K377)</f>
        <v/>
      </c>
      <c r="G1583" s="49">
        <f>IF('M5 Sparkling Water &amp; Soda'!AM377="","",'M5 Sparkling Water &amp; Soda'!AM377)</f>
        <v/>
      </c>
      <c r="H1583" s="50">
        <f>IF('M5 Sparkling Water &amp; Soda'!N377="","",'M5 Sparkling Water &amp; Soda'!N377)</f>
        <v/>
      </c>
      <c r="I1583" s="34">
        <f>IF('M5 Sparkling Water &amp; Soda'!AJ377="","",'M5 Sparkling Water &amp; Soda'!AJ377)</f>
        <v/>
      </c>
      <c r="J1583" s="34" t="inlineStr">
        <is>
          <t>Capture live promo to assess.</t>
        </is>
      </c>
    </row>
    <row r="1584" ht="28" customHeight="1">
      <c r="A1584" s="34" t="inlineStr">
        <is>
          <t>Montellier</t>
        </is>
      </c>
      <c r="B1584" s="34" t="inlineStr">
        <is>
          <t>Montellier Carbonated Natural Spring Water | Original | single 355mL</t>
        </is>
      </c>
      <c r="C1584" s="34" t="inlineStr">
        <is>
          <t>5) Sparkling water &amp; soda</t>
        </is>
      </c>
      <c r="D1584" s="49">
        <f>IF('M5 Sparkling Water &amp; Soda'!F378="","",'M5 Sparkling Water &amp; Soda'!F378)</f>
        <v/>
      </c>
      <c r="E1584" s="52">
        <f>IF('M5 Sparkling Water &amp; Soda'!J378="","",'M5 Sparkling Water &amp; Soda'!J378)</f>
        <v/>
      </c>
      <c r="F1584" s="50">
        <f>IF('M5 Sparkling Water &amp; Soda'!K378="","",'M5 Sparkling Water &amp; Soda'!K378)</f>
        <v/>
      </c>
      <c r="G1584" s="49">
        <f>IF('M5 Sparkling Water &amp; Soda'!AM378="","",'M5 Sparkling Water &amp; Soda'!AM378)</f>
        <v/>
      </c>
      <c r="H1584" s="50">
        <f>IF('M5 Sparkling Water &amp; Soda'!N378="","",'M5 Sparkling Water &amp; Soda'!N378)</f>
        <v/>
      </c>
      <c r="I1584" s="34">
        <f>IF('M5 Sparkling Water &amp; Soda'!AJ378="","",'M5 Sparkling Water &amp; Soda'!AJ378)</f>
        <v/>
      </c>
      <c r="J1584" s="34" t="inlineStr">
        <is>
          <t>Capture live promo to assess.</t>
        </is>
      </c>
    </row>
    <row r="1585" ht="28" customHeight="1">
      <c r="A1585" s="34" t="inlineStr">
        <is>
          <t>Montellier</t>
        </is>
      </c>
      <c r="B1585" s="34" t="inlineStr">
        <is>
          <t>Montellier Carbonated Natural Spring Water | Original | 8 pack 355mL</t>
        </is>
      </c>
      <c r="C1585" s="34" t="inlineStr">
        <is>
          <t>5) Sparkling water &amp; soda</t>
        </is>
      </c>
      <c r="D1585" s="49">
        <f>IF('M5 Sparkling Water &amp; Soda'!F379="","",'M5 Sparkling Water &amp; Soda'!F379)</f>
        <v/>
      </c>
      <c r="E1585" s="52">
        <f>IF('M5 Sparkling Water &amp; Soda'!J379="","",'M5 Sparkling Water &amp; Soda'!J379)</f>
        <v/>
      </c>
      <c r="F1585" s="50">
        <f>IF('M5 Sparkling Water &amp; Soda'!K379="","",'M5 Sparkling Water &amp; Soda'!K379)</f>
        <v/>
      </c>
      <c r="G1585" s="49">
        <f>IF('M5 Sparkling Water &amp; Soda'!AM379="","",'M5 Sparkling Water &amp; Soda'!AM379)</f>
        <v/>
      </c>
      <c r="H1585" s="50">
        <f>IF('M5 Sparkling Water &amp; Soda'!N379="","",'M5 Sparkling Water &amp; Soda'!N379)</f>
        <v/>
      </c>
      <c r="I1585" s="34">
        <f>IF('M5 Sparkling Water &amp; Soda'!AJ379="","",'M5 Sparkling Water &amp; Soda'!AJ379)</f>
        <v/>
      </c>
      <c r="J1585" s="34" t="inlineStr">
        <is>
          <t>Capture live promo to assess.</t>
        </is>
      </c>
    </row>
    <row r="1586" ht="28" customHeight="1">
      <c r="A1586" s="34" t="inlineStr">
        <is>
          <t>Montellier</t>
        </is>
      </c>
      <c r="B1586" s="34" t="inlineStr">
        <is>
          <t>Montellier Carbonated Natural Spring Water | Original | 12 pack 355mL</t>
        </is>
      </c>
      <c r="C1586" s="34" t="inlineStr">
        <is>
          <t>5) Sparkling water &amp; soda</t>
        </is>
      </c>
      <c r="D1586" s="49">
        <f>IF('M5 Sparkling Water &amp; Soda'!F380="","",'M5 Sparkling Water &amp; Soda'!F380)</f>
        <v/>
      </c>
      <c r="E1586" s="52">
        <f>IF('M5 Sparkling Water &amp; Soda'!J380="","",'M5 Sparkling Water &amp; Soda'!J380)</f>
        <v/>
      </c>
      <c r="F1586" s="50">
        <f>IF('M5 Sparkling Water &amp; Soda'!K380="","",'M5 Sparkling Water &amp; Soda'!K380)</f>
        <v/>
      </c>
      <c r="G1586" s="49">
        <f>IF('M5 Sparkling Water &amp; Soda'!AM380="","",'M5 Sparkling Water &amp; Soda'!AM380)</f>
        <v/>
      </c>
      <c r="H1586" s="50">
        <f>IF('M5 Sparkling Water &amp; Soda'!N380="","",'M5 Sparkling Water &amp; Soda'!N380)</f>
        <v/>
      </c>
      <c r="I1586" s="34">
        <f>IF('M5 Sparkling Water &amp; Soda'!AJ380="","",'M5 Sparkling Water &amp; Soda'!AJ380)</f>
        <v/>
      </c>
      <c r="J1586" s="34" t="inlineStr">
        <is>
          <t>Capture live promo to assess.</t>
        </is>
      </c>
    </row>
    <row r="1587" ht="28" customHeight="1">
      <c r="A1587" s="34" t="inlineStr">
        <is>
          <t>Montellier</t>
        </is>
      </c>
      <c r="B1587" s="34" t="inlineStr">
        <is>
          <t>Montellier Carbonated Natural Spring Water | Original | 15 pack 355mL</t>
        </is>
      </c>
      <c r="C1587" s="34" t="inlineStr">
        <is>
          <t>5) Sparkling water &amp; soda</t>
        </is>
      </c>
      <c r="D1587" s="49">
        <f>IF('M5 Sparkling Water &amp; Soda'!F381="","",'M5 Sparkling Water &amp; Soda'!F381)</f>
        <v/>
      </c>
      <c r="E1587" s="52">
        <f>IF('M5 Sparkling Water &amp; Soda'!J381="","",'M5 Sparkling Water &amp; Soda'!J381)</f>
        <v/>
      </c>
      <c r="F1587" s="50">
        <f>IF('M5 Sparkling Water &amp; Soda'!K381="","",'M5 Sparkling Water &amp; Soda'!K381)</f>
        <v/>
      </c>
      <c r="G1587" s="49">
        <f>IF('M5 Sparkling Water &amp; Soda'!AM381="","",'M5 Sparkling Water &amp; Soda'!AM381)</f>
        <v/>
      </c>
      <c r="H1587" s="50">
        <f>IF('M5 Sparkling Water &amp; Soda'!N381="","",'M5 Sparkling Water &amp; Soda'!N381)</f>
        <v/>
      </c>
      <c r="I1587" s="34">
        <f>IF('M5 Sparkling Water &amp; Soda'!AJ381="","",'M5 Sparkling Water &amp; Soda'!AJ381)</f>
        <v/>
      </c>
      <c r="J1587" s="34" t="inlineStr">
        <is>
          <t>Capture live promo to assess.</t>
        </is>
      </c>
    </row>
    <row r="1588" ht="28" customHeight="1">
      <c r="A1588" s="34" t="inlineStr">
        <is>
          <t>Montellier</t>
        </is>
      </c>
      <c r="B1588" s="34" t="inlineStr">
        <is>
          <t>Montellier Carbonated Natural Spring Water | Original | 18 pack 355mL</t>
        </is>
      </c>
      <c r="C1588" s="34" t="inlineStr">
        <is>
          <t>5) Sparkling water &amp; soda</t>
        </is>
      </c>
      <c r="D1588" s="49">
        <f>IF('M5 Sparkling Water &amp; Soda'!F382="","",'M5 Sparkling Water &amp; Soda'!F382)</f>
        <v/>
      </c>
      <c r="E1588" s="52">
        <f>IF('M5 Sparkling Water &amp; Soda'!J382="","",'M5 Sparkling Water &amp; Soda'!J382)</f>
        <v/>
      </c>
      <c r="F1588" s="50">
        <f>IF('M5 Sparkling Water &amp; Soda'!K382="","",'M5 Sparkling Water &amp; Soda'!K382)</f>
        <v/>
      </c>
      <c r="G1588" s="49">
        <f>IF('M5 Sparkling Water &amp; Soda'!AM382="","",'M5 Sparkling Water &amp; Soda'!AM382)</f>
        <v/>
      </c>
      <c r="H1588" s="50">
        <f>IF('M5 Sparkling Water &amp; Soda'!N382="","",'M5 Sparkling Water &amp; Soda'!N382)</f>
        <v/>
      </c>
      <c r="I1588" s="34">
        <f>IF('M5 Sparkling Water &amp; Soda'!AJ382="","",'M5 Sparkling Water &amp; Soda'!AJ382)</f>
        <v/>
      </c>
      <c r="J1588" s="34" t="inlineStr">
        <is>
          <t>Capture live promo to assess.</t>
        </is>
      </c>
    </row>
    <row r="1589" ht="28" customHeight="1">
      <c r="A1589" s="34" t="inlineStr">
        <is>
          <t>Montellier</t>
        </is>
      </c>
      <c r="B1589" s="34" t="inlineStr">
        <is>
          <t>Montellier Carbonated Natural Spring Water | Original | 24 pack 355mL</t>
        </is>
      </c>
      <c r="C1589" s="34" t="inlineStr">
        <is>
          <t>5) Sparkling water &amp; soda</t>
        </is>
      </c>
      <c r="D1589" s="49">
        <f>IF('M5 Sparkling Water &amp; Soda'!F383="","",'M5 Sparkling Water &amp; Soda'!F383)</f>
        <v/>
      </c>
      <c r="E1589" s="52">
        <f>IF('M5 Sparkling Water &amp; Soda'!J383="","",'M5 Sparkling Water &amp; Soda'!J383)</f>
        <v/>
      </c>
      <c r="F1589" s="50">
        <f>IF('M5 Sparkling Water &amp; Soda'!K383="","",'M5 Sparkling Water &amp; Soda'!K383)</f>
        <v/>
      </c>
      <c r="G1589" s="49">
        <f>IF('M5 Sparkling Water &amp; Soda'!AM383="","",'M5 Sparkling Water &amp; Soda'!AM383)</f>
        <v/>
      </c>
      <c r="H1589" s="50">
        <f>IF('M5 Sparkling Water &amp; Soda'!N383="","",'M5 Sparkling Water &amp; Soda'!N383)</f>
        <v/>
      </c>
      <c r="I1589" s="34">
        <f>IF('M5 Sparkling Water &amp; Soda'!AJ383="","",'M5 Sparkling Water &amp; Soda'!AJ383)</f>
        <v/>
      </c>
      <c r="J1589" s="34" t="inlineStr">
        <is>
          <t>Capture live promo to assess.</t>
        </is>
      </c>
    </row>
    <row r="1590" ht="28" customHeight="1">
      <c r="A1590" s="34" t="inlineStr">
        <is>
          <t>Montellier</t>
        </is>
      </c>
      <c r="B1590" s="34" t="inlineStr">
        <is>
          <t>Montellier Carbonated Natural Spring Water | Lime | single 355mL</t>
        </is>
      </c>
      <c r="C1590" s="34" t="inlineStr">
        <is>
          <t>5) Sparkling water &amp; soda</t>
        </is>
      </c>
      <c r="D1590" s="49">
        <f>IF('M5 Sparkling Water &amp; Soda'!F384="","",'M5 Sparkling Water &amp; Soda'!F384)</f>
        <v/>
      </c>
      <c r="E1590" s="52">
        <f>IF('M5 Sparkling Water &amp; Soda'!J384="","",'M5 Sparkling Water &amp; Soda'!J384)</f>
        <v/>
      </c>
      <c r="F1590" s="50">
        <f>IF('M5 Sparkling Water &amp; Soda'!K384="","",'M5 Sparkling Water &amp; Soda'!K384)</f>
        <v/>
      </c>
      <c r="G1590" s="49">
        <f>IF('M5 Sparkling Water &amp; Soda'!AM384="","",'M5 Sparkling Water &amp; Soda'!AM384)</f>
        <v/>
      </c>
      <c r="H1590" s="50">
        <f>IF('M5 Sparkling Water &amp; Soda'!N384="","",'M5 Sparkling Water &amp; Soda'!N384)</f>
        <v/>
      </c>
      <c r="I1590" s="34">
        <f>IF('M5 Sparkling Water &amp; Soda'!AJ384="","",'M5 Sparkling Water &amp; Soda'!AJ384)</f>
        <v/>
      </c>
      <c r="J1590" s="34" t="inlineStr">
        <is>
          <t>Capture live promo to assess.</t>
        </is>
      </c>
    </row>
    <row r="1591" ht="28" customHeight="1">
      <c r="A1591" s="34" t="inlineStr">
        <is>
          <t>Montellier</t>
        </is>
      </c>
      <c r="B1591" s="34" t="inlineStr">
        <is>
          <t>Montellier Carbonated Natural Spring Water | Lime | 8 pack 355mL</t>
        </is>
      </c>
      <c r="C1591" s="34" t="inlineStr">
        <is>
          <t>5) Sparkling water &amp; soda</t>
        </is>
      </c>
      <c r="D1591" s="49">
        <f>IF('M5 Sparkling Water &amp; Soda'!F385="","",'M5 Sparkling Water &amp; Soda'!F385)</f>
        <v/>
      </c>
      <c r="E1591" s="52">
        <f>IF('M5 Sparkling Water &amp; Soda'!J385="","",'M5 Sparkling Water &amp; Soda'!J385)</f>
        <v/>
      </c>
      <c r="F1591" s="50">
        <f>IF('M5 Sparkling Water &amp; Soda'!K385="","",'M5 Sparkling Water &amp; Soda'!K385)</f>
        <v/>
      </c>
      <c r="G1591" s="49">
        <f>IF('M5 Sparkling Water &amp; Soda'!AM385="","",'M5 Sparkling Water &amp; Soda'!AM385)</f>
        <v/>
      </c>
      <c r="H1591" s="50">
        <f>IF('M5 Sparkling Water &amp; Soda'!N385="","",'M5 Sparkling Water &amp; Soda'!N385)</f>
        <v/>
      </c>
      <c r="I1591" s="34">
        <f>IF('M5 Sparkling Water &amp; Soda'!AJ385="","",'M5 Sparkling Water &amp; Soda'!AJ385)</f>
        <v/>
      </c>
      <c r="J1591" s="34" t="inlineStr">
        <is>
          <t>Capture live promo to assess.</t>
        </is>
      </c>
    </row>
    <row r="1592" ht="28" customHeight="1">
      <c r="A1592" s="34" t="inlineStr">
        <is>
          <t>Montellier</t>
        </is>
      </c>
      <c r="B1592" s="34" t="inlineStr">
        <is>
          <t>Montellier Carbonated Natural Spring Water | Lime | 12 pack 355mL</t>
        </is>
      </c>
      <c r="C1592" s="34" t="inlineStr">
        <is>
          <t>5) Sparkling water &amp; soda</t>
        </is>
      </c>
      <c r="D1592" s="49">
        <f>IF('M5 Sparkling Water &amp; Soda'!F386="","",'M5 Sparkling Water &amp; Soda'!F386)</f>
        <v/>
      </c>
      <c r="E1592" s="52">
        <f>IF('M5 Sparkling Water &amp; Soda'!J386="","",'M5 Sparkling Water &amp; Soda'!J386)</f>
        <v/>
      </c>
      <c r="F1592" s="50">
        <f>IF('M5 Sparkling Water &amp; Soda'!K386="","",'M5 Sparkling Water &amp; Soda'!K386)</f>
        <v/>
      </c>
      <c r="G1592" s="49">
        <f>IF('M5 Sparkling Water &amp; Soda'!AM386="","",'M5 Sparkling Water &amp; Soda'!AM386)</f>
        <v/>
      </c>
      <c r="H1592" s="50">
        <f>IF('M5 Sparkling Water &amp; Soda'!N386="","",'M5 Sparkling Water &amp; Soda'!N386)</f>
        <v/>
      </c>
      <c r="I1592" s="34">
        <f>IF('M5 Sparkling Water &amp; Soda'!AJ386="","",'M5 Sparkling Water &amp; Soda'!AJ386)</f>
        <v/>
      </c>
      <c r="J1592" s="34" t="inlineStr">
        <is>
          <t>Capture live promo to assess.</t>
        </is>
      </c>
    </row>
    <row r="1593" ht="28" customHeight="1">
      <c r="A1593" s="34" t="inlineStr">
        <is>
          <t>Montellier</t>
        </is>
      </c>
      <c r="B1593" s="34" t="inlineStr">
        <is>
          <t>Montellier Carbonated Natural Spring Water | Lime | 15 pack 355mL</t>
        </is>
      </c>
      <c r="C1593" s="34" t="inlineStr">
        <is>
          <t>5) Sparkling water &amp; soda</t>
        </is>
      </c>
      <c r="D1593" s="49">
        <f>IF('M5 Sparkling Water &amp; Soda'!F387="","",'M5 Sparkling Water &amp; Soda'!F387)</f>
        <v/>
      </c>
      <c r="E1593" s="52">
        <f>IF('M5 Sparkling Water &amp; Soda'!J387="","",'M5 Sparkling Water &amp; Soda'!J387)</f>
        <v/>
      </c>
      <c r="F1593" s="50">
        <f>IF('M5 Sparkling Water &amp; Soda'!K387="","",'M5 Sparkling Water &amp; Soda'!K387)</f>
        <v/>
      </c>
      <c r="G1593" s="49">
        <f>IF('M5 Sparkling Water &amp; Soda'!AM387="","",'M5 Sparkling Water &amp; Soda'!AM387)</f>
        <v/>
      </c>
      <c r="H1593" s="50">
        <f>IF('M5 Sparkling Water &amp; Soda'!N387="","",'M5 Sparkling Water &amp; Soda'!N387)</f>
        <v/>
      </c>
      <c r="I1593" s="34">
        <f>IF('M5 Sparkling Water &amp; Soda'!AJ387="","",'M5 Sparkling Water &amp; Soda'!AJ387)</f>
        <v/>
      </c>
      <c r="J1593" s="34" t="inlineStr">
        <is>
          <t>Capture live promo to assess.</t>
        </is>
      </c>
    </row>
    <row r="1594" ht="28" customHeight="1">
      <c r="A1594" s="34" t="inlineStr">
        <is>
          <t>Montellier</t>
        </is>
      </c>
      <c r="B1594" s="34" t="inlineStr">
        <is>
          <t>Montellier Carbonated Natural Spring Water | Lime | 18 pack 355mL</t>
        </is>
      </c>
      <c r="C1594" s="34" t="inlineStr">
        <is>
          <t>5) Sparkling water &amp; soda</t>
        </is>
      </c>
      <c r="D1594" s="49">
        <f>IF('M5 Sparkling Water &amp; Soda'!F388="","",'M5 Sparkling Water &amp; Soda'!F388)</f>
        <v/>
      </c>
      <c r="E1594" s="52">
        <f>IF('M5 Sparkling Water &amp; Soda'!J388="","",'M5 Sparkling Water &amp; Soda'!J388)</f>
        <v/>
      </c>
      <c r="F1594" s="50">
        <f>IF('M5 Sparkling Water &amp; Soda'!K388="","",'M5 Sparkling Water &amp; Soda'!K388)</f>
        <v/>
      </c>
      <c r="G1594" s="49">
        <f>IF('M5 Sparkling Water &amp; Soda'!AM388="","",'M5 Sparkling Water &amp; Soda'!AM388)</f>
        <v/>
      </c>
      <c r="H1594" s="50">
        <f>IF('M5 Sparkling Water &amp; Soda'!N388="","",'M5 Sparkling Water &amp; Soda'!N388)</f>
        <v/>
      </c>
      <c r="I1594" s="34">
        <f>IF('M5 Sparkling Water &amp; Soda'!AJ388="","",'M5 Sparkling Water &amp; Soda'!AJ388)</f>
        <v/>
      </c>
      <c r="J1594" s="34" t="inlineStr">
        <is>
          <t>Capture live promo to assess.</t>
        </is>
      </c>
    </row>
    <row r="1595" ht="28" customHeight="1">
      <c r="A1595" s="34" t="inlineStr">
        <is>
          <t>Montellier</t>
        </is>
      </c>
      <c r="B1595" s="34" t="inlineStr">
        <is>
          <t>Montellier Carbonated Natural Spring Water | Lime | 24 pack 355mL</t>
        </is>
      </c>
      <c r="C1595" s="34" t="inlineStr">
        <is>
          <t>5) Sparkling water &amp; soda</t>
        </is>
      </c>
      <c r="D1595" s="49">
        <f>IF('M5 Sparkling Water &amp; Soda'!F389="","",'M5 Sparkling Water &amp; Soda'!F389)</f>
        <v/>
      </c>
      <c r="E1595" s="52">
        <f>IF('M5 Sparkling Water &amp; Soda'!J389="","",'M5 Sparkling Water &amp; Soda'!J389)</f>
        <v/>
      </c>
      <c r="F1595" s="50">
        <f>IF('M5 Sparkling Water &amp; Soda'!K389="","",'M5 Sparkling Water &amp; Soda'!K389)</f>
        <v/>
      </c>
      <c r="G1595" s="49">
        <f>IF('M5 Sparkling Water &amp; Soda'!AM389="","",'M5 Sparkling Water &amp; Soda'!AM389)</f>
        <v/>
      </c>
      <c r="H1595" s="50">
        <f>IF('M5 Sparkling Water &amp; Soda'!N389="","",'M5 Sparkling Water &amp; Soda'!N389)</f>
        <v/>
      </c>
      <c r="I1595" s="34">
        <f>IF('M5 Sparkling Water &amp; Soda'!AJ389="","",'M5 Sparkling Water &amp; Soda'!AJ389)</f>
        <v/>
      </c>
      <c r="J1595" s="34" t="inlineStr">
        <is>
          <t>Capture live promo to assess.</t>
        </is>
      </c>
    </row>
    <row r="1596" ht="28" customHeight="1">
      <c r="A1596" s="34" t="inlineStr">
        <is>
          <t>Montellier</t>
        </is>
      </c>
      <c r="B1596" s="34" t="inlineStr">
        <is>
          <t>Montellier Carbonated Natural Spring Water | Lemon | single 355mL</t>
        </is>
      </c>
      <c r="C1596" s="34" t="inlineStr">
        <is>
          <t>5) Sparkling water &amp; soda</t>
        </is>
      </c>
      <c r="D1596" s="49">
        <f>IF('M5 Sparkling Water &amp; Soda'!F390="","",'M5 Sparkling Water &amp; Soda'!F390)</f>
        <v/>
      </c>
      <c r="E1596" s="52">
        <f>IF('M5 Sparkling Water &amp; Soda'!J390="","",'M5 Sparkling Water &amp; Soda'!J390)</f>
        <v/>
      </c>
      <c r="F1596" s="50">
        <f>IF('M5 Sparkling Water &amp; Soda'!K390="","",'M5 Sparkling Water &amp; Soda'!K390)</f>
        <v/>
      </c>
      <c r="G1596" s="49">
        <f>IF('M5 Sparkling Water &amp; Soda'!AM390="","",'M5 Sparkling Water &amp; Soda'!AM390)</f>
        <v/>
      </c>
      <c r="H1596" s="50">
        <f>IF('M5 Sparkling Water &amp; Soda'!N390="","",'M5 Sparkling Water &amp; Soda'!N390)</f>
        <v/>
      </c>
      <c r="I1596" s="34">
        <f>IF('M5 Sparkling Water &amp; Soda'!AJ390="","",'M5 Sparkling Water &amp; Soda'!AJ390)</f>
        <v/>
      </c>
      <c r="J1596" s="34" t="inlineStr">
        <is>
          <t>Capture live promo to assess.</t>
        </is>
      </c>
    </row>
    <row r="1597" ht="28" customHeight="1">
      <c r="A1597" s="34" t="inlineStr">
        <is>
          <t>Montellier</t>
        </is>
      </c>
      <c r="B1597" s="34" t="inlineStr">
        <is>
          <t>Montellier Carbonated Natural Spring Water | Lemon | 8 pack 355mL</t>
        </is>
      </c>
      <c r="C1597" s="34" t="inlineStr">
        <is>
          <t>5) Sparkling water &amp; soda</t>
        </is>
      </c>
      <c r="D1597" s="49">
        <f>IF('M5 Sparkling Water &amp; Soda'!F391="","",'M5 Sparkling Water &amp; Soda'!F391)</f>
        <v/>
      </c>
      <c r="E1597" s="52">
        <f>IF('M5 Sparkling Water &amp; Soda'!J391="","",'M5 Sparkling Water &amp; Soda'!J391)</f>
        <v/>
      </c>
      <c r="F1597" s="50">
        <f>IF('M5 Sparkling Water &amp; Soda'!K391="","",'M5 Sparkling Water &amp; Soda'!K391)</f>
        <v/>
      </c>
      <c r="G1597" s="49">
        <f>IF('M5 Sparkling Water &amp; Soda'!AM391="","",'M5 Sparkling Water &amp; Soda'!AM391)</f>
        <v/>
      </c>
      <c r="H1597" s="50">
        <f>IF('M5 Sparkling Water &amp; Soda'!N391="","",'M5 Sparkling Water &amp; Soda'!N391)</f>
        <v/>
      </c>
      <c r="I1597" s="34">
        <f>IF('M5 Sparkling Water &amp; Soda'!AJ391="","",'M5 Sparkling Water &amp; Soda'!AJ391)</f>
        <v/>
      </c>
      <c r="J1597" s="34" t="inlineStr">
        <is>
          <t>Capture live promo to assess.</t>
        </is>
      </c>
    </row>
    <row r="1598" ht="28" customHeight="1">
      <c r="A1598" s="34" t="inlineStr">
        <is>
          <t>Montellier</t>
        </is>
      </c>
      <c r="B1598" s="34" t="inlineStr">
        <is>
          <t>Montellier Carbonated Natural Spring Water | Lemon | 12 pack 355mL</t>
        </is>
      </c>
      <c r="C1598" s="34" t="inlineStr">
        <is>
          <t>5) Sparkling water &amp; soda</t>
        </is>
      </c>
      <c r="D1598" s="49">
        <f>IF('M5 Sparkling Water &amp; Soda'!F392="","",'M5 Sparkling Water &amp; Soda'!F392)</f>
        <v/>
      </c>
      <c r="E1598" s="52">
        <f>IF('M5 Sparkling Water &amp; Soda'!J392="","",'M5 Sparkling Water &amp; Soda'!J392)</f>
        <v/>
      </c>
      <c r="F1598" s="50">
        <f>IF('M5 Sparkling Water &amp; Soda'!K392="","",'M5 Sparkling Water &amp; Soda'!K392)</f>
        <v/>
      </c>
      <c r="G1598" s="49">
        <f>IF('M5 Sparkling Water &amp; Soda'!AM392="","",'M5 Sparkling Water &amp; Soda'!AM392)</f>
        <v/>
      </c>
      <c r="H1598" s="50">
        <f>IF('M5 Sparkling Water &amp; Soda'!N392="","",'M5 Sparkling Water &amp; Soda'!N392)</f>
        <v/>
      </c>
      <c r="I1598" s="34">
        <f>IF('M5 Sparkling Water &amp; Soda'!AJ392="","",'M5 Sparkling Water &amp; Soda'!AJ392)</f>
        <v/>
      </c>
      <c r="J1598" s="34" t="inlineStr">
        <is>
          <t>Capture live promo to assess.</t>
        </is>
      </c>
    </row>
    <row r="1599" ht="28" customHeight="1">
      <c r="A1599" s="34" t="inlineStr">
        <is>
          <t>Montellier</t>
        </is>
      </c>
      <c r="B1599" s="34" t="inlineStr">
        <is>
          <t>Montellier Carbonated Natural Spring Water | Lemon | 15 pack 355mL</t>
        </is>
      </c>
      <c r="C1599" s="34" t="inlineStr">
        <is>
          <t>5) Sparkling water &amp; soda</t>
        </is>
      </c>
      <c r="D1599" s="49">
        <f>IF('M5 Sparkling Water &amp; Soda'!F393="","",'M5 Sparkling Water &amp; Soda'!F393)</f>
        <v/>
      </c>
      <c r="E1599" s="52">
        <f>IF('M5 Sparkling Water &amp; Soda'!J393="","",'M5 Sparkling Water &amp; Soda'!J393)</f>
        <v/>
      </c>
      <c r="F1599" s="50">
        <f>IF('M5 Sparkling Water &amp; Soda'!K393="","",'M5 Sparkling Water &amp; Soda'!K393)</f>
        <v/>
      </c>
      <c r="G1599" s="49">
        <f>IF('M5 Sparkling Water &amp; Soda'!AM393="","",'M5 Sparkling Water &amp; Soda'!AM393)</f>
        <v/>
      </c>
      <c r="H1599" s="50">
        <f>IF('M5 Sparkling Water &amp; Soda'!N393="","",'M5 Sparkling Water &amp; Soda'!N393)</f>
        <v/>
      </c>
      <c r="I1599" s="34">
        <f>IF('M5 Sparkling Water &amp; Soda'!AJ393="","",'M5 Sparkling Water &amp; Soda'!AJ393)</f>
        <v/>
      </c>
      <c r="J1599" s="34" t="inlineStr">
        <is>
          <t>Capture live promo to assess.</t>
        </is>
      </c>
    </row>
    <row r="1600" ht="28" customHeight="1">
      <c r="A1600" s="34" t="inlineStr">
        <is>
          <t>Montellier</t>
        </is>
      </c>
      <c r="B1600" s="34" t="inlineStr">
        <is>
          <t>Montellier Carbonated Natural Spring Water | Lemon | 18 pack 355mL</t>
        </is>
      </c>
      <c r="C1600" s="34" t="inlineStr">
        <is>
          <t>5) Sparkling water &amp; soda</t>
        </is>
      </c>
      <c r="D1600" s="49">
        <f>IF('M5 Sparkling Water &amp; Soda'!F394="","",'M5 Sparkling Water &amp; Soda'!F394)</f>
        <v/>
      </c>
      <c r="E1600" s="52">
        <f>IF('M5 Sparkling Water &amp; Soda'!J394="","",'M5 Sparkling Water &amp; Soda'!J394)</f>
        <v/>
      </c>
      <c r="F1600" s="50">
        <f>IF('M5 Sparkling Water &amp; Soda'!K394="","",'M5 Sparkling Water &amp; Soda'!K394)</f>
        <v/>
      </c>
      <c r="G1600" s="49">
        <f>IF('M5 Sparkling Water &amp; Soda'!AM394="","",'M5 Sparkling Water &amp; Soda'!AM394)</f>
        <v/>
      </c>
      <c r="H1600" s="50">
        <f>IF('M5 Sparkling Water &amp; Soda'!N394="","",'M5 Sparkling Water &amp; Soda'!N394)</f>
        <v/>
      </c>
      <c r="I1600" s="34">
        <f>IF('M5 Sparkling Water &amp; Soda'!AJ394="","",'M5 Sparkling Water &amp; Soda'!AJ394)</f>
        <v/>
      </c>
      <c r="J1600" s="34" t="inlineStr">
        <is>
          <t>Capture live promo to assess.</t>
        </is>
      </c>
    </row>
    <row r="1601" ht="28" customHeight="1">
      <c r="A1601" s="34" t="inlineStr">
        <is>
          <t>Montellier</t>
        </is>
      </c>
      <c r="B1601" s="34" t="inlineStr">
        <is>
          <t>Montellier Carbonated Natural Spring Water | Lemon | 24 pack 355mL</t>
        </is>
      </c>
      <c r="C1601" s="34" t="inlineStr">
        <is>
          <t>5) Sparkling water &amp; soda</t>
        </is>
      </c>
      <c r="D1601" s="49">
        <f>IF('M5 Sparkling Water &amp; Soda'!F395="","",'M5 Sparkling Water &amp; Soda'!F395)</f>
        <v/>
      </c>
      <c r="E1601" s="52">
        <f>IF('M5 Sparkling Water &amp; Soda'!J395="","",'M5 Sparkling Water &amp; Soda'!J395)</f>
        <v/>
      </c>
      <c r="F1601" s="50">
        <f>IF('M5 Sparkling Water &amp; Soda'!K395="","",'M5 Sparkling Water &amp; Soda'!K395)</f>
        <v/>
      </c>
      <c r="G1601" s="49">
        <f>IF('M5 Sparkling Water &amp; Soda'!AM395="","",'M5 Sparkling Water &amp; Soda'!AM395)</f>
        <v/>
      </c>
      <c r="H1601" s="50">
        <f>IF('M5 Sparkling Water &amp; Soda'!N395="","",'M5 Sparkling Water &amp; Soda'!N395)</f>
        <v/>
      </c>
      <c r="I1601" s="34">
        <f>IF('M5 Sparkling Water &amp; Soda'!AJ395="","",'M5 Sparkling Water &amp; Soda'!AJ395)</f>
        <v/>
      </c>
      <c r="J1601" s="34" t="inlineStr">
        <is>
          <t>Capture live promo to assess.</t>
        </is>
      </c>
    </row>
    <row r="1602" ht="28" customHeight="1">
      <c r="A1602" s="34" t="inlineStr">
        <is>
          <t>Montellier</t>
        </is>
      </c>
      <c r="B1602" s="34" t="inlineStr">
        <is>
          <t>Montellier Carbonated Natural Spring Water | Mango | single 355mL</t>
        </is>
      </c>
      <c r="C1602" s="34" t="inlineStr">
        <is>
          <t>5) Sparkling water &amp; soda</t>
        </is>
      </c>
      <c r="D1602" s="49">
        <f>IF('M5 Sparkling Water &amp; Soda'!F396="","",'M5 Sparkling Water &amp; Soda'!F396)</f>
        <v/>
      </c>
      <c r="E1602" s="52">
        <f>IF('M5 Sparkling Water &amp; Soda'!J396="","",'M5 Sparkling Water &amp; Soda'!J396)</f>
        <v/>
      </c>
      <c r="F1602" s="50">
        <f>IF('M5 Sparkling Water &amp; Soda'!K396="","",'M5 Sparkling Water &amp; Soda'!K396)</f>
        <v/>
      </c>
      <c r="G1602" s="49">
        <f>IF('M5 Sparkling Water &amp; Soda'!AM396="","",'M5 Sparkling Water &amp; Soda'!AM396)</f>
        <v/>
      </c>
      <c r="H1602" s="50">
        <f>IF('M5 Sparkling Water &amp; Soda'!N396="","",'M5 Sparkling Water &amp; Soda'!N396)</f>
        <v/>
      </c>
      <c r="I1602" s="34">
        <f>IF('M5 Sparkling Water &amp; Soda'!AJ396="","",'M5 Sparkling Water &amp; Soda'!AJ396)</f>
        <v/>
      </c>
      <c r="J1602" s="34" t="inlineStr">
        <is>
          <t>Capture live promo to assess.</t>
        </is>
      </c>
    </row>
    <row r="1603" ht="28" customHeight="1">
      <c r="A1603" s="34" t="inlineStr">
        <is>
          <t>Montellier</t>
        </is>
      </c>
      <c r="B1603" s="34" t="inlineStr">
        <is>
          <t>Montellier Carbonated Natural Spring Water | Mango | 8 pack 355mL</t>
        </is>
      </c>
      <c r="C1603" s="34" t="inlineStr">
        <is>
          <t>5) Sparkling water &amp; soda</t>
        </is>
      </c>
      <c r="D1603" s="49">
        <f>IF('M5 Sparkling Water &amp; Soda'!F397="","",'M5 Sparkling Water &amp; Soda'!F397)</f>
        <v/>
      </c>
      <c r="E1603" s="52">
        <f>IF('M5 Sparkling Water &amp; Soda'!J397="","",'M5 Sparkling Water &amp; Soda'!J397)</f>
        <v/>
      </c>
      <c r="F1603" s="50">
        <f>IF('M5 Sparkling Water &amp; Soda'!K397="","",'M5 Sparkling Water &amp; Soda'!K397)</f>
        <v/>
      </c>
      <c r="G1603" s="49">
        <f>IF('M5 Sparkling Water &amp; Soda'!AM397="","",'M5 Sparkling Water &amp; Soda'!AM397)</f>
        <v/>
      </c>
      <c r="H1603" s="50">
        <f>IF('M5 Sparkling Water &amp; Soda'!N397="","",'M5 Sparkling Water &amp; Soda'!N397)</f>
        <v/>
      </c>
      <c r="I1603" s="34">
        <f>IF('M5 Sparkling Water &amp; Soda'!AJ397="","",'M5 Sparkling Water &amp; Soda'!AJ397)</f>
        <v/>
      </c>
      <c r="J1603" s="34" t="inlineStr">
        <is>
          <t>Capture live promo to assess.</t>
        </is>
      </c>
    </row>
    <row r="1604" ht="28" customHeight="1">
      <c r="A1604" s="34" t="inlineStr">
        <is>
          <t>Montellier</t>
        </is>
      </c>
      <c r="B1604" s="34" t="inlineStr">
        <is>
          <t>Montellier Carbonated Natural Spring Water | Mango | 12 pack 355mL</t>
        </is>
      </c>
      <c r="C1604" s="34" t="inlineStr">
        <is>
          <t>5) Sparkling water &amp; soda</t>
        </is>
      </c>
      <c r="D1604" s="49">
        <f>IF('M5 Sparkling Water &amp; Soda'!F398="","",'M5 Sparkling Water &amp; Soda'!F398)</f>
        <v/>
      </c>
      <c r="E1604" s="52">
        <f>IF('M5 Sparkling Water &amp; Soda'!J398="","",'M5 Sparkling Water &amp; Soda'!J398)</f>
        <v/>
      </c>
      <c r="F1604" s="50">
        <f>IF('M5 Sparkling Water &amp; Soda'!K398="","",'M5 Sparkling Water &amp; Soda'!K398)</f>
        <v/>
      </c>
      <c r="G1604" s="49">
        <f>IF('M5 Sparkling Water &amp; Soda'!AM398="","",'M5 Sparkling Water &amp; Soda'!AM398)</f>
        <v/>
      </c>
      <c r="H1604" s="50">
        <f>IF('M5 Sparkling Water &amp; Soda'!N398="","",'M5 Sparkling Water &amp; Soda'!N398)</f>
        <v/>
      </c>
      <c r="I1604" s="34">
        <f>IF('M5 Sparkling Water &amp; Soda'!AJ398="","",'M5 Sparkling Water &amp; Soda'!AJ398)</f>
        <v/>
      </c>
      <c r="J1604" s="34" t="inlineStr">
        <is>
          <t>Capture live promo to assess.</t>
        </is>
      </c>
    </row>
    <row r="1605" ht="28" customHeight="1">
      <c r="A1605" s="34" t="inlineStr">
        <is>
          <t>Montellier</t>
        </is>
      </c>
      <c r="B1605" s="34" t="inlineStr">
        <is>
          <t>Montellier Carbonated Natural Spring Water | Mango | 15 pack 355mL</t>
        </is>
      </c>
      <c r="C1605" s="34" t="inlineStr">
        <is>
          <t>5) Sparkling water &amp; soda</t>
        </is>
      </c>
      <c r="D1605" s="49">
        <f>IF('M5 Sparkling Water &amp; Soda'!F399="","",'M5 Sparkling Water &amp; Soda'!F399)</f>
        <v/>
      </c>
      <c r="E1605" s="52">
        <f>IF('M5 Sparkling Water &amp; Soda'!J399="","",'M5 Sparkling Water &amp; Soda'!J399)</f>
        <v/>
      </c>
      <c r="F1605" s="50">
        <f>IF('M5 Sparkling Water &amp; Soda'!K399="","",'M5 Sparkling Water &amp; Soda'!K399)</f>
        <v/>
      </c>
      <c r="G1605" s="49">
        <f>IF('M5 Sparkling Water &amp; Soda'!AM399="","",'M5 Sparkling Water &amp; Soda'!AM399)</f>
        <v/>
      </c>
      <c r="H1605" s="50">
        <f>IF('M5 Sparkling Water &amp; Soda'!N399="","",'M5 Sparkling Water &amp; Soda'!N399)</f>
        <v/>
      </c>
      <c r="I1605" s="34">
        <f>IF('M5 Sparkling Water &amp; Soda'!AJ399="","",'M5 Sparkling Water &amp; Soda'!AJ399)</f>
        <v/>
      </c>
      <c r="J1605" s="34" t="inlineStr">
        <is>
          <t>Capture live promo to assess.</t>
        </is>
      </c>
    </row>
    <row r="1606" ht="28" customHeight="1">
      <c r="A1606" s="34" t="inlineStr">
        <is>
          <t>Montellier</t>
        </is>
      </c>
      <c r="B1606" s="34" t="inlineStr">
        <is>
          <t>Montellier Carbonated Natural Spring Water | Mango | 18 pack 355mL</t>
        </is>
      </c>
      <c r="C1606" s="34" t="inlineStr">
        <is>
          <t>5) Sparkling water &amp; soda</t>
        </is>
      </c>
      <c r="D1606" s="49">
        <f>IF('M5 Sparkling Water &amp; Soda'!F400="","",'M5 Sparkling Water &amp; Soda'!F400)</f>
        <v/>
      </c>
      <c r="E1606" s="52">
        <f>IF('M5 Sparkling Water &amp; Soda'!J400="","",'M5 Sparkling Water &amp; Soda'!J400)</f>
        <v/>
      </c>
      <c r="F1606" s="50">
        <f>IF('M5 Sparkling Water &amp; Soda'!K400="","",'M5 Sparkling Water &amp; Soda'!K400)</f>
        <v/>
      </c>
      <c r="G1606" s="49">
        <f>IF('M5 Sparkling Water &amp; Soda'!AM400="","",'M5 Sparkling Water &amp; Soda'!AM400)</f>
        <v/>
      </c>
      <c r="H1606" s="50">
        <f>IF('M5 Sparkling Water &amp; Soda'!N400="","",'M5 Sparkling Water &amp; Soda'!N400)</f>
        <v/>
      </c>
      <c r="I1606" s="34">
        <f>IF('M5 Sparkling Water &amp; Soda'!AJ400="","",'M5 Sparkling Water &amp; Soda'!AJ400)</f>
        <v/>
      </c>
      <c r="J1606" s="34" t="inlineStr">
        <is>
          <t>Capture live promo to assess.</t>
        </is>
      </c>
    </row>
    <row r="1607" ht="28" customHeight="1">
      <c r="A1607" s="34" t="inlineStr">
        <is>
          <t>Montellier</t>
        </is>
      </c>
      <c r="B1607" s="34" t="inlineStr">
        <is>
          <t>Montellier Carbonated Natural Spring Water | Mango | 24 pack 355mL</t>
        </is>
      </c>
      <c r="C1607" s="34" t="inlineStr">
        <is>
          <t>5) Sparkling water &amp; soda</t>
        </is>
      </c>
      <c r="D1607" s="49">
        <f>IF('M5 Sparkling Water &amp; Soda'!F401="","",'M5 Sparkling Water &amp; Soda'!F401)</f>
        <v/>
      </c>
      <c r="E1607" s="52">
        <f>IF('M5 Sparkling Water &amp; Soda'!J401="","",'M5 Sparkling Water &amp; Soda'!J401)</f>
        <v/>
      </c>
      <c r="F1607" s="50">
        <f>IF('M5 Sparkling Water &amp; Soda'!K401="","",'M5 Sparkling Water &amp; Soda'!K401)</f>
        <v/>
      </c>
      <c r="G1607" s="49">
        <f>IF('M5 Sparkling Water &amp; Soda'!AM401="","",'M5 Sparkling Water &amp; Soda'!AM401)</f>
        <v/>
      </c>
      <c r="H1607" s="50">
        <f>IF('M5 Sparkling Water &amp; Soda'!N401="","",'M5 Sparkling Water &amp; Soda'!N401)</f>
        <v/>
      </c>
      <c r="I1607" s="34">
        <f>IF('M5 Sparkling Water &amp; Soda'!AJ401="","",'M5 Sparkling Water &amp; Soda'!AJ401)</f>
        <v/>
      </c>
      <c r="J1607" s="34" t="inlineStr">
        <is>
          <t>Capture live promo to assess.</t>
        </is>
      </c>
    </row>
    <row r="1608" ht="28" customHeight="1">
      <c r="A1608" s="34" t="inlineStr">
        <is>
          <t>Montellier</t>
        </is>
      </c>
      <c r="B1608" s="34" t="inlineStr">
        <is>
          <t>Montellier Carbonated Natural Spring Water | Cranberry | single 355mL</t>
        </is>
      </c>
      <c r="C1608" s="34" t="inlineStr">
        <is>
          <t>5) Sparkling water &amp; soda</t>
        </is>
      </c>
      <c r="D1608" s="49">
        <f>IF('M5 Sparkling Water &amp; Soda'!F402="","",'M5 Sparkling Water &amp; Soda'!F402)</f>
        <v/>
      </c>
      <c r="E1608" s="52">
        <f>IF('M5 Sparkling Water &amp; Soda'!J402="","",'M5 Sparkling Water &amp; Soda'!J402)</f>
        <v/>
      </c>
      <c r="F1608" s="50">
        <f>IF('M5 Sparkling Water &amp; Soda'!K402="","",'M5 Sparkling Water &amp; Soda'!K402)</f>
        <v/>
      </c>
      <c r="G1608" s="49">
        <f>IF('M5 Sparkling Water &amp; Soda'!AM402="","",'M5 Sparkling Water &amp; Soda'!AM402)</f>
        <v/>
      </c>
      <c r="H1608" s="50">
        <f>IF('M5 Sparkling Water &amp; Soda'!N402="","",'M5 Sparkling Water &amp; Soda'!N402)</f>
        <v/>
      </c>
      <c r="I1608" s="34">
        <f>IF('M5 Sparkling Water &amp; Soda'!AJ402="","",'M5 Sparkling Water &amp; Soda'!AJ402)</f>
        <v/>
      </c>
      <c r="J1608" s="34" t="inlineStr">
        <is>
          <t>Capture live promo to assess.</t>
        </is>
      </c>
    </row>
    <row r="1609" ht="28" customHeight="1">
      <c r="A1609" s="34" t="inlineStr">
        <is>
          <t>Montellier</t>
        </is>
      </c>
      <c r="B1609" s="34" t="inlineStr">
        <is>
          <t>Montellier Carbonated Natural Spring Water | Cranberry | 8 pack 355mL</t>
        </is>
      </c>
      <c r="C1609" s="34" t="inlineStr">
        <is>
          <t>5) Sparkling water &amp; soda</t>
        </is>
      </c>
      <c r="D1609" s="49">
        <f>IF('M5 Sparkling Water &amp; Soda'!F403="","",'M5 Sparkling Water &amp; Soda'!F403)</f>
        <v/>
      </c>
      <c r="E1609" s="52">
        <f>IF('M5 Sparkling Water &amp; Soda'!J403="","",'M5 Sparkling Water &amp; Soda'!J403)</f>
        <v/>
      </c>
      <c r="F1609" s="50">
        <f>IF('M5 Sparkling Water &amp; Soda'!K403="","",'M5 Sparkling Water &amp; Soda'!K403)</f>
        <v/>
      </c>
      <c r="G1609" s="49">
        <f>IF('M5 Sparkling Water &amp; Soda'!AM403="","",'M5 Sparkling Water &amp; Soda'!AM403)</f>
        <v/>
      </c>
      <c r="H1609" s="50">
        <f>IF('M5 Sparkling Water &amp; Soda'!N403="","",'M5 Sparkling Water &amp; Soda'!N403)</f>
        <v/>
      </c>
      <c r="I1609" s="34">
        <f>IF('M5 Sparkling Water &amp; Soda'!AJ403="","",'M5 Sparkling Water &amp; Soda'!AJ403)</f>
        <v/>
      </c>
      <c r="J1609" s="34" t="inlineStr">
        <is>
          <t>Capture live promo to assess.</t>
        </is>
      </c>
    </row>
    <row r="1610" ht="28" customHeight="1">
      <c r="A1610" s="34" t="inlineStr">
        <is>
          <t>Montellier</t>
        </is>
      </c>
      <c r="B1610" s="34" t="inlineStr">
        <is>
          <t>Montellier Carbonated Natural Spring Water | Cranberry | 12 pack 355mL</t>
        </is>
      </c>
      <c r="C1610" s="34" t="inlineStr">
        <is>
          <t>5) Sparkling water &amp; soda</t>
        </is>
      </c>
      <c r="D1610" s="49">
        <f>IF('M5 Sparkling Water &amp; Soda'!F404="","",'M5 Sparkling Water &amp; Soda'!F404)</f>
        <v/>
      </c>
      <c r="E1610" s="52">
        <f>IF('M5 Sparkling Water &amp; Soda'!J404="","",'M5 Sparkling Water &amp; Soda'!J404)</f>
        <v/>
      </c>
      <c r="F1610" s="50">
        <f>IF('M5 Sparkling Water &amp; Soda'!K404="","",'M5 Sparkling Water &amp; Soda'!K404)</f>
        <v/>
      </c>
      <c r="G1610" s="49">
        <f>IF('M5 Sparkling Water &amp; Soda'!AM404="","",'M5 Sparkling Water &amp; Soda'!AM404)</f>
        <v/>
      </c>
      <c r="H1610" s="50">
        <f>IF('M5 Sparkling Water &amp; Soda'!N404="","",'M5 Sparkling Water &amp; Soda'!N404)</f>
        <v/>
      </c>
      <c r="I1610" s="34">
        <f>IF('M5 Sparkling Water &amp; Soda'!AJ404="","",'M5 Sparkling Water &amp; Soda'!AJ404)</f>
        <v/>
      </c>
      <c r="J1610" s="34" t="inlineStr">
        <is>
          <t>Capture live promo to assess.</t>
        </is>
      </c>
    </row>
    <row r="1611" ht="28" customHeight="1">
      <c r="A1611" s="34" t="inlineStr">
        <is>
          <t>Montellier</t>
        </is>
      </c>
      <c r="B1611" s="34" t="inlineStr">
        <is>
          <t>Montellier Carbonated Natural Spring Water | Cranberry | 15 pack 355mL</t>
        </is>
      </c>
      <c r="C1611" s="34" t="inlineStr">
        <is>
          <t>5) Sparkling water &amp; soda</t>
        </is>
      </c>
      <c r="D1611" s="49">
        <f>IF('M5 Sparkling Water &amp; Soda'!F405="","",'M5 Sparkling Water &amp; Soda'!F405)</f>
        <v/>
      </c>
      <c r="E1611" s="52">
        <f>IF('M5 Sparkling Water &amp; Soda'!J405="","",'M5 Sparkling Water &amp; Soda'!J405)</f>
        <v/>
      </c>
      <c r="F1611" s="50">
        <f>IF('M5 Sparkling Water &amp; Soda'!K405="","",'M5 Sparkling Water &amp; Soda'!K405)</f>
        <v/>
      </c>
      <c r="G1611" s="49">
        <f>IF('M5 Sparkling Water &amp; Soda'!AM405="","",'M5 Sparkling Water &amp; Soda'!AM405)</f>
        <v/>
      </c>
      <c r="H1611" s="50">
        <f>IF('M5 Sparkling Water &amp; Soda'!N405="","",'M5 Sparkling Water &amp; Soda'!N405)</f>
        <v/>
      </c>
      <c r="I1611" s="34">
        <f>IF('M5 Sparkling Water &amp; Soda'!AJ405="","",'M5 Sparkling Water &amp; Soda'!AJ405)</f>
        <v/>
      </c>
      <c r="J1611" s="34" t="inlineStr">
        <is>
          <t>Capture live promo to assess.</t>
        </is>
      </c>
    </row>
    <row r="1612" ht="28" customHeight="1">
      <c r="A1612" s="34" t="inlineStr">
        <is>
          <t>Montellier</t>
        </is>
      </c>
      <c r="B1612" s="34" t="inlineStr">
        <is>
          <t>Montellier Carbonated Natural Spring Water | Cranberry | 18 pack 355mL</t>
        </is>
      </c>
      <c r="C1612" s="34" t="inlineStr">
        <is>
          <t>5) Sparkling water &amp; soda</t>
        </is>
      </c>
      <c r="D1612" s="49">
        <f>IF('M5 Sparkling Water &amp; Soda'!F406="","",'M5 Sparkling Water &amp; Soda'!F406)</f>
        <v/>
      </c>
      <c r="E1612" s="52">
        <f>IF('M5 Sparkling Water &amp; Soda'!J406="","",'M5 Sparkling Water &amp; Soda'!J406)</f>
        <v/>
      </c>
      <c r="F1612" s="50">
        <f>IF('M5 Sparkling Water &amp; Soda'!K406="","",'M5 Sparkling Water &amp; Soda'!K406)</f>
        <v/>
      </c>
      <c r="G1612" s="49">
        <f>IF('M5 Sparkling Water &amp; Soda'!AM406="","",'M5 Sparkling Water &amp; Soda'!AM406)</f>
        <v/>
      </c>
      <c r="H1612" s="50">
        <f>IF('M5 Sparkling Water &amp; Soda'!N406="","",'M5 Sparkling Water &amp; Soda'!N406)</f>
        <v/>
      </c>
      <c r="I1612" s="34">
        <f>IF('M5 Sparkling Water &amp; Soda'!AJ406="","",'M5 Sparkling Water &amp; Soda'!AJ406)</f>
        <v/>
      </c>
      <c r="J1612" s="34" t="inlineStr">
        <is>
          <t>Capture live promo to assess.</t>
        </is>
      </c>
    </row>
    <row r="1613" ht="28" customHeight="1">
      <c r="A1613" s="34" t="inlineStr">
        <is>
          <t>Montellier</t>
        </is>
      </c>
      <c r="B1613" s="34" t="inlineStr">
        <is>
          <t>Montellier Carbonated Natural Spring Water | Cranberry | 24 pack 355mL</t>
        </is>
      </c>
      <c r="C1613" s="34" t="inlineStr">
        <is>
          <t>5) Sparkling water &amp; soda</t>
        </is>
      </c>
      <c r="D1613" s="49">
        <f>IF('M5 Sparkling Water &amp; Soda'!F407="","",'M5 Sparkling Water &amp; Soda'!F407)</f>
        <v/>
      </c>
      <c r="E1613" s="52">
        <f>IF('M5 Sparkling Water &amp; Soda'!J407="","",'M5 Sparkling Water &amp; Soda'!J407)</f>
        <v/>
      </c>
      <c r="F1613" s="50">
        <f>IF('M5 Sparkling Water &amp; Soda'!K407="","",'M5 Sparkling Water &amp; Soda'!K407)</f>
        <v/>
      </c>
      <c r="G1613" s="49">
        <f>IF('M5 Sparkling Water &amp; Soda'!AM407="","",'M5 Sparkling Water &amp; Soda'!AM407)</f>
        <v/>
      </c>
      <c r="H1613" s="50">
        <f>IF('M5 Sparkling Water &amp; Soda'!N407="","",'M5 Sparkling Water &amp; Soda'!N407)</f>
        <v/>
      </c>
      <c r="I1613" s="34">
        <f>IF('M5 Sparkling Water &amp; Soda'!AJ407="","",'M5 Sparkling Water &amp; Soda'!AJ407)</f>
        <v/>
      </c>
      <c r="J1613" s="34" t="inlineStr">
        <is>
          <t>Capture live promo to assess.</t>
        </is>
      </c>
    </row>
    <row r="1614" ht="28" customHeight="1">
      <c r="A1614" s="34" t="inlineStr">
        <is>
          <t>Montellier</t>
        </is>
      </c>
      <c r="B1614" s="34" t="inlineStr">
        <is>
          <t>Montellier Carbonated Natural Spring Water | Raspberry | single 355mL</t>
        </is>
      </c>
      <c r="C1614" s="34" t="inlineStr">
        <is>
          <t>5) Sparkling water &amp; soda</t>
        </is>
      </c>
      <c r="D1614" s="49">
        <f>IF('M5 Sparkling Water &amp; Soda'!F408="","",'M5 Sparkling Water &amp; Soda'!F408)</f>
        <v/>
      </c>
      <c r="E1614" s="52">
        <f>IF('M5 Sparkling Water &amp; Soda'!J408="","",'M5 Sparkling Water &amp; Soda'!J408)</f>
        <v/>
      </c>
      <c r="F1614" s="50">
        <f>IF('M5 Sparkling Water &amp; Soda'!K408="","",'M5 Sparkling Water &amp; Soda'!K408)</f>
        <v/>
      </c>
      <c r="G1614" s="49">
        <f>IF('M5 Sparkling Water &amp; Soda'!AM408="","",'M5 Sparkling Water &amp; Soda'!AM408)</f>
        <v/>
      </c>
      <c r="H1614" s="50">
        <f>IF('M5 Sparkling Water &amp; Soda'!N408="","",'M5 Sparkling Water &amp; Soda'!N408)</f>
        <v/>
      </c>
      <c r="I1614" s="34">
        <f>IF('M5 Sparkling Water &amp; Soda'!AJ408="","",'M5 Sparkling Water &amp; Soda'!AJ408)</f>
        <v/>
      </c>
      <c r="J1614" s="34" t="inlineStr">
        <is>
          <t>Capture live promo to assess.</t>
        </is>
      </c>
    </row>
    <row r="1615" ht="28" customHeight="1">
      <c r="A1615" s="34" t="inlineStr">
        <is>
          <t>Montellier</t>
        </is>
      </c>
      <c r="B1615" s="34" t="inlineStr">
        <is>
          <t>Montellier Carbonated Natural Spring Water | Raspberry | 8 pack 355mL</t>
        </is>
      </c>
      <c r="C1615" s="34" t="inlineStr">
        <is>
          <t>5) Sparkling water &amp; soda</t>
        </is>
      </c>
      <c r="D1615" s="49">
        <f>IF('M5 Sparkling Water &amp; Soda'!F409="","",'M5 Sparkling Water &amp; Soda'!F409)</f>
        <v/>
      </c>
      <c r="E1615" s="52">
        <f>IF('M5 Sparkling Water &amp; Soda'!J409="","",'M5 Sparkling Water &amp; Soda'!J409)</f>
        <v/>
      </c>
      <c r="F1615" s="50">
        <f>IF('M5 Sparkling Water &amp; Soda'!K409="","",'M5 Sparkling Water &amp; Soda'!K409)</f>
        <v/>
      </c>
      <c r="G1615" s="49">
        <f>IF('M5 Sparkling Water &amp; Soda'!AM409="","",'M5 Sparkling Water &amp; Soda'!AM409)</f>
        <v/>
      </c>
      <c r="H1615" s="50">
        <f>IF('M5 Sparkling Water &amp; Soda'!N409="","",'M5 Sparkling Water &amp; Soda'!N409)</f>
        <v/>
      </c>
      <c r="I1615" s="34">
        <f>IF('M5 Sparkling Water &amp; Soda'!AJ409="","",'M5 Sparkling Water &amp; Soda'!AJ409)</f>
        <v/>
      </c>
      <c r="J1615" s="34" t="inlineStr">
        <is>
          <t>Capture live promo to assess.</t>
        </is>
      </c>
    </row>
    <row r="1616" ht="28" customHeight="1">
      <c r="A1616" s="34" t="inlineStr">
        <is>
          <t>Montellier</t>
        </is>
      </c>
      <c r="B1616" s="34" t="inlineStr">
        <is>
          <t>Montellier Carbonated Natural Spring Water | Raspberry | 12 pack 355mL</t>
        </is>
      </c>
      <c r="C1616" s="34" t="inlineStr">
        <is>
          <t>5) Sparkling water &amp; soda</t>
        </is>
      </c>
      <c r="D1616" s="49">
        <f>IF('M5 Sparkling Water &amp; Soda'!F410="","",'M5 Sparkling Water &amp; Soda'!F410)</f>
        <v/>
      </c>
      <c r="E1616" s="52">
        <f>IF('M5 Sparkling Water &amp; Soda'!J410="","",'M5 Sparkling Water &amp; Soda'!J410)</f>
        <v/>
      </c>
      <c r="F1616" s="50">
        <f>IF('M5 Sparkling Water &amp; Soda'!K410="","",'M5 Sparkling Water &amp; Soda'!K410)</f>
        <v/>
      </c>
      <c r="G1616" s="49">
        <f>IF('M5 Sparkling Water &amp; Soda'!AM410="","",'M5 Sparkling Water &amp; Soda'!AM410)</f>
        <v/>
      </c>
      <c r="H1616" s="50">
        <f>IF('M5 Sparkling Water &amp; Soda'!N410="","",'M5 Sparkling Water &amp; Soda'!N410)</f>
        <v/>
      </c>
      <c r="I1616" s="34">
        <f>IF('M5 Sparkling Water &amp; Soda'!AJ410="","",'M5 Sparkling Water &amp; Soda'!AJ410)</f>
        <v/>
      </c>
      <c r="J1616" s="34" t="inlineStr">
        <is>
          <t>Capture live promo to assess.</t>
        </is>
      </c>
    </row>
    <row r="1617" ht="28" customHeight="1">
      <c r="A1617" s="34" t="inlineStr">
        <is>
          <t>Montellier</t>
        </is>
      </c>
      <c r="B1617" s="34" t="inlineStr">
        <is>
          <t>Montellier Carbonated Natural Spring Water | Raspberry | 15 pack 355mL</t>
        </is>
      </c>
      <c r="C1617" s="34" t="inlineStr">
        <is>
          <t>5) Sparkling water &amp; soda</t>
        </is>
      </c>
      <c r="D1617" s="49">
        <f>IF('M5 Sparkling Water &amp; Soda'!F411="","",'M5 Sparkling Water &amp; Soda'!F411)</f>
        <v/>
      </c>
      <c r="E1617" s="52">
        <f>IF('M5 Sparkling Water &amp; Soda'!J411="","",'M5 Sparkling Water &amp; Soda'!J411)</f>
        <v/>
      </c>
      <c r="F1617" s="50">
        <f>IF('M5 Sparkling Water &amp; Soda'!K411="","",'M5 Sparkling Water &amp; Soda'!K411)</f>
        <v/>
      </c>
      <c r="G1617" s="49">
        <f>IF('M5 Sparkling Water &amp; Soda'!AM411="","",'M5 Sparkling Water &amp; Soda'!AM411)</f>
        <v/>
      </c>
      <c r="H1617" s="50">
        <f>IF('M5 Sparkling Water &amp; Soda'!N411="","",'M5 Sparkling Water &amp; Soda'!N411)</f>
        <v/>
      </c>
      <c r="I1617" s="34">
        <f>IF('M5 Sparkling Water &amp; Soda'!AJ411="","",'M5 Sparkling Water &amp; Soda'!AJ411)</f>
        <v/>
      </c>
      <c r="J1617" s="34" t="inlineStr">
        <is>
          <t>Capture live promo to assess.</t>
        </is>
      </c>
    </row>
    <row r="1618" ht="28" customHeight="1">
      <c r="A1618" s="34" t="inlineStr">
        <is>
          <t>Montellier</t>
        </is>
      </c>
      <c r="B1618" s="34" t="inlineStr">
        <is>
          <t>Montellier Carbonated Natural Spring Water | Raspberry | 18 pack 355mL</t>
        </is>
      </c>
      <c r="C1618" s="34" t="inlineStr">
        <is>
          <t>5) Sparkling water &amp; soda</t>
        </is>
      </c>
      <c r="D1618" s="49">
        <f>IF('M5 Sparkling Water &amp; Soda'!F412="","",'M5 Sparkling Water &amp; Soda'!F412)</f>
        <v/>
      </c>
      <c r="E1618" s="52">
        <f>IF('M5 Sparkling Water &amp; Soda'!J412="","",'M5 Sparkling Water &amp; Soda'!J412)</f>
        <v/>
      </c>
      <c r="F1618" s="50">
        <f>IF('M5 Sparkling Water &amp; Soda'!K412="","",'M5 Sparkling Water &amp; Soda'!K412)</f>
        <v/>
      </c>
      <c r="G1618" s="49">
        <f>IF('M5 Sparkling Water &amp; Soda'!AM412="","",'M5 Sparkling Water &amp; Soda'!AM412)</f>
        <v/>
      </c>
      <c r="H1618" s="50">
        <f>IF('M5 Sparkling Water &amp; Soda'!N412="","",'M5 Sparkling Water &amp; Soda'!N412)</f>
        <v/>
      </c>
      <c r="I1618" s="34">
        <f>IF('M5 Sparkling Water &amp; Soda'!AJ412="","",'M5 Sparkling Water &amp; Soda'!AJ412)</f>
        <v/>
      </c>
      <c r="J1618" s="34" t="inlineStr">
        <is>
          <t>Capture live promo to assess.</t>
        </is>
      </c>
    </row>
    <row r="1619" ht="28" customHeight="1">
      <c r="A1619" s="34" t="inlineStr">
        <is>
          <t>Montellier</t>
        </is>
      </c>
      <c r="B1619" s="34" t="inlineStr">
        <is>
          <t>Montellier Carbonated Natural Spring Water | Raspberry | 24 pack 355mL</t>
        </is>
      </c>
      <c r="C1619" s="34" t="inlineStr">
        <is>
          <t>5) Sparkling water &amp; soda</t>
        </is>
      </c>
      <c r="D1619" s="49">
        <f>IF('M5 Sparkling Water &amp; Soda'!F413="","",'M5 Sparkling Water &amp; Soda'!F413)</f>
        <v/>
      </c>
      <c r="E1619" s="52">
        <f>IF('M5 Sparkling Water &amp; Soda'!J413="","",'M5 Sparkling Water &amp; Soda'!J413)</f>
        <v/>
      </c>
      <c r="F1619" s="50">
        <f>IF('M5 Sparkling Water &amp; Soda'!K413="","",'M5 Sparkling Water &amp; Soda'!K413)</f>
        <v/>
      </c>
      <c r="G1619" s="49">
        <f>IF('M5 Sparkling Water &amp; Soda'!AM413="","",'M5 Sparkling Water &amp; Soda'!AM413)</f>
        <v/>
      </c>
      <c r="H1619" s="50">
        <f>IF('M5 Sparkling Water &amp; Soda'!N413="","",'M5 Sparkling Water &amp; Soda'!N413)</f>
        <v/>
      </c>
      <c r="I1619" s="34">
        <f>IF('M5 Sparkling Water &amp; Soda'!AJ413="","",'M5 Sparkling Water &amp; Soda'!AJ413)</f>
        <v/>
      </c>
      <c r="J1619" s="34" t="inlineStr">
        <is>
          <t>Capture live promo to assess.</t>
        </is>
      </c>
    </row>
    <row r="1620" ht="28" customHeight="1">
      <c r="A1620" s="34" t="inlineStr">
        <is>
          <t>Eska</t>
        </is>
      </c>
      <c r="B1620" s="34" t="inlineStr">
        <is>
          <t>Eska Sparkling Spring Water | Original | single 500mL</t>
        </is>
      </c>
      <c r="C1620" s="34" t="inlineStr">
        <is>
          <t>5) Sparkling water &amp; soda</t>
        </is>
      </c>
      <c r="D1620" s="49">
        <f>IF('M5 Sparkling Water &amp; Soda'!F414="","",'M5 Sparkling Water &amp; Soda'!F414)</f>
        <v/>
      </c>
      <c r="E1620" s="52">
        <f>IF('M5 Sparkling Water &amp; Soda'!J414="","",'M5 Sparkling Water &amp; Soda'!J414)</f>
        <v/>
      </c>
      <c r="F1620" s="50">
        <f>IF('M5 Sparkling Water &amp; Soda'!K414="","",'M5 Sparkling Water &amp; Soda'!K414)</f>
        <v/>
      </c>
      <c r="G1620" s="49">
        <f>IF('M5 Sparkling Water &amp; Soda'!AM414="","",'M5 Sparkling Water &amp; Soda'!AM414)</f>
        <v/>
      </c>
      <c r="H1620" s="50">
        <f>IF('M5 Sparkling Water &amp; Soda'!N414="","",'M5 Sparkling Water &amp; Soda'!N414)</f>
        <v/>
      </c>
      <c r="I1620" s="34">
        <f>IF('M5 Sparkling Water &amp; Soda'!AJ414="","",'M5 Sparkling Water &amp; Soda'!AJ414)</f>
        <v/>
      </c>
      <c r="J1620" s="34" t="inlineStr">
        <is>
          <t>Capture live promo to assess.</t>
        </is>
      </c>
    </row>
    <row r="1621" ht="28" customHeight="1">
      <c r="A1621" s="34" t="inlineStr">
        <is>
          <t>Eska</t>
        </is>
      </c>
      <c r="B1621" s="34" t="inlineStr">
        <is>
          <t>Eska Sparkling Spring Water | Original | 8 pack 500mL</t>
        </is>
      </c>
      <c r="C1621" s="34" t="inlineStr">
        <is>
          <t>5) Sparkling water &amp; soda</t>
        </is>
      </c>
      <c r="D1621" s="49">
        <f>IF('M5 Sparkling Water &amp; Soda'!F415="","",'M5 Sparkling Water &amp; Soda'!F415)</f>
        <v/>
      </c>
      <c r="E1621" s="52">
        <f>IF('M5 Sparkling Water &amp; Soda'!J415="","",'M5 Sparkling Water &amp; Soda'!J415)</f>
        <v/>
      </c>
      <c r="F1621" s="50">
        <f>IF('M5 Sparkling Water &amp; Soda'!K415="","",'M5 Sparkling Water &amp; Soda'!K415)</f>
        <v/>
      </c>
      <c r="G1621" s="49">
        <f>IF('M5 Sparkling Water &amp; Soda'!AM415="","",'M5 Sparkling Water &amp; Soda'!AM415)</f>
        <v/>
      </c>
      <c r="H1621" s="50">
        <f>IF('M5 Sparkling Water &amp; Soda'!N415="","",'M5 Sparkling Water &amp; Soda'!N415)</f>
        <v/>
      </c>
      <c r="I1621" s="34">
        <f>IF('M5 Sparkling Water &amp; Soda'!AJ415="","",'M5 Sparkling Water &amp; Soda'!AJ415)</f>
        <v/>
      </c>
      <c r="J1621" s="34" t="inlineStr">
        <is>
          <t>Capture live promo to assess.</t>
        </is>
      </c>
    </row>
    <row r="1622" ht="28" customHeight="1">
      <c r="A1622" s="34" t="inlineStr">
        <is>
          <t>Eska</t>
        </is>
      </c>
      <c r="B1622" s="34" t="inlineStr">
        <is>
          <t>Eska Sparkling Spring Water | Original | 12 pack 500mL</t>
        </is>
      </c>
      <c r="C1622" s="34" t="inlineStr">
        <is>
          <t>5) Sparkling water &amp; soda</t>
        </is>
      </c>
      <c r="D1622" s="49">
        <f>IF('M5 Sparkling Water &amp; Soda'!F416="","",'M5 Sparkling Water &amp; Soda'!F416)</f>
        <v/>
      </c>
      <c r="E1622" s="52">
        <f>IF('M5 Sparkling Water &amp; Soda'!J416="","",'M5 Sparkling Water &amp; Soda'!J416)</f>
        <v/>
      </c>
      <c r="F1622" s="50">
        <f>IF('M5 Sparkling Water &amp; Soda'!K416="","",'M5 Sparkling Water &amp; Soda'!K416)</f>
        <v/>
      </c>
      <c r="G1622" s="49">
        <f>IF('M5 Sparkling Water &amp; Soda'!AM416="","",'M5 Sparkling Water &amp; Soda'!AM416)</f>
        <v/>
      </c>
      <c r="H1622" s="50">
        <f>IF('M5 Sparkling Water &amp; Soda'!N416="","",'M5 Sparkling Water &amp; Soda'!N416)</f>
        <v/>
      </c>
      <c r="I1622" s="34">
        <f>IF('M5 Sparkling Water &amp; Soda'!AJ416="","",'M5 Sparkling Water &amp; Soda'!AJ416)</f>
        <v/>
      </c>
      <c r="J1622" s="34" t="inlineStr">
        <is>
          <t>Capture live promo to assess.</t>
        </is>
      </c>
    </row>
    <row r="1623" ht="28" customHeight="1">
      <c r="A1623" s="34" t="inlineStr">
        <is>
          <t>Eska</t>
        </is>
      </c>
      <c r="B1623" s="34" t="inlineStr">
        <is>
          <t>Eska Sparkling Spring Water | Original | 18 pack 500mL</t>
        </is>
      </c>
      <c r="C1623" s="34" t="inlineStr">
        <is>
          <t>5) Sparkling water &amp; soda</t>
        </is>
      </c>
      <c r="D1623" s="49">
        <f>IF('M5 Sparkling Water &amp; Soda'!F417="","",'M5 Sparkling Water &amp; Soda'!F417)</f>
        <v/>
      </c>
      <c r="E1623" s="52">
        <f>IF('M5 Sparkling Water &amp; Soda'!J417="","",'M5 Sparkling Water &amp; Soda'!J417)</f>
        <v/>
      </c>
      <c r="F1623" s="50">
        <f>IF('M5 Sparkling Water &amp; Soda'!K417="","",'M5 Sparkling Water &amp; Soda'!K417)</f>
        <v/>
      </c>
      <c r="G1623" s="49">
        <f>IF('M5 Sparkling Water &amp; Soda'!AM417="","",'M5 Sparkling Water &amp; Soda'!AM417)</f>
        <v/>
      </c>
      <c r="H1623" s="50">
        <f>IF('M5 Sparkling Water &amp; Soda'!N417="","",'M5 Sparkling Water &amp; Soda'!N417)</f>
        <v/>
      </c>
      <c r="I1623" s="34">
        <f>IF('M5 Sparkling Water &amp; Soda'!AJ417="","",'M5 Sparkling Water &amp; Soda'!AJ417)</f>
        <v/>
      </c>
      <c r="J1623" s="34" t="inlineStr">
        <is>
          <t>Capture live promo to assess.</t>
        </is>
      </c>
    </row>
    <row r="1624" ht="28" customHeight="1">
      <c r="A1624" s="34" t="inlineStr">
        <is>
          <t>Eska</t>
        </is>
      </c>
      <c r="B1624" s="34" t="inlineStr">
        <is>
          <t>Eska Sparkling Spring Water | Original | 24 pack 500mL</t>
        </is>
      </c>
      <c r="C1624" s="34" t="inlineStr">
        <is>
          <t>5) Sparkling water &amp; soda</t>
        </is>
      </c>
      <c r="D1624" s="49">
        <f>IF('M5 Sparkling Water &amp; Soda'!F418="","",'M5 Sparkling Water &amp; Soda'!F418)</f>
        <v/>
      </c>
      <c r="E1624" s="52">
        <f>IF('M5 Sparkling Water &amp; Soda'!J418="","",'M5 Sparkling Water &amp; Soda'!J418)</f>
        <v/>
      </c>
      <c r="F1624" s="50">
        <f>IF('M5 Sparkling Water &amp; Soda'!K418="","",'M5 Sparkling Water &amp; Soda'!K418)</f>
        <v/>
      </c>
      <c r="G1624" s="49">
        <f>IF('M5 Sparkling Water &amp; Soda'!AM418="","",'M5 Sparkling Water &amp; Soda'!AM418)</f>
        <v/>
      </c>
      <c r="H1624" s="50">
        <f>IF('M5 Sparkling Water &amp; Soda'!N418="","",'M5 Sparkling Water &amp; Soda'!N418)</f>
        <v/>
      </c>
      <c r="I1624" s="34">
        <f>IF('M5 Sparkling Water &amp; Soda'!AJ418="","",'M5 Sparkling Water &amp; Soda'!AJ418)</f>
        <v/>
      </c>
      <c r="J1624" s="34" t="inlineStr">
        <is>
          <t>Capture live promo to assess.</t>
        </is>
      </c>
    </row>
    <row r="1625" ht="28" customHeight="1">
      <c r="A1625" s="34" t="inlineStr">
        <is>
          <t>Eska</t>
        </is>
      </c>
      <c r="B1625" s="34" t="inlineStr">
        <is>
          <t>Eska Sparkling Spring Water | Lemon | single 500mL</t>
        </is>
      </c>
      <c r="C1625" s="34" t="inlineStr">
        <is>
          <t>5) Sparkling water &amp; soda</t>
        </is>
      </c>
      <c r="D1625" s="49">
        <f>IF('M5 Sparkling Water &amp; Soda'!F419="","",'M5 Sparkling Water &amp; Soda'!F419)</f>
        <v/>
      </c>
      <c r="E1625" s="52">
        <f>IF('M5 Sparkling Water &amp; Soda'!J419="","",'M5 Sparkling Water &amp; Soda'!J419)</f>
        <v/>
      </c>
      <c r="F1625" s="50">
        <f>IF('M5 Sparkling Water &amp; Soda'!K419="","",'M5 Sparkling Water &amp; Soda'!K419)</f>
        <v/>
      </c>
      <c r="G1625" s="49">
        <f>IF('M5 Sparkling Water &amp; Soda'!AM419="","",'M5 Sparkling Water &amp; Soda'!AM419)</f>
        <v/>
      </c>
      <c r="H1625" s="50">
        <f>IF('M5 Sparkling Water &amp; Soda'!N419="","",'M5 Sparkling Water &amp; Soda'!N419)</f>
        <v/>
      </c>
      <c r="I1625" s="34">
        <f>IF('M5 Sparkling Water &amp; Soda'!AJ419="","",'M5 Sparkling Water &amp; Soda'!AJ419)</f>
        <v/>
      </c>
      <c r="J1625" s="34" t="inlineStr">
        <is>
          <t>Capture live promo to assess.</t>
        </is>
      </c>
    </row>
    <row r="1626" ht="28" customHeight="1">
      <c r="A1626" s="34" t="inlineStr">
        <is>
          <t>Eska</t>
        </is>
      </c>
      <c r="B1626" s="34" t="inlineStr">
        <is>
          <t>Eska Sparkling Spring Water | Lemon | 8 pack 500mL</t>
        </is>
      </c>
      <c r="C1626" s="34" t="inlineStr">
        <is>
          <t>5) Sparkling water &amp; soda</t>
        </is>
      </c>
      <c r="D1626" s="49">
        <f>IF('M5 Sparkling Water &amp; Soda'!F420="","",'M5 Sparkling Water &amp; Soda'!F420)</f>
        <v/>
      </c>
      <c r="E1626" s="52">
        <f>IF('M5 Sparkling Water &amp; Soda'!J420="","",'M5 Sparkling Water &amp; Soda'!J420)</f>
        <v/>
      </c>
      <c r="F1626" s="50">
        <f>IF('M5 Sparkling Water &amp; Soda'!K420="","",'M5 Sparkling Water &amp; Soda'!K420)</f>
        <v/>
      </c>
      <c r="G1626" s="49">
        <f>IF('M5 Sparkling Water &amp; Soda'!AM420="","",'M5 Sparkling Water &amp; Soda'!AM420)</f>
        <v/>
      </c>
      <c r="H1626" s="50">
        <f>IF('M5 Sparkling Water &amp; Soda'!N420="","",'M5 Sparkling Water &amp; Soda'!N420)</f>
        <v/>
      </c>
      <c r="I1626" s="34">
        <f>IF('M5 Sparkling Water &amp; Soda'!AJ420="","",'M5 Sparkling Water &amp; Soda'!AJ420)</f>
        <v/>
      </c>
      <c r="J1626" s="34" t="inlineStr">
        <is>
          <t>Capture live promo to assess.</t>
        </is>
      </c>
    </row>
    <row r="1627" ht="28" customHeight="1">
      <c r="A1627" s="34" t="inlineStr">
        <is>
          <t>Eska</t>
        </is>
      </c>
      <c r="B1627" s="34" t="inlineStr">
        <is>
          <t>Eska Sparkling Spring Water | Lemon | 12 pack 500mL</t>
        </is>
      </c>
      <c r="C1627" s="34" t="inlineStr">
        <is>
          <t>5) Sparkling water &amp; soda</t>
        </is>
      </c>
      <c r="D1627" s="49">
        <f>IF('M5 Sparkling Water &amp; Soda'!F421="","",'M5 Sparkling Water &amp; Soda'!F421)</f>
        <v/>
      </c>
      <c r="E1627" s="52">
        <f>IF('M5 Sparkling Water &amp; Soda'!J421="","",'M5 Sparkling Water &amp; Soda'!J421)</f>
        <v/>
      </c>
      <c r="F1627" s="50">
        <f>IF('M5 Sparkling Water &amp; Soda'!K421="","",'M5 Sparkling Water &amp; Soda'!K421)</f>
        <v/>
      </c>
      <c r="G1627" s="49">
        <f>IF('M5 Sparkling Water &amp; Soda'!AM421="","",'M5 Sparkling Water &amp; Soda'!AM421)</f>
        <v/>
      </c>
      <c r="H1627" s="50">
        <f>IF('M5 Sparkling Water &amp; Soda'!N421="","",'M5 Sparkling Water &amp; Soda'!N421)</f>
        <v/>
      </c>
      <c r="I1627" s="34">
        <f>IF('M5 Sparkling Water &amp; Soda'!AJ421="","",'M5 Sparkling Water &amp; Soda'!AJ421)</f>
        <v/>
      </c>
      <c r="J1627" s="34" t="inlineStr">
        <is>
          <t>Capture live promo to assess.</t>
        </is>
      </c>
    </row>
    <row r="1628" ht="28" customHeight="1">
      <c r="A1628" s="34" t="inlineStr">
        <is>
          <t>Eska</t>
        </is>
      </c>
      <c r="B1628" s="34" t="inlineStr">
        <is>
          <t>Eska Sparkling Spring Water | Lemon | 18 pack 500mL</t>
        </is>
      </c>
      <c r="C1628" s="34" t="inlineStr">
        <is>
          <t>5) Sparkling water &amp; soda</t>
        </is>
      </c>
      <c r="D1628" s="49">
        <f>IF('M5 Sparkling Water &amp; Soda'!F422="","",'M5 Sparkling Water &amp; Soda'!F422)</f>
        <v/>
      </c>
      <c r="E1628" s="52">
        <f>IF('M5 Sparkling Water &amp; Soda'!J422="","",'M5 Sparkling Water &amp; Soda'!J422)</f>
        <v/>
      </c>
      <c r="F1628" s="50">
        <f>IF('M5 Sparkling Water &amp; Soda'!K422="","",'M5 Sparkling Water &amp; Soda'!K422)</f>
        <v/>
      </c>
      <c r="G1628" s="49">
        <f>IF('M5 Sparkling Water &amp; Soda'!AM422="","",'M5 Sparkling Water &amp; Soda'!AM422)</f>
        <v/>
      </c>
      <c r="H1628" s="50">
        <f>IF('M5 Sparkling Water &amp; Soda'!N422="","",'M5 Sparkling Water &amp; Soda'!N422)</f>
        <v/>
      </c>
      <c r="I1628" s="34">
        <f>IF('M5 Sparkling Water &amp; Soda'!AJ422="","",'M5 Sparkling Water &amp; Soda'!AJ422)</f>
        <v/>
      </c>
      <c r="J1628" s="34" t="inlineStr">
        <is>
          <t>Capture live promo to assess.</t>
        </is>
      </c>
    </row>
    <row r="1629" ht="28" customHeight="1">
      <c r="A1629" s="34" t="inlineStr">
        <is>
          <t>Eska</t>
        </is>
      </c>
      <c r="B1629" s="34" t="inlineStr">
        <is>
          <t>Eska Sparkling Spring Water | Lemon | 24 pack 500mL</t>
        </is>
      </c>
      <c r="C1629" s="34" t="inlineStr">
        <is>
          <t>5) Sparkling water &amp; soda</t>
        </is>
      </c>
      <c r="D1629" s="49">
        <f>IF('M5 Sparkling Water &amp; Soda'!F423="","",'M5 Sparkling Water &amp; Soda'!F423)</f>
        <v/>
      </c>
      <c r="E1629" s="52">
        <f>IF('M5 Sparkling Water &amp; Soda'!J423="","",'M5 Sparkling Water &amp; Soda'!J423)</f>
        <v/>
      </c>
      <c r="F1629" s="50">
        <f>IF('M5 Sparkling Water &amp; Soda'!K423="","",'M5 Sparkling Water &amp; Soda'!K423)</f>
        <v/>
      </c>
      <c r="G1629" s="49">
        <f>IF('M5 Sparkling Water &amp; Soda'!AM423="","",'M5 Sparkling Water &amp; Soda'!AM423)</f>
        <v/>
      </c>
      <c r="H1629" s="50">
        <f>IF('M5 Sparkling Water &amp; Soda'!N423="","",'M5 Sparkling Water &amp; Soda'!N423)</f>
        <v/>
      </c>
      <c r="I1629" s="34">
        <f>IF('M5 Sparkling Water &amp; Soda'!AJ423="","",'M5 Sparkling Water &amp; Soda'!AJ423)</f>
        <v/>
      </c>
      <c r="J1629" s="34" t="inlineStr">
        <is>
          <t>Capture live promo to assess.</t>
        </is>
      </c>
    </row>
    <row r="1630" ht="28" customHeight="1">
      <c r="A1630" s="34" t="inlineStr">
        <is>
          <t>Eska</t>
        </is>
      </c>
      <c r="B1630" s="34" t="inlineStr">
        <is>
          <t>Eska Sparkling Spring Water | Lime | single 500mL</t>
        </is>
      </c>
      <c r="C1630" s="34" t="inlineStr">
        <is>
          <t>5) Sparkling water &amp; soda</t>
        </is>
      </c>
      <c r="D1630" s="49">
        <f>IF('M5 Sparkling Water &amp; Soda'!F424="","",'M5 Sparkling Water &amp; Soda'!F424)</f>
        <v/>
      </c>
      <c r="E1630" s="52">
        <f>IF('M5 Sparkling Water &amp; Soda'!J424="","",'M5 Sparkling Water &amp; Soda'!J424)</f>
        <v/>
      </c>
      <c r="F1630" s="50">
        <f>IF('M5 Sparkling Water &amp; Soda'!K424="","",'M5 Sparkling Water &amp; Soda'!K424)</f>
        <v/>
      </c>
      <c r="G1630" s="49">
        <f>IF('M5 Sparkling Water &amp; Soda'!AM424="","",'M5 Sparkling Water &amp; Soda'!AM424)</f>
        <v/>
      </c>
      <c r="H1630" s="50">
        <f>IF('M5 Sparkling Water &amp; Soda'!N424="","",'M5 Sparkling Water &amp; Soda'!N424)</f>
        <v/>
      </c>
      <c r="I1630" s="34">
        <f>IF('M5 Sparkling Water &amp; Soda'!AJ424="","",'M5 Sparkling Water &amp; Soda'!AJ424)</f>
        <v/>
      </c>
      <c r="J1630" s="34" t="inlineStr">
        <is>
          <t>Capture live promo to assess.</t>
        </is>
      </c>
    </row>
    <row r="1631" ht="28" customHeight="1">
      <c r="A1631" s="34" t="inlineStr">
        <is>
          <t>Eska</t>
        </is>
      </c>
      <c r="B1631" s="34" t="inlineStr">
        <is>
          <t>Eska Sparkling Spring Water | Lime | 8 pack 500mL</t>
        </is>
      </c>
      <c r="C1631" s="34" t="inlineStr">
        <is>
          <t>5) Sparkling water &amp; soda</t>
        </is>
      </c>
      <c r="D1631" s="49">
        <f>IF('M5 Sparkling Water &amp; Soda'!F425="","",'M5 Sparkling Water &amp; Soda'!F425)</f>
        <v/>
      </c>
      <c r="E1631" s="52">
        <f>IF('M5 Sparkling Water &amp; Soda'!J425="","",'M5 Sparkling Water &amp; Soda'!J425)</f>
        <v/>
      </c>
      <c r="F1631" s="50">
        <f>IF('M5 Sparkling Water &amp; Soda'!K425="","",'M5 Sparkling Water &amp; Soda'!K425)</f>
        <v/>
      </c>
      <c r="G1631" s="49">
        <f>IF('M5 Sparkling Water &amp; Soda'!AM425="","",'M5 Sparkling Water &amp; Soda'!AM425)</f>
        <v/>
      </c>
      <c r="H1631" s="50">
        <f>IF('M5 Sparkling Water &amp; Soda'!N425="","",'M5 Sparkling Water &amp; Soda'!N425)</f>
        <v/>
      </c>
      <c r="I1631" s="34">
        <f>IF('M5 Sparkling Water &amp; Soda'!AJ425="","",'M5 Sparkling Water &amp; Soda'!AJ425)</f>
        <v/>
      </c>
      <c r="J1631" s="34" t="inlineStr">
        <is>
          <t>Capture live promo to assess.</t>
        </is>
      </c>
    </row>
    <row r="1632" ht="28" customHeight="1">
      <c r="A1632" s="34" t="inlineStr">
        <is>
          <t>Eska</t>
        </is>
      </c>
      <c r="B1632" s="34" t="inlineStr">
        <is>
          <t>Eska Sparkling Spring Water | Lime | 12 pack 500mL</t>
        </is>
      </c>
      <c r="C1632" s="34" t="inlineStr">
        <is>
          <t>5) Sparkling water &amp; soda</t>
        </is>
      </c>
      <c r="D1632" s="49">
        <f>IF('M5 Sparkling Water &amp; Soda'!F426="","",'M5 Sparkling Water &amp; Soda'!F426)</f>
        <v/>
      </c>
      <c r="E1632" s="52">
        <f>IF('M5 Sparkling Water &amp; Soda'!J426="","",'M5 Sparkling Water &amp; Soda'!J426)</f>
        <v/>
      </c>
      <c r="F1632" s="50">
        <f>IF('M5 Sparkling Water &amp; Soda'!K426="","",'M5 Sparkling Water &amp; Soda'!K426)</f>
        <v/>
      </c>
      <c r="G1632" s="49">
        <f>IF('M5 Sparkling Water &amp; Soda'!AM426="","",'M5 Sparkling Water &amp; Soda'!AM426)</f>
        <v/>
      </c>
      <c r="H1632" s="50">
        <f>IF('M5 Sparkling Water &amp; Soda'!N426="","",'M5 Sparkling Water &amp; Soda'!N426)</f>
        <v/>
      </c>
      <c r="I1632" s="34">
        <f>IF('M5 Sparkling Water &amp; Soda'!AJ426="","",'M5 Sparkling Water &amp; Soda'!AJ426)</f>
        <v/>
      </c>
      <c r="J1632" s="34" t="inlineStr">
        <is>
          <t>Capture live promo to assess.</t>
        </is>
      </c>
    </row>
    <row r="1633" ht="28" customHeight="1">
      <c r="A1633" s="34" t="inlineStr">
        <is>
          <t>Eska</t>
        </is>
      </c>
      <c r="B1633" s="34" t="inlineStr">
        <is>
          <t>Eska Sparkling Spring Water | Lime | 18 pack 500mL</t>
        </is>
      </c>
      <c r="C1633" s="34" t="inlineStr">
        <is>
          <t>5) Sparkling water &amp; soda</t>
        </is>
      </c>
      <c r="D1633" s="49">
        <f>IF('M5 Sparkling Water &amp; Soda'!F427="","",'M5 Sparkling Water &amp; Soda'!F427)</f>
        <v/>
      </c>
      <c r="E1633" s="52">
        <f>IF('M5 Sparkling Water &amp; Soda'!J427="","",'M5 Sparkling Water &amp; Soda'!J427)</f>
        <v/>
      </c>
      <c r="F1633" s="50">
        <f>IF('M5 Sparkling Water &amp; Soda'!K427="","",'M5 Sparkling Water &amp; Soda'!K427)</f>
        <v/>
      </c>
      <c r="G1633" s="49">
        <f>IF('M5 Sparkling Water &amp; Soda'!AM427="","",'M5 Sparkling Water &amp; Soda'!AM427)</f>
        <v/>
      </c>
      <c r="H1633" s="50">
        <f>IF('M5 Sparkling Water &amp; Soda'!N427="","",'M5 Sparkling Water &amp; Soda'!N427)</f>
        <v/>
      </c>
      <c r="I1633" s="34">
        <f>IF('M5 Sparkling Water &amp; Soda'!AJ427="","",'M5 Sparkling Water &amp; Soda'!AJ427)</f>
        <v/>
      </c>
      <c r="J1633" s="34" t="inlineStr">
        <is>
          <t>Capture live promo to assess.</t>
        </is>
      </c>
    </row>
    <row r="1634" ht="28" customHeight="1">
      <c r="A1634" s="34" t="inlineStr">
        <is>
          <t>Eska</t>
        </is>
      </c>
      <c r="B1634" s="34" t="inlineStr">
        <is>
          <t>Eska Sparkling Spring Water | Lime | 24 pack 500mL</t>
        </is>
      </c>
      <c r="C1634" s="34" t="inlineStr">
        <is>
          <t>5) Sparkling water &amp; soda</t>
        </is>
      </c>
      <c r="D1634" s="49">
        <f>IF('M5 Sparkling Water &amp; Soda'!F428="","",'M5 Sparkling Water &amp; Soda'!F428)</f>
        <v/>
      </c>
      <c r="E1634" s="52">
        <f>IF('M5 Sparkling Water &amp; Soda'!J428="","",'M5 Sparkling Water &amp; Soda'!J428)</f>
        <v/>
      </c>
      <c r="F1634" s="50">
        <f>IF('M5 Sparkling Water &amp; Soda'!K428="","",'M5 Sparkling Water &amp; Soda'!K428)</f>
        <v/>
      </c>
      <c r="G1634" s="49">
        <f>IF('M5 Sparkling Water &amp; Soda'!AM428="","",'M5 Sparkling Water &amp; Soda'!AM428)</f>
        <v/>
      </c>
      <c r="H1634" s="50">
        <f>IF('M5 Sparkling Water &amp; Soda'!N428="","",'M5 Sparkling Water &amp; Soda'!N428)</f>
        <v/>
      </c>
      <c r="I1634" s="34">
        <f>IF('M5 Sparkling Water &amp; Soda'!AJ428="","",'M5 Sparkling Water &amp; Soda'!AJ428)</f>
        <v/>
      </c>
      <c r="J1634" s="34" t="inlineStr">
        <is>
          <t>Capture live promo to assess.</t>
        </is>
      </c>
    </row>
    <row r="1635" ht="28" customHeight="1">
      <c r="A1635" s="34" t="inlineStr">
        <is>
          <t>Coca-Cola</t>
        </is>
      </c>
      <c r="B1635" s="34" t="inlineStr">
        <is>
          <t>Coca-Cola Classic | Classic | single 355mL</t>
        </is>
      </c>
      <c r="C1635" s="34" t="inlineStr">
        <is>
          <t>5) Sparkling water &amp; soda</t>
        </is>
      </c>
      <c r="D1635" s="49">
        <f>IF('M5 Sparkling Water &amp; Soda'!F429="","",'M5 Sparkling Water &amp; Soda'!F429)</f>
        <v/>
      </c>
      <c r="E1635" s="52">
        <f>IF('M5 Sparkling Water &amp; Soda'!J429="","",'M5 Sparkling Water &amp; Soda'!J429)</f>
        <v/>
      </c>
      <c r="F1635" s="50">
        <f>IF('M5 Sparkling Water &amp; Soda'!K429="","",'M5 Sparkling Water &amp; Soda'!K429)</f>
        <v/>
      </c>
      <c r="G1635" s="49">
        <f>IF('M5 Sparkling Water &amp; Soda'!AM429="","",'M5 Sparkling Water &amp; Soda'!AM429)</f>
        <v/>
      </c>
      <c r="H1635" s="50">
        <f>IF('M5 Sparkling Water &amp; Soda'!N429="","",'M5 Sparkling Water &amp; Soda'!N429)</f>
        <v/>
      </c>
      <c r="I1635" s="34">
        <f>IF('M5 Sparkling Water &amp; Soda'!AJ429="","",'M5 Sparkling Water &amp; Soda'!AJ429)</f>
        <v/>
      </c>
      <c r="J1635" s="34" t="inlineStr">
        <is>
          <t>Capture live promo to assess.</t>
        </is>
      </c>
    </row>
    <row r="1636" ht="28" customHeight="1">
      <c r="A1636" s="34" t="inlineStr">
        <is>
          <t>Coca-Cola</t>
        </is>
      </c>
      <c r="B1636" s="34" t="inlineStr">
        <is>
          <t>Coca-Cola Classic | Classic | 8 pack 355mL</t>
        </is>
      </c>
      <c r="C1636" s="34" t="inlineStr">
        <is>
          <t>5) Sparkling water &amp; soda</t>
        </is>
      </c>
      <c r="D1636" s="49">
        <f>IF('M5 Sparkling Water &amp; Soda'!F430="","",'M5 Sparkling Water &amp; Soda'!F430)</f>
        <v/>
      </c>
      <c r="E1636" s="52">
        <f>IF('M5 Sparkling Water &amp; Soda'!J430="","",'M5 Sparkling Water &amp; Soda'!J430)</f>
        <v/>
      </c>
      <c r="F1636" s="50">
        <f>IF('M5 Sparkling Water &amp; Soda'!K430="","",'M5 Sparkling Water &amp; Soda'!K430)</f>
        <v/>
      </c>
      <c r="G1636" s="49">
        <f>IF('M5 Sparkling Water &amp; Soda'!AM430="","",'M5 Sparkling Water &amp; Soda'!AM430)</f>
        <v/>
      </c>
      <c r="H1636" s="50">
        <f>IF('M5 Sparkling Water &amp; Soda'!N430="","",'M5 Sparkling Water &amp; Soda'!N430)</f>
        <v/>
      </c>
      <c r="I1636" s="34">
        <f>IF('M5 Sparkling Water &amp; Soda'!AJ430="","",'M5 Sparkling Water &amp; Soda'!AJ430)</f>
        <v/>
      </c>
      <c r="J1636" s="34" t="inlineStr">
        <is>
          <t>Capture live promo to assess.</t>
        </is>
      </c>
    </row>
    <row r="1637" ht="28" customHeight="1">
      <c r="A1637" s="34" t="inlineStr">
        <is>
          <t>Coca-Cola</t>
        </is>
      </c>
      <c r="B1637" s="34" t="inlineStr">
        <is>
          <t>Coca-Cola Classic | Classic | 12 pack 355mL</t>
        </is>
      </c>
      <c r="C1637" s="34" t="inlineStr">
        <is>
          <t>5) Sparkling water &amp; soda</t>
        </is>
      </c>
      <c r="D1637" s="49">
        <f>IF('M5 Sparkling Water &amp; Soda'!F431="","",'M5 Sparkling Water &amp; Soda'!F431)</f>
        <v/>
      </c>
      <c r="E1637" s="52">
        <f>IF('M5 Sparkling Water &amp; Soda'!J431="","",'M5 Sparkling Water &amp; Soda'!J431)</f>
        <v/>
      </c>
      <c r="F1637" s="50">
        <f>IF('M5 Sparkling Water &amp; Soda'!K431="","",'M5 Sparkling Water &amp; Soda'!K431)</f>
        <v/>
      </c>
      <c r="G1637" s="49">
        <f>IF('M5 Sparkling Water &amp; Soda'!AM431="","",'M5 Sparkling Water &amp; Soda'!AM431)</f>
        <v/>
      </c>
      <c r="H1637" s="50">
        <f>IF('M5 Sparkling Water &amp; Soda'!N431="","",'M5 Sparkling Water &amp; Soda'!N431)</f>
        <v/>
      </c>
      <c r="I1637" s="34">
        <f>IF('M5 Sparkling Water &amp; Soda'!AJ431="","",'M5 Sparkling Water &amp; Soda'!AJ431)</f>
        <v/>
      </c>
      <c r="J1637" s="34" t="inlineStr">
        <is>
          <t>Capture live promo to assess.</t>
        </is>
      </c>
    </row>
    <row r="1638" ht="28" customHeight="1">
      <c r="A1638" s="34" t="inlineStr">
        <is>
          <t>Coca-Cola</t>
        </is>
      </c>
      <c r="B1638" s="34" t="inlineStr">
        <is>
          <t>Coca-Cola Classic | Classic | 15 pack 355mL</t>
        </is>
      </c>
      <c r="C1638" s="34" t="inlineStr">
        <is>
          <t>5) Sparkling water &amp; soda</t>
        </is>
      </c>
      <c r="D1638" s="49">
        <f>IF('M5 Sparkling Water &amp; Soda'!F432="","",'M5 Sparkling Water &amp; Soda'!F432)</f>
        <v/>
      </c>
      <c r="E1638" s="52">
        <f>IF('M5 Sparkling Water &amp; Soda'!J432="","",'M5 Sparkling Water &amp; Soda'!J432)</f>
        <v/>
      </c>
      <c r="F1638" s="50">
        <f>IF('M5 Sparkling Water &amp; Soda'!K432="","",'M5 Sparkling Water &amp; Soda'!K432)</f>
        <v/>
      </c>
      <c r="G1638" s="49">
        <f>IF('M5 Sparkling Water &amp; Soda'!AM432="","",'M5 Sparkling Water &amp; Soda'!AM432)</f>
        <v/>
      </c>
      <c r="H1638" s="50">
        <f>IF('M5 Sparkling Water &amp; Soda'!N432="","",'M5 Sparkling Water &amp; Soda'!N432)</f>
        <v/>
      </c>
      <c r="I1638" s="34">
        <f>IF('M5 Sparkling Water &amp; Soda'!AJ432="","",'M5 Sparkling Water &amp; Soda'!AJ432)</f>
        <v/>
      </c>
      <c r="J1638" s="34" t="inlineStr">
        <is>
          <t>Capture live promo to assess.</t>
        </is>
      </c>
    </row>
    <row r="1639" ht="28" customHeight="1">
      <c r="A1639" s="34" t="inlineStr">
        <is>
          <t>Coca-Cola</t>
        </is>
      </c>
      <c r="B1639" s="34" t="inlineStr">
        <is>
          <t>Coca-Cola Classic | Classic | 18 pack 355mL</t>
        </is>
      </c>
      <c r="C1639" s="34" t="inlineStr">
        <is>
          <t>5) Sparkling water &amp; soda</t>
        </is>
      </c>
      <c r="D1639" s="49">
        <f>IF('M5 Sparkling Water &amp; Soda'!F433="","",'M5 Sparkling Water &amp; Soda'!F433)</f>
        <v/>
      </c>
      <c r="E1639" s="52">
        <f>IF('M5 Sparkling Water &amp; Soda'!J433="","",'M5 Sparkling Water &amp; Soda'!J433)</f>
        <v/>
      </c>
      <c r="F1639" s="50">
        <f>IF('M5 Sparkling Water &amp; Soda'!K433="","",'M5 Sparkling Water &amp; Soda'!K433)</f>
        <v/>
      </c>
      <c r="G1639" s="49">
        <f>IF('M5 Sparkling Water &amp; Soda'!AM433="","",'M5 Sparkling Water &amp; Soda'!AM433)</f>
        <v/>
      </c>
      <c r="H1639" s="50">
        <f>IF('M5 Sparkling Water &amp; Soda'!N433="","",'M5 Sparkling Water &amp; Soda'!N433)</f>
        <v/>
      </c>
      <c r="I1639" s="34">
        <f>IF('M5 Sparkling Water &amp; Soda'!AJ433="","",'M5 Sparkling Water &amp; Soda'!AJ433)</f>
        <v/>
      </c>
      <c r="J1639" s="34" t="inlineStr">
        <is>
          <t>Capture live promo to assess.</t>
        </is>
      </c>
    </row>
    <row r="1640" ht="28" customHeight="1">
      <c r="A1640" s="34" t="inlineStr">
        <is>
          <t>Coca-Cola</t>
        </is>
      </c>
      <c r="B1640" s="34" t="inlineStr">
        <is>
          <t>Coca-Cola Classic | Classic | 24 pack 355mL</t>
        </is>
      </c>
      <c r="C1640" s="34" t="inlineStr">
        <is>
          <t>5) Sparkling water &amp; soda</t>
        </is>
      </c>
      <c r="D1640" s="49">
        <f>IF('M5 Sparkling Water &amp; Soda'!F434="","",'M5 Sparkling Water &amp; Soda'!F434)</f>
        <v/>
      </c>
      <c r="E1640" s="52">
        <f>IF('M5 Sparkling Water &amp; Soda'!J434="","",'M5 Sparkling Water &amp; Soda'!J434)</f>
        <v/>
      </c>
      <c r="F1640" s="50">
        <f>IF('M5 Sparkling Water &amp; Soda'!K434="","",'M5 Sparkling Water &amp; Soda'!K434)</f>
        <v/>
      </c>
      <c r="G1640" s="49">
        <f>IF('M5 Sparkling Water &amp; Soda'!AM434="","",'M5 Sparkling Water &amp; Soda'!AM434)</f>
        <v/>
      </c>
      <c r="H1640" s="50">
        <f>IF('M5 Sparkling Water &amp; Soda'!N434="","",'M5 Sparkling Water &amp; Soda'!N434)</f>
        <v/>
      </c>
      <c r="I1640" s="34">
        <f>IF('M5 Sparkling Water &amp; Soda'!AJ434="","",'M5 Sparkling Water &amp; Soda'!AJ434)</f>
        <v/>
      </c>
      <c r="J1640" s="34" t="inlineStr">
        <is>
          <t>Capture live promo to assess.</t>
        </is>
      </c>
    </row>
    <row r="1641" ht="28" customHeight="1">
      <c r="A1641" s="34" t="inlineStr">
        <is>
          <t>Zevia</t>
        </is>
      </c>
      <c r="B1641" s="34" t="inlineStr">
        <is>
          <t>Zevia Zero Calorie Soda | Cola | single 355mL</t>
        </is>
      </c>
      <c r="C1641" s="34" t="inlineStr">
        <is>
          <t>5) Sparkling water &amp; soda</t>
        </is>
      </c>
      <c r="D1641" s="49">
        <f>IF('M5 Sparkling Water &amp; Soda'!F435="","",'M5 Sparkling Water &amp; Soda'!F435)</f>
        <v/>
      </c>
      <c r="E1641" s="52">
        <f>IF('M5 Sparkling Water &amp; Soda'!J435="","",'M5 Sparkling Water &amp; Soda'!J435)</f>
        <v/>
      </c>
      <c r="F1641" s="50">
        <f>IF('M5 Sparkling Water &amp; Soda'!K435="","",'M5 Sparkling Water &amp; Soda'!K435)</f>
        <v/>
      </c>
      <c r="G1641" s="49">
        <f>IF('M5 Sparkling Water &amp; Soda'!AM435="","",'M5 Sparkling Water &amp; Soda'!AM435)</f>
        <v/>
      </c>
      <c r="H1641" s="50">
        <f>IF('M5 Sparkling Water &amp; Soda'!N435="","",'M5 Sparkling Water &amp; Soda'!N435)</f>
        <v/>
      </c>
      <c r="I1641" s="34">
        <f>IF('M5 Sparkling Water &amp; Soda'!AJ435="","",'M5 Sparkling Water &amp; Soda'!AJ435)</f>
        <v/>
      </c>
      <c r="J1641" s="34" t="inlineStr">
        <is>
          <t>Clean label premium; S&amp;S for pantry loaders.</t>
        </is>
      </c>
    </row>
    <row r="1642" ht="28" customHeight="1">
      <c r="A1642" s="34" t="inlineStr">
        <is>
          <t>Zevia</t>
        </is>
      </c>
      <c r="B1642" s="34" t="inlineStr">
        <is>
          <t>Zevia Zero Calorie Soda | Cola | 8 pack 355mL</t>
        </is>
      </c>
      <c r="C1642" s="34" t="inlineStr">
        <is>
          <t>5) Sparkling water &amp; soda</t>
        </is>
      </c>
      <c r="D1642" s="49">
        <f>IF('M5 Sparkling Water &amp; Soda'!F436="","",'M5 Sparkling Water &amp; Soda'!F436)</f>
        <v/>
      </c>
      <c r="E1642" s="52">
        <f>IF('M5 Sparkling Water &amp; Soda'!J436="","",'M5 Sparkling Water &amp; Soda'!J436)</f>
        <v/>
      </c>
      <c r="F1642" s="50">
        <f>IF('M5 Sparkling Water &amp; Soda'!K436="","",'M5 Sparkling Water &amp; Soda'!K436)</f>
        <v/>
      </c>
      <c r="G1642" s="49">
        <f>IF('M5 Sparkling Water &amp; Soda'!AM436="","",'M5 Sparkling Water &amp; Soda'!AM436)</f>
        <v/>
      </c>
      <c r="H1642" s="50">
        <f>IF('M5 Sparkling Water &amp; Soda'!N436="","",'M5 Sparkling Water &amp; Soda'!N436)</f>
        <v/>
      </c>
      <c r="I1642" s="34">
        <f>IF('M5 Sparkling Water &amp; Soda'!AJ436="","",'M5 Sparkling Water &amp; Soda'!AJ436)</f>
        <v/>
      </c>
      <c r="J1642" s="34" t="inlineStr">
        <is>
          <t>Clean label premium; S&amp;S for pantry loaders.</t>
        </is>
      </c>
    </row>
    <row r="1643" ht="28" customHeight="1">
      <c r="A1643" s="34" t="inlineStr">
        <is>
          <t>Zevia</t>
        </is>
      </c>
      <c r="B1643" s="34" t="inlineStr">
        <is>
          <t>Zevia Zero Calorie Soda | Cola | 12 pack 355mL</t>
        </is>
      </c>
      <c r="C1643" s="34" t="inlineStr">
        <is>
          <t>5) Sparkling water &amp; soda</t>
        </is>
      </c>
      <c r="D1643" s="49">
        <f>IF('M5 Sparkling Water &amp; Soda'!F437="","",'M5 Sparkling Water &amp; Soda'!F437)</f>
        <v/>
      </c>
      <c r="E1643" s="52">
        <f>IF('M5 Sparkling Water &amp; Soda'!J437="","",'M5 Sparkling Water &amp; Soda'!J437)</f>
        <v/>
      </c>
      <c r="F1643" s="50">
        <f>IF('M5 Sparkling Water &amp; Soda'!K437="","",'M5 Sparkling Water &amp; Soda'!K437)</f>
        <v/>
      </c>
      <c r="G1643" s="49">
        <f>IF('M5 Sparkling Water &amp; Soda'!AM437="","",'M5 Sparkling Water &amp; Soda'!AM437)</f>
        <v/>
      </c>
      <c r="H1643" s="50">
        <f>IF('M5 Sparkling Water &amp; Soda'!N437="","",'M5 Sparkling Water &amp; Soda'!N437)</f>
        <v/>
      </c>
      <c r="I1643" s="34">
        <f>IF('M5 Sparkling Water &amp; Soda'!AJ437="","",'M5 Sparkling Water &amp; Soda'!AJ437)</f>
        <v/>
      </c>
      <c r="J1643" s="34" t="inlineStr">
        <is>
          <t>Clean label premium; S&amp;S for pantry loaders.</t>
        </is>
      </c>
    </row>
    <row r="1644" ht="28" customHeight="1">
      <c r="A1644" s="34" t="inlineStr">
        <is>
          <t>Zevia</t>
        </is>
      </c>
      <c r="B1644" s="34" t="inlineStr">
        <is>
          <t>Zevia Zero Calorie Soda | Cola | 15 pack 355mL</t>
        </is>
      </c>
      <c r="C1644" s="34" t="inlineStr">
        <is>
          <t>5) Sparkling water &amp; soda</t>
        </is>
      </c>
      <c r="D1644" s="49">
        <f>IF('M5 Sparkling Water &amp; Soda'!F438="","",'M5 Sparkling Water &amp; Soda'!F438)</f>
        <v/>
      </c>
      <c r="E1644" s="52">
        <f>IF('M5 Sparkling Water &amp; Soda'!J438="","",'M5 Sparkling Water &amp; Soda'!J438)</f>
        <v/>
      </c>
      <c r="F1644" s="50">
        <f>IF('M5 Sparkling Water &amp; Soda'!K438="","",'M5 Sparkling Water &amp; Soda'!K438)</f>
        <v/>
      </c>
      <c r="G1644" s="49">
        <f>IF('M5 Sparkling Water &amp; Soda'!AM438="","",'M5 Sparkling Water &amp; Soda'!AM438)</f>
        <v/>
      </c>
      <c r="H1644" s="50">
        <f>IF('M5 Sparkling Water &amp; Soda'!N438="","",'M5 Sparkling Water &amp; Soda'!N438)</f>
        <v/>
      </c>
      <c r="I1644" s="34">
        <f>IF('M5 Sparkling Water &amp; Soda'!AJ438="","",'M5 Sparkling Water &amp; Soda'!AJ438)</f>
        <v/>
      </c>
      <c r="J1644" s="34" t="inlineStr">
        <is>
          <t>Clean label premium; S&amp;S for pantry loaders.</t>
        </is>
      </c>
    </row>
    <row r="1645" ht="28" customHeight="1">
      <c r="A1645" s="34" t="inlineStr">
        <is>
          <t>Zevia</t>
        </is>
      </c>
      <c r="B1645" s="34" t="inlineStr">
        <is>
          <t>Zevia Zero Calorie Soda | Cola | 18 pack 355mL</t>
        </is>
      </c>
      <c r="C1645" s="34" t="inlineStr">
        <is>
          <t>5) Sparkling water &amp; soda</t>
        </is>
      </c>
      <c r="D1645" s="49">
        <f>IF('M5 Sparkling Water &amp; Soda'!F439="","",'M5 Sparkling Water &amp; Soda'!F439)</f>
        <v/>
      </c>
      <c r="E1645" s="52">
        <f>IF('M5 Sparkling Water &amp; Soda'!J439="","",'M5 Sparkling Water &amp; Soda'!J439)</f>
        <v/>
      </c>
      <c r="F1645" s="50">
        <f>IF('M5 Sparkling Water &amp; Soda'!K439="","",'M5 Sparkling Water &amp; Soda'!K439)</f>
        <v/>
      </c>
      <c r="G1645" s="49">
        <f>IF('M5 Sparkling Water &amp; Soda'!AM439="","",'M5 Sparkling Water &amp; Soda'!AM439)</f>
        <v/>
      </c>
      <c r="H1645" s="50">
        <f>IF('M5 Sparkling Water &amp; Soda'!N439="","",'M5 Sparkling Water &amp; Soda'!N439)</f>
        <v/>
      </c>
      <c r="I1645" s="34">
        <f>IF('M5 Sparkling Water &amp; Soda'!AJ439="","",'M5 Sparkling Water &amp; Soda'!AJ439)</f>
        <v/>
      </c>
      <c r="J1645" s="34" t="inlineStr">
        <is>
          <t>Clean label premium; S&amp;S for pantry loaders.</t>
        </is>
      </c>
    </row>
    <row r="1646" ht="28" customHeight="1">
      <c r="A1646" s="34" t="inlineStr">
        <is>
          <t>Zevia</t>
        </is>
      </c>
      <c r="B1646" s="34" t="inlineStr">
        <is>
          <t>Zevia Zero Calorie Soda | Cola | 24 pack 355mL</t>
        </is>
      </c>
      <c r="C1646" s="34" t="inlineStr">
        <is>
          <t>5) Sparkling water &amp; soda</t>
        </is>
      </c>
      <c r="D1646" s="49">
        <f>IF('M5 Sparkling Water &amp; Soda'!F440="","",'M5 Sparkling Water &amp; Soda'!F440)</f>
        <v/>
      </c>
      <c r="E1646" s="52">
        <f>IF('M5 Sparkling Water &amp; Soda'!J440="","",'M5 Sparkling Water &amp; Soda'!J440)</f>
        <v/>
      </c>
      <c r="F1646" s="50">
        <f>IF('M5 Sparkling Water &amp; Soda'!K440="","",'M5 Sparkling Water &amp; Soda'!K440)</f>
        <v/>
      </c>
      <c r="G1646" s="49">
        <f>IF('M5 Sparkling Water &amp; Soda'!AM440="","",'M5 Sparkling Water &amp; Soda'!AM440)</f>
        <v/>
      </c>
      <c r="H1646" s="50">
        <f>IF('M5 Sparkling Water &amp; Soda'!N440="","",'M5 Sparkling Water &amp; Soda'!N440)</f>
        <v/>
      </c>
      <c r="I1646" s="34">
        <f>IF('M5 Sparkling Water &amp; Soda'!AJ440="","",'M5 Sparkling Water &amp; Soda'!AJ440)</f>
        <v/>
      </c>
      <c r="J1646" s="34" t="inlineStr">
        <is>
          <t>Clean label premium; S&amp;S for pantry loaders.</t>
        </is>
      </c>
    </row>
    <row r="1647" ht="28" customHeight="1">
      <c r="A1647" s="34" t="inlineStr">
        <is>
          <t>Zevia</t>
        </is>
      </c>
      <c r="B1647" s="34" t="inlineStr">
        <is>
          <t>Zevia Zero Calorie Soda | Ginger Root Beer | single 355mL</t>
        </is>
      </c>
      <c r="C1647" s="34" t="inlineStr">
        <is>
          <t>5) Sparkling water &amp; soda</t>
        </is>
      </c>
      <c r="D1647" s="49">
        <f>IF('M5 Sparkling Water &amp; Soda'!F441="","",'M5 Sparkling Water &amp; Soda'!F441)</f>
        <v/>
      </c>
      <c r="E1647" s="52">
        <f>IF('M5 Sparkling Water &amp; Soda'!J441="","",'M5 Sparkling Water &amp; Soda'!J441)</f>
        <v/>
      </c>
      <c r="F1647" s="50">
        <f>IF('M5 Sparkling Water &amp; Soda'!K441="","",'M5 Sparkling Water &amp; Soda'!K441)</f>
        <v/>
      </c>
      <c r="G1647" s="49">
        <f>IF('M5 Sparkling Water &amp; Soda'!AM441="","",'M5 Sparkling Water &amp; Soda'!AM441)</f>
        <v/>
      </c>
      <c r="H1647" s="50">
        <f>IF('M5 Sparkling Water &amp; Soda'!N441="","",'M5 Sparkling Water &amp; Soda'!N441)</f>
        <v/>
      </c>
      <c r="I1647" s="34">
        <f>IF('M5 Sparkling Water &amp; Soda'!AJ441="","",'M5 Sparkling Water &amp; Soda'!AJ441)</f>
        <v/>
      </c>
      <c r="J1647" s="34" t="inlineStr">
        <is>
          <t>Clean label premium; S&amp;S for pantry loaders.</t>
        </is>
      </c>
    </row>
    <row r="1648" ht="28" customHeight="1">
      <c r="A1648" s="34" t="inlineStr">
        <is>
          <t>Zevia</t>
        </is>
      </c>
      <c r="B1648" s="34" t="inlineStr">
        <is>
          <t>Zevia Zero Calorie Soda | Ginger Root Beer | 8 pack 355mL</t>
        </is>
      </c>
      <c r="C1648" s="34" t="inlineStr">
        <is>
          <t>5) Sparkling water &amp; soda</t>
        </is>
      </c>
      <c r="D1648" s="49">
        <f>IF('M5 Sparkling Water &amp; Soda'!F442="","",'M5 Sparkling Water &amp; Soda'!F442)</f>
        <v/>
      </c>
      <c r="E1648" s="52">
        <f>IF('M5 Sparkling Water &amp; Soda'!J442="","",'M5 Sparkling Water &amp; Soda'!J442)</f>
        <v/>
      </c>
      <c r="F1648" s="50">
        <f>IF('M5 Sparkling Water &amp; Soda'!K442="","",'M5 Sparkling Water &amp; Soda'!K442)</f>
        <v/>
      </c>
      <c r="G1648" s="49">
        <f>IF('M5 Sparkling Water &amp; Soda'!AM442="","",'M5 Sparkling Water &amp; Soda'!AM442)</f>
        <v/>
      </c>
      <c r="H1648" s="50">
        <f>IF('M5 Sparkling Water &amp; Soda'!N442="","",'M5 Sparkling Water &amp; Soda'!N442)</f>
        <v/>
      </c>
      <c r="I1648" s="34">
        <f>IF('M5 Sparkling Water &amp; Soda'!AJ442="","",'M5 Sparkling Water &amp; Soda'!AJ442)</f>
        <v/>
      </c>
      <c r="J1648" s="34" t="inlineStr">
        <is>
          <t>Clean label premium; S&amp;S for pantry loaders.</t>
        </is>
      </c>
    </row>
    <row r="1649" ht="28" customHeight="1">
      <c r="A1649" s="34" t="inlineStr">
        <is>
          <t>Zevia</t>
        </is>
      </c>
      <c r="B1649" s="34" t="inlineStr">
        <is>
          <t>Zevia Zero Calorie Soda | Ginger Root Beer | 12 pack 355mL</t>
        </is>
      </c>
      <c r="C1649" s="34" t="inlineStr">
        <is>
          <t>5) Sparkling water &amp; soda</t>
        </is>
      </c>
      <c r="D1649" s="49">
        <f>IF('M5 Sparkling Water &amp; Soda'!F443="","",'M5 Sparkling Water &amp; Soda'!F443)</f>
        <v/>
      </c>
      <c r="E1649" s="52">
        <f>IF('M5 Sparkling Water &amp; Soda'!J443="","",'M5 Sparkling Water &amp; Soda'!J443)</f>
        <v/>
      </c>
      <c r="F1649" s="50">
        <f>IF('M5 Sparkling Water &amp; Soda'!K443="","",'M5 Sparkling Water &amp; Soda'!K443)</f>
        <v/>
      </c>
      <c r="G1649" s="49">
        <f>IF('M5 Sparkling Water &amp; Soda'!AM443="","",'M5 Sparkling Water &amp; Soda'!AM443)</f>
        <v/>
      </c>
      <c r="H1649" s="50">
        <f>IF('M5 Sparkling Water &amp; Soda'!N443="","",'M5 Sparkling Water &amp; Soda'!N443)</f>
        <v/>
      </c>
      <c r="I1649" s="34">
        <f>IF('M5 Sparkling Water &amp; Soda'!AJ443="","",'M5 Sparkling Water &amp; Soda'!AJ443)</f>
        <v/>
      </c>
      <c r="J1649" s="34" t="inlineStr">
        <is>
          <t>Clean label premium; S&amp;S for pantry loaders.</t>
        </is>
      </c>
    </row>
    <row r="1650" ht="28" customHeight="1">
      <c r="A1650" s="34" t="inlineStr">
        <is>
          <t>Zevia</t>
        </is>
      </c>
      <c r="B1650" s="34" t="inlineStr">
        <is>
          <t>Zevia Zero Calorie Soda | Ginger Root Beer | 15 pack 355mL</t>
        </is>
      </c>
      <c r="C1650" s="34" t="inlineStr">
        <is>
          <t>5) Sparkling water &amp; soda</t>
        </is>
      </c>
      <c r="D1650" s="49">
        <f>IF('M5 Sparkling Water &amp; Soda'!F444="","",'M5 Sparkling Water &amp; Soda'!F444)</f>
        <v/>
      </c>
      <c r="E1650" s="52">
        <f>IF('M5 Sparkling Water &amp; Soda'!J444="","",'M5 Sparkling Water &amp; Soda'!J444)</f>
        <v/>
      </c>
      <c r="F1650" s="50">
        <f>IF('M5 Sparkling Water &amp; Soda'!K444="","",'M5 Sparkling Water &amp; Soda'!K444)</f>
        <v/>
      </c>
      <c r="G1650" s="49">
        <f>IF('M5 Sparkling Water &amp; Soda'!AM444="","",'M5 Sparkling Water &amp; Soda'!AM444)</f>
        <v/>
      </c>
      <c r="H1650" s="50">
        <f>IF('M5 Sparkling Water &amp; Soda'!N444="","",'M5 Sparkling Water &amp; Soda'!N444)</f>
        <v/>
      </c>
      <c r="I1650" s="34">
        <f>IF('M5 Sparkling Water &amp; Soda'!AJ444="","",'M5 Sparkling Water &amp; Soda'!AJ444)</f>
        <v/>
      </c>
      <c r="J1650" s="34" t="inlineStr">
        <is>
          <t>Clean label premium; S&amp;S for pantry loaders.</t>
        </is>
      </c>
    </row>
    <row r="1651" ht="28" customHeight="1">
      <c r="A1651" s="34" t="inlineStr">
        <is>
          <t>Zevia</t>
        </is>
      </c>
      <c r="B1651" s="34" t="inlineStr">
        <is>
          <t>Zevia Zero Calorie Soda | Ginger Root Beer | 18 pack 355mL</t>
        </is>
      </c>
      <c r="C1651" s="34" t="inlineStr">
        <is>
          <t>5) Sparkling water &amp; soda</t>
        </is>
      </c>
      <c r="D1651" s="49">
        <f>IF('M5 Sparkling Water &amp; Soda'!F445="","",'M5 Sparkling Water &amp; Soda'!F445)</f>
        <v/>
      </c>
      <c r="E1651" s="52">
        <f>IF('M5 Sparkling Water &amp; Soda'!J445="","",'M5 Sparkling Water &amp; Soda'!J445)</f>
        <v/>
      </c>
      <c r="F1651" s="50">
        <f>IF('M5 Sparkling Water &amp; Soda'!K445="","",'M5 Sparkling Water &amp; Soda'!K445)</f>
        <v/>
      </c>
      <c r="G1651" s="49">
        <f>IF('M5 Sparkling Water &amp; Soda'!AM445="","",'M5 Sparkling Water &amp; Soda'!AM445)</f>
        <v/>
      </c>
      <c r="H1651" s="50">
        <f>IF('M5 Sparkling Water &amp; Soda'!N445="","",'M5 Sparkling Water &amp; Soda'!N445)</f>
        <v/>
      </c>
      <c r="I1651" s="34">
        <f>IF('M5 Sparkling Water &amp; Soda'!AJ445="","",'M5 Sparkling Water &amp; Soda'!AJ445)</f>
        <v/>
      </c>
      <c r="J1651" s="34" t="inlineStr">
        <is>
          <t>Clean label premium; S&amp;S for pantry loaders.</t>
        </is>
      </c>
    </row>
    <row r="1652" ht="28" customHeight="1">
      <c r="A1652" s="34" t="inlineStr">
        <is>
          <t>Zevia</t>
        </is>
      </c>
      <c r="B1652" s="34" t="inlineStr">
        <is>
          <t>Zevia Zero Calorie Soda | Ginger Root Beer | 24 pack 355mL</t>
        </is>
      </c>
      <c r="C1652" s="34" t="inlineStr">
        <is>
          <t>5) Sparkling water &amp; soda</t>
        </is>
      </c>
      <c r="D1652" s="49">
        <f>IF('M5 Sparkling Water &amp; Soda'!F446="","",'M5 Sparkling Water &amp; Soda'!F446)</f>
        <v/>
      </c>
      <c r="E1652" s="52">
        <f>IF('M5 Sparkling Water &amp; Soda'!J446="","",'M5 Sparkling Water &amp; Soda'!J446)</f>
        <v/>
      </c>
      <c r="F1652" s="50">
        <f>IF('M5 Sparkling Water &amp; Soda'!K446="","",'M5 Sparkling Water &amp; Soda'!K446)</f>
        <v/>
      </c>
      <c r="G1652" s="49">
        <f>IF('M5 Sparkling Water &amp; Soda'!AM446="","",'M5 Sparkling Water &amp; Soda'!AM446)</f>
        <v/>
      </c>
      <c r="H1652" s="50">
        <f>IF('M5 Sparkling Water &amp; Soda'!N446="","",'M5 Sparkling Water &amp; Soda'!N446)</f>
        <v/>
      </c>
      <c r="I1652" s="34">
        <f>IF('M5 Sparkling Water &amp; Soda'!AJ446="","",'M5 Sparkling Water &amp; Soda'!AJ446)</f>
        <v/>
      </c>
      <c r="J1652" s="34" t="inlineStr">
        <is>
          <t>Clean label premium; S&amp;S for pantry loaders.</t>
        </is>
      </c>
    </row>
    <row r="1653" ht="28" customHeight="1">
      <c r="A1653" s="34" t="inlineStr">
        <is>
          <t>Zevia</t>
        </is>
      </c>
      <c r="B1653" s="34" t="inlineStr">
        <is>
          <t>Zevia Zero Calorie Soda | Cream Soda | single 355mL</t>
        </is>
      </c>
      <c r="C1653" s="34" t="inlineStr">
        <is>
          <t>5) Sparkling water &amp; soda</t>
        </is>
      </c>
      <c r="D1653" s="49">
        <f>IF('M5 Sparkling Water &amp; Soda'!F447="","",'M5 Sparkling Water &amp; Soda'!F447)</f>
        <v/>
      </c>
      <c r="E1653" s="52">
        <f>IF('M5 Sparkling Water &amp; Soda'!J447="","",'M5 Sparkling Water &amp; Soda'!J447)</f>
        <v/>
      </c>
      <c r="F1653" s="50">
        <f>IF('M5 Sparkling Water &amp; Soda'!K447="","",'M5 Sparkling Water &amp; Soda'!K447)</f>
        <v/>
      </c>
      <c r="G1653" s="49">
        <f>IF('M5 Sparkling Water &amp; Soda'!AM447="","",'M5 Sparkling Water &amp; Soda'!AM447)</f>
        <v/>
      </c>
      <c r="H1653" s="50">
        <f>IF('M5 Sparkling Water &amp; Soda'!N447="","",'M5 Sparkling Water &amp; Soda'!N447)</f>
        <v/>
      </c>
      <c r="I1653" s="34">
        <f>IF('M5 Sparkling Water &amp; Soda'!AJ447="","",'M5 Sparkling Water &amp; Soda'!AJ447)</f>
        <v/>
      </c>
      <c r="J1653" s="34" t="inlineStr">
        <is>
          <t>Clean label premium; S&amp;S for pantry loaders.</t>
        </is>
      </c>
    </row>
    <row r="1654" ht="28" customHeight="1">
      <c r="A1654" s="34" t="inlineStr">
        <is>
          <t>Zevia</t>
        </is>
      </c>
      <c r="B1654" s="34" t="inlineStr">
        <is>
          <t>Zevia Zero Calorie Soda | Cream Soda | 8 pack 355mL</t>
        </is>
      </c>
      <c r="C1654" s="34" t="inlineStr">
        <is>
          <t>5) Sparkling water &amp; soda</t>
        </is>
      </c>
      <c r="D1654" s="49">
        <f>IF('M5 Sparkling Water &amp; Soda'!F448="","",'M5 Sparkling Water &amp; Soda'!F448)</f>
        <v/>
      </c>
      <c r="E1654" s="52">
        <f>IF('M5 Sparkling Water &amp; Soda'!J448="","",'M5 Sparkling Water &amp; Soda'!J448)</f>
        <v/>
      </c>
      <c r="F1654" s="50">
        <f>IF('M5 Sparkling Water &amp; Soda'!K448="","",'M5 Sparkling Water &amp; Soda'!K448)</f>
        <v/>
      </c>
      <c r="G1654" s="49">
        <f>IF('M5 Sparkling Water &amp; Soda'!AM448="","",'M5 Sparkling Water &amp; Soda'!AM448)</f>
        <v/>
      </c>
      <c r="H1654" s="50">
        <f>IF('M5 Sparkling Water &amp; Soda'!N448="","",'M5 Sparkling Water &amp; Soda'!N448)</f>
        <v/>
      </c>
      <c r="I1654" s="34">
        <f>IF('M5 Sparkling Water &amp; Soda'!AJ448="","",'M5 Sparkling Water &amp; Soda'!AJ448)</f>
        <v/>
      </c>
      <c r="J1654" s="34" t="inlineStr">
        <is>
          <t>Clean label premium; S&amp;S for pantry loaders.</t>
        </is>
      </c>
    </row>
    <row r="1655" ht="28" customHeight="1">
      <c r="A1655" s="34" t="inlineStr">
        <is>
          <t>Zevia</t>
        </is>
      </c>
      <c r="B1655" s="34" t="inlineStr">
        <is>
          <t>Zevia Zero Calorie Soda | Cream Soda | 12 pack 355mL</t>
        </is>
      </c>
      <c r="C1655" s="34" t="inlineStr">
        <is>
          <t>5) Sparkling water &amp; soda</t>
        </is>
      </c>
      <c r="D1655" s="49">
        <f>IF('M5 Sparkling Water &amp; Soda'!F449="","",'M5 Sparkling Water &amp; Soda'!F449)</f>
        <v/>
      </c>
      <c r="E1655" s="52">
        <f>IF('M5 Sparkling Water &amp; Soda'!J449="","",'M5 Sparkling Water &amp; Soda'!J449)</f>
        <v/>
      </c>
      <c r="F1655" s="50">
        <f>IF('M5 Sparkling Water &amp; Soda'!K449="","",'M5 Sparkling Water &amp; Soda'!K449)</f>
        <v/>
      </c>
      <c r="G1655" s="49">
        <f>IF('M5 Sparkling Water &amp; Soda'!AM449="","",'M5 Sparkling Water &amp; Soda'!AM449)</f>
        <v/>
      </c>
      <c r="H1655" s="50">
        <f>IF('M5 Sparkling Water &amp; Soda'!N449="","",'M5 Sparkling Water &amp; Soda'!N449)</f>
        <v/>
      </c>
      <c r="I1655" s="34">
        <f>IF('M5 Sparkling Water &amp; Soda'!AJ449="","",'M5 Sparkling Water &amp; Soda'!AJ449)</f>
        <v/>
      </c>
      <c r="J1655" s="34" t="inlineStr">
        <is>
          <t>Clean label premium; S&amp;S for pantry loaders.</t>
        </is>
      </c>
    </row>
    <row r="1656" ht="28" customHeight="1">
      <c r="A1656" s="34" t="inlineStr">
        <is>
          <t>Zevia</t>
        </is>
      </c>
      <c r="B1656" s="34" t="inlineStr">
        <is>
          <t>Zevia Zero Calorie Soda | Cream Soda | 15 pack 355mL</t>
        </is>
      </c>
      <c r="C1656" s="34" t="inlineStr">
        <is>
          <t>5) Sparkling water &amp; soda</t>
        </is>
      </c>
      <c r="D1656" s="49">
        <f>IF('M5 Sparkling Water &amp; Soda'!F450="","",'M5 Sparkling Water &amp; Soda'!F450)</f>
        <v/>
      </c>
      <c r="E1656" s="52">
        <f>IF('M5 Sparkling Water &amp; Soda'!J450="","",'M5 Sparkling Water &amp; Soda'!J450)</f>
        <v/>
      </c>
      <c r="F1656" s="50">
        <f>IF('M5 Sparkling Water &amp; Soda'!K450="","",'M5 Sparkling Water &amp; Soda'!K450)</f>
        <v/>
      </c>
      <c r="G1656" s="49">
        <f>IF('M5 Sparkling Water &amp; Soda'!AM450="","",'M5 Sparkling Water &amp; Soda'!AM450)</f>
        <v/>
      </c>
      <c r="H1656" s="50">
        <f>IF('M5 Sparkling Water &amp; Soda'!N450="","",'M5 Sparkling Water &amp; Soda'!N450)</f>
        <v/>
      </c>
      <c r="I1656" s="34">
        <f>IF('M5 Sparkling Water &amp; Soda'!AJ450="","",'M5 Sparkling Water &amp; Soda'!AJ450)</f>
        <v/>
      </c>
      <c r="J1656" s="34" t="inlineStr">
        <is>
          <t>Clean label premium; S&amp;S for pantry loaders.</t>
        </is>
      </c>
    </row>
    <row r="1657" ht="28" customHeight="1">
      <c r="A1657" s="34" t="inlineStr">
        <is>
          <t>Zevia</t>
        </is>
      </c>
      <c r="B1657" s="34" t="inlineStr">
        <is>
          <t>Zevia Zero Calorie Soda | Cream Soda | 18 pack 355mL</t>
        </is>
      </c>
      <c r="C1657" s="34" t="inlineStr">
        <is>
          <t>5) Sparkling water &amp; soda</t>
        </is>
      </c>
      <c r="D1657" s="49">
        <f>IF('M5 Sparkling Water &amp; Soda'!F451="","",'M5 Sparkling Water &amp; Soda'!F451)</f>
        <v/>
      </c>
      <c r="E1657" s="52">
        <f>IF('M5 Sparkling Water &amp; Soda'!J451="","",'M5 Sparkling Water &amp; Soda'!J451)</f>
        <v/>
      </c>
      <c r="F1657" s="50">
        <f>IF('M5 Sparkling Water &amp; Soda'!K451="","",'M5 Sparkling Water &amp; Soda'!K451)</f>
        <v/>
      </c>
      <c r="G1657" s="49">
        <f>IF('M5 Sparkling Water &amp; Soda'!AM451="","",'M5 Sparkling Water &amp; Soda'!AM451)</f>
        <v/>
      </c>
      <c r="H1657" s="50">
        <f>IF('M5 Sparkling Water &amp; Soda'!N451="","",'M5 Sparkling Water &amp; Soda'!N451)</f>
        <v/>
      </c>
      <c r="I1657" s="34">
        <f>IF('M5 Sparkling Water &amp; Soda'!AJ451="","",'M5 Sparkling Water &amp; Soda'!AJ451)</f>
        <v/>
      </c>
      <c r="J1657" s="34" t="inlineStr">
        <is>
          <t>Clean label premium; S&amp;S for pantry loaders.</t>
        </is>
      </c>
    </row>
    <row r="1658" ht="28" customHeight="1">
      <c r="A1658" s="34" t="inlineStr">
        <is>
          <t>Zevia</t>
        </is>
      </c>
      <c r="B1658" s="34" t="inlineStr">
        <is>
          <t>Zevia Zero Calorie Soda | Cream Soda | 24 pack 355mL</t>
        </is>
      </c>
      <c r="C1658" s="34" t="inlineStr">
        <is>
          <t>5) Sparkling water &amp; soda</t>
        </is>
      </c>
      <c r="D1658" s="49">
        <f>IF('M5 Sparkling Water &amp; Soda'!F452="","",'M5 Sparkling Water &amp; Soda'!F452)</f>
        <v/>
      </c>
      <c r="E1658" s="52">
        <f>IF('M5 Sparkling Water &amp; Soda'!J452="","",'M5 Sparkling Water &amp; Soda'!J452)</f>
        <v/>
      </c>
      <c r="F1658" s="50">
        <f>IF('M5 Sparkling Water &amp; Soda'!K452="","",'M5 Sparkling Water &amp; Soda'!K452)</f>
        <v/>
      </c>
      <c r="G1658" s="49">
        <f>IF('M5 Sparkling Water &amp; Soda'!AM452="","",'M5 Sparkling Water &amp; Soda'!AM452)</f>
        <v/>
      </c>
      <c r="H1658" s="50">
        <f>IF('M5 Sparkling Water &amp; Soda'!N452="","",'M5 Sparkling Water &amp; Soda'!N452)</f>
        <v/>
      </c>
      <c r="I1658" s="34">
        <f>IF('M5 Sparkling Water &amp; Soda'!AJ452="","",'M5 Sparkling Water &amp; Soda'!AJ452)</f>
        <v/>
      </c>
      <c r="J1658" s="34" t="inlineStr">
        <is>
          <t>Clean label premium; S&amp;S for pantry loaders.</t>
        </is>
      </c>
    </row>
    <row r="1659" ht="28" customHeight="1">
      <c r="A1659" s="34" t="inlineStr">
        <is>
          <t>Zevia</t>
        </is>
      </c>
      <c r="B1659" s="34" t="inlineStr">
        <is>
          <t>Zevia Zero Calorie Soda | Dr. Zevia | single 355mL</t>
        </is>
      </c>
      <c r="C1659" s="34" t="inlineStr">
        <is>
          <t>5) Sparkling water &amp; soda</t>
        </is>
      </c>
      <c r="D1659" s="49">
        <f>IF('M5 Sparkling Water &amp; Soda'!F453="","",'M5 Sparkling Water &amp; Soda'!F453)</f>
        <v/>
      </c>
      <c r="E1659" s="52">
        <f>IF('M5 Sparkling Water &amp; Soda'!J453="","",'M5 Sparkling Water &amp; Soda'!J453)</f>
        <v/>
      </c>
      <c r="F1659" s="50">
        <f>IF('M5 Sparkling Water &amp; Soda'!K453="","",'M5 Sparkling Water &amp; Soda'!K453)</f>
        <v/>
      </c>
      <c r="G1659" s="49">
        <f>IF('M5 Sparkling Water &amp; Soda'!AM453="","",'M5 Sparkling Water &amp; Soda'!AM453)</f>
        <v/>
      </c>
      <c r="H1659" s="50">
        <f>IF('M5 Sparkling Water &amp; Soda'!N453="","",'M5 Sparkling Water &amp; Soda'!N453)</f>
        <v/>
      </c>
      <c r="I1659" s="34">
        <f>IF('M5 Sparkling Water &amp; Soda'!AJ453="","",'M5 Sparkling Water &amp; Soda'!AJ453)</f>
        <v/>
      </c>
      <c r="J1659" s="34" t="inlineStr">
        <is>
          <t>Clean label premium; S&amp;S for pantry loaders.</t>
        </is>
      </c>
    </row>
    <row r="1660" ht="28" customHeight="1">
      <c r="A1660" s="34" t="inlineStr">
        <is>
          <t>Zevia</t>
        </is>
      </c>
      <c r="B1660" s="34" t="inlineStr">
        <is>
          <t>Zevia Zero Calorie Soda | Dr. Zevia | 8 pack 355mL</t>
        </is>
      </c>
      <c r="C1660" s="34" t="inlineStr">
        <is>
          <t>5) Sparkling water &amp; soda</t>
        </is>
      </c>
      <c r="D1660" s="49">
        <f>IF('M5 Sparkling Water &amp; Soda'!F454="","",'M5 Sparkling Water &amp; Soda'!F454)</f>
        <v/>
      </c>
      <c r="E1660" s="52">
        <f>IF('M5 Sparkling Water &amp; Soda'!J454="","",'M5 Sparkling Water &amp; Soda'!J454)</f>
        <v/>
      </c>
      <c r="F1660" s="50">
        <f>IF('M5 Sparkling Water &amp; Soda'!K454="","",'M5 Sparkling Water &amp; Soda'!K454)</f>
        <v/>
      </c>
      <c r="G1660" s="49">
        <f>IF('M5 Sparkling Water &amp; Soda'!AM454="","",'M5 Sparkling Water &amp; Soda'!AM454)</f>
        <v/>
      </c>
      <c r="H1660" s="50">
        <f>IF('M5 Sparkling Water &amp; Soda'!N454="","",'M5 Sparkling Water &amp; Soda'!N454)</f>
        <v/>
      </c>
      <c r="I1660" s="34">
        <f>IF('M5 Sparkling Water &amp; Soda'!AJ454="","",'M5 Sparkling Water &amp; Soda'!AJ454)</f>
        <v/>
      </c>
      <c r="J1660" s="34" t="inlineStr">
        <is>
          <t>Clean label premium; S&amp;S for pantry loaders.</t>
        </is>
      </c>
    </row>
    <row r="1661" ht="28" customHeight="1">
      <c r="A1661" s="34" t="inlineStr">
        <is>
          <t>Zevia</t>
        </is>
      </c>
      <c r="B1661" s="34" t="inlineStr">
        <is>
          <t>Zevia Zero Calorie Soda | Dr. Zevia | 12 pack 355mL</t>
        </is>
      </c>
      <c r="C1661" s="34" t="inlineStr">
        <is>
          <t>5) Sparkling water &amp; soda</t>
        </is>
      </c>
      <c r="D1661" s="49">
        <f>IF('M5 Sparkling Water &amp; Soda'!F455="","",'M5 Sparkling Water &amp; Soda'!F455)</f>
        <v/>
      </c>
      <c r="E1661" s="52">
        <f>IF('M5 Sparkling Water &amp; Soda'!J455="","",'M5 Sparkling Water &amp; Soda'!J455)</f>
        <v/>
      </c>
      <c r="F1661" s="50">
        <f>IF('M5 Sparkling Water &amp; Soda'!K455="","",'M5 Sparkling Water &amp; Soda'!K455)</f>
        <v/>
      </c>
      <c r="G1661" s="49">
        <f>IF('M5 Sparkling Water &amp; Soda'!AM455="","",'M5 Sparkling Water &amp; Soda'!AM455)</f>
        <v/>
      </c>
      <c r="H1661" s="50">
        <f>IF('M5 Sparkling Water &amp; Soda'!N455="","",'M5 Sparkling Water &amp; Soda'!N455)</f>
        <v/>
      </c>
      <c r="I1661" s="34">
        <f>IF('M5 Sparkling Water &amp; Soda'!AJ455="","",'M5 Sparkling Water &amp; Soda'!AJ455)</f>
        <v/>
      </c>
      <c r="J1661" s="34" t="inlineStr">
        <is>
          <t>Clean label premium; S&amp;S for pantry loaders.</t>
        </is>
      </c>
    </row>
    <row r="1662" ht="28" customHeight="1">
      <c r="A1662" s="34" t="inlineStr">
        <is>
          <t>Zevia</t>
        </is>
      </c>
      <c r="B1662" s="34" t="inlineStr">
        <is>
          <t>Zevia Zero Calorie Soda | Dr. Zevia | 15 pack 355mL</t>
        </is>
      </c>
      <c r="C1662" s="34" t="inlineStr">
        <is>
          <t>5) Sparkling water &amp; soda</t>
        </is>
      </c>
      <c r="D1662" s="49">
        <f>IF('M5 Sparkling Water &amp; Soda'!F456="","",'M5 Sparkling Water &amp; Soda'!F456)</f>
        <v/>
      </c>
      <c r="E1662" s="52">
        <f>IF('M5 Sparkling Water &amp; Soda'!J456="","",'M5 Sparkling Water &amp; Soda'!J456)</f>
        <v/>
      </c>
      <c r="F1662" s="50">
        <f>IF('M5 Sparkling Water &amp; Soda'!K456="","",'M5 Sparkling Water &amp; Soda'!K456)</f>
        <v/>
      </c>
      <c r="G1662" s="49">
        <f>IF('M5 Sparkling Water &amp; Soda'!AM456="","",'M5 Sparkling Water &amp; Soda'!AM456)</f>
        <v/>
      </c>
      <c r="H1662" s="50">
        <f>IF('M5 Sparkling Water &amp; Soda'!N456="","",'M5 Sparkling Water &amp; Soda'!N456)</f>
        <v/>
      </c>
      <c r="I1662" s="34">
        <f>IF('M5 Sparkling Water &amp; Soda'!AJ456="","",'M5 Sparkling Water &amp; Soda'!AJ456)</f>
        <v/>
      </c>
      <c r="J1662" s="34" t="inlineStr">
        <is>
          <t>Clean label premium; S&amp;S for pantry loaders.</t>
        </is>
      </c>
    </row>
    <row r="1663" ht="28" customHeight="1">
      <c r="A1663" s="34" t="inlineStr">
        <is>
          <t>Zevia</t>
        </is>
      </c>
      <c r="B1663" s="34" t="inlineStr">
        <is>
          <t>Zevia Zero Calorie Soda | Dr. Zevia | 18 pack 355mL</t>
        </is>
      </c>
      <c r="C1663" s="34" t="inlineStr">
        <is>
          <t>5) Sparkling water &amp; soda</t>
        </is>
      </c>
      <c r="D1663" s="49">
        <f>IF('M5 Sparkling Water &amp; Soda'!F457="","",'M5 Sparkling Water &amp; Soda'!F457)</f>
        <v/>
      </c>
      <c r="E1663" s="52">
        <f>IF('M5 Sparkling Water &amp; Soda'!J457="","",'M5 Sparkling Water &amp; Soda'!J457)</f>
        <v/>
      </c>
      <c r="F1663" s="50">
        <f>IF('M5 Sparkling Water &amp; Soda'!K457="","",'M5 Sparkling Water &amp; Soda'!K457)</f>
        <v/>
      </c>
      <c r="G1663" s="49">
        <f>IF('M5 Sparkling Water &amp; Soda'!AM457="","",'M5 Sparkling Water &amp; Soda'!AM457)</f>
        <v/>
      </c>
      <c r="H1663" s="50">
        <f>IF('M5 Sparkling Water &amp; Soda'!N457="","",'M5 Sparkling Water &amp; Soda'!N457)</f>
        <v/>
      </c>
      <c r="I1663" s="34">
        <f>IF('M5 Sparkling Water &amp; Soda'!AJ457="","",'M5 Sparkling Water &amp; Soda'!AJ457)</f>
        <v/>
      </c>
      <c r="J1663" s="34" t="inlineStr">
        <is>
          <t>Clean label premium; S&amp;S for pantry loaders.</t>
        </is>
      </c>
    </row>
    <row r="1664" ht="28" customHeight="1">
      <c r="A1664" s="34" t="inlineStr">
        <is>
          <t>Zevia</t>
        </is>
      </c>
      <c r="B1664" s="34" t="inlineStr">
        <is>
          <t>Zevia Zero Calorie Soda | Dr. Zevia | 24 pack 355mL</t>
        </is>
      </c>
      <c r="C1664" s="34" t="inlineStr">
        <is>
          <t>5) Sparkling water &amp; soda</t>
        </is>
      </c>
      <c r="D1664" s="49">
        <f>IF('M5 Sparkling Water &amp; Soda'!F458="","",'M5 Sparkling Water &amp; Soda'!F458)</f>
        <v/>
      </c>
      <c r="E1664" s="52">
        <f>IF('M5 Sparkling Water &amp; Soda'!J458="","",'M5 Sparkling Water &amp; Soda'!J458)</f>
        <v/>
      </c>
      <c r="F1664" s="50">
        <f>IF('M5 Sparkling Water &amp; Soda'!K458="","",'M5 Sparkling Water &amp; Soda'!K458)</f>
        <v/>
      </c>
      <c r="G1664" s="49">
        <f>IF('M5 Sparkling Water &amp; Soda'!AM458="","",'M5 Sparkling Water &amp; Soda'!AM458)</f>
        <v/>
      </c>
      <c r="H1664" s="50">
        <f>IF('M5 Sparkling Water &amp; Soda'!N458="","",'M5 Sparkling Water &amp; Soda'!N458)</f>
        <v/>
      </c>
      <c r="I1664" s="34">
        <f>IF('M5 Sparkling Water &amp; Soda'!AJ458="","",'M5 Sparkling Water &amp; Soda'!AJ458)</f>
        <v/>
      </c>
      <c r="J1664" s="34" t="inlineStr">
        <is>
          <t>Clean label premium; S&amp;S for pantry loaders.</t>
        </is>
      </c>
    </row>
    <row r="1665" ht="28" customHeight="1">
      <c r="A1665" s="34" t="inlineStr">
        <is>
          <t>Zevia</t>
        </is>
      </c>
      <c r="B1665" s="34" t="inlineStr">
        <is>
          <t>Zevia Zero Calorie Soda | Black Cherry | single 355mL</t>
        </is>
      </c>
      <c r="C1665" s="34" t="inlineStr">
        <is>
          <t>5) Sparkling water &amp; soda</t>
        </is>
      </c>
      <c r="D1665" s="49">
        <f>IF('M5 Sparkling Water &amp; Soda'!F459="","",'M5 Sparkling Water &amp; Soda'!F459)</f>
        <v/>
      </c>
      <c r="E1665" s="52">
        <f>IF('M5 Sparkling Water &amp; Soda'!J459="","",'M5 Sparkling Water &amp; Soda'!J459)</f>
        <v/>
      </c>
      <c r="F1665" s="50">
        <f>IF('M5 Sparkling Water &amp; Soda'!K459="","",'M5 Sparkling Water &amp; Soda'!K459)</f>
        <v/>
      </c>
      <c r="G1665" s="49">
        <f>IF('M5 Sparkling Water &amp; Soda'!AM459="","",'M5 Sparkling Water &amp; Soda'!AM459)</f>
        <v/>
      </c>
      <c r="H1665" s="50">
        <f>IF('M5 Sparkling Water &amp; Soda'!N459="","",'M5 Sparkling Water &amp; Soda'!N459)</f>
        <v/>
      </c>
      <c r="I1665" s="34">
        <f>IF('M5 Sparkling Water &amp; Soda'!AJ459="","",'M5 Sparkling Water &amp; Soda'!AJ459)</f>
        <v/>
      </c>
      <c r="J1665" s="34" t="inlineStr">
        <is>
          <t>Clean label premium; S&amp;S for pantry loaders.</t>
        </is>
      </c>
    </row>
    <row r="1666" ht="28" customHeight="1">
      <c r="A1666" s="34" t="inlineStr">
        <is>
          <t>Zevia</t>
        </is>
      </c>
      <c r="B1666" s="34" t="inlineStr">
        <is>
          <t>Zevia Zero Calorie Soda | Black Cherry | 8 pack 355mL</t>
        </is>
      </c>
      <c r="C1666" s="34" t="inlineStr">
        <is>
          <t>5) Sparkling water &amp; soda</t>
        </is>
      </c>
      <c r="D1666" s="49">
        <f>IF('M5 Sparkling Water &amp; Soda'!F460="","",'M5 Sparkling Water &amp; Soda'!F460)</f>
        <v/>
      </c>
      <c r="E1666" s="52">
        <f>IF('M5 Sparkling Water &amp; Soda'!J460="","",'M5 Sparkling Water &amp; Soda'!J460)</f>
        <v/>
      </c>
      <c r="F1666" s="50">
        <f>IF('M5 Sparkling Water &amp; Soda'!K460="","",'M5 Sparkling Water &amp; Soda'!K460)</f>
        <v/>
      </c>
      <c r="G1666" s="49">
        <f>IF('M5 Sparkling Water &amp; Soda'!AM460="","",'M5 Sparkling Water &amp; Soda'!AM460)</f>
        <v/>
      </c>
      <c r="H1666" s="50">
        <f>IF('M5 Sparkling Water &amp; Soda'!N460="","",'M5 Sparkling Water &amp; Soda'!N460)</f>
        <v/>
      </c>
      <c r="I1666" s="34">
        <f>IF('M5 Sparkling Water &amp; Soda'!AJ460="","",'M5 Sparkling Water &amp; Soda'!AJ460)</f>
        <v/>
      </c>
      <c r="J1666" s="34" t="inlineStr">
        <is>
          <t>Clean label premium; S&amp;S for pantry loaders.</t>
        </is>
      </c>
    </row>
    <row r="1667" ht="28" customHeight="1">
      <c r="A1667" s="34" t="inlineStr">
        <is>
          <t>Zevia</t>
        </is>
      </c>
      <c r="B1667" s="34" t="inlineStr">
        <is>
          <t>Zevia Zero Calorie Soda | Black Cherry | 12 pack 355mL</t>
        </is>
      </c>
      <c r="C1667" s="34" t="inlineStr">
        <is>
          <t>5) Sparkling water &amp; soda</t>
        </is>
      </c>
      <c r="D1667" s="49">
        <f>IF('M5 Sparkling Water &amp; Soda'!F461="","",'M5 Sparkling Water &amp; Soda'!F461)</f>
        <v/>
      </c>
      <c r="E1667" s="52">
        <f>IF('M5 Sparkling Water &amp; Soda'!J461="","",'M5 Sparkling Water &amp; Soda'!J461)</f>
        <v/>
      </c>
      <c r="F1667" s="50">
        <f>IF('M5 Sparkling Water &amp; Soda'!K461="","",'M5 Sparkling Water &amp; Soda'!K461)</f>
        <v/>
      </c>
      <c r="G1667" s="49">
        <f>IF('M5 Sparkling Water &amp; Soda'!AM461="","",'M5 Sparkling Water &amp; Soda'!AM461)</f>
        <v/>
      </c>
      <c r="H1667" s="50">
        <f>IF('M5 Sparkling Water &amp; Soda'!N461="","",'M5 Sparkling Water &amp; Soda'!N461)</f>
        <v/>
      </c>
      <c r="I1667" s="34">
        <f>IF('M5 Sparkling Water &amp; Soda'!AJ461="","",'M5 Sparkling Water &amp; Soda'!AJ461)</f>
        <v/>
      </c>
      <c r="J1667" s="34" t="inlineStr">
        <is>
          <t>Clean label premium; S&amp;S for pantry loaders.</t>
        </is>
      </c>
    </row>
    <row r="1668" ht="28" customHeight="1">
      <c r="A1668" s="34" t="inlineStr">
        <is>
          <t>Zevia</t>
        </is>
      </c>
      <c r="B1668" s="34" t="inlineStr">
        <is>
          <t>Zevia Zero Calorie Soda | Black Cherry | 15 pack 355mL</t>
        </is>
      </c>
      <c r="C1668" s="34" t="inlineStr">
        <is>
          <t>5) Sparkling water &amp; soda</t>
        </is>
      </c>
      <c r="D1668" s="49">
        <f>IF('M5 Sparkling Water &amp; Soda'!F462="","",'M5 Sparkling Water &amp; Soda'!F462)</f>
        <v/>
      </c>
      <c r="E1668" s="52">
        <f>IF('M5 Sparkling Water &amp; Soda'!J462="","",'M5 Sparkling Water &amp; Soda'!J462)</f>
        <v/>
      </c>
      <c r="F1668" s="50">
        <f>IF('M5 Sparkling Water &amp; Soda'!K462="","",'M5 Sparkling Water &amp; Soda'!K462)</f>
        <v/>
      </c>
      <c r="G1668" s="49">
        <f>IF('M5 Sparkling Water &amp; Soda'!AM462="","",'M5 Sparkling Water &amp; Soda'!AM462)</f>
        <v/>
      </c>
      <c r="H1668" s="50">
        <f>IF('M5 Sparkling Water &amp; Soda'!N462="","",'M5 Sparkling Water &amp; Soda'!N462)</f>
        <v/>
      </c>
      <c r="I1668" s="34">
        <f>IF('M5 Sparkling Water &amp; Soda'!AJ462="","",'M5 Sparkling Water &amp; Soda'!AJ462)</f>
        <v/>
      </c>
      <c r="J1668" s="34" t="inlineStr">
        <is>
          <t>Clean label premium; S&amp;S for pantry loaders.</t>
        </is>
      </c>
    </row>
    <row r="1669" ht="28" customHeight="1">
      <c r="A1669" s="34" t="inlineStr">
        <is>
          <t>Zevia</t>
        </is>
      </c>
      <c r="B1669" s="34" t="inlineStr">
        <is>
          <t>Zevia Zero Calorie Soda | Black Cherry | 18 pack 355mL</t>
        </is>
      </c>
      <c r="C1669" s="34" t="inlineStr">
        <is>
          <t>5) Sparkling water &amp; soda</t>
        </is>
      </c>
      <c r="D1669" s="49">
        <f>IF('M5 Sparkling Water &amp; Soda'!F463="","",'M5 Sparkling Water &amp; Soda'!F463)</f>
        <v/>
      </c>
      <c r="E1669" s="52">
        <f>IF('M5 Sparkling Water &amp; Soda'!J463="","",'M5 Sparkling Water &amp; Soda'!J463)</f>
        <v/>
      </c>
      <c r="F1669" s="50">
        <f>IF('M5 Sparkling Water &amp; Soda'!K463="","",'M5 Sparkling Water &amp; Soda'!K463)</f>
        <v/>
      </c>
      <c r="G1669" s="49">
        <f>IF('M5 Sparkling Water &amp; Soda'!AM463="","",'M5 Sparkling Water &amp; Soda'!AM463)</f>
        <v/>
      </c>
      <c r="H1669" s="50">
        <f>IF('M5 Sparkling Water &amp; Soda'!N463="","",'M5 Sparkling Water &amp; Soda'!N463)</f>
        <v/>
      </c>
      <c r="I1669" s="34">
        <f>IF('M5 Sparkling Water &amp; Soda'!AJ463="","",'M5 Sparkling Water &amp; Soda'!AJ463)</f>
        <v/>
      </c>
      <c r="J1669" s="34" t="inlineStr">
        <is>
          <t>Clean label premium; S&amp;S for pantry loaders.</t>
        </is>
      </c>
    </row>
    <row r="1670" ht="28" customHeight="1">
      <c r="A1670" s="34" t="inlineStr">
        <is>
          <t>Zevia</t>
        </is>
      </c>
      <c r="B1670" s="34" t="inlineStr">
        <is>
          <t>Zevia Zero Calorie Soda | Black Cherry | 24 pack 355mL</t>
        </is>
      </c>
      <c r="C1670" s="34" t="inlineStr">
        <is>
          <t>5) Sparkling water &amp; soda</t>
        </is>
      </c>
      <c r="D1670" s="49">
        <f>IF('M5 Sparkling Water &amp; Soda'!F464="","",'M5 Sparkling Water &amp; Soda'!F464)</f>
        <v/>
      </c>
      <c r="E1670" s="52">
        <f>IF('M5 Sparkling Water &amp; Soda'!J464="","",'M5 Sparkling Water &amp; Soda'!J464)</f>
        <v/>
      </c>
      <c r="F1670" s="50">
        <f>IF('M5 Sparkling Water &amp; Soda'!K464="","",'M5 Sparkling Water &amp; Soda'!K464)</f>
        <v/>
      </c>
      <c r="G1670" s="49">
        <f>IF('M5 Sparkling Water &amp; Soda'!AM464="","",'M5 Sparkling Water &amp; Soda'!AM464)</f>
        <v/>
      </c>
      <c r="H1670" s="50">
        <f>IF('M5 Sparkling Water &amp; Soda'!N464="","",'M5 Sparkling Water &amp; Soda'!N464)</f>
        <v/>
      </c>
      <c r="I1670" s="34">
        <f>IF('M5 Sparkling Water &amp; Soda'!AJ464="","",'M5 Sparkling Water &amp; Soda'!AJ464)</f>
        <v/>
      </c>
      <c r="J1670" s="34" t="inlineStr">
        <is>
          <t>Clean label premium; S&amp;S for pantry loaders.</t>
        </is>
      </c>
    </row>
    <row r="1671" ht="28" customHeight="1">
      <c r="A1671" s="34" t="inlineStr">
        <is>
          <t>Zevia</t>
        </is>
      </c>
      <c r="B1671" s="34" t="inlineStr">
        <is>
          <t>Zevia Zero Calorie Soda | Grape | single 355mL</t>
        </is>
      </c>
      <c r="C1671" s="34" t="inlineStr">
        <is>
          <t>5) Sparkling water &amp; soda</t>
        </is>
      </c>
      <c r="D1671" s="49">
        <f>IF('M5 Sparkling Water &amp; Soda'!F465="","",'M5 Sparkling Water &amp; Soda'!F465)</f>
        <v/>
      </c>
      <c r="E1671" s="52">
        <f>IF('M5 Sparkling Water &amp; Soda'!J465="","",'M5 Sparkling Water &amp; Soda'!J465)</f>
        <v/>
      </c>
      <c r="F1671" s="50">
        <f>IF('M5 Sparkling Water &amp; Soda'!K465="","",'M5 Sparkling Water &amp; Soda'!K465)</f>
        <v/>
      </c>
      <c r="G1671" s="49">
        <f>IF('M5 Sparkling Water &amp; Soda'!AM465="","",'M5 Sparkling Water &amp; Soda'!AM465)</f>
        <v/>
      </c>
      <c r="H1671" s="50">
        <f>IF('M5 Sparkling Water &amp; Soda'!N465="","",'M5 Sparkling Water &amp; Soda'!N465)</f>
        <v/>
      </c>
      <c r="I1671" s="34">
        <f>IF('M5 Sparkling Water &amp; Soda'!AJ465="","",'M5 Sparkling Water &amp; Soda'!AJ465)</f>
        <v/>
      </c>
      <c r="J1671" s="34" t="inlineStr">
        <is>
          <t>Clean label premium; S&amp;S for pantry loaders.</t>
        </is>
      </c>
    </row>
    <row r="1672" ht="28" customHeight="1">
      <c r="A1672" s="34" t="inlineStr">
        <is>
          <t>Zevia</t>
        </is>
      </c>
      <c r="B1672" s="34" t="inlineStr">
        <is>
          <t>Zevia Zero Calorie Soda | Grape | 8 pack 355mL</t>
        </is>
      </c>
      <c r="C1672" s="34" t="inlineStr">
        <is>
          <t>5) Sparkling water &amp; soda</t>
        </is>
      </c>
      <c r="D1672" s="49">
        <f>IF('M5 Sparkling Water &amp; Soda'!F466="","",'M5 Sparkling Water &amp; Soda'!F466)</f>
        <v/>
      </c>
      <c r="E1672" s="52">
        <f>IF('M5 Sparkling Water &amp; Soda'!J466="","",'M5 Sparkling Water &amp; Soda'!J466)</f>
        <v/>
      </c>
      <c r="F1672" s="50">
        <f>IF('M5 Sparkling Water &amp; Soda'!K466="","",'M5 Sparkling Water &amp; Soda'!K466)</f>
        <v/>
      </c>
      <c r="G1672" s="49">
        <f>IF('M5 Sparkling Water &amp; Soda'!AM466="","",'M5 Sparkling Water &amp; Soda'!AM466)</f>
        <v/>
      </c>
      <c r="H1672" s="50">
        <f>IF('M5 Sparkling Water &amp; Soda'!N466="","",'M5 Sparkling Water &amp; Soda'!N466)</f>
        <v/>
      </c>
      <c r="I1672" s="34">
        <f>IF('M5 Sparkling Water &amp; Soda'!AJ466="","",'M5 Sparkling Water &amp; Soda'!AJ466)</f>
        <v/>
      </c>
      <c r="J1672" s="34" t="inlineStr">
        <is>
          <t>Clean label premium; S&amp;S for pantry loaders.</t>
        </is>
      </c>
    </row>
    <row r="1673" ht="28" customHeight="1">
      <c r="A1673" s="34" t="inlineStr">
        <is>
          <t>Zevia</t>
        </is>
      </c>
      <c r="B1673" s="34" t="inlineStr">
        <is>
          <t>Zevia Zero Calorie Soda | Grape | 12 pack 355mL</t>
        </is>
      </c>
      <c r="C1673" s="34" t="inlineStr">
        <is>
          <t>5) Sparkling water &amp; soda</t>
        </is>
      </c>
      <c r="D1673" s="49">
        <f>IF('M5 Sparkling Water &amp; Soda'!F467="","",'M5 Sparkling Water &amp; Soda'!F467)</f>
        <v/>
      </c>
      <c r="E1673" s="52">
        <f>IF('M5 Sparkling Water &amp; Soda'!J467="","",'M5 Sparkling Water &amp; Soda'!J467)</f>
        <v/>
      </c>
      <c r="F1673" s="50">
        <f>IF('M5 Sparkling Water &amp; Soda'!K467="","",'M5 Sparkling Water &amp; Soda'!K467)</f>
        <v/>
      </c>
      <c r="G1673" s="49">
        <f>IF('M5 Sparkling Water &amp; Soda'!AM467="","",'M5 Sparkling Water &amp; Soda'!AM467)</f>
        <v/>
      </c>
      <c r="H1673" s="50">
        <f>IF('M5 Sparkling Water &amp; Soda'!N467="","",'M5 Sparkling Water &amp; Soda'!N467)</f>
        <v/>
      </c>
      <c r="I1673" s="34">
        <f>IF('M5 Sparkling Water &amp; Soda'!AJ467="","",'M5 Sparkling Water &amp; Soda'!AJ467)</f>
        <v/>
      </c>
      <c r="J1673" s="34" t="inlineStr">
        <is>
          <t>Clean label premium; S&amp;S for pantry loaders.</t>
        </is>
      </c>
    </row>
    <row r="1674" ht="28" customHeight="1">
      <c r="A1674" s="34" t="inlineStr">
        <is>
          <t>Zevia</t>
        </is>
      </c>
      <c r="B1674" s="34" t="inlineStr">
        <is>
          <t>Zevia Zero Calorie Soda | Grape | 15 pack 355mL</t>
        </is>
      </c>
      <c r="C1674" s="34" t="inlineStr">
        <is>
          <t>5) Sparkling water &amp; soda</t>
        </is>
      </c>
      <c r="D1674" s="49">
        <f>IF('M5 Sparkling Water &amp; Soda'!F468="","",'M5 Sparkling Water &amp; Soda'!F468)</f>
        <v/>
      </c>
      <c r="E1674" s="52">
        <f>IF('M5 Sparkling Water &amp; Soda'!J468="","",'M5 Sparkling Water &amp; Soda'!J468)</f>
        <v/>
      </c>
      <c r="F1674" s="50">
        <f>IF('M5 Sparkling Water &amp; Soda'!K468="","",'M5 Sparkling Water &amp; Soda'!K468)</f>
        <v/>
      </c>
      <c r="G1674" s="49">
        <f>IF('M5 Sparkling Water &amp; Soda'!AM468="","",'M5 Sparkling Water &amp; Soda'!AM468)</f>
        <v/>
      </c>
      <c r="H1674" s="50">
        <f>IF('M5 Sparkling Water &amp; Soda'!N468="","",'M5 Sparkling Water &amp; Soda'!N468)</f>
        <v/>
      </c>
      <c r="I1674" s="34">
        <f>IF('M5 Sparkling Water &amp; Soda'!AJ468="","",'M5 Sparkling Water &amp; Soda'!AJ468)</f>
        <v/>
      </c>
      <c r="J1674" s="34" t="inlineStr">
        <is>
          <t>Clean label premium; S&amp;S for pantry loaders.</t>
        </is>
      </c>
    </row>
    <row r="1675" ht="28" customHeight="1">
      <c r="A1675" s="34" t="inlineStr">
        <is>
          <t>Zevia</t>
        </is>
      </c>
      <c r="B1675" s="34" t="inlineStr">
        <is>
          <t>Zevia Zero Calorie Soda | Grape | 18 pack 355mL</t>
        </is>
      </c>
      <c r="C1675" s="34" t="inlineStr">
        <is>
          <t>5) Sparkling water &amp; soda</t>
        </is>
      </c>
      <c r="D1675" s="49">
        <f>IF('M5 Sparkling Water &amp; Soda'!F469="","",'M5 Sparkling Water &amp; Soda'!F469)</f>
        <v/>
      </c>
      <c r="E1675" s="52">
        <f>IF('M5 Sparkling Water &amp; Soda'!J469="","",'M5 Sparkling Water &amp; Soda'!J469)</f>
        <v/>
      </c>
      <c r="F1675" s="50">
        <f>IF('M5 Sparkling Water &amp; Soda'!K469="","",'M5 Sparkling Water &amp; Soda'!K469)</f>
        <v/>
      </c>
      <c r="G1675" s="49">
        <f>IF('M5 Sparkling Water &amp; Soda'!AM469="","",'M5 Sparkling Water &amp; Soda'!AM469)</f>
        <v/>
      </c>
      <c r="H1675" s="50">
        <f>IF('M5 Sparkling Water &amp; Soda'!N469="","",'M5 Sparkling Water &amp; Soda'!N469)</f>
        <v/>
      </c>
      <c r="I1675" s="34">
        <f>IF('M5 Sparkling Water &amp; Soda'!AJ469="","",'M5 Sparkling Water &amp; Soda'!AJ469)</f>
        <v/>
      </c>
      <c r="J1675" s="34" t="inlineStr">
        <is>
          <t>Clean label premium; S&amp;S for pantry loaders.</t>
        </is>
      </c>
    </row>
    <row r="1676" ht="28" customHeight="1">
      <c r="A1676" s="34" t="inlineStr">
        <is>
          <t>Zevia</t>
        </is>
      </c>
      <c r="B1676" s="34" t="inlineStr">
        <is>
          <t>Zevia Zero Calorie Soda | Grape | 24 pack 355mL</t>
        </is>
      </c>
      <c r="C1676" s="34" t="inlineStr">
        <is>
          <t>5) Sparkling water &amp; soda</t>
        </is>
      </c>
      <c r="D1676" s="49">
        <f>IF('M5 Sparkling Water &amp; Soda'!F470="","",'M5 Sparkling Water &amp; Soda'!F470)</f>
        <v/>
      </c>
      <c r="E1676" s="52">
        <f>IF('M5 Sparkling Water &amp; Soda'!J470="","",'M5 Sparkling Water &amp; Soda'!J470)</f>
        <v/>
      </c>
      <c r="F1676" s="50">
        <f>IF('M5 Sparkling Water &amp; Soda'!K470="","",'M5 Sparkling Water &amp; Soda'!K470)</f>
        <v/>
      </c>
      <c r="G1676" s="49">
        <f>IF('M5 Sparkling Water &amp; Soda'!AM470="","",'M5 Sparkling Water &amp; Soda'!AM470)</f>
        <v/>
      </c>
      <c r="H1676" s="50">
        <f>IF('M5 Sparkling Water &amp; Soda'!N470="","",'M5 Sparkling Water &amp; Soda'!N470)</f>
        <v/>
      </c>
      <c r="I1676" s="34">
        <f>IF('M5 Sparkling Water &amp; Soda'!AJ470="","",'M5 Sparkling Water &amp; Soda'!AJ470)</f>
        <v/>
      </c>
      <c r="J1676" s="34" t="inlineStr">
        <is>
          <t>Clean label premium; S&amp;S for pantry loaders.</t>
        </is>
      </c>
    </row>
    <row r="1677" ht="28" customHeight="1">
      <c r="A1677" s="34" t="inlineStr">
        <is>
          <t>Zevia</t>
        </is>
      </c>
      <c r="B1677" s="34" t="inlineStr">
        <is>
          <t>Zevia Zero Calorie Soda | Lemon Lime Twist | single 355mL</t>
        </is>
      </c>
      <c r="C1677" s="34" t="inlineStr">
        <is>
          <t>5) Sparkling water &amp; soda</t>
        </is>
      </c>
      <c r="D1677" s="49">
        <f>IF('M5 Sparkling Water &amp; Soda'!F471="","",'M5 Sparkling Water &amp; Soda'!F471)</f>
        <v/>
      </c>
      <c r="E1677" s="52">
        <f>IF('M5 Sparkling Water &amp; Soda'!J471="","",'M5 Sparkling Water &amp; Soda'!J471)</f>
        <v/>
      </c>
      <c r="F1677" s="50">
        <f>IF('M5 Sparkling Water &amp; Soda'!K471="","",'M5 Sparkling Water &amp; Soda'!K471)</f>
        <v/>
      </c>
      <c r="G1677" s="49">
        <f>IF('M5 Sparkling Water &amp; Soda'!AM471="","",'M5 Sparkling Water &amp; Soda'!AM471)</f>
        <v/>
      </c>
      <c r="H1677" s="50">
        <f>IF('M5 Sparkling Water &amp; Soda'!N471="","",'M5 Sparkling Water &amp; Soda'!N471)</f>
        <v/>
      </c>
      <c r="I1677" s="34">
        <f>IF('M5 Sparkling Water &amp; Soda'!AJ471="","",'M5 Sparkling Water &amp; Soda'!AJ471)</f>
        <v/>
      </c>
      <c r="J1677" s="34" t="inlineStr">
        <is>
          <t>Clean label premium; S&amp;S for pantry loaders.</t>
        </is>
      </c>
    </row>
    <row r="1678" ht="28" customHeight="1">
      <c r="A1678" s="34" t="inlineStr">
        <is>
          <t>Zevia</t>
        </is>
      </c>
      <c r="B1678" s="34" t="inlineStr">
        <is>
          <t>Zevia Zero Calorie Soda | Lemon Lime Twist | 8 pack 355mL</t>
        </is>
      </c>
      <c r="C1678" s="34" t="inlineStr">
        <is>
          <t>5) Sparkling water &amp; soda</t>
        </is>
      </c>
      <c r="D1678" s="49">
        <f>IF('M5 Sparkling Water &amp; Soda'!F472="","",'M5 Sparkling Water &amp; Soda'!F472)</f>
        <v/>
      </c>
      <c r="E1678" s="52">
        <f>IF('M5 Sparkling Water &amp; Soda'!J472="","",'M5 Sparkling Water &amp; Soda'!J472)</f>
        <v/>
      </c>
      <c r="F1678" s="50">
        <f>IF('M5 Sparkling Water &amp; Soda'!K472="","",'M5 Sparkling Water &amp; Soda'!K472)</f>
        <v/>
      </c>
      <c r="G1678" s="49">
        <f>IF('M5 Sparkling Water &amp; Soda'!AM472="","",'M5 Sparkling Water &amp; Soda'!AM472)</f>
        <v/>
      </c>
      <c r="H1678" s="50">
        <f>IF('M5 Sparkling Water &amp; Soda'!N472="","",'M5 Sparkling Water &amp; Soda'!N472)</f>
        <v/>
      </c>
      <c r="I1678" s="34">
        <f>IF('M5 Sparkling Water &amp; Soda'!AJ472="","",'M5 Sparkling Water &amp; Soda'!AJ472)</f>
        <v/>
      </c>
      <c r="J1678" s="34" t="inlineStr">
        <is>
          <t>Clean label premium; S&amp;S for pantry loaders.</t>
        </is>
      </c>
    </row>
    <row r="1679" ht="28" customHeight="1">
      <c r="A1679" s="34" t="inlineStr">
        <is>
          <t>Zevia</t>
        </is>
      </c>
      <c r="B1679" s="34" t="inlineStr">
        <is>
          <t>Zevia Zero Calorie Soda | Lemon Lime Twist | 12 pack 355mL</t>
        </is>
      </c>
      <c r="C1679" s="34" t="inlineStr">
        <is>
          <t>5) Sparkling water &amp; soda</t>
        </is>
      </c>
      <c r="D1679" s="49">
        <f>IF('M5 Sparkling Water &amp; Soda'!F473="","",'M5 Sparkling Water &amp; Soda'!F473)</f>
        <v/>
      </c>
      <c r="E1679" s="52">
        <f>IF('M5 Sparkling Water &amp; Soda'!J473="","",'M5 Sparkling Water &amp; Soda'!J473)</f>
        <v/>
      </c>
      <c r="F1679" s="50">
        <f>IF('M5 Sparkling Water &amp; Soda'!K473="","",'M5 Sparkling Water &amp; Soda'!K473)</f>
        <v/>
      </c>
      <c r="G1679" s="49">
        <f>IF('M5 Sparkling Water &amp; Soda'!AM473="","",'M5 Sparkling Water &amp; Soda'!AM473)</f>
        <v/>
      </c>
      <c r="H1679" s="50">
        <f>IF('M5 Sparkling Water &amp; Soda'!N473="","",'M5 Sparkling Water &amp; Soda'!N473)</f>
        <v/>
      </c>
      <c r="I1679" s="34">
        <f>IF('M5 Sparkling Water &amp; Soda'!AJ473="","",'M5 Sparkling Water &amp; Soda'!AJ473)</f>
        <v/>
      </c>
      <c r="J1679" s="34" t="inlineStr">
        <is>
          <t>Clean label premium; S&amp;S for pantry loaders.</t>
        </is>
      </c>
    </row>
    <row r="1680" ht="28" customHeight="1">
      <c r="A1680" s="34" t="inlineStr">
        <is>
          <t>Zevia</t>
        </is>
      </c>
      <c r="B1680" s="34" t="inlineStr">
        <is>
          <t>Zevia Zero Calorie Soda | Lemon Lime Twist | 15 pack 355mL</t>
        </is>
      </c>
      <c r="C1680" s="34" t="inlineStr">
        <is>
          <t>5) Sparkling water &amp; soda</t>
        </is>
      </c>
      <c r="D1680" s="49">
        <f>IF('M5 Sparkling Water &amp; Soda'!F474="","",'M5 Sparkling Water &amp; Soda'!F474)</f>
        <v/>
      </c>
      <c r="E1680" s="52">
        <f>IF('M5 Sparkling Water &amp; Soda'!J474="","",'M5 Sparkling Water &amp; Soda'!J474)</f>
        <v/>
      </c>
      <c r="F1680" s="50">
        <f>IF('M5 Sparkling Water &amp; Soda'!K474="","",'M5 Sparkling Water &amp; Soda'!K474)</f>
        <v/>
      </c>
      <c r="G1680" s="49">
        <f>IF('M5 Sparkling Water &amp; Soda'!AM474="","",'M5 Sparkling Water &amp; Soda'!AM474)</f>
        <v/>
      </c>
      <c r="H1680" s="50">
        <f>IF('M5 Sparkling Water &amp; Soda'!N474="","",'M5 Sparkling Water &amp; Soda'!N474)</f>
        <v/>
      </c>
      <c r="I1680" s="34">
        <f>IF('M5 Sparkling Water &amp; Soda'!AJ474="","",'M5 Sparkling Water &amp; Soda'!AJ474)</f>
        <v/>
      </c>
      <c r="J1680" s="34" t="inlineStr">
        <is>
          <t>Clean label premium; S&amp;S for pantry loaders.</t>
        </is>
      </c>
    </row>
    <row r="1681" ht="28" customHeight="1">
      <c r="A1681" s="34" t="inlineStr">
        <is>
          <t>Zevia</t>
        </is>
      </c>
      <c r="B1681" s="34" t="inlineStr">
        <is>
          <t>Zevia Zero Calorie Soda | Lemon Lime Twist | 18 pack 355mL</t>
        </is>
      </c>
      <c r="C1681" s="34" t="inlineStr">
        <is>
          <t>5) Sparkling water &amp; soda</t>
        </is>
      </c>
      <c r="D1681" s="49">
        <f>IF('M5 Sparkling Water &amp; Soda'!F475="","",'M5 Sparkling Water &amp; Soda'!F475)</f>
        <v/>
      </c>
      <c r="E1681" s="52">
        <f>IF('M5 Sparkling Water &amp; Soda'!J475="","",'M5 Sparkling Water &amp; Soda'!J475)</f>
        <v/>
      </c>
      <c r="F1681" s="50">
        <f>IF('M5 Sparkling Water &amp; Soda'!K475="","",'M5 Sparkling Water &amp; Soda'!K475)</f>
        <v/>
      </c>
      <c r="G1681" s="49">
        <f>IF('M5 Sparkling Water &amp; Soda'!AM475="","",'M5 Sparkling Water &amp; Soda'!AM475)</f>
        <v/>
      </c>
      <c r="H1681" s="50">
        <f>IF('M5 Sparkling Water &amp; Soda'!N475="","",'M5 Sparkling Water &amp; Soda'!N475)</f>
        <v/>
      </c>
      <c r="I1681" s="34">
        <f>IF('M5 Sparkling Water &amp; Soda'!AJ475="","",'M5 Sparkling Water &amp; Soda'!AJ475)</f>
        <v/>
      </c>
      <c r="J1681" s="34" t="inlineStr">
        <is>
          <t>Clean label premium; S&amp;S for pantry loaders.</t>
        </is>
      </c>
    </row>
    <row r="1682" ht="28" customHeight="1">
      <c r="A1682" s="34" t="inlineStr">
        <is>
          <t>Zevia</t>
        </is>
      </c>
      <c r="B1682" s="34" t="inlineStr">
        <is>
          <t>Zevia Zero Calorie Soda | Lemon Lime Twist | 24 pack 355mL</t>
        </is>
      </c>
      <c r="C1682" s="34" t="inlineStr">
        <is>
          <t>5) Sparkling water &amp; soda</t>
        </is>
      </c>
      <c r="D1682" s="49">
        <f>IF('M5 Sparkling Water &amp; Soda'!F476="","",'M5 Sparkling Water &amp; Soda'!F476)</f>
        <v/>
      </c>
      <c r="E1682" s="52">
        <f>IF('M5 Sparkling Water &amp; Soda'!J476="","",'M5 Sparkling Water &amp; Soda'!J476)</f>
        <v/>
      </c>
      <c r="F1682" s="50">
        <f>IF('M5 Sparkling Water &amp; Soda'!K476="","",'M5 Sparkling Water &amp; Soda'!K476)</f>
        <v/>
      </c>
      <c r="G1682" s="49">
        <f>IF('M5 Sparkling Water &amp; Soda'!AM476="","",'M5 Sparkling Water &amp; Soda'!AM476)</f>
        <v/>
      </c>
      <c r="H1682" s="50">
        <f>IF('M5 Sparkling Water &amp; Soda'!N476="","",'M5 Sparkling Water &amp; Soda'!N476)</f>
        <v/>
      </c>
      <c r="I1682" s="34">
        <f>IF('M5 Sparkling Water &amp; Soda'!AJ476="","",'M5 Sparkling Water &amp; Soda'!AJ476)</f>
        <v/>
      </c>
      <c r="J1682" s="34" t="inlineStr">
        <is>
          <t>Clean label premium; S&amp;S for pantry loaders.</t>
        </is>
      </c>
    </row>
    <row r="1683" ht="28" customHeight="1">
      <c r="A1683" s="34" t="inlineStr">
        <is>
          <t>Nixie</t>
        </is>
      </c>
      <c r="B1683" s="34" t="inlineStr">
        <is>
          <t>Nixie Organic Sparkling Water | Grapefruit Twist | single 355mL</t>
        </is>
      </c>
      <c r="C1683" s="34" t="inlineStr">
        <is>
          <t>5) Sparkling water &amp; soda</t>
        </is>
      </c>
      <c r="D1683" s="49">
        <f>IF('M5 Sparkling Water &amp; Soda'!F477="","",'M5 Sparkling Water &amp; Soda'!F477)</f>
        <v/>
      </c>
      <c r="E1683" s="52">
        <f>IF('M5 Sparkling Water &amp; Soda'!J477="","",'M5 Sparkling Water &amp; Soda'!J477)</f>
        <v/>
      </c>
      <c r="F1683" s="50">
        <f>IF('M5 Sparkling Water &amp; Soda'!K477="","",'M5 Sparkling Water &amp; Soda'!K477)</f>
        <v/>
      </c>
      <c r="G1683" s="49">
        <f>IF('M5 Sparkling Water &amp; Soda'!AM477="","",'M5 Sparkling Water &amp; Soda'!AM477)</f>
        <v/>
      </c>
      <c r="H1683" s="50">
        <f>IF('M5 Sparkling Water &amp; Soda'!N477="","",'M5 Sparkling Water &amp; Soda'!N477)</f>
        <v/>
      </c>
      <c r="I1683" s="34">
        <f>IF('M5 Sparkling Water &amp; Soda'!AJ477="","",'M5 Sparkling Water &amp; Soda'!AJ477)</f>
        <v/>
      </c>
      <c r="J1683" s="34" t="inlineStr">
        <is>
          <t>Capture live promo to assess.</t>
        </is>
      </c>
    </row>
    <row r="1684" ht="28" customHeight="1">
      <c r="A1684" s="34" t="inlineStr">
        <is>
          <t>Nixie</t>
        </is>
      </c>
      <c r="B1684" s="34" t="inlineStr">
        <is>
          <t>Nixie Organic Sparkling Water | Grapefruit Twist | 8 pack 355mL</t>
        </is>
      </c>
      <c r="C1684" s="34" t="inlineStr">
        <is>
          <t>5) Sparkling water &amp; soda</t>
        </is>
      </c>
      <c r="D1684" s="49">
        <f>IF('M5 Sparkling Water &amp; Soda'!F478="","",'M5 Sparkling Water &amp; Soda'!F478)</f>
        <v/>
      </c>
      <c r="E1684" s="52">
        <f>IF('M5 Sparkling Water &amp; Soda'!J478="","",'M5 Sparkling Water &amp; Soda'!J478)</f>
        <v/>
      </c>
      <c r="F1684" s="50">
        <f>IF('M5 Sparkling Water &amp; Soda'!K478="","",'M5 Sparkling Water &amp; Soda'!K478)</f>
        <v/>
      </c>
      <c r="G1684" s="49">
        <f>IF('M5 Sparkling Water &amp; Soda'!AM478="","",'M5 Sparkling Water &amp; Soda'!AM478)</f>
        <v/>
      </c>
      <c r="H1684" s="50">
        <f>IF('M5 Sparkling Water &amp; Soda'!N478="","",'M5 Sparkling Water &amp; Soda'!N478)</f>
        <v/>
      </c>
      <c r="I1684" s="34">
        <f>IF('M5 Sparkling Water &amp; Soda'!AJ478="","",'M5 Sparkling Water &amp; Soda'!AJ478)</f>
        <v/>
      </c>
      <c r="J1684" s="34" t="inlineStr">
        <is>
          <t>Capture live promo to assess.</t>
        </is>
      </c>
    </row>
    <row r="1685" ht="28" customHeight="1">
      <c r="A1685" s="34" t="inlineStr">
        <is>
          <t>Nixie</t>
        </is>
      </c>
      <c r="B1685" s="34" t="inlineStr">
        <is>
          <t>Nixie Organic Sparkling Water | Grapefruit Twist | 12 pack 355mL</t>
        </is>
      </c>
      <c r="C1685" s="34" t="inlineStr">
        <is>
          <t>5) Sparkling water &amp; soda</t>
        </is>
      </c>
      <c r="D1685" s="49">
        <f>IF('M5 Sparkling Water &amp; Soda'!F479="","",'M5 Sparkling Water &amp; Soda'!F479)</f>
        <v/>
      </c>
      <c r="E1685" s="52">
        <f>IF('M5 Sparkling Water &amp; Soda'!J479="","",'M5 Sparkling Water &amp; Soda'!J479)</f>
        <v/>
      </c>
      <c r="F1685" s="50">
        <f>IF('M5 Sparkling Water &amp; Soda'!K479="","",'M5 Sparkling Water &amp; Soda'!K479)</f>
        <v/>
      </c>
      <c r="G1685" s="49">
        <f>IF('M5 Sparkling Water &amp; Soda'!AM479="","",'M5 Sparkling Water &amp; Soda'!AM479)</f>
        <v/>
      </c>
      <c r="H1685" s="50">
        <f>IF('M5 Sparkling Water &amp; Soda'!N479="","",'M5 Sparkling Water &amp; Soda'!N479)</f>
        <v/>
      </c>
      <c r="I1685" s="34">
        <f>IF('M5 Sparkling Water &amp; Soda'!AJ479="","",'M5 Sparkling Water &amp; Soda'!AJ479)</f>
        <v/>
      </c>
      <c r="J1685" s="34" t="inlineStr">
        <is>
          <t>Capture live promo to assess.</t>
        </is>
      </c>
    </row>
    <row r="1686" ht="28" customHeight="1">
      <c r="A1686" s="34" t="inlineStr">
        <is>
          <t>Nixie</t>
        </is>
      </c>
      <c r="B1686" s="34" t="inlineStr">
        <is>
          <t>Nixie Organic Sparkling Water | Grapefruit Twist | 15 pack 355mL</t>
        </is>
      </c>
      <c r="C1686" s="34" t="inlineStr">
        <is>
          <t>5) Sparkling water &amp; soda</t>
        </is>
      </c>
      <c r="D1686" s="49">
        <f>IF('M5 Sparkling Water &amp; Soda'!F480="","",'M5 Sparkling Water &amp; Soda'!F480)</f>
        <v/>
      </c>
      <c r="E1686" s="52">
        <f>IF('M5 Sparkling Water &amp; Soda'!J480="","",'M5 Sparkling Water &amp; Soda'!J480)</f>
        <v/>
      </c>
      <c r="F1686" s="50">
        <f>IF('M5 Sparkling Water &amp; Soda'!K480="","",'M5 Sparkling Water &amp; Soda'!K480)</f>
        <v/>
      </c>
      <c r="G1686" s="49">
        <f>IF('M5 Sparkling Water &amp; Soda'!AM480="","",'M5 Sparkling Water &amp; Soda'!AM480)</f>
        <v/>
      </c>
      <c r="H1686" s="50">
        <f>IF('M5 Sparkling Water &amp; Soda'!N480="","",'M5 Sparkling Water &amp; Soda'!N480)</f>
        <v/>
      </c>
      <c r="I1686" s="34">
        <f>IF('M5 Sparkling Water &amp; Soda'!AJ480="","",'M5 Sparkling Water &amp; Soda'!AJ480)</f>
        <v/>
      </c>
      <c r="J1686" s="34" t="inlineStr">
        <is>
          <t>Capture live promo to assess.</t>
        </is>
      </c>
    </row>
    <row r="1687" ht="28" customHeight="1">
      <c r="A1687" s="34" t="inlineStr">
        <is>
          <t>Nixie</t>
        </is>
      </c>
      <c r="B1687" s="34" t="inlineStr">
        <is>
          <t>Nixie Organic Sparkling Water | Grapefruit Twist | 18 pack 355mL</t>
        </is>
      </c>
      <c r="C1687" s="34" t="inlineStr">
        <is>
          <t>5) Sparkling water &amp; soda</t>
        </is>
      </c>
      <c r="D1687" s="49">
        <f>IF('M5 Sparkling Water &amp; Soda'!F481="","",'M5 Sparkling Water &amp; Soda'!F481)</f>
        <v/>
      </c>
      <c r="E1687" s="52">
        <f>IF('M5 Sparkling Water &amp; Soda'!J481="","",'M5 Sparkling Water &amp; Soda'!J481)</f>
        <v/>
      </c>
      <c r="F1687" s="50">
        <f>IF('M5 Sparkling Water &amp; Soda'!K481="","",'M5 Sparkling Water &amp; Soda'!K481)</f>
        <v/>
      </c>
      <c r="G1687" s="49">
        <f>IF('M5 Sparkling Water &amp; Soda'!AM481="","",'M5 Sparkling Water &amp; Soda'!AM481)</f>
        <v/>
      </c>
      <c r="H1687" s="50">
        <f>IF('M5 Sparkling Water &amp; Soda'!N481="","",'M5 Sparkling Water &amp; Soda'!N481)</f>
        <v/>
      </c>
      <c r="I1687" s="34">
        <f>IF('M5 Sparkling Water &amp; Soda'!AJ481="","",'M5 Sparkling Water &amp; Soda'!AJ481)</f>
        <v/>
      </c>
      <c r="J1687" s="34" t="inlineStr">
        <is>
          <t>Capture live promo to assess.</t>
        </is>
      </c>
    </row>
    <row r="1688" ht="28" customHeight="1">
      <c r="A1688" s="34" t="inlineStr">
        <is>
          <t>Nixie</t>
        </is>
      </c>
      <c r="B1688" s="34" t="inlineStr">
        <is>
          <t>Nixie Organic Sparkling Water | Grapefruit Twist | 24 pack 355mL</t>
        </is>
      </c>
      <c r="C1688" s="34" t="inlineStr">
        <is>
          <t>5) Sparkling water &amp; soda</t>
        </is>
      </c>
      <c r="D1688" s="49">
        <f>IF('M5 Sparkling Water &amp; Soda'!F482="","",'M5 Sparkling Water &amp; Soda'!F482)</f>
        <v/>
      </c>
      <c r="E1688" s="52">
        <f>IF('M5 Sparkling Water &amp; Soda'!J482="","",'M5 Sparkling Water &amp; Soda'!J482)</f>
        <v/>
      </c>
      <c r="F1688" s="50">
        <f>IF('M5 Sparkling Water &amp; Soda'!K482="","",'M5 Sparkling Water &amp; Soda'!K482)</f>
        <v/>
      </c>
      <c r="G1688" s="49">
        <f>IF('M5 Sparkling Water &amp; Soda'!AM482="","",'M5 Sparkling Water &amp; Soda'!AM482)</f>
        <v/>
      </c>
      <c r="H1688" s="50">
        <f>IF('M5 Sparkling Water &amp; Soda'!N482="","",'M5 Sparkling Water &amp; Soda'!N482)</f>
        <v/>
      </c>
      <c r="I1688" s="34">
        <f>IF('M5 Sparkling Water &amp; Soda'!AJ482="","",'M5 Sparkling Water &amp; Soda'!AJ482)</f>
        <v/>
      </c>
      <c r="J1688" s="34" t="inlineStr">
        <is>
          <t>Capture live promo to assess.</t>
        </is>
      </c>
    </row>
    <row r="1689" ht="28" customHeight="1">
      <c r="A1689" s="34" t="inlineStr">
        <is>
          <t>Nixie</t>
        </is>
      </c>
      <c r="B1689" s="34" t="inlineStr">
        <is>
          <t>Nixie Organic Sparkling Water | Lime | single 355mL</t>
        </is>
      </c>
      <c r="C1689" s="34" t="inlineStr">
        <is>
          <t>5) Sparkling water &amp; soda</t>
        </is>
      </c>
      <c r="D1689" s="49">
        <f>IF('M5 Sparkling Water &amp; Soda'!F483="","",'M5 Sparkling Water &amp; Soda'!F483)</f>
        <v/>
      </c>
      <c r="E1689" s="52">
        <f>IF('M5 Sparkling Water &amp; Soda'!J483="","",'M5 Sparkling Water &amp; Soda'!J483)</f>
        <v/>
      </c>
      <c r="F1689" s="50">
        <f>IF('M5 Sparkling Water &amp; Soda'!K483="","",'M5 Sparkling Water &amp; Soda'!K483)</f>
        <v/>
      </c>
      <c r="G1689" s="49">
        <f>IF('M5 Sparkling Water &amp; Soda'!AM483="","",'M5 Sparkling Water &amp; Soda'!AM483)</f>
        <v/>
      </c>
      <c r="H1689" s="50">
        <f>IF('M5 Sparkling Water &amp; Soda'!N483="","",'M5 Sparkling Water &amp; Soda'!N483)</f>
        <v/>
      </c>
      <c r="I1689" s="34">
        <f>IF('M5 Sparkling Water &amp; Soda'!AJ483="","",'M5 Sparkling Water &amp; Soda'!AJ483)</f>
        <v/>
      </c>
      <c r="J1689" s="34" t="inlineStr">
        <is>
          <t>Capture live promo to assess.</t>
        </is>
      </c>
    </row>
    <row r="1690" ht="28" customHeight="1">
      <c r="A1690" s="34" t="inlineStr">
        <is>
          <t>Nixie</t>
        </is>
      </c>
      <c r="B1690" s="34" t="inlineStr">
        <is>
          <t>Nixie Organic Sparkling Water | Lime | 8 pack 355mL</t>
        </is>
      </c>
      <c r="C1690" s="34" t="inlineStr">
        <is>
          <t>5) Sparkling water &amp; soda</t>
        </is>
      </c>
      <c r="D1690" s="49">
        <f>IF('M5 Sparkling Water &amp; Soda'!F484="","",'M5 Sparkling Water &amp; Soda'!F484)</f>
        <v/>
      </c>
      <c r="E1690" s="52">
        <f>IF('M5 Sparkling Water &amp; Soda'!J484="","",'M5 Sparkling Water &amp; Soda'!J484)</f>
        <v/>
      </c>
      <c r="F1690" s="50">
        <f>IF('M5 Sparkling Water &amp; Soda'!K484="","",'M5 Sparkling Water &amp; Soda'!K484)</f>
        <v/>
      </c>
      <c r="G1690" s="49">
        <f>IF('M5 Sparkling Water &amp; Soda'!AM484="","",'M5 Sparkling Water &amp; Soda'!AM484)</f>
        <v/>
      </c>
      <c r="H1690" s="50">
        <f>IF('M5 Sparkling Water &amp; Soda'!N484="","",'M5 Sparkling Water &amp; Soda'!N484)</f>
        <v/>
      </c>
      <c r="I1690" s="34">
        <f>IF('M5 Sparkling Water &amp; Soda'!AJ484="","",'M5 Sparkling Water &amp; Soda'!AJ484)</f>
        <v/>
      </c>
      <c r="J1690" s="34" t="inlineStr">
        <is>
          <t>Capture live promo to assess.</t>
        </is>
      </c>
    </row>
    <row r="1691" ht="28" customHeight="1">
      <c r="A1691" s="34" t="inlineStr">
        <is>
          <t>Nixie</t>
        </is>
      </c>
      <c r="B1691" s="34" t="inlineStr">
        <is>
          <t>Nixie Organic Sparkling Water | Lime | 12 pack 355mL</t>
        </is>
      </c>
      <c r="C1691" s="34" t="inlineStr">
        <is>
          <t>5) Sparkling water &amp; soda</t>
        </is>
      </c>
      <c r="D1691" s="49">
        <f>IF('M5 Sparkling Water &amp; Soda'!F485="","",'M5 Sparkling Water &amp; Soda'!F485)</f>
        <v/>
      </c>
      <c r="E1691" s="52">
        <f>IF('M5 Sparkling Water &amp; Soda'!J485="","",'M5 Sparkling Water &amp; Soda'!J485)</f>
        <v/>
      </c>
      <c r="F1691" s="50">
        <f>IF('M5 Sparkling Water &amp; Soda'!K485="","",'M5 Sparkling Water &amp; Soda'!K485)</f>
        <v/>
      </c>
      <c r="G1691" s="49">
        <f>IF('M5 Sparkling Water &amp; Soda'!AM485="","",'M5 Sparkling Water &amp; Soda'!AM485)</f>
        <v/>
      </c>
      <c r="H1691" s="50">
        <f>IF('M5 Sparkling Water &amp; Soda'!N485="","",'M5 Sparkling Water &amp; Soda'!N485)</f>
        <v/>
      </c>
      <c r="I1691" s="34">
        <f>IF('M5 Sparkling Water &amp; Soda'!AJ485="","",'M5 Sparkling Water &amp; Soda'!AJ485)</f>
        <v/>
      </c>
      <c r="J1691" s="34" t="inlineStr">
        <is>
          <t>Capture live promo to assess.</t>
        </is>
      </c>
    </row>
    <row r="1692" ht="28" customHeight="1">
      <c r="A1692" s="34" t="inlineStr">
        <is>
          <t>Nixie</t>
        </is>
      </c>
      <c r="B1692" s="34" t="inlineStr">
        <is>
          <t>Nixie Organic Sparkling Water | Lime | 15 pack 355mL</t>
        </is>
      </c>
      <c r="C1692" s="34" t="inlineStr">
        <is>
          <t>5) Sparkling water &amp; soda</t>
        </is>
      </c>
      <c r="D1692" s="49">
        <f>IF('M5 Sparkling Water &amp; Soda'!F486="","",'M5 Sparkling Water &amp; Soda'!F486)</f>
        <v/>
      </c>
      <c r="E1692" s="52">
        <f>IF('M5 Sparkling Water &amp; Soda'!J486="","",'M5 Sparkling Water &amp; Soda'!J486)</f>
        <v/>
      </c>
      <c r="F1692" s="50">
        <f>IF('M5 Sparkling Water &amp; Soda'!K486="","",'M5 Sparkling Water &amp; Soda'!K486)</f>
        <v/>
      </c>
      <c r="G1692" s="49">
        <f>IF('M5 Sparkling Water &amp; Soda'!AM486="","",'M5 Sparkling Water &amp; Soda'!AM486)</f>
        <v/>
      </c>
      <c r="H1692" s="50">
        <f>IF('M5 Sparkling Water &amp; Soda'!N486="","",'M5 Sparkling Water &amp; Soda'!N486)</f>
        <v/>
      </c>
      <c r="I1692" s="34">
        <f>IF('M5 Sparkling Water &amp; Soda'!AJ486="","",'M5 Sparkling Water &amp; Soda'!AJ486)</f>
        <v/>
      </c>
      <c r="J1692" s="34" t="inlineStr">
        <is>
          <t>Capture live promo to assess.</t>
        </is>
      </c>
    </row>
    <row r="1693" ht="28" customHeight="1">
      <c r="A1693" s="34" t="inlineStr">
        <is>
          <t>Nixie</t>
        </is>
      </c>
      <c r="B1693" s="34" t="inlineStr">
        <is>
          <t>Nixie Organic Sparkling Water | Lime | 18 pack 355mL</t>
        </is>
      </c>
      <c r="C1693" s="34" t="inlineStr">
        <is>
          <t>5) Sparkling water &amp; soda</t>
        </is>
      </c>
      <c r="D1693" s="49">
        <f>IF('M5 Sparkling Water &amp; Soda'!F487="","",'M5 Sparkling Water &amp; Soda'!F487)</f>
        <v/>
      </c>
      <c r="E1693" s="52">
        <f>IF('M5 Sparkling Water &amp; Soda'!J487="","",'M5 Sparkling Water &amp; Soda'!J487)</f>
        <v/>
      </c>
      <c r="F1693" s="50">
        <f>IF('M5 Sparkling Water &amp; Soda'!K487="","",'M5 Sparkling Water &amp; Soda'!K487)</f>
        <v/>
      </c>
      <c r="G1693" s="49">
        <f>IF('M5 Sparkling Water &amp; Soda'!AM487="","",'M5 Sparkling Water &amp; Soda'!AM487)</f>
        <v/>
      </c>
      <c r="H1693" s="50">
        <f>IF('M5 Sparkling Water &amp; Soda'!N487="","",'M5 Sparkling Water &amp; Soda'!N487)</f>
        <v/>
      </c>
      <c r="I1693" s="34">
        <f>IF('M5 Sparkling Water &amp; Soda'!AJ487="","",'M5 Sparkling Water &amp; Soda'!AJ487)</f>
        <v/>
      </c>
      <c r="J1693" s="34" t="inlineStr">
        <is>
          <t>Capture live promo to assess.</t>
        </is>
      </c>
    </row>
    <row r="1694" ht="28" customHeight="1">
      <c r="A1694" s="34" t="inlineStr">
        <is>
          <t>Nixie</t>
        </is>
      </c>
      <c r="B1694" s="34" t="inlineStr">
        <is>
          <t>Nixie Organic Sparkling Water | Lime | 24 pack 355mL</t>
        </is>
      </c>
      <c r="C1694" s="34" t="inlineStr">
        <is>
          <t>5) Sparkling water &amp; soda</t>
        </is>
      </c>
      <c r="D1694" s="49">
        <f>IF('M5 Sparkling Water &amp; Soda'!F488="","",'M5 Sparkling Water &amp; Soda'!F488)</f>
        <v/>
      </c>
      <c r="E1694" s="52">
        <f>IF('M5 Sparkling Water &amp; Soda'!J488="","",'M5 Sparkling Water &amp; Soda'!J488)</f>
        <v/>
      </c>
      <c r="F1694" s="50">
        <f>IF('M5 Sparkling Water &amp; Soda'!K488="","",'M5 Sparkling Water &amp; Soda'!K488)</f>
        <v/>
      </c>
      <c r="G1694" s="49">
        <f>IF('M5 Sparkling Water &amp; Soda'!AM488="","",'M5 Sparkling Water &amp; Soda'!AM488)</f>
        <v/>
      </c>
      <c r="H1694" s="50">
        <f>IF('M5 Sparkling Water &amp; Soda'!N488="","",'M5 Sparkling Water &amp; Soda'!N488)</f>
        <v/>
      </c>
      <c r="I1694" s="34">
        <f>IF('M5 Sparkling Water &amp; Soda'!AJ488="","",'M5 Sparkling Water &amp; Soda'!AJ488)</f>
        <v/>
      </c>
      <c r="J1694" s="34" t="inlineStr">
        <is>
          <t>Capture live promo to assess.</t>
        </is>
      </c>
    </row>
    <row r="1695" ht="28" customHeight="1">
      <c r="A1695" s="34" t="inlineStr">
        <is>
          <t>Nixie</t>
        </is>
      </c>
      <c r="B1695" s="34" t="inlineStr">
        <is>
          <t>Nixie Organic Sparkling Water | Black Cherry | single 355mL</t>
        </is>
      </c>
      <c r="C1695" s="34" t="inlineStr">
        <is>
          <t>5) Sparkling water &amp; soda</t>
        </is>
      </c>
      <c r="D1695" s="49">
        <f>IF('M5 Sparkling Water &amp; Soda'!F489="","",'M5 Sparkling Water &amp; Soda'!F489)</f>
        <v/>
      </c>
      <c r="E1695" s="52">
        <f>IF('M5 Sparkling Water &amp; Soda'!J489="","",'M5 Sparkling Water &amp; Soda'!J489)</f>
        <v/>
      </c>
      <c r="F1695" s="50">
        <f>IF('M5 Sparkling Water &amp; Soda'!K489="","",'M5 Sparkling Water &amp; Soda'!K489)</f>
        <v/>
      </c>
      <c r="G1695" s="49">
        <f>IF('M5 Sparkling Water &amp; Soda'!AM489="","",'M5 Sparkling Water &amp; Soda'!AM489)</f>
        <v/>
      </c>
      <c r="H1695" s="50">
        <f>IF('M5 Sparkling Water &amp; Soda'!N489="","",'M5 Sparkling Water &amp; Soda'!N489)</f>
        <v/>
      </c>
      <c r="I1695" s="34">
        <f>IF('M5 Sparkling Water &amp; Soda'!AJ489="","",'M5 Sparkling Water &amp; Soda'!AJ489)</f>
        <v/>
      </c>
      <c r="J1695" s="34" t="inlineStr">
        <is>
          <t>Capture live promo to assess.</t>
        </is>
      </c>
    </row>
    <row r="1696" ht="28" customHeight="1">
      <c r="A1696" s="34" t="inlineStr">
        <is>
          <t>Nixie</t>
        </is>
      </c>
      <c r="B1696" s="34" t="inlineStr">
        <is>
          <t>Nixie Organic Sparkling Water | Black Cherry | 8 pack 355mL</t>
        </is>
      </c>
      <c r="C1696" s="34" t="inlineStr">
        <is>
          <t>5) Sparkling water &amp; soda</t>
        </is>
      </c>
      <c r="D1696" s="49">
        <f>IF('M5 Sparkling Water &amp; Soda'!F490="","",'M5 Sparkling Water &amp; Soda'!F490)</f>
        <v/>
      </c>
      <c r="E1696" s="52">
        <f>IF('M5 Sparkling Water &amp; Soda'!J490="","",'M5 Sparkling Water &amp; Soda'!J490)</f>
        <v/>
      </c>
      <c r="F1696" s="50">
        <f>IF('M5 Sparkling Water &amp; Soda'!K490="","",'M5 Sparkling Water &amp; Soda'!K490)</f>
        <v/>
      </c>
      <c r="G1696" s="49">
        <f>IF('M5 Sparkling Water &amp; Soda'!AM490="","",'M5 Sparkling Water &amp; Soda'!AM490)</f>
        <v/>
      </c>
      <c r="H1696" s="50">
        <f>IF('M5 Sparkling Water &amp; Soda'!N490="","",'M5 Sparkling Water &amp; Soda'!N490)</f>
        <v/>
      </c>
      <c r="I1696" s="34">
        <f>IF('M5 Sparkling Water &amp; Soda'!AJ490="","",'M5 Sparkling Water &amp; Soda'!AJ490)</f>
        <v/>
      </c>
      <c r="J1696" s="34" t="inlineStr">
        <is>
          <t>Capture live promo to assess.</t>
        </is>
      </c>
    </row>
    <row r="1697" ht="28" customHeight="1">
      <c r="A1697" s="34" t="inlineStr">
        <is>
          <t>Nixie</t>
        </is>
      </c>
      <c r="B1697" s="34" t="inlineStr">
        <is>
          <t>Nixie Organic Sparkling Water | Black Cherry | 12 pack 355mL</t>
        </is>
      </c>
      <c r="C1697" s="34" t="inlineStr">
        <is>
          <t>5) Sparkling water &amp; soda</t>
        </is>
      </c>
      <c r="D1697" s="49">
        <f>IF('M5 Sparkling Water &amp; Soda'!F491="","",'M5 Sparkling Water &amp; Soda'!F491)</f>
        <v/>
      </c>
      <c r="E1697" s="52">
        <f>IF('M5 Sparkling Water &amp; Soda'!J491="","",'M5 Sparkling Water &amp; Soda'!J491)</f>
        <v/>
      </c>
      <c r="F1697" s="50">
        <f>IF('M5 Sparkling Water &amp; Soda'!K491="","",'M5 Sparkling Water &amp; Soda'!K491)</f>
        <v/>
      </c>
      <c r="G1697" s="49">
        <f>IF('M5 Sparkling Water &amp; Soda'!AM491="","",'M5 Sparkling Water &amp; Soda'!AM491)</f>
        <v/>
      </c>
      <c r="H1697" s="50">
        <f>IF('M5 Sparkling Water &amp; Soda'!N491="","",'M5 Sparkling Water &amp; Soda'!N491)</f>
        <v/>
      </c>
      <c r="I1697" s="34">
        <f>IF('M5 Sparkling Water &amp; Soda'!AJ491="","",'M5 Sparkling Water &amp; Soda'!AJ491)</f>
        <v/>
      </c>
      <c r="J1697" s="34" t="inlineStr">
        <is>
          <t>Capture live promo to assess.</t>
        </is>
      </c>
    </row>
    <row r="1698" ht="28" customHeight="1">
      <c r="A1698" s="34" t="inlineStr">
        <is>
          <t>Nixie</t>
        </is>
      </c>
      <c r="B1698" s="34" t="inlineStr">
        <is>
          <t>Nixie Organic Sparkling Water | Black Cherry | 15 pack 355mL</t>
        </is>
      </c>
      <c r="C1698" s="34" t="inlineStr">
        <is>
          <t>5) Sparkling water &amp; soda</t>
        </is>
      </c>
      <c r="D1698" s="49">
        <f>IF('M5 Sparkling Water &amp; Soda'!F492="","",'M5 Sparkling Water &amp; Soda'!F492)</f>
        <v/>
      </c>
      <c r="E1698" s="52">
        <f>IF('M5 Sparkling Water &amp; Soda'!J492="","",'M5 Sparkling Water &amp; Soda'!J492)</f>
        <v/>
      </c>
      <c r="F1698" s="50">
        <f>IF('M5 Sparkling Water &amp; Soda'!K492="","",'M5 Sparkling Water &amp; Soda'!K492)</f>
        <v/>
      </c>
      <c r="G1698" s="49">
        <f>IF('M5 Sparkling Water &amp; Soda'!AM492="","",'M5 Sparkling Water &amp; Soda'!AM492)</f>
        <v/>
      </c>
      <c r="H1698" s="50">
        <f>IF('M5 Sparkling Water &amp; Soda'!N492="","",'M5 Sparkling Water &amp; Soda'!N492)</f>
        <v/>
      </c>
      <c r="I1698" s="34">
        <f>IF('M5 Sparkling Water &amp; Soda'!AJ492="","",'M5 Sparkling Water &amp; Soda'!AJ492)</f>
        <v/>
      </c>
      <c r="J1698" s="34" t="inlineStr">
        <is>
          <t>Capture live promo to assess.</t>
        </is>
      </c>
    </row>
    <row r="1699" ht="28" customHeight="1">
      <c r="A1699" s="34" t="inlineStr">
        <is>
          <t>Nixie</t>
        </is>
      </c>
      <c r="B1699" s="34" t="inlineStr">
        <is>
          <t>Nixie Organic Sparkling Water | Black Cherry | 18 pack 355mL</t>
        </is>
      </c>
      <c r="C1699" s="34" t="inlineStr">
        <is>
          <t>5) Sparkling water &amp; soda</t>
        </is>
      </c>
      <c r="D1699" s="49">
        <f>IF('M5 Sparkling Water &amp; Soda'!F493="","",'M5 Sparkling Water &amp; Soda'!F493)</f>
        <v/>
      </c>
      <c r="E1699" s="52">
        <f>IF('M5 Sparkling Water &amp; Soda'!J493="","",'M5 Sparkling Water &amp; Soda'!J493)</f>
        <v/>
      </c>
      <c r="F1699" s="50">
        <f>IF('M5 Sparkling Water &amp; Soda'!K493="","",'M5 Sparkling Water &amp; Soda'!K493)</f>
        <v/>
      </c>
      <c r="G1699" s="49">
        <f>IF('M5 Sparkling Water &amp; Soda'!AM493="","",'M5 Sparkling Water &amp; Soda'!AM493)</f>
        <v/>
      </c>
      <c r="H1699" s="50">
        <f>IF('M5 Sparkling Water &amp; Soda'!N493="","",'M5 Sparkling Water &amp; Soda'!N493)</f>
        <v/>
      </c>
      <c r="I1699" s="34">
        <f>IF('M5 Sparkling Water &amp; Soda'!AJ493="","",'M5 Sparkling Water &amp; Soda'!AJ493)</f>
        <v/>
      </c>
      <c r="J1699" s="34" t="inlineStr">
        <is>
          <t>Capture live promo to assess.</t>
        </is>
      </c>
    </row>
    <row r="1700" ht="28" customHeight="1">
      <c r="A1700" s="34" t="inlineStr">
        <is>
          <t>Nixie</t>
        </is>
      </c>
      <c r="B1700" s="34" t="inlineStr">
        <is>
          <t>Nixie Organic Sparkling Water | Black Cherry | 24 pack 355mL</t>
        </is>
      </c>
      <c r="C1700" s="34" t="inlineStr">
        <is>
          <t>5) Sparkling water &amp; soda</t>
        </is>
      </c>
      <c r="D1700" s="49">
        <f>IF('M5 Sparkling Water &amp; Soda'!F494="","",'M5 Sparkling Water &amp; Soda'!F494)</f>
        <v/>
      </c>
      <c r="E1700" s="52">
        <f>IF('M5 Sparkling Water &amp; Soda'!J494="","",'M5 Sparkling Water &amp; Soda'!J494)</f>
        <v/>
      </c>
      <c r="F1700" s="50">
        <f>IF('M5 Sparkling Water &amp; Soda'!K494="","",'M5 Sparkling Water &amp; Soda'!K494)</f>
        <v/>
      </c>
      <c r="G1700" s="49">
        <f>IF('M5 Sparkling Water &amp; Soda'!AM494="","",'M5 Sparkling Water &amp; Soda'!AM494)</f>
        <v/>
      </c>
      <c r="H1700" s="50">
        <f>IF('M5 Sparkling Water &amp; Soda'!N494="","",'M5 Sparkling Water &amp; Soda'!N494)</f>
        <v/>
      </c>
      <c r="I1700" s="34">
        <f>IF('M5 Sparkling Water &amp; Soda'!AJ494="","",'M5 Sparkling Water &amp; Soda'!AJ494)</f>
        <v/>
      </c>
      <c r="J1700" s="34" t="inlineStr">
        <is>
          <t>Capture live promo to assess.</t>
        </is>
      </c>
    </row>
    <row r="1701" ht="28" customHeight="1">
      <c r="A1701" s="34" t="inlineStr">
        <is>
          <t>Nixie</t>
        </is>
      </c>
      <c r="B1701" s="34" t="inlineStr">
        <is>
          <t>Nixie Organic Sparkling Water | Blackberry Mint | single 355mL</t>
        </is>
      </c>
      <c r="C1701" s="34" t="inlineStr">
        <is>
          <t>5) Sparkling water &amp; soda</t>
        </is>
      </c>
      <c r="D1701" s="49">
        <f>IF('M5 Sparkling Water &amp; Soda'!F495="","",'M5 Sparkling Water &amp; Soda'!F495)</f>
        <v/>
      </c>
      <c r="E1701" s="52">
        <f>IF('M5 Sparkling Water &amp; Soda'!J495="","",'M5 Sparkling Water &amp; Soda'!J495)</f>
        <v/>
      </c>
      <c r="F1701" s="50">
        <f>IF('M5 Sparkling Water &amp; Soda'!K495="","",'M5 Sparkling Water &amp; Soda'!K495)</f>
        <v/>
      </c>
      <c r="G1701" s="49">
        <f>IF('M5 Sparkling Water &amp; Soda'!AM495="","",'M5 Sparkling Water &amp; Soda'!AM495)</f>
        <v/>
      </c>
      <c r="H1701" s="50">
        <f>IF('M5 Sparkling Water &amp; Soda'!N495="","",'M5 Sparkling Water &amp; Soda'!N495)</f>
        <v/>
      </c>
      <c r="I1701" s="34">
        <f>IF('M5 Sparkling Water &amp; Soda'!AJ495="","",'M5 Sparkling Water &amp; Soda'!AJ495)</f>
        <v/>
      </c>
      <c r="J1701" s="34" t="inlineStr">
        <is>
          <t>Capture live promo to assess.</t>
        </is>
      </c>
    </row>
    <row r="1702" ht="28" customHeight="1">
      <c r="A1702" s="34" t="inlineStr">
        <is>
          <t>Nixie</t>
        </is>
      </c>
      <c r="B1702" s="34" t="inlineStr">
        <is>
          <t>Nixie Organic Sparkling Water | Blackberry Mint | 8 pack 355mL</t>
        </is>
      </c>
      <c r="C1702" s="34" t="inlineStr">
        <is>
          <t>5) Sparkling water &amp; soda</t>
        </is>
      </c>
      <c r="D1702" s="49">
        <f>IF('M5 Sparkling Water &amp; Soda'!F496="","",'M5 Sparkling Water &amp; Soda'!F496)</f>
        <v/>
      </c>
      <c r="E1702" s="52">
        <f>IF('M5 Sparkling Water &amp; Soda'!J496="","",'M5 Sparkling Water &amp; Soda'!J496)</f>
        <v/>
      </c>
      <c r="F1702" s="50">
        <f>IF('M5 Sparkling Water &amp; Soda'!K496="","",'M5 Sparkling Water &amp; Soda'!K496)</f>
        <v/>
      </c>
      <c r="G1702" s="49">
        <f>IF('M5 Sparkling Water &amp; Soda'!AM496="","",'M5 Sparkling Water &amp; Soda'!AM496)</f>
        <v/>
      </c>
      <c r="H1702" s="50">
        <f>IF('M5 Sparkling Water &amp; Soda'!N496="","",'M5 Sparkling Water &amp; Soda'!N496)</f>
        <v/>
      </c>
      <c r="I1702" s="34">
        <f>IF('M5 Sparkling Water &amp; Soda'!AJ496="","",'M5 Sparkling Water &amp; Soda'!AJ496)</f>
        <v/>
      </c>
      <c r="J1702" s="34" t="inlineStr">
        <is>
          <t>Capture live promo to assess.</t>
        </is>
      </c>
    </row>
    <row r="1703" ht="28" customHeight="1">
      <c r="A1703" s="34" t="inlineStr">
        <is>
          <t>Nixie</t>
        </is>
      </c>
      <c r="B1703" s="34" t="inlineStr">
        <is>
          <t>Nixie Organic Sparkling Water | Blackberry Mint | 12 pack 355mL</t>
        </is>
      </c>
      <c r="C1703" s="34" t="inlineStr">
        <is>
          <t>5) Sparkling water &amp; soda</t>
        </is>
      </c>
      <c r="D1703" s="49">
        <f>IF('M5 Sparkling Water &amp; Soda'!F497="","",'M5 Sparkling Water &amp; Soda'!F497)</f>
        <v/>
      </c>
      <c r="E1703" s="52">
        <f>IF('M5 Sparkling Water &amp; Soda'!J497="","",'M5 Sparkling Water &amp; Soda'!J497)</f>
        <v/>
      </c>
      <c r="F1703" s="50">
        <f>IF('M5 Sparkling Water &amp; Soda'!K497="","",'M5 Sparkling Water &amp; Soda'!K497)</f>
        <v/>
      </c>
      <c r="G1703" s="49">
        <f>IF('M5 Sparkling Water &amp; Soda'!AM497="","",'M5 Sparkling Water &amp; Soda'!AM497)</f>
        <v/>
      </c>
      <c r="H1703" s="50">
        <f>IF('M5 Sparkling Water &amp; Soda'!N497="","",'M5 Sparkling Water &amp; Soda'!N497)</f>
        <v/>
      </c>
      <c r="I1703" s="34">
        <f>IF('M5 Sparkling Water &amp; Soda'!AJ497="","",'M5 Sparkling Water &amp; Soda'!AJ497)</f>
        <v/>
      </c>
      <c r="J1703" s="34" t="inlineStr">
        <is>
          <t>Capture live promo to assess.</t>
        </is>
      </c>
    </row>
    <row r="1704" ht="28" customHeight="1">
      <c r="A1704" s="34" t="inlineStr">
        <is>
          <t>Nixie</t>
        </is>
      </c>
      <c r="B1704" s="34" t="inlineStr">
        <is>
          <t>Nixie Organic Sparkling Water | Blackberry Mint | 15 pack 355mL</t>
        </is>
      </c>
      <c r="C1704" s="34" t="inlineStr">
        <is>
          <t>5) Sparkling water &amp; soda</t>
        </is>
      </c>
      <c r="D1704" s="49">
        <f>IF('M5 Sparkling Water &amp; Soda'!F498="","",'M5 Sparkling Water &amp; Soda'!F498)</f>
        <v/>
      </c>
      <c r="E1704" s="52">
        <f>IF('M5 Sparkling Water &amp; Soda'!J498="","",'M5 Sparkling Water &amp; Soda'!J498)</f>
        <v/>
      </c>
      <c r="F1704" s="50">
        <f>IF('M5 Sparkling Water &amp; Soda'!K498="","",'M5 Sparkling Water &amp; Soda'!K498)</f>
        <v/>
      </c>
      <c r="G1704" s="49">
        <f>IF('M5 Sparkling Water &amp; Soda'!AM498="","",'M5 Sparkling Water &amp; Soda'!AM498)</f>
        <v/>
      </c>
      <c r="H1704" s="50">
        <f>IF('M5 Sparkling Water &amp; Soda'!N498="","",'M5 Sparkling Water &amp; Soda'!N498)</f>
        <v/>
      </c>
      <c r="I1704" s="34">
        <f>IF('M5 Sparkling Water &amp; Soda'!AJ498="","",'M5 Sparkling Water &amp; Soda'!AJ498)</f>
        <v/>
      </c>
      <c r="J1704" s="34" t="inlineStr">
        <is>
          <t>Capture live promo to assess.</t>
        </is>
      </c>
    </row>
    <row r="1705" ht="28" customHeight="1">
      <c r="A1705" s="34" t="inlineStr">
        <is>
          <t>Nixie</t>
        </is>
      </c>
      <c r="B1705" s="34" t="inlineStr">
        <is>
          <t>Nixie Organic Sparkling Water | Blackberry Mint | 18 pack 355mL</t>
        </is>
      </c>
      <c r="C1705" s="34" t="inlineStr">
        <is>
          <t>5) Sparkling water &amp; soda</t>
        </is>
      </c>
      <c r="D1705" s="49">
        <f>IF('M5 Sparkling Water &amp; Soda'!F499="","",'M5 Sparkling Water &amp; Soda'!F499)</f>
        <v/>
      </c>
      <c r="E1705" s="52">
        <f>IF('M5 Sparkling Water &amp; Soda'!J499="","",'M5 Sparkling Water &amp; Soda'!J499)</f>
        <v/>
      </c>
      <c r="F1705" s="50">
        <f>IF('M5 Sparkling Water &amp; Soda'!K499="","",'M5 Sparkling Water &amp; Soda'!K499)</f>
        <v/>
      </c>
      <c r="G1705" s="49">
        <f>IF('M5 Sparkling Water &amp; Soda'!AM499="","",'M5 Sparkling Water &amp; Soda'!AM499)</f>
        <v/>
      </c>
      <c r="H1705" s="50">
        <f>IF('M5 Sparkling Water &amp; Soda'!N499="","",'M5 Sparkling Water &amp; Soda'!N499)</f>
        <v/>
      </c>
      <c r="I1705" s="34">
        <f>IF('M5 Sparkling Water &amp; Soda'!AJ499="","",'M5 Sparkling Water &amp; Soda'!AJ499)</f>
        <v/>
      </c>
      <c r="J1705" s="34" t="inlineStr">
        <is>
          <t>Capture live promo to assess.</t>
        </is>
      </c>
    </row>
    <row r="1706" ht="28" customHeight="1">
      <c r="A1706" s="34" t="inlineStr">
        <is>
          <t>Nixie</t>
        </is>
      </c>
      <c r="B1706" s="34" t="inlineStr">
        <is>
          <t>Nixie Organic Sparkling Water | Blackberry Mint | 24 pack 355mL</t>
        </is>
      </c>
      <c r="C1706" s="34" t="inlineStr">
        <is>
          <t>5) Sparkling water &amp; soda</t>
        </is>
      </c>
      <c r="D1706" s="49">
        <f>IF('M5 Sparkling Water &amp; Soda'!F500="","",'M5 Sparkling Water &amp; Soda'!F500)</f>
        <v/>
      </c>
      <c r="E1706" s="52">
        <f>IF('M5 Sparkling Water &amp; Soda'!J500="","",'M5 Sparkling Water &amp; Soda'!J500)</f>
        <v/>
      </c>
      <c r="F1706" s="50">
        <f>IF('M5 Sparkling Water &amp; Soda'!K500="","",'M5 Sparkling Water &amp; Soda'!K500)</f>
        <v/>
      </c>
      <c r="G1706" s="49">
        <f>IF('M5 Sparkling Water &amp; Soda'!AM500="","",'M5 Sparkling Water &amp; Soda'!AM500)</f>
        <v/>
      </c>
      <c r="H1706" s="50">
        <f>IF('M5 Sparkling Water &amp; Soda'!N500="","",'M5 Sparkling Water &amp; Soda'!N500)</f>
        <v/>
      </c>
      <c r="I1706" s="34">
        <f>IF('M5 Sparkling Water &amp; Soda'!AJ500="","",'M5 Sparkling Water &amp; Soda'!AJ500)</f>
        <v/>
      </c>
      <c r="J1706" s="34" t="inlineStr">
        <is>
          <t>Capture live promo to assess.</t>
        </is>
      </c>
    </row>
    <row r="1707" ht="28" customHeight="1">
      <c r="A1707" s="34" t="inlineStr">
        <is>
          <t>Nixie</t>
        </is>
      </c>
      <c r="B1707" s="34" t="inlineStr">
        <is>
          <t>Nixie Organic Sparkling Water | Watermelon Mint | single 355mL</t>
        </is>
      </c>
      <c r="C1707" s="34" t="inlineStr">
        <is>
          <t>5) Sparkling water &amp; soda</t>
        </is>
      </c>
      <c r="D1707" s="49">
        <f>IF('M5 Sparkling Water &amp; Soda'!F501="","",'M5 Sparkling Water &amp; Soda'!F501)</f>
        <v/>
      </c>
      <c r="E1707" s="52">
        <f>IF('M5 Sparkling Water &amp; Soda'!J501="","",'M5 Sparkling Water &amp; Soda'!J501)</f>
        <v/>
      </c>
      <c r="F1707" s="50">
        <f>IF('M5 Sparkling Water &amp; Soda'!K501="","",'M5 Sparkling Water &amp; Soda'!K501)</f>
        <v/>
      </c>
      <c r="G1707" s="49">
        <f>IF('M5 Sparkling Water &amp; Soda'!AM501="","",'M5 Sparkling Water &amp; Soda'!AM501)</f>
        <v/>
      </c>
      <c r="H1707" s="50">
        <f>IF('M5 Sparkling Water &amp; Soda'!N501="","",'M5 Sparkling Water &amp; Soda'!N501)</f>
        <v/>
      </c>
      <c r="I1707" s="34">
        <f>IF('M5 Sparkling Water &amp; Soda'!AJ501="","",'M5 Sparkling Water &amp; Soda'!AJ501)</f>
        <v/>
      </c>
      <c r="J1707" s="34" t="inlineStr">
        <is>
          <t>Capture live promo to assess.</t>
        </is>
      </c>
    </row>
    <row r="1708" ht="28" customHeight="1">
      <c r="A1708" s="34" t="inlineStr">
        <is>
          <t>Nixie</t>
        </is>
      </c>
      <c r="B1708" s="34" t="inlineStr">
        <is>
          <t>Nixie Organic Sparkling Water | Watermelon Mint | 8 pack 355mL</t>
        </is>
      </c>
      <c r="C1708" s="34" t="inlineStr">
        <is>
          <t>5) Sparkling water &amp; soda</t>
        </is>
      </c>
      <c r="D1708" s="49">
        <f>IF('M5 Sparkling Water &amp; Soda'!F502="","",'M5 Sparkling Water &amp; Soda'!F502)</f>
        <v/>
      </c>
      <c r="E1708" s="52">
        <f>IF('M5 Sparkling Water &amp; Soda'!J502="","",'M5 Sparkling Water &amp; Soda'!J502)</f>
        <v/>
      </c>
      <c r="F1708" s="50">
        <f>IF('M5 Sparkling Water &amp; Soda'!K502="","",'M5 Sparkling Water &amp; Soda'!K502)</f>
        <v/>
      </c>
      <c r="G1708" s="49">
        <f>IF('M5 Sparkling Water &amp; Soda'!AM502="","",'M5 Sparkling Water &amp; Soda'!AM502)</f>
        <v/>
      </c>
      <c r="H1708" s="50">
        <f>IF('M5 Sparkling Water &amp; Soda'!N502="","",'M5 Sparkling Water &amp; Soda'!N502)</f>
        <v/>
      </c>
      <c r="I1708" s="34">
        <f>IF('M5 Sparkling Water &amp; Soda'!AJ502="","",'M5 Sparkling Water &amp; Soda'!AJ502)</f>
        <v/>
      </c>
      <c r="J1708" s="34" t="inlineStr">
        <is>
          <t>Capture live promo to assess.</t>
        </is>
      </c>
    </row>
    <row r="1709" ht="28" customHeight="1">
      <c r="A1709" s="34" t="inlineStr">
        <is>
          <t>Nixie</t>
        </is>
      </c>
      <c r="B1709" s="34" t="inlineStr">
        <is>
          <t>Nixie Organic Sparkling Water | Watermelon Mint | 12 pack 355mL</t>
        </is>
      </c>
      <c r="C1709" s="34" t="inlineStr">
        <is>
          <t>5) Sparkling water &amp; soda</t>
        </is>
      </c>
      <c r="D1709" s="49">
        <f>IF('M5 Sparkling Water &amp; Soda'!F503="","",'M5 Sparkling Water &amp; Soda'!F503)</f>
        <v/>
      </c>
      <c r="E1709" s="52">
        <f>IF('M5 Sparkling Water &amp; Soda'!J503="","",'M5 Sparkling Water &amp; Soda'!J503)</f>
        <v/>
      </c>
      <c r="F1709" s="50">
        <f>IF('M5 Sparkling Water &amp; Soda'!K503="","",'M5 Sparkling Water &amp; Soda'!K503)</f>
        <v/>
      </c>
      <c r="G1709" s="49">
        <f>IF('M5 Sparkling Water &amp; Soda'!AM503="","",'M5 Sparkling Water &amp; Soda'!AM503)</f>
        <v/>
      </c>
      <c r="H1709" s="50">
        <f>IF('M5 Sparkling Water &amp; Soda'!N503="","",'M5 Sparkling Water &amp; Soda'!N503)</f>
        <v/>
      </c>
      <c r="I1709" s="34">
        <f>IF('M5 Sparkling Water &amp; Soda'!AJ503="","",'M5 Sparkling Water &amp; Soda'!AJ503)</f>
        <v/>
      </c>
      <c r="J1709" s="34" t="inlineStr">
        <is>
          <t>Capture live promo to assess.</t>
        </is>
      </c>
    </row>
    <row r="1710" ht="28" customHeight="1">
      <c r="A1710" s="34" t="inlineStr">
        <is>
          <t>Nixie</t>
        </is>
      </c>
      <c r="B1710" s="34" t="inlineStr">
        <is>
          <t>Nixie Organic Sparkling Water | Watermelon Mint | 15 pack 355mL</t>
        </is>
      </c>
      <c r="C1710" s="34" t="inlineStr">
        <is>
          <t>5) Sparkling water &amp; soda</t>
        </is>
      </c>
      <c r="D1710" s="49">
        <f>IF('M5 Sparkling Water &amp; Soda'!F504="","",'M5 Sparkling Water &amp; Soda'!F504)</f>
        <v/>
      </c>
      <c r="E1710" s="52">
        <f>IF('M5 Sparkling Water &amp; Soda'!J504="","",'M5 Sparkling Water &amp; Soda'!J504)</f>
        <v/>
      </c>
      <c r="F1710" s="50">
        <f>IF('M5 Sparkling Water &amp; Soda'!K504="","",'M5 Sparkling Water &amp; Soda'!K504)</f>
        <v/>
      </c>
      <c r="G1710" s="49">
        <f>IF('M5 Sparkling Water &amp; Soda'!AM504="","",'M5 Sparkling Water &amp; Soda'!AM504)</f>
        <v/>
      </c>
      <c r="H1710" s="50">
        <f>IF('M5 Sparkling Water &amp; Soda'!N504="","",'M5 Sparkling Water &amp; Soda'!N504)</f>
        <v/>
      </c>
      <c r="I1710" s="34">
        <f>IF('M5 Sparkling Water &amp; Soda'!AJ504="","",'M5 Sparkling Water &amp; Soda'!AJ504)</f>
        <v/>
      </c>
      <c r="J1710" s="34" t="inlineStr">
        <is>
          <t>Capture live promo to assess.</t>
        </is>
      </c>
    </row>
    <row r="1711" ht="28" customHeight="1">
      <c r="A1711" s="34" t="inlineStr">
        <is>
          <t>Nixie</t>
        </is>
      </c>
      <c r="B1711" s="34" t="inlineStr">
        <is>
          <t>Nixie Organic Sparkling Water | Watermelon Mint | 18 pack 355mL</t>
        </is>
      </c>
      <c r="C1711" s="34" t="inlineStr">
        <is>
          <t>5) Sparkling water &amp; soda</t>
        </is>
      </c>
      <c r="D1711" s="49">
        <f>IF('M5 Sparkling Water &amp; Soda'!F505="","",'M5 Sparkling Water &amp; Soda'!F505)</f>
        <v/>
      </c>
      <c r="E1711" s="52">
        <f>IF('M5 Sparkling Water &amp; Soda'!J505="","",'M5 Sparkling Water &amp; Soda'!J505)</f>
        <v/>
      </c>
      <c r="F1711" s="50">
        <f>IF('M5 Sparkling Water &amp; Soda'!K505="","",'M5 Sparkling Water &amp; Soda'!K505)</f>
        <v/>
      </c>
      <c r="G1711" s="49">
        <f>IF('M5 Sparkling Water &amp; Soda'!AM505="","",'M5 Sparkling Water &amp; Soda'!AM505)</f>
        <v/>
      </c>
      <c r="H1711" s="50">
        <f>IF('M5 Sparkling Water &amp; Soda'!N505="","",'M5 Sparkling Water &amp; Soda'!N505)</f>
        <v/>
      </c>
      <c r="I1711" s="34">
        <f>IF('M5 Sparkling Water &amp; Soda'!AJ505="","",'M5 Sparkling Water &amp; Soda'!AJ505)</f>
        <v/>
      </c>
      <c r="J1711" s="34" t="inlineStr">
        <is>
          <t>Capture live promo to assess.</t>
        </is>
      </c>
    </row>
    <row r="1712" ht="28" customHeight="1">
      <c r="A1712" s="34" t="inlineStr">
        <is>
          <t>Nixie</t>
        </is>
      </c>
      <c r="B1712" s="34" t="inlineStr">
        <is>
          <t>Nixie Organic Sparkling Water | Watermelon Mint | 24 pack 355mL</t>
        </is>
      </c>
      <c r="C1712" s="34" t="inlineStr">
        <is>
          <t>5) Sparkling water &amp; soda</t>
        </is>
      </c>
      <c r="D1712" s="49">
        <f>IF('M5 Sparkling Water &amp; Soda'!F506="","",'M5 Sparkling Water &amp; Soda'!F506)</f>
        <v/>
      </c>
      <c r="E1712" s="52">
        <f>IF('M5 Sparkling Water &amp; Soda'!J506="","",'M5 Sparkling Water &amp; Soda'!J506)</f>
        <v/>
      </c>
      <c r="F1712" s="50">
        <f>IF('M5 Sparkling Water &amp; Soda'!K506="","",'M5 Sparkling Water &amp; Soda'!K506)</f>
        <v/>
      </c>
      <c r="G1712" s="49">
        <f>IF('M5 Sparkling Water &amp; Soda'!AM506="","",'M5 Sparkling Water &amp; Soda'!AM506)</f>
        <v/>
      </c>
      <c r="H1712" s="50">
        <f>IF('M5 Sparkling Water &amp; Soda'!N506="","",'M5 Sparkling Water &amp; Soda'!N506)</f>
        <v/>
      </c>
      <c r="I1712" s="34">
        <f>IF('M5 Sparkling Water &amp; Soda'!AJ506="","",'M5 Sparkling Water &amp; Soda'!AJ506)</f>
        <v/>
      </c>
      <c r="J1712" s="34" t="inlineStr">
        <is>
          <t>Capture live promo to assess.</t>
        </is>
      </c>
    </row>
    <row r="1713" ht="28" customHeight="1">
      <c r="A1713" s="34" t="inlineStr">
        <is>
          <t>Organika</t>
        </is>
      </c>
      <c r="B1713" s="34" t="inlineStr">
        <is>
          <t>Organika Sparkling Electrolyte (BENCHMARK) | Raspberry | single 355mL</t>
        </is>
      </c>
      <c r="C1713" s="34" t="inlineStr">
        <is>
          <t>1) Sparkling electrolyte / functional sparkling</t>
        </is>
      </c>
      <c r="D1713" s="49">
        <f>IF('M1 Sparkling Electrolyte'!F2="","",'M1 Sparkling Electrolyte'!F2)</f>
        <v/>
      </c>
      <c r="E1713" s="52">
        <f>IF('M1 Sparkling Electrolyte'!J2="","",'M1 Sparkling Electrolyte'!J2)</f>
        <v/>
      </c>
      <c r="F1713" s="50">
        <f>IF('M1 Sparkling Electrolyte'!K2="","",'M1 Sparkling Electrolyte'!K2)</f>
        <v/>
      </c>
      <c r="G1713" s="49">
        <f>IF('M1 Sparkling Electrolyte'!AM2="","",'M1 Sparkling Electrolyte'!AM2)</f>
        <v/>
      </c>
      <c r="H1713" s="50">
        <f>IF('M1 Sparkling Electrolyte'!N2="","",'M1 Sparkling Electrolyte'!N2)</f>
        <v/>
      </c>
      <c r="I1713" s="34">
        <f>IF('M1 Sparkling Electrolyte'!AJ2="","",'M1 Sparkling Electrolyte'!AJ2)</f>
        <v/>
      </c>
      <c r="J1713" s="34" t="inlineStr">
        <is>
          <t>Capture live promo to assess.</t>
        </is>
      </c>
    </row>
    <row r="1714" ht="28" customHeight="1">
      <c r="A1714" s="34" t="inlineStr">
        <is>
          <t>Organika</t>
        </is>
      </c>
      <c r="B1714" s="34" t="inlineStr">
        <is>
          <t>Organika Sparkling Electrolyte (BENCHMARK) | Raspberry | 4 pack 355mL</t>
        </is>
      </c>
      <c r="C1714" s="34" t="inlineStr">
        <is>
          <t>1) Sparkling electrolyte / functional sparkling</t>
        </is>
      </c>
      <c r="D1714" s="49">
        <f>IF('M1 Sparkling Electrolyte'!F3="","",'M1 Sparkling Electrolyte'!F3)</f>
        <v/>
      </c>
      <c r="E1714" s="52">
        <f>IF('M1 Sparkling Electrolyte'!J3="","",'M1 Sparkling Electrolyte'!J3)</f>
        <v/>
      </c>
      <c r="F1714" s="50">
        <f>IF('M1 Sparkling Electrolyte'!K3="","",'M1 Sparkling Electrolyte'!K3)</f>
        <v/>
      </c>
      <c r="G1714" s="49">
        <f>IF('M1 Sparkling Electrolyte'!AM3="","",'M1 Sparkling Electrolyte'!AM3)</f>
        <v/>
      </c>
      <c r="H1714" s="50">
        <f>IF('M1 Sparkling Electrolyte'!N3="","",'M1 Sparkling Electrolyte'!N3)</f>
        <v/>
      </c>
      <c r="I1714" s="34">
        <f>IF('M1 Sparkling Electrolyte'!AJ3="","",'M1 Sparkling Electrolyte'!AJ3)</f>
        <v/>
      </c>
      <c r="J1714" s="34" t="inlineStr">
        <is>
          <t>Capture live promo to assess.</t>
        </is>
      </c>
    </row>
    <row r="1715" ht="28" customHeight="1">
      <c r="A1715" s="34" t="inlineStr">
        <is>
          <t>Organika</t>
        </is>
      </c>
      <c r="B1715" s="34" t="inlineStr">
        <is>
          <t>Organika Sparkling Electrolyte (BENCHMARK) | Lime Lemon | single 355mL</t>
        </is>
      </c>
      <c r="C1715" s="34" t="inlineStr">
        <is>
          <t>1) Sparkling electrolyte / functional sparkling</t>
        </is>
      </c>
      <c r="D1715" s="49">
        <f>IF('M1 Sparkling Electrolyte'!F4="","",'M1 Sparkling Electrolyte'!F4)</f>
        <v/>
      </c>
      <c r="E1715" s="52">
        <f>IF('M1 Sparkling Electrolyte'!J4="","",'M1 Sparkling Electrolyte'!J4)</f>
        <v/>
      </c>
      <c r="F1715" s="50">
        <f>IF('M1 Sparkling Electrolyte'!K4="","",'M1 Sparkling Electrolyte'!K4)</f>
        <v/>
      </c>
      <c r="G1715" s="49">
        <f>IF('M1 Sparkling Electrolyte'!AM4="","",'M1 Sparkling Electrolyte'!AM4)</f>
        <v/>
      </c>
      <c r="H1715" s="50">
        <f>IF('M1 Sparkling Electrolyte'!N4="","",'M1 Sparkling Electrolyte'!N4)</f>
        <v/>
      </c>
      <c r="I1715" s="34">
        <f>IF('M1 Sparkling Electrolyte'!AJ4="","",'M1 Sparkling Electrolyte'!AJ4)</f>
        <v/>
      </c>
      <c r="J1715" s="34" t="inlineStr">
        <is>
          <t>Capture live promo to assess.</t>
        </is>
      </c>
    </row>
    <row r="1716" ht="28" customHeight="1">
      <c r="A1716" s="34" t="inlineStr">
        <is>
          <t>Organika</t>
        </is>
      </c>
      <c r="B1716" s="34" t="inlineStr">
        <is>
          <t>Organika Sparkling Electrolyte (BENCHMARK) | Lime Lemon | 4 pack 355mL</t>
        </is>
      </c>
      <c r="C1716" s="34" t="inlineStr">
        <is>
          <t>1) Sparkling electrolyte / functional sparkling</t>
        </is>
      </c>
      <c r="D1716" s="49">
        <f>IF('M1 Sparkling Electrolyte'!F5="","",'M1 Sparkling Electrolyte'!F5)</f>
        <v/>
      </c>
      <c r="E1716" s="52">
        <f>IF('M1 Sparkling Electrolyte'!J5="","",'M1 Sparkling Electrolyte'!J5)</f>
        <v/>
      </c>
      <c r="F1716" s="50">
        <f>IF('M1 Sparkling Electrolyte'!K5="","",'M1 Sparkling Electrolyte'!K5)</f>
        <v/>
      </c>
      <c r="G1716" s="49">
        <f>IF('M1 Sparkling Electrolyte'!AM5="","",'M1 Sparkling Electrolyte'!AM5)</f>
        <v/>
      </c>
      <c r="H1716" s="50">
        <f>IF('M1 Sparkling Electrolyte'!N5="","",'M1 Sparkling Electrolyte'!N5)</f>
        <v/>
      </c>
      <c r="I1716" s="34">
        <f>IF('M1 Sparkling Electrolyte'!AJ5="","",'M1 Sparkling Electrolyte'!AJ5)</f>
        <v/>
      </c>
      <c r="J1716" s="34" t="inlineStr">
        <is>
          <t>Capture live promo to assess.</t>
        </is>
      </c>
    </row>
    <row r="1717" ht="28" customHeight="1">
      <c r="A1717" s="34" t="inlineStr">
        <is>
          <t>Organika</t>
        </is>
      </c>
      <c r="B1717" s="34" t="inlineStr">
        <is>
          <t>Organika Sparkling Electrolyte (BENCHMARK) | Passion Fruit Pineapple | single 355mL</t>
        </is>
      </c>
      <c r="C1717" s="34" t="inlineStr">
        <is>
          <t>1) Sparkling electrolyte / functional sparkling</t>
        </is>
      </c>
      <c r="D1717" s="49">
        <f>IF('M1 Sparkling Electrolyte'!F6="","",'M1 Sparkling Electrolyte'!F6)</f>
        <v/>
      </c>
      <c r="E1717" s="52">
        <f>IF('M1 Sparkling Electrolyte'!J6="","",'M1 Sparkling Electrolyte'!J6)</f>
        <v/>
      </c>
      <c r="F1717" s="50">
        <f>IF('M1 Sparkling Electrolyte'!K6="","",'M1 Sparkling Electrolyte'!K6)</f>
        <v/>
      </c>
      <c r="G1717" s="49">
        <f>IF('M1 Sparkling Electrolyte'!AM6="","",'M1 Sparkling Electrolyte'!AM6)</f>
        <v/>
      </c>
      <c r="H1717" s="50">
        <f>IF('M1 Sparkling Electrolyte'!N6="","",'M1 Sparkling Electrolyte'!N6)</f>
        <v/>
      </c>
      <c r="I1717" s="34">
        <f>IF('M1 Sparkling Electrolyte'!AJ6="","",'M1 Sparkling Electrolyte'!AJ6)</f>
        <v/>
      </c>
      <c r="J1717" s="34" t="inlineStr">
        <is>
          <t>Capture live promo to assess.</t>
        </is>
      </c>
    </row>
    <row r="1718" ht="28" customHeight="1">
      <c r="A1718" s="34" t="inlineStr">
        <is>
          <t>Organika</t>
        </is>
      </c>
      <c r="B1718" s="34" t="inlineStr">
        <is>
          <t>Organika Sparkling Electrolyte (BENCHMARK) | Passion Fruit Pineapple | 4 pack 355mL</t>
        </is>
      </c>
      <c r="C1718" s="34" t="inlineStr">
        <is>
          <t>1) Sparkling electrolyte / functional sparkling</t>
        </is>
      </c>
      <c r="D1718" s="49">
        <f>IF('M1 Sparkling Electrolyte'!F7="","",'M1 Sparkling Electrolyte'!F7)</f>
        <v/>
      </c>
      <c r="E1718" s="52">
        <f>IF('M1 Sparkling Electrolyte'!J7="","",'M1 Sparkling Electrolyte'!J7)</f>
        <v/>
      </c>
      <c r="F1718" s="50">
        <f>IF('M1 Sparkling Electrolyte'!K7="","",'M1 Sparkling Electrolyte'!K7)</f>
        <v/>
      </c>
      <c r="G1718" s="49">
        <f>IF('M1 Sparkling Electrolyte'!AM7="","",'M1 Sparkling Electrolyte'!AM7)</f>
        <v/>
      </c>
      <c r="H1718" s="50">
        <f>IF('M1 Sparkling Electrolyte'!N7="","",'M1 Sparkling Electrolyte'!N7)</f>
        <v/>
      </c>
      <c r="I1718" s="34">
        <f>IF('M1 Sparkling Electrolyte'!AJ7="","",'M1 Sparkling Electrolyte'!AJ7)</f>
        <v/>
      </c>
      <c r="J1718" s="34" t="inlineStr">
        <is>
          <t>Capture live promo to assess.</t>
        </is>
      </c>
    </row>
    <row r="1719" ht="28" customHeight="1">
      <c r="A1719" s="34" t="inlineStr">
        <is>
          <t>Sparkling Ice</t>
        </is>
      </c>
      <c r="B1719" s="34" t="inlineStr">
        <is>
          <t>Sparkling Ice (+ Antioxidants &amp; Vitamins) | Black Raspberry | single 503mL</t>
        </is>
      </c>
      <c r="C1719" s="34" t="inlineStr">
        <is>
          <t>1) Sparkling electrolyte / functional sparkling</t>
        </is>
      </c>
      <c r="D1719" s="49">
        <f>IF('M1 Sparkling Electrolyte'!F8="","",'M1 Sparkling Electrolyte'!F8)</f>
        <v/>
      </c>
      <c r="E1719" s="52">
        <f>IF('M1 Sparkling Electrolyte'!J8="","",'M1 Sparkling Electrolyte'!J8)</f>
        <v/>
      </c>
      <c r="F1719" s="50">
        <f>IF('M1 Sparkling Electrolyte'!K8="","",'M1 Sparkling Electrolyte'!K8)</f>
        <v/>
      </c>
      <c r="G1719" s="49">
        <f>IF('M1 Sparkling Electrolyte'!AM8="","",'M1 Sparkling Electrolyte'!AM8)</f>
        <v/>
      </c>
      <c r="H1719" s="50">
        <f>IF('M1 Sparkling Electrolyte'!N8="","",'M1 Sparkling Electrolyte'!N8)</f>
        <v/>
      </c>
      <c r="I1719" s="34">
        <f>IF('M1 Sparkling Electrolyte'!AJ8="","",'M1 Sparkling Electrolyte'!AJ8)</f>
        <v/>
      </c>
      <c r="J1719" s="34" t="inlineStr">
        <is>
          <t>Capture live promo to assess.</t>
        </is>
      </c>
    </row>
    <row r="1720" ht="28" customHeight="1">
      <c r="A1720" s="34" t="inlineStr">
        <is>
          <t>Sparkling Ice</t>
        </is>
      </c>
      <c r="B1720" s="34" t="inlineStr">
        <is>
          <t>Sparkling Ice (+ Antioxidants &amp; Vitamins) | Black Raspberry | 8 pack 503mL</t>
        </is>
      </c>
      <c r="C1720" s="34" t="inlineStr">
        <is>
          <t>1) Sparkling electrolyte / functional sparkling</t>
        </is>
      </c>
      <c r="D1720" s="49">
        <f>IF('M1 Sparkling Electrolyte'!F9="","",'M1 Sparkling Electrolyte'!F9)</f>
        <v/>
      </c>
      <c r="E1720" s="52">
        <f>IF('M1 Sparkling Electrolyte'!J9="","",'M1 Sparkling Electrolyte'!J9)</f>
        <v/>
      </c>
      <c r="F1720" s="50">
        <f>IF('M1 Sparkling Electrolyte'!K9="","",'M1 Sparkling Electrolyte'!K9)</f>
        <v/>
      </c>
      <c r="G1720" s="49">
        <f>IF('M1 Sparkling Electrolyte'!AM9="","",'M1 Sparkling Electrolyte'!AM9)</f>
        <v/>
      </c>
      <c r="H1720" s="50">
        <f>IF('M1 Sparkling Electrolyte'!N9="","",'M1 Sparkling Electrolyte'!N9)</f>
        <v/>
      </c>
      <c r="I1720" s="34">
        <f>IF('M1 Sparkling Electrolyte'!AJ9="","",'M1 Sparkling Electrolyte'!AJ9)</f>
        <v/>
      </c>
      <c r="J1720" s="34" t="inlineStr">
        <is>
          <t>Capture live promo to assess.</t>
        </is>
      </c>
    </row>
    <row r="1721" ht="28" customHeight="1">
      <c r="A1721" s="34" t="inlineStr">
        <is>
          <t>Sparkling Ice</t>
        </is>
      </c>
      <c r="B1721" s="34" t="inlineStr">
        <is>
          <t>Sparkling Ice (+ Antioxidants &amp; Vitamins) | Black Raspberry | 12 pack 503mL</t>
        </is>
      </c>
      <c r="C1721" s="34" t="inlineStr">
        <is>
          <t>1) Sparkling electrolyte / functional sparkling</t>
        </is>
      </c>
      <c r="D1721" s="49">
        <f>IF('M1 Sparkling Electrolyte'!F10="","",'M1 Sparkling Electrolyte'!F10)</f>
        <v/>
      </c>
      <c r="E1721" s="52">
        <f>IF('M1 Sparkling Electrolyte'!J10="","",'M1 Sparkling Electrolyte'!J10)</f>
        <v/>
      </c>
      <c r="F1721" s="50">
        <f>IF('M1 Sparkling Electrolyte'!K10="","",'M1 Sparkling Electrolyte'!K10)</f>
        <v/>
      </c>
      <c r="G1721" s="49">
        <f>IF('M1 Sparkling Electrolyte'!AM10="","",'M1 Sparkling Electrolyte'!AM10)</f>
        <v/>
      </c>
      <c r="H1721" s="50">
        <f>IF('M1 Sparkling Electrolyte'!N10="","",'M1 Sparkling Electrolyte'!N10)</f>
        <v/>
      </c>
      <c r="I1721" s="34">
        <f>IF('M1 Sparkling Electrolyte'!AJ10="","",'M1 Sparkling Electrolyte'!AJ10)</f>
        <v/>
      </c>
      <c r="J1721" s="34" t="inlineStr">
        <is>
          <t>Capture live promo to assess.</t>
        </is>
      </c>
    </row>
    <row r="1722" ht="28" customHeight="1">
      <c r="A1722" s="34" t="inlineStr">
        <is>
          <t>Sparkling Ice</t>
        </is>
      </c>
      <c r="B1722" s="34" t="inlineStr">
        <is>
          <t>Sparkling Ice (+ Antioxidants &amp; Vitamins) | Black Raspberry | 18 pack 503mL</t>
        </is>
      </c>
      <c r="C1722" s="34" t="inlineStr">
        <is>
          <t>1) Sparkling electrolyte / functional sparkling</t>
        </is>
      </c>
      <c r="D1722" s="49">
        <f>IF('M1 Sparkling Electrolyte'!F11="","",'M1 Sparkling Electrolyte'!F11)</f>
        <v/>
      </c>
      <c r="E1722" s="52">
        <f>IF('M1 Sparkling Electrolyte'!J11="","",'M1 Sparkling Electrolyte'!J11)</f>
        <v/>
      </c>
      <c r="F1722" s="50">
        <f>IF('M1 Sparkling Electrolyte'!K11="","",'M1 Sparkling Electrolyte'!K11)</f>
        <v/>
      </c>
      <c r="G1722" s="49">
        <f>IF('M1 Sparkling Electrolyte'!AM11="","",'M1 Sparkling Electrolyte'!AM11)</f>
        <v/>
      </c>
      <c r="H1722" s="50">
        <f>IF('M1 Sparkling Electrolyte'!N11="","",'M1 Sparkling Electrolyte'!N11)</f>
        <v/>
      </c>
      <c r="I1722" s="34">
        <f>IF('M1 Sparkling Electrolyte'!AJ11="","",'M1 Sparkling Electrolyte'!AJ11)</f>
        <v/>
      </c>
      <c r="J1722" s="34" t="inlineStr">
        <is>
          <t>Capture live promo to assess.</t>
        </is>
      </c>
    </row>
    <row r="1723" ht="28" customHeight="1">
      <c r="A1723" s="34" t="inlineStr">
        <is>
          <t>Sparkling Ice</t>
        </is>
      </c>
      <c r="B1723" s="34" t="inlineStr">
        <is>
          <t>Sparkling Ice (+ Antioxidants &amp; Vitamins) | Black Raspberry | 24 pack 503mL</t>
        </is>
      </c>
      <c r="C1723" s="34" t="inlineStr">
        <is>
          <t>1) Sparkling electrolyte / functional sparkling</t>
        </is>
      </c>
      <c r="D1723" s="49">
        <f>IF('M1 Sparkling Electrolyte'!F12="","",'M1 Sparkling Electrolyte'!F12)</f>
        <v/>
      </c>
      <c r="E1723" s="52">
        <f>IF('M1 Sparkling Electrolyte'!J12="","",'M1 Sparkling Electrolyte'!J12)</f>
        <v/>
      </c>
      <c r="F1723" s="50">
        <f>IF('M1 Sparkling Electrolyte'!K12="","",'M1 Sparkling Electrolyte'!K12)</f>
        <v/>
      </c>
      <c r="G1723" s="49">
        <f>IF('M1 Sparkling Electrolyte'!AM12="","",'M1 Sparkling Electrolyte'!AM12)</f>
        <v/>
      </c>
      <c r="H1723" s="50">
        <f>IF('M1 Sparkling Electrolyte'!N12="","",'M1 Sparkling Electrolyte'!N12)</f>
        <v/>
      </c>
      <c r="I1723" s="34">
        <f>IF('M1 Sparkling Electrolyte'!AJ12="","",'M1 Sparkling Electrolyte'!AJ12)</f>
        <v/>
      </c>
      <c r="J1723" s="34" t="inlineStr">
        <is>
          <t>Capture live promo to assess.</t>
        </is>
      </c>
    </row>
    <row r="1724" ht="28" customHeight="1">
      <c r="A1724" s="34" t="inlineStr">
        <is>
          <t>Sparkling Ice</t>
        </is>
      </c>
      <c r="B1724" s="34" t="inlineStr">
        <is>
          <t>Sparkling Ice (+ Antioxidants &amp; Vitamins) | Cherry Limeade | single 503mL</t>
        </is>
      </c>
      <c r="C1724" s="34" t="inlineStr">
        <is>
          <t>1) Sparkling electrolyte / functional sparkling</t>
        </is>
      </c>
      <c r="D1724" s="49">
        <f>IF('M1 Sparkling Electrolyte'!F13="","",'M1 Sparkling Electrolyte'!F13)</f>
        <v/>
      </c>
      <c r="E1724" s="52">
        <f>IF('M1 Sparkling Electrolyte'!J13="","",'M1 Sparkling Electrolyte'!J13)</f>
        <v/>
      </c>
      <c r="F1724" s="50">
        <f>IF('M1 Sparkling Electrolyte'!K13="","",'M1 Sparkling Electrolyte'!K13)</f>
        <v/>
      </c>
      <c r="G1724" s="49">
        <f>IF('M1 Sparkling Electrolyte'!AM13="","",'M1 Sparkling Electrolyte'!AM13)</f>
        <v/>
      </c>
      <c r="H1724" s="50">
        <f>IF('M1 Sparkling Electrolyte'!N13="","",'M1 Sparkling Electrolyte'!N13)</f>
        <v/>
      </c>
      <c r="I1724" s="34">
        <f>IF('M1 Sparkling Electrolyte'!AJ13="","",'M1 Sparkling Electrolyte'!AJ13)</f>
        <v/>
      </c>
      <c r="J1724" s="34" t="inlineStr">
        <is>
          <t>Capture live promo to assess.</t>
        </is>
      </c>
    </row>
    <row r="1725" ht="28" customHeight="1">
      <c r="A1725" s="34" t="inlineStr">
        <is>
          <t>Sparkling Ice</t>
        </is>
      </c>
      <c r="B1725" s="34" t="inlineStr">
        <is>
          <t>Sparkling Ice (+ Antioxidants &amp; Vitamins) | Cherry Limeade | 8 pack 503mL</t>
        </is>
      </c>
      <c r="C1725" s="34" t="inlineStr">
        <is>
          <t>1) Sparkling electrolyte / functional sparkling</t>
        </is>
      </c>
      <c r="D1725" s="49">
        <f>IF('M1 Sparkling Electrolyte'!F14="","",'M1 Sparkling Electrolyte'!F14)</f>
        <v/>
      </c>
      <c r="E1725" s="52">
        <f>IF('M1 Sparkling Electrolyte'!J14="","",'M1 Sparkling Electrolyte'!J14)</f>
        <v/>
      </c>
      <c r="F1725" s="50">
        <f>IF('M1 Sparkling Electrolyte'!K14="","",'M1 Sparkling Electrolyte'!K14)</f>
        <v/>
      </c>
      <c r="G1725" s="49">
        <f>IF('M1 Sparkling Electrolyte'!AM14="","",'M1 Sparkling Electrolyte'!AM14)</f>
        <v/>
      </c>
      <c r="H1725" s="50">
        <f>IF('M1 Sparkling Electrolyte'!N14="","",'M1 Sparkling Electrolyte'!N14)</f>
        <v/>
      </c>
      <c r="I1725" s="34">
        <f>IF('M1 Sparkling Electrolyte'!AJ14="","",'M1 Sparkling Electrolyte'!AJ14)</f>
        <v/>
      </c>
      <c r="J1725" s="34" t="inlineStr">
        <is>
          <t>Capture live promo to assess.</t>
        </is>
      </c>
    </row>
    <row r="1726" ht="28" customHeight="1">
      <c r="A1726" s="34" t="inlineStr">
        <is>
          <t>Sparkling Ice</t>
        </is>
      </c>
      <c r="B1726" s="34" t="inlineStr">
        <is>
          <t>Sparkling Ice (+ Antioxidants &amp; Vitamins) | Cherry Limeade | 12 pack 503mL</t>
        </is>
      </c>
      <c r="C1726" s="34" t="inlineStr">
        <is>
          <t>1) Sparkling electrolyte / functional sparkling</t>
        </is>
      </c>
      <c r="D1726" s="49">
        <f>IF('M1 Sparkling Electrolyte'!F15="","",'M1 Sparkling Electrolyte'!F15)</f>
        <v/>
      </c>
      <c r="E1726" s="52">
        <f>IF('M1 Sparkling Electrolyte'!J15="","",'M1 Sparkling Electrolyte'!J15)</f>
        <v/>
      </c>
      <c r="F1726" s="50">
        <f>IF('M1 Sparkling Electrolyte'!K15="","",'M1 Sparkling Electrolyte'!K15)</f>
        <v/>
      </c>
      <c r="G1726" s="49">
        <f>IF('M1 Sparkling Electrolyte'!AM15="","",'M1 Sparkling Electrolyte'!AM15)</f>
        <v/>
      </c>
      <c r="H1726" s="50">
        <f>IF('M1 Sparkling Electrolyte'!N15="","",'M1 Sparkling Electrolyte'!N15)</f>
        <v/>
      </c>
      <c r="I1726" s="34">
        <f>IF('M1 Sparkling Electrolyte'!AJ15="","",'M1 Sparkling Electrolyte'!AJ15)</f>
        <v/>
      </c>
      <c r="J1726" s="34" t="inlineStr">
        <is>
          <t>Capture live promo to assess.</t>
        </is>
      </c>
    </row>
    <row r="1727" ht="28" customHeight="1">
      <c r="A1727" s="34" t="inlineStr">
        <is>
          <t>Sparkling Ice</t>
        </is>
      </c>
      <c r="B1727" s="34" t="inlineStr">
        <is>
          <t>Sparkling Ice (+ Antioxidants &amp; Vitamins) | Cherry Limeade | 18 pack 503mL</t>
        </is>
      </c>
      <c r="C1727" s="34" t="inlineStr">
        <is>
          <t>1) Sparkling electrolyte / functional sparkling</t>
        </is>
      </c>
      <c r="D1727" s="49">
        <f>IF('M1 Sparkling Electrolyte'!F16="","",'M1 Sparkling Electrolyte'!F16)</f>
        <v/>
      </c>
      <c r="E1727" s="52">
        <f>IF('M1 Sparkling Electrolyte'!J16="","",'M1 Sparkling Electrolyte'!J16)</f>
        <v/>
      </c>
      <c r="F1727" s="50">
        <f>IF('M1 Sparkling Electrolyte'!K16="","",'M1 Sparkling Electrolyte'!K16)</f>
        <v/>
      </c>
      <c r="G1727" s="49">
        <f>IF('M1 Sparkling Electrolyte'!AM16="","",'M1 Sparkling Electrolyte'!AM16)</f>
        <v/>
      </c>
      <c r="H1727" s="50">
        <f>IF('M1 Sparkling Electrolyte'!N16="","",'M1 Sparkling Electrolyte'!N16)</f>
        <v/>
      </c>
      <c r="I1727" s="34">
        <f>IF('M1 Sparkling Electrolyte'!AJ16="","",'M1 Sparkling Electrolyte'!AJ16)</f>
        <v/>
      </c>
      <c r="J1727" s="34" t="inlineStr">
        <is>
          <t>Capture live promo to assess.</t>
        </is>
      </c>
    </row>
    <row r="1728" ht="28" customHeight="1">
      <c r="A1728" s="34" t="inlineStr">
        <is>
          <t>Sparkling Ice</t>
        </is>
      </c>
      <c r="B1728" s="34" t="inlineStr">
        <is>
          <t>Sparkling Ice (+ Antioxidants &amp; Vitamins) | Cherry Limeade | 24 pack 503mL</t>
        </is>
      </c>
      <c r="C1728" s="34" t="inlineStr">
        <is>
          <t>1) Sparkling electrolyte / functional sparkling</t>
        </is>
      </c>
      <c r="D1728" s="49">
        <f>IF('M1 Sparkling Electrolyte'!F17="","",'M1 Sparkling Electrolyte'!F17)</f>
        <v/>
      </c>
      <c r="E1728" s="52">
        <f>IF('M1 Sparkling Electrolyte'!J17="","",'M1 Sparkling Electrolyte'!J17)</f>
        <v/>
      </c>
      <c r="F1728" s="50">
        <f>IF('M1 Sparkling Electrolyte'!K17="","",'M1 Sparkling Electrolyte'!K17)</f>
        <v/>
      </c>
      <c r="G1728" s="49">
        <f>IF('M1 Sparkling Electrolyte'!AM17="","",'M1 Sparkling Electrolyte'!AM17)</f>
        <v/>
      </c>
      <c r="H1728" s="50">
        <f>IF('M1 Sparkling Electrolyte'!N17="","",'M1 Sparkling Electrolyte'!N17)</f>
        <v/>
      </c>
      <c r="I1728" s="34">
        <f>IF('M1 Sparkling Electrolyte'!AJ17="","",'M1 Sparkling Electrolyte'!AJ17)</f>
        <v/>
      </c>
      <c r="J1728" s="34" t="inlineStr">
        <is>
          <t>Capture live promo to assess.</t>
        </is>
      </c>
    </row>
    <row r="1729" ht="28" customHeight="1">
      <c r="A1729" s="34" t="inlineStr">
        <is>
          <t>Sparkling Ice</t>
        </is>
      </c>
      <c r="B1729" s="34" t="inlineStr">
        <is>
          <t>Sparkling Ice (+ Antioxidants &amp; Vitamins) | Orange Mango | single 503mL</t>
        </is>
      </c>
      <c r="C1729" s="34" t="inlineStr">
        <is>
          <t>1) Sparkling electrolyte / functional sparkling</t>
        </is>
      </c>
      <c r="D1729" s="49">
        <f>IF('M1 Sparkling Electrolyte'!F18="","",'M1 Sparkling Electrolyte'!F18)</f>
        <v/>
      </c>
      <c r="E1729" s="52">
        <f>IF('M1 Sparkling Electrolyte'!J18="","",'M1 Sparkling Electrolyte'!J18)</f>
        <v/>
      </c>
      <c r="F1729" s="50">
        <f>IF('M1 Sparkling Electrolyte'!K18="","",'M1 Sparkling Electrolyte'!K18)</f>
        <v/>
      </c>
      <c r="G1729" s="49">
        <f>IF('M1 Sparkling Electrolyte'!AM18="","",'M1 Sparkling Electrolyte'!AM18)</f>
        <v/>
      </c>
      <c r="H1729" s="50">
        <f>IF('M1 Sparkling Electrolyte'!N18="","",'M1 Sparkling Electrolyte'!N18)</f>
        <v/>
      </c>
      <c r="I1729" s="34">
        <f>IF('M1 Sparkling Electrolyte'!AJ18="","",'M1 Sparkling Electrolyte'!AJ18)</f>
        <v/>
      </c>
      <c r="J1729" s="34" t="inlineStr">
        <is>
          <t>Capture live promo to assess.</t>
        </is>
      </c>
    </row>
    <row r="1730" ht="28" customHeight="1">
      <c r="A1730" s="34" t="inlineStr">
        <is>
          <t>Sparkling Ice</t>
        </is>
      </c>
      <c r="B1730" s="34" t="inlineStr">
        <is>
          <t>Sparkling Ice (+ Antioxidants &amp; Vitamins) | Orange Mango | 8 pack 503mL</t>
        </is>
      </c>
      <c r="C1730" s="34" t="inlineStr">
        <is>
          <t>1) Sparkling electrolyte / functional sparkling</t>
        </is>
      </c>
      <c r="D1730" s="49">
        <f>IF('M1 Sparkling Electrolyte'!F19="","",'M1 Sparkling Electrolyte'!F19)</f>
        <v/>
      </c>
      <c r="E1730" s="52">
        <f>IF('M1 Sparkling Electrolyte'!J19="","",'M1 Sparkling Electrolyte'!J19)</f>
        <v/>
      </c>
      <c r="F1730" s="50">
        <f>IF('M1 Sparkling Electrolyte'!K19="","",'M1 Sparkling Electrolyte'!K19)</f>
        <v/>
      </c>
      <c r="G1730" s="49">
        <f>IF('M1 Sparkling Electrolyte'!AM19="","",'M1 Sparkling Electrolyte'!AM19)</f>
        <v/>
      </c>
      <c r="H1730" s="50">
        <f>IF('M1 Sparkling Electrolyte'!N19="","",'M1 Sparkling Electrolyte'!N19)</f>
        <v/>
      </c>
      <c r="I1730" s="34">
        <f>IF('M1 Sparkling Electrolyte'!AJ19="","",'M1 Sparkling Electrolyte'!AJ19)</f>
        <v/>
      </c>
      <c r="J1730" s="34" t="inlineStr">
        <is>
          <t>Capture live promo to assess.</t>
        </is>
      </c>
    </row>
    <row r="1731" ht="28" customHeight="1">
      <c r="A1731" s="34" t="inlineStr">
        <is>
          <t>Sparkling Ice</t>
        </is>
      </c>
      <c r="B1731" s="34" t="inlineStr">
        <is>
          <t>Sparkling Ice (+ Antioxidants &amp; Vitamins) | Orange Mango | 12 pack 503mL</t>
        </is>
      </c>
      <c r="C1731" s="34" t="inlineStr">
        <is>
          <t>1) Sparkling electrolyte / functional sparkling</t>
        </is>
      </c>
      <c r="D1731" s="49">
        <f>IF('M1 Sparkling Electrolyte'!F20="","",'M1 Sparkling Electrolyte'!F20)</f>
        <v/>
      </c>
      <c r="E1731" s="52">
        <f>IF('M1 Sparkling Electrolyte'!J20="","",'M1 Sparkling Electrolyte'!J20)</f>
        <v/>
      </c>
      <c r="F1731" s="50">
        <f>IF('M1 Sparkling Electrolyte'!K20="","",'M1 Sparkling Electrolyte'!K20)</f>
        <v/>
      </c>
      <c r="G1731" s="49">
        <f>IF('M1 Sparkling Electrolyte'!AM20="","",'M1 Sparkling Electrolyte'!AM20)</f>
        <v/>
      </c>
      <c r="H1731" s="50">
        <f>IF('M1 Sparkling Electrolyte'!N20="","",'M1 Sparkling Electrolyte'!N20)</f>
        <v/>
      </c>
      <c r="I1731" s="34">
        <f>IF('M1 Sparkling Electrolyte'!AJ20="","",'M1 Sparkling Electrolyte'!AJ20)</f>
        <v/>
      </c>
      <c r="J1731" s="34" t="inlineStr">
        <is>
          <t>Capture live promo to assess.</t>
        </is>
      </c>
    </row>
    <row r="1732" ht="28" customHeight="1">
      <c r="A1732" s="34" t="inlineStr">
        <is>
          <t>Sparkling Ice</t>
        </is>
      </c>
      <c r="B1732" s="34" t="inlineStr">
        <is>
          <t>Sparkling Ice (+ Antioxidants &amp; Vitamins) | Orange Mango | 18 pack 503mL</t>
        </is>
      </c>
      <c r="C1732" s="34" t="inlineStr">
        <is>
          <t>1) Sparkling electrolyte / functional sparkling</t>
        </is>
      </c>
      <c r="D1732" s="49">
        <f>IF('M1 Sparkling Electrolyte'!F21="","",'M1 Sparkling Electrolyte'!F21)</f>
        <v/>
      </c>
      <c r="E1732" s="52">
        <f>IF('M1 Sparkling Electrolyte'!J21="","",'M1 Sparkling Electrolyte'!J21)</f>
        <v/>
      </c>
      <c r="F1732" s="50">
        <f>IF('M1 Sparkling Electrolyte'!K21="","",'M1 Sparkling Electrolyte'!K21)</f>
        <v/>
      </c>
      <c r="G1732" s="49">
        <f>IF('M1 Sparkling Electrolyte'!AM21="","",'M1 Sparkling Electrolyte'!AM21)</f>
        <v/>
      </c>
      <c r="H1732" s="50">
        <f>IF('M1 Sparkling Electrolyte'!N21="","",'M1 Sparkling Electrolyte'!N21)</f>
        <v/>
      </c>
      <c r="I1732" s="34">
        <f>IF('M1 Sparkling Electrolyte'!AJ21="","",'M1 Sparkling Electrolyte'!AJ21)</f>
        <v/>
      </c>
      <c r="J1732" s="34" t="inlineStr">
        <is>
          <t>Capture live promo to assess.</t>
        </is>
      </c>
    </row>
    <row r="1733" ht="28" customHeight="1">
      <c r="A1733" s="34" t="inlineStr">
        <is>
          <t>Sparkling Ice</t>
        </is>
      </c>
      <c r="B1733" s="34" t="inlineStr">
        <is>
          <t>Sparkling Ice (+ Antioxidants &amp; Vitamins) | Orange Mango | 24 pack 503mL</t>
        </is>
      </c>
      <c r="C1733" s="34" t="inlineStr">
        <is>
          <t>1) Sparkling electrolyte / functional sparkling</t>
        </is>
      </c>
      <c r="D1733" s="49">
        <f>IF('M1 Sparkling Electrolyte'!F22="","",'M1 Sparkling Electrolyte'!F22)</f>
        <v/>
      </c>
      <c r="E1733" s="52">
        <f>IF('M1 Sparkling Electrolyte'!J22="","",'M1 Sparkling Electrolyte'!J22)</f>
        <v/>
      </c>
      <c r="F1733" s="50">
        <f>IF('M1 Sparkling Electrolyte'!K22="","",'M1 Sparkling Electrolyte'!K22)</f>
        <v/>
      </c>
      <c r="G1733" s="49">
        <f>IF('M1 Sparkling Electrolyte'!AM22="","",'M1 Sparkling Electrolyte'!AM22)</f>
        <v/>
      </c>
      <c r="H1733" s="50">
        <f>IF('M1 Sparkling Electrolyte'!N22="","",'M1 Sparkling Electrolyte'!N22)</f>
        <v/>
      </c>
      <c r="I1733" s="34">
        <f>IF('M1 Sparkling Electrolyte'!AJ22="","",'M1 Sparkling Electrolyte'!AJ22)</f>
        <v/>
      </c>
      <c r="J1733" s="34" t="inlineStr">
        <is>
          <t>Capture live promo to assess.</t>
        </is>
      </c>
    </row>
    <row r="1734" ht="28" customHeight="1">
      <c r="A1734" s="34" t="inlineStr">
        <is>
          <t>Sparkling Ice</t>
        </is>
      </c>
      <c r="B1734" s="34" t="inlineStr">
        <is>
          <t>Sparkling Ice (+ Antioxidants &amp; Vitamins) | Kiwi Strawberry | single 503mL</t>
        </is>
      </c>
      <c r="C1734" s="34" t="inlineStr">
        <is>
          <t>1) Sparkling electrolyte / functional sparkling</t>
        </is>
      </c>
      <c r="D1734" s="49">
        <f>IF('M1 Sparkling Electrolyte'!F23="","",'M1 Sparkling Electrolyte'!F23)</f>
        <v/>
      </c>
      <c r="E1734" s="52">
        <f>IF('M1 Sparkling Electrolyte'!J23="","",'M1 Sparkling Electrolyte'!J23)</f>
        <v/>
      </c>
      <c r="F1734" s="50">
        <f>IF('M1 Sparkling Electrolyte'!K23="","",'M1 Sparkling Electrolyte'!K23)</f>
        <v/>
      </c>
      <c r="G1734" s="49">
        <f>IF('M1 Sparkling Electrolyte'!AM23="","",'M1 Sparkling Electrolyte'!AM23)</f>
        <v/>
      </c>
      <c r="H1734" s="50">
        <f>IF('M1 Sparkling Electrolyte'!N23="","",'M1 Sparkling Electrolyte'!N23)</f>
        <v/>
      </c>
      <c r="I1734" s="34">
        <f>IF('M1 Sparkling Electrolyte'!AJ23="","",'M1 Sparkling Electrolyte'!AJ23)</f>
        <v/>
      </c>
      <c r="J1734" s="34" t="inlineStr">
        <is>
          <t>Capture live promo to assess.</t>
        </is>
      </c>
    </row>
    <row r="1735" ht="28" customHeight="1">
      <c r="A1735" s="34" t="inlineStr">
        <is>
          <t>Sparkling Ice</t>
        </is>
      </c>
      <c r="B1735" s="34" t="inlineStr">
        <is>
          <t>Sparkling Ice (+ Antioxidants &amp; Vitamins) | Kiwi Strawberry | 8 pack 503mL</t>
        </is>
      </c>
      <c r="C1735" s="34" t="inlineStr">
        <is>
          <t>1) Sparkling electrolyte / functional sparkling</t>
        </is>
      </c>
      <c r="D1735" s="49">
        <f>IF('M1 Sparkling Electrolyte'!F24="","",'M1 Sparkling Electrolyte'!F24)</f>
        <v/>
      </c>
      <c r="E1735" s="52">
        <f>IF('M1 Sparkling Electrolyte'!J24="","",'M1 Sparkling Electrolyte'!J24)</f>
        <v/>
      </c>
      <c r="F1735" s="50">
        <f>IF('M1 Sparkling Electrolyte'!K24="","",'M1 Sparkling Electrolyte'!K24)</f>
        <v/>
      </c>
      <c r="G1735" s="49">
        <f>IF('M1 Sparkling Electrolyte'!AM24="","",'M1 Sparkling Electrolyte'!AM24)</f>
        <v/>
      </c>
      <c r="H1735" s="50">
        <f>IF('M1 Sparkling Electrolyte'!N24="","",'M1 Sparkling Electrolyte'!N24)</f>
        <v/>
      </c>
      <c r="I1735" s="34">
        <f>IF('M1 Sparkling Electrolyte'!AJ24="","",'M1 Sparkling Electrolyte'!AJ24)</f>
        <v/>
      </c>
      <c r="J1735" s="34" t="inlineStr">
        <is>
          <t>Capture live promo to assess.</t>
        </is>
      </c>
    </row>
    <row r="1736" ht="28" customHeight="1">
      <c r="A1736" s="34" t="inlineStr">
        <is>
          <t>Sparkling Ice</t>
        </is>
      </c>
      <c r="B1736" s="34" t="inlineStr">
        <is>
          <t>Sparkling Ice (+ Antioxidants &amp; Vitamins) | Kiwi Strawberry | 12 pack 503mL</t>
        </is>
      </c>
      <c r="C1736" s="34" t="inlineStr">
        <is>
          <t>1) Sparkling electrolyte / functional sparkling</t>
        </is>
      </c>
      <c r="D1736" s="49">
        <f>IF('M1 Sparkling Electrolyte'!F25="","",'M1 Sparkling Electrolyte'!F25)</f>
        <v/>
      </c>
      <c r="E1736" s="52">
        <f>IF('M1 Sparkling Electrolyte'!J25="","",'M1 Sparkling Electrolyte'!J25)</f>
        <v/>
      </c>
      <c r="F1736" s="50">
        <f>IF('M1 Sparkling Electrolyte'!K25="","",'M1 Sparkling Electrolyte'!K25)</f>
        <v/>
      </c>
      <c r="G1736" s="49">
        <f>IF('M1 Sparkling Electrolyte'!AM25="","",'M1 Sparkling Electrolyte'!AM25)</f>
        <v/>
      </c>
      <c r="H1736" s="50">
        <f>IF('M1 Sparkling Electrolyte'!N25="","",'M1 Sparkling Electrolyte'!N25)</f>
        <v/>
      </c>
      <c r="I1736" s="34">
        <f>IF('M1 Sparkling Electrolyte'!AJ25="","",'M1 Sparkling Electrolyte'!AJ25)</f>
        <v/>
      </c>
      <c r="J1736" s="34" t="inlineStr">
        <is>
          <t>Capture live promo to assess.</t>
        </is>
      </c>
    </row>
    <row r="1737" ht="28" customHeight="1">
      <c r="A1737" s="34" t="inlineStr">
        <is>
          <t>Sparkling Ice</t>
        </is>
      </c>
      <c r="B1737" s="34" t="inlineStr">
        <is>
          <t>Sparkling Ice (+ Antioxidants &amp; Vitamins) | Kiwi Strawberry | 18 pack 503mL</t>
        </is>
      </c>
      <c r="C1737" s="34" t="inlineStr">
        <is>
          <t>1) Sparkling electrolyte / functional sparkling</t>
        </is>
      </c>
      <c r="D1737" s="49">
        <f>IF('M1 Sparkling Electrolyte'!F26="","",'M1 Sparkling Electrolyte'!F26)</f>
        <v/>
      </c>
      <c r="E1737" s="52">
        <f>IF('M1 Sparkling Electrolyte'!J26="","",'M1 Sparkling Electrolyte'!J26)</f>
        <v/>
      </c>
      <c r="F1737" s="50">
        <f>IF('M1 Sparkling Electrolyte'!K26="","",'M1 Sparkling Electrolyte'!K26)</f>
        <v/>
      </c>
      <c r="G1737" s="49">
        <f>IF('M1 Sparkling Electrolyte'!AM26="","",'M1 Sparkling Electrolyte'!AM26)</f>
        <v/>
      </c>
      <c r="H1737" s="50">
        <f>IF('M1 Sparkling Electrolyte'!N26="","",'M1 Sparkling Electrolyte'!N26)</f>
        <v/>
      </c>
      <c r="I1737" s="34">
        <f>IF('M1 Sparkling Electrolyte'!AJ26="","",'M1 Sparkling Electrolyte'!AJ26)</f>
        <v/>
      </c>
      <c r="J1737" s="34" t="inlineStr">
        <is>
          <t>Capture live promo to assess.</t>
        </is>
      </c>
    </row>
    <row r="1738" ht="28" customHeight="1">
      <c r="A1738" s="34" t="inlineStr">
        <is>
          <t>Sparkling Ice</t>
        </is>
      </c>
      <c r="B1738" s="34" t="inlineStr">
        <is>
          <t>Sparkling Ice (+ Antioxidants &amp; Vitamins) | Kiwi Strawberry | 24 pack 503mL</t>
        </is>
      </c>
      <c r="C1738" s="34" t="inlineStr">
        <is>
          <t>1) Sparkling electrolyte / functional sparkling</t>
        </is>
      </c>
      <c r="D1738" s="49">
        <f>IF('M1 Sparkling Electrolyte'!F27="","",'M1 Sparkling Electrolyte'!F27)</f>
        <v/>
      </c>
      <c r="E1738" s="52">
        <f>IF('M1 Sparkling Electrolyte'!J27="","",'M1 Sparkling Electrolyte'!J27)</f>
        <v/>
      </c>
      <c r="F1738" s="50">
        <f>IF('M1 Sparkling Electrolyte'!K27="","",'M1 Sparkling Electrolyte'!K27)</f>
        <v/>
      </c>
      <c r="G1738" s="49">
        <f>IF('M1 Sparkling Electrolyte'!AM27="","",'M1 Sparkling Electrolyte'!AM27)</f>
        <v/>
      </c>
      <c r="H1738" s="50">
        <f>IF('M1 Sparkling Electrolyte'!N27="","",'M1 Sparkling Electrolyte'!N27)</f>
        <v/>
      </c>
      <c r="I1738" s="34">
        <f>IF('M1 Sparkling Electrolyte'!AJ27="","",'M1 Sparkling Electrolyte'!AJ27)</f>
        <v/>
      </c>
      <c r="J1738" s="34" t="inlineStr">
        <is>
          <t>Capture live promo to assess.</t>
        </is>
      </c>
    </row>
    <row r="1739" ht="28" customHeight="1">
      <c r="A1739" s="34" t="inlineStr">
        <is>
          <t>Sparkling Ice</t>
        </is>
      </c>
      <c r="B1739" s="34" t="inlineStr">
        <is>
          <t>Sparkling Ice (+ Antioxidants &amp; Vitamins) | Coconut Pineapple | single 503mL</t>
        </is>
      </c>
      <c r="C1739" s="34" t="inlineStr">
        <is>
          <t>1) Sparkling electrolyte / functional sparkling</t>
        </is>
      </c>
      <c r="D1739" s="49">
        <f>IF('M1 Sparkling Electrolyte'!F28="","",'M1 Sparkling Electrolyte'!F28)</f>
        <v/>
      </c>
      <c r="E1739" s="52">
        <f>IF('M1 Sparkling Electrolyte'!J28="","",'M1 Sparkling Electrolyte'!J28)</f>
        <v/>
      </c>
      <c r="F1739" s="50">
        <f>IF('M1 Sparkling Electrolyte'!K28="","",'M1 Sparkling Electrolyte'!K28)</f>
        <v/>
      </c>
      <c r="G1739" s="49">
        <f>IF('M1 Sparkling Electrolyte'!AM28="","",'M1 Sparkling Electrolyte'!AM28)</f>
        <v/>
      </c>
      <c r="H1739" s="50">
        <f>IF('M1 Sparkling Electrolyte'!N28="","",'M1 Sparkling Electrolyte'!N28)</f>
        <v/>
      </c>
      <c r="I1739" s="34">
        <f>IF('M1 Sparkling Electrolyte'!AJ28="","",'M1 Sparkling Electrolyte'!AJ28)</f>
        <v/>
      </c>
      <c r="J1739" s="34" t="inlineStr">
        <is>
          <t>Capture live promo to assess.</t>
        </is>
      </c>
    </row>
    <row r="1740" ht="28" customHeight="1">
      <c r="A1740" s="34" t="inlineStr">
        <is>
          <t>Sparkling Ice</t>
        </is>
      </c>
      <c r="B1740" s="34" t="inlineStr">
        <is>
          <t>Sparkling Ice (+ Antioxidants &amp; Vitamins) | Coconut Pineapple | 8 pack 503mL</t>
        </is>
      </c>
      <c r="C1740" s="34" t="inlineStr">
        <is>
          <t>1) Sparkling electrolyte / functional sparkling</t>
        </is>
      </c>
      <c r="D1740" s="49">
        <f>IF('M1 Sparkling Electrolyte'!F29="","",'M1 Sparkling Electrolyte'!F29)</f>
        <v/>
      </c>
      <c r="E1740" s="52">
        <f>IF('M1 Sparkling Electrolyte'!J29="","",'M1 Sparkling Electrolyte'!J29)</f>
        <v/>
      </c>
      <c r="F1740" s="50">
        <f>IF('M1 Sparkling Electrolyte'!K29="","",'M1 Sparkling Electrolyte'!K29)</f>
        <v/>
      </c>
      <c r="G1740" s="49">
        <f>IF('M1 Sparkling Electrolyte'!AM29="","",'M1 Sparkling Electrolyte'!AM29)</f>
        <v/>
      </c>
      <c r="H1740" s="50">
        <f>IF('M1 Sparkling Electrolyte'!N29="","",'M1 Sparkling Electrolyte'!N29)</f>
        <v/>
      </c>
      <c r="I1740" s="34">
        <f>IF('M1 Sparkling Electrolyte'!AJ29="","",'M1 Sparkling Electrolyte'!AJ29)</f>
        <v/>
      </c>
      <c r="J1740" s="34" t="inlineStr">
        <is>
          <t>Capture live promo to assess.</t>
        </is>
      </c>
    </row>
    <row r="1741" ht="28" customHeight="1">
      <c r="A1741" s="34" t="inlineStr">
        <is>
          <t>Sparkling Ice</t>
        </is>
      </c>
      <c r="B1741" s="34" t="inlineStr">
        <is>
          <t>Sparkling Ice (+ Antioxidants &amp; Vitamins) | Coconut Pineapple | 12 pack 503mL</t>
        </is>
      </c>
      <c r="C1741" s="34" t="inlineStr">
        <is>
          <t>1) Sparkling electrolyte / functional sparkling</t>
        </is>
      </c>
      <c r="D1741" s="49">
        <f>IF('M1 Sparkling Electrolyte'!F30="","",'M1 Sparkling Electrolyte'!F30)</f>
        <v/>
      </c>
      <c r="E1741" s="52">
        <f>IF('M1 Sparkling Electrolyte'!J30="","",'M1 Sparkling Electrolyte'!J30)</f>
        <v/>
      </c>
      <c r="F1741" s="50">
        <f>IF('M1 Sparkling Electrolyte'!K30="","",'M1 Sparkling Electrolyte'!K30)</f>
        <v/>
      </c>
      <c r="G1741" s="49">
        <f>IF('M1 Sparkling Electrolyte'!AM30="","",'M1 Sparkling Electrolyte'!AM30)</f>
        <v/>
      </c>
      <c r="H1741" s="50">
        <f>IF('M1 Sparkling Electrolyte'!N30="","",'M1 Sparkling Electrolyte'!N30)</f>
        <v/>
      </c>
      <c r="I1741" s="34">
        <f>IF('M1 Sparkling Electrolyte'!AJ30="","",'M1 Sparkling Electrolyte'!AJ30)</f>
        <v/>
      </c>
      <c r="J1741" s="34" t="inlineStr">
        <is>
          <t>Capture live promo to assess.</t>
        </is>
      </c>
    </row>
    <row r="1742" ht="28" customHeight="1">
      <c r="A1742" s="34" t="inlineStr">
        <is>
          <t>Sparkling Ice</t>
        </is>
      </c>
      <c r="B1742" s="34" t="inlineStr">
        <is>
          <t>Sparkling Ice (+ Antioxidants &amp; Vitamins) | Coconut Pineapple | 18 pack 503mL</t>
        </is>
      </c>
      <c r="C1742" s="34" t="inlineStr">
        <is>
          <t>1) Sparkling electrolyte / functional sparkling</t>
        </is>
      </c>
      <c r="D1742" s="49">
        <f>IF('M1 Sparkling Electrolyte'!F31="","",'M1 Sparkling Electrolyte'!F31)</f>
        <v/>
      </c>
      <c r="E1742" s="52">
        <f>IF('M1 Sparkling Electrolyte'!J31="","",'M1 Sparkling Electrolyte'!J31)</f>
        <v/>
      </c>
      <c r="F1742" s="50">
        <f>IF('M1 Sparkling Electrolyte'!K31="","",'M1 Sparkling Electrolyte'!K31)</f>
        <v/>
      </c>
      <c r="G1742" s="49">
        <f>IF('M1 Sparkling Electrolyte'!AM31="","",'M1 Sparkling Electrolyte'!AM31)</f>
        <v/>
      </c>
      <c r="H1742" s="50">
        <f>IF('M1 Sparkling Electrolyte'!N31="","",'M1 Sparkling Electrolyte'!N31)</f>
        <v/>
      </c>
      <c r="I1742" s="34">
        <f>IF('M1 Sparkling Electrolyte'!AJ31="","",'M1 Sparkling Electrolyte'!AJ31)</f>
        <v/>
      </c>
      <c r="J1742" s="34" t="inlineStr">
        <is>
          <t>Capture live promo to assess.</t>
        </is>
      </c>
    </row>
    <row r="1743" ht="28" customHeight="1">
      <c r="A1743" s="34" t="inlineStr">
        <is>
          <t>Sparkling Ice</t>
        </is>
      </c>
      <c r="B1743" s="34" t="inlineStr">
        <is>
          <t>Sparkling Ice (+ Antioxidants &amp; Vitamins) | Coconut Pineapple | 24 pack 503mL</t>
        </is>
      </c>
      <c r="C1743" s="34" t="inlineStr">
        <is>
          <t>1) Sparkling electrolyte / functional sparkling</t>
        </is>
      </c>
      <c r="D1743" s="49">
        <f>IF('M1 Sparkling Electrolyte'!F32="","",'M1 Sparkling Electrolyte'!F32)</f>
        <v/>
      </c>
      <c r="E1743" s="52">
        <f>IF('M1 Sparkling Electrolyte'!J32="","",'M1 Sparkling Electrolyte'!J32)</f>
        <v/>
      </c>
      <c r="F1743" s="50">
        <f>IF('M1 Sparkling Electrolyte'!K32="","",'M1 Sparkling Electrolyte'!K32)</f>
        <v/>
      </c>
      <c r="G1743" s="49">
        <f>IF('M1 Sparkling Electrolyte'!AM32="","",'M1 Sparkling Electrolyte'!AM32)</f>
        <v/>
      </c>
      <c r="H1743" s="50">
        <f>IF('M1 Sparkling Electrolyte'!N32="","",'M1 Sparkling Electrolyte'!N32)</f>
        <v/>
      </c>
      <c r="I1743" s="34">
        <f>IF('M1 Sparkling Electrolyte'!AJ32="","",'M1 Sparkling Electrolyte'!AJ32)</f>
        <v/>
      </c>
      <c r="J1743" s="34" t="inlineStr">
        <is>
          <t>Capture live promo to assess.</t>
        </is>
      </c>
    </row>
    <row r="1744" ht="28" customHeight="1">
      <c r="A1744" s="34" t="inlineStr">
        <is>
          <t>Sparkling Ice</t>
        </is>
      </c>
      <c r="B1744" s="34" t="inlineStr">
        <is>
          <t>Sparkling Ice (+ Antioxidants &amp; Vitamins) | Classic Lemonade | single 503mL</t>
        </is>
      </c>
      <c r="C1744" s="34" t="inlineStr">
        <is>
          <t>1) Sparkling electrolyte / functional sparkling</t>
        </is>
      </c>
      <c r="D1744" s="49">
        <f>IF('M1 Sparkling Electrolyte'!F33="","",'M1 Sparkling Electrolyte'!F33)</f>
        <v/>
      </c>
      <c r="E1744" s="52">
        <f>IF('M1 Sparkling Electrolyte'!J33="","",'M1 Sparkling Electrolyte'!J33)</f>
        <v/>
      </c>
      <c r="F1744" s="50">
        <f>IF('M1 Sparkling Electrolyte'!K33="","",'M1 Sparkling Electrolyte'!K33)</f>
        <v/>
      </c>
      <c r="G1744" s="49">
        <f>IF('M1 Sparkling Electrolyte'!AM33="","",'M1 Sparkling Electrolyte'!AM33)</f>
        <v/>
      </c>
      <c r="H1744" s="50">
        <f>IF('M1 Sparkling Electrolyte'!N33="","",'M1 Sparkling Electrolyte'!N33)</f>
        <v/>
      </c>
      <c r="I1744" s="34">
        <f>IF('M1 Sparkling Electrolyte'!AJ33="","",'M1 Sparkling Electrolyte'!AJ33)</f>
        <v/>
      </c>
      <c r="J1744" s="34" t="inlineStr">
        <is>
          <t>Capture live promo to assess.</t>
        </is>
      </c>
    </row>
    <row r="1745" ht="28" customHeight="1">
      <c r="A1745" s="34" t="inlineStr">
        <is>
          <t>Sparkling Ice</t>
        </is>
      </c>
      <c r="B1745" s="34" t="inlineStr">
        <is>
          <t>Sparkling Ice (+ Antioxidants &amp; Vitamins) | Classic Lemonade | 8 pack 503mL</t>
        </is>
      </c>
      <c r="C1745" s="34" t="inlineStr">
        <is>
          <t>1) Sparkling electrolyte / functional sparkling</t>
        </is>
      </c>
      <c r="D1745" s="49">
        <f>IF('M1 Sparkling Electrolyte'!F34="","",'M1 Sparkling Electrolyte'!F34)</f>
        <v/>
      </c>
      <c r="E1745" s="52">
        <f>IF('M1 Sparkling Electrolyte'!J34="","",'M1 Sparkling Electrolyte'!J34)</f>
        <v/>
      </c>
      <c r="F1745" s="50">
        <f>IF('M1 Sparkling Electrolyte'!K34="","",'M1 Sparkling Electrolyte'!K34)</f>
        <v/>
      </c>
      <c r="G1745" s="49">
        <f>IF('M1 Sparkling Electrolyte'!AM34="","",'M1 Sparkling Electrolyte'!AM34)</f>
        <v/>
      </c>
      <c r="H1745" s="50">
        <f>IF('M1 Sparkling Electrolyte'!N34="","",'M1 Sparkling Electrolyte'!N34)</f>
        <v/>
      </c>
      <c r="I1745" s="34">
        <f>IF('M1 Sparkling Electrolyte'!AJ34="","",'M1 Sparkling Electrolyte'!AJ34)</f>
        <v/>
      </c>
      <c r="J1745" s="34" t="inlineStr">
        <is>
          <t>Capture live promo to assess.</t>
        </is>
      </c>
    </row>
    <row r="1746" ht="28" customHeight="1">
      <c r="A1746" s="34" t="inlineStr">
        <is>
          <t>Sparkling Ice</t>
        </is>
      </c>
      <c r="B1746" s="34" t="inlineStr">
        <is>
          <t>Sparkling Ice (+ Antioxidants &amp; Vitamins) | Classic Lemonade | 12 pack 503mL</t>
        </is>
      </c>
      <c r="C1746" s="34" t="inlineStr">
        <is>
          <t>1) Sparkling electrolyte / functional sparkling</t>
        </is>
      </c>
      <c r="D1746" s="49">
        <f>IF('M1 Sparkling Electrolyte'!F35="","",'M1 Sparkling Electrolyte'!F35)</f>
        <v/>
      </c>
      <c r="E1746" s="52">
        <f>IF('M1 Sparkling Electrolyte'!J35="","",'M1 Sparkling Electrolyte'!J35)</f>
        <v/>
      </c>
      <c r="F1746" s="50">
        <f>IF('M1 Sparkling Electrolyte'!K35="","",'M1 Sparkling Electrolyte'!K35)</f>
        <v/>
      </c>
      <c r="G1746" s="49">
        <f>IF('M1 Sparkling Electrolyte'!AM35="","",'M1 Sparkling Electrolyte'!AM35)</f>
        <v/>
      </c>
      <c r="H1746" s="50">
        <f>IF('M1 Sparkling Electrolyte'!N35="","",'M1 Sparkling Electrolyte'!N35)</f>
        <v/>
      </c>
      <c r="I1746" s="34">
        <f>IF('M1 Sparkling Electrolyte'!AJ35="","",'M1 Sparkling Electrolyte'!AJ35)</f>
        <v/>
      </c>
      <c r="J1746" s="34" t="inlineStr">
        <is>
          <t>Capture live promo to assess.</t>
        </is>
      </c>
    </row>
    <row r="1747" ht="28" customHeight="1">
      <c r="A1747" s="34" t="inlineStr">
        <is>
          <t>Sparkling Ice</t>
        </is>
      </c>
      <c r="B1747" s="34" t="inlineStr">
        <is>
          <t>Sparkling Ice (+ Antioxidants &amp; Vitamins) | Classic Lemonade | 18 pack 503mL</t>
        </is>
      </c>
      <c r="C1747" s="34" t="inlineStr">
        <is>
          <t>1) Sparkling electrolyte / functional sparkling</t>
        </is>
      </c>
      <c r="D1747" s="49">
        <f>IF('M1 Sparkling Electrolyte'!F36="","",'M1 Sparkling Electrolyte'!F36)</f>
        <v/>
      </c>
      <c r="E1747" s="52">
        <f>IF('M1 Sparkling Electrolyte'!J36="","",'M1 Sparkling Electrolyte'!J36)</f>
        <v/>
      </c>
      <c r="F1747" s="50">
        <f>IF('M1 Sparkling Electrolyte'!K36="","",'M1 Sparkling Electrolyte'!K36)</f>
        <v/>
      </c>
      <c r="G1747" s="49">
        <f>IF('M1 Sparkling Electrolyte'!AM36="","",'M1 Sparkling Electrolyte'!AM36)</f>
        <v/>
      </c>
      <c r="H1747" s="50">
        <f>IF('M1 Sparkling Electrolyte'!N36="","",'M1 Sparkling Electrolyte'!N36)</f>
        <v/>
      </c>
      <c r="I1747" s="34">
        <f>IF('M1 Sparkling Electrolyte'!AJ36="","",'M1 Sparkling Electrolyte'!AJ36)</f>
        <v/>
      </c>
      <c r="J1747" s="34" t="inlineStr">
        <is>
          <t>Capture live promo to assess.</t>
        </is>
      </c>
    </row>
    <row r="1748" ht="28" customHeight="1">
      <c r="A1748" s="34" t="inlineStr">
        <is>
          <t>Sparkling Ice</t>
        </is>
      </c>
      <c r="B1748" s="34" t="inlineStr">
        <is>
          <t>Sparkling Ice (+ Antioxidants &amp; Vitamins) | Classic Lemonade | 24 pack 503mL</t>
        </is>
      </c>
      <c r="C1748" s="34" t="inlineStr">
        <is>
          <t>1) Sparkling electrolyte / functional sparkling</t>
        </is>
      </c>
      <c r="D1748" s="49">
        <f>IF('M1 Sparkling Electrolyte'!F37="","",'M1 Sparkling Electrolyte'!F37)</f>
        <v/>
      </c>
      <c r="E1748" s="52">
        <f>IF('M1 Sparkling Electrolyte'!J37="","",'M1 Sparkling Electrolyte'!J37)</f>
        <v/>
      </c>
      <c r="F1748" s="50">
        <f>IF('M1 Sparkling Electrolyte'!K37="","",'M1 Sparkling Electrolyte'!K37)</f>
        <v/>
      </c>
      <c r="G1748" s="49">
        <f>IF('M1 Sparkling Electrolyte'!AM37="","",'M1 Sparkling Electrolyte'!AM37)</f>
        <v/>
      </c>
      <c r="H1748" s="50">
        <f>IF('M1 Sparkling Electrolyte'!N37="","",'M1 Sparkling Electrolyte'!N37)</f>
        <v/>
      </c>
      <c r="I1748" s="34">
        <f>IF('M1 Sparkling Electrolyte'!AJ37="","",'M1 Sparkling Electrolyte'!AJ37)</f>
        <v/>
      </c>
      <c r="J1748" s="34" t="inlineStr">
        <is>
          <t>Capture live promo to assess.</t>
        </is>
      </c>
    </row>
    <row r="1749" ht="28" customHeight="1">
      <c r="A1749" s="34" t="inlineStr">
        <is>
          <t>BUBBL'R</t>
        </is>
      </c>
      <c r="B1749" s="34" t="inlineStr">
        <is>
          <t>BUBBL'R Antioxidant Sparkling Water | Blackberribrilliance | single 473mL</t>
        </is>
      </c>
      <c r="C1749" s="34" t="inlineStr">
        <is>
          <t>1) Sparkling electrolyte / functional sparkling</t>
        </is>
      </c>
      <c r="D1749" s="49">
        <f>IF('M1 Sparkling Electrolyte'!F38="","",'M1 Sparkling Electrolyte'!F38)</f>
        <v/>
      </c>
      <c r="E1749" s="52">
        <f>IF('M1 Sparkling Electrolyte'!J38="","",'M1 Sparkling Electrolyte'!J38)</f>
        <v/>
      </c>
      <c r="F1749" s="50">
        <f>IF('M1 Sparkling Electrolyte'!K38="","",'M1 Sparkling Electrolyte'!K38)</f>
        <v/>
      </c>
      <c r="G1749" s="49">
        <f>IF('M1 Sparkling Electrolyte'!AM38="","",'M1 Sparkling Electrolyte'!AM38)</f>
        <v/>
      </c>
      <c r="H1749" s="50">
        <f>IF('M1 Sparkling Electrolyte'!N38="","",'M1 Sparkling Electrolyte'!N38)</f>
        <v/>
      </c>
      <c r="I1749" s="34">
        <f>IF('M1 Sparkling Electrolyte'!AJ38="","",'M1 Sparkling Electrolyte'!AJ38)</f>
        <v/>
      </c>
      <c r="J1749" s="34" t="inlineStr">
        <is>
          <t>Capture live promo to assess.</t>
        </is>
      </c>
    </row>
    <row r="1750" ht="28" customHeight="1">
      <c r="A1750" s="34" t="inlineStr">
        <is>
          <t>BUBBL'R</t>
        </is>
      </c>
      <c r="B1750" s="34" t="inlineStr">
        <is>
          <t>BUBBL'R Antioxidant Sparkling Water | Blackberribrilliance | 8 pack 473mL</t>
        </is>
      </c>
      <c r="C1750" s="34" t="inlineStr">
        <is>
          <t>1) Sparkling electrolyte / functional sparkling</t>
        </is>
      </c>
      <c r="D1750" s="49">
        <f>IF('M1 Sparkling Electrolyte'!F39="","",'M1 Sparkling Electrolyte'!F39)</f>
        <v/>
      </c>
      <c r="E1750" s="52">
        <f>IF('M1 Sparkling Electrolyte'!J39="","",'M1 Sparkling Electrolyte'!J39)</f>
        <v/>
      </c>
      <c r="F1750" s="50">
        <f>IF('M1 Sparkling Electrolyte'!K39="","",'M1 Sparkling Electrolyte'!K39)</f>
        <v/>
      </c>
      <c r="G1750" s="49">
        <f>IF('M1 Sparkling Electrolyte'!AM39="","",'M1 Sparkling Electrolyte'!AM39)</f>
        <v/>
      </c>
      <c r="H1750" s="50">
        <f>IF('M1 Sparkling Electrolyte'!N39="","",'M1 Sparkling Electrolyte'!N39)</f>
        <v/>
      </c>
      <c r="I1750" s="34">
        <f>IF('M1 Sparkling Electrolyte'!AJ39="","",'M1 Sparkling Electrolyte'!AJ39)</f>
        <v/>
      </c>
      <c r="J1750" s="34" t="inlineStr">
        <is>
          <t>Capture live promo to assess.</t>
        </is>
      </c>
    </row>
    <row r="1751" ht="28" customHeight="1">
      <c r="A1751" s="34" t="inlineStr">
        <is>
          <t>BUBBL'R</t>
        </is>
      </c>
      <c r="B1751" s="34" t="inlineStr">
        <is>
          <t>BUBBL'R Antioxidant Sparkling Water | Blackberribrilliance | 12 pack 473mL</t>
        </is>
      </c>
      <c r="C1751" s="34" t="inlineStr">
        <is>
          <t>1) Sparkling electrolyte / functional sparkling</t>
        </is>
      </c>
      <c r="D1751" s="49">
        <f>IF('M1 Sparkling Electrolyte'!F40="","",'M1 Sparkling Electrolyte'!F40)</f>
        <v/>
      </c>
      <c r="E1751" s="52">
        <f>IF('M1 Sparkling Electrolyte'!J40="","",'M1 Sparkling Electrolyte'!J40)</f>
        <v/>
      </c>
      <c r="F1751" s="50">
        <f>IF('M1 Sparkling Electrolyte'!K40="","",'M1 Sparkling Electrolyte'!K40)</f>
        <v/>
      </c>
      <c r="G1751" s="49">
        <f>IF('M1 Sparkling Electrolyte'!AM40="","",'M1 Sparkling Electrolyte'!AM40)</f>
        <v/>
      </c>
      <c r="H1751" s="50">
        <f>IF('M1 Sparkling Electrolyte'!N40="","",'M1 Sparkling Electrolyte'!N40)</f>
        <v/>
      </c>
      <c r="I1751" s="34">
        <f>IF('M1 Sparkling Electrolyte'!AJ40="","",'M1 Sparkling Electrolyte'!AJ40)</f>
        <v/>
      </c>
      <c r="J1751" s="34" t="inlineStr">
        <is>
          <t>Capture live promo to assess.</t>
        </is>
      </c>
    </row>
    <row r="1752" ht="28" customHeight="1">
      <c r="A1752" s="34" t="inlineStr">
        <is>
          <t>BUBBL'R</t>
        </is>
      </c>
      <c r="B1752" s="34" t="inlineStr">
        <is>
          <t>BUBBL'R Antioxidant Sparkling Water | Blackberribrilliance | 18 pack 473mL</t>
        </is>
      </c>
      <c r="C1752" s="34" t="inlineStr">
        <is>
          <t>1) Sparkling electrolyte / functional sparkling</t>
        </is>
      </c>
      <c r="D1752" s="49">
        <f>IF('M1 Sparkling Electrolyte'!F41="","",'M1 Sparkling Electrolyte'!F41)</f>
        <v/>
      </c>
      <c r="E1752" s="52">
        <f>IF('M1 Sparkling Electrolyte'!J41="","",'M1 Sparkling Electrolyte'!J41)</f>
        <v/>
      </c>
      <c r="F1752" s="50">
        <f>IF('M1 Sparkling Electrolyte'!K41="","",'M1 Sparkling Electrolyte'!K41)</f>
        <v/>
      </c>
      <c r="G1752" s="49">
        <f>IF('M1 Sparkling Electrolyte'!AM41="","",'M1 Sparkling Electrolyte'!AM41)</f>
        <v/>
      </c>
      <c r="H1752" s="50">
        <f>IF('M1 Sparkling Electrolyte'!N41="","",'M1 Sparkling Electrolyte'!N41)</f>
        <v/>
      </c>
      <c r="I1752" s="34">
        <f>IF('M1 Sparkling Electrolyte'!AJ41="","",'M1 Sparkling Electrolyte'!AJ41)</f>
        <v/>
      </c>
      <c r="J1752" s="34" t="inlineStr">
        <is>
          <t>Capture live promo to assess.</t>
        </is>
      </c>
    </row>
    <row r="1753" ht="28" customHeight="1">
      <c r="A1753" s="34" t="inlineStr">
        <is>
          <t>BUBBL'R</t>
        </is>
      </c>
      <c r="B1753" s="34" t="inlineStr">
        <is>
          <t>BUBBL'R Antioxidant Sparkling Water | Blackberribrilliance | 24 pack 473mL</t>
        </is>
      </c>
      <c r="C1753" s="34" t="inlineStr">
        <is>
          <t>1) Sparkling electrolyte / functional sparkling</t>
        </is>
      </c>
      <c r="D1753" s="49">
        <f>IF('M1 Sparkling Electrolyte'!F42="","",'M1 Sparkling Electrolyte'!F42)</f>
        <v/>
      </c>
      <c r="E1753" s="52">
        <f>IF('M1 Sparkling Electrolyte'!J42="","",'M1 Sparkling Electrolyte'!J42)</f>
        <v/>
      </c>
      <c r="F1753" s="50">
        <f>IF('M1 Sparkling Electrolyte'!K42="","",'M1 Sparkling Electrolyte'!K42)</f>
        <v/>
      </c>
      <c r="G1753" s="49">
        <f>IF('M1 Sparkling Electrolyte'!AM42="","",'M1 Sparkling Electrolyte'!AM42)</f>
        <v/>
      </c>
      <c r="H1753" s="50">
        <f>IF('M1 Sparkling Electrolyte'!N42="","",'M1 Sparkling Electrolyte'!N42)</f>
        <v/>
      </c>
      <c r="I1753" s="34">
        <f>IF('M1 Sparkling Electrolyte'!AJ42="","",'M1 Sparkling Electrolyte'!AJ42)</f>
        <v/>
      </c>
      <c r="J1753" s="34" t="inlineStr">
        <is>
          <t>Capture live promo to assess.</t>
        </is>
      </c>
    </row>
    <row r="1754" ht="28" customHeight="1">
      <c r="A1754" s="34" t="inlineStr">
        <is>
          <t>BUBBL'R</t>
        </is>
      </c>
      <c r="B1754" s="34" t="inlineStr">
        <is>
          <t>BUBBL'R Antioxidant Sparkling Water | Strawbeary Lemonade | single 473mL</t>
        </is>
      </c>
      <c r="C1754" s="34" t="inlineStr">
        <is>
          <t>1) Sparkling electrolyte / functional sparkling</t>
        </is>
      </c>
      <c r="D1754" s="49">
        <f>IF('M1 Sparkling Electrolyte'!F43="","",'M1 Sparkling Electrolyte'!F43)</f>
        <v/>
      </c>
      <c r="E1754" s="52">
        <f>IF('M1 Sparkling Electrolyte'!J43="","",'M1 Sparkling Electrolyte'!J43)</f>
        <v/>
      </c>
      <c r="F1754" s="50">
        <f>IF('M1 Sparkling Electrolyte'!K43="","",'M1 Sparkling Electrolyte'!K43)</f>
        <v/>
      </c>
      <c r="G1754" s="49">
        <f>IF('M1 Sparkling Electrolyte'!AM43="","",'M1 Sparkling Electrolyte'!AM43)</f>
        <v/>
      </c>
      <c r="H1754" s="50">
        <f>IF('M1 Sparkling Electrolyte'!N43="","",'M1 Sparkling Electrolyte'!N43)</f>
        <v/>
      </c>
      <c r="I1754" s="34">
        <f>IF('M1 Sparkling Electrolyte'!AJ43="","",'M1 Sparkling Electrolyte'!AJ43)</f>
        <v/>
      </c>
      <c r="J1754" s="34" t="inlineStr">
        <is>
          <t>Capture live promo to assess.</t>
        </is>
      </c>
    </row>
    <row r="1755" ht="28" customHeight="1">
      <c r="A1755" s="34" t="inlineStr">
        <is>
          <t>BUBBL'R</t>
        </is>
      </c>
      <c r="B1755" s="34" t="inlineStr">
        <is>
          <t>BUBBL'R Antioxidant Sparkling Water | Strawbeary Lemonade | 8 pack 473mL</t>
        </is>
      </c>
      <c r="C1755" s="34" t="inlineStr">
        <is>
          <t>1) Sparkling electrolyte / functional sparkling</t>
        </is>
      </c>
      <c r="D1755" s="49">
        <f>IF('M1 Sparkling Electrolyte'!F44="","",'M1 Sparkling Electrolyte'!F44)</f>
        <v/>
      </c>
      <c r="E1755" s="52">
        <f>IF('M1 Sparkling Electrolyte'!J44="","",'M1 Sparkling Electrolyte'!J44)</f>
        <v/>
      </c>
      <c r="F1755" s="50">
        <f>IF('M1 Sparkling Electrolyte'!K44="","",'M1 Sparkling Electrolyte'!K44)</f>
        <v/>
      </c>
      <c r="G1755" s="49">
        <f>IF('M1 Sparkling Electrolyte'!AM44="","",'M1 Sparkling Electrolyte'!AM44)</f>
        <v/>
      </c>
      <c r="H1755" s="50">
        <f>IF('M1 Sparkling Electrolyte'!N44="","",'M1 Sparkling Electrolyte'!N44)</f>
        <v/>
      </c>
      <c r="I1755" s="34">
        <f>IF('M1 Sparkling Electrolyte'!AJ44="","",'M1 Sparkling Electrolyte'!AJ44)</f>
        <v/>
      </c>
      <c r="J1755" s="34" t="inlineStr">
        <is>
          <t>Capture live promo to assess.</t>
        </is>
      </c>
    </row>
    <row r="1756" ht="28" customHeight="1">
      <c r="A1756" s="34" t="inlineStr">
        <is>
          <t>BUBBL'R</t>
        </is>
      </c>
      <c r="B1756" s="34" t="inlineStr">
        <is>
          <t>BUBBL'R Antioxidant Sparkling Water | Strawbeary Lemonade | 12 pack 473mL</t>
        </is>
      </c>
      <c r="C1756" s="34" t="inlineStr">
        <is>
          <t>1) Sparkling electrolyte / functional sparkling</t>
        </is>
      </c>
      <c r="D1756" s="49">
        <f>IF('M1 Sparkling Electrolyte'!F45="","",'M1 Sparkling Electrolyte'!F45)</f>
        <v/>
      </c>
      <c r="E1756" s="52">
        <f>IF('M1 Sparkling Electrolyte'!J45="","",'M1 Sparkling Electrolyte'!J45)</f>
        <v/>
      </c>
      <c r="F1756" s="50">
        <f>IF('M1 Sparkling Electrolyte'!K45="","",'M1 Sparkling Electrolyte'!K45)</f>
        <v/>
      </c>
      <c r="G1756" s="49">
        <f>IF('M1 Sparkling Electrolyte'!AM45="","",'M1 Sparkling Electrolyte'!AM45)</f>
        <v/>
      </c>
      <c r="H1756" s="50">
        <f>IF('M1 Sparkling Electrolyte'!N45="","",'M1 Sparkling Electrolyte'!N45)</f>
        <v/>
      </c>
      <c r="I1756" s="34">
        <f>IF('M1 Sparkling Electrolyte'!AJ45="","",'M1 Sparkling Electrolyte'!AJ45)</f>
        <v/>
      </c>
      <c r="J1756" s="34" t="inlineStr">
        <is>
          <t>Capture live promo to assess.</t>
        </is>
      </c>
    </row>
    <row r="1757" ht="28" customHeight="1">
      <c r="A1757" s="34" t="inlineStr">
        <is>
          <t>BUBBL'R</t>
        </is>
      </c>
      <c r="B1757" s="34" t="inlineStr">
        <is>
          <t>BUBBL'R Antioxidant Sparkling Water | Strawbeary Lemonade | 18 pack 473mL</t>
        </is>
      </c>
      <c r="C1757" s="34" t="inlineStr">
        <is>
          <t>1) Sparkling electrolyte / functional sparkling</t>
        </is>
      </c>
      <c r="D1757" s="49">
        <f>IF('M1 Sparkling Electrolyte'!F46="","",'M1 Sparkling Electrolyte'!F46)</f>
        <v/>
      </c>
      <c r="E1757" s="52">
        <f>IF('M1 Sparkling Electrolyte'!J46="","",'M1 Sparkling Electrolyte'!J46)</f>
        <v/>
      </c>
      <c r="F1757" s="50">
        <f>IF('M1 Sparkling Electrolyte'!K46="","",'M1 Sparkling Electrolyte'!K46)</f>
        <v/>
      </c>
      <c r="G1757" s="49">
        <f>IF('M1 Sparkling Electrolyte'!AM46="","",'M1 Sparkling Electrolyte'!AM46)</f>
        <v/>
      </c>
      <c r="H1757" s="50">
        <f>IF('M1 Sparkling Electrolyte'!N46="","",'M1 Sparkling Electrolyte'!N46)</f>
        <v/>
      </c>
      <c r="I1757" s="34">
        <f>IF('M1 Sparkling Electrolyte'!AJ46="","",'M1 Sparkling Electrolyte'!AJ46)</f>
        <v/>
      </c>
      <c r="J1757" s="34" t="inlineStr">
        <is>
          <t>Capture live promo to assess.</t>
        </is>
      </c>
    </row>
    <row r="1758" ht="28" customHeight="1">
      <c r="A1758" s="34" t="inlineStr">
        <is>
          <t>BUBBL'R</t>
        </is>
      </c>
      <c r="B1758" s="34" t="inlineStr">
        <is>
          <t>BUBBL'R Antioxidant Sparkling Water | Strawbeary Lemonade | 24 pack 473mL</t>
        </is>
      </c>
      <c r="C1758" s="34" t="inlineStr">
        <is>
          <t>1) Sparkling electrolyte / functional sparkling</t>
        </is>
      </c>
      <c r="D1758" s="49">
        <f>IF('M1 Sparkling Electrolyte'!F47="","",'M1 Sparkling Electrolyte'!F47)</f>
        <v/>
      </c>
      <c r="E1758" s="52">
        <f>IF('M1 Sparkling Electrolyte'!J47="","",'M1 Sparkling Electrolyte'!J47)</f>
        <v/>
      </c>
      <c r="F1758" s="50">
        <f>IF('M1 Sparkling Electrolyte'!K47="","",'M1 Sparkling Electrolyte'!K47)</f>
        <v/>
      </c>
      <c r="G1758" s="49">
        <f>IF('M1 Sparkling Electrolyte'!AM47="","",'M1 Sparkling Electrolyte'!AM47)</f>
        <v/>
      </c>
      <c r="H1758" s="50">
        <f>IF('M1 Sparkling Electrolyte'!N47="","",'M1 Sparkling Electrolyte'!N47)</f>
        <v/>
      </c>
      <c r="I1758" s="34">
        <f>IF('M1 Sparkling Electrolyte'!AJ47="","",'M1 Sparkling Electrolyte'!AJ47)</f>
        <v/>
      </c>
      <c r="J1758" s="34" t="inlineStr">
        <is>
          <t>Capture live promo to assess.</t>
        </is>
      </c>
    </row>
    <row r="1759" ht="28" customHeight="1">
      <c r="A1759" s="34" t="inlineStr">
        <is>
          <t>BUBBL'R</t>
        </is>
      </c>
      <c r="B1759" s="34" t="inlineStr">
        <is>
          <t>BUBBL'R Antioxidant Sparkling Water | Tropic'b'r | single 473mL</t>
        </is>
      </c>
      <c r="C1759" s="34" t="inlineStr">
        <is>
          <t>1) Sparkling electrolyte / functional sparkling</t>
        </is>
      </c>
      <c r="D1759" s="49">
        <f>IF('M1 Sparkling Electrolyte'!F48="","",'M1 Sparkling Electrolyte'!F48)</f>
        <v/>
      </c>
      <c r="E1759" s="52">
        <f>IF('M1 Sparkling Electrolyte'!J48="","",'M1 Sparkling Electrolyte'!J48)</f>
        <v/>
      </c>
      <c r="F1759" s="50">
        <f>IF('M1 Sparkling Electrolyte'!K48="","",'M1 Sparkling Electrolyte'!K48)</f>
        <v/>
      </c>
      <c r="G1759" s="49">
        <f>IF('M1 Sparkling Electrolyte'!AM48="","",'M1 Sparkling Electrolyte'!AM48)</f>
        <v/>
      </c>
      <c r="H1759" s="50">
        <f>IF('M1 Sparkling Electrolyte'!N48="","",'M1 Sparkling Electrolyte'!N48)</f>
        <v/>
      </c>
      <c r="I1759" s="34">
        <f>IF('M1 Sparkling Electrolyte'!AJ48="","",'M1 Sparkling Electrolyte'!AJ48)</f>
        <v/>
      </c>
      <c r="J1759" s="34" t="inlineStr">
        <is>
          <t>Capture live promo to assess.</t>
        </is>
      </c>
    </row>
    <row r="1760" ht="28" customHeight="1">
      <c r="A1760" s="34" t="inlineStr">
        <is>
          <t>BUBBL'R</t>
        </is>
      </c>
      <c r="B1760" s="34" t="inlineStr">
        <is>
          <t>BUBBL'R Antioxidant Sparkling Water | Tropic'b'r | 8 pack 473mL</t>
        </is>
      </c>
      <c r="C1760" s="34" t="inlineStr">
        <is>
          <t>1) Sparkling electrolyte / functional sparkling</t>
        </is>
      </c>
      <c r="D1760" s="49">
        <f>IF('M1 Sparkling Electrolyte'!F49="","",'M1 Sparkling Electrolyte'!F49)</f>
        <v/>
      </c>
      <c r="E1760" s="52">
        <f>IF('M1 Sparkling Electrolyte'!J49="","",'M1 Sparkling Electrolyte'!J49)</f>
        <v/>
      </c>
      <c r="F1760" s="50">
        <f>IF('M1 Sparkling Electrolyte'!K49="","",'M1 Sparkling Electrolyte'!K49)</f>
        <v/>
      </c>
      <c r="G1760" s="49">
        <f>IF('M1 Sparkling Electrolyte'!AM49="","",'M1 Sparkling Electrolyte'!AM49)</f>
        <v/>
      </c>
      <c r="H1760" s="50">
        <f>IF('M1 Sparkling Electrolyte'!N49="","",'M1 Sparkling Electrolyte'!N49)</f>
        <v/>
      </c>
      <c r="I1760" s="34">
        <f>IF('M1 Sparkling Electrolyte'!AJ49="","",'M1 Sparkling Electrolyte'!AJ49)</f>
        <v/>
      </c>
      <c r="J1760" s="34" t="inlineStr">
        <is>
          <t>Capture live promo to assess.</t>
        </is>
      </c>
    </row>
    <row r="1761" ht="28" customHeight="1">
      <c r="A1761" s="34" t="inlineStr">
        <is>
          <t>BUBBL'R</t>
        </is>
      </c>
      <c r="B1761" s="34" t="inlineStr">
        <is>
          <t>BUBBL'R Antioxidant Sparkling Water | Tropic'b'r | 12 pack 473mL</t>
        </is>
      </c>
      <c r="C1761" s="34" t="inlineStr">
        <is>
          <t>1) Sparkling electrolyte / functional sparkling</t>
        </is>
      </c>
      <c r="D1761" s="49">
        <f>IF('M1 Sparkling Electrolyte'!F50="","",'M1 Sparkling Electrolyte'!F50)</f>
        <v/>
      </c>
      <c r="E1761" s="52">
        <f>IF('M1 Sparkling Electrolyte'!J50="","",'M1 Sparkling Electrolyte'!J50)</f>
        <v/>
      </c>
      <c r="F1761" s="50">
        <f>IF('M1 Sparkling Electrolyte'!K50="","",'M1 Sparkling Electrolyte'!K50)</f>
        <v/>
      </c>
      <c r="G1761" s="49">
        <f>IF('M1 Sparkling Electrolyte'!AM50="","",'M1 Sparkling Electrolyte'!AM50)</f>
        <v/>
      </c>
      <c r="H1761" s="50">
        <f>IF('M1 Sparkling Electrolyte'!N50="","",'M1 Sparkling Electrolyte'!N50)</f>
        <v/>
      </c>
      <c r="I1761" s="34">
        <f>IF('M1 Sparkling Electrolyte'!AJ50="","",'M1 Sparkling Electrolyte'!AJ50)</f>
        <v/>
      </c>
      <c r="J1761" s="34" t="inlineStr">
        <is>
          <t>Capture live promo to assess.</t>
        </is>
      </c>
    </row>
    <row r="1762" ht="28" customHeight="1">
      <c r="A1762" s="34" t="inlineStr">
        <is>
          <t>BUBBL'R</t>
        </is>
      </c>
      <c r="B1762" s="34" t="inlineStr">
        <is>
          <t>BUBBL'R Antioxidant Sparkling Water | Tropic'b'r | 18 pack 473mL</t>
        </is>
      </c>
      <c r="C1762" s="34" t="inlineStr">
        <is>
          <t>1) Sparkling electrolyte / functional sparkling</t>
        </is>
      </c>
      <c r="D1762" s="49">
        <f>IF('M1 Sparkling Electrolyte'!F51="","",'M1 Sparkling Electrolyte'!F51)</f>
        <v/>
      </c>
      <c r="E1762" s="52">
        <f>IF('M1 Sparkling Electrolyte'!J51="","",'M1 Sparkling Electrolyte'!J51)</f>
        <v/>
      </c>
      <c r="F1762" s="50">
        <f>IF('M1 Sparkling Electrolyte'!K51="","",'M1 Sparkling Electrolyte'!K51)</f>
        <v/>
      </c>
      <c r="G1762" s="49">
        <f>IF('M1 Sparkling Electrolyte'!AM51="","",'M1 Sparkling Electrolyte'!AM51)</f>
        <v/>
      </c>
      <c r="H1762" s="50">
        <f>IF('M1 Sparkling Electrolyte'!N51="","",'M1 Sparkling Electrolyte'!N51)</f>
        <v/>
      </c>
      <c r="I1762" s="34">
        <f>IF('M1 Sparkling Electrolyte'!AJ51="","",'M1 Sparkling Electrolyte'!AJ51)</f>
        <v/>
      </c>
      <c r="J1762" s="34" t="inlineStr">
        <is>
          <t>Capture live promo to assess.</t>
        </is>
      </c>
    </row>
    <row r="1763" ht="28" customHeight="1">
      <c r="A1763" s="34" t="inlineStr">
        <is>
          <t>BUBBL'R</t>
        </is>
      </c>
      <c r="B1763" s="34" t="inlineStr">
        <is>
          <t>BUBBL'R Antioxidant Sparkling Water | Tropic'b'r | 24 pack 473mL</t>
        </is>
      </c>
      <c r="C1763" s="34" t="inlineStr">
        <is>
          <t>1) Sparkling electrolyte / functional sparkling</t>
        </is>
      </c>
      <c r="D1763" s="49">
        <f>IF('M1 Sparkling Electrolyte'!F52="","",'M1 Sparkling Electrolyte'!F52)</f>
        <v/>
      </c>
      <c r="E1763" s="52">
        <f>IF('M1 Sparkling Electrolyte'!J52="","",'M1 Sparkling Electrolyte'!J52)</f>
        <v/>
      </c>
      <c r="F1763" s="50">
        <f>IF('M1 Sparkling Electrolyte'!K52="","",'M1 Sparkling Electrolyte'!K52)</f>
        <v/>
      </c>
      <c r="G1763" s="49">
        <f>IF('M1 Sparkling Electrolyte'!AM52="","",'M1 Sparkling Electrolyte'!AM52)</f>
        <v/>
      </c>
      <c r="H1763" s="50">
        <f>IF('M1 Sparkling Electrolyte'!N52="","",'M1 Sparkling Electrolyte'!N52)</f>
        <v/>
      </c>
      <c r="I1763" s="34">
        <f>IF('M1 Sparkling Electrolyte'!AJ52="","",'M1 Sparkling Electrolyte'!AJ52)</f>
        <v/>
      </c>
      <c r="J1763" s="34" t="inlineStr">
        <is>
          <t>Capture live promo to assess.</t>
        </is>
      </c>
    </row>
    <row r="1764" ht="28" customHeight="1">
      <c r="A1764" s="34" t="inlineStr">
        <is>
          <t>BUBBL'R</t>
        </is>
      </c>
      <c r="B1764" s="34" t="inlineStr">
        <is>
          <t>BUBBL'R Antioxidant Sparkling Water | Raspberry Lemonade | single 473mL</t>
        </is>
      </c>
      <c r="C1764" s="34" t="inlineStr">
        <is>
          <t>1) Sparkling electrolyte / functional sparkling</t>
        </is>
      </c>
      <c r="D1764" s="49">
        <f>IF('M1 Sparkling Electrolyte'!F53="","",'M1 Sparkling Electrolyte'!F53)</f>
        <v/>
      </c>
      <c r="E1764" s="52">
        <f>IF('M1 Sparkling Electrolyte'!J53="","",'M1 Sparkling Electrolyte'!J53)</f>
        <v/>
      </c>
      <c r="F1764" s="50">
        <f>IF('M1 Sparkling Electrolyte'!K53="","",'M1 Sparkling Electrolyte'!K53)</f>
        <v/>
      </c>
      <c r="G1764" s="49">
        <f>IF('M1 Sparkling Electrolyte'!AM53="","",'M1 Sparkling Electrolyte'!AM53)</f>
        <v/>
      </c>
      <c r="H1764" s="50">
        <f>IF('M1 Sparkling Electrolyte'!N53="","",'M1 Sparkling Electrolyte'!N53)</f>
        <v/>
      </c>
      <c r="I1764" s="34">
        <f>IF('M1 Sparkling Electrolyte'!AJ53="","",'M1 Sparkling Electrolyte'!AJ53)</f>
        <v/>
      </c>
      <c r="J1764" s="34" t="inlineStr">
        <is>
          <t>Capture live promo to assess.</t>
        </is>
      </c>
    </row>
    <row r="1765" ht="28" customHeight="1">
      <c r="A1765" s="34" t="inlineStr">
        <is>
          <t>BUBBL'R</t>
        </is>
      </c>
      <c r="B1765" s="34" t="inlineStr">
        <is>
          <t>BUBBL'R Antioxidant Sparkling Water | Raspberry Lemonade | 8 pack 473mL</t>
        </is>
      </c>
      <c r="C1765" s="34" t="inlineStr">
        <is>
          <t>1) Sparkling electrolyte / functional sparkling</t>
        </is>
      </c>
      <c r="D1765" s="49">
        <f>IF('M1 Sparkling Electrolyte'!F54="","",'M1 Sparkling Electrolyte'!F54)</f>
        <v/>
      </c>
      <c r="E1765" s="52">
        <f>IF('M1 Sparkling Electrolyte'!J54="","",'M1 Sparkling Electrolyte'!J54)</f>
        <v/>
      </c>
      <c r="F1765" s="50">
        <f>IF('M1 Sparkling Electrolyte'!K54="","",'M1 Sparkling Electrolyte'!K54)</f>
        <v/>
      </c>
      <c r="G1765" s="49">
        <f>IF('M1 Sparkling Electrolyte'!AM54="","",'M1 Sparkling Electrolyte'!AM54)</f>
        <v/>
      </c>
      <c r="H1765" s="50">
        <f>IF('M1 Sparkling Electrolyte'!N54="","",'M1 Sparkling Electrolyte'!N54)</f>
        <v/>
      </c>
      <c r="I1765" s="34">
        <f>IF('M1 Sparkling Electrolyte'!AJ54="","",'M1 Sparkling Electrolyte'!AJ54)</f>
        <v/>
      </c>
      <c r="J1765" s="34" t="inlineStr">
        <is>
          <t>Capture live promo to assess.</t>
        </is>
      </c>
    </row>
    <row r="1766" ht="28" customHeight="1">
      <c r="A1766" s="34" t="inlineStr">
        <is>
          <t>BUBBL'R</t>
        </is>
      </c>
      <c r="B1766" s="34" t="inlineStr">
        <is>
          <t>BUBBL'R Antioxidant Sparkling Water | Raspberry Lemonade | 12 pack 473mL</t>
        </is>
      </c>
      <c r="C1766" s="34" t="inlineStr">
        <is>
          <t>1) Sparkling electrolyte / functional sparkling</t>
        </is>
      </c>
      <c r="D1766" s="49">
        <f>IF('M1 Sparkling Electrolyte'!F55="","",'M1 Sparkling Electrolyte'!F55)</f>
        <v/>
      </c>
      <c r="E1766" s="52">
        <f>IF('M1 Sparkling Electrolyte'!J55="","",'M1 Sparkling Electrolyte'!J55)</f>
        <v/>
      </c>
      <c r="F1766" s="50">
        <f>IF('M1 Sparkling Electrolyte'!K55="","",'M1 Sparkling Electrolyte'!K55)</f>
        <v/>
      </c>
      <c r="G1766" s="49">
        <f>IF('M1 Sparkling Electrolyte'!AM55="","",'M1 Sparkling Electrolyte'!AM55)</f>
        <v/>
      </c>
      <c r="H1766" s="50">
        <f>IF('M1 Sparkling Electrolyte'!N55="","",'M1 Sparkling Electrolyte'!N55)</f>
        <v/>
      </c>
      <c r="I1766" s="34">
        <f>IF('M1 Sparkling Electrolyte'!AJ55="","",'M1 Sparkling Electrolyte'!AJ55)</f>
        <v/>
      </c>
      <c r="J1766" s="34" t="inlineStr">
        <is>
          <t>Capture live promo to assess.</t>
        </is>
      </c>
    </row>
    <row r="1767" ht="28" customHeight="1">
      <c r="A1767" s="34" t="inlineStr">
        <is>
          <t>BUBBL'R</t>
        </is>
      </c>
      <c r="B1767" s="34" t="inlineStr">
        <is>
          <t>BUBBL'R Antioxidant Sparkling Water | Raspberry Lemonade | 18 pack 473mL</t>
        </is>
      </c>
      <c r="C1767" s="34" t="inlineStr">
        <is>
          <t>1) Sparkling electrolyte / functional sparkling</t>
        </is>
      </c>
      <c r="D1767" s="49">
        <f>IF('M1 Sparkling Electrolyte'!F56="","",'M1 Sparkling Electrolyte'!F56)</f>
        <v/>
      </c>
      <c r="E1767" s="52">
        <f>IF('M1 Sparkling Electrolyte'!J56="","",'M1 Sparkling Electrolyte'!J56)</f>
        <v/>
      </c>
      <c r="F1767" s="50">
        <f>IF('M1 Sparkling Electrolyte'!K56="","",'M1 Sparkling Electrolyte'!K56)</f>
        <v/>
      </c>
      <c r="G1767" s="49">
        <f>IF('M1 Sparkling Electrolyte'!AM56="","",'M1 Sparkling Electrolyte'!AM56)</f>
        <v/>
      </c>
      <c r="H1767" s="50">
        <f>IF('M1 Sparkling Electrolyte'!N56="","",'M1 Sparkling Electrolyte'!N56)</f>
        <v/>
      </c>
      <c r="I1767" s="34">
        <f>IF('M1 Sparkling Electrolyte'!AJ56="","",'M1 Sparkling Electrolyte'!AJ56)</f>
        <v/>
      </c>
      <c r="J1767" s="34" t="inlineStr">
        <is>
          <t>Capture live promo to assess.</t>
        </is>
      </c>
    </row>
    <row r="1768" ht="28" customHeight="1">
      <c r="A1768" s="34" t="inlineStr">
        <is>
          <t>BUBBL'R</t>
        </is>
      </c>
      <c r="B1768" s="34" t="inlineStr">
        <is>
          <t>BUBBL'R Antioxidant Sparkling Water | Raspberry Lemonade | 24 pack 473mL</t>
        </is>
      </c>
      <c r="C1768" s="34" t="inlineStr">
        <is>
          <t>1) Sparkling electrolyte / functional sparkling</t>
        </is>
      </c>
      <c r="D1768" s="49">
        <f>IF('M1 Sparkling Electrolyte'!F57="","",'M1 Sparkling Electrolyte'!F57)</f>
        <v/>
      </c>
      <c r="E1768" s="52">
        <f>IF('M1 Sparkling Electrolyte'!J57="","",'M1 Sparkling Electrolyte'!J57)</f>
        <v/>
      </c>
      <c r="F1768" s="50">
        <f>IF('M1 Sparkling Electrolyte'!K57="","",'M1 Sparkling Electrolyte'!K57)</f>
        <v/>
      </c>
      <c r="G1768" s="49">
        <f>IF('M1 Sparkling Electrolyte'!AM57="","",'M1 Sparkling Electrolyte'!AM57)</f>
        <v/>
      </c>
      <c r="H1768" s="50">
        <f>IF('M1 Sparkling Electrolyte'!N57="","",'M1 Sparkling Electrolyte'!N57)</f>
        <v/>
      </c>
      <c r="I1768" s="34">
        <f>IF('M1 Sparkling Electrolyte'!AJ57="","",'M1 Sparkling Electrolyte'!AJ57)</f>
        <v/>
      </c>
      <c r="J1768" s="34" t="inlineStr">
        <is>
          <t>Capture live promo to assess.</t>
        </is>
      </c>
    </row>
    <row r="1769" ht="28" customHeight="1">
      <c r="A1769" s="34" t="inlineStr">
        <is>
          <t>BUBBL'R</t>
        </is>
      </c>
      <c r="B1769" s="34" t="inlineStr">
        <is>
          <t>BUBBL'R Antioxidant Sparkling Water | Blue Crush'r | single 473mL</t>
        </is>
      </c>
      <c r="C1769" s="34" t="inlineStr">
        <is>
          <t>1) Sparkling electrolyte / functional sparkling</t>
        </is>
      </c>
      <c r="D1769" s="49">
        <f>IF('M1 Sparkling Electrolyte'!F58="","",'M1 Sparkling Electrolyte'!F58)</f>
        <v/>
      </c>
      <c r="E1769" s="52">
        <f>IF('M1 Sparkling Electrolyte'!J58="","",'M1 Sparkling Electrolyte'!J58)</f>
        <v/>
      </c>
      <c r="F1769" s="50">
        <f>IF('M1 Sparkling Electrolyte'!K58="","",'M1 Sparkling Electrolyte'!K58)</f>
        <v/>
      </c>
      <c r="G1769" s="49">
        <f>IF('M1 Sparkling Electrolyte'!AM58="","",'M1 Sparkling Electrolyte'!AM58)</f>
        <v/>
      </c>
      <c r="H1769" s="50">
        <f>IF('M1 Sparkling Electrolyte'!N58="","",'M1 Sparkling Electrolyte'!N58)</f>
        <v/>
      </c>
      <c r="I1769" s="34">
        <f>IF('M1 Sparkling Electrolyte'!AJ58="","",'M1 Sparkling Electrolyte'!AJ58)</f>
        <v/>
      </c>
      <c r="J1769" s="34" t="inlineStr">
        <is>
          <t>Capture live promo to assess.</t>
        </is>
      </c>
    </row>
    <row r="1770" ht="28" customHeight="1">
      <c r="A1770" s="34" t="inlineStr">
        <is>
          <t>BUBBL'R</t>
        </is>
      </c>
      <c r="B1770" s="34" t="inlineStr">
        <is>
          <t>BUBBL'R Antioxidant Sparkling Water | Blue Crush'r | 8 pack 473mL</t>
        </is>
      </c>
      <c r="C1770" s="34" t="inlineStr">
        <is>
          <t>1) Sparkling electrolyte / functional sparkling</t>
        </is>
      </c>
      <c r="D1770" s="49">
        <f>IF('M1 Sparkling Electrolyte'!F59="","",'M1 Sparkling Electrolyte'!F59)</f>
        <v/>
      </c>
      <c r="E1770" s="52">
        <f>IF('M1 Sparkling Electrolyte'!J59="","",'M1 Sparkling Electrolyte'!J59)</f>
        <v/>
      </c>
      <c r="F1770" s="50">
        <f>IF('M1 Sparkling Electrolyte'!K59="","",'M1 Sparkling Electrolyte'!K59)</f>
        <v/>
      </c>
      <c r="G1770" s="49">
        <f>IF('M1 Sparkling Electrolyte'!AM59="","",'M1 Sparkling Electrolyte'!AM59)</f>
        <v/>
      </c>
      <c r="H1770" s="50">
        <f>IF('M1 Sparkling Electrolyte'!N59="","",'M1 Sparkling Electrolyte'!N59)</f>
        <v/>
      </c>
      <c r="I1770" s="34">
        <f>IF('M1 Sparkling Electrolyte'!AJ59="","",'M1 Sparkling Electrolyte'!AJ59)</f>
        <v/>
      </c>
      <c r="J1770" s="34" t="inlineStr">
        <is>
          <t>Capture live promo to assess.</t>
        </is>
      </c>
    </row>
    <row r="1771" ht="28" customHeight="1">
      <c r="A1771" s="34" t="inlineStr">
        <is>
          <t>BUBBL'R</t>
        </is>
      </c>
      <c r="B1771" s="34" t="inlineStr">
        <is>
          <t>BUBBL'R Antioxidant Sparkling Water | Blue Crush'r | 12 pack 473mL</t>
        </is>
      </c>
      <c r="C1771" s="34" t="inlineStr">
        <is>
          <t>1) Sparkling electrolyte / functional sparkling</t>
        </is>
      </c>
      <c r="D1771" s="49">
        <f>IF('M1 Sparkling Electrolyte'!F60="","",'M1 Sparkling Electrolyte'!F60)</f>
        <v/>
      </c>
      <c r="E1771" s="52">
        <f>IF('M1 Sparkling Electrolyte'!J60="","",'M1 Sparkling Electrolyte'!J60)</f>
        <v/>
      </c>
      <c r="F1771" s="50">
        <f>IF('M1 Sparkling Electrolyte'!K60="","",'M1 Sparkling Electrolyte'!K60)</f>
        <v/>
      </c>
      <c r="G1771" s="49">
        <f>IF('M1 Sparkling Electrolyte'!AM60="","",'M1 Sparkling Electrolyte'!AM60)</f>
        <v/>
      </c>
      <c r="H1771" s="50">
        <f>IF('M1 Sparkling Electrolyte'!N60="","",'M1 Sparkling Electrolyte'!N60)</f>
        <v/>
      </c>
      <c r="I1771" s="34">
        <f>IF('M1 Sparkling Electrolyte'!AJ60="","",'M1 Sparkling Electrolyte'!AJ60)</f>
        <v/>
      </c>
      <c r="J1771" s="34" t="inlineStr">
        <is>
          <t>Capture live promo to assess.</t>
        </is>
      </c>
    </row>
    <row r="1772" ht="28" customHeight="1">
      <c r="A1772" s="34" t="inlineStr">
        <is>
          <t>BUBBL'R</t>
        </is>
      </c>
      <c r="B1772" s="34" t="inlineStr">
        <is>
          <t>BUBBL'R Antioxidant Sparkling Water | Blue Crush'r | 18 pack 473mL</t>
        </is>
      </c>
      <c r="C1772" s="34" t="inlineStr">
        <is>
          <t>1) Sparkling electrolyte / functional sparkling</t>
        </is>
      </c>
      <c r="D1772" s="49">
        <f>IF('M1 Sparkling Electrolyte'!F61="","",'M1 Sparkling Electrolyte'!F61)</f>
        <v/>
      </c>
      <c r="E1772" s="52">
        <f>IF('M1 Sparkling Electrolyte'!J61="","",'M1 Sparkling Electrolyte'!J61)</f>
        <v/>
      </c>
      <c r="F1772" s="50">
        <f>IF('M1 Sparkling Electrolyte'!K61="","",'M1 Sparkling Electrolyte'!K61)</f>
        <v/>
      </c>
      <c r="G1772" s="49">
        <f>IF('M1 Sparkling Electrolyte'!AM61="","",'M1 Sparkling Electrolyte'!AM61)</f>
        <v/>
      </c>
      <c r="H1772" s="50">
        <f>IF('M1 Sparkling Electrolyte'!N61="","",'M1 Sparkling Electrolyte'!N61)</f>
        <v/>
      </c>
      <c r="I1772" s="34">
        <f>IF('M1 Sparkling Electrolyte'!AJ61="","",'M1 Sparkling Electrolyte'!AJ61)</f>
        <v/>
      </c>
      <c r="J1772" s="34" t="inlineStr">
        <is>
          <t>Capture live promo to assess.</t>
        </is>
      </c>
    </row>
    <row r="1773" ht="28" customHeight="1">
      <c r="A1773" s="34" t="inlineStr">
        <is>
          <t>BUBBL'R</t>
        </is>
      </c>
      <c r="B1773" s="34" t="inlineStr">
        <is>
          <t>BUBBL'R Antioxidant Sparkling Water | Blue Crush'r | 24 pack 473mL</t>
        </is>
      </c>
      <c r="C1773" s="34" t="inlineStr">
        <is>
          <t>1) Sparkling electrolyte / functional sparkling</t>
        </is>
      </c>
      <c r="D1773" s="49">
        <f>IF('M1 Sparkling Electrolyte'!F62="","",'M1 Sparkling Electrolyte'!F62)</f>
        <v/>
      </c>
      <c r="E1773" s="52">
        <f>IF('M1 Sparkling Electrolyte'!J62="","",'M1 Sparkling Electrolyte'!J62)</f>
        <v/>
      </c>
      <c r="F1773" s="50">
        <f>IF('M1 Sparkling Electrolyte'!K62="","",'M1 Sparkling Electrolyte'!K62)</f>
        <v/>
      </c>
      <c r="G1773" s="49">
        <f>IF('M1 Sparkling Electrolyte'!AM62="","",'M1 Sparkling Electrolyte'!AM62)</f>
        <v/>
      </c>
      <c r="H1773" s="50">
        <f>IF('M1 Sparkling Electrolyte'!N62="","",'M1 Sparkling Electrolyte'!N62)</f>
        <v/>
      </c>
      <c r="I1773" s="34">
        <f>IF('M1 Sparkling Electrolyte'!AJ62="","",'M1 Sparkling Electrolyte'!AJ62)</f>
        <v/>
      </c>
      <c r="J1773" s="34" t="inlineStr">
        <is>
          <t>Capture live promo to assess.</t>
        </is>
      </c>
    </row>
    <row r="1774" ht="28" customHeight="1">
      <c r="A1774" s="34" t="inlineStr">
        <is>
          <t>Phocus</t>
        </is>
      </c>
      <c r="B1774" s="34" t="inlineStr">
        <is>
          <t>Phocus Caffeinated Sparkling Water | Grapefruit | single 350mL</t>
        </is>
      </c>
      <c r="C1774" s="34" t="inlineStr">
        <is>
          <t>1) Sparkling electrolyte / functional sparkling</t>
        </is>
      </c>
      <c r="D1774" s="49">
        <f>IF('M1 Sparkling Electrolyte'!F63="","",'M1 Sparkling Electrolyte'!F63)</f>
        <v/>
      </c>
      <c r="E1774" s="52">
        <f>IF('M1 Sparkling Electrolyte'!J63="","",'M1 Sparkling Electrolyte'!J63)</f>
        <v/>
      </c>
      <c r="F1774" s="50">
        <f>IF('M1 Sparkling Electrolyte'!K63="","",'M1 Sparkling Electrolyte'!K63)</f>
        <v/>
      </c>
      <c r="G1774" s="49">
        <f>IF('M1 Sparkling Electrolyte'!AM63="","",'M1 Sparkling Electrolyte'!AM63)</f>
        <v/>
      </c>
      <c r="H1774" s="50">
        <f>IF('M1 Sparkling Electrolyte'!N63="","",'M1 Sparkling Electrolyte'!N63)</f>
        <v/>
      </c>
      <c r="I1774" s="34">
        <f>IF('M1 Sparkling Electrolyte'!AJ63="","",'M1 Sparkling Electrolyte'!AJ63)</f>
        <v/>
      </c>
      <c r="J1774" s="34" t="inlineStr">
        <is>
          <t>Capture live promo to assess.</t>
        </is>
      </c>
    </row>
    <row r="1775" ht="28" customHeight="1">
      <c r="A1775" s="34" t="inlineStr">
        <is>
          <t>Phocus</t>
        </is>
      </c>
      <c r="B1775" s="34" t="inlineStr">
        <is>
          <t>Phocus Caffeinated Sparkling Water | Grapefruit | 8 pack 350mL</t>
        </is>
      </c>
      <c r="C1775" s="34" t="inlineStr">
        <is>
          <t>1) Sparkling electrolyte / functional sparkling</t>
        </is>
      </c>
      <c r="D1775" s="49">
        <f>IF('M1 Sparkling Electrolyte'!F64="","",'M1 Sparkling Electrolyte'!F64)</f>
        <v/>
      </c>
      <c r="E1775" s="52">
        <f>IF('M1 Sparkling Electrolyte'!J64="","",'M1 Sparkling Electrolyte'!J64)</f>
        <v/>
      </c>
      <c r="F1775" s="50">
        <f>IF('M1 Sparkling Electrolyte'!K64="","",'M1 Sparkling Electrolyte'!K64)</f>
        <v/>
      </c>
      <c r="G1775" s="49">
        <f>IF('M1 Sparkling Electrolyte'!AM64="","",'M1 Sparkling Electrolyte'!AM64)</f>
        <v/>
      </c>
      <c r="H1775" s="50">
        <f>IF('M1 Sparkling Electrolyte'!N64="","",'M1 Sparkling Electrolyte'!N64)</f>
        <v/>
      </c>
      <c r="I1775" s="34">
        <f>IF('M1 Sparkling Electrolyte'!AJ64="","",'M1 Sparkling Electrolyte'!AJ64)</f>
        <v/>
      </c>
      <c r="J1775" s="34" t="inlineStr">
        <is>
          <t>Capture live promo to assess.</t>
        </is>
      </c>
    </row>
    <row r="1776" ht="28" customHeight="1">
      <c r="A1776" s="34" t="inlineStr">
        <is>
          <t>Phocus</t>
        </is>
      </c>
      <c r="B1776" s="34" t="inlineStr">
        <is>
          <t>Phocus Caffeinated Sparkling Water | Grapefruit | 12 pack 350mL</t>
        </is>
      </c>
      <c r="C1776" s="34" t="inlineStr">
        <is>
          <t>1) Sparkling electrolyte / functional sparkling</t>
        </is>
      </c>
      <c r="D1776" s="49">
        <f>IF('M1 Sparkling Electrolyte'!F65="","",'M1 Sparkling Electrolyte'!F65)</f>
        <v/>
      </c>
      <c r="E1776" s="52">
        <f>IF('M1 Sparkling Electrolyte'!J65="","",'M1 Sparkling Electrolyte'!J65)</f>
        <v/>
      </c>
      <c r="F1776" s="50">
        <f>IF('M1 Sparkling Electrolyte'!K65="","",'M1 Sparkling Electrolyte'!K65)</f>
        <v/>
      </c>
      <c r="G1776" s="49">
        <f>IF('M1 Sparkling Electrolyte'!AM65="","",'M1 Sparkling Electrolyte'!AM65)</f>
        <v/>
      </c>
      <c r="H1776" s="50">
        <f>IF('M1 Sparkling Electrolyte'!N65="","",'M1 Sparkling Electrolyte'!N65)</f>
        <v/>
      </c>
      <c r="I1776" s="34">
        <f>IF('M1 Sparkling Electrolyte'!AJ65="","",'M1 Sparkling Electrolyte'!AJ65)</f>
        <v/>
      </c>
      <c r="J1776" s="34" t="inlineStr">
        <is>
          <t>Capture live promo to assess.</t>
        </is>
      </c>
    </row>
    <row r="1777" ht="28" customHeight="1">
      <c r="A1777" s="34" t="inlineStr">
        <is>
          <t>Phocus</t>
        </is>
      </c>
      <c r="B1777" s="34" t="inlineStr">
        <is>
          <t>Phocus Caffeinated Sparkling Water | Grapefruit | 15 pack 350mL</t>
        </is>
      </c>
      <c r="C1777" s="34" t="inlineStr">
        <is>
          <t>1) Sparkling electrolyte / functional sparkling</t>
        </is>
      </c>
      <c r="D1777" s="49">
        <f>IF('M1 Sparkling Electrolyte'!F66="","",'M1 Sparkling Electrolyte'!F66)</f>
        <v/>
      </c>
      <c r="E1777" s="52">
        <f>IF('M1 Sparkling Electrolyte'!J66="","",'M1 Sparkling Electrolyte'!J66)</f>
        <v/>
      </c>
      <c r="F1777" s="50">
        <f>IF('M1 Sparkling Electrolyte'!K66="","",'M1 Sparkling Electrolyte'!K66)</f>
        <v/>
      </c>
      <c r="G1777" s="49">
        <f>IF('M1 Sparkling Electrolyte'!AM66="","",'M1 Sparkling Electrolyte'!AM66)</f>
        <v/>
      </c>
      <c r="H1777" s="50">
        <f>IF('M1 Sparkling Electrolyte'!N66="","",'M1 Sparkling Electrolyte'!N66)</f>
        <v/>
      </c>
      <c r="I1777" s="34">
        <f>IF('M1 Sparkling Electrolyte'!AJ66="","",'M1 Sparkling Electrolyte'!AJ66)</f>
        <v/>
      </c>
      <c r="J1777" s="34" t="inlineStr">
        <is>
          <t>Capture live promo to assess.</t>
        </is>
      </c>
    </row>
    <row r="1778" ht="28" customHeight="1">
      <c r="A1778" s="34" t="inlineStr">
        <is>
          <t>Phocus</t>
        </is>
      </c>
      <c r="B1778" s="34" t="inlineStr">
        <is>
          <t>Phocus Caffeinated Sparkling Water | Grapefruit | 18 pack 350mL</t>
        </is>
      </c>
      <c r="C1778" s="34" t="inlineStr">
        <is>
          <t>1) Sparkling electrolyte / functional sparkling</t>
        </is>
      </c>
      <c r="D1778" s="49">
        <f>IF('M1 Sparkling Electrolyte'!F67="","",'M1 Sparkling Electrolyte'!F67)</f>
        <v/>
      </c>
      <c r="E1778" s="52">
        <f>IF('M1 Sparkling Electrolyte'!J67="","",'M1 Sparkling Electrolyte'!J67)</f>
        <v/>
      </c>
      <c r="F1778" s="50">
        <f>IF('M1 Sparkling Electrolyte'!K67="","",'M1 Sparkling Electrolyte'!K67)</f>
        <v/>
      </c>
      <c r="G1778" s="49">
        <f>IF('M1 Sparkling Electrolyte'!AM67="","",'M1 Sparkling Electrolyte'!AM67)</f>
        <v/>
      </c>
      <c r="H1778" s="50">
        <f>IF('M1 Sparkling Electrolyte'!N67="","",'M1 Sparkling Electrolyte'!N67)</f>
        <v/>
      </c>
      <c r="I1778" s="34">
        <f>IF('M1 Sparkling Electrolyte'!AJ67="","",'M1 Sparkling Electrolyte'!AJ67)</f>
        <v/>
      </c>
      <c r="J1778" s="34" t="inlineStr">
        <is>
          <t>Capture live promo to assess.</t>
        </is>
      </c>
    </row>
    <row r="1779" ht="28" customHeight="1">
      <c r="A1779" s="34" t="inlineStr">
        <is>
          <t>Phocus</t>
        </is>
      </c>
      <c r="B1779" s="34" t="inlineStr">
        <is>
          <t>Phocus Caffeinated Sparkling Water | Grapefruit | 24 pack 350mL</t>
        </is>
      </c>
      <c r="C1779" s="34" t="inlineStr">
        <is>
          <t>1) Sparkling electrolyte / functional sparkling</t>
        </is>
      </c>
      <c r="D1779" s="49">
        <f>IF('M1 Sparkling Electrolyte'!F68="","",'M1 Sparkling Electrolyte'!F68)</f>
        <v/>
      </c>
      <c r="E1779" s="52">
        <f>IF('M1 Sparkling Electrolyte'!J68="","",'M1 Sparkling Electrolyte'!J68)</f>
        <v/>
      </c>
      <c r="F1779" s="50">
        <f>IF('M1 Sparkling Electrolyte'!K68="","",'M1 Sparkling Electrolyte'!K68)</f>
        <v/>
      </c>
      <c r="G1779" s="49">
        <f>IF('M1 Sparkling Electrolyte'!AM68="","",'M1 Sparkling Electrolyte'!AM68)</f>
        <v/>
      </c>
      <c r="H1779" s="50">
        <f>IF('M1 Sparkling Electrolyte'!N68="","",'M1 Sparkling Electrolyte'!N68)</f>
        <v/>
      </c>
      <c r="I1779" s="34">
        <f>IF('M1 Sparkling Electrolyte'!AJ68="","",'M1 Sparkling Electrolyte'!AJ68)</f>
        <v/>
      </c>
      <c r="J1779" s="34" t="inlineStr">
        <is>
          <t>Capture live promo to assess.</t>
        </is>
      </c>
    </row>
    <row r="1780" ht="28" customHeight="1">
      <c r="A1780" s="34" t="inlineStr">
        <is>
          <t>Phocus</t>
        </is>
      </c>
      <c r="B1780" s="34" t="inlineStr">
        <is>
          <t>Phocus Caffeinated Sparkling Water | Yuzu Lime | single 350mL</t>
        </is>
      </c>
      <c r="C1780" s="34" t="inlineStr">
        <is>
          <t>1) Sparkling electrolyte / functional sparkling</t>
        </is>
      </c>
      <c r="D1780" s="49">
        <f>IF('M1 Sparkling Electrolyte'!F69="","",'M1 Sparkling Electrolyte'!F69)</f>
        <v/>
      </c>
      <c r="E1780" s="52">
        <f>IF('M1 Sparkling Electrolyte'!J69="","",'M1 Sparkling Electrolyte'!J69)</f>
        <v/>
      </c>
      <c r="F1780" s="50">
        <f>IF('M1 Sparkling Electrolyte'!K69="","",'M1 Sparkling Electrolyte'!K69)</f>
        <v/>
      </c>
      <c r="G1780" s="49">
        <f>IF('M1 Sparkling Electrolyte'!AM69="","",'M1 Sparkling Electrolyte'!AM69)</f>
        <v/>
      </c>
      <c r="H1780" s="50">
        <f>IF('M1 Sparkling Electrolyte'!N69="","",'M1 Sparkling Electrolyte'!N69)</f>
        <v/>
      </c>
      <c r="I1780" s="34">
        <f>IF('M1 Sparkling Electrolyte'!AJ69="","",'M1 Sparkling Electrolyte'!AJ69)</f>
        <v/>
      </c>
      <c r="J1780" s="34" t="inlineStr">
        <is>
          <t>Capture live promo to assess.</t>
        </is>
      </c>
    </row>
    <row r="1781" ht="28" customHeight="1">
      <c r="A1781" s="34" t="inlineStr">
        <is>
          <t>Phocus</t>
        </is>
      </c>
      <c r="B1781" s="34" t="inlineStr">
        <is>
          <t>Phocus Caffeinated Sparkling Water | Yuzu Lime | 8 pack 350mL</t>
        </is>
      </c>
      <c r="C1781" s="34" t="inlineStr">
        <is>
          <t>1) Sparkling electrolyte / functional sparkling</t>
        </is>
      </c>
      <c r="D1781" s="49">
        <f>IF('M1 Sparkling Electrolyte'!F70="","",'M1 Sparkling Electrolyte'!F70)</f>
        <v/>
      </c>
      <c r="E1781" s="52">
        <f>IF('M1 Sparkling Electrolyte'!J70="","",'M1 Sparkling Electrolyte'!J70)</f>
        <v/>
      </c>
      <c r="F1781" s="50">
        <f>IF('M1 Sparkling Electrolyte'!K70="","",'M1 Sparkling Electrolyte'!K70)</f>
        <v/>
      </c>
      <c r="G1781" s="49">
        <f>IF('M1 Sparkling Electrolyte'!AM70="","",'M1 Sparkling Electrolyte'!AM70)</f>
        <v/>
      </c>
      <c r="H1781" s="50">
        <f>IF('M1 Sparkling Electrolyte'!N70="","",'M1 Sparkling Electrolyte'!N70)</f>
        <v/>
      </c>
      <c r="I1781" s="34">
        <f>IF('M1 Sparkling Electrolyte'!AJ70="","",'M1 Sparkling Electrolyte'!AJ70)</f>
        <v/>
      </c>
      <c r="J1781" s="34" t="inlineStr">
        <is>
          <t>Capture live promo to assess.</t>
        </is>
      </c>
    </row>
    <row r="1782" ht="28" customHeight="1">
      <c r="A1782" s="34" t="inlineStr">
        <is>
          <t>Phocus</t>
        </is>
      </c>
      <c r="B1782" s="34" t="inlineStr">
        <is>
          <t>Phocus Caffeinated Sparkling Water | Yuzu Lime | 12 pack 350mL</t>
        </is>
      </c>
      <c r="C1782" s="34" t="inlineStr">
        <is>
          <t>1) Sparkling electrolyte / functional sparkling</t>
        </is>
      </c>
      <c r="D1782" s="49">
        <f>IF('M1 Sparkling Electrolyte'!F71="","",'M1 Sparkling Electrolyte'!F71)</f>
        <v/>
      </c>
      <c r="E1782" s="52">
        <f>IF('M1 Sparkling Electrolyte'!J71="","",'M1 Sparkling Electrolyte'!J71)</f>
        <v/>
      </c>
      <c r="F1782" s="50">
        <f>IF('M1 Sparkling Electrolyte'!K71="","",'M1 Sparkling Electrolyte'!K71)</f>
        <v/>
      </c>
      <c r="G1782" s="49">
        <f>IF('M1 Sparkling Electrolyte'!AM71="","",'M1 Sparkling Electrolyte'!AM71)</f>
        <v/>
      </c>
      <c r="H1782" s="50">
        <f>IF('M1 Sparkling Electrolyte'!N71="","",'M1 Sparkling Electrolyte'!N71)</f>
        <v/>
      </c>
      <c r="I1782" s="34">
        <f>IF('M1 Sparkling Electrolyte'!AJ71="","",'M1 Sparkling Electrolyte'!AJ71)</f>
        <v/>
      </c>
      <c r="J1782" s="34" t="inlineStr">
        <is>
          <t>Capture live promo to assess.</t>
        </is>
      </c>
    </row>
    <row r="1783" ht="28" customHeight="1">
      <c r="A1783" s="34" t="inlineStr">
        <is>
          <t>Phocus</t>
        </is>
      </c>
      <c r="B1783" s="34" t="inlineStr">
        <is>
          <t>Phocus Caffeinated Sparkling Water | Yuzu Lime | 15 pack 350mL</t>
        </is>
      </c>
      <c r="C1783" s="34" t="inlineStr">
        <is>
          <t>1) Sparkling electrolyte / functional sparkling</t>
        </is>
      </c>
      <c r="D1783" s="49">
        <f>IF('M1 Sparkling Electrolyte'!F72="","",'M1 Sparkling Electrolyte'!F72)</f>
        <v/>
      </c>
      <c r="E1783" s="52">
        <f>IF('M1 Sparkling Electrolyte'!J72="","",'M1 Sparkling Electrolyte'!J72)</f>
        <v/>
      </c>
      <c r="F1783" s="50">
        <f>IF('M1 Sparkling Electrolyte'!K72="","",'M1 Sparkling Electrolyte'!K72)</f>
        <v/>
      </c>
      <c r="G1783" s="49">
        <f>IF('M1 Sparkling Electrolyte'!AM72="","",'M1 Sparkling Electrolyte'!AM72)</f>
        <v/>
      </c>
      <c r="H1783" s="50">
        <f>IF('M1 Sparkling Electrolyte'!N72="","",'M1 Sparkling Electrolyte'!N72)</f>
        <v/>
      </c>
      <c r="I1783" s="34">
        <f>IF('M1 Sparkling Electrolyte'!AJ72="","",'M1 Sparkling Electrolyte'!AJ72)</f>
        <v/>
      </c>
      <c r="J1783" s="34" t="inlineStr">
        <is>
          <t>Capture live promo to assess.</t>
        </is>
      </c>
    </row>
    <row r="1784" ht="28" customHeight="1">
      <c r="A1784" s="34" t="inlineStr">
        <is>
          <t>Phocus</t>
        </is>
      </c>
      <c r="B1784" s="34" t="inlineStr">
        <is>
          <t>Phocus Caffeinated Sparkling Water | Yuzu Lime | 18 pack 350mL</t>
        </is>
      </c>
      <c r="C1784" s="34" t="inlineStr">
        <is>
          <t>1) Sparkling electrolyte / functional sparkling</t>
        </is>
      </c>
      <c r="D1784" s="49">
        <f>IF('M1 Sparkling Electrolyte'!F73="","",'M1 Sparkling Electrolyte'!F73)</f>
        <v/>
      </c>
      <c r="E1784" s="52">
        <f>IF('M1 Sparkling Electrolyte'!J73="","",'M1 Sparkling Electrolyte'!J73)</f>
        <v/>
      </c>
      <c r="F1784" s="50">
        <f>IF('M1 Sparkling Electrolyte'!K73="","",'M1 Sparkling Electrolyte'!K73)</f>
        <v/>
      </c>
      <c r="G1784" s="49">
        <f>IF('M1 Sparkling Electrolyte'!AM73="","",'M1 Sparkling Electrolyte'!AM73)</f>
        <v/>
      </c>
      <c r="H1784" s="50">
        <f>IF('M1 Sparkling Electrolyte'!N73="","",'M1 Sparkling Electrolyte'!N73)</f>
        <v/>
      </c>
      <c r="I1784" s="34">
        <f>IF('M1 Sparkling Electrolyte'!AJ73="","",'M1 Sparkling Electrolyte'!AJ73)</f>
        <v/>
      </c>
      <c r="J1784" s="34" t="inlineStr">
        <is>
          <t>Capture live promo to assess.</t>
        </is>
      </c>
    </row>
    <row r="1785" ht="28" customHeight="1">
      <c r="A1785" s="34" t="inlineStr">
        <is>
          <t>Phocus</t>
        </is>
      </c>
      <c r="B1785" s="34" t="inlineStr">
        <is>
          <t>Phocus Caffeinated Sparkling Water | Yuzu Lime | 24 pack 350mL</t>
        </is>
      </c>
      <c r="C1785" s="34" t="inlineStr">
        <is>
          <t>1) Sparkling electrolyte / functional sparkling</t>
        </is>
      </c>
      <c r="D1785" s="49">
        <f>IF('M1 Sparkling Electrolyte'!F74="","",'M1 Sparkling Electrolyte'!F74)</f>
        <v/>
      </c>
      <c r="E1785" s="52">
        <f>IF('M1 Sparkling Electrolyte'!J74="","",'M1 Sparkling Electrolyte'!J74)</f>
        <v/>
      </c>
      <c r="F1785" s="50">
        <f>IF('M1 Sparkling Electrolyte'!K74="","",'M1 Sparkling Electrolyte'!K74)</f>
        <v/>
      </c>
      <c r="G1785" s="49">
        <f>IF('M1 Sparkling Electrolyte'!AM74="","",'M1 Sparkling Electrolyte'!AM74)</f>
        <v/>
      </c>
      <c r="H1785" s="50">
        <f>IF('M1 Sparkling Electrolyte'!N74="","",'M1 Sparkling Electrolyte'!N74)</f>
        <v/>
      </c>
      <c r="I1785" s="34">
        <f>IF('M1 Sparkling Electrolyte'!AJ74="","",'M1 Sparkling Electrolyte'!AJ74)</f>
        <v/>
      </c>
      <c r="J1785" s="34" t="inlineStr">
        <is>
          <t>Capture live promo to assess.</t>
        </is>
      </c>
    </row>
    <row r="1786" ht="28" customHeight="1">
      <c r="A1786" s="34" t="inlineStr">
        <is>
          <t>Phocus</t>
        </is>
      </c>
      <c r="B1786" s="34" t="inlineStr">
        <is>
          <t>Phocus Caffeinated Sparkling Water | Cucumber | single 350mL</t>
        </is>
      </c>
      <c r="C1786" s="34" t="inlineStr">
        <is>
          <t>1) Sparkling electrolyte / functional sparkling</t>
        </is>
      </c>
      <c r="D1786" s="49">
        <f>IF('M1 Sparkling Electrolyte'!F75="","",'M1 Sparkling Electrolyte'!F75)</f>
        <v/>
      </c>
      <c r="E1786" s="52">
        <f>IF('M1 Sparkling Electrolyte'!J75="","",'M1 Sparkling Electrolyte'!J75)</f>
        <v/>
      </c>
      <c r="F1786" s="50">
        <f>IF('M1 Sparkling Electrolyte'!K75="","",'M1 Sparkling Electrolyte'!K75)</f>
        <v/>
      </c>
      <c r="G1786" s="49">
        <f>IF('M1 Sparkling Electrolyte'!AM75="","",'M1 Sparkling Electrolyte'!AM75)</f>
        <v/>
      </c>
      <c r="H1786" s="50">
        <f>IF('M1 Sparkling Electrolyte'!N75="","",'M1 Sparkling Electrolyte'!N75)</f>
        <v/>
      </c>
      <c r="I1786" s="34">
        <f>IF('M1 Sparkling Electrolyte'!AJ75="","",'M1 Sparkling Electrolyte'!AJ75)</f>
        <v/>
      </c>
      <c r="J1786" s="34" t="inlineStr">
        <is>
          <t>Capture live promo to assess.</t>
        </is>
      </c>
    </row>
    <row r="1787" ht="28" customHeight="1">
      <c r="A1787" s="34" t="inlineStr">
        <is>
          <t>Phocus</t>
        </is>
      </c>
      <c r="B1787" s="34" t="inlineStr">
        <is>
          <t>Phocus Caffeinated Sparkling Water | Cucumber | 8 pack 350mL</t>
        </is>
      </c>
      <c r="C1787" s="34" t="inlineStr">
        <is>
          <t>1) Sparkling electrolyte / functional sparkling</t>
        </is>
      </c>
      <c r="D1787" s="49">
        <f>IF('M1 Sparkling Electrolyte'!F76="","",'M1 Sparkling Electrolyte'!F76)</f>
        <v/>
      </c>
      <c r="E1787" s="52">
        <f>IF('M1 Sparkling Electrolyte'!J76="","",'M1 Sparkling Electrolyte'!J76)</f>
        <v/>
      </c>
      <c r="F1787" s="50">
        <f>IF('M1 Sparkling Electrolyte'!K76="","",'M1 Sparkling Electrolyte'!K76)</f>
        <v/>
      </c>
      <c r="G1787" s="49">
        <f>IF('M1 Sparkling Electrolyte'!AM76="","",'M1 Sparkling Electrolyte'!AM76)</f>
        <v/>
      </c>
      <c r="H1787" s="50">
        <f>IF('M1 Sparkling Electrolyte'!N76="","",'M1 Sparkling Electrolyte'!N76)</f>
        <v/>
      </c>
      <c r="I1787" s="34">
        <f>IF('M1 Sparkling Electrolyte'!AJ76="","",'M1 Sparkling Electrolyte'!AJ76)</f>
        <v/>
      </c>
      <c r="J1787" s="34" t="inlineStr">
        <is>
          <t>Capture live promo to assess.</t>
        </is>
      </c>
    </row>
    <row r="1788" ht="28" customHeight="1">
      <c r="A1788" s="34" t="inlineStr">
        <is>
          <t>Phocus</t>
        </is>
      </c>
      <c r="B1788" s="34" t="inlineStr">
        <is>
          <t>Phocus Caffeinated Sparkling Water | Cucumber | 12 pack 350mL</t>
        </is>
      </c>
      <c r="C1788" s="34" t="inlineStr">
        <is>
          <t>1) Sparkling electrolyte / functional sparkling</t>
        </is>
      </c>
      <c r="D1788" s="49">
        <f>IF('M1 Sparkling Electrolyte'!F77="","",'M1 Sparkling Electrolyte'!F77)</f>
        <v/>
      </c>
      <c r="E1788" s="52">
        <f>IF('M1 Sparkling Electrolyte'!J77="","",'M1 Sparkling Electrolyte'!J77)</f>
        <v/>
      </c>
      <c r="F1788" s="50">
        <f>IF('M1 Sparkling Electrolyte'!K77="","",'M1 Sparkling Electrolyte'!K77)</f>
        <v/>
      </c>
      <c r="G1788" s="49">
        <f>IF('M1 Sparkling Electrolyte'!AM77="","",'M1 Sparkling Electrolyte'!AM77)</f>
        <v/>
      </c>
      <c r="H1788" s="50">
        <f>IF('M1 Sparkling Electrolyte'!N77="","",'M1 Sparkling Electrolyte'!N77)</f>
        <v/>
      </c>
      <c r="I1788" s="34">
        <f>IF('M1 Sparkling Electrolyte'!AJ77="","",'M1 Sparkling Electrolyte'!AJ77)</f>
        <v/>
      </c>
      <c r="J1788" s="34" t="inlineStr">
        <is>
          <t>Capture live promo to assess.</t>
        </is>
      </c>
    </row>
    <row r="1789" ht="28" customHeight="1">
      <c r="A1789" s="34" t="inlineStr">
        <is>
          <t>Phocus</t>
        </is>
      </c>
      <c r="B1789" s="34" t="inlineStr">
        <is>
          <t>Phocus Caffeinated Sparkling Water | Cucumber | 15 pack 350mL</t>
        </is>
      </c>
      <c r="C1789" s="34" t="inlineStr">
        <is>
          <t>1) Sparkling electrolyte / functional sparkling</t>
        </is>
      </c>
      <c r="D1789" s="49">
        <f>IF('M1 Sparkling Electrolyte'!F78="","",'M1 Sparkling Electrolyte'!F78)</f>
        <v/>
      </c>
      <c r="E1789" s="52">
        <f>IF('M1 Sparkling Electrolyte'!J78="","",'M1 Sparkling Electrolyte'!J78)</f>
        <v/>
      </c>
      <c r="F1789" s="50">
        <f>IF('M1 Sparkling Electrolyte'!K78="","",'M1 Sparkling Electrolyte'!K78)</f>
        <v/>
      </c>
      <c r="G1789" s="49">
        <f>IF('M1 Sparkling Electrolyte'!AM78="","",'M1 Sparkling Electrolyte'!AM78)</f>
        <v/>
      </c>
      <c r="H1789" s="50">
        <f>IF('M1 Sparkling Electrolyte'!N78="","",'M1 Sparkling Electrolyte'!N78)</f>
        <v/>
      </c>
      <c r="I1789" s="34">
        <f>IF('M1 Sparkling Electrolyte'!AJ78="","",'M1 Sparkling Electrolyte'!AJ78)</f>
        <v/>
      </c>
      <c r="J1789" s="34" t="inlineStr">
        <is>
          <t>Capture live promo to assess.</t>
        </is>
      </c>
    </row>
    <row r="1790" ht="28" customHeight="1">
      <c r="A1790" s="34" t="inlineStr">
        <is>
          <t>Phocus</t>
        </is>
      </c>
      <c r="B1790" s="34" t="inlineStr">
        <is>
          <t>Phocus Caffeinated Sparkling Water | Cucumber | 18 pack 350mL</t>
        </is>
      </c>
      <c r="C1790" s="34" t="inlineStr">
        <is>
          <t>1) Sparkling electrolyte / functional sparkling</t>
        </is>
      </c>
      <c r="D1790" s="49">
        <f>IF('M1 Sparkling Electrolyte'!F79="","",'M1 Sparkling Electrolyte'!F79)</f>
        <v/>
      </c>
      <c r="E1790" s="52">
        <f>IF('M1 Sparkling Electrolyte'!J79="","",'M1 Sparkling Electrolyte'!J79)</f>
        <v/>
      </c>
      <c r="F1790" s="50">
        <f>IF('M1 Sparkling Electrolyte'!K79="","",'M1 Sparkling Electrolyte'!K79)</f>
        <v/>
      </c>
      <c r="G1790" s="49">
        <f>IF('M1 Sparkling Electrolyte'!AM79="","",'M1 Sparkling Electrolyte'!AM79)</f>
        <v/>
      </c>
      <c r="H1790" s="50">
        <f>IF('M1 Sparkling Electrolyte'!N79="","",'M1 Sparkling Electrolyte'!N79)</f>
        <v/>
      </c>
      <c r="I1790" s="34">
        <f>IF('M1 Sparkling Electrolyte'!AJ79="","",'M1 Sparkling Electrolyte'!AJ79)</f>
        <v/>
      </c>
      <c r="J1790" s="34" t="inlineStr">
        <is>
          <t>Capture live promo to assess.</t>
        </is>
      </c>
    </row>
    <row r="1791" ht="28" customHeight="1">
      <c r="A1791" s="34" t="inlineStr">
        <is>
          <t>Phocus</t>
        </is>
      </c>
      <c r="B1791" s="34" t="inlineStr">
        <is>
          <t>Phocus Caffeinated Sparkling Water | Cucumber | 24 pack 350mL</t>
        </is>
      </c>
      <c r="C1791" s="34" t="inlineStr">
        <is>
          <t>1) Sparkling electrolyte / functional sparkling</t>
        </is>
      </c>
      <c r="D1791" s="49">
        <f>IF('M1 Sparkling Electrolyte'!F80="","",'M1 Sparkling Electrolyte'!F80)</f>
        <v/>
      </c>
      <c r="E1791" s="52">
        <f>IF('M1 Sparkling Electrolyte'!J80="","",'M1 Sparkling Electrolyte'!J80)</f>
        <v/>
      </c>
      <c r="F1791" s="50">
        <f>IF('M1 Sparkling Electrolyte'!K80="","",'M1 Sparkling Electrolyte'!K80)</f>
        <v/>
      </c>
      <c r="G1791" s="49">
        <f>IF('M1 Sparkling Electrolyte'!AM80="","",'M1 Sparkling Electrolyte'!AM80)</f>
        <v/>
      </c>
      <c r="H1791" s="50">
        <f>IF('M1 Sparkling Electrolyte'!N80="","",'M1 Sparkling Electrolyte'!N80)</f>
        <v/>
      </c>
      <c r="I1791" s="34">
        <f>IF('M1 Sparkling Electrolyte'!AJ80="","",'M1 Sparkling Electrolyte'!AJ80)</f>
        <v/>
      </c>
      <c r="J1791" s="34" t="inlineStr">
        <is>
          <t>Capture live promo to assess.</t>
        </is>
      </c>
    </row>
    <row r="1792" ht="28" customHeight="1">
      <c r="A1792" s="34" t="inlineStr">
        <is>
          <t>Phocus</t>
        </is>
      </c>
      <c r="B1792" s="34" t="inlineStr">
        <is>
          <t>Phocus Caffeinated Sparkling Water | Black Cherry | single 350mL</t>
        </is>
      </c>
      <c r="C1792" s="34" t="inlineStr">
        <is>
          <t>1) Sparkling electrolyte / functional sparkling</t>
        </is>
      </c>
      <c r="D1792" s="49">
        <f>IF('M1 Sparkling Electrolyte'!F81="","",'M1 Sparkling Electrolyte'!F81)</f>
        <v/>
      </c>
      <c r="E1792" s="52">
        <f>IF('M1 Sparkling Electrolyte'!J81="","",'M1 Sparkling Electrolyte'!J81)</f>
        <v/>
      </c>
      <c r="F1792" s="50">
        <f>IF('M1 Sparkling Electrolyte'!K81="","",'M1 Sparkling Electrolyte'!K81)</f>
        <v/>
      </c>
      <c r="G1792" s="49">
        <f>IF('M1 Sparkling Electrolyte'!AM81="","",'M1 Sparkling Electrolyte'!AM81)</f>
        <v/>
      </c>
      <c r="H1792" s="50">
        <f>IF('M1 Sparkling Electrolyte'!N81="","",'M1 Sparkling Electrolyte'!N81)</f>
        <v/>
      </c>
      <c r="I1792" s="34">
        <f>IF('M1 Sparkling Electrolyte'!AJ81="","",'M1 Sparkling Electrolyte'!AJ81)</f>
        <v/>
      </c>
      <c r="J1792" s="34" t="inlineStr">
        <is>
          <t>Capture live promo to assess.</t>
        </is>
      </c>
    </row>
    <row r="1793" ht="28" customHeight="1">
      <c r="A1793" s="34" t="inlineStr">
        <is>
          <t>Phocus</t>
        </is>
      </c>
      <c r="B1793" s="34" t="inlineStr">
        <is>
          <t>Phocus Caffeinated Sparkling Water | Black Cherry | 8 pack 350mL</t>
        </is>
      </c>
      <c r="C1793" s="34" t="inlineStr">
        <is>
          <t>1) Sparkling electrolyte / functional sparkling</t>
        </is>
      </c>
      <c r="D1793" s="49">
        <f>IF('M1 Sparkling Electrolyte'!F82="","",'M1 Sparkling Electrolyte'!F82)</f>
        <v/>
      </c>
      <c r="E1793" s="52">
        <f>IF('M1 Sparkling Electrolyte'!J82="","",'M1 Sparkling Electrolyte'!J82)</f>
        <v/>
      </c>
      <c r="F1793" s="50">
        <f>IF('M1 Sparkling Electrolyte'!K82="","",'M1 Sparkling Electrolyte'!K82)</f>
        <v/>
      </c>
      <c r="G1793" s="49">
        <f>IF('M1 Sparkling Electrolyte'!AM82="","",'M1 Sparkling Electrolyte'!AM82)</f>
        <v/>
      </c>
      <c r="H1793" s="50">
        <f>IF('M1 Sparkling Electrolyte'!N82="","",'M1 Sparkling Electrolyte'!N82)</f>
        <v/>
      </c>
      <c r="I1793" s="34">
        <f>IF('M1 Sparkling Electrolyte'!AJ82="","",'M1 Sparkling Electrolyte'!AJ82)</f>
        <v/>
      </c>
      <c r="J1793" s="34" t="inlineStr">
        <is>
          <t>Capture live promo to assess.</t>
        </is>
      </c>
    </row>
    <row r="1794" ht="28" customHeight="1">
      <c r="A1794" s="34" t="inlineStr">
        <is>
          <t>Phocus</t>
        </is>
      </c>
      <c r="B1794" s="34" t="inlineStr">
        <is>
          <t>Phocus Caffeinated Sparkling Water | Black Cherry | 12 pack 350mL</t>
        </is>
      </c>
      <c r="C1794" s="34" t="inlineStr">
        <is>
          <t>1) Sparkling electrolyte / functional sparkling</t>
        </is>
      </c>
      <c r="D1794" s="49">
        <f>IF('M1 Sparkling Electrolyte'!F83="","",'M1 Sparkling Electrolyte'!F83)</f>
        <v/>
      </c>
      <c r="E1794" s="52">
        <f>IF('M1 Sparkling Electrolyte'!J83="","",'M1 Sparkling Electrolyte'!J83)</f>
        <v/>
      </c>
      <c r="F1794" s="50">
        <f>IF('M1 Sparkling Electrolyte'!K83="","",'M1 Sparkling Electrolyte'!K83)</f>
        <v/>
      </c>
      <c r="G1794" s="49">
        <f>IF('M1 Sparkling Electrolyte'!AM83="","",'M1 Sparkling Electrolyte'!AM83)</f>
        <v/>
      </c>
      <c r="H1794" s="50">
        <f>IF('M1 Sparkling Electrolyte'!N83="","",'M1 Sparkling Electrolyte'!N83)</f>
        <v/>
      </c>
      <c r="I1794" s="34">
        <f>IF('M1 Sparkling Electrolyte'!AJ83="","",'M1 Sparkling Electrolyte'!AJ83)</f>
        <v/>
      </c>
      <c r="J1794" s="34" t="inlineStr">
        <is>
          <t>Capture live promo to assess.</t>
        </is>
      </c>
    </row>
    <row r="1795" ht="28" customHeight="1">
      <c r="A1795" s="34" t="inlineStr">
        <is>
          <t>Phocus</t>
        </is>
      </c>
      <c r="B1795" s="34" t="inlineStr">
        <is>
          <t>Phocus Caffeinated Sparkling Water | Black Cherry | 15 pack 350mL</t>
        </is>
      </c>
      <c r="C1795" s="34" t="inlineStr">
        <is>
          <t>1) Sparkling electrolyte / functional sparkling</t>
        </is>
      </c>
      <c r="D1795" s="49">
        <f>IF('M1 Sparkling Electrolyte'!F84="","",'M1 Sparkling Electrolyte'!F84)</f>
        <v/>
      </c>
      <c r="E1795" s="52">
        <f>IF('M1 Sparkling Electrolyte'!J84="","",'M1 Sparkling Electrolyte'!J84)</f>
        <v/>
      </c>
      <c r="F1795" s="50">
        <f>IF('M1 Sparkling Electrolyte'!K84="","",'M1 Sparkling Electrolyte'!K84)</f>
        <v/>
      </c>
      <c r="G1795" s="49">
        <f>IF('M1 Sparkling Electrolyte'!AM84="","",'M1 Sparkling Electrolyte'!AM84)</f>
        <v/>
      </c>
      <c r="H1795" s="50">
        <f>IF('M1 Sparkling Electrolyte'!N84="","",'M1 Sparkling Electrolyte'!N84)</f>
        <v/>
      </c>
      <c r="I1795" s="34">
        <f>IF('M1 Sparkling Electrolyte'!AJ84="","",'M1 Sparkling Electrolyte'!AJ84)</f>
        <v/>
      </c>
      <c r="J1795" s="34" t="inlineStr">
        <is>
          <t>Capture live promo to assess.</t>
        </is>
      </c>
    </row>
    <row r="1796" ht="28" customHeight="1">
      <c r="A1796" s="34" t="inlineStr">
        <is>
          <t>Phocus</t>
        </is>
      </c>
      <c r="B1796" s="34" t="inlineStr">
        <is>
          <t>Phocus Caffeinated Sparkling Water | Black Cherry | 18 pack 350mL</t>
        </is>
      </c>
      <c r="C1796" s="34" t="inlineStr">
        <is>
          <t>1) Sparkling electrolyte / functional sparkling</t>
        </is>
      </c>
      <c r="D1796" s="49">
        <f>IF('M1 Sparkling Electrolyte'!F85="","",'M1 Sparkling Electrolyte'!F85)</f>
        <v/>
      </c>
      <c r="E1796" s="52">
        <f>IF('M1 Sparkling Electrolyte'!J85="","",'M1 Sparkling Electrolyte'!J85)</f>
        <v/>
      </c>
      <c r="F1796" s="50">
        <f>IF('M1 Sparkling Electrolyte'!K85="","",'M1 Sparkling Electrolyte'!K85)</f>
        <v/>
      </c>
      <c r="G1796" s="49">
        <f>IF('M1 Sparkling Electrolyte'!AM85="","",'M1 Sparkling Electrolyte'!AM85)</f>
        <v/>
      </c>
      <c r="H1796" s="50">
        <f>IF('M1 Sparkling Electrolyte'!N85="","",'M1 Sparkling Electrolyte'!N85)</f>
        <v/>
      </c>
      <c r="I1796" s="34">
        <f>IF('M1 Sparkling Electrolyte'!AJ85="","",'M1 Sparkling Electrolyte'!AJ85)</f>
        <v/>
      </c>
      <c r="J1796" s="34" t="inlineStr">
        <is>
          <t>Capture live promo to assess.</t>
        </is>
      </c>
    </row>
    <row r="1797" ht="28" customHeight="1">
      <c r="A1797" s="34" t="inlineStr">
        <is>
          <t>Phocus</t>
        </is>
      </c>
      <c r="B1797" s="34" t="inlineStr">
        <is>
          <t>Phocus Caffeinated Sparkling Water | Black Cherry | 24 pack 350mL</t>
        </is>
      </c>
      <c r="C1797" s="34" t="inlineStr">
        <is>
          <t>1) Sparkling electrolyte / functional sparkling</t>
        </is>
      </c>
      <c r="D1797" s="49">
        <f>IF('M1 Sparkling Electrolyte'!F86="","",'M1 Sparkling Electrolyte'!F86)</f>
        <v/>
      </c>
      <c r="E1797" s="52">
        <f>IF('M1 Sparkling Electrolyte'!J86="","",'M1 Sparkling Electrolyte'!J86)</f>
        <v/>
      </c>
      <c r="F1797" s="50">
        <f>IF('M1 Sparkling Electrolyte'!K86="","",'M1 Sparkling Electrolyte'!K86)</f>
        <v/>
      </c>
      <c r="G1797" s="49">
        <f>IF('M1 Sparkling Electrolyte'!AM86="","",'M1 Sparkling Electrolyte'!AM86)</f>
        <v/>
      </c>
      <c r="H1797" s="50">
        <f>IF('M1 Sparkling Electrolyte'!N86="","",'M1 Sparkling Electrolyte'!N86)</f>
        <v/>
      </c>
      <c r="I1797" s="34">
        <f>IF('M1 Sparkling Electrolyte'!AJ86="","",'M1 Sparkling Electrolyte'!AJ86)</f>
        <v/>
      </c>
      <c r="J1797" s="34" t="inlineStr">
        <is>
          <t>Capture live promo to assess.</t>
        </is>
      </c>
    </row>
    <row r="1798" ht="28" customHeight="1">
      <c r="A1798" s="34" t="inlineStr">
        <is>
          <t>Phocus</t>
        </is>
      </c>
      <c r="B1798" s="34" t="inlineStr">
        <is>
          <t>Phocus Caffeinated Sparkling Water | Natural | single 350mL</t>
        </is>
      </c>
      <c r="C1798" s="34" t="inlineStr">
        <is>
          <t>1) Sparkling electrolyte / functional sparkling</t>
        </is>
      </c>
      <c r="D1798" s="49">
        <f>IF('M1 Sparkling Electrolyte'!F87="","",'M1 Sparkling Electrolyte'!F87)</f>
        <v/>
      </c>
      <c r="E1798" s="52">
        <f>IF('M1 Sparkling Electrolyte'!J87="","",'M1 Sparkling Electrolyte'!J87)</f>
        <v/>
      </c>
      <c r="F1798" s="50">
        <f>IF('M1 Sparkling Electrolyte'!K87="","",'M1 Sparkling Electrolyte'!K87)</f>
        <v/>
      </c>
      <c r="G1798" s="49">
        <f>IF('M1 Sparkling Electrolyte'!AM87="","",'M1 Sparkling Electrolyte'!AM87)</f>
        <v/>
      </c>
      <c r="H1798" s="50">
        <f>IF('M1 Sparkling Electrolyte'!N87="","",'M1 Sparkling Electrolyte'!N87)</f>
        <v/>
      </c>
      <c r="I1798" s="34">
        <f>IF('M1 Sparkling Electrolyte'!AJ87="","",'M1 Sparkling Electrolyte'!AJ87)</f>
        <v/>
      </c>
      <c r="J1798" s="34" t="inlineStr">
        <is>
          <t>Capture live promo to assess.</t>
        </is>
      </c>
    </row>
    <row r="1799" ht="28" customHeight="1">
      <c r="A1799" s="34" t="inlineStr">
        <is>
          <t>Phocus</t>
        </is>
      </c>
      <c r="B1799" s="34" t="inlineStr">
        <is>
          <t>Phocus Caffeinated Sparkling Water | Natural | 8 pack 350mL</t>
        </is>
      </c>
      <c r="C1799" s="34" t="inlineStr">
        <is>
          <t>1) Sparkling electrolyte / functional sparkling</t>
        </is>
      </c>
      <c r="D1799" s="49">
        <f>IF('M1 Sparkling Electrolyte'!F88="","",'M1 Sparkling Electrolyte'!F88)</f>
        <v/>
      </c>
      <c r="E1799" s="52">
        <f>IF('M1 Sparkling Electrolyte'!J88="","",'M1 Sparkling Electrolyte'!J88)</f>
        <v/>
      </c>
      <c r="F1799" s="50">
        <f>IF('M1 Sparkling Electrolyte'!K88="","",'M1 Sparkling Electrolyte'!K88)</f>
        <v/>
      </c>
      <c r="G1799" s="49">
        <f>IF('M1 Sparkling Electrolyte'!AM88="","",'M1 Sparkling Electrolyte'!AM88)</f>
        <v/>
      </c>
      <c r="H1799" s="50">
        <f>IF('M1 Sparkling Electrolyte'!N88="","",'M1 Sparkling Electrolyte'!N88)</f>
        <v/>
      </c>
      <c r="I1799" s="34">
        <f>IF('M1 Sparkling Electrolyte'!AJ88="","",'M1 Sparkling Electrolyte'!AJ88)</f>
        <v/>
      </c>
      <c r="J1799" s="34" t="inlineStr">
        <is>
          <t>Capture live promo to assess.</t>
        </is>
      </c>
    </row>
    <row r="1800" ht="28" customHeight="1">
      <c r="A1800" s="34" t="inlineStr">
        <is>
          <t>Phocus</t>
        </is>
      </c>
      <c r="B1800" s="34" t="inlineStr">
        <is>
          <t>Phocus Caffeinated Sparkling Water | Natural | 12 pack 350mL</t>
        </is>
      </c>
      <c r="C1800" s="34" t="inlineStr">
        <is>
          <t>1) Sparkling electrolyte / functional sparkling</t>
        </is>
      </c>
      <c r="D1800" s="49">
        <f>IF('M1 Sparkling Electrolyte'!F89="","",'M1 Sparkling Electrolyte'!F89)</f>
        <v/>
      </c>
      <c r="E1800" s="52">
        <f>IF('M1 Sparkling Electrolyte'!J89="","",'M1 Sparkling Electrolyte'!J89)</f>
        <v/>
      </c>
      <c r="F1800" s="50">
        <f>IF('M1 Sparkling Electrolyte'!K89="","",'M1 Sparkling Electrolyte'!K89)</f>
        <v/>
      </c>
      <c r="G1800" s="49">
        <f>IF('M1 Sparkling Electrolyte'!AM89="","",'M1 Sparkling Electrolyte'!AM89)</f>
        <v/>
      </c>
      <c r="H1800" s="50">
        <f>IF('M1 Sparkling Electrolyte'!N89="","",'M1 Sparkling Electrolyte'!N89)</f>
        <v/>
      </c>
      <c r="I1800" s="34">
        <f>IF('M1 Sparkling Electrolyte'!AJ89="","",'M1 Sparkling Electrolyte'!AJ89)</f>
        <v/>
      </c>
      <c r="J1800" s="34" t="inlineStr">
        <is>
          <t>Capture live promo to assess.</t>
        </is>
      </c>
    </row>
    <row r="1801" ht="28" customHeight="1">
      <c r="A1801" s="34" t="inlineStr">
        <is>
          <t>Phocus</t>
        </is>
      </c>
      <c r="B1801" s="34" t="inlineStr">
        <is>
          <t>Phocus Caffeinated Sparkling Water | Natural | 15 pack 350mL</t>
        </is>
      </c>
      <c r="C1801" s="34" t="inlineStr">
        <is>
          <t>1) Sparkling electrolyte / functional sparkling</t>
        </is>
      </c>
      <c r="D1801" s="49">
        <f>IF('M1 Sparkling Electrolyte'!F90="","",'M1 Sparkling Electrolyte'!F90)</f>
        <v/>
      </c>
      <c r="E1801" s="52">
        <f>IF('M1 Sparkling Electrolyte'!J90="","",'M1 Sparkling Electrolyte'!J90)</f>
        <v/>
      </c>
      <c r="F1801" s="50">
        <f>IF('M1 Sparkling Electrolyte'!K90="","",'M1 Sparkling Electrolyte'!K90)</f>
        <v/>
      </c>
      <c r="G1801" s="49">
        <f>IF('M1 Sparkling Electrolyte'!AM90="","",'M1 Sparkling Electrolyte'!AM90)</f>
        <v/>
      </c>
      <c r="H1801" s="50">
        <f>IF('M1 Sparkling Electrolyte'!N90="","",'M1 Sparkling Electrolyte'!N90)</f>
        <v/>
      </c>
      <c r="I1801" s="34">
        <f>IF('M1 Sparkling Electrolyte'!AJ90="","",'M1 Sparkling Electrolyte'!AJ90)</f>
        <v/>
      </c>
      <c r="J1801" s="34" t="inlineStr">
        <is>
          <t>Capture live promo to assess.</t>
        </is>
      </c>
    </row>
    <row r="1802" ht="28" customHeight="1">
      <c r="A1802" s="34" t="inlineStr">
        <is>
          <t>Phocus</t>
        </is>
      </c>
      <c r="B1802" s="34" t="inlineStr">
        <is>
          <t>Phocus Caffeinated Sparkling Water | Natural | 18 pack 350mL</t>
        </is>
      </c>
      <c r="C1802" s="34" t="inlineStr">
        <is>
          <t>1) Sparkling electrolyte / functional sparkling</t>
        </is>
      </c>
      <c r="D1802" s="49">
        <f>IF('M1 Sparkling Electrolyte'!F91="","",'M1 Sparkling Electrolyte'!F91)</f>
        <v/>
      </c>
      <c r="E1802" s="52">
        <f>IF('M1 Sparkling Electrolyte'!J91="","",'M1 Sparkling Electrolyte'!J91)</f>
        <v/>
      </c>
      <c r="F1802" s="50">
        <f>IF('M1 Sparkling Electrolyte'!K91="","",'M1 Sparkling Electrolyte'!K91)</f>
        <v/>
      </c>
      <c r="G1802" s="49">
        <f>IF('M1 Sparkling Electrolyte'!AM91="","",'M1 Sparkling Electrolyte'!AM91)</f>
        <v/>
      </c>
      <c r="H1802" s="50">
        <f>IF('M1 Sparkling Electrolyte'!N91="","",'M1 Sparkling Electrolyte'!N91)</f>
        <v/>
      </c>
      <c r="I1802" s="34">
        <f>IF('M1 Sparkling Electrolyte'!AJ91="","",'M1 Sparkling Electrolyte'!AJ91)</f>
        <v/>
      </c>
      <c r="J1802" s="34" t="inlineStr">
        <is>
          <t>Capture live promo to assess.</t>
        </is>
      </c>
    </row>
    <row r="1803" ht="28" customHeight="1">
      <c r="A1803" s="34" t="inlineStr">
        <is>
          <t>Phocus</t>
        </is>
      </c>
      <c r="B1803" s="34" t="inlineStr">
        <is>
          <t>Phocus Caffeinated Sparkling Water | Natural | 24 pack 350mL</t>
        </is>
      </c>
      <c r="C1803" s="34" t="inlineStr">
        <is>
          <t>1) Sparkling electrolyte / functional sparkling</t>
        </is>
      </c>
      <c r="D1803" s="49">
        <f>IF('M1 Sparkling Electrolyte'!F92="","",'M1 Sparkling Electrolyte'!F92)</f>
        <v/>
      </c>
      <c r="E1803" s="52">
        <f>IF('M1 Sparkling Electrolyte'!J92="","",'M1 Sparkling Electrolyte'!J92)</f>
        <v/>
      </c>
      <c r="F1803" s="50">
        <f>IF('M1 Sparkling Electrolyte'!K92="","",'M1 Sparkling Electrolyte'!K92)</f>
        <v/>
      </c>
      <c r="G1803" s="49">
        <f>IF('M1 Sparkling Electrolyte'!AM92="","",'M1 Sparkling Electrolyte'!AM92)</f>
        <v/>
      </c>
      <c r="H1803" s="50">
        <f>IF('M1 Sparkling Electrolyte'!N92="","",'M1 Sparkling Electrolyte'!N92)</f>
        <v/>
      </c>
      <c r="I1803" s="34">
        <f>IF('M1 Sparkling Electrolyte'!AJ92="","",'M1 Sparkling Electrolyte'!AJ92)</f>
        <v/>
      </c>
      <c r="J1803" s="34" t="inlineStr">
        <is>
          <t>Capture live promo to assess.</t>
        </is>
      </c>
    </row>
    <row r="1804" ht="28" customHeight="1">
      <c r="A1804" s="34" t="inlineStr">
        <is>
          <t>Phocus</t>
        </is>
      </c>
      <c r="B1804" s="34" t="inlineStr">
        <is>
          <t>Phocus Caffeinated Sparkling Water | Lemon | single 350mL</t>
        </is>
      </c>
      <c r="C1804" s="34" t="inlineStr">
        <is>
          <t>1) Sparkling electrolyte / functional sparkling</t>
        </is>
      </c>
      <c r="D1804" s="49">
        <f>IF('M1 Sparkling Electrolyte'!F93="","",'M1 Sparkling Electrolyte'!F93)</f>
        <v/>
      </c>
      <c r="E1804" s="52">
        <f>IF('M1 Sparkling Electrolyte'!J93="","",'M1 Sparkling Electrolyte'!J93)</f>
        <v/>
      </c>
      <c r="F1804" s="50">
        <f>IF('M1 Sparkling Electrolyte'!K93="","",'M1 Sparkling Electrolyte'!K93)</f>
        <v/>
      </c>
      <c r="G1804" s="49">
        <f>IF('M1 Sparkling Electrolyte'!AM93="","",'M1 Sparkling Electrolyte'!AM93)</f>
        <v/>
      </c>
      <c r="H1804" s="50">
        <f>IF('M1 Sparkling Electrolyte'!N93="","",'M1 Sparkling Electrolyte'!N93)</f>
        <v/>
      </c>
      <c r="I1804" s="34">
        <f>IF('M1 Sparkling Electrolyte'!AJ93="","",'M1 Sparkling Electrolyte'!AJ93)</f>
        <v/>
      </c>
      <c r="J1804" s="34" t="inlineStr">
        <is>
          <t>Capture live promo to assess.</t>
        </is>
      </c>
    </row>
    <row r="1805" ht="28" customHeight="1">
      <c r="A1805" s="34" t="inlineStr">
        <is>
          <t>Phocus</t>
        </is>
      </c>
      <c r="B1805" s="34" t="inlineStr">
        <is>
          <t>Phocus Caffeinated Sparkling Water | Lemon | 8 pack 350mL</t>
        </is>
      </c>
      <c r="C1805" s="34" t="inlineStr">
        <is>
          <t>1) Sparkling electrolyte / functional sparkling</t>
        </is>
      </c>
      <c r="D1805" s="49">
        <f>IF('M1 Sparkling Electrolyte'!F94="","",'M1 Sparkling Electrolyte'!F94)</f>
        <v/>
      </c>
      <c r="E1805" s="52">
        <f>IF('M1 Sparkling Electrolyte'!J94="","",'M1 Sparkling Electrolyte'!J94)</f>
        <v/>
      </c>
      <c r="F1805" s="50">
        <f>IF('M1 Sparkling Electrolyte'!K94="","",'M1 Sparkling Electrolyte'!K94)</f>
        <v/>
      </c>
      <c r="G1805" s="49">
        <f>IF('M1 Sparkling Electrolyte'!AM94="","",'M1 Sparkling Electrolyte'!AM94)</f>
        <v/>
      </c>
      <c r="H1805" s="50">
        <f>IF('M1 Sparkling Electrolyte'!N94="","",'M1 Sparkling Electrolyte'!N94)</f>
        <v/>
      </c>
      <c r="I1805" s="34">
        <f>IF('M1 Sparkling Electrolyte'!AJ94="","",'M1 Sparkling Electrolyte'!AJ94)</f>
        <v/>
      </c>
      <c r="J1805" s="34" t="inlineStr">
        <is>
          <t>Capture live promo to assess.</t>
        </is>
      </c>
    </row>
    <row r="1806" ht="28" customHeight="1">
      <c r="A1806" s="34" t="inlineStr">
        <is>
          <t>Phocus</t>
        </is>
      </c>
      <c r="B1806" s="34" t="inlineStr">
        <is>
          <t>Phocus Caffeinated Sparkling Water | Lemon | 12 pack 350mL</t>
        </is>
      </c>
      <c r="C1806" s="34" t="inlineStr">
        <is>
          <t>1) Sparkling electrolyte / functional sparkling</t>
        </is>
      </c>
      <c r="D1806" s="49">
        <f>IF('M1 Sparkling Electrolyte'!F95="","",'M1 Sparkling Electrolyte'!F95)</f>
        <v/>
      </c>
      <c r="E1806" s="52">
        <f>IF('M1 Sparkling Electrolyte'!J95="","",'M1 Sparkling Electrolyte'!J95)</f>
        <v/>
      </c>
      <c r="F1806" s="50">
        <f>IF('M1 Sparkling Electrolyte'!K95="","",'M1 Sparkling Electrolyte'!K95)</f>
        <v/>
      </c>
      <c r="G1806" s="49">
        <f>IF('M1 Sparkling Electrolyte'!AM95="","",'M1 Sparkling Electrolyte'!AM95)</f>
        <v/>
      </c>
      <c r="H1806" s="50">
        <f>IF('M1 Sparkling Electrolyte'!N95="","",'M1 Sparkling Electrolyte'!N95)</f>
        <v/>
      </c>
      <c r="I1806" s="34">
        <f>IF('M1 Sparkling Electrolyte'!AJ95="","",'M1 Sparkling Electrolyte'!AJ95)</f>
        <v/>
      </c>
      <c r="J1806" s="34" t="inlineStr">
        <is>
          <t>Capture live promo to assess.</t>
        </is>
      </c>
    </row>
    <row r="1807" ht="28" customHeight="1">
      <c r="A1807" s="34" t="inlineStr">
        <is>
          <t>Phocus</t>
        </is>
      </c>
      <c r="B1807" s="34" t="inlineStr">
        <is>
          <t>Phocus Caffeinated Sparkling Water | Lemon | 15 pack 350mL</t>
        </is>
      </c>
      <c r="C1807" s="34" t="inlineStr">
        <is>
          <t>1) Sparkling electrolyte / functional sparkling</t>
        </is>
      </c>
      <c r="D1807" s="49">
        <f>IF('M1 Sparkling Electrolyte'!F96="","",'M1 Sparkling Electrolyte'!F96)</f>
        <v/>
      </c>
      <c r="E1807" s="52">
        <f>IF('M1 Sparkling Electrolyte'!J96="","",'M1 Sparkling Electrolyte'!J96)</f>
        <v/>
      </c>
      <c r="F1807" s="50">
        <f>IF('M1 Sparkling Electrolyte'!K96="","",'M1 Sparkling Electrolyte'!K96)</f>
        <v/>
      </c>
      <c r="G1807" s="49">
        <f>IF('M1 Sparkling Electrolyte'!AM96="","",'M1 Sparkling Electrolyte'!AM96)</f>
        <v/>
      </c>
      <c r="H1807" s="50">
        <f>IF('M1 Sparkling Electrolyte'!N96="","",'M1 Sparkling Electrolyte'!N96)</f>
        <v/>
      </c>
      <c r="I1807" s="34">
        <f>IF('M1 Sparkling Electrolyte'!AJ96="","",'M1 Sparkling Electrolyte'!AJ96)</f>
        <v/>
      </c>
      <c r="J1807" s="34" t="inlineStr">
        <is>
          <t>Capture live promo to assess.</t>
        </is>
      </c>
    </row>
    <row r="1808" ht="28" customHeight="1">
      <c r="A1808" s="34" t="inlineStr">
        <is>
          <t>Phocus</t>
        </is>
      </c>
      <c r="B1808" s="34" t="inlineStr">
        <is>
          <t>Phocus Caffeinated Sparkling Water | Lemon | 18 pack 350mL</t>
        </is>
      </c>
      <c r="C1808" s="34" t="inlineStr">
        <is>
          <t>1) Sparkling electrolyte / functional sparkling</t>
        </is>
      </c>
      <c r="D1808" s="49">
        <f>IF('M1 Sparkling Electrolyte'!F97="","",'M1 Sparkling Electrolyte'!F97)</f>
        <v/>
      </c>
      <c r="E1808" s="52">
        <f>IF('M1 Sparkling Electrolyte'!J97="","",'M1 Sparkling Electrolyte'!J97)</f>
        <v/>
      </c>
      <c r="F1808" s="50">
        <f>IF('M1 Sparkling Electrolyte'!K97="","",'M1 Sparkling Electrolyte'!K97)</f>
        <v/>
      </c>
      <c r="G1808" s="49">
        <f>IF('M1 Sparkling Electrolyte'!AM97="","",'M1 Sparkling Electrolyte'!AM97)</f>
        <v/>
      </c>
      <c r="H1808" s="50">
        <f>IF('M1 Sparkling Electrolyte'!N97="","",'M1 Sparkling Electrolyte'!N97)</f>
        <v/>
      </c>
      <c r="I1808" s="34">
        <f>IF('M1 Sparkling Electrolyte'!AJ97="","",'M1 Sparkling Electrolyte'!AJ97)</f>
        <v/>
      </c>
      <c r="J1808" s="34" t="inlineStr">
        <is>
          <t>Capture live promo to assess.</t>
        </is>
      </c>
    </row>
    <row r="1809" ht="28" customHeight="1">
      <c r="A1809" s="34" t="inlineStr">
        <is>
          <t>Phocus</t>
        </is>
      </c>
      <c r="B1809" s="34" t="inlineStr">
        <is>
          <t>Phocus Caffeinated Sparkling Water | Lemon | 24 pack 350mL</t>
        </is>
      </c>
      <c r="C1809" s="34" t="inlineStr">
        <is>
          <t>1) Sparkling electrolyte / functional sparkling</t>
        </is>
      </c>
      <c r="D1809" s="49">
        <f>IF('M1 Sparkling Electrolyte'!F98="","",'M1 Sparkling Electrolyte'!F98)</f>
        <v/>
      </c>
      <c r="E1809" s="52">
        <f>IF('M1 Sparkling Electrolyte'!J98="","",'M1 Sparkling Electrolyte'!J98)</f>
        <v/>
      </c>
      <c r="F1809" s="50">
        <f>IF('M1 Sparkling Electrolyte'!K98="","",'M1 Sparkling Electrolyte'!K98)</f>
        <v/>
      </c>
      <c r="G1809" s="49">
        <f>IF('M1 Sparkling Electrolyte'!AM98="","",'M1 Sparkling Electrolyte'!AM98)</f>
        <v/>
      </c>
      <c r="H1809" s="50">
        <f>IF('M1 Sparkling Electrolyte'!N98="","",'M1 Sparkling Electrolyte'!N98)</f>
        <v/>
      </c>
      <c r="I1809" s="34">
        <f>IF('M1 Sparkling Electrolyte'!AJ98="","",'M1 Sparkling Electrolyte'!AJ98)</f>
        <v/>
      </c>
      <c r="J1809" s="34" t="inlineStr">
        <is>
          <t>Capture live promo to assess.</t>
        </is>
      </c>
    </row>
    <row r="1810" ht="28" customHeight="1">
      <c r="A1810" s="34" t="inlineStr">
        <is>
          <t>Aura Bora</t>
        </is>
      </c>
      <c r="B1810" s="34" t="inlineStr">
        <is>
          <t>Aura Bora Herbal Sparkling Water | Lavender Cucumber | single 355mL</t>
        </is>
      </c>
      <c r="C1810" s="34" t="inlineStr">
        <is>
          <t>1) Sparkling electrolyte / functional sparkling</t>
        </is>
      </c>
      <c r="D1810" s="49">
        <f>IF('M1 Sparkling Electrolyte'!F99="","",'M1 Sparkling Electrolyte'!F99)</f>
        <v/>
      </c>
      <c r="E1810" s="52">
        <f>IF('M1 Sparkling Electrolyte'!J99="","",'M1 Sparkling Electrolyte'!J99)</f>
        <v/>
      </c>
      <c r="F1810" s="50">
        <f>IF('M1 Sparkling Electrolyte'!K99="","",'M1 Sparkling Electrolyte'!K99)</f>
        <v/>
      </c>
      <c r="G1810" s="49">
        <f>IF('M1 Sparkling Electrolyte'!AM99="","",'M1 Sparkling Electrolyte'!AM99)</f>
        <v/>
      </c>
      <c r="H1810" s="50">
        <f>IF('M1 Sparkling Electrolyte'!N99="","",'M1 Sparkling Electrolyte'!N99)</f>
        <v/>
      </c>
      <c r="I1810" s="34">
        <f>IF('M1 Sparkling Electrolyte'!AJ99="","",'M1 Sparkling Electrolyte'!AJ99)</f>
        <v/>
      </c>
      <c r="J1810" s="34" t="inlineStr">
        <is>
          <t>Capture live promo to assess.</t>
        </is>
      </c>
    </row>
    <row r="1811" ht="28" customHeight="1">
      <c r="A1811" s="34" t="inlineStr">
        <is>
          <t>Aura Bora</t>
        </is>
      </c>
      <c r="B1811" s="34" t="inlineStr">
        <is>
          <t>Aura Bora Herbal Sparkling Water | Lavender Cucumber | 8 pack 355mL</t>
        </is>
      </c>
      <c r="C1811" s="34" t="inlineStr">
        <is>
          <t>1) Sparkling electrolyte / functional sparkling</t>
        </is>
      </c>
      <c r="D1811" s="49">
        <f>IF('M1 Sparkling Electrolyte'!F100="","",'M1 Sparkling Electrolyte'!F100)</f>
        <v/>
      </c>
      <c r="E1811" s="52">
        <f>IF('M1 Sparkling Electrolyte'!J100="","",'M1 Sparkling Electrolyte'!J100)</f>
        <v/>
      </c>
      <c r="F1811" s="50">
        <f>IF('M1 Sparkling Electrolyte'!K100="","",'M1 Sparkling Electrolyte'!K100)</f>
        <v/>
      </c>
      <c r="G1811" s="49">
        <f>IF('M1 Sparkling Electrolyte'!AM100="","",'M1 Sparkling Electrolyte'!AM100)</f>
        <v/>
      </c>
      <c r="H1811" s="50">
        <f>IF('M1 Sparkling Electrolyte'!N100="","",'M1 Sparkling Electrolyte'!N100)</f>
        <v/>
      </c>
      <c r="I1811" s="34">
        <f>IF('M1 Sparkling Electrolyte'!AJ100="","",'M1 Sparkling Electrolyte'!AJ100)</f>
        <v/>
      </c>
      <c r="J1811" s="34" t="inlineStr">
        <is>
          <t>Capture live promo to assess.</t>
        </is>
      </c>
    </row>
    <row r="1812" ht="28" customHeight="1">
      <c r="A1812" s="34" t="inlineStr">
        <is>
          <t>Aura Bora</t>
        </is>
      </c>
      <c r="B1812" s="34" t="inlineStr">
        <is>
          <t>Aura Bora Herbal Sparkling Water | Lavender Cucumber | 12 pack 355mL</t>
        </is>
      </c>
      <c r="C1812" s="34" t="inlineStr">
        <is>
          <t>1) Sparkling electrolyte / functional sparkling</t>
        </is>
      </c>
      <c r="D1812" s="49">
        <f>IF('M1 Sparkling Electrolyte'!F101="","",'M1 Sparkling Electrolyte'!F101)</f>
        <v/>
      </c>
      <c r="E1812" s="52">
        <f>IF('M1 Sparkling Electrolyte'!J101="","",'M1 Sparkling Electrolyte'!J101)</f>
        <v/>
      </c>
      <c r="F1812" s="50">
        <f>IF('M1 Sparkling Electrolyte'!K101="","",'M1 Sparkling Electrolyte'!K101)</f>
        <v/>
      </c>
      <c r="G1812" s="49">
        <f>IF('M1 Sparkling Electrolyte'!AM101="","",'M1 Sparkling Electrolyte'!AM101)</f>
        <v/>
      </c>
      <c r="H1812" s="50">
        <f>IF('M1 Sparkling Electrolyte'!N101="","",'M1 Sparkling Electrolyte'!N101)</f>
        <v/>
      </c>
      <c r="I1812" s="34">
        <f>IF('M1 Sparkling Electrolyte'!AJ101="","",'M1 Sparkling Electrolyte'!AJ101)</f>
        <v/>
      </c>
      <c r="J1812" s="34" t="inlineStr">
        <is>
          <t>Capture live promo to assess.</t>
        </is>
      </c>
    </row>
    <row r="1813" ht="28" customHeight="1">
      <c r="A1813" s="34" t="inlineStr">
        <is>
          <t>Aura Bora</t>
        </is>
      </c>
      <c r="B1813" s="34" t="inlineStr">
        <is>
          <t>Aura Bora Herbal Sparkling Water | Lavender Cucumber | 15 pack 355mL</t>
        </is>
      </c>
      <c r="C1813" s="34" t="inlineStr">
        <is>
          <t>1) Sparkling electrolyte / functional sparkling</t>
        </is>
      </c>
      <c r="D1813" s="49">
        <f>IF('M1 Sparkling Electrolyte'!F102="","",'M1 Sparkling Electrolyte'!F102)</f>
        <v/>
      </c>
      <c r="E1813" s="52">
        <f>IF('M1 Sparkling Electrolyte'!J102="","",'M1 Sparkling Electrolyte'!J102)</f>
        <v/>
      </c>
      <c r="F1813" s="50">
        <f>IF('M1 Sparkling Electrolyte'!K102="","",'M1 Sparkling Electrolyte'!K102)</f>
        <v/>
      </c>
      <c r="G1813" s="49">
        <f>IF('M1 Sparkling Electrolyte'!AM102="","",'M1 Sparkling Electrolyte'!AM102)</f>
        <v/>
      </c>
      <c r="H1813" s="50">
        <f>IF('M1 Sparkling Electrolyte'!N102="","",'M1 Sparkling Electrolyte'!N102)</f>
        <v/>
      </c>
      <c r="I1813" s="34">
        <f>IF('M1 Sparkling Electrolyte'!AJ102="","",'M1 Sparkling Electrolyte'!AJ102)</f>
        <v/>
      </c>
      <c r="J1813" s="34" t="inlineStr">
        <is>
          <t>Capture live promo to assess.</t>
        </is>
      </c>
    </row>
    <row r="1814" ht="28" customHeight="1">
      <c r="A1814" s="34" t="inlineStr">
        <is>
          <t>Aura Bora</t>
        </is>
      </c>
      <c r="B1814" s="34" t="inlineStr">
        <is>
          <t>Aura Bora Herbal Sparkling Water | Lavender Cucumber | 18 pack 355mL</t>
        </is>
      </c>
      <c r="C1814" s="34" t="inlineStr">
        <is>
          <t>1) Sparkling electrolyte / functional sparkling</t>
        </is>
      </c>
      <c r="D1814" s="49">
        <f>IF('M1 Sparkling Electrolyte'!F103="","",'M1 Sparkling Electrolyte'!F103)</f>
        <v/>
      </c>
      <c r="E1814" s="52">
        <f>IF('M1 Sparkling Electrolyte'!J103="","",'M1 Sparkling Electrolyte'!J103)</f>
        <v/>
      </c>
      <c r="F1814" s="50">
        <f>IF('M1 Sparkling Electrolyte'!K103="","",'M1 Sparkling Electrolyte'!K103)</f>
        <v/>
      </c>
      <c r="G1814" s="49">
        <f>IF('M1 Sparkling Electrolyte'!AM103="","",'M1 Sparkling Electrolyte'!AM103)</f>
        <v/>
      </c>
      <c r="H1814" s="50">
        <f>IF('M1 Sparkling Electrolyte'!N103="","",'M1 Sparkling Electrolyte'!N103)</f>
        <v/>
      </c>
      <c r="I1814" s="34">
        <f>IF('M1 Sparkling Electrolyte'!AJ103="","",'M1 Sparkling Electrolyte'!AJ103)</f>
        <v/>
      </c>
      <c r="J1814" s="34" t="inlineStr">
        <is>
          <t>Capture live promo to assess.</t>
        </is>
      </c>
    </row>
    <row r="1815" ht="28" customHeight="1">
      <c r="A1815" s="34" t="inlineStr">
        <is>
          <t>Aura Bora</t>
        </is>
      </c>
      <c r="B1815" s="34" t="inlineStr">
        <is>
          <t>Aura Bora Herbal Sparkling Water | Lavender Cucumber | 24 pack 355mL</t>
        </is>
      </c>
      <c r="C1815" s="34" t="inlineStr">
        <is>
          <t>1) Sparkling electrolyte / functional sparkling</t>
        </is>
      </c>
      <c r="D1815" s="49">
        <f>IF('M1 Sparkling Electrolyte'!F104="","",'M1 Sparkling Electrolyte'!F104)</f>
        <v/>
      </c>
      <c r="E1815" s="52">
        <f>IF('M1 Sparkling Electrolyte'!J104="","",'M1 Sparkling Electrolyte'!J104)</f>
        <v/>
      </c>
      <c r="F1815" s="50">
        <f>IF('M1 Sparkling Electrolyte'!K104="","",'M1 Sparkling Electrolyte'!K104)</f>
        <v/>
      </c>
      <c r="G1815" s="49">
        <f>IF('M1 Sparkling Electrolyte'!AM104="","",'M1 Sparkling Electrolyte'!AM104)</f>
        <v/>
      </c>
      <c r="H1815" s="50">
        <f>IF('M1 Sparkling Electrolyte'!N104="","",'M1 Sparkling Electrolyte'!N104)</f>
        <v/>
      </c>
      <c r="I1815" s="34">
        <f>IF('M1 Sparkling Electrolyte'!AJ104="","",'M1 Sparkling Electrolyte'!AJ104)</f>
        <v/>
      </c>
      <c r="J1815" s="34" t="inlineStr">
        <is>
          <t>Capture live promo to assess.</t>
        </is>
      </c>
    </row>
    <row r="1816" ht="28" customHeight="1">
      <c r="A1816" s="34" t="inlineStr">
        <is>
          <t>Aura Bora</t>
        </is>
      </c>
      <c r="B1816" s="34" t="inlineStr">
        <is>
          <t>Aura Bora Herbal Sparkling Water | Basil Berry | single 355mL</t>
        </is>
      </c>
      <c r="C1816" s="34" t="inlineStr">
        <is>
          <t>1) Sparkling electrolyte / functional sparkling</t>
        </is>
      </c>
      <c r="D1816" s="49">
        <f>IF('M1 Sparkling Electrolyte'!F105="","",'M1 Sparkling Electrolyte'!F105)</f>
        <v/>
      </c>
      <c r="E1816" s="52">
        <f>IF('M1 Sparkling Electrolyte'!J105="","",'M1 Sparkling Electrolyte'!J105)</f>
        <v/>
      </c>
      <c r="F1816" s="50">
        <f>IF('M1 Sparkling Electrolyte'!K105="","",'M1 Sparkling Electrolyte'!K105)</f>
        <v/>
      </c>
      <c r="G1816" s="49">
        <f>IF('M1 Sparkling Electrolyte'!AM105="","",'M1 Sparkling Electrolyte'!AM105)</f>
        <v/>
      </c>
      <c r="H1816" s="50">
        <f>IF('M1 Sparkling Electrolyte'!N105="","",'M1 Sparkling Electrolyte'!N105)</f>
        <v/>
      </c>
      <c r="I1816" s="34">
        <f>IF('M1 Sparkling Electrolyte'!AJ105="","",'M1 Sparkling Electrolyte'!AJ105)</f>
        <v/>
      </c>
      <c r="J1816" s="34" t="inlineStr">
        <is>
          <t>Capture live promo to assess.</t>
        </is>
      </c>
    </row>
    <row r="1817" ht="28" customHeight="1">
      <c r="A1817" s="34" t="inlineStr">
        <is>
          <t>Aura Bora</t>
        </is>
      </c>
      <c r="B1817" s="34" t="inlineStr">
        <is>
          <t>Aura Bora Herbal Sparkling Water | Basil Berry | 8 pack 355mL</t>
        </is>
      </c>
      <c r="C1817" s="34" t="inlineStr">
        <is>
          <t>1) Sparkling electrolyte / functional sparkling</t>
        </is>
      </c>
      <c r="D1817" s="49">
        <f>IF('M1 Sparkling Electrolyte'!F106="","",'M1 Sparkling Electrolyte'!F106)</f>
        <v/>
      </c>
      <c r="E1817" s="52">
        <f>IF('M1 Sparkling Electrolyte'!J106="","",'M1 Sparkling Electrolyte'!J106)</f>
        <v/>
      </c>
      <c r="F1817" s="50">
        <f>IF('M1 Sparkling Electrolyte'!K106="","",'M1 Sparkling Electrolyte'!K106)</f>
        <v/>
      </c>
      <c r="G1817" s="49">
        <f>IF('M1 Sparkling Electrolyte'!AM106="","",'M1 Sparkling Electrolyte'!AM106)</f>
        <v/>
      </c>
      <c r="H1817" s="50">
        <f>IF('M1 Sparkling Electrolyte'!N106="","",'M1 Sparkling Electrolyte'!N106)</f>
        <v/>
      </c>
      <c r="I1817" s="34">
        <f>IF('M1 Sparkling Electrolyte'!AJ106="","",'M1 Sparkling Electrolyte'!AJ106)</f>
        <v/>
      </c>
      <c r="J1817" s="34" t="inlineStr">
        <is>
          <t>Capture live promo to assess.</t>
        </is>
      </c>
    </row>
    <row r="1818" ht="28" customHeight="1">
      <c r="A1818" s="34" t="inlineStr">
        <is>
          <t>Aura Bora</t>
        </is>
      </c>
      <c r="B1818" s="34" t="inlineStr">
        <is>
          <t>Aura Bora Herbal Sparkling Water | Basil Berry | 12 pack 355mL</t>
        </is>
      </c>
      <c r="C1818" s="34" t="inlineStr">
        <is>
          <t>1) Sparkling electrolyte / functional sparkling</t>
        </is>
      </c>
      <c r="D1818" s="49">
        <f>IF('M1 Sparkling Electrolyte'!F107="","",'M1 Sparkling Electrolyte'!F107)</f>
        <v/>
      </c>
      <c r="E1818" s="52">
        <f>IF('M1 Sparkling Electrolyte'!J107="","",'M1 Sparkling Electrolyte'!J107)</f>
        <v/>
      </c>
      <c r="F1818" s="50">
        <f>IF('M1 Sparkling Electrolyte'!K107="","",'M1 Sparkling Electrolyte'!K107)</f>
        <v/>
      </c>
      <c r="G1818" s="49">
        <f>IF('M1 Sparkling Electrolyte'!AM107="","",'M1 Sparkling Electrolyte'!AM107)</f>
        <v/>
      </c>
      <c r="H1818" s="50">
        <f>IF('M1 Sparkling Electrolyte'!N107="","",'M1 Sparkling Electrolyte'!N107)</f>
        <v/>
      </c>
      <c r="I1818" s="34">
        <f>IF('M1 Sparkling Electrolyte'!AJ107="","",'M1 Sparkling Electrolyte'!AJ107)</f>
        <v/>
      </c>
      <c r="J1818" s="34" t="inlineStr">
        <is>
          <t>Capture live promo to assess.</t>
        </is>
      </c>
    </row>
    <row r="1819" ht="28" customHeight="1">
      <c r="A1819" s="34" t="inlineStr">
        <is>
          <t>Aura Bora</t>
        </is>
      </c>
      <c r="B1819" s="34" t="inlineStr">
        <is>
          <t>Aura Bora Herbal Sparkling Water | Basil Berry | 15 pack 355mL</t>
        </is>
      </c>
      <c r="C1819" s="34" t="inlineStr">
        <is>
          <t>1) Sparkling electrolyte / functional sparkling</t>
        </is>
      </c>
      <c r="D1819" s="49">
        <f>IF('M1 Sparkling Electrolyte'!F108="","",'M1 Sparkling Electrolyte'!F108)</f>
        <v/>
      </c>
      <c r="E1819" s="52">
        <f>IF('M1 Sparkling Electrolyte'!J108="","",'M1 Sparkling Electrolyte'!J108)</f>
        <v/>
      </c>
      <c r="F1819" s="50">
        <f>IF('M1 Sparkling Electrolyte'!K108="","",'M1 Sparkling Electrolyte'!K108)</f>
        <v/>
      </c>
      <c r="G1819" s="49">
        <f>IF('M1 Sparkling Electrolyte'!AM108="","",'M1 Sparkling Electrolyte'!AM108)</f>
        <v/>
      </c>
      <c r="H1819" s="50">
        <f>IF('M1 Sparkling Electrolyte'!N108="","",'M1 Sparkling Electrolyte'!N108)</f>
        <v/>
      </c>
      <c r="I1819" s="34">
        <f>IF('M1 Sparkling Electrolyte'!AJ108="","",'M1 Sparkling Electrolyte'!AJ108)</f>
        <v/>
      </c>
      <c r="J1819" s="34" t="inlineStr">
        <is>
          <t>Capture live promo to assess.</t>
        </is>
      </c>
    </row>
    <row r="1820" ht="28" customHeight="1">
      <c r="A1820" s="34" t="inlineStr">
        <is>
          <t>Aura Bora</t>
        </is>
      </c>
      <c r="B1820" s="34" t="inlineStr">
        <is>
          <t>Aura Bora Herbal Sparkling Water | Basil Berry | 18 pack 355mL</t>
        </is>
      </c>
      <c r="C1820" s="34" t="inlineStr">
        <is>
          <t>1) Sparkling electrolyte / functional sparkling</t>
        </is>
      </c>
      <c r="D1820" s="49">
        <f>IF('M1 Sparkling Electrolyte'!F109="","",'M1 Sparkling Electrolyte'!F109)</f>
        <v/>
      </c>
      <c r="E1820" s="52">
        <f>IF('M1 Sparkling Electrolyte'!J109="","",'M1 Sparkling Electrolyte'!J109)</f>
        <v/>
      </c>
      <c r="F1820" s="50">
        <f>IF('M1 Sparkling Electrolyte'!K109="","",'M1 Sparkling Electrolyte'!K109)</f>
        <v/>
      </c>
      <c r="G1820" s="49">
        <f>IF('M1 Sparkling Electrolyte'!AM109="","",'M1 Sparkling Electrolyte'!AM109)</f>
        <v/>
      </c>
      <c r="H1820" s="50">
        <f>IF('M1 Sparkling Electrolyte'!N109="","",'M1 Sparkling Electrolyte'!N109)</f>
        <v/>
      </c>
      <c r="I1820" s="34">
        <f>IF('M1 Sparkling Electrolyte'!AJ109="","",'M1 Sparkling Electrolyte'!AJ109)</f>
        <v/>
      </c>
      <c r="J1820" s="34" t="inlineStr">
        <is>
          <t>Capture live promo to assess.</t>
        </is>
      </c>
    </row>
    <row r="1821" ht="28" customHeight="1">
      <c r="A1821" s="34" t="inlineStr">
        <is>
          <t>Aura Bora</t>
        </is>
      </c>
      <c r="B1821" s="34" t="inlineStr">
        <is>
          <t>Aura Bora Herbal Sparkling Water | Basil Berry | 24 pack 355mL</t>
        </is>
      </c>
      <c r="C1821" s="34" t="inlineStr">
        <is>
          <t>1) Sparkling electrolyte / functional sparkling</t>
        </is>
      </c>
      <c r="D1821" s="49">
        <f>IF('M1 Sparkling Electrolyte'!F110="","",'M1 Sparkling Electrolyte'!F110)</f>
        <v/>
      </c>
      <c r="E1821" s="52">
        <f>IF('M1 Sparkling Electrolyte'!J110="","",'M1 Sparkling Electrolyte'!J110)</f>
        <v/>
      </c>
      <c r="F1821" s="50">
        <f>IF('M1 Sparkling Electrolyte'!K110="","",'M1 Sparkling Electrolyte'!K110)</f>
        <v/>
      </c>
      <c r="G1821" s="49">
        <f>IF('M1 Sparkling Electrolyte'!AM110="","",'M1 Sparkling Electrolyte'!AM110)</f>
        <v/>
      </c>
      <c r="H1821" s="50">
        <f>IF('M1 Sparkling Electrolyte'!N110="","",'M1 Sparkling Electrolyte'!N110)</f>
        <v/>
      </c>
      <c r="I1821" s="34">
        <f>IF('M1 Sparkling Electrolyte'!AJ110="","",'M1 Sparkling Electrolyte'!AJ110)</f>
        <v/>
      </c>
      <c r="J1821" s="34" t="inlineStr">
        <is>
          <t>Capture live promo to assess.</t>
        </is>
      </c>
    </row>
    <row r="1822" ht="28" customHeight="1">
      <c r="A1822" s="34" t="inlineStr">
        <is>
          <t>Aura Bora</t>
        </is>
      </c>
      <c r="B1822" s="34" t="inlineStr">
        <is>
          <t>Aura Bora Herbal Sparkling Water | Lemongrass Coconut | single 355mL</t>
        </is>
      </c>
      <c r="C1822" s="34" t="inlineStr">
        <is>
          <t>1) Sparkling electrolyte / functional sparkling</t>
        </is>
      </c>
      <c r="D1822" s="49">
        <f>IF('M1 Sparkling Electrolyte'!F111="","",'M1 Sparkling Electrolyte'!F111)</f>
        <v/>
      </c>
      <c r="E1822" s="52">
        <f>IF('M1 Sparkling Electrolyte'!J111="","",'M1 Sparkling Electrolyte'!J111)</f>
        <v/>
      </c>
      <c r="F1822" s="50">
        <f>IF('M1 Sparkling Electrolyte'!K111="","",'M1 Sparkling Electrolyte'!K111)</f>
        <v/>
      </c>
      <c r="G1822" s="49">
        <f>IF('M1 Sparkling Electrolyte'!AM111="","",'M1 Sparkling Electrolyte'!AM111)</f>
        <v/>
      </c>
      <c r="H1822" s="50">
        <f>IF('M1 Sparkling Electrolyte'!N111="","",'M1 Sparkling Electrolyte'!N111)</f>
        <v/>
      </c>
      <c r="I1822" s="34">
        <f>IF('M1 Sparkling Electrolyte'!AJ111="","",'M1 Sparkling Electrolyte'!AJ111)</f>
        <v/>
      </c>
      <c r="J1822" s="34" t="inlineStr">
        <is>
          <t>Capture live promo to assess.</t>
        </is>
      </c>
    </row>
    <row r="1823" ht="28" customHeight="1">
      <c r="A1823" s="34" t="inlineStr">
        <is>
          <t>Aura Bora</t>
        </is>
      </c>
      <c r="B1823" s="34" t="inlineStr">
        <is>
          <t>Aura Bora Herbal Sparkling Water | Lemongrass Coconut | 8 pack 355mL</t>
        </is>
      </c>
      <c r="C1823" s="34" t="inlineStr">
        <is>
          <t>1) Sparkling electrolyte / functional sparkling</t>
        </is>
      </c>
      <c r="D1823" s="49">
        <f>IF('M1 Sparkling Electrolyte'!F112="","",'M1 Sparkling Electrolyte'!F112)</f>
        <v/>
      </c>
      <c r="E1823" s="52">
        <f>IF('M1 Sparkling Electrolyte'!J112="","",'M1 Sparkling Electrolyte'!J112)</f>
        <v/>
      </c>
      <c r="F1823" s="50">
        <f>IF('M1 Sparkling Electrolyte'!K112="","",'M1 Sparkling Electrolyte'!K112)</f>
        <v/>
      </c>
      <c r="G1823" s="49">
        <f>IF('M1 Sparkling Electrolyte'!AM112="","",'M1 Sparkling Electrolyte'!AM112)</f>
        <v/>
      </c>
      <c r="H1823" s="50">
        <f>IF('M1 Sparkling Electrolyte'!N112="","",'M1 Sparkling Electrolyte'!N112)</f>
        <v/>
      </c>
      <c r="I1823" s="34">
        <f>IF('M1 Sparkling Electrolyte'!AJ112="","",'M1 Sparkling Electrolyte'!AJ112)</f>
        <v/>
      </c>
      <c r="J1823" s="34" t="inlineStr">
        <is>
          <t>Capture live promo to assess.</t>
        </is>
      </c>
    </row>
    <row r="1824" ht="28" customHeight="1">
      <c r="A1824" s="34" t="inlineStr">
        <is>
          <t>Aura Bora</t>
        </is>
      </c>
      <c r="B1824" s="34" t="inlineStr">
        <is>
          <t>Aura Bora Herbal Sparkling Water | Lemongrass Coconut | 12 pack 355mL</t>
        </is>
      </c>
      <c r="C1824" s="34" t="inlineStr">
        <is>
          <t>1) Sparkling electrolyte / functional sparkling</t>
        </is>
      </c>
      <c r="D1824" s="49">
        <f>IF('M1 Sparkling Electrolyte'!F113="","",'M1 Sparkling Electrolyte'!F113)</f>
        <v/>
      </c>
      <c r="E1824" s="52">
        <f>IF('M1 Sparkling Electrolyte'!J113="","",'M1 Sparkling Electrolyte'!J113)</f>
        <v/>
      </c>
      <c r="F1824" s="50">
        <f>IF('M1 Sparkling Electrolyte'!K113="","",'M1 Sparkling Electrolyte'!K113)</f>
        <v/>
      </c>
      <c r="G1824" s="49">
        <f>IF('M1 Sparkling Electrolyte'!AM113="","",'M1 Sparkling Electrolyte'!AM113)</f>
        <v/>
      </c>
      <c r="H1824" s="50">
        <f>IF('M1 Sparkling Electrolyte'!N113="","",'M1 Sparkling Electrolyte'!N113)</f>
        <v/>
      </c>
      <c r="I1824" s="34">
        <f>IF('M1 Sparkling Electrolyte'!AJ113="","",'M1 Sparkling Electrolyte'!AJ113)</f>
        <v/>
      </c>
      <c r="J1824" s="34" t="inlineStr">
        <is>
          <t>Capture live promo to assess.</t>
        </is>
      </c>
    </row>
    <row r="1825" ht="28" customHeight="1">
      <c r="A1825" s="34" t="inlineStr">
        <is>
          <t>Aura Bora</t>
        </is>
      </c>
      <c r="B1825" s="34" t="inlineStr">
        <is>
          <t>Aura Bora Herbal Sparkling Water | Lemongrass Coconut | 15 pack 355mL</t>
        </is>
      </c>
      <c r="C1825" s="34" t="inlineStr">
        <is>
          <t>1) Sparkling electrolyte / functional sparkling</t>
        </is>
      </c>
      <c r="D1825" s="49">
        <f>IF('M1 Sparkling Electrolyte'!F114="","",'M1 Sparkling Electrolyte'!F114)</f>
        <v/>
      </c>
      <c r="E1825" s="52">
        <f>IF('M1 Sparkling Electrolyte'!J114="","",'M1 Sparkling Electrolyte'!J114)</f>
        <v/>
      </c>
      <c r="F1825" s="50">
        <f>IF('M1 Sparkling Electrolyte'!K114="","",'M1 Sparkling Electrolyte'!K114)</f>
        <v/>
      </c>
      <c r="G1825" s="49">
        <f>IF('M1 Sparkling Electrolyte'!AM114="","",'M1 Sparkling Electrolyte'!AM114)</f>
        <v/>
      </c>
      <c r="H1825" s="50">
        <f>IF('M1 Sparkling Electrolyte'!N114="","",'M1 Sparkling Electrolyte'!N114)</f>
        <v/>
      </c>
      <c r="I1825" s="34">
        <f>IF('M1 Sparkling Electrolyte'!AJ114="","",'M1 Sparkling Electrolyte'!AJ114)</f>
        <v/>
      </c>
      <c r="J1825" s="34" t="inlineStr">
        <is>
          <t>Capture live promo to assess.</t>
        </is>
      </c>
    </row>
    <row r="1826" ht="28" customHeight="1">
      <c r="A1826" s="34" t="inlineStr">
        <is>
          <t>Aura Bora</t>
        </is>
      </c>
      <c r="B1826" s="34" t="inlineStr">
        <is>
          <t>Aura Bora Herbal Sparkling Water | Lemongrass Coconut | 18 pack 355mL</t>
        </is>
      </c>
      <c r="C1826" s="34" t="inlineStr">
        <is>
          <t>1) Sparkling electrolyte / functional sparkling</t>
        </is>
      </c>
      <c r="D1826" s="49">
        <f>IF('M1 Sparkling Electrolyte'!F115="","",'M1 Sparkling Electrolyte'!F115)</f>
        <v/>
      </c>
      <c r="E1826" s="52">
        <f>IF('M1 Sparkling Electrolyte'!J115="","",'M1 Sparkling Electrolyte'!J115)</f>
        <v/>
      </c>
      <c r="F1826" s="50">
        <f>IF('M1 Sparkling Electrolyte'!K115="","",'M1 Sparkling Electrolyte'!K115)</f>
        <v/>
      </c>
      <c r="G1826" s="49">
        <f>IF('M1 Sparkling Electrolyte'!AM115="","",'M1 Sparkling Electrolyte'!AM115)</f>
        <v/>
      </c>
      <c r="H1826" s="50">
        <f>IF('M1 Sparkling Electrolyte'!N115="","",'M1 Sparkling Electrolyte'!N115)</f>
        <v/>
      </c>
      <c r="I1826" s="34">
        <f>IF('M1 Sparkling Electrolyte'!AJ115="","",'M1 Sparkling Electrolyte'!AJ115)</f>
        <v/>
      </c>
      <c r="J1826" s="34" t="inlineStr">
        <is>
          <t>Capture live promo to assess.</t>
        </is>
      </c>
    </row>
    <row r="1827" ht="28" customHeight="1">
      <c r="A1827" s="34" t="inlineStr">
        <is>
          <t>Aura Bora</t>
        </is>
      </c>
      <c r="B1827" s="34" t="inlineStr">
        <is>
          <t>Aura Bora Herbal Sparkling Water | Lemongrass Coconut | 24 pack 355mL</t>
        </is>
      </c>
      <c r="C1827" s="34" t="inlineStr">
        <is>
          <t>1) Sparkling electrolyte / functional sparkling</t>
        </is>
      </c>
      <c r="D1827" s="49">
        <f>IF('M1 Sparkling Electrolyte'!F116="","",'M1 Sparkling Electrolyte'!F116)</f>
        <v/>
      </c>
      <c r="E1827" s="52">
        <f>IF('M1 Sparkling Electrolyte'!J116="","",'M1 Sparkling Electrolyte'!J116)</f>
        <v/>
      </c>
      <c r="F1827" s="50">
        <f>IF('M1 Sparkling Electrolyte'!K116="","",'M1 Sparkling Electrolyte'!K116)</f>
        <v/>
      </c>
      <c r="G1827" s="49">
        <f>IF('M1 Sparkling Electrolyte'!AM116="","",'M1 Sparkling Electrolyte'!AM116)</f>
        <v/>
      </c>
      <c r="H1827" s="50">
        <f>IF('M1 Sparkling Electrolyte'!N116="","",'M1 Sparkling Electrolyte'!N116)</f>
        <v/>
      </c>
      <c r="I1827" s="34">
        <f>IF('M1 Sparkling Electrolyte'!AJ116="","",'M1 Sparkling Electrolyte'!AJ116)</f>
        <v/>
      </c>
      <c r="J1827" s="34" t="inlineStr">
        <is>
          <t>Capture live promo to assess.</t>
        </is>
      </c>
    </row>
    <row r="1828" ht="28" customHeight="1">
      <c r="A1828" s="34" t="inlineStr">
        <is>
          <t>Aura Bora</t>
        </is>
      </c>
      <c r="B1828" s="34" t="inlineStr">
        <is>
          <t>Aura Bora Herbal Sparkling Water | Cactus Rose | single 355mL</t>
        </is>
      </c>
      <c r="C1828" s="34" t="inlineStr">
        <is>
          <t>1) Sparkling electrolyte / functional sparkling</t>
        </is>
      </c>
      <c r="D1828" s="49">
        <f>IF('M1 Sparkling Electrolyte'!F117="","",'M1 Sparkling Electrolyte'!F117)</f>
        <v/>
      </c>
      <c r="E1828" s="52">
        <f>IF('M1 Sparkling Electrolyte'!J117="","",'M1 Sparkling Electrolyte'!J117)</f>
        <v/>
      </c>
      <c r="F1828" s="50">
        <f>IF('M1 Sparkling Electrolyte'!K117="","",'M1 Sparkling Electrolyte'!K117)</f>
        <v/>
      </c>
      <c r="G1828" s="49">
        <f>IF('M1 Sparkling Electrolyte'!AM117="","",'M1 Sparkling Electrolyte'!AM117)</f>
        <v/>
      </c>
      <c r="H1828" s="50">
        <f>IF('M1 Sparkling Electrolyte'!N117="","",'M1 Sparkling Electrolyte'!N117)</f>
        <v/>
      </c>
      <c r="I1828" s="34">
        <f>IF('M1 Sparkling Electrolyte'!AJ117="","",'M1 Sparkling Electrolyte'!AJ117)</f>
        <v/>
      </c>
      <c r="J1828" s="34" t="inlineStr">
        <is>
          <t>Capture live promo to assess.</t>
        </is>
      </c>
    </row>
    <row r="1829" ht="28" customHeight="1">
      <c r="A1829" s="34" t="inlineStr">
        <is>
          <t>Aura Bora</t>
        </is>
      </c>
      <c r="B1829" s="34" t="inlineStr">
        <is>
          <t>Aura Bora Herbal Sparkling Water | Cactus Rose | 8 pack 355mL</t>
        </is>
      </c>
      <c r="C1829" s="34" t="inlineStr">
        <is>
          <t>1) Sparkling electrolyte / functional sparkling</t>
        </is>
      </c>
      <c r="D1829" s="49">
        <f>IF('M1 Sparkling Electrolyte'!F118="","",'M1 Sparkling Electrolyte'!F118)</f>
        <v/>
      </c>
      <c r="E1829" s="52">
        <f>IF('M1 Sparkling Electrolyte'!J118="","",'M1 Sparkling Electrolyte'!J118)</f>
        <v/>
      </c>
      <c r="F1829" s="50">
        <f>IF('M1 Sparkling Electrolyte'!K118="","",'M1 Sparkling Electrolyte'!K118)</f>
        <v/>
      </c>
      <c r="G1829" s="49">
        <f>IF('M1 Sparkling Electrolyte'!AM118="","",'M1 Sparkling Electrolyte'!AM118)</f>
        <v/>
      </c>
      <c r="H1829" s="50">
        <f>IF('M1 Sparkling Electrolyte'!N118="","",'M1 Sparkling Electrolyte'!N118)</f>
        <v/>
      </c>
      <c r="I1829" s="34">
        <f>IF('M1 Sparkling Electrolyte'!AJ118="","",'M1 Sparkling Electrolyte'!AJ118)</f>
        <v/>
      </c>
      <c r="J1829" s="34" t="inlineStr">
        <is>
          <t>Capture live promo to assess.</t>
        </is>
      </c>
    </row>
    <row r="1830" ht="28" customHeight="1">
      <c r="A1830" s="34" t="inlineStr">
        <is>
          <t>Aura Bora</t>
        </is>
      </c>
      <c r="B1830" s="34" t="inlineStr">
        <is>
          <t>Aura Bora Herbal Sparkling Water | Cactus Rose | 12 pack 355mL</t>
        </is>
      </c>
      <c r="C1830" s="34" t="inlineStr">
        <is>
          <t>1) Sparkling electrolyte / functional sparkling</t>
        </is>
      </c>
      <c r="D1830" s="49">
        <f>IF('M1 Sparkling Electrolyte'!F119="","",'M1 Sparkling Electrolyte'!F119)</f>
        <v/>
      </c>
      <c r="E1830" s="52">
        <f>IF('M1 Sparkling Electrolyte'!J119="","",'M1 Sparkling Electrolyte'!J119)</f>
        <v/>
      </c>
      <c r="F1830" s="50">
        <f>IF('M1 Sparkling Electrolyte'!K119="","",'M1 Sparkling Electrolyte'!K119)</f>
        <v/>
      </c>
      <c r="G1830" s="49">
        <f>IF('M1 Sparkling Electrolyte'!AM119="","",'M1 Sparkling Electrolyte'!AM119)</f>
        <v/>
      </c>
      <c r="H1830" s="50">
        <f>IF('M1 Sparkling Electrolyte'!N119="","",'M1 Sparkling Electrolyte'!N119)</f>
        <v/>
      </c>
      <c r="I1830" s="34">
        <f>IF('M1 Sparkling Electrolyte'!AJ119="","",'M1 Sparkling Electrolyte'!AJ119)</f>
        <v/>
      </c>
      <c r="J1830" s="34" t="inlineStr">
        <is>
          <t>Capture live promo to assess.</t>
        </is>
      </c>
    </row>
    <row r="1831" ht="28" customHeight="1">
      <c r="A1831" s="34" t="inlineStr">
        <is>
          <t>Aura Bora</t>
        </is>
      </c>
      <c r="B1831" s="34" t="inlineStr">
        <is>
          <t>Aura Bora Herbal Sparkling Water | Cactus Rose | 15 pack 355mL</t>
        </is>
      </c>
      <c r="C1831" s="34" t="inlineStr">
        <is>
          <t>1) Sparkling electrolyte / functional sparkling</t>
        </is>
      </c>
      <c r="D1831" s="49">
        <f>IF('M1 Sparkling Electrolyte'!F120="","",'M1 Sparkling Electrolyte'!F120)</f>
        <v/>
      </c>
      <c r="E1831" s="52">
        <f>IF('M1 Sparkling Electrolyte'!J120="","",'M1 Sparkling Electrolyte'!J120)</f>
        <v/>
      </c>
      <c r="F1831" s="50">
        <f>IF('M1 Sparkling Electrolyte'!K120="","",'M1 Sparkling Electrolyte'!K120)</f>
        <v/>
      </c>
      <c r="G1831" s="49">
        <f>IF('M1 Sparkling Electrolyte'!AM120="","",'M1 Sparkling Electrolyte'!AM120)</f>
        <v/>
      </c>
      <c r="H1831" s="50">
        <f>IF('M1 Sparkling Electrolyte'!N120="","",'M1 Sparkling Electrolyte'!N120)</f>
        <v/>
      </c>
      <c r="I1831" s="34">
        <f>IF('M1 Sparkling Electrolyte'!AJ120="","",'M1 Sparkling Electrolyte'!AJ120)</f>
        <v/>
      </c>
      <c r="J1831" s="34" t="inlineStr">
        <is>
          <t>Capture live promo to assess.</t>
        </is>
      </c>
    </row>
    <row r="1832" ht="28" customHeight="1">
      <c r="A1832" s="34" t="inlineStr">
        <is>
          <t>Aura Bora</t>
        </is>
      </c>
      <c r="B1832" s="34" t="inlineStr">
        <is>
          <t>Aura Bora Herbal Sparkling Water | Cactus Rose | 18 pack 355mL</t>
        </is>
      </c>
      <c r="C1832" s="34" t="inlineStr">
        <is>
          <t>1) Sparkling electrolyte / functional sparkling</t>
        </is>
      </c>
      <c r="D1832" s="49">
        <f>IF('M1 Sparkling Electrolyte'!F121="","",'M1 Sparkling Electrolyte'!F121)</f>
        <v/>
      </c>
      <c r="E1832" s="52">
        <f>IF('M1 Sparkling Electrolyte'!J121="","",'M1 Sparkling Electrolyte'!J121)</f>
        <v/>
      </c>
      <c r="F1832" s="50">
        <f>IF('M1 Sparkling Electrolyte'!K121="","",'M1 Sparkling Electrolyte'!K121)</f>
        <v/>
      </c>
      <c r="G1832" s="49">
        <f>IF('M1 Sparkling Electrolyte'!AM121="","",'M1 Sparkling Electrolyte'!AM121)</f>
        <v/>
      </c>
      <c r="H1832" s="50">
        <f>IF('M1 Sparkling Electrolyte'!N121="","",'M1 Sparkling Electrolyte'!N121)</f>
        <v/>
      </c>
      <c r="I1832" s="34">
        <f>IF('M1 Sparkling Electrolyte'!AJ121="","",'M1 Sparkling Electrolyte'!AJ121)</f>
        <v/>
      </c>
      <c r="J1832" s="34" t="inlineStr">
        <is>
          <t>Capture live promo to assess.</t>
        </is>
      </c>
    </row>
    <row r="1833" ht="28" customHeight="1">
      <c r="A1833" s="34" t="inlineStr">
        <is>
          <t>Aura Bora</t>
        </is>
      </c>
      <c r="B1833" s="34" t="inlineStr">
        <is>
          <t>Aura Bora Herbal Sparkling Water | Cactus Rose | 24 pack 355mL</t>
        </is>
      </c>
      <c r="C1833" s="34" t="inlineStr">
        <is>
          <t>1) Sparkling electrolyte / functional sparkling</t>
        </is>
      </c>
      <c r="D1833" s="49">
        <f>IF('M1 Sparkling Electrolyte'!F122="","",'M1 Sparkling Electrolyte'!F122)</f>
        <v/>
      </c>
      <c r="E1833" s="52">
        <f>IF('M1 Sparkling Electrolyte'!J122="","",'M1 Sparkling Electrolyte'!J122)</f>
        <v/>
      </c>
      <c r="F1833" s="50">
        <f>IF('M1 Sparkling Electrolyte'!K122="","",'M1 Sparkling Electrolyte'!K122)</f>
        <v/>
      </c>
      <c r="G1833" s="49">
        <f>IF('M1 Sparkling Electrolyte'!AM122="","",'M1 Sparkling Electrolyte'!AM122)</f>
        <v/>
      </c>
      <c r="H1833" s="50">
        <f>IF('M1 Sparkling Electrolyte'!N122="","",'M1 Sparkling Electrolyte'!N122)</f>
        <v/>
      </c>
      <c r="I1833" s="34">
        <f>IF('M1 Sparkling Electrolyte'!AJ122="","",'M1 Sparkling Electrolyte'!AJ122)</f>
        <v/>
      </c>
      <c r="J1833" s="34" t="inlineStr">
        <is>
          <t>Capture live promo to assess.</t>
        </is>
      </c>
    </row>
    <row r="1834" ht="28" customHeight="1">
      <c r="A1834" s="34" t="inlineStr">
        <is>
          <t>Aura Bora</t>
        </is>
      </c>
      <c r="B1834" s="34" t="inlineStr">
        <is>
          <t>Aura Bora Herbal Sparkling Water | Peppermint Watermelon | single 355mL</t>
        </is>
      </c>
      <c r="C1834" s="34" t="inlineStr">
        <is>
          <t>1) Sparkling electrolyte / functional sparkling</t>
        </is>
      </c>
      <c r="D1834" s="49">
        <f>IF('M1 Sparkling Electrolyte'!F123="","",'M1 Sparkling Electrolyte'!F123)</f>
        <v/>
      </c>
      <c r="E1834" s="52">
        <f>IF('M1 Sparkling Electrolyte'!J123="","",'M1 Sparkling Electrolyte'!J123)</f>
        <v/>
      </c>
      <c r="F1834" s="50">
        <f>IF('M1 Sparkling Electrolyte'!K123="","",'M1 Sparkling Electrolyte'!K123)</f>
        <v/>
      </c>
      <c r="G1834" s="49">
        <f>IF('M1 Sparkling Electrolyte'!AM123="","",'M1 Sparkling Electrolyte'!AM123)</f>
        <v/>
      </c>
      <c r="H1834" s="50">
        <f>IF('M1 Sparkling Electrolyte'!N123="","",'M1 Sparkling Electrolyte'!N123)</f>
        <v/>
      </c>
      <c r="I1834" s="34">
        <f>IF('M1 Sparkling Electrolyte'!AJ123="","",'M1 Sparkling Electrolyte'!AJ123)</f>
        <v/>
      </c>
      <c r="J1834" s="34" t="inlineStr">
        <is>
          <t>Capture live promo to assess.</t>
        </is>
      </c>
    </row>
    <row r="1835" ht="28" customHeight="1">
      <c r="A1835" s="34" t="inlineStr">
        <is>
          <t>Aura Bora</t>
        </is>
      </c>
      <c r="B1835" s="34" t="inlineStr">
        <is>
          <t>Aura Bora Herbal Sparkling Water | Peppermint Watermelon | 8 pack 355mL</t>
        </is>
      </c>
      <c r="C1835" s="34" t="inlineStr">
        <is>
          <t>1) Sparkling electrolyte / functional sparkling</t>
        </is>
      </c>
      <c r="D1835" s="49">
        <f>IF('M1 Sparkling Electrolyte'!F124="","",'M1 Sparkling Electrolyte'!F124)</f>
        <v/>
      </c>
      <c r="E1835" s="52">
        <f>IF('M1 Sparkling Electrolyte'!J124="","",'M1 Sparkling Electrolyte'!J124)</f>
        <v/>
      </c>
      <c r="F1835" s="50">
        <f>IF('M1 Sparkling Electrolyte'!K124="","",'M1 Sparkling Electrolyte'!K124)</f>
        <v/>
      </c>
      <c r="G1835" s="49">
        <f>IF('M1 Sparkling Electrolyte'!AM124="","",'M1 Sparkling Electrolyte'!AM124)</f>
        <v/>
      </c>
      <c r="H1835" s="50">
        <f>IF('M1 Sparkling Electrolyte'!N124="","",'M1 Sparkling Electrolyte'!N124)</f>
        <v/>
      </c>
      <c r="I1835" s="34">
        <f>IF('M1 Sparkling Electrolyte'!AJ124="","",'M1 Sparkling Electrolyte'!AJ124)</f>
        <v/>
      </c>
      <c r="J1835" s="34" t="inlineStr">
        <is>
          <t>Capture live promo to assess.</t>
        </is>
      </c>
    </row>
    <row r="1836" ht="28" customHeight="1">
      <c r="A1836" s="34" t="inlineStr">
        <is>
          <t>Aura Bora</t>
        </is>
      </c>
      <c r="B1836" s="34" t="inlineStr">
        <is>
          <t>Aura Bora Herbal Sparkling Water | Peppermint Watermelon | 12 pack 355mL</t>
        </is>
      </c>
      <c r="C1836" s="34" t="inlineStr">
        <is>
          <t>1) Sparkling electrolyte / functional sparkling</t>
        </is>
      </c>
      <c r="D1836" s="49">
        <f>IF('M1 Sparkling Electrolyte'!F125="","",'M1 Sparkling Electrolyte'!F125)</f>
        <v/>
      </c>
      <c r="E1836" s="52">
        <f>IF('M1 Sparkling Electrolyte'!J125="","",'M1 Sparkling Electrolyte'!J125)</f>
        <v/>
      </c>
      <c r="F1836" s="50">
        <f>IF('M1 Sparkling Electrolyte'!K125="","",'M1 Sparkling Electrolyte'!K125)</f>
        <v/>
      </c>
      <c r="G1836" s="49">
        <f>IF('M1 Sparkling Electrolyte'!AM125="","",'M1 Sparkling Electrolyte'!AM125)</f>
        <v/>
      </c>
      <c r="H1836" s="50">
        <f>IF('M1 Sparkling Electrolyte'!N125="","",'M1 Sparkling Electrolyte'!N125)</f>
        <v/>
      </c>
      <c r="I1836" s="34">
        <f>IF('M1 Sparkling Electrolyte'!AJ125="","",'M1 Sparkling Electrolyte'!AJ125)</f>
        <v/>
      </c>
      <c r="J1836" s="34" t="inlineStr">
        <is>
          <t>Capture live promo to assess.</t>
        </is>
      </c>
    </row>
    <row r="1837" ht="28" customHeight="1">
      <c r="A1837" s="34" t="inlineStr">
        <is>
          <t>Aura Bora</t>
        </is>
      </c>
      <c r="B1837" s="34" t="inlineStr">
        <is>
          <t>Aura Bora Herbal Sparkling Water | Peppermint Watermelon | 15 pack 355mL</t>
        </is>
      </c>
      <c r="C1837" s="34" t="inlineStr">
        <is>
          <t>1) Sparkling electrolyte / functional sparkling</t>
        </is>
      </c>
      <c r="D1837" s="49">
        <f>IF('M1 Sparkling Electrolyte'!F126="","",'M1 Sparkling Electrolyte'!F126)</f>
        <v/>
      </c>
      <c r="E1837" s="52">
        <f>IF('M1 Sparkling Electrolyte'!J126="","",'M1 Sparkling Electrolyte'!J126)</f>
        <v/>
      </c>
      <c r="F1837" s="50">
        <f>IF('M1 Sparkling Electrolyte'!K126="","",'M1 Sparkling Electrolyte'!K126)</f>
        <v/>
      </c>
      <c r="G1837" s="49">
        <f>IF('M1 Sparkling Electrolyte'!AM126="","",'M1 Sparkling Electrolyte'!AM126)</f>
        <v/>
      </c>
      <c r="H1837" s="50">
        <f>IF('M1 Sparkling Electrolyte'!N126="","",'M1 Sparkling Electrolyte'!N126)</f>
        <v/>
      </c>
      <c r="I1837" s="34">
        <f>IF('M1 Sparkling Electrolyte'!AJ126="","",'M1 Sparkling Electrolyte'!AJ126)</f>
        <v/>
      </c>
      <c r="J1837" s="34" t="inlineStr">
        <is>
          <t>Capture live promo to assess.</t>
        </is>
      </c>
    </row>
    <row r="1838" ht="28" customHeight="1">
      <c r="A1838" s="34" t="inlineStr">
        <is>
          <t>Aura Bora</t>
        </is>
      </c>
      <c r="B1838" s="34" t="inlineStr">
        <is>
          <t>Aura Bora Herbal Sparkling Water | Peppermint Watermelon | 18 pack 355mL</t>
        </is>
      </c>
      <c r="C1838" s="34" t="inlineStr">
        <is>
          <t>1) Sparkling electrolyte / functional sparkling</t>
        </is>
      </c>
      <c r="D1838" s="49">
        <f>IF('M1 Sparkling Electrolyte'!F127="","",'M1 Sparkling Electrolyte'!F127)</f>
        <v/>
      </c>
      <c r="E1838" s="52">
        <f>IF('M1 Sparkling Electrolyte'!J127="","",'M1 Sparkling Electrolyte'!J127)</f>
        <v/>
      </c>
      <c r="F1838" s="50">
        <f>IF('M1 Sparkling Electrolyte'!K127="","",'M1 Sparkling Electrolyte'!K127)</f>
        <v/>
      </c>
      <c r="G1838" s="49">
        <f>IF('M1 Sparkling Electrolyte'!AM127="","",'M1 Sparkling Electrolyte'!AM127)</f>
        <v/>
      </c>
      <c r="H1838" s="50">
        <f>IF('M1 Sparkling Electrolyte'!N127="","",'M1 Sparkling Electrolyte'!N127)</f>
        <v/>
      </c>
      <c r="I1838" s="34">
        <f>IF('M1 Sparkling Electrolyte'!AJ127="","",'M1 Sparkling Electrolyte'!AJ127)</f>
        <v/>
      </c>
      <c r="J1838" s="34" t="inlineStr">
        <is>
          <t>Capture live promo to assess.</t>
        </is>
      </c>
    </row>
    <row r="1839" ht="28" customHeight="1">
      <c r="A1839" s="34" t="inlineStr">
        <is>
          <t>Aura Bora</t>
        </is>
      </c>
      <c r="B1839" s="34" t="inlineStr">
        <is>
          <t>Aura Bora Herbal Sparkling Water | Peppermint Watermelon | 24 pack 355mL</t>
        </is>
      </c>
      <c r="C1839" s="34" t="inlineStr">
        <is>
          <t>1) Sparkling electrolyte / functional sparkling</t>
        </is>
      </c>
      <c r="D1839" s="49">
        <f>IF('M1 Sparkling Electrolyte'!F128="","",'M1 Sparkling Electrolyte'!F128)</f>
        <v/>
      </c>
      <c r="E1839" s="52">
        <f>IF('M1 Sparkling Electrolyte'!J128="","",'M1 Sparkling Electrolyte'!J128)</f>
        <v/>
      </c>
      <c r="F1839" s="50">
        <f>IF('M1 Sparkling Electrolyte'!K128="","",'M1 Sparkling Electrolyte'!K128)</f>
        <v/>
      </c>
      <c r="G1839" s="49">
        <f>IF('M1 Sparkling Electrolyte'!AM128="","",'M1 Sparkling Electrolyte'!AM128)</f>
        <v/>
      </c>
      <c r="H1839" s="50">
        <f>IF('M1 Sparkling Electrolyte'!N128="","",'M1 Sparkling Electrolyte'!N128)</f>
        <v/>
      </c>
      <c r="I1839" s="34">
        <f>IF('M1 Sparkling Electrolyte'!AJ128="","",'M1 Sparkling Electrolyte'!AJ128)</f>
        <v/>
      </c>
      <c r="J1839" s="34" t="inlineStr">
        <is>
          <t>Capture live promo to assess.</t>
        </is>
      </c>
    </row>
    <row r="1840" ht="28" customHeight="1">
      <c r="A1840" s="34" t="inlineStr">
        <is>
          <t>Sound</t>
        </is>
      </c>
      <c r="B1840" s="34" t="inlineStr">
        <is>
          <t>Sound Sparkling Water (Tea/Botanical) | Blackberry + Lemon Verbena | single 355mL</t>
        </is>
      </c>
      <c r="C1840" s="34" t="inlineStr">
        <is>
          <t>1) Sparkling electrolyte / functional sparkling</t>
        </is>
      </c>
      <c r="D1840" s="49">
        <f>IF('M1 Sparkling Electrolyte'!F129="","",'M1 Sparkling Electrolyte'!F129)</f>
        <v/>
      </c>
      <c r="E1840" s="52">
        <f>IF('M1 Sparkling Electrolyte'!J129="","",'M1 Sparkling Electrolyte'!J129)</f>
        <v/>
      </c>
      <c r="F1840" s="50">
        <f>IF('M1 Sparkling Electrolyte'!K129="","",'M1 Sparkling Electrolyte'!K129)</f>
        <v/>
      </c>
      <c r="G1840" s="49">
        <f>IF('M1 Sparkling Electrolyte'!AM129="","",'M1 Sparkling Electrolyte'!AM129)</f>
        <v/>
      </c>
      <c r="H1840" s="50">
        <f>IF('M1 Sparkling Electrolyte'!N129="","",'M1 Sparkling Electrolyte'!N129)</f>
        <v/>
      </c>
      <c r="I1840" s="34">
        <f>IF('M1 Sparkling Electrolyte'!AJ129="","",'M1 Sparkling Electrolyte'!AJ129)</f>
        <v/>
      </c>
      <c r="J1840" s="34" t="inlineStr">
        <is>
          <t>Capture live promo to assess.</t>
        </is>
      </c>
    </row>
    <row r="1841" ht="28" customHeight="1">
      <c r="A1841" s="34" t="inlineStr">
        <is>
          <t>Sound</t>
        </is>
      </c>
      <c r="B1841" s="34" t="inlineStr">
        <is>
          <t>Sound Sparkling Water (Tea/Botanical) | Blackberry + Lemon Verbena | 8 pack 355mL</t>
        </is>
      </c>
      <c r="C1841" s="34" t="inlineStr">
        <is>
          <t>1) Sparkling electrolyte / functional sparkling</t>
        </is>
      </c>
      <c r="D1841" s="49">
        <f>IF('M1 Sparkling Electrolyte'!F130="","",'M1 Sparkling Electrolyte'!F130)</f>
        <v/>
      </c>
      <c r="E1841" s="52">
        <f>IF('M1 Sparkling Electrolyte'!J130="","",'M1 Sparkling Electrolyte'!J130)</f>
        <v/>
      </c>
      <c r="F1841" s="50">
        <f>IF('M1 Sparkling Electrolyte'!K130="","",'M1 Sparkling Electrolyte'!K130)</f>
        <v/>
      </c>
      <c r="G1841" s="49">
        <f>IF('M1 Sparkling Electrolyte'!AM130="","",'M1 Sparkling Electrolyte'!AM130)</f>
        <v/>
      </c>
      <c r="H1841" s="50">
        <f>IF('M1 Sparkling Electrolyte'!N130="","",'M1 Sparkling Electrolyte'!N130)</f>
        <v/>
      </c>
      <c r="I1841" s="34">
        <f>IF('M1 Sparkling Electrolyte'!AJ130="","",'M1 Sparkling Electrolyte'!AJ130)</f>
        <v/>
      </c>
      <c r="J1841" s="34" t="inlineStr">
        <is>
          <t>Capture live promo to assess.</t>
        </is>
      </c>
    </row>
    <row r="1842" ht="28" customHeight="1">
      <c r="A1842" s="34" t="inlineStr">
        <is>
          <t>Sound</t>
        </is>
      </c>
      <c r="B1842" s="34" t="inlineStr">
        <is>
          <t>Sound Sparkling Water (Tea/Botanical) | Blackberry + Lemon Verbena | 12 pack 355mL</t>
        </is>
      </c>
      <c r="C1842" s="34" t="inlineStr">
        <is>
          <t>1) Sparkling electrolyte / functional sparkling</t>
        </is>
      </c>
      <c r="D1842" s="49">
        <f>IF('M1 Sparkling Electrolyte'!F131="","",'M1 Sparkling Electrolyte'!F131)</f>
        <v/>
      </c>
      <c r="E1842" s="52">
        <f>IF('M1 Sparkling Electrolyte'!J131="","",'M1 Sparkling Electrolyte'!J131)</f>
        <v/>
      </c>
      <c r="F1842" s="50">
        <f>IF('M1 Sparkling Electrolyte'!K131="","",'M1 Sparkling Electrolyte'!K131)</f>
        <v/>
      </c>
      <c r="G1842" s="49">
        <f>IF('M1 Sparkling Electrolyte'!AM131="","",'M1 Sparkling Electrolyte'!AM131)</f>
        <v/>
      </c>
      <c r="H1842" s="50">
        <f>IF('M1 Sparkling Electrolyte'!N131="","",'M1 Sparkling Electrolyte'!N131)</f>
        <v/>
      </c>
      <c r="I1842" s="34">
        <f>IF('M1 Sparkling Electrolyte'!AJ131="","",'M1 Sparkling Electrolyte'!AJ131)</f>
        <v/>
      </c>
      <c r="J1842" s="34" t="inlineStr">
        <is>
          <t>Capture live promo to assess.</t>
        </is>
      </c>
    </row>
    <row r="1843" ht="28" customHeight="1">
      <c r="A1843" s="34" t="inlineStr">
        <is>
          <t>Sound</t>
        </is>
      </c>
      <c r="B1843" s="34" t="inlineStr">
        <is>
          <t>Sound Sparkling Water (Tea/Botanical) | Blackberry + Lemon Verbena | 15 pack 355mL</t>
        </is>
      </c>
      <c r="C1843" s="34" t="inlineStr">
        <is>
          <t>1) Sparkling electrolyte / functional sparkling</t>
        </is>
      </c>
      <c r="D1843" s="49">
        <f>IF('M1 Sparkling Electrolyte'!F132="","",'M1 Sparkling Electrolyte'!F132)</f>
        <v/>
      </c>
      <c r="E1843" s="52">
        <f>IF('M1 Sparkling Electrolyte'!J132="","",'M1 Sparkling Electrolyte'!J132)</f>
        <v/>
      </c>
      <c r="F1843" s="50">
        <f>IF('M1 Sparkling Electrolyte'!K132="","",'M1 Sparkling Electrolyte'!K132)</f>
        <v/>
      </c>
      <c r="G1843" s="49">
        <f>IF('M1 Sparkling Electrolyte'!AM132="","",'M1 Sparkling Electrolyte'!AM132)</f>
        <v/>
      </c>
      <c r="H1843" s="50">
        <f>IF('M1 Sparkling Electrolyte'!N132="","",'M1 Sparkling Electrolyte'!N132)</f>
        <v/>
      </c>
      <c r="I1843" s="34">
        <f>IF('M1 Sparkling Electrolyte'!AJ132="","",'M1 Sparkling Electrolyte'!AJ132)</f>
        <v/>
      </c>
      <c r="J1843" s="34" t="inlineStr">
        <is>
          <t>Capture live promo to assess.</t>
        </is>
      </c>
    </row>
    <row r="1844" ht="28" customHeight="1">
      <c r="A1844" s="34" t="inlineStr">
        <is>
          <t>Sound</t>
        </is>
      </c>
      <c r="B1844" s="34" t="inlineStr">
        <is>
          <t>Sound Sparkling Water (Tea/Botanical) | Blackberry + Lemon Verbena | 18 pack 355mL</t>
        </is>
      </c>
      <c r="C1844" s="34" t="inlineStr">
        <is>
          <t>1) Sparkling electrolyte / functional sparkling</t>
        </is>
      </c>
      <c r="D1844" s="49">
        <f>IF('M1 Sparkling Electrolyte'!F133="","",'M1 Sparkling Electrolyte'!F133)</f>
        <v/>
      </c>
      <c r="E1844" s="52">
        <f>IF('M1 Sparkling Electrolyte'!J133="","",'M1 Sparkling Electrolyte'!J133)</f>
        <v/>
      </c>
      <c r="F1844" s="50">
        <f>IF('M1 Sparkling Electrolyte'!K133="","",'M1 Sparkling Electrolyte'!K133)</f>
        <v/>
      </c>
      <c r="G1844" s="49">
        <f>IF('M1 Sparkling Electrolyte'!AM133="","",'M1 Sparkling Electrolyte'!AM133)</f>
        <v/>
      </c>
      <c r="H1844" s="50">
        <f>IF('M1 Sparkling Electrolyte'!N133="","",'M1 Sparkling Electrolyte'!N133)</f>
        <v/>
      </c>
      <c r="I1844" s="34">
        <f>IF('M1 Sparkling Electrolyte'!AJ133="","",'M1 Sparkling Electrolyte'!AJ133)</f>
        <v/>
      </c>
      <c r="J1844" s="34" t="inlineStr">
        <is>
          <t>Capture live promo to assess.</t>
        </is>
      </c>
    </row>
    <row r="1845" ht="28" customHeight="1">
      <c r="A1845" s="34" t="inlineStr">
        <is>
          <t>Sound</t>
        </is>
      </c>
      <c r="B1845" s="34" t="inlineStr">
        <is>
          <t>Sound Sparkling Water (Tea/Botanical) | Blackberry + Lemon Verbena | 24 pack 355mL</t>
        </is>
      </c>
      <c r="C1845" s="34" t="inlineStr">
        <is>
          <t>1) Sparkling electrolyte / functional sparkling</t>
        </is>
      </c>
      <c r="D1845" s="49">
        <f>IF('M1 Sparkling Electrolyte'!F134="","",'M1 Sparkling Electrolyte'!F134)</f>
        <v/>
      </c>
      <c r="E1845" s="52">
        <f>IF('M1 Sparkling Electrolyte'!J134="","",'M1 Sparkling Electrolyte'!J134)</f>
        <v/>
      </c>
      <c r="F1845" s="50">
        <f>IF('M1 Sparkling Electrolyte'!K134="","",'M1 Sparkling Electrolyte'!K134)</f>
        <v/>
      </c>
      <c r="G1845" s="49">
        <f>IF('M1 Sparkling Electrolyte'!AM134="","",'M1 Sparkling Electrolyte'!AM134)</f>
        <v/>
      </c>
      <c r="H1845" s="50">
        <f>IF('M1 Sparkling Electrolyte'!N134="","",'M1 Sparkling Electrolyte'!N134)</f>
        <v/>
      </c>
      <c r="I1845" s="34">
        <f>IF('M1 Sparkling Electrolyte'!AJ134="","",'M1 Sparkling Electrolyte'!AJ134)</f>
        <v/>
      </c>
      <c r="J1845" s="34" t="inlineStr">
        <is>
          <t>Capture live promo to assess.</t>
        </is>
      </c>
    </row>
    <row r="1846" ht="28" customHeight="1">
      <c r="A1846" s="34" t="inlineStr">
        <is>
          <t>Sound</t>
        </is>
      </c>
      <c r="B1846" s="34" t="inlineStr">
        <is>
          <t>Sound Sparkling Water (Tea/Botanical) | Grapefruit + Hops | single 355mL</t>
        </is>
      </c>
      <c r="C1846" s="34" t="inlineStr">
        <is>
          <t>1) Sparkling electrolyte / functional sparkling</t>
        </is>
      </c>
      <c r="D1846" s="49">
        <f>IF('M1 Sparkling Electrolyte'!F135="","",'M1 Sparkling Electrolyte'!F135)</f>
        <v/>
      </c>
      <c r="E1846" s="52">
        <f>IF('M1 Sparkling Electrolyte'!J135="","",'M1 Sparkling Electrolyte'!J135)</f>
        <v/>
      </c>
      <c r="F1846" s="50">
        <f>IF('M1 Sparkling Electrolyte'!K135="","",'M1 Sparkling Electrolyte'!K135)</f>
        <v/>
      </c>
      <c r="G1846" s="49">
        <f>IF('M1 Sparkling Electrolyte'!AM135="","",'M1 Sparkling Electrolyte'!AM135)</f>
        <v/>
      </c>
      <c r="H1846" s="50">
        <f>IF('M1 Sparkling Electrolyte'!N135="","",'M1 Sparkling Electrolyte'!N135)</f>
        <v/>
      </c>
      <c r="I1846" s="34">
        <f>IF('M1 Sparkling Electrolyte'!AJ135="","",'M1 Sparkling Electrolyte'!AJ135)</f>
        <v/>
      </c>
      <c r="J1846" s="34" t="inlineStr">
        <is>
          <t>Capture live promo to assess.</t>
        </is>
      </c>
    </row>
    <row r="1847" ht="28" customHeight="1">
      <c r="A1847" s="34" t="inlineStr">
        <is>
          <t>Sound</t>
        </is>
      </c>
      <c r="B1847" s="34" t="inlineStr">
        <is>
          <t>Sound Sparkling Water (Tea/Botanical) | Grapefruit + Hops | 8 pack 355mL</t>
        </is>
      </c>
      <c r="C1847" s="34" t="inlineStr">
        <is>
          <t>1) Sparkling electrolyte / functional sparkling</t>
        </is>
      </c>
      <c r="D1847" s="49">
        <f>IF('M1 Sparkling Electrolyte'!F136="","",'M1 Sparkling Electrolyte'!F136)</f>
        <v/>
      </c>
      <c r="E1847" s="52">
        <f>IF('M1 Sparkling Electrolyte'!J136="","",'M1 Sparkling Electrolyte'!J136)</f>
        <v/>
      </c>
      <c r="F1847" s="50">
        <f>IF('M1 Sparkling Electrolyte'!K136="","",'M1 Sparkling Electrolyte'!K136)</f>
        <v/>
      </c>
      <c r="G1847" s="49">
        <f>IF('M1 Sparkling Electrolyte'!AM136="","",'M1 Sparkling Electrolyte'!AM136)</f>
        <v/>
      </c>
      <c r="H1847" s="50">
        <f>IF('M1 Sparkling Electrolyte'!N136="","",'M1 Sparkling Electrolyte'!N136)</f>
        <v/>
      </c>
      <c r="I1847" s="34">
        <f>IF('M1 Sparkling Electrolyte'!AJ136="","",'M1 Sparkling Electrolyte'!AJ136)</f>
        <v/>
      </c>
      <c r="J1847" s="34" t="inlineStr">
        <is>
          <t>Capture live promo to assess.</t>
        </is>
      </c>
    </row>
    <row r="1848" ht="28" customHeight="1">
      <c r="A1848" s="34" t="inlineStr">
        <is>
          <t>Sound</t>
        </is>
      </c>
      <c r="B1848" s="34" t="inlineStr">
        <is>
          <t>Sound Sparkling Water (Tea/Botanical) | Grapefruit + Hops | 12 pack 355mL</t>
        </is>
      </c>
      <c r="C1848" s="34" t="inlineStr">
        <is>
          <t>1) Sparkling electrolyte / functional sparkling</t>
        </is>
      </c>
      <c r="D1848" s="49">
        <f>IF('M1 Sparkling Electrolyte'!F137="","",'M1 Sparkling Electrolyte'!F137)</f>
        <v/>
      </c>
      <c r="E1848" s="52">
        <f>IF('M1 Sparkling Electrolyte'!J137="","",'M1 Sparkling Electrolyte'!J137)</f>
        <v/>
      </c>
      <c r="F1848" s="50">
        <f>IF('M1 Sparkling Electrolyte'!K137="","",'M1 Sparkling Electrolyte'!K137)</f>
        <v/>
      </c>
      <c r="G1848" s="49">
        <f>IF('M1 Sparkling Electrolyte'!AM137="","",'M1 Sparkling Electrolyte'!AM137)</f>
        <v/>
      </c>
      <c r="H1848" s="50">
        <f>IF('M1 Sparkling Electrolyte'!N137="","",'M1 Sparkling Electrolyte'!N137)</f>
        <v/>
      </c>
      <c r="I1848" s="34">
        <f>IF('M1 Sparkling Electrolyte'!AJ137="","",'M1 Sparkling Electrolyte'!AJ137)</f>
        <v/>
      </c>
      <c r="J1848" s="34" t="inlineStr">
        <is>
          <t>Capture live promo to assess.</t>
        </is>
      </c>
    </row>
    <row r="1849" ht="28" customHeight="1">
      <c r="A1849" s="34" t="inlineStr">
        <is>
          <t>Sound</t>
        </is>
      </c>
      <c r="B1849" s="34" t="inlineStr">
        <is>
          <t>Sound Sparkling Water (Tea/Botanical) | Grapefruit + Hops | 15 pack 355mL</t>
        </is>
      </c>
      <c r="C1849" s="34" t="inlineStr">
        <is>
          <t>1) Sparkling electrolyte / functional sparkling</t>
        </is>
      </c>
      <c r="D1849" s="49">
        <f>IF('M1 Sparkling Electrolyte'!F138="","",'M1 Sparkling Electrolyte'!F138)</f>
        <v/>
      </c>
      <c r="E1849" s="52">
        <f>IF('M1 Sparkling Electrolyte'!J138="","",'M1 Sparkling Electrolyte'!J138)</f>
        <v/>
      </c>
      <c r="F1849" s="50">
        <f>IF('M1 Sparkling Electrolyte'!K138="","",'M1 Sparkling Electrolyte'!K138)</f>
        <v/>
      </c>
      <c r="G1849" s="49">
        <f>IF('M1 Sparkling Electrolyte'!AM138="","",'M1 Sparkling Electrolyte'!AM138)</f>
        <v/>
      </c>
      <c r="H1849" s="50">
        <f>IF('M1 Sparkling Electrolyte'!N138="","",'M1 Sparkling Electrolyte'!N138)</f>
        <v/>
      </c>
      <c r="I1849" s="34">
        <f>IF('M1 Sparkling Electrolyte'!AJ138="","",'M1 Sparkling Electrolyte'!AJ138)</f>
        <v/>
      </c>
      <c r="J1849" s="34" t="inlineStr">
        <is>
          <t>Capture live promo to assess.</t>
        </is>
      </c>
    </row>
    <row r="1850" ht="28" customHeight="1">
      <c r="A1850" s="34" t="inlineStr">
        <is>
          <t>Sound</t>
        </is>
      </c>
      <c r="B1850" s="34" t="inlineStr">
        <is>
          <t>Sound Sparkling Water (Tea/Botanical) | Grapefruit + Hops | 18 pack 355mL</t>
        </is>
      </c>
      <c r="C1850" s="34" t="inlineStr">
        <is>
          <t>1) Sparkling electrolyte / functional sparkling</t>
        </is>
      </c>
      <c r="D1850" s="49">
        <f>IF('M1 Sparkling Electrolyte'!F139="","",'M1 Sparkling Electrolyte'!F139)</f>
        <v/>
      </c>
      <c r="E1850" s="52">
        <f>IF('M1 Sparkling Electrolyte'!J139="","",'M1 Sparkling Electrolyte'!J139)</f>
        <v/>
      </c>
      <c r="F1850" s="50">
        <f>IF('M1 Sparkling Electrolyte'!K139="","",'M1 Sparkling Electrolyte'!K139)</f>
        <v/>
      </c>
      <c r="G1850" s="49">
        <f>IF('M1 Sparkling Electrolyte'!AM139="","",'M1 Sparkling Electrolyte'!AM139)</f>
        <v/>
      </c>
      <c r="H1850" s="50">
        <f>IF('M1 Sparkling Electrolyte'!N139="","",'M1 Sparkling Electrolyte'!N139)</f>
        <v/>
      </c>
      <c r="I1850" s="34">
        <f>IF('M1 Sparkling Electrolyte'!AJ139="","",'M1 Sparkling Electrolyte'!AJ139)</f>
        <v/>
      </c>
      <c r="J1850" s="34" t="inlineStr">
        <is>
          <t>Capture live promo to assess.</t>
        </is>
      </c>
    </row>
    <row r="1851" ht="28" customHeight="1">
      <c r="A1851" s="34" t="inlineStr">
        <is>
          <t>Sound</t>
        </is>
      </c>
      <c r="B1851" s="34" t="inlineStr">
        <is>
          <t>Sound Sparkling Water (Tea/Botanical) | Grapefruit + Hops | 24 pack 355mL</t>
        </is>
      </c>
      <c r="C1851" s="34" t="inlineStr">
        <is>
          <t>1) Sparkling electrolyte / functional sparkling</t>
        </is>
      </c>
      <c r="D1851" s="49">
        <f>IF('M1 Sparkling Electrolyte'!F140="","",'M1 Sparkling Electrolyte'!F140)</f>
        <v/>
      </c>
      <c r="E1851" s="52">
        <f>IF('M1 Sparkling Electrolyte'!J140="","",'M1 Sparkling Electrolyte'!J140)</f>
        <v/>
      </c>
      <c r="F1851" s="50">
        <f>IF('M1 Sparkling Electrolyte'!K140="","",'M1 Sparkling Electrolyte'!K140)</f>
        <v/>
      </c>
      <c r="G1851" s="49">
        <f>IF('M1 Sparkling Electrolyte'!AM140="","",'M1 Sparkling Electrolyte'!AM140)</f>
        <v/>
      </c>
      <c r="H1851" s="50">
        <f>IF('M1 Sparkling Electrolyte'!N140="","",'M1 Sparkling Electrolyte'!N140)</f>
        <v/>
      </c>
      <c r="I1851" s="34">
        <f>IF('M1 Sparkling Electrolyte'!AJ140="","",'M1 Sparkling Electrolyte'!AJ140)</f>
        <v/>
      </c>
      <c r="J1851" s="34" t="inlineStr">
        <is>
          <t>Capture live promo to assess.</t>
        </is>
      </c>
    </row>
    <row r="1852" ht="28" customHeight="1">
      <c r="A1852" s="34" t="inlineStr">
        <is>
          <t>Sound</t>
        </is>
      </c>
      <c r="B1852" s="34" t="inlineStr">
        <is>
          <t>Sound Sparkling Water (Tea/Botanical) | Lemon Ginger | single 355mL</t>
        </is>
      </c>
      <c r="C1852" s="34" t="inlineStr">
        <is>
          <t>1) Sparkling electrolyte / functional sparkling</t>
        </is>
      </c>
      <c r="D1852" s="49">
        <f>IF('M1 Sparkling Electrolyte'!F141="","",'M1 Sparkling Electrolyte'!F141)</f>
        <v/>
      </c>
      <c r="E1852" s="52">
        <f>IF('M1 Sparkling Electrolyte'!J141="","",'M1 Sparkling Electrolyte'!J141)</f>
        <v/>
      </c>
      <c r="F1852" s="50">
        <f>IF('M1 Sparkling Electrolyte'!K141="","",'M1 Sparkling Electrolyte'!K141)</f>
        <v/>
      </c>
      <c r="G1852" s="49">
        <f>IF('M1 Sparkling Electrolyte'!AM141="","",'M1 Sparkling Electrolyte'!AM141)</f>
        <v/>
      </c>
      <c r="H1852" s="50">
        <f>IF('M1 Sparkling Electrolyte'!N141="","",'M1 Sparkling Electrolyte'!N141)</f>
        <v/>
      </c>
      <c r="I1852" s="34">
        <f>IF('M1 Sparkling Electrolyte'!AJ141="","",'M1 Sparkling Electrolyte'!AJ141)</f>
        <v/>
      </c>
      <c r="J1852" s="34" t="inlineStr">
        <is>
          <t>Capture live promo to assess.</t>
        </is>
      </c>
    </row>
    <row r="1853" ht="28" customHeight="1">
      <c r="A1853" s="34" t="inlineStr">
        <is>
          <t>Sound</t>
        </is>
      </c>
      <c r="B1853" s="34" t="inlineStr">
        <is>
          <t>Sound Sparkling Water (Tea/Botanical) | Lemon Ginger | 8 pack 355mL</t>
        </is>
      </c>
      <c r="C1853" s="34" t="inlineStr">
        <is>
          <t>1) Sparkling electrolyte / functional sparkling</t>
        </is>
      </c>
      <c r="D1853" s="49">
        <f>IF('M1 Sparkling Electrolyte'!F142="","",'M1 Sparkling Electrolyte'!F142)</f>
        <v/>
      </c>
      <c r="E1853" s="52">
        <f>IF('M1 Sparkling Electrolyte'!J142="","",'M1 Sparkling Electrolyte'!J142)</f>
        <v/>
      </c>
      <c r="F1853" s="50">
        <f>IF('M1 Sparkling Electrolyte'!K142="","",'M1 Sparkling Electrolyte'!K142)</f>
        <v/>
      </c>
      <c r="G1853" s="49">
        <f>IF('M1 Sparkling Electrolyte'!AM142="","",'M1 Sparkling Electrolyte'!AM142)</f>
        <v/>
      </c>
      <c r="H1853" s="50">
        <f>IF('M1 Sparkling Electrolyte'!N142="","",'M1 Sparkling Electrolyte'!N142)</f>
        <v/>
      </c>
      <c r="I1853" s="34">
        <f>IF('M1 Sparkling Electrolyte'!AJ142="","",'M1 Sparkling Electrolyte'!AJ142)</f>
        <v/>
      </c>
      <c r="J1853" s="34" t="inlineStr">
        <is>
          <t>Capture live promo to assess.</t>
        </is>
      </c>
    </row>
    <row r="1854" ht="28" customHeight="1">
      <c r="A1854" s="34" t="inlineStr">
        <is>
          <t>Sound</t>
        </is>
      </c>
      <c r="B1854" s="34" t="inlineStr">
        <is>
          <t>Sound Sparkling Water (Tea/Botanical) | Lemon Ginger | 12 pack 355mL</t>
        </is>
      </c>
      <c r="C1854" s="34" t="inlineStr">
        <is>
          <t>1) Sparkling electrolyte / functional sparkling</t>
        </is>
      </c>
      <c r="D1854" s="49">
        <f>IF('M1 Sparkling Electrolyte'!F143="","",'M1 Sparkling Electrolyte'!F143)</f>
        <v/>
      </c>
      <c r="E1854" s="52">
        <f>IF('M1 Sparkling Electrolyte'!J143="","",'M1 Sparkling Electrolyte'!J143)</f>
        <v/>
      </c>
      <c r="F1854" s="50">
        <f>IF('M1 Sparkling Electrolyte'!K143="","",'M1 Sparkling Electrolyte'!K143)</f>
        <v/>
      </c>
      <c r="G1854" s="49">
        <f>IF('M1 Sparkling Electrolyte'!AM143="","",'M1 Sparkling Electrolyte'!AM143)</f>
        <v/>
      </c>
      <c r="H1854" s="50">
        <f>IF('M1 Sparkling Electrolyte'!N143="","",'M1 Sparkling Electrolyte'!N143)</f>
        <v/>
      </c>
      <c r="I1854" s="34">
        <f>IF('M1 Sparkling Electrolyte'!AJ143="","",'M1 Sparkling Electrolyte'!AJ143)</f>
        <v/>
      </c>
      <c r="J1854" s="34" t="inlineStr">
        <is>
          <t>Capture live promo to assess.</t>
        </is>
      </c>
    </row>
    <row r="1855" ht="28" customHeight="1">
      <c r="A1855" s="34" t="inlineStr">
        <is>
          <t>Sound</t>
        </is>
      </c>
      <c r="B1855" s="34" t="inlineStr">
        <is>
          <t>Sound Sparkling Water (Tea/Botanical) | Lemon Ginger | 15 pack 355mL</t>
        </is>
      </c>
      <c r="C1855" s="34" t="inlineStr">
        <is>
          <t>1) Sparkling electrolyte / functional sparkling</t>
        </is>
      </c>
      <c r="D1855" s="49">
        <f>IF('M1 Sparkling Electrolyte'!F144="","",'M1 Sparkling Electrolyte'!F144)</f>
        <v/>
      </c>
      <c r="E1855" s="52">
        <f>IF('M1 Sparkling Electrolyte'!J144="","",'M1 Sparkling Electrolyte'!J144)</f>
        <v/>
      </c>
      <c r="F1855" s="50">
        <f>IF('M1 Sparkling Electrolyte'!K144="","",'M1 Sparkling Electrolyte'!K144)</f>
        <v/>
      </c>
      <c r="G1855" s="49">
        <f>IF('M1 Sparkling Electrolyte'!AM144="","",'M1 Sparkling Electrolyte'!AM144)</f>
        <v/>
      </c>
      <c r="H1855" s="50">
        <f>IF('M1 Sparkling Electrolyte'!N144="","",'M1 Sparkling Electrolyte'!N144)</f>
        <v/>
      </c>
      <c r="I1855" s="34">
        <f>IF('M1 Sparkling Electrolyte'!AJ144="","",'M1 Sparkling Electrolyte'!AJ144)</f>
        <v/>
      </c>
      <c r="J1855" s="34" t="inlineStr">
        <is>
          <t>Capture live promo to assess.</t>
        </is>
      </c>
    </row>
    <row r="1856" ht="28" customHeight="1">
      <c r="A1856" s="34" t="inlineStr">
        <is>
          <t>Sound</t>
        </is>
      </c>
      <c r="B1856" s="34" t="inlineStr">
        <is>
          <t>Sound Sparkling Water (Tea/Botanical) | Lemon Ginger | 18 pack 355mL</t>
        </is>
      </c>
      <c r="C1856" s="34" t="inlineStr">
        <is>
          <t>1) Sparkling electrolyte / functional sparkling</t>
        </is>
      </c>
      <c r="D1856" s="49">
        <f>IF('M1 Sparkling Electrolyte'!F145="","",'M1 Sparkling Electrolyte'!F145)</f>
        <v/>
      </c>
      <c r="E1856" s="52">
        <f>IF('M1 Sparkling Electrolyte'!J145="","",'M1 Sparkling Electrolyte'!J145)</f>
        <v/>
      </c>
      <c r="F1856" s="50">
        <f>IF('M1 Sparkling Electrolyte'!K145="","",'M1 Sparkling Electrolyte'!K145)</f>
        <v/>
      </c>
      <c r="G1856" s="49">
        <f>IF('M1 Sparkling Electrolyte'!AM145="","",'M1 Sparkling Electrolyte'!AM145)</f>
        <v/>
      </c>
      <c r="H1856" s="50">
        <f>IF('M1 Sparkling Electrolyte'!N145="","",'M1 Sparkling Electrolyte'!N145)</f>
        <v/>
      </c>
      <c r="I1856" s="34">
        <f>IF('M1 Sparkling Electrolyte'!AJ145="","",'M1 Sparkling Electrolyte'!AJ145)</f>
        <v/>
      </c>
      <c r="J1856" s="34" t="inlineStr">
        <is>
          <t>Capture live promo to assess.</t>
        </is>
      </c>
    </row>
    <row r="1857" ht="28" customHeight="1">
      <c r="A1857" s="34" t="inlineStr">
        <is>
          <t>Sound</t>
        </is>
      </c>
      <c r="B1857" s="34" t="inlineStr">
        <is>
          <t>Sound Sparkling Water (Tea/Botanical) | Lemon Ginger | 24 pack 355mL</t>
        </is>
      </c>
      <c r="C1857" s="34" t="inlineStr">
        <is>
          <t>1) Sparkling electrolyte / functional sparkling</t>
        </is>
      </c>
      <c r="D1857" s="49">
        <f>IF('M1 Sparkling Electrolyte'!F146="","",'M1 Sparkling Electrolyte'!F146)</f>
        <v/>
      </c>
      <c r="E1857" s="52">
        <f>IF('M1 Sparkling Electrolyte'!J146="","",'M1 Sparkling Electrolyte'!J146)</f>
        <v/>
      </c>
      <c r="F1857" s="50">
        <f>IF('M1 Sparkling Electrolyte'!K146="","",'M1 Sparkling Electrolyte'!K146)</f>
        <v/>
      </c>
      <c r="G1857" s="49">
        <f>IF('M1 Sparkling Electrolyte'!AM146="","",'M1 Sparkling Electrolyte'!AM146)</f>
        <v/>
      </c>
      <c r="H1857" s="50">
        <f>IF('M1 Sparkling Electrolyte'!N146="","",'M1 Sparkling Electrolyte'!N146)</f>
        <v/>
      </c>
      <c r="I1857" s="34">
        <f>IF('M1 Sparkling Electrolyte'!AJ146="","",'M1 Sparkling Electrolyte'!AJ146)</f>
        <v/>
      </c>
      <c r="J1857" s="34" t="inlineStr">
        <is>
          <t>Capture live promo to assess.</t>
        </is>
      </c>
    </row>
    <row r="1858" ht="28" customHeight="1">
      <c r="A1858" s="34" t="inlineStr">
        <is>
          <t>Sound</t>
        </is>
      </c>
      <c r="B1858" s="34" t="inlineStr">
        <is>
          <t>Sound Sparkling Water (Tea/Botanical) | Cucumber + Mint Green Tea | single 355mL</t>
        </is>
      </c>
      <c r="C1858" s="34" t="inlineStr">
        <is>
          <t>1) Sparkling electrolyte / functional sparkling</t>
        </is>
      </c>
      <c r="D1858" s="49">
        <f>IF('M1 Sparkling Electrolyte'!F147="","",'M1 Sparkling Electrolyte'!F147)</f>
        <v/>
      </c>
      <c r="E1858" s="52">
        <f>IF('M1 Sparkling Electrolyte'!J147="","",'M1 Sparkling Electrolyte'!J147)</f>
        <v/>
      </c>
      <c r="F1858" s="50">
        <f>IF('M1 Sparkling Electrolyte'!K147="","",'M1 Sparkling Electrolyte'!K147)</f>
        <v/>
      </c>
      <c r="G1858" s="49">
        <f>IF('M1 Sparkling Electrolyte'!AM147="","",'M1 Sparkling Electrolyte'!AM147)</f>
        <v/>
      </c>
      <c r="H1858" s="50">
        <f>IF('M1 Sparkling Electrolyte'!N147="","",'M1 Sparkling Electrolyte'!N147)</f>
        <v/>
      </c>
      <c r="I1858" s="34">
        <f>IF('M1 Sparkling Electrolyte'!AJ147="","",'M1 Sparkling Electrolyte'!AJ147)</f>
        <v/>
      </c>
      <c r="J1858" s="34" t="inlineStr">
        <is>
          <t>Capture live promo to assess.</t>
        </is>
      </c>
    </row>
    <row r="1859" ht="28" customHeight="1">
      <c r="A1859" s="34" t="inlineStr">
        <is>
          <t>Sound</t>
        </is>
      </c>
      <c r="B1859" s="34" t="inlineStr">
        <is>
          <t>Sound Sparkling Water (Tea/Botanical) | Cucumber + Mint Green Tea | 8 pack 355mL</t>
        </is>
      </c>
      <c r="C1859" s="34" t="inlineStr">
        <is>
          <t>1) Sparkling electrolyte / functional sparkling</t>
        </is>
      </c>
      <c r="D1859" s="49">
        <f>IF('M1 Sparkling Electrolyte'!F148="","",'M1 Sparkling Electrolyte'!F148)</f>
        <v/>
      </c>
      <c r="E1859" s="52">
        <f>IF('M1 Sparkling Electrolyte'!J148="","",'M1 Sparkling Electrolyte'!J148)</f>
        <v/>
      </c>
      <c r="F1859" s="50">
        <f>IF('M1 Sparkling Electrolyte'!K148="","",'M1 Sparkling Electrolyte'!K148)</f>
        <v/>
      </c>
      <c r="G1859" s="49">
        <f>IF('M1 Sparkling Electrolyte'!AM148="","",'M1 Sparkling Electrolyte'!AM148)</f>
        <v/>
      </c>
      <c r="H1859" s="50">
        <f>IF('M1 Sparkling Electrolyte'!N148="","",'M1 Sparkling Electrolyte'!N148)</f>
        <v/>
      </c>
      <c r="I1859" s="34">
        <f>IF('M1 Sparkling Electrolyte'!AJ148="","",'M1 Sparkling Electrolyte'!AJ148)</f>
        <v/>
      </c>
      <c r="J1859" s="34" t="inlineStr">
        <is>
          <t>Capture live promo to assess.</t>
        </is>
      </c>
    </row>
    <row r="1860" ht="28" customHeight="1">
      <c r="A1860" s="34" t="inlineStr">
        <is>
          <t>Sound</t>
        </is>
      </c>
      <c r="B1860" s="34" t="inlineStr">
        <is>
          <t>Sound Sparkling Water (Tea/Botanical) | Cucumber + Mint Green Tea | 12 pack 355mL</t>
        </is>
      </c>
      <c r="C1860" s="34" t="inlineStr">
        <is>
          <t>1) Sparkling electrolyte / functional sparkling</t>
        </is>
      </c>
      <c r="D1860" s="49">
        <f>IF('M1 Sparkling Electrolyte'!F149="","",'M1 Sparkling Electrolyte'!F149)</f>
        <v/>
      </c>
      <c r="E1860" s="52">
        <f>IF('M1 Sparkling Electrolyte'!J149="","",'M1 Sparkling Electrolyte'!J149)</f>
        <v/>
      </c>
      <c r="F1860" s="50">
        <f>IF('M1 Sparkling Electrolyte'!K149="","",'M1 Sparkling Electrolyte'!K149)</f>
        <v/>
      </c>
      <c r="G1860" s="49">
        <f>IF('M1 Sparkling Electrolyte'!AM149="","",'M1 Sparkling Electrolyte'!AM149)</f>
        <v/>
      </c>
      <c r="H1860" s="50">
        <f>IF('M1 Sparkling Electrolyte'!N149="","",'M1 Sparkling Electrolyte'!N149)</f>
        <v/>
      </c>
      <c r="I1860" s="34">
        <f>IF('M1 Sparkling Electrolyte'!AJ149="","",'M1 Sparkling Electrolyte'!AJ149)</f>
        <v/>
      </c>
      <c r="J1860" s="34" t="inlineStr">
        <is>
          <t>Capture live promo to assess.</t>
        </is>
      </c>
    </row>
    <row r="1861" ht="28" customHeight="1">
      <c r="A1861" s="34" t="inlineStr">
        <is>
          <t>Sound</t>
        </is>
      </c>
      <c r="B1861" s="34" t="inlineStr">
        <is>
          <t>Sound Sparkling Water (Tea/Botanical) | Cucumber + Mint Green Tea | 15 pack 355mL</t>
        </is>
      </c>
      <c r="C1861" s="34" t="inlineStr">
        <is>
          <t>1) Sparkling electrolyte / functional sparkling</t>
        </is>
      </c>
      <c r="D1861" s="49">
        <f>IF('M1 Sparkling Electrolyte'!F150="","",'M1 Sparkling Electrolyte'!F150)</f>
        <v/>
      </c>
      <c r="E1861" s="52">
        <f>IF('M1 Sparkling Electrolyte'!J150="","",'M1 Sparkling Electrolyte'!J150)</f>
        <v/>
      </c>
      <c r="F1861" s="50">
        <f>IF('M1 Sparkling Electrolyte'!K150="","",'M1 Sparkling Electrolyte'!K150)</f>
        <v/>
      </c>
      <c r="G1861" s="49">
        <f>IF('M1 Sparkling Electrolyte'!AM150="","",'M1 Sparkling Electrolyte'!AM150)</f>
        <v/>
      </c>
      <c r="H1861" s="50">
        <f>IF('M1 Sparkling Electrolyte'!N150="","",'M1 Sparkling Electrolyte'!N150)</f>
        <v/>
      </c>
      <c r="I1861" s="34">
        <f>IF('M1 Sparkling Electrolyte'!AJ150="","",'M1 Sparkling Electrolyte'!AJ150)</f>
        <v/>
      </c>
      <c r="J1861" s="34" t="inlineStr">
        <is>
          <t>Capture live promo to assess.</t>
        </is>
      </c>
    </row>
    <row r="1862" ht="28" customHeight="1">
      <c r="A1862" s="34" t="inlineStr">
        <is>
          <t>Sound</t>
        </is>
      </c>
      <c r="B1862" s="34" t="inlineStr">
        <is>
          <t>Sound Sparkling Water (Tea/Botanical) | Cucumber + Mint Green Tea | 18 pack 355mL</t>
        </is>
      </c>
      <c r="C1862" s="34" t="inlineStr">
        <is>
          <t>1) Sparkling electrolyte / functional sparkling</t>
        </is>
      </c>
      <c r="D1862" s="49">
        <f>IF('M1 Sparkling Electrolyte'!F151="","",'M1 Sparkling Electrolyte'!F151)</f>
        <v/>
      </c>
      <c r="E1862" s="52">
        <f>IF('M1 Sparkling Electrolyte'!J151="","",'M1 Sparkling Electrolyte'!J151)</f>
        <v/>
      </c>
      <c r="F1862" s="50">
        <f>IF('M1 Sparkling Electrolyte'!K151="","",'M1 Sparkling Electrolyte'!K151)</f>
        <v/>
      </c>
      <c r="G1862" s="49">
        <f>IF('M1 Sparkling Electrolyte'!AM151="","",'M1 Sparkling Electrolyte'!AM151)</f>
        <v/>
      </c>
      <c r="H1862" s="50">
        <f>IF('M1 Sparkling Electrolyte'!N151="","",'M1 Sparkling Electrolyte'!N151)</f>
        <v/>
      </c>
      <c r="I1862" s="34">
        <f>IF('M1 Sparkling Electrolyte'!AJ151="","",'M1 Sparkling Electrolyte'!AJ151)</f>
        <v/>
      </c>
      <c r="J1862" s="34" t="inlineStr">
        <is>
          <t>Capture live promo to assess.</t>
        </is>
      </c>
    </row>
    <row r="1863" ht="28" customHeight="1">
      <c r="A1863" s="34" t="inlineStr">
        <is>
          <t>Sound</t>
        </is>
      </c>
      <c r="B1863" s="34" t="inlineStr">
        <is>
          <t>Sound Sparkling Water (Tea/Botanical) | Cucumber + Mint Green Tea | 24 pack 355mL</t>
        </is>
      </c>
      <c r="C1863" s="34" t="inlineStr">
        <is>
          <t>1) Sparkling electrolyte / functional sparkling</t>
        </is>
      </c>
      <c r="D1863" s="49">
        <f>IF('M1 Sparkling Electrolyte'!F152="","",'M1 Sparkling Electrolyte'!F152)</f>
        <v/>
      </c>
      <c r="E1863" s="52">
        <f>IF('M1 Sparkling Electrolyte'!J152="","",'M1 Sparkling Electrolyte'!J152)</f>
        <v/>
      </c>
      <c r="F1863" s="50">
        <f>IF('M1 Sparkling Electrolyte'!K152="","",'M1 Sparkling Electrolyte'!K152)</f>
        <v/>
      </c>
      <c r="G1863" s="49">
        <f>IF('M1 Sparkling Electrolyte'!AM152="","",'M1 Sparkling Electrolyte'!AM152)</f>
        <v/>
      </c>
      <c r="H1863" s="50">
        <f>IF('M1 Sparkling Electrolyte'!N152="","",'M1 Sparkling Electrolyte'!N152)</f>
        <v/>
      </c>
      <c r="I1863" s="34">
        <f>IF('M1 Sparkling Electrolyte'!AJ152="","",'M1 Sparkling Electrolyte'!AJ152)</f>
        <v/>
      </c>
      <c r="J1863" s="34" t="inlineStr">
        <is>
          <t>Capture live promo to assess.</t>
        </is>
      </c>
    </row>
    <row r="1864" ht="28" customHeight="1">
      <c r="A1864" s="34" t="inlineStr">
        <is>
          <t>Halo Sport</t>
        </is>
      </c>
      <c r="B1864" s="34" t="inlineStr">
        <is>
          <t>Halo Sport Sparkling Electrolyte Water | Lemon Lime | single 355mL</t>
        </is>
      </c>
      <c r="C1864" s="34" t="inlineStr">
        <is>
          <t>1) Sparkling electrolyte / functional sparkling</t>
        </is>
      </c>
      <c r="D1864" s="49">
        <f>IF('M1 Sparkling Electrolyte'!F153="","",'M1 Sparkling Electrolyte'!F153)</f>
        <v/>
      </c>
      <c r="E1864" s="52">
        <f>IF('M1 Sparkling Electrolyte'!J153="","",'M1 Sparkling Electrolyte'!J153)</f>
        <v/>
      </c>
      <c r="F1864" s="50">
        <f>IF('M1 Sparkling Electrolyte'!K153="","",'M1 Sparkling Electrolyte'!K153)</f>
        <v/>
      </c>
      <c r="G1864" s="49">
        <f>IF('M1 Sparkling Electrolyte'!AM153="","",'M1 Sparkling Electrolyte'!AM153)</f>
        <v/>
      </c>
      <c r="H1864" s="50">
        <f>IF('M1 Sparkling Electrolyte'!N153="","",'M1 Sparkling Electrolyte'!N153)</f>
        <v/>
      </c>
      <c r="I1864" s="34">
        <f>IF('M1 Sparkling Electrolyte'!AJ153="","",'M1 Sparkling Electrolyte'!AJ153)</f>
        <v/>
      </c>
      <c r="J1864" s="34" t="inlineStr">
        <is>
          <t>Capture live promo to assess.</t>
        </is>
      </c>
    </row>
    <row r="1865" ht="28" customHeight="1">
      <c r="A1865" s="34" t="inlineStr">
        <is>
          <t>Halo Sport</t>
        </is>
      </c>
      <c r="B1865" s="34" t="inlineStr">
        <is>
          <t>Halo Sport Sparkling Electrolyte Water | Lemon Lime | 8 pack 355mL</t>
        </is>
      </c>
      <c r="C1865" s="34" t="inlineStr">
        <is>
          <t>1) Sparkling electrolyte / functional sparkling</t>
        </is>
      </c>
      <c r="D1865" s="49">
        <f>IF('M1 Sparkling Electrolyte'!F154="","",'M1 Sparkling Electrolyte'!F154)</f>
        <v/>
      </c>
      <c r="E1865" s="52">
        <f>IF('M1 Sparkling Electrolyte'!J154="","",'M1 Sparkling Electrolyte'!J154)</f>
        <v/>
      </c>
      <c r="F1865" s="50">
        <f>IF('M1 Sparkling Electrolyte'!K154="","",'M1 Sparkling Electrolyte'!K154)</f>
        <v/>
      </c>
      <c r="G1865" s="49">
        <f>IF('M1 Sparkling Electrolyte'!AM154="","",'M1 Sparkling Electrolyte'!AM154)</f>
        <v/>
      </c>
      <c r="H1865" s="50">
        <f>IF('M1 Sparkling Electrolyte'!N154="","",'M1 Sparkling Electrolyte'!N154)</f>
        <v/>
      </c>
      <c r="I1865" s="34">
        <f>IF('M1 Sparkling Electrolyte'!AJ154="","",'M1 Sparkling Electrolyte'!AJ154)</f>
        <v/>
      </c>
      <c r="J1865" s="34" t="inlineStr">
        <is>
          <t>Capture live promo to assess.</t>
        </is>
      </c>
    </row>
    <row r="1866" ht="28" customHeight="1">
      <c r="A1866" s="34" t="inlineStr">
        <is>
          <t>Halo Sport</t>
        </is>
      </c>
      <c r="B1866" s="34" t="inlineStr">
        <is>
          <t>Halo Sport Sparkling Electrolyte Water | Lemon Lime | 12 pack 355mL</t>
        </is>
      </c>
      <c r="C1866" s="34" t="inlineStr">
        <is>
          <t>1) Sparkling electrolyte / functional sparkling</t>
        </is>
      </c>
      <c r="D1866" s="49">
        <f>IF('M1 Sparkling Electrolyte'!F155="","",'M1 Sparkling Electrolyte'!F155)</f>
        <v/>
      </c>
      <c r="E1866" s="52">
        <f>IF('M1 Sparkling Electrolyte'!J155="","",'M1 Sparkling Electrolyte'!J155)</f>
        <v/>
      </c>
      <c r="F1866" s="50">
        <f>IF('M1 Sparkling Electrolyte'!K155="","",'M1 Sparkling Electrolyte'!K155)</f>
        <v/>
      </c>
      <c r="G1866" s="49">
        <f>IF('M1 Sparkling Electrolyte'!AM155="","",'M1 Sparkling Electrolyte'!AM155)</f>
        <v/>
      </c>
      <c r="H1866" s="50">
        <f>IF('M1 Sparkling Electrolyte'!N155="","",'M1 Sparkling Electrolyte'!N155)</f>
        <v/>
      </c>
      <c r="I1866" s="34">
        <f>IF('M1 Sparkling Electrolyte'!AJ155="","",'M1 Sparkling Electrolyte'!AJ155)</f>
        <v/>
      </c>
      <c r="J1866" s="34" t="inlineStr">
        <is>
          <t>Capture live promo to assess.</t>
        </is>
      </c>
    </row>
    <row r="1867" ht="28" customHeight="1">
      <c r="A1867" s="34" t="inlineStr">
        <is>
          <t>Halo Sport</t>
        </is>
      </c>
      <c r="B1867" s="34" t="inlineStr">
        <is>
          <t>Halo Sport Sparkling Electrolyte Water | Lemon Lime | 15 pack 355mL</t>
        </is>
      </c>
      <c r="C1867" s="34" t="inlineStr">
        <is>
          <t>1) Sparkling electrolyte / functional sparkling</t>
        </is>
      </c>
      <c r="D1867" s="49">
        <f>IF('M1 Sparkling Electrolyte'!F156="","",'M1 Sparkling Electrolyte'!F156)</f>
        <v/>
      </c>
      <c r="E1867" s="52">
        <f>IF('M1 Sparkling Electrolyte'!J156="","",'M1 Sparkling Electrolyte'!J156)</f>
        <v/>
      </c>
      <c r="F1867" s="50">
        <f>IF('M1 Sparkling Electrolyte'!K156="","",'M1 Sparkling Electrolyte'!K156)</f>
        <v/>
      </c>
      <c r="G1867" s="49">
        <f>IF('M1 Sparkling Electrolyte'!AM156="","",'M1 Sparkling Electrolyte'!AM156)</f>
        <v/>
      </c>
      <c r="H1867" s="50">
        <f>IF('M1 Sparkling Electrolyte'!N156="","",'M1 Sparkling Electrolyte'!N156)</f>
        <v/>
      </c>
      <c r="I1867" s="34">
        <f>IF('M1 Sparkling Electrolyte'!AJ156="","",'M1 Sparkling Electrolyte'!AJ156)</f>
        <v/>
      </c>
      <c r="J1867" s="34" t="inlineStr">
        <is>
          <t>Capture live promo to assess.</t>
        </is>
      </c>
    </row>
    <row r="1868" ht="28" customHeight="1">
      <c r="A1868" s="34" t="inlineStr">
        <is>
          <t>Halo Sport</t>
        </is>
      </c>
      <c r="B1868" s="34" t="inlineStr">
        <is>
          <t>Halo Sport Sparkling Electrolyte Water | Lemon Lime | 18 pack 355mL</t>
        </is>
      </c>
      <c r="C1868" s="34" t="inlineStr">
        <is>
          <t>1) Sparkling electrolyte / functional sparkling</t>
        </is>
      </c>
      <c r="D1868" s="49">
        <f>IF('M1 Sparkling Electrolyte'!F157="","",'M1 Sparkling Electrolyte'!F157)</f>
        <v/>
      </c>
      <c r="E1868" s="52">
        <f>IF('M1 Sparkling Electrolyte'!J157="","",'M1 Sparkling Electrolyte'!J157)</f>
        <v/>
      </c>
      <c r="F1868" s="50">
        <f>IF('M1 Sparkling Electrolyte'!K157="","",'M1 Sparkling Electrolyte'!K157)</f>
        <v/>
      </c>
      <c r="G1868" s="49">
        <f>IF('M1 Sparkling Electrolyte'!AM157="","",'M1 Sparkling Electrolyte'!AM157)</f>
        <v/>
      </c>
      <c r="H1868" s="50">
        <f>IF('M1 Sparkling Electrolyte'!N157="","",'M1 Sparkling Electrolyte'!N157)</f>
        <v/>
      </c>
      <c r="I1868" s="34">
        <f>IF('M1 Sparkling Electrolyte'!AJ157="","",'M1 Sparkling Electrolyte'!AJ157)</f>
        <v/>
      </c>
      <c r="J1868" s="34" t="inlineStr">
        <is>
          <t>Capture live promo to assess.</t>
        </is>
      </c>
    </row>
    <row r="1869" ht="28" customHeight="1">
      <c r="A1869" s="34" t="inlineStr">
        <is>
          <t>Halo Sport</t>
        </is>
      </c>
      <c r="B1869" s="34" t="inlineStr">
        <is>
          <t>Halo Sport Sparkling Electrolyte Water | Lemon Lime | 24 pack 355mL</t>
        </is>
      </c>
      <c r="C1869" s="34" t="inlineStr">
        <is>
          <t>1) Sparkling electrolyte / functional sparkling</t>
        </is>
      </c>
      <c r="D1869" s="49">
        <f>IF('M1 Sparkling Electrolyte'!F158="","",'M1 Sparkling Electrolyte'!F158)</f>
        <v/>
      </c>
      <c r="E1869" s="52">
        <f>IF('M1 Sparkling Electrolyte'!J158="","",'M1 Sparkling Electrolyte'!J158)</f>
        <v/>
      </c>
      <c r="F1869" s="50">
        <f>IF('M1 Sparkling Electrolyte'!K158="","",'M1 Sparkling Electrolyte'!K158)</f>
        <v/>
      </c>
      <c r="G1869" s="49">
        <f>IF('M1 Sparkling Electrolyte'!AM158="","",'M1 Sparkling Electrolyte'!AM158)</f>
        <v/>
      </c>
      <c r="H1869" s="50">
        <f>IF('M1 Sparkling Electrolyte'!N158="","",'M1 Sparkling Electrolyte'!N158)</f>
        <v/>
      </c>
      <c r="I1869" s="34">
        <f>IF('M1 Sparkling Electrolyte'!AJ158="","",'M1 Sparkling Electrolyte'!AJ158)</f>
        <v/>
      </c>
      <c r="J1869" s="34" t="inlineStr">
        <is>
          <t>Capture live promo to assess.</t>
        </is>
      </c>
    </row>
    <row r="1870" ht="28" customHeight="1">
      <c r="A1870" s="34" t="inlineStr">
        <is>
          <t>Halo Sport</t>
        </is>
      </c>
      <c r="B1870" s="34" t="inlineStr">
        <is>
          <t>Halo Sport Sparkling Electrolyte Water | Berry | single 355mL</t>
        </is>
      </c>
      <c r="C1870" s="34" t="inlineStr">
        <is>
          <t>1) Sparkling electrolyte / functional sparkling</t>
        </is>
      </c>
      <c r="D1870" s="49">
        <f>IF('M1 Sparkling Electrolyte'!F159="","",'M1 Sparkling Electrolyte'!F159)</f>
        <v/>
      </c>
      <c r="E1870" s="52">
        <f>IF('M1 Sparkling Electrolyte'!J159="","",'M1 Sparkling Electrolyte'!J159)</f>
        <v/>
      </c>
      <c r="F1870" s="50">
        <f>IF('M1 Sparkling Electrolyte'!K159="","",'M1 Sparkling Electrolyte'!K159)</f>
        <v/>
      </c>
      <c r="G1870" s="49">
        <f>IF('M1 Sparkling Electrolyte'!AM159="","",'M1 Sparkling Electrolyte'!AM159)</f>
        <v/>
      </c>
      <c r="H1870" s="50">
        <f>IF('M1 Sparkling Electrolyte'!N159="","",'M1 Sparkling Electrolyte'!N159)</f>
        <v/>
      </c>
      <c r="I1870" s="34">
        <f>IF('M1 Sparkling Electrolyte'!AJ159="","",'M1 Sparkling Electrolyte'!AJ159)</f>
        <v/>
      </c>
      <c r="J1870" s="34" t="inlineStr">
        <is>
          <t>Capture live promo to assess.</t>
        </is>
      </c>
    </row>
    <row r="1871" ht="28" customHeight="1">
      <c r="A1871" s="34" t="inlineStr">
        <is>
          <t>Halo Sport</t>
        </is>
      </c>
      <c r="B1871" s="34" t="inlineStr">
        <is>
          <t>Halo Sport Sparkling Electrolyte Water | Berry | 8 pack 355mL</t>
        </is>
      </c>
      <c r="C1871" s="34" t="inlineStr">
        <is>
          <t>1) Sparkling electrolyte / functional sparkling</t>
        </is>
      </c>
      <c r="D1871" s="49">
        <f>IF('M1 Sparkling Electrolyte'!F160="","",'M1 Sparkling Electrolyte'!F160)</f>
        <v/>
      </c>
      <c r="E1871" s="52">
        <f>IF('M1 Sparkling Electrolyte'!J160="","",'M1 Sparkling Electrolyte'!J160)</f>
        <v/>
      </c>
      <c r="F1871" s="50">
        <f>IF('M1 Sparkling Electrolyte'!K160="","",'M1 Sparkling Electrolyte'!K160)</f>
        <v/>
      </c>
      <c r="G1871" s="49">
        <f>IF('M1 Sparkling Electrolyte'!AM160="","",'M1 Sparkling Electrolyte'!AM160)</f>
        <v/>
      </c>
      <c r="H1871" s="50">
        <f>IF('M1 Sparkling Electrolyte'!N160="","",'M1 Sparkling Electrolyte'!N160)</f>
        <v/>
      </c>
      <c r="I1871" s="34">
        <f>IF('M1 Sparkling Electrolyte'!AJ160="","",'M1 Sparkling Electrolyte'!AJ160)</f>
        <v/>
      </c>
      <c r="J1871" s="34" t="inlineStr">
        <is>
          <t>Capture live promo to assess.</t>
        </is>
      </c>
    </row>
    <row r="1872" ht="28" customHeight="1">
      <c r="A1872" s="34" t="inlineStr">
        <is>
          <t>Halo Sport</t>
        </is>
      </c>
      <c r="B1872" s="34" t="inlineStr">
        <is>
          <t>Halo Sport Sparkling Electrolyte Water | Berry | 12 pack 355mL</t>
        </is>
      </c>
      <c r="C1872" s="34" t="inlineStr">
        <is>
          <t>1) Sparkling electrolyte / functional sparkling</t>
        </is>
      </c>
      <c r="D1872" s="49">
        <f>IF('M1 Sparkling Electrolyte'!F161="","",'M1 Sparkling Electrolyte'!F161)</f>
        <v/>
      </c>
      <c r="E1872" s="52">
        <f>IF('M1 Sparkling Electrolyte'!J161="","",'M1 Sparkling Electrolyte'!J161)</f>
        <v/>
      </c>
      <c r="F1872" s="50">
        <f>IF('M1 Sparkling Electrolyte'!K161="","",'M1 Sparkling Electrolyte'!K161)</f>
        <v/>
      </c>
      <c r="G1872" s="49">
        <f>IF('M1 Sparkling Electrolyte'!AM161="","",'M1 Sparkling Electrolyte'!AM161)</f>
        <v/>
      </c>
      <c r="H1872" s="50">
        <f>IF('M1 Sparkling Electrolyte'!N161="","",'M1 Sparkling Electrolyte'!N161)</f>
        <v/>
      </c>
      <c r="I1872" s="34">
        <f>IF('M1 Sparkling Electrolyte'!AJ161="","",'M1 Sparkling Electrolyte'!AJ161)</f>
        <v/>
      </c>
      <c r="J1872" s="34" t="inlineStr">
        <is>
          <t>Capture live promo to assess.</t>
        </is>
      </c>
    </row>
    <row r="1873" ht="28" customHeight="1">
      <c r="A1873" s="34" t="inlineStr">
        <is>
          <t>Halo Sport</t>
        </is>
      </c>
      <c r="B1873" s="34" t="inlineStr">
        <is>
          <t>Halo Sport Sparkling Electrolyte Water | Berry | 15 pack 355mL</t>
        </is>
      </c>
      <c r="C1873" s="34" t="inlineStr">
        <is>
          <t>1) Sparkling electrolyte / functional sparkling</t>
        </is>
      </c>
      <c r="D1873" s="49">
        <f>IF('M1 Sparkling Electrolyte'!F162="","",'M1 Sparkling Electrolyte'!F162)</f>
        <v/>
      </c>
      <c r="E1873" s="52">
        <f>IF('M1 Sparkling Electrolyte'!J162="","",'M1 Sparkling Electrolyte'!J162)</f>
        <v/>
      </c>
      <c r="F1873" s="50">
        <f>IF('M1 Sparkling Electrolyte'!K162="","",'M1 Sparkling Electrolyte'!K162)</f>
        <v/>
      </c>
      <c r="G1873" s="49">
        <f>IF('M1 Sparkling Electrolyte'!AM162="","",'M1 Sparkling Electrolyte'!AM162)</f>
        <v/>
      </c>
      <c r="H1873" s="50">
        <f>IF('M1 Sparkling Electrolyte'!N162="","",'M1 Sparkling Electrolyte'!N162)</f>
        <v/>
      </c>
      <c r="I1873" s="34">
        <f>IF('M1 Sparkling Electrolyte'!AJ162="","",'M1 Sparkling Electrolyte'!AJ162)</f>
        <v/>
      </c>
      <c r="J1873" s="34" t="inlineStr">
        <is>
          <t>Capture live promo to assess.</t>
        </is>
      </c>
    </row>
    <row r="1874" ht="28" customHeight="1">
      <c r="A1874" s="34" t="inlineStr">
        <is>
          <t>Halo Sport</t>
        </is>
      </c>
      <c r="B1874" s="34" t="inlineStr">
        <is>
          <t>Halo Sport Sparkling Electrolyte Water | Berry | 18 pack 355mL</t>
        </is>
      </c>
      <c r="C1874" s="34" t="inlineStr">
        <is>
          <t>1) Sparkling electrolyte / functional sparkling</t>
        </is>
      </c>
      <c r="D1874" s="49">
        <f>IF('M1 Sparkling Electrolyte'!F163="","",'M1 Sparkling Electrolyte'!F163)</f>
        <v/>
      </c>
      <c r="E1874" s="52">
        <f>IF('M1 Sparkling Electrolyte'!J163="","",'M1 Sparkling Electrolyte'!J163)</f>
        <v/>
      </c>
      <c r="F1874" s="50">
        <f>IF('M1 Sparkling Electrolyte'!K163="","",'M1 Sparkling Electrolyte'!K163)</f>
        <v/>
      </c>
      <c r="G1874" s="49">
        <f>IF('M1 Sparkling Electrolyte'!AM163="","",'M1 Sparkling Electrolyte'!AM163)</f>
        <v/>
      </c>
      <c r="H1874" s="50">
        <f>IF('M1 Sparkling Electrolyte'!N163="","",'M1 Sparkling Electrolyte'!N163)</f>
        <v/>
      </c>
      <c r="I1874" s="34">
        <f>IF('M1 Sparkling Electrolyte'!AJ163="","",'M1 Sparkling Electrolyte'!AJ163)</f>
        <v/>
      </c>
      <c r="J1874" s="34" t="inlineStr">
        <is>
          <t>Capture live promo to assess.</t>
        </is>
      </c>
    </row>
    <row r="1875" ht="28" customHeight="1">
      <c r="A1875" s="34" t="inlineStr">
        <is>
          <t>Halo Sport</t>
        </is>
      </c>
      <c r="B1875" s="34" t="inlineStr">
        <is>
          <t>Halo Sport Sparkling Electrolyte Water | Berry | 24 pack 355mL</t>
        </is>
      </c>
      <c r="C1875" s="34" t="inlineStr">
        <is>
          <t>1) Sparkling electrolyte / functional sparkling</t>
        </is>
      </c>
      <c r="D1875" s="49">
        <f>IF('M1 Sparkling Electrolyte'!F164="","",'M1 Sparkling Electrolyte'!F164)</f>
        <v/>
      </c>
      <c r="E1875" s="52">
        <f>IF('M1 Sparkling Electrolyte'!J164="","",'M1 Sparkling Electrolyte'!J164)</f>
        <v/>
      </c>
      <c r="F1875" s="50">
        <f>IF('M1 Sparkling Electrolyte'!K164="","",'M1 Sparkling Electrolyte'!K164)</f>
        <v/>
      </c>
      <c r="G1875" s="49">
        <f>IF('M1 Sparkling Electrolyte'!AM164="","",'M1 Sparkling Electrolyte'!AM164)</f>
        <v/>
      </c>
      <c r="H1875" s="50">
        <f>IF('M1 Sparkling Electrolyte'!N164="","",'M1 Sparkling Electrolyte'!N164)</f>
        <v/>
      </c>
      <c r="I1875" s="34">
        <f>IF('M1 Sparkling Electrolyte'!AJ164="","",'M1 Sparkling Electrolyte'!AJ164)</f>
        <v/>
      </c>
      <c r="J1875" s="34" t="inlineStr">
        <is>
          <t>Capture live promo to assess.</t>
        </is>
      </c>
    </row>
    <row r="1876" ht="28" customHeight="1">
      <c r="A1876" s="34" t="inlineStr">
        <is>
          <t>Halo Sport</t>
        </is>
      </c>
      <c r="B1876" s="34" t="inlineStr">
        <is>
          <t>Halo Sport Sparkling Electrolyte Water | Orange | single 355mL</t>
        </is>
      </c>
      <c r="C1876" s="34" t="inlineStr">
        <is>
          <t>1) Sparkling electrolyte / functional sparkling</t>
        </is>
      </c>
      <c r="D1876" s="49">
        <f>IF('M1 Sparkling Electrolyte'!F165="","",'M1 Sparkling Electrolyte'!F165)</f>
        <v/>
      </c>
      <c r="E1876" s="52">
        <f>IF('M1 Sparkling Electrolyte'!J165="","",'M1 Sparkling Electrolyte'!J165)</f>
        <v/>
      </c>
      <c r="F1876" s="50">
        <f>IF('M1 Sparkling Electrolyte'!K165="","",'M1 Sparkling Electrolyte'!K165)</f>
        <v/>
      </c>
      <c r="G1876" s="49">
        <f>IF('M1 Sparkling Electrolyte'!AM165="","",'M1 Sparkling Electrolyte'!AM165)</f>
        <v/>
      </c>
      <c r="H1876" s="50">
        <f>IF('M1 Sparkling Electrolyte'!N165="","",'M1 Sparkling Electrolyte'!N165)</f>
        <v/>
      </c>
      <c r="I1876" s="34">
        <f>IF('M1 Sparkling Electrolyte'!AJ165="","",'M1 Sparkling Electrolyte'!AJ165)</f>
        <v/>
      </c>
      <c r="J1876" s="34" t="inlineStr">
        <is>
          <t>Capture live promo to assess.</t>
        </is>
      </c>
    </row>
    <row r="1877" ht="28" customHeight="1">
      <c r="A1877" s="34" t="inlineStr">
        <is>
          <t>Halo Sport</t>
        </is>
      </c>
      <c r="B1877" s="34" t="inlineStr">
        <is>
          <t>Halo Sport Sparkling Electrolyte Water | Orange | 8 pack 355mL</t>
        </is>
      </c>
      <c r="C1877" s="34" t="inlineStr">
        <is>
          <t>1) Sparkling electrolyte / functional sparkling</t>
        </is>
      </c>
      <c r="D1877" s="49">
        <f>IF('M1 Sparkling Electrolyte'!F166="","",'M1 Sparkling Electrolyte'!F166)</f>
        <v/>
      </c>
      <c r="E1877" s="52">
        <f>IF('M1 Sparkling Electrolyte'!J166="","",'M1 Sparkling Electrolyte'!J166)</f>
        <v/>
      </c>
      <c r="F1877" s="50">
        <f>IF('M1 Sparkling Electrolyte'!K166="","",'M1 Sparkling Electrolyte'!K166)</f>
        <v/>
      </c>
      <c r="G1877" s="49">
        <f>IF('M1 Sparkling Electrolyte'!AM166="","",'M1 Sparkling Electrolyte'!AM166)</f>
        <v/>
      </c>
      <c r="H1877" s="50">
        <f>IF('M1 Sparkling Electrolyte'!N166="","",'M1 Sparkling Electrolyte'!N166)</f>
        <v/>
      </c>
      <c r="I1877" s="34">
        <f>IF('M1 Sparkling Electrolyte'!AJ166="","",'M1 Sparkling Electrolyte'!AJ166)</f>
        <v/>
      </c>
      <c r="J1877" s="34" t="inlineStr">
        <is>
          <t>Capture live promo to assess.</t>
        </is>
      </c>
    </row>
    <row r="1878" ht="28" customHeight="1">
      <c r="A1878" s="34" t="inlineStr">
        <is>
          <t>Halo Sport</t>
        </is>
      </c>
      <c r="B1878" s="34" t="inlineStr">
        <is>
          <t>Halo Sport Sparkling Electrolyte Water | Orange | 12 pack 355mL</t>
        </is>
      </c>
      <c r="C1878" s="34" t="inlineStr">
        <is>
          <t>1) Sparkling electrolyte / functional sparkling</t>
        </is>
      </c>
      <c r="D1878" s="49">
        <f>IF('M1 Sparkling Electrolyte'!F167="","",'M1 Sparkling Electrolyte'!F167)</f>
        <v/>
      </c>
      <c r="E1878" s="52">
        <f>IF('M1 Sparkling Electrolyte'!J167="","",'M1 Sparkling Electrolyte'!J167)</f>
        <v/>
      </c>
      <c r="F1878" s="50">
        <f>IF('M1 Sparkling Electrolyte'!K167="","",'M1 Sparkling Electrolyte'!K167)</f>
        <v/>
      </c>
      <c r="G1878" s="49">
        <f>IF('M1 Sparkling Electrolyte'!AM167="","",'M1 Sparkling Electrolyte'!AM167)</f>
        <v/>
      </c>
      <c r="H1878" s="50">
        <f>IF('M1 Sparkling Electrolyte'!N167="","",'M1 Sparkling Electrolyte'!N167)</f>
        <v/>
      </c>
      <c r="I1878" s="34">
        <f>IF('M1 Sparkling Electrolyte'!AJ167="","",'M1 Sparkling Electrolyte'!AJ167)</f>
        <v/>
      </c>
      <c r="J1878" s="34" t="inlineStr">
        <is>
          <t>Capture live promo to assess.</t>
        </is>
      </c>
    </row>
    <row r="1879" ht="28" customHeight="1">
      <c r="A1879" s="34" t="inlineStr">
        <is>
          <t>Halo Sport</t>
        </is>
      </c>
      <c r="B1879" s="34" t="inlineStr">
        <is>
          <t>Halo Sport Sparkling Electrolyte Water | Orange | 15 pack 355mL</t>
        </is>
      </c>
      <c r="C1879" s="34" t="inlineStr">
        <is>
          <t>1) Sparkling electrolyte / functional sparkling</t>
        </is>
      </c>
      <c r="D1879" s="49">
        <f>IF('M1 Sparkling Electrolyte'!F168="","",'M1 Sparkling Electrolyte'!F168)</f>
        <v/>
      </c>
      <c r="E1879" s="52">
        <f>IF('M1 Sparkling Electrolyte'!J168="","",'M1 Sparkling Electrolyte'!J168)</f>
        <v/>
      </c>
      <c r="F1879" s="50">
        <f>IF('M1 Sparkling Electrolyte'!K168="","",'M1 Sparkling Electrolyte'!K168)</f>
        <v/>
      </c>
      <c r="G1879" s="49">
        <f>IF('M1 Sparkling Electrolyte'!AM168="","",'M1 Sparkling Electrolyte'!AM168)</f>
        <v/>
      </c>
      <c r="H1879" s="50">
        <f>IF('M1 Sparkling Electrolyte'!N168="","",'M1 Sparkling Electrolyte'!N168)</f>
        <v/>
      </c>
      <c r="I1879" s="34">
        <f>IF('M1 Sparkling Electrolyte'!AJ168="","",'M1 Sparkling Electrolyte'!AJ168)</f>
        <v/>
      </c>
      <c r="J1879" s="34" t="inlineStr">
        <is>
          <t>Capture live promo to assess.</t>
        </is>
      </c>
    </row>
    <row r="1880" ht="28" customHeight="1">
      <c r="A1880" s="34" t="inlineStr">
        <is>
          <t>Halo Sport</t>
        </is>
      </c>
      <c r="B1880" s="34" t="inlineStr">
        <is>
          <t>Halo Sport Sparkling Electrolyte Water | Orange | 18 pack 355mL</t>
        </is>
      </c>
      <c r="C1880" s="34" t="inlineStr">
        <is>
          <t>1) Sparkling electrolyte / functional sparkling</t>
        </is>
      </c>
      <c r="D1880" s="49">
        <f>IF('M1 Sparkling Electrolyte'!F169="","",'M1 Sparkling Electrolyte'!F169)</f>
        <v/>
      </c>
      <c r="E1880" s="52">
        <f>IF('M1 Sparkling Electrolyte'!J169="","",'M1 Sparkling Electrolyte'!J169)</f>
        <v/>
      </c>
      <c r="F1880" s="50">
        <f>IF('M1 Sparkling Electrolyte'!K169="","",'M1 Sparkling Electrolyte'!K169)</f>
        <v/>
      </c>
      <c r="G1880" s="49">
        <f>IF('M1 Sparkling Electrolyte'!AM169="","",'M1 Sparkling Electrolyte'!AM169)</f>
        <v/>
      </c>
      <c r="H1880" s="50">
        <f>IF('M1 Sparkling Electrolyte'!N169="","",'M1 Sparkling Electrolyte'!N169)</f>
        <v/>
      </c>
      <c r="I1880" s="34">
        <f>IF('M1 Sparkling Electrolyte'!AJ169="","",'M1 Sparkling Electrolyte'!AJ169)</f>
        <v/>
      </c>
      <c r="J1880" s="34" t="inlineStr">
        <is>
          <t>Capture live promo to assess.</t>
        </is>
      </c>
    </row>
    <row r="1881" ht="28" customHeight="1">
      <c r="A1881" s="34" t="inlineStr">
        <is>
          <t>Halo Sport</t>
        </is>
      </c>
      <c r="B1881" s="34" t="inlineStr">
        <is>
          <t>Halo Sport Sparkling Electrolyte Water | Orange | 24 pack 355mL</t>
        </is>
      </c>
      <c r="C1881" s="34" t="inlineStr">
        <is>
          <t>1) Sparkling electrolyte / functional sparkling</t>
        </is>
      </c>
      <c r="D1881" s="49">
        <f>IF('M1 Sparkling Electrolyte'!F170="","",'M1 Sparkling Electrolyte'!F170)</f>
        <v/>
      </c>
      <c r="E1881" s="52">
        <f>IF('M1 Sparkling Electrolyte'!J170="","",'M1 Sparkling Electrolyte'!J170)</f>
        <v/>
      </c>
      <c r="F1881" s="50">
        <f>IF('M1 Sparkling Electrolyte'!K170="","",'M1 Sparkling Electrolyte'!K170)</f>
        <v/>
      </c>
      <c r="G1881" s="49">
        <f>IF('M1 Sparkling Electrolyte'!AM170="","",'M1 Sparkling Electrolyte'!AM170)</f>
        <v/>
      </c>
      <c r="H1881" s="50">
        <f>IF('M1 Sparkling Electrolyte'!N170="","",'M1 Sparkling Electrolyte'!N170)</f>
        <v/>
      </c>
      <c r="I1881" s="34">
        <f>IF('M1 Sparkling Electrolyte'!AJ170="","",'M1 Sparkling Electrolyte'!AJ170)</f>
        <v/>
      </c>
      <c r="J1881" s="34" t="inlineStr">
        <is>
          <t>Capture live promo to assess.</t>
        </is>
      </c>
    </row>
    <row r="1882" ht="28" customHeight="1">
      <c r="A1882" s="34" t="inlineStr">
        <is>
          <t>Halo Sport</t>
        </is>
      </c>
      <c r="B1882" s="34" t="inlineStr">
        <is>
          <t>Halo Sport Sparkling Electrolyte Water | Grapefruit | single 355mL</t>
        </is>
      </c>
      <c r="C1882" s="34" t="inlineStr">
        <is>
          <t>1) Sparkling electrolyte / functional sparkling</t>
        </is>
      </c>
      <c r="D1882" s="49">
        <f>IF('M1 Sparkling Electrolyte'!F171="","",'M1 Sparkling Electrolyte'!F171)</f>
        <v/>
      </c>
      <c r="E1882" s="52">
        <f>IF('M1 Sparkling Electrolyte'!J171="","",'M1 Sparkling Electrolyte'!J171)</f>
        <v/>
      </c>
      <c r="F1882" s="50">
        <f>IF('M1 Sparkling Electrolyte'!K171="","",'M1 Sparkling Electrolyte'!K171)</f>
        <v/>
      </c>
      <c r="G1882" s="49">
        <f>IF('M1 Sparkling Electrolyte'!AM171="","",'M1 Sparkling Electrolyte'!AM171)</f>
        <v/>
      </c>
      <c r="H1882" s="50">
        <f>IF('M1 Sparkling Electrolyte'!N171="","",'M1 Sparkling Electrolyte'!N171)</f>
        <v/>
      </c>
      <c r="I1882" s="34">
        <f>IF('M1 Sparkling Electrolyte'!AJ171="","",'M1 Sparkling Electrolyte'!AJ171)</f>
        <v/>
      </c>
      <c r="J1882" s="34" t="inlineStr">
        <is>
          <t>Capture live promo to assess.</t>
        </is>
      </c>
    </row>
    <row r="1883" ht="28" customHeight="1">
      <c r="A1883" s="34" t="inlineStr">
        <is>
          <t>Halo Sport</t>
        </is>
      </c>
      <c r="B1883" s="34" t="inlineStr">
        <is>
          <t>Halo Sport Sparkling Electrolyte Water | Grapefruit | 8 pack 355mL</t>
        </is>
      </c>
      <c r="C1883" s="34" t="inlineStr">
        <is>
          <t>1) Sparkling electrolyte / functional sparkling</t>
        </is>
      </c>
      <c r="D1883" s="49">
        <f>IF('M1 Sparkling Electrolyte'!F172="","",'M1 Sparkling Electrolyte'!F172)</f>
        <v/>
      </c>
      <c r="E1883" s="52">
        <f>IF('M1 Sparkling Electrolyte'!J172="","",'M1 Sparkling Electrolyte'!J172)</f>
        <v/>
      </c>
      <c r="F1883" s="50">
        <f>IF('M1 Sparkling Electrolyte'!K172="","",'M1 Sparkling Electrolyte'!K172)</f>
        <v/>
      </c>
      <c r="G1883" s="49">
        <f>IF('M1 Sparkling Electrolyte'!AM172="","",'M1 Sparkling Electrolyte'!AM172)</f>
        <v/>
      </c>
      <c r="H1883" s="50">
        <f>IF('M1 Sparkling Electrolyte'!N172="","",'M1 Sparkling Electrolyte'!N172)</f>
        <v/>
      </c>
      <c r="I1883" s="34">
        <f>IF('M1 Sparkling Electrolyte'!AJ172="","",'M1 Sparkling Electrolyte'!AJ172)</f>
        <v/>
      </c>
      <c r="J1883" s="34" t="inlineStr">
        <is>
          <t>Capture live promo to assess.</t>
        </is>
      </c>
    </row>
    <row r="1884" ht="28" customHeight="1">
      <c r="A1884" s="34" t="inlineStr">
        <is>
          <t>Halo Sport</t>
        </is>
      </c>
      <c r="B1884" s="34" t="inlineStr">
        <is>
          <t>Halo Sport Sparkling Electrolyte Water | Grapefruit | 12 pack 355mL</t>
        </is>
      </c>
      <c r="C1884" s="34" t="inlineStr">
        <is>
          <t>1) Sparkling electrolyte / functional sparkling</t>
        </is>
      </c>
      <c r="D1884" s="49">
        <f>IF('M1 Sparkling Electrolyte'!F173="","",'M1 Sparkling Electrolyte'!F173)</f>
        <v/>
      </c>
      <c r="E1884" s="52">
        <f>IF('M1 Sparkling Electrolyte'!J173="","",'M1 Sparkling Electrolyte'!J173)</f>
        <v/>
      </c>
      <c r="F1884" s="50">
        <f>IF('M1 Sparkling Electrolyte'!K173="","",'M1 Sparkling Electrolyte'!K173)</f>
        <v/>
      </c>
      <c r="G1884" s="49">
        <f>IF('M1 Sparkling Electrolyte'!AM173="","",'M1 Sparkling Electrolyte'!AM173)</f>
        <v/>
      </c>
      <c r="H1884" s="50">
        <f>IF('M1 Sparkling Electrolyte'!N173="","",'M1 Sparkling Electrolyte'!N173)</f>
        <v/>
      </c>
      <c r="I1884" s="34">
        <f>IF('M1 Sparkling Electrolyte'!AJ173="","",'M1 Sparkling Electrolyte'!AJ173)</f>
        <v/>
      </c>
      <c r="J1884" s="34" t="inlineStr">
        <is>
          <t>Capture live promo to assess.</t>
        </is>
      </c>
    </row>
    <row r="1885" ht="28" customHeight="1">
      <c r="A1885" s="34" t="inlineStr">
        <is>
          <t>Halo Sport</t>
        </is>
      </c>
      <c r="B1885" s="34" t="inlineStr">
        <is>
          <t>Halo Sport Sparkling Electrolyte Water | Grapefruit | 15 pack 355mL</t>
        </is>
      </c>
      <c r="C1885" s="34" t="inlineStr">
        <is>
          <t>1) Sparkling electrolyte / functional sparkling</t>
        </is>
      </c>
      <c r="D1885" s="49">
        <f>IF('M1 Sparkling Electrolyte'!F174="","",'M1 Sparkling Electrolyte'!F174)</f>
        <v/>
      </c>
      <c r="E1885" s="52">
        <f>IF('M1 Sparkling Electrolyte'!J174="","",'M1 Sparkling Electrolyte'!J174)</f>
        <v/>
      </c>
      <c r="F1885" s="50">
        <f>IF('M1 Sparkling Electrolyte'!K174="","",'M1 Sparkling Electrolyte'!K174)</f>
        <v/>
      </c>
      <c r="G1885" s="49">
        <f>IF('M1 Sparkling Electrolyte'!AM174="","",'M1 Sparkling Electrolyte'!AM174)</f>
        <v/>
      </c>
      <c r="H1885" s="50">
        <f>IF('M1 Sparkling Electrolyte'!N174="","",'M1 Sparkling Electrolyte'!N174)</f>
        <v/>
      </c>
      <c r="I1885" s="34">
        <f>IF('M1 Sparkling Electrolyte'!AJ174="","",'M1 Sparkling Electrolyte'!AJ174)</f>
        <v/>
      </c>
      <c r="J1885" s="34" t="inlineStr">
        <is>
          <t>Capture live promo to assess.</t>
        </is>
      </c>
    </row>
    <row r="1886" ht="28" customHeight="1">
      <c r="A1886" s="34" t="inlineStr">
        <is>
          <t>Halo Sport</t>
        </is>
      </c>
      <c r="B1886" s="34" t="inlineStr">
        <is>
          <t>Halo Sport Sparkling Electrolyte Water | Grapefruit | 18 pack 355mL</t>
        </is>
      </c>
      <c r="C1886" s="34" t="inlineStr">
        <is>
          <t>1) Sparkling electrolyte / functional sparkling</t>
        </is>
      </c>
      <c r="D1886" s="49">
        <f>IF('M1 Sparkling Electrolyte'!F175="","",'M1 Sparkling Electrolyte'!F175)</f>
        <v/>
      </c>
      <c r="E1886" s="52">
        <f>IF('M1 Sparkling Electrolyte'!J175="","",'M1 Sparkling Electrolyte'!J175)</f>
        <v/>
      </c>
      <c r="F1886" s="50">
        <f>IF('M1 Sparkling Electrolyte'!K175="","",'M1 Sparkling Electrolyte'!K175)</f>
        <v/>
      </c>
      <c r="G1886" s="49">
        <f>IF('M1 Sparkling Electrolyte'!AM175="","",'M1 Sparkling Electrolyte'!AM175)</f>
        <v/>
      </c>
      <c r="H1886" s="50">
        <f>IF('M1 Sparkling Electrolyte'!N175="","",'M1 Sparkling Electrolyte'!N175)</f>
        <v/>
      </c>
      <c r="I1886" s="34">
        <f>IF('M1 Sparkling Electrolyte'!AJ175="","",'M1 Sparkling Electrolyte'!AJ175)</f>
        <v/>
      </c>
      <c r="J1886" s="34" t="inlineStr">
        <is>
          <t>Capture live promo to assess.</t>
        </is>
      </c>
    </row>
    <row r="1887" ht="28" customHeight="1">
      <c r="A1887" s="34" t="inlineStr">
        <is>
          <t>Halo Sport</t>
        </is>
      </c>
      <c r="B1887" s="34" t="inlineStr">
        <is>
          <t>Halo Sport Sparkling Electrolyte Water | Grapefruit | 24 pack 355mL</t>
        </is>
      </c>
      <c r="C1887" s="34" t="inlineStr">
        <is>
          <t>1) Sparkling electrolyte / functional sparkling</t>
        </is>
      </c>
      <c r="D1887" s="49">
        <f>IF('M1 Sparkling Electrolyte'!F176="","",'M1 Sparkling Electrolyte'!F176)</f>
        <v/>
      </c>
      <c r="E1887" s="52">
        <f>IF('M1 Sparkling Electrolyte'!J176="","",'M1 Sparkling Electrolyte'!J176)</f>
        <v/>
      </c>
      <c r="F1887" s="50">
        <f>IF('M1 Sparkling Electrolyte'!K176="","",'M1 Sparkling Electrolyte'!K176)</f>
        <v/>
      </c>
      <c r="G1887" s="49">
        <f>IF('M1 Sparkling Electrolyte'!AM176="","",'M1 Sparkling Electrolyte'!AM176)</f>
        <v/>
      </c>
      <c r="H1887" s="50">
        <f>IF('M1 Sparkling Electrolyte'!N176="","",'M1 Sparkling Electrolyte'!N176)</f>
        <v/>
      </c>
      <c r="I1887" s="34">
        <f>IF('M1 Sparkling Electrolyte'!AJ176="","",'M1 Sparkling Electrolyte'!AJ176)</f>
        <v/>
      </c>
      <c r="J1887" s="34" t="inlineStr">
        <is>
          <t>Capture live promo to assess.</t>
        </is>
      </c>
    </row>
    <row r="1888" ht="28" customHeight="1">
      <c r="A1888" s="34" t="inlineStr">
        <is>
          <t>Gorgie</t>
        </is>
      </c>
      <c r="B1888" s="34" t="inlineStr">
        <is>
          <t>Gorgie Energy Sparkling Water | Watermelon | single 355mL</t>
        </is>
      </c>
      <c r="C1888" s="34" t="inlineStr">
        <is>
          <t>1) Sparkling electrolyte / functional sparkling</t>
        </is>
      </c>
      <c r="D1888" s="49">
        <f>IF('M1 Sparkling Electrolyte'!F177="","",'M1 Sparkling Electrolyte'!F177)</f>
        <v/>
      </c>
      <c r="E1888" s="52">
        <f>IF('M1 Sparkling Electrolyte'!J177="","",'M1 Sparkling Electrolyte'!J177)</f>
        <v/>
      </c>
      <c r="F1888" s="50">
        <f>IF('M1 Sparkling Electrolyte'!K177="","",'M1 Sparkling Electrolyte'!K177)</f>
        <v/>
      </c>
      <c r="G1888" s="49">
        <f>IF('M1 Sparkling Electrolyte'!AM177="","",'M1 Sparkling Electrolyte'!AM177)</f>
        <v/>
      </c>
      <c r="H1888" s="50">
        <f>IF('M1 Sparkling Electrolyte'!N177="","",'M1 Sparkling Electrolyte'!N177)</f>
        <v/>
      </c>
      <c r="I1888" s="34">
        <f>IF('M1 Sparkling Electrolyte'!AJ177="","",'M1 Sparkling Electrolyte'!AJ177)</f>
        <v/>
      </c>
      <c r="J1888" s="34" t="inlineStr">
        <is>
          <t>Capture live promo to assess.</t>
        </is>
      </c>
    </row>
    <row r="1889" ht="28" customHeight="1">
      <c r="A1889" s="34" t="inlineStr">
        <is>
          <t>Gorgie</t>
        </is>
      </c>
      <c r="B1889" s="34" t="inlineStr">
        <is>
          <t>Gorgie Energy Sparkling Water | Watermelon | 8 pack 355mL</t>
        </is>
      </c>
      <c r="C1889" s="34" t="inlineStr">
        <is>
          <t>1) Sparkling electrolyte / functional sparkling</t>
        </is>
      </c>
      <c r="D1889" s="49">
        <f>IF('M1 Sparkling Electrolyte'!F178="","",'M1 Sparkling Electrolyte'!F178)</f>
        <v/>
      </c>
      <c r="E1889" s="52">
        <f>IF('M1 Sparkling Electrolyte'!J178="","",'M1 Sparkling Electrolyte'!J178)</f>
        <v/>
      </c>
      <c r="F1889" s="50">
        <f>IF('M1 Sparkling Electrolyte'!K178="","",'M1 Sparkling Electrolyte'!K178)</f>
        <v/>
      </c>
      <c r="G1889" s="49">
        <f>IF('M1 Sparkling Electrolyte'!AM178="","",'M1 Sparkling Electrolyte'!AM178)</f>
        <v/>
      </c>
      <c r="H1889" s="50">
        <f>IF('M1 Sparkling Electrolyte'!N178="","",'M1 Sparkling Electrolyte'!N178)</f>
        <v/>
      </c>
      <c r="I1889" s="34">
        <f>IF('M1 Sparkling Electrolyte'!AJ178="","",'M1 Sparkling Electrolyte'!AJ178)</f>
        <v/>
      </c>
      <c r="J1889" s="34" t="inlineStr">
        <is>
          <t>Capture live promo to assess.</t>
        </is>
      </c>
    </row>
    <row r="1890" ht="28" customHeight="1">
      <c r="A1890" s="34" t="inlineStr">
        <is>
          <t>Gorgie</t>
        </is>
      </c>
      <c r="B1890" s="34" t="inlineStr">
        <is>
          <t>Gorgie Energy Sparkling Water | Watermelon | 12 pack 355mL</t>
        </is>
      </c>
      <c r="C1890" s="34" t="inlineStr">
        <is>
          <t>1) Sparkling electrolyte / functional sparkling</t>
        </is>
      </c>
      <c r="D1890" s="49">
        <f>IF('M1 Sparkling Electrolyte'!F179="","",'M1 Sparkling Electrolyte'!F179)</f>
        <v/>
      </c>
      <c r="E1890" s="52">
        <f>IF('M1 Sparkling Electrolyte'!J179="","",'M1 Sparkling Electrolyte'!J179)</f>
        <v/>
      </c>
      <c r="F1890" s="50">
        <f>IF('M1 Sparkling Electrolyte'!K179="","",'M1 Sparkling Electrolyte'!K179)</f>
        <v/>
      </c>
      <c r="G1890" s="49">
        <f>IF('M1 Sparkling Electrolyte'!AM179="","",'M1 Sparkling Electrolyte'!AM179)</f>
        <v/>
      </c>
      <c r="H1890" s="50">
        <f>IF('M1 Sparkling Electrolyte'!N179="","",'M1 Sparkling Electrolyte'!N179)</f>
        <v/>
      </c>
      <c r="I1890" s="34">
        <f>IF('M1 Sparkling Electrolyte'!AJ179="","",'M1 Sparkling Electrolyte'!AJ179)</f>
        <v/>
      </c>
      <c r="J1890" s="34" t="inlineStr">
        <is>
          <t>Capture live promo to assess.</t>
        </is>
      </c>
    </row>
    <row r="1891" ht="28" customHeight="1">
      <c r="A1891" s="34" t="inlineStr">
        <is>
          <t>Gorgie</t>
        </is>
      </c>
      <c r="B1891" s="34" t="inlineStr">
        <is>
          <t>Gorgie Energy Sparkling Water | Watermelon | 15 pack 355mL</t>
        </is>
      </c>
      <c r="C1891" s="34" t="inlineStr">
        <is>
          <t>1) Sparkling electrolyte / functional sparkling</t>
        </is>
      </c>
      <c r="D1891" s="49">
        <f>IF('M1 Sparkling Electrolyte'!F180="","",'M1 Sparkling Electrolyte'!F180)</f>
        <v/>
      </c>
      <c r="E1891" s="52">
        <f>IF('M1 Sparkling Electrolyte'!J180="","",'M1 Sparkling Electrolyte'!J180)</f>
        <v/>
      </c>
      <c r="F1891" s="50">
        <f>IF('M1 Sparkling Electrolyte'!K180="","",'M1 Sparkling Electrolyte'!K180)</f>
        <v/>
      </c>
      <c r="G1891" s="49">
        <f>IF('M1 Sparkling Electrolyte'!AM180="","",'M1 Sparkling Electrolyte'!AM180)</f>
        <v/>
      </c>
      <c r="H1891" s="50">
        <f>IF('M1 Sparkling Electrolyte'!N180="","",'M1 Sparkling Electrolyte'!N180)</f>
        <v/>
      </c>
      <c r="I1891" s="34">
        <f>IF('M1 Sparkling Electrolyte'!AJ180="","",'M1 Sparkling Electrolyte'!AJ180)</f>
        <v/>
      </c>
      <c r="J1891" s="34" t="inlineStr">
        <is>
          <t>Capture live promo to assess.</t>
        </is>
      </c>
    </row>
    <row r="1892" ht="28" customHeight="1">
      <c r="A1892" s="34" t="inlineStr">
        <is>
          <t>Gorgie</t>
        </is>
      </c>
      <c r="B1892" s="34" t="inlineStr">
        <is>
          <t>Gorgie Energy Sparkling Water | Watermelon | 18 pack 355mL</t>
        </is>
      </c>
      <c r="C1892" s="34" t="inlineStr">
        <is>
          <t>1) Sparkling electrolyte / functional sparkling</t>
        </is>
      </c>
      <c r="D1892" s="49">
        <f>IF('M1 Sparkling Electrolyte'!F181="","",'M1 Sparkling Electrolyte'!F181)</f>
        <v/>
      </c>
      <c r="E1892" s="52">
        <f>IF('M1 Sparkling Electrolyte'!J181="","",'M1 Sparkling Electrolyte'!J181)</f>
        <v/>
      </c>
      <c r="F1892" s="50">
        <f>IF('M1 Sparkling Electrolyte'!K181="","",'M1 Sparkling Electrolyte'!K181)</f>
        <v/>
      </c>
      <c r="G1892" s="49">
        <f>IF('M1 Sparkling Electrolyte'!AM181="","",'M1 Sparkling Electrolyte'!AM181)</f>
        <v/>
      </c>
      <c r="H1892" s="50">
        <f>IF('M1 Sparkling Electrolyte'!N181="","",'M1 Sparkling Electrolyte'!N181)</f>
        <v/>
      </c>
      <c r="I1892" s="34">
        <f>IF('M1 Sparkling Electrolyte'!AJ181="","",'M1 Sparkling Electrolyte'!AJ181)</f>
        <v/>
      </c>
      <c r="J1892" s="34" t="inlineStr">
        <is>
          <t>Capture live promo to assess.</t>
        </is>
      </c>
    </row>
    <row r="1893" ht="28" customHeight="1">
      <c r="A1893" s="34" t="inlineStr">
        <is>
          <t>Gorgie</t>
        </is>
      </c>
      <c r="B1893" s="34" t="inlineStr">
        <is>
          <t>Gorgie Energy Sparkling Water | Watermelon | 24 pack 355mL</t>
        </is>
      </c>
      <c r="C1893" s="34" t="inlineStr">
        <is>
          <t>1) Sparkling electrolyte / functional sparkling</t>
        </is>
      </c>
      <c r="D1893" s="49">
        <f>IF('M1 Sparkling Electrolyte'!F182="","",'M1 Sparkling Electrolyte'!F182)</f>
        <v/>
      </c>
      <c r="E1893" s="52">
        <f>IF('M1 Sparkling Electrolyte'!J182="","",'M1 Sparkling Electrolyte'!J182)</f>
        <v/>
      </c>
      <c r="F1893" s="50">
        <f>IF('M1 Sparkling Electrolyte'!K182="","",'M1 Sparkling Electrolyte'!K182)</f>
        <v/>
      </c>
      <c r="G1893" s="49">
        <f>IF('M1 Sparkling Electrolyte'!AM182="","",'M1 Sparkling Electrolyte'!AM182)</f>
        <v/>
      </c>
      <c r="H1893" s="50">
        <f>IF('M1 Sparkling Electrolyte'!N182="","",'M1 Sparkling Electrolyte'!N182)</f>
        <v/>
      </c>
      <c r="I1893" s="34">
        <f>IF('M1 Sparkling Electrolyte'!AJ182="","",'M1 Sparkling Electrolyte'!AJ182)</f>
        <v/>
      </c>
      <c r="J1893" s="34" t="inlineStr">
        <is>
          <t>Capture live promo to assess.</t>
        </is>
      </c>
    </row>
    <row r="1894" ht="28" customHeight="1">
      <c r="A1894" s="34" t="inlineStr">
        <is>
          <t>Gorgie</t>
        </is>
      </c>
      <c r="B1894" s="34" t="inlineStr">
        <is>
          <t>Gorgie Energy Sparkling Water | Tropical | single 355mL</t>
        </is>
      </c>
      <c r="C1894" s="34" t="inlineStr">
        <is>
          <t>1) Sparkling electrolyte / functional sparkling</t>
        </is>
      </c>
      <c r="D1894" s="49">
        <f>IF('M1 Sparkling Electrolyte'!F183="","",'M1 Sparkling Electrolyte'!F183)</f>
        <v/>
      </c>
      <c r="E1894" s="52">
        <f>IF('M1 Sparkling Electrolyte'!J183="","",'M1 Sparkling Electrolyte'!J183)</f>
        <v/>
      </c>
      <c r="F1894" s="50">
        <f>IF('M1 Sparkling Electrolyte'!K183="","",'M1 Sparkling Electrolyte'!K183)</f>
        <v/>
      </c>
      <c r="G1894" s="49">
        <f>IF('M1 Sparkling Electrolyte'!AM183="","",'M1 Sparkling Electrolyte'!AM183)</f>
        <v/>
      </c>
      <c r="H1894" s="50">
        <f>IF('M1 Sparkling Electrolyte'!N183="","",'M1 Sparkling Electrolyte'!N183)</f>
        <v/>
      </c>
      <c r="I1894" s="34">
        <f>IF('M1 Sparkling Electrolyte'!AJ183="","",'M1 Sparkling Electrolyte'!AJ183)</f>
        <v/>
      </c>
      <c r="J1894" s="34" t="inlineStr">
        <is>
          <t>Capture live promo to assess.</t>
        </is>
      </c>
    </row>
    <row r="1895" ht="28" customHeight="1">
      <c r="A1895" s="34" t="inlineStr">
        <is>
          <t>Gorgie</t>
        </is>
      </c>
      <c r="B1895" s="34" t="inlineStr">
        <is>
          <t>Gorgie Energy Sparkling Water | Tropical | 8 pack 355mL</t>
        </is>
      </c>
      <c r="C1895" s="34" t="inlineStr">
        <is>
          <t>1) Sparkling electrolyte / functional sparkling</t>
        </is>
      </c>
      <c r="D1895" s="49">
        <f>IF('M1 Sparkling Electrolyte'!F184="","",'M1 Sparkling Electrolyte'!F184)</f>
        <v/>
      </c>
      <c r="E1895" s="52">
        <f>IF('M1 Sparkling Electrolyte'!J184="","",'M1 Sparkling Electrolyte'!J184)</f>
        <v/>
      </c>
      <c r="F1895" s="50">
        <f>IF('M1 Sparkling Electrolyte'!K184="","",'M1 Sparkling Electrolyte'!K184)</f>
        <v/>
      </c>
      <c r="G1895" s="49">
        <f>IF('M1 Sparkling Electrolyte'!AM184="","",'M1 Sparkling Electrolyte'!AM184)</f>
        <v/>
      </c>
      <c r="H1895" s="50">
        <f>IF('M1 Sparkling Electrolyte'!N184="","",'M1 Sparkling Electrolyte'!N184)</f>
        <v/>
      </c>
      <c r="I1895" s="34">
        <f>IF('M1 Sparkling Electrolyte'!AJ184="","",'M1 Sparkling Electrolyte'!AJ184)</f>
        <v/>
      </c>
      <c r="J1895" s="34" t="inlineStr">
        <is>
          <t>Capture live promo to assess.</t>
        </is>
      </c>
    </row>
    <row r="1896" ht="28" customHeight="1">
      <c r="A1896" s="34" t="inlineStr">
        <is>
          <t>Gorgie</t>
        </is>
      </c>
      <c r="B1896" s="34" t="inlineStr">
        <is>
          <t>Gorgie Energy Sparkling Water | Tropical | 12 pack 355mL</t>
        </is>
      </c>
      <c r="C1896" s="34" t="inlineStr">
        <is>
          <t>1) Sparkling electrolyte / functional sparkling</t>
        </is>
      </c>
      <c r="D1896" s="49">
        <f>IF('M1 Sparkling Electrolyte'!F185="","",'M1 Sparkling Electrolyte'!F185)</f>
        <v/>
      </c>
      <c r="E1896" s="52">
        <f>IF('M1 Sparkling Electrolyte'!J185="","",'M1 Sparkling Electrolyte'!J185)</f>
        <v/>
      </c>
      <c r="F1896" s="50">
        <f>IF('M1 Sparkling Electrolyte'!K185="","",'M1 Sparkling Electrolyte'!K185)</f>
        <v/>
      </c>
      <c r="G1896" s="49">
        <f>IF('M1 Sparkling Electrolyte'!AM185="","",'M1 Sparkling Electrolyte'!AM185)</f>
        <v/>
      </c>
      <c r="H1896" s="50">
        <f>IF('M1 Sparkling Electrolyte'!N185="","",'M1 Sparkling Electrolyte'!N185)</f>
        <v/>
      </c>
      <c r="I1896" s="34">
        <f>IF('M1 Sparkling Electrolyte'!AJ185="","",'M1 Sparkling Electrolyte'!AJ185)</f>
        <v/>
      </c>
      <c r="J1896" s="34" t="inlineStr">
        <is>
          <t>Capture live promo to assess.</t>
        </is>
      </c>
    </row>
    <row r="1897" ht="28" customHeight="1">
      <c r="A1897" s="34" t="inlineStr">
        <is>
          <t>Gorgie</t>
        </is>
      </c>
      <c r="B1897" s="34" t="inlineStr">
        <is>
          <t>Gorgie Energy Sparkling Water | Tropical | 15 pack 355mL</t>
        </is>
      </c>
      <c r="C1897" s="34" t="inlineStr">
        <is>
          <t>1) Sparkling electrolyte / functional sparkling</t>
        </is>
      </c>
      <c r="D1897" s="49">
        <f>IF('M1 Sparkling Electrolyte'!F186="","",'M1 Sparkling Electrolyte'!F186)</f>
        <v/>
      </c>
      <c r="E1897" s="52">
        <f>IF('M1 Sparkling Electrolyte'!J186="","",'M1 Sparkling Electrolyte'!J186)</f>
        <v/>
      </c>
      <c r="F1897" s="50">
        <f>IF('M1 Sparkling Electrolyte'!K186="","",'M1 Sparkling Electrolyte'!K186)</f>
        <v/>
      </c>
      <c r="G1897" s="49">
        <f>IF('M1 Sparkling Electrolyte'!AM186="","",'M1 Sparkling Electrolyte'!AM186)</f>
        <v/>
      </c>
      <c r="H1897" s="50">
        <f>IF('M1 Sparkling Electrolyte'!N186="","",'M1 Sparkling Electrolyte'!N186)</f>
        <v/>
      </c>
      <c r="I1897" s="34">
        <f>IF('M1 Sparkling Electrolyte'!AJ186="","",'M1 Sparkling Electrolyte'!AJ186)</f>
        <v/>
      </c>
      <c r="J1897" s="34" t="inlineStr">
        <is>
          <t>Capture live promo to assess.</t>
        </is>
      </c>
    </row>
    <row r="1898" ht="28" customHeight="1">
      <c r="A1898" s="34" t="inlineStr">
        <is>
          <t>Gorgie</t>
        </is>
      </c>
      <c r="B1898" s="34" t="inlineStr">
        <is>
          <t>Gorgie Energy Sparkling Water | Tropical | 18 pack 355mL</t>
        </is>
      </c>
      <c r="C1898" s="34" t="inlineStr">
        <is>
          <t>1) Sparkling electrolyte / functional sparkling</t>
        </is>
      </c>
      <c r="D1898" s="49">
        <f>IF('M1 Sparkling Electrolyte'!F187="","",'M1 Sparkling Electrolyte'!F187)</f>
        <v/>
      </c>
      <c r="E1898" s="52">
        <f>IF('M1 Sparkling Electrolyte'!J187="","",'M1 Sparkling Electrolyte'!J187)</f>
        <v/>
      </c>
      <c r="F1898" s="50">
        <f>IF('M1 Sparkling Electrolyte'!K187="","",'M1 Sparkling Electrolyte'!K187)</f>
        <v/>
      </c>
      <c r="G1898" s="49">
        <f>IF('M1 Sparkling Electrolyte'!AM187="","",'M1 Sparkling Electrolyte'!AM187)</f>
        <v/>
      </c>
      <c r="H1898" s="50">
        <f>IF('M1 Sparkling Electrolyte'!N187="","",'M1 Sparkling Electrolyte'!N187)</f>
        <v/>
      </c>
      <c r="I1898" s="34">
        <f>IF('M1 Sparkling Electrolyte'!AJ187="","",'M1 Sparkling Electrolyte'!AJ187)</f>
        <v/>
      </c>
      <c r="J1898" s="34" t="inlineStr">
        <is>
          <t>Capture live promo to assess.</t>
        </is>
      </c>
    </row>
    <row r="1899" ht="28" customHeight="1">
      <c r="A1899" s="34" t="inlineStr">
        <is>
          <t>Gorgie</t>
        </is>
      </c>
      <c r="B1899" s="34" t="inlineStr">
        <is>
          <t>Gorgie Energy Sparkling Water | Tropical | 24 pack 355mL</t>
        </is>
      </c>
      <c r="C1899" s="34" t="inlineStr">
        <is>
          <t>1) Sparkling electrolyte / functional sparkling</t>
        </is>
      </c>
      <c r="D1899" s="49">
        <f>IF('M1 Sparkling Electrolyte'!F188="","",'M1 Sparkling Electrolyte'!F188)</f>
        <v/>
      </c>
      <c r="E1899" s="52">
        <f>IF('M1 Sparkling Electrolyte'!J188="","",'M1 Sparkling Electrolyte'!J188)</f>
        <v/>
      </c>
      <c r="F1899" s="50">
        <f>IF('M1 Sparkling Electrolyte'!K188="","",'M1 Sparkling Electrolyte'!K188)</f>
        <v/>
      </c>
      <c r="G1899" s="49">
        <f>IF('M1 Sparkling Electrolyte'!AM188="","",'M1 Sparkling Electrolyte'!AM188)</f>
        <v/>
      </c>
      <c r="H1899" s="50">
        <f>IF('M1 Sparkling Electrolyte'!N188="","",'M1 Sparkling Electrolyte'!N188)</f>
        <v/>
      </c>
      <c r="I1899" s="34">
        <f>IF('M1 Sparkling Electrolyte'!AJ188="","",'M1 Sparkling Electrolyte'!AJ188)</f>
        <v/>
      </c>
      <c r="J1899" s="34" t="inlineStr">
        <is>
          <t>Capture live promo to assess.</t>
        </is>
      </c>
    </row>
    <row r="1900" ht="28" customHeight="1">
      <c r="A1900" s="34" t="inlineStr">
        <is>
          <t>Gorgie</t>
        </is>
      </c>
      <c r="B1900" s="34" t="inlineStr">
        <is>
          <t>Gorgie Energy Sparkling Water | Strawberry Lemonade | single 355mL</t>
        </is>
      </c>
      <c r="C1900" s="34" t="inlineStr">
        <is>
          <t>1) Sparkling electrolyte / functional sparkling</t>
        </is>
      </c>
      <c r="D1900" s="49">
        <f>IF('M1 Sparkling Electrolyte'!F189="","",'M1 Sparkling Electrolyte'!F189)</f>
        <v/>
      </c>
      <c r="E1900" s="52">
        <f>IF('M1 Sparkling Electrolyte'!J189="","",'M1 Sparkling Electrolyte'!J189)</f>
        <v/>
      </c>
      <c r="F1900" s="50">
        <f>IF('M1 Sparkling Electrolyte'!K189="","",'M1 Sparkling Electrolyte'!K189)</f>
        <v/>
      </c>
      <c r="G1900" s="49">
        <f>IF('M1 Sparkling Electrolyte'!AM189="","",'M1 Sparkling Electrolyte'!AM189)</f>
        <v/>
      </c>
      <c r="H1900" s="50">
        <f>IF('M1 Sparkling Electrolyte'!N189="","",'M1 Sparkling Electrolyte'!N189)</f>
        <v/>
      </c>
      <c r="I1900" s="34">
        <f>IF('M1 Sparkling Electrolyte'!AJ189="","",'M1 Sparkling Electrolyte'!AJ189)</f>
        <v/>
      </c>
      <c r="J1900" s="34" t="inlineStr">
        <is>
          <t>Capture live promo to assess.</t>
        </is>
      </c>
    </row>
    <row r="1901" ht="28" customHeight="1">
      <c r="A1901" s="34" t="inlineStr">
        <is>
          <t>Gorgie</t>
        </is>
      </c>
      <c r="B1901" s="34" t="inlineStr">
        <is>
          <t>Gorgie Energy Sparkling Water | Strawberry Lemonade | 8 pack 355mL</t>
        </is>
      </c>
      <c r="C1901" s="34" t="inlineStr">
        <is>
          <t>1) Sparkling electrolyte / functional sparkling</t>
        </is>
      </c>
      <c r="D1901" s="49">
        <f>IF('M1 Sparkling Electrolyte'!F190="","",'M1 Sparkling Electrolyte'!F190)</f>
        <v/>
      </c>
      <c r="E1901" s="52">
        <f>IF('M1 Sparkling Electrolyte'!J190="","",'M1 Sparkling Electrolyte'!J190)</f>
        <v/>
      </c>
      <c r="F1901" s="50">
        <f>IF('M1 Sparkling Electrolyte'!K190="","",'M1 Sparkling Electrolyte'!K190)</f>
        <v/>
      </c>
      <c r="G1901" s="49">
        <f>IF('M1 Sparkling Electrolyte'!AM190="","",'M1 Sparkling Electrolyte'!AM190)</f>
        <v/>
      </c>
      <c r="H1901" s="50">
        <f>IF('M1 Sparkling Electrolyte'!N190="","",'M1 Sparkling Electrolyte'!N190)</f>
        <v/>
      </c>
      <c r="I1901" s="34">
        <f>IF('M1 Sparkling Electrolyte'!AJ190="","",'M1 Sparkling Electrolyte'!AJ190)</f>
        <v/>
      </c>
      <c r="J1901" s="34" t="inlineStr">
        <is>
          <t>Capture live promo to assess.</t>
        </is>
      </c>
    </row>
    <row r="1902" ht="28" customHeight="1">
      <c r="A1902" s="34" t="inlineStr">
        <is>
          <t>Gorgie</t>
        </is>
      </c>
      <c r="B1902" s="34" t="inlineStr">
        <is>
          <t>Gorgie Energy Sparkling Water | Strawberry Lemonade | 12 pack 355mL</t>
        </is>
      </c>
      <c r="C1902" s="34" t="inlineStr">
        <is>
          <t>1) Sparkling electrolyte / functional sparkling</t>
        </is>
      </c>
      <c r="D1902" s="49">
        <f>IF('M1 Sparkling Electrolyte'!F191="","",'M1 Sparkling Electrolyte'!F191)</f>
        <v/>
      </c>
      <c r="E1902" s="52">
        <f>IF('M1 Sparkling Electrolyte'!J191="","",'M1 Sparkling Electrolyte'!J191)</f>
        <v/>
      </c>
      <c r="F1902" s="50">
        <f>IF('M1 Sparkling Electrolyte'!K191="","",'M1 Sparkling Electrolyte'!K191)</f>
        <v/>
      </c>
      <c r="G1902" s="49">
        <f>IF('M1 Sparkling Electrolyte'!AM191="","",'M1 Sparkling Electrolyte'!AM191)</f>
        <v/>
      </c>
      <c r="H1902" s="50">
        <f>IF('M1 Sparkling Electrolyte'!N191="","",'M1 Sparkling Electrolyte'!N191)</f>
        <v/>
      </c>
      <c r="I1902" s="34">
        <f>IF('M1 Sparkling Electrolyte'!AJ191="","",'M1 Sparkling Electrolyte'!AJ191)</f>
        <v/>
      </c>
      <c r="J1902" s="34" t="inlineStr">
        <is>
          <t>Capture live promo to assess.</t>
        </is>
      </c>
    </row>
    <row r="1903" ht="28" customHeight="1">
      <c r="A1903" s="34" t="inlineStr">
        <is>
          <t>Gorgie</t>
        </is>
      </c>
      <c r="B1903" s="34" t="inlineStr">
        <is>
          <t>Gorgie Energy Sparkling Water | Strawberry Lemonade | 15 pack 355mL</t>
        </is>
      </c>
      <c r="C1903" s="34" t="inlineStr">
        <is>
          <t>1) Sparkling electrolyte / functional sparkling</t>
        </is>
      </c>
      <c r="D1903" s="49">
        <f>IF('M1 Sparkling Electrolyte'!F192="","",'M1 Sparkling Electrolyte'!F192)</f>
        <v/>
      </c>
      <c r="E1903" s="52">
        <f>IF('M1 Sparkling Electrolyte'!J192="","",'M1 Sparkling Electrolyte'!J192)</f>
        <v/>
      </c>
      <c r="F1903" s="50">
        <f>IF('M1 Sparkling Electrolyte'!K192="","",'M1 Sparkling Electrolyte'!K192)</f>
        <v/>
      </c>
      <c r="G1903" s="49">
        <f>IF('M1 Sparkling Electrolyte'!AM192="","",'M1 Sparkling Electrolyte'!AM192)</f>
        <v/>
      </c>
      <c r="H1903" s="50">
        <f>IF('M1 Sparkling Electrolyte'!N192="","",'M1 Sparkling Electrolyte'!N192)</f>
        <v/>
      </c>
      <c r="I1903" s="34">
        <f>IF('M1 Sparkling Electrolyte'!AJ192="","",'M1 Sparkling Electrolyte'!AJ192)</f>
        <v/>
      </c>
      <c r="J1903" s="34" t="inlineStr">
        <is>
          <t>Capture live promo to assess.</t>
        </is>
      </c>
    </row>
    <row r="1904" ht="28" customHeight="1">
      <c r="A1904" s="34" t="inlineStr">
        <is>
          <t>Gorgie</t>
        </is>
      </c>
      <c r="B1904" s="34" t="inlineStr">
        <is>
          <t>Gorgie Energy Sparkling Water | Strawberry Lemonade | 18 pack 355mL</t>
        </is>
      </c>
      <c r="C1904" s="34" t="inlineStr">
        <is>
          <t>1) Sparkling electrolyte / functional sparkling</t>
        </is>
      </c>
      <c r="D1904" s="49">
        <f>IF('M1 Sparkling Electrolyte'!F193="","",'M1 Sparkling Electrolyte'!F193)</f>
        <v/>
      </c>
      <c r="E1904" s="52">
        <f>IF('M1 Sparkling Electrolyte'!J193="","",'M1 Sparkling Electrolyte'!J193)</f>
        <v/>
      </c>
      <c r="F1904" s="50">
        <f>IF('M1 Sparkling Electrolyte'!K193="","",'M1 Sparkling Electrolyte'!K193)</f>
        <v/>
      </c>
      <c r="G1904" s="49">
        <f>IF('M1 Sparkling Electrolyte'!AM193="","",'M1 Sparkling Electrolyte'!AM193)</f>
        <v/>
      </c>
      <c r="H1904" s="50">
        <f>IF('M1 Sparkling Electrolyte'!N193="","",'M1 Sparkling Electrolyte'!N193)</f>
        <v/>
      </c>
      <c r="I1904" s="34">
        <f>IF('M1 Sparkling Electrolyte'!AJ193="","",'M1 Sparkling Electrolyte'!AJ193)</f>
        <v/>
      </c>
      <c r="J1904" s="34" t="inlineStr">
        <is>
          <t>Capture live promo to assess.</t>
        </is>
      </c>
    </row>
    <row r="1905" ht="28" customHeight="1">
      <c r="A1905" s="34" t="inlineStr">
        <is>
          <t>Gorgie</t>
        </is>
      </c>
      <c r="B1905" s="34" t="inlineStr">
        <is>
          <t>Gorgie Energy Sparkling Water | Strawberry Lemonade | 24 pack 355mL</t>
        </is>
      </c>
      <c r="C1905" s="34" t="inlineStr">
        <is>
          <t>1) Sparkling electrolyte / functional sparkling</t>
        </is>
      </c>
      <c r="D1905" s="49">
        <f>IF('M1 Sparkling Electrolyte'!F194="","",'M1 Sparkling Electrolyte'!F194)</f>
        <v/>
      </c>
      <c r="E1905" s="52">
        <f>IF('M1 Sparkling Electrolyte'!J194="","",'M1 Sparkling Electrolyte'!J194)</f>
        <v/>
      </c>
      <c r="F1905" s="50">
        <f>IF('M1 Sparkling Electrolyte'!K194="","",'M1 Sparkling Electrolyte'!K194)</f>
        <v/>
      </c>
      <c r="G1905" s="49">
        <f>IF('M1 Sparkling Electrolyte'!AM194="","",'M1 Sparkling Electrolyte'!AM194)</f>
        <v/>
      </c>
      <c r="H1905" s="50">
        <f>IF('M1 Sparkling Electrolyte'!N194="","",'M1 Sparkling Electrolyte'!N194)</f>
        <v/>
      </c>
      <c r="I1905" s="34">
        <f>IF('M1 Sparkling Electrolyte'!AJ194="","",'M1 Sparkling Electrolyte'!AJ194)</f>
        <v/>
      </c>
      <c r="J1905" s="34" t="inlineStr">
        <is>
          <t>Capture live promo to assess.</t>
        </is>
      </c>
    </row>
    <row r="1906" ht="28" customHeight="1">
      <c r="A1906" s="34" t="inlineStr">
        <is>
          <t>Gorgie</t>
        </is>
      </c>
      <c r="B1906" s="34" t="inlineStr">
        <is>
          <t>Gorgie Energy Sparkling Water | Cherry Limeade | single 355mL</t>
        </is>
      </c>
      <c r="C1906" s="34" t="inlineStr">
        <is>
          <t>1) Sparkling electrolyte / functional sparkling</t>
        </is>
      </c>
      <c r="D1906" s="49">
        <f>IF('M1 Sparkling Electrolyte'!F195="","",'M1 Sparkling Electrolyte'!F195)</f>
        <v/>
      </c>
      <c r="E1906" s="52">
        <f>IF('M1 Sparkling Electrolyte'!J195="","",'M1 Sparkling Electrolyte'!J195)</f>
        <v/>
      </c>
      <c r="F1906" s="50">
        <f>IF('M1 Sparkling Electrolyte'!K195="","",'M1 Sparkling Electrolyte'!K195)</f>
        <v/>
      </c>
      <c r="G1906" s="49">
        <f>IF('M1 Sparkling Electrolyte'!AM195="","",'M1 Sparkling Electrolyte'!AM195)</f>
        <v/>
      </c>
      <c r="H1906" s="50">
        <f>IF('M1 Sparkling Electrolyte'!N195="","",'M1 Sparkling Electrolyte'!N195)</f>
        <v/>
      </c>
      <c r="I1906" s="34">
        <f>IF('M1 Sparkling Electrolyte'!AJ195="","",'M1 Sparkling Electrolyte'!AJ195)</f>
        <v/>
      </c>
      <c r="J1906" s="34" t="inlineStr">
        <is>
          <t>Capture live promo to assess.</t>
        </is>
      </c>
    </row>
    <row r="1907" ht="28" customHeight="1">
      <c r="A1907" s="34" t="inlineStr">
        <is>
          <t>Gorgie</t>
        </is>
      </c>
      <c r="B1907" s="34" t="inlineStr">
        <is>
          <t>Gorgie Energy Sparkling Water | Cherry Limeade | 8 pack 355mL</t>
        </is>
      </c>
      <c r="C1907" s="34" t="inlineStr">
        <is>
          <t>1) Sparkling electrolyte / functional sparkling</t>
        </is>
      </c>
      <c r="D1907" s="49">
        <f>IF('M1 Sparkling Electrolyte'!F196="","",'M1 Sparkling Electrolyte'!F196)</f>
        <v/>
      </c>
      <c r="E1907" s="52">
        <f>IF('M1 Sparkling Electrolyte'!J196="","",'M1 Sparkling Electrolyte'!J196)</f>
        <v/>
      </c>
      <c r="F1907" s="50">
        <f>IF('M1 Sparkling Electrolyte'!K196="","",'M1 Sparkling Electrolyte'!K196)</f>
        <v/>
      </c>
      <c r="G1907" s="49">
        <f>IF('M1 Sparkling Electrolyte'!AM196="","",'M1 Sparkling Electrolyte'!AM196)</f>
        <v/>
      </c>
      <c r="H1907" s="50">
        <f>IF('M1 Sparkling Electrolyte'!N196="","",'M1 Sparkling Electrolyte'!N196)</f>
        <v/>
      </c>
      <c r="I1907" s="34">
        <f>IF('M1 Sparkling Electrolyte'!AJ196="","",'M1 Sparkling Electrolyte'!AJ196)</f>
        <v/>
      </c>
      <c r="J1907" s="34" t="inlineStr">
        <is>
          <t>Capture live promo to assess.</t>
        </is>
      </c>
    </row>
    <row r="1908" ht="28" customHeight="1">
      <c r="A1908" s="34" t="inlineStr">
        <is>
          <t>Gorgie</t>
        </is>
      </c>
      <c r="B1908" s="34" t="inlineStr">
        <is>
          <t>Gorgie Energy Sparkling Water | Cherry Limeade | 12 pack 355mL</t>
        </is>
      </c>
      <c r="C1908" s="34" t="inlineStr">
        <is>
          <t>1) Sparkling electrolyte / functional sparkling</t>
        </is>
      </c>
      <c r="D1908" s="49">
        <f>IF('M1 Sparkling Electrolyte'!F197="","",'M1 Sparkling Electrolyte'!F197)</f>
        <v/>
      </c>
      <c r="E1908" s="52">
        <f>IF('M1 Sparkling Electrolyte'!J197="","",'M1 Sparkling Electrolyte'!J197)</f>
        <v/>
      </c>
      <c r="F1908" s="50">
        <f>IF('M1 Sparkling Electrolyte'!K197="","",'M1 Sparkling Electrolyte'!K197)</f>
        <v/>
      </c>
      <c r="G1908" s="49">
        <f>IF('M1 Sparkling Electrolyte'!AM197="","",'M1 Sparkling Electrolyte'!AM197)</f>
        <v/>
      </c>
      <c r="H1908" s="50">
        <f>IF('M1 Sparkling Electrolyte'!N197="","",'M1 Sparkling Electrolyte'!N197)</f>
        <v/>
      </c>
      <c r="I1908" s="34">
        <f>IF('M1 Sparkling Electrolyte'!AJ197="","",'M1 Sparkling Electrolyte'!AJ197)</f>
        <v/>
      </c>
      <c r="J1908" s="34" t="inlineStr">
        <is>
          <t>Capture live promo to assess.</t>
        </is>
      </c>
    </row>
    <row r="1909" ht="28" customHeight="1">
      <c r="A1909" s="34" t="inlineStr">
        <is>
          <t>Gorgie</t>
        </is>
      </c>
      <c r="B1909" s="34" t="inlineStr">
        <is>
          <t>Gorgie Energy Sparkling Water | Cherry Limeade | 15 pack 355mL</t>
        </is>
      </c>
      <c r="C1909" s="34" t="inlineStr">
        <is>
          <t>1) Sparkling electrolyte / functional sparkling</t>
        </is>
      </c>
      <c r="D1909" s="49">
        <f>IF('M1 Sparkling Electrolyte'!F198="","",'M1 Sparkling Electrolyte'!F198)</f>
        <v/>
      </c>
      <c r="E1909" s="52">
        <f>IF('M1 Sparkling Electrolyte'!J198="","",'M1 Sparkling Electrolyte'!J198)</f>
        <v/>
      </c>
      <c r="F1909" s="50">
        <f>IF('M1 Sparkling Electrolyte'!K198="","",'M1 Sparkling Electrolyte'!K198)</f>
        <v/>
      </c>
      <c r="G1909" s="49">
        <f>IF('M1 Sparkling Electrolyte'!AM198="","",'M1 Sparkling Electrolyte'!AM198)</f>
        <v/>
      </c>
      <c r="H1909" s="50">
        <f>IF('M1 Sparkling Electrolyte'!N198="","",'M1 Sparkling Electrolyte'!N198)</f>
        <v/>
      </c>
      <c r="I1909" s="34">
        <f>IF('M1 Sparkling Electrolyte'!AJ198="","",'M1 Sparkling Electrolyte'!AJ198)</f>
        <v/>
      </c>
      <c r="J1909" s="34" t="inlineStr">
        <is>
          <t>Capture live promo to assess.</t>
        </is>
      </c>
    </row>
    <row r="1910" ht="28" customHeight="1">
      <c r="A1910" s="34" t="inlineStr">
        <is>
          <t>Gorgie</t>
        </is>
      </c>
      <c r="B1910" s="34" t="inlineStr">
        <is>
          <t>Gorgie Energy Sparkling Water | Cherry Limeade | 18 pack 355mL</t>
        </is>
      </c>
      <c r="C1910" s="34" t="inlineStr">
        <is>
          <t>1) Sparkling electrolyte / functional sparkling</t>
        </is>
      </c>
      <c r="D1910" s="49">
        <f>IF('M1 Sparkling Electrolyte'!F199="","",'M1 Sparkling Electrolyte'!F199)</f>
        <v/>
      </c>
      <c r="E1910" s="52">
        <f>IF('M1 Sparkling Electrolyte'!J199="","",'M1 Sparkling Electrolyte'!J199)</f>
        <v/>
      </c>
      <c r="F1910" s="50">
        <f>IF('M1 Sparkling Electrolyte'!K199="","",'M1 Sparkling Electrolyte'!K199)</f>
        <v/>
      </c>
      <c r="G1910" s="49">
        <f>IF('M1 Sparkling Electrolyte'!AM199="","",'M1 Sparkling Electrolyte'!AM199)</f>
        <v/>
      </c>
      <c r="H1910" s="50">
        <f>IF('M1 Sparkling Electrolyte'!N199="","",'M1 Sparkling Electrolyte'!N199)</f>
        <v/>
      </c>
      <c r="I1910" s="34">
        <f>IF('M1 Sparkling Electrolyte'!AJ199="","",'M1 Sparkling Electrolyte'!AJ199)</f>
        <v/>
      </c>
      <c r="J1910" s="34" t="inlineStr">
        <is>
          <t>Capture live promo to assess.</t>
        </is>
      </c>
    </row>
    <row r="1911" ht="28" customHeight="1">
      <c r="A1911" s="34" t="inlineStr">
        <is>
          <t>Gorgie</t>
        </is>
      </c>
      <c r="B1911" s="34" t="inlineStr">
        <is>
          <t>Gorgie Energy Sparkling Water | Cherry Limeade | 24 pack 355mL</t>
        </is>
      </c>
      <c r="C1911" s="34" t="inlineStr">
        <is>
          <t>1) Sparkling electrolyte / functional sparkling</t>
        </is>
      </c>
      <c r="D1911" s="49">
        <f>IF('M1 Sparkling Electrolyte'!F200="","",'M1 Sparkling Electrolyte'!F200)</f>
        <v/>
      </c>
      <c r="E1911" s="52">
        <f>IF('M1 Sparkling Electrolyte'!J200="","",'M1 Sparkling Electrolyte'!J200)</f>
        <v/>
      </c>
      <c r="F1911" s="50">
        <f>IF('M1 Sparkling Electrolyte'!K200="","",'M1 Sparkling Electrolyte'!K200)</f>
        <v/>
      </c>
      <c r="G1911" s="49">
        <f>IF('M1 Sparkling Electrolyte'!AM200="","",'M1 Sparkling Electrolyte'!AM200)</f>
        <v/>
      </c>
      <c r="H1911" s="50">
        <f>IF('M1 Sparkling Electrolyte'!N200="","",'M1 Sparkling Electrolyte'!N200)</f>
        <v/>
      </c>
      <c r="I1911" s="34">
        <f>IF('M1 Sparkling Electrolyte'!AJ200="","",'M1 Sparkling Electrolyte'!AJ200)</f>
        <v/>
      </c>
      <c r="J1911" s="34" t="inlineStr">
        <is>
          <t>Capture live promo to assess.</t>
        </is>
      </c>
    </row>
    <row r="1912" ht="28" customHeight="1">
      <c r="A1912" s="34" t="inlineStr">
        <is>
          <t>United Sodas</t>
        </is>
      </c>
      <c r="B1912" s="34" t="inlineStr">
        <is>
          <t>United Sodas of America | Wild Berry | single 355mL</t>
        </is>
      </c>
      <c r="C1912" s="34" t="inlineStr">
        <is>
          <t>1) Sparkling electrolyte / functional sparkling</t>
        </is>
      </c>
      <c r="D1912" s="49">
        <f>IF('M1 Sparkling Electrolyte'!F201="","",'M1 Sparkling Electrolyte'!F201)</f>
        <v/>
      </c>
      <c r="E1912" s="52">
        <f>IF('M1 Sparkling Electrolyte'!J201="","",'M1 Sparkling Electrolyte'!J201)</f>
        <v/>
      </c>
      <c r="F1912" s="50">
        <f>IF('M1 Sparkling Electrolyte'!K201="","",'M1 Sparkling Electrolyte'!K201)</f>
        <v/>
      </c>
      <c r="G1912" s="49">
        <f>IF('M1 Sparkling Electrolyte'!AM201="","",'M1 Sparkling Electrolyte'!AM201)</f>
        <v/>
      </c>
      <c r="H1912" s="50">
        <f>IF('M1 Sparkling Electrolyte'!N201="","",'M1 Sparkling Electrolyte'!N201)</f>
        <v/>
      </c>
      <c r="I1912" s="34">
        <f>IF('M1 Sparkling Electrolyte'!AJ201="","",'M1 Sparkling Electrolyte'!AJ201)</f>
        <v/>
      </c>
      <c r="J1912" s="34" t="inlineStr">
        <is>
          <t>Capture live promo to assess.</t>
        </is>
      </c>
    </row>
    <row r="1913" ht="28" customHeight="1">
      <c r="A1913" s="34" t="inlineStr">
        <is>
          <t>United Sodas</t>
        </is>
      </c>
      <c r="B1913" s="34" t="inlineStr">
        <is>
          <t>United Sodas of America | Wild Berry | 8 pack 355mL</t>
        </is>
      </c>
      <c r="C1913" s="34" t="inlineStr">
        <is>
          <t>1) Sparkling electrolyte / functional sparkling</t>
        </is>
      </c>
      <c r="D1913" s="49">
        <f>IF('M1 Sparkling Electrolyte'!F202="","",'M1 Sparkling Electrolyte'!F202)</f>
        <v/>
      </c>
      <c r="E1913" s="52">
        <f>IF('M1 Sparkling Electrolyte'!J202="","",'M1 Sparkling Electrolyte'!J202)</f>
        <v/>
      </c>
      <c r="F1913" s="50">
        <f>IF('M1 Sparkling Electrolyte'!K202="","",'M1 Sparkling Electrolyte'!K202)</f>
        <v/>
      </c>
      <c r="G1913" s="49">
        <f>IF('M1 Sparkling Electrolyte'!AM202="","",'M1 Sparkling Electrolyte'!AM202)</f>
        <v/>
      </c>
      <c r="H1913" s="50">
        <f>IF('M1 Sparkling Electrolyte'!N202="","",'M1 Sparkling Electrolyte'!N202)</f>
        <v/>
      </c>
      <c r="I1913" s="34">
        <f>IF('M1 Sparkling Electrolyte'!AJ202="","",'M1 Sparkling Electrolyte'!AJ202)</f>
        <v/>
      </c>
      <c r="J1913" s="34" t="inlineStr">
        <is>
          <t>Capture live promo to assess.</t>
        </is>
      </c>
    </row>
    <row r="1914" ht="28" customHeight="1">
      <c r="A1914" s="34" t="inlineStr">
        <is>
          <t>United Sodas</t>
        </is>
      </c>
      <c r="B1914" s="34" t="inlineStr">
        <is>
          <t>United Sodas of America | Wild Berry | 12 pack 355mL</t>
        </is>
      </c>
      <c r="C1914" s="34" t="inlineStr">
        <is>
          <t>1) Sparkling electrolyte / functional sparkling</t>
        </is>
      </c>
      <c r="D1914" s="49">
        <f>IF('M1 Sparkling Electrolyte'!F203="","",'M1 Sparkling Electrolyte'!F203)</f>
        <v/>
      </c>
      <c r="E1914" s="52">
        <f>IF('M1 Sparkling Electrolyte'!J203="","",'M1 Sparkling Electrolyte'!J203)</f>
        <v/>
      </c>
      <c r="F1914" s="50">
        <f>IF('M1 Sparkling Electrolyte'!K203="","",'M1 Sparkling Electrolyte'!K203)</f>
        <v/>
      </c>
      <c r="G1914" s="49">
        <f>IF('M1 Sparkling Electrolyte'!AM203="","",'M1 Sparkling Electrolyte'!AM203)</f>
        <v/>
      </c>
      <c r="H1914" s="50">
        <f>IF('M1 Sparkling Electrolyte'!N203="","",'M1 Sparkling Electrolyte'!N203)</f>
        <v/>
      </c>
      <c r="I1914" s="34">
        <f>IF('M1 Sparkling Electrolyte'!AJ203="","",'M1 Sparkling Electrolyte'!AJ203)</f>
        <v/>
      </c>
      <c r="J1914" s="34" t="inlineStr">
        <is>
          <t>Capture live promo to assess.</t>
        </is>
      </c>
    </row>
    <row r="1915" ht="28" customHeight="1">
      <c r="A1915" s="34" t="inlineStr">
        <is>
          <t>United Sodas</t>
        </is>
      </c>
      <c r="B1915" s="34" t="inlineStr">
        <is>
          <t>United Sodas of America | Wild Berry | 15 pack 355mL</t>
        </is>
      </c>
      <c r="C1915" s="34" t="inlineStr">
        <is>
          <t>1) Sparkling electrolyte / functional sparkling</t>
        </is>
      </c>
      <c r="D1915" s="49">
        <f>IF('M1 Sparkling Electrolyte'!F204="","",'M1 Sparkling Electrolyte'!F204)</f>
        <v/>
      </c>
      <c r="E1915" s="52">
        <f>IF('M1 Sparkling Electrolyte'!J204="","",'M1 Sparkling Electrolyte'!J204)</f>
        <v/>
      </c>
      <c r="F1915" s="50">
        <f>IF('M1 Sparkling Electrolyte'!K204="","",'M1 Sparkling Electrolyte'!K204)</f>
        <v/>
      </c>
      <c r="G1915" s="49">
        <f>IF('M1 Sparkling Electrolyte'!AM204="","",'M1 Sparkling Electrolyte'!AM204)</f>
        <v/>
      </c>
      <c r="H1915" s="50">
        <f>IF('M1 Sparkling Electrolyte'!N204="","",'M1 Sparkling Electrolyte'!N204)</f>
        <v/>
      </c>
      <c r="I1915" s="34">
        <f>IF('M1 Sparkling Electrolyte'!AJ204="","",'M1 Sparkling Electrolyte'!AJ204)</f>
        <v/>
      </c>
      <c r="J1915" s="34" t="inlineStr">
        <is>
          <t>Capture live promo to assess.</t>
        </is>
      </c>
    </row>
    <row r="1916" ht="28" customHeight="1">
      <c r="A1916" s="34" t="inlineStr">
        <is>
          <t>United Sodas</t>
        </is>
      </c>
      <c r="B1916" s="34" t="inlineStr">
        <is>
          <t>United Sodas of America | Wild Berry | 18 pack 355mL</t>
        </is>
      </c>
      <c r="C1916" s="34" t="inlineStr">
        <is>
          <t>1) Sparkling electrolyte / functional sparkling</t>
        </is>
      </c>
      <c r="D1916" s="49">
        <f>IF('M1 Sparkling Electrolyte'!F205="","",'M1 Sparkling Electrolyte'!F205)</f>
        <v/>
      </c>
      <c r="E1916" s="52">
        <f>IF('M1 Sparkling Electrolyte'!J205="","",'M1 Sparkling Electrolyte'!J205)</f>
        <v/>
      </c>
      <c r="F1916" s="50">
        <f>IF('M1 Sparkling Electrolyte'!K205="","",'M1 Sparkling Electrolyte'!K205)</f>
        <v/>
      </c>
      <c r="G1916" s="49">
        <f>IF('M1 Sparkling Electrolyte'!AM205="","",'M1 Sparkling Electrolyte'!AM205)</f>
        <v/>
      </c>
      <c r="H1916" s="50">
        <f>IF('M1 Sparkling Electrolyte'!N205="","",'M1 Sparkling Electrolyte'!N205)</f>
        <v/>
      </c>
      <c r="I1916" s="34">
        <f>IF('M1 Sparkling Electrolyte'!AJ205="","",'M1 Sparkling Electrolyte'!AJ205)</f>
        <v/>
      </c>
      <c r="J1916" s="34" t="inlineStr">
        <is>
          <t>Capture live promo to assess.</t>
        </is>
      </c>
    </row>
    <row r="1917" ht="28" customHeight="1">
      <c r="A1917" s="34" t="inlineStr">
        <is>
          <t>United Sodas</t>
        </is>
      </c>
      <c r="B1917" s="34" t="inlineStr">
        <is>
          <t>United Sodas of America | Wild Berry | 24 pack 355mL</t>
        </is>
      </c>
      <c r="C1917" s="34" t="inlineStr">
        <is>
          <t>1) Sparkling electrolyte / functional sparkling</t>
        </is>
      </c>
      <c r="D1917" s="49">
        <f>IF('M1 Sparkling Electrolyte'!F206="","",'M1 Sparkling Electrolyte'!F206)</f>
        <v/>
      </c>
      <c r="E1917" s="52">
        <f>IF('M1 Sparkling Electrolyte'!J206="","",'M1 Sparkling Electrolyte'!J206)</f>
        <v/>
      </c>
      <c r="F1917" s="50">
        <f>IF('M1 Sparkling Electrolyte'!K206="","",'M1 Sparkling Electrolyte'!K206)</f>
        <v/>
      </c>
      <c r="G1917" s="49">
        <f>IF('M1 Sparkling Electrolyte'!AM206="","",'M1 Sparkling Electrolyte'!AM206)</f>
        <v/>
      </c>
      <c r="H1917" s="50">
        <f>IF('M1 Sparkling Electrolyte'!N206="","",'M1 Sparkling Electrolyte'!N206)</f>
        <v/>
      </c>
      <c r="I1917" s="34">
        <f>IF('M1 Sparkling Electrolyte'!AJ206="","",'M1 Sparkling Electrolyte'!AJ206)</f>
        <v/>
      </c>
      <c r="J1917" s="34" t="inlineStr">
        <is>
          <t>Capture live promo to assess.</t>
        </is>
      </c>
    </row>
    <row r="1918" ht="28" customHeight="1">
      <c r="A1918" s="34" t="inlineStr">
        <is>
          <t>United Sodas</t>
        </is>
      </c>
      <c r="B1918" s="34" t="inlineStr">
        <is>
          <t>United Sodas of America | Black Cherry | single 355mL</t>
        </is>
      </c>
      <c r="C1918" s="34" t="inlineStr">
        <is>
          <t>1) Sparkling electrolyte / functional sparkling</t>
        </is>
      </c>
      <c r="D1918" s="49">
        <f>IF('M1 Sparkling Electrolyte'!F207="","",'M1 Sparkling Electrolyte'!F207)</f>
        <v/>
      </c>
      <c r="E1918" s="52">
        <f>IF('M1 Sparkling Electrolyte'!J207="","",'M1 Sparkling Electrolyte'!J207)</f>
        <v/>
      </c>
      <c r="F1918" s="50">
        <f>IF('M1 Sparkling Electrolyte'!K207="","",'M1 Sparkling Electrolyte'!K207)</f>
        <v/>
      </c>
      <c r="G1918" s="49">
        <f>IF('M1 Sparkling Electrolyte'!AM207="","",'M1 Sparkling Electrolyte'!AM207)</f>
        <v/>
      </c>
      <c r="H1918" s="50">
        <f>IF('M1 Sparkling Electrolyte'!N207="","",'M1 Sparkling Electrolyte'!N207)</f>
        <v/>
      </c>
      <c r="I1918" s="34">
        <f>IF('M1 Sparkling Electrolyte'!AJ207="","",'M1 Sparkling Electrolyte'!AJ207)</f>
        <v/>
      </c>
      <c r="J1918" s="34" t="inlineStr">
        <is>
          <t>Capture live promo to assess.</t>
        </is>
      </c>
    </row>
    <row r="1919" ht="28" customHeight="1">
      <c r="A1919" s="34" t="inlineStr">
        <is>
          <t>United Sodas</t>
        </is>
      </c>
      <c r="B1919" s="34" t="inlineStr">
        <is>
          <t>United Sodas of America | Black Cherry | 8 pack 355mL</t>
        </is>
      </c>
      <c r="C1919" s="34" t="inlineStr">
        <is>
          <t>1) Sparkling electrolyte / functional sparkling</t>
        </is>
      </c>
      <c r="D1919" s="49">
        <f>IF('M1 Sparkling Electrolyte'!F208="","",'M1 Sparkling Electrolyte'!F208)</f>
        <v/>
      </c>
      <c r="E1919" s="52">
        <f>IF('M1 Sparkling Electrolyte'!J208="","",'M1 Sparkling Electrolyte'!J208)</f>
        <v/>
      </c>
      <c r="F1919" s="50">
        <f>IF('M1 Sparkling Electrolyte'!K208="","",'M1 Sparkling Electrolyte'!K208)</f>
        <v/>
      </c>
      <c r="G1919" s="49">
        <f>IF('M1 Sparkling Electrolyte'!AM208="","",'M1 Sparkling Electrolyte'!AM208)</f>
        <v/>
      </c>
      <c r="H1919" s="50">
        <f>IF('M1 Sparkling Electrolyte'!N208="","",'M1 Sparkling Electrolyte'!N208)</f>
        <v/>
      </c>
      <c r="I1919" s="34">
        <f>IF('M1 Sparkling Electrolyte'!AJ208="","",'M1 Sparkling Electrolyte'!AJ208)</f>
        <v/>
      </c>
      <c r="J1919" s="34" t="inlineStr">
        <is>
          <t>Capture live promo to assess.</t>
        </is>
      </c>
    </row>
    <row r="1920" ht="28" customHeight="1">
      <c r="A1920" s="34" t="inlineStr">
        <is>
          <t>United Sodas</t>
        </is>
      </c>
      <c r="B1920" s="34" t="inlineStr">
        <is>
          <t>United Sodas of America | Black Cherry | 12 pack 355mL</t>
        </is>
      </c>
      <c r="C1920" s="34" t="inlineStr">
        <is>
          <t>1) Sparkling electrolyte / functional sparkling</t>
        </is>
      </c>
      <c r="D1920" s="49">
        <f>IF('M1 Sparkling Electrolyte'!F209="","",'M1 Sparkling Electrolyte'!F209)</f>
        <v/>
      </c>
      <c r="E1920" s="52">
        <f>IF('M1 Sparkling Electrolyte'!J209="","",'M1 Sparkling Electrolyte'!J209)</f>
        <v/>
      </c>
      <c r="F1920" s="50">
        <f>IF('M1 Sparkling Electrolyte'!K209="","",'M1 Sparkling Electrolyte'!K209)</f>
        <v/>
      </c>
      <c r="G1920" s="49">
        <f>IF('M1 Sparkling Electrolyte'!AM209="","",'M1 Sparkling Electrolyte'!AM209)</f>
        <v/>
      </c>
      <c r="H1920" s="50">
        <f>IF('M1 Sparkling Electrolyte'!N209="","",'M1 Sparkling Electrolyte'!N209)</f>
        <v/>
      </c>
      <c r="I1920" s="34">
        <f>IF('M1 Sparkling Electrolyte'!AJ209="","",'M1 Sparkling Electrolyte'!AJ209)</f>
        <v/>
      </c>
      <c r="J1920" s="34" t="inlineStr">
        <is>
          <t>Capture live promo to assess.</t>
        </is>
      </c>
    </row>
    <row r="1921" ht="28" customHeight="1">
      <c r="A1921" s="34" t="inlineStr">
        <is>
          <t>United Sodas</t>
        </is>
      </c>
      <c r="B1921" s="34" t="inlineStr">
        <is>
          <t>United Sodas of America | Black Cherry | 15 pack 355mL</t>
        </is>
      </c>
      <c r="C1921" s="34" t="inlineStr">
        <is>
          <t>1) Sparkling electrolyte / functional sparkling</t>
        </is>
      </c>
      <c r="D1921" s="49">
        <f>IF('M1 Sparkling Electrolyte'!F210="","",'M1 Sparkling Electrolyte'!F210)</f>
        <v/>
      </c>
      <c r="E1921" s="52">
        <f>IF('M1 Sparkling Electrolyte'!J210="","",'M1 Sparkling Electrolyte'!J210)</f>
        <v/>
      </c>
      <c r="F1921" s="50">
        <f>IF('M1 Sparkling Electrolyte'!K210="","",'M1 Sparkling Electrolyte'!K210)</f>
        <v/>
      </c>
      <c r="G1921" s="49">
        <f>IF('M1 Sparkling Electrolyte'!AM210="","",'M1 Sparkling Electrolyte'!AM210)</f>
        <v/>
      </c>
      <c r="H1921" s="50">
        <f>IF('M1 Sparkling Electrolyte'!N210="","",'M1 Sparkling Electrolyte'!N210)</f>
        <v/>
      </c>
      <c r="I1921" s="34">
        <f>IF('M1 Sparkling Electrolyte'!AJ210="","",'M1 Sparkling Electrolyte'!AJ210)</f>
        <v/>
      </c>
      <c r="J1921" s="34" t="inlineStr">
        <is>
          <t>Capture live promo to assess.</t>
        </is>
      </c>
    </row>
    <row r="1922" ht="28" customHeight="1">
      <c r="A1922" s="34" t="inlineStr">
        <is>
          <t>United Sodas</t>
        </is>
      </c>
      <c r="B1922" s="34" t="inlineStr">
        <is>
          <t>United Sodas of America | Black Cherry | 18 pack 355mL</t>
        </is>
      </c>
      <c r="C1922" s="34" t="inlineStr">
        <is>
          <t>1) Sparkling electrolyte / functional sparkling</t>
        </is>
      </c>
      <c r="D1922" s="49">
        <f>IF('M1 Sparkling Electrolyte'!F211="","",'M1 Sparkling Electrolyte'!F211)</f>
        <v/>
      </c>
      <c r="E1922" s="52">
        <f>IF('M1 Sparkling Electrolyte'!J211="","",'M1 Sparkling Electrolyte'!J211)</f>
        <v/>
      </c>
      <c r="F1922" s="50">
        <f>IF('M1 Sparkling Electrolyte'!K211="","",'M1 Sparkling Electrolyte'!K211)</f>
        <v/>
      </c>
      <c r="G1922" s="49">
        <f>IF('M1 Sparkling Electrolyte'!AM211="","",'M1 Sparkling Electrolyte'!AM211)</f>
        <v/>
      </c>
      <c r="H1922" s="50">
        <f>IF('M1 Sparkling Electrolyte'!N211="","",'M1 Sparkling Electrolyte'!N211)</f>
        <v/>
      </c>
      <c r="I1922" s="34">
        <f>IF('M1 Sparkling Electrolyte'!AJ211="","",'M1 Sparkling Electrolyte'!AJ211)</f>
        <v/>
      </c>
      <c r="J1922" s="34" t="inlineStr">
        <is>
          <t>Capture live promo to assess.</t>
        </is>
      </c>
    </row>
    <row r="1923" ht="28" customHeight="1">
      <c r="A1923" s="34" t="inlineStr">
        <is>
          <t>United Sodas</t>
        </is>
      </c>
      <c r="B1923" s="34" t="inlineStr">
        <is>
          <t>United Sodas of America | Black Cherry | 24 pack 355mL</t>
        </is>
      </c>
      <c r="C1923" s="34" t="inlineStr">
        <is>
          <t>1) Sparkling electrolyte / functional sparkling</t>
        </is>
      </c>
      <c r="D1923" s="49">
        <f>IF('M1 Sparkling Electrolyte'!F212="","",'M1 Sparkling Electrolyte'!F212)</f>
        <v/>
      </c>
      <c r="E1923" s="52">
        <f>IF('M1 Sparkling Electrolyte'!J212="","",'M1 Sparkling Electrolyte'!J212)</f>
        <v/>
      </c>
      <c r="F1923" s="50">
        <f>IF('M1 Sparkling Electrolyte'!K212="","",'M1 Sparkling Electrolyte'!K212)</f>
        <v/>
      </c>
      <c r="G1923" s="49">
        <f>IF('M1 Sparkling Electrolyte'!AM212="","",'M1 Sparkling Electrolyte'!AM212)</f>
        <v/>
      </c>
      <c r="H1923" s="50">
        <f>IF('M1 Sparkling Electrolyte'!N212="","",'M1 Sparkling Electrolyte'!N212)</f>
        <v/>
      </c>
      <c r="I1923" s="34">
        <f>IF('M1 Sparkling Electrolyte'!AJ212="","",'M1 Sparkling Electrolyte'!AJ212)</f>
        <v/>
      </c>
      <c r="J1923" s="34" t="inlineStr">
        <is>
          <t>Capture live promo to assess.</t>
        </is>
      </c>
    </row>
    <row r="1924" ht="28" customHeight="1">
      <c r="A1924" s="34" t="inlineStr">
        <is>
          <t>United Sodas</t>
        </is>
      </c>
      <c r="B1924" s="34" t="inlineStr">
        <is>
          <t>United Sodas of America | Mango Chili | single 355mL</t>
        </is>
      </c>
      <c r="C1924" s="34" t="inlineStr">
        <is>
          <t>1) Sparkling electrolyte / functional sparkling</t>
        </is>
      </c>
      <c r="D1924" s="49">
        <f>IF('M1 Sparkling Electrolyte'!F213="","",'M1 Sparkling Electrolyte'!F213)</f>
        <v/>
      </c>
      <c r="E1924" s="52">
        <f>IF('M1 Sparkling Electrolyte'!J213="","",'M1 Sparkling Electrolyte'!J213)</f>
        <v/>
      </c>
      <c r="F1924" s="50">
        <f>IF('M1 Sparkling Electrolyte'!K213="","",'M1 Sparkling Electrolyte'!K213)</f>
        <v/>
      </c>
      <c r="G1924" s="49">
        <f>IF('M1 Sparkling Electrolyte'!AM213="","",'M1 Sparkling Electrolyte'!AM213)</f>
        <v/>
      </c>
      <c r="H1924" s="50">
        <f>IF('M1 Sparkling Electrolyte'!N213="","",'M1 Sparkling Electrolyte'!N213)</f>
        <v/>
      </c>
      <c r="I1924" s="34">
        <f>IF('M1 Sparkling Electrolyte'!AJ213="","",'M1 Sparkling Electrolyte'!AJ213)</f>
        <v/>
      </c>
      <c r="J1924" s="34" t="inlineStr">
        <is>
          <t>Capture live promo to assess.</t>
        </is>
      </c>
    </row>
    <row r="1925" ht="28" customHeight="1">
      <c r="A1925" s="34" t="inlineStr">
        <is>
          <t>United Sodas</t>
        </is>
      </c>
      <c r="B1925" s="34" t="inlineStr">
        <is>
          <t>United Sodas of America | Mango Chili | 8 pack 355mL</t>
        </is>
      </c>
      <c r="C1925" s="34" t="inlineStr">
        <is>
          <t>1) Sparkling electrolyte / functional sparkling</t>
        </is>
      </c>
      <c r="D1925" s="49">
        <f>IF('M1 Sparkling Electrolyte'!F214="","",'M1 Sparkling Electrolyte'!F214)</f>
        <v/>
      </c>
      <c r="E1925" s="52">
        <f>IF('M1 Sparkling Electrolyte'!J214="","",'M1 Sparkling Electrolyte'!J214)</f>
        <v/>
      </c>
      <c r="F1925" s="50">
        <f>IF('M1 Sparkling Electrolyte'!K214="","",'M1 Sparkling Electrolyte'!K214)</f>
        <v/>
      </c>
      <c r="G1925" s="49">
        <f>IF('M1 Sparkling Electrolyte'!AM214="","",'M1 Sparkling Electrolyte'!AM214)</f>
        <v/>
      </c>
      <c r="H1925" s="50">
        <f>IF('M1 Sparkling Electrolyte'!N214="","",'M1 Sparkling Electrolyte'!N214)</f>
        <v/>
      </c>
      <c r="I1925" s="34">
        <f>IF('M1 Sparkling Electrolyte'!AJ214="","",'M1 Sparkling Electrolyte'!AJ214)</f>
        <v/>
      </c>
      <c r="J1925" s="34" t="inlineStr">
        <is>
          <t>Capture live promo to assess.</t>
        </is>
      </c>
    </row>
    <row r="1926" ht="28" customHeight="1">
      <c r="A1926" s="34" t="inlineStr">
        <is>
          <t>United Sodas</t>
        </is>
      </c>
      <c r="B1926" s="34" t="inlineStr">
        <is>
          <t>United Sodas of America | Mango Chili | 12 pack 355mL</t>
        </is>
      </c>
      <c r="C1926" s="34" t="inlineStr">
        <is>
          <t>1) Sparkling electrolyte / functional sparkling</t>
        </is>
      </c>
      <c r="D1926" s="49">
        <f>IF('M1 Sparkling Electrolyte'!F215="","",'M1 Sparkling Electrolyte'!F215)</f>
        <v/>
      </c>
      <c r="E1926" s="52">
        <f>IF('M1 Sparkling Electrolyte'!J215="","",'M1 Sparkling Electrolyte'!J215)</f>
        <v/>
      </c>
      <c r="F1926" s="50">
        <f>IF('M1 Sparkling Electrolyte'!K215="","",'M1 Sparkling Electrolyte'!K215)</f>
        <v/>
      </c>
      <c r="G1926" s="49">
        <f>IF('M1 Sparkling Electrolyte'!AM215="","",'M1 Sparkling Electrolyte'!AM215)</f>
        <v/>
      </c>
      <c r="H1926" s="50">
        <f>IF('M1 Sparkling Electrolyte'!N215="","",'M1 Sparkling Electrolyte'!N215)</f>
        <v/>
      </c>
      <c r="I1926" s="34">
        <f>IF('M1 Sparkling Electrolyte'!AJ215="","",'M1 Sparkling Electrolyte'!AJ215)</f>
        <v/>
      </c>
      <c r="J1926" s="34" t="inlineStr">
        <is>
          <t>Capture live promo to assess.</t>
        </is>
      </c>
    </row>
    <row r="1927" ht="28" customHeight="1">
      <c r="A1927" s="34" t="inlineStr">
        <is>
          <t>United Sodas</t>
        </is>
      </c>
      <c r="B1927" s="34" t="inlineStr">
        <is>
          <t>United Sodas of America | Mango Chili | 15 pack 355mL</t>
        </is>
      </c>
      <c r="C1927" s="34" t="inlineStr">
        <is>
          <t>1) Sparkling electrolyte / functional sparkling</t>
        </is>
      </c>
      <c r="D1927" s="49">
        <f>IF('M1 Sparkling Electrolyte'!F216="","",'M1 Sparkling Electrolyte'!F216)</f>
        <v/>
      </c>
      <c r="E1927" s="52">
        <f>IF('M1 Sparkling Electrolyte'!J216="","",'M1 Sparkling Electrolyte'!J216)</f>
        <v/>
      </c>
      <c r="F1927" s="50">
        <f>IF('M1 Sparkling Electrolyte'!K216="","",'M1 Sparkling Electrolyte'!K216)</f>
        <v/>
      </c>
      <c r="G1927" s="49">
        <f>IF('M1 Sparkling Electrolyte'!AM216="","",'M1 Sparkling Electrolyte'!AM216)</f>
        <v/>
      </c>
      <c r="H1927" s="50">
        <f>IF('M1 Sparkling Electrolyte'!N216="","",'M1 Sparkling Electrolyte'!N216)</f>
        <v/>
      </c>
      <c r="I1927" s="34">
        <f>IF('M1 Sparkling Electrolyte'!AJ216="","",'M1 Sparkling Electrolyte'!AJ216)</f>
        <v/>
      </c>
      <c r="J1927" s="34" t="inlineStr">
        <is>
          <t>Capture live promo to assess.</t>
        </is>
      </c>
    </row>
    <row r="1928" ht="28" customHeight="1">
      <c r="A1928" s="34" t="inlineStr">
        <is>
          <t>United Sodas</t>
        </is>
      </c>
      <c r="B1928" s="34" t="inlineStr">
        <is>
          <t>United Sodas of America | Mango Chili | 18 pack 355mL</t>
        </is>
      </c>
      <c r="C1928" s="34" t="inlineStr">
        <is>
          <t>1) Sparkling electrolyte / functional sparkling</t>
        </is>
      </c>
      <c r="D1928" s="49">
        <f>IF('M1 Sparkling Electrolyte'!F217="","",'M1 Sparkling Electrolyte'!F217)</f>
        <v/>
      </c>
      <c r="E1928" s="52">
        <f>IF('M1 Sparkling Electrolyte'!J217="","",'M1 Sparkling Electrolyte'!J217)</f>
        <v/>
      </c>
      <c r="F1928" s="50">
        <f>IF('M1 Sparkling Electrolyte'!K217="","",'M1 Sparkling Electrolyte'!K217)</f>
        <v/>
      </c>
      <c r="G1928" s="49">
        <f>IF('M1 Sparkling Electrolyte'!AM217="","",'M1 Sparkling Electrolyte'!AM217)</f>
        <v/>
      </c>
      <c r="H1928" s="50">
        <f>IF('M1 Sparkling Electrolyte'!N217="","",'M1 Sparkling Electrolyte'!N217)</f>
        <v/>
      </c>
      <c r="I1928" s="34">
        <f>IF('M1 Sparkling Electrolyte'!AJ217="","",'M1 Sparkling Electrolyte'!AJ217)</f>
        <v/>
      </c>
      <c r="J1928" s="34" t="inlineStr">
        <is>
          <t>Capture live promo to assess.</t>
        </is>
      </c>
    </row>
    <row r="1929" ht="28" customHeight="1">
      <c r="A1929" s="34" t="inlineStr">
        <is>
          <t>United Sodas</t>
        </is>
      </c>
      <c r="B1929" s="34" t="inlineStr">
        <is>
          <t>United Sodas of America | Mango Chili | 24 pack 355mL</t>
        </is>
      </c>
      <c r="C1929" s="34" t="inlineStr">
        <is>
          <t>1) Sparkling electrolyte / functional sparkling</t>
        </is>
      </c>
      <c r="D1929" s="49">
        <f>IF('M1 Sparkling Electrolyte'!F218="","",'M1 Sparkling Electrolyte'!F218)</f>
        <v/>
      </c>
      <c r="E1929" s="52">
        <f>IF('M1 Sparkling Electrolyte'!J218="","",'M1 Sparkling Electrolyte'!J218)</f>
        <v/>
      </c>
      <c r="F1929" s="50">
        <f>IF('M1 Sparkling Electrolyte'!K218="","",'M1 Sparkling Electrolyte'!K218)</f>
        <v/>
      </c>
      <c r="G1929" s="49">
        <f>IF('M1 Sparkling Electrolyte'!AM218="","",'M1 Sparkling Electrolyte'!AM218)</f>
        <v/>
      </c>
      <c r="H1929" s="50">
        <f>IF('M1 Sparkling Electrolyte'!N218="","",'M1 Sparkling Electrolyte'!N218)</f>
        <v/>
      </c>
      <c r="I1929" s="34">
        <f>IF('M1 Sparkling Electrolyte'!AJ218="","",'M1 Sparkling Electrolyte'!AJ218)</f>
        <v/>
      </c>
      <c r="J1929" s="34" t="inlineStr">
        <is>
          <t>Capture live promo to assess.</t>
        </is>
      </c>
    </row>
    <row r="1930" ht="28" customHeight="1">
      <c r="A1930" s="34" t="inlineStr">
        <is>
          <t>United Sodas</t>
        </is>
      </c>
      <c r="B1930" s="34" t="inlineStr">
        <is>
          <t>United Sodas of America | Lemon Lime | single 355mL</t>
        </is>
      </c>
      <c r="C1930" s="34" t="inlineStr">
        <is>
          <t>1) Sparkling electrolyte / functional sparkling</t>
        </is>
      </c>
      <c r="D1930" s="49">
        <f>IF('M1 Sparkling Electrolyte'!F219="","",'M1 Sparkling Electrolyte'!F219)</f>
        <v/>
      </c>
      <c r="E1930" s="52">
        <f>IF('M1 Sparkling Electrolyte'!J219="","",'M1 Sparkling Electrolyte'!J219)</f>
        <v/>
      </c>
      <c r="F1930" s="50">
        <f>IF('M1 Sparkling Electrolyte'!K219="","",'M1 Sparkling Electrolyte'!K219)</f>
        <v/>
      </c>
      <c r="G1930" s="49">
        <f>IF('M1 Sparkling Electrolyte'!AM219="","",'M1 Sparkling Electrolyte'!AM219)</f>
        <v/>
      </c>
      <c r="H1930" s="50">
        <f>IF('M1 Sparkling Electrolyte'!N219="","",'M1 Sparkling Electrolyte'!N219)</f>
        <v/>
      </c>
      <c r="I1930" s="34">
        <f>IF('M1 Sparkling Electrolyte'!AJ219="","",'M1 Sparkling Electrolyte'!AJ219)</f>
        <v/>
      </c>
      <c r="J1930" s="34" t="inlineStr">
        <is>
          <t>Capture live promo to assess.</t>
        </is>
      </c>
    </row>
    <row r="1931" ht="28" customHeight="1">
      <c r="A1931" s="34" t="inlineStr">
        <is>
          <t>United Sodas</t>
        </is>
      </c>
      <c r="B1931" s="34" t="inlineStr">
        <is>
          <t>United Sodas of America | Lemon Lime | 8 pack 355mL</t>
        </is>
      </c>
      <c r="C1931" s="34" t="inlineStr">
        <is>
          <t>1) Sparkling electrolyte / functional sparkling</t>
        </is>
      </c>
      <c r="D1931" s="49">
        <f>IF('M1 Sparkling Electrolyte'!F220="","",'M1 Sparkling Electrolyte'!F220)</f>
        <v/>
      </c>
      <c r="E1931" s="52">
        <f>IF('M1 Sparkling Electrolyte'!J220="","",'M1 Sparkling Electrolyte'!J220)</f>
        <v/>
      </c>
      <c r="F1931" s="50">
        <f>IF('M1 Sparkling Electrolyte'!K220="","",'M1 Sparkling Electrolyte'!K220)</f>
        <v/>
      </c>
      <c r="G1931" s="49">
        <f>IF('M1 Sparkling Electrolyte'!AM220="","",'M1 Sparkling Electrolyte'!AM220)</f>
        <v/>
      </c>
      <c r="H1931" s="50">
        <f>IF('M1 Sparkling Electrolyte'!N220="","",'M1 Sparkling Electrolyte'!N220)</f>
        <v/>
      </c>
      <c r="I1931" s="34">
        <f>IF('M1 Sparkling Electrolyte'!AJ220="","",'M1 Sparkling Electrolyte'!AJ220)</f>
        <v/>
      </c>
      <c r="J1931" s="34" t="inlineStr">
        <is>
          <t>Capture live promo to assess.</t>
        </is>
      </c>
    </row>
    <row r="1932" ht="28" customHeight="1">
      <c r="A1932" s="34" t="inlineStr">
        <is>
          <t>United Sodas</t>
        </is>
      </c>
      <c r="B1932" s="34" t="inlineStr">
        <is>
          <t>United Sodas of America | Lemon Lime | 12 pack 355mL</t>
        </is>
      </c>
      <c r="C1932" s="34" t="inlineStr">
        <is>
          <t>1) Sparkling electrolyte / functional sparkling</t>
        </is>
      </c>
      <c r="D1932" s="49">
        <f>IF('M1 Sparkling Electrolyte'!F221="","",'M1 Sparkling Electrolyte'!F221)</f>
        <v/>
      </c>
      <c r="E1932" s="52">
        <f>IF('M1 Sparkling Electrolyte'!J221="","",'M1 Sparkling Electrolyte'!J221)</f>
        <v/>
      </c>
      <c r="F1932" s="50">
        <f>IF('M1 Sparkling Electrolyte'!K221="","",'M1 Sparkling Electrolyte'!K221)</f>
        <v/>
      </c>
      <c r="G1932" s="49">
        <f>IF('M1 Sparkling Electrolyte'!AM221="","",'M1 Sparkling Electrolyte'!AM221)</f>
        <v/>
      </c>
      <c r="H1932" s="50">
        <f>IF('M1 Sparkling Electrolyte'!N221="","",'M1 Sparkling Electrolyte'!N221)</f>
        <v/>
      </c>
      <c r="I1932" s="34">
        <f>IF('M1 Sparkling Electrolyte'!AJ221="","",'M1 Sparkling Electrolyte'!AJ221)</f>
        <v/>
      </c>
      <c r="J1932" s="34" t="inlineStr">
        <is>
          <t>Capture live promo to assess.</t>
        </is>
      </c>
    </row>
    <row r="1933" ht="28" customHeight="1">
      <c r="A1933" s="34" t="inlineStr">
        <is>
          <t>United Sodas</t>
        </is>
      </c>
      <c r="B1933" s="34" t="inlineStr">
        <is>
          <t>United Sodas of America | Lemon Lime | 15 pack 355mL</t>
        </is>
      </c>
      <c r="C1933" s="34" t="inlineStr">
        <is>
          <t>1) Sparkling electrolyte / functional sparkling</t>
        </is>
      </c>
      <c r="D1933" s="49">
        <f>IF('M1 Sparkling Electrolyte'!F222="","",'M1 Sparkling Electrolyte'!F222)</f>
        <v/>
      </c>
      <c r="E1933" s="52">
        <f>IF('M1 Sparkling Electrolyte'!J222="","",'M1 Sparkling Electrolyte'!J222)</f>
        <v/>
      </c>
      <c r="F1933" s="50">
        <f>IF('M1 Sparkling Electrolyte'!K222="","",'M1 Sparkling Electrolyte'!K222)</f>
        <v/>
      </c>
      <c r="G1933" s="49">
        <f>IF('M1 Sparkling Electrolyte'!AM222="","",'M1 Sparkling Electrolyte'!AM222)</f>
        <v/>
      </c>
      <c r="H1933" s="50">
        <f>IF('M1 Sparkling Electrolyte'!N222="","",'M1 Sparkling Electrolyte'!N222)</f>
        <v/>
      </c>
      <c r="I1933" s="34">
        <f>IF('M1 Sparkling Electrolyte'!AJ222="","",'M1 Sparkling Electrolyte'!AJ222)</f>
        <v/>
      </c>
      <c r="J1933" s="34" t="inlineStr">
        <is>
          <t>Capture live promo to assess.</t>
        </is>
      </c>
    </row>
    <row r="1934" ht="28" customHeight="1">
      <c r="A1934" s="34" t="inlineStr">
        <is>
          <t>United Sodas</t>
        </is>
      </c>
      <c r="B1934" s="34" t="inlineStr">
        <is>
          <t>United Sodas of America | Lemon Lime | 18 pack 355mL</t>
        </is>
      </c>
      <c r="C1934" s="34" t="inlineStr">
        <is>
          <t>1) Sparkling electrolyte / functional sparkling</t>
        </is>
      </c>
      <c r="D1934" s="49">
        <f>IF('M1 Sparkling Electrolyte'!F223="","",'M1 Sparkling Electrolyte'!F223)</f>
        <v/>
      </c>
      <c r="E1934" s="52">
        <f>IF('M1 Sparkling Electrolyte'!J223="","",'M1 Sparkling Electrolyte'!J223)</f>
        <v/>
      </c>
      <c r="F1934" s="50">
        <f>IF('M1 Sparkling Electrolyte'!K223="","",'M1 Sparkling Electrolyte'!K223)</f>
        <v/>
      </c>
      <c r="G1934" s="49">
        <f>IF('M1 Sparkling Electrolyte'!AM223="","",'M1 Sparkling Electrolyte'!AM223)</f>
        <v/>
      </c>
      <c r="H1934" s="50">
        <f>IF('M1 Sparkling Electrolyte'!N223="","",'M1 Sparkling Electrolyte'!N223)</f>
        <v/>
      </c>
      <c r="I1934" s="34">
        <f>IF('M1 Sparkling Electrolyte'!AJ223="","",'M1 Sparkling Electrolyte'!AJ223)</f>
        <v/>
      </c>
      <c r="J1934" s="34" t="inlineStr">
        <is>
          <t>Capture live promo to assess.</t>
        </is>
      </c>
    </row>
    <row r="1935" ht="28" customHeight="1">
      <c r="A1935" s="34" t="inlineStr">
        <is>
          <t>United Sodas</t>
        </is>
      </c>
      <c r="B1935" s="34" t="inlineStr">
        <is>
          <t>United Sodas of America | Lemon Lime | 24 pack 355mL</t>
        </is>
      </c>
      <c r="C1935" s="34" t="inlineStr">
        <is>
          <t>1) Sparkling electrolyte / functional sparkling</t>
        </is>
      </c>
      <c r="D1935" s="49">
        <f>IF('M1 Sparkling Electrolyte'!F224="","",'M1 Sparkling Electrolyte'!F224)</f>
        <v/>
      </c>
      <c r="E1935" s="52">
        <f>IF('M1 Sparkling Electrolyte'!J224="","",'M1 Sparkling Electrolyte'!J224)</f>
        <v/>
      </c>
      <c r="F1935" s="50">
        <f>IF('M1 Sparkling Electrolyte'!K224="","",'M1 Sparkling Electrolyte'!K224)</f>
        <v/>
      </c>
      <c r="G1935" s="49">
        <f>IF('M1 Sparkling Electrolyte'!AM224="","",'M1 Sparkling Electrolyte'!AM224)</f>
        <v/>
      </c>
      <c r="H1935" s="50">
        <f>IF('M1 Sparkling Electrolyte'!N224="","",'M1 Sparkling Electrolyte'!N224)</f>
        <v/>
      </c>
      <c r="I1935" s="34">
        <f>IF('M1 Sparkling Electrolyte'!AJ224="","",'M1 Sparkling Electrolyte'!AJ224)</f>
        <v/>
      </c>
      <c r="J1935" s="34" t="inlineStr">
        <is>
          <t>Capture live promo to assess.</t>
        </is>
      </c>
    </row>
    <row r="1936" ht="28" customHeight="1">
      <c r="A1936" s="34" t="inlineStr">
        <is>
          <t>United Sodas</t>
        </is>
      </c>
      <c r="B1936" s="34" t="inlineStr">
        <is>
          <t>United Sodas of America | Peach Vanilla | single 355mL</t>
        </is>
      </c>
      <c r="C1936" s="34" t="inlineStr">
        <is>
          <t>1) Sparkling electrolyte / functional sparkling</t>
        </is>
      </c>
      <c r="D1936" s="49">
        <f>IF('M1 Sparkling Electrolyte'!F225="","",'M1 Sparkling Electrolyte'!F225)</f>
        <v/>
      </c>
      <c r="E1936" s="52">
        <f>IF('M1 Sparkling Electrolyte'!J225="","",'M1 Sparkling Electrolyte'!J225)</f>
        <v/>
      </c>
      <c r="F1936" s="50">
        <f>IF('M1 Sparkling Electrolyte'!K225="","",'M1 Sparkling Electrolyte'!K225)</f>
        <v/>
      </c>
      <c r="G1936" s="49">
        <f>IF('M1 Sparkling Electrolyte'!AM225="","",'M1 Sparkling Electrolyte'!AM225)</f>
        <v/>
      </c>
      <c r="H1936" s="50">
        <f>IF('M1 Sparkling Electrolyte'!N225="","",'M1 Sparkling Electrolyte'!N225)</f>
        <v/>
      </c>
      <c r="I1936" s="34">
        <f>IF('M1 Sparkling Electrolyte'!AJ225="","",'M1 Sparkling Electrolyte'!AJ225)</f>
        <v/>
      </c>
      <c r="J1936" s="34" t="inlineStr">
        <is>
          <t>Capture live promo to assess.</t>
        </is>
      </c>
    </row>
    <row r="1937" ht="28" customHeight="1">
      <c r="A1937" s="34" t="inlineStr">
        <is>
          <t>United Sodas</t>
        </is>
      </c>
      <c r="B1937" s="34" t="inlineStr">
        <is>
          <t>United Sodas of America | Peach Vanilla | 8 pack 355mL</t>
        </is>
      </c>
      <c r="C1937" s="34" t="inlineStr">
        <is>
          <t>1) Sparkling electrolyte / functional sparkling</t>
        </is>
      </c>
      <c r="D1937" s="49">
        <f>IF('M1 Sparkling Electrolyte'!F226="","",'M1 Sparkling Electrolyte'!F226)</f>
        <v/>
      </c>
      <c r="E1937" s="52">
        <f>IF('M1 Sparkling Electrolyte'!J226="","",'M1 Sparkling Electrolyte'!J226)</f>
        <v/>
      </c>
      <c r="F1937" s="50">
        <f>IF('M1 Sparkling Electrolyte'!K226="","",'M1 Sparkling Electrolyte'!K226)</f>
        <v/>
      </c>
      <c r="G1937" s="49">
        <f>IF('M1 Sparkling Electrolyte'!AM226="","",'M1 Sparkling Electrolyte'!AM226)</f>
        <v/>
      </c>
      <c r="H1937" s="50">
        <f>IF('M1 Sparkling Electrolyte'!N226="","",'M1 Sparkling Electrolyte'!N226)</f>
        <v/>
      </c>
      <c r="I1937" s="34">
        <f>IF('M1 Sparkling Electrolyte'!AJ226="","",'M1 Sparkling Electrolyte'!AJ226)</f>
        <v/>
      </c>
      <c r="J1937" s="34" t="inlineStr">
        <is>
          <t>Capture live promo to assess.</t>
        </is>
      </c>
    </row>
    <row r="1938" ht="28" customHeight="1">
      <c r="A1938" s="34" t="inlineStr">
        <is>
          <t>United Sodas</t>
        </is>
      </c>
      <c r="B1938" s="34" t="inlineStr">
        <is>
          <t>United Sodas of America | Peach Vanilla | 12 pack 355mL</t>
        </is>
      </c>
      <c r="C1938" s="34" t="inlineStr">
        <is>
          <t>1) Sparkling electrolyte / functional sparkling</t>
        </is>
      </c>
      <c r="D1938" s="49">
        <f>IF('M1 Sparkling Electrolyte'!F227="","",'M1 Sparkling Electrolyte'!F227)</f>
        <v/>
      </c>
      <c r="E1938" s="52">
        <f>IF('M1 Sparkling Electrolyte'!J227="","",'M1 Sparkling Electrolyte'!J227)</f>
        <v/>
      </c>
      <c r="F1938" s="50">
        <f>IF('M1 Sparkling Electrolyte'!K227="","",'M1 Sparkling Electrolyte'!K227)</f>
        <v/>
      </c>
      <c r="G1938" s="49">
        <f>IF('M1 Sparkling Electrolyte'!AM227="","",'M1 Sparkling Electrolyte'!AM227)</f>
        <v/>
      </c>
      <c r="H1938" s="50">
        <f>IF('M1 Sparkling Electrolyte'!N227="","",'M1 Sparkling Electrolyte'!N227)</f>
        <v/>
      </c>
      <c r="I1938" s="34">
        <f>IF('M1 Sparkling Electrolyte'!AJ227="","",'M1 Sparkling Electrolyte'!AJ227)</f>
        <v/>
      </c>
      <c r="J1938" s="34" t="inlineStr">
        <is>
          <t>Capture live promo to assess.</t>
        </is>
      </c>
    </row>
    <row r="1939" ht="28" customHeight="1">
      <c r="A1939" s="34" t="inlineStr">
        <is>
          <t>United Sodas</t>
        </is>
      </c>
      <c r="B1939" s="34" t="inlineStr">
        <is>
          <t>United Sodas of America | Peach Vanilla | 15 pack 355mL</t>
        </is>
      </c>
      <c r="C1939" s="34" t="inlineStr">
        <is>
          <t>1) Sparkling electrolyte / functional sparkling</t>
        </is>
      </c>
      <c r="D1939" s="49">
        <f>IF('M1 Sparkling Electrolyte'!F228="","",'M1 Sparkling Electrolyte'!F228)</f>
        <v/>
      </c>
      <c r="E1939" s="52">
        <f>IF('M1 Sparkling Electrolyte'!J228="","",'M1 Sparkling Electrolyte'!J228)</f>
        <v/>
      </c>
      <c r="F1939" s="50">
        <f>IF('M1 Sparkling Electrolyte'!K228="","",'M1 Sparkling Electrolyte'!K228)</f>
        <v/>
      </c>
      <c r="G1939" s="49">
        <f>IF('M1 Sparkling Electrolyte'!AM228="","",'M1 Sparkling Electrolyte'!AM228)</f>
        <v/>
      </c>
      <c r="H1939" s="50">
        <f>IF('M1 Sparkling Electrolyte'!N228="","",'M1 Sparkling Electrolyte'!N228)</f>
        <v/>
      </c>
      <c r="I1939" s="34">
        <f>IF('M1 Sparkling Electrolyte'!AJ228="","",'M1 Sparkling Electrolyte'!AJ228)</f>
        <v/>
      </c>
      <c r="J1939" s="34" t="inlineStr">
        <is>
          <t>Capture live promo to assess.</t>
        </is>
      </c>
    </row>
    <row r="1940" ht="28" customHeight="1">
      <c r="A1940" s="34" t="inlineStr">
        <is>
          <t>United Sodas</t>
        </is>
      </c>
      <c r="B1940" s="34" t="inlineStr">
        <is>
          <t>United Sodas of America | Peach Vanilla | 18 pack 355mL</t>
        </is>
      </c>
      <c r="C1940" s="34" t="inlineStr">
        <is>
          <t>1) Sparkling electrolyte / functional sparkling</t>
        </is>
      </c>
      <c r="D1940" s="49">
        <f>IF('M1 Sparkling Electrolyte'!F229="","",'M1 Sparkling Electrolyte'!F229)</f>
        <v/>
      </c>
      <c r="E1940" s="52">
        <f>IF('M1 Sparkling Electrolyte'!J229="","",'M1 Sparkling Electrolyte'!J229)</f>
        <v/>
      </c>
      <c r="F1940" s="50">
        <f>IF('M1 Sparkling Electrolyte'!K229="","",'M1 Sparkling Electrolyte'!K229)</f>
        <v/>
      </c>
      <c r="G1940" s="49">
        <f>IF('M1 Sparkling Electrolyte'!AM229="","",'M1 Sparkling Electrolyte'!AM229)</f>
        <v/>
      </c>
      <c r="H1940" s="50">
        <f>IF('M1 Sparkling Electrolyte'!N229="","",'M1 Sparkling Electrolyte'!N229)</f>
        <v/>
      </c>
      <c r="I1940" s="34">
        <f>IF('M1 Sparkling Electrolyte'!AJ229="","",'M1 Sparkling Electrolyte'!AJ229)</f>
        <v/>
      </c>
      <c r="J1940" s="34" t="inlineStr">
        <is>
          <t>Capture live promo to assess.</t>
        </is>
      </c>
    </row>
    <row r="1941" ht="28" customHeight="1">
      <c r="A1941" s="34" t="inlineStr">
        <is>
          <t>United Sodas</t>
        </is>
      </c>
      <c r="B1941" s="34" t="inlineStr">
        <is>
          <t>United Sodas of America | Peach Vanilla | 24 pack 355mL</t>
        </is>
      </c>
      <c r="C1941" s="34" t="inlineStr">
        <is>
          <t>1) Sparkling electrolyte / functional sparkling</t>
        </is>
      </c>
      <c r="D1941" s="49">
        <f>IF('M1 Sparkling Electrolyte'!F230="","",'M1 Sparkling Electrolyte'!F230)</f>
        <v/>
      </c>
      <c r="E1941" s="52">
        <f>IF('M1 Sparkling Electrolyte'!J230="","",'M1 Sparkling Electrolyte'!J230)</f>
        <v/>
      </c>
      <c r="F1941" s="50">
        <f>IF('M1 Sparkling Electrolyte'!K230="","",'M1 Sparkling Electrolyte'!K230)</f>
        <v/>
      </c>
      <c r="G1941" s="49">
        <f>IF('M1 Sparkling Electrolyte'!AM230="","",'M1 Sparkling Electrolyte'!AM230)</f>
        <v/>
      </c>
      <c r="H1941" s="50">
        <f>IF('M1 Sparkling Electrolyte'!N230="","",'M1 Sparkling Electrolyte'!N230)</f>
        <v/>
      </c>
      <c r="I1941" s="34">
        <f>IF('M1 Sparkling Electrolyte'!AJ230="","",'M1 Sparkling Electrolyte'!AJ230)</f>
        <v/>
      </c>
      <c r="J1941" s="34" t="inlineStr">
        <is>
          <t>Capture live promo to assess.</t>
        </is>
      </c>
    </row>
    <row r="1942" ht="28" customHeight="1">
      <c r="A1942" s="34" t="inlineStr">
        <is>
          <t>Full Throttle</t>
        </is>
      </c>
      <c r="B1942" s="34" t="inlineStr">
        <is>
          <t>Full Throttle Energy | Original Citrus | single 473mL</t>
        </is>
      </c>
      <c r="C1942" s="34" t="inlineStr">
        <is>
          <t>4) Caffeine &amp; energy beverage</t>
        </is>
      </c>
      <c r="D1942" s="49">
        <f>IF('M4 Caffeine &amp; Energy'!F418="","",'M4 Caffeine &amp; Energy'!F418)</f>
        <v/>
      </c>
      <c r="E1942" s="52">
        <f>IF('M4 Caffeine &amp; Energy'!J418="","",'M4 Caffeine &amp; Energy'!J418)</f>
        <v/>
      </c>
      <c r="F1942" s="50">
        <f>IF('M4 Caffeine &amp; Energy'!K418="","",'M4 Caffeine &amp; Energy'!K418)</f>
        <v/>
      </c>
      <c r="G1942" s="49">
        <f>IF('M4 Caffeine &amp; Energy'!AM418="","",'M4 Caffeine &amp; Energy'!AM418)</f>
        <v/>
      </c>
      <c r="H1942" s="50">
        <f>IF('M4 Caffeine &amp; Energy'!N418="","",'M4 Caffeine &amp; Energy'!N418)</f>
        <v/>
      </c>
      <c r="I1942" s="34">
        <f>IF('M4 Caffeine &amp; Energy'!AJ418="","",'M4 Caffeine &amp; Energy'!AJ418)</f>
        <v/>
      </c>
      <c r="J1942" s="34" t="inlineStr">
        <is>
          <t>Capture live promo to assess.</t>
        </is>
      </c>
    </row>
    <row r="1943" ht="28" customHeight="1">
      <c r="A1943" s="34" t="inlineStr">
        <is>
          <t>Full Throttle</t>
        </is>
      </c>
      <c r="B1943" s="34" t="inlineStr">
        <is>
          <t>Full Throttle Energy | Original Citrus | 8 pack 473mL</t>
        </is>
      </c>
      <c r="C1943" s="34" t="inlineStr">
        <is>
          <t>4) Caffeine &amp; energy beverage</t>
        </is>
      </c>
      <c r="D1943" s="49">
        <f>IF('M4 Caffeine &amp; Energy'!F419="","",'M4 Caffeine &amp; Energy'!F419)</f>
        <v/>
      </c>
      <c r="E1943" s="52">
        <f>IF('M4 Caffeine &amp; Energy'!J419="","",'M4 Caffeine &amp; Energy'!J419)</f>
        <v/>
      </c>
      <c r="F1943" s="50">
        <f>IF('M4 Caffeine &amp; Energy'!K419="","",'M4 Caffeine &amp; Energy'!K419)</f>
        <v/>
      </c>
      <c r="G1943" s="49">
        <f>IF('M4 Caffeine &amp; Energy'!AM419="","",'M4 Caffeine &amp; Energy'!AM419)</f>
        <v/>
      </c>
      <c r="H1943" s="50">
        <f>IF('M4 Caffeine &amp; Energy'!N419="","",'M4 Caffeine &amp; Energy'!N419)</f>
        <v/>
      </c>
      <c r="I1943" s="34">
        <f>IF('M4 Caffeine &amp; Energy'!AJ419="","",'M4 Caffeine &amp; Energy'!AJ419)</f>
        <v/>
      </c>
      <c r="J1943" s="34" t="inlineStr">
        <is>
          <t>Capture live promo to assess.</t>
        </is>
      </c>
    </row>
    <row r="1944" ht="28" customHeight="1">
      <c r="A1944" s="34" t="inlineStr">
        <is>
          <t>Full Throttle</t>
        </is>
      </c>
      <c r="B1944" s="34" t="inlineStr">
        <is>
          <t>Full Throttle Energy | Original Citrus | 12 pack 473mL</t>
        </is>
      </c>
      <c r="C1944" s="34" t="inlineStr">
        <is>
          <t>4) Caffeine &amp; energy beverage</t>
        </is>
      </c>
      <c r="D1944" s="49">
        <f>IF('M4 Caffeine &amp; Energy'!F420="","",'M4 Caffeine &amp; Energy'!F420)</f>
        <v/>
      </c>
      <c r="E1944" s="52">
        <f>IF('M4 Caffeine &amp; Energy'!J420="","",'M4 Caffeine &amp; Energy'!J420)</f>
        <v/>
      </c>
      <c r="F1944" s="50">
        <f>IF('M4 Caffeine &amp; Energy'!K420="","",'M4 Caffeine &amp; Energy'!K420)</f>
        <v/>
      </c>
      <c r="G1944" s="49">
        <f>IF('M4 Caffeine &amp; Energy'!AM420="","",'M4 Caffeine &amp; Energy'!AM420)</f>
        <v/>
      </c>
      <c r="H1944" s="50">
        <f>IF('M4 Caffeine &amp; Energy'!N420="","",'M4 Caffeine &amp; Energy'!N420)</f>
        <v/>
      </c>
      <c r="I1944" s="34">
        <f>IF('M4 Caffeine &amp; Energy'!AJ420="","",'M4 Caffeine &amp; Energy'!AJ420)</f>
        <v/>
      </c>
      <c r="J1944" s="34" t="inlineStr">
        <is>
          <t>Capture live promo to assess.</t>
        </is>
      </c>
    </row>
    <row r="1945" ht="28" customHeight="1">
      <c r="A1945" s="34" t="inlineStr">
        <is>
          <t>Full Throttle</t>
        </is>
      </c>
      <c r="B1945" s="34" t="inlineStr">
        <is>
          <t>Full Throttle Energy | Original Citrus | 18 pack 473mL</t>
        </is>
      </c>
      <c r="C1945" s="34" t="inlineStr">
        <is>
          <t>4) Caffeine &amp; energy beverage</t>
        </is>
      </c>
      <c r="D1945" s="49">
        <f>IF('M4 Caffeine &amp; Energy'!F421="","",'M4 Caffeine &amp; Energy'!F421)</f>
        <v/>
      </c>
      <c r="E1945" s="52">
        <f>IF('M4 Caffeine &amp; Energy'!J421="","",'M4 Caffeine &amp; Energy'!J421)</f>
        <v/>
      </c>
      <c r="F1945" s="50">
        <f>IF('M4 Caffeine &amp; Energy'!K421="","",'M4 Caffeine &amp; Energy'!K421)</f>
        <v/>
      </c>
      <c r="G1945" s="49">
        <f>IF('M4 Caffeine &amp; Energy'!AM421="","",'M4 Caffeine &amp; Energy'!AM421)</f>
        <v/>
      </c>
      <c r="H1945" s="50">
        <f>IF('M4 Caffeine &amp; Energy'!N421="","",'M4 Caffeine &amp; Energy'!N421)</f>
        <v/>
      </c>
      <c r="I1945" s="34">
        <f>IF('M4 Caffeine &amp; Energy'!AJ421="","",'M4 Caffeine &amp; Energy'!AJ421)</f>
        <v/>
      </c>
      <c r="J1945" s="34" t="inlineStr">
        <is>
          <t>Capture live promo to assess.</t>
        </is>
      </c>
    </row>
    <row r="1946" ht="28" customHeight="1">
      <c r="A1946" s="34" t="inlineStr">
        <is>
          <t>Full Throttle</t>
        </is>
      </c>
      <c r="B1946" s="34" t="inlineStr">
        <is>
          <t>Full Throttle Energy | Original Citrus | 24 pack 473mL</t>
        </is>
      </c>
      <c r="C1946" s="34" t="inlineStr">
        <is>
          <t>4) Caffeine &amp; energy beverage</t>
        </is>
      </c>
      <c r="D1946" s="49">
        <f>IF('M4 Caffeine &amp; Energy'!F422="","",'M4 Caffeine &amp; Energy'!F422)</f>
        <v/>
      </c>
      <c r="E1946" s="52">
        <f>IF('M4 Caffeine &amp; Energy'!J422="","",'M4 Caffeine &amp; Energy'!J422)</f>
        <v/>
      </c>
      <c r="F1946" s="50">
        <f>IF('M4 Caffeine &amp; Energy'!K422="","",'M4 Caffeine &amp; Energy'!K422)</f>
        <v/>
      </c>
      <c r="G1946" s="49">
        <f>IF('M4 Caffeine &amp; Energy'!AM422="","",'M4 Caffeine &amp; Energy'!AM422)</f>
        <v/>
      </c>
      <c r="H1946" s="50">
        <f>IF('M4 Caffeine &amp; Energy'!N422="","",'M4 Caffeine &amp; Energy'!N422)</f>
        <v/>
      </c>
      <c r="I1946" s="34">
        <f>IF('M4 Caffeine &amp; Energy'!AJ422="","",'M4 Caffeine &amp; Energy'!AJ422)</f>
        <v/>
      </c>
      <c r="J1946" s="34" t="inlineStr">
        <is>
          <t>Capture live promo to assess.</t>
        </is>
      </c>
    </row>
    <row r="1947" ht="28" customHeight="1">
      <c r="A1947" s="34" t="inlineStr">
        <is>
          <t>Full Throttle</t>
        </is>
      </c>
      <c r="B1947" s="34" t="inlineStr">
        <is>
          <t>Full Throttle Energy | Blue Agave | single 473mL</t>
        </is>
      </c>
      <c r="C1947" s="34" t="inlineStr">
        <is>
          <t>4) Caffeine &amp; energy beverage</t>
        </is>
      </c>
      <c r="D1947" s="49">
        <f>IF('M4 Caffeine &amp; Energy'!F423="","",'M4 Caffeine &amp; Energy'!F423)</f>
        <v/>
      </c>
      <c r="E1947" s="52">
        <f>IF('M4 Caffeine &amp; Energy'!J423="","",'M4 Caffeine &amp; Energy'!J423)</f>
        <v/>
      </c>
      <c r="F1947" s="50">
        <f>IF('M4 Caffeine &amp; Energy'!K423="","",'M4 Caffeine &amp; Energy'!K423)</f>
        <v/>
      </c>
      <c r="G1947" s="49">
        <f>IF('M4 Caffeine &amp; Energy'!AM423="","",'M4 Caffeine &amp; Energy'!AM423)</f>
        <v/>
      </c>
      <c r="H1947" s="50">
        <f>IF('M4 Caffeine &amp; Energy'!N423="","",'M4 Caffeine &amp; Energy'!N423)</f>
        <v/>
      </c>
      <c r="I1947" s="34">
        <f>IF('M4 Caffeine &amp; Energy'!AJ423="","",'M4 Caffeine &amp; Energy'!AJ423)</f>
        <v/>
      </c>
      <c r="J1947" s="34" t="inlineStr">
        <is>
          <t>Capture live promo to assess.</t>
        </is>
      </c>
    </row>
    <row r="1948" ht="28" customHeight="1">
      <c r="A1948" s="34" t="inlineStr">
        <is>
          <t>Full Throttle</t>
        </is>
      </c>
      <c r="B1948" s="34" t="inlineStr">
        <is>
          <t>Full Throttle Energy | Blue Agave | 8 pack 473mL</t>
        </is>
      </c>
      <c r="C1948" s="34" t="inlineStr">
        <is>
          <t>4) Caffeine &amp; energy beverage</t>
        </is>
      </c>
      <c r="D1948" s="49">
        <f>IF('M4 Caffeine &amp; Energy'!F424="","",'M4 Caffeine &amp; Energy'!F424)</f>
        <v/>
      </c>
      <c r="E1948" s="52">
        <f>IF('M4 Caffeine &amp; Energy'!J424="","",'M4 Caffeine &amp; Energy'!J424)</f>
        <v/>
      </c>
      <c r="F1948" s="50">
        <f>IF('M4 Caffeine &amp; Energy'!K424="","",'M4 Caffeine &amp; Energy'!K424)</f>
        <v/>
      </c>
      <c r="G1948" s="49">
        <f>IF('M4 Caffeine &amp; Energy'!AM424="","",'M4 Caffeine &amp; Energy'!AM424)</f>
        <v/>
      </c>
      <c r="H1948" s="50">
        <f>IF('M4 Caffeine &amp; Energy'!N424="","",'M4 Caffeine &amp; Energy'!N424)</f>
        <v/>
      </c>
      <c r="I1948" s="34">
        <f>IF('M4 Caffeine &amp; Energy'!AJ424="","",'M4 Caffeine &amp; Energy'!AJ424)</f>
        <v/>
      </c>
      <c r="J1948" s="34" t="inlineStr">
        <is>
          <t>Capture live promo to assess.</t>
        </is>
      </c>
    </row>
    <row r="1949" ht="28" customHeight="1">
      <c r="A1949" s="34" t="inlineStr">
        <is>
          <t>Full Throttle</t>
        </is>
      </c>
      <c r="B1949" s="34" t="inlineStr">
        <is>
          <t>Full Throttle Energy | Blue Agave | 12 pack 473mL</t>
        </is>
      </c>
      <c r="C1949" s="34" t="inlineStr">
        <is>
          <t>4) Caffeine &amp; energy beverage</t>
        </is>
      </c>
      <c r="D1949" s="49">
        <f>IF('M4 Caffeine &amp; Energy'!F425="","",'M4 Caffeine &amp; Energy'!F425)</f>
        <v/>
      </c>
      <c r="E1949" s="52">
        <f>IF('M4 Caffeine &amp; Energy'!J425="","",'M4 Caffeine &amp; Energy'!J425)</f>
        <v/>
      </c>
      <c r="F1949" s="50">
        <f>IF('M4 Caffeine &amp; Energy'!K425="","",'M4 Caffeine &amp; Energy'!K425)</f>
        <v/>
      </c>
      <c r="G1949" s="49">
        <f>IF('M4 Caffeine &amp; Energy'!AM425="","",'M4 Caffeine &amp; Energy'!AM425)</f>
        <v/>
      </c>
      <c r="H1949" s="50">
        <f>IF('M4 Caffeine &amp; Energy'!N425="","",'M4 Caffeine &amp; Energy'!N425)</f>
        <v/>
      </c>
      <c r="I1949" s="34">
        <f>IF('M4 Caffeine &amp; Energy'!AJ425="","",'M4 Caffeine &amp; Energy'!AJ425)</f>
        <v/>
      </c>
      <c r="J1949" s="34" t="inlineStr">
        <is>
          <t>Capture live promo to assess.</t>
        </is>
      </c>
    </row>
    <row r="1950" ht="28" customHeight="1">
      <c r="A1950" s="34" t="inlineStr">
        <is>
          <t>Full Throttle</t>
        </is>
      </c>
      <c r="B1950" s="34" t="inlineStr">
        <is>
          <t>Full Throttle Energy | Blue Agave | 18 pack 473mL</t>
        </is>
      </c>
      <c r="C1950" s="34" t="inlineStr">
        <is>
          <t>4) Caffeine &amp; energy beverage</t>
        </is>
      </c>
      <c r="D1950" s="49">
        <f>IF('M4 Caffeine &amp; Energy'!F426="","",'M4 Caffeine &amp; Energy'!F426)</f>
        <v/>
      </c>
      <c r="E1950" s="52">
        <f>IF('M4 Caffeine &amp; Energy'!J426="","",'M4 Caffeine &amp; Energy'!J426)</f>
        <v/>
      </c>
      <c r="F1950" s="50">
        <f>IF('M4 Caffeine &amp; Energy'!K426="","",'M4 Caffeine &amp; Energy'!K426)</f>
        <v/>
      </c>
      <c r="G1950" s="49">
        <f>IF('M4 Caffeine &amp; Energy'!AM426="","",'M4 Caffeine &amp; Energy'!AM426)</f>
        <v/>
      </c>
      <c r="H1950" s="50">
        <f>IF('M4 Caffeine &amp; Energy'!N426="","",'M4 Caffeine &amp; Energy'!N426)</f>
        <v/>
      </c>
      <c r="I1950" s="34">
        <f>IF('M4 Caffeine &amp; Energy'!AJ426="","",'M4 Caffeine &amp; Energy'!AJ426)</f>
        <v/>
      </c>
      <c r="J1950" s="34" t="inlineStr">
        <is>
          <t>Capture live promo to assess.</t>
        </is>
      </c>
    </row>
    <row r="1951" ht="28" customHeight="1">
      <c r="A1951" s="34" t="inlineStr">
        <is>
          <t>Full Throttle</t>
        </is>
      </c>
      <c r="B1951" s="34" t="inlineStr">
        <is>
          <t>Full Throttle Energy | Blue Agave | 24 pack 473mL</t>
        </is>
      </c>
      <c r="C1951" s="34" t="inlineStr">
        <is>
          <t>4) Caffeine &amp; energy beverage</t>
        </is>
      </c>
      <c r="D1951" s="49">
        <f>IF('M4 Caffeine &amp; Energy'!F427="","",'M4 Caffeine &amp; Energy'!F427)</f>
        <v/>
      </c>
      <c r="E1951" s="52">
        <f>IF('M4 Caffeine &amp; Energy'!J427="","",'M4 Caffeine &amp; Energy'!J427)</f>
        <v/>
      </c>
      <c r="F1951" s="50">
        <f>IF('M4 Caffeine &amp; Energy'!K427="","",'M4 Caffeine &amp; Energy'!K427)</f>
        <v/>
      </c>
      <c r="G1951" s="49">
        <f>IF('M4 Caffeine &amp; Energy'!AM427="","",'M4 Caffeine &amp; Energy'!AM427)</f>
        <v/>
      </c>
      <c r="H1951" s="50">
        <f>IF('M4 Caffeine &amp; Energy'!N427="","",'M4 Caffeine &amp; Energy'!N427)</f>
        <v/>
      </c>
      <c r="I1951" s="34">
        <f>IF('M4 Caffeine &amp; Energy'!AJ427="","",'M4 Caffeine &amp; Energy'!AJ427)</f>
        <v/>
      </c>
      <c r="J1951" s="34" t="inlineStr">
        <is>
          <t>Capture live promo to assess.</t>
        </is>
      </c>
    </row>
    <row r="1952" ht="28" customHeight="1">
      <c r="A1952" s="34" t="inlineStr">
        <is>
          <t>Full Throttle</t>
        </is>
      </c>
      <c r="B1952" s="34" t="inlineStr">
        <is>
          <t>Full Throttle Energy | Berry | single 473mL</t>
        </is>
      </c>
      <c r="C1952" s="34" t="inlineStr">
        <is>
          <t>4) Caffeine &amp; energy beverage</t>
        </is>
      </c>
      <c r="D1952" s="49">
        <f>IF('M4 Caffeine &amp; Energy'!F428="","",'M4 Caffeine &amp; Energy'!F428)</f>
        <v/>
      </c>
      <c r="E1952" s="52">
        <f>IF('M4 Caffeine &amp; Energy'!J428="","",'M4 Caffeine &amp; Energy'!J428)</f>
        <v/>
      </c>
      <c r="F1952" s="50">
        <f>IF('M4 Caffeine &amp; Energy'!K428="","",'M4 Caffeine &amp; Energy'!K428)</f>
        <v/>
      </c>
      <c r="G1952" s="49">
        <f>IF('M4 Caffeine &amp; Energy'!AM428="","",'M4 Caffeine &amp; Energy'!AM428)</f>
        <v/>
      </c>
      <c r="H1952" s="50">
        <f>IF('M4 Caffeine &amp; Energy'!N428="","",'M4 Caffeine &amp; Energy'!N428)</f>
        <v/>
      </c>
      <c r="I1952" s="34">
        <f>IF('M4 Caffeine &amp; Energy'!AJ428="","",'M4 Caffeine &amp; Energy'!AJ428)</f>
        <v/>
      </c>
      <c r="J1952" s="34" t="inlineStr">
        <is>
          <t>Capture live promo to assess.</t>
        </is>
      </c>
    </row>
    <row r="1953" ht="28" customHeight="1">
      <c r="A1953" s="34" t="inlineStr">
        <is>
          <t>Full Throttle</t>
        </is>
      </c>
      <c r="B1953" s="34" t="inlineStr">
        <is>
          <t>Full Throttle Energy | Berry | 8 pack 473mL</t>
        </is>
      </c>
      <c r="C1953" s="34" t="inlineStr">
        <is>
          <t>4) Caffeine &amp; energy beverage</t>
        </is>
      </c>
      <c r="D1953" s="49">
        <f>IF('M4 Caffeine &amp; Energy'!F429="","",'M4 Caffeine &amp; Energy'!F429)</f>
        <v/>
      </c>
      <c r="E1953" s="52">
        <f>IF('M4 Caffeine &amp; Energy'!J429="","",'M4 Caffeine &amp; Energy'!J429)</f>
        <v/>
      </c>
      <c r="F1953" s="50">
        <f>IF('M4 Caffeine &amp; Energy'!K429="","",'M4 Caffeine &amp; Energy'!K429)</f>
        <v/>
      </c>
      <c r="G1953" s="49">
        <f>IF('M4 Caffeine &amp; Energy'!AM429="","",'M4 Caffeine &amp; Energy'!AM429)</f>
        <v/>
      </c>
      <c r="H1953" s="50">
        <f>IF('M4 Caffeine &amp; Energy'!N429="","",'M4 Caffeine &amp; Energy'!N429)</f>
        <v/>
      </c>
      <c r="I1953" s="34">
        <f>IF('M4 Caffeine &amp; Energy'!AJ429="","",'M4 Caffeine &amp; Energy'!AJ429)</f>
        <v/>
      </c>
      <c r="J1953" s="34" t="inlineStr">
        <is>
          <t>Capture live promo to assess.</t>
        </is>
      </c>
    </row>
    <row r="1954" ht="28" customHeight="1">
      <c r="A1954" s="34" t="inlineStr">
        <is>
          <t>Full Throttle</t>
        </is>
      </c>
      <c r="B1954" s="34" t="inlineStr">
        <is>
          <t>Full Throttle Energy | Berry | 12 pack 473mL</t>
        </is>
      </c>
      <c r="C1954" s="34" t="inlineStr">
        <is>
          <t>4) Caffeine &amp; energy beverage</t>
        </is>
      </c>
      <c r="D1954" s="49">
        <f>IF('M4 Caffeine &amp; Energy'!F430="","",'M4 Caffeine &amp; Energy'!F430)</f>
        <v/>
      </c>
      <c r="E1954" s="52">
        <f>IF('M4 Caffeine &amp; Energy'!J430="","",'M4 Caffeine &amp; Energy'!J430)</f>
        <v/>
      </c>
      <c r="F1954" s="50">
        <f>IF('M4 Caffeine &amp; Energy'!K430="","",'M4 Caffeine &amp; Energy'!K430)</f>
        <v/>
      </c>
      <c r="G1954" s="49">
        <f>IF('M4 Caffeine &amp; Energy'!AM430="","",'M4 Caffeine &amp; Energy'!AM430)</f>
        <v/>
      </c>
      <c r="H1954" s="50">
        <f>IF('M4 Caffeine &amp; Energy'!N430="","",'M4 Caffeine &amp; Energy'!N430)</f>
        <v/>
      </c>
      <c r="I1954" s="34">
        <f>IF('M4 Caffeine &amp; Energy'!AJ430="","",'M4 Caffeine &amp; Energy'!AJ430)</f>
        <v/>
      </c>
      <c r="J1954" s="34" t="inlineStr">
        <is>
          <t>Capture live promo to assess.</t>
        </is>
      </c>
    </row>
    <row r="1955" ht="28" customHeight="1">
      <c r="A1955" s="34" t="inlineStr">
        <is>
          <t>Full Throttle</t>
        </is>
      </c>
      <c r="B1955" s="34" t="inlineStr">
        <is>
          <t>Full Throttle Energy | Berry | 18 pack 473mL</t>
        </is>
      </c>
      <c r="C1955" s="34" t="inlineStr">
        <is>
          <t>4) Caffeine &amp; energy beverage</t>
        </is>
      </c>
      <c r="D1955" s="49">
        <f>IF('M4 Caffeine &amp; Energy'!F431="","",'M4 Caffeine &amp; Energy'!F431)</f>
        <v/>
      </c>
      <c r="E1955" s="52">
        <f>IF('M4 Caffeine &amp; Energy'!J431="","",'M4 Caffeine &amp; Energy'!J431)</f>
        <v/>
      </c>
      <c r="F1955" s="50">
        <f>IF('M4 Caffeine &amp; Energy'!K431="","",'M4 Caffeine &amp; Energy'!K431)</f>
        <v/>
      </c>
      <c r="G1955" s="49">
        <f>IF('M4 Caffeine &amp; Energy'!AM431="","",'M4 Caffeine &amp; Energy'!AM431)</f>
        <v/>
      </c>
      <c r="H1955" s="50">
        <f>IF('M4 Caffeine &amp; Energy'!N431="","",'M4 Caffeine &amp; Energy'!N431)</f>
        <v/>
      </c>
      <c r="I1955" s="34">
        <f>IF('M4 Caffeine &amp; Energy'!AJ431="","",'M4 Caffeine &amp; Energy'!AJ431)</f>
        <v/>
      </c>
      <c r="J1955" s="34" t="inlineStr">
        <is>
          <t>Capture live promo to assess.</t>
        </is>
      </c>
    </row>
    <row r="1956" ht="28" customHeight="1">
      <c r="A1956" s="34" t="inlineStr">
        <is>
          <t>Full Throttle</t>
        </is>
      </c>
      <c r="B1956" s="34" t="inlineStr">
        <is>
          <t>Full Throttle Energy | Berry | 24 pack 473mL</t>
        </is>
      </c>
      <c r="C1956" s="34" t="inlineStr">
        <is>
          <t>4) Caffeine &amp; energy beverage</t>
        </is>
      </c>
      <c r="D1956" s="49">
        <f>IF('M4 Caffeine &amp; Energy'!F432="","",'M4 Caffeine &amp; Energy'!F432)</f>
        <v/>
      </c>
      <c r="E1956" s="52">
        <f>IF('M4 Caffeine &amp; Energy'!J432="","",'M4 Caffeine &amp; Energy'!J432)</f>
        <v/>
      </c>
      <c r="F1956" s="50">
        <f>IF('M4 Caffeine &amp; Energy'!K432="","",'M4 Caffeine &amp; Energy'!K432)</f>
        <v/>
      </c>
      <c r="G1956" s="49">
        <f>IF('M4 Caffeine &amp; Energy'!AM432="","",'M4 Caffeine &amp; Energy'!AM432)</f>
        <v/>
      </c>
      <c r="H1956" s="50">
        <f>IF('M4 Caffeine &amp; Energy'!N432="","",'M4 Caffeine &amp; Energy'!N432)</f>
        <v/>
      </c>
      <c r="I1956" s="34">
        <f>IF('M4 Caffeine &amp; Energy'!AJ432="","",'M4 Caffeine &amp; Energy'!AJ432)</f>
        <v/>
      </c>
      <c r="J1956" s="34" t="inlineStr">
        <is>
          <t>Capture live promo to assess.</t>
        </is>
      </c>
    </row>
    <row r="1957" ht="28" customHeight="1">
      <c r="A1957" s="34" t="inlineStr">
        <is>
          <t>Venom</t>
        </is>
      </c>
      <c r="B1957" s="34" t="inlineStr">
        <is>
          <t>Venom Energy | Black Mamba | single 473mL</t>
        </is>
      </c>
      <c r="C1957" s="34" t="inlineStr">
        <is>
          <t>4) Caffeine &amp; energy beverage</t>
        </is>
      </c>
      <c r="D1957" s="49">
        <f>IF('M4 Caffeine &amp; Energy'!F433="","",'M4 Caffeine &amp; Energy'!F433)</f>
        <v/>
      </c>
      <c r="E1957" s="52">
        <f>IF('M4 Caffeine &amp; Energy'!J433="","",'M4 Caffeine &amp; Energy'!J433)</f>
        <v/>
      </c>
      <c r="F1957" s="50">
        <f>IF('M4 Caffeine &amp; Energy'!K433="","",'M4 Caffeine &amp; Energy'!K433)</f>
        <v/>
      </c>
      <c r="G1957" s="49">
        <f>IF('M4 Caffeine &amp; Energy'!AM433="","",'M4 Caffeine &amp; Energy'!AM433)</f>
        <v/>
      </c>
      <c r="H1957" s="50">
        <f>IF('M4 Caffeine &amp; Energy'!N433="","",'M4 Caffeine &amp; Energy'!N433)</f>
        <v/>
      </c>
      <c r="I1957" s="34">
        <f>IF('M4 Caffeine &amp; Energy'!AJ433="","",'M4 Caffeine &amp; Energy'!AJ433)</f>
        <v/>
      </c>
      <c r="J1957" s="34" t="inlineStr">
        <is>
          <t>Capture live promo to assess.</t>
        </is>
      </c>
    </row>
    <row r="1958" ht="28" customHeight="1">
      <c r="A1958" s="34" t="inlineStr">
        <is>
          <t>Venom</t>
        </is>
      </c>
      <c r="B1958" s="34" t="inlineStr">
        <is>
          <t>Venom Energy | Black Mamba | 8 pack 473mL</t>
        </is>
      </c>
      <c r="C1958" s="34" t="inlineStr">
        <is>
          <t>4) Caffeine &amp; energy beverage</t>
        </is>
      </c>
      <c r="D1958" s="49">
        <f>IF('M4 Caffeine &amp; Energy'!F434="","",'M4 Caffeine &amp; Energy'!F434)</f>
        <v/>
      </c>
      <c r="E1958" s="52">
        <f>IF('M4 Caffeine &amp; Energy'!J434="","",'M4 Caffeine &amp; Energy'!J434)</f>
        <v/>
      </c>
      <c r="F1958" s="50">
        <f>IF('M4 Caffeine &amp; Energy'!K434="","",'M4 Caffeine &amp; Energy'!K434)</f>
        <v/>
      </c>
      <c r="G1958" s="49">
        <f>IF('M4 Caffeine &amp; Energy'!AM434="","",'M4 Caffeine &amp; Energy'!AM434)</f>
        <v/>
      </c>
      <c r="H1958" s="50">
        <f>IF('M4 Caffeine &amp; Energy'!N434="","",'M4 Caffeine &amp; Energy'!N434)</f>
        <v/>
      </c>
      <c r="I1958" s="34">
        <f>IF('M4 Caffeine &amp; Energy'!AJ434="","",'M4 Caffeine &amp; Energy'!AJ434)</f>
        <v/>
      </c>
      <c r="J1958" s="34" t="inlineStr">
        <is>
          <t>Capture live promo to assess.</t>
        </is>
      </c>
    </row>
    <row r="1959" ht="28" customHeight="1">
      <c r="A1959" s="34" t="inlineStr">
        <is>
          <t>Venom</t>
        </is>
      </c>
      <c r="B1959" s="34" t="inlineStr">
        <is>
          <t>Venom Energy | Black Mamba | 12 pack 473mL</t>
        </is>
      </c>
      <c r="C1959" s="34" t="inlineStr">
        <is>
          <t>4) Caffeine &amp; energy beverage</t>
        </is>
      </c>
      <c r="D1959" s="49">
        <f>IF('M4 Caffeine &amp; Energy'!F435="","",'M4 Caffeine &amp; Energy'!F435)</f>
        <v/>
      </c>
      <c r="E1959" s="52">
        <f>IF('M4 Caffeine &amp; Energy'!J435="","",'M4 Caffeine &amp; Energy'!J435)</f>
        <v/>
      </c>
      <c r="F1959" s="50">
        <f>IF('M4 Caffeine &amp; Energy'!K435="","",'M4 Caffeine &amp; Energy'!K435)</f>
        <v/>
      </c>
      <c r="G1959" s="49">
        <f>IF('M4 Caffeine &amp; Energy'!AM435="","",'M4 Caffeine &amp; Energy'!AM435)</f>
        <v/>
      </c>
      <c r="H1959" s="50">
        <f>IF('M4 Caffeine &amp; Energy'!N435="","",'M4 Caffeine &amp; Energy'!N435)</f>
        <v/>
      </c>
      <c r="I1959" s="34">
        <f>IF('M4 Caffeine &amp; Energy'!AJ435="","",'M4 Caffeine &amp; Energy'!AJ435)</f>
        <v/>
      </c>
      <c r="J1959" s="34" t="inlineStr">
        <is>
          <t>Capture live promo to assess.</t>
        </is>
      </c>
    </row>
    <row r="1960" ht="28" customHeight="1">
      <c r="A1960" s="34" t="inlineStr">
        <is>
          <t>Venom</t>
        </is>
      </c>
      <c r="B1960" s="34" t="inlineStr">
        <is>
          <t>Venom Energy | Black Mamba | 18 pack 473mL</t>
        </is>
      </c>
      <c r="C1960" s="34" t="inlineStr">
        <is>
          <t>4) Caffeine &amp; energy beverage</t>
        </is>
      </c>
      <c r="D1960" s="49">
        <f>IF('M4 Caffeine &amp; Energy'!F436="","",'M4 Caffeine &amp; Energy'!F436)</f>
        <v/>
      </c>
      <c r="E1960" s="52">
        <f>IF('M4 Caffeine &amp; Energy'!J436="","",'M4 Caffeine &amp; Energy'!J436)</f>
        <v/>
      </c>
      <c r="F1960" s="50">
        <f>IF('M4 Caffeine &amp; Energy'!K436="","",'M4 Caffeine &amp; Energy'!K436)</f>
        <v/>
      </c>
      <c r="G1960" s="49">
        <f>IF('M4 Caffeine &amp; Energy'!AM436="","",'M4 Caffeine &amp; Energy'!AM436)</f>
        <v/>
      </c>
      <c r="H1960" s="50">
        <f>IF('M4 Caffeine &amp; Energy'!N436="","",'M4 Caffeine &amp; Energy'!N436)</f>
        <v/>
      </c>
      <c r="I1960" s="34">
        <f>IF('M4 Caffeine &amp; Energy'!AJ436="","",'M4 Caffeine &amp; Energy'!AJ436)</f>
        <v/>
      </c>
      <c r="J1960" s="34" t="inlineStr">
        <is>
          <t>Capture live promo to assess.</t>
        </is>
      </c>
    </row>
    <row r="1961" ht="28" customHeight="1">
      <c r="A1961" s="34" t="inlineStr">
        <is>
          <t>Venom</t>
        </is>
      </c>
      <c r="B1961" s="34" t="inlineStr">
        <is>
          <t>Venom Energy | Black Mamba | 24 pack 473mL</t>
        </is>
      </c>
      <c r="C1961" s="34" t="inlineStr">
        <is>
          <t>4) Caffeine &amp; energy beverage</t>
        </is>
      </c>
      <c r="D1961" s="49">
        <f>IF('M4 Caffeine &amp; Energy'!F437="","",'M4 Caffeine &amp; Energy'!F437)</f>
        <v/>
      </c>
      <c r="E1961" s="52">
        <f>IF('M4 Caffeine &amp; Energy'!J437="","",'M4 Caffeine &amp; Energy'!J437)</f>
        <v/>
      </c>
      <c r="F1961" s="50">
        <f>IF('M4 Caffeine &amp; Energy'!K437="","",'M4 Caffeine &amp; Energy'!K437)</f>
        <v/>
      </c>
      <c r="G1961" s="49">
        <f>IF('M4 Caffeine &amp; Energy'!AM437="","",'M4 Caffeine &amp; Energy'!AM437)</f>
        <v/>
      </c>
      <c r="H1961" s="50">
        <f>IF('M4 Caffeine &amp; Energy'!N437="","",'M4 Caffeine &amp; Energy'!N437)</f>
        <v/>
      </c>
      <c r="I1961" s="34">
        <f>IF('M4 Caffeine &amp; Energy'!AJ437="","",'M4 Caffeine &amp; Energy'!AJ437)</f>
        <v/>
      </c>
      <c r="J1961" s="34" t="inlineStr">
        <is>
          <t>Capture live promo to assess.</t>
        </is>
      </c>
    </row>
    <row r="1962" ht="28" customHeight="1">
      <c r="A1962" s="34" t="inlineStr">
        <is>
          <t>Venom</t>
        </is>
      </c>
      <c r="B1962" s="34" t="inlineStr">
        <is>
          <t>Venom Energy | Mojave Rattler | single 473mL</t>
        </is>
      </c>
      <c r="C1962" s="34" t="inlineStr">
        <is>
          <t>4) Caffeine &amp; energy beverage</t>
        </is>
      </c>
      <c r="D1962" s="49">
        <f>IF('M4 Caffeine &amp; Energy'!F438="","",'M4 Caffeine &amp; Energy'!F438)</f>
        <v/>
      </c>
      <c r="E1962" s="52">
        <f>IF('M4 Caffeine &amp; Energy'!J438="","",'M4 Caffeine &amp; Energy'!J438)</f>
        <v/>
      </c>
      <c r="F1962" s="50">
        <f>IF('M4 Caffeine &amp; Energy'!K438="","",'M4 Caffeine &amp; Energy'!K438)</f>
        <v/>
      </c>
      <c r="G1962" s="49">
        <f>IF('M4 Caffeine &amp; Energy'!AM438="","",'M4 Caffeine &amp; Energy'!AM438)</f>
        <v/>
      </c>
      <c r="H1962" s="50">
        <f>IF('M4 Caffeine &amp; Energy'!N438="","",'M4 Caffeine &amp; Energy'!N438)</f>
        <v/>
      </c>
      <c r="I1962" s="34">
        <f>IF('M4 Caffeine &amp; Energy'!AJ438="","",'M4 Caffeine &amp; Energy'!AJ438)</f>
        <v/>
      </c>
      <c r="J1962" s="34" t="inlineStr">
        <is>
          <t>Capture live promo to assess.</t>
        </is>
      </c>
    </row>
    <row r="1963" ht="28" customHeight="1">
      <c r="A1963" s="34" t="inlineStr">
        <is>
          <t>Venom</t>
        </is>
      </c>
      <c r="B1963" s="34" t="inlineStr">
        <is>
          <t>Venom Energy | Mojave Rattler | 8 pack 473mL</t>
        </is>
      </c>
      <c r="C1963" s="34" t="inlineStr">
        <is>
          <t>4) Caffeine &amp; energy beverage</t>
        </is>
      </c>
      <c r="D1963" s="49">
        <f>IF('M4 Caffeine &amp; Energy'!F439="","",'M4 Caffeine &amp; Energy'!F439)</f>
        <v/>
      </c>
      <c r="E1963" s="52">
        <f>IF('M4 Caffeine &amp; Energy'!J439="","",'M4 Caffeine &amp; Energy'!J439)</f>
        <v/>
      </c>
      <c r="F1963" s="50">
        <f>IF('M4 Caffeine &amp; Energy'!K439="","",'M4 Caffeine &amp; Energy'!K439)</f>
        <v/>
      </c>
      <c r="G1963" s="49">
        <f>IF('M4 Caffeine &amp; Energy'!AM439="","",'M4 Caffeine &amp; Energy'!AM439)</f>
        <v/>
      </c>
      <c r="H1963" s="50">
        <f>IF('M4 Caffeine &amp; Energy'!N439="","",'M4 Caffeine &amp; Energy'!N439)</f>
        <v/>
      </c>
      <c r="I1963" s="34">
        <f>IF('M4 Caffeine &amp; Energy'!AJ439="","",'M4 Caffeine &amp; Energy'!AJ439)</f>
        <v/>
      </c>
      <c r="J1963" s="34" t="inlineStr">
        <is>
          <t>Capture live promo to assess.</t>
        </is>
      </c>
    </row>
    <row r="1964" ht="28" customHeight="1">
      <c r="A1964" s="34" t="inlineStr">
        <is>
          <t>Venom</t>
        </is>
      </c>
      <c r="B1964" s="34" t="inlineStr">
        <is>
          <t>Venom Energy | Mojave Rattler | 12 pack 473mL</t>
        </is>
      </c>
      <c r="C1964" s="34" t="inlineStr">
        <is>
          <t>4) Caffeine &amp; energy beverage</t>
        </is>
      </c>
      <c r="D1964" s="49">
        <f>IF('M4 Caffeine &amp; Energy'!F440="","",'M4 Caffeine &amp; Energy'!F440)</f>
        <v/>
      </c>
      <c r="E1964" s="52">
        <f>IF('M4 Caffeine &amp; Energy'!J440="","",'M4 Caffeine &amp; Energy'!J440)</f>
        <v/>
      </c>
      <c r="F1964" s="50">
        <f>IF('M4 Caffeine &amp; Energy'!K440="","",'M4 Caffeine &amp; Energy'!K440)</f>
        <v/>
      </c>
      <c r="G1964" s="49">
        <f>IF('M4 Caffeine &amp; Energy'!AM440="","",'M4 Caffeine &amp; Energy'!AM440)</f>
        <v/>
      </c>
      <c r="H1964" s="50">
        <f>IF('M4 Caffeine &amp; Energy'!N440="","",'M4 Caffeine &amp; Energy'!N440)</f>
        <v/>
      </c>
      <c r="I1964" s="34">
        <f>IF('M4 Caffeine &amp; Energy'!AJ440="","",'M4 Caffeine &amp; Energy'!AJ440)</f>
        <v/>
      </c>
      <c r="J1964" s="34" t="inlineStr">
        <is>
          <t>Capture live promo to assess.</t>
        </is>
      </c>
    </row>
    <row r="1965" ht="28" customHeight="1">
      <c r="A1965" s="34" t="inlineStr">
        <is>
          <t>Venom</t>
        </is>
      </c>
      <c r="B1965" s="34" t="inlineStr">
        <is>
          <t>Venom Energy | Mojave Rattler | 18 pack 473mL</t>
        </is>
      </c>
      <c r="C1965" s="34" t="inlineStr">
        <is>
          <t>4) Caffeine &amp; energy beverage</t>
        </is>
      </c>
      <c r="D1965" s="49">
        <f>IF('M4 Caffeine &amp; Energy'!F441="","",'M4 Caffeine &amp; Energy'!F441)</f>
        <v/>
      </c>
      <c r="E1965" s="52">
        <f>IF('M4 Caffeine &amp; Energy'!J441="","",'M4 Caffeine &amp; Energy'!J441)</f>
        <v/>
      </c>
      <c r="F1965" s="50">
        <f>IF('M4 Caffeine &amp; Energy'!K441="","",'M4 Caffeine &amp; Energy'!K441)</f>
        <v/>
      </c>
      <c r="G1965" s="49">
        <f>IF('M4 Caffeine &amp; Energy'!AM441="","",'M4 Caffeine &amp; Energy'!AM441)</f>
        <v/>
      </c>
      <c r="H1965" s="50">
        <f>IF('M4 Caffeine &amp; Energy'!N441="","",'M4 Caffeine &amp; Energy'!N441)</f>
        <v/>
      </c>
      <c r="I1965" s="34">
        <f>IF('M4 Caffeine &amp; Energy'!AJ441="","",'M4 Caffeine &amp; Energy'!AJ441)</f>
        <v/>
      </c>
      <c r="J1965" s="34" t="inlineStr">
        <is>
          <t>Capture live promo to assess.</t>
        </is>
      </c>
    </row>
    <row r="1966" ht="28" customHeight="1">
      <c r="A1966" s="34" t="inlineStr">
        <is>
          <t>Venom</t>
        </is>
      </c>
      <c r="B1966" s="34" t="inlineStr">
        <is>
          <t>Venom Energy | Mojave Rattler | 24 pack 473mL</t>
        </is>
      </c>
      <c r="C1966" s="34" t="inlineStr">
        <is>
          <t>4) Caffeine &amp; energy beverage</t>
        </is>
      </c>
      <c r="D1966" s="49">
        <f>IF('M4 Caffeine &amp; Energy'!F442="","",'M4 Caffeine &amp; Energy'!F442)</f>
        <v/>
      </c>
      <c r="E1966" s="52">
        <f>IF('M4 Caffeine &amp; Energy'!J442="","",'M4 Caffeine &amp; Energy'!J442)</f>
        <v/>
      </c>
      <c r="F1966" s="50">
        <f>IF('M4 Caffeine &amp; Energy'!K442="","",'M4 Caffeine &amp; Energy'!K442)</f>
        <v/>
      </c>
      <c r="G1966" s="49">
        <f>IF('M4 Caffeine &amp; Energy'!AM442="","",'M4 Caffeine &amp; Energy'!AM442)</f>
        <v/>
      </c>
      <c r="H1966" s="50">
        <f>IF('M4 Caffeine &amp; Energy'!N442="","",'M4 Caffeine &amp; Energy'!N442)</f>
        <v/>
      </c>
      <c r="I1966" s="34">
        <f>IF('M4 Caffeine &amp; Energy'!AJ442="","",'M4 Caffeine &amp; Energy'!AJ442)</f>
        <v/>
      </c>
      <c r="J1966" s="34" t="inlineStr">
        <is>
          <t>Capture live promo to assess.</t>
        </is>
      </c>
    </row>
    <row r="1967" ht="28" customHeight="1">
      <c r="A1967" s="34" t="inlineStr">
        <is>
          <t>Venom</t>
        </is>
      </c>
      <c r="B1967" s="34" t="inlineStr">
        <is>
          <t>Venom Energy | Death Adder | single 473mL</t>
        </is>
      </c>
      <c r="C1967" s="34" t="inlineStr">
        <is>
          <t>4) Caffeine &amp; energy beverage</t>
        </is>
      </c>
      <c r="D1967" s="49">
        <f>IF('M4 Caffeine &amp; Energy'!F443="","",'M4 Caffeine &amp; Energy'!F443)</f>
        <v/>
      </c>
      <c r="E1967" s="52">
        <f>IF('M4 Caffeine &amp; Energy'!J443="","",'M4 Caffeine &amp; Energy'!J443)</f>
        <v/>
      </c>
      <c r="F1967" s="50">
        <f>IF('M4 Caffeine &amp; Energy'!K443="","",'M4 Caffeine &amp; Energy'!K443)</f>
        <v/>
      </c>
      <c r="G1967" s="49">
        <f>IF('M4 Caffeine &amp; Energy'!AM443="","",'M4 Caffeine &amp; Energy'!AM443)</f>
        <v/>
      </c>
      <c r="H1967" s="50">
        <f>IF('M4 Caffeine &amp; Energy'!N443="","",'M4 Caffeine &amp; Energy'!N443)</f>
        <v/>
      </c>
      <c r="I1967" s="34">
        <f>IF('M4 Caffeine &amp; Energy'!AJ443="","",'M4 Caffeine &amp; Energy'!AJ443)</f>
        <v/>
      </c>
      <c r="J1967" s="34" t="inlineStr">
        <is>
          <t>Capture live promo to assess.</t>
        </is>
      </c>
    </row>
    <row r="1968" ht="28" customHeight="1">
      <c r="A1968" s="34" t="inlineStr">
        <is>
          <t>Venom</t>
        </is>
      </c>
      <c r="B1968" s="34" t="inlineStr">
        <is>
          <t>Venom Energy | Death Adder | 8 pack 473mL</t>
        </is>
      </c>
      <c r="C1968" s="34" t="inlineStr">
        <is>
          <t>4) Caffeine &amp; energy beverage</t>
        </is>
      </c>
      <c r="D1968" s="49">
        <f>IF('M4 Caffeine &amp; Energy'!F444="","",'M4 Caffeine &amp; Energy'!F444)</f>
        <v/>
      </c>
      <c r="E1968" s="52">
        <f>IF('M4 Caffeine &amp; Energy'!J444="","",'M4 Caffeine &amp; Energy'!J444)</f>
        <v/>
      </c>
      <c r="F1968" s="50">
        <f>IF('M4 Caffeine &amp; Energy'!K444="","",'M4 Caffeine &amp; Energy'!K444)</f>
        <v/>
      </c>
      <c r="G1968" s="49">
        <f>IF('M4 Caffeine &amp; Energy'!AM444="","",'M4 Caffeine &amp; Energy'!AM444)</f>
        <v/>
      </c>
      <c r="H1968" s="50">
        <f>IF('M4 Caffeine &amp; Energy'!N444="","",'M4 Caffeine &amp; Energy'!N444)</f>
        <v/>
      </c>
      <c r="I1968" s="34">
        <f>IF('M4 Caffeine &amp; Energy'!AJ444="","",'M4 Caffeine &amp; Energy'!AJ444)</f>
        <v/>
      </c>
      <c r="J1968" s="34" t="inlineStr">
        <is>
          <t>Capture live promo to assess.</t>
        </is>
      </c>
    </row>
    <row r="1969" ht="28" customHeight="1">
      <c r="A1969" s="34" t="inlineStr">
        <is>
          <t>Venom</t>
        </is>
      </c>
      <c r="B1969" s="34" t="inlineStr">
        <is>
          <t>Venom Energy | Death Adder | 12 pack 473mL</t>
        </is>
      </c>
      <c r="C1969" s="34" t="inlineStr">
        <is>
          <t>4) Caffeine &amp; energy beverage</t>
        </is>
      </c>
      <c r="D1969" s="49">
        <f>IF('M4 Caffeine &amp; Energy'!F445="","",'M4 Caffeine &amp; Energy'!F445)</f>
        <v/>
      </c>
      <c r="E1969" s="52">
        <f>IF('M4 Caffeine &amp; Energy'!J445="","",'M4 Caffeine &amp; Energy'!J445)</f>
        <v/>
      </c>
      <c r="F1969" s="50">
        <f>IF('M4 Caffeine &amp; Energy'!K445="","",'M4 Caffeine &amp; Energy'!K445)</f>
        <v/>
      </c>
      <c r="G1969" s="49">
        <f>IF('M4 Caffeine &amp; Energy'!AM445="","",'M4 Caffeine &amp; Energy'!AM445)</f>
        <v/>
      </c>
      <c r="H1969" s="50">
        <f>IF('M4 Caffeine &amp; Energy'!N445="","",'M4 Caffeine &amp; Energy'!N445)</f>
        <v/>
      </c>
      <c r="I1969" s="34">
        <f>IF('M4 Caffeine &amp; Energy'!AJ445="","",'M4 Caffeine &amp; Energy'!AJ445)</f>
        <v/>
      </c>
      <c r="J1969" s="34" t="inlineStr">
        <is>
          <t>Capture live promo to assess.</t>
        </is>
      </c>
    </row>
    <row r="1970" ht="28" customHeight="1">
      <c r="A1970" s="34" t="inlineStr">
        <is>
          <t>Venom</t>
        </is>
      </c>
      <c r="B1970" s="34" t="inlineStr">
        <is>
          <t>Venom Energy | Death Adder | 18 pack 473mL</t>
        </is>
      </c>
      <c r="C1970" s="34" t="inlineStr">
        <is>
          <t>4) Caffeine &amp; energy beverage</t>
        </is>
      </c>
      <c r="D1970" s="49">
        <f>IF('M4 Caffeine &amp; Energy'!F446="","",'M4 Caffeine &amp; Energy'!F446)</f>
        <v/>
      </c>
      <c r="E1970" s="52">
        <f>IF('M4 Caffeine &amp; Energy'!J446="","",'M4 Caffeine &amp; Energy'!J446)</f>
        <v/>
      </c>
      <c r="F1970" s="50">
        <f>IF('M4 Caffeine &amp; Energy'!K446="","",'M4 Caffeine &amp; Energy'!K446)</f>
        <v/>
      </c>
      <c r="G1970" s="49">
        <f>IF('M4 Caffeine &amp; Energy'!AM446="","",'M4 Caffeine &amp; Energy'!AM446)</f>
        <v/>
      </c>
      <c r="H1970" s="50">
        <f>IF('M4 Caffeine &amp; Energy'!N446="","",'M4 Caffeine &amp; Energy'!N446)</f>
        <v/>
      </c>
      <c r="I1970" s="34">
        <f>IF('M4 Caffeine &amp; Energy'!AJ446="","",'M4 Caffeine &amp; Energy'!AJ446)</f>
        <v/>
      </c>
      <c r="J1970" s="34" t="inlineStr">
        <is>
          <t>Capture live promo to assess.</t>
        </is>
      </c>
    </row>
    <row r="1971" ht="28" customHeight="1">
      <c r="A1971" s="34" t="inlineStr">
        <is>
          <t>Venom</t>
        </is>
      </c>
      <c r="B1971" s="34" t="inlineStr">
        <is>
          <t>Venom Energy | Death Adder | 24 pack 473mL</t>
        </is>
      </c>
      <c r="C1971" s="34" t="inlineStr">
        <is>
          <t>4) Caffeine &amp; energy beverage</t>
        </is>
      </c>
      <c r="D1971" s="49">
        <f>IF('M4 Caffeine &amp; Energy'!F447="","",'M4 Caffeine &amp; Energy'!F447)</f>
        <v/>
      </c>
      <c r="E1971" s="52">
        <f>IF('M4 Caffeine &amp; Energy'!J447="","",'M4 Caffeine &amp; Energy'!J447)</f>
        <v/>
      </c>
      <c r="F1971" s="50">
        <f>IF('M4 Caffeine &amp; Energy'!K447="","",'M4 Caffeine &amp; Energy'!K447)</f>
        <v/>
      </c>
      <c r="G1971" s="49">
        <f>IF('M4 Caffeine &amp; Energy'!AM447="","",'M4 Caffeine &amp; Energy'!AM447)</f>
        <v/>
      </c>
      <c r="H1971" s="50">
        <f>IF('M4 Caffeine &amp; Energy'!N447="","",'M4 Caffeine &amp; Energy'!N447)</f>
        <v/>
      </c>
      <c r="I1971" s="34">
        <f>IF('M4 Caffeine &amp; Energy'!AJ447="","",'M4 Caffeine &amp; Energy'!AJ447)</f>
        <v/>
      </c>
      <c r="J1971" s="34" t="inlineStr">
        <is>
          <t>Capture live promo to assess.</t>
        </is>
      </c>
    </row>
    <row r="1972" ht="28" customHeight="1">
      <c r="A1972" s="34" t="inlineStr">
        <is>
          <t>AMP</t>
        </is>
      </c>
      <c r="B1972" s="34" t="inlineStr">
        <is>
          <t>AMP Energy | Original | single 473mL</t>
        </is>
      </c>
      <c r="C1972" s="34" t="inlineStr">
        <is>
          <t>4) Caffeine &amp; energy beverage</t>
        </is>
      </c>
      <c r="D1972" s="49">
        <f>IF('M4 Caffeine &amp; Energy'!F448="","",'M4 Caffeine &amp; Energy'!F448)</f>
        <v/>
      </c>
      <c r="E1972" s="52">
        <f>IF('M4 Caffeine &amp; Energy'!J448="","",'M4 Caffeine &amp; Energy'!J448)</f>
        <v/>
      </c>
      <c r="F1972" s="50">
        <f>IF('M4 Caffeine &amp; Energy'!K448="","",'M4 Caffeine &amp; Energy'!K448)</f>
        <v/>
      </c>
      <c r="G1972" s="49">
        <f>IF('M4 Caffeine &amp; Energy'!AM448="","",'M4 Caffeine &amp; Energy'!AM448)</f>
        <v/>
      </c>
      <c r="H1972" s="50">
        <f>IF('M4 Caffeine &amp; Energy'!N448="","",'M4 Caffeine &amp; Energy'!N448)</f>
        <v/>
      </c>
      <c r="I1972" s="34">
        <f>IF('M4 Caffeine &amp; Energy'!AJ448="","",'M4 Caffeine &amp; Energy'!AJ448)</f>
        <v/>
      </c>
      <c r="J1972" s="34" t="inlineStr">
        <is>
          <t>Capture live promo to assess.</t>
        </is>
      </c>
    </row>
    <row r="1973" ht="28" customHeight="1">
      <c r="A1973" s="34" t="inlineStr">
        <is>
          <t>AMP</t>
        </is>
      </c>
      <c r="B1973" s="34" t="inlineStr">
        <is>
          <t>AMP Energy | Original | 8 pack 473mL</t>
        </is>
      </c>
      <c r="C1973" s="34" t="inlineStr">
        <is>
          <t>4) Caffeine &amp; energy beverage</t>
        </is>
      </c>
      <c r="D1973" s="49">
        <f>IF('M4 Caffeine &amp; Energy'!F449="","",'M4 Caffeine &amp; Energy'!F449)</f>
        <v/>
      </c>
      <c r="E1973" s="52">
        <f>IF('M4 Caffeine &amp; Energy'!J449="","",'M4 Caffeine &amp; Energy'!J449)</f>
        <v/>
      </c>
      <c r="F1973" s="50">
        <f>IF('M4 Caffeine &amp; Energy'!K449="","",'M4 Caffeine &amp; Energy'!K449)</f>
        <v/>
      </c>
      <c r="G1973" s="49">
        <f>IF('M4 Caffeine &amp; Energy'!AM449="","",'M4 Caffeine &amp; Energy'!AM449)</f>
        <v/>
      </c>
      <c r="H1973" s="50">
        <f>IF('M4 Caffeine &amp; Energy'!N449="","",'M4 Caffeine &amp; Energy'!N449)</f>
        <v/>
      </c>
      <c r="I1973" s="34">
        <f>IF('M4 Caffeine &amp; Energy'!AJ449="","",'M4 Caffeine &amp; Energy'!AJ449)</f>
        <v/>
      </c>
      <c r="J1973" s="34" t="inlineStr">
        <is>
          <t>Capture live promo to assess.</t>
        </is>
      </c>
    </row>
    <row r="1974" ht="28" customHeight="1">
      <c r="A1974" s="34" t="inlineStr">
        <is>
          <t>AMP</t>
        </is>
      </c>
      <c r="B1974" s="34" t="inlineStr">
        <is>
          <t>AMP Energy | Original | 12 pack 473mL</t>
        </is>
      </c>
      <c r="C1974" s="34" t="inlineStr">
        <is>
          <t>4) Caffeine &amp; energy beverage</t>
        </is>
      </c>
      <c r="D1974" s="49">
        <f>IF('M4 Caffeine &amp; Energy'!F450="","",'M4 Caffeine &amp; Energy'!F450)</f>
        <v/>
      </c>
      <c r="E1974" s="52">
        <f>IF('M4 Caffeine &amp; Energy'!J450="","",'M4 Caffeine &amp; Energy'!J450)</f>
        <v/>
      </c>
      <c r="F1974" s="50">
        <f>IF('M4 Caffeine &amp; Energy'!K450="","",'M4 Caffeine &amp; Energy'!K450)</f>
        <v/>
      </c>
      <c r="G1974" s="49">
        <f>IF('M4 Caffeine &amp; Energy'!AM450="","",'M4 Caffeine &amp; Energy'!AM450)</f>
        <v/>
      </c>
      <c r="H1974" s="50">
        <f>IF('M4 Caffeine &amp; Energy'!N450="","",'M4 Caffeine &amp; Energy'!N450)</f>
        <v/>
      </c>
      <c r="I1974" s="34">
        <f>IF('M4 Caffeine &amp; Energy'!AJ450="","",'M4 Caffeine &amp; Energy'!AJ450)</f>
        <v/>
      </c>
      <c r="J1974" s="34" t="inlineStr">
        <is>
          <t>Capture live promo to assess.</t>
        </is>
      </c>
    </row>
    <row r="1975" ht="28" customHeight="1">
      <c r="A1975" s="34" t="inlineStr">
        <is>
          <t>AMP</t>
        </is>
      </c>
      <c r="B1975" s="34" t="inlineStr">
        <is>
          <t>AMP Energy | Original | 18 pack 473mL</t>
        </is>
      </c>
      <c r="C1975" s="34" t="inlineStr">
        <is>
          <t>4) Caffeine &amp; energy beverage</t>
        </is>
      </c>
      <c r="D1975" s="49">
        <f>IF('M4 Caffeine &amp; Energy'!F451="","",'M4 Caffeine &amp; Energy'!F451)</f>
        <v/>
      </c>
      <c r="E1975" s="52">
        <f>IF('M4 Caffeine &amp; Energy'!J451="","",'M4 Caffeine &amp; Energy'!J451)</f>
        <v/>
      </c>
      <c r="F1975" s="50">
        <f>IF('M4 Caffeine &amp; Energy'!K451="","",'M4 Caffeine &amp; Energy'!K451)</f>
        <v/>
      </c>
      <c r="G1975" s="49">
        <f>IF('M4 Caffeine &amp; Energy'!AM451="","",'M4 Caffeine &amp; Energy'!AM451)</f>
        <v/>
      </c>
      <c r="H1975" s="50">
        <f>IF('M4 Caffeine &amp; Energy'!N451="","",'M4 Caffeine &amp; Energy'!N451)</f>
        <v/>
      </c>
      <c r="I1975" s="34">
        <f>IF('M4 Caffeine &amp; Energy'!AJ451="","",'M4 Caffeine &amp; Energy'!AJ451)</f>
        <v/>
      </c>
      <c r="J1975" s="34" t="inlineStr">
        <is>
          <t>Capture live promo to assess.</t>
        </is>
      </c>
    </row>
    <row r="1976" ht="28" customHeight="1">
      <c r="A1976" s="34" t="inlineStr">
        <is>
          <t>AMP</t>
        </is>
      </c>
      <c r="B1976" s="34" t="inlineStr">
        <is>
          <t>AMP Energy | Original | 24 pack 473mL</t>
        </is>
      </c>
      <c r="C1976" s="34" t="inlineStr">
        <is>
          <t>4) Caffeine &amp; energy beverage</t>
        </is>
      </c>
      <c r="D1976" s="49">
        <f>IF('M4 Caffeine &amp; Energy'!F452="","",'M4 Caffeine &amp; Energy'!F452)</f>
        <v/>
      </c>
      <c r="E1976" s="52">
        <f>IF('M4 Caffeine &amp; Energy'!J452="","",'M4 Caffeine &amp; Energy'!J452)</f>
        <v/>
      </c>
      <c r="F1976" s="50">
        <f>IF('M4 Caffeine &amp; Energy'!K452="","",'M4 Caffeine &amp; Energy'!K452)</f>
        <v/>
      </c>
      <c r="G1976" s="49">
        <f>IF('M4 Caffeine &amp; Energy'!AM452="","",'M4 Caffeine &amp; Energy'!AM452)</f>
        <v/>
      </c>
      <c r="H1976" s="50">
        <f>IF('M4 Caffeine &amp; Energy'!N452="","",'M4 Caffeine &amp; Energy'!N452)</f>
        <v/>
      </c>
      <c r="I1976" s="34">
        <f>IF('M4 Caffeine &amp; Energy'!AJ452="","",'M4 Caffeine &amp; Energy'!AJ452)</f>
        <v/>
      </c>
      <c r="J1976" s="34" t="inlineStr">
        <is>
          <t>Capture live promo to assess.</t>
        </is>
      </c>
    </row>
    <row r="1977" ht="28" customHeight="1">
      <c r="A1977" s="34" t="inlineStr">
        <is>
          <t>AMP</t>
        </is>
      </c>
      <c r="B1977" s="34" t="inlineStr">
        <is>
          <t>AMP Energy | Cherry Blast | single 473mL</t>
        </is>
      </c>
      <c r="C1977" s="34" t="inlineStr">
        <is>
          <t>4) Caffeine &amp; energy beverage</t>
        </is>
      </c>
      <c r="D1977" s="49">
        <f>IF('M4 Caffeine &amp; Energy'!F453="","",'M4 Caffeine &amp; Energy'!F453)</f>
        <v/>
      </c>
      <c r="E1977" s="52">
        <f>IF('M4 Caffeine &amp; Energy'!J453="","",'M4 Caffeine &amp; Energy'!J453)</f>
        <v/>
      </c>
      <c r="F1977" s="50">
        <f>IF('M4 Caffeine &amp; Energy'!K453="","",'M4 Caffeine &amp; Energy'!K453)</f>
        <v/>
      </c>
      <c r="G1977" s="49">
        <f>IF('M4 Caffeine &amp; Energy'!AM453="","",'M4 Caffeine &amp; Energy'!AM453)</f>
        <v/>
      </c>
      <c r="H1977" s="50">
        <f>IF('M4 Caffeine &amp; Energy'!N453="","",'M4 Caffeine &amp; Energy'!N453)</f>
        <v/>
      </c>
      <c r="I1977" s="34">
        <f>IF('M4 Caffeine &amp; Energy'!AJ453="","",'M4 Caffeine &amp; Energy'!AJ453)</f>
        <v/>
      </c>
      <c r="J1977" s="34" t="inlineStr">
        <is>
          <t>Capture live promo to assess.</t>
        </is>
      </c>
    </row>
    <row r="1978" ht="28" customHeight="1">
      <c r="A1978" s="34" t="inlineStr">
        <is>
          <t>AMP</t>
        </is>
      </c>
      <c r="B1978" s="34" t="inlineStr">
        <is>
          <t>AMP Energy | Cherry Blast | 8 pack 473mL</t>
        </is>
      </c>
      <c r="C1978" s="34" t="inlineStr">
        <is>
          <t>4) Caffeine &amp; energy beverage</t>
        </is>
      </c>
      <c r="D1978" s="49">
        <f>IF('M4 Caffeine &amp; Energy'!F454="","",'M4 Caffeine &amp; Energy'!F454)</f>
        <v/>
      </c>
      <c r="E1978" s="52">
        <f>IF('M4 Caffeine &amp; Energy'!J454="","",'M4 Caffeine &amp; Energy'!J454)</f>
        <v/>
      </c>
      <c r="F1978" s="50">
        <f>IF('M4 Caffeine &amp; Energy'!K454="","",'M4 Caffeine &amp; Energy'!K454)</f>
        <v/>
      </c>
      <c r="G1978" s="49">
        <f>IF('M4 Caffeine &amp; Energy'!AM454="","",'M4 Caffeine &amp; Energy'!AM454)</f>
        <v/>
      </c>
      <c r="H1978" s="50">
        <f>IF('M4 Caffeine &amp; Energy'!N454="","",'M4 Caffeine &amp; Energy'!N454)</f>
        <v/>
      </c>
      <c r="I1978" s="34">
        <f>IF('M4 Caffeine &amp; Energy'!AJ454="","",'M4 Caffeine &amp; Energy'!AJ454)</f>
        <v/>
      </c>
      <c r="J1978" s="34" t="inlineStr">
        <is>
          <t>Capture live promo to assess.</t>
        </is>
      </c>
    </row>
    <row r="1979" ht="28" customHeight="1">
      <c r="A1979" s="34" t="inlineStr">
        <is>
          <t>AMP</t>
        </is>
      </c>
      <c r="B1979" s="34" t="inlineStr">
        <is>
          <t>AMP Energy | Cherry Blast | 12 pack 473mL</t>
        </is>
      </c>
      <c r="C1979" s="34" t="inlineStr">
        <is>
          <t>4) Caffeine &amp; energy beverage</t>
        </is>
      </c>
      <c r="D1979" s="49">
        <f>IF('M4 Caffeine &amp; Energy'!F455="","",'M4 Caffeine &amp; Energy'!F455)</f>
        <v/>
      </c>
      <c r="E1979" s="52">
        <f>IF('M4 Caffeine &amp; Energy'!J455="","",'M4 Caffeine &amp; Energy'!J455)</f>
        <v/>
      </c>
      <c r="F1979" s="50">
        <f>IF('M4 Caffeine &amp; Energy'!K455="","",'M4 Caffeine &amp; Energy'!K455)</f>
        <v/>
      </c>
      <c r="G1979" s="49">
        <f>IF('M4 Caffeine &amp; Energy'!AM455="","",'M4 Caffeine &amp; Energy'!AM455)</f>
        <v/>
      </c>
      <c r="H1979" s="50">
        <f>IF('M4 Caffeine &amp; Energy'!N455="","",'M4 Caffeine &amp; Energy'!N455)</f>
        <v/>
      </c>
      <c r="I1979" s="34">
        <f>IF('M4 Caffeine &amp; Energy'!AJ455="","",'M4 Caffeine &amp; Energy'!AJ455)</f>
        <v/>
      </c>
      <c r="J1979" s="34" t="inlineStr">
        <is>
          <t>Capture live promo to assess.</t>
        </is>
      </c>
    </row>
    <row r="1980" ht="28" customHeight="1">
      <c r="A1980" s="34" t="inlineStr">
        <is>
          <t>AMP</t>
        </is>
      </c>
      <c r="B1980" s="34" t="inlineStr">
        <is>
          <t>AMP Energy | Cherry Blast | 18 pack 473mL</t>
        </is>
      </c>
      <c r="C1980" s="34" t="inlineStr">
        <is>
          <t>4) Caffeine &amp; energy beverage</t>
        </is>
      </c>
      <c r="D1980" s="49">
        <f>IF('M4 Caffeine &amp; Energy'!F456="","",'M4 Caffeine &amp; Energy'!F456)</f>
        <v/>
      </c>
      <c r="E1980" s="52">
        <f>IF('M4 Caffeine &amp; Energy'!J456="","",'M4 Caffeine &amp; Energy'!J456)</f>
        <v/>
      </c>
      <c r="F1980" s="50">
        <f>IF('M4 Caffeine &amp; Energy'!K456="","",'M4 Caffeine &amp; Energy'!K456)</f>
        <v/>
      </c>
      <c r="G1980" s="49">
        <f>IF('M4 Caffeine &amp; Energy'!AM456="","",'M4 Caffeine &amp; Energy'!AM456)</f>
        <v/>
      </c>
      <c r="H1980" s="50">
        <f>IF('M4 Caffeine &amp; Energy'!N456="","",'M4 Caffeine &amp; Energy'!N456)</f>
        <v/>
      </c>
      <c r="I1980" s="34">
        <f>IF('M4 Caffeine &amp; Energy'!AJ456="","",'M4 Caffeine &amp; Energy'!AJ456)</f>
        <v/>
      </c>
      <c r="J1980" s="34" t="inlineStr">
        <is>
          <t>Capture live promo to assess.</t>
        </is>
      </c>
    </row>
    <row r="1981" ht="28" customHeight="1">
      <c r="A1981" s="34" t="inlineStr">
        <is>
          <t>AMP</t>
        </is>
      </c>
      <c r="B1981" s="34" t="inlineStr">
        <is>
          <t>AMP Energy | Cherry Blast | 24 pack 473mL</t>
        </is>
      </c>
      <c r="C1981" s="34" t="inlineStr">
        <is>
          <t>4) Caffeine &amp; energy beverage</t>
        </is>
      </c>
      <c r="D1981" s="49">
        <f>IF('M4 Caffeine &amp; Energy'!F457="","",'M4 Caffeine &amp; Energy'!F457)</f>
        <v/>
      </c>
      <c r="E1981" s="52">
        <f>IF('M4 Caffeine &amp; Energy'!J457="","",'M4 Caffeine &amp; Energy'!J457)</f>
        <v/>
      </c>
      <c r="F1981" s="50">
        <f>IF('M4 Caffeine &amp; Energy'!K457="","",'M4 Caffeine &amp; Energy'!K457)</f>
        <v/>
      </c>
      <c r="G1981" s="49">
        <f>IF('M4 Caffeine &amp; Energy'!AM457="","",'M4 Caffeine &amp; Energy'!AM457)</f>
        <v/>
      </c>
      <c r="H1981" s="50">
        <f>IF('M4 Caffeine &amp; Energy'!N457="","",'M4 Caffeine &amp; Energy'!N457)</f>
        <v/>
      </c>
      <c r="I1981" s="34">
        <f>IF('M4 Caffeine &amp; Energy'!AJ457="","",'M4 Caffeine &amp; Energy'!AJ457)</f>
        <v/>
      </c>
      <c r="J1981" s="34" t="inlineStr">
        <is>
          <t>Capture live promo to assess.</t>
        </is>
      </c>
    </row>
    <row r="1982" ht="28" customHeight="1">
      <c r="A1982" s="34" t="inlineStr">
        <is>
          <t>5-hour Energy</t>
        </is>
      </c>
      <c r="B1982" s="34" t="inlineStr">
        <is>
          <t>5-hour Energy Shot | Berry | 6 pack 57mL</t>
        </is>
      </c>
      <c r="C1982" s="34" t="inlineStr">
        <is>
          <t>4) Caffeine &amp; energy beverage</t>
        </is>
      </c>
      <c r="D1982" s="49">
        <f>IF('M4 Caffeine &amp; Energy'!F458="","",'M4 Caffeine &amp; Energy'!F458)</f>
        <v/>
      </c>
      <c r="E1982" s="52">
        <f>IF('M4 Caffeine &amp; Energy'!J458="","",'M4 Caffeine &amp; Energy'!J458)</f>
        <v/>
      </c>
      <c r="F1982" s="50">
        <f>IF('M4 Caffeine &amp; Energy'!K458="","",'M4 Caffeine &amp; Energy'!K458)</f>
        <v/>
      </c>
      <c r="G1982" s="49">
        <f>IF('M4 Caffeine &amp; Energy'!AM458="","",'M4 Caffeine &amp; Energy'!AM458)</f>
        <v/>
      </c>
      <c r="H1982" s="50">
        <f>IF('M4 Caffeine &amp; Energy'!N458="","",'M4 Caffeine &amp; Energy'!N458)</f>
        <v/>
      </c>
      <c r="I1982" s="34">
        <f>IF('M4 Caffeine &amp; Energy'!AJ458="","",'M4 Caffeine &amp; Energy'!AJ458)</f>
        <v/>
      </c>
      <c r="J1982" s="34" t="inlineStr">
        <is>
          <t>Capture live promo to assess.</t>
        </is>
      </c>
    </row>
    <row r="1983" ht="28" customHeight="1">
      <c r="A1983" s="34" t="inlineStr">
        <is>
          <t>5-hour Energy</t>
        </is>
      </c>
      <c r="B1983" s="34" t="inlineStr">
        <is>
          <t>5-hour Energy Shot | Berry | 12 pack 57mL</t>
        </is>
      </c>
      <c r="C1983" s="34" t="inlineStr">
        <is>
          <t>4) Caffeine &amp; energy beverage</t>
        </is>
      </c>
      <c r="D1983" s="49">
        <f>IF('M4 Caffeine &amp; Energy'!F459="","",'M4 Caffeine &amp; Energy'!F459)</f>
        <v/>
      </c>
      <c r="E1983" s="52">
        <f>IF('M4 Caffeine &amp; Energy'!J459="","",'M4 Caffeine &amp; Energy'!J459)</f>
        <v/>
      </c>
      <c r="F1983" s="50">
        <f>IF('M4 Caffeine &amp; Energy'!K459="","",'M4 Caffeine &amp; Energy'!K459)</f>
        <v/>
      </c>
      <c r="G1983" s="49">
        <f>IF('M4 Caffeine &amp; Energy'!AM459="","",'M4 Caffeine &amp; Energy'!AM459)</f>
        <v/>
      </c>
      <c r="H1983" s="50">
        <f>IF('M4 Caffeine &amp; Energy'!N459="","",'M4 Caffeine &amp; Energy'!N459)</f>
        <v/>
      </c>
      <c r="I1983" s="34">
        <f>IF('M4 Caffeine &amp; Energy'!AJ459="","",'M4 Caffeine &amp; Energy'!AJ459)</f>
        <v/>
      </c>
      <c r="J1983" s="34" t="inlineStr">
        <is>
          <t>Capture live promo to assess.</t>
        </is>
      </c>
    </row>
    <row r="1984" ht="28" customHeight="1">
      <c r="A1984" s="34" t="inlineStr">
        <is>
          <t>5-hour Energy</t>
        </is>
      </c>
      <c r="B1984" s="34" t="inlineStr">
        <is>
          <t>5-hour Energy Shot | Berry | 18 pack 57mL</t>
        </is>
      </c>
      <c r="C1984" s="34" t="inlineStr">
        <is>
          <t>4) Caffeine &amp; energy beverage</t>
        </is>
      </c>
      <c r="D1984" s="49">
        <f>IF('M4 Caffeine &amp; Energy'!F460="","",'M4 Caffeine &amp; Energy'!F460)</f>
        <v/>
      </c>
      <c r="E1984" s="52">
        <f>IF('M4 Caffeine &amp; Energy'!J460="","",'M4 Caffeine &amp; Energy'!J460)</f>
        <v/>
      </c>
      <c r="F1984" s="50">
        <f>IF('M4 Caffeine &amp; Energy'!K460="","",'M4 Caffeine &amp; Energy'!K460)</f>
        <v/>
      </c>
      <c r="G1984" s="49">
        <f>IF('M4 Caffeine &amp; Energy'!AM460="","",'M4 Caffeine &amp; Energy'!AM460)</f>
        <v/>
      </c>
      <c r="H1984" s="50">
        <f>IF('M4 Caffeine &amp; Energy'!N460="","",'M4 Caffeine &amp; Energy'!N460)</f>
        <v/>
      </c>
      <c r="I1984" s="34">
        <f>IF('M4 Caffeine &amp; Energy'!AJ460="","",'M4 Caffeine &amp; Energy'!AJ460)</f>
        <v/>
      </c>
      <c r="J1984" s="34" t="inlineStr">
        <is>
          <t>Capture live promo to assess.</t>
        </is>
      </c>
    </row>
    <row r="1985" ht="28" customHeight="1">
      <c r="A1985" s="34" t="inlineStr">
        <is>
          <t>5-hour Energy</t>
        </is>
      </c>
      <c r="B1985" s="34" t="inlineStr">
        <is>
          <t>5-hour Energy Shot | Berry | 24 pack 57mL</t>
        </is>
      </c>
      <c r="C1985" s="34" t="inlineStr">
        <is>
          <t>4) Caffeine &amp; energy beverage</t>
        </is>
      </c>
      <c r="D1985" s="49">
        <f>IF('M4 Caffeine &amp; Energy'!F461="","",'M4 Caffeine &amp; Energy'!F461)</f>
        <v/>
      </c>
      <c r="E1985" s="52">
        <f>IF('M4 Caffeine &amp; Energy'!J461="","",'M4 Caffeine &amp; Energy'!J461)</f>
        <v/>
      </c>
      <c r="F1985" s="50">
        <f>IF('M4 Caffeine &amp; Energy'!K461="","",'M4 Caffeine &amp; Energy'!K461)</f>
        <v/>
      </c>
      <c r="G1985" s="49">
        <f>IF('M4 Caffeine &amp; Energy'!AM461="","",'M4 Caffeine &amp; Energy'!AM461)</f>
        <v/>
      </c>
      <c r="H1985" s="50">
        <f>IF('M4 Caffeine &amp; Energy'!N461="","",'M4 Caffeine &amp; Energy'!N461)</f>
        <v/>
      </c>
      <c r="I1985" s="34">
        <f>IF('M4 Caffeine &amp; Energy'!AJ461="","",'M4 Caffeine &amp; Energy'!AJ461)</f>
        <v/>
      </c>
      <c r="J1985" s="34" t="inlineStr">
        <is>
          <t>Capture live promo to assess.</t>
        </is>
      </c>
    </row>
    <row r="1986" ht="28" customHeight="1">
      <c r="A1986" s="34" t="inlineStr">
        <is>
          <t>5-hour Energy</t>
        </is>
      </c>
      <c r="B1986" s="34" t="inlineStr">
        <is>
          <t>5-hour Energy Shot | Grape | 6 pack 57mL</t>
        </is>
      </c>
      <c r="C1986" s="34" t="inlineStr">
        <is>
          <t>4) Caffeine &amp; energy beverage</t>
        </is>
      </c>
      <c r="D1986" s="49">
        <f>IF('M4 Caffeine &amp; Energy'!F462="","",'M4 Caffeine &amp; Energy'!F462)</f>
        <v/>
      </c>
      <c r="E1986" s="52">
        <f>IF('M4 Caffeine &amp; Energy'!J462="","",'M4 Caffeine &amp; Energy'!J462)</f>
        <v/>
      </c>
      <c r="F1986" s="50">
        <f>IF('M4 Caffeine &amp; Energy'!K462="","",'M4 Caffeine &amp; Energy'!K462)</f>
        <v/>
      </c>
      <c r="G1986" s="49">
        <f>IF('M4 Caffeine &amp; Energy'!AM462="","",'M4 Caffeine &amp; Energy'!AM462)</f>
        <v/>
      </c>
      <c r="H1986" s="50">
        <f>IF('M4 Caffeine &amp; Energy'!N462="","",'M4 Caffeine &amp; Energy'!N462)</f>
        <v/>
      </c>
      <c r="I1986" s="34">
        <f>IF('M4 Caffeine &amp; Energy'!AJ462="","",'M4 Caffeine &amp; Energy'!AJ462)</f>
        <v/>
      </c>
      <c r="J1986" s="34" t="inlineStr">
        <is>
          <t>Capture live promo to assess.</t>
        </is>
      </c>
    </row>
    <row r="1987" ht="28" customHeight="1">
      <c r="A1987" s="34" t="inlineStr">
        <is>
          <t>5-hour Energy</t>
        </is>
      </c>
      <c r="B1987" s="34" t="inlineStr">
        <is>
          <t>5-hour Energy Shot | Grape | 12 pack 57mL</t>
        </is>
      </c>
      <c r="C1987" s="34" t="inlineStr">
        <is>
          <t>4) Caffeine &amp; energy beverage</t>
        </is>
      </c>
      <c r="D1987" s="49">
        <f>IF('M4 Caffeine &amp; Energy'!F463="","",'M4 Caffeine &amp; Energy'!F463)</f>
        <v/>
      </c>
      <c r="E1987" s="52">
        <f>IF('M4 Caffeine &amp; Energy'!J463="","",'M4 Caffeine &amp; Energy'!J463)</f>
        <v/>
      </c>
      <c r="F1987" s="50">
        <f>IF('M4 Caffeine &amp; Energy'!K463="","",'M4 Caffeine &amp; Energy'!K463)</f>
        <v/>
      </c>
      <c r="G1987" s="49">
        <f>IF('M4 Caffeine &amp; Energy'!AM463="","",'M4 Caffeine &amp; Energy'!AM463)</f>
        <v/>
      </c>
      <c r="H1987" s="50">
        <f>IF('M4 Caffeine &amp; Energy'!N463="","",'M4 Caffeine &amp; Energy'!N463)</f>
        <v/>
      </c>
      <c r="I1987" s="34">
        <f>IF('M4 Caffeine &amp; Energy'!AJ463="","",'M4 Caffeine &amp; Energy'!AJ463)</f>
        <v/>
      </c>
      <c r="J1987" s="34" t="inlineStr">
        <is>
          <t>Capture live promo to assess.</t>
        </is>
      </c>
    </row>
    <row r="1988" ht="28" customHeight="1">
      <c r="A1988" s="34" t="inlineStr">
        <is>
          <t>5-hour Energy</t>
        </is>
      </c>
      <c r="B1988" s="34" t="inlineStr">
        <is>
          <t>5-hour Energy Shot | Grape | 18 pack 57mL</t>
        </is>
      </c>
      <c r="C1988" s="34" t="inlineStr">
        <is>
          <t>4) Caffeine &amp; energy beverage</t>
        </is>
      </c>
      <c r="D1988" s="49">
        <f>IF('M4 Caffeine &amp; Energy'!F464="","",'M4 Caffeine &amp; Energy'!F464)</f>
        <v/>
      </c>
      <c r="E1988" s="52">
        <f>IF('M4 Caffeine &amp; Energy'!J464="","",'M4 Caffeine &amp; Energy'!J464)</f>
        <v/>
      </c>
      <c r="F1988" s="50">
        <f>IF('M4 Caffeine &amp; Energy'!K464="","",'M4 Caffeine &amp; Energy'!K464)</f>
        <v/>
      </c>
      <c r="G1988" s="49">
        <f>IF('M4 Caffeine &amp; Energy'!AM464="","",'M4 Caffeine &amp; Energy'!AM464)</f>
        <v/>
      </c>
      <c r="H1988" s="50">
        <f>IF('M4 Caffeine &amp; Energy'!N464="","",'M4 Caffeine &amp; Energy'!N464)</f>
        <v/>
      </c>
      <c r="I1988" s="34">
        <f>IF('M4 Caffeine &amp; Energy'!AJ464="","",'M4 Caffeine &amp; Energy'!AJ464)</f>
        <v/>
      </c>
      <c r="J1988" s="34" t="inlineStr">
        <is>
          <t>Capture live promo to assess.</t>
        </is>
      </c>
    </row>
    <row r="1989" ht="28" customHeight="1">
      <c r="A1989" s="34" t="inlineStr">
        <is>
          <t>5-hour Energy</t>
        </is>
      </c>
      <c r="B1989" s="34" t="inlineStr">
        <is>
          <t>5-hour Energy Shot | Grape | 24 pack 57mL</t>
        </is>
      </c>
      <c r="C1989" s="34" t="inlineStr">
        <is>
          <t>4) Caffeine &amp; energy beverage</t>
        </is>
      </c>
      <c r="D1989" s="49">
        <f>IF('M4 Caffeine &amp; Energy'!F465="","",'M4 Caffeine &amp; Energy'!F465)</f>
        <v/>
      </c>
      <c r="E1989" s="52">
        <f>IF('M4 Caffeine &amp; Energy'!J465="","",'M4 Caffeine &amp; Energy'!J465)</f>
        <v/>
      </c>
      <c r="F1989" s="50">
        <f>IF('M4 Caffeine &amp; Energy'!K465="","",'M4 Caffeine &amp; Energy'!K465)</f>
        <v/>
      </c>
      <c r="G1989" s="49">
        <f>IF('M4 Caffeine &amp; Energy'!AM465="","",'M4 Caffeine &amp; Energy'!AM465)</f>
        <v/>
      </c>
      <c r="H1989" s="50">
        <f>IF('M4 Caffeine &amp; Energy'!N465="","",'M4 Caffeine &amp; Energy'!N465)</f>
        <v/>
      </c>
      <c r="I1989" s="34">
        <f>IF('M4 Caffeine &amp; Energy'!AJ465="","",'M4 Caffeine &amp; Energy'!AJ465)</f>
        <v/>
      </c>
      <c r="J1989" s="34" t="inlineStr">
        <is>
          <t>Capture live promo to assess.</t>
        </is>
      </c>
    </row>
    <row r="1990" ht="28" customHeight="1">
      <c r="A1990" s="34" t="inlineStr">
        <is>
          <t>5-hour Energy</t>
        </is>
      </c>
      <c r="B1990" s="34" t="inlineStr">
        <is>
          <t>5-hour Energy Shot | Orange | 6 pack 57mL</t>
        </is>
      </c>
      <c r="C1990" s="34" t="inlineStr">
        <is>
          <t>4) Caffeine &amp; energy beverage</t>
        </is>
      </c>
      <c r="D1990" s="49">
        <f>IF('M4 Caffeine &amp; Energy'!F466="","",'M4 Caffeine &amp; Energy'!F466)</f>
        <v/>
      </c>
      <c r="E1990" s="52">
        <f>IF('M4 Caffeine &amp; Energy'!J466="","",'M4 Caffeine &amp; Energy'!J466)</f>
        <v/>
      </c>
      <c r="F1990" s="50">
        <f>IF('M4 Caffeine &amp; Energy'!K466="","",'M4 Caffeine &amp; Energy'!K466)</f>
        <v/>
      </c>
      <c r="G1990" s="49">
        <f>IF('M4 Caffeine &amp; Energy'!AM466="","",'M4 Caffeine &amp; Energy'!AM466)</f>
        <v/>
      </c>
      <c r="H1990" s="50">
        <f>IF('M4 Caffeine &amp; Energy'!N466="","",'M4 Caffeine &amp; Energy'!N466)</f>
        <v/>
      </c>
      <c r="I1990" s="34">
        <f>IF('M4 Caffeine &amp; Energy'!AJ466="","",'M4 Caffeine &amp; Energy'!AJ466)</f>
        <v/>
      </c>
      <c r="J1990" s="34" t="inlineStr">
        <is>
          <t>Capture live promo to assess.</t>
        </is>
      </c>
    </row>
    <row r="1991" ht="28" customHeight="1">
      <c r="A1991" s="34" t="inlineStr">
        <is>
          <t>5-hour Energy</t>
        </is>
      </c>
      <c r="B1991" s="34" t="inlineStr">
        <is>
          <t>5-hour Energy Shot | Orange | 12 pack 57mL</t>
        </is>
      </c>
      <c r="C1991" s="34" t="inlineStr">
        <is>
          <t>4) Caffeine &amp; energy beverage</t>
        </is>
      </c>
      <c r="D1991" s="49">
        <f>IF('M4 Caffeine &amp; Energy'!F467="","",'M4 Caffeine &amp; Energy'!F467)</f>
        <v/>
      </c>
      <c r="E1991" s="52">
        <f>IF('M4 Caffeine &amp; Energy'!J467="","",'M4 Caffeine &amp; Energy'!J467)</f>
        <v/>
      </c>
      <c r="F1991" s="50">
        <f>IF('M4 Caffeine &amp; Energy'!K467="","",'M4 Caffeine &amp; Energy'!K467)</f>
        <v/>
      </c>
      <c r="G1991" s="49">
        <f>IF('M4 Caffeine &amp; Energy'!AM467="","",'M4 Caffeine &amp; Energy'!AM467)</f>
        <v/>
      </c>
      <c r="H1991" s="50">
        <f>IF('M4 Caffeine &amp; Energy'!N467="","",'M4 Caffeine &amp; Energy'!N467)</f>
        <v/>
      </c>
      <c r="I1991" s="34">
        <f>IF('M4 Caffeine &amp; Energy'!AJ467="","",'M4 Caffeine &amp; Energy'!AJ467)</f>
        <v/>
      </c>
      <c r="J1991" s="34" t="inlineStr">
        <is>
          <t>Capture live promo to assess.</t>
        </is>
      </c>
    </row>
    <row r="1992" ht="28" customHeight="1">
      <c r="A1992" s="34" t="inlineStr">
        <is>
          <t>5-hour Energy</t>
        </is>
      </c>
      <c r="B1992" s="34" t="inlineStr">
        <is>
          <t>5-hour Energy Shot | Orange | 18 pack 57mL</t>
        </is>
      </c>
      <c r="C1992" s="34" t="inlineStr">
        <is>
          <t>4) Caffeine &amp; energy beverage</t>
        </is>
      </c>
      <c r="D1992" s="49">
        <f>IF('M4 Caffeine &amp; Energy'!F468="","",'M4 Caffeine &amp; Energy'!F468)</f>
        <v/>
      </c>
      <c r="E1992" s="52">
        <f>IF('M4 Caffeine &amp; Energy'!J468="","",'M4 Caffeine &amp; Energy'!J468)</f>
        <v/>
      </c>
      <c r="F1992" s="50">
        <f>IF('M4 Caffeine &amp; Energy'!K468="","",'M4 Caffeine &amp; Energy'!K468)</f>
        <v/>
      </c>
      <c r="G1992" s="49">
        <f>IF('M4 Caffeine &amp; Energy'!AM468="","",'M4 Caffeine &amp; Energy'!AM468)</f>
        <v/>
      </c>
      <c r="H1992" s="50">
        <f>IF('M4 Caffeine &amp; Energy'!N468="","",'M4 Caffeine &amp; Energy'!N468)</f>
        <v/>
      </c>
      <c r="I1992" s="34">
        <f>IF('M4 Caffeine &amp; Energy'!AJ468="","",'M4 Caffeine &amp; Energy'!AJ468)</f>
        <v/>
      </c>
      <c r="J1992" s="34" t="inlineStr">
        <is>
          <t>Capture live promo to assess.</t>
        </is>
      </c>
    </row>
    <row r="1993" ht="28" customHeight="1">
      <c r="A1993" s="34" t="inlineStr">
        <is>
          <t>5-hour Energy</t>
        </is>
      </c>
      <c r="B1993" s="34" t="inlineStr">
        <is>
          <t>5-hour Energy Shot | Orange | 24 pack 57mL</t>
        </is>
      </c>
      <c r="C1993" s="34" t="inlineStr">
        <is>
          <t>4) Caffeine &amp; energy beverage</t>
        </is>
      </c>
      <c r="D1993" s="49">
        <f>IF('M4 Caffeine &amp; Energy'!F469="","",'M4 Caffeine &amp; Energy'!F469)</f>
        <v/>
      </c>
      <c r="E1993" s="52">
        <f>IF('M4 Caffeine &amp; Energy'!J469="","",'M4 Caffeine &amp; Energy'!J469)</f>
        <v/>
      </c>
      <c r="F1993" s="50">
        <f>IF('M4 Caffeine &amp; Energy'!K469="","",'M4 Caffeine &amp; Energy'!K469)</f>
        <v/>
      </c>
      <c r="G1993" s="49">
        <f>IF('M4 Caffeine &amp; Energy'!AM469="","",'M4 Caffeine &amp; Energy'!AM469)</f>
        <v/>
      </c>
      <c r="H1993" s="50">
        <f>IF('M4 Caffeine &amp; Energy'!N469="","",'M4 Caffeine &amp; Energy'!N469)</f>
        <v/>
      </c>
      <c r="I1993" s="34">
        <f>IF('M4 Caffeine &amp; Energy'!AJ469="","",'M4 Caffeine &amp; Energy'!AJ469)</f>
        <v/>
      </c>
      <c r="J1993" s="34" t="inlineStr">
        <is>
          <t>Capture live promo to assess.</t>
        </is>
      </c>
    </row>
    <row r="1994" ht="28" customHeight="1">
      <c r="A1994" s="34" t="inlineStr">
        <is>
          <t>5-hour Energy</t>
        </is>
      </c>
      <c r="B1994" s="34" t="inlineStr">
        <is>
          <t>5-hour Energy Shot | Pomegranate | 6 pack 57mL</t>
        </is>
      </c>
      <c r="C1994" s="34" t="inlineStr">
        <is>
          <t>4) Caffeine &amp; energy beverage</t>
        </is>
      </c>
      <c r="D1994" s="49">
        <f>IF('M4 Caffeine &amp; Energy'!F470="","",'M4 Caffeine &amp; Energy'!F470)</f>
        <v/>
      </c>
      <c r="E1994" s="52">
        <f>IF('M4 Caffeine &amp; Energy'!J470="","",'M4 Caffeine &amp; Energy'!J470)</f>
        <v/>
      </c>
      <c r="F1994" s="50">
        <f>IF('M4 Caffeine &amp; Energy'!K470="","",'M4 Caffeine &amp; Energy'!K470)</f>
        <v/>
      </c>
      <c r="G1994" s="49">
        <f>IF('M4 Caffeine &amp; Energy'!AM470="","",'M4 Caffeine &amp; Energy'!AM470)</f>
        <v/>
      </c>
      <c r="H1994" s="50">
        <f>IF('M4 Caffeine &amp; Energy'!N470="","",'M4 Caffeine &amp; Energy'!N470)</f>
        <v/>
      </c>
      <c r="I1994" s="34">
        <f>IF('M4 Caffeine &amp; Energy'!AJ470="","",'M4 Caffeine &amp; Energy'!AJ470)</f>
        <v/>
      </c>
      <c r="J1994" s="34" t="inlineStr">
        <is>
          <t>Capture live promo to assess.</t>
        </is>
      </c>
    </row>
    <row r="1995" ht="28" customHeight="1">
      <c r="A1995" s="34" t="inlineStr">
        <is>
          <t>5-hour Energy</t>
        </is>
      </c>
      <c r="B1995" s="34" t="inlineStr">
        <is>
          <t>5-hour Energy Shot | Pomegranate | 12 pack 57mL</t>
        </is>
      </c>
      <c r="C1995" s="34" t="inlineStr">
        <is>
          <t>4) Caffeine &amp; energy beverage</t>
        </is>
      </c>
      <c r="D1995" s="49">
        <f>IF('M4 Caffeine &amp; Energy'!F471="","",'M4 Caffeine &amp; Energy'!F471)</f>
        <v/>
      </c>
      <c r="E1995" s="52">
        <f>IF('M4 Caffeine &amp; Energy'!J471="","",'M4 Caffeine &amp; Energy'!J471)</f>
        <v/>
      </c>
      <c r="F1995" s="50">
        <f>IF('M4 Caffeine &amp; Energy'!K471="","",'M4 Caffeine &amp; Energy'!K471)</f>
        <v/>
      </c>
      <c r="G1995" s="49">
        <f>IF('M4 Caffeine &amp; Energy'!AM471="","",'M4 Caffeine &amp; Energy'!AM471)</f>
        <v/>
      </c>
      <c r="H1995" s="50">
        <f>IF('M4 Caffeine &amp; Energy'!N471="","",'M4 Caffeine &amp; Energy'!N471)</f>
        <v/>
      </c>
      <c r="I1995" s="34">
        <f>IF('M4 Caffeine &amp; Energy'!AJ471="","",'M4 Caffeine &amp; Energy'!AJ471)</f>
        <v/>
      </c>
      <c r="J1995" s="34" t="inlineStr">
        <is>
          <t>Capture live promo to assess.</t>
        </is>
      </c>
    </row>
    <row r="1996" ht="28" customHeight="1">
      <c r="A1996" s="34" t="inlineStr">
        <is>
          <t>5-hour Energy</t>
        </is>
      </c>
      <c r="B1996" s="34" t="inlineStr">
        <is>
          <t>5-hour Energy Shot | Pomegranate | 18 pack 57mL</t>
        </is>
      </c>
      <c r="C1996" s="34" t="inlineStr">
        <is>
          <t>4) Caffeine &amp; energy beverage</t>
        </is>
      </c>
      <c r="D1996" s="49">
        <f>IF('M4 Caffeine &amp; Energy'!F472="","",'M4 Caffeine &amp; Energy'!F472)</f>
        <v/>
      </c>
      <c r="E1996" s="52">
        <f>IF('M4 Caffeine &amp; Energy'!J472="","",'M4 Caffeine &amp; Energy'!J472)</f>
        <v/>
      </c>
      <c r="F1996" s="50">
        <f>IF('M4 Caffeine &amp; Energy'!K472="","",'M4 Caffeine &amp; Energy'!K472)</f>
        <v/>
      </c>
      <c r="G1996" s="49">
        <f>IF('M4 Caffeine &amp; Energy'!AM472="","",'M4 Caffeine &amp; Energy'!AM472)</f>
        <v/>
      </c>
      <c r="H1996" s="50">
        <f>IF('M4 Caffeine &amp; Energy'!N472="","",'M4 Caffeine &amp; Energy'!N472)</f>
        <v/>
      </c>
      <c r="I1996" s="34">
        <f>IF('M4 Caffeine &amp; Energy'!AJ472="","",'M4 Caffeine &amp; Energy'!AJ472)</f>
        <v/>
      </c>
      <c r="J1996" s="34" t="inlineStr">
        <is>
          <t>Capture live promo to assess.</t>
        </is>
      </c>
    </row>
    <row r="1997" ht="28" customHeight="1">
      <c r="A1997" s="34" t="inlineStr">
        <is>
          <t>5-hour Energy</t>
        </is>
      </c>
      <c r="B1997" s="34" t="inlineStr">
        <is>
          <t>5-hour Energy Shot | Pomegranate | 24 pack 57mL</t>
        </is>
      </c>
      <c r="C1997" s="34" t="inlineStr">
        <is>
          <t>4) Caffeine &amp; energy beverage</t>
        </is>
      </c>
      <c r="D1997" s="49">
        <f>IF('M4 Caffeine &amp; Energy'!F473="","",'M4 Caffeine &amp; Energy'!F473)</f>
        <v/>
      </c>
      <c r="E1997" s="52">
        <f>IF('M4 Caffeine &amp; Energy'!J473="","",'M4 Caffeine &amp; Energy'!J473)</f>
        <v/>
      </c>
      <c r="F1997" s="50">
        <f>IF('M4 Caffeine &amp; Energy'!K473="","",'M4 Caffeine &amp; Energy'!K473)</f>
        <v/>
      </c>
      <c r="G1997" s="49">
        <f>IF('M4 Caffeine &amp; Energy'!AM473="","",'M4 Caffeine &amp; Energy'!AM473)</f>
        <v/>
      </c>
      <c r="H1997" s="50">
        <f>IF('M4 Caffeine &amp; Energy'!N473="","",'M4 Caffeine &amp; Energy'!N473)</f>
        <v/>
      </c>
      <c r="I1997" s="34">
        <f>IF('M4 Caffeine &amp; Energy'!AJ473="","",'M4 Caffeine &amp; Energy'!AJ473)</f>
        <v/>
      </c>
      <c r="J1997" s="34" t="inlineStr">
        <is>
          <t>Capture live promo to assess.</t>
        </is>
      </c>
    </row>
    <row r="1998" ht="28" customHeight="1">
      <c r="A1998" s="34" t="inlineStr">
        <is>
          <t>5-hour Energy</t>
        </is>
      </c>
      <c r="B1998" s="34" t="inlineStr">
        <is>
          <t>5-hour Energy Shot | Peach Mango | 6 pack 57mL</t>
        </is>
      </c>
      <c r="C1998" s="34" t="inlineStr">
        <is>
          <t>4) Caffeine &amp; energy beverage</t>
        </is>
      </c>
      <c r="D1998" s="49">
        <f>IF('M4 Caffeine &amp; Energy'!F474="","",'M4 Caffeine &amp; Energy'!F474)</f>
        <v/>
      </c>
      <c r="E1998" s="52">
        <f>IF('M4 Caffeine &amp; Energy'!J474="","",'M4 Caffeine &amp; Energy'!J474)</f>
        <v/>
      </c>
      <c r="F1998" s="50">
        <f>IF('M4 Caffeine &amp; Energy'!K474="","",'M4 Caffeine &amp; Energy'!K474)</f>
        <v/>
      </c>
      <c r="G1998" s="49">
        <f>IF('M4 Caffeine &amp; Energy'!AM474="","",'M4 Caffeine &amp; Energy'!AM474)</f>
        <v/>
      </c>
      <c r="H1998" s="50">
        <f>IF('M4 Caffeine &amp; Energy'!N474="","",'M4 Caffeine &amp; Energy'!N474)</f>
        <v/>
      </c>
      <c r="I1998" s="34">
        <f>IF('M4 Caffeine &amp; Energy'!AJ474="","",'M4 Caffeine &amp; Energy'!AJ474)</f>
        <v/>
      </c>
      <c r="J1998" s="34" t="inlineStr">
        <is>
          <t>Capture live promo to assess.</t>
        </is>
      </c>
    </row>
    <row r="1999" ht="28" customHeight="1">
      <c r="A1999" s="34" t="inlineStr">
        <is>
          <t>5-hour Energy</t>
        </is>
      </c>
      <c r="B1999" s="34" t="inlineStr">
        <is>
          <t>5-hour Energy Shot | Peach Mango | 12 pack 57mL</t>
        </is>
      </c>
      <c r="C1999" s="34" t="inlineStr">
        <is>
          <t>4) Caffeine &amp; energy beverage</t>
        </is>
      </c>
      <c r="D1999" s="49">
        <f>IF('M4 Caffeine &amp; Energy'!F475="","",'M4 Caffeine &amp; Energy'!F475)</f>
        <v/>
      </c>
      <c r="E1999" s="52">
        <f>IF('M4 Caffeine &amp; Energy'!J475="","",'M4 Caffeine &amp; Energy'!J475)</f>
        <v/>
      </c>
      <c r="F1999" s="50">
        <f>IF('M4 Caffeine &amp; Energy'!K475="","",'M4 Caffeine &amp; Energy'!K475)</f>
        <v/>
      </c>
      <c r="G1999" s="49">
        <f>IF('M4 Caffeine &amp; Energy'!AM475="","",'M4 Caffeine &amp; Energy'!AM475)</f>
        <v/>
      </c>
      <c r="H1999" s="50">
        <f>IF('M4 Caffeine &amp; Energy'!N475="","",'M4 Caffeine &amp; Energy'!N475)</f>
        <v/>
      </c>
      <c r="I1999" s="34">
        <f>IF('M4 Caffeine &amp; Energy'!AJ475="","",'M4 Caffeine &amp; Energy'!AJ475)</f>
        <v/>
      </c>
      <c r="J1999" s="34" t="inlineStr">
        <is>
          <t>Capture live promo to assess.</t>
        </is>
      </c>
    </row>
    <row r="2000" ht="28" customHeight="1">
      <c r="A2000" s="34" t="inlineStr">
        <is>
          <t>5-hour Energy</t>
        </is>
      </c>
      <c r="B2000" s="34" t="inlineStr">
        <is>
          <t>5-hour Energy Shot | Peach Mango | 18 pack 57mL</t>
        </is>
      </c>
      <c r="C2000" s="34" t="inlineStr">
        <is>
          <t>4) Caffeine &amp; energy beverage</t>
        </is>
      </c>
      <c r="D2000" s="49">
        <f>IF('M4 Caffeine &amp; Energy'!F476="","",'M4 Caffeine &amp; Energy'!F476)</f>
        <v/>
      </c>
      <c r="E2000" s="52">
        <f>IF('M4 Caffeine &amp; Energy'!J476="","",'M4 Caffeine &amp; Energy'!J476)</f>
        <v/>
      </c>
      <c r="F2000" s="50">
        <f>IF('M4 Caffeine &amp; Energy'!K476="","",'M4 Caffeine &amp; Energy'!K476)</f>
        <v/>
      </c>
      <c r="G2000" s="49">
        <f>IF('M4 Caffeine &amp; Energy'!AM476="","",'M4 Caffeine &amp; Energy'!AM476)</f>
        <v/>
      </c>
      <c r="H2000" s="50">
        <f>IF('M4 Caffeine &amp; Energy'!N476="","",'M4 Caffeine &amp; Energy'!N476)</f>
        <v/>
      </c>
      <c r="I2000" s="34">
        <f>IF('M4 Caffeine &amp; Energy'!AJ476="","",'M4 Caffeine &amp; Energy'!AJ476)</f>
        <v/>
      </c>
      <c r="J2000" s="34" t="inlineStr">
        <is>
          <t>Capture live promo to assess.</t>
        </is>
      </c>
    </row>
    <row r="2001" ht="28" customHeight="1">
      <c r="A2001" s="34" t="inlineStr">
        <is>
          <t>5-hour Energy</t>
        </is>
      </c>
      <c r="B2001" s="34" t="inlineStr">
        <is>
          <t>5-hour Energy Shot | Peach Mango | 24 pack 57mL</t>
        </is>
      </c>
      <c r="C2001" s="34" t="inlineStr">
        <is>
          <t>4) Caffeine &amp; energy beverage</t>
        </is>
      </c>
      <c r="D2001" s="49">
        <f>IF('M4 Caffeine &amp; Energy'!F477="","",'M4 Caffeine &amp; Energy'!F477)</f>
        <v/>
      </c>
      <c r="E2001" s="52">
        <f>IF('M4 Caffeine &amp; Energy'!J477="","",'M4 Caffeine &amp; Energy'!J477)</f>
        <v/>
      </c>
      <c r="F2001" s="50">
        <f>IF('M4 Caffeine &amp; Energy'!K477="","",'M4 Caffeine &amp; Energy'!K477)</f>
        <v/>
      </c>
      <c r="G2001" s="49">
        <f>IF('M4 Caffeine &amp; Energy'!AM477="","",'M4 Caffeine &amp; Energy'!AM477)</f>
        <v/>
      </c>
      <c r="H2001" s="50">
        <f>IF('M4 Caffeine &amp; Energy'!N477="","",'M4 Caffeine &amp; Energy'!N477)</f>
        <v/>
      </c>
      <c r="I2001" s="34">
        <f>IF('M4 Caffeine &amp; Energy'!AJ477="","",'M4 Caffeine &amp; Energy'!AJ477)</f>
        <v/>
      </c>
      <c r="J2001" s="34" t="inlineStr">
        <is>
          <t>Capture live promo to assess.</t>
        </is>
      </c>
    </row>
    <row r="2002" ht="28" customHeight="1">
      <c r="A2002" s="34" t="inlineStr">
        <is>
          <t>5-hour Energy</t>
        </is>
      </c>
      <c r="B2002" s="34" t="inlineStr">
        <is>
          <t>5-hour Energy Shot | Extra Strength Berry | 6 pack 57mL</t>
        </is>
      </c>
      <c r="C2002" s="34" t="inlineStr">
        <is>
          <t>4) Caffeine &amp; energy beverage</t>
        </is>
      </c>
      <c r="D2002" s="49">
        <f>IF('M4 Caffeine &amp; Energy'!F478="","",'M4 Caffeine &amp; Energy'!F478)</f>
        <v/>
      </c>
      <c r="E2002" s="52">
        <f>IF('M4 Caffeine &amp; Energy'!J478="","",'M4 Caffeine &amp; Energy'!J478)</f>
        <v/>
      </c>
      <c r="F2002" s="50">
        <f>IF('M4 Caffeine &amp; Energy'!K478="","",'M4 Caffeine &amp; Energy'!K478)</f>
        <v/>
      </c>
      <c r="G2002" s="49">
        <f>IF('M4 Caffeine &amp; Energy'!AM478="","",'M4 Caffeine &amp; Energy'!AM478)</f>
        <v/>
      </c>
      <c r="H2002" s="50">
        <f>IF('M4 Caffeine &amp; Energy'!N478="","",'M4 Caffeine &amp; Energy'!N478)</f>
        <v/>
      </c>
      <c r="I2002" s="34">
        <f>IF('M4 Caffeine &amp; Energy'!AJ478="","",'M4 Caffeine &amp; Energy'!AJ478)</f>
        <v/>
      </c>
      <c r="J2002" s="34" t="inlineStr">
        <is>
          <t>Capture live promo to assess.</t>
        </is>
      </c>
    </row>
    <row r="2003" ht="28" customHeight="1">
      <c r="A2003" s="34" t="inlineStr">
        <is>
          <t>5-hour Energy</t>
        </is>
      </c>
      <c r="B2003" s="34" t="inlineStr">
        <is>
          <t>5-hour Energy Shot | Extra Strength Berry | 12 pack 57mL</t>
        </is>
      </c>
      <c r="C2003" s="34" t="inlineStr">
        <is>
          <t>4) Caffeine &amp; energy beverage</t>
        </is>
      </c>
      <c r="D2003" s="49">
        <f>IF('M4 Caffeine &amp; Energy'!F479="","",'M4 Caffeine &amp; Energy'!F479)</f>
        <v/>
      </c>
      <c r="E2003" s="52">
        <f>IF('M4 Caffeine &amp; Energy'!J479="","",'M4 Caffeine &amp; Energy'!J479)</f>
        <v/>
      </c>
      <c r="F2003" s="50">
        <f>IF('M4 Caffeine &amp; Energy'!K479="","",'M4 Caffeine &amp; Energy'!K479)</f>
        <v/>
      </c>
      <c r="G2003" s="49">
        <f>IF('M4 Caffeine &amp; Energy'!AM479="","",'M4 Caffeine &amp; Energy'!AM479)</f>
        <v/>
      </c>
      <c r="H2003" s="50">
        <f>IF('M4 Caffeine &amp; Energy'!N479="","",'M4 Caffeine &amp; Energy'!N479)</f>
        <v/>
      </c>
      <c r="I2003" s="34">
        <f>IF('M4 Caffeine &amp; Energy'!AJ479="","",'M4 Caffeine &amp; Energy'!AJ479)</f>
        <v/>
      </c>
      <c r="J2003" s="34" t="inlineStr">
        <is>
          <t>Capture live promo to assess.</t>
        </is>
      </c>
    </row>
    <row r="2004" ht="28" customHeight="1">
      <c r="A2004" s="34" t="inlineStr">
        <is>
          <t>5-hour Energy</t>
        </is>
      </c>
      <c r="B2004" s="34" t="inlineStr">
        <is>
          <t>5-hour Energy Shot | Extra Strength Berry | 18 pack 57mL</t>
        </is>
      </c>
      <c r="C2004" s="34" t="inlineStr">
        <is>
          <t>4) Caffeine &amp; energy beverage</t>
        </is>
      </c>
      <c r="D2004" s="49">
        <f>IF('M4 Caffeine &amp; Energy'!F480="","",'M4 Caffeine &amp; Energy'!F480)</f>
        <v/>
      </c>
      <c r="E2004" s="52">
        <f>IF('M4 Caffeine &amp; Energy'!J480="","",'M4 Caffeine &amp; Energy'!J480)</f>
        <v/>
      </c>
      <c r="F2004" s="50">
        <f>IF('M4 Caffeine &amp; Energy'!K480="","",'M4 Caffeine &amp; Energy'!K480)</f>
        <v/>
      </c>
      <c r="G2004" s="49">
        <f>IF('M4 Caffeine &amp; Energy'!AM480="","",'M4 Caffeine &amp; Energy'!AM480)</f>
        <v/>
      </c>
      <c r="H2004" s="50">
        <f>IF('M4 Caffeine &amp; Energy'!N480="","",'M4 Caffeine &amp; Energy'!N480)</f>
        <v/>
      </c>
      <c r="I2004" s="34">
        <f>IF('M4 Caffeine &amp; Energy'!AJ480="","",'M4 Caffeine &amp; Energy'!AJ480)</f>
        <v/>
      </c>
      <c r="J2004" s="34" t="inlineStr">
        <is>
          <t>Capture live promo to assess.</t>
        </is>
      </c>
    </row>
    <row r="2005" ht="28" customHeight="1">
      <c r="A2005" s="34" t="inlineStr">
        <is>
          <t>5-hour Energy</t>
        </is>
      </c>
      <c r="B2005" s="34" t="inlineStr">
        <is>
          <t>5-hour Energy Shot | Extra Strength Berry | 24 pack 57mL</t>
        </is>
      </c>
      <c r="C2005" s="34" t="inlineStr">
        <is>
          <t>4) Caffeine &amp; energy beverage</t>
        </is>
      </c>
      <c r="D2005" s="49">
        <f>IF('M4 Caffeine &amp; Energy'!F481="","",'M4 Caffeine &amp; Energy'!F481)</f>
        <v/>
      </c>
      <c r="E2005" s="52">
        <f>IF('M4 Caffeine &amp; Energy'!J481="","",'M4 Caffeine &amp; Energy'!J481)</f>
        <v/>
      </c>
      <c r="F2005" s="50">
        <f>IF('M4 Caffeine &amp; Energy'!K481="","",'M4 Caffeine &amp; Energy'!K481)</f>
        <v/>
      </c>
      <c r="G2005" s="49">
        <f>IF('M4 Caffeine &amp; Energy'!AM481="","",'M4 Caffeine &amp; Energy'!AM481)</f>
        <v/>
      </c>
      <c r="H2005" s="50">
        <f>IF('M4 Caffeine &amp; Energy'!N481="","",'M4 Caffeine &amp; Energy'!N481)</f>
        <v/>
      </c>
      <c r="I2005" s="34">
        <f>IF('M4 Caffeine &amp; Energy'!AJ481="","",'M4 Caffeine &amp; Energy'!AJ481)</f>
        <v/>
      </c>
      <c r="J2005" s="34" t="inlineStr">
        <is>
          <t>Capture live promo to assess.</t>
        </is>
      </c>
    </row>
    <row r="2006" ht="28" customHeight="1">
      <c r="A2006" s="34" t="inlineStr">
        <is>
          <t>Monster</t>
        </is>
      </c>
      <c r="B2006" s="34" t="inlineStr">
        <is>
          <t>Monster Java | Mean Bean | single 444mL</t>
        </is>
      </c>
      <c r="C2006" s="34" t="inlineStr">
        <is>
          <t>4) Caffeine &amp; energy beverage</t>
        </is>
      </c>
      <c r="D2006" s="49">
        <f>IF('M4 Caffeine &amp; Energy'!F482="","",'M4 Caffeine &amp; Energy'!F482)</f>
        <v/>
      </c>
      <c r="E2006" s="52">
        <f>IF('M4 Caffeine &amp; Energy'!J482="","",'M4 Caffeine &amp; Energy'!J482)</f>
        <v/>
      </c>
      <c r="F2006" s="50">
        <f>IF('M4 Caffeine &amp; Energy'!K482="","",'M4 Caffeine &amp; Energy'!K482)</f>
        <v/>
      </c>
      <c r="G2006" s="49">
        <f>IF('M4 Caffeine &amp; Energy'!AM482="","",'M4 Caffeine &amp; Energy'!AM482)</f>
        <v/>
      </c>
      <c r="H2006" s="50">
        <f>IF('M4 Caffeine &amp; Energy'!N482="","",'M4 Caffeine &amp; Energy'!N482)</f>
        <v/>
      </c>
      <c r="I2006" s="34">
        <f>IF('M4 Caffeine &amp; Energy'!AJ482="","",'M4 Caffeine &amp; Energy'!AJ482)</f>
        <v/>
      </c>
      <c r="J2006" s="34" t="inlineStr">
        <is>
          <t>Pack size value play; occasional multipack promos.</t>
        </is>
      </c>
    </row>
    <row r="2007" ht="28" customHeight="1">
      <c r="A2007" s="34" t="inlineStr">
        <is>
          <t>Monster</t>
        </is>
      </c>
      <c r="B2007" s="34" t="inlineStr">
        <is>
          <t>Monster Java | Mean Bean | 8 pack 444mL</t>
        </is>
      </c>
      <c r="C2007" s="34" t="inlineStr">
        <is>
          <t>4) Caffeine &amp; energy beverage</t>
        </is>
      </c>
      <c r="D2007" s="49">
        <f>IF('M4 Caffeine &amp; Energy'!F483="","",'M4 Caffeine &amp; Energy'!F483)</f>
        <v/>
      </c>
      <c r="E2007" s="52">
        <f>IF('M4 Caffeine &amp; Energy'!J483="","",'M4 Caffeine &amp; Energy'!J483)</f>
        <v/>
      </c>
      <c r="F2007" s="50">
        <f>IF('M4 Caffeine &amp; Energy'!K483="","",'M4 Caffeine &amp; Energy'!K483)</f>
        <v/>
      </c>
      <c r="G2007" s="49">
        <f>IF('M4 Caffeine &amp; Energy'!AM483="","",'M4 Caffeine &amp; Energy'!AM483)</f>
        <v/>
      </c>
      <c r="H2007" s="50">
        <f>IF('M4 Caffeine &amp; Energy'!N483="","",'M4 Caffeine &amp; Energy'!N483)</f>
        <v/>
      </c>
      <c r="I2007" s="34">
        <f>IF('M4 Caffeine &amp; Energy'!AJ483="","",'M4 Caffeine &amp; Energy'!AJ483)</f>
        <v/>
      </c>
      <c r="J2007" s="34" t="inlineStr">
        <is>
          <t>Pack size value play; occasional multipack promos.</t>
        </is>
      </c>
    </row>
    <row r="2008" ht="28" customHeight="1">
      <c r="A2008" s="34" t="inlineStr">
        <is>
          <t>Monster</t>
        </is>
      </c>
      <c r="B2008" s="34" t="inlineStr">
        <is>
          <t>Monster Java | Mean Bean | 12 pack 444mL</t>
        </is>
      </c>
      <c r="C2008" s="34" t="inlineStr">
        <is>
          <t>4) Caffeine &amp; energy beverage</t>
        </is>
      </c>
      <c r="D2008" s="49">
        <f>IF('M4 Caffeine &amp; Energy'!F484="","",'M4 Caffeine &amp; Energy'!F484)</f>
        <v/>
      </c>
      <c r="E2008" s="52">
        <f>IF('M4 Caffeine &amp; Energy'!J484="","",'M4 Caffeine &amp; Energy'!J484)</f>
        <v/>
      </c>
      <c r="F2008" s="50">
        <f>IF('M4 Caffeine &amp; Energy'!K484="","",'M4 Caffeine &amp; Energy'!K484)</f>
        <v/>
      </c>
      <c r="G2008" s="49">
        <f>IF('M4 Caffeine &amp; Energy'!AM484="","",'M4 Caffeine &amp; Energy'!AM484)</f>
        <v/>
      </c>
      <c r="H2008" s="50">
        <f>IF('M4 Caffeine &amp; Energy'!N484="","",'M4 Caffeine &amp; Energy'!N484)</f>
        <v/>
      </c>
      <c r="I2008" s="34">
        <f>IF('M4 Caffeine &amp; Energy'!AJ484="","",'M4 Caffeine &amp; Energy'!AJ484)</f>
        <v/>
      </c>
      <c r="J2008" s="34" t="inlineStr">
        <is>
          <t>Pack size value play; occasional multipack promos.</t>
        </is>
      </c>
    </row>
    <row r="2009" ht="28" customHeight="1">
      <c r="A2009" s="34" t="inlineStr">
        <is>
          <t>Monster</t>
        </is>
      </c>
      <c r="B2009" s="34" t="inlineStr">
        <is>
          <t>Monster Java | Mean Bean | 18 pack 444mL</t>
        </is>
      </c>
      <c r="C2009" s="34" t="inlineStr">
        <is>
          <t>4) Caffeine &amp; energy beverage</t>
        </is>
      </c>
      <c r="D2009" s="49">
        <f>IF('M4 Caffeine &amp; Energy'!F485="","",'M4 Caffeine &amp; Energy'!F485)</f>
        <v/>
      </c>
      <c r="E2009" s="52">
        <f>IF('M4 Caffeine &amp; Energy'!J485="","",'M4 Caffeine &amp; Energy'!J485)</f>
        <v/>
      </c>
      <c r="F2009" s="50">
        <f>IF('M4 Caffeine &amp; Energy'!K485="","",'M4 Caffeine &amp; Energy'!K485)</f>
        <v/>
      </c>
      <c r="G2009" s="49">
        <f>IF('M4 Caffeine &amp; Energy'!AM485="","",'M4 Caffeine &amp; Energy'!AM485)</f>
        <v/>
      </c>
      <c r="H2009" s="50">
        <f>IF('M4 Caffeine &amp; Energy'!N485="","",'M4 Caffeine &amp; Energy'!N485)</f>
        <v/>
      </c>
      <c r="I2009" s="34">
        <f>IF('M4 Caffeine &amp; Energy'!AJ485="","",'M4 Caffeine &amp; Energy'!AJ485)</f>
        <v/>
      </c>
      <c r="J2009" s="34" t="inlineStr">
        <is>
          <t>Pack size value play; occasional multipack promos.</t>
        </is>
      </c>
    </row>
    <row r="2010" ht="28" customHeight="1">
      <c r="A2010" s="34" t="inlineStr">
        <is>
          <t>Monster</t>
        </is>
      </c>
      <c r="B2010" s="34" t="inlineStr">
        <is>
          <t>Monster Java | Mean Bean | 24 pack 444mL</t>
        </is>
      </c>
      <c r="C2010" s="34" t="inlineStr">
        <is>
          <t>4) Caffeine &amp; energy beverage</t>
        </is>
      </c>
      <c r="D2010" s="49">
        <f>IF('M4 Caffeine &amp; Energy'!F486="","",'M4 Caffeine &amp; Energy'!F486)</f>
        <v/>
      </c>
      <c r="E2010" s="52">
        <f>IF('M4 Caffeine &amp; Energy'!J486="","",'M4 Caffeine &amp; Energy'!J486)</f>
        <v/>
      </c>
      <c r="F2010" s="50">
        <f>IF('M4 Caffeine &amp; Energy'!K486="","",'M4 Caffeine &amp; Energy'!K486)</f>
        <v/>
      </c>
      <c r="G2010" s="49">
        <f>IF('M4 Caffeine &amp; Energy'!AM486="","",'M4 Caffeine &amp; Energy'!AM486)</f>
        <v/>
      </c>
      <c r="H2010" s="50">
        <f>IF('M4 Caffeine &amp; Energy'!N486="","",'M4 Caffeine &amp; Energy'!N486)</f>
        <v/>
      </c>
      <c r="I2010" s="34">
        <f>IF('M4 Caffeine &amp; Energy'!AJ486="","",'M4 Caffeine &amp; Energy'!AJ486)</f>
        <v/>
      </c>
      <c r="J2010" s="34" t="inlineStr">
        <is>
          <t>Pack size value play; occasional multipack promos.</t>
        </is>
      </c>
    </row>
    <row r="2011" ht="28" customHeight="1">
      <c r="A2011" s="34" t="inlineStr">
        <is>
          <t>Monster</t>
        </is>
      </c>
      <c r="B2011" s="34" t="inlineStr">
        <is>
          <t>Monster Java | Loca Moca | single 444mL</t>
        </is>
      </c>
      <c r="C2011" s="34" t="inlineStr">
        <is>
          <t>4) Caffeine &amp; energy beverage</t>
        </is>
      </c>
      <c r="D2011" s="49">
        <f>IF('M4 Caffeine &amp; Energy'!F487="","",'M4 Caffeine &amp; Energy'!F487)</f>
        <v/>
      </c>
      <c r="E2011" s="52">
        <f>IF('M4 Caffeine &amp; Energy'!J487="","",'M4 Caffeine &amp; Energy'!J487)</f>
        <v/>
      </c>
      <c r="F2011" s="50">
        <f>IF('M4 Caffeine &amp; Energy'!K487="","",'M4 Caffeine &amp; Energy'!K487)</f>
        <v/>
      </c>
      <c r="G2011" s="49">
        <f>IF('M4 Caffeine &amp; Energy'!AM487="","",'M4 Caffeine &amp; Energy'!AM487)</f>
        <v/>
      </c>
      <c r="H2011" s="50">
        <f>IF('M4 Caffeine &amp; Energy'!N487="","",'M4 Caffeine &amp; Energy'!N487)</f>
        <v/>
      </c>
      <c r="I2011" s="34">
        <f>IF('M4 Caffeine &amp; Energy'!AJ487="","",'M4 Caffeine &amp; Energy'!AJ487)</f>
        <v/>
      </c>
      <c r="J2011" s="34" t="inlineStr">
        <is>
          <t>Pack size value play; occasional multipack promos.</t>
        </is>
      </c>
    </row>
    <row r="2012" ht="28" customHeight="1">
      <c r="A2012" s="34" t="inlineStr">
        <is>
          <t>Monster</t>
        </is>
      </c>
      <c r="B2012" s="34" t="inlineStr">
        <is>
          <t>Monster Java | Loca Moca | 8 pack 444mL</t>
        </is>
      </c>
      <c r="C2012" s="34" t="inlineStr">
        <is>
          <t>4) Caffeine &amp; energy beverage</t>
        </is>
      </c>
      <c r="D2012" s="49">
        <f>IF('M4 Caffeine &amp; Energy'!F488="","",'M4 Caffeine &amp; Energy'!F488)</f>
        <v/>
      </c>
      <c r="E2012" s="52">
        <f>IF('M4 Caffeine &amp; Energy'!J488="","",'M4 Caffeine &amp; Energy'!J488)</f>
        <v/>
      </c>
      <c r="F2012" s="50">
        <f>IF('M4 Caffeine &amp; Energy'!K488="","",'M4 Caffeine &amp; Energy'!K488)</f>
        <v/>
      </c>
      <c r="G2012" s="49">
        <f>IF('M4 Caffeine &amp; Energy'!AM488="","",'M4 Caffeine &amp; Energy'!AM488)</f>
        <v/>
      </c>
      <c r="H2012" s="50">
        <f>IF('M4 Caffeine &amp; Energy'!N488="","",'M4 Caffeine &amp; Energy'!N488)</f>
        <v/>
      </c>
      <c r="I2012" s="34">
        <f>IF('M4 Caffeine &amp; Energy'!AJ488="","",'M4 Caffeine &amp; Energy'!AJ488)</f>
        <v/>
      </c>
      <c r="J2012" s="34" t="inlineStr">
        <is>
          <t>Pack size value play; occasional multipack promos.</t>
        </is>
      </c>
    </row>
    <row r="2013" ht="28" customHeight="1">
      <c r="A2013" s="34" t="inlineStr">
        <is>
          <t>Monster</t>
        </is>
      </c>
      <c r="B2013" s="34" t="inlineStr">
        <is>
          <t>Monster Java | Loca Moca | 12 pack 444mL</t>
        </is>
      </c>
      <c r="C2013" s="34" t="inlineStr">
        <is>
          <t>4) Caffeine &amp; energy beverage</t>
        </is>
      </c>
      <c r="D2013" s="49">
        <f>IF('M4 Caffeine &amp; Energy'!F489="","",'M4 Caffeine &amp; Energy'!F489)</f>
        <v/>
      </c>
      <c r="E2013" s="52">
        <f>IF('M4 Caffeine &amp; Energy'!J489="","",'M4 Caffeine &amp; Energy'!J489)</f>
        <v/>
      </c>
      <c r="F2013" s="50">
        <f>IF('M4 Caffeine &amp; Energy'!K489="","",'M4 Caffeine &amp; Energy'!K489)</f>
        <v/>
      </c>
      <c r="G2013" s="49">
        <f>IF('M4 Caffeine &amp; Energy'!AM489="","",'M4 Caffeine &amp; Energy'!AM489)</f>
        <v/>
      </c>
      <c r="H2013" s="50">
        <f>IF('M4 Caffeine &amp; Energy'!N489="","",'M4 Caffeine &amp; Energy'!N489)</f>
        <v/>
      </c>
      <c r="I2013" s="34">
        <f>IF('M4 Caffeine &amp; Energy'!AJ489="","",'M4 Caffeine &amp; Energy'!AJ489)</f>
        <v/>
      </c>
      <c r="J2013" s="34" t="inlineStr">
        <is>
          <t>Pack size value play; occasional multipack promos.</t>
        </is>
      </c>
    </row>
    <row r="2014" ht="28" customHeight="1">
      <c r="A2014" s="34" t="inlineStr">
        <is>
          <t>Monster</t>
        </is>
      </c>
      <c r="B2014" s="34" t="inlineStr">
        <is>
          <t>Monster Java | Loca Moca | 18 pack 444mL</t>
        </is>
      </c>
      <c r="C2014" s="34" t="inlineStr">
        <is>
          <t>4) Caffeine &amp; energy beverage</t>
        </is>
      </c>
      <c r="D2014" s="49">
        <f>IF('M4 Caffeine &amp; Energy'!F490="","",'M4 Caffeine &amp; Energy'!F490)</f>
        <v/>
      </c>
      <c r="E2014" s="52">
        <f>IF('M4 Caffeine &amp; Energy'!J490="","",'M4 Caffeine &amp; Energy'!J490)</f>
        <v/>
      </c>
      <c r="F2014" s="50">
        <f>IF('M4 Caffeine &amp; Energy'!K490="","",'M4 Caffeine &amp; Energy'!K490)</f>
        <v/>
      </c>
      <c r="G2014" s="49">
        <f>IF('M4 Caffeine &amp; Energy'!AM490="","",'M4 Caffeine &amp; Energy'!AM490)</f>
        <v/>
      </c>
      <c r="H2014" s="50">
        <f>IF('M4 Caffeine &amp; Energy'!N490="","",'M4 Caffeine &amp; Energy'!N490)</f>
        <v/>
      </c>
      <c r="I2014" s="34">
        <f>IF('M4 Caffeine &amp; Energy'!AJ490="","",'M4 Caffeine &amp; Energy'!AJ490)</f>
        <v/>
      </c>
      <c r="J2014" s="34" t="inlineStr">
        <is>
          <t>Pack size value play; occasional multipack promos.</t>
        </is>
      </c>
    </row>
    <row r="2015" ht="28" customHeight="1">
      <c r="A2015" s="34" t="inlineStr">
        <is>
          <t>Monster</t>
        </is>
      </c>
      <c r="B2015" s="34" t="inlineStr">
        <is>
          <t>Monster Java | Loca Moca | 24 pack 444mL</t>
        </is>
      </c>
      <c r="C2015" s="34" t="inlineStr">
        <is>
          <t>4) Caffeine &amp; energy beverage</t>
        </is>
      </c>
      <c r="D2015" s="49">
        <f>IF('M4 Caffeine &amp; Energy'!F491="","",'M4 Caffeine &amp; Energy'!F491)</f>
        <v/>
      </c>
      <c r="E2015" s="52">
        <f>IF('M4 Caffeine &amp; Energy'!J491="","",'M4 Caffeine &amp; Energy'!J491)</f>
        <v/>
      </c>
      <c r="F2015" s="50">
        <f>IF('M4 Caffeine &amp; Energy'!K491="","",'M4 Caffeine &amp; Energy'!K491)</f>
        <v/>
      </c>
      <c r="G2015" s="49">
        <f>IF('M4 Caffeine &amp; Energy'!AM491="","",'M4 Caffeine &amp; Energy'!AM491)</f>
        <v/>
      </c>
      <c r="H2015" s="50">
        <f>IF('M4 Caffeine &amp; Energy'!N491="","",'M4 Caffeine &amp; Energy'!N491)</f>
        <v/>
      </c>
      <c r="I2015" s="34">
        <f>IF('M4 Caffeine &amp; Energy'!AJ491="","",'M4 Caffeine &amp; Energy'!AJ491)</f>
        <v/>
      </c>
      <c r="J2015" s="34" t="inlineStr">
        <is>
          <t>Pack size value play; occasional multipack promos.</t>
        </is>
      </c>
    </row>
    <row r="2016" ht="28" customHeight="1">
      <c r="A2016" s="34" t="inlineStr">
        <is>
          <t>Monster</t>
        </is>
      </c>
      <c r="B2016" s="34" t="inlineStr">
        <is>
          <t>Monster Java | Salted Caramel | single 444mL</t>
        </is>
      </c>
      <c r="C2016" s="34" t="inlineStr">
        <is>
          <t>4) Caffeine &amp; energy beverage</t>
        </is>
      </c>
      <c r="D2016" s="49">
        <f>IF('M4 Caffeine &amp; Energy'!F492="","",'M4 Caffeine &amp; Energy'!F492)</f>
        <v/>
      </c>
      <c r="E2016" s="52">
        <f>IF('M4 Caffeine &amp; Energy'!J492="","",'M4 Caffeine &amp; Energy'!J492)</f>
        <v/>
      </c>
      <c r="F2016" s="50">
        <f>IF('M4 Caffeine &amp; Energy'!K492="","",'M4 Caffeine &amp; Energy'!K492)</f>
        <v/>
      </c>
      <c r="G2016" s="49">
        <f>IF('M4 Caffeine &amp; Energy'!AM492="","",'M4 Caffeine &amp; Energy'!AM492)</f>
        <v/>
      </c>
      <c r="H2016" s="50">
        <f>IF('M4 Caffeine &amp; Energy'!N492="","",'M4 Caffeine &amp; Energy'!N492)</f>
        <v/>
      </c>
      <c r="I2016" s="34">
        <f>IF('M4 Caffeine &amp; Energy'!AJ492="","",'M4 Caffeine &amp; Energy'!AJ492)</f>
        <v/>
      </c>
      <c r="J2016" s="34" t="inlineStr">
        <is>
          <t>Pack size value play; occasional multipack promos.</t>
        </is>
      </c>
    </row>
    <row r="2017" ht="28" customHeight="1">
      <c r="A2017" s="34" t="inlineStr">
        <is>
          <t>Monster</t>
        </is>
      </c>
      <c r="B2017" s="34" t="inlineStr">
        <is>
          <t>Monster Java | Salted Caramel | 8 pack 444mL</t>
        </is>
      </c>
      <c r="C2017" s="34" t="inlineStr">
        <is>
          <t>4) Caffeine &amp; energy beverage</t>
        </is>
      </c>
      <c r="D2017" s="49">
        <f>IF('M4 Caffeine &amp; Energy'!F493="","",'M4 Caffeine &amp; Energy'!F493)</f>
        <v/>
      </c>
      <c r="E2017" s="52">
        <f>IF('M4 Caffeine &amp; Energy'!J493="","",'M4 Caffeine &amp; Energy'!J493)</f>
        <v/>
      </c>
      <c r="F2017" s="50">
        <f>IF('M4 Caffeine &amp; Energy'!K493="","",'M4 Caffeine &amp; Energy'!K493)</f>
        <v/>
      </c>
      <c r="G2017" s="49">
        <f>IF('M4 Caffeine &amp; Energy'!AM493="","",'M4 Caffeine &amp; Energy'!AM493)</f>
        <v/>
      </c>
      <c r="H2017" s="50">
        <f>IF('M4 Caffeine &amp; Energy'!N493="","",'M4 Caffeine &amp; Energy'!N493)</f>
        <v/>
      </c>
      <c r="I2017" s="34">
        <f>IF('M4 Caffeine &amp; Energy'!AJ493="","",'M4 Caffeine &amp; Energy'!AJ493)</f>
        <v/>
      </c>
      <c r="J2017" s="34" t="inlineStr">
        <is>
          <t>Pack size value play; occasional multipack promos.</t>
        </is>
      </c>
    </row>
    <row r="2018" ht="28" customHeight="1">
      <c r="A2018" s="34" t="inlineStr">
        <is>
          <t>Monster</t>
        </is>
      </c>
      <c r="B2018" s="34" t="inlineStr">
        <is>
          <t>Monster Java | Salted Caramel | 12 pack 444mL</t>
        </is>
      </c>
      <c r="C2018" s="34" t="inlineStr">
        <is>
          <t>4) Caffeine &amp; energy beverage</t>
        </is>
      </c>
      <c r="D2018" s="49">
        <f>IF('M4 Caffeine &amp; Energy'!F494="","",'M4 Caffeine &amp; Energy'!F494)</f>
        <v/>
      </c>
      <c r="E2018" s="52">
        <f>IF('M4 Caffeine &amp; Energy'!J494="","",'M4 Caffeine &amp; Energy'!J494)</f>
        <v/>
      </c>
      <c r="F2018" s="50">
        <f>IF('M4 Caffeine &amp; Energy'!K494="","",'M4 Caffeine &amp; Energy'!K494)</f>
        <v/>
      </c>
      <c r="G2018" s="49">
        <f>IF('M4 Caffeine &amp; Energy'!AM494="","",'M4 Caffeine &amp; Energy'!AM494)</f>
        <v/>
      </c>
      <c r="H2018" s="50">
        <f>IF('M4 Caffeine &amp; Energy'!N494="","",'M4 Caffeine &amp; Energy'!N494)</f>
        <v/>
      </c>
      <c r="I2018" s="34">
        <f>IF('M4 Caffeine &amp; Energy'!AJ494="","",'M4 Caffeine &amp; Energy'!AJ494)</f>
        <v/>
      </c>
      <c r="J2018" s="34" t="inlineStr">
        <is>
          <t>Pack size value play; occasional multipack promos.</t>
        </is>
      </c>
    </row>
    <row r="2019" ht="28" customHeight="1">
      <c r="A2019" s="34" t="inlineStr">
        <is>
          <t>Monster</t>
        </is>
      </c>
      <c r="B2019" s="34" t="inlineStr">
        <is>
          <t>Monster Java | Salted Caramel | 18 pack 444mL</t>
        </is>
      </c>
      <c r="C2019" s="34" t="inlineStr">
        <is>
          <t>4) Caffeine &amp; energy beverage</t>
        </is>
      </c>
      <c r="D2019" s="49">
        <f>IF('M4 Caffeine &amp; Energy'!F495="","",'M4 Caffeine &amp; Energy'!F495)</f>
        <v/>
      </c>
      <c r="E2019" s="52">
        <f>IF('M4 Caffeine &amp; Energy'!J495="","",'M4 Caffeine &amp; Energy'!J495)</f>
        <v/>
      </c>
      <c r="F2019" s="50">
        <f>IF('M4 Caffeine &amp; Energy'!K495="","",'M4 Caffeine &amp; Energy'!K495)</f>
        <v/>
      </c>
      <c r="G2019" s="49">
        <f>IF('M4 Caffeine &amp; Energy'!AM495="","",'M4 Caffeine &amp; Energy'!AM495)</f>
        <v/>
      </c>
      <c r="H2019" s="50">
        <f>IF('M4 Caffeine &amp; Energy'!N495="","",'M4 Caffeine &amp; Energy'!N495)</f>
        <v/>
      </c>
      <c r="I2019" s="34">
        <f>IF('M4 Caffeine &amp; Energy'!AJ495="","",'M4 Caffeine &amp; Energy'!AJ495)</f>
        <v/>
      </c>
      <c r="J2019" s="34" t="inlineStr">
        <is>
          <t>Pack size value play; occasional multipack promos.</t>
        </is>
      </c>
    </row>
    <row r="2020" ht="28" customHeight="1">
      <c r="A2020" s="34" t="inlineStr">
        <is>
          <t>Monster</t>
        </is>
      </c>
      <c r="B2020" s="34" t="inlineStr">
        <is>
          <t>Monster Java | Salted Caramel | 24 pack 444mL</t>
        </is>
      </c>
      <c r="C2020" s="34" t="inlineStr">
        <is>
          <t>4) Caffeine &amp; energy beverage</t>
        </is>
      </c>
      <c r="D2020" s="49">
        <f>IF('M4 Caffeine &amp; Energy'!F496="","",'M4 Caffeine &amp; Energy'!F496)</f>
        <v/>
      </c>
      <c r="E2020" s="52">
        <f>IF('M4 Caffeine &amp; Energy'!J496="","",'M4 Caffeine &amp; Energy'!J496)</f>
        <v/>
      </c>
      <c r="F2020" s="50">
        <f>IF('M4 Caffeine &amp; Energy'!K496="","",'M4 Caffeine &amp; Energy'!K496)</f>
        <v/>
      </c>
      <c r="G2020" s="49">
        <f>IF('M4 Caffeine &amp; Energy'!AM496="","",'M4 Caffeine &amp; Energy'!AM496)</f>
        <v/>
      </c>
      <c r="H2020" s="50">
        <f>IF('M4 Caffeine &amp; Energy'!N496="","",'M4 Caffeine &amp; Energy'!N496)</f>
        <v/>
      </c>
      <c r="I2020" s="34">
        <f>IF('M4 Caffeine &amp; Energy'!AJ496="","",'M4 Caffeine &amp; Energy'!AJ496)</f>
        <v/>
      </c>
      <c r="J2020" s="34" t="inlineStr">
        <is>
          <t>Pack size value play; occasional multipack promos.</t>
        </is>
      </c>
    </row>
    <row r="2021" ht="28" customHeight="1">
      <c r="A2021" s="34" t="inlineStr">
        <is>
          <t>Monster</t>
        </is>
      </c>
      <c r="B2021" s="34" t="inlineStr">
        <is>
          <t>Monster Java | Vanilla | single 444mL</t>
        </is>
      </c>
      <c r="C2021" s="34" t="inlineStr">
        <is>
          <t>4) Caffeine &amp; energy beverage</t>
        </is>
      </c>
      <c r="D2021" s="49">
        <f>IF('M4 Caffeine &amp; Energy'!F497="","",'M4 Caffeine &amp; Energy'!F497)</f>
        <v/>
      </c>
      <c r="E2021" s="52">
        <f>IF('M4 Caffeine &amp; Energy'!J497="","",'M4 Caffeine &amp; Energy'!J497)</f>
        <v/>
      </c>
      <c r="F2021" s="50">
        <f>IF('M4 Caffeine &amp; Energy'!K497="","",'M4 Caffeine &amp; Energy'!K497)</f>
        <v/>
      </c>
      <c r="G2021" s="49">
        <f>IF('M4 Caffeine &amp; Energy'!AM497="","",'M4 Caffeine &amp; Energy'!AM497)</f>
        <v/>
      </c>
      <c r="H2021" s="50">
        <f>IF('M4 Caffeine &amp; Energy'!N497="","",'M4 Caffeine &amp; Energy'!N497)</f>
        <v/>
      </c>
      <c r="I2021" s="34">
        <f>IF('M4 Caffeine &amp; Energy'!AJ497="","",'M4 Caffeine &amp; Energy'!AJ497)</f>
        <v/>
      </c>
      <c r="J2021" s="34" t="inlineStr">
        <is>
          <t>Pack size value play; occasional multipack promos.</t>
        </is>
      </c>
    </row>
    <row r="2022" ht="28" customHeight="1">
      <c r="A2022" s="34" t="inlineStr">
        <is>
          <t>Monster</t>
        </is>
      </c>
      <c r="B2022" s="34" t="inlineStr">
        <is>
          <t>Monster Java | Vanilla | 8 pack 444mL</t>
        </is>
      </c>
      <c r="C2022" s="34" t="inlineStr">
        <is>
          <t>4) Caffeine &amp; energy beverage</t>
        </is>
      </c>
      <c r="D2022" s="49">
        <f>IF('M4 Caffeine &amp; Energy'!F498="","",'M4 Caffeine &amp; Energy'!F498)</f>
        <v/>
      </c>
      <c r="E2022" s="52">
        <f>IF('M4 Caffeine &amp; Energy'!J498="","",'M4 Caffeine &amp; Energy'!J498)</f>
        <v/>
      </c>
      <c r="F2022" s="50">
        <f>IF('M4 Caffeine &amp; Energy'!K498="","",'M4 Caffeine &amp; Energy'!K498)</f>
        <v/>
      </c>
      <c r="G2022" s="49">
        <f>IF('M4 Caffeine &amp; Energy'!AM498="","",'M4 Caffeine &amp; Energy'!AM498)</f>
        <v/>
      </c>
      <c r="H2022" s="50">
        <f>IF('M4 Caffeine &amp; Energy'!N498="","",'M4 Caffeine &amp; Energy'!N498)</f>
        <v/>
      </c>
      <c r="I2022" s="34">
        <f>IF('M4 Caffeine &amp; Energy'!AJ498="","",'M4 Caffeine &amp; Energy'!AJ498)</f>
        <v/>
      </c>
      <c r="J2022" s="34" t="inlineStr">
        <is>
          <t>Pack size value play; occasional multipack promos.</t>
        </is>
      </c>
    </row>
    <row r="2023" ht="28" customHeight="1">
      <c r="A2023" s="34" t="inlineStr">
        <is>
          <t>Monster</t>
        </is>
      </c>
      <c r="B2023" s="34" t="inlineStr">
        <is>
          <t>Monster Java | Vanilla | 12 pack 444mL</t>
        </is>
      </c>
      <c r="C2023" s="34" t="inlineStr">
        <is>
          <t>4) Caffeine &amp; energy beverage</t>
        </is>
      </c>
      <c r="D2023" s="49">
        <f>IF('M4 Caffeine &amp; Energy'!F499="","",'M4 Caffeine &amp; Energy'!F499)</f>
        <v/>
      </c>
      <c r="E2023" s="52">
        <f>IF('M4 Caffeine &amp; Energy'!J499="","",'M4 Caffeine &amp; Energy'!J499)</f>
        <v/>
      </c>
      <c r="F2023" s="50">
        <f>IF('M4 Caffeine &amp; Energy'!K499="","",'M4 Caffeine &amp; Energy'!K499)</f>
        <v/>
      </c>
      <c r="G2023" s="49">
        <f>IF('M4 Caffeine &amp; Energy'!AM499="","",'M4 Caffeine &amp; Energy'!AM499)</f>
        <v/>
      </c>
      <c r="H2023" s="50">
        <f>IF('M4 Caffeine &amp; Energy'!N499="","",'M4 Caffeine &amp; Energy'!N499)</f>
        <v/>
      </c>
      <c r="I2023" s="34">
        <f>IF('M4 Caffeine &amp; Energy'!AJ499="","",'M4 Caffeine &amp; Energy'!AJ499)</f>
        <v/>
      </c>
      <c r="J2023" s="34" t="inlineStr">
        <is>
          <t>Pack size value play; occasional multipack promos.</t>
        </is>
      </c>
    </row>
    <row r="2024" ht="28" customHeight="1">
      <c r="A2024" s="34" t="inlineStr">
        <is>
          <t>Monster</t>
        </is>
      </c>
      <c r="B2024" s="34" t="inlineStr">
        <is>
          <t>Monster Java | Vanilla | 18 pack 444mL</t>
        </is>
      </c>
      <c r="C2024" s="34" t="inlineStr">
        <is>
          <t>4) Caffeine &amp; energy beverage</t>
        </is>
      </c>
      <c r="D2024" s="49">
        <f>IF('M4 Caffeine &amp; Energy'!F500="","",'M4 Caffeine &amp; Energy'!F500)</f>
        <v/>
      </c>
      <c r="E2024" s="52">
        <f>IF('M4 Caffeine &amp; Energy'!J500="","",'M4 Caffeine &amp; Energy'!J500)</f>
        <v/>
      </c>
      <c r="F2024" s="50">
        <f>IF('M4 Caffeine &amp; Energy'!K500="","",'M4 Caffeine &amp; Energy'!K500)</f>
        <v/>
      </c>
      <c r="G2024" s="49">
        <f>IF('M4 Caffeine &amp; Energy'!AM500="","",'M4 Caffeine &amp; Energy'!AM500)</f>
        <v/>
      </c>
      <c r="H2024" s="50">
        <f>IF('M4 Caffeine &amp; Energy'!N500="","",'M4 Caffeine &amp; Energy'!N500)</f>
        <v/>
      </c>
      <c r="I2024" s="34">
        <f>IF('M4 Caffeine &amp; Energy'!AJ500="","",'M4 Caffeine &amp; Energy'!AJ500)</f>
        <v/>
      </c>
      <c r="J2024" s="34" t="inlineStr">
        <is>
          <t>Pack size value play; occasional multipack promos.</t>
        </is>
      </c>
    </row>
    <row r="2025" ht="28" customHeight="1">
      <c r="A2025" s="34" t="inlineStr">
        <is>
          <t>Monster</t>
        </is>
      </c>
      <c r="B2025" s="34" t="inlineStr">
        <is>
          <t>Monster Java | Vanilla | 24 pack 444mL</t>
        </is>
      </c>
      <c r="C2025" s="34" t="inlineStr">
        <is>
          <t>4) Caffeine &amp; energy beverage</t>
        </is>
      </c>
      <c r="D2025" s="49">
        <f>IF('M4 Caffeine &amp; Energy'!F501="","",'M4 Caffeine &amp; Energy'!F501)</f>
        <v/>
      </c>
      <c r="E2025" s="52">
        <f>IF('M4 Caffeine &amp; Energy'!J501="","",'M4 Caffeine &amp; Energy'!J501)</f>
        <v/>
      </c>
      <c r="F2025" s="50">
        <f>IF('M4 Caffeine &amp; Energy'!K501="","",'M4 Caffeine &amp; Energy'!K501)</f>
        <v/>
      </c>
      <c r="G2025" s="49">
        <f>IF('M4 Caffeine &amp; Energy'!AM501="","",'M4 Caffeine &amp; Energy'!AM501)</f>
        <v/>
      </c>
      <c r="H2025" s="50">
        <f>IF('M4 Caffeine &amp; Energy'!N501="","",'M4 Caffeine &amp; Energy'!N501)</f>
        <v/>
      </c>
      <c r="I2025" s="34">
        <f>IF('M4 Caffeine &amp; Energy'!AJ501="","",'M4 Caffeine &amp; Energy'!AJ501)</f>
        <v/>
      </c>
      <c r="J2025" s="34" t="inlineStr">
        <is>
          <t>Pack size value play; occasional multipack promos.</t>
        </is>
      </c>
    </row>
    <row r="2026" ht="28" customHeight="1">
      <c r="A2026" s="34" t="inlineStr">
        <is>
          <t>Red Bull</t>
        </is>
      </c>
      <c r="B2026" s="34" t="inlineStr">
        <is>
          <t>Red Bull Editions | Red (Watermelon) | 4 pack 250mL</t>
        </is>
      </c>
      <c r="C2026" s="34" t="inlineStr">
        <is>
          <t>4) Caffeine &amp; energy beverage</t>
        </is>
      </c>
      <c r="D2026" s="49">
        <f>IF('M4 Caffeine &amp; Energy'!F502="","",'M4 Caffeine &amp; Energy'!F502)</f>
        <v/>
      </c>
      <c r="E2026" s="52">
        <f>IF('M4 Caffeine &amp; Energy'!J502="","",'M4 Caffeine &amp; Energy'!J502)</f>
        <v/>
      </c>
      <c r="F2026" s="50">
        <f>IF('M4 Caffeine &amp; Energy'!K502="","",'M4 Caffeine &amp; Energy'!K502)</f>
        <v/>
      </c>
      <c r="G2026" s="49">
        <f>IF('M4 Caffeine &amp; Energy'!AM502="","",'M4 Caffeine &amp; Energy'!AM502)</f>
        <v/>
      </c>
      <c r="H2026" s="50">
        <f>IF('M4 Caffeine &amp; Energy'!N502="","",'M4 Caffeine &amp; Energy'!N502)</f>
        <v/>
      </c>
      <c r="I2026" s="34">
        <f>IF('M4 Caffeine &amp; Energy'!AJ502="","",'M4 Caffeine &amp; Energy'!AJ502)</f>
        <v/>
      </c>
      <c r="J2026" s="34" t="inlineStr">
        <is>
          <t>Rarely discounts; brand led. Light S&amp;S at most.</t>
        </is>
      </c>
    </row>
    <row r="2027" ht="28" customHeight="1">
      <c r="A2027" s="34" t="inlineStr">
        <is>
          <t>Red Bull</t>
        </is>
      </c>
      <c r="B2027" s="34" t="inlineStr">
        <is>
          <t>Red Bull Editions | Red (Watermelon) | 8 pack 250mL</t>
        </is>
      </c>
      <c r="C2027" s="34" t="inlineStr">
        <is>
          <t>4) Caffeine &amp; energy beverage</t>
        </is>
      </c>
      <c r="D2027" s="49">
        <f>IF('M4 Caffeine &amp; Energy'!F503="","",'M4 Caffeine &amp; Energy'!F503)</f>
        <v/>
      </c>
      <c r="E2027" s="52">
        <f>IF('M4 Caffeine &amp; Energy'!J503="","",'M4 Caffeine &amp; Energy'!J503)</f>
        <v/>
      </c>
      <c r="F2027" s="50">
        <f>IF('M4 Caffeine &amp; Energy'!K503="","",'M4 Caffeine &amp; Energy'!K503)</f>
        <v/>
      </c>
      <c r="G2027" s="49">
        <f>IF('M4 Caffeine &amp; Energy'!AM503="","",'M4 Caffeine &amp; Energy'!AM503)</f>
        <v/>
      </c>
      <c r="H2027" s="50">
        <f>IF('M4 Caffeine &amp; Energy'!N503="","",'M4 Caffeine &amp; Energy'!N503)</f>
        <v/>
      </c>
      <c r="I2027" s="34">
        <f>IF('M4 Caffeine &amp; Energy'!AJ503="","",'M4 Caffeine &amp; Energy'!AJ503)</f>
        <v/>
      </c>
      <c r="J2027" s="34" t="inlineStr">
        <is>
          <t>Rarely discounts; brand led. Light S&amp;S at most.</t>
        </is>
      </c>
    </row>
    <row r="2028" ht="28" customHeight="1">
      <c r="A2028" s="34" t="inlineStr">
        <is>
          <t>Red Bull</t>
        </is>
      </c>
      <c r="B2028" s="34" t="inlineStr">
        <is>
          <t>Red Bull Editions | Red (Watermelon) | 12 pack 250mL</t>
        </is>
      </c>
      <c r="C2028" s="34" t="inlineStr">
        <is>
          <t>4) Caffeine &amp; energy beverage</t>
        </is>
      </c>
      <c r="D2028" s="49">
        <f>IF('M4 Caffeine &amp; Energy'!F504="","",'M4 Caffeine &amp; Energy'!F504)</f>
        <v/>
      </c>
      <c r="E2028" s="52">
        <f>IF('M4 Caffeine &amp; Energy'!J504="","",'M4 Caffeine &amp; Energy'!J504)</f>
        <v/>
      </c>
      <c r="F2028" s="50">
        <f>IF('M4 Caffeine &amp; Energy'!K504="","",'M4 Caffeine &amp; Energy'!K504)</f>
        <v/>
      </c>
      <c r="G2028" s="49">
        <f>IF('M4 Caffeine &amp; Energy'!AM504="","",'M4 Caffeine &amp; Energy'!AM504)</f>
        <v/>
      </c>
      <c r="H2028" s="50">
        <f>IF('M4 Caffeine &amp; Energy'!N504="","",'M4 Caffeine &amp; Energy'!N504)</f>
        <v/>
      </c>
      <c r="I2028" s="34">
        <f>IF('M4 Caffeine &amp; Energy'!AJ504="","",'M4 Caffeine &amp; Energy'!AJ504)</f>
        <v/>
      </c>
      <c r="J2028" s="34" t="inlineStr">
        <is>
          <t>Rarely discounts; brand led. Light S&amp;S at most.</t>
        </is>
      </c>
    </row>
    <row r="2029" ht="28" customHeight="1">
      <c r="A2029" s="34" t="inlineStr">
        <is>
          <t>Red Bull</t>
        </is>
      </c>
      <c r="B2029" s="34" t="inlineStr">
        <is>
          <t>Red Bull Editions | Red (Watermelon) | 18 pack 250mL</t>
        </is>
      </c>
      <c r="C2029" s="34" t="inlineStr">
        <is>
          <t>4) Caffeine &amp; energy beverage</t>
        </is>
      </c>
      <c r="D2029" s="49">
        <f>IF('M4 Caffeine &amp; Energy'!F505="","",'M4 Caffeine &amp; Energy'!F505)</f>
        <v/>
      </c>
      <c r="E2029" s="52">
        <f>IF('M4 Caffeine &amp; Energy'!J505="","",'M4 Caffeine &amp; Energy'!J505)</f>
        <v/>
      </c>
      <c r="F2029" s="50">
        <f>IF('M4 Caffeine &amp; Energy'!K505="","",'M4 Caffeine &amp; Energy'!K505)</f>
        <v/>
      </c>
      <c r="G2029" s="49">
        <f>IF('M4 Caffeine &amp; Energy'!AM505="","",'M4 Caffeine &amp; Energy'!AM505)</f>
        <v/>
      </c>
      <c r="H2029" s="50">
        <f>IF('M4 Caffeine &amp; Energy'!N505="","",'M4 Caffeine &amp; Energy'!N505)</f>
        <v/>
      </c>
      <c r="I2029" s="34">
        <f>IF('M4 Caffeine &amp; Energy'!AJ505="","",'M4 Caffeine &amp; Energy'!AJ505)</f>
        <v/>
      </c>
      <c r="J2029" s="34" t="inlineStr">
        <is>
          <t>Rarely discounts; brand led. Light S&amp;S at most.</t>
        </is>
      </c>
    </row>
    <row r="2030" ht="28" customHeight="1">
      <c r="A2030" s="34" t="inlineStr">
        <is>
          <t>Red Bull</t>
        </is>
      </c>
      <c r="B2030" s="34" t="inlineStr">
        <is>
          <t>Red Bull Editions | Red (Watermelon) | 24 pack 250mL</t>
        </is>
      </c>
      <c r="C2030" s="34" t="inlineStr">
        <is>
          <t>4) Caffeine &amp; energy beverage</t>
        </is>
      </c>
      <c r="D2030" s="49">
        <f>IF('M4 Caffeine &amp; Energy'!F506="","",'M4 Caffeine &amp; Energy'!F506)</f>
        <v/>
      </c>
      <c r="E2030" s="52">
        <f>IF('M4 Caffeine &amp; Energy'!J506="","",'M4 Caffeine &amp; Energy'!J506)</f>
        <v/>
      </c>
      <c r="F2030" s="50">
        <f>IF('M4 Caffeine &amp; Energy'!K506="","",'M4 Caffeine &amp; Energy'!K506)</f>
        <v/>
      </c>
      <c r="G2030" s="49">
        <f>IF('M4 Caffeine &amp; Energy'!AM506="","",'M4 Caffeine &amp; Energy'!AM506)</f>
        <v/>
      </c>
      <c r="H2030" s="50">
        <f>IF('M4 Caffeine &amp; Energy'!N506="","",'M4 Caffeine &amp; Energy'!N506)</f>
        <v/>
      </c>
      <c r="I2030" s="34">
        <f>IF('M4 Caffeine &amp; Energy'!AJ506="","",'M4 Caffeine &amp; Energy'!AJ506)</f>
        <v/>
      </c>
      <c r="J2030" s="34" t="inlineStr">
        <is>
          <t>Rarely discounts; brand led. Light S&amp;S at most.</t>
        </is>
      </c>
    </row>
    <row r="2031" ht="28" customHeight="1">
      <c r="A2031" s="34" t="inlineStr">
        <is>
          <t>Red Bull</t>
        </is>
      </c>
      <c r="B2031" s="34" t="inlineStr">
        <is>
          <t>Red Bull Editions | Blue (Blueberry) | 4 pack 250mL</t>
        </is>
      </c>
      <c r="C2031" s="34" t="inlineStr">
        <is>
          <t>4) Caffeine &amp; energy beverage</t>
        </is>
      </c>
      <c r="D2031" s="49">
        <f>IF('M4 Caffeine &amp; Energy'!F507="","",'M4 Caffeine &amp; Energy'!F507)</f>
        <v/>
      </c>
      <c r="E2031" s="52">
        <f>IF('M4 Caffeine &amp; Energy'!J507="","",'M4 Caffeine &amp; Energy'!J507)</f>
        <v/>
      </c>
      <c r="F2031" s="50">
        <f>IF('M4 Caffeine &amp; Energy'!K507="","",'M4 Caffeine &amp; Energy'!K507)</f>
        <v/>
      </c>
      <c r="G2031" s="49">
        <f>IF('M4 Caffeine &amp; Energy'!AM507="","",'M4 Caffeine &amp; Energy'!AM507)</f>
        <v/>
      </c>
      <c r="H2031" s="50">
        <f>IF('M4 Caffeine &amp; Energy'!N507="","",'M4 Caffeine &amp; Energy'!N507)</f>
        <v/>
      </c>
      <c r="I2031" s="34">
        <f>IF('M4 Caffeine &amp; Energy'!AJ507="","",'M4 Caffeine &amp; Energy'!AJ507)</f>
        <v/>
      </c>
      <c r="J2031" s="34" t="inlineStr">
        <is>
          <t>Rarely discounts; brand led. Light S&amp;S at most.</t>
        </is>
      </c>
    </row>
    <row r="2032" ht="28" customHeight="1">
      <c r="A2032" s="34" t="inlineStr">
        <is>
          <t>Red Bull</t>
        </is>
      </c>
      <c r="B2032" s="34" t="inlineStr">
        <is>
          <t>Red Bull Editions | Blue (Blueberry) | 8 pack 250mL</t>
        </is>
      </c>
      <c r="C2032" s="34" t="inlineStr">
        <is>
          <t>4) Caffeine &amp; energy beverage</t>
        </is>
      </c>
      <c r="D2032" s="49">
        <f>IF('M4 Caffeine &amp; Energy'!F508="","",'M4 Caffeine &amp; Energy'!F508)</f>
        <v/>
      </c>
      <c r="E2032" s="52">
        <f>IF('M4 Caffeine &amp; Energy'!J508="","",'M4 Caffeine &amp; Energy'!J508)</f>
        <v/>
      </c>
      <c r="F2032" s="50">
        <f>IF('M4 Caffeine &amp; Energy'!K508="","",'M4 Caffeine &amp; Energy'!K508)</f>
        <v/>
      </c>
      <c r="G2032" s="49">
        <f>IF('M4 Caffeine &amp; Energy'!AM508="","",'M4 Caffeine &amp; Energy'!AM508)</f>
        <v/>
      </c>
      <c r="H2032" s="50">
        <f>IF('M4 Caffeine &amp; Energy'!N508="","",'M4 Caffeine &amp; Energy'!N508)</f>
        <v/>
      </c>
      <c r="I2032" s="34">
        <f>IF('M4 Caffeine &amp; Energy'!AJ508="","",'M4 Caffeine &amp; Energy'!AJ508)</f>
        <v/>
      </c>
      <c r="J2032" s="34" t="inlineStr">
        <is>
          <t>Rarely discounts; brand led. Light S&amp;S at most.</t>
        </is>
      </c>
    </row>
    <row r="2033" ht="28" customHeight="1">
      <c r="A2033" s="34" t="inlineStr">
        <is>
          <t>Red Bull</t>
        </is>
      </c>
      <c r="B2033" s="34" t="inlineStr">
        <is>
          <t>Red Bull Editions | Blue (Blueberry) | 12 pack 250mL</t>
        </is>
      </c>
      <c r="C2033" s="34" t="inlineStr">
        <is>
          <t>4) Caffeine &amp; energy beverage</t>
        </is>
      </c>
      <c r="D2033" s="49">
        <f>IF('M4 Caffeine &amp; Energy'!F509="","",'M4 Caffeine &amp; Energy'!F509)</f>
        <v/>
      </c>
      <c r="E2033" s="52">
        <f>IF('M4 Caffeine &amp; Energy'!J509="","",'M4 Caffeine &amp; Energy'!J509)</f>
        <v/>
      </c>
      <c r="F2033" s="50">
        <f>IF('M4 Caffeine &amp; Energy'!K509="","",'M4 Caffeine &amp; Energy'!K509)</f>
        <v/>
      </c>
      <c r="G2033" s="49">
        <f>IF('M4 Caffeine &amp; Energy'!AM509="","",'M4 Caffeine &amp; Energy'!AM509)</f>
        <v/>
      </c>
      <c r="H2033" s="50">
        <f>IF('M4 Caffeine &amp; Energy'!N509="","",'M4 Caffeine &amp; Energy'!N509)</f>
        <v/>
      </c>
      <c r="I2033" s="34">
        <f>IF('M4 Caffeine &amp; Energy'!AJ509="","",'M4 Caffeine &amp; Energy'!AJ509)</f>
        <v/>
      </c>
      <c r="J2033" s="34" t="inlineStr">
        <is>
          <t>Rarely discounts; brand led. Light S&amp;S at most.</t>
        </is>
      </c>
    </row>
    <row r="2034" ht="28" customHeight="1">
      <c r="A2034" s="34" t="inlineStr">
        <is>
          <t>Red Bull</t>
        </is>
      </c>
      <c r="B2034" s="34" t="inlineStr">
        <is>
          <t>Red Bull Editions | Blue (Blueberry) | 18 pack 250mL</t>
        </is>
      </c>
      <c r="C2034" s="34" t="inlineStr">
        <is>
          <t>4) Caffeine &amp; energy beverage</t>
        </is>
      </c>
      <c r="D2034" s="49">
        <f>IF('M4 Caffeine &amp; Energy'!F510="","",'M4 Caffeine &amp; Energy'!F510)</f>
        <v/>
      </c>
      <c r="E2034" s="52">
        <f>IF('M4 Caffeine &amp; Energy'!J510="","",'M4 Caffeine &amp; Energy'!J510)</f>
        <v/>
      </c>
      <c r="F2034" s="50">
        <f>IF('M4 Caffeine &amp; Energy'!K510="","",'M4 Caffeine &amp; Energy'!K510)</f>
        <v/>
      </c>
      <c r="G2034" s="49">
        <f>IF('M4 Caffeine &amp; Energy'!AM510="","",'M4 Caffeine &amp; Energy'!AM510)</f>
        <v/>
      </c>
      <c r="H2034" s="50">
        <f>IF('M4 Caffeine &amp; Energy'!N510="","",'M4 Caffeine &amp; Energy'!N510)</f>
        <v/>
      </c>
      <c r="I2034" s="34">
        <f>IF('M4 Caffeine &amp; Energy'!AJ510="","",'M4 Caffeine &amp; Energy'!AJ510)</f>
        <v/>
      </c>
      <c r="J2034" s="34" t="inlineStr">
        <is>
          <t>Rarely discounts; brand led. Light S&amp;S at most.</t>
        </is>
      </c>
    </row>
    <row r="2035" ht="28" customHeight="1">
      <c r="A2035" s="34" t="inlineStr">
        <is>
          <t>Red Bull</t>
        </is>
      </c>
      <c r="B2035" s="34" t="inlineStr">
        <is>
          <t>Red Bull Editions | Blue (Blueberry) | 24 pack 250mL</t>
        </is>
      </c>
      <c r="C2035" s="34" t="inlineStr">
        <is>
          <t>4) Caffeine &amp; energy beverage</t>
        </is>
      </c>
      <c r="D2035" s="49">
        <f>IF('M4 Caffeine &amp; Energy'!F511="","",'M4 Caffeine &amp; Energy'!F511)</f>
        <v/>
      </c>
      <c r="E2035" s="52">
        <f>IF('M4 Caffeine &amp; Energy'!J511="","",'M4 Caffeine &amp; Energy'!J511)</f>
        <v/>
      </c>
      <c r="F2035" s="50">
        <f>IF('M4 Caffeine &amp; Energy'!K511="","",'M4 Caffeine &amp; Energy'!K511)</f>
        <v/>
      </c>
      <c r="G2035" s="49">
        <f>IF('M4 Caffeine &amp; Energy'!AM511="","",'M4 Caffeine &amp; Energy'!AM511)</f>
        <v/>
      </c>
      <c r="H2035" s="50">
        <f>IF('M4 Caffeine &amp; Energy'!N511="","",'M4 Caffeine &amp; Energy'!N511)</f>
        <v/>
      </c>
      <c r="I2035" s="34">
        <f>IF('M4 Caffeine &amp; Energy'!AJ511="","",'M4 Caffeine &amp; Energy'!AJ511)</f>
        <v/>
      </c>
      <c r="J2035" s="34" t="inlineStr">
        <is>
          <t>Rarely discounts; brand led. Light S&amp;S at most.</t>
        </is>
      </c>
    </row>
    <row r="2036" ht="28" customHeight="1">
      <c r="A2036" s="34" t="inlineStr">
        <is>
          <t>Red Bull</t>
        </is>
      </c>
      <c r="B2036" s="34" t="inlineStr">
        <is>
          <t>Red Bull Editions | Yellow (Tropical) | 4 pack 250mL</t>
        </is>
      </c>
      <c r="C2036" s="34" t="inlineStr">
        <is>
          <t>4) Caffeine &amp; energy beverage</t>
        </is>
      </c>
      <c r="D2036" s="49">
        <f>IF('M4 Caffeine &amp; Energy'!F512="","",'M4 Caffeine &amp; Energy'!F512)</f>
        <v/>
      </c>
      <c r="E2036" s="52">
        <f>IF('M4 Caffeine &amp; Energy'!J512="","",'M4 Caffeine &amp; Energy'!J512)</f>
        <v/>
      </c>
      <c r="F2036" s="50">
        <f>IF('M4 Caffeine &amp; Energy'!K512="","",'M4 Caffeine &amp; Energy'!K512)</f>
        <v/>
      </c>
      <c r="G2036" s="49">
        <f>IF('M4 Caffeine &amp; Energy'!AM512="","",'M4 Caffeine &amp; Energy'!AM512)</f>
        <v/>
      </c>
      <c r="H2036" s="50">
        <f>IF('M4 Caffeine &amp; Energy'!N512="","",'M4 Caffeine &amp; Energy'!N512)</f>
        <v/>
      </c>
      <c r="I2036" s="34">
        <f>IF('M4 Caffeine &amp; Energy'!AJ512="","",'M4 Caffeine &amp; Energy'!AJ512)</f>
        <v/>
      </c>
      <c r="J2036" s="34" t="inlineStr">
        <is>
          <t>Rarely discounts; brand led. Light S&amp;S at most.</t>
        </is>
      </c>
    </row>
    <row r="2037" ht="28" customHeight="1">
      <c r="A2037" s="34" t="inlineStr">
        <is>
          <t>Red Bull</t>
        </is>
      </c>
      <c r="B2037" s="34" t="inlineStr">
        <is>
          <t>Red Bull Editions | Yellow (Tropical) | 8 pack 250mL</t>
        </is>
      </c>
      <c r="C2037" s="34" t="inlineStr">
        <is>
          <t>4) Caffeine &amp; energy beverage</t>
        </is>
      </c>
      <c r="D2037" s="49">
        <f>IF('M4 Caffeine &amp; Energy'!F513="","",'M4 Caffeine &amp; Energy'!F513)</f>
        <v/>
      </c>
      <c r="E2037" s="52">
        <f>IF('M4 Caffeine &amp; Energy'!J513="","",'M4 Caffeine &amp; Energy'!J513)</f>
        <v/>
      </c>
      <c r="F2037" s="50">
        <f>IF('M4 Caffeine &amp; Energy'!K513="","",'M4 Caffeine &amp; Energy'!K513)</f>
        <v/>
      </c>
      <c r="G2037" s="49">
        <f>IF('M4 Caffeine &amp; Energy'!AM513="","",'M4 Caffeine &amp; Energy'!AM513)</f>
        <v/>
      </c>
      <c r="H2037" s="50">
        <f>IF('M4 Caffeine &amp; Energy'!N513="","",'M4 Caffeine &amp; Energy'!N513)</f>
        <v/>
      </c>
      <c r="I2037" s="34">
        <f>IF('M4 Caffeine &amp; Energy'!AJ513="","",'M4 Caffeine &amp; Energy'!AJ513)</f>
        <v/>
      </c>
      <c r="J2037" s="34" t="inlineStr">
        <is>
          <t>Rarely discounts; brand led. Light S&amp;S at most.</t>
        </is>
      </c>
    </row>
    <row r="2038" ht="28" customHeight="1">
      <c r="A2038" s="34" t="inlineStr">
        <is>
          <t>Red Bull</t>
        </is>
      </c>
      <c r="B2038" s="34" t="inlineStr">
        <is>
          <t>Red Bull Editions | Yellow (Tropical) | 12 pack 250mL</t>
        </is>
      </c>
      <c r="C2038" s="34" t="inlineStr">
        <is>
          <t>4) Caffeine &amp; energy beverage</t>
        </is>
      </c>
      <c r="D2038" s="49">
        <f>IF('M4 Caffeine &amp; Energy'!F514="","",'M4 Caffeine &amp; Energy'!F514)</f>
        <v/>
      </c>
      <c r="E2038" s="52">
        <f>IF('M4 Caffeine &amp; Energy'!J514="","",'M4 Caffeine &amp; Energy'!J514)</f>
        <v/>
      </c>
      <c r="F2038" s="50">
        <f>IF('M4 Caffeine &amp; Energy'!K514="","",'M4 Caffeine &amp; Energy'!K514)</f>
        <v/>
      </c>
      <c r="G2038" s="49">
        <f>IF('M4 Caffeine &amp; Energy'!AM514="","",'M4 Caffeine &amp; Energy'!AM514)</f>
        <v/>
      </c>
      <c r="H2038" s="50">
        <f>IF('M4 Caffeine &amp; Energy'!N514="","",'M4 Caffeine &amp; Energy'!N514)</f>
        <v/>
      </c>
      <c r="I2038" s="34">
        <f>IF('M4 Caffeine &amp; Energy'!AJ514="","",'M4 Caffeine &amp; Energy'!AJ514)</f>
        <v/>
      </c>
      <c r="J2038" s="34" t="inlineStr">
        <is>
          <t>Rarely discounts; brand led. Light S&amp;S at most.</t>
        </is>
      </c>
    </row>
    <row r="2039" ht="28" customHeight="1">
      <c r="A2039" s="34" t="inlineStr">
        <is>
          <t>Red Bull</t>
        </is>
      </c>
      <c r="B2039" s="34" t="inlineStr">
        <is>
          <t>Red Bull Editions | Yellow (Tropical) | 18 pack 250mL</t>
        </is>
      </c>
      <c r="C2039" s="34" t="inlineStr">
        <is>
          <t>4) Caffeine &amp; energy beverage</t>
        </is>
      </c>
      <c r="D2039" s="49">
        <f>IF('M4 Caffeine &amp; Energy'!F515="","",'M4 Caffeine &amp; Energy'!F515)</f>
        <v/>
      </c>
      <c r="E2039" s="52">
        <f>IF('M4 Caffeine &amp; Energy'!J515="","",'M4 Caffeine &amp; Energy'!J515)</f>
        <v/>
      </c>
      <c r="F2039" s="50">
        <f>IF('M4 Caffeine &amp; Energy'!K515="","",'M4 Caffeine &amp; Energy'!K515)</f>
        <v/>
      </c>
      <c r="G2039" s="49">
        <f>IF('M4 Caffeine &amp; Energy'!AM515="","",'M4 Caffeine &amp; Energy'!AM515)</f>
        <v/>
      </c>
      <c r="H2039" s="50">
        <f>IF('M4 Caffeine &amp; Energy'!N515="","",'M4 Caffeine &amp; Energy'!N515)</f>
        <v/>
      </c>
      <c r="I2039" s="34">
        <f>IF('M4 Caffeine &amp; Energy'!AJ515="","",'M4 Caffeine &amp; Energy'!AJ515)</f>
        <v/>
      </c>
      <c r="J2039" s="34" t="inlineStr">
        <is>
          <t>Rarely discounts; brand led. Light S&amp;S at most.</t>
        </is>
      </c>
    </row>
    <row r="2040" ht="28" customHeight="1">
      <c r="A2040" s="34" t="inlineStr">
        <is>
          <t>Red Bull</t>
        </is>
      </c>
      <c r="B2040" s="34" t="inlineStr">
        <is>
          <t>Red Bull Editions | Yellow (Tropical) | 24 pack 250mL</t>
        </is>
      </c>
      <c r="C2040" s="34" t="inlineStr">
        <is>
          <t>4) Caffeine &amp; energy beverage</t>
        </is>
      </c>
      <c r="D2040" s="49">
        <f>IF('M4 Caffeine &amp; Energy'!F516="","",'M4 Caffeine &amp; Energy'!F516)</f>
        <v/>
      </c>
      <c r="E2040" s="52">
        <f>IF('M4 Caffeine &amp; Energy'!J516="","",'M4 Caffeine &amp; Energy'!J516)</f>
        <v/>
      </c>
      <c r="F2040" s="50">
        <f>IF('M4 Caffeine &amp; Energy'!K516="","",'M4 Caffeine &amp; Energy'!K516)</f>
        <v/>
      </c>
      <c r="G2040" s="49">
        <f>IF('M4 Caffeine &amp; Energy'!AM516="","",'M4 Caffeine &amp; Energy'!AM516)</f>
        <v/>
      </c>
      <c r="H2040" s="50">
        <f>IF('M4 Caffeine &amp; Energy'!N516="","",'M4 Caffeine &amp; Energy'!N516)</f>
        <v/>
      </c>
      <c r="I2040" s="34">
        <f>IF('M4 Caffeine &amp; Energy'!AJ516="","",'M4 Caffeine &amp; Energy'!AJ516)</f>
        <v/>
      </c>
      <c r="J2040" s="34" t="inlineStr">
        <is>
          <t>Rarely discounts; brand led. Light S&amp;S at most.</t>
        </is>
      </c>
    </row>
    <row r="2041" ht="28" customHeight="1">
      <c r="A2041" s="34" t="inlineStr">
        <is>
          <t>Red Bull</t>
        </is>
      </c>
      <c r="B2041" s="34" t="inlineStr">
        <is>
          <t>Red Bull Editions | Green (Dragon Fruit) | 4 pack 250mL</t>
        </is>
      </c>
      <c r="C2041" s="34" t="inlineStr">
        <is>
          <t>4) Caffeine &amp; energy beverage</t>
        </is>
      </c>
      <c r="D2041" s="49">
        <f>IF('M4 Caffeine &amp; Energy'!F517="","",'M4 Caffeine &amp; Energy'!F517)</f>
        <v/>
      </c>
      <c r="E2041" s="52">
        <f>IF('M4 Caffeine &amp; Energy'!J517="","",'M4 Caffeine &amp; Energy'!J517)</f>
        <v/>
      </c>
      <c r="F2041" s="50">
        <f>IF('M4 Caffeine &amp; Energy'!K517="","",'M4 Caffeine &amp; Energy'!K517)</f>
        <v/>
      </c>
      <c r="G2041" s="49">
        <f>IF('M4 Caffeine &amp; Energy'!AM517="","",'M4 Caffeine &amp; Energy'!AM517)</f>
        <v/>
      </c>
      <c r="H2041" s="50">
        <f>IF('M4 Caffeine &amp; Energy'!N517="","",'M4 Caffeine &amp; Energy'!N517)</f>
        <v/>
      </c>
      <c r="I2041" s="34">
        <f>IF('M4 Caffeine &amp; Energy'!AJ517="","",'M4 Caffeine &amp; Energy'!AJ517)</f>
        <v/>
      </c>
      <c r="J2041" s="34" t="inlineStr">
        <is>
          <t>Rarely discounts; brand led. Light S&amp;S at most.</t>
        </is>
      </c>
    </row>
    <row r="2042" ht="28" customHeight="1">
      <c r="A2042" s="34" t="inlineStr">
        <is>
          <t>Red Bull</t>
        </is>
      </c>
      <c r="B2042" s="34" t="inlineStr">
        <is>
          <t>Red Bull Editions | Green (Dragon Fruit) | 8 pack 250mL</t>
        </is>
      </c>
      <c r="C2042" s="34" t="inlineStr">
        <is>
          <t>4) Caffeine &amp; energy beverage</t>
        </is>
      </c>
      <c r="D2042" s="49">
        <f>IF('M4 Caffeine &amp; Energy'!F518="","",'M4 Caffeine &amp; Energy'!F518)</f>
        <v/>
      </c>
      <c r="E2042" s="52">
        <f>IF('M4 Caffeine &amp; Energy'!J518="","",'M4 Caffeine &amp; Energy'!J518)</f>
        <v/>
      </c>
      <c r="F2042" s="50">
        <f>IF('M4 Caffeine &amp; Energy'!K518="","",'M4 Caffeine &amp; Energy'!K518)</f>
        <v/>
      </c>
      <c r="G2042" s="49">
        <f>IF('M4 Caffeine &amp; Energy'!AM518="","",'M4 Caffeine &amp; Energy'!AM518)</f>
        <v/>
      </c>
      <c r="H2042" s="50">
        <f>IF('M4 Caffeine &amp; Energy'!N518="","",'M4 Caffeine &amp; Energy'!N518)</f>
        <v/>
      </c>
      <c r="I2042" s="34">
        <f>IF('M4 Caffeine &amp; Energy'!AJ518="","",'M4 Caffeine &amp; Energy'!AJ518)</f>
        <v/>
      </c>
      <c r="J2042" s="34" t="inlineStr">
        <is>
          <t>Rarely discounts; brand led. Light S&amp;S at most.</t>
        </is>
      </c>
    </row>
    <row r="2043" ht="28" customHeight="1">
      <c r="A2043" s="34" t="inlineStr">
        <is>
          <t>Red Bull</t>
        </is>
      </c>
      <c r="B2043" s="34" t="inlineStr">
        <is>
          <t>Red Bull Editions | Green (Dragon Fruit) | 12 pack 250mL</t>
        </is>
      </c>
      <c r="C2043" s="34" t="inlineStr">
        <is>
          <t>4) Caffeine &amp; energy beverage</t>
        </is>
      </c>
      <c r="D2043" s="49">
        <f>IF('M4 Caffeine &amp; Energy'!F519="","",'M4 Caffeine &amp; Energy'!F519)</f>
        <v/>
      </c>
      <c r="E2043" s="52">
        <f>IF('M4 Caffeine &amp; Energy'!J519="","",'M4 Caffeine &amp; Energy'!J519)</f>
        <v/>
      </c>
      <c r="F2043" s="50">
        <f>IF('M4 Caffeine &amp; Energy'!K519="","",'M4 Caffeine &amp; Energy'!K519)</f>
        <v/>
      </c>
      <c r="G2043" s="49">
        <f>IF('M4 Caffeine &amp; Energy'!AM519="","",'M4 Caffeine &amp; Energy'!AM519)</f>
        <v/>
      </c>
      <c r="H2043" s="50">
        <f>IF('M4 Caffeine &amp; Energy'!N519="","",'M4 Caffeine &amp; Energy'!N519)</f>
        <v/>
      </c>
      <c r="I2043" s="34">
        <f>IF('M4 Caffeine &amp; Energy'!AJ519="","",'M4 Caffeine &amp; Energy'!AJ519)</f>
        <v/>
      </c>
      <c r="J2043" s="34" t="inlineStr">
        <is>
          <t>Rarely discounts; brand led. Light S&amp;S at most.</t>
        </is>
      </c>
    </row>
    <row r="2044" ht="28" customHeight="1">
      <c r="A2044" s="34" t="inlineStr">
        <is>
          <t>Red Bull</t>
        </is>
      </c>
      <c r="B2044" s="34" t="inlineStr">
        <is>
          <t>Red Bull Editions | Green (Dragon Fruit) | 18 pack 250mL</t>
        </is>
      </c>
      <c r="C2044" s="34" t="inlineStr">
        <is>
          <t>4) Caffeine &amp; energy beverage</t>
        </is>
      </c>
      <c r="D2044" s="49">
        <f>IF('M4 Caffeine &amp; Energy'!F520="","",'M4 Caffeine &amp; Energy'!F520)</f>
        <v/>
      </c>
      <c r="E2044" s="52">
        <f>IF('M4 Caffeine &amp; Energy'!J520="","",'M4 Caffeine &amp; Energy'!J520)</f>
        <v/>
      </c>
      <c r="F2044" s="50">
        <f>IF('M4 Caffeine &amp; Energy'!K520="","",'M4 Caffeine &amp; Energy'!K520)</f>
        <v/>
      </c>
      <c r="G2044" s="49">
        <f>IF('M4 Caffeine &amp; Energy'!AM520="","",'M4 Caffeine &amp; Energy'!AM520)</f>
        <v/>
      </c>
      <c r="H2044" s="50">
        <f>IF('M4 Caffeine &amp; Energy'!N520="","",'M4 Caffeine &amp; Energy'!N520)</f>
        <v/>
      </c>
      <c r="I2044" s="34">
        <f>IF('M4 Caffeine &amp; Energy'!AJ520="","",'M4 Caffeine &amp; Energy'!AJ520)</f>
        <v/>
      </c>
      <c r="J2044" s="34" t="inlineStr">
        <is>
          <t>Rarely discounts; brand led. Light S&amp;S at most.</t>
        </is>
      </c>
    </row>
    <row r="2045" ht="28" customHeight="1">
      <c r="A2045" s="34" t="inlineStr">
        <is>
          <t>Red Bull</t>
        </is>
      </c>
      <c r="B2045" s="34" t="inlineStr">
        <is>
          <t>Red Bull Editions | Green (Dragon Fruit) | 24 pack 250mL</t>
        </is>
      </c>
      <c r="C2045" s="34" t="inlineStr">
        <is>
          <t>4) Caffeine &amp; energy beverage</t>
        </is>
      </c>
      <c r="D2045" s="49">
        <f>IF('M4 Caffeine &amp; Energy'!F521="","",'M4 Caffeine &amp; Energy'!F521)</f>
        <v/>
      </c>
      <c r="E2045" s="52">
        <f>IF('M4 Caffeine &amp; Energy'!J521="","",'M4 Caffeine &amp; Energy'!J521)</f>
        <v/>
      </c>
      <c r="F2045" s="50">
        <f>IF('M4 Caffeine &amp; Energy'!K521="","",'M4 Caffeine &amp; Energy'!K521)</f>
        <v/>
      </c>
      <c r="G2045" s="49">
        <f>IF('M4 Caffeine &amp; Energy'!AM521="","",'M4 Caffeine &amp; Energy'!AM521)</f>
        <v/>
      </c>
      <c r="H2045" s="50">
        <f>IF('M4 Caffeine &amp; Energy'!N521="","",'M4 Caffeine &amp; Energy'!N521)</f>
        <v/>
      </c>
      <c r="I2045" s="34">
        <f>IF('M4 Caffeine &amp; Energy'!AJ521="","",'M4 Caffeine &amp; Energy'!AJ521)</f>
        <v/>
      </c>
      <c r="J2045" s="34" t="inlineStr">
        <is>
          <t>Rarely discounts; brand led. Light S&amp;S at most.</t>
        </is>
      </c>
    </row>
    <row r="2046" ht="28" customHeight="1">
      <c r="A2046" s="34" t="inlineStr">
        <is>
          <t>Red Bull</t>
        </is>
      </c>
      <c r="B2046" s="34" t="inlineStr">
        <is>
          <t>Red Bull Editions | Peach (Nectarine) | 4 pack 250mL</t>
        </is>
      </c>
      <c r="C2046" s="34" t="inlineStr">
        <is>
          <t>4) Caffeine &amp; energy beverage</t>
        </is>
      </c>
      <c r="D2046" s="49">
        <f>IF('M4 Caffeine &amp; Energy'!F522="","",'M4 Caffeine &amp; Energy'!F522)</f>
        <v/>
      </c>
      <c r="E2046" s="52">
        <f>IF('M4 Caffeine &amp; Energy'!J522="","",'M4 Caffeine &amp; Energy'!J522)</f>
        <v/>
      </c>
      <c r="F2046" s="50">
        <f>IF('M4 Caffeine &amp; Energy'!K522="","",'M4 Caffeine &amp; Energy'!K522)</f>
        <v/>
      </c>
      <c r="G2046" s="49">
        <f>IF('M4 Caffeine &amp; Energy'!AM522="","",'M4 Caffeine &amp; Energy'!AM522)</f>
        <v/>
      </c>
      <c r="H2046" s="50">
        <f>IF('M4 Caffeine &amp; Energy'!N522="","",'M4 Caffeine &amp; Energy'!N522)</f>
        <v/>
      </c>
      <c r="I2046" s="34">
        <f>IF('M4 Caffeine &amp; Energy'!AJ522="","",'M4 Caffeine &amp; Energy'!AJ522)</f>
        <v/>
      </c>
      <c r="J2046" s="34" t="inlineStr">
        <is>
          <t>Rarely discounts; brand led. Light S&amp;S at most.</t>
        </is>
      </c>
    </row>
    <row r="2047" ht="28" customHeight="1">
      <c r="A2047" s="34" t="inlineStr">
        <is>
          <t>Red Bull</t>
        </is>
      </c>
      <c r="B2047" s="34" t="inlineStr">
        <is>
          <t>Red Bull Editions | Peach (Nectarine) | 8 pack 250mL</t>
        </is>
      </c>
      <c r="C2047" s="34" t="inlineStr">
        <is>
          <t>4) Caffeine &amp; energy beverage</t>
        </is>
      </c>
      <c r="D2047" s="49">
        <f>IF('M4 Caffeine &amp; Energy'!F523="","",'M4 Caffeine &amp; Energy'!F523)</f>
        <v/>
      </c>
      <c r="E2047" s="52">
        <f>IF('M4 Caffeine &amp; Energy'!J523="","",'M4 Caffeine &amp; Energy'!J523)</f>
        <v/>
      </c>
      <c r="F2047" s="50">
        <f>IF('M4 Caffeine &amp; Energy'!K523="","",'M4 Caffeine &amp; Energy'!K523)</f>
        <v/>
      </c>
      <c r="G2047" s="49">
        <f>IF('M4 Caffeine &amp; Energy'!AM523="","",'M4 Caffeine &amp; Energy'!AM523)</f>
        <v/>
      </c>
      <c r="H2047" s="50">
        <f>IF('M4 Caffeine &amp; Energy'!N523="","",'M4 Caffeine &amp; Energy'!N523)</f>
        <v/>
      </c>
      <c r="I2047" s="34">
        <f>IF('M4 Caffeine &amp; Energy'!AJ523="","",'M4 Caffeine &amp; Energy'!AJ523)</f>
        <v/>
      </c>
      <c r="J2047" s="34" t="inlineStr">
        <is>
          <t>Rarely discounts; brand led. Light S&amp;S at most.</t>
        </is>
      </c>
    </row>
    <row r="2048" ht="28" customHeight="1">
      <c r="A2048" s="34" t="inlineStr">
        <is>
          <t>Red Bull</t>
        </is>
      </c>
      <c r="B2048" s="34" t="inlineStr">
        <is>
          <t>Red Bull Editions | Peach (Nectarine) | 12 pack 250mL</t>
        </is>
      </c>
      <c r="C2048" s="34" t="inlineStr">
        <is>
          <t>4) Caffeine &amp; energy beverage</t>
        </is>
      </c>
      <c r="D2048" s="49">
        <f>IF('M4 Caffeine &amp; Energy'!F524="","",'M4 Caffeine &amp; Energy'!F524)</f>
        <v/>
      </c>
      <c r="E2048" s="52">
        <f>IF('M4 Caffeine &amp; Energy'!J524="","",'M4 Caffeine &amp; Energy'!J524)</f>
        <v/>
      </c>
      <c r="F2048" s="50">
        <f>IF('M4 Caffeine &amp; Energy'!K524="","",'M4 Caffeine &amp; Energy'!K524)</f>
        <v/>
      </c>
      <c r="G2048" s="49">
        <f>IF('M4 Caffeine &amp; Energy'!AM524="","",'M4 Caffeine &amp; Energy'!AM524)</f>
        <v/>
      </c>
      <c r="H2048" s="50">
        <f>IF('M4 Caffeine &amp; Energy'!N524="","",'M4 Caffeine &amp; Energy'!N524)</f>
        <v/>
      </c>
      <c r="I2048" s="34">
        <f>IF('M4 Caffeine &amp; Energy'!AJ524="","",'M4 Caffeine &amp; Energy'!AJ524)</f>
        <v/>
      </c>
      <c r="J2048" s="34" t="inlineStr">
        <is>
          <t>Rarely discounts; brand led. Light S&amp;S at most.</t>
        </is>
      </c>
    </row>
    <row r="2049" ht="28" customHeight="1">
      <c r="A2049" s="34" t="inlineStr">
        <is>
          <t>Red Bull</t>
        </is>
      </c>
      <c r="B2049" s="34" t="inlineStr">
        <is>
          <t>Red Bull Editions | Peach (Nectarine) | 18 pack 250mL</t>
        </is>
      </c>
      <c r="C2049" s="34" t="inlineStr">
        <is>
          <t>4) Caffeine &amp; energy beverage</t>
        </is>
      </c>
      <c r="D2049" s="49">
        <f>IF('M4 Caffeine &amp; Energy'!F525="","",'M4 Caffeine &amp; Energy'!F525)</f>
        <v/>
      </c>
      <c r="E2049" s="52">
        <f>IF('M4 Caffeine &amp; Energy'!J525="","",'M4 Caffeine &amp; Energy'!J525)</f>
        <v/>
      </c>
      <c r="F2049" s="50">
        <f>IF('M4 Caffeine &amp; Energy'!K525="","",'M4 Caffeine &amp; Energy'!K525)</f>
        <v/>
      </c>
      <c r="G2049" s="49">
        <f>IF('M4 Caffeine &amp; Energy'!AM525="","",'M4 Caffeine &amp; Energy'!AM525)</f>
        <v/>
      </c>
      <c r="H2049" s="50">
        <f>IF('M4 Caffeine &amp; Energy'!N525="","",'M4 Caffeine &amp; Energy'!N525)</f>
        <v/>
      </c>
      <c r="I2049" s="34">
        <f>IF('M4 Caffeine &amp; Energy'!AJ525="","",'M4 Caffeine &amp; Energy'!AJ525)</f>
        <v/>
      </c>
      <c r="J2049" s="34" t="inlineStr">
        <is>
          <t>Rarely discounts; brand led. Light S&amp;S at most.</t>
        </is>
      </c>
    </row>
    <row r="2050" ht="28" customHeight="1">
      <c r="A2050" s="34" t="inlineStr">
        <is>
          <t>Red Bull</t>
        </is>
      </c>
      <c r="B2050" s="34" t="inlineStr">
        <is>
          <t>Red Bull Editions | Peach (Nectarine) | 24 pack 250mL</t>
        </is>
      </c>
      <c r="C2050" s="34" t="inlineStr">
        <is>
          <t>4) Caffeine &amp; energy beverage</t>
        </is>
      </c>
      <c r="D2050" s="49">
        <f>IF('M4 Caffeine &amp; Energy'!F526="","",'M4 Caffeine &amp; Energy'!F526)</f>
        <v/>
      </c>
      <c r="E2050" s="52">
        <f>IF('M4 Caffeine &amp; Energy'!J526="","",'M4 Caffeine &amp; Energy'!J526)</f>
        <v/>
      </c>
      <c r="F2050" s="50">
        <f>IF('M4 Caffeine &amp; Energy'!K526="","",'M4 Caffeine &amp; Energy'!K526)</f>
        <v/>
      </c>
      <c r="G2050" s="49">
        <f>IF('M4 Caffeine &amp; Energy'!AM526="","",'M4 Caffeine &amp; Energy'!AM526)</f>
        <v/>
      </c>
      <c r="H2050" s="50">
        <f>IF('M4 Caffeine &amp; Energy'!N526="","",'M4 Caffeine &amp; Energy'!N526)</f>
        <v/>
      </c>
      <c r="I2050" s="34">
        <f>IF('M4 Caffeine &amp; Energy'!AJ526="","",'M4 Caffeine &amp; Energy'!AJ526)</f>
        <v/>
      </c>
      <c r="J2050" s="34" t="inlineStr">
        <is>
          <t>Rarely discounts; brand led. Light S&amp;S at most.</t>
        </is>
      </c>
    </row>
    <row r="2051" ht="28" customHeight="1">
      <c r="A2051" s="34" t="inlineStr">
        <is>
          <t>Red Bull</t>
        </is>
      </c>
      <c r="B2051" s="34" t="inlineStr">
        <is>
          <t>Red Bull Editions | Summer | 4 pack 250mL</t>
        </is>
      </c>
      <c r="C2051" s="34" t="inlineStr">
        <is>
          <t>4) Caffeine &amp; energy beverage</t>
        </is>
      </c>
      <c r="D2051" s="49">
        <f>IF('M4 Caffeine &amp; Energy'!F527="","",'M4 Caffeine &amp; Energy'!F527)</f>
        <v/>
      </c>
      <c r="E2051" s="52">
        <f>IF('M4 Caffeine &amp; Energy'!J527="","",'M4 Caffeine &amp; Energy'!J527)</f>
        <v/>
      </c>
      <c r="F2051" s="50">
        <f>IF('M4 Caffeine &amp; Energy'!K527="","",'M4 Caffeine &amp; Energy'!K527)</f>
        <v/>
      </c>
      <c r="G2051" s="49">
        <f>IF('M4 Caffeine &amp; Energy'!AM527="","",'M4 Caffeine &amp; Energy'!AM527)</f>
        <v/>
      </c>
      <c r="H2051" s="50">
        <f>IF('M4 Caffeine &amp; Energy'!N527="","",'M4 Caffeine &amp; Energy'!N527)</f>
        <v/>
      </c>
      <c r="I2051" s="34">
        <f>IF('M4 Caffeine &amp; Energy'!AJ527="","",'M4 Caffeine &amp; Energy'!AJ527)</f>
        <v/>
      </c>
      <c r="J2051" s="34" t="inlineStr">
        <is>
          <t>Rarely discounts; brand led. Light S&amp;S at most.</t>
        </is>
      </c>
    </row>
    <row r="2052" ht="28" customHeight="1">
      <c r="A2052" s="34" t="inlineStr">
        <is>
          <t>Red Bull</t>
        </is>
      </c>
      <c r="B2052" s="34" t="inlineStr">
        <is>
          <t>Red Bull Editions | Summer | 8 pack 250mL</t>
        </is>
      </c>
      <c r="C2052" s="34" t="inlineStr">
        <is>
          <t>4) Caffeine &amp; energy beverage</t>
        </is>
      </c>
      <c r="D2052" s="49">
        <f>IF('M4 Caffeine &amp; Energy'!F528="","",'M4 Caffeine &amp; Energy'!F528)</f>
        <v/>
      </c>
      <c r="E2052" s="52">
        <f>IF('M4 Caffeine &amp; Energy'!J528="","",'M4 Caffeine &amp; Energy'!J528)</f>
        <v/>
      </c>
      <c r="F2052" s="50">
        <f>IF('M4 Caffeine &amp; Energy'!K528="","",'M4 Caffeine &amp; Energy'!K528)</f>
        <v/>
      </c>
      <c r="G2052" s="49">
        <f>IF('M4 Caffeine &amp; Energy'!AM528="","",'M4 Caffeine &amp; Energy'!AM528)</f>
        <v/>
      </c>
      <c r="H2052" s="50">
        <f>IF('M4 Caffeine &amp; Energy'!N528="","",'M4 Caffeine &amp; Energy'!N528)</f>
        <v/>
      </c>
      <c r="I2052" s="34">
        <f>IF('M4 Caffeine &amp; Energy'!AJ528="","",'M4 Caffeine &amp; Energy'!AJ528)</f>
        <v/>
      </c>
      <c r="J2052" s="34" t="inlineStr">
        <is>
          <t>Rarely discounts; brand led. Light S&amp;S at most.</t>
        </is>
      </c>
    </row>
    <row r="2053" ht="28" customHeight="1">
      <c r="A2053" s="34" t="inlineStr">
        <is>
          <t>Red Bull</t>
        </is>
      </c>
      <c r="B2053" s="34" t="inlineStr">
        <is>
          <t>Red Bull Editions | Summer | 12 pack 250mL</t>
        </is>
      </c>
      <c r="C2053" s="34" t="inlineStr">
        <is>
          <t>4) Caffeine &amp; energy beverage</t>
        </is>
      </c>
      <c r="D2053" s="49">
        <f>IF('M4 Caffeine &amp; Energy'!F529="","",'M4 Caffeine &amp; Energy'!F529)</f>
        <v/>
      </c>
      <c r="E2053" s="52">
        <f>IF('M4 Caffeine &amp; Energy'!J529="","",'M4 Caffeine &amp; Energy'!J529)</f>
        <v/>
      </c>
      <c r="F2053" s="50">
        <f>IF('M4 Caffeine &amp; Energy'!K529="","",'M4 Caffeine &amp; Energy'!K529)</f>
        <v/>
      </c>
      <c r="G2053" s="49">
        <f>IF('M4 Caffeine &amp; Energy'!AM529="","",'M4 Caffeine &amp; Energy'!AM529)</f>
        <v/>
      </c>
      <c r="H2053" s="50">
        <f>IF('M4 Caffeine &amp; Energy'!N529="","",'M4 Caffeine &amp; Energy'!N529)</f>
        <v/>
      </c>
      <c r="I2053" s="34">
        <f>IF('M4 Caffeine &amp; Energy'!AJ529="","",'M4 Caffeine &amp; Energy'!AJ529)</f>
        <v/>
      </c>
      <c r="J2053" s="34" t="inlineStr">
        <is>
          <t>Rarely discounts; brand led. Light S&amp;S at most.</t>
        </is>
      </c>
    </row>
    <row r="2054" ht="28" customHeight="1">
      <c r="A2054" s="34" t="inlineStr">
        <is>
          <t>Red Bull</t>
        </is>
      </c>
      <c r="B2054" s="34" t="inlineStr">
        <is>
          <t>Red Bull Editions | Summer | 18 pack 250mL</t>
        </is>
      </c>
      <c r="C2054" s="34" t="inlineStr">
        <is>
          <t>4) Caffeine &amp; energy beverage</t>
        </is>
      </c>
      <c r="D2054" s="49">
        <f>IF('M4 Caffeine &amp; Energy'!F530="","",'M4 Caffeine &amp; Energy'!F530)</f>
        <v/>
      </c>
      <c r="E2054" s="52">
        <f>IF('M4 Caffeine &amp; Energy'!J530="","",'M4 Caffeine &amp; Energy'!J530)</f>
        <v/>
      </c>
      <c r="F2054" s="50">
        <f>IF('M4 Caffeine &amp; Energy'!K530="","",'M4 Caffeine &amp; Energy'!K530)</f>
        <v/>
      </c>
      <c r="G2054" s="49">
        <f>IF('M4 Caffeine &amp; Energy'!AM530="","",'M4 Caffeine &amp; Energy'!AM530)</f>
        <v/>
      </c>
      <c r="H2054" s="50">
        <f>IF('M4 Caffeine &amp; Energy'!N530="","",'M4 Caffeine &amp; Energy'!N530)</f>
        <v/>
      </c>
      <c r="I2054" s="34">
        <f>IF('M4 Caffeine &amp; Energy'!AJ530="","",'M4 Caffeine &amp; Energy'!AJ530)</f>
        <v/>
      </c>
      <c r="J2054" s="34" t="inlineStr">
        <is>
          <t>Rarely discounts; brand led. Light S&amp;S at most.</t>
        </is>
      </c>
    </row>
    <row r="2055" ht="28" customHeight="1">
      <c r="A2055" s="34" t="inlineStr">
        <is>
          <t>Red Bull</t>
        </is>
      </c>
      <c r="B2055" s="34" t="inlineStr">
        <is>
          <t>Red Bull Editions | Summer | 24 pack 250mL</t>
        </is>
      </c>
      <c r="C2055" s="34" t="inlineStr">
        <is>
          <t>4) Caffeine &amp; energy beverage</t>
        </is>
      </c>
      <c r="D2055" s="49">
        <f>IF('M4 Caffeine &amp; Energy'!F531="","",'M4 Caffeine &amp; Energy'!F531)</f>
        <v/>
      </c>
      <c r="E2055" s="52">
        <f>IF('M4 Caffeine &amp; Energy'!J531="","",'M4 Caffeine &amp; Energy'!J531)</f>
        <v/>
      </c>
      <c r="F2055" s="50">
        <f>IF('M4 Caffeine &amp; Energy'!K531="","",'M4 Caffeine &amp; Energy'!K531)</f>
        <v/>
      </c>
      <c r="G2055" s="49">
        <f>IF('M4 Caffeine &amp; Energy'!AM531="","",'M4 Caffeine &amp; Energy'!AM531)</f>
        <v/>
      </c>
      <c r="H2055" s="50">
        <f>IF('M4 Caffeine &amp; Energy'!N531="","",'M4 Caffeine &amp; Energy'!N531)</f>
        <v/>
      </c>
      <c r="I2055" s="34">
        <f>IF('M4 Caffeine &amp; Energy'!AJ531="","",'M4 Caffeine &amp; Energy'!AJ531)</f>
        <v/>
      </c>
      <c r="J2055" s="34" t="inlineStr">
        <is>
          <t>Rarely discounts; brand led. Light S&amp;S at most.</t>
        </is>
      </c>
    </row>
    <row r="2056" ht="28" customHeight="1">
      <c r="A2056" s="34" t="inlineStr">
        <is>
          <t>G FUEL</t>
        </is>
      </c>
      <c r="B2056" s="34" t="inlineStr">
        <is>
          <t>G FUEL Energy Cans | Sour Cherry | single 473mL</t>
        </is>
      </c>
      <c r="C2056" s="34" t="inlineStr">
        <is>
          <t>4) Caffeine &amp; energy beverage</t>
        </is>
      </c>
      <c r="D2056" s="49">
        <f>IF('M4 Caffeine &amp; Energy'!F532="","",'M4 Caffeine &amp; Energy'!F532)</f>
        <v/>
      </c>
      <c r="E2056" s="52">
        <f>IF('M4 Caffeine &amp; Energy'!J532="","",'M4 Caffeine &amp; Energy'!J532)</f>
        <v/>
      </c>
      <c r="F2056" s="50">
        <f>IF('M4 Caffeine &amp; Energy'!K532="","",'M4 Caffeine &amp; Energy'!K532)</f>
        <v/>
      </c>
      <c r="G2056" s="49">
        <f>IF('M4 Caffeine &amp; Energy'!AM532="","",'M4 Caffeine &amp; Energy'!AM532)</f>
        <v/>
      </c>
      <c r="H2056" s="50">
        <f>IF('M4 Caffeine &amp; Energy'!N532="","",'M4 Caffeine &amp; Energy'!N532)</f>
        <v/>
      </c>
      <c r="I2056" s="34">
        <f>IF('M4 Caffeine &amp; Energy'!AJ532="","",'M4 Caffeine &amp; Energy'!AJ532)</f>
        <v/>
      </c>
      <c r="J2056" s="34" t="inlineStr">
        <is>
          <t>Capture live promo to assess.</t>
        </is>
      </c>
    </row>
    <row r="2057" ht="28" customHeight="1">
      <c r="A2057" s="34" t="inlineStr">
        <is>
          <t>G FUEL</t>
        </is>
      </c>
      <c r="B2057" s="34" t="inlineStr">
        <is>
          <t>G FUEL Energy Cans | Sour Cherry | 8 pack 473mL</t>
        </is>
      </c>
      <c r="C2057" s="34" t="inlineStr">
        <is>
          <t>4) Caffeine &amp; energy beverage</t>
        </is>
      </c>
      <c r="D2057" s="49">
        <f>IF('M4 Caffeine &amp; Energy'!F533="","",'M4 Caffeine &amp; Energy'!F533)</f>
        <v/>
      </c>
      <c r="E2057" s="52">
        <f>IF('M4 Caffeine &amp; Energy'!J533="","",'M4 Caffeine &amp; Energy'!J533)</f>
        <v/>
      </c>
      <c r="F2057" s="50">
        <f>IF('M4 Caffeine &amp; Energy'!K533="","",'M4 Caffeine &amp; Energy'!K533)</f>
        <v/>
      </c>
      <c r="G2057" s="49">
        <f>IF('M4 Caffeine &amp; Energy'!AM533="","",'M4 Caffeine &amp; Energy'!AM533)</f>
        <v/>
      </c>
      <c r="H2057" s="50">
        <f>IF('M4 Caffeine &amp; Energy'!N533="","",'M4 Caffeine &amp; Energy'!N533)</f>
        <v/>
      </c>
      <c r="I2057" s="34">
        <f>IF('M4 Caffeine &amp; Energy'!AJ533="","",'M4 Caffeine &amp; Energy'!AJ533)</f>
        <v/>
      </c>
      <c r="J2057" s="34" t="inlineStr">
        <is>
          <t>Capture live promo to assess.</t>
        </is>
      </c>
    </row>
    <row r="2058" ht="28" customHeight="1">
      <c r="A2058" s="34" t="inlineStr">
        <is>
          <t>G FUEL</t>
        </is>
      </c>
      <c r="B2058" s="34" t="inlineStr">
        <is>
          <t>G FUEL Energy Cans | Sour Cherry | 12 pack 473mL</t>
        </is>
      </c>
      <c r="C2058" s="34" t="inlineStr">
        <is>
          <t>4) Caffeine &amp; energy beverage</t>
        </is>
      </c>
      <c r="D2058" s="49">
        <f>IF('M4 Caffeine &amp; Energy'!F534="","",'M4 Caffeine &amp; Energy'!F534)</f>
        <v/>
      </c>
      <c r="E2058" s="52">
        <f>IF('M4 Caffeine &amp; Energy'!J534="","",'M4 Caffeine &amp; Energy'!J534)</f>
        <v/>
      </c>
      <c r="F2058" s="50">
        <f>IF('M4 Caffeine &amp; Energy'!K534="","",'M4 Caffeine &amp; Energy'!K534)</f>
        <v/>
      </c>
      <c r="G2058" s="49">
        <f>IF('M4 Caffeine &amp; Energy'!AM534="","",'M4 Caffeine &amp; Energy'!AM534)</f>
        <v/>
      </c>
      <c r="H2058" s="50">
        <f>IF('M4 Caffeine &amp; Energy'!N534="","",'M4 Caffeine &amp; Energy'!N534)</f>
        <v/>
      </c>
      <c r="I2058" s="34">
        <f>IF('M4 Caffeine &amp; Energy'!AJ534="","",'M4 Caffeine &amp; Energy'!AJ534)</f>
        <v/>
      </c>
      <c r="J2058" s="34" t="inlineStr">
        <is>
          <t>Capture live promo to assess.</t>
        </is>
      </c>
    </row>
    <row r="2059" ht="28" customHeight="1">
      <c r="A2059" s="34" t="inlineStr">
        <is>
          <t>G FUEL</t>
        </is>
      </c>
      <c r="B2059" s="34" t="inlineStr">
        <is>
          <t>G FUEL Energy Cans | Sour Cherry | 18 pack 473mL</t>
        </is>
      </c>
      <c r="C2059" s="34" t="inlineStr">
        <is>
          <t>4) Caffeine &amp; energy beverage</t>
        </is>
      </c>
      <c r="D2059" s="49">
        <f>IF('M4 Caffeine &amp; Energy'!F535="","",'M4 Caffeine &amp; Energy'!F535)</f>
        <v/>
      </c>
      <c r="E2059" s="52">
        <f>IF('M4 Caffeine &amp; Energy'!J535="","",'M4 Caffeine &amp; Energy'!J535)</f>
        <v/>
      </c>
      <c r="F2059" s="50">
        <f>IF('M4 Caffeine &amp; Energy'!K535="","",'M4 Caffeine &amp; Energy'!K535)</f>
        <v/>
      </c>
      <c r="G2059" s="49">
        <f>IF('M4 Caffeine &amp; Energy'!AM535="","",'M4 Caffeine &amp; Energy'!AM535)</f>
        <v/>
      </c>
      <c r="H2059" s="50">
        <f>IF('M4 Caffeine &amp; Energy'!N535="","",'M4 Caffeine &amp; Energy'!N535)</f>
        <v/>
      </c>
      <c r="I2059" s="34">
        <f>IF('M4 Caffeine &amp; Energy'!AJ535="","",'M4 Caffeine &amp; Energy'!AJ535)</f>
        <v/>
      </c>
      <c r="J2059" s="34" t="inlineStr">
        <is>
          <t>Capture live promo to assess.</t>
        </is>
      </c>
    </row>
    <row r="2060" ht="28" customHeight="1">
      <c r="A2060" s="34" t="inlineStr">
        <is>
          <t>G FUEL</t>
        </is>
      </c>
      <c r="B2060" s="34" t="inlineStr">
        <is>
          <t>G FUEL Energy Cans | Sour Cherry | 24 pack 473mL</t>
        </is>
      </c>
      <c r="C2060" s="34" t="inlineStr">
        <is>
          <t>4) Caffeine &amp; energy beverage</t>
        </is>
      </c>
      <c r="D2060" s="49">
        <f>IF('M4 Caffeine &amp; Energy'!F536="","",'M4 Caffeine &amp; Energy'!F536)</f>
        <v/>
      </c>
      <c r="E2060" s="52">
        <f>IF('M4 Caffeine &amp; Energy'!J536="","",'M4 Caffeine &amp; Energy'!J536)</f>
        <v/>
      </c>
      <c r="F2060" s="50">
        <f>IF('M4 Caffeine &amp; Energy'!K536="","",'M4 Caffeine &amp; Energy'!K536)</f>
        <v/>
      </c>
      <c r="G2060" s="49">
        <f>IF('M4 Caffeine &amp; Energy'!AM536="","",'M4 Caffeine &amp; Energy'!AM536)</f>
        <v/>
      </c>
      <c r="H2060" s="50">
        <f>IF('M4 Caffeine &amp; Energy'!N536="","",'M4 Caffeine &amp; Energy'!N536)</f>
        <v/>
      </c>
      <c r="I2060" s="34">
        <f>IF('M4 Caffeine &amp; Energy'!AJ536="","",'M4 Caffeine &amp; Energy'!AJ536)</f>
        <v/>
      </c>
      <c r="J2060" s="34" t="inlineStr">
        <is>
          <t>Capture live promo to assess.</t>
        </is>
      </c>
    </row>
    <row r="2061" ht="28" customHeight="1">
      <c r="A2061" s="34" t="inlineStr">
        <is>
          <t>G FUEL</t>
        </is>
      </c>
      <c r="B2061" s="34" t="inlineStr">
        <is>
          <t>G FUEL Energy Cans | Blue Ice | single 473mL</t>
        </is>
      </c>
      <c r="C2061" s="34" t="inlineStr">
        <is>
          <t>4) Caffeine &amp; energy beverage</t>
        </is>
      </c>
      <c r="D2061" s="49">
        <f>IF('M4 Caffeine &amp; Energy'!F537="","",'M4 Caffeine &amp; Energy'!F537)</f>
        <v/>
      </c>
      <c r="E2061" s="52">
        <f>IF('M4 Caffeine &amp; Energy'!J537="","",'M4 Caffeine &amp; Energy'!J537)</f>
        <v/>
      </c>
      <c r="F2061" s="50">
        <f>IF('M4 Caffeine &amp; Energy'!K537="","",'M4 Caffeine &amp; Energy'!K537)</f>
        <v/>
      </c>
      <c r="G2061" s="49">
        <f>IF('M4 Caffeine &amp; Energy'!AM537="","",'M4 Caffeine &amp; Energy'!AM537)</f>
        <v/>
      </c>
      <c r="H2061" s="50">
        <f>IF('M4 Caffeine &amp; Energy'!N537="","",'M4 Caffeine &amp; Energy'!N537)</f>
        <v/>
      </c>
      <c r="I2061" s="34">
        <f>IF('M4 Caffeine &amp; Energy'!AJ537="","",'M4 Caffeine &amp; Energy'!AJ537)</f>
        <v/>
      </c>
      <c r="J2061" s="34" t="inlineStr">
        <is>
          <t>Capture live promo to assess.</t>
        </is>
      </c>
    </row>
    <row r="2062" ht="28" customHeight="1">
      <c r="A2062" s="34" t="inlineStr">
        <is>
          <t>G FUEL</t>
        </is>
      </c>
      <c r="B2062" s="34" t="inlineStr">
        <is>
          <t>G FUEL Energy Cans | Blue Ice | 8 pack 473mL</t>
        </is>
      </c>
      <c r="C2062" s="34" t="inlineStr">
        <is>
          <t>4) Caffeine &amp; energy beverage</t>
        </is>
      </c>
      <c r="D2062" s="49">
        <f>IF('M4 Caffeine &amp; Energy'!F538="","",'M4 Caffeine &amp; Energy'!F538)</f>
        <v/>
      </c>
      <c r="E2062" s="52">
        <f>IF('M4 Caffeine &amp; Energy'!J538="","",'M4 Caffeine &amp; Energy'!J538)</f>
        <v/>
      </c>
      <c r="F2062" s="50">
        <f>IF('M4 Caffeine &amp; Energy'!K538="","",'M4 Caffeine &amp; Energy'!K538)</f>
        <v/>
      </c>
      <c r="G2062" s="49">
        <f>IF('M4 Caffeine &amp; Energy'!AM538="","",'M4 Caffeine &amp; Energy'!AM538)</f>
        <v/>
      </c>
      <c r="H2062" s="50">
        <f>IF('M4 Caffeine &amp; Energy'!N538="","",'M4 Caffeine &amp; Energy'!N538)</f>
        <v/>
      </c>
      <c r="I2062" s="34">
        <f>IF('M4 Caffeine &amp; Energy'!AJ538="","",'M4 Caffeine &amp; Energy'!AJ538)</f>
        <v/>
      </c>
      <c r="J2062" s="34" t="inlineStr">
        <is>
          <t>Capture live promo to assess.</t>
        </is>
      </c>
    </row>
    <row r="2063" ht="28" customHeight="1">
      <c r="A2063" s="34" t="inlineStr">
        <is>
          <t>G FUEL</t>
        </is>
      </c>
      <c r="B2063" s="34" t="inlineStr">
        <is>
          <t>G FUEL Energy Cans | Blue Ice | 12 pack 473mL</t>
        </is>
      </c>
      <c r="C2063" s="34" t="inlineStr">
        <is>
          <t>4) Caffeine &amp; energy beverage</t>
        </is>
      </c>
      <c r="D2063" s="49">
        <f>IF('M4 Caffeine &amp; Energy'!F539="","",'M4 Caffeine &amp; Energy'!F539)</f>
        <v/>
      </c>
      <c r="E2063" s="52">
        <f>IF('M4 Caffeine &amp; Energy'!J539="","",'M4 Caffeine &amp; Energy'!J539)</f>
        <v/>
      </c>
      <c r="F2063" s="50">
        <f>IF('M4 Caffeine &amp; Energy'!K539="","",'M4 Caffeine &amp; Energy'!K539)</f>
        <v/>
      </c>
      <c r="G2063" s="49">
        <f>IF('M4 Caffeine &amp; Energy'!AM539="","",'M4 Caffeine &amp; Energy'!AM539)</f>
        <v/>
      </c>
      <c r="H2063" s="50">
        <f>IF('M4 Caffeine &amp; Energy'!N539="","",'M4 Caffeine &amp; Energy'!N539)</f>
        <v/>
      </c>
      <c r="I2063" s="34">
        <f>IF('M4 Caffeine &amp; Energy'!AJ539="","",'M4 Caffeine &amp; Energy'!AJ539)</f>
        <v/>
      </c>
      <c r="J2063" s="34" t="inlineStr">
        <is>
          <t>Capture live promo to assess.</t>
        </is>
      </c>
    </row>
    <row r="2064" ht="28" customHeight="1">
      <c r="A2064" s="34" t="inlineStr">
        <is>
          <t>G FUEL</t>
        </is>
      </c>
      <c r="B2064" s="34" t="inlineStr">
        <is>
          <t>G FUEL Energy Cans | Blue Ice | 18 pack 473mL</t>
        </is>
      </c>
      <c r="C2064" s="34" t="inlineStr">
        <is>
          <t>4) Caffeine &amp; energy beverage</t>
        </is>
      </c>
      <c r="D2064" s="49">
        <f>IF('M4 Caffeine &amp; Energy'!F540="","",'M4 Caffeine &amp; Energy'!F540)</f>
        <v/>
      </c>
      <c r="E2064" s="52">
        <f>IF('M4 Caffeine &amp; Energy'!J540="","",'M4 Caffeine &amp; Energy'!J540)</f>
        <v/>
      </c>
      <c r="F2064" s="50">
        <f>IF('M4 Caffeine &amp; Energy'!K540="","",'M4 Caffeine &amp; Energy'!K540)</f>
        <v/>
      </c>
      <c r="G2064" s="49">
        <f>IF('M4 Caffeine &amp; Energy'!AM540="","",'M4 Caffeine &amp; Energy'!AM540)</f>
        <v/>
      </c>
      <c r="H2064" s="50">
        <f>IF('M4 Caffeine &amp; Energy'!N540="","",'M4 Caffeine &amp; Energy'!N540)</f>
        <v/>
      </c>
      <c r="I2064" s="34">
        <f>IF('M4 Caffeine &amp; Energy'!AJ540="","",'M4 Caffeine &amp; Energy'!AJ540)</f>
        <v/>
      </c>
      <c r="J2064" s="34" t="inlineStr">
        <is>
          <t>Capture live promo to assess.</t>
        </is>
      </c>
    </row>
    <row r="2065" ht="28" customHeight="1">
      <c r="A2065" s="34" t="inlineStr">
        <is>
          <t>G FUEL</t>
        </is>
      </c>
      <c r="B2065" s="34" t="inlineStr">
        <is>
          <t>G FUEL Energy Cans | Blue Ice | 24 pack 473mL</t>
        </is>
      </c>
      <c r="C2065" s="34" t="inlineStr">
        <is>
          <t>4) Caffeine &amp; energy beverage</t>
        </is>
      </c>
      <c r="D2065" s="49">
        <f>IF('M4 Caffeine &amp; Energy'!F541="","",'M4 Caffeine &amp; Energy'!F541)</f>
        <v/>
      </c>
      <c r="E2065" s="52">
        <f>IF('M4 Caffeine &amp; Energy'!J541="","",'M4 Caffeine &amp; Energy'!J541)</f>
        <v/>
      </c>
      <c r="F2065" s="50">
        <f>IF('M4 Caffeine &amp; Energy'!K541="","",'M4 Caffeine &amp; Energy'!K541)</f>
        <v/>
      </c>
      <c r="G2065" s="49">
        <f>IF('M4 Caffeine &amp; Energy'!AM541="","",'M4 Caffeine &amp; Energy'!AM541)</f>
        <v/>
      </c>
      <c r="H2065" s="50">
        <f>IF('M4 Caffeine &amp; Energy'!N541="","",'M4 Caffeine &amp; Energy'!N541)</f>
        <v/>
      </c>
      <c r="I2065" s="34">
        <f>IF('M4 Caffeine &amp; Energy'!AJ541="","",'M4 Caffeine &amp; Energy'!AJ541)</f>
        <v/>
      </c>
      <c r="J2065" s="34" t="inlineStr">
        <is>
          <t>Capture live promo to assess.</t>
        </is>
      </c>
    </row>
    <row r="2066" ht="28" customHeight="1">
      <c r="A2066" s="34" t="inlineStr">
        <is>
          <t>G FUEL</t>
        </is>
      </c>
      <c r="B2066" s="34" t="inlineStr">
        <is>
          <t>G FUEL Energy Cans | Tropical Rain | single 473mL</t>
        </is>
      </c>
      <c r="C2066" s="34" t="inlineStr">
        <is>
          <t>4) Caffeine &amp; energy beverage</t>
        </is>
      </c>
      <c r="D2066" s="49">
        <f>IF('M4 Caffeine &amp; Energy'!F542="","",'M4 Caffeine &amp; Energy'!F542)</f>
        <v/>
      </c>
      <c r="E2066" s="52">
        <f>IF('M4 Caffeine &amp; Energy'!J542="","",'M4 Caffeine &amp; Energy'!J542)</f>
        <v/>
      </c>
      <c r="F2066" s="50">
        <f>IF('M4 Caffeine &amp; Energy'!K542="","",'M4 Caffeine &amp; Energy'!K542)</f>
        <v/>
      </c>
      <c r="G2066" s="49">
        <f>IF('M4 Caffeine &amp; Energy'!AM542="","",'M4 Caffeine &amp; Energy'!AM542)</f>
        <v/>
      </c>
      <c r="H2066" s="50">
        <f>IF('M4 Caffeine &amp; Energy'!N542="","",'M4 Caffeine &amp; Energy'!N542)</f>
        <v/>
      </c>
      <c r="I2066" s="34">
        <f>IF('M4 Caffeine &amp; Energy'!AJ542="","",'M4 Caffeine &amp; Energy'!AJ542)</f>
        <v/>
      </c>
      <c r="J2066" s="34" t="inlineStr">
        <is>
          <t>Capture live promo to assess.</t>
        </is>
      </c>
    </row>
    <row r="2067" ht="28" customHeight="1">
      <c r="A2067" s="34" t="inlineStr">
        <is>
          <t>G FUEL</t>
        </is>
      </c>
      <c r="B2067" s="34" t="inlineStr">
        <is>
          <t>G FUEL Energy Cans | Tropical Rain | 8 pack 473mL</t>
        </is>
      </c>
      <c r="C2067" s="34" t="inlineStr">
        <is>
          <t>4) Caffeine &amp; energy beverage</t>
        </is>
      </c>
      <c r="D2067" s="49">
        <f>IF('M4 Caffeine &amp; Energy'!F543="","",'M4 Caffeine &amp; Energy'!F543)</f>
        <v/>
      </c>
      <c r="E2067" s="52">
        <f>IF('M4 Caffeine &amp; Energy'!J543="","",'M4 Caffeine &amp; Energy'!J543)</f>
        <v/>
      </c>
      <c r="F2067" s="50">
        <f>IF('M4 Caffeine &amp; Energy'!K543="","",'M4 Caffeine &amp; Energy'!K543)</f>
        <v/>
      </c>
      <c r="G2067" s="49">
        <f>IF('M4 Caffeine &amp; Energy'!AM543="","",'M4 Caffeine &amp; Energy'!AM543)</f>
        <v/>
      </c>
      <c r="H2067" s="50">
        <f>IF('M4 Caffeine &amp; Energy'!N543="","",'M4 Caffeine &amp; Energy'!N543)</f>
        <v/>
      </c>
      <c r="I2067" s="34">
        <f>IF('M4 Caffeine &amp; Energy'!AJ543="","",'M4 Caffeine &amp; Energy'!AJ543)</f>
        <v/>
      </c>
      <c r="J2067" s="34" t="inlineStr">
        <is>
          <t>Capture live promo to assess.</t>
        </is>
      </c>
    </row>
    <row r="2068" ht="28" customHeight="1">
      <c r="A2068" s="34" t="inlineStr">
        <is>
          <t>G FUEL</t>
        </is>
      </c>
      <c r="B2068" s="34" t="inlineStr">
        <is>
          <t>G FUEL Energy Cans | Tropical Rain | 12 pack 473mL</t>
        </is>
      </c>
      <c r="C2068" s="34" t="inlineStr">
        <is>
          <t>4) Caffeine &amp; energy beverage</t>
        </is>
      </c>
      <c r="D2068" s="49">
        <f>IF('M4 Caffeine &amp; Energy'!F544="","",'M4 Caffeine &amp; Energy'!F544)</f>
        <v/>
      </c>
      <c r="E2068" s="52">
        <f>IF('M4 Caffeine &amp; Energy'!J544="","",'M4 Caffeine &amp; Energy'!J544)</f>
        <v/>
      </c>
      <c r="F2068" s="50">
        <f>IF('M4 Caffeine &amp; Energy'!K544="","",'M4 Caffeine &amp; Energy'!K544)</f>
        <v/>
      </c>
      <c r="G2068" s="49">
        <f>IF('M4 Caffeine &amp; Energy'!AM544="","",'M4 Caffeine &amp; Energy'!AM544)</f>
        <v/>
      </c>
      <c r="H2068" s="50">
        <f>IF('M4 Caffeine &amp; Energy'!N544="","",'M4 Caffeine &amp; Energy'!N544)</f>
        <v/>
      </c>
      <c r="I2068" s="34">
        <f>IF('M4 Caffeine &amp; Energy'!AJ544="","",'M4 Caffeine &amp; Energy'!AJ544)</f>
        <v/>
      </c>
      <c r="J2068" s="34" t="inlineStr">
        <is>
          <t>Capture live promo to assess.</t>
        </is>
      </c>
    </row>
    <row r="2069" ht="28" customHeight="1">
      <c r="A2069" s="34" t="inlineStr">
        <is>
          <t>G FUEL</t>
        </is>
      </c>
      <c r="B2069" s="34" t="inlineStr">
        <is>
          <t>G FUEL Energy Cans | Tropical Rain | 18 pack 473mL</t>
        </is>
      </c>
      <c r="C2069" s="34" t="inlineStr">
        <is>
          <t>4) Caffeine &amp; energy beverage</t>
        </is>
      </c>
      <c r="D2069" s="49">
        <f>IF('M4 Caffeine &amp; Energy'!F545="","",'M4 Caffeine &amp; Energy'!F545)</f>
        <v/>
      </c>
      <c r="E2069" s="52">
        <f>IF('M4 Caffeine &amp; Energy'!J545="","",'M4 Caffeine &amp; Energy'!J545)</f>
        <v/>
      </c>
      <c r="F2069" s="50">
        <f>IF('M4 Caffeine &amp; Energy'!K545="","",'M4 Caffeine &amp; Energy'!K545)</f>
        <v/>
      </c>
      <c r="G2069" s="49">
        <f>IF('M4 Caffeine &amp; Energy'!AM545="","",'M4 Caffeine &amp; Energy'!AM545)</f>
        <v/>
      </c>
      <c r="H2069" s="50">
        <f>IF('M4 Caffeine &amp; Energy'!N545="","",'M4 Caffeine &amp; Energy'!N545)</f>
        <v/>
      </c>
      <c r="I2069" s="34">
        <f>IF('M4 Caffeine &amp; Energy'!AJ545="","",'M4 Caffeine &amp; Energy'!AJ545)</f>
        <v/>
      </c>
      <c r="J2069" s="34" t="inlineStr">
        <is>
          <t>Capture live promo to assess.</t>
        </is>
      </c>
    </row>
    <row r="2070" ht="28" customHeight="1">
      <c r="A2070" s="34" t="inlineStr">
        <is>
          <t>G FUEL</t>
        </is>
      </c>
      <c r="B2070" s="34" t="inlineStr">
        <is>
          <t>G FUEL Energy Cans | Tropical Rain | 24 pack 473mL</t>
        </is>
      </c>
      <c r="C2070" s="34" t="inlineStr">
        <is>
          <t>4) Caffeine &amp; energy beverage</t>
        </is>
      </c>
      <c r="D2070" s="49">
        <f>IF('M4 Caffeine &amp; Energy'!F546="","",'M4 Caffeine &amp; Energy'!F546)</f>
        <v/>
      </c>
      <c r="E2070" s="52">
        <f>IF('M4 Caffeine &amp; Energy'!J546="","",'M4 Caffeine &amp; Energy'!J546)</f>
        <v/>
      </c>
      <c r="F2070" s="50">
        <f>IF('M4 Caffeine &amp; Energy'!K546="","",'M4 Caffeine &amp; Energy'!K546)</f>
        <v/>
      </c>
      <c r="G2070" s="49">
        <f>IF('M4 Caffeine &amp; Energy'!AM546="","",'M4 Caffeine &amp; Energy'!AM546)</f>
        <v/>
      </c>
      <c r="H2070" s="50">
        <f>IF('M4 Caffeine &amp; Energy'!N546="","",'M4 Caffeine &amp; Energy'!N546)</f>
        <v/>
      </c>
      <c r="I2070" s="34">
        <f>IF('M4 Caffeine &amp; Energy'!AJ546="","",'M4 Caffeine &amp; Energy'!AJ546)</f>
        <v/>
      </c>
      <c r="J2070" s="34" t="inlineStr">
        <is>
          <t>Capture live promo to assess.</t>
        </is>
      </c>
    </row>
    <row r="2071" ht="28" customHeight="1">
      <c r="A2071" s="34" t="inlineStr">
        <is>
          <t>G FUEL</t>
        </is>
      </c>
      <c r="B2071" s="34" t="inlineStr">
        <is>
          <t>G FUEL Energy Cans | Fazeberry | single 473mL</t>
        </is>
      </c>
      <c r="C2071" s="34" t="inlineStr">
        <is>
          <t>4) Caffeine &amp; energy beverage</t>
        </is>
      </c>
      <c r="D2071" s="49">
        <f>IF('M4 Caffeine &amp; Energy'!F547="","",'M4 Caffeine &amp; Energy'!F547)</f>
        <v/>
      </c>
      <c r="E2071" s="52">
        <f>IF('M4 Caffeine &amp; Energy'!J547="","",'M4 Caffeine &amp; Energy'!J547)</f>
        <v/>
      </c>
      <c r="F2071" s="50">
        <f>IF('M4 Caffeine &amp; Energy'!K547="","",'M4 Caffeine &amp; Energy'!K547)</f>
        <v/>
      </c>
      <c r="G2071" s="49">
        <f>IF('M4 Caffeine &amp; Energy'!AM547="","",'M4 Caffeine &amp; Energy'!AM547)</f>
        <v/>
      </c>
      <c r="H2071" s="50">
        <f>IF('M4 Caffeine &amp; Energy'!N547="","",'M4 Caffeine &amp; Energy'!N547)</f>
        <v/>
      </c>
      <c r="I2071" s="34">
        <f>IF('M4 Caffeine &amp; Energy'!AJ547="","",'M4 Caffeine &amp; Energy'!AJ547)</f>
        <v/>
      </c>
      <c r="J2071" s="34" t="inlineStr">
        <is>
          <t>Capture live promo to assess.</t>
        </is>
      </c>
    </row>
    <row r="2072" ht="28" customHeight="1">
      <c r="A2072" s="34" t="inlineStr">
        <is>
          <t>G FUEL</t>
        </is>
      </c>
      <c r="B2072" s="34" t="inlineStr">
        <is>
          <t>G FUEL Energy Cans | Fazeberry | 8 pack 473mL</t>
        </is>
      </c>
      <c r="C2072" s="34" t="inlineStr">
        <is>
          <t>4) Caffeine &amp; energy beverage</t>
        </is>
      </c>
      <c r="D2072" s="49">
        <f>IF('M4 Caffeine &amp; Energy'!F548="","",'M4 Caffeine &amp; Energy'!F548)</f>
        <v/>
      </c>
      <c r="E2072" s="52">
        <f>IF('M4 Caffeine &amp; Energy'!J548="","",'M4 Caffeine &amp; Energy'!J548)</f>
        <v/>
      </c>
      <c r="F2072" s="50">
        <f>IF('M4 Caffeine &amp; Energy'!K548="","",'M4 Caffeine &amp; Energy'!K548)</f>
        <v/>
      </c>
      <c r="G2072" s="49">
        <f>IF('M4 Caffeine &amp; Energy'!AM548="","",'M4 Caffeine &amp; Energy'!AM548)</f>
        <v/>
      </c>
      <c r="H2072" s="50">
        <f>IF('M4 Caffeine &amp; Energy'!N548="","",'M4 Caffeine &amp; Energy'!N548)</f>
        <v/>
      </c>
      <c r="I2072" s="34">
        <f>IF('M4 Caffeine &amp; Energy'!AJ548="","",'M4 Caffeine &amp; Energy'!AJ548)</f>
        <v/>
      </c>
      <c r="J2072" s="34" t="inlineStr">
        <is>
          <t>Capture live promo to assess.</t>
        </is>
      </c>
    </row>
    <row r="2073" ht="28" customHeight="1">
      <c r="A2073" s="34" t="inlineStr">
        <is>
          <t>G FUEL</t>
        </is>
      </c>
      <c r="B2073" s="34" t="inlineStr">
        <is>
          <t>G FUEL Energy Cans | Fazeberry | 12 pack 473mL</t>
        </is>
      </c>
      <c r="C2073" s="34" t="inlineStr">
        <is>
          <t>4) Caffeine &amp; energy beverage</t>
        </is>
      </c>
      <c r="D2073" s="49">
        <f>IF('M4 Caffeine &amp; Energy'!F549="","",'M4 Caffeine &amp; Energy'!F549)</f>
        <v/>
      </c>
      <c r="E2073" s="52">
        <f>IF('M4 Caffeine &amp; Energy'!J549="","",'M4 Caffeine &amp; Energy'!J549)</f>
        <v/>
      </c>
      <c r="F2073" s="50">
        <f>IF('M4 Caffeine &amp; Energy'!K549="","",'M4 Caffeine &amp; Energy'!K549)</f>
        <v/>
      </c>
      <c r="G2073" s="49">
        <f>IF('M4 Caffeine &amp; Energy'!AM549="","",'M4 Caffeine &amp; Energy'!AM549)</f>
        <v/>
      </c>
      <c r="H2073" s="50">
        <f>IF('M4 Caffeine &amp; Energy'!N549="","",'M4 Caffeine &amp; Energy'!N549)</f>
        <v/>
      </c>
      <c r="I2073" s="34">
        <f>IF('M4 Caffeine &amp; Energy'!AJ549="","",'M4 Caffeine &amp; Energy'!AJ549)</f>
        <v/>
      </c>
      <c r="J2073" s="34" t="inlineStr">
        <is>
          <t>Capture live promo to assess.</t>
        </is>
      </c>
    </row>
    <row r="2074" ht="28" customHeight="1">
      <c r="A2074" s="34" t="inlineStr">
        <is>
          <t>G FUEL</t>
        </is>
      </c>
      <c r="B2074" s="34" t="inlineStr">
        <is>
          <t>G FUEL Energy Cans | Fazeberry | 18 pack 473mL</t>
        </is>
      </c>
      <c r="C2074" s="34" t="inlineStr">
        <is>
          <t>4) Caffeine &amp; energy beverage</t>
        </is>
      </c>
      <c r="D2074" s="49">
        <f>IF('M4 Caffeine &amp; Energy'!F550="","",'M4 Caffeine &amp; Energy'!F550)</f>
        <v/>
      </c>
      <c r="E2074" s="52">
        <f>IF('M4 Caffeine &amp; Energy'!J550="","",'M4 Caffeine &amp; Energy'!J550)</f>
        <v/>
      </c>
      <c r="F2074" s="50">
        <f>IF('M4 Caffeine &amp; Energy'!K550="","",'M4 Caffeine &amp; Energy'!K550)</f>
        <v/>
      </c>
      <c r="G2074" s="49">
        <f>IF('M4 Caffeine &amp; Energy'!AM550="","",'M4 Caffeine &amp; Energy'!AM550)</f>
        <v/>
      </c>
      <c r="H2074" s="50">
        <f>IF('M4 Caffeine &amp; Energy'!N550="","",'M4 Caffeine &amp; Energy'!N550)</f>
        <v/>
      </c>
      <c r="I2074" s="34">
        <f>IF('M4 Caffeine &amp; Energy'!AJ550="","",'M4 Caffeine &amp; Energy'!AJ550)</f>
        <v/>
      </c>
      <c r="J2074" s="34" t="inlineStr">
        <is>
          <t>Capture live promo to assess.</t>
        </is>
      </c>
    </row>
    <row r="2075" ht="28" customHeight="1">
      <c r="A2075" s="34" t="inlineStr">
        <is>
          <t>G FUEL</t>
        </is>
      </c>
      <c r="B2075" s="34" t="inlineStr">
        <is>
          <t>G FUEL Energy Cans | Fazeberry | 24 pack 473mL</t>
        </is>
      </c>
      <c r="C2075" s="34" t="inlineStr">
        <is>
          <t>4) Caffeine &amp; energy beverage</t>
        </is>
      </c>
      <c r="D2075" s="49">
        <f>IF('M4 Caffeine &amp; Energy'!F551="","",'M4 Caffeine &amp; Energy'!F551)</f>
        <v/>
      </c>
      <c r="E2075" s="52">
        <f>IF('M4 Caffeine &amp; Energy'!J551="","",'M4 Caffeine &amp; Energy'!J551)</f>
        <v/>
      </c>
      <c r="F2075" s="50">
        <f>IF('M4 Caffeine &amp; Energy'!K551="","",'M4 Caffeine &amp; Energy'!K551)</f>
        <v/>
      </c>
      <c r="G2075" s="49">
        <f>IF('M4 Caffeine &amp; Energy'!AM551="","",'M4 Caffeine &amp; Energy'!AM551)</f>
        <v/>
      </c>
      <c r="H2075" s="50">
        <f>IF('M4 Caffeine &amp; Energy'!N551="","",'M4 Caffeine &amp; Energy'!N551)</f>
        <v/>
      </c>
      <c r="I2075" s="34">
        <f>IF('M4 Caffeine &amp; Energy'!AJ551="","",'M4 Caffeine &amp; Energy'!AJ551)</f>
        <v/>
      </c>
      <c r="J2075" s="34" t="inlineStr">
        <is>
          <t>Capture live promo to assess.</t>
        </is>
      </c>
    </row>
    <row r="2076" ht="28" customHeight="1">
      <c r="A2076" s="34" t="inlineStr">
        <is>
          <t>G FUEL</t>
        </is>
      </c>
      <c r="B2076" s="34" t="inlineStr">
        <is>
          <t>G FUEL Energy Cans | Rainbow Sherbet | single 473mL</t>
        </is>
      </c>
      <c r="C2076" s="34" t="inlineStr">
        <is>
          <t>4) Caffeine &amp; energy beverage</t>
        </is>
      </c>
      <c r="D2076" s="49">
        <f>IF('M4 Caffeine &amp; Energy'!F552="","",'M4 Caffeine &amp; Energy'!F552)</f>
        <v/>
      </c>
      <c r="E2076" s="52">
        <f>IF('M4 Caffeine &amp; Energy'!J552="","",'M4 Caffeine &amp; Energy'!J552)</f>
        <v/>
      </c>
      <c r="F2076" s="50">
        <f>IF('M4 Caffeine &amp; Energy'!K552="","",'M4 Caffeine &amp; Energy'!K552)</f>
        <v/>
      </c>
      <c r="G2076" s="49">
        <f>IF('M4 Caffeine &amp; Energy'!AM552="","",'M4 Caffeine &amp; Energy'!AM552)</f>
        <v/>
      </c>
      <c r="H2076" s="50">
        <f>IF('M4 Caffeine &amp; Energy'!N552="","",'M4 Caffeine &amp; Energy'!N552)</f>
        <v/>
      </c>
      <c r="I2076" s="34">
        <f>IF('M4 Caffeine &amp; Energy'!AJ552="","",'M4 Caffeine &amp; Energy'!AJ552)</f>
        <v/>
      </c>
      <c r="J2076" s="34" t="inlineStr">
        <is>
          <t>Capture live promo to assess.</t>
        </is>
      </c>
    </row>
    <row r="2077" ht="28" customHeight="1">
      <c r="A2077" s="34" t="inlineStr">
        <is>
          <t>G FUEL</t>
        </is>
      </c>
      <c r="B2077" s="34" t="inlineStr">
        <is>
          <t>G FUEL Energy Cans | Rainbow Sherbet | 8 pack 473mL</t>
        </is>
      </c>
      <c r="C2077" s="34" t="inlineStr">
        <is>
          <t>4) Caffeine &amp; energy beverage</t>
        </is>
      </c>
      <c r="D2077" s="49">
        <f>IF('M4 Caffeine &amp; Energy'!F553="","",'M4 Caffeine &amp; Energy'!F553)</f>
        <v/>
      </c>
      <c r="E2077" s="52">
        <f>IF('M4 Caffeine &amp; Energy'!J553="","",'M4 Caffeine &amp; Energy'!J553)</f>
        <v/>
      </c>
      <c r="F2077" s="50">
        <f>IF('M4 Caffeine &amp; Energy'!K553="","",'M4 Caffeine &amp; Energy'!K553)</f>
        <v/>
      </c>
      <c r="G2077" s="49">
        <f>IF('M4 Caffeine &amp; Energy'!AM553="","",'M4 Caffeine &amp; Energy'!AM553)</f>
        <v/>
      </c>
      <c r="H2077" s="50">
        <f>IF('M4 Caffeine &amp; Energy'!N553="","",'M4 Caffeine &amp; Energy'!N553)</f>
        <v/>
      </c>
      <c r="I2077" s="34">
        <f>IF('M4 Caffeine &amp; Energy'!AJ553="","",'M4 Caffeine &amp; Energy'!AJ553)</f>
        <v/>
      </c>
      <c r="J2077" s="34" t="inlineStr">
        <is>
          <t>Capture live promo to assess.</t>
        </is>
      </c>
    </row>
    <row r="2078" ht="28" customHeight="1">
      <c r="A2078" s="34" t="inlineStr">
        <is>
          <t>G FUEL</t>
        </is>
      </c>
      <c r="B2078" s="34" t="inlineStr">
        <is>
          <t>G FUEL Energy Cans | Rainbow Sherbet | 12 pack 473mL</t>
        </is>
      </c>
      <c r="C2078" s="34" t="inlineStr">
        <is>
          <t>4) Caffeine &amp; energy beverage</t>
        </is>
      </c>
      <c r="D2078" s="49">
        <f>IF('M4 Caffeine &amp; Energy'!F554="","",'M4 Caffeine &amp; Energy'!F554)</f>
        <v/>
      </c>
      <c r="E2078" s="52">
        <f>IF('M4 Caffeine &amp; Energy'!J554="","",'M4 Caffeine &amp; Energy'!J554)</f>
        <v/>
      </c>
      <c r="F2078" s="50">
        <f>IF('M4 Caffeine &amp; Energy'!K554="","",'M4 Caffeine &amp; Energy'!K554)</f>
        <v/>
      </c>
      <c r="G2078" s="49">
        <f>IF('M4 Caffeine &amp; Energy'!AM554="","",'M4 Caffeine &amp; Energy'!AM554)</f>
        <v/>
      </c>
      <c r="H2078" s="50">
        <f>IF('M4 Caffeine &amp; Energy'!N554="","",'M4 Caffeine &amp; Energy'!N554)</f>
        <v/>
      </c>
      <c r="I2078" s="34">
        <f>IF('M4 Caffeine &amp; Energy'!AJ554="","",'M4 Caffeine &amp; Energy'!AJ554)</f>
        <v/>
      </c>
      <c r="J2078" s="34" t="inlineStr">
        <is>
          <t>Capture live promo to assess.</t>
        </is>
      </c>
    </row>
    <row r="2079" ht="28" customHeight="1">
      <c r="A2079" s="34" t="inlineStr">
        <is>
          <t>G FUEL</t>
        </is>
      </c>
      <c r="B2079" s="34" t="inlineStr">
        <is>
          <t>G FUEL Energy Cans | Rainbow Sherbet | 18 pack 473mL</t>
        </is>
      </c>
      <c r="C2079" s="34" t="inlineStr">
        <is>
          <t>4) Caffeine &amp; energy beverage</t>
        </is>
      </c>
      <c r="D2079" s="49">
        <f>IF('M4 Caffeine &amp; Energy'!F555="","",'M4 Caffeine &amp; Energy'!F555)</f>
        <v/>
      </c>
      <c r="E2079" s="52">
        <f>IF('M4 Caffeine &amp; Energy'!J555="","",'M4 Caffeine &amp; Energy'!J555)</f>
        <v/>
      </c>
      <c r="F2079" s="50">
        <f>IF('M4 Caffeine &amp; Energy'!K555="","",'M4 Caffeine &amp; Energy'!K555)</f>
        <v/>
      </c>
      <c r="G2079" s="49">
        <f>IF('M4 Caffeine &amp; Energy'!AM555="","",'M4 Caffeine &amp; Energy'!AM555)</f>
        <v/>
      </c>
      <c r="H2079" s="50">
        <f>IF('M4 Caffeine &amp; Energy'!N555="","",'M4 Caffeine &amp; Energy'!N555)</f>
        <v/>
      </c>
      <c r="I2079" s="34">
        <f>IF('M4 Caffeine &amp; Energy'!AJ555="","",'M4 Caffeine &amp; Energy'!AJ555)</f>
        <v/>
      </c>
      <c r="J2079" s="34" t="inlineStr">
        <is>
          <t>Capture live promo to assess.</t>
        </is>
      </c>
    </row>
    <row r="2080" ht="28" customHeight="1">
      <c r="A2080" s="34" t="inlineStr">
        <is>
          <t>G FUEL</t>
        </is>
      </c>
      <c r="B2080" s="34" t="inlineStr">
        <is>
          <t>G FUEL Energy Cans | Rainbow Sherbet | 24 pack 473mL</t>
        </is>
      </c>
      <c r="C2080" s="34" t="inlineStr">
        <is>
          <t>4) Caffeine &amp; energy beverage</t>
        </is>
      </c>
      <c r="D2080" s="49">
        <f>IF('M4 Caffeine &amp; Energy'!F556="","",'M4 Caffeine &amp; Energy'!F556)</f>
        <v/>
      </c>
      <c r="E2080" s="52">
        <f>IF('M4 Caffeine &amp; Energy'!J556="","",'M4 Caffeine &amp; Energy'!J556)</f>
        <v/>
      </c>
      <c r="F2080" s="50">
        <f>IF('M4 Caffeine &amp; Energy'!K556="","",'M4 Caffeine &amp; Energy'!K556)</f>
        <v/>
      </c>
      <c r="G2080" s="49">
        <f>IF('M4 Caffeine &amp; Energy'!AM556="","",'M4 Caffeine &amp; Energy'!AM556)</f>
        <v/>
      </c>
      <c r="H2080" s="50">
        <f>IF('M4 Caffeine &amp; Energy'!N556="","",'M4 Caffeine &amp; Energy'!N556)</f>
        <v/>
      </c>
      <c r="I2080" s="34">
        <f>IF('M4 Caffeine &amp; Energy'!AJ556="","",'M4 Caffeine &amp; Energy'!AJ556)</f>
        <v/>
      </c>
      <c r="J2080" s="34" t="inlineStr">
        <is>
          <t>Capture live promo to assess.</t>
        </is>
      </c>
    </row>
    <row r="2081" ht="28" customHeight="1">
      <c r="A2081" s="34" t="inlineStr">
        <is>
          <t>Mtn Dew</t>
        </is>
      </c>
      <c r="B2081" s="34" t="inlineStr">
        <is>
          <t>Mtn Dew Rise Energy | Orange Breeze | single 473mL</t>
        </is>
      </c>
      <c r="C2081" s="34" t="inlineStr">
        <is>
          <t>4) Caffeine &amp; energy beverage</t>
        </is>
      </c>
      <c r="D2081" s="49">
        <f>IF('M4 Caffeine &amp; Energy'!F557="","",'M4 Caffeine &amp; Energy'!F557)</f>
        <v/>
      </c>
      <c r="E2081" s="52">
        <f>IF('M4 Caffeine &amp; Energy'!J557="","",'M4 Caffeine &amp; Energy'!J557)</f>
        <v/>
      </c>
      <c r="F2081" s="50">
        <f>IF('M4 Caffeine &amp; Energy'!K557="","",'M4 Caffeine &amp; Energy'!K557)</f>
        <v/>
      </c>
      <c r="G2081" s="49">
        <f>IF('M4 Caffeine &amp; Energy'!AM557="","",'M4 Caffeine &amp; Energy'!AM557)</f>
        <v/>
      </c>
      <c r="H2081" s="50">
        <f>IF('M4 Caffeine &amp; Energy'!N557="","",'M4 Caffeine &amp; Energy'!N557)</f>
        <v/>
      </c>
      <c r="I2081" s="34">
        <f>IF('M4 Caffeine &amp; Energy'!AJ557="","",'M4 Caffeine &amp; Energy'!AJ557)</f>
        <v/>
      </c>
      <c r="J2081" s="34" t="inlineStr">
        <is>
          <t>Capture live promo to assess.</t>
        </is>
      </c>
    </row>
    <row r="2082" ht="28" customHeight="1">
      <c r="A2082" s="34" t="inlineStr">
        <is>
          <t>Mtn Dew</t>
        </is>
      </c>
      <c r="B2082" s="34" t="inlineStr">
        <is>
          <t>Mtn Dew Rise Energy | Orange Breeze | 8 pack 473mL</t>
        </is>
      </c>
      <c r="C2082" s="34" t="inlineStr">
        <is>
          <t>4) Caffeine &amp; energy beverage</t>
        </is>
      </c>
      <c r="D2082" s="49">
        <f>IF('M4 Caffeine &amp; Energy'!F558="","",'M4 Caffeine &amp; Energy'!F558)</f>
        <v/>
      </c>
      <c r="E2082" s="52">
        <f>IF('M4 Caffeine &amp; Energy'!J558="","",'M4 Caffeine &amp; Energy'!J558)</f>
        <v/>
      </c>
      <c r="F2082" s="50">
        <f>IF('M4 Caffeine &amp; Energy'!K558="","",'M4 Caffeine &amp; Energy'!K558)</f>
        <v/>
      </c>
      <c r="G2082" s="49">
        <f>IF('M4 Caffeine &amp; Energy'!AM558="","",'M4 Caffeine &amp; Energy'!AM558)</f>
        <v/>
      </c>
      <c r="H2082" s="50">
        <f>IF('M4 Caffeine &amp; Energy'!N558="","",'M4 Caffeine &amp; Energy'!N558)</f>
        <v/>
      </c>
      <c r="I2082" s="34">
        <f>IF('M4 Caffeine &amp; Energy'!AJ558="","",'M4 Caffeine &amp; Energy'!AJ558)</f>
        <v/>
      </c>
      <c r="J2082" s="34" t="inlineStr">
        <is>
          <t>Capture live promo to assess.</t>
        </is>
      </c>
    </row>
    <row r="2083" ht="28" customHeight="1">
      <c r="A2083" s="34" t="inlineStr">
        <is>
          <t>Mtn Dew</t>
        </is>
      </c>
      <c r="B2083" s="34" t="inlineStr">
        <is>
          <t>Mtn Dew Rise Energy | Orange Breeze | 12 pack 473mL</t>
        </is>
      </c>
      <c r="C2083" s="34" t="inlineStr">
        <is>
          <t>4) Caffeine &amp; energy beverage</t>
        </is>
      </c>
      <c r="D2083" s="49">
        <f>IF('M4 Caffeine &amp; Energy'!F559="","",'M4 Caffeine &amp; Energy'!F559)</f>
        <v/>
      </c>
      <c r="E2083" s="52">
        <f>IF('M4 Caffeine &amp; Energy'!J559="","",'M4 Caffeine &amp; Energy'!J559)</f>
        <v/>
      </c>
      <c r="F2083" s="50">
        <f>IF('M4 Caffeine &amp; Energy'!K559="","",'M4 Caffeine &amp; Energy'!K559)</f>
        <v/>
      </c>
      <c r="G2083" s="49">
        <f>IF('M4 Caffeine &amp; Energy'!AM559="","",'M4 Caffeine &amp; Energy'!AM559)</f>
        <v/>
      </c>
      <c r="H2083" s="50">
        <f>IF('M4 Caffeine &amp; Energy'!N559="","",'M4 Caffeine &amp; Energy'!N559)</f>
        <v/>
      </c>
      <c r="I2083" s="34">
        <f>IF('M4 Caffeine &amp; Energy'!AJ559="","",'M4 Caffeine &amp; Energy'!AJ559)</f>
        <v/>
      </c>
      <c r="J2083" s="34" t="inlineStr">
        <is>
          <t>Capture live promo to assess.</t>
        </is>
      </c>
    </row>
    <row r="2084" ht="28" customHeight="1">
      <c r="A2084" s="34" t="inlineStr">
        <is>
          <t>Mtn Dew</t>
        </is>
      </c>
      <c r="B2084" s="34" t="inlineStr">
        <is>
          <t>Mtn Dew Rise Energy | Orange Breeze | 18 pack 473mL</t>
        </is>
      </c>
      <c r="C2084" s="34" t="inlineStr">
        <is>
          <t>4) Caffeine &amp; energy beverage</t>
        </is>
      </c>
      <c r="D2084" s="49">
        <f>IF('M4 Caffeine &amp; Energy'!F560="","",'M4 Caffeine &amp; Energy'!F560)</f>
        <v/>
      </c>
      <c r="E2084" s="52">
        <f>IF('M4 Caffeine &amp; Energy'!J560="","",'M4 Caffeine &amp; Energy'!J560)</f>
        <v/>
      </c>
      <c r="F2084" s="50">
        <f>IF('M4 Caffeine &amp; Energy'!K560="","",'M4 Caffeine &amp; Energy'!K560)</f>
        <v/>
      </c>
      <c r="G2084" s="49">
        <f>IF('M4 Caffeine &amp; Energy'!AM560="","",'M4 Caffeine &amp; Energy'!AM560)</f>
        <v/>
      </c>
      <c r="H2084" s="50">
        <f>IF('M4 Caffeine &amp; Energy'!N560="","",'M4 Caffeine &amp; Energy'!N560)</f>
        <v/>
      </c>
      <c r="I2084" s="34">
        <f>IF('M4 Caffeine &amp; Energy'!AJ560="","",'M4 Caffeine &amp; Energy'!AJ560)</f>
        <v/>
      </c>
      <c r="J2084" s="34" t="inlineStr">
        <is>
          <t>Capture live promo to assess.</t>
        </is>
      </c>
    </row>
    <row r="2085" ht="28" customHeight="1">
      <c r="A2085" s="34" t="inlineStr">
        <is>
          <t>Mtn Dew</t>
        </is>
      </c>
      <c r="B2085" s="34" t="inlineStr">
        <is>
          <t>Mtn Dew Rise Energy | Orange Breeze | 24 pack 473mL</t>
        </is>
      </c>
      <c r="C2085" s="34" t="inlineStr">
        <is>
          <t>4) Caffeine &amp; energy beverage</t>
        </is>
      </c>
      <c r="D2085" s="49">
        <f>IF('M4 Caffeine &amp; Energy'!F561="","",'M4 Caffeine &amp; Energy'!F561)</f>
        <v/>
      </c>
      <c r="E2085" s="52">
        <f>IF('M4 Caffeine &amp; Energy'!J561="","",'M4 Caffeine &amp; Energy'!J561)</f>
        <v/>
      </c>
      <c r="F2085" s="50">
        <f>IF('M4 Caffeine &amp; Energy'!K561="","",'M4 Caffeine &amp; Energy'!K561)</f>
        <v/>
      </c>
      <c r="G2085" s="49">
        <f>IF('M4 Caffeine &amp; Energy'!AM561="","",'M4 Caffeine &amp; Energy'!AM561)</f>
        <v/>
      </c>
      <c r="H2085" s="50">
        <f>IF('M4 Caffeine &amp; Energy'!N561="","",'M4 Caffeine &amp; Energy'!N561)</f>
        <v/>
      </c>
      <c r="I2085" s="34">
        <f>IF('M4 Caffeine &amp; Energy'!AJ561="","",'M4 Caffeine &amp; Energy'!AJ561)</f>
        <v/>
      </c>
      <c r="J2085" s="34" t="inlineStr">
        <is>
          <t>Capture live promo to assess.</t>
        </is>
      </c>
    </row>
    <row r="2086" ht="28" customHeight="1">
      <c r="A2086" s="34" t="inlineStr">
        <is>
          <t>Mtn Dew</t>
        </is>
      </c>
      <c r="B2086" s="34" t="inlineStr">
        <is>
          <t>Mtn Dew Rise Energy | Berry Blast | single 473mL</t>
        </is>
      </c>
      <c r="C2086" s="34" t="inlineStr">
        <is>
          <t>4) Caffeine &amp; energy beverage</t>
        </is>
      </c>
      <c r="D2086" s="49">
        <f>IF('M4 Caffeine &amp; Energy'!F562="","",'M4 Caffeine &amp; Energy'!F562)</f>
        <v/>
      </c>
      <c r="E2086" s="52">
        <f>IF('M4 Caffeine &amp; Energy'!J562="","",'M4 Caffeine &amp; Energy'!J562)</f>
        <v/>
      </c>
      <c r="F2086" s="50">
        <f>IF('M4 Caffeine &amp; Energy'!K562="","",'M4 Caffeine &amp; Energy'!K562)</f>
        <v/>
      </c>
      <c r="G2086" s="49">
        <f>IF('M4 Caffeine &amp; Energy'!AM562="","",'M4 Caffeine &amp; Energy'!AM562)</f>
        <v/>
      </c>
      <c r="H2086" s="50">
        <f>IF('M4 Caffeine &amp; Energy'!N562="","",'M4 Caffeine &amp; Energy'!N562)</f>
        <v/>
      </c>
      <c r="I2086" s="34">
        <f>IF('M4 Caffeine &amp; Energy'!AJ562="","",'M4 Caffeine &amp; Energy'!AJ562)</f>
        <v/>
      </c>
      <c r="J2086" s="34" t="inlineStr">
        <is>
          <t>Capture live promo to assess.</t>
        </is>
      </c>
    </row>
    <row r="2087" ht="28" customHeight="1">
      <c r="A2087" s="34" t="inlineStr">
        <is>
          <t>Mtn Dew</t>
        </is>
      </c>
      <c r="B2087" s="34" t="inlineStr">
        <is>
          <t>Mtn Dew Rise Energy | Berry Blast | 8 pack 473mL</t>
        </is>
      </c>
      <c r="C2087" s="34" t="inlineStr">
        <is>
          <t>4) Caffeine &amp; energy beverage</t>
        </is>
      </c>
      <c r="D2087" s="49">
        <f>IF('M4 Caffeine &amp; Energy'!F563="","",'M4 Caffeine &amp; Energy'!F563)</f>
        <v/>
      </c>
      <c r="E2087" s="52">
        <f>IF('M4 Caffeine &amp; Energy'!J563="","",'M4 Caffeine &amp; Energy'!J563)</f>
        <v/>
      </c>
      <c r="F2087" s="50">
        <f>IF('M4 Caffeine &amp; Energy'!K563="","",'M4 Caffeine &amp; Energy'!K563)</f>
        <v/>
      </c>
      <c r="G2087" s="49">
        <f>IF('M4 Caffeine &amp; Energy'!AM563="","",'M4 Caffeine &amp; Energy'!AM563)</f>
        <v/>
      </c>
      <c r="H2087" s="50">
        <f>IF('M4 Caffeine &amp; Energy'!N563="","",'M4 Caffeine &amp; Energy'!N563)</f>
        <v/>
      </c>
      <c r="I2087" s="34">
        <f>IF('M4 Caffeine &amp; Energy'!AJ563="","",'M4 Caffeine &amp; Energy'!AJ563)</f>
        <v/>
      </c>
      <c r="J2087" s="34" t="inlineStr">
        <is>
          <t>Capture live promo to assess.</t>
        </is>
      </c>
    </row>
    <row r="2088" ht="28" customHeight="1">
      <c r="A2088" s="34" t="inlineStr">
        <is>
          <t>Mtn Dew</t>
        </is>
      </c>
      <c r="B2088" s="34" t="inlineStr">
        <is>
          <t>Mtn Dew Rise Energy | Berry Blast | 12 pack 473mL</t>
        </is>
      </c>
      <c r="C2088" s="34" t="inlineStr">
        <is>
          <t>4) Caffeine &amp; energy beverage</t>
        </is>
      </c>
      <c r="D2088" s="49">
        <f>IF('M4 Caffeine &amp; Energy'!F564="","",'M4 Caffeine &amp; Energy'!F564)</f>
        <v/>
      </c>
      <c r="E2088" s="52">
        <f>IF('M4 Caffeine &amp; Energy'!J564="","",'M4 Caffeine &amp; Energy'!J564)</f>
        <v/>
      </c>
      <c r="F2088" s="50">
        <f>IF('M4 Caffeine &amp; Energy'!K564="","",'M4 Caffeine &amp; Energy'!K564)</f>
        <v/>
      </c>
      <c r="G2088" s="49">
        <f>IF('M4 Caffeine &amp; Energy'!AM564="","",'M4 Caffeine &amp; Energy'!AM564)</f>
        <v/>
      </c>
      <c r="H2088" s="50">
        <f>IF('M4 Caffeine &amp; Energy'!N564="","",'M4 Caffeine &amp; Energy'!N564)</f>
        <v/>
      </c>
      <c r="I2088" s="34">
        <f>IF('M4 Caffeine &amp; Energy'!AJ564="","",'M4 Caffeine &amp; Energy'!AJ564)</f>
        <v/>
      </c>
      <c r="J2088" s="34" t="inlineStr">
        <is>
          <t>Capture live promo to assess.</t>
        </is>
      </c>
    </row>
    <row r="2089" ht="28" customHeight="1">
      <c r="A2089" s="34" t="inlineStr">
        <is>
          <t>Mtn Dew</t>
        </is>
      </c>
      <c r="B2089" s="34" t="inlineStr">
        <is>
          <t>Mtn Dew Rise Energy | Berry Blast | 18 pack 473mL</t>
        </is>
      </c>
      <c r="C2089" s="34" t="inlineStr">
        <is>
          <t>4) Caffeine &amp; energy beverage</t>
        </is>
      </c>
      <c r="D2089" s="49">
        <f>IF('M4 Caffeine &amp; Energy'!F565="","",'M4 Caffeine &amp; Energy'!F565)</f>
        <v/>
      </c>
      <c r="E2089" s="52">
        <f>IF('M4 Caffeine &amp; Energy'!J565="","",'M4 Caffeine &amp; Energy'!J565)</f>
        <v/>
      </c>
      <c r="F2089" s="50">
        <f>IF('M4 Caffeine &amp; Energy'!K565="","",'M4 Caffeine &amp; Energy'!K565)</f>
        <v/>
      </c>
      <c r="G2089" s="49">
        <f>IF('M4 Caffeine &amp; Energy'!AM565="","",'M4 Caffeine &amp; Energy'!AM565)</f>
        <v/>
      </c>
      <c r="H2089" s="50">
        <f>IF('M4 Caffeine &amp; Energy'!N565="","",'M4 Caffeine &amp; Energy'!N565)</f>
        <v/>
      </c>
      <c r="I2089" s="34">
        <f>IF('M4 Caffeine &amp; Energy'!AJ565="","",'M4 Caffeine &amp; Energy'!AJ565)</f>
        <v/>
      </c>
      <c r="J2089" s="34" t="inlineStr">
        <is>
          <t>Capture live promo to assess.</t>
        </is>
      </c>
    </row>
    <row r="2090" ht="28" customHeight="1">
      <c r="A2090" s="34" t="inlineStr">
        <is>
          <t>Mtn Dew</t>
        </is>
      </c>
      <c r="B2090" s="34" t="inlineStr">
        <is>
          <t>Mtn Dew Rise Energy | Berry Blast | 24 pack 473mL</t>
        </is>
      </c>
      <c r="C2090" s="34" t="inlineStr">
        <is>
          <t>4) Caffeine &amp; energy beverage</t>
        </is>
      </c>
      <c r="D2090" s="49">
        <f>IF('M4 Caffeine &amp; Energy'!F566="","",'M4 Caffeine &amp; Energy'!F566)</f>
        <v/>
      </c>
      <c r="E2090" s="52">
        <f>IF('M4 Caffeine &amp; Energy'!J566="","",'M4 Caffeine &amp; Energy'!J566)</f>
        <v/>
      </c>
      <c r="F2090" s="50">
        <f>IF('M4 Caffeine &amp; Energy'!K566="","",'M4 Caffeine &amp; Energy'!K566)</f>
        <v/>
      </c>
      <c r="G2090" s="49">
        <f>IF('M4 Caffeine &amp; Energy'!AM566="","",'M4 Caffeine &amp; Energy'!AM566)</f>
        <v/>
      </c>
      <c r="H2090" s="50">
        <f>IF('M4 Caffeine &amp; Energy'!N566="","",'M4 Caffeine &amp; Energy'!N566)</f>
        <v/>
      </c>
      <c r="I2090" s="34">
        <f>IF('M4 Caffeine &amp; Energy'!AJ566="","",'M4 Caffeine &amp; Energy'!AJ566)</f>
        <v/>
      </c>
      <c r="J2090" s="34" t="inlineStr">
        <is>
          <t>Capture live promo to assess.</t>
        </is>
      </c>
    </row>
    <row r="2091" ht="28" customHeight="1">
      <c r="A2091" s="34" t="inlineStr">
        <is>
          <t>Mtn Dew</t>
        </is>
      </c>
      <c r="B2091" s="34" t="inlineStr">
        <is>
          <t>Mtn Dew Rise Energy | Pomegranate Blue Burst | single 473mL</t>
        </is>
      </c>
      <c r="C2091" s="34" t="inlineStr">
        <is>
          <t>4) Caffeine &amp; energy beverage</t>
        </is>
      </c>
      <c r="D2091" s="49">
        <f>IF('M4 Caffeine &amp; Energy'!F567="","",'M4 Caffeine &amp; Energy'!F567)</f>
        <v/>
      </c>
      <c r="E2091" s="52">
        <f>IF('M4 Caffeine &amp; Energy'!J567="","",'M4 Caffeine &amp; Energy'!J567)</f>
        <v/>
      </c>
      <c r="F2091" s="50">
        <f>IF('M4 Caffeine &amp; Energy'!K567="","",'M4 Caffeine &amp; Energy'!K567)</f>
        <v/>
      </c>
      <c r="G2091" s="49">
        <f>IF('M4 Caffeine &amp; Energy'!AM567="","",'M4 Caffeine &amp; Energy'!AM567)</f>
        <v/>
      </c>
      <c r="H2091" s="50">
        <f>IF('M4 Caffeine &amp; Energy'!N567="","",'M4 Caffeine &amp; Energy'!N567)</f>
        <v/>
      </c>
      <c r="I2091" s="34">
        <f>IF('M4 Caffeine &amp; Energy'!AJ567="","",'M4 Caffeine &amp; Energy'!AJ567)</f>
        <v/>
      </c>
      <c r="J2091" s="34" t="inlineStr">
        <is>
          <t>Capture live promo to assess.</t>
        </is>
      </c>
    </row>
    <row r="2092" ht="28" customHeight="1">
      <c r="A2092" s="34" t="inlineStr">
        <is>
          <t>Mtn Dew</t>
        </is>
      </c>
      <c r="B2092" s="34" t="inlineStr">
        <is>
          <t>Mtn Dew Rise Energy | Pomegranate Blue Burst | 8 pack 473mL</t>
        </is>
      </c>
      <c r="C2092" s="34" t="inlineStr">
        <is>
          <t>4) Caffeine &amp; energy beverage</t>
        </is>
      </c>
      <c r="D2092" s="49">
        <f>IF('M4 Caffeine &amp; Energy'!F568="","",'M4 Caffeine &amp; Energy'!F568)</f>
        <v/>
      </c>
      <c r="E2092" s="52">
        <f>IF('M4 Caffeine &amp; Energy'!J568="","",'M4 Caffeine &amp; Energy'!J568)</f>
        <v/>
      </c>
      <c r="F2092" s="50">
        <f>IF('M4 Caffeine &amp; Energy'!K568="","",'M4 Caffeine &amp; Energy'!K568)</f>
        <v/>
      </c>
      <c r="G2092" s="49">
        <f>IF('M4 Caffeine &amp; Energy'!AM568="","",'M4 Caffeine &amp; Energy'!AM568)</f>
        <v/>
      </c>
      <c r="H2092" s="50">
        <f>IF('M4 Caffeine &amp; Energy'!N568="","",'M4 Caffeine &amp; Energy'!N568)</f>
        <v/>
      </c>
      <c r="I2092" s="34">
        <f>IF('M4 Caffeine &amp; Energy'!AJ568="","",'M4 Caffeine &amp; Energy'!AJ568)</f>
        <v/>
      </c>
      <c r="J2092" s="34" t="inlineStr">
        <is>
          <t>Capture live promo to assess.</t>
        </is>
      </c>
    </row>
    <row r="2093" ht="28" customHeight="1">
      <c r="A2093" s="34" t="inlineStr">
        <is>
          <t>Mtn Dew</t>
        </is>
      </c>
      <c r="B2093" s="34" t="inlineStr">
        <is>
          <t>Mtn Dew Rise Energy | Pomegranate Blue Burst | 12 pack 473mL</t>
        </is>
      </c>
      <c r="C2093" s="34" t="inlineStr">
        <is>
          <t>4) Caffeine &amp; energy beverage</t>
        </is>
      </c>
      <c r="D2093" s="49">
        <f>IF('M4 Caffeine &amp; Energy'!F569="","",'M4 Caffeine &amp; Energy'!F569)</f>
        <v/>
      </c>
      <c r="E2093" s="52">
        <f>IF('M4 Caffeine &amp; Energy'!J569="","",'M4 Caffeine &amp; Energy'!J569)</f>
        <v/>
      </c>
      <c r="F2093" s="50">
        <f>IF('M4 Caffeine &amp; Energy'!K569="","",'M4 Caffeine &amp; Energy'!K569)</f>
        <v/>
      </c>
      <c r="G2093" s="49">
        <f>IF('M4 Caffeine &amp; Energy'!AM569="","",'M4 Caffeine &amp; Energy'!AM569)</f>
        <v/>
      </c>
      <c r="H2093" s="50">
        <f>IF('M4 Caffeine &amp; Energy'!N569="","",'M4 Caffeine &amp; Energy'!N569)</f>
        <v/>
      </c>
      <c r="I2093" s="34">
        <f>IF('M4 Caffeine &amp; Energy'!AJ569="","",'M4 Caffeine &amp; Energy'!AJ569)</f>
        <v/>
      </c>
      <c r="J2093" s="34" t="inlineStr">
        <is>
          <t>Capture live promo to assess.</t>
        </is>
      </c>
    </row>
    <row r="2094" ht="28" customHeight="1">
      <c r="A2094" s="34" t="inlineStr">
        <is>
          <t>Mtn Dew</t>
        </is>
      </c>
      <c r="B2094" s="34" t="inlineStr">
        <is>
          <t>Mtn Dew Rise Energy | Pomegranate Blue Burst | 18 pack 473mL</t>
        </is>
      </c>
      <c r="C2094" s="34" t="inlineStr">
        <is>
          <t>4) Caffeine &amp; energy beverage</t>
        </is>
      </c>
      <c r="D2094" s="49">
        <f>IF('M4 Caffeine &amp; Energy'!F570="","",'M4 Caffeine &amp; Energy'!F570)</f>
        <v/>
      </c>
      <c r="E2094" s="52">
        <f>IF('M4 Caffeine &amp; Energy'!J570="","",'M4 Caffeine &amp; Energy'!J570)</f>
        <v/>
      </c>
      <c r="F2094" s="50">
        <f>IF('M4 Caffeine &amp; Energy'!K570="","",'M4 Caffeine &amp; Energy'!K570)</f>
        <v/>
      </c>
      <c r="G2094" s="49">
        <f>IF('M4 Caffeine &amp; Energy'!AM570="","",'M4 Caffeine &amp; Energy'!AM570)</f>
        <v/>
      </c>
      <c r="H2094" s="50">
        <f>IF('M4 Caffeine &amp; Energy'!N570="","",'M4 Caffeine &amp; Energy'!N570)</f>
        <v/>
      </c>
      <c r="I2094" s="34">
        <f>IF('M4 Caffeine &amp; Energy'!AJ570="","",'M4 Caffeine &amp; Energy'!AJ570)</f>
        <v/>
      </c>
      <c r="J2094" s="34" t="inlineStr">
        <is>
          <t>Capture live promo to assess.</t>
        </is>
      </c>
    </row>
    <row r="2095" ht="28" customHeight="1">
      <c r="A2095" s="34" t="inlineStr">
        <is>
          <t>Mtn Dew</t>
        </is>
      </c>
      <c r="B2095" s="34" t="inlineStr">
        <is>
          <t>Mtn Dew Rise Energy | Pomegranate Blue Burst | 24 pack 473mL</t>
        </is>
      </c>
      <c r="C2095" s="34" t="inlineStr">
        <is>
          <t>4) Caffeine &amp; energy beverage</t>
        </is>
      </c>
      <c r="D2095" s="49">
        <f>IF('M4 Caffeine &amp; Energy'!F571="","",'M4 Caffeine &amp; Energy'!F571)</f>
        <v/>
      </c>
      <c r="E2095" s="52">
        <f>IF('M4 Caffeine &amp; Energy'!J571="","",'M4 Caffeine &amp; Energy'!J571)</f>
        <v/>
      </c>
      <c r="F2095" s="50">
        <f>IF('M4 Caffeine &amp; Energy'!K571="","",'M4 Caffeine &amp; Energy'!K571)</f>
        <v/>
      </c>
      <c r="G2095" s="49">
        <f>IF('M4 Caffeine &amp; Energy'!AM571="","",'M4 Caffeine &amp; Energy'!AM571)</f>
        <v/>
      </c>
      <c r="H2095" s="50">
        <f>IF('M4 Caffeine &amp; Energy'!N571="","",'M4 Caffeine &amp; Energy'!N571)</f>
        <v/>
      </c>
      <c r="I2095" s="34">
        <f>IF('M4 Caffeine &amp; Energy'!AJ571="","",'M4 Caffeine &amp; Energy'!AJ571)</f>
        <v/>
      </c>
      <c r="J2095" s="34" t="inlineStr">
        <is>
          <t>Capture live promo to assess.</t>
        </is>
      </c>
    </row>
    <row r="2096" ht="28" customHeight="1">
      <c r="A2096" s="34" t="inlineStr">
        <is>
          <t>Mtn Dew</t>
        </is>
      </c>
      <c r="B2096" s="34" t="inlineStr">
        <is>
          <t>Mtn Dew Rise Energy | Tropical Sunrise | single 473mL</t>
        </is>
      </c>
      <c r="C2096" s="34" t="inlineStr">
        <is>
          <t>4) Caffeine &amp; energy beverage</t>
        </is>
      </c>
      <c r="D2096" s="49">
        <f>IF('M4 Caffeine &amp; Energy'!F572="","",'M4 Caffeine &amp; Energy'!F572)</f>
        <v/>
      </c>
      <c r="E2096" s="52">
        <f>IF('M4 Caffeine &amp; Energy'!J572="","",'M4 Caffeine &amp; Energy'!J572)</f>
        <v/>
      </c>
      <c r="F2096" s="50">
        <f>IF('M4 Caffeine &amp; Energy'!K572="","",'M4 Caffeine &amp; Energy'!K572)</f>
        <v/>
      </c>
      <c r="G2096" s="49">
        <f>IF('M4 Caffeine &amp; Energy'!AM572="","",'M4 Caffeine &amp; Energy'!AM572)</f>
        <v/>
      </c>
      <c r="H2096" s="50">
        <f>IF('M4 Caffeine &amp; Energy'!N572="","",'M4 Caffeine &amp; Energy'!N572)</f>
        <v/>
      </c>
      <c r="I2096" s="34">
        <f>IF('M4 Caffeine &amp; Energy'!AJ572="","",'M4 Caffeine &amp; Energy'!AJ572)</f>
        <v/>
      </c>
      <c r="J2096" s="34" t="inlineStr">
        <is>
          <t>Capture live promo to assess.</t>
        </is>
      </c>
    </row>
    <row r="2097" ht="28" customHeight="1">
      <c r="A2097" s="34" t="inlineStr">
        <is>
          <t>Mtn Dew</t>
        </is>
      </c>
      <c r="B2097" s="34" t="inlineStr">
        <is>
          <t>Mtn Dew Rise Energy | Tropical Sunrise | 8 pack 473mL</t>
        </is>
      </c>
      <c r="C2097" s="34" t="inlineStr">
        <is>
          <t>4) Caffeine &amp; energy beverage</t>
        </is>
      </c>
      <c r="D2097" s="49">
        <f>IF('M4 Caffeine &amp; Energy'!F573="","",'M4 Caffeine &amp; Energy'!F573)</f>
        <v/>
      </c>
      <c r="E2097" s="52">
        <f>IF('M4 Caffeine &amp; Energy'!J573="","",'M4 Caffeine &amp; Energy'!J573)</f>
        <v/>
      </c>
      <c r="F2097" s="50">
        <f>IF('M4 Caffeine &amp; Energy'!K573="","",'M4 Caffeine &amp; Energy'!K573)</f>
        <v/>
      </c>
      <c r="G2097" s="49">
        <f>IF('M4 Caffeine &amp; Energy'!AM573="","",'M4 Caffeine &amp; Energy'!AM573)</f>
        <v/>
      </c>
      <c r="H2097" s="50">
        <f>IF('M4 Caffeine &amp; Energy'!N573="","",'M4 Caffeine &amp; Energy'!N573)</f>
        <v/>
      </c>
      <c r="I2097" s="34">
        <f>IF('M4 Caffeine &amp; Energy'!AJ573="","",'M4 Caffeine &amp; Energy'!AJ573)</f>
        <v/>
      </c>
      <c r="J2097" s="34" t="inlineStr">
        <is>
          <t>Capture live promo to assess.</t>
        </is>
      </c>
    </row>
    <row r="2098" ht="28" customHeight="1">
      <c r="A2098" s="34" t="inlineStr">
        <is>
          <t>Mtn Dew</t>
        </is>
      </c>
      <c r="B2098" s="34" t="inlineStr">
        <is>
          <t>Mtn Dew Rise Energy | Tropical Sunrise | 12 pack 473mL</t>
        </is>
      </c>
      <c r="C2098" s="34" t="inlineStr">
        <is>
          <t>4) Caffeine &amp; energy beverage</t>
        </is>
      </c>
      <c r="D2098" s="49">
        <f>IF('M4 Caffeine &amp; Energy'!F574="","",'M4 Caffeine &amp; Energy'!F574)</f>
        <v/>
      </c>
      <c r="E2098" s="52">
        <f>IF('M4 Caffeine &amp; Energy'!J574="","",'M4 Caffeine &amp; Energy'!J574)</f>
        <v/>
      </c>
      <c r="F2098" s="50">
        <f>IF('M4 Caffeine &amp; Energy'!K574="","",'M4 Caffeine &amp; Energy'!K574)</f>
        <v/>
      </c>
      <c r="G2098" s="49">
        <f>IF('M4 Caffeine &amp; Energy'!AM574="","",'M4 Caffeine &amp; Energy'!AM574)</f>
        <v/>
      </c>
      <c r="H2098" s="50">
        <f>IF('M4 Caffeine &amp; Energy'!N574="","",'M4 Caffeine &amp; Energy'!N574)</f>
        <v/>
      </c>
      <c r="I2098" s="34">
        <f>IF('M4 Caffeine &amp; Energy'!AJ574="","",'M4 Caffeine &amp; Energy'!AJ574)</f>
        <v/>
      </c>
      <c r="J2098" s="34" t="inlineStr">
        <is>
          <t>Capture live promo to assess.</t>
        </is>
      </c>
    </row>
    <row r="2099" ht="28" customHeight="1">
      <c r="A2099" s="34" t="inlineStr">
        <is>
          <t>Mtn Dew</t>
        </is>
      </c>
      <c r="B2099" s="34" t="inlineStr">
        <is>
          <t>Mtn Dew Rise Energy | Tropical Sunrise | 18 pack 473mL</t>
        </is>
      </c>
      <c r="C2099" s="34" t="inlineStr">
        <is>
          <t>4) Caffeine &amp; energy beverage</t>
        </is>
      </c>
      <c r="D2099" s="49">
        <f>IF('M4 Caffeine &amp; Energy'!F575="","",'M4 Caffeine &amp; Energy'!F575)</f>
        <v/>
      </c>
      <c r="E2099" s="52">
        <f>IF('M4 Caffeine &amp; Energy'!J575="","",'M4 Caffeine &amp; Energy'!J575)</f>
        <v/>
      </c>
      <c r="F2099" s="50">
        <f>IF('M4 Caffeine &amp; Energy'!K575="","",'M4 Caffeine &amp; Energy'!K575)</f>
        <v/>
      </c>
      <c r="G2099" s="49">
        <f>IF('M4 Caffeine &amp; Energy'!AM575="","",'M4 Caffeine &amp; Energy'!AM575)</f>
        <v/>
      </c>
      <c r="H2099" s="50">
        <f>IF('M4 Caffeine &amp; Energy'!N575="","",'M4 Caffeine &amp; Energy'!N575)</f>
        <v/>
      </c>
      <c r="I2099" s="34">
        <f>IF('M4 Caffeine &amp; Energy'!AJ575="","",'M4 Caffeine &amp; Energy'!AJ575)</f>
        <v/>
      </c>
      <c r="J2099" s="34" t="inlineStr">
        <is>
          <t>Capture live promo to assess.</t>
        </is>
      </c>
    </row>
    <row r="2100" ht="28" customHeight="1">
      <c r="A2100" s="34" t="inlineStr">
        <is>
          <t>Mtn Dew</t>
        </is>
      </c>
      <c r="B2100" s="34" t="inlineStr">
        <is>
          <t>Mtn Dew Rise Energy | Tropical Sunrise | 24 pack 473mL</t>
        </is>
      </c>
      <c r="C2100" s="34" t="inlineStr">
        <is>
          <t>4) Caffeine &amp; energy beverage</t>
        </is>
      </c>
      <c r="D2100" s="49">
        <f>IF('M4 Caffeine &amp; Energy'!F576="","",'M4 Caffeine &amp; Energy'!F576)</f>
        <v/>
      </c>
      <c r="E2100" s="52">
        <f>IF('M4 Caffeine &amp; Energy'!J576="","",'M4 Caffeine &amp; Energy'!J576)</f>
        <v/>
      </c>
      <c r="F2100" s="50">
        <f>IF('M4 Caffeine &amp; Energy'!K576="","",'M4 Caffeine &amp; Energy'!K576)</f>
        <v/>
      </c>
      <c r="G2100" s="49">
        <f>IF('M4 Caffeine &amp; Energy'!AM576="","",'M4 Caffeine &amp; Energy'!AM576)</f>
        <v/>
      </c>
      <c r="H2100" s="50">
        <f>IF('M4 Caffeine &amp; Energy'!N576="","",'M4 Caffeine &amp; Energy'!N576)</f>
        <v/>
      </c>
      <c r="I2100" s="34">
        <f>IF('M4 Caffeine &amp; Energy'!AJ576="","",'M4 Caffeine &amp; Energy'!AJ576)</f>
        <v/>
      </c>
      <c r="J2100" s="34" t="inlineStr">
        <is>
          <t>Capture live promo to assess.</t>
        </is>
      </c>
    </row>
    <row r="2101" ht="28" customHeight="1">
      <c r="A2101" s="34" t="inlineStr">
        <is>
          <t>Adrenaline Shoc</t>
        </is>
      </c>
      <c r="B2101" s="34" t="inlineStr">
        <is>
          <t>Adrenaline Shoc Smart Energy | Acai Berry | single 473mL</t>
        </is>
      </c>
      <c r="C2101" s="34" t="inlineStr">
        <is>
          <t>4) Caffeine &amp; energy beverage</t>
        </is>
      </c>
      <c r="D2101" s="49">
        <f>IF('M4 Caffeine &amp; Energy'!F577="","",'M4 Caffeine &amp; Energy'!F577)</f>
        <v/>
      </c>
      <c r="E2101" s="52">
        <f>IF('M4 Caffeine &amp; Energy'!J577="","",'M4 Caffeine &amp; Energy'!J577)</f>
        <v/>
      </c>
      <c r="F2101" s="50">
        <f>IF('M4 Caffeine &amp; Energy'!K577="","",'M4 Caffeine &amp; Energy'!K577)</f>
        <v/>
      </c>
      <c r="G2101" s="49">
        <f>IF('M4 Caffeine &amp; Energy'!AM577="","",'M4 Caffeine &amp; Energy'!AM577)</f>
        <v/>
      </c>
      <c r="H2101" s="50">
        <f>IF('M4 Caffeine &amp; Energy'!N577="","",'M4 Caffeine &amp; Energy'!N577)</f>
        <v/>
      </c>
      <c r="I2101" s="34">
        <f>IF('M4 Caffeine &amp; Energy'!AJ577="","",'M4 Caffeine &amp; Energy'!AJ577)</f>
        <v/>
      </c>
      <c r="J2101" s="34" t="inlineStr">
        <is>
          <t>Capture live promo to assess.</t>
        </is>
      </c>
    </row>
    <row r="2102" ht="28" customHeight="1">
      <c r="A2102" s="34" t="inlineStr">
        <is>
          <t>Adrenaline Shoc</t>
        </is>
      </c>
      <c r="B2102" s="34" t="inlineStr">
        <is>
          <t>Adrenaline Shoc Smart Energy | Acai Berry | 8 pack 473mL</t>
        </is>
      </c>
      <c r="C2102" s="34" t="inlineStr">
        <is>
          <t>4) Caffeine &amp; energy beverage</t>
        </is>
      </c>
      <c r="D2102" s="49">
        <f>IF('M4 Caffeine &amp; Energy'!F578="","",'M4 Caffeine &amp; Energy'!F578)</f>
        <v/>
      </c>
      <c r="E2102" s="52">
        <f>IF('M4 Caffeine &amp; Energy'!J578="","",'M4 Caffeine &amp; Energy'!J578)</f>
        <v/>
      </c>
      <c r="F2102" s="50">
        <f>IF('M4 Caffeine &amp; Energy'!K578="","",'M4 Caffeine &amp; Energy'!K578)</f>
        <v/>
      </c>
      <c r="G2102" s="49">
        <f>IF('M4 Caffeine &amp; Energy'!AM578="","",'M4 Caffeine &amp; Energy'!AM578)</f>
        <v/>
      </c>
      <c r="H2102" s="50">
        <f>IF('M4 Caffeine &amp; Energy'!N578="","",'M4 Caffeine &amp; Energy'!N578)</f>
        <v/>
      </c>
      <c r="I2102" s="34">
        <f>IF('M4 Caffeine &amp; Energy'!AJ578="","",'M4 Caffeine &amp; Energy'!AJ578)</f>
        <v/>
      </c>
      <c r="J2102" s="34" t="inlineStr">
        <is>
          <t>Capture live promo to assess.</t>
        </is>
      </c>
    </row>
    <row r="2103" ht="28" customHeight="1">
      <c r="A2103" s="34" t="inlineStr">
        <is>
          <t>Adrenaline Shoc</t>
        </is>
      </c>
      <c r="B2103" s="34" t="inlineStr">
        <is>
          <t>Adrenaline Shoc Smart Energy | Acai Berry | 12 pack 473mL</t>
        </is>
      </c>
      <c r="C2103" s="34" t="inlineStr">
        <is>
          <t>4) Caffeine &amp; energy beverage</t>
        </is>
      </c>
      <c r="D2103" s="49">
        <f>IF('M4 Caffeine &amp; Energy'!F579="","",'M4 Caffeine &amp; Energy'!F579)</f>
        <v/>
      </c>
      <c r="E2103" s="52">
        <f>IF('M4 Caffeine &amp; Energy'!J579="","",'M4 Caffeine &amp; Energy'!J579)</f>
        <v/>
      </c>
      <c r="F2103" s="50">
        <f>IF('M4 Caffeine &amp; Energy'!K579="","",'M4 Caffeine &amp; Energy'!K579)</f>
        <v/>
      </c>
      <c r="G2103" s="49">
        <f>IF('M4 Caffeine &amp; Energy'!AM579="","",'M4 Caffeine &amp; Energy'!AM579)</f>
        <v/>
      </c>
      <c r="H2103" s="50">
        <f>IF('M4 Caffeine &amp; Energy'!N579="","",'M4 Caffeine &amp; Energy'!N579)</f>
        <v/>
      </c>
      <c r="I2103" s="34">
        <f>IF('M4 Caffeine &amp; Energy'!AJ579="","",'M4 Caffeine &amp; Energy'!AJ579)</f>
        <v/>
      </c>
      <c r="J2103" s="34" t="inlineStr">
        <is>
          <t>Capture live promo to assess.</t>
        </is>
      </c>
    </row>
    <row r="2104" ht="28" customHeight="1">
      <c r="A2104" s="34" t="inlineStr">
        <is>
          <t>Adrenaline Shoc</t>
        </is>
      </c>
      <c r="B2104" s="34" t="inlineStr">
        <is>
          <t>Adrenaline Shoc Smart Energy | Acai Berry | 18 pack 473mL</t>
        </is>
      </c>
      <c r="C2104" s="34" t="inlineStr">
        <is>
          <t>4) Caffeine &amp; energy beverage</t>
        </is>
      </c>
      <c r="D2104" s="49">
        <f>IF('M4 Caffeine &amp; Energy'!F580="","",'M4 Caffeine &amp; Energy'!F580)</f>
        <v/>
      </c>
      <c r="E2104" s="52">
        <f>IF('M4 Caffeine &amp; Energy'!J580="","",'M4 Caffeine &amp; Energy'!J580)</f>
        <v/>
      </c>
      <c r="F2104" s="50">
        <f>IF('M4 Caffeine &amp; Energy'!K580="","",'M4 Caffeine &amp; Energy'!K580)</f>
        <v/>
      </c>
      <c r="G2104" s="49">
        <f>IF('M4 Caffeine &amp; Energy'!AM580="","",'M4 Caffeine &amp; Energy'!AM580)</f>
        <v/>
      </c>
      <c r="H2104" s="50">
        <f>IF('M4 Caffeine &amp; Energy'!N580="","",'M4 Caffeine &amp; Energy'!N580)</f>
        <v/>
      </c>
      <c r="I2104" s="34">
        <f>IF('M4 Caffeine &amp; Energy'!AJ580="","",'M4 Caffeine &amp; Energy'!AJ580)</f>
        <v/>
      </c>
      <c r="J2104" s="34" t="inlineStr">
        <is>
          <t>Capture live promo to assess.</t>
        </is>
      </c>
    </row>
    <row r="2105" ht="28" customHeight="1">
      <c r="A2105" s="34" t="inlineStr">
        <is>
          <t>Adrenaline Shoc</t>
        </is>
      </c>
      <c r="B2105" s="34" t="inlineStr">
        <is>
          <t>Adrenaline Shoc Smart Energy | Acai Berry | 24 pack 473mL</t>
        </is>
      </c>
      <c r="C2105" s="34" t="inlineStr">
        <is>
          <t>4) Caffeine &amp; energy beverage</t>
        </is>
      </c>
      <c r="D2105" s="49">
        <f>IF('M4 Caffeine &amp; Energy'!F581="","",'M4 Caffeine &amp; Energy'!F581)</f>
        <v/>
      </c>
      <c r="E2105" s="52">
        <f>IF('M4 Caffeine &amp; Energy'!J581="","",'M4 Caffeine &amp; Energy'!J581)</f>
        <v/>
      </c>
      <c r="F2105" s="50">
        <f>IF('M4 Caffeine &amp; Energy'!K581="","",'M4 Caffeine &amp; Energy'!K581)</f>
        <v/>
      </c>
      <c r="G2105" s="49">
        <f>IF('M4 Caffeine &amp; Energy'!AM581="","",'M4 Caffeine &amp; Energy'!AM581)</f>
        <v/>
      </c>
      <c r="H2105" s="50">
        <f>IF('M4 Caffeine &amp; Energy'!N581="","",'M4 Caffeine &amp; Energy'!N581)</f>
        <v/>
      </c>
      <c r="I2105" s="34">
        <f>IF('M4 Caffeine &amp; Energy'!AJ581="","",'M4 Caffeine &amp; Energy'!AJ581)</f>
        <v/>
      </c>
      <c r="J2105" s="34" t="inlineStr">
        <is>
          <t>Capture live promo to assess.</t>
        </is>
      </c>
    </row>
    <row r="2106" ht="28" customHeight="1">
      <c r="A2106" s="34" t="inlineStr">
        <is>
          <t>Adrenaline Shoc</t>
        </is>
      </c>
      <c r="B2106" s="34" t="inlineStr">
        <is>
          <t>Adrenaline Shoc Smart Energy | Sour Slurp | single 473mL</t>
        </is>
      </c>
      <c r="C2106" s="34" t="inlineStr">
        <is>
          <t>4) Caffeine &amp; energy beverage</t>
        </is>
      </c>
      <c r="D2106" s="49">
        <f>IF('M4 Caffeine &amp; Energy'!F582="","",'M4 Caffeine &amp; Energy'!F582)</f>
        <v/>
      </c>
      <c r="E2106" s="52">
        <f>IF('M4 Caffeine &amp; Energy'!J582="","",'M4 Caffeine &amp; Energy'!J582)</f>
        <v/>
      </c>
      <c r="F2106" s="50">
        <f>IF('M4 Caffeine &amp; Energy'!K582="","",'M4 Caffeine &amp; Energy'!K582)</f>
        <v/>
      </c>
      <c r="G2106" s="49">
        <f>IF('M4 Caffeine &amp; Energy'!AM582="","",'M4 Caffeine &amp; Energy'!AM582)</f>
        <v/>
      </c>
      <c r="H2106" s="50">
        <f>IF('M4 Caffeine &amp; Energy'!N582="","",'M4 Caffeine &amp; Energy'!N582)</f>
        <v/>
      </c>
      <c r="I2106" s="34">
        <f>IF('M4 Caffeine &amp; Energy'!AJ582="","",'M4 Caffeine &amp; Energy'!AJ582)</f>
        <v/>
      </c>
      <c r="J2106" s="34" t="inlineStr">
        <is>
          <t>Capture live promo to assess.</t>
        </is>
      </c>
    </row>
    <row r="2107" ht="28" customHeight="1">
      <c r="A2107" s="34" t="inlineStr">
        <is>
          <t>Adrenaline Shoc</t>
        </is>
      </c>
      <c r="B2107" s="34" t="inlineStr">
        <is>
          <t>Adrenaline Shoc Smart Energy | Sour Slurp | 8 pack 473mL</t>
        </is>
      </c>
      <c r="C2107" s="34" t="inlineStr">
        <is>
          <t>4) Caffeine &amp; energy beverage</t>
        </is>
      </c>
      <c r="D2107" s="49">
        <f>IF('M4 Caffeine &amp; Energy'!F583="","",'M4 Caffeine &amp; Energy'!F583)</f>
        <v/>
      </c>
      <c r="E2107" s="52">
        <f>IF('M4 Caffeine &amp; Energy'!J583="","",'M4 Caffeine &amp; Energy'!J583)</f>
        <v/>
      </c>
      <c r="F2107" s="50">
        <f>IF('M4 Caffeine &amp; Energy'!K583="","",'M4 Caffeine &amp; Energy'!K583)</f>
        <v/>
      </c>
      <c r="G2107" s="49">
        <f>IF('M4 Caffeine &amp; Energy'!AM583="","",'M4 Caffeine &amp; Energy'!AM583)</f>
        <v/>
      </c>
      <c r="H2107" s="50">
        <f>IF('M4 Caffeine &amp; Energy'!N583="","",'M4 Caffeine &amp; Energy'!N583)</f>
        <v/>
      </c>
      <c r="I2107" s="34">
        <f>IF('M4 Caffeine &amp; Energy'!AJ583="","",'M4 Caffeine &amp; Energy'!AJ583)</f>
        <v/>
      </c>
      <c r="J2107" s="34" t="inlineStr">
        <is>
          <t>Capture live promo to assess.</t>
        </is>
      </c>
    </row>
    <row r="2108" ht="28" customHeight="1">
      <c r="A2108" s="34" t="inlineStr">
        <is>
          <t>Adrenaline Shoc</t>
        </is>
      </c>
      <c r="B2108" s="34" t="inlineStr">
        <is>
          <t>Adrenaline Shoc Smart Energy | Sour Slurp | 12 pack 473mL</t>
        </is>
      </c>
      <c r="C2108" s="34" t="inlineStr">
        <is>
          <t>4) Caffeine &amp; energy beverage</t>
        </is>
      </c>
      <c r="D2108" s="49">
        <f>IF('M4 Caffeine &amp; Energy'!F584="","",'M4 Caffeine &amp; Energy'!F584)</f>
        <v/>
      </c>
      <c r="E2108" s="52">
        <f>IF('M4 Caffeine &amp; Energy'!J584="","",'M4 Caffeine &amp; Energy'!J584)</f>
        <v/>
      </c>
      <c r="F2108" s="50">
        <f>IF('M4 Caffeine &amp; Energy'!K584="","",'M4 Caffeine &amp; Energy'!K584)</f>
        <v/>
      </c>
      <c r="G2108" s="49">
        <f>IF('M4 Caffeine &amp; Energy'!AM584="","",'M4 Caffeine &amp; Energy'!AM584)</f>
        <v/>
      </c>
      <c r="H2108" s="50">
        <f>IF('M4 Caffeine &amp; Energy'!N584="","",'M4 Caffeine &amp; Energy'!N584)</f>
        <v/>
      </c>
      <c r="I2108" s="34">
        <f>IF('M4 Caffeine &amp; Energy'!AJ584="","",'M4 Caffeine &amp; Energy'!AJ584)</f>
        <v/>
      </c>
      <c r="J2108" s="34" t="inlineStr">
        <is>
          <t>Capture live promo to assess.</t>
        </is>
      </c>
    </row>
    <row r="2109" ht="28" customHeight="1">
      <c r="A2109" s="34" t="inlineStr">
        <is>
          <t>Adrenaline Shoc</t>
        </is>
      </c>
      <c r="B2109" s="34" t="inlineStr">
        <is>
          <t>Adrenaline Shoc Smart Energy | Sour Slurp | 18 pack 473mL</t>
        </is>
      </c>
      <c r="C2109" s="34" t="inlineStr">
        <is>
          <t>4) Caffeine &amp; energy beverage</t>
        </is>
      </c>
      <c r="D2109" s="49">
        <f>IF('M4 Caffeine &amp; Energy'!F585="","",'M4 Caffeine &amp; Energy'!F585)</f>
        <v/>
      </c>
      <c r="E2109" s="52">
        <f>IF('M4 Caffeine &amp; Energy'!J585="","",'M4 Caffeine &amp; Energy'!J585)</f>
        <v/>
      </c>
      <c r="F2109" s="50">
        <f>IF('M4 Caffeine &amp; Energy'!K585="","",'M4 Caffeine &amp; Energy'!K585)</f>
        <v/>
      </c>
      <c r="G2109" s="49">
        <f>IF('M4 Caffeine &amp; Energy'!AM585="","",'M4 Caffeine &amp; Energy'!AM585)</f>
        <v/>
      </c>
      <c r="H2109" s="50">
        <f>IF('M4 Caffeine &amp; Energy'!N585="","",'M4 Caffeine &amp; Energy'!N585)</f>
        <v/>
      </c>
      <c r="I2109" s="34">
        <f>IF('M4 Caffeine &amp; Energy'!AJ585="","",'M4 Caffeine &amp; Energy'!AJ585)</f>
        <v/>
      </c>
      <c r="J2109" s="34" t="inlineStr">
        <is>
          <t>Capture live promo to assess.</t>
        </is>
      </c>
    </row>
    <row r="2110" ht="28" customHeight="1">
      <c r="A2110" s="34" t="inlineStr">
        <is>
          <t>Adrenaline Shoc</t>
        </is>
      </c>
      <c r="B2110" s="34" t="inlineStr">
        <is>
          <t>Adrenaline Shoc Smart Energy | Sour Slurp | 24 pack 473mL</t>
        </is>
      </c>
      <c r="C2110" s="34" t="inlineStr">
        <is>
          <t>4) Caffeine &amp; energy beverage</t>
        </is>
      </c>
      <c r="D2110" s="49">
        <f>IF('M4 Caffeine &amp; Energy'!F586="","",'M4 Caffeine &amp; Energy'!F586)</f>
        <v/>
      </c>
      <c r="E2110" s="52">
        <f>IF('M4 Caffeine &amp; Energy'!J586="","",'M4 Caffeine &amp; Energy'!J586)</f>
        <v/>
      </c>
      <c r="F2110" s="50">
        <f>IF('M4 Caffeine &amp; Energy'!K586="","",'M4 Caffeine &amp; Energy'!K586)</f>
        <v/>
      </c>
      <c r="G2110" s="49">
        <f>IF('M4 Caffeine &amp; Energy'!AM586="","",'M4 Caffeine &amp; Energy'!AM586)</f>
        <v/>
      </c>
      <c r="H2110" s="50">
        <f>IF('M4 Caffeine &amp; Energy'!N586="","",'M4 Caffeine &amp; Energy'!N586)</f>
        <v/>
      </c>
      <c r="I2110" s="34">
        <f>IF('M4 Caffeine &amp; Energy'!AJ586="","",'M4 Caffeine &amp; Energy'!AJ586)</f>
        <v/>
      </c>
      <c r="J2110" s="34" t="inlineStr">
        <is>
          <t>Capture live promo to assess.</t>
        </is>
      </c>
    </row>
    <row r="2111" ht="28" customHeight="1">
      <c r="A2111" s="34" t="inlineStr">
        <is>
          <t>Adrenaline Shoc</t>
        </is>
      </c>
      <c r="B2111" s="34" t="inlineStr">
        <is>
          <t>Adrenaline Shoc Smart Energy | Frozen Fusion | single 473mL</t>
        </is>
      </c>
      <c r="C2111" s="34" t="inlineStr">
        <is>
          <t>4) Caffeine &amp; energy beverage</t>
        </is>
      </c>
      <c r="D2111" s="49">
        <f>IF('M4 Caffeine &amp; Energy'!F587="","",'M4 Caffeine &amp; Energy'!F587)</f>
        <v/>
      </c>
      <c r="E2111" s="52">
        <f>IF('M4 Caffeine &amp; Energy'!J587="","",'M4 Caffeine &amp; Energy'!J587)</f>
        <v/>
      </c>
      <c r="F2111" s="50">
        <f>IF('M4 Caffeine &amp; Energy'!K587="","",'M4 Caffeine &amp; Energy'!K587)</f>
        <v/>
      </c>
      <c r="G2111" s="49">
        <f>IF('M4 Caffeine &amp; Energy'!AM587="","",'M4 Caffeine &amp; Energy'!AM587)</f>
        <v/>
      </c>
      <c r="H2111" s="50">
        <f>IF('M4 Caffeine &amp; Energy'!N587="","",'M4 Caffeine &amp; Energy'!N587)</f>
        <v/>
      </c>
      <c r="I2111" s="34">
        <f>IF('M4 Caffeine &amp; Energy'!AJ587="","",'M4 Caffeine &amp; Energy'!AJ587)</f>
        <v/>
      </c>
      <c r="J2111" s="34" t="inlineStr">
        <is>
          <t>Capture live promo to assess.</t>
        </is>
      </c>
    </row>
    <row r="2112" ht="28" customHeight="1">
      <c r="A2112" s="34" t="inlineStr">
        <is>
          <t>Adrenaline Shoc</t>
        </is>
      </c>
      <c r="B2112" s="34" t="inlineStr">
        <is>
          <t>Adrenaline Shoc Smart Energy | Frozen Fusion | 8 pack 473mL</t>
        </is>
      </c>
      <c r="C2112" s="34" t="inlineStr">
        <is>
          <t>4) Caffeine &amp; energy beverage</t>
        </is>
      </c>
      <c r="D2112" s="49">
        <f>IF('M4 Caffeine &amp; Energy'!F588="","",'M4 Caffeine &amp; Energy'!F588)</f>
        <v/>
      </c>
      <c r="E2112" s="52">
        <f>IF('M4 Caffeine &amp; Energy'!J588="","",'M4 Caffeine &amp; Energy'!J588)</f>
        <v/>
      </c>
      <c r="F2112" s="50">
        <f>IF('M4 Caffeine &amp; Energy'!K588="","",'M4 Caffeine &amp; Energy'!K588)</f>
        <v/>
      </c>
      <c r="G2112" s="49">
        <f>IF('M4 Caffeine &amp; Energy'!AM588="","",'M4 Caffeine &amp; Energy'!AM588)</f>
        <v/>
      </c>
      <c r="H2112" s="50">
        <f>IF('M4 Caffeine &amp; Energy'!N588="","",'M4 Caffeine &amp; Energy'!N588)</f>
        <v/>
      </c>
      <c r="I2112" s="34">
        <f>IF('M4 Caffeine &amp; Energy'!AJ588="","",'M4 Caffeine &amp; Energy'!AJ588)</f>
        <v/>
      </c>
      <c r="J2112" s="34" t="inlineStr">
        <is>
          <t>Capture live promo to assess.</t>
        </is>
      </c>
    </row>
    <row r="2113" ht="28" customHeight="1">
      <c r="A2113" s="34" t="inlineStr">
        <is>
          <t>Adrenaline Shoc</t>
        </is>
      </c>
      <c r="B2113" s="34" t="inlineStr">
        <is>
          <t>Adrenaline Shoc Smart Energy | Frozen Fusion | 12 pack 473mL</t>
        </is>
      </c>
      <c r="C2113" s="34" t="inlineStr">
        <is>
          <t>4) Caffeine &amp; energy beverage</t>
        </is>
      </c>
      <c r="D2113" s="49">
        <f>IF('M4 Caffeine &amp; Energy'!F589="","",'M4 Caffeine &amp; Energy'!F589)</f>
        <v/>
      </c>
      <c r="E2113" s="52">
        <f>IF('M4 Caffeine &amp; Energy'!J589="","",'M4 Caffeine &amp; Energy'!J589)</f>
        <v/>
      </c>
      <c r="F2113" s="50">
        <f>IF('M4 Caffeine &amp; Energy'!K589="","",'M4 Caffeine &amp; Energy'!K589)</f>
        <v/>
      </c>
      <c r="G2113" s="49">
        <f>IF('M4 Caffeine &amp; Energy'!AM589="","",'M4 Caffeine &amp; Energy'!AM589)</f>
        <v/>
      </c>
      <c r="H2113" s="50">
        <f>IF('M4 Caffeine &amp; Energy'!N589="","",'M4 Caffeine &amp; Energy'!N589)</f>
        <v/>
      </c>
      <c r="I2113" s="34">
        <f>IF('M4 Caffeine &amp; Energy'!AJ589="","",'M4 Caffeine &amp; Energy'!AJ589)</f>
        <v/>
      </c>
      <c r="J2113" s="34" t="inlineStr">
        <is>
          <t>Capture live promo to assess.</t>
        </is>
      </c>
    </row>
    <row r="2114" ht="28" customHeight="1">
      <c r="A2114" s="34" t="inlineStr">
        <is>
          <t>Adrenaline Shoc</t>
        </is>
      </c>
      <c r="B2114" s="34" t="inlineStr">
        <is>
          <t>Adrenaline Shoc Smart Energy | Frozen Fusion | 18 pack 473mL</t>
        </is>
      </c>
      <c r="C2114" s="34" t="inlineStr">
        <is>
          <t>4) Caffeine &amp; energy beverage</t>
        </is>
      </c>
      <c r="D2114" s="49">
        <f>IF('M4 Caffeine &amp; Energy'!F590="","",'M4 Caffeine &amp; Energy'!F590)</f>
        <v/>
      </c>
      <c r="E2114" s="52">
        <f>IF('M4 Caffeine &amp; Energy'!J590="","",'M4 Caffeine &amp; Energy'!J590)</f>
        <v/>
      </c>
      <c r="F2114" s="50">
        <f>IF('M4 Caffeine &amp; Energy'!K590="","",'M4 Caffeine &amp; Energy'!K590)</f>
        <v/>
      </c>
      <c r="G2114" s="49">
        <f>IF('M4 Caffeine &amp; Energy'!AM590="","",'M4 Caffeine &amp; Energy'!AM590)</f>
        <v/>
      </c>
      <c r="H2114" s="50">
        <f>IF('M4 Caffeine &amp; Energy'!N590="","",'M4 Caffeine &amp; Energy'!N590)</f>
        <v/>
      </c>
      <c r="I2114" s="34">
        <f>IF('M4 Caffeine &amp; Energy'!AJ590="","",'M4 Caffeine &amp; Energy'!AJ590)</f>
        <v/>
      </c>
      <c r="J2114" s="34" t="inlineStr">
        <is>
          <t>Capture live promo to assess.</t>
        </is>
      </c>
    </row>
    <row r="2115" ht="28" customHeight="1">
      <c r="A2115" s="34" t="inlineStr">
        <is>
          <t>Adrenaline Shoc</t>
        </is>
      </c>
      <c r="B2115" s="34" t="inlineStr">
        <is>
          <t>Adrenaline Shoc Smart Energy | Frozen Fusion | 24 pack 473mL</t>
        </is>
      </c>
      <c r="C2115" s="34" t="inlineStr">
        <is>
          <t>4) Caffeine &amp; energy beverage</t>
        </is>
      </c>
      <c r="D2115" s="49">
        <f>IF('M4 Caffeine &amp; Energy'!F591="","",'M4 Caffeine &amp; Energy'!F591)</f>
        <v/>
      </c>
      <c r="E2115" s="52">
        <f>IF('M4 Caffeine &amp; Energy'!J591="","",'M4 Caffeine &amp; Energy'!J591)</f>
        <v/>
      </c>
      <c r="F2115" s="50">
        <f>IF('M4 Caffeine &amp; Energy'!K591="","",'M4 Caffeine &amp; Energy'!K591)</f>
        <v/>
      </c>
      <c r="G2115" s="49">
        <f>IF('M4 Caffeine &amp; Energy'!AM591="","",'M4 Caffeine &amp; Energy'!AM591)</f>
        <v/>
      </c>
      <c r="H2115" s="50">
        <f>IF('M4 Caffeine &amp; Energy'!N591="","",'M4 Caffeine &amp; Energy'!N591)</f>
        <v/>
      </c>
      <c r="I2115" s="34">
        <f>IF('M4 Caffeine &amp; Energy'!AJ591="","",'M4 Caffeine &amp; Energy'!AJ591)</f>
        <v/>
      </c>
      <c r="J2115" s="34" t="inlineStr">
        <is>
          <t>Capture live promo to assess.</t>
        </is>
      </c>
    </row>
    <row r="2116" ht="28" customHeight="1">
      <c r="A2116" s="34" t="inlineStr">
        <is>
          <t>Adrenaline Shoc</t>
        </is>
      </c>
      <c r="B2116" s="34" t="inlineStr">
        <is>
          <t>Adrenaline Shoc Smart Energy | Peach Mango | single 473mL</t>
        </is>
      </c>
      <c r="C2116" s="34" t="inlineStr">
        <is>
          <t>4) Caffeine &amp; energy beverage</t>
        </is>
      </c>
      <c r="D2116" s="49">
        <f>IF('M4 Caffeine &amp; Energy'!F592="","",'M4 Caffeine &amp; Energy'!F592)</f>
        <v/>
      </c>
      <c r="E2116" s="52">
        <f>IF('M4 Caffeine &amp; Energy'!J592="","",'M4 Caffeine &amp; Energy'!J592)</f>
        <v/>
      </c>
      <c r="F2116" s="50">
        <f>IF('M4 Caffeine &amp; Energy'!K592="","",'M4 Caffeine &amp; Energy'!K592)</f>
        <v/>
      </c>
      <c r="G2116" s="49">
        <f>IF('M4 Caffeine &amp; Energy'!AM592="","",'M4 Caffeine &amp; Energy'!AM592)</f>
        <v/>
      </c>
      <c r="H2116" s="50">
        <f>IF('M4 Caffeine &amp; Energy'!N592="","",'M4 Caffeine &amp; Energy'!N592)</f>
        <v/>
      </c>
      <c r="I2116" s="34">
        <f>IF('M4 Caffeine &amp; Energy'!AJ592="","",'M4 Caffeine &amp; Energy'!AJ592)</f>
        <v/>
      </c>
      <c r="J2116" s="34" t="inlineStr">
        <is>
          <t>Capture live promo to assess.</t>
        </is>
      </c>
    </row>
    <row r="2117" ht="28" customHeight="1">
      <c r="A2117" s="34" t="inlineStr">
        <is>
          <t>Adrenaline Shoc</t>
        </is>
      </c>
      <c r="B2117" s="34" t="inlineStr">
        <is>
          <t>Adrenaline Shoc Smart Energy | Peach Mango | 8 pack 473mL</t>
        </is>
      </c>
      <c r="C2117" s="34" t="inlineStr">
        <is>
          <t>4) Caffeine &amp; energy beverage</t>
        </is>
      </c>
      <c r="D2117" s="49">
        <f>IF('M4 Caffeine &amp; Energy'!F593="","",'M4 Caffeine &amp; Energy'!F593)</f>
        <v/>
      </c>
      <c r="E2117" s="52">
        <f>IF('M4 Caffeine &amp; Energy'!J593="","",'M4 Caffeine &amp; Energy'!J593)</f>
        <v/>
      </c>
      <c r="F2117" s="50">
        <f>IF('M4 Caffeine &amp; Energy'!K593="","",'M4 Caffeine &amp; Energy'!K593)</f>
        <v/>
      </c>
      <c r="G2117" s="49">
        <f>IF('M4 Caffeine &amp; Energy'!AM593="","",'M4 Caffeine &amp; Energy'!AM593)</f>
        <v/>
      </c>
      <c r="H2117" s="50">
        <f>IF('M4 Caffeine &amp; Energy'!N593="","",'M4 Caffeine &amp; Energy'!N593)</f>
        <v/>
      </c>
      <c r="I2117" s="34">
        <f>IF('M4 Caffeine &amp; Energy'!AJ593="","",'M4 Caffeine &amp; Energy'!AJ593)</f>
        <v/>
      </c>
      <c r="J2117" s="34" t="inlineStr">
        <is>
          <t>Capture live promo to assess.</t>
        </is>
      </c>
    </row>
    <row r="2118" ht="28" customHeight="1">
      <c r="A2118" s="34" t="inlineStr">
        <is>
          <t>Adrenaline Shoc</t>
        </is>
      </c>
      <c r="B2118" s="34" t="inlineStr">
        <is>
          <t>Adrenaline Shoc Smart Energy | Peach Mango | 12 pack 473mL</t>
        </is>
      </c>
      <c r="C2118" s="34" t="inlineStr">
        <is>
          <t>4) Caffeine &amp; energy beverage</t>
        </is>
      </c>
      <c r="D2118" s="49">
        <f>IF('M4 Caffeine &amp; Energy'!F594="","",'M4 Caffeine &amp; Energy'!F594)</f>
        <v/>
      </c>
      <c r="E2118" s="52">
        <f>IF('M4 Caffeine &amp; Energy'!J594="","",'M4 Caffeine &amp; Energy'!J594)</f>
        <v/>
      </c>
      <c r="F2118" s="50">
        <f>IF('M4 Caffeine &amp; Energy'!K594="","",'M4 Caffeine &amp; Energy'!K594)</f>
        <v/>
      </c>
      <c r="G2118" s="49">
        <f>IF('M4 Caffeine &amp; Energy'!AM594="","",'M4 Caffeine &amp; Energy'!AM594)</f>
        <v/>
      </c>
      <c r="H2118" s="50">
        <f>IF('M4 Caffeine &amp; Energy'!N594="","",'M4 Caffeine &amp; Energy'!N594)</f>
        <v/>
      </c>
      <c r="I2118" s="34">
        <f>IF('M4 Caffeine &amp; Energy'!AJ594="","",'M4 Caffeine &amp; Energy'!AJ594)</f>
        <v/>
      </c>
      <c r="J2118" s="34" t="inlineStr">
        <is>
          <t>Capture live promo to assess.</t>
        </is>
      </c>
    </row>
    <row r="2119" ht="28" customHeight="1">
      <c r="A2119" s="34" t="inlineStr">
        <is>
          <t>Adrenaline Shoc</t>
        </is>
      </c>
      <c r="B2119" s="34" t="inlineStr">
        <is>
          <t>Adrenaline Shoc Smart Energy | Peach Mango | 18 pack 473mL</t>
        </is>
      </c>
      <c r="C2119" s="34" t="inlineStr">
        <is>
          <t>4) Caffeine &amp; energy beverage</t>
        </is>
      </c>
      <c r="D2119" s="49">
        <f>IF('M4 Caffeine &amp; Energy'!F595="","",'M4 Caffeine &amp; Energy'!F595)</f>
        <v/>
      </c>
      <c r="E2119" s="52">
        <f>IF('M4 Caffeine &amp; Energy'!J595="","",'M4 Caffeine &amp; Energy'!J595)</f>
        <v/>
      </c>
      <c r="F2119" s="50">
        <f>IF('M4 Caffeine &amp; Energy'!K595="","",'M4 Caffeine &amp; Energy'!K595)</f>
        <v/>
      </c>
      <c r="G2119" s="49">
        <f>IF('M4 Caffeine &amp; Energy'!AM595="","",'M4 Caffeine &amp; Energy'!AM595)</f>
        <v/>
      </c>
      <c r="H2119" s="50">
        <f>IF('M4 Caffeine &amp; Energy'!N595="","",'M4 Caffeine &amp; Energy'!N595)</f>
        <v/>
      </c>
      <c r="I2119" s="34">
        <f>IF('M4 Caffeine &amp; Energy'!AJ595="","",'M4 Caffeine &amp; Energy'!AJ595)</f>
        <v/>
      </c>
      <c r="J2119" s="34" t="inlineStr">
        <is>
          <t>Capture live promo to assess.</t>
        </is>
      </c>
    </row>
    <row r="2120" ht="28" customHeight="1">
      <c r="A2120" s="34" t="inlineStr">
        <is>
          <t>Adrenaline Shoc</t>
        </is>
      </c>
      <c r="B2120" s="34" t="inlineStr">
        <is>
          <t>Adrenaline Shoc Smart Energy | Peach Mango | 24 pack 473mL</t>
        </is>
      </c>
      <c r="C2120" s="34" t="inlineStr">
        <is>
          <t>4) Caffeine &amp; energy beverage</t>
        </is>
      </c>
      <c r="D2120" s="49">
        <f>IF('M4 Caffeine &amp; Energy'!F596="","",'M4 Caffeine &amp; Energy'!F596)</f>
        <v/>
      </c>
      <c r="E2120" s="52">
        <f>IF('M4 Caffeine &amp; Energy'!J596="","",'M4 Caffeine &amp; Energy'!J596)</f>
        <v/>
      </c>
      <c r="F2120" s="50">
        <f>IF('M4 Caffeine &amp; Energy'!K596="","",'M4 Caffeine &amp; Energy'!K596)</f>
        <v/>
      </c>
      <c r="G2120" s="49">
        <f>IF('M4 Caffeine &amp; Energy'!AM596="","",'M4 Caffeine &amp; Energy'!AM596)</f>
        <v/>
      </c>
      <c r="H2120" s="50">
        <f>IF('M4 Caffeine &amp; Energy'!N596="","",'M4 Caffeine &amp; Energy'!N596)</f>
        <v/>
      </c>
      <c r="I2120" s="34">
        <f>IF('M4 Caffeine &amp; Energy'!AJ596="","",'M4 Caffeine &amp; Energy'!AJ596)</f>
        <v/>
      </c>
      <c r="J2120" s="34" t="inlineStr">
        <is>
          <t>Capture live promo to assess.</t>
        </is>
      </c>
    </row>
    <row r="2121" ht="28" customHeight="1">
      <c r="A2121" s="34" t="inlineStr">
        <is>
          <t>Arizona</t>
        </is>
      </c>
      <c r="B2121" s="34" t="inlineStr">
        <is>
          <t>Arizona Green Tea | Green Tea w/ Honey | single 680mL</t>
        </is>
      </c>
      <c r="C2121" s="34" t="inlineStr">
        <is>
          <t>4) Caffeine &amp; energy beverage</t>
        </is>
      </c>
      <c r="D2121" s="49">
        <f>IF('M4 Caffeine &amp; Energy'!F597="","",'M4 Caffeine &amp; Energy'!F597)</f>
        <v/>
      </c>
      <c r="E2121" s="52">
        <f>IF('M4 Caffeine &amp; Energy'!J597="","",'M4 Caffeine &amp; Energy'!J597)</f>
        <v/>
      </c>
      <c r="F2121" s="50">
        <f>IF('M4 Caffeine &amp; Energy'!K597="","",'M4 Caffeine &amp; Energy'!K597)</f>
        <v/>
      </c>
      <c r="G2121" s="49">
        <f>IF('M4 Caffeine &amp; Energy'!AM597="","",'M4 Caffeine &amp; Energy'!AM597)</f>
        <v/>
      </c>
      <c r="H2121" s="50">
        <f>IF('M4 Caffeine &amp; Energy'!N597="","",'M4 Caffeine &amp; Energy'!N597)</f>
        <v/>
      </c>
      <c r="I2121" s="34">
        <f>IF('M4 Caffeine &amp; Energy'!AJ597="","",'M4 Caffeine &amp; Energy'!AJ597)</f>
        <v/>
      </c>
      <c r="J2121" s="34" t="inlineStr">
        <is>
          <t>Capture live promo to assess.</t>
        </is>
      </c>
    </row>
    <row r="2122" ht="28" customHeight="1">
      <c r="A2122" s="34" t="inlineStr">
        <is>
          <t>Arizona</t>
        </is>
      </c>
      <c r="B2122" s="34" t="inlineStr">
        <is>
          <t>Arizona Green Tea | Green Tea w/ Honey | 6 pack 680mL</t>
        </is>
      </c>
      <c r="C2122" s="34" t="inlineStr">
        <is>
          <t>4) Caffeine &amp; energy beverage</t>
        </is>
      </c>
      <c r="D2122" s="49">
        <f>IF('M4 Caffeine &amp; Energy'!F598="","",'M4 Caffeine &amp; Energy'!F598)</f>
        <v/>
      </c>
      <c r="E2122" s="52">
        <f>IF('M4 Caffeine &amp; Energy'!J598="","",'M4 Caffeine &amp; Energy'!J598)</f>
        <v/>
      </c>
      <c r="F2122" s="50">
        <f>IF('M4 Caffeine &amp; Energy'!K598="","",'M4 Caffeine &amp; Energy'!K598)</f>
        <v/>
      </c>
      <c r="G2122" s="49">
        <f>IF('M4 Caffeine &amp; Energy'!AM598="","",'M4 Caffeine &amp; Energy'!AM598)</f>
        <v/>
      </c>
      <c r="H2122" s="50">
        <f>IF('M4 Caffeine &amp; Energy'!N598="","",'M4 Caffeine &amp; Energy'!N598)</f>
        <v/>
      </c>
      <c r="I2122" s="34">
        <f>IF('M4 Caffeine &amp; Energy'!AJ598="","",'M4 Caffeine &amp; Energy'!AJ598)</f>
        <v/>
      </c>
      <c r="J2122" s="34" t="inlineStr">
        <is>
          <t>Capture live promo to assess.</t>
        </is>
      </c>
    </row>
    <row r="2123" ht="28" customHeight="1">
      <c r="A2123" s="34" t="inlineStr">
        <is>
          <t>Arizona</t>
        </is>
      </c>
      <c r="B2123" s="34" t="inlineStr">
        <is>
          <t>Arizona Green Tea | Green Tea w/ Honey | 12 pack 680mL</t>
        </is>
      </c>
      <c r="C2123" s="34" t="inlineStr">
        <is>
          <t>4) Caffeine &amp; energy beverage</t>
        </is>
      </c>
      <c r="D2123" s="49">
        <f>IF('M4 Caffeine &amp; Energy'!F599="","",'M4 Caffeine &amp; Energy'!F599)</f>
        <v/>
      </c>
      <c r="E2123" s="52">
        <f>IF('M4 Caffeine &amp; Energy'!J599="","",'M4 Caffeine &amp; Energy'!J599)</f>
        <v/>
      </c>
      <c r="F2123" s="50">
        <f>IF('M4 Caffeine &amp; Energy'!K599="","",'M4 Caffeine &amp; Energy'!K599)</f>
        <v/>
      </c>
      <c r="G2123" s="49">
        <f>IF('M4 Caffeine &amp; Energy'!AM599="","",'M4 Caffeine &amp; Energy'!AM599)</f>
        <v/>
      </c>
      <c r="H2123" s="50">
        <f>IF('M4 Caffeine &amp; Energy'!N599="","",'M4 Caffeine &amp; Energy'!N599)</f>
        <v/>
      </c>
      <c r="I2123" s="34">
        <f>IF('M4 Caffeine &amp; Energy'!AJ599="","",'M4 Caffeine &amp; Energy'!AJ599)</f>
        <v/>
      </c>
      <c r="J2123" s="34" t="inlineStr">
        <is>
          <t>Capture live promo to assess.</t>
        </is>
      </c>
    </row>
    <row r="2124" ht="28" customHeight="1">
      <c r="A2124" s="34" t="inlineStr">
        <is>
          <t>Arizona</t>
        </is>
      </c>
      <c r="B2124" s="34" t="inlineStr">
        <is>
          <t>Arizona Green Tea | Green Tea w/ Honey | 24 pack 680mL</t>
        </is>
      </c>
      <c r="C2124" s="34" t="inlineStr">
        <is>
          <t>4) Caffeine &amp; energy beverage</t>
        </is>
      </c>
      <c r="D2124" s="49">
        <f>IF('M4 Caffeine &amp; Energy'!F600="","",'M4 Caffeine &amp; Energy'!F600)</f>
        <v/>
      </c>
      <c r="E2124" s="52">
        <f>IF('M4 Caffeine &amp; Energy'!J600="","",'M4 Caffeine &amp; Energy'!J600)</f>
        <v/>
      </c>
      <c r="F2124" s="50">
        <f>IF('M4 Caffeine &amp; Energy'!K600="","",'M4 Caffeine &amp; Energy'!K600)</f>
        <v/>
      </c>
      <c r="G2124" s="49">
        <f>IF('M4 Caffeine &amp; Energy'!AM600="","",'M4 Caffeine &amp; Energy'!AM600)</f>
        <v/>
      </c>
      <c r="H2124" s="50">
        <f>IF('M4 Caffeine &amp; Energy'!N600="","",'M4 Caffeine &amp; Energy'!N600)</f>
        <v/>
      </c>
      <c r="I2124" s="34">
        <f>IF('M4 Caffeine &amp; Energy'!AJ600="","",'M4 Caffeine &amp; Energy'!AJ600)</f>
        <v/>
      </c>
      <c r="J2124" s="34" t="inlineStr">
        <is>
          <t>Capture live promo to assess.</t>
        </is>
      </c>
    </row>
    <row r="2125" ht="28" customHeight="1">
      <c r="A2125" s="34" t="inlineStr">
        <is>
          <t>Arizona</t>
        </is>
      </c>
      <c r="B2125" s="34" t="inlineStr">
        <is>
          <t>Arizona Green Tea | Arnold Palmer | single 680mL</t>
        </is>
      </c>
      <c r="C2125" s="34" t="inlineStr">
        <is>
          <t>4) Caffeine &amp; energy beverage</t>
        </is>
      </c>
      <c r="D2125" s="49">
        <f>IF('M4 Caffeine &amp; Energy'!F601="","",'M4 Caffeine &amp; Energy'!F601)</f>
        <v/>
      </c>
      <c r="E2125" s="52">
        <f>IF('M4 Caffeine &amp; Energy'!J601="","",'M4 Caffeine &amp; Energy'!J601)</f>
        <v/>
      </c>
      <c r="F2125" s="50">
        <f>IF('M4 Caffeine &amp; Energy'!K601="","",'M4 Caffeine &amp; Energy'!K601)</f>
        <v/>
      </c>
      <c r="G2125" s="49">
        <f>IF('M4 Caffeine &amp; Energy'!AM601="","",'M4 Caffeine &amp; Energy'!AM601)</f>
        <v/>
      </c>
      <c r="H2125" s="50">
        <f>IF('M4 Caffeine &amp; Energy'!N601="","",'M4 Caffeine &amp; Energy'!N601)</f>
        <v/>
      </c>
      <c r="I2125" s="34">
        <f>IF('M4 Caffeine &amp; Energy'!AJ601="","",'M4 Caffeine &amp; Energy'!AJ601)</f>
        <v/>
      </c>
      <c r="J2125" s="34" t="inlineStr">
        <is>
          <t>Capture live promo to assess.</t>
        </is>
      </c>
    </row>
    <row r="2126" ht="28" customHeight="1">
      <c r="A2126" s="34" t="inlineStr">
        <is>
          <t>Arizona</t>
        </is>
      </c>
      <c r="B2126" s="34" t="inlineStr">
        <is>
          <t>Arizona Green Tea | Arnold Palmer | 6 pack 680mL</t>
        </is>
      </c>
      <c r="C2126" s="34" t="inlineStr">
        <is>
          <t>4) Caffeine &amp; energy beverage</t>
        </is>
      </c>
      <c r="D2126" s="49">
        <f>IF('M4 Caffeine &amp; Energy'!F602="","",'M4 Caffeine &amp; Energy'!F602)</f>
        <v/>
      </c>
      <c r="E2126" s="52">
        <f>IF('M4 Caffeine &amp; Energy'!J602="","",'M4 Caffeine &amp; Energy'!J602)</f>
        <v/>
      </c>
      <c r="F2126" s="50">
        <f>IF('M4 Caffeine &amp; Energy'!K602="","",'M4 Caffeine &amp; Energy'!K602)</f>
        <v/>
      </c>
      <c r="G2126" s="49">
        <f>IF('M4 Caffeine &amp; Energy'!AM602="","",'M4 Caffeine &amp; Energy'!AM602)</f>
        <v/>
      </c>
      <c r="H2126" s="50">
        <f>IF('M4 Caffeine &amp; Energy'!N602="","",'M4 Caffeine &amp; Energy'!N602)</f>
        <v/>
      </c>
      <c r="I2126" s="34">
        <f>IF('M4 Caffeine &amp; Energy'!AJ602="","",'M4 Caffeine &amp; Energy'!AJ602)</f>
        <v/>
      </c>
      <c r="J2126" s="34" t="inlineStr">
        <is>
          <t>Capture live promo to assess.</t>
        </is>
      </c>
    </row>
    <row r="2127" ht="28" customHeight="1">
      <c r="A2127" s="34" t="inlineStr">
        <is>
          <t>Arizona</t>
        </is>
      </c>
      <c r="B2127" s="34" t="inlineStr">
        <is>
          <t>Arizona Green Tea | Arnold Palmer | 12 pack 680mL</t>
        </is>
      </c>
      <c r="C2127" s="34" t="inlineStr">
        <is>
          <t>4) Caffeine &amp; energy beverage</t>
        </is>
      </c>
      <c r="D2127" s="49">
        <f>IF('M4 Caffeine &amp; Energy'!F603="","",'M4 Caffeine &amp; Energy'!F603)</f>
        <v/>
      </c>
      <c r="E2127" s="52">
        <f>IF('M4 Caffeine &amp; Energy'!J603="","",'M4 Caffeine &amp; Energy'!J603)</f>
        <v/>
      </c>
      <c r="F2127" s="50">
        <f>IF('M4 Caffeine &amp; Energy'!K603="","",'M4 Caffeine &amp; Energy'!K603)</f>
        <v/>
      </c>
      <c r="G2127" s="49">
        <f>IF('M4 Caffeine &amp; Energy'!AM603="","",'M4 Caffeine &amp; Energy'!AM603)</f>
        <v/>
      </c>
      <c r="H2127" s="50">
        <f>IF('M4 Caffeine &amp; Energy'!N603="","",'M4 Caffeine &amp; Energy'!N603)</f>
        <v/>
      </c>
      <c r="I2127" s="34">
        <f>IF('M4 Caffeine &amp; Energy'!AJ603="","",'M4 Caffeine &amp; Energy'!AJ603)</f>
        <v/>
      </c>
      <c r="J2127" s="34" t="inlineStr">
        <is>
          <t>Capture live promo to assess.</t>
        </is>
      </c>
    </row>
    <row r="2128" ht="28" customHeight="1">
      <c r="A2128" s="34" t="inlineStr">
        <is>
          <t>Arizona</t>
        </is>
      </c>
      <c r="B2128" s="34" t="inlineStr">
        <is>
          <t>Arizona Green Tea | Arnold Palmer | 24 pack 680mL</t>
        </is>
      </c>
      <c r="C2128" s="34" t="inlineStr">
        <is>
          <t>4) Caffeine &amp; energy beverage</t>
        </is>
      </c>
      <c r="D2128" s="49">
        <f>IF('M4 Caffeine &amp; Energy'!F604="","",'M4 Caffeine &amp; Energy'!F604)</f>
        <v/>
      </c>
      <c r="E2128" s="52">
        <f>IF('M4 Caffeine &amp; Energy'!J604="","",'M4 Caffeine &amp; Energy'!J604)</f>
        <v/>
      </c>
      <c r="F2128" s="50">
        <f>IF('M4 Caffeine &amp; Energy'!K604="","",'M4 Caffeine &amp; Energy'!K604)</f>
        <v/>
      </c>
      <c r="G2128" s="49">
        <f>IF('M4 Caffeine &amp; Energy'!AM604="","",'M4 Caffeine &amp; Energy'!AM604)</f>
        <v/>
      </c>
      <c r="H2128" s="50">
        <f>IF('M4 Caffeine &amp; Energy'!N604="","",'M4 Caffeine &amp; Energy'!N604)</f>
        <v/>
      </c>
      <c r="I2128" s="34">
        <f>IF('M4 Caffeine &amp; Energy'!AJ604="","",'M4 Caffeine &amp; Energy'!AJ604)</f>
        <v/>
      </c>
      <c r="J2128" s="34" t="inlineStr">
        <is>
          <t>Capture live promo to assess.</t>
        </is>
      </c>
    </row>
    <row r="2129" ht="28" customHeight="1">
      <c r="A2129" s="34" t="inlineStr">
        <is>
          <t>Arizona</t>
        </is>
      </c>
      <c r="B2129" s="34" t="inlineStr">
        <is>
          <t>Arizona Green Tea | Mucho Mango | single 680mL</t>
        </is>
      </c>
      <c r="C2129" s="34" t="inlineStr">
        <is>
          <t>4) Caffeine &amp; energy beverage</t>
        </is>
      </c>
      <c r="D2129" s="49">
        <f>IF('M4 Caffeine &amp; Energy'!F605="","",'M4 Caffeine &amp; Energy'!F605)</f>
        <v/>
      </c>
      <c r="E2129" s="52">
        <f>IF('M4 Caffeine &amp; Energy'!J605="","",'M4 Caffeine &amp; Energy'!J605)</f>
        <v/>
      </c>
      <c r="F2129" s="50">
        <f>IF('M4 Caffeine &amp; Energy'!K605="","",'M4 Caffeine &amp; Energy'!K605)</f>
        <v/>
      </c>
      <c r="G2129" s="49">
        <f>IF('M4 Caffeine &amp; Energy'!AM605="","",'M4 Caffeine &amp; Energy'!AM605)</f>
        <v/>
      </c>
      <c r="H2129" s="50">
        <f>IF('M4 Caffeine &amp; Energy'!N605="","",'M4 Caffeine &amp; Energy'!N605)</f>
        <v/>
      </c>
      <c r="I2129" s="34">
        <f>IF('M4 Caffeine &amp; Energy'!AJ605="","",'M4 Caffeine &amp; Energy'!AJ605)</f>
        <v/>
      </c>
      <c r="J2129" s="34" t="inlineStr">
        <is>
          <t>Capture live promo to assess.</t>
        </is>
      </c>
    </row>
    <row r="2130" ht="28" customHeight="1">
      <c r="A2130" s="34" t="inlineStr">
        <is>
          <t>Arizona</t>
        </is>
      </c>
      <c r="B2130" s="34" t="inlineStr">
        <is>
          <t>Arizona Green Tea | Mucho Mango | 6 pack 680mL</t>
        </is>
      </c>
      <c r="C2130" s="34" t="inlineStr">
        <is>
          <t>4) Caffeine &amp; energy beverage</t>
        </is>
      </c>
      <c r="D2130" s="49">
        <f>IF('M4 Caffeine &amp; Energy'!F606="","",'M4 Caffeine &amp; Energy'!F606)</f>
        <v/>
      </c>
      <c r="E2130" s="52">
        <f>IF('M4 Caffeine &amp; Energy'!J606="","",'M4 Caffeine &amp; Energy'!J606)</f>
        <v/>
      </c>
      <c r="F2130" s="50">
        <f>IF('M4 Caffeine &amp; Energy'!K606="","",'M4 Caffeine &amp; Energy'!K606)</f>
        <v/>
      </c>
      <c r="G2130" s="49">
        <f>IF('M4 Caffeine &amp; Energy'!AM606="","",'M4 Caffeine &amp; Energy'!AM606)</f>
        <v/>
      </c>
      <c r="H2130" s="50">
        <f>IF('M4 Caffeine &amp; Energy'!N606="","",'M4 Caffeine &amp; Energy'!N606)</f>
        <v/>
      </c>
      <c r="I2130" s="34">
        <f>IF('M4 Caffeine &amp; Energy'!AJ606="","",'M4 Caffeine &amp; Energy'!AJ606)</f>
        <v/>
      </c>
      <c r="J2130" s="34" t="inlineStr">
        <is>
          <t>Capture live promo to assess.</t>
        </is>
      </c>
    </row>
    <row r="2131" ht="28" customHeight="1">
      <c r="A2131" s="34" t="inlineStr">
        <is>
          <t>Arizona</t>
        </is>
      </c>
      <c r="B2131" s="34" t="inlineStr">
        <is>
          <t>Arizona Green Tea | Mucho Mango | 12 pack 680mL</t>
        </is>
      </c>
      <c r="C2131" s="34" t="inlineStr">
        <is>
          <t>4) Caffeine &amp; energy beverage</t>
        </is>
      </c>
      <c r="D2131" s="49">
        <f>IF('M4 Caffeine &amp; Energy'!F607="","",'M4 Caffeine &amp; Energy'!F607)</f>
        <v/>
      </c>
      <c r="E2131" s="52">
        <f>IF('M4 Caffeine &amp; Energy'!J607="","",'M4 Caffeine &amp; Energy'!J607)</f>
        <v/>
      </c>
      <c r="F2131" s="50">
        <f>IF('M4 Caffeine &amp; Energy'!K607="","",'M4 Caffeine &amp; Energy'!K607)</f>
        <v/>
      </c>
      <c r="G2131" s="49">
        <f>IF('M4 Caffeine &amp; Energy'!AM607="","",'M4 Caffeine &amp; Energy'!AM607)</f>
        <v/>
      </c>
      <c r="H2131" s="50">
        <f>IF('M4 Caffeine &amp; Energy'!N607="","",'M4 Caffeine &amp; Energy'!N607)</f>
        <v/>
      </c>
      <c r="I2131" s="34">
        <f>IF('M4 Caffeine &amp; Energy'!AJ607="","",'M4 Caffeine &amp; Energy'!AJ607)</f>
        <v/>
      </c>
      <c r="J2131" s="34" t="inlineStr">
        <is>
          <t>Capture live promo to assess.</t>
        </is>
      </c>
    </row>
    <row r="2132" ht="28" customHeight="1">
      <c r="A2132" s="34" t="inlineStr">
        <is>
          <t>Arizona</t>
        </is>
      </c>
      <c r="B2132" s="34" t="inlineStr">
        <is>
          <t>Arizona Green Tea | Mucho Mango | 24 pack 680mL</t>
        </is>
      </c>
      <c r="C2132" s="34" t="inlineStr">
        <is>
          <t>4) Caffeine &amp; energy beverage</t>
        </is>
      </c>
      <c r="D2132" s="49">
        <f>IF('M4 Caffeine &amp; Energy'!F608="","",'M4 Caffeine &amp; Energy'!F608)</f>
        <v/>
      </c>
      <c r="E2132" s="52">
        <f>IF('M4 Caffeine &amp; Energy'!J608="","",'M4 Caffeine &amp; Energy'!J608)</f>
        <v/>
      </c>
      <c r="F2132" s="50">
        <f>IF('M4 Caffeine &amp; Energy'!K608="","",'M4 Caffeine &amp; Energy'!K608)</f>
        <v/>
      </c>
      <c r="G2132" s="49">
        <f>IF('M4 Caffeine &amp; Energy'!AM608="","",'M4 Caffeine &amp; Energy'!AM608)</f>
        <v/>
      </c>
      <c r="H2132" s="50">
        <f>IF('M4 Caffeine &amp; Energy'!N608="","",'M4 Caffeine &amp; Energy'!N608)</f>
        <v/>
      </c>
      <c r="I2132" s="34">
        <f>IF('M4 Caffeine &amp; Energy'!AJ608="","",'M4 Caffeine &amp; Energy'!AJ608)</f>
        <v/>
      </c>
      <c r="J2132" s="34" t="inlineStr">
        <is>
          <t>Capture live promo to assess.</t>
        </is>
      </c>
    </row>
    <row r="2133" ht="28" customHeight="1">
      <c r="A2133" s="34" t="inlineStr">
        <is>
          <t>Arizona</t>
        </is>
      </c>
      <c r="B2133" s="34" t="inlineStr">
        <is>
          <t>Arizona Green Tea | Watermelon | single 680mL</t>
        </is>
      </c>
      <c r="C2133" s="34" t="inlineStr">
        <is>
          <t>4) Caffeine &amp; energy beverage</t>
        </is>
      </c>
      <c r="D2133" s="49">
        <f>IF('M4 Caffeine &amp; Energy'!F609="","",'M4 Caffeine &amp; Energy'!F609)</f>
        <v/>
      </c>
      <c r="E2133" s="52">
        <f>IF('M4 Caffeine &amp; Energy'!J609="","",'M4 Caffeine &amp; Energy'!J609)</f>
        <v/>
      </c>
      <c r="F2133" s="50">
        <f>IF('M4 Caffeine &amp; Energy'!K609="","",'M4 Caffeine &amp; Energy'!K609)</f>
        <v/>
      </c>
      <c r="G2133" s="49">
        <f>IF('M4 Caffeine &amp; Energy'!AM609="","",'M4 Caffeine &amp; Energy'!AM609)</f>
        <v/>
      </c>
      <c r="H2133" s="50">
        <f>IF('M4 Caffeine &amp; Energy'!N609="","",'M4 Caffeine &amp; Energy'!N609)</f>
        <v/>
      </c>
      <c r="I2133" s="34">
        <f>IF('M4 Caffeine &amp; Energy'!AJ609="","",'M4 Caffeine &amp; Energy'!AJ609)</f>
        <v/>
      </c>
      <c r="J2133" s="34" t="inlineStr">
        <is>
          <t>Capture live promo to assess.</t>
        </is>
      </c>
    </row>
    <row r="2134" ht="28" customHeight="1">
      <c r="A2134" s="34" t="inlineStr">
        <is>
          <t>Arizona</t>
        </is>
      </c>
      <c r="B2134" s="34" t="inlineStr">
        <is>
          <t>Arizona Green Tea | Watermelon | 6 pack 680mL</t>
        </is>
      </c>
      <c r="C2134" s="34" t="inlineStr">
        <is>
          <t>4) Caffeine &amp; energy beverage</t>
        </is>
      </c>
      <c r="D2134" s="49">
        <f>IF('M4 Caffeine &amp; Energy'!F610="","",'M4 Caffeine &amp; Energy'!F610)</f>
        <v/>
      </c>
      <c r="E2134" s="52">
        <f>IF('M4 Caffeine &amp; Energy'!J610="","",'M4 Caffeine &amp; Energy'!J610)</f>
        <v/>
      </c>
      <c r="F2134" s="50">
        <f>IF('M4 Caffeine &amp; Energy'!K610="","",'M4 Caffeine &amp; Energy'!K610)</f>
        <v/>
      </c>
      <c r="G2134" s="49">
        <f>IF('M4 Caffeine &amp; Energy'!AM610="","",'M4 Caffeine &amp; Energy'!AM610)</f>
        <v/>
      </c>
      <c r="H2134" s="50">
        <f>IF('M4 Caffeine &amp; Energy'!N610="","",'M4 Caffeine &amp; Energy'!N610)</f>
        <v/>
      </c>
      <c r="I2134" s="34">
        <f>IF('M4 Caffeine &amp; Energy'!AJ610="","",'M4 Caffeine &amp; Energy'!AJ610)</f>
        <v/>
      </c>
      <c r="J2134" s="34" t="inlineStr">
        <is>
          <t>Capture live promo to assess.</t>
        </is>
      </c>
    </row>
    <row r="2135" ht="28" customHeight="1">
      <c r="A2135" s="34" t="inlineStr">
        <is>
          <t>Arizona</t>
        </is>
      </c>
      <c r="B2135" s="34" t="inlineStr">
        <is>
          <t>Arizona Green Tea | Watermelon | 12 pack 680mL</t>
        </is>
      </c>
      <c r="C2135" s="34" t="inlineStr">
        <is>
          <t>4) Caffeine &amp; energy beverage</t>
        </is>
      </c>
      <c r="D2135" s="49">
        <f>IF('M4 Caffeine &amp; Energy'!F611="","",'M4 Caffeine &amp; Energy'!F611)</f>
        <v/>
      </c>
      <c r="E2135" s="52">
        <f>IF('M4 Caffeine &amp; Energy'!J611="","",'M4 Caffeine &amp; Energy'!J611)</f>
        <v/>
      </c>
      <c r="F2135" s="50">
        <f>IF('M4 Caffeine &amp; Energy'!K611="","",'M4 Caffeine &amp; Energy'!K611)</f>
        <v/>
      </c>
      <c r="G2135" s="49">
        <f>IF('M4 Caffeine &amp; Energy'!AM611="","",'M4 Caffeine &amp; Energy'!AM611)</f>
        <v/>
      </c>
      <c r="H2135" s="50">
        <f>IF('M4 Caffeine &amp; Energy'!N611="","",'M4 Caffeine &amp; Energy'!N611)</f>
        <v/>
      </c>
      <c r="I2135" s="34">
        <f>IF('M4 Caffeine &amp; Energy'!AJ611="","",'M4 Caffeine &amp; Energy'!AJ611)</f>
        <v/>
      </c>
      <c r="J2135" s="34" t="inlineStr">
        <is>
          <t>Capture live promo to assess.</t>
        </is>
      </c>
    </row>
    <row r="2136" ht="28" customHeight="1">
      <c r="A2136" s="34" t="inlineStr">
        <is>
          <t>Arizona</t>
        </is>
      </c>
      <c r="B2136" s="34" t="inlineStr">
        <is>
          <t>Arizona Green Tea | Watermelon | 24 pack 680mL</t>
        </is>
      </c>
      <c r="C2136" s="34" t="inlineStr">
        <is>
          <t>4) Caffeine &amp; energy beverage</t>
        </is>
      </c>
      <c r="D2136" s="49">
        <f>IF('M4 Caffeine &amp; Energy'!F612="","",'M4 Caffeine &amp; Energy'!F612)</f>
        <v/>
      </c>
      <c r="E2136" s="52">
        <f>IF('M4 Caffeine &amp; Energy'!J612="","",'M4 Caffeine &amp; Energy'!J612)</f>
        <v/>
      </c>
      <c r="F2136" s="50">
        <f>IF('M4 Caffeine &amp; Energy'!K612="","",'M4 Caffeine &amp; Energy'!K612)</f>
        <v/>
      </c>
      <c r="G2136" s="49">
        <f>IF('M4 Caffeine &amp; Energy'!AM612="","",'M4 Caffeine &amp; Energy'!AM612)</f>
        <v/>
      </c>
      <c r="H2136" s="50">
        <f>IF('M4 Caffeine &amp; Energy'!N612="","",'M4 Caffeine &amp; Energy'!N612)</f>
        <v/>
      </c>
      <c r="I2136" s="34">
        <f>IF('M4 Caffeine &amp; Energy'!AJ612="","",'M4 Caffeine &amp; Energy'!AJ612)</f>
        <v/>
      </c>
      <c r="J2136" s="34" t="inlineStr">
        <is>
          <t>Capture live promo to assess.</t>
        </is>
      </c>
    </row>
    <row r="2137" ht="28" customHeight="1">
      <c r="A2137" s="34" t="inlineStr">
        <is>
          <t>Arizona</t>
        </is>
      </c>
      <c r="B2137" s="34" t="inlineStr">
        <is>
          <t>Arizona Green Tea | Lemon Tea | single 680mL</t>
        </is>
      </c>
      <c r="C2137" s="34" t="inlineStr">
        <is>
          <t>4) Caffeine &amp; energy beverage</t>
        </is>
      </c>
      <c r="D2137" s="49">
        <f>IF('M4 Caffeine &amp; Energy'!F613="","",'M4 Caffeine &amp; Energy'!F613)</f>
        <v/>
      </c>
      <c r="E2137" s="52">
        <f>IF('M4 Caffeine &amp; Energy'!J613="","",'M4 Caffeine &amp; Energy'!J613)</f>
        <v/>
      </c>
      <c r="F2137" s="50">
        <f>IF('M4 Caffeine &amp; Energy'!K613="","",'M4 Caffeine &amp; Energy'!K613)</f>
        <v/>
      </c>
      <c r="G2137" s="49">
        <f>IF('M4 Caffeine &amp; Energy'!AM613="","",'M4 Caffeine &amp; Energy'!AM613)</f>
        <v/>
      </c>
      <c r="H2137" s="50">
        <f>IF('M4 Caffeine &amp; Energy'!N613="","",'M4 Caffeine &amp; Energy'!N613)</f>
        <v/>
      </c>
      <c r="I2137" s="34">
        <f>IF('M4 Caffeine &amp; Energy'!AJ613="","",'M4 Caffeine &amp; Energy'!AJ613)</f>
        <v/>
      </c>
      <c r="J2137" s="34" t="inlineStr">
        <is>
          <t>Capture live promo to assess.</t>
        </is>
      </c>
    </row>
    <row r="2138" ht="28" customHeight="1">
      <c r="A2138" s="34" t="inlineStr">
        <is>
          <t>Arizona</t>
        </is>
      </c>
      <c r="B2138" s="34" t="inlineStr">
        <is>
          <t>Arizona Green Tea | Lemon Tea | 6 pack 680mL</t>
        </is>
      </c>
      <c r="C2138" s="34" t="inlineStr">
        <is>
          <t>4) Caffeine &amp; energy beverage</t>
        </is>
      </c>
      <c r="D2138" s="49">
        <f>IF('M4 Caffeine &amp; Energy'!F614="","",'M4 Caffeine &amp; Energy'!F614)</f>
        <v/>
      </c>
      <c r="E2138" s="52">
        <f>IF('M4 Caffeine &amp; Energy'!J614="","",'M4 Caffeine &amp; Energy'!J614)</f>
        <v/>
      </c>
      <c r="F2138" s="50">
        <f>IF('M4 Caffeine &amp; Energy'!K614="","",'M4 Caffeine &amp; Energy'!K614)</f>
        <v/>
      </c>
      <c r="G2138" s="49">
        <f>IF('M4 Caffeine &amp; Energy'!AM614="","",'M4 Caffeine &amp; Energy'!AM614)</f>
        <v/>
      </c>
      <c r="H2138" s="50">
        <f>IF('M4 Caffeine &amp; Energy'!N614="","",'M4 Caffeine &amp; Energy'!N614)</f>
        <v/>
      </c>
      <c r="I2138" s="34">
        <f>IF('M4 Caffeine &amp; Energy'!AJ614="","",'M4 Caffeine &amp; Energy'!AJ614)</f>
        <v/>
      </c>
      <c r="J2138" s="34" t="inlineStr">
        <is>
          <t>Capture live promo to assess.</t>
        </is>
      </c>
    </row>
    <row r="2139" ht="28" customHeight="1">
      <c r="A2139" s="34" t="inlineStr">
        <is>
          <t>Arizona</t>
        </is>
      </c>
      <c r="B2139" s="34" t="inlineStr">
        <is>
          <t>Arizona Green Tea | Lemon Tea | 12 pack 680mL</t>
        </is>
      </c>
      <c r="C2139" s="34" t="inlineStr">
        <is>
          <t>4) Caffeine &amp; energy beverage</t>
        </is>
      </c>
      <c r="D2139" s="49">
        <f>IF('M4 Caffeine &amp; Energy'!F615="","",'M4 Caffeine &amp; Energy'!F615)</f>
        <v/>
      </c>
      <c r="E2139" s="52">
        <f>IF('M4 Caffeine &amp; Energy'!J615="","",'M4 Caffeine &amp; Energy'!J615)</f>
        <v/>
      </c>
      <c r="F2139" s="50">
        <f>IF('M4 Caffeine &amp; Energy'!K615="","",'M4 Caffeine &amp; Energy'!K615)</f>
        <v/>
      </c>
      <c r="G2139" s="49">
        <f>IF('M4 Caffeine &amp; Energy'!AM615="","",'M4 Caffeine &amp; Energy'!AM615)</f>
        <v/>
      </c>
      <c r="H2139" s="50">
        <f>IF('M4 Caffeine &amp; Energy'!N615="","",'M4 Caffeine &amp; Energy'!N615)</f>
        <v/>
      </c>
      <c r="I2139" s="34">
        <f>IF('M4 Caffeine &amp; Energy'!AJ615="","",'M4 Caffeine &amp; Energy'!AJ615)</f>
        <v/>
      </c>
      <c r="J2139" s="34" t="inlineStr">
        <is>
          <t>Capture live promo to assess.</t>
        </is>
      </c>
    </row>
    <row r="2140" ht="28" customHeight="1">
      <c r="A2140" s="34" t="inlineStr">
        <is>
          <t>Arizona</t>
        </is>
      </c>
      <c r="B2140" s="34" t="inlineStr">
        <is>
          <t>Arizona Green Tea | Lemon Tea | 24 pack 680mL</t>
        </is>
      </c>
      <c r="C2140" s="34" t="inlineStr">
        <is>
          <t>4) Caffeine &amp; energy beverage</t>
        </is>
      </c>
      <c r="D2140" s="49">
        <f>IF('M4 Caffeine &amp; Energy'!F616="","",'M4 Caffeine &amp; Energy'!F616)</f>
        <v/>
      </c>
      <c r="E2140" s="52">
        <f>IF('M4 Caffeine &amp; Energy'!J616="","",'M4 Caffeine &amp; Energy'!J616)</f>
        <v/>
      </c>
      <c r="F2140" s="50">
        <f>IF('M4 Caffeine &amp; Energy'!K616="","",'M4 Caffeine &amp; Energy'!K616)</f>
        <v/>
      </c>
      <c r="G2140" s="49">
        <f>IF('M4 Caffeine &amp; Energy'!AM616="","",'M4 Caffeine &amp; Energy'!AM616)</f>
        <v/>
      </c>
      <c r="H2140" s="50">
        <f>IF('M4 Caffeine &amp; Energy'!N616="","",'M4 Caffeine &amp; Energy'!N616)</f>
        <v/>
      </c>
      <c r="I2140" s="34">
        <f>IF('M4 Caffeine &amp; Energy'!AJ616="","",'M4 Caffeine &amp; Energy'!AJ616)</f>
        <v/>
      </c>
      <c r="J2140" s="34" t="inlineStr">
        <is>
          <t>Capture live promo to assess.</t>
        </is>
      </c>
    </row>
    <row r="2141" ht="28" customHeight="1">
      <c r="A2141" s="34" t="inlineStr">
        <is>
          <t>Pure Leaf</t>
        </is>
      </c>
      <c r="B2141" s="34" t="inlineStr">
        <is>
          <t>Pure Leaf Iced Tea | Sweet Tea | single 547mL</t>
        </is>
      </c>
      <c r="C2141" s="34" t="inlineStr">
        <is>
          <t>4) Caffeine &amp; energy beverage</t>
        </is>
      </c>
      <c r="D2141" s="49">
        <f>IF('M4 Caffeine &amp; Energy'!F617="","",'M4 Caffeine &amp; Energy'!F617)</f>
        <v/>
      </c>
      <c r="E2141" s="52">
        <f>IF('M4 Caffeine &amp; Energy'!J617="","",'M4 Caffeine &amp; Energy'!J617)</f>
        <v/>
      </c>
      <c r="F2141" s="50">
        <f>IF('M4 Caffeine &amp; Energy'!K617="","",'M4 Caffeine &amp; Energy'!K617)</f>
        <v/>
      </c>
      <c r="G2141" s="49">
        <f>IF('M4 Caffeine &amp; Energy'!AM617="","",'M4 Caffeine &amp; Energy'!AM617)</f>
        <v/>
      </c>
      <c r="H2141" s="50">
        <f>IF('M4 Caffeine &amp; Energy'!N617="","",'M4 Caffeine &amp; Energy'!N617)</f>
        <v/>
      </c>
      <c r="I2141" s="34">
        <f>IF('M4 Caffeine &amp; Energy'!AJ617="","",'M4 Caffeine &amp; Energy'!AJ617)</f>
        <v/>
      </c>
      <c r="J2141" s="34" t="inlineStr">
        <is>
          <t>Capture live promo to assess.</t>
        </is>
      </c>
    </row>
    <row r="2142" ht="28" customHeight="1">
      <c r="A2142" s="34" t="inlineStr">
        <is>
          <t>Pure Leaf</t>
        </is>
      </c>
      <c r="B2142" s="34" t="inlineStr">
        <is>
          <t>Pure Leaf Iced Tea | Sweet Tea | 8 pack 547mL</t>
        </is>
      </c>
      <c r="C2142" s="34" t="inlineStr">
        <is>
          <t>4) Caffeine &amp; energy beverage</t>
        </is>
      </c>
      <c r="D2142" s="49">
        <f>IF('M4 Caffeine &amp; Energy'!F618="","",'M4 Caffeine &amp; Energy'!F618)</f>
        <v/>
      </c>
      <c r="E2142" s="52">
        <f>IF('M4 Caffeine &amp; Energy'!J618="","",'M4 Caffeine &amp; Energy'!J618)</f>
        <v/>
      </c>
      <c r="F2142" s="50">
        <f>IF('M4 Caffeine &amp; Energy'!K618="","",'M4 Caffeine &amp; Energy'!K618)</f>
        <v/>
      </c>
      <c r="G2142" s="49">
        <f>IF('M4 Caffeine &amp; Energy'!AM618="","",'M4 Caffeine &amp; Energy'!AM618)</f>
        <v/>
      </c>
      <c r="H2142" s="50">
        <f>IF('M4 Caffeine &amp; Energy'!N618="","",'M4 Caffeine &amp; Energy'!N618)</f>
        <v/>
      </c>
      <c r="I2142" s="34">
        <f>IF('M4 Caffeine &amp; Energy'!AJ618="","",'M4 Caffeine &amp; Energy'!AJ618)</f>
        <v/>
      </c>
      <c r="J2142" s="34" t="inlineStr">
        <is>
          <t>Capture live promo to assess.</t>
        </is>
      </c>
    </row>
    <row r="2143" ht="28" customHeight="1">
      <c r="A2143" s="34" t="inlineStr">
        <is>
          <t>Pure Leaf</t>
        </is>
      </c>
      <c r="B2143" s="34" t="inlineStr">
        <is>
          <t>Pure Leaf Iced Tea | Sweet Tea | 12 pack 547mL</t>
        </is>
      </c>
      <c r="C2143" s="34" t="inlineStr">
        <is>
          <t>4) Caffeine &amp; energy beverage</t>
        </is>
      </c>
      <c r="D2143" s="49">
        <f>IF('M4 Caffeine &amp; Energy'!F619="","",'M4 Caffeine &amp; Energy'!F619)</f>
        <v/>
      </c>
      <c r="E2143" s="52">
        <f>IF('M4 Caffeine &amp; Energy'!J619="","",'M4 Caffeine &amp; Energy'!J619)</f>
        <v/>
      </c>
      <c r="F2143" s="50">
        <f>IF('M4 Caffeine &amp; Energy'!K619="","",'M4 Caffeine &amp; Energy'!K619)</f>
        <v/>
      </c>
      <c r="G2143" s="49">
        <f>IF('M4 Caffeine &amp; Energy'!AM619="","",'M4 Caffeine &amp; Energy'!AM619)</f>
        <v/>
      </c>
      <c r="H2143" s="50">
        <f>IF('M4 Caffeine &amp; Energy'!N619="","",'M4 Caffeine &amp; Energy'!N619)</f>
        <v/>
      </c>
      <c r="I2143" s="34">
        <f>IF('M4 Caffeine &amp; Energy'!AJ619="","",'M4 Caffeine &amp; Energy'!AJ619)</f>
        <v/>
      </c>
      <c r="J2143" s="34" t="inlineStr">
        <is>
          <t>Capture live promo to assess.</t>
        </is>
      </c>
    </row>
    <row r="2144" ht="28" customHeight="1">
      <c r="A2144" s="34" t="inlineStr">
        <is>
          <t>Pure Leaf</t>
        </is>
      </c>
      <c r="B2144" s="34" t="inlineStr">
        <is>
          <t>Pure Leaf Iced Tea | Sweet Tea | 18 pack 547mL</t>
        </is>
      </c>
      <c r="C2144" s="34" t="inlineStr">
        <is>
          <t>4) Caffeine &amp; energy beverage</t>
        </is>
      </c>
      <c r="D2144" s="49">
        <f>IF('M4 Caffeine &amp; Energy'!F620="","",'M4 Caffeine &amp; Energy'!F620)</f>
        <v/>
      </c>
      <c r="E2144" s="52">
        <f>IF('M4 Caffeine &amp; Energy'!J620="","",'M4 Caffeine &amp; Energy'!J620)</f>
        <v/>
      </c>
      <c r="F2144" s="50">
        <f>IF('M4 Caffeine &amp; Energy'!K620="","",'M4 Caffeine &amp; Energy'!K620)</f>
        <v/>
      </c>
      <c r="G2144" s="49">
        <f>IF('M4 Caffeine &amp; Energy'!AM620="","",'M4 Caffeine &amp; Energy'!AM620)</f>
        <v/>
      </c>
      <c r="H2144" s="50">
        <f>IF('M4 Caffeine &amp; Energy'!N620="","",'M4 Caffeine &amp; Energy'!N620)</f>
        <v/>
      </c>
      <c r="I2144" s="34">
        <f>IF('M4 Caffeine &amp; Energy'!AJ620="","",'M4 Caffeine &amp; Energy'!AJ620)</f>
        <v/>
      </c>
      <c r="J2144" s="34" t="inlineStr">
        <is>
          <t>Capture live promo to assess.</t>
        </is>
      </c>
    </row>
    <row r="2145" ht="28" customHeight="1">
      <c r="A2145" s="34" t="inlineStr">
        <is>
          <t>Pure Leaf</t>
        </is>
      </c>
      <c r="B2145" s="34" t="inlineStr">
        <is>
          <t>Pure Leaf Iced Tea | Sweet Tea | 24 pack 547mL</t>
        </is>
      </c>
      <c r="C2145" s="34" t="inlineStr">
        <is>
          <t>4) Caffeine &amp; energy beverage</t>
        </is>
      </c>
      <c r="D2145" s="49">
        <f>IF('M4 Caffeine &amp; Energy'!F621="","",'M4 Caffeine &amp; Energy'!F621)</f>
        <v/>
      </c>
      <c r="E2145" s="52">
        <f>IF('M4 Caffeine &amp; Energy'!J621="","",'M4 Caffeine &amp; Energy'!J621)</f>
        <v/>
      </c>
      <c r="F2145" s="50">
        <f>IF('M4 Caffeine &amp; Energy'!K621="","",'M4 Caffeine &amp; Energy'!K621)</f>
        <v/>
      </c>
      <c r="G2145" s="49">
        <f>IF('M4 Caffeine &amp; Energy'!AM621="","",'M4 Caffeine &amp; Energy'!AM621)</f>
        <v/>
      </c>
      <c r="H2145" s="50">
        <f>IF('M4 Caffeine &amp; Energy'!N621="","",'M4 Caffeine &amp; Energy'!N621)</f>
        <v/>
      </c>
      <c r="I2145" s="34">
        <f>IF('M4 Caffeine &amp; Energy'!AJ621="","",'M4 Caffeine &amp; Energy'!AJ621)</f>
        <v/>
      </c>
      <c r="J2145" s="34" t="inlineStr">
        <is>
          <t>Capture live promo to assess.</t>
        </is>
      </c>
    </row>
    <row r="2146" ht="28" customHeight="1">
      <c r="A2146" s="34" t="inlineStr">
        <is>
          <t>Pure Leaf</t>
        </is>
      </c>
      <c r="B2146" s="34" t="inlineStr">
        <is>
          <t>Pure Leaf Iced Tea | Lemon | single 547mL</t>
        </is>
      </c>
      <c r="C2146" s="34" t="inlineStr">
        <is>
          <t>4) Caffeine &amp; energy beverage</t>
        </is>
      </c>
      <c r="D2146" s="49">
        <f>IF('M4 Caffeine &amp; Energy'!F622="","",'M4 Caffeine &amp; Energy'!F622)</f>
        <v/>
      </c>
      <c r="E2146" s="52">
        <f>IF('M4 Caffeine &amp; Energy'!J622="","",'M4 Caffeine &amp; Energy'!J622)</f>
        <v/>
      </c>
      <c r="F2146" s="50">
        <f>IF('M4 Caffeine &amp; Energy'!K622="","",'M4 Caffeine &amp; Energy'!K622)</f>
        <v/>
      </c>
      <c r="G2146" s="49">
        <f>IF('M4 Caffeine &amp; Energy'!AM622="","",'M4 Caffeine &amp; Energy'!AM622)</f>
        <v/>
      </c>
      <c r="H2146" s="50">
        <f>IF('M4 Caffeine &amp; Energy'!N622="","",'M4 Caffeine &amp; Energy'!N622)</f>
        <v/>
      </c>
      <c r="I2146" s="34">
        <f>IF('M4 Caffeine &amp; Energy'!AJ622="","",'M4 Caffeine &amp; Energy'!AJ622)</f>
        <v/>
      </c>
      <c r="J2146" s="34" t="inlineStr">
        <is>
          <t>Capture live promo to assess.</t>
        </is>
      </c>
    </row>
    <row r="2147" ht="28" customHeight="1">
      <c r="A2147" s="34" t="inlineStr">
        <is>
          <t>Pure Leaf</t>
        </is>
      </c>
      <c r="B2147" s="34" t="inlineStr">
        <is>
          <t>Pure Leaf Iced Tea | Lemon | 8 pack 547mL</t>
        </is>
      </c>
      <c r="C2147" s="34" t="inlineStr">
        <is>
          <t>4) Caffeine &amp; energy beverage</t>
        </is>
      </c>
      <c r="D2147" s="49">
        <f>IF('M4 Caffeine &amp; Energy'!F623="","",'M4 Caffeine &amp; Energy'!F623)</f>
        <v/>
      </c>
      <c r="E2147" s="52">
        <f>IF('M4 Caffeine &amp; Energy'!J623="","",'M4 Caffeine &amp; Energy'!J623)</f>
        <v/>
      </c>
      <c r="F2147" s="50">
        <f>IF('M4 Caffeine &amp; Energy'!K623="","",'M4 Caffeine &amp; Energy'!K623)</f>
        <v/>
      </c>
      <c r="G2147" s="49">
        <f>IF('M4 Caffeine &amp; Energy'!AM623="","",'M4 Caffeine &amp; Energy'!AM623)</f>
        <v/>
      </c>
      <c r="H2147" s="50">
        <f>IF('M4 Caffeine &amp; Energy'!N623="","",'M4 Caffeine &amp; Energy'!N623)</f>
        <v/>
      </c>
      <c r="I2147" s="34">
        <f>IF('M4 Caffeine &amp; Energy'!AJ623="","",'M4 Caffeine &amp; Energy'!AJ623)</f>
        <v/>
      </c>
      <c r="J2147" s="34" t="inlineStr">
        <is>
          <t>Capture live promo to assess.</t>
        </is>
      </c>
    </row>
    <row r="2148" ht="28" customHeight="1">
      <c r="A2148" s="34" t="inlineStr">
        <is>
          <t>Pure Leaf</t>
        </is>
      </c>
      <c r="B2148" s="34" t="inlineStr">
        <is>
          <t>Pure Leaf Iced Tea | Lemon | 12 pack 547mL</t>
        </is>
      </c>
      <c r="C2148" s="34" t="inlineStr">
        <is>
          <t>4) Caffeine &amp; energy beverage</t>
        </is>
      </c>
      <c r="D2148" s="49">
        <f>IF('M4 Caffeine &amp; Energy'!F624="","",'M4 Caffeine &amp; Energy'!F624)</f>
        <v/>
      </c>
      <c r="E2148" s="52">
        <f>IF('M4 Caffeine &amp; Energy'!J624="","",'M4 Caffeine &amp; Energy'!J624)</f>
        <v/>
      </c>
      <c r="F2148" s="50">
        <f>IF('M4 Caffeine &amp; Energy'!K624="","",'M4 Caffeine &amp; Energy'!K624)</f>
        <v/>
      </c>
      <c r="G2148" s="49">
        <f>IF('M4 Caffeine &amp; Energy'!AM624="","",'M4 Caffeine &amp; Energy'!AM624)</f>
        <v/>
      </c>
      <c r="H2148" s="50">
        <f>IF('M4 Caffeine &amp; Energy'!N624="","",'M4 Caffeine &amp; Energy'!N624)</f>
        <v/>
      </c>
      <c r="I2148" s="34">
        <f>IF('M4 Caffeine &amp; Energy'!AJ624="","",'M4 Caffeine &amp; Energy'!AJ624)</f>
        <v/>
      </c>
      <c r="J2148" s="34" t="inlineStr">
        <is>
          <t>Capture live promo to assess.</t>
        </is>
      </c>
    </row>
    <row r="2149" ht="28" customHeight="1">
      <c r="A2149" s="34" t="inlineStr">
        <is>
          <t>Pure Leaf</t>
        </is>
      </c>
      <c r="B2149" s="34" t="inlineStr">
        <is>
          <t>Pure Leaf Iced Tea | Lemon | 18 pack 547mL</t>
        </is>
      </c>
      <c r="C2149" s="34" t="inlineStr">
        <is>
          <t>4) Caffeine &amp; energy beverage</t>
        </is>
      </c>
      <c r="D2149" s="49">
        <f>IF('M4 Caffeine &amp; Energy'!F625="","",'M4 Caffeine &amp; Energy'!F625)</f>
        <v/>
      </c>
      <c r="E2149" s="52">
        <f>IF('M4 Caffeine &amp; Energy'!J625="","",'M4 Caffeine &amp; Energy'!J625)</f>
        <v/>
      </c>
      <c r="F2149" s="50">
        <f>IF('M4 Caffeine &amp; Energy'!K625="","",'M4 Caffeine &amp; Energy'!K625)</f>
        <v/>
      </c>
      <c r="G2149" s="49">
        <f>IF('M4 Caffeine &amp; Energy'!AM625="","",'M4 Caffeine &amp; Energy'!AM625)</f>
        <v/>
      </c>
      <c r="H2149" s="50">
        <f>IF('M4 Caffeine &amp; Energy'!N625="","",'M4 Caffeine &amp; Energy'!N625)</f>
        <v/>
      </c>
      <c r="I2149" s="34">
        <f>IF('M4 Caffeine &amp; Energy'!AJ625="","",'M4 Caffeine &amp; Energy'!AJ625)</f>
        <v/>
      </c>
      <c r="J2149" s="34" t="inlineStr">
        <is>
          <t>Capture live promo to assess.</t>
        </is>
      </c>
    </row>
    <row r="2150" ht="28" customHeight="1">
      <c r="A2150" s="34" t="inlineStr">
        <is>
          <t>Pure Leaf</t>
        </is>
      </c>
      <c r="B2150" s="34" t="inlineStr">
        <is>
          <t>Pure Leaf Iced Tea | Lemon | 24 pack 547mL</t>
        </is>
      </c>
      <c r="C2150" s="34" t="inlineStr">
        <is>
          <t>4) Caffeine &amp; energy beverage</t>
        </is>
      </c>
      <c r="D2150" s="49">
        <f>IF('M4 Caffeine &amp; Energy'!F626="","",'M4 Caffeine &amp; Energy'!F626)</f>
        <v/>
      </c>
      <c r="E2150" s="52">
        <f>IF('M4 Caffeine &amp; Energy'!J626="","",'M4 Caffeine &amp; Energy'!J626)</f>
        <v/>
      </c>
      <c r="F2150" s="50">
        <f>IF('M4 Caffeine &amp; Energy'!K626="","",'M4 Caffeine &amp; Energy'!K626)</f>
        <v/>
      </c>
      <c r="G2150" s="49">
        <f>IF('M4 Caffeine &amp; Energy'!AM626="","",'M4 Caffeine &amp; Energy'!AM626)</f>
        <v/>
      </c>
      <c r="H2150" s="50">
        <f>IF('M4 Caffeine &amp; Energy'!N626="","",'M4 Caffeine &amp; Energy'!N626)</f>
        <v/>
      </c>
      <c r="I2150" s="34">
        <f>IF('M4 Caffeine &amp; Energy'!AJ626="","",'M4 Caffeine &amp; Energy'!AJ626)</f>
        <v/>
      </c>
      <c r="J2150" s="34" t="inlineStr">
        <is>
          <t>Capture live promo to assess.</t>
        </is>
      </c>
    </row>
    <row r="2151" ht="28" customHeight="1">
      <c r="A2151" s="34" t="inlineStr">
        <is>
          <t>Pure Leaf</t>
        </is>
      </c>
      <c r="B2151" s="34" t="inlineStr">
        <is>
          <t>Pure Leaf Iced Tea | Unsweetened | single 547mL</t>
        </is>
      </c>
      <c r="C2151" s="34" t="inlineStr">
        <is>
          <t>4) Caffeine &amp; energy beverage</t>
        </is>
      </c>
      <c r="D2151" s="49">
        <f>IF('M4 Caffeine &amp; Energy'!F627="","",'M4 Caffeine &amp; Energy'!F627)</f>
        <v/>
      </c>
      <c r="E2151" s="52">
        <f>IF('M4 Caffeine &amp; Energy'!J627="","",'M4 Caffeine &amp; Energy'!J627)</f>
        <v/>
      </c>
      <c r="F2151" s="50">
        <f>IF('M4 Caffeine &amp; Energy'!K627="","",'M4 Caffeine &amp; Energy'!K627)</f>
        <v/>
      </c>
      <c r="G2151" s="49">
        <f>IF('M4 Caffeine &amp; Energy'!AM627="","",'M4 Caffeine &amp; Energy'!AM627)</f>
        <v/>
      </c>
      <c r="H2151" s="50">
        <f>IF('M4 Caffeine &amp; Energy'!N627="","",'M4 Caffeine &amp; Energy'!N627)</f>
        <v/>
      </c>
      <c r="I2151" s="34">
        <f>IF('M4 Caffeine &amp; Energy'!AJ627="","",'M4 Caffeine &amp; Energy'!AJ627)</f>
        <v/>
      </c>
      <c r="J2151" s="34" t="inlineStr">
        <is>
          <t>Capture live promo to assess.</t>
        </is>
      </c>
    </row>
    <row r="2152" ht="28" customHeight="1">
      <c r="A2152" s="34" t="inlineStr">
        <is>
          <t>Pure Leaf</t>
        </is>
      </c>
      <c r="B2152" s="34" t="inlineStr">
        <is>
          <t>Pure Leaf Iced Tea | Unsweetened | 8 pack 547mL</t>
        </is>
      </c>
      <c r="C2152" s="34" t="inlineStr">
        <is>
          <t>4) Caffeine &amp; energy beverage</t>
        </is>
      </c>
      <c r="D2152" s="49">
        <f>IF('M4 Caffeine &amp; Energy'!F628="","",'M4 Caffeine &amp; Energy'!F628)</f>
        <v/>
      </c>
      <c r="E2152" s="52">
        <f>IF('M4 Caffeine &amp; Energy'!J628="","",'M4 Caffeine &amp; Energy'!J628)</f>
        <v/>
      </c>
      <c r="F2152" s="50">
        <f>IF('M4 Caffeine &amp; Energy'!K628="","",'M4 Caffeine &amp; Energy'!K628)</f>
        <v/>
      </c>
      <c r="G2152" s="49">
        <f>IF('M4 Caffeine &amp; Energy'!AM628="","",'M4 Caffeine &amp; Energy'!AM628)</f>
        <v/>
      </c>
      <c r="H2152" s="50">
        <f>IF('M4 Caffeine &amp; Energy'!N628="","",'M4 Caffeine &amp; Energy'!N628)</f>
        <v/>
      </c>
      <c r="I2152" s="34">
        <f>IF('M4 Caffeine &amp; Energy'!AJ628="","",'M4 Caffeine &amp; Energy'!AJ628)</f>
        <v/>
      </c>
      <c r="J2152" s="34" t="inlineStr">
        <is>
          <t>Capture live promo to assess.</t>
        </is>
      </c>
    </row>
    <row r="2153" ht="28" customHeight="1">
      <c r="A2153" s="34" t="inlineStr">
        <is>
          <t>Pure Leaf</t>
        </is>
      </c>
      <c r="B2153" s="34" t="inlineStr">
        <is>
          <t>Pure Leaf Iced Tea | Unsweetened | 12 pack 547mL</t>
        </is>
      </c>
      <c r="C2153" s="34" t="inlineStr">
        <is>
          <t>4) Caffeine &amp; energy beverage</t>
        </is>
      </c>
      <c r="D2153" s="49">
        <f>IF('M4 Caffeine &amp; Energy'!F629="","",'M4 Caffeine &amp; Energy'!F629)</f>
        <v/>
      </c>
      <c r="E2153" s="52">
        <f>IF('M4 Caffeine &amp; Energy'!J629="","",'M4 Caffeine &amp; Energy'!J629)</f>
        <v/>
      </c>
      <c r="F2153" s="50">
        <f>IF('M4 Caffeine &amp; Energy'!K629="","",'M4 Caffeine &amp; Energy'!K629)</f>
        <v/>
      </c>
      <c r="G2153" s="49">
        <f>IF('M4 Caffeine &amp; Energy'!AM629="","",'M4 Caffeine &amp; Energy'!AM629)</f>
        <v/>
      </c>
      <c r="H2153" s="50">
        <f>IF('M4 Caffeine &amp; Energy'!N629="","",'M4 Caffeine &amp; Energy'!N629)</f>
        <v/>
      </c>
      <c r="I2153" s="34">
        <f>IF('M4 Caffeine &amp; Energy'!AJ629="","",'M4 Caffeine &amp; Energy'!AJ629)</f>
        <v/>
      </c>
      <c r="J2153" s="34" t="inlineStr">
        <is>
          <t>Capture live promo to assess.</t>
        </is>
      </c>
    </row>
    <row r="2154" ht="28" customHeight="1">
      <c r="A2154" s="34" t="inlineStr">
        <is>
          <t>Pure Leaf</t>
        </is>
      </c>
      <c r="B2154" s="34" t="inlineStr">
        <is>
          <t>Pure Leaf Iced Tea | Unsweetened | 18 pack 547mL</t>
        </is>
      </c>
      <c r="C2154" s="34" t="inlineStr">
        <is>
          <t>4) Caffeine &amp; energy beverage</t>
        </is>
      </c>
      <c r="D2154" s="49">
        <f>IF('M4 Caffeine &amp; Energy'!F630="","",'M4 Caffeine &amp; Energy'!F630)</f>
        <v/>
      </c>
      <c r="E2154" s="52">
        <f>IF('M4 Caffeine &amp; Energy'!J630="","",'M4 Caffeine &amp; Energy'!J630)</f>
        <v/>
      </c>
      <c r="F2154" s="50">
        <f>IF('M4 Caffeine &amp; Energy'!K630="","",'M4 Caffeine &amp; Energy'!K630)</f>
        <v/>
      </c>
      <c r="G2154" s="49">
        <f>IF('M4 Caffeine &amp; Energy'!AM630="","",'M4 Caffeine &amp; Energy'!AM630)</f>
        <v/>
      </c>
      <c r="H2154" s="50">
        <f>IF('M4 Caffeine &amp; Energy'!N630="","",'M4 Caffeine &amp; Energy'!N630)</f>
        <v/>
      </c>
      <c r="I2154" s="34">
        <f>IF('M4 Caffeine &amp; Energy'!AJ630="","",'M4 Caffeine &amp; Energy'!AJ630)</f>
        <v/>
      </c>
      <c r="J2154" s="34" t="inlineStr">
        <is>
          <t>Capture live promo to assess.</t>
        </is>
      </c>
    </row>
    <row r="2155" ht="28" customHeight="1">
      <c r="A2155" s="34" t="inlineStr">
        <is>
          <t>Pure Leaf</t>
        </is>
      </c>
      <c r="B2155" s="34" t="inlineStr">
        <is>
          <t>Pure Leaf Iced Tea | Unsweetened | 24 pack 547mL</t>
        </is>
      </c>
      <c r="C2155" s="34" t="inlineStr">
        <is>
          <t>4) Caffeine &amp; energy beverage</t>
        </is>
      </c>
      <c r="D2155" s="49">
        <f>IF('M4 Caffeine &amp; Energy'!F631="","",'M4 Caffeine &amp; Energy'!F631)</f>
        <v/>
      </c>
      <c r="E2155" s="52">
        <f>IF('M4 Caffeine &amp; Energy'!J631="","",'M4 Caffeine &amp; Energy'!J631)</f>
        <v/>
      </c>
      <c r="F2155" s="50">
        <f>IF('M4 Caffeine &amp; Energy'!K631="","",'M4 Caffeine &amp; Energy'!K631)</f>
        <v/>
      </c>
      <c r="G2155" s="49">
        <f>IF('M4 Caffeine &amp; Energy'!AM631="","",'M4 Caffeine &amp; Energy'!AM631)</f>
        <v/>
      </c>
      <c r="H2155" s="50">
        <f>IF('M4 Caffeine &amp; Energy'!N631="","",'M4 Caffeine &amp; Energy'!N631)</f>
        <v/>
      </c>
      <c r="I2155" s="34">
        <f>IF('M4 Caffeine &amp; Energy'!AJ631="","",'M4 Caffeine &amp; Energy'!AJ631)</f>
        <v/>
      </c>
      <c r="J2155" s="34" t="inlineStr">
        <is>
          <t>Capture live promo to assess.</t>
        </is>
      </c>
    </row>
    <row r="2156" ht="28" customHeight="1">
      <c r="A2156" s="34" t="inlineStr">
        <is>
          <t>Pure Leaf</t>
        </is>
      </c>
      <c r="B2156" s="34" t="inlineStr">
        <is>
          <t>Pure Leaf Iced Tea | Peach | single 547mL</t>
        </is>
      </c>
      <c r="C2156" s="34" t="inlineStr">
        <is>
          <t>4) Caffeine &amp; energy beverage</t>
        </is>
      </c>
      <c r="D2156" s="49">
        <f>IF('M4 Caffeine &amp; Energy'!F632="","",'M4 Caffeine &amp; Energy'!F632)</f>
        <v/>
      </c>
      <c r="E2156" s="52">
        <f>IF('M4 Caffeine &amp; Energy'!J632="","",'M4 Caffeine &amp; Energy'!J632)</f>
        <v/>
      </c>
      <c r="F2156" s="50">
        <f>IF('M4 Caffeine &amp; Energy'!K632="","",'M4 Caffeine &amp; Energy'!K632)</f>
        <v/>
      </c>
      <c r="G2156" s="49">
        <f>IF('M4 Caffeine &amp; Energy'!AM632="","",'M4 Caffeine &amp; Energy'!AM632)</f>
        <v/>
      </c>
      <c r="H2156" s="50">
        <f>IF('M4 Caffeine &amp; Energy'!N632="","",'M4 Caffeine &amp; Energy'!N632)</f>
        <v/>
      </c>
      <c r="I2156" s="34">
        <f>IF('M4 Caffeine &amp; Energy'!AJ632="","",'M4 Caffeine &amp; Energy'!AJ632)</f>
        <v/>
      </c>
      <c r="J2156" s="34" t="inlineStr">
        <is>
          <t>Capture live promo to assess.</t>
        </is>
      </c>
    </row>
    <row r="2157" ht="28" customHeight="1">
      <c r="A2157" s="34" t="inlineStr">
        <is>
          <t>Pure Leaf</t>
        </is>
      </c>
      <c r="B2157" s="34" t="inlineStr">
        <is>
          <t>Pure Leaf Iced Tea | Peach | 8 pack 547mL</t>
        </is>
      </c>
      <c r="C2157" s="34" t="inlineStr">
        <is>
          <t>4) Caffeine &amp; energy beverage</t>
        </is>
      </c>
      <c r="D2157" s="49">
        <f>IF('M4 Caffeine &amp; Energy'!F633="","",'M4 Caffeine &amp; Energy'!F633)</f>
        <v/>
      </c>
      <c r="E2157" s="52">
        <f>IF('M4 Caffeine &amp; Energy'!J633="","",'M4 Caffeine &amp; Energy'!J633)</f>
        <v/>
      </c>
      <c r="F2157" s="50">
        <f>IF('M4 Caffeine &amp; Energy'!K633="","",'M4 Caffeine &amp; Energy'!K633)</f>
        <v/>
      </c>
      <c r="G2157" s="49">
        <f>IF('M4 Caffeine &amp; Energy'!AM633="","",'M4 Caffeine &amp; Energy'!AM633)</f>
        <v/>
      </c>
      <c r="H2157" s="50">
        <f>IF('M4 Caffeine &amp; Energy'!N633="","",'M4 Caffeine &amp; Energy'!N633)</f>
        <v/>
      </c>
      <c r="I2157" s="34">
        <f>IF('M4 Caffeine &amp; Energy'!AJ633="","",'M4 Caffeine &amp; Energy'!AJ633)</f>
        <v/>
      </c>
      <c r="J2157" s="34" t="inlineStr">
        <is>
          <t>Capture live promo to assess.</t>
        </is>
      </c>
    </row>
    <row r="2158" ht="28" customHeight="1">
      <c r="A2158" s="34" t="inlineStr">
        <is>
          <t>Pure Leaf</t>
        </is>
      </c>
      <c r="B2158" s="34" t="inlineStr">
        <is>
          <t>Pure Leaf Iced Tea | Peach | 12 pack 547mL</t>
        </is>
      </c>
      <c r="C2158" s="34" t="inlineStr">
        <is>
          <t>4) Caffeine &amp; energy beverage</t>
        </is>
      </c>
      <c r="D2158" s="49">
        <f>IF('M4 Caffeine &amp; Energy'!F634="","",'M4 Caffeine &amp; Energy'!F634)</f>
        <v/>
      </c>
      <c r="E2158" s="52">
        <f>IF('M4 Caffeine &amp; Energy'!J634="","",'M4 Caffeine &amp; Energy'!J634)</f>
        <v/>
      </c>
      <c r="F2158" s="50">
        <f>IF('M4 Caffeine &amp; Energy'!K634="","",'M4 Caffeine &amp; Energy'!K634)</f>
        <v/>
      </c>
      <c r="G2158" s="49">
        <f>IF('M4 Caffeine &amp; Energy'!AM634="","",'M4 Caffeine &amp; Energy'!AM634)</f>
        <v/>
      </c>
      <c r="H2158" s="50">
        <f>IF('M4 Caffeine &amp; Energy'!N634="","",'M4 Caffeine &amp; Energy'!N634)</f>
        <v/>
      </c>
      <c r="I2158" s="34">
        <f>IF('M4 Caffeine &amp; Energy'!AJ634="","",'M4 Caffeine &amp; Energy'!AJ634)</f>
        <v/>
      </c>
      <c r="J2158" s="34" t="inlineStr">
        <is>
          <t>Capture live promo to assess.</t>
        </is>
      </c>
    </row>
    <row r="2159" ht="28" customHeight="1">
      <c r="A2159" s="34" t="inlineStr">
        <is>
          <t>Pure Leaf</t>
        </is>
      </c>
      <c r="B2159" s="34" t="inlineStr">
        <is>
          <t>Pure Leaf Iced Tea | Peach | 18 pack 547mL</t>
        </is>
      </c>
      <c r="C2159" s="34" t="inlineStr">
        <is>
          <t>4) Caffeine &amp; energy beverage</t>
        </is>
      </c>
      <c r="D2159" s="49">
        <f>IF('M4 Caffeine &amp; Energy'!F635="","",'M4 Caffeine &amp; Energy'!F635)</f>
        <v/>
      </c>
      <c r="E2159" s="52">
        <f>IF('M4 Caffeine &amp; Energy'!J635="","",'M4 Caffeine &amp; Energy'!J635)</f>
        <v/>
      </c>
      <c r="F2159" s="50">
        <f>IF('M4 Caffeine &amp; Energy'!K635="","",'M4 Caffeine &amp; Energy'!K635)</f>
        <v/>
      </c>
      <c r="G2159" s="49">
        <f>IF('M4 Caffeine &amp; Energy'!AM635="","",'M4 Caffeine &amp; Energy'!AM635)</f>
        <v/>
      </c>
      <c r="H2159" s="50">
        <f>IF('M4 Caffeine &amp; Energy'!N635="","",'M4 Caffeine &amp; Energy'!N635)</f>
        <v/>
      </c>
      <c r="I2159" s="34">
        <f>IF('M4 Caffeine &amp; Energy'!AJ635="","",'M4 Caffeine &amp; Energy'!AJ635)</f>
        <v/>
      </c>
      <c r="J2159" s="34" t="inlineStr">
        <is>
          <t>Capture live promo to assess.</t>
        </is>
      </c>
    </row>
    <row r="2160" ht="28" customHeight="1">
      <c r="A2160" s="34" t="inlineStr">
        <is>
          <t>Pure Leaf</t>
        </is>
      </c>
      <c r="B2160" s="34" t="inlineStr">
        <is>
          <t>Pure Leaf Iced Tea | Peach | 24 pack 547mL</t>
        </is>
      </c>
      <c r="C2160" s="34" t="inlineStr">
        <is>
          <t>4) Caffeine &amp; energy beverage</t>
        </is>
      </c>
      <c r="D2160" s="49">
        <f>IF('M4 Caffeine &amp; Energy'!F636="","",'M4 Caffeine &amp; Energy'!F636)</f>
        <v/>
      </c>
      <c r="E2160" s="52">
        <f>IF('M4 Caffeine &amp; Energy'!J636="","",'M4 Caffeine &amp; Energy'!J636)</f>
        <v/>
      </c>
      <c r="F2160" s="50">
        <f>IF('M4 Caffeine &amp; Energy'!K636="","",'M4 Caffeine &amp; Energy'!K636)</f>
        <v/>
      </c>
      <c r="G2160" s="49">
        <f>IF('M4 Caffeine &amp; Energy'!AM636="","",'M4 Caffeine &amp; Energy'!AM636)</f>
        <v/>
      </c>
      <c r="H2160" s="50">
        <f>IF('M4 Caffeine &amp; Energy'!N636="","",'M4 Caffeine &amp; Energy'!N636)</f>
        <v/>
      </c>
      <c r="I2160" s="34">
        <f>IF('M4 Caffeine &amp; Energy'!AJ636="","",'M4 Caffeine &amp; Energy'!AJ636)</f>
        <v/>
      </c>
      <c r="J2160" s="34" t="inlineStr">
        <is>
          <t>Capture live promo to assess.</t>
        </is>
      </c>
    </row>
    <row r="2161" ht="28" customHeight="1">
      <c r="A2161" s="34" t="inlineStr">
        <is>
          <t>Pure Leaf</t>
        </is>
      </c>
      <c r="B2161" s="34" t="inlineStr">
        <is>
          <t>Pure Leaf Iced Tea | Raspberry | single 547mL</t>
        </is>
      </c>
      <c r="C2161" s="34" t="inlineStr">
        <is>
          <t>4) Caffeine &amp; energy beverage</t>
        </is>
      </c>
      <c r="D2161" s="49">
        <f>IF('M4 Caffeine &amp; Energy'!F637="","",'M4 Caffeine &amp; Energy'!F637)</f>
        <v/>
      </c>
      <c r="E2161" s="52">
        <f>IF('M4 Caffeine &amp; Energy'!J637="","",'M4 Caffeine &amp; Energy'!J637)</f>
        <v/>
      </c>
      <c r="F2161" s="50">
        <f>IF('M4 Caffeine &amp; Energy'!K637="","",'M4 Caffeine &amp; Energy'!K637)</f>
        <v/>
      </c>
      <c r="G2161" s="49">
        <f>IF('M4 Caffeine &amp; Energy'!AM637="","",'M4 Caffeine &amp; Energy'!AM637)</f>
        <v/>
      </c>
      <c r="H2161" s="50">
        <f>IF('M4 Caffeine &amp; Energy'!N637="","",'M4 Caffeine &amp; Energy'!N637)</f>
        <v/>
      </c>
      <c r="I2161" s="34">
        <f>IF('M4 Caffeine &amp; Energy'!AJ637="","",'M4 Caffeine &amp; Energy'!AJ637)</f>
        <v/>
      </c>
      <c r="J2161" s="34" t="inlineStr">
        <is>
          <t>Capture live promo to assess.</t>
        </is>
      </c>
    </row>
    <row r="2162" ht="28" customHeight="1">
      <c r="A2162" s="34" t="inlineStr">
        <is>
          <t>Pure Leaf</t>
        </is>
      </c>
      <c r="B2162" s="34" t="inlineStr">
        <is>
          <t>Pure Leaf Iced Tea | Raspberry | 8 pack 547mL</t>
        </is>
      </c>
      <c r="C2162" s="34" t="inlineStr">
        <is>
          <t>4) Caffeine &amp; energy beverage</t>
        </is>
      </c>
      <c r="D2162" s="49">
        <f>IF('M4 Caffeine &amp; Energy'!F638="","",'M4 Caffeine &amp; Energy'!F638)</f>
        <v/>
      </c>
      <c r="E2162" s="52">
        <f>IF('M4 Caffeine &amp; Energy'!J638="","",'M4 Caffeine &amp; Energy'!J638)</f>
        <v/>
      </c>
      <c r="F2162" s="50">
        <f>IF('M4 Caffeine &amp; Energy'!K638="","",'M4 Caffeine &amp; Energy'!K638)</f>
        <v/>
      </c>
      <c r="G2162" s="49">
        <f>IF('M4 Caffeine &amp; Energy'!AM638="","",'M4 Caffeine &amp; Energy'!AM638)</f>
        <v/>
      </c>
      <c r="H2162" s="50">
        <f>IF('M4 Caffeine &amp; Energy'!N638="","",'M4 Caffeine &amp; Energy'!N638)</f>
        <v/>
      </c>
      <c r="I2162" s="34">
        <f>IF('M4 Caffeine &amp; Energy'!AJ638="","",'M4 Caffeine &amp; Energy'!AJ638)</f>
        <v/>
      </c>
      <c r="J2162" s="34" t="inlineStr">
        <is>
          <t>Capture live promo to assess.</t>
        </is>
      </c>
    </row>
    <row r="2163" ht="28" customHeight="1">
      <c r="A2163" s="34" t="inlineStr">
        <is>
          <t>Pure Leaf</t>
        </is>
      </c>
      <c r="B2163" s="34" t="inlineStr">
        <is>
          <t>Pure Leaf Iced Tea | Raspberry | 12 pack 547mL</t>
        </is>
      </c>
      <c r="C2163" s="34" t="inlineStr">
        <is>
          <t>4) Caffeine &amp; energy beverage</t>
        </is>
      </c>
      <c r="D2163" s="49">
        <f>IF('M4 Caffeine &amp; Energy'!F639="","",'M4 Caffeine &amp; Energy'!F639)</f>
        <v/>
      </c>
      <c r="E2163" s="52">
        <f>IF('M4 Caffeine &amp; Energy'!J639="","",'M4 Caffeine &amp; Energy'!J639)</f>
        <v/>
      </c>
      <c r="F2163" s="50">
        <f>IF('M4 Caffeine &amp; Energy'!K639="","",'M4 Caffeine &amp; Energy'!K639)</f>
        <v/>
      </c>
      <c r="G2163" s="49">
        <f>IF('M4 Caffeine &amp; Energy'!AM639="","",'M4 Caffeine &amp; Energy'!AM639)</f>
        <v/>
      </c>
      <c r="H2163" s="50">
        <f>IF('M4 Caffeine &amp; Energy'!N639="","",'M4 Caffeine &amp; Energy'!N639)</f>
        <v/>
      </c>
      <c r="I2163" s="34">
        <f>IF('M4 Caffeine &amp; Energy'!AJ639="","",'M4 Caffeine &amp; Energy'!AJ639)</f>
        <v/>
      </c>
      <c r="J2163" s="34" t="inlineStr">
        <is>
          <t>Capture live promo to assess.</t>
        </is>
      </c>
    </row>
    <row r="2164" ht="28" customHeight="1">
      <c r="A2164" s="34" t="inlineStr">
        <is>
          <t>Pure Leaf</t>
        </is>
      </c>
      <c r="B2164" s="34" t="inlineStr">
        <is>
          <t>Pure Leaf Iced Tea | Raspberry | 18 pack 547mL</t>
        </is>
      </c>
      <c r="C2164" s="34" t="inlineStr">
        <is>
          <t>4) Caffeine &amp; energy beverage</t>
        </is>
      </c>
      <c r="D2164" s="49">
        <f>IF('M4 Caffeine &amp; Energy'!F640="","",'M4 Caffeine &amp; Energy'!F640)</f>
        <v/>
      </c>
      <c r="E2164" s="52">
        <f>IF('M4 Caffeine &amp; Energy'!J640="","",'M4 Caffeine &amp; Energy'!J640)</f>
        <v/>
      </c>
      <c r="F2164" s="50">
        <f>IF('M4 Caffeine &amp; Energy'!K640="","",'M4 Caffeine &amp; Energy'!K640)</f>
        <v/>
      </c>
      <c r="G2164" s="49">
        <f>IF('M4 Caffeine &amp; Energy'!AM640="","",'M4 Caffeine &amp; Energy'!AM640)</f>
        <v/>
      </c>
      <c r="H2164" s="50">
        <f>IF('M4 Caffeine &amp; Energy'!N640="","",'M4 Caffeine &amp; Energy'!N640)</f>
        <v/>
      </c>
      <c r="I2164" s="34">
        <f>IF('M4 Caffeine &amp; Energy'!AJ640="","",'M4 Caffeine &amp; Energy'!AJ640)</f>
        <v/>
      </c>
      <c r="J2164" s="34" t="inlineStr">
        <is>
          <t>Capture live promo to assess.</t>
        </is>
      </c>
    </row>
    <row r="2165" ht="28" customHeight="1">
      <c r="A2165" s="34" t="inlineStr">
        <is>
          <t>Pure Leaf</t>
        </is>
      </c>
      <c r="B2165" s="34" t="inlineStr">
        <is>
          <t>Pure Leaf Iced Tea | Raspberry | 24 pack 547mL</t>
        </is>
      </c>
      <c r="C2165" s="34" t="inlineStr">
        <is>
          <t>4) Caffeine &amp; energy beverage</t>
        </is>
      </c>
      <c r="D2165" s="49">
        <f>IF('M4 Caffeine &amp; Energy'!F641="","",'M4 Caffeine &amp; Energy'!F641)</f>
        <v/>
      </c>
      <c r="E2165" s="52">
        <f>IF('M4 Caffeine &amp; Energy'!J641="","",'M4 Caffeine &amp; Energy'!J641)</f>
        <v/>
      </c>
      <c r="F2165" s="50">
        <f>IF('M4 Caffeine &amp; Energy'!K641="","",'M4 Caffeine &amp; Energy'!K641)</f>
        <v/>
      </c>
      <c r="G2165" s="49">
        <f>IF('M4 Caffeine &amp; Energy'!AM641="","",'M4 Caffeine &amp; Energy'!AM641)</f>
        <v/>
      </c>
      <c r="H2165" s="50">
        <f>IF('M4 Caffeine &amp; Energy'!N641="","",'M4 Caffeine &amp; Energy'!N641)</f>
        <v/>
      </c>
      <c r="I2165" s="34">
        <f>IF('M4 Caffeine &amp; Energy'!AJ641="","",'M4 Caffeine &amp; Energy'!AJ641)</f>
        <v/>
      </c>
      <c r="J2165" s="34" t="inlineStr">
        <is>
          <t>Capture live promo to assess.</t>
        </is>
      </c>
    </row>
    <row r="2166" ht="28" customHeight="1">
      <c r="A2166" s="34" t="inlineStr">
        <is>
          <t>Pure Leaf</t>
        </is>
      </c>
      <c r="B2166" s="34" t="inlineStr">
        <is>
          <t>Pure Leaf Iced Tea | Extra Sweet | single 547mL</t>
        </is>
      </c>
      <c r="C2166" s="34" t="inlineStr">
        <is>
          <t>4) Caffeine &amp; energy beverage</t>
        </is>
      </c>
      <c r="D2166" s="49">
        <f>IF('M4 Caffeine &amp; Energy'!F642="","",'M4 Caffeine &amp; Energy'!F642)</f>
        <v/>
      </c>
      <c r="E2166" s="52">
        <f>IF('M4 Caffeine &amp; Energy'!J642="","",'M4 Caffeine &amp; Energy'!J642)</f>
        <v/>
      </c>
      <c r="F2166" s="50">
        <f>IF('M4 Caffeine &amp; Energy'!K642="","",'M4 Caffeine &amp; Energy'!K642)</f>
        <v/>
      </c>
      <c r="G2166" s="49">
        <f>IF('M4 Caffeine &amp; Energy'!AM642="","",'M4 Caffeine &amp; Energy'!AM642)</f>
        <v/>
      </c>
      <c r="H2166" s="50">
        <f>IF('M4 Caffeine &amp; Energy'!N642="","",'M4 Caffeine &amp; Energy'!N642)</f>
        <v/>
      </c>
      <c r="I2166" s="34">
        <f>IF('M4 Caffeine &amp; Energy'!AJ642="","",'M4 Caffeine &amp; Energy'!AJ642)</f>
        <v/>
      </c>
      <c r="J2166" s="34" t="inlineStr">
        <is>
          <t>Capture live promo to assess.</t>
        </is>
      </c>
    </row>
    <row r="2167" ht="28" customHeight="1">
      <c r="A2167" s="34" t="inlineStr">
        <is>
          <t>Pure Leaf</t>
        </is>
      </c>
      <c r="B2167" s="34" t="inlineStr">
        <is>
          <t>Pure Leaf Iced Tea | Extra Sweet | 8 pack 547mL</t>
        </is>
      </c>
      <c r="C2167" s="34" t="inlineStr">
        <is>
          <t>4) Caffeine &amp; energy beverage</t>
        </is>
      </c>
      <c r="D2167" s="49">
        <f>IF('M4 Caffeine &amp; Energy'!F643="","",'M4 Caffeine &amp; Energy'!F643)</f>
        <v/>
      </c>
      <c r="E2167" s="52">
        <f>IF('M4 Caffeine &amp; Energy'!J643="","",'M4 Caffeine &amp; Energy'!J643)</f>
        <v/>
      </c>
      <c r="F2167" s="50">
        <f>IF('M4 Caffeine &amp; Energy'!K643="","",'M4 Caffeine &amp; Energy'!K643)</f>
        <v/>
      </c>
      <c r="G2167" s="49">
        <f>IF('M4 Caffeine &amp; Energy'!AM643="","",'M4 Caffeine &amp; Energy'!AM643)</f>
        <v/>
      </c>
      <c r="H2167" s="50">
        <f>IF('M4 Caffeine &amp; Energy'!N643="","",'M4 Caffeine &amp; Energy'!N643)</f>
        <v/>
      </c>
      <c r="I2167" s="34">
        <f>IF('M4 Caffeine &amp; Energy'!AJ643="","",'M4 Caffeine &amp; Energy'!AJ643)</f>
        <v/>
      </c>
      <c r="J2167" s="34" t="inlineStr">
        <is>
          <t>Capture live promo to assess.</t>
        </is>
      </c>
    </row>
    <row r="2168" ht="28" customHeight="1">
      <c r="A2168" s="34" t="inlineStr">
        <is>
          <t>Pure Leaf</t>
        </is>
      </c>
      <c r="B2168" s="34" t="inlineStr">
        <is>
          <t>Pure Leaf Iced Tea | Extra Sweet | 12 pack 547mL</t>
        </is>
      </c>
      <c r="C2168" s="34" t="inlineStr">
        <is>
          <t>4) Caffeine &amp; energy beverage</t>
        </is>
      </c>
      <c r="D2168" s="49">
        <f>IF('M4 Caffeine &amp; Energy'!F644="","",'M4 Caffeine &amp; Energy'!F644)</f>
        <v/>
      </c>
      <c r="E2168" s="52">
        <f>IF('M4 Caffeine &amp; Energy'!J644="","",'M4 Caffeine &amp; Energy'!J644)</f>
        <v/>
      </c>
      <c r="F2168" s="50">
        <f>IF('M4 Caffeine &amp; Energy'!K644="","",'M4 Caffeine &amp; Energy'!K644)</f>
        <v/>
      </c>
      <c r="G2168" s="49">
        <f>IF('M4 Caffeine &amp; Energy'!AM644="","",'M4 Caffeine &amp; Energy'!AM644)</f>
        <v/>
      </c>
      <c r="H2168" s="50">
        <f>IF('M4 Caffeine &amp; Energy'!N644="","",'M4 Caffeine &amp; Energy'!N644)</f>
        <v/>
      </c>
      <c r="I2168" s="34">
        <f>IF('M4 Caffeine &amp; Energy'!AJ644="","",'M4 Caffeine &amp; Energy'!AJ644)</f>
        <v/>
      </c>
      <c r="J2168" s="34" t="inlineStr">
        <is>
          <t>Capture live promo to assess.</t>
        </is>
      </c>
    </row>
    <row r="2169" ht="28" customHeight="1">
      <c r="A2169" s="34" t="inlineStr">
        <is>
          <t>Pure Leaf</t>
        </is>
      </c>
      <c r="B2169" s="34" t="inlineStr">
        <is>
          <t>Pure Leaf Iced Tea | Extra Sweet | 18 pack 547mL</t>
        </is>
      </c>
      <c r="C2169" s="34" t="inlineStr">
        <is>
          <t>4) Caffeine &amp; energy beverage</t>
        </is>
      </c>
      <c r="D2169" s="49">
        <f>IF('M4 Caffeine &amp; Energy'!F645="","",'M4 Caffeine &amp; Energy'!F645)</f>
        <v/>
      </c>
      <c r="E2169" s="52">
        <f>IF('M4 Caffeine &amp; Energy'!J645="","",'M4 Caffeine &amp; Energy'!J645)</f>
        <v/>
      </c>
      <c r="F2169" s="50">
        <f>IF('M4 Caffeine &amp; Energy'!K645="","",'M4 Caffeine &amp; Energy'!K645)</f>
        <v/>
      </c>
      <c r="G2169" s="49">
        <f>IF('M4 Caffeine &amp; Energy'!AM645="","",'M4 Caffeine &amp; Energy'!AM645)</f>
        <v/>
      </c>
      <c r="H2169" s="50">
        <f>IF('M4 Caffeine &amp; Energy'!N645="","",'M4 Caffeine &amp; Energy'!N645)</f>
        <v/>
      </c>
      <c r="I2169" s="34">
        <f>IF('M4 Caffeine &amp; Energy'!AJ645="","",'M4 Caffeine &amp; Energy'!AJ645)</f>
        <v/>
      </c>
      <c r="J2169" s="34" t="inlineStr">
        <is>
          <t>Capture live promo to assess.</t>
        </is>
      </c>
    </row>
    <row r="2170" ht="28" customHeight="1">
      <c r="A2170" s="34" t="inlineStr">
        <is>
          <t>Pure Leaf</t>
        </is>
      </c>
      <c r="B2170" s="34" t="inlineStr">
        <is>
          <t>Pure Leaf Iced Tea | Extra Sweet | 24 pack 547mL</t>
        </is>
      </c>
      <c r="C2170" s="34" t="inlineStr">
        <is>
          <t>4) Caffeine &amp; energy beverage</t>
        </is>
      </c>
      <c r="D2170" s="49">
        <f>IF('M4 Caffeine &amp; Energy'!F646="","",'M4 Caffeine &amp; Energy'!F646)</f>
        <v/>
      </c>
      <c r="E2170" s="52">
        <f>IF('M4 Caffeine &amp; Energy'!J646="","",'M4 Caffeine &amp; Energy'!J646)</f>
        <v/>
      </c>
      <c r="F2170" s="50">
        <f>IF('M4 Caffeine &amp; Energy'!K646="","",'M4 Caffeine &amp; Energy'!K646)</f>
        <v/>
      </c>
      <c r="G2170" s="49">
        <f>IF('M4 Caffeine &amp; Energy'!AM646="","",'M4 Caffeine &amp; Energy'!AM646)</f>
        <v/>
      </c>
      <c r="H2170" s="50">
        <f>IF('M4 Caffeine &amp; Energy'!N646="","",'M4 Caffeine &amp; Energy'!N646)</f>
        <v/>
      </c>
      <c r="I2170" s="34">
        <f>IF('M4 Caffeine &amp; Energy'!AJ646="","",'M4 Caffeine &amp; Energy'!AJ646)</f>
        <v/>
      </c>
      <c r="J2170" s="34" t="inlineStr">
        <is>
          <t>Capture live promo to assess.</t>
        </is>
      </c>
    </row>
    <row r="2171" ht="28" customHeight="1">
      <c r="A2171" s="34" t="inlineStr">
        <is>
          <t>Gold Peak</t>
        </is>
      </c>
      <c r="B2171" s="34" t="inlineStr">
        <is>
          <t>Gold Peak Tea | Sweet Tea | single 547mL</t>
        </is>
      </c>
      <c r="C2171" s="34" t="inlineStr">
        <is>
          <t>4) Caffeine &amp; energy beverage</t>
        </is>
      </c>
      <c r="D2171" s="49">
        <f>IF('M4 Caffeine &amp; Energy'!F647="","",'M4 Caffeine &amp; Energy'!F647)</f>
        <v/>
      </c>
      <c r="E2171" s="52">
        <f>IF('M4 Caffeine &amp; Energy'!J647="","",'M4 Caffeine &amp; Energy'!J647)</f>
        <v/>
      </c>
      <c r="F2171" s="50">
        <f>IF('M4 Caffeine &amp; Energy'!K647="","",'M4 Caffeine &amp; Energy'!K647)</f>
        <v/>
      </c>
      <c r="G2171" s="49">
        <f>IF('M4 Caffeine &amp; Energy'!AM647="","",'M4 Caffeine &amp; Energy'!AM647)</f>
        <v/>
      </c>
      <c r="H2171" s="50">
        <f>IF('M4 Caffeine &amp; Energy'!N647="","",'M4 Caffeine &amp; Energy'!N647)</f>
        <v/>
      </c>
      <c r="I2171" s="34">
        <f>IF('M4 Caffeine &amp; Energy'!AJ647="","",'M4 Caffeine &amp; Energy'!AJ647)</f>
        <v/>
      </c>
      <c r="J2171" s="34" t="inlineStr">
        <is>
          <t>Capture live promo to assess.</t>
        </is>
      </c>
    </row>
    <row r="2172" ht="28" customHeight="1">
      <c r="A2172" s="34" t="inlineStr">
        <is>
          <t>Gold Peak</t>
        </is>
      </c>
      <c r="B2172" s="34" t="inlineStr">
        <is>
          <t>Gold Peak Tea | Sweet Tea | 8 pack 547mL</t>
        </is>
      </c>
      <c r="C2172" s="34" t="inlineStr">
        <is>
          <t>4) Caffeine &amp; energy beverage</t>
        </is>
      </c>
      <c r="D2172" s="49">
        <f>IF('M4 Caffeine &amp; Energy'!F648="","",'M4 Caffeine &amp; Energy'!F648)</f>
        <v/>
      </c>
      <c r="E2172" s="52">
        <f>IF('M4 Caffeine &amp; Energy'!J648="","",'M4 Caffeine &amp; Energy'!J648)</f>
        <v/>
      </c>
      <c r="F2172" s="50">
        <f>IF('M4 Caffeine &amp; Energy'!K648="","",'M4 Caffeine &amp; Energy'!K648)</f>
        <v/>
      </c>
      <c r="G2172" s="49">
        <f>IF('M4 Caffeine &amp; Energy'!AM648="","",'M4 Caffeine &amp; Energy'!AM648)</f>
        <v/>
      </c>
      <c r="H2172" s="50">
        <f>IF('M4 Caffeine &amp; Energy'!N648="","",'M4 Caffeine &amp; Energy'!N648)</f>
        <v/>
      </c>
      <c r="I2172" s="34">
        <f>IF('M4 Caffeine &amp; Energy'!AJ648="","",'M4 Caffeine &amp; Energy'!AJ648)</f>
        <v/>
      </c>
      <c r="J2172" s="34" t="inlineStr">
        <is>
          <t>Capture live promo to assess.</t>
        </is>
      </c>
    </row>
    <row r="2173" ht="28" customHeight="1">
      <c r="A2173" s="34" t="inlineStr">
        <is>
          <t>Gold Peak</t>
        </is>
      </c>
      <c r="B2173" s="34" t="inlineStr">
        <is>
          <t>Gold Peak Tea | Sweet Tea | 12 pack 547mL</t>
        </is>
      </c>
      <c r="C2173" s="34" t="inlineStr">
        <is>
          <t>4) Caffeine &amp; energy beverage</t>
        </is>
      </c>
      <c r="D2173" s="49">
        <f>IF('M4 Caffeine &amp; Energy'!F649="","",'M4 Caffeine &amp; Energy'!F649)</f>
        <v/>
      </c>
      <c r="E2173" s="52">
        <f>IF('M4 Caffeine &amp; Energy'!J649="","",'M4 Caffeine &amp; Energy'!J649)</f>
        <v/>
      </c>
      <c r="F2173" s="50">
        <f>IF('M4 Caffeine &amp; Energy'!K649="","",'M4 Caffeine &amp; Energy'!K649)</f>
        <v/>
      </c>
      <c r="G2173" s="49">
        <f>IF('M4 Caffeine &amp; Energy'!AM649="","",'M4 Caffeine &amp; Energy'!AM649)</f>
        <v/>
      </c>
      <c r="H2173" s="50">
        <f>IF('M4 Caffeine &amp; Energy'!N649="","",'M4 Caffeine &amp; Energy'!N649)</f>
        <v/>
      </c>
      <c r="I2173" s="34">
        <f>IF('M4 Caffeine &amp; Energy'!AJ649="","",'M4 Caffeine &amp; Energy'!AJ649)</f>
        <v/>
      </c>
      <c r="J2173" s="34" t="inlineStr">
        <is>
          <t>Capture live promo to assess.</t>
        </is>
      </c>
    </row>
    <row r="2174" ht="28" customHeight="1">
      <c r="A2174" s="34" t="inlineStr">
        <is>
          <t>Gold Peak</t>
        </is>
      </c>
      <c r="B2174" s="34" t="inlineStr">
        <is>
          <t>Gold Peak Tea | Sweet Tea | 18 pack 547mL</t>
        </is>
      </c>
      <c r="C2174" s="34" t="inlineStr">
        <is>
          <t>4) Caffeine &amp; energy beverage</t>
        </is>
      </c>
      <c r="D2174" s="49">
        <f>IF('M4 Caffeine &amp; Energy'!F650="","",'M4 Caffeine &amp; Energy'!F650)</f>
        <v/>
      </c>
      <c r="E2174" s="52">
        <f>IF('M4 Caffeine &amp; Energy'!J650="","",'M4 Caffeine &amp; Energy'!J650)</f>
        <v/>
      </c>
      <c r="F2174" s="50">
        <f>IF('M4 Caffeine &amp; Energy'!K650="","",'M4 Caffeine &amp; Energy'!K650)</f>
        <v/>
      </c>
      <c r="G2174" s="49">
        <f>IF('M4 Caffeine &amp; Energy'!AM650="","",'M4 Caffeine &amp; Energy'!AM650)</f>
        <v/>
      </c>
      <c r="H2174" s="50">
        <f>IF('M4 Caffeine &amp; Energy'!N650="","",'M4 Caffeine &amp; Energy'!N650)</f>
        <v/>
      </c>
      <c r="I2174" s="34">
        <f>IF('M4 Caffeine &amp; Energy'!AJ650="","",'M4 Caffeine &amp; Energy'!AJ650)</f>
        <v/>
      </c>
      <c r="J2174" s="34" t="inlineStr">
        <is>
          <t>Capture live promo to assess.</t>
        </is>
      </c>
    </row>
    <row r="2175" ht="28" customHeight="1">
      <c r="A2175" s="34" t="inlineStr">
        <is>
          <t>Gold Peak</t>
        </is>
      </c>
      <c r="B2175" s="34" t="inlineStr">
        <is>
          <t>Gold Peak Tea | Sweet Tea | 24 pack 547mL</t>
        </is>
      </c>
      <c r="C2175" s="34" t="inlineStr">
        <is>
          <t>4) Caffeine &amp; energy beverage</t>
        </is>
      </c>
      <c r="D2175" s="49">
        <f>IF('M4 Caffeine &amp; Energy'!F651="","",'M4 Caffeine &amp; Energy'!F651)</f>
        <v/>
      </c>
      <c r="E2175" s="52">
        <f>IF('M4 Caffeine &amp; Energy'!J651="","",'M4 Caffeine &amp; Energy'!J651)</f>
        <v/>
      </c>
      <c r="F2175" s="50">
        <f>IF('M4 Caffeine &amp; Energy'!K651="","",'M4 Caffeine &amp; Energy'!K651)</f>
        <v/>
      </c>
      <c r="G2175" s="49">
        <f>IF('M4 Caffeine &amp; Energy'!AM651="","",'M4 Caffeine &amp; Energy'!AM651)</f>
        <v/>
      </c>
      <c r="H2175" s="50">
        <f>IF('M4 Caffeine &amp; Energy'!N651="","",'M4 Caffeine &amp; Energy'!N651)</f>
        <v/>
      </c>
      <c r="I2175" s="34">
        <f>IF('M4 Caffeine &amp; Energy'!AJ651="","",'M4 Caffeine &amp; Energy'!AJ651)</f>
        <v/>
      </c>
      <c r="J2175" s="34" t="inlineStr">
        <is>
          <t>Capture live promo to assess.</t>
        </is>
      </c>
    </row>
    <row r="2176" ht="28" customHeight="1">
      <c r="A2176" s="34" t="inlineStr">
        <is>
          <t>Gold Peak</t>
        </is>
      </c>
      <c r="B2176" s="34" t="inlineStr">
        <is>
          <t>Gold Peak Tea | Unsweetened | single 547mL</t>
        </is>
      </c>
      <c r="C2176" s="34" t="inlineStr">
        <is>
          <t>4) Caffeine &amp; energy beverage</t>
        </is>
      </c>
      <c r="D2176" s="49">
        <f>IF('M4 Caffeine &amp; Energy'!F652="","",'M4 Caffeine &amp; Energy'!F652)</f>
        <v/>
      </c>
      <c r="E2176" s="52">
        <f>IF('M4 Caffeine &amp; Energy'!J652="","",'M4 Caffeine &amp; Energy'!J652)</f>
        <v/>
      </c>
      <c r="F2176" s="50">
        <f>IF('M4 Caffeine &amp; Energy'!K652="","",'M4 Caffeine &amp; Energy'!K652)</f>
        <v/>
      </c>
      <c r="G2176" s="49">
        <f>IF('M4 Caffeine &amp; Energy'!AM652="","",'M4 Caffeine &amp; Energy'!AM652)</f>
        <v/>
      </c>
      <c r="H2176" s="50">
        <f>IF('M4 Caffeine &amp; Energy'!N652="","",'M4 Caffeine &amp; Energy'!N652)</f>
        <v/>
      </c>
      <c r="I2176" s="34">
        <f>IF('M4 Caffeine &amp; Energy'!AJ652="","",'M4 Caffeine &amp; Energy'!AJ652)</f>
        <v/>
      </c>
      <c r="J2176" s="34" t="inlineStr">
        <is>
          <t>Capture live promo to assess.</t>
        </is>
      </c>
    </row>
    <row r="2177" ht="28" customHeight="1">
      <c r="A2177" s="34" t="inlineStr">
        <is>
          <t>Gold Peak</t>
        </is>
      </c>
      <c r="B2177" s="34" t="inlineStr">
        <is>
          <t>Gold Peak Tea | Unsweetened | 8 pack 547mL</t>
        </is>
      </c>
      <c r="C2177" s="34" t="inlineStr">
        <is>
          <t>4) Caffeine &amp; energy beverage</t>
        </is>
      </c>
      <c r="D2177" s="49">
        <f>IF('M4 Caffeine &amp; Energy'!F653="","",'M4 Caffeine &amp; Energy'!F653)</f>
        <v/>
      </c>
      <c r="E2177" s="52">
        <f>IF('M4 Caffeine &amp; Energy'!J653="","",'M4 Caffeine &amp; Energy'!J653)</f>
        <v/>
      </c>
      <c r="F2177" s="50">
        <f>IF('M4 Caffeine &amp; Energy'!K653="","",'M4 Caffeine &amp; Energy'!K653)</f>
        <v/>
      </c>
      <c r="G2177" s="49">
        <f>IF('M4 Caffeine &amp; Energy'!AM653="","",'M4 Caffeine &amp; Energy'!AM653)</f>
        <v/>
      </c>
      <c r="H2177" s="50">
        <f>IF('M4 Caffeine &amp; Energy'!N653="","",'M4 Caffeine &amp; Energy'!N653)</f>
        <v/>
      </c>
      <c r="I2177" s="34">
        <f>IF('M4 Caffeine &amp; Energy'!AJ653="","",'M4 Caffeine &amp; Energy'!AJ653)</f>
        <v/>
      </c>
      <c r="J2177" s="34" t="inlineStr">
        <is>
          <t>Capture live promo to assess.</t>
        </is>
      </c>
    </row>
    <row r="2178" ht="28" customHeight="1">
      <c r="A2178" s="34" t="inlineStr">
        <is>
          <t>Gold Peak</t>
        </is>
      </c>
      <c r="B2178" s="34" t="inlineStr">
        <is>
          <t>Gold Peak Tea | Unsweetened | 12 pack 547mL</t>
        </is>
      </c>
      <c r="C2178" s="34" t="inlineStr">
        <is>
          <t>4) Caffeine &amp; energy beverage</t>
        </is>
      </c>
      <c r="D2178" s="49">
        <f>IF('M4 Caffeine &amp; Energy'!F654="","",'M4 Caffeine &amp; Energy'!F654)</f>
        <v/>
      </c>
      <c r="E2178" s="52">
        <f>IF('M4 Caffeine &amp; Energy'!J654="","",'M4 Caffeine &amp; Energy'!J654)</f>
        <v/>
      </c>
      <c r="F2178" s="50">
        <f>IF('M4 Caffeine &amp; Energy'!K654="","",'M4 Caffeine &amp; Energy'!K654)</f>
        <v/>
      </c>
      <c r="G2178" s="49">
        <f>IF('M4 Caffeine &amp; Energy'!AM654="","",'M4 Caffeine &amp; Energy'!AM654)</f>
        <v/>
      </c>
      <c r="H2178" s="50">
        <f>IF('M4 Caffeine &amp; Energy'!N654="","",'M4 Caffeine &amp; Energy'!N654)</f>
        <v/>
      </c>
      <c r="I2178" s="34">
        <f>IF('M4 Caffeine &amp; Energy'!AJ654="","",'M4 Caffeine &amp; Energy'!AJ654)</f>
        <v/>
      </c>
      <c r="J2178" s="34" t="inlineStr">
        <is>
          <t>Capture live promo to assess.</t>
        </is>
      </c>
    </row>
    <row r="2179" ht="28" customHeight="1">
      <c r="A2179" s="34" t="inlineStr">
        <is>
          <t>Gold Peak</t>
        </is>
      </c>
      <c r="B2179" s="34" t="inlineStr">
        <is>
          <t>Gold Peak Tea | Unsweetened | 18 pack 547mL</t>
        </is>
      </c>
      <c r="C2179" s="34" t="inlineStr">
        <is>
          <t>4) Caffeine &amp; energy beverage</t>
        </is>
      </c>
      <c r="D2179" s="49">
        <f>IF('M4 Caffeine &amp; Energy'!F655="","",'M4 Caffeine &amp; Energy'!F655)</f>
        <v/>
      </c>
      <c r="E2179" s="52">
        <f>IF('M4 Caffeine &amp; Energy'!J655="","",'M4 Caffeine &amp; Energy'!J655)</f>
        <v/>
      </c>
      <c r="F2179" s="50">
        <f>IF('M4 Caffeine &amp; Energy'!K655="","",'M4 Caffeine &amp; Energy'!K655)</f>
        <v/>
      </c>
      <c r="G2179" s="49">
        <f>IF('M4 Caffeine &amp; Energy'!AM655="","",'M4 Caffeine &amp; Energy'!AM655)</f>
        <v/>
      </c>
      <c r="H2179" s="50">
        <f>IF('M4 Caffeine &amp; Energy'!N655="","",'M4 Caffeine &amp; Energy'!N655)</f>
        <v/>
      </c>
      <c r="I2179" s="34">
        <f>IF('M4 Caffeine &amp; Energy'!AJ655="","",'M4 Caffeine &amp; Energy'!AJ655)</f>
        <v/>
      </c>
      <c r="J2179" s="34" t="inlineStr">
        <is>
          <t>Capture live promo to assess.</t>
        </is>
      </c>
    </row>
    <row r="2180" ht="28" customHeight="1">
      <c r="A2180" s="34" t="inlineStr">
        <is>
          <t>Gold Peak</t>
        </is>
      </c>
      <c r="B2180" s="34" t="inlineStr">
        <is>
          <t>Gold Peak Tea | Unsweetened | 24 pack 547mL</t>
        </is>
      </c>
      <c r="C2180" s="34" t="inlineStr">
        <is>
          <t>4) Caffeine &amp; energy beverage</t>
        </is>
      </c>
      <c r="D2180" s="49">
        <f>IF('M4 Caffeine &amp; Energy'!F656="","",'M4 Caffeine &amp; Energy'!F656)</f>
        <v/>
      </c>
      <c r="E2180" s="52">
        <f>IF('M4 Caffeine &amp; Energy'!J656="","",'M4 Caffeine &amp; Energy'!J656)</f>
        <v/>
      </c>
      <c r="F2180" s="50">
        <f>IF('M4 Caffeine &amp; Energy'!K656="","",'M4 Caffeine &amp; Energy'!K656)</f>
        <v/>
      </c>
      <c r="G2180" s="49">
        <f>IF('M4 Caffeine &amp; Energy'!AM656="","",'M4 Caffeine &amp; Energy'!AM656)</f>
        <v/>
      </c>
      <c r="H2180" s="50">
        <f>IF('M4 Caffeine &amp; Energy'!N656="","",'M4 Caffeine &amp; Energy'!N656)</f>
        <v/>
      </c>
      <c r="I2180" s="34">
        <f>IF('M4 Caffeine &amp; Energy'!AJ656="","",'M4 Caffeine &amp; Energy'!AJ656)</f>
        <v/>
      </c>
      <c r="J2180" s="34" t="inlineStr">
        <is>
          <t>Capture live promo to assess.</t>
        </is>
      </c>
    </row>
    <row r="2181" ht="28" customHeight="1">
      <c r="A2181" s="34" t="inlineStr">
        <is>
          <t>Gold Peak</t>
        </is>
      </c>
      <c r="B2181" s="34" t="inlineStr">
        <is>
          <t>Gold Peak Tea | Green Tea | single 547mL</t>
        </is>
      </c>
      <c r="C2181" s="34" t="inlineStr">
        <is>
          <t>4) Caffeine &amp; energy beverage</t>
        </is>
      </c>
      <c r="D2181" s="49">
        <f>IF('M4 Caffeine &amp; Energy'!F657="","",'M4 Caffeine &amp; Energy'!F657)</f>
        <v/>
      </c>
      <c r="E2181" s="52">
        <f>IF('M4 Caffeine &amp; Energy'!J657="","",'M4 Caffeine &amp; Energy'!J657)</f>
        <v/>
      </c>
      <c r="F2181" s="50">
        <f>IF('M4 Caffeine &amp; Energy'!K657="","",'M4 Caffeine &amp; Energy'!K657)</f>
        <v/>
      </c>
      <c r="G2181" s="49">
        <f>IF('M4 Caffeine &amp; Energy'!AM657="","",'M4 Caffeine &amp; Energy'!AM657)</f>
        <v/>
      </c>
      <c r="H2181" s="50">
        <f>IF('M4 Caffeine &amp; Energy'!N657="","",'M4 Caffeine &amp; Energy'!N657)</f>
        <v/>
      </c>
      <c r="I2181" s="34">
        <f>IF('M4 Caffeine &amp; Energy'!AJ657="","",'M4 Caffeine &amp; Energy'!AJ657)</f>
        <v/>
      </c>
      <c r="J2181" s="34" t="inlineStr">
        <is>
          <t>Capture live promo to assess.</t>
        </is>
      </c>
    </row>
    <row r="2182" ht="28" customHeight="1">
      <c r="A2182" s="34" t="inlineStr">
        <is>
          <t>Gold Peak</t>
        </is>
      </c>
      <c r="B2182" s="34" t="inlineStr">
        <is>
          <t>Gold Peak Tea | Green Tea | 8 pack 547mL</t>
        </is>
      </c>
      <c r="C2182" s="34" t="inlineStr">
        <is>
          <t>4) Caffeine &amp; energy beverage</t>
        </is>
      </c>
      <c r="D2182" s="49">
        <f>IF('M4 Caffeine &amp; Energy'!F658="","",'M4 Caffeine &amp; Energy'!F658)</f>
        <v/>
      </c>
      <c r="E2182" s="52">
        <f>IF('M4 Caffeine &amp; Energy'!J658="","",'M4 Caffeine &amp; Energy'!J658)</f>
        <v/>
      </c>
      <c r="F2182" s="50">
        <f>IF('M4 Caffeine &amp; Energy'!K658="","",'M4 Caffeine &amp; Energy'!K658)</f>
        <v/>
      </c>
      <c r="G2182" s="49">
        <f>IF('M4 Caffeine &amp; Energy'!AM658="","",'M4 Caffeine &amp; Energy'!AM658)</f>
        <v/>
      </c>
      <c r="H2182" s="50">
        <f>IF('M4 Caffeine &amp; Energy'!N658="","",'M4 Caffeine &amp; Energy'!N658)</f>
        <v/>
      </c>
      <c r="I2182" s="34">
        <f>IF('M4 Caffeine &amp; Energy'!AJ658="","",'M4 Caffeine &amp; Energy'!AJ658)</f>
        <v/>
      </c>
      <c r="J2182" s="34" t="inlineStr">
        <is>
          <t>Capture live promo to assess.</t>
        </is>
      </c>
    </row>
    <row r="2183" ht="28" customHeight="1">
      <c r="A2183" s="34" t="inlineStr">
        <is>
          <t>Gold Peak</t>
        </is>
      </c>
      <c r="B2183" s="34" t="inlineStr">
        <is>
          <t>Gold Peak Tea | Green Tea | 12 pack 547mL</t>
        </is>
      </c>
      <c r="C2183" s="34" t="inlineStr">
        <is>
          <t>4) Caffeine &amp; energy beverage</t>
        </is>
      </c>
      <c r="D2183" s="49">
        <f>IF('M4 Caffeine &amp; Energy'!F659="","",'M4 Caffeine &amp; Energy'!F659)</f>
        <v/>
      </c>
      <c r="E2183" s="52">
        <f>IF('M4 Caffeine &amp; Energy'!J659="","",'M4 Caffeine &amp; Energy'!J659)</f>
        <v/>
      </c>
      <c r="F2183" s="50">
        <f>IF('M4 Caffeine &amp; Energy'!K659="","",'M4 Caffeine &amp; Energy'!K659)</f>
        <v/>
      </c>
      <c r="G2183" s="49">
        <f>IF('M4 Caffeine &amp; Energy'!AM659="","",'M4 Caffeine &amp; Energy'!AM659)</f>
        <v/>
      </c>
      <c r="H2183" s="50">
        <f>IF('M4 Caffeine &amp; Energy'!N659="","",'M4 Caffeine &amp; Energy'!N659)</f>
        <v/>
      </c>
      <c r="I2183" s="34">
        <f>IF('M4 Caffeine &amp; Energy'!AJ659="","",'M4 Caffeine &amp; Energy'!AJ659)</f>
        <v/>
      </c>
      <c r="J2183" s="34" t="inlineStr">
        <is>
          <t>Capture live promo to assess.</t>
        </is>
      </c>
    </row>
    <row r="2184" ht="28" customHeight="1">
      <c r="A2184" s="34" t="inlineStr">
        <is>
          <t>Gold Peak</t>
        </is>
      </c>
      <c r="B2184" s="34" t="inlineStr">
        <is>
          <t>Gold Peak Tea | Green Tea | 18 pack 547mL</t>
        </is>
      </c>
      <c r="C2184" s="34" t="inlineStr">
        <is>
          <t>4) Caffeine &amp; energy beverage</t>
        </is>
      </c>
      <c r="D2184" s="49">
        <f>IF('M4 Caffeine &amp; Energy'!F660="","",'M4 Caffeine &amp; Energy'!F660)</f>
        <v/>
      </c>
      <c r="E2184" s="52">
        <f>IF('M4 Caffeine &amp; Energy'!J660="","",'M4 Caffeine &amp; Energy'!J660)</f>
        <v/>
      </c>
      <c r="F2184" s="50">
        <f>IF('M4 Caffeine &amp; Energy'!K660="","",'M4 Caffeine &amp; Energy'!K660)</f>
        <v/>
      </c>
      <c r="G2184" s="49">
        <f>IF('M4 Caffeine &amp; Energy'!AM660="","",'M4 Caffeine &amp; Energy'!AM660)</f>
        <v/>
      </c>
      <c r="H2184" s="50">
        <f>IF('M4 Caffeine &amp; Energy'!N660="","",'M4 Caffeine &amp; Energy'!N660)</f>
        <v/>
      </c>
      <c r="I2184" s="34">
        <f>IF('M4 Caffeine &amp; Energy'!AJ660="","",'M4 Caffeine &amp; Energy'!AJ660)</f>
        <v/>
      </c>
      <c r="J2184" s="34" t="inlineStr">
        <is>
          <t>Capture live promo to assess.</t>
        </is>
      </c>
    </row>
    <row r="2185" ht="28" customHeight="1">
      <c r="A2185" s="34" t="inlineStr">
        <is>
          <t>Gold Peak</t>
        </is>
      </c>
      <c r="B2185" s="34" t="inlineStr">
        <is>
          <t>Gold Peak Tea | Green Tea | 24 pack 547mL</t>
        </is>
      </c>
      <c r="C2185" s="34" t="inlineStr">
        <is>
          <t>4) Caffeine &amp; energy beverage</t>
        </is>
      </c>
      <c r="D2185" s="49">
        <f>IF('M4 Caffeine &amp; Energy'!F661="","",'M4 Caffeine &amp; Energy'!F661)</f>
        <v/>
      </c>
      <c r="E2185" s="52">
        <f>IF('M4 Caffeine &amp; Energy'!J661="","",'M4 Caffeine &amp; Energy'!J661)</f>
        <v/>
      </c>
      <c r="F2185" s="50">
        <f>IF('M4 Caffeine &amp; Energy'!K661="","",'M4 Caffeine &amp; Energy'!K661)</f>
        <v/>
      </c>
      <c r="G2185" s="49">
        <f>IF('M4 Caffeine &amp; Energy'!AM661="","",'M4 Caffeine &amp; Energy'!AM661)</f>
        <v/>
      </c>
      <c r="H2185" s="50">
        <f>IF('M4 Caffeine &amp; Energy'!N661="","",'M4 Caffeine &amp; Energy'!N661)</f>
        <v/>
      </c>
      <c r="I2185" s="34">
        <f>IF('M4 Caffeine &amp; Energy'!AJ661="","",'M4 Caffeine &amp; Energy'!AJ661)</f>
        <v/>
      </c>
      <c r="J2185" s="34" t="inlineStr">
        <is>
          <t>Capture live promo to assess.</t>
        </is>
      </c>
    </row>
    <row r="2186" ht="28" customHeight="1">
      <c r="A2186" s="34" t="inlineStr">
        <is>
          <t>Gold Peak</t>
        </is>
      </c>
      <c r="B2186" s="34" t="inlineStr">
        <is>
          <t>Gold Peak Tea | Lemon | single 547mL</t>
        </is>
      </c>
      <c r="C2186" s="34" t="inlineStr">
        <is>
          <t>4) Caffeine &amp; energy beverage</t>
        </is>
      </c>
      <c r="D2186" s="49">
        <f>IF('M4 Caffeine &amp; Energy'!F662="","",'M4 Caffeine &amp; Energy'!F662)</f>
        <v/>
      </c>
      <c r="E2186" s="52">
        <f>IF('M4 Caffeine &amp; Energy'!J662="","",'M4 Caffeine &amp; Energy'!J662)</f>
        <v/>
      </c>
      <c r="F2186" s="50">
        <f>IF('M4 Caffeine &amp; Energy'!K662="","",'M4 Caffeine &amp; Energy'!K662)</f>
        <v/>
      </c>
      <c r="G2186" s="49">
        <f>IF('M4 Caffeine &amp; Energy'!AM662="","",'M4 Caffeine &amp; Energy'!AM662)</f>
        <v/>
      </c>
      <c r="H2186" s="50">
        <f>IF('M4 Caffeine &amp; Energy'!N662="","",'M4 Caffeine &amp; Energy'!N662)</f>
        <v/>
      </c>
      <c r="I2186" s="34">
        <f>IF('M4 Caffeine &amp; Energy'!AJ662="","",'M4 Caffeine &amp; Energy'!AJ662)</f>
        <v/>
      </c>
      <c r="J2186" s="34" t="inlineStr">
        <is>
          <t>Capture live promo to assess.</t>
        </is>
      </c>
    </row>
    <row r="2187" ht="28" customHeight="1">
      <c r="A2187" s="34" t="inlineStr">
        <is>
          <t>Gold Peak</t>
        </is>
      </c>
      <c r="B2187" s="34" t="inlineStr">
        <is>
          <t>Gold Peak Tea | Lemon | 8 pack 547mL</t>
        </is>
      </c>
      <c r="C2187" s="34" t="inlineStr">
        <is>
          <t>4) Caffeine &amp; energy beverage</t>
        </is>
      </c>
      <c r="D2187" s="49">
        <f>IF('M4 Caffeine &amp; Energy'!F663="","",'M4 Caffeine &amp; Energy'!F663)</f>
        <v/>
      </c>
      <c r="E2187" s="52">
        <f>IF('M4 Caffeine &amp; Energy'!J663="","",'M4 Caffeine &amp; Energy'!J663)</f>
        <v/>
      </c>
      <c r="F2187" s="50">
        <f>IF('M4 Caffeine &amp; Energy'!K663="","",'M4 Caffeine &amp; Energy'!K663)</f>
        <v/>
      </c>
      <c r="G2187" s="49">
        <f>IF('M4 Caffeine &amp; Energy'!AM663="","",'M4 Caffeine &amp; Energy'!AM663)</f>
        <v/>
      </c>
      <c r="H2187" s="50">
        <f>IF('M4 Caffeine &amp; Energy'!N663="","",'M4 Caffeine &amp; Energy'!N663)</f>
        <v/>
      </c>
      <c r="I2187" s="34">
        <f>IF('M4 Caffeine &amp; Energy'!AJ663="","",'M4 Caffeine &amp; Energy'!AJ663)</f>
        <v/>
      </c>
      <c r="J2187" s="34" t="inlineStr">
        <is>
          <t>Capture live promo to assess.</t>
        </is>
      </c>
    </row>
    <row r="2188" ht="28" customHeight="1">
      <c r="A2188" s="34" t="inlineStr">
        <is>
          <t>Gold Peak</t>
        </is>
      </c>
      <c r="B2188" s="34" t="inlineStr">
        <is>
          <t>Gold Peak Tea | Lemon | 12 pack 547mL</t>
        </is>
      </c>
      <c r="C2188" s="34" t="inlineStr">
        <is>
          <t>4) Caffeine &amp; energy beverage</t>
        </is>
      </c>
      <c r="D2188" s="49">
        <f>IF('M4 Caffeine &amp; Energy'!F664="","",'M4 Caffeine &amp; Energy'!F664)</f>
        <v/>
      </c>
      <c r="E2188" s="52">
        <f>IF('M4 Caffeine &amp; Energy'!J664="","",'M4 Caffeine &amp; Energy'!J664)</f>
        <v/>
      </c>
      <c r="F2188" s="50">
        <f>IF('M4 Caffeine &amp; Energy'!K664="","",'M4 Caffeine &amp; Energy'!K664)</f>
        <v/>
      </c>
      <c r="G2188" s="49">
        <f>IF('M4 Caffeine &amp; Energy'!AM664="","",'M4 Caffeine &amp; Energy'!AM664)</f>
        <v/>
      </c>
      <c r="H2188" s="50">
        <f>IF('M4 Caffeine &amp; Energy'!N664="","",'M4 Caffeine &amp; Energy'!N664)</f>
        <v/>
      </c>
      <c r="I2188" s="34">
        <f>IF('M4 Caffeine &amp; Energy'!AJ664="","",'M4 Caffeine &amp; Energy'!AJ664)</f>
        <v/>
      </c>
      <c r="J2188" s="34" t="inlineStr">
        <is>
          <t>Capture live promo to assess.</t>
        </is>
      </c>
    </row>
    <row r="2189" ht="28" customHeight="1">
      <c r="A2189" s="34" t="inlineStr">
        <is>
          <t>Gold Peak</t>
        </is>
      </c>
      <c r="B2189" s="34" t="inlineStr">
        <is>
          <t>Gold Peak Tea | Lemon | 18 pack 547mL</t>
        </is>
      </c>
      <c r="C2189" s="34" t="inlineStr">
        <is>
          <t>4) Caffeine &amp; energy beverage</t>
        </is>
      </c>
      <c r="D2189" s="49">
        <f>IF('M4 Caffeine &amp; Energy'!F665="","",'M4 Caffeine &amp; Energy'!F665)</f>
        <v/>
      </c>
      <c r="E2189" s="52">
        <f>IF('M4 Caffeine &amp; Energy'!J665="","",'M4 Caffeine &amp; Energy'!J665)</f>
        <v/>
      </c>
      <c r="F2189" s="50">
        <f>IF('M4 Caffeine &amp; Energy'!K665="","",'M4 Caffeine &amp; Energy'!K665)</f>
        <v/>
      </c>
      <c r="G2189" s="49">
        <f>IF('M4 Caffeine &amp; Energy'!AM665="","",'M4 Caffeine &amp; Energy'!AM665)</f>
        <v/>
      </c>
      <c r="H2189" s="50">
        <f>IF('M4 Caffeine &amp; Energy'!N665="","",'M4 Caffeine &amp; Energy'!N665)</f>
        <v/>
      </c>
      <c r="I2189" s="34">
        <f>IF('M4 Caffeine &amp; Energy'!AJ665="","",'M4 Caffeine &amp; Energy'!AJ665)</f>
        <v/>
      </c>
      <c r="J2189" s="34" t="inlineStr">
        <is>
          <t>Capture live promo to assess.</t>
        </is>
      </c>
    </row>
    <row r="2190" ht="28" customHeight="1">
      <c r="A2190" s="34" t="inlineStr">
        <is>
          <t>Gold Peak</t>
        </is>
      </c>
      <c r="B2190" s="34" t="inlineStr">
        <is>
          <t>Gold Peak Tea | Lemon | 24 pack 547mL</t>
        </is>
      </c>
      <c r="C2190" s="34" t="inlineStr">
        <is>
          <t>4) Caffeine &amp; energy beverage</t>
        </is>
      </c>
      <c r="D2190" s="49">
        <f>IF('M4 Caffeine &amp; Energy'!F666="","",'M4 Caffeine &amp; Energy'!F666)</f>
        <v/>
      </c>
      <c r="E2190" s="52">
        <f>IF('M4 Caffeine &amp; Energy'!J666="","",'M4 Caffeine &amp; Energy'!J666)</f>
        <v/>
      </c>
      <c r="F2190" s="50">
        <f>IF('M4 Caffeine &amp; Energy'!K666="","",'M4 Caffeine &amp; Energy'!K666)</f>
        <v/>
      </c>
      <c r="G2190" s="49">
        <f>IF('M4 Caffeine &amp; Energy'!AM666="","",'M4 Caffeine &amp; Energy'!AM666)</f>
        <v/>
      </c>
      <c r="H2190" s="50">
        <f>IF('M4 Caffeine &amp; Energy'!N666="","",'M4 Caffeine &amp; Energy'!N666)</f>
        <v/>
      </c>
      <c r="I2190" s="34">
        <f>IF('M4 Caffeine &amp; Energy'!AJ666="","",'M4 Caffeine &amp; Energy'!AJ666)</f>
        <v/>
      </c>
      <c r="J2190" s="34" t="inlineStr">
        <is>
          <t>Capture live promo to assess.</t>
        </is>
      </c>
    </row>
    <row r="2191" ht="28" customHeight="1">
      <c r="A2191" s="34" t="inlineStr">
        <is>
          <t>Gold Peak</t>
        </is>
      </c>
      <c r="B2191" s="34" t="inlineStr">
        <is>
          <t>Gold Peak Tea | Peach | single 547mL</t>
        </is>
      </c>
      <c r="C2191" s="34" t="inlineStr">
        <is>
          <t>4) Caffeine &amp; energy beverage</t>
        </is>
      </c>
      <c r="D2191" s="49">
        <f>IF('M4 Caffeine &amp; Energy'!F667="","",'M4 Caffeine &amp; Energy'!F667)</f>
        <v/>
      </c>
      <c r="E2191" s="52">
        <f>IF('M4 Caffeine &amp; Energy'!J667="","",'M4 Caffeine &amp; Energy'!J667)</f>
        <v/>
      </c>
      <c r="F2191" s="50">
        <f>IF('M4 Caffeine &amp; Energy'!K667="","",'M4 Caffeine &amp; Energy'!K667)</f>
        <v/>
      </c>
      <c r="G2191" s="49">
        <f>IF('M4 Caffeine &amp; Energy'!AM667="","",'M4 Caffeine &amp; Energy'!AM667)</f>
        <v/>
      </c>
      <c r="H2191" s="50">
        <f>IF('M4 Caffeine &amp; Energy'!N667="","",'M4 Caffeine &amp; Energy'!N667)</f>
        <v/>
      </c>
      <c r="I2191" s="34">
        <f>IF('M4 Caffeine &amp; Energy'!AJ667="","",'M4 Caffeine &amp; Energy'!AJ667)</f>
        <v/>
      </c>
      <c r="J2191" s="34" t="inlineStr">
        <is>
          <t>Capture live promo to assess.</t>
        </is>
      </c>
    </row>
    <row r="2192" ht="28" customHeight="1">
      <c r="A2192" s="34" t="inlineStr">
        <is>
          <t>Gold Peak</t>
        </is>
      </c>
      <c r="B2192" s="34" t="inlineStr">
        <is>
          <t>Gold Peak Tea | Peach | 8 pack 547mL</t>
        </is>
      </c>
      <c r="C2192" s="34" t="inlineStr">
        <is>
          <t>4) Caffeine &amp; energy beverage</t>
        </is>
      </c>
      <c r="D2192" s="49">
        <f>IF('M4 Caffeine &amp; Energy'!F668="","",'M4 Caffeine &amp; Energy'!F668)</f>
        <v/>
      </c>
      <c r="E2192" s="52">
        <f>IF('M4 Caffeine &amp; Energy'!J668="","",'M4 Caffeine &amp; Energy'!J668)</f>
        <v/>
      </c>
      <c r="F2192" s="50">
        <f>IF('M4 Caffeine &amp; Energy'!K668="","",'M4 Caffeine &amp; Energy'!K668)</f>
        <v/>
      </c>
      <c r="G2192" s="49">
        <f>IF('M4 Caffeine &amp; Energy'!AM668="","",'M4 Caffeine &amp; Energy'!AM668)</f>
        <v/>
      </c>
      <c r="H2192" s="50">
        <f>IF('M4 Caffeine &amp; Energy'!N668="","",'M4 Caffeine &amp; Energy'!N668)</f>
        <v/>
      </c>
      <c r="I2192" s="34">
        <f>IF('M4 Caffeine &amp; Energy'!AJ668="","",'M4 Caffeine &amp; Energy'!AJ668)</f>
        <v/>
      </c>
      <c r="J2192" s="34" t="inlineStr">
        <is>
          <t>Capture live promo to assess.</t>
        </is>
      </c>
    </row>
    <row r="2193" ht="28" customHeight="1">
      <c r="A2193" s="34" t="inlineStr">
        <is>
          <t>Gold Peak</t>
        </is>
      </c>
      <c r="B2193" s="34" t="inlineStr">
        <is>
          <t>Gold Peak Tea | Peach | 12 pack 547mL</t>
        </is>
      </c>
      <c r="C2193" s="34" t="inlineStr">
        <is>
          <t>4) Caffeine &amp; energy beverage</t>
        </is>
      </c>
      <c r="D2193" s="49">
        <f>IF('M4 Caffeine &amp; Energy'!F669="","",'M4 Caffeine &amp; Energy'!F669)</f>
        <v/>
      </c>
      <c r="E2193" s="52">
        <f>IF('M4 Caffeine &amp; Energy'!J669="","",'M4 Caffeine &amp; Energy'!J669)</f>
        <v/>
      </c>
      <c r="F2193" s="50">
        <f>IF('M4 Caffeine &amp; Energy'!K669="","",'M4 Caffeine &amp; Energy'!K669)</f>
        <v/>
      </c>
      <c r="G2193" s="49">
        <f>IF('M4 Caffeine &amp; Energy'!AM669="","",'M4 Caffeine &amp; Energy'!AM669)</f>
        <v/>
      </c>
      <c r="H2193" s="50">
        <f>IF('M4 Caffeine &amp; Energy'!N669="","",'M4 Caffeine &amp; Energy'!N669)</f>
        <v/>
      </c>
      <c r="I2193" s="34">
        <f>IF('M4 Caffeine &amp; Energy'!AJ669="","",'M4 Caffeine &amp; Energy'!AJ669)</f>
        <v/>
      </c>
      <c r="J2193" s="34" t="inlineStr">
        <is>
          <t>Capture live promo to assess.</t>
        </is>
      </c>
    </row>
    <row r="2194" ht="28" customHeight="1">
      <c r="A2194" s="34" t="inlineStr">
        <is>
          <t>Gold Peak</t>
        </is>
      </c>
      <c r="B2194" s="34" t="inlineStr">
        <is>
          <t>Gold Peak Tea | Peach | 18 pack 547mL</t>
        </is>
      </c>
      <c r="C2194" s="34" t="inlineStr">
        <is>
          <t>4) Caffeine &amp; energy beverage</t>
        </is>
      </c>
      <c r="D2194" s="49">
        <f>IF('M4 Caffeine &amp; Energy'!F670="","",'M4 Caffeine &amp; Energy'!F670)</f>
        <v/>
      </c>
      <c r="E2194" s="52">
        <f>IF('M4 Caffeine &amp; Energy'!J670="","",'M4 Caffeine &amp; Energy'!J670)</f>
        <v/>
      </c>
      <c r="F2194" s="50">
        <f>IF('M4 Caffeine &amp; Energy'!K670="","",'M4 Caffeine &amp; Energy'!K670)</f>
        <v/>
      </c>
      <c r="G2194" s="49">
        <f>IF('M4 Caffeine &amp; Energy'!AM670="","",'M4 Caffeine &amp; Energy'!AM670)</f>
        <v/>
      </c>
      <c r="H2194" s="50">
        <f>IF('M4 Caffeine &amp; Energy'!N670="","",'M4 Caffeine &amp; Energy'!N670)</f>
        <v/>
      </c>
      <c r="I2194" s="34">
        <f>IF('M4 Caffeine &amp; Energy'!AJ670="","",'M4 Caffeine &amp; Energy'!AJ670)</f>
        <v/>
      </c>
      <c r="J2194" s="34" t="inlineStr">
        <is>
          <t>Capture live promo to assess.</t>
        </is>
      </c>
    </row>
    <row r="2195" ht="28" customHeight="1">
      <c r="A2195" s="34" t="inlineStr">
        <is>
          <t>Gold Peak</t>
        </is>
      </c>
      <c r="B2195" s="34" t="inlineStr">
        <is>
          <t>Gold Peak Tea | Peach | 24 pack 547mL</t>
        </is>
      </c>
      <c r="C2195" s="34" t="inlineStr">
        <is>
          <t>4) Caffeine &amp; energy beverage</t>
        </is>
      </c>
      <c r="D2195" s="49">
        <f>IF('M4 Caffeine &amp; Energy'!F671="","",'M4 Caffeine &amp; Energy'!F671)</f>
        <v/>
      </c>
      <c r="E2195" s="52">
        <f>IF('M4 Caffeine &amp; Energy'!J671="","",'M4 Caffeine &amp; Energy'!J671)</f>
        <v/>
      </c>
      <c r="F2195" s="50">
        <f>IF('M4 Caffeine &amp; Energy'!K671="","",'M4 Caffeine &amp; Energy'!K671)</f>
        <v/>
      </c>
      <c r="G2195" s="49">
        <f>IF('M4 Caffeine &amp; Energy'!AM671="","",'M4 Caffeine &amp; Energy'!AM671)</f>
        <v/>
      </c>
      <c r="H2195" s="50">
        <f>IF('M4 Caffeine &amp; Energy'!N671="","",'M4 Caffeine &amp; Energy'!N671)</f>
        <v/>
      </c>
      <c r="I2195" s="34">
        <f>IF('M4 Caffeine &amp; Energy'!AJ671="","",'M4 Caffeine &amp; Energy'!AJ671)</f>
        <v/>
      </c>
      <c r="J2195" s="34" t="inlineStr">
        <is>
          <t>Capture live promo to assess.</t>
        </is>
      </c>
    </row>
    <row r="2196" ht="28" customHeight="1">
      <c r="A2196" s="34" t="inlineStr">
        <is>
          <t>Brisk</t>
        </is>
      </c>
      <c r="B2196" s="34" t="inlineStr">
        <is>
          <t>Brisk Iced Tea | Lemon | single 591mL</t>
        </is>
      </c>
      <c r="C2196" s="34" t="inlineStr">
        <is>
          <t>4) Caffeine &amp; energy beverage</t>
        </is>
      </c>
      <c r="D2196" s="49">
        <f>IF('M4 Caffeine &amp; Energy'!F672="","",'M4 Caffeine &amp; Energy'!F672)</f>
        <v/>
      </c>
      <c r="E2196" s="52">
        <f>IF('M4 Caffeine &amp; Energy'!J672="","",'M4 Caffeine &amp; Energy'!J672)</f>
        <v/>
      </c>
      <c r="F2196" s="50">
        <f>IF('M4 Caffeine &amp; Energy'!K672="","",'M4 Caffeine &amp; Energy'!K672)</f>
        <v/>
      </c>
      <c r="G2196" s="49">
        <f>IF('M4 Caffeine &amp; Energy'!AM672="","",'M4 Caffeine &amp; Energy'!AM672)</f>
        <v/>
      </c>
      <c r="H2196" s="50">
        <f>IF('M4 Caffeine &amp; Energy'!N672="","",'M4 Caffeine &amp; Energy'!N672)</f>
        <v/>
      </c>
      <c r="I2196" s="34">
        <f>IF('M4 Caffeine &amp; Energy'!AJ672="","",'M4 Caffeine &amp; Energy'!AJ672)</f>
        <v/>
      </c>
      <c r="J2196" s="34" t="inlineStr">
        <is>
          <t>Capture live promo to assess.</t>
        </is>
      </c>
    </row>
    <row r="2197" ht="28" customHeight="1">
      <c r="A2197" s="34" t="inlineStr">
        <is>
          <t>Brisk</t>
        </is>
      </c>
      <c r="B2197" s="34" t="inlineStr">
        <is>
          <t>Brisk Iced Tea | Lemon | 6 pack 591mL</t>
        </is>
      </c>
      <c r="C2197" s="34" t="inlineStr">
        <is>
          <t>4) Caffeine &amp; energy beverage</t>
        </is>
      </c>
      <c r="D2197" s="49">
        <f>IF('M4 Caffeine &amp; Energy'!F673="","",'M4 Caffeine &amp; Energy'!F673)</f>
        <v/>
      </c>
      <c r="E2197" s="52">
        <f>IF('M4 Caffeine &amp; Energy'!J673="","",'M4 Caffeine &amp; Energy'!J673)</f>
        <v/>
      </c>
      <c r="F2197" s="50">
        <f>IF('M4 Caffeine &amp; Energy'!K673="","",'M4 Caffeine &amp; Energy'!K673)</f>
        <v/>
      </c>
      <c r="G2197" s="49">
        <f>IF('M4 Caffeine &amp; Energy'!AM673="","",'M4 Caffeine &amp; Energy'!AM673)</f>
        <v/>
      </c>
      <c r="H2197" s="50">
        <f>IF('M4 Caffeine &amp; Energy'!N673="","",'M4 Caffeine &amp; Energy'!N673)</f>
        <v/>
      </c>
      <c r="I2197" s="34">
        <f>IF('M4 Caffeine &amp; Energy'!AJ673="","",'M4 Caffeine &amp; Energy'!AJ673)</f>
        <v/>
      </c>
      <c r="J2197" s="34" t="inlineStr">
        <is>
          <t>Capture live promo to assess.</t>
        </is>
      </c>
    </row>
    <row r="2198" ht="28" customHeight="1">
      <c r="A2198" s="34" t="inlineStr">
        <is>
          <t>Brisk</t>
        </is>
      </c>
      <c r="B2198" s="34" t="inlineStr">
        <is>
          <t>Brisk Iced Tea | Lemon | 12 pack 591mL</t>
        </is>
      </c>
      <c r="C2198" s="34" t="inlineStr">
        <is>
          <t>4) Caffeine &amp; energy beverage</t>
        </is>
      </c>
      <c r="D2198" s="49">
        <f>IF('M4 Caffeine &amp; Energy'!F674="","",'M4 Caffeine &amp; Energy'!F674)</f>
        <v/>
      </c>
      <c r="E2198" s="52">
        <f>IF('M4 Caffeine &amp; Energy'!J674="","",'M4 Caffeine &amp; Energy'!J674)</f>
        <v/>
      </c>
      <c r="F2198" s="50">
        <f>IF('M4 Caffeine &amp; Energy'!K674="","",'M4 Caffeine &amp; Energy'!K674)</f>
        <v/>
      </c>
      <c r="G2198" s="49">
        <f>IF('M4 Caffeine &amp; Energy'!AM674="","",'M4 Caffeine &amp; Energy'!AM674)</f>
        <v/>
      </c>
      <c r="H2198" s="50">
        <f>IF('M4 Caffeine &amp; Energy'!N674="","",'M4 Caffeine &amp; Energy'!N674)</f>
        <v/>
      </c>
      <c r="I2198" s="34">
        <f>IF('M4 Caffeine &amp; Energy'!AJ674="","",'M4 Caffeine &amp; Energy'!AJ674)</f>
        <v/>
      </c>
      <c r="J2198" s="34" t="inlineStr">
        <is>
          <t>Capture live promo to assess.</t>
        </is>
      </c>
    </row>
    <row r="2199" ht="28" customHeight="1">
      <c r="A2199" s="34" t="inlineStr">
        <is>
          <t>Brisk</t>
        </is>
      </c>
      <c r="B2199" s="34" t="inlineStr">
        <is>
          <t>Brisk Iced Tea | Lemon | 24 pack 591mL</t>
        </is>
      </c>
      <c r="C2199" s="34" t="inlineStr">
        <is>
          <t>4) Caffeine &amp; energy beverage</t>
        </is>
      </c>
      <c r="D2199" s="49">
        <f>IF('M4 Caffeine &amp; Energy'!F675="","",'M4 Caffeine &amp; Energy'!F675)</f>
        <v/>
      </c>
      <c r="E2199" s="52">
        <f>IF('M4 Caffeine &amp; Energy'!J675="","",'M4 Caffeine &amp; Energy'!J675)</f>
        <v/>
      </c>
      <c r="F2199" s="50">
        <f>IF('M4 Caffeine &amp; Energy'!K675="","",'M4 Caffeine &amp; Energy'!K675)</f>
        <v/>
      </c>
      <c r="G2199" s="49">
        <f>IF('M4 Caffeine &amp; Energy'!AM675="","",'M4 Caffeine &amp; Energy'!AM675)</f>
        <v/>
      </c>
      <c r="H2199" s="50">
        <f>IF('M4 Caffeine &amp; Energy'!N675="","",'M4 Caffeine &amp; Energy'!N675)</f>
        <v/>
      </c>
      <c r="I2199" s="34">
        <f>IF('M4 Caffeine &amp; Energy'!AJ675="","",'M4 Caffeine &amp; Energy'!AJ675)</f>
        <v/>
      </c>
      <c r="J2199" s="34" t="inlineStr">
        <is>
          <t>Capture live promo to assess.</t>
        </is>
      </c>
    </row>
    <row r="2200" ht="28" customHeight="1">
      <c r="A2200" s="34" t="inlineStr">
        <is>
          <t>Brisk</t>
        </is>
      </c>
      <c r="B2200" s="34" t="inlineStr">
        <is>
          <t>Brisk Iced Tea | Sweet Tea | single 591mL</t>
        </is>
      </c>
      <c r="C2200" s="34" t="inlineStr">
        <is>
          <t>4) Caffeine &amp; energy beverage</t>
        </is>
      </c>
      <c r="D2200" s="49">
        <f>IF('M4 Caffeine &amp; Energy'!F676="","",'M4 Caffeine &amp; Energy'!F676)</f>
        <v/>
      </c>
      <c r="E2200" s="52">
        <f>IF('M4 Caffeine &amp; Energy'!J676="","",'M4 Caffeine &amp; Energy'!J676)</f>
        <v/>
      </c>
      <c r="F2200" s="50">
        <f>IF('M4 Caffeine &amp; Energy'!K676="","",'M4 Caffeine &amp; Energy'!K676)</f>
        <v/>
      </c>
      <c r="G2200" s="49">
        <f>IF('M4 Caffeine &amp; Energy'!AM676="","",'M4 Caffeine &amp; Energy'!AM676)</f>
        <v/>
      </c>
      <c r="H2200" s="50">
        <f>IF('M4 Caffeine &amp; Energy'!N676="","",'M4 Caffeine &amp; Energy'!N676)</f>
        <v/>
      </c>
      <c r="I2200" s="34">
        <f>IF('M4 Caffeine &amp; Energy'!AJ676="","",'M4 Caffeine &amp; Energy'!AJ676)</f>
        <v/>
      </c>
      <c r="J2200" s="34" t="inlineStr">
        <is>
          <t>Capture live promo to assess.</t>
        </is>
      </c>
    </row>
    <row r="2201" ht="28" customHeight="1">
      <c r="A2201" s="34" t="inlineStr">
        <is>
          <t>Brisk</t>
        </is>
      </c>
      <c r="B2201" s="34" t="inlineStr">
        <is>
          <t>Brisk Iced Tea | Sweet Tea | 6 pack 591mL</t>
        </is>
      </c>
      <c r="C2201" s="34" t="inlineStr">
        <is>
          <t>4) Caffeine &amp; energy beverage</t>
        </is>
      </c>
      <c r="D2201" s="49">
        <f>IF('M4 Caffeine &amp; Energy'!F677="","",'M4 Caffeine &amp; Energy'!F677)</f>
        <v/>
      </c>
      <c r="E2201" s="52">
        <f>IF('M4 Caffeine &amp; Energy'!J677="","",'M4 Caffeine &amp; Energy'!J677)</f>
        <v/>
      </c>
      <c r="F2201" s="50">
        <f>IF('M4 Caffeine &amp; Energy'!K677="","",'M4 Caffeine &amp; Energy'!K677)</f>
        <v/>
      </c>
      <c r="G2201" s="49">
        <f>IF('M4 Caffeine &amp; Energy'!AM677="","",'M4 Caffeine &amp; Energy'!AM677)</f>
        <v/>
      </c>
      <c r="H2201" s="50">
        <f>IF('M4 Caffeine &amp; Energy'!N677="","",'M4 Caffeine &amp; Energy'!N677)</f>
        <v/>
      </c>
      <c r="I2201" s="34">
        <f>IF('M4 Caffeine &amp; Energy'!AJ677="","",'M4 Caffeine &amp; Energy'!AJ677)</f>
        <v/>
      </c>
      <c r="J2201" s="34" t="inlineStr">
        <is>
          <t>Capture live promo to assess.</t>
        </is>
      </c>
    </row>
    <row r="2202" ht="28" customHeight="1">
      <c r="A2202" s="34" t="inlineStr">
        <is>
          <t>Brisk</t>
        </is>
      </c>
      <c r="B2202" s="34" t="inlineStr">
        <is>
          <t>Brisk Iced Tea | Sweet Tea | 12 pack 591mL</t>
        </is>
      </c>
      <c r="C2202" s="34" t="inlineStr">
        <is>
          <t>4) Caffeine &amp; energy beverage</t>
        </is>
      </c>
      <c r="D2202" s="49">
        <f>IF('M4 Caffeine &amp; Energy'!F678="","",'M4 Caffeine &amp; Energy'!F678)</f>
        <v/>
      </c>
      <c r="E2202" s="52">
        <f>IF('M4 Caffeine &amp; Energy'!J678="","",'M4 Caffeine &amp; Energy'!J678)</f>
        <v/>
      </c>
      <c r="F2202" s="50">
        <f>IF('M4 Caffeine &amp; Energy'!K678="","",'M4 Caffeine &amp; Energy'!K678)</f>
        <v/>
      </c>
      <c r="G2202" s="49">
        <f>IF('M4 Caffeine &amp; Energy'!AM678="","",'M4 Caffeine &amp; Energy'!AM678)</f>
        <v/>
      </c>
      <c r="H2202" s="50">
        <f>IF('M4 Caffeine &amp; Energy'!N678="","",'M4 Caffeine &amp; Energy'!N678)</f>
        <v/>
      </c>
      <c r="I2202" s="34">
        <f>IF('M4 Caffeine &amp; Energy'!AJ678="","",'M4 Caffeine &amp; Energy'!AJ678)</f>
        <v/>
      </c>
      <c r="J2202" s="34" t="inlineStr">
        <is>
          <t>Capture live promo to assess.</t>
        </is>
      </c>
    </row>
    <row r="2203" ht="28" customHeight="1">
      <c r="A2203" s="34" t="inlineStr">
        <is>
          <t>Brisk</t>
        </is>
      </c>
      <c r="B2203" s="34" t="inlineStr">
        <is>
          <t>Brisk Iced Tea | Sweet Tea | 24 pack 591mL</t>
        </is>
      </c>
      <c r="C2203" s="34" t="inlineStr">
        <is>
          <t>4) Caffeine &amp; energy beverage</t>
        </is>
      </c>
      <c r="D2203" s="49">
        <f>IF('M4 Caffeine &amp; Energy'!F679="","",'M4 Caffeine &amp; Energy'!F679)</f>
        <v/>
      </c>
      <c r="E2203" s="52">
        <f>IF('M4 Caffeine &amp; Energy'!J679="","",'M4 Caffeine &amp; Energy'!J679)</f>
        <v/>
      </c>
      <c r="F2203" s="50">
        <f>IF('M4 Caffeine &amp; Energy'!K679="","",'M4 Caffeine &amp; Energy'!K679)</f>
        <v/>
      </c>
      <c r="G2203" s="49">
        <f>IF('M4 Caffeine &amp; Energy'!AM679="","",'M4 Caffeine &amp; Energy'!AM679)</f>
        <v/>
      </c>
      <c r="H2203" s="50">
        <f>IF('M4 Caffeine &amp; Energy'!N679="","",'M4 Caffeine &amp; Energy'!N679)</f>
        <v/>
      </c>
      <c r="I2203" s="34">
        <f>IF('M4 Caffeine &amp; Energy'!AJ679="","",'M4 Caffeine &amp; Energy'!AJ679)</f>
        <v/>
      </c>
      <c r="J2203" s="34" t="inlineStr">
        <is>
          <t>Capture live promo to assess.</t>
        </is>
      </c>
    </row>
    <row r="2204" ht="28" customHeight="1">
      <c r="A2204" s="34" t="inlineStr">
        <is>
          <t>Brisk</t>
        </is>
      </c>
      <c r="B2204" s="34" t="inlineStr">
        <is>
          <t>Brisk Iced Tea | Half &amp; Half | single 591mL</t>
        </is>
      </c>
      <c r="C2204" s="34" t="inlineStr">
        <is>
          <t>4) Caffeine &amp; energy beverage</t>
        </is>
      </c>
      <c r="D2204" s="49">
        <f>IF('M4 Caffeine &amp; Energy'!F680="","",'M4 Caffeine &amp; Energy'!F680)</f>
        <v/>
      </c>
      <c r="E2204" s="52">
        <f>IF('M4 Caffeine &amp; Energy'!J680="","",'M4 Caffeine &amp; Energy'!J680)</f>
        <v/>
      </c>
      <c r="F2204" s="50">
        <f>IF('M4 Caffeine &amp; Energy'!K680="","",'M4 Caffeine &amp; Energy'!K680)</f>
        <v/>
      </c>
      <c r="G2204" s="49">
        <f>IF('M4 Caffeine &amp; Energy'!AM680="","",'M4 Caffeine &amp; Energy'!AM680)</f>
        <v/>
      </c>
      <c r="H2204" s="50">
        <f>IF('M4 Caffeine &amp; Energy'!N680="","",'M4 Caffeine &amp; Energy'!N680)</f>
        <v/>
      </c>
      <c r="I2204" s="34">
        <f>IF('M4 Caffeine &amp; Energy'!AJ680="","",'M4 Caffeine &amp; Energy'!AJ680)</f>
        <v/>
      </c>
      <c r="J2204" s="34" t="inlineStr">
        <is>
          <t>Capture live promo to assess.</t>
        </is>
      </c>
    </row>
    <row r="2205" ht="28" customHeight="1">
      <c r="A2205" s="34" t="inlineStr">
        <is>
          <t>Brisk</t>
        </is>
      </c>
      <c r="B2205" s="34" t="inlineStr">
        <is>
          <t>Brisk Iced Tea | Half &amp; Half | 6 pack 591mL</t>
        </is>
      </c>
      <c r="C2205" s="34" t="inlineStr">
        <is>
          <t>4) Caffeine &amp; energy beverage</t>
        </is>
      </c>
      <c r="D2205" s="49">
        <f>IF('M4 Caffeine &amp; Energy'!F681="","",'M4 Caffeine &amp; Energy'!F681)</f>
        <v/>
      </c>
      <c r="E2205" s="52">
        <f>IF('M4 Caffeine &amp; Energy'!J681="","",'M4 Caffeine &amp; Energy'!J681)</f>
        <v/>
      </c>
      <c r="F2205" s="50">
        <f>IF('M4 Caffeine &amp; Energy'!K681="","",'M4 Caffeine &amp; Energy'!K681)</f>
        <v/>
      </c>
      <c r="G2205" s="49">
        <f>IF('M4 Caffeine &amp; Energy'!AM681="","",'M4 Caffeine &amp; Energy'!AM681)</f>
        <v/>
      </c>
      <c r="H2205" s="50">
        <f>IF('M4 Caffeine &amp; Energy'!N681="","",'M4 Caffeine &amp; Energy'!N681)</f>
        <v/>
      </c>
      <c r="I2205" s="34">
        <f>IF('M4 Caffeine &amp; Energy'!AJ681="","",'M4 Caffeine &amp; Energy'!AJ681)</f>
        <v/>
      </c>
      <c r="J2205" s="34" t="inlineStr">
        <is>
          <t>Capture live promo to assess.</t>
        </is>
      </c>
    </row>
    <row r="2206" ht="28" customHeight="1">
      <c r="A2206" s="34" t="inlineStr">
        <is>
          <t>Brisk</t>
        </is>
      </c>
      <c r="B2206" s="34" t="inlineStr">
        <is>
          <t>Brisk Iced Tea | Half &amp; Half | 12 pack 591mL</t>
        </is>
      </c>
      <c r="C2206" s="34" t="inlineStr">
        <is>
          <t>4) Caffeine &amp; energy beverage</t>
        </is>
      </c>
      <c r="D2206" s="49">
        <f>IF('M4 Caffeine &amp; Energy'!F682="","",'M4 Caffeine &amp; Energy'!F682)</f>
        <v/>
      </c>
      <c r="E2206" s="52">
        <f>IF('M4 Caffeine &amp; Energy'!J682="","",'M4 Caffeine &amp; Energy'!J682)</f>
        <v/>
      </c>
      <c r="F2206" s="50">
        <f>IF('M4 Caffeine &amp; Energy'!K682="","",'M4 Caffeine &amp; Energy'!K682)</f>
        <v/>
      </c>
      <c r="G2206" s="49">
        <f>IF('M4 Caffeine &amp; Energy'!AM682="","",'M4 Caffeine &amp; Energy'!AM682)</f>
        <v/>
      </c>
      <c r="H2206" s="50">
        <f>IF('M4 Caffeine &amp; Energy'!N682="","",'M4 Caffeine &amp; Energy'!N682)</f>
        <v/>
      </c>
      <c r="I2206" s="34">
        <f>IF('M4 Caffeine &amp; Energy'!AJ682="","",'M4 Caffeine &amp; Energy'!AJ682)</f>
        <v/>
      </c>
      <c r="J2206" s="34" t="inlineStr">
        <is>
          <t>Capture live promo to assess.</t>
        </is>
      </c>
    </row>
    <row r="2207" ht="28" customHeight="1">
      <c r="A2207" s="34" t="inlineStr">
        <is>
          <t>Brisk</t>
        </is>
      </c>
      <c r="B2207" s="34" t="inlineStr">
        <is>
          <t>Brisk Iced Tea | Half &amp; Half | 24 pack 591mL</t>
        </is>
      </c>
      <c r="C2207" s="34" t="inlineStr">
        <is>
          <t>4) Caffeine &amp; energy beverage</t>
        </is>
      </c>
      <c r="D2207" s="49">
        <f>IF('M4 Caffeine &amp; Energy'!F683="","",'M4 Caffeine &amp; Energy'!F683)</f>
        <v/>
      </c>
      <c r="E2207" s="52">
        <f>IF('M4 Caffeine &amp; Energy'!J683="","",'M4 Caffeine &amp; Energy'!J683)</f>
        <v/>
      </c>
      <c r="F2207" s="50">
        <f>IF('M4 Caffeine &amp; Energy'!K683="","",'M4 Caffeine &amp; Energy'!K683)</f>
        <v/>
      </c>
      <c r="G2207" s="49">
        <f>IF('M4 Caffeine &amp; Energy'!AM683="","",'M4 Caffeine &amp; Energy'!AM683)</f>
        <v/>
      </c>
      <c r="H2207" s="50">
        <f>IF('M4 Caffeine &amp; Energy'!N683="","",'M4 Caffeine &amp; Energy'!N683)</f>
        <v/>
      </c>
      <c r="I2207" s="34">
        <f>IF('M4 Caffeine &amp; Energy'!AJ683="","",'M4 Caffeine &amp; Energy'!AJ683)</f>
        <v/>
      </c>
      <c r="J2207" s="34" t="inlineStr">
        <is>
          <t>Capture live promo to assess.</t>
        </is>
      </c>
    </row>
    <row r="2208" ht="28" customHeight="1">
      <c r="A2208" s="34" t="inlineStr">
        <is>
          <t>Brisk</t>
        </is>
      </c>
      <c r="B2208" s="34" t="inlineStr">
        <is>
          <t>Brisk Iced Tea | Raspberry | single 591mL</t>
        </is>
      </c>
      <c r="C2208" s="34" t="inlineStr">
        <is>
          <t>4) Caffeine &amp; energy beverage</t>
        </is>
      </c>
      <c r="D2208" s="49">
        <f>IF('M4 Caffeine &amp; Energy'!F684="","",'M4 Caffeine &amp; Energy'!F684)</f>
        <v/>
      </c>
      <c r="E2208" s="52">
        <f>IF('M4 Caffeine &amp; Energy'!J684="","",'M4 Caffeine &amp; Energy'!J684)</f>
        <v/>
      </c>
      <c r="F2208" s="50">
        <f>IF('M4 Caffeine &amp; Energy'!K684="","",'M4 Caffeine &amp; Energy'!K684)</f>
        <v/>
      </c>
      <c r="G2208" s="49">
        <f>IF('M4 Caffeine &amp; Energy'!AM684="","",'M4 Caffeine &amp; Energy'!AM684)</f>
        <v/>
      </c>
      <c r="H2208" s="50">
        <f>IF('M4 Caffeine &amp; Energy'!N684="","",'M4 Caffeine &amp; Energy'!N684)</f>
        <v/>
      </c>
      <c r="I2208" s="34">
        <f>IF('M4 Caffeine &amp; Energy'!AJ684="","",'M4 Caffeine &amp; Energy'!AJ684)</f>
        <v/>
      </c>
      <c r="J2208" s="34" t="inlineStr">
        <is>
          <t>Capture live promo to assess.</t>
        </is>
      </c>
    </row>
    <row r="2209" ht="28" customHeight="1">
      <c r="A2209" s="34" t="inlineStr">
        <is>
          <t>Brisk</t>
        </is>
      </c>
      <c r="B2209" s="34" t="inlineStr">
        <is>
          <t>Brisk Iced Tea | Raspberry | 6 pack 591mL</t>
        </is>
      </c>
      <c r="C2209" s="34" t="inlineStr">
        <is>
          <t>4) Caffeine &amp; energy beverage</t>
        </is>
      </c>
      <c r="D2209" s="49">
        <f>IF('M4 Caffeine &amp; Energy'!F685="","",'M4 Caffeine &amp; Energy'!F685)</f>
        <v/>
      </c>
      <c r="E2209" s="52">
        <f>IF('M4 Caffeine &amp; Energy'!J685="","",'M4 Caffeine &amp; Energy'!J685)</f>
        <v/>
      </c>
      <c r="F2209" s="50">
        <f>IF('M4 Caffeine &amp; Energy'!K685="","",'M4 Caffeine &amp; Energy'!K685)</f>
        <v/>
      </c>
      <c r="G2209" s="49">
        <f>IF('M4 Caffeine &amp; Energy'!AM685="","",'M4 Caffeine &amp; Energy'!AM685)</f>
        <v/>
      </c>
      <c r="H2209" s="50">
        <f>IF('M4 Caffeine &amp; Energy'!N685="","",'M4 Caffeine &amp; Energy'!N685)</f>
        <v/>
      </c>
      <c r="I2209" s="34">
        <f>IF('M4 Caffeine &amp; Energy'!AJ685="","",'M4 Caffeine &amp; Energy'!AJ685)</f>
        <v/>
      </c>
      <c r="J2209" s="34" t="inlineStr">
        <is>
          <t>Capture live promo to assess.</t>
        </is>
      </c>
    </row>
    <row r="2210" ht="28" customHeight="1">
      <c r="A2210" s="34" t="inlineStr">
        <is>
          <t>Brisk</t>
        </is>
      </c>
      <c r="B2210" s="34" t="inlineStr">
        <is>
          <t>Brisk Iced Tea | Raspberry | 12 pack 591mL</t>
        </is>
      </c>
      <c r="C2210" s="34" t="inlineStr">
        <is>
          <t>4) Caffeine &amp; energy beverage</t>
        </is>
      </c>
      <c r="D2210" s="49">
        <f>IF('M4 Caffeine &amp; Energy'!F686="","",'M4 Caffeine &amp; Energy'!F686)</f>
        <v/>
      </c>
      <c r="E2210" s="52">
        <f>IF('M4 Caffeine &amp; Energy'!J686="","",'M4 Caffeine &amp; Energy'!J686)</f>
        <v/>
      </c>
      <c r="F2210" s="50">
        <f>IF('M4 Caffeine &amp; Energy'!K686="","",'M4 Caffeine &amp; Energy'!K686)</f>
        <v/>
      </c>
      <c r="G2210" s="49">
        <f>IF('M4 Caffeine &amp; Energy'!AM686="","",'M4 Caffeine &amp; Energy'!AM686)</f>
        <v/>
      </c>
      <c r="H2210" s="50">
        <f>IF('M4 Caffeine &amp; Energy'!N686="","",'M4 Caffeine &amp; Energy'!N686)</f>
        <v/>
      </c>
      <c r="I2210" s="34">
        <f>IF('M4 Caffeine &amp; Energy'!AJ686="","",'M4 Caffeine &amp; Energy'!AJ686)</f>
        <v/>
      </c>
      <c r="J2210" s="34" t="inlineStr">
        <is>
          <t>Capture live promo to assess.</t>
        </is>
      </c>
    </row>
    <row r="2211" ht="28" customHeight="1">
      <c r="A2211" s="34" t="inlineStr">
        <is>
          <t>Brisk</t>
        </is>
      </c>
      <c r="B2211" s="34" t="inlineStr">
        <is>
          <t>Brisk Iced Tea | Raspberry | 24 pack 591mL</t>
        </is>
      </c>
      <c r="C2211" s="34" t="inlineStr">
        <is>
          <t>4) Caffeine &amp; energy beverage</t>
        </is>
      </c>
      <c r="D2211" s="49">
        <f>IF('M4 Caffeine &amp; Energy'!F687="","",'M4 Caffeine &amp; Energy'!F687)</f>
        <v/>
      </c>
      <c r="E2211" s="52">
        <f>IF('M4 Caffeine &amp; Energy'!J687="","",'M4 Caffeine &amp; Energy'!J687)</f>
        <v/>
      </c>
      <c r="F2211" s="50">
        <f>IF('M4 Caffeine &amp; Energy'!K687="","",'M4 Caffeine &amp; Energy'!K687)</f>
        <v/>
      </c>
      <c r="G2211" s="49">
        <f>IF('M4 Caffeine &amp; Energy'!AM687="","",'M4 Caffeine &amp; Energy'!AM687)</f>
        <v/>
      </c>
      <c r="H2211" s="50">
        <f>IF('M4 Caffeine &amp; Energy'!N687="","",'M4 Caffeine &amp; Energy'!N687)</f>
        <v/>
      </c>
      <c r="I2211" s="34">
        <f>IF('M4 Caffeine &amp; Energy'!AJ687="","",'M4 Caffeine &amp; Energy'!AJ687)</f>
        <v/>
      </c>
      <c r="J2211" s="34" t="inlineStr">
        <is>
          <t>Capture live promo to assess.</t>
        </is>
      </c>
    </row>
    <row r="2212" ht="28" customHeight="1">
      <c r="A2212" s="34" t="inlineStr">
        <is>
          <t>Honest Tea</t>
        </is>
      </c>
      <c r="B2212" s="34" t="inlineStr">
        <is>
          <t>Honest Tea Organic | Honey Green | single 473mL</t>
        </is>
      </c>
      <c r="C2212" s="34" t="inlineStr">
        <is>
          <t>4) Caffeine &amp; energy beverage</t>
        </is>
      </c>
      <c r="D2212" s="49">
        <f>IF('M4 Caffeine &amp; Energy'!F688="","",'M4 Caffeine &amp; Energy'!F688)</f>
        <v/>
      </c>
      <c r="E2212" s="52">
        <f>IF('M4 Caffeine &amp; Energy'!J688="","",'M4 Caffeine &amp; Energy'!J688)</f>
        <v/>
      </c>
      <c r="F2212" s="50">
        <f>IF('M4 Caffeine &amp; Energy'!K688="","",'M4 Caffeine &amp; Energy'!K688)</f>
        <v/>
      </c>
      <c r="G2212" s="49">
        <f>IF('M4 Caffeine &amp; Energy'!AM688="","",'M4 Caffeine &amp; Energy'!AM688)</f>
        <v/>
      </c>
      <c r="H2212" s="50">
        <f>IF('M4 Caffeine &amp; Energy'!N688="","",'M4 Caffeine &amp; Energy'!N688)</f>
        <v/>
      </c>
      <c r="I2212" s="34">
        <f>IF('M4 Caffeine &amp; Energy'!AJ688="","",'M4 Caffeine &amp; Energy'!AJ688)</f>
        <v/>
      </c>
      <c r="J2212" s="34" t="inlineStr">
        <is>
          <t>Capture live promo to assess.</t>
        </is>
      </c>
    </row>
    <row r="2213" ht="28" customHeight="1">
      <c r="A2213" s="34" t="inlineStr">
        <is>
          <t>Honest Tea</t>
        </is>
      </c>
      <c r="B2213" s="34" t="inlineStr">
        <is>
          <t>Honest Tea Organic | Honey Green | 8 pack 473mL</t>
        </is>
      </c>
      <c r="C2213" s="34" t="inlineStr">
        <is>
          <t>4) Caffeine &amp; energy beverage</t>
        </is>
      </c>
      <c r="D2213" s="49">
        <f>IF('M4 Caffeine &amp; Energy'!F689="","",'M4 Caffeine &amp; Energy'!F689)</f>
        <v/>
      </c>
      <c r="E2213" s="52">
        <f>IF('M4 Caffeine &amp; Energy'!J689="","",'M4 Caffeine &amp; Energy'!J689)</f>
        <v/>
      </c>
      <c r="F2213" s="50">
        <f>IF('M4 Caffeine &amp; Energy'!K689="","",'M4 Caffeine &amp; Energy'!K689)</f>
        <v/>
      </c>
      <c r="G2213" s="49">
        <f>IF('M4 Caffeine &amp; Energy'!AM689="","",'M4 Caffeine &amp; Energy'!AM689)</f>
        <v/>
      </c>
      <c r="H2213" s="50">
        <f>IF('M4 Caffeine &amp; Energy'!N689="","",'M4 Caffeine &amp; Energy'!N689)</f>
        <v/>
      </c>
      <c r="I2213" s="34">
        <f>IF('M4 Caffeine &amp; Energy'!AJ689="","",'M4 Caffeine &amp; Energy'!AJ689)</f>
        <v/>
      </c>
      <c r="J2213" s="34" t="inlineStr">
        <is>
          <t>Capture live promo to assess.</t>
        </is>
      </c>
    </row>
    <row r="2214" ht="28" customHeight="1">
      <c r="A2214" s="34" t="inlineStr">
        <is>
          <t>Honest Tea</t>
        </is>
      </c>
      <c r="B2214" s="34" t="inlineStr">
        <is>
          <t>Honest Tea Organic | Honey Green | 12 pack 473mL</t>
        </is>
      </c>
      <c r="C2214" s="34" t="inlineStr">
        <is>
          <t>4) Caffeine &amp; energy beverage</t>
        </is>
      </c>
      <c r="D2214" s="49">
        <f>IF('M4 Caffeine &amp; Energy'!F690="","",'M4 Caffeine &amp; Energy'!F690)</f>
        <v/>
      </c>
      <c r="E2214" s="52">
        <f>IF('M4 Caffeine &amp; Energy'!J690="","",'M4 Caffeine &amp; Energy'!J690)</f>
        <v/>
      </c>
      <c r="F2214" s="50">
        <f>IF('M4 Caffeine &amp; Energy'!K690="","",'M4 Caffeine &amp; Energy'!K690)</f>
        <v/>
      </c>
      <c r="G2214" s="49">
        <f>IF('M4 Caffeine &amp; Energy'!AM690="","",'M4 Caffeine &amp; Energy'!AM690)</f>
        <v/>
      </c>
      <c r="H2214" s="50">
        <f>IF('M4 Caffeine &amp; Energy'!N690="","",'M4 Caffeine &amp; Energy'!N690)</f>
        <v/>
      </c>
      <c r="I2214" s="34">
        <f>IF('M4 Caffeine &amp; Energy'!AJ690="","",'M4 Caffeine &amp; Energy'!AJ690)</f>
        <v/>
      </c>
      <c r="J2214" s="34" t="inlineStr">
        <is>
          <t>Capture live promo to assess.</t>
        </is>
      </c>
    </row>
    <row r="2215" ht="28" customHeight="1">
      <c r="A2215" s="34" t="inlineStr">
        <is>
          <t>Honest Tea</t>
        </is>
      </c>
      <c r="B2215" s="34" t="inlineStr">
        <is>
          <t>Honest Tea Organic | Honey Green | 18 pack 473mL</t>
        </is>
      </c>
      <c r="C2215" s="34" t="inlineStr">
        <is>
          <t>4) Caffeine &amp; energy beverage</t>
        </is>
      </c>
      <c r="D2215" s="49">
        <f>IF('M4 Caffeine &amp; Energy'!F691="","",'M4 Caffeine &amp; Energy'!F691)</f>
        <v/>
      </c>
      <c r="E2215" s="52">
        <f>IF('M4 Caffeine &amp; Energy'!J691="","",'M4 Caffeine &amp; Energy'!J691)</f>
        <v/>
      </c>
      <c r="F2215" s="50">
        <f>IF('M4 Caffeine &amp; Energy'!K691="","",'M4 Caffeine &amp; Energy'!K691)</f>
        <v/>
      </c>
      <c r="G2215" s="49">
        <f>IF('M4 Caffeine &amp; Energy'!AM691="","",'M4 Caffeine &amp; Energy'!AM691)</f>
        <v/>
      </c>
      <c r="H2215" s="50">
        <f>IF('M4 Caffeine &amp; Energy'!N691="","",'M4 Caffeine &amp; Energy'!N691)</f>
        <v/>
      </c>
      <c r="I2215" s="34">
        <f>IF('M4 Caffeine &amp; Energy'!AJ691="","",'M4 Caffeine &amp; Energy'!AJ691)</f>
        <v/>
      </c>
      <c r="J2215" s="34" t="inlineStr">
        <is>
          <t>Capture live promo to assess.</t>
        </is>
      </c>
    </row>
    <row r="2216" ht="28" customHeight="1">
      <c r="A2216" s="34" t="inlineStr">
        <is>
          <t>Honest Tea</t>
        </is>
      </c>
      <c r="B2216" s="34" t="inlineStr">
        <is>
          <t>Honest Tea Organic | Honey Green | 24 pack 473mL</t>
        </is>
      </c>
      <c r="C2216" s="34" t="inlineStr">
        <is>
          <t>4) Caffeine &amp; energy beverage</t>
        </is>
      </c>
      <c r="D2216" s="49">
        <f>IF('M4 Caffeine &amp; Energy'!F692="","",'M4 Caffeine &amp; Energy'!F692)</f>
        <v/>
      </c>
      <c r="E2216" s="52">
        <f>IF('M4 Caffeine &amp; Energy'!J692="","",'M4 Caffeine &amp; Energy'!J692)</f>
        <v/>
      </c>
      <c r="F2216" s="50">
        <f>IF('M4 Caffeine &amp; Energy'!K692="","",'M4 Caffeine &amp; Energy'!K692)</f>
        <v/>
      </c>
      <c r="G2216" s="49">
        <f>IF('M4 Caffeine &amp; Energy'!AM692="","",'M4 Caffeine &amp; Energy'!AM692)</f>
        <v/>
      </c>
      <c r="H2216" s="50">
        <f>IF('M4 Caffeine &amp; Energy'!N692="","",'M4 Caffeine &amp; Energy'!N692)</f>
        <v/>
      </c>
      <c r="I2216" s="34">
        <f>IF('M4 Caffeine &amp; Energy'!AJ692="","",'M4 Caffeine &amp; Energy'!AJ692)</f>
        <v/>
      </c>
      <c r="J2216" s="34" t="inlineStr">
        <is>
          <t>Capture live promo to assess.</t>
        </is>
      </c>
    </row>
    <row r="2217" ht="28" customHeight="1">
      <c r="A2217" s="34" t="inlineStr">
        <is>
          <t>Honest Tea</t>
        </is>
      </c>
      <c r="B2217" s="34" t="inlineStr">
        <is>
          <t>Honest Tea Organic | Peach | single 473mL</t>
        </is>
      </c>
      <c r="C2217" s="34" t="inlineStr">
        <is>
          <t>4) Caffeine &amp; energy beverage</t>
        </is>
      </c>
      <c r="D2217" s="49">
        <f>IF('M4 Caffeine &amp; Energy'!F693="","",'M4 Caffeine &amp; Energy'!F693)</f>
        <v/>
      </c>
      <c r="E2217" s="52">
        <f>IF('M4 Caffeine &amp; Energy'!J693="","",'M4 Caffeine &amp; Energy'!J693)</f>
        <v/>
      </c>
      <c r="F2217" s="50">
        <f>IF('M4 Caffeine &amp; Energy'!K693="","",'M4 Caffeine &amp; Energy'!K693)</f>
        <v/>
      </c>
      <c r="G2217" s="49">
        <f>IF('M4 Caffeine &amp; Energy'!AM693="","",'M4 Caffeine &amp; Energy'!AM693)</f>
        <v/>
      </c>
      <c r="H2217" s="50">
        <f>IF('M4 Caffeine &amp; Energy'!N693="","",'M4 Caffeine &amp; Energy'!N693)</f>
        <v/>
      </c>
      <c r="I2217" s="34">
        <f>IF('M4 Caffeine &amp; Energy'!AJ693="","",'M4 Caffeine &amp; Energy'!AJ693)</f>
        <v/>
      </c>
      <c r="J2217" s="34" t="inlineStr">
        <is>
          <t>Capture live promo to assess.</t>
        </is>
      </c>
    </row>
    <row r="2218" ht="28" customHeight="1">
      <c r="A2218" s="34" t="inlineStr">
        <is>
          <t>Honest Tea</t>
        </is>
      </c>
      <c r="B2218" s="34" t="inlineStr">
        <is>
          <t>Honest Tea Organic | Peach | 8 pack 473mL</t>
        </is>
      </c>
      <c r="C2218" s="34" t="inlineStr">
        <is>
          <t>4) Caffeine &amp; energy beverage</t>
        </is>
      </c>
      <c r="D2218" s="49">
        <f>IF('M4 Caffeine &amp; Energy'!F694="","",'M4 Caffeine &amp; Energy'!F694)</f>
        <v/>
      </c>
      <c r="E2218" s="52">
        <f>IF('M4 Caffeine &amp; Energy'!J694="","",'M4 Caffeine &amp; Energy'!J694)</f>
        <v/>
      </c>
      <c r="F2218" s="50">
        <f>IF('M4 Caffeine &amp; Energy'!K694="","",'M4 Caffeine &amp; Energy'!K694)</f>
        <v/>
      </c>
      <c r="G2218" s="49">
        <f>IF('M4 Caffeine &amp; Energy'!AM694="","",'M4 Caffeine &amp; Energy'!AM694)</f>
        <v/>
      </c>
      <c r="H2218" s="50">
        <f>IF('M4 Caffeine &amp; Energy'!N694="","",'M4 Caffeine &amp; Energy'!N694)</f>
        <v/>
      </c>
      <c r="I2218" s="34">
        <f>IF('M4 Caffeine &amp; Energy'!AJ694="","",'M4 Caffeine &amp; Energy'!AJ694)</f>
        <v/>
      </c>
      <c r="J2218" s="34" t="inlineStr">
        <is>
          <t>Capture live promo to assess.</t>
        </is>
      </c>
    </row>
    <row r="2219" ht="28" customHeight="1">
      <c r="A2219" s="34" t="inlineStr">
        <is>
          <t>Honest Tea</t>
        </is>
      </c>
      <c r="B2219" s="34" t="inlineStr">
        <is>
          <t>Honest Tea Organic | Peach | 12 pack 473mL</t>
        </is>
      </c>
      <c r="C2219" s="34" t="inlineStr">
        <is>
          <t>4) Caffeine &amp; energy beverage</t>
        </is>
      </c>
      <c r="D2219" s="49">
        <f>IF('M4 Caffeine &amp; Energy'!F695="","",'M4 Caffeine &amp; Energy'!F695)</f>
        <v/>
      </c>
      <c r="E2219" s="52">
        <f>IF('M4 Caffeine &amp; Energy'!J695="","",'M4 Caffeine &amp; Energy'!J695)</f>
        <v/>
      </c>
      <c r="F2219" s="50">
        <f>IF('M4 Caffeine &amp; Energy'!K695="","",'M4 Caffeine &amp; Energy'!K695)</f>
        <v/>
      </c>
      <c r="G2219" s="49">
        <f>IF('M4 Caffeine &amp; Energy'!AM695="","",'M4 Caffeine &amp; Energy'!AM695)</f>
        <v/>
      </c>
      <c r="H2219" s="50">
        <f>IF('M4 Caffeine &amp; Energy'!N695="","",'M4 Caffeine &amp; Energy'!N695)</f>
        <v/>
      </c>
      <c r="I2219" s="34">
        <f>IF('M4 Caffeine &amp; Energy'!AJ695="","",'M4 Caffeine &amp; Energy'!AJ695)</f>
        <v/>
      </c>
      <c r="J2219" s="34" t="inlineStr">
        <is>
          <t>Capture live promo to assess.</t>
        </is>
      </c>
    </row>
    <row r="2220" ht="28" customHeight="1">
      <c r="A2220" s="34" t="inlineStr">
        <is>
          <t>Honest Tea</t>
        </is>
      </c>
      <c r="B2220" s="34" t="inlineStr">
        <is>
          <t>Honest Tea Organic | Peach | 18 pack 473mL</t>
        </is>
      </c>
      <c r="C2220" s="34" t="inlineStr">
        <is>
          <t>4) Caffeine &amp; energy beverage</t>
        </is>
      </c>
      <c r="D2220" s="49">
        <f>IF('M4 Caffeine &amp; Energy'!F696="","",'M4 Caffeine &amp; Energy'!F696)</f>
        <v/>
      </c>
      <c r="E2220" s="52">
        <f>IF('M4 Caffeine &amp; Energy'!J696="","",'M4 Caffeine &amp; Energy'!J696)</f>
        <v/>
      </c>
      <c r="F2220" s="50">
        <f>IF('M4 Caffeine &amp; Energy'!K696="","",'M4 Caffeine &amp; Energy'!K696)</f>
        <v/>
      </c>
      <c r="G2220" s="49">
        <f>IF('M4 Caffeine &amp; Energy'!AM696="","",'M4 Caffeine &amp; Energy'!AM696)</f>
        <v/>
      </c>
      <c r="H2220" s="50">
        <f>IF('M4 Caffeine &amp; Energy'!N696="","",'M4 Caffeine &amp; Energy'!N696)</f>
        <v/>
      </c>
      <c r="I2220" s="34">
        <f>IF('M4 Caffeine &amp; Energy'!AJ696="","",'M4 Caffeine &amp; Energy'!AJ696)</f>
        <v/>
      </c>
      <c r="J2220" s="34" t="inlineStr">
        <is>
          <t>Capture live promo to assess.</t>
        </is>
      </c>
    </row>
    <row r="2221" ht="28" customHeight="1">
      <c r="A2221" s="34" t="inlineStr">
        <is>
          <t>Honest Tea</t>
        </is>
      </c>
      <c r="B2221" s="34" t="inlineStr">
        <is>
          <t>Honest Tea Organic | Peach | 24 pack 473mL</t>
        </is>
      </c>
      <c r="C2221" s="34" t="inlineStr">
        <is>
          <t>4) Caffeine &amp; energy beverage</t>
        </is>
      </c>
      <c r="D2221" s="49">
        <f>IF('M4 Caffeine &amp; Energy'!F697="","",'M4 Caffeine &amp; Energy'!F697)</f>
        <v/>
      </c>
      <c r="E2221" s="52">
        <f>IF('M4 Caffeine &amp; Energy'!J697="","",'M4 Caffeine &amp; Energy'!J697)</f>
        <v/>
      </c>
      <c r="F2221" s="50">
        <f>IF('M4 Caffeine &amp; Energy'!K697="","",'M4 Caffeine &amp; Energy'!K697)</f>
        <v/>
      </c>
      <c r="G2221" s="49">
        <f>IF('M4 Caffeine &amp; Energy'!AM697="","",'M4 Caffeine &amp; Energy'!AM697)</f>
        <v/>
      </c>
      <c r="H2221" s="50">
        <f>IF('M4 Caffeine &amp; Energy'!N697="","",'M4 Caffeine &amp; Energy'!N697)</f>
        <v/>
      </c>
      <c r="I2221" s="34">
        <f>IF('M4 Caffeine &amp; Energy'!AJ697="","",'M4 Caffeine &amp; Energy'!AJ697)</f>
        <v/>
      </c>
      <c r="J2221" s="34" t="inlineStr">
        <is>
          <t>Capture live promo to assess.</t>
        </is>
      </c>
    </row>
    <row r="2222" ht="28" customHeight="1">
      <c r="A2222" s="34" t="inlineStr">
        <is>
          <t>Honest Tea</t>
        </is>
      </c>
      <c r="B2222" s="34" t="inlineStr">
        <is>
          <t>Honest Tea Organic | Half &amp; Half | single 473mL</t>
        </is>
      </c>
      <c r="C2222" s="34" t="inlineStr">
        <is>
          <t>4) Caffeine &amp; energy beverage</t>
        </is>
      </c>
      <c r="D2222" s="49">
        <f>IF('M4 Caffeine &amp; Energy'!F698="","",'M4 Caffeine &amp; Energy'!F698)</f>
        <v/>
      </c>
      <c r="E2222" s="52">
        <f>IF('M4 Caffeine &amp; Energy'!J698="","",'M4 Caffeine &amp; Energy'!J698)</f>
        <v/>
      </c>
      <c r="F2222" s="50">
        <f>IF('M4 Caffeine &amp; Energy'!K698="","",'M4 Caffeine &amp; Energy'!K698)</f>
        <v/>
      </c>
      <c r="G2222" s="49">
        <f>IF('M4 Caffeine &amp; Energy'!AM698="","",'M4 Caffeine &amp; Energy'!AM698)</f>
        <v/>
      </c>
      <c r="H2222" s="50">
        <f>IF('M4 Caffeine &amp; Energy'!N698="","",'M4 Caffeine &amp; Energy'!N698)</f>
        <v/>
      </c>
      <c r="I2222" s="34">
        <f>IF('M4 Caffeine &amp; Energy'!AJ698="","",'M4 Caffeine &amp; Energy'!AJ698)</f>
        <v/>
      </c>
      <c r="J2222" s="34" t="inlineStr">
        <is>
          <t>Capture live promo to assess.</t>
        </is>
      </c>
    </row>
    <row r="2223" ht="28" customHeight="1">
      <c r="A2223" s="34" t="inlineStr">
        <is>
          <t>Honest Tea</t>
        </is>
      </c>
      <c r="B2223" s="34" t="inlineStr">
        <is>
          <t>Honest Tea Organic | Half &amp; Half | 8 pack 473mL</t>
        </is>
      </c>
      <c r="C2223" s="34" t="inlineStr">
        <is>
          <t>4) Caffeine &amp; energy beverage</t>
        </is>
      </c>
      <c r="D2223" s="49">
        <f>IF('M4 Caffeine &amp; Energy'!F699="","",'M4 Caffeine &amp; Energy'!F699)</f>
        <v/>
      </c>
      <c r="E2223" s="52">
        <f>IF('M4 Caffeine &amp; Energy'!J699="","",'M4 Caffeine &amp; Energy'!J699)</f>
        <v/>
      </c>
      <c r="F2223" s="50">
        <f>IF('M4 Caffeine &amp; Energy'!K699="","",'M4 Caffeine &amp; Energy'!K699)</f>
        <v/>
      </c>
      <c r="G2223" s="49">
        <f>IF('M4 Caffeine &amp; Energy'!AM699="","",'M4 Caffeine &amp; Energy'!AM699)</f>
        <v/>
      </c>
      <c r="H2223" s="50">
        <f>IF('M4 Caffeine &amp; Energy'!N699="","",'M4 Caffeine &amp; Energy'!N699)</f>
        <v/>
      </c>
      <c r="I2223" s="34">
        <f>IF('M4 Caffeine &amp; Energy'!AJ699="","",'M4 Caffeine &amp; Energy'!AJ699)</f>
        <v/>
      </c>
      <c r="J2223" s="34" t="inlineStr">
        <is>
          <t>Capture live promo to assess.</t>
        </is>
      </c>
    </row>
    <row r="2224" ht="28" customHeight="1">
      <c r="A2224" s="34" t="inlineStr">
        <is>
          <t>Honest Tea</t>
        </is>
      </c>
      <c r="B2224" s="34" t="inlineStr">
        <is>
          <t>Honest Tea Organic | Half &amp; Half | 12 pack 473mL</t>
        </is>
      </c>
      <c r="C2224" s="34" t="inlineStr">
        <is>
          <t>4) Caffeine &amp; energy beverage</t>
        </is>
      </c>
      <c r="D2224" s="49">
        <f>IF('M4 Caffeine &amp; Energy'!F700="","",'M4 Caffeine &amp; Energy'!F700)</f>
        <v/>
      </c>
      <c r="E2224" s="52">
        <f>IF('M4 Caffeine &amp; Energy'!J700="","",'M4 Caffeine &amp; Energy'!J700)</f>
        <v/>
      </c>
      <c r="F2224" s="50">
        <f>IF('M4 Caffeine &amp; Energy'!K700="","",'M4 Caffeine &amp; Energy'!K700)</f>
        <v/>
      </c>
      <c r="G2224" s="49">
        <f>IF('M4 Caffeine &amp; Energy'!AM700="","",'M4 Caffeine &amp; Energy'!AM700)</f>
        <v/>
      </c>
      <c r="H2224" s="50">
        <f>IF('M4 Caffeine &amp; Energy'!N700="","",'M4 Caffeine &amp; Energy'!N700)</f>
        <v/>
      </c>
      <c r="I2224" s="34">
        <f>IF('M4 Caffeine &amp; Energy'!AJ700="","",'M4 Caffeine &amp; Energy'!AJ700)</f>
        <v/>
      </c>
      <c r="J2224" s="34" t="inlineStr">
        <is>
          <t>Capture live promo to assess.</t>
        </is>
      </c>
    </row>
    <row r="2225" ht="28" customHeight="1">
      <c r="A2225" s="34" t="inlineStr">
        <is>
          <t>Honest Tea</t>
        </is>
      </c>
      <c r="B2225" s="34" t="inlineStr">
        <is>
          <t>Honest Tea Organic | Half &amp; Half | 18 pack 473mL</t>
        </is>
      </c>
      <c r="C2225" s="34" t="inlineStr">
        <is>
          <t>4) Caffeine &amp; energy beverage</t>
        </is>
      </c>
      <c r="D2225" s="49">
        <f>IF('M4 Caffeine &amp; Energy'!F701="","",'M4 Caffeine &amp; Energy'!F701)</f>
        <v/>
      </c>
      <c r="E2225" s="52">
        <f>IF('M4 Caffeine &amp; Energy'!J701="","",'M4 Caffeine &amp; Energy'!J701)</f>
        <v/>
      </c>
      <c r="F2225" s="50">
        <f>IF('M4 Caffeine &amp; Energy'!K701="","",'M4 Caffeine &amp; Energy'!K701)</f>
        <v/>
      </c>
      <c r="G2225" s="49">
        <f>IF('M4 Caffeine &amp; Energy'!AM701="","",'M4 Caffeine &amp; Energy'!AM701)</f>
        <v/>
      </c>
      <c r="H2225" s="50">
        <f>IF('M4 Caffeine &amp; Energy'!N701="","",'M4 Caffeine &amp; Energy'!N701)</f>
        <v/>
      </c>
      <c r="I2225" s="34">
        <f>IF('M4 Caffeine &amp; Energy'!AJ701="","",'M4 Caffeine &amp; Energy'!AJ701)</f>
        <v/>
      </c>
      <c r="J2225" s="34" t="inlineStr">
        <is>
          <t>Capture live promo to assess.</t>
        </is>
      </c>
    </row>
    <row r="2226" ht="28" customHeight="1">
      <c r="A2226" s="34" t="inlineStr">
        <is>
          <t>Honest Tea</t>
        </is>
      </c>
      <c r="B2226" s="34" t="inlineStr">
        <is>
          <t>Honest Tea Organic | Half &amp; Half | 24 pack 473mL</t>
        </is>
      </c>
      <c r="C2226" s="34" t="inlineStr">
        <is>
          <t>4) Caffeine &amp; energy beverage</t>
        </is>
      </c>
      <c r="D2226" s="49">
        <f>IF('M4 Caffeine &amp; Energy'!F702="","",'M4 Caffeine &amp; Energy'!F702)</f>
        <v/>
      </c>
      <c r="E2226" s="52">
        <f>IF('M4 Caffeine &amp; Energy'!J702="","",'M4 Caffeine &amp; Energy'!J702)</f>
        <v/>
      </c>
      <c r="F2226" s="50">
        <f>IF('M4 Caffeine &amp; Energy'!K702="","",'M4 Caffeine &amp; Energy'!K702)</f>
        <v/>
      </c>
      <c r="G2226" s="49">
        <f>IF('M4 Caffeine &amp; Energy'!AM702="","",'M4 Caffeine &amp; Energy'!AM702)</f>
        <v/>
      </c>
      <c r="H2226" s="50">
        <f>IF('M4 Caffeine &amp; Energy'!N702="","",'M4 Caffeine &amp; Energy'!N702)</f>
        <v/>
      </c>
      <c r="I2226" s="34">
        <f>IF('M4 Caffeine &amp; Energy'!AJ702="","",'M4 Caffeine &amp; Energy'!AJ702)</f>
        <v/>
      </c>
      <c r="J2226" s="34" t="inlineStr">
        <is>
          <t>Capture live promo to assess.</t>
        </is>
      </c>
    </row>
    <row r="2227" ht="28" customHeight="1">
      <c r="A2227" s="34" t="inlineStr">
        <is>
          <t>Honest Tea</t>
        </is>
      </c>
      <c r="B2227" s="34" t="inlineStr">
        <is>
          <t>Honest Tea Organic | Lemon | single 473mL</t>
        </is>
      </c>
      <c r="C2227" s="34" t="inlineStr">
        <is>
          <t>4) Caffeine &amp; energy beverage</t>
        </is>
      </c>
      <c r="D2227" s="49">
        <f>IF('M4 Caffeine &amp; Energy'!F703="","",'M4 Caffeine &amp; Energy'!F703)</f>
        <v/>
      </c>
      <c r="E2227" s="52">
        <f>IF('M4 Caffeine &amp; Energy'!J703="","",'M4 Caffeine &amp; Energy'!J703)</f>
        <v/>
      </c>
      <c r="F2227" s="50">
        <f>IF('M4 Caffeine &amp; Energy'!K703="","",'M4 Caffeine &amp; Energy'!K703)</f>
        <v/>
      </c>
      <c r="G2227" s="49">
        <f>IF('M4 Caffeine &amp; Energy'!AM703="","",'M4 Caffeine &amp; Energy'!AM703)</f>
        <v/>
      </c>
      <c r="H2227" s="50">
        <f>IF('M4 Caffeine &amp; Energy'!N703="","",'M4 Caffeine &amp; Energy'!N703)</f>
        <v/>
      </c>
      <c r="I2227" s="34">
        <f>IF('M4 Caffeine &amp; Energy'!AJ703="","",'M4 Caffeine &amp; Energy'!AJ703)</f>
        <v/>
      </c>
      <c r="J2227" s="34" t="inlineStr">
        <is>
          <t>Capture live promo to assess.</t>
        </is>
      </c>
    </row>
    <row r="2228" ht="28" customHeight="1">
      <c r="A2228" s="34" t="inlineStr">
        <is>
          <t>Honest Tea</t>
        </is>
      </c>
      <c r="B2228" s="34" t="inlineStr">
        <is>
          <t>Honest Tea Organic | Lemon | 8 pack 473mL</t>
        </is>
      </c>
      <c r="C2228" s="34" t="inlineStr">
        <is>
          <t>4) Caffeine &amp; energy beverage</t>
        </is>
      </c>
      <c r="D2228" s="49">
        <f>IF('M4 Caffeine &amp; Energy'!F704="","",'M4 Caffeine &amp; Energy'!F704)</f>
        <v/>
      </c>
      <c r="E2228" s="52">
        <f>IF('M4 Caffeine &amp; Energy'!J704="","",'M4 Caffeine &amp; Energy'!J704)</f>
        <v/>
      </c>
      <c r="F2228" s="50">
        <f>IF('M4 Caffeine &amp; Energy'!K704="","",'M4 Caffeine &amp; Energy'!K704)</f>
        <v/>
      </c>
      <c r="G2228" s="49">
        <f>IF('M4 Caffeine &amp; Energy'!AM704="","",'M4 Caffeine &amp; Energy'!AM704)</f>
        <v/>
      </c>
      <c r="H2228" s="50">
        <f>IF('M4 Caffeine &amp; Energy'!N704="","",'M4 Caffeine &amp; Energy'!N704)</f>
        <v/>
      </c>
      <c r="I2228" s="34">
        <f>IF('M4 Caffeine &amp; Energy'!AJ704="","",'M4 Caffeine &amp; Energy'!AJ704)</f>
        <v/>
      </c>
      <c r="J2228" s="34" t="inlineStr">
        <is>
          <t>Capture live promo to assess.</t>
        </is>
      </c>
    </row>
    <row r="2229" ht="28" customHeight="1">
      <c r="A2229" s="34" t="inlineStr">
        <is>
          <t>Honest Tea</t>
        </is>
      </c>
      <c r="B2229" s="34" t="inlineStr">
        <is>
          <t>Honest Tea Organic | Lemon | 12 pack 473mL</t>
        </is>
      </c>
      <c r="C2229" s="34" t="inlineStr">
        <is>
          <t>4) Caffeine &amp; energy beverage</t>
        </is>
      </c>
      <c r="D2229" s="49">
        <f>IF('M4 Caffeine &amp; Energy'!F705="","",'M4 Caffeine &amp; Energy'!F705)</f>
        <v/>
      </c>
      <c r="E2229" s="52">
        <f>IF('M4 Caffeine &amp; Energy'!J705="","",'M4 Caffeine &amp; Energy'!J705)</f>
        <v/>
      </c>
      <c r="F2229" s="50">
        <f>IF('M4 Caffeine &amp; Energy'!K705="","",'M4 Caffeine &amp; Energy'!K705)</f>
        <v/>
      </c>
      <c r="G2229" s="49">
        <f>IF('M4 Caffeine &amp; Energy'!AM705="","",'M4 Caffeine &amp; Energy'!AM705)</f>
        <v/>
      </c>
      <c r="H2229" s="50">
        <f>IF('M4 Caffeine &amp; Energy'!N705="","",'M4 Caffeine &amp; Energy'!N705)</f>
        <v/>
      </c>
      <c r="I2229" s="34">
        <f>IF('M4 Caffeine &amp; Energy'!AJ705="","",'M4 Caffeine &amp; Energy'!AJ705)</f>
        <v/>
      </c>
      <c r="J2229" s="34" t="inlineStr">
        <is>
          <t>Capture live promo to assess.</t>
        </is>
      </c>
    </row>
    <row r="2230" ht="28" customHeight="1">
      <c r="A2230" s="34" t="inlineStr">
        <is>
          <t>Honest Tea</t>
        </is>
      </c>
      <c r="B2230" s="34" t="inlineStr">
        <is>
          <t>Honest Tea Organic | Lemon | 18 pack 473mL</t>
        </is>
      </c>
      <c r="C2230" s="34" t="inlineStr">
        <is>
          <t>4) Caffeine &amp; energy beverage</t>
        </is>
      </c>
      <c r="D2230" s="49">
        <f>IF('M4 Caffeine &amp; Energy'!F706="","",'M4 Caffeine &amp; Energy'!F706)</f>
        <v/>
      </c>
      <c r="E2230" s="52">
        <f>IF('M4 Caffeine &amp; Energy'!J706="","",'M4 Caffeine &amp; Energy'!J706)</f>
        <v/>
      </c>
      <c r="F2230" s="50">
        <f>IF('M4 Caffeine &amp; Energy'!K706="","",'M4 Caffeine &amp; Energy'!K706)</f>
        <v/>
      </c>
      <c r="G2230" s="49">
        <f>IF('M4 Caffeine &amp; Energy'!AM706="","",'M4 Caffeine &amp; Energy'!AM706)</f>
        <v/>
      </c>
      <c r="H2230" s="50">
        <f>IF('M4 Caffeine &amp; Energy'!N706="","",'M4 Caffeine &amp; Energy'!N706)</f>
        <v/>
      </c>
      <c r="I2230" s="34">
        <f>IF('M4 Caffeine &amp; Energy'!AJ706="","",'M4 Caffeine &amp; Energy'!AJ706)</f>
        <v/>
      </c>
      <c r="J2230" s="34" t="inlineStr">
        <is>
          <t>Capture live promo to assess.</t>
        </is>
      </c>
    </row>
    <row r="2231" ht="28" customHeight="1">
      <c r="A2231" s="34" t="inlineStr">
        <is>
          <t>Honest Tea</t>
        </is>
      </c>
      <c r="B2231" s="34" t="inlineStr">
        <is>
          <t>Honest Tea Organic | Lemon | 24 pack 473mL</t>
        </is>
      </c>
      <c r="C2231" s="34" t="inlineStr">
        <is>
          <t>4) Caffeine &amp; energy beverage</t>
        </is>
      </c>
      <c r="D2231" s="49">
        <f>IF('M4 Caffeine &amp; Energy'!F707="","",'M4 Caffeine &amp; Energy'!F707)</f>
        <v/>
      </c>
      <c r="E2231" s="52">
        <f>IF('M4 Caffeine &amp; Energy'!J707="","",'M4 Caffeine &amp; Energy'!J707)</f>
        <v/>
      </c>
      <c r="F2231" s="50">
        <f>IF('M4 Caffeine &amp; Energy'!K707="","",'M4 Caffeine &amp; Energy'!K707)</f>
        <v/>
      </c>
      <c r="G2231" s="49">
        <f>IF('M4 Caffeine &amp; Energy'!AM707="","",'M4 Caffeine &amp; Energy'!AM707)</f>
        <v/>
      </c>
      <c r="H2231" s="50">
        <f>IF('M4 Caffeine &amp; Energy'!N707="","",'M4 Caffeine &amp; Energy'!N707)</f>
        <v/>
      </c>
      <c r="I2231" s="34">
        <f>IF('M4 Caffeine &amp; Energy'!AJ707="","",'M4 Caffeine &amp; Energy'!AJ707)</f>
        <v/>
      </c>
      <c r="J2231" s="34" t="inlineStr">
        <is>
          <t>Capture live promo to assess.</t>
        </is>
      </c>
    </row>
    <row r="2232" ht="28" customHeight="1">
      <c r="A2232" s="34" t="inlineStr">
        <is>
          <t>Honest Tea</t>
        </is>
      </c>
      <c r="B2232" s="34" t="inlineStr">
        <is>
          <t>Honest Tea Organic | Just Black | single 473mL</t>
        </is>
      </c>
      <c r="C2232" s="34" t="inlineStr">
        <is>
          <t>4) Caffeine &amp; energy beverage</t>
        </is>
      </c>
      <c r="D2232" s="49">
        <f>IF('M4 Caffeine &amp; Energy'!F708="","",'M4 Caffeine &amp; Energy'!F708)</f>
        <v/>
      </c>
      <c r="E2232" s="52">
        <f>IF('M4 Caffeine &amp; Energy'!J708="","",'M4 Caffeine &amp; Energy'!J708)</f>
        <v/>
      </c>
      <c r="F2232" s="50">
        <f>IF('M4 Caffeine &amp; Energy'!K708="","",'M4 Caffeine &amp; Energy'!K708)</f>
        <v/>
      </c>
      <c r="G2232" s="49">
        <f>IF('M4 Caffeine &amp; Energy'!AM708="","",'M4 Caffeine &amp; Energy'!AM708)</f>
        <v/>
      </c>
      <c r="H2232" s="50">
        <f>IF('M4 Caffeine &amp; Energy'!N708="","",'M4 Caffeine &amp; Energy'!N708)</f>
        <v/>
      </c>
      <c r="I2232" s="34">
        <f>IF('M4 Caffeine &amp; Energy'!AJ708="","",'M4 Caffeine &amp; Energy'!AJ708)</f>
        <v/>
      </c>
      <c r="J2232" s="34" t="inlineStr">
        <is>
          <t>Capture live promo to assess.</t>
        </is>
      </c>
    </row>
    <row r="2233" ht="28" customHeight="1">
      <c r="A2233" s="34" t="inlineStr">
        <is>
          <t>Honest Tea</t>
        </is>
      </c>
      <c r="B2233" s="34" t="inlineStr">
        <is>
          <t>Honest Tea Organic | Just Black | 8 pack 473mL</t>
        </is>
      </c>
      <c r="C2233" s="34" t="inlineStr">
        <is>
          <t>4) Caffeine &amp; energy beverage</t>
        </is>
      </c>
      <c r="D2233" s="49">
        <f>IF('M4 Caffeine &amp; Energy'!F709="","",'M4 Caffeine &amp; Energy'!F709)</f>
        <v/>
      </c>
      <c r="E2233" s="52">
        <f>IF('M4 Caffeine &amp; Energy'!J709="","",'M4 Caffeine &amp; Energy'!J709)</f>
        <v/>
      </c>
      <c r="F2233" s="50">
        <f>IF('M4 Caffeine &amp; Energy'!K709="","",'M4 Caffeine &amp; Energy'!K709)</f>
        <v/>
      </c>
      <c r="G2233" s="49">
        <f>IF('M4 Caffeine &amp; Energy'!AM709="","",'M4 Caffeine &amp; Energy'!AM709)</f>
        <v/>
      </c>
      <c r="H2233" s="50">
        <f>IF('M4 Caffeine &amp; Energy'!N709="","",'M4 Caffeine &amp; Energy'!N709)</f>
        <v/>
      </c>
      <c r="I2233" s="34">
        <f>IF('M4 Caffeine &amp; Energy'!AJ709="","",'M4 Caffeine &amp; Energy'!AJ709)</f>
        <v/>
      </c>
      <c r="J2233" s="34" t="inlineStr">
        <is>
          <t>Capture live promo to assess.</t>
        </is>
      </c>
    </row>
    <row r="2234" ht="28" customHeight="1">
      <c r="A2234" s="34" t="inlineStr">
        <is>
          <t>Honest Tea</t>
        </is>
      </c>
      <c r="B2234" s="34" t="inlineStr">
        <is>
          <t>Honest Tea Organic | Just Black | 12 pack 473mL</t>
        </is>
      </c>
      <c r="C2234" s="34" t="inlineStr">
        <is>
          <t>4) Caffeine &amp; energy beverage</t>
        </is>
      </c>
      <c r="D2234" s="49">
        <f>IF('M4 Caffeine &amp; Energy'!F710="","",'M4 Caffeine &amp; Energy'!F710)</f>
        <v/>
      </c>
      <c r="E2234" s="52">
        <f>IF('M4 Caffeine &amp; Energy'!J710="","",'M4 Caffeine &amp; Energy'!J710)</f>
        <v/>
      </c>
      <c r="F2234" s="50">
        <f>IF('M4 Caffeine &amp; Energy'!K710="","",'M4 Caffeine &amp; Energy'!K710)</f>
        <v/>
      </c>
      <c r="G2234" s="49">
        <f>IF('M4 Caffeine &amp; Energy'!AM710="","",'M4 Caffeine &amp; Energy'!AM710)</f>
        <v/>
      </c>
      <c r="H2234" s="50">
        <f>IF('M4 Caffeine &amp; Energy'!N710="","",'M4 Caffeine &amp; Energy'!N710)</f>
        <v/>
      </c>
      <c r="I2234" s="34">
        <f>IF('M4 Caffeine &amp; Energy'!AJ710="","",'M4 Caffeine &amp; Energy'!AJ710)</f>
        <v/>
      </c>
      <c r="J2234" s="34" t="inlineStr">
        <is>
          <t>Capture live promo to assess.</t>
        </is>
      </c>
    </row>
    <row r="2235" ht="28" customHeight="1">
      <c r="A2235" s="34" t="inlineStr">
        <is>
          <t>Honest Tea</t>
        </is>
      </c>
      <c r="B2235" s="34" t="inlineStr">
        <is>
          <t>Honest Tea Organic | Just Black | 18 pack 473mL</t>
        </is>
      </c>
      <c r="C2235" s="34" t="inlineStr">
        <is>
          <t>4) Caffeine &amp; energy beverage</t>
        </is>
      </c>
      <c r="D2235" s="49">
        <f>IF('M4 Caffeine &amp; Energy'!F711="","",'M4 Caffeine &amp; Energy'!F711)</f>
        <v/>
      </c>
      <c r="E2235" s="52">
        <f>IF('M4 Caffeine &amp; Energy'!J711="","",'M4 Caffeine &amp; Energy'!J711)</f>
        <v/>
      </c>
      <c r="F2235" s="50">
        <f>IF('M4 Caffeine &amp; Energy'!K711="","",'M4 Caffeine &amp; Energy'!K711)</f>
        <v/>
      </c>
      <c r="G2235" s="49">
        <f>IF('M4 Caffeine &amp; Energy'!AM711="","",'M4 Caffeine &amp; Energy'!AM711)</f>
        <v/>
      </c>
      <c r="H2235" s="50">
        <f>IF('M4 Caffeine &amp; Energy'!N711="","",'M4 Caffeine &amp; Energy'!N711)</f>
        <v/>
      </c>
      <c r="I2235" s="34">
        <f>IF('M4 Caffeine &amp; Energy'!AJ711="","",'M4 Caffeine &amp; Energy'!AJ711)</f>
        <v/>
      </c>
      <c r="J2235" s="34" t="inlineStr">
        <is>
          <t>Capture live promo to assess.</t>
        </is>
      </c>
    </row>
    <row r="2236" ht="28" customHeight="1">
      <c r="A2236" s="34" t="inlineStr">
        <is>
          <t>Honest Tea</t>
        </is>
      </c>
      <c r="B2236" s="34" t="inlineStr">
        <is>
          <t>Honest Tea Organic | Just Black | 24 pack 473mL</t>
        </is>
      </c>
      <c r="C2236" s="34" t="inlineStr">
        <is>
          <t>4) Caffeine &amp; energy beverage</t>
        </is>
      </c>
      <c r="D2236" s="49">
        <f>IF('M4 Caffeine &amp; Energy'!F712="","",'M4 Caffeine &amp; Energy'!F712)</f>
        <v/>
      </c>
      <c r="E2236" s="52">
        <f>IF('M4 Caffeine &amp; Energy'!J712="","",'M4 Caffeine &amp; Energy'!J712)</f>
        <v/>
      </c>
      <c r="F2236" s="50">
        <f>IF('M4 Caffeine &amp; Energy'!K712="","",'M4 Caffeine &amp; Energy'!K712)</f>
        <v/>
      </c>
      <c r="G2236" s="49">
        <f>IF('M4 Caffeine &amp; Energy'!AM712="","",'M4 Caffeine &amp; Energy'!AM712)</f>
        <v/>
      </c>
      <c r="H2236" s="50">
        <f>IF('M4 Caffeine &amp; Energy'!N712="","",'M4 Caffeine &amp; Energy'!N712)</f>
        <v/>
      </c>
      <c r="I2236" s="34">
        <f>IF('M4 Caffeine &amp; Energy'!AJ712="","",'M4 Caffeine &amp; Energy'!AJ712)</f>
        <v/>
      </c>
      <c r="J2236" s="34" t="inlineStr">
        <is>
          <t>Capture live promo to assess.</t>
        </is>
      </c>
    </row>
    <row r="2237" ht="28" customHeight="1">
      <c r="A2237" s="34" t="inlineStr">
        <is>
          <t>STOK</t>
        </is>
      </c>
      <c r="B2237" s="34" t="inlineStr">
        <is>
          <t>STOK Cold Brew Coffee | Not Too Sweet Black | single 405mL</t>
        </is>
      </c>
      <c r="C2237" s="34" t="inlineStr">
        <is>
          <t>4) Caffeine &amp; energy beverage</t>
        </is>
      </c>
      <c r="D2237" s="49">
        <f>IF('M4 Caffeine &amp; Energy'!F713="","",'M4 Caffeine &amp; Energy'!F713)</f>
        <v/>
      </c>
      <c r="E2237" s="52">
        <f>IF('M4 Caffeine &amp; Energy'!J713="","",'M4 Caffeine &amp; Energy'!J713)</f>
        <v/>
      </c>
      <c r="F2237" s="50">
        <f>IF('M4 Caffeine &amp; Energy'!K713="","",'M4 Caffeine &amp; Energy'!K713)</f>
        <v/>
      </c>
      <c r="G2237" s="49">
        <f>IF('M4 Caffeine &amp; Energy'!AM713="","",'M4 Caffeine &amp; Energy'!AM713)</f>
        <v/>
      </c>
      <c r="H2237" s="50">
        <f>IF('M4 Caffeine &amp; Energy'!N713="","",'M4 Caffeine &amp; Energy'!N713)</f>
        <v/>
      </c>
      <c r="I2237" s="34">
        <f>IF('M4 Caffeine &amp; Energy'!AJ713="","",'M4 Caffeine &amp; Energy'!AJ713)</f>
        <v/>
      </c>
      <c r="J2237" s="34" t="inlineStr">
        <is>
          <t>Capture live promo to assess.</t>
        </is>
      </c>
    </row>
    <row r="2238" ht="28" customHeight="1">
      <c r="A2238" s="34" t="inlineStr">
        <is>
          <t>STOK</t>
        </is>
      </c>
      <c r="B2238" s="34" t="inlineStr">
        <is>
          <t>STOK Cold Brew Coffee | Not Too Sweet Black | 8 pack 405mL</t>
        </is>
      </c>
      <c r="C2238" s="34" t="inlineStr">
        <is>
          <t>4) Caffeine &amp; energy beverage</t>
        </is>
      </c>
      <c r="D2238" s="49">
        <f>IF('M4 Caffeine &amp; Energy'!F714="","",'M4 Caffeine &amp; Energy'!F714)</f>
        <v/>
      </c>
      <c r="E2238" s="52">
        <f>IF('M4 Caffeine &amp; Energy'!J714="","",'M4 Caffeine &amp; Energy'!J714)</f>
        <v/>
      </c>
      <c r="F2238" s="50">
        <f>IF('M4 Caffeine &amp; Energy'!K714="","",'M4 Caffeine &amp; Energy'!K714)</f>
        <v/>
      </c>
      <c r="G2238" s="49">
        <f>IF('M4 Caffeine &amp; Energy'!AM714="","",'M4 Caffeine &amp; Energy'!AM714)</f>
        <v/>
      </c>
      <c r="H2238" s="50">
        <f>IF('M4 Caffeine &amp; Energy'!N714="","",'M4 Caffeine &amp; Energy'!N714)</f>
        <v/>
      </c>
      <c r="I2238" s="34">
        <f>IF('M4 Caffeine &amp; Energy'!AJ714="","",'M4 Caffeine &amp; Energy'!AJ714)</f>
        <v/>
      </c>
      <c r="J2238" s="34" t="inlineStr">
        <is>
          <t>Capture live promo to assess.</t>
        </is>
      </c>
    </row>
    <row r="2239" ht="28" customHeight="1">
      <c r="A2239" s="34" t="inlineStr">
        <is>
          <t>STOK</t>
        </is>
      </c>
      <c r="B2239" s="34" t="inlineStr">
        <is>
          <t>STOK Cold Brew Coffee | Not Too Sweet Black | 12 pack 405mL</t>
        </is>
      </c>
      <c r="C2239" s="34" t="inlineStr">
        <is>
          <t>4) Caffeine &amp; energy beverage</t>
        </is>
      </c>
      <c r="D2239" s="49">
        <f>IF('M4 Caffeine &amp; Energy'!F715="","",'M4 Caffeine &amp; Energy'!F715)</f>
        <v/>
      </c>
      <c r="E2239" s="52">
        <f>IF('M4 Caffeine &amp; Energy'!J715="","",'M4 Caffeine &amp; Energy'!J715)</f>
        <v/>
      </c>
      <c r="F2239" s="50">
        <f>IF('M4 Caffeine &amp; Energy'!K715="","",'M4 Caffeine &amp; Energy'!K715)</f>
        <v/>
      </c>
      <c r="G2239" s="49">
        <f>IF('M4 Caffeine &amp; Energy'!AM715="","",'M4 Caffeine &amp; Energy'!AM715)</f>
        <v/>
      </c>
      <c r="H2239" s="50">
        <f>IF('M4 Caffeine &amp; Energy'!N715="","",'M4 Caffeine &amp; Energy'!N715)</f>
        <v/>
      </c>
      <c r="I2239" s="34">
        <f>IF('M4 Caffeine &amp; Energy'!AJ715="","",'M4 Caffeine &amp; Energy'!AJ715)</f>
        <v/>
      </c>
      <c r="J2239" s="34" t="inlineStr">
        <is>
          <t>Capture live promo to assess.</t>
        </is>
      </c>
    </row>
    <row r="2240" ht="28" customHeight="1">
      <c r="A2240" s="34" t="inlineStr">
        <is>
          <t>STOK</t>
        </is>
      </c>
      <c r="B2240" s="34" t="inlineStr">
        <is>
          <t>STOK Cold Brew Coffee | Not Too Sweet Black | 18 pack 405mL</t>
        </is>
      </c>
      <c r="C2240" s="34" t="inlineStr">
        <is>
          <t>4) Caffeine &amp; energy beverage</t>
        </is>
      </c>
      <c r="D2240" s="49">
        <f>IF('M4 Caffeine &amp; Energy'!F716="","",'M4 Caffeine &amp; Energy'!F716)</f>
        <v/>
      </c>
      <c r="E2240" s="52">
        <f>IF('M4 Caffeine &amp; Energy'!J716="","",'M4 Caffeine &amp; Energy'!J716)</f>
        <v/>
      </c>
      <c r="F2240" s="50">
        <f>IF('M4 Caffeine &amp; Energy'!K716="","",'M4 Caffeine &amp; Energy'!K716)</f>
        <v/>
      </c>
      <c r="G2240" s="49">
        <f>IF('M4 Caffeine &amp; Energy'!AM716="","",'M4 Caffeine &amp; Energy'!AM716)</f>
        <v/>
      </c>
      <c r="H2240" s="50">
        <f>IF('M4 Caffeine &amp; Energy'!N716="","",'M4 Caffeine &amp; Energy'!N716)</f>
        <v/>
      </c>
      <c r="I2240" s="34">
        <f>IF('M4 Caffeine &amp; Energy'!AJ716="","",'M4 Caffeine &amp; Energy'!AJ716)</f>
        <v/>
      </c>
      <c r="J2240" s="34" t="inlineStr">
        <is>
          <t>Capture live promo to assess.</t>
        </is>
      </c>
    </row>
    <row r="2241" ht="28" customHeight="1">
      <c r="A2241" s="34" t="inlineStr">
        <is>
          <t>STOK</t>
        </is>
      </c>
      <c r="B2241" s="34" t="inlineStr">
        <is>
          <t>STOK Cold Brew Coffee | Not Too Sweet Black | 24 pack 405mL</t>
        </is>
      </c>
      <c r="C2241" s="34" t="inlineStr">
        <is>
          <t>4) Caffeine &amp; energy beverage</t>
        </is>
      </c>
      <c r="D2241" s="49">
        <f>IF('M4 Caffeine &amp; Energy'!F717="","",'M4 Caffeine &amp; Energy'!F717)</f>
        <v/>
      </c>
      <c r="E2241" s="52">
        <f>IF('M4 Caffeine &amp; Energy'!J717="","",'M4 Caffeine &amp; Energy'!J717)</f>
        <v/>
      </c>
      <c r="F2241" s="50">
        <f>IF('M4 Caffeine &amp; Energy'!K717="","",'M4 Caffeine &amp; Energy'!K717)</f>
        <v/>
      </c>
      <c r="G2241" s="49">
        <f>IF('M4 Caffeine &amp; Energy'!AM717="","",'M4 Caffeine &amp; Energy'!AM717)</f>
        <v/>
      </c>
      <c r="H2241" s="50">
        <f>IF('M4 Caffeine &amp; Energy'!N717="","",'M4 Caffeine &amp; Energy'!N717)</f>
        <v/>
      </c>
      <c r="I2241" s="34">
        <f>IF('M4 Caffeine &amp; Energy'!AJ717="","",'M4 Caffeine &amp; Energy'!AJ717)</f>
        <v/>
      </c>
      <c r="J2241" s="34" t="inlineStr">
        <is>
          <t>Capture live promo to assess.</t>
        </is>
      </c>
    </row>
    <row r="2242" ht="28" customHeight="1">
      <c r="A2242" s="34" t="inlineStr">
        <is>
          <t>STOK</t>
        </is>
      </c>
      <c r="B2242" s="34" t="inlineStr">
        <is>
          <t>STOK Cold Brew Coffee | Un-Sweet Black | single 405mL</t>
        </is>
      </c>
      <c r="C2242" s="34" t="inlineStr">
        <is>
          <t>4) Caffeine &amp; energy beverage</t>
        </is>
      </c>
      <c r="D2242" s="49">
        <f>IF('M4 Caffeine &amp; Energy'!F718="","",'M4 Caffeine &amp; Energy'!F718)</f>
        <v/>
      </c>
      <c r="E2242" s="52">
        <f>IF('M4 Caffeine &amp; Energy'!J718="","",'M4 Caffeine &amp; Energy'!J718)</f>
        <v/>
      </c>
      <c r="F2242" s="50">
        <f>IF('M4 Caffeine &amp; Energy'!K718="","",'M4 Caffeine &amp; Energy'!K718)</f>
        <v/>
      </c>
      <c r="G2242" s="49">
        <f>IF('M4 Caffeine &amp; Energy'!AM718="","",'M4 Caffeine &amp; Energy'!AM718)</f>
        <v/>
      </c>
      <c r="H2242" s="50">
        <f>IF('M4 Caffeine &amp; Energy'!N718="","",'M4 Caffeine &amp; Energy'!N718)</f>
        <v/>
      </c>
      <c r="I2242" s="34">
        <f>IF('M4 Caffeine &amp; Energy'!AJ718="","",'M4 Caffeine &amp; Energy'!AJ718)</f>
        <v/>
      </c>
      <c r="J2242" s="34" t="inlineStr">
        <is>
          <t>Capture live promo to assess.</t>
        </is>
      </c>
    </row>
    <row r="2243" ht="28" customHeight="1">
      <c r="A2243" s="34" t="inlineStr">
        <is>
          <t>STOK</t>
        </is>
      </c>
      <c r="B2243" s="34" t="inlineStr">
        <is>
          <t>STOK Cold Brew Coffee | Un-Sweet Black | 8 pack 405mL</t>
        </is>
      </c>
      <c r="C2243" s="34" t="inlineStr">
        <is>
          <t>4) Caffeine &amp; energy beverage</t>
        </is>
      </c>
      <c r="D2243" s="49">
        <f>IF('M4 Caffeine &amp; Energy'!F719="","",'M4 Caffeine &amp; Energy'!F719)</f>
        <v/>
      </c>
      <c r="E2243" s="52">
        <f>IF('M4 Caffeine &amp; Energy'!J719="","",'M4 Caffeine &amp; Energy'!J719)</f>
        <v/>
      </c>
      <c r="F2243" s="50">
        <f>IF('M4 Caffeine &amp; Energy'!K719="","",'M4 Caffeine &amp; Energy'!K719)</f>
        <v/>
      </c>
      <c r="G2243" s="49">
        <f>IF('M4 Caffeine &amp; Energy'!AM719="","",'M4 Caffeine &amp; Energy'!AM719)</f>
        <v/>
      </c>
      <c r="H2243" s="50">
        <f>IF('M4 Caffeine &amp; Energy'!N719="","",'M4 Caffeine &amp; Energy'!N719)</f>
        <v/>
      </c>
      <c r="I2243" s="34">
        <f>IF('M4 Caffeine &amp; Energy'!AJ719="","",'M4 Caffeine &amp; Energy'!AJ719)</f>
        <v/>
      </c>
      <c r="J2243" s="34" t="inlineStr">
        <is>
          <t>Capture live promo to assess.</t>
        </is>
      </c>
    </row>
    <row r="2244" ht="28" customHeight="1">
      <c r="A2244" s="34" t="inlineStr">
        <is>
          <t>STOK</t>
        </is>
      </c>
      <c r="B2244" s="34" t="inlineStr">
        <is>
          <t>STOK Cold Brew Coffee | Un-Sweet Black | 12 pack 405mL</t>
        </is>
      </c>
      <c r="C2244" s="34" t="inlineStr">
        <is>
          <t>4) Caffeine &amp; energy beverage</t>
        </is>
      </c>
      <c r="D2244" s="49">
        <f>IF('M4 Caffeine &amp; Energy'!F720="","",'M4 Caffeine &amp; Energy'!F720)</f>
        <v/>
      </c>
      <c r="E2244" s="52">
        <f>IF('M4 Caffeine &amp; Energy'!J720="","",'M4 Caffeine &amp; Energy'!J720)</f>
        <v/>
      </c>
      <c r="F2244" s="50">
        <f>IF('M4 Caffeine &amp; Energy'!K720="","",'M4 Caffeine &amp; Energy'!K720)</f>
        <v/>
      </c>
      <c r="G2244" s="49">
        <f>IF('M4 Caffeine &amp; Energy'!AM720="","",'M4 Caffeine &amp; Energy'!AM720)</f>
        <v/>
      </c>
      <c r="H2244" s="50">
        <f>IF('M4 Caffeine &amp; Energy'!N720="","",'M4 Caffeine &amp; Energy'!N720)</f>
        <v/>
      </c>
      <c r="I2244" s="34">
        <f>IF('M4 Caffeine &amp; Energy'!AJ720="","",'M4 Caffeine &amp; Energy'!AJ720)</f>
        <v/>
      </c>
      <c r="J2244" s="34" t="inlineStr">
        <is>
          <t>Capture live promo to assess.</t>
        </is>
      </c>
    </row>
    <row r="2245" ht="28" customHeight="1">
      <c r="A2245" s="34" t="inlineStr">
        <is>
          <t>STOK</t>
        </is>
      </c>
      <c r="B2245" s="34" t="inlineStr">
        <is>
          <t>STOK Cold Brew Coffee | Un-Sweet Black | 18 pack 405mL</t>
        </is>
      </c>
      <c r="C2245" s="34" t="inlineStr">
        <is>
          <t>4) Caffeine &amp; energy beverage</t>
        </is>
      </c>
      <c r="D2245" s="49">
        <f>IF('M4 Caffeine &amp; Energy'!F721="","",'M4 Caffeine &amp; Energy'!F721)</f>
        <v/>
      </c>
      <c r="E2245" s="52">
        <f>IF('M4 Caffeine &amp; Energy'!J721="","",'M4 Caffeine &amp; Energy'!J721)</f>
        <v/>
      </c>
      <c r="F2245" s="50">
        <f>IF('M4 Caffeine &amp; Energy'!K721="","",'M4 Caffeine &amp; Energy'!K721)</f>
        <v/>
      </c>
      <c r="G2245" s="49">
        <f>IF('M4 Caffeine &amp; Energy'!AM721="","",'M4 Caffeine &amp; Energy'!AM721)</f>
        <v/>
      </c>
      <c r="H2245" s="50">
        <f>IF('M4 Caffeine &amp; Energy'!N721="","",'M4 Caffeine &amp; Energy'!N721)</f>
        <v/>
      </c>
      <c r="I2245" s="34">
        <f>IF('M4 Caffeine &amp; Energy'!AJ721="","",'M4 Caffeine &amp; Energy'!AJ721)</f>
        <v/>
      </c>
      <c r="J2245" s="34" t="inlineStr">
        <is>
          <t>Capture live promo to assess.</t>
        </is>
      </c>
    </row>
    <row r="2246" ht="28" customHeight="1">
      <c r="A2246" s="34" t="inlineStr">
        <is>
          <t>STOK</t>
        </is>
      </c>
      <c r="B2246" s="34" t="inlineStr">
        <is>
          <t>STOK Cold Brew Coffee | Un-Sweet Black | 24 pack 405mL</t>
        </is>
      </c>
      <c r="C2246" s="34" t="inlineStr">
        <is>
          <t>4) Caffeine &amp; energy beverage</t>
        </is>
      </c>
      <c r="D2246" s="49">
        <f>IF('M4 Caffeine &amp; Energy'!F722="","",'M4 Caffeine &amp; Energy'!F722)</f>
        <v/>
      </c>
      <c r="E2246" s="52">
        <f>IF('M4 Caffeine &amp; Energy'!J722="","",'M4 Caffeine &amp; Energy'!J722)</f>
        <v/>
      </c>
      <c r="F2246" s="50">
        <f>IF('M4 Caffeine &amp; Energy'!K722="","",'M4 Caffeine &amp; Energy'!K722)</f>
        <v/>
      </c>
      <c r="G2246" s="49">
        <f>IF('M4 Caffeine &amp; Energy'!AM722="","",'M4 Caffeine &amp; Energy'!AM722)</f>
        <v/>
      </c>
      <c r="H2246" s="50">
        <f>IF('M4 Caffeine &amp; Energy'!N722="","",'M4 Caffeine &amp; Energy'!N722)</f>
        <v/>
      </c>
      <c r="I2246" s="34">
        <f>IF('M4 Caffeine &amp; Energy'!AJ722="","",'M4 Caffeine &amp; Energy'!AJ722)</f>
        <v/>
      </c>
      <c r="J2246" s="34" t="inlineStr">
        <is>
          <t>Capture live promo to assess.</t>
        </is>
      </c>
    </row>
    <row r="2247" ht="28" customHeight="1">
      <c r="A2247" s="34" t="inlineStr">
        <is>
          <t>STOK</t>
        </is>
      </c>
      <c r="B2247" s="34" t="inlineStr">
        <is>
          <t>STOK Cold Brew Coffee | Vanilla | single 405mL</t>
        </is>
      </c>
      <c r="C2247" s="34" t="inlineStr">
        <is>
          <t>4) Caffeine &amp; energy beverage</t>
        </is>
      </c>
      <c r="D2247" s="49">
        <f>IF('M4 Caffeine &amp; Energy'!F723="","",'M4 Caffeine &amp; Energy'!F723)</f>
        <v/>
      </c>
      <c r="E2247" s="52">
        <f>IF('M4 Caffeine &amp; Energy'!J723="","",'M4 Caffeine &amp; Energy'!J723)</f>
        <v/>
      </c>
      <c r="F2247" s="50">
        <f>IF('M4 Caffeine &amp; Energy'!K723="","",'M4 Caffeine &amp; Energy'!K723)</f>
        <v/>
      </c>
      <c r="G2247" s="49">
        <f>IF('M4 Caffeine &amp; Energy'!AM723="","",'M4 Caffeine &amp; Energy'!AM723)</f>
        <v/>
      </c>
      <c r="H2247" s="50">
        <f>IF('M4 Caffeine &amp; Energy'!N723="","",'M4 Caffeine &amp; Energy'!N723)</f>
        <v/>
      </c>
      <c r="I2247" s="34">
        <f>IF('M4 Caffeine &amp; Energy'!AJ723="","",'M4 Caffeine &amp; Energy'!AJ723)</f>
        <v/>
      </c>
      <c r="J2247" s="34" t="inlineStr">
        <is>
          <t>Capture live promo to assess.</t>
        </is>
      </c>
    </row>
    <row r="2248" ht="28" customHeight="1">
      <c r="A2248" s="34" t="inlineStr">
        <is>
          <t>STOK</t>
        </is>
      </c>
      <c r="B2248" s="34" t="inlineStr">
        <is>
          <t>STOK Cold Brew Coffee | Vanilla | 8 pack 405mL</t>
        </is>
      </c>
      <c r="C2248" s="34" t="inlineStr">
        <is>
          <t>4) Caffeine &amp; energy beverage</t>
        </is>
      </c>
      <c r="D2248" s="49">
        <f>IF('M4 Caffeine &amp; Energy'!F724="","",'M4 Caffeine &amp; Energy'!F724)</f>
        <v/>
      </c>
      <c r="E2248" s="52">
        <f>IF('M4 Caffeine &amp; Energy'!J724="","",'M4 Caffeine &amp; Energy'!J724)</f>
        <v/>
      </c>
      <c r="F2248" s="50">
        <f>IF('M4 Caffeine &amp; Energy'!K724="","",'M4 Caffeine &amp; Energy'!K724)</f>
        <v/>
      </c>
      <c r="G2248" s="49">
        <f>IF('M4 Caffeine &amp; Energy'!AM724="","",'M4 Caffeine &amp; Energy'!AM724)</f>
        <v/>
      </c>
      <c r="H2248" s="50">
        <f>IF('M4 Caffeine &amp; Energy'!N724="","",'M4 Caffeine &amp; Energy'!N724)</f>
        <v/>
      </c>
      <c r="I2248" s="34">
        <f>IF('M4 Caffeine &amp; Energy'!AJ724="","",'M4 Caffeine &amp; Energy'!AJ724)</f>
        <v/>
      </c>
      <c r="J2248" s="34" t="inlineStr">
        <is>
          <t>Capture live promo to assess.</t>
        </is>
      </c>
    </row>
    <row r="2249" ht="28" customHeight="1">
      <c r="A2249" s="34" t="inlineStr">
        <is>
          <t>STOK</t>
        </is>
      </c>
      <c r="B2249" s="34" t="inlineStr">
        <is>
          <t>STOK Cold Brew Coffee | Vanilla | 12 pack 405mL</t>
        </is>
      </c>
      <c r="C2249" s="34" t="inlineStr">
        <is>
          <t>4) Caffeine &amp; energy beverage</t>
        </is>
      </c>
      <c r="D2249" s="49">
        <f>IF('M4 Caffeine &amp; Energy'!F725="","",'M4 Caffeine &amp; Energy'!F725)</f>
        <v/>
      </c>
      <c r="E2249" s="52">
        <f>IF('M4 Caffeine &amp; Energy'!J725="","",'M4 Caffeine &amp; Energy'!J725)</f>
        <v/>
      </c>
      <c r="F2249" s="50">
        <f>IF('M4 Caffeine &amp; Energy'!K725="","",'M4 Caffeine &amp; Energy'!K725)</f>
        <v/>
      </c>
      <c r="G2249" s="49">
        <f>IF('M4 Caffeine &amp; Energy'!AM725="","",'M4 Caffeine &amp; Energy'!AM725)</f>
        <v/>
      </c>
      <c r="H2249" s="50">
        <f>IF('M4 Caffeine &amp; Energy'!N725="","",'M4 Caffeine &amp; Energy'!N725)</f>
        <v/>
      </c>
      <c r="I2249" s="34">
        <f>IF('M4 Caffeine &amp; Energy'!AJ725="","",'M4 Caffeine &amp; Energy'!AJ725)</f>
        <v/>
      </c>
      <c r="J2249" s="34" t="inlineStr">
        <is>
          <t>Capture live promo to assess.</t>
        </is>
      </c>
    </row>
    <row r="2250" ht="28" customHeight="1">
      <c r="A2250" s="34" t="inlineStr">
        <is>
          <t>STOK</t>
        </is>
      </c>
      <c r="B2250" s="34" t="inlineStr">
        <is>
          <t>STOK Cold Brew Coffee | Vanilla | 18 pack 405mL</t>
        </is>
      </c>
      <c r="C2250" s="34" t="inlineStr">
        <is>
          <t>4) Caffeine &amp; energy beverage</t>
        </is>
      </c>
      <c r="D2250" s="49">
        <f>IF('M4 Caffeine &amp; Energy'!F726="","",'M4 Caffeine &amp; Energy'!F726)</f>
        <v/>
      </c>
      <c r="E2250" s="52">
        <f>IF('M4 Caffeine &amp; Energy'!J726="","",'M4 Caffeine &amp; Energy'!J726)</f>
        <v/>
      </c>
      <c r="F2250" s="50">
        <f>IF('M4 Caffeine &amp; Energy'!K726="","",'M4 Caffeine &amp; Energy'!K726)</f>
        <v/>
      </c>
      <c r="G2250" s="49">
        <f>IF('M4 Caffeine &amp; Energy'!AM726="","",'M4 Caffeine &amp; Energy'!AM726)</f>
        <v/>
      </c>
      <c r="H2250" s="50">
        <f>IF('M4 Caffeine &amp; Energy'!N726="","",'M4 Caffeine &amp; Energy'!N726)</f>
        <v/>
      </c>
      <c r="I2250" s="34">
        <f>IF('M4 Caffeine &amp; Energy'!AJ726="","",'M4 Caffeine &amp; Energy'!AJ726)</f>
        <v/>
      </c>
      <c r="J2250" s="34" t="inlineStr">
        <is>
          <t>Capture live promo to assess.</t>
        </is>
      </c>
    </row>
    <row r="2251" ht="28" customHeight="1">
      <c r="A2251" s="34" t="inlineStr">
        <is>
          <t>STOK</t>
        </is>
      </c>
      <c r="B2251" s="34" t="inlineStr">
        <is>
          <t>STOK Cold Brew Coffee | Vanilla | 24 pack 405mL</t>
        </is>
      </c>
      <c r="C2251" s="34" t="inlineStr">
        <is>
          <t>4) Caffeine &amp; energy beverage</t>
        </is>
      </c>
      <c r="D2251" s="49">
        <f>IF('M4 Caffeine &amp; Energy'!F727="","",'M4 Caffeine &amp; Energy'!F727)</f>
        <v/>
      </c>
      <c r="E2251" s="52">
        <f>IF('M4 Caffeine &amp; Energy'!J727="","",'M4 Caffeine &amp; Energy'!J727)</f>
        <v/>
      </c>
      <c r="F2251" s="50">
        <f>IF('M4 Caffeine &amp; Energy'!K727="","",'M4 Caffeine &amp; Energy'!K727)</f>
        <v/>
      </c>
      <c r="G2251" s="49">
        <f>IF('M4 Caffeine &amp; Energy'!AM727="","",'M4 Caffeine &amp; Energy'!AM727)</f>
        <v/>
      </c>
      <c r="H2251" s="50">
        <f>IF('M4 Caffeine &amp; Energy'!N727="","",'M4 Caffeine &amp; Energy'!N727)</f>
        <v/>
      </c>
      <c r="I2251" s="34">
        <f>IF('M4 Caffeine &amp; Energy'!AJ727="","",'M4 Caffeine &amp; Energy'!AJ727)</f>
        <v/>
      </c>
      <c r="J2251" s="34" t="inlineStr">
        <is>
          <t>Capture live promo to assess.</t>
        </is>
      </c>
    </row>
    <row r="2252" ht="28" customHeight="1">
      <c r="A2252" s="34" t="inlineStr">
        <is>
          <t>STOK</t>
        </is>
      </c>
      <c r="B2252" s="34" t="inlineStr">
        <is>
          <t>STOK Cold Brew Coffee | Mocha | single 405mL</t>
        </is>
      </c>
      <c r="C2252" s="34" t="inlineStr">
        <is>
          <t>4) Caffeine &amp; energy beverage</t>
        </is>
      </c>
      <c r="D2252" s="49">
        <f>IF('M4 Caffeine &amp; Energy'!F728="","",'M4 Caffeine &amp; Energy'!F728)</f>
        <v/>
      </c>
      <c r="E2252" s="52">
        <f>IF('M4 Caffeine &amp; Energy'!J728="","",'M4 Caffeine &amp; Energy'!J728)</f>
        <v/>
      </c>
      <c r="F2252" s="50">
        <f>IF('M4 Caffeine &amp; Energy'!K728="","",'M4 Caffeine &amp; Energy'!K728)</f>
        <v/>
      </c>
      <c r="G2252" s="49">
        <f>IF('M4 Caffeine &amp; Energy'!AM728="","",'M4 Caffeine &amp; Energy'!AM728)</f>
        <v/>
      </c>
      <c r="H2252" s="50">
        <f>IF('M4 Caffeine &amp; Energy'!N728="","",'M4 Caffeine &amp; Energy'!N728)</f>
        <v/>
      </c>
      <c r="I2252" s="34">
        <f>IF('M4 Caffeine &amp; Energy'!AJ728="","",'M4 Caffeine &amp; Energy'!AJ728)</f>
        <v/>
      </c>
      <c r="J2252" s="34" t="inlineStr">
        <is>
          <t>Capture live promo to assess.</t>
        </is>
      </c>
    </row>
    <row r="2253" ht="28" customHeight="1">
      <c r="A2253" s="34" t="inlineStr">
        <is>
          <t>STOK</t>
        </is>
      </c>
      <c r="B2253" s="34" t="inlineStr">
        <is>
          <t>STOK Cold Brew Coffee | Mocha | 8 pack 405mL</t>
        </is>
      </c>
      <c r="C2253" s="34" t="inlineStr">
        <is>
          <t>4) Caffeine &amp; energy beverage</t>
        </is>
      </c>
      <c r="D2253" s="49">
        <f>IF('M4 Caffeine &amp; Energy'!F729="","",'M4 Caffeine &amp; Energy'!F729)</f>
        <v/>
      </c>
      <c r="E2253" s="52">
        <f>IF('M4 Caffeine &amp; Energy'!J729="","",'M4 Caffeine &amp; Energy'!J729)</f>
        <v/>
      </c>
      <c r="F2253" s="50">
        <f>IF('M4 Caffeine &amp; Energy'!K729="","",'M4 Caffeine &amp; Energy'!K729)</f>
        <v/>
      </c>
      <c r="G2253" s="49">
        <f>IF('M4 Caffeine &amp; Energy'!AM729="","",'M4 Caffeine &amp; Energy'!AM729)</f>
        <v/>
      </c>
      <c r="H2253" s="50">
        <f>IF('M4 Caffeine &amp; Energy'!N729="","",'M4 Caffeine &amp; Energy'!N729)</f>
        <v/>
      </c>
      <c r="I2253" s="34">
        <f>IF('M4 Caffeine &amp; Energy'!AJ729="","",'M4 Caffeine &amp; Energy'!AJ729)</f>
        <v/>
      </c>
      <c r="J2253" s="34" t="inlineStr">
        <is>
          <t>Capture live promo to assess.</t>
        </is>
      </c>
    </row>
    <row r="2254" ht="28" customHeight="1">
      <c r="A2254" s="34" t="inlineStr">
        <is>
          <t>STOK</t>
        </is>
      </c>
      <c r="B2254" s="34" t="inlineStr">
        <is>
          <t>STOK Cold Brew Coffee | Mocha | 12 pack 405mL</t>
        </is>
      </c>
      <c r="C2254" s="34" t="inlineStr">
        <is>
          <t>4) Caffeine &amp; energy beverage</t>
        </is>
      </c>
      <c r="D2254" s="49">
        <f>IF('M4 Caffeine &amp; Energy'!F730="","",'M4 Caffeine &amp; Energy'!F730)</f>
        <v/>
      </c>
      <c r="E2254" s="52">
        <f>IF('M4 Caffeine &amp; Energy'!J730="","",'M4 Caffeine &amp; Energy'!J730)</f>
        <v/>
      </c>
      <c r="F2254" s="50">
        <f>IF('M4 Caffeine &amp; Energy'!K730="","",'M4 Caffeine &amp; Energy'!K730)</f>
        <v/>
      </c>
      <c r="G2254" s="49">
        <f>IF('M4 Caffeine &amp; Energy'!AM730="","",'M4 Caffeine &amp; Energy'!AM730)</f>
        <v/>
      </c>
      <c r="H2254" s="50">
        <f>IF('M4 Caffeine &amp; Energy'!N730="","",'M4 Caffeine &amp; Energy'!N730)</f>
        <v/>
      </c>
      <c r="I2254" s="34">
        <f>IF('M4 Caffeine &amp; Energy'!AJ730="","",'M4 Caffeine &amp; Energy'!AJ730)</f>
        <v/>
      </c>
      <c r="J2254" s="34" t="inlineStr">
        <is>
          <t>Capture live promo to assess.</t>
        </is>
      </c>
    </row>
    <row r="2255" ht="28" customHeight="1">
      <c r="A2255" s="34" t="inlineStr">
        <is>
          <t>STOK</t>
        </is>
      </c>
      <c r="B2255" s="34" t="inlineStr">
        <is>
          <t>STOK Cold Brew Coffee | Mocha | 18 pack 405mL</t>
        </is>
      </c>
      <c r="C2255" s="34" t="inlineStr">
        <is>
          <t>4) Caffeine &amp; energy beverage</t>
        </is>
      </c>
      <c r="D2255" s="49">
        <f>IF('M4 Caffeine &amp; Energy'!F731="","",'M4 Caffeine &amp; Energy'!F731)</f>
        <v/>
      </c>
      <c r="E2255" s="52">
        <f>IF('M4 Caffeine &amp; Energy'!J731="","",'M4 Caffeine &amp; Energy'!J731)</f>
        <v/>
      </c>
      <c r="F2255" s="50">
        <f>IF('M4 Caffeine &amp; Energy'!K731="","",'M4 Caffeine &amp; Energy'!K731)</f>
        <v/>
      </c>
      <c r="G2255" s="49">
        <f>IF('M4 Caffeine &amp; Energy'!AM731="","",'M4 Caffeine &amp; Energy'!AM731)</f>
        <v/>
      </c>
      <c r="H2255" s="50">
        <f>IF('M4 Caffeine &amp; Energy'!N731="","",'M4 Caffeine &amp; Energy'!N731)</f>
        <v/>
      </c>
      <c r="I2255" s="34">
        <f>IF('M4 Caffeine &amp; Energy'!AJ731="","",'M4 Caffeine &amp; Energy'!AJ731)</f>
        <v/>
      </c>
      <c r="J2255" s="34" t="inlineStr">
        <is>
          <t>Capture live promo to assess.</t>
        </is>
      </c>
    </row>
    <row r="2256" ht="28" customHeight="1">
      <c r="A2256" s="34" t="inlineStr">
        <is>
          <t>STOK</t>
        </is>
      </c>
      <c r="B2256" s="34" t="inlineStr">
        <is>
          <t>STOK Cold Brew Coffee | Mocha | 24 pack 405mL</t>
        </is>
      </c>
      <c r="C2256" s="34" t="inlineStr">
        <is>
          <t>4) Caffeine &amp; energy beverage</t>
        </is>
      </c>
      <c r="D2256" s="49">
        <f>IF('M4 Caffeine &amp; Energy'!F732="","",'M4 Caffeine &amp; Energy'!F732)</f>
        <v/>
      </c>
      <c r="E2256" s="52">
        <f>IF('M4 Caffeine &amp; Energy'!J732="","",'M4 Caffeine &amp; Energy'!J732)</f>
        <v/>
      </c>
      <c r="F2256" s="50">
        <f>IF('M4 Caffeine &amp; Energy'!K732="","",'M4 Caffeine &amp; Energy'!K732)</f>
        <v/>
      </c>
      <c r="G2256" s="49">
        <f>IF('M4 Caffeine &amp; Energy'!AM732="","",'M4 Caffeine &amp; Energy'!AM732)</f>
        <v/>
      </c>
      <c r="H2256" s="50">
        <f>IF('M4 Caffeine &amp; Energy'!N732="","",'M4 Caffeine &amp; Energy'!N732)</f>
        <v/>
      </c>
      <c r="I2256" s="34">
        <f>IF('M4 Caffeine &amp; Energy'!AJ732="","",'M4 Caffeine &amp; Energy'!AJ732)</f>
        <v/>
      </c>
      <c r="J2256" s="34" t="inlineStr">
        <is>
          <t>Capture live promo to assess.</t>
        </is>
      </c>
    </row>
    <row r="2257" ht="28" customHeight="1">
      <c r="A2257" s="34" t="inlineStr">
        <is>
          <t>Califia Farms</t>
        </is>
      </c>
      <c r="B2257" s="34" t="inlineStr">
        <is>
          <t>Califia Farms Cold Brew | Black Unsweetened | single 355mL</t>
        </is>
      </c>
      <c r="C2257" s="34" t="inlineStr">
        <is>
          <t>4) Caffeine &amp; energy beverage</t>
        </is>
      </c>
      <c r="D2257" s="49">
        <f>IF('M4 Caffeine &amp; Energy'!F733="","",'M4 Caffeine &amp; Energy'!F733)</f>
        <v/>
      </c>
      <c r="E2257" s="52">
        <f>IF('M4 Caffeine &amp; Energy'!J733="","",'M4 Caffeine &amp; Energy'!J733)</f>
        <v/>
      </c>
      <c r="F2257" s="50">
        <f>IF('M4 Caffeine &amp; Energy'!K733="","",'M4 Caffeine &amp; Energy'!K733)</f>
        <v/>
      </c>
      <c r="G2257" s="49">
        <f>IF('M4 Caffeine &amp; Energy'!AM733="","",'M4 Caffeine &amp; Energy'!AM733)</f>
        <v/>
      </c>
      <c r="H2257" s="50">
        <f>IF('M4 Caffeine &amp; Energy'!N733="","",'M4 Caffeine &amp; Energy'!N733)</f>
        <v/>
      </c>
      <c r="I2257" s="34">
        <f>IF('M4 Caffeine &amp; Energy'!AJ733="","",'M4 Caffeine &amp; Energy'!AJ733)</f>
        <v/>
      </c>
      <c r="J2257" s="34" t="inlineStr">
        <is>
          <t>Capture live promo to assess.</t>
        </is>
      </c>
    </row>
    <row r="2258" ht="28" customHeight="1">
      <c r="A2258" s="34" t="inlineStr">
        <is>
          <t>Califia Farms</t>
        </is>
      </c>
      <c r="B2258" s="34" t="inlineStr">
        <is>
          <t>Califia Farms Cold Brew | Black Unsweetened | 8 pack 355mL</t>
        </is>
      </c>
      <c r="C2258" s="34" t="inlineStr">
        <is>
          <t>4) Caffeine &amp; energy beverage</t>
        </is>
      </c>
      <c r="D2258" s="49">
        <f>IF('M4 Caffeine &amp; Energy'!F734="","",'M4 Caffeine &amp; Energy'!F734)</f>
        <v/>
      </c>
      <c r="E2258" s="52">
        <f>IF('M4 Caffeine &amp; Energy'!J734="","",'M4 Caffeine &amp; Energy'!J734)</f>
        <v/>
      </c>
      <c r="F2258" s="50">
        <f>IF('M4 Caffeine &amp; Energy'!K734="","",'M4 Caffeine &amp; Energy'!K734)</f>
        <v/>
      </c>
      <c r="G2258" s="49">
        <f>IF('M4 Caffeine &amp; Energy'!AM734="","",'M4 Caffeine &amp; Energy'!AM734)</f>
        <v/>
      </c>
      <c r="H2258" s="50">
        <f>IF('M4 Caffeine &amp; Energy'!N734="","",'M4 Caffeine &amp; Energy'!N734)</f>
        <v/>
      </c>
      <c r="I2258" s="34">
        <f>IF('M4 Caffeine &amp; Energy'!AJ734="","",'M4 Caffeine &amp; Energy'!AJ734)</f>
        <v/>
      </c>
      <c r="J2258" s="34" t="inlineStr">
        <is>
          <t>Capture live promo to assess.</t>
        </is>
      </c>
    </row>
    <row r="2259" ht="28" customHeight="1">
      <c r="A2259" s="34" t="inlineStr">
        <is>
          <t>Califia Farms</t>
        </is>
      </c>
      <c r="B2259" s="34" t="inlineStr">
        <is>
          <t>Califia Farms Cold Brew | Black Unsweetened | 12 pack 355mL</t>
        </is>
      </c>
      <c r="C2259" s="34" t="inlineStr">
        <is>
          <t>4) Caffeine &amp; energy beverage</t>
        </is>
      </c>
      <c r="D2259" s="49">
        <f>IF('M4 Caffeine &amp; Energy'!F735="","",'M4 Caffeine &amp; Energy'!F735)</f>
        <v/>
      </c>
      <c r="E2259" s="52">
        <f>IF('M4 Caffeine &amp; Energy'!J735="","",'M4 Caffeine &amp; Energy'!J735)</f>
        <v/>
      </c>
      <c r="F2259" s="50">
        <f>IF('M4 Caffeine &amp; Energy'!K735="","",'M4 Caffeine &amp; Energy'!K735)</f>
        <v/>
      </c>
      <c r="G2259" s="49">
        <f>IF('M4 Caffeine &amp; Energy'!AM735="","",'M4 Caffeine &amp; Energy'!AM735)</f>
        <v/>
      </c>
      <c r="H2259" s="50">
        <f>IF('M4 Caffeine &amp; Energy'!N735="","",'M4 Caffeine &amp; Energy'!N735)</f>
        <v/>
      </c>
      <c r="I2259" s="34">
        <f>IF('M4 Caffeine &amp; Energy'!AJ735="","",'M4 Caffeine &amp; Energy'!AJ735)</f>
        <v/>
      </c>
      <c r="J2259" s="34" t="inlineStr">
        <is>
          <t>Capture live promo to assess.</t>
        </is>
      </c>
    </row>
    <row r="2260" ht="28" customHeight="1">
      <c r="A2260" s="34" t="inlineStr">
        <is>
          <t>Califia Farms</t>
        </is>
      </c>
      <c r="B2260" s="34" t="inlineStr">
        <is>
          <t>Califia Farms Cold Brew | Black Unsweetened | 15 pack 355mL</t>
        </is>
      </c>
      <c r="C2260" s="34" t="inlineStr">
        <is>
          <t>4) Caffeine &amp; energy beverage</t>
        </is>
      </c>
      <c r="D2260" s="49">
        <f>IF('M4 Caffeine &amp; Energy'!F736="","",'M4 Caffeine &amp; Energy'!F736)</f>
        <v/>
      </c>
      <c r="E2260" s="52">
        <f>IF('M4 Caffeine &amp; Energy'!J736="","",'M4 Caffeine &amp; Energy'!J736)</f>
        <v/>
      </c>
      <c r="F2260" s="50">
        <f>IF('M4 Caffeine &amp; Energy'!K736="","",'M4 Caffeine &amp; Energy'!K736)</f>
        <v/>
      </c>
      <c r="G2260" s="49">
        <f>IF('M4 Caffeine &amp; Energy'!AM736="","",'M4 Caffeine &amp; Energy'!AM736)</f>
        <v/>
      </c>
      <c r="H2260" s="50">
        <f>IF('M4 Caffeine &amp; Energy'!N736="","",'M4 Caffeine &amp; Energy'!N736)</f>
        <v/>
      </c>
      <c r="I2260" s="34">
        <f>IF('M4 Caffeine &amp; Energy'!AJ736="","",'M4 Caffeine &amp; Energy'!AJ736)</f>
        <v/>
      </c>
      <c r="J2260" s="34" t="inlineStr">
        <is>
          <t>Capture live promo to assess.</t>
        </is>
      </c>
    </row>
    <row r="2261" ht="28" customHeight="1">
      <c r="A2261" s="34" t="inlineStr">
        <is>
          <t>Califia Farms</t>
        </is>
      </c>
      <c r="B2261" s="34" t="inlineStr">
        <is>
          <t>Califia Farms Cold Brew | Black Unsweetened | 18 pack 355mL</t>
        </is>
      </c>
      <c r="C2261" s="34" t="inlineStr">
        <is>
          <t>4) Caffeine &amp; energy beverage</t>
        </is>
      </c>
      <c r="D2261" s="49">
        <f>IF('M4 Caffeine &amp; Energy'!F737="","",'M4 Caffeine &amp; Energy'!F737)</f>
        <v/>
      </c>
      <c r="E2261" s="52">
        <f>IF('M4 Caffeine &amp; Energy'!J737="","",'M4 Caffeine &amp; Energy'!J737)</f>
        <v/>
      </c>
      <c r="F2261" s="50">
        <f>IF('M4 Caffeine &amp; Energy'!K737="","",'M4 Caffeine &amp; Energy'!K737)</f>
        <v/>
      </c>
      <c r="G2261" s="49">
        <f>IF('M4 Caffeine &amp; Energy'!AM737="","",'M4 Caffeine &amp; Energy'!AM737)</f>
        <v/>
      </c>
      <c r="H2261" s="50">
        <f>IF('M4 Caffeine &amp; Energy'!N737="","",'M4 Caffeine &amp; Energy'!N737)</f>
        <v/>
      </c>
      <c r="I2261" s="34">
        <f>IF('M4 Caffeine &amp; Energy'!AJ737="","",'M4 Caffeine &amp; Energy'!AJ737)</f>
        <v/>
      </c>
      <c r="J2261" s="34" t="inlineStr">
        <is>
          <t>Capture live promo to assess.</t>
        </is>
      </c>
    </row>
    <row r="2262" ht="28" customHeight="1">
      <c r="A2262" s="34" t="inlineStr">
        <is>
          <t>Califia Farms</t>
        </is>
      </c>
      <c r="B2262" s="34" t="inlineStr">
        <is>
          <t>Califia Farms Cold Brew | Black Unsweetened | 24 pack 355mL</t>
        </is>
      </c>
      <c r="C2262" s="34" t="inlineStr">
        <is>
          <t>4) Caffeine &amp; energy beverage</t>
        </is>
      </c>
      <c r="D2262" s="49">
        <f>IF('M4 Caffeine &amp; Energy'!F738="","",'M4 Caffeine &amp; Energy'!F738)</f>
        <v/>
      </c>
      <c r="E2262" s="52">
        <f>IF('M4 Caffeine &amp; Energy'!J738="","",'M4 Caffeine &amp; Energy'!J738)</f>
        <v/>
      </c>
      <c r="F2262" s="50">
        <f>IF('M4 Caffeine &amp; Energy'!K738="","",'M4 Caffeine &amp; Energy'!K738)</f>
        <v/>
      </c>
      <c r="G2262" s="49">
        <f>IF('M4 Caffeine &amp; Energy'!AM738="","",'M4 Caffeine &amp; Energy'!AM738)</f>
        <v/>
      </c>
      <c r="H2262" s="50">
        <f>IF('M4 Caffeine &amp; Energy'!N738="","",'M4 Caffeine &amp; Energy'!N738)</f>
        <v/>
      </c>
      <c r="I2262" s="34">
        <f>IF('M4 Caffeine &amp; Energy'!AJ738="","",'M4 Caffeine &amp; Energy'!AJ738)</f>
        <v/>
      </c>
      <c r="J2262" s="34" t="inlineStr">
        <is>
          <t>Capture live promo to assess.</t>
        </is>
      </c>
    </row>
    <row r="2263" ht="28" customHeight="1">
      <c r="A2263" s="34" t="inlineStr">
        <is>
          <t>Califia Farms</t>
        </is>
      </c>
      <c r="B2263" s="34" t="inlineStr">
        <is>
          <t>Califia Farms Cold Brew | Mocha | single 355mL</t>
        </is>
      </c>
      <c r="C2263" s="34" t="inlineStr">
        <is>
          <t>4) Caffeine &amp; energy beverage</t>
        </is>
      </c>
      <c r="D2263" s="49">
        <f>IF('M4 Caffeine &amp; Energy'!F739="","",'M4 Caffeine &amp; Energy'!F739)</f>
        <v/>
      </c>
      <c r="E2263" s="52">
        <f>IF('M4 Caffeine &amp; Energy'!J739="","",'M4 Caffeine &amp; Energy'!J739)</f>
        <v/>
      </c>
      <c r="F2263" s="50">
        <f>IF('M4 Caffeine &amp; Energy'!K739="","",'M4 Caffeine &amp; Energy'!K739)</f>
        <v/>
      </c>
      <c r="G2263" s="49">
        <f>IF('M4 Caffeine &amp; Energy'!AM739="","",'M4 Caffeine &amp; Energy'!AM739)</f>
        <v/>
      </c>
      <c r="H2263" s="50">
        <f>IF('M4 Caffeine &amp; Energy'!N739="","",'M4 Caffeine &amp; Energy'!N739)</f>
        <v/>
      </c>
      <c r="I2263" s="34">
        <f>IF('M4 Caffeine &amp; Energy'!AJ739="","",'M4 Caffeine &amp; Energy'!AJ739)</f>
        <v/>
      </c>
      <c r="J2263" s="34" t="inlineStr">
        <is>
          <t>Capture live promo to assess.</t>
        </is>
      </c>
    </row>
    <row r="2264" ht="28" customHeight="1">
      <c r="A2264" s="34" t="inlineStr">
        <is>
          <t>Califia Farms</t>
        </is>
      </c>
      <c r="B2264" s="34" t="inlineStr">
        <is>
          <t>Califia Farms Cold Brew | Mocha | 8 pack 355mL</t>
        </is>
      </c>
      <c r="C2264" s="34" t="inlineStr">
        <is>
          <t>4) Caffeine &amp; energy beverage</t>
        </is>
      </c>
      <c r="D2264" s="49">
        <f>IF('M4 Caffeine &amp; Energy'!F740="","",'M4 Caffeine &amp; Energy'!F740)</f>
        <v/>
      </c>
      <c r="E2264" s="52">
        <f>IF('M4 Caffeine &amp; Energy'!J740="","",'M4 Caffeine &amp; Energy'!J740)</f>
        <v/>
      </c>
      <c r="F2264" s="50">
        <f>IF('M4 Caffeine &amp; Energy'!K740="","",'M4 Caffeine &amp; Energy'!K740)</f>
        <v/>
      </c>
      <c r="G2264" s="49">
        <f>IF('M4 Caffeine &amp; Energy'!AM740="","",'M4 Caffeine &amp; Energy'!AM740)</f>
        <v/>
      </c>
      <c r="H2264" s="50">
        <f>IF('M4 Caffeine &amp; Energy'!N740="","",'M4 Caffeine &amp; Energy'!N740)</f>
        <v/>
      </c>
      <c r="I2264" s="34">
        <f>IF('M4 Caffeine &amp; Energy'!AJ740="","",'M4 Caffeine &amp; Energy'!AJ740)</f>
        <v/>
      </c>
      <c r="J2264" s="34" t="inlineStr">
        <is>
          <t>Capture live promo to assess.</t>
        </is>
      </c>
    </row>
    <row r="2265" ht="28" customHeight="1">
      <c r="A2265" s="34" t="inlineStr">
        <is>
          <t>Califia Farms</t>
        </is>
      </c>
      <c r="B2265" s="34" t="inlineStr">
        <is>
          <t>Califia Farms Cold Brew | Mocha | 12 pack 355mL</t>
        </is>
      </c>
      <c r="C2265" s="34" t="inlineStr">
        <is>
          <t>4) Caffeine &amp; energy beverage</t>
        </is>
      </c>
      <c r="D2265" s="49">
        <f>IF('M4 Caffeine &amp; Energy'!F741="","",'M4 Caffeine &amp; Energy'!F741)</f>
        <v/>
      </c>
      <c r="E2265" s="52">
        <f>IF('M4 Caffeine &amp; Energy'!J741="","",'M4 Caffeine &amp; Energy'!J741)</f>
        <v/>
      </c>
      <c r="F2265" s="50">
        <f>IF('M4 Caffeine &amp; Energy'!K741="","",'M4 Caffeine &amp; Energy'!K741)</f>
        <v/>
      </c>
      <c r="G2265" s="49">
        <f>IF('M4 Caffeine &amp; Energy'!AM741="","",'M4 Caffeine &amp; Energy'!AM741)</f>
        <v/>
      </c>
      <c r="H2265" s="50">
        <f>IF('M4 Caffeine &amp; Energy'!N741="","",'M4 Caffeine &amp; Energy'!N741)</f>
        <v/>
      </c>
      <c r="I2265" s="34">
        <f>IF('M4 Caffeine &amp; Energy'!AJ741="","",'M4 Caffeine &amp; Energy'!AJ741)</f>
        <v/>
      </c>
      <c r="J2265" s="34" t="inlineStr">
        <is>
          <t>Capture live promo to assess.</t>
        </is>
      </c>
    </row>
    <row r="2266" ht="28" customHeight="1">
      <c r="A2266" s="34" t="inlineStr">
        <is>
          <t>Califia Farms</t>
        </is>
      </c>
      <c r="B2266" s="34" t="inlineStr">
        <is>
          <t>Califia Farms Cold Brew | Mocha | 15 pack 355mL</t>
        </is>
      </c>
      <c r="C2266" s="34" t="inlineStr">
        <is>
          <t>4) Caffeine &amp; energy beverage</t>
        </is>
      </c>
      <c r="D2266" s="49">
        <f>IF('M4 Caffeine &amp; Energy'!F742="","",'M4 Caffeine &amp; Energy'!F742)</f>
        <v/>
      </c>
      <c r="E2266" s="52">
        <f>IF('M4 Caffeine &amp; Energy'!J742="","",'M4 Caffeine &amp; Energy'!J742)</f>
        <v/>
      </c>
      <c r="F2266" s="50">
        <f>IF('M4 Caffeine &amp; Energy'!K742="","",'M4 Caffeine &amp; Energy'!K742)</f>
        <v/>
      </c>
      <c r="G2266" s="49">
        <f>IF('M4 Caffeine &amp; Energy'!AM742="","",'M4 Caffeine &amp; Energy'!AM742)</f>
        <v/>
      </c>
      <c r="H2266" s="50">
        <f>IF('M4 Caffeine &amp; Energy'!N742="","",'M4 Caffeine &amp; Energy'!N742)</f>
        <v/>
      </c>
      <c r="I2266" s="34">
        <f>IF('M4 Caffeine &amp; Energy'!AJ742="","",'M4 Caffeine &amp; Energy'!AJ742)</f>
        <v/>
      </c>
      <c r="J2266" s="34" t="inlineStr">
        <is>
          <t>Capture live promo to assess.</t>
        </is>
      </c>
    </row>
    <row r="2267" ht="28" customHeight="1">
      <c r="A2267" s="34" t="inlineStr">
        <is>
          <t>Califia Farms</t>
        </is>
      </c>
      <c r="B2267" s="34" t="inlineStr">
        <is>
          <t>Califia Farms Cold Brew | Mocha | 18 pack 355mL</t>
        </is>
      </c>
      <c r="C2267" s="34" t="inlineStr">
        <is>
          <t>4) Caffeine &amp; energy beverage</t>
        </is>
      </c>
      <c r="D2267" s="49">
        <f>IF('M4 Caffeine &amp; Energy'!F743="","",'M4 Caffeine &amp; Energy'!F743)</f>
        <v/>
      </c>
      <c r="E2267" s="52">
        <f>IF('M4 Caffeine &amp; Energy'!J743="","",'M4 Caffeine &amp; Energy'!J743)</f>
        <v/>
      </c>
      <c r="F2267" s="50">
        <f>IF('M4 Caffeine &amp; Energy'!K743="","",'M4 Caffeine &amp; Energy'!K743)</f>
        <v/>
      </c>
      <c r="G2267" s="49">
        <f>IF('M4 Caffeine &amp; Energy'!AM743="","",'M4 Caffeine &amp; Energy'!AM743)</f>
        <v/>
      </c>
      <c r="H2267" s="50">
        <f>IF('M4 Caffeine &amp; Energy'!N743="","",'M4 Caffeine &amp; Energy'!N743)</f>
        <v/>
      </c>
      <c r="I2267" s="34">
        <f>IF('M4 Caffeine &amp; Energy'!AJ743="","",'M4 Caffeine &amp; Energy'!AJ743)</f>
        <v/>
      </c>
      <c r="J2267" s="34" t="inlineStr">
        <is>
          <t>Capture live promo to assess.</t>
        </is>
      </c>
    </row>
    <row r="2268" ht="28" customHeight="1">
      <c r="A2268" s="34" t="inlineStr">
        <is>
          <t>Califia Farms</t>
        </is>
      </c>
      <c r="B2268" s="34" t="inlineStr">
        <is>
          <t>Califia Farms Cold Brew | Mocha | 24 pack 355mL</t>
        </is>
      </c>
      <c r="C2268" s="34" t="inlineStr">
        <is>
          <t>4) Caffeine &amp; energy beverage</t>
        </is>
      </c>
      <c r="D2268" s="49">
        <f>IF('M4 Caffeine &amp; Energy'!F744="","",'M4 Caffeine &amp; Energy'!F744)</f>
        <v/>
      </c>
      <c r="E2268" s="52">
        <f>IF('M4 Caffeine &amp; Energy'!J744="","",'M4 Caffeine &amp; Energy'!J744)</f>
        <v/>
      </c>
      <c r="F2268" s="50">
        <f>IF('M4 Caffeine &amp; Energy'!K744="","",'M4 Caffeine &amp; Energy'!K744)</f>
        <v/>
      </c>
      <c r="G2268" s="49">
        <f>IF('M4 Caffeine &amp; Energy'!AM744="","",'M4 Caffeine &amp; Energy'!AM744)</f>
        <v/>
      </c>
      <c r="H2268" s="50">
        <f>IF('M4 Caffeine &amp; Energy'!N744="","",'M4 Caffeine &amp; Energy'!N744)</f>
        <v/>
      </c>
      <c r="I2268" s="34">
        <f>IF('M4 Caffeine &amp; Energy'!AJ744="","",'M4 Caffeine &amp; Energy'!AJ744)</f>
        <v/>
      </c>
      <c r="J2268" s="34" t="inlineStr">
        <is>
          <t>Capture live promo to assess.</t>
        </is>
      </c>
    </row>
    <row r="2269" ht="28" customHeight="1">
      <c r="A2269" s="34" t="inlineStr">
        <is>
          <t>Califia Farms</t>
        </is>
      </c>
      <c r="B2269" s="34" t="inlineStr">
        <is>
          <t>Califia Farms Cold Brew | Vanilla | single 355mL</t>
        </is>
      </c>
      <c r="C2269" s="34" t="inlineStr">
        <is>
          <t>4) Caffeine &amp; energy beverage</t>
        </is>
      </c>
      <c r="D2269" s="49">
        <f>IF('M4 Caffeine &amp; Energy'!F745="","",'M4 Caffeine &amp; Energy'!F745)</f>
        <v/>
      </c>
      <c r="E2269" s="52">
        <f>IF('M4 Caffeine &amp; Energy'!J745="","",'M4 Caffeine &amp; Energy'!J745)</f>
        <v/>
      </c>
      <c r="F2269" s="50">
        <f>IF('M4 Caffeine &amp; Energy'!K745="","",'M4 Caffeine &amp; Energy'!K745)</f>
        <v/>
      </c>
      <c r="G2269" s="49">
        <f>IF('M4 Caffeine &amp; Energy'!AM745="","",'M4 Caffeine &amp; Energy'!AM745)</f>
        <v/>
      </c>
      <c r="H2269" s="50">
        <f>IF('M4 Caffeine &amp; Energy'!N745="","",'M4 Caffeine &amp; Energy'!N745)</f>
        <v/>
      </c>
      <c r="I2269" s="34">
        <f>IF('M4 Caffeine &amp; Energy'!AJ745="","",'M4 Caffeine &amp; Energy'!AJ745)</f>
        <v/>
      </c>
      <c r="J2269" s="34" t="inlineStr">
        <is>
          <t>Capture live promo to assess.</t>
        </is>
      </c>
    </row>
    <row r="2270" ht="28" customHeight="1">
      <c r="A2270" s="34" t="inlineStr">
        <is>
          <t>Califia Farms</t>
        </is>
      </c>
      <c r="B2270" s="34" t="inlineStr">
        <is>
          <t>Califia Farms Cold Brew | Vanilla | 8 pack 355mL</t>
        </is>
      </c>
      <c r="C2270" s="34" t="inlineStr">
        <is>
          <t>4) Caffeine &amp; energy beverage</t>
        </is>
      </c>
      <c r="D2270" s="49">
        <f>IF('M4 Caffeine &amp; Energy'!F746="","",'M4 Caffeine &amp; Energy'!F746)</f>
        <v/>
      </c>
      <c r="E2270" s="52">
        <f>IF('M4 Caffeine &amp; Energy'!J746="","",'M4 Caffeine &amp; Energy'!J746)</f>
        <v/>
      </c>
      <c r="F2270" s="50">
        <f>IF('M4 Caffeine &amp; Energy'!K746="","",'M4 Caffeine &amp; Energy'!K746)</f>
        <v/>
      </c>
      <c r="G2270" s="49">
        <f>IF('M4 Caffeine &amp; Energy'!AM746="","",'M4 Caffeine &amp; Energy'!AM746)</f>
        <v/>
      </c>
      <c r="H2270" s="50">
        <f>IF('M4 Caffeine &amp; Energy'!N746="","",'M4 Caffeine &amp; Energy'!N746)</f>
        <v/>
      </c>
      <c r="I2270" s="34">
        <f>IF('M4 Caffeine &amp; Energy'!AJ746="","",'M4 Caffeine &amp; Energy'!AJ746)</f>
        <v/>
      </c>
      <c r="J2270" s="34" t="inlineStr">
        <is>
          <t>Capture live promo to assess.</t>
        </is>
      </c>
    </row>
    <row r="2271" ht="28" customHeight="1">
      <c r="A2271" s="34" t="inlineStr">
        <is>
          <t>Califia Farms</t>
        </is>
      </c>
      <c r="B2271" s="34" t="inlineStr">
        <is>
          <t>Califia Farms Cold Brew | Vanilla | 12 pack 355mL</t>
        </is>
      </c>
      <c r="C2271" s="34" t="inlineStr">
        <is>
          <t>4) Caffeine &amp; energy beverage</t>
        </is>
      </c>
      <c r="D2271" s="49">
        <f>IF('M4 Caffeine &amp; Energy'!F747="","",'M4 Caffeine &amp; Energy'!F747)</f>
        <v/>
      </c>
      <c r="E2271" s="52">
        <f>IF('M4 Caffeine &amp; Energy'!J747="","",'M4 Caffeine &amp; Energy'!J747)</f>
        <v/>
      </c>
      <c r="F2271" s="50">
        <f>IF('M4 Caffeine &amp; Energy'!K747="","",'M4 Caffeine &amp; Energy'!K747)</f>
        <v/>
      </c>
      <c r="G2271" s="49">
        <f>IF('M4 Caffeine &amp; Energy'!AM747="","",'M4 Caffeine &amp; Energy'!AM747)</f>
        <v/>
      </c>
      <c r="H2271" s="50">
        <f>IF('M4 Caffeine &amp; Energy'!N747="","",'M4 Caffeine &amp; Energy'!N747)</f>
        <v/>
      </c>
      <c r="I2271" s="34">
        <f>IF('M4 Caffeine &amp; Energy'!AJ747="","",'M4 Caffeine &amp; Energy'!AJ747)</f>
        <v/>
      </c>
      <c r="J2271" s="34" t="inlineStr">
        <is>
          <t>Capture live promo to assess.</t>
        </is>
      </c>
    </row>
    <row r="2272" ht="28" customHeight="1">
      <c r="A2272" s="34" t="inlineStr">
        <is>
          <t>Califia Farms</t>
        </is>
      </c>
      <c r="B2272" s="34" t="inlineStr">
        <is>
          <t>Califia Farms Cold Brew | Vanilla | 15 pack 355mL</t>
        </is>
      </c>
      <c r="C2272" s="34" t="inlineStr">
        <is>
          <t>4) Caffeine &amp; energy beverage</t>
        </is>
      </c>
      <c r="D2272" s="49">
        <f>IF('M4 Caffeine &amp; Energy'!F748="","",'M4 Caffeine &amp; Energy'!F748)</f>
        <v/>
      </c>
      <c r="E2272" s="52">
        <f>IF('M4 Caffeine &amp; Energy'!J748="","",'M4 Caffeine &amp; Energy'!J748)</f>
        <v/>
      </c>
      <c r="F2272" s="50">
        <f>IF('M4 Caffeine &amp; Energy'!K748="","",'M4 Caffeine &amp; Energy'!K748)</f>
        <v/>
      </c>
      <c r="G2272" s="49">
        <f>IF('M4 Caffeine &amp; Energy'!AM748="","",'M4 Caffeine &amp; Energy'!AM748)</f>
        <v/>
      </c>
      <c r="H2272" s="50">
        <f>IF('M4 Caffeine &amp; Energy'!N748="","",'M4 Caffeine &amp; Energy'!N748)</f>
        <v/>
      </c>
      <c r="I2272" s="34">
        <f>IF('M4 Caffeine &amp; Energy'!AJ748="","",'M4 Caffeine &amp; Energy'!AJ748)</f>
        <v/>
      </c>
      <c r="J2272" s="34" t="inlineStr">
        <is>
          <t>Capture live promo to assess.</t>
        </is>
      </c>
    </row>
    <row r="2273" ht="28" customHeight="1">
      <c r="A2273" s="34" t="inlineStr">
        <is>
          <t>Califia Farms</t>
        </is>
      </c>
      <c r="B2273" s="34" t="inlineStr">
        <is>
          <t>Califia Farms Cold Brew | Vanilla | 18 pack 355mL</t>
        </is>
      </c>
      <c r="C2273" s="34" t="inlineStr">
        <is>
          <t>4) Caffeine &amp; energy beverage</t>
        </is>
      </c>
      <c r="D2273" s="49">
        <f>IF('M4 Caffeine &amp; Energy'!F749="","",'M4 Caffeine &amp; Energy'!F749)</f>
        <v/>
      </c>
      <c r="E2273" s="52">
        <f>IF('M4 Caffeine &amp; Energy'!J749="","",'M4 Caffeine &amp; Energy'!J749)</f>
        <v/>
      </c>
      <c r="F2273" s="50">
        <f>IF('M4 Caffeine &amp; Energy'!K749="","",'M4 Caffeine &amp; Energy'!K749)</f>
        <v/>
      </c>
      <c r="G2273" s="49">
        <f>IF('M4 Caffeine &amp; Energy'!AM749="","",'M4 Caffeine &amp; Energy'!AM749)</f>
        <v/>
      </c>
      <c r="H2273" s="50">
        <f>IF('M4 Caffeine &amp; Energy'!N749="","",'M4 Caffeine &amp; Energy'!N749)</f>
        <v/>
      </c>
      <c r="I2273" s="34">
        <f>IF('M4 Caffeine &amp; Energy'!AJ749="","",'M4 Caffeine &amp; Energy'!AJ749)</f>
        <v/>
      </c>
      <c r="J2273" s="34" t="inlineStr">
        <is>
          <t>Capture live promo to assess.</t>
        </is>
      </c>
    </row>
    <row r="2274" ht="28" customHeight="1">
      <c r="A2274" s="34" t="inlineStr">
        <is>
          <t>Califia Farms</t>
        </is>
      </c>
      <c r="B2274" s="34" t="inlineStr">
        <is>
          <t>Califia Farms Cold Brew | Vanilla | 24 pack 355mL</t>
        </is>
      </c>
      <c r="C2274" s="34" t="inlineStr">
        <is>
          <t>4) Caffeine &amp; energy beverage</t>
        </is>
      </c>
      <c r="D2274" s="49">
        <f>IF('M4 Caffeine &amp; Energy'!F750="","",'M4 Caffeine &amp; Energy'!F750)</f>
        <v/>
      </c>
      <c r="E2274" s="52">
        <f>IF('M4 Caffeine &amp; Energy'!J750="","",'M4 Caffeine &amp; Energy'!J750)</f>
        <v/>
      </c>
      <c r="F2274" s="50">
        <f>IF('M4 Caffeine &amp; Energy'!K750="","",'M4 Caffeine &amp; Energy'!K750)</f>
        <v/>
      </c>
      <c r="G2274" s="49">
        <f>IF('M4 Caffeine &amp; Energy'!AM750="","",'M4 Caffeine &amp; Energy'!AM750)</f>
        <v/>
      </c>
      <c r="H2274" s="50">
        <f>IF('M4 Caffeine &amp; Energy'!N750="","",'M4 Caffeine &amp; Energy'!N750)</f>
        <v/>
      </c>
      <c r="I2274" s="34">
        <f>IF('M4 Caffeine &amp; Energy'!AJ750="","",'M4 Caffeine &amp; Energy'!AJ750)</f>
        <v/>
      </c>
      <c r="J2274" s="34" t="inlineStr">
        <is>
          <t>Capture live promo to assess.</t>
        </is>
      </c>
    </row>
    <row r="2275" ht="28" customHeight="1">
      <c r="A2275" s="34" t="inlineStr">
        <is>
          <t>Califia Farms</t>
        </is>
      </c>
      <c r="B2275" s="34" t="inlineStr">
        <is>
          <t>Califia Farms Cold Brew | Café Latte | single 355mL</t>
        </is>
      </c>
      <c r="C2275" s="34" t="inlineStr">
        <is>
          <t>4) Caffeine &amp; energy beverage</t>
        </is>
      </c>
      <c r="D2275" s="49">
        <f>IF('M4 Caffeine &amp; Energy'!F751="","",'M4 Caffeine &amp; Energy'!F751)</f>
        <v/>
      </c>
      <c r="E2275" s="52">
        <f>IF('M4 Caffeine &amp; Energy'!J751="","",'M4 Caffeine &amp; Energy'!J751)</f>
        <v/>
      </c>
      <c r="F2275" s="50">
        <f>IF('M4 Caffeine &amp; Energy'!K751="","",'M4 Caffeine &amp; Energy'!K751)</f>
        <v/>
      </c>
      <c r="G2275" s="49">
        <f>IF('M4 Caffeine &amp; Energy'!AM751="","",'M4 Caffeine &amp; Energy'!AM751)</f>
        <v/>
      </c>
      <c r="H2275" s="50">
        <f>IF('M4 Caffeine &amp; Energy'!N751="","",'M4 Caffeine &amp; Energy'!N751)</f>
        <v/>
      </c>
      <c r="I2275" s="34">
        <f>IF('M4 Caffeine &amp; Energy'!AJ751="","",'M4 Caffeine &amp; Energy'!AJ751)</f>
        <v/>
      </c>
      <c r="J2275" s="34" t="inlineStr">
        <is>
          <t>Capture live promo to assess.</t>
        </is>
      </c>
    </row>
    <row r="2276" ht="28" customHeight="1">
      <c r="A2276" s="34" t="inlineStr">
        <is>
          <t>Califia Farms</t>
        </is>
      </c>
      <c r="B2276" s="34" t="inlineStr">
        <is>
          <t>Califia Farms Cold Brew | Café Latte | 8 pack 355mL</t>
        </is>
      </c>
      <c r="C2276" s="34" t="inlineStr">
        <is>
          <t>4) Caffeine &amp; energy beverage</t>
        </is>
      </c>
      <c r="D2276" s="49">
        <f>IF('M4 Caffeine &amp; Energy'!F752="","",'M4 Caffeine &amp; Energy'!F752)</f>
        <v/>
      </c>
      <c r="E2276" s="52">
        <f>IF('M4 Caffeine &amp; Energy'!J752="","",'M4 Caffeine &amp; Energy'!J752)</f>
        <v/>
      </c>
      <c r="F2276" s="50">
        <f>IF('M4 Caffeine &amp; Energy'!K752="","",'M4 Caffeine &amp; Energy'!K752)</f>
        <v/>
      </c>
      <c r="G2276" s="49">
        <f>IF('M4 Caffeine &amp; Energy'!AM752="","",'M4 Caffeine &amp; Energy'!AM752)</f>
        <v/>
      </c>
      <c r="H2276" s="50">
        <f>IF('M4 Caffeine &amp; Energy'!N752="","",'M4 Caffeine &amp; Energy'!N752)</f>
        <v/>
      </c>
      <c r="I2276" s="34">
        <f>IF('M4 Caffeine &amp; Energy'!AJ752="","",'M4 Caffeine &amp; Energy'!AJ752)</f>
        <v/>
      </c>
      <c r="J2276" s="34" t="inlineStr">
        <is>
          <t>Capture live promo to assess.</t>
        </is>
      </c>
    </row>
    <row r="2277" ht="28" customHeight="1">
      <c r="A2277" s="34" t="inlineStr">
        <is>
          <t>Califia Farms</t>
        </is>
      </c>
      <c r="B2277" s="34" t="inlineStr">
        <is>
          <t>Califia Farms Cold Brew | Café Latte | 12 pack 355mL</t>
        </is>
      </c>
      <c r="C2277" s="34" t="inlineStr">
        <is>
          <t>4) Caffeine &amp; energy beverage</t>
        </is>
      </c>
      <c r="D2277" s="49">
        <f>IF('M4 Caffeine &amp; Energy'!F753="","",'M4 Caffeine &amp; Energy'!F753)</f>
        <v/>
      </c>
      <c r="E2277" s="52">
        <f>IF('M4 Caffeine &amp; Energy'!J753="","",'M4 Caffeine &amp; Energy'!J753)</f>
        <v/>
      </c>
      <c r="F2277" s="50">
        <f>IF('M4 Caffeine &amp; Energy'!K753="","",'M4 Caffeine &amp; Energy'!K753)</f>
        <v/>
      </c>
      <c r="G2277" s="49">
        <f>IF('M4 Caffeine &amp; Energy'!AM753="","",'M4 Caffeine &amp; Energy'!AM753)</f>
        <v/>
      </c>
      <c r="H2277" s="50">
        <f>IF('M4 Caffeine &amp; Energy'!N753="","",'M4 Caffeine &amp; Energy'!N753)</f>
        <v/>
      </c>
      <c r="I2277" s="34">
        <f>IF('M4 Caffeine &amp; Energy'!AJ753="","",'M4 Caffeine &amp; Energy'!AJ753)</f>
        <v/>
      </c>
      <c r="J2277" s="34" t="inlineStr">
        <is>
          <t>Capture live promo to assess.</t>
        </is>
      </c>
    </row>
    <row r="2278" ht="28" customHeight="1">
      <c r="A2278" s="34" t="inlineStr">
        <is>
          <t>Califia Farms</t>
        </is>
      </c>
      <c r="B2278" s="34" t="inlineStr">
        <is>
          <t>Califia Farms Cold Brew | Café Latte | 15 pack 355mL</t>
        </is>
      </c>
      <c r="C2278" s="34" t="inlineStr">
        <is>
          <t>4) Caffeine &amp; energy beverage</t>
        </is>
      </c>
      <c r="D2278" s="49">
        <f>IF('M4 Caffeine &amp; Energy'!F754="","",'M4 Caffeine &amp; Energy'!F754)</f>
        <v/>
      </c>
      <c r="E2278" s="52">
        <f>IF('M4 Caffeine &amp; Energy'!J754="","",'M4 Caffeine &amp; Energy'!J754)</f>
        <v/>
      </c>
      <c r="F2278" s="50">
        <f>IF('M4 Caffeine &amp; Energy'!K754="","",'M4 Caffeine &amp; Energy'!K754)</f>
        <v/>
      </c>
      <c r="G2278" s="49">
        <f>IF('M4 Caffeine &amp; Energy'!AM754="","",'M4 Caffeine &amp; Energy'!AM754)</f>
        <v/>
      </c>
      <c r="H2278" s="50">
        <f>IF('M4 Caffeine &amp; Energy'!N754="","",'M4 Caffeine &amp; Energy'!N754)</f>
        <v/>
      </c>
      <c r="I2278" s="34">
        <f>IF('M4 Caffeine &amp; Energy'!AJ754="","",'M4 Caffeine &amp; Energy'!AJ754)</f>
        <v/>
      </c>
      <c r="J2278" s="34" t="inlineStr">
        <is>
          <t>Capture live promo to assess.</t>
        </is>
      </c>
    </row>
    <row r="2279" ht="28" customHeight="1">
      <c r="A2279" s="34" t="inlineStr">
        <is>
          <t>Califia Farms</t>
        </is>
      </c>
      <c r="B2279" s="34" t="inlineStr">
        <is>
          <t>Califia Farms Cold Brew | Café Latte | 18 pack 355mL</t>
        </is>
      </c>
      <c r="C2279" s="34" t="inlineStr">
        <is>
          <t>4) Caffeine &amp; energy beverage</t>
        </is>
      </c>
      <c r="D2279" s="49">
        <f>IF('M4 Caffeine &amp; Energy'!F755="","",'M4 Caffeine &amp; Energy'!F755)</f>
        <v/>
      </c>
      <c r="E2279" s="52">
        <f>IF('M4 Caffeine &amp; Energy'!J755="","",'M4 Caffeine &amp; Energy'!J755)</f>
        <v/>
      </c>
      <c r="F2279" s="50">
        <f>IF('M4 Caffeine &amp; Energy'!K755="","",'M4 Caffeine &amp; Energy'!K755)</f>
        <v/>
      </c>
      <c r="G2279" s="49">
        <f>IF('M4 Caffeine &amp; Energy'!AM755="","",'M4 Caffeine &amp; Energy'!AM755)</f>
        <v/>
      </c>
      <c r="H2279" s="50">
        <f>IF('M4 Caffeine &amp; Energy'!N755="","",'M4 Caffeine &amp; Energy'!N755)</f>
        <v/>
      </c>
      <c r="I2279" s="34">
        <f>IF('M4 Caffeine &amp; Energy'!AJ755="","",'M4 Caffeine &amp; Energy'!AJ755)</f>
        <v/>
      </c>
      <c r="J2279" s="34" t="inlineStr">
        <is>
          <t>Capture live promo to assess.</t>
        </is>
      </c>
    </row>
    <row r="2280" ht="28" customHeight="1">
      <c r="A2280" s="34" t="inlineStr">
        <is>
          <t>Califia Farms</t>
        </is>
      </c>
      <c r="B2280" s="34" t="inlineStr">
        <is>
          <t>Califia Farms Cold Brew | Café Latte | 24 pack 355mL</t>
        </is>
      </c>
      <c r="C2280" s="34" t="inlineStr">
        <is>
          <t>4) Caffeine &amp; energy beverage</t>
        </is>
      </c>
      <c r="D2280" s="49">
        <f>IF('M4 Caffeine &amp; Energy'!F756="","",'M4 Caffeine &amp; Energy'!F756)</f>
        <v/>
      </c>
      <c r="E2280" s="52">
        <f>IF('M4 Caffeine &amp; Energy'!J756="","",'M4 Caffeine &amp; Energy'!J756)</f>
        <v/>
      </c>
      <c r="F2280" s="50">
        <f>IF('M4 Caffeine &amp; Energy'!K756="","",'M4 Caffeine &amp; Energy'!K756)</f>
        <v/>
      </c>
      <c r="G2280" s="49">
        <f>IF('M4 Caffeine &amp; Energy'!AM756="","",'M4 Caffeine &amp; Energy'!AM756)</f>
        <v/>
      </c>
      <c r="H2280" s="50">
        <f>IF('M4 Caffeine &amp; Energy'!N756="","",'M4 Caffeine &amp; Energy'!N756)</f>
        <v/>
      </c>
      <c r="I2280" s="34">
        <f>IF('M4 Caffeine &amp; Energy'!AJ756="","",'M4 Caffeine &amp; Energy'!AJ756)</f>
        <v/>
      </c>
      <c r="J2280" s="34" t="inlineStr">
        <is>
          <t>Capture live promo to assess.</t>
        </is>
      </c>
    </row>
    <row r="2281" ht="28" customHeight="1">
      <c r="A2281" s="34" t="inlineStr">
        <is>
          <t>La Colombe</t>
        </is>
      </c>
      <c r="B2281" s="34" t="inlineStr">
        <is>
          <t>La Colombe Draft Latte | Original | single 260mL</t>
        </is>
      </c>
      <c r="C2281" s="34" t="inlineStr">
        <is>
          <t>4) Caffeine &amp; energy beverage</t>
        </is>
      </c>
      <c r="D2281" s="49">
        <f>IF('M4 Caffeine &amp; Energy'!F757="","",'M4 Caffeine &amp; Energy'!F757)</f>
        <v/>
      </c>
      <c r="E2281" s="52">
        <f>IF('M4 Caffeine &amp; Energy'!J757="","",'M4 Caffeine &amp; Energy'!J757)</f>
        <v/>
      </c>
      <c r="F2281" s="50">
        <f>IF('M4 Caffeine &amp; Energy'!K757="","",'M4 Caffeine &amp; Energy'!K757)</f>
        <v/>
      </c>
      <c r="G2281" s="49">
        <f>IF('M4 Caffeine &amp; Energy'!AM757="","",'M4 Caffeine &amp; Energy'!AM757)</f>
        <v/>
      </c>
      <c r="H2281" s="50">
        <f>IF('M4 Caffeine &amp; Energy'!N757="","",'M4 Caffeine &amp; Energy'!N757)</f>
        <v/>
      </c>
      <c r="I2281" s="34">
        <f>IF('M4 Caffeine &amp; Energy'!AJ757="","",'M4 Caffeine &amp; Energy'!AJ757)</f>
        <v/>
      </c>
      <c r="J2281" s="34" t="inlineStr">
        <is>
          <t>Capture live promo to assess.</t>
        </is>
      </c>
    </row>
    <row r="2282" ht="28" customHeight="1">
      <c r="A2282" s="34" t="inlineStr">
        <is>
          <t>La Colombe</t>
        </is>
      </c>
      <c r="B2282" s="34" t="inlineStr">
        <is>
          <t>La Colombe Draft Latte | Original | 8 pack 260mL</t>
        </is>
      </c>
      <c r="C2282" s="34" t="inlineStr">
        <is>
          <t>4) Caffeine &amp; energy beverage</t>
        </is>
      </c>
      <c r="D2282" s="49">
        <f>IF('M4 Caffeine &amp; Energy'!F758="","",'M4 Caffeine &amp; Energy'!F758)</f>
        <v/>
      </c>
      <c r="E2282" s="52">
        <f>IF('M4 Caffeine &amp; Energy'!J758="","",'M4 Caffeine &amp; Energy'!J758)</f>
        <v/>
      </c>
      <c r="F2282" s="50">
        <f>IF('M4 Caffeine &amp; Energy'!K758="","",'M4 Caffeine &amp; Energy'!K758)</f>
        <v/>
      </c>
      <c r="G2282" s="49">
        <f>IF('M4 Caffeine &amp; Energy'!AM758="","",'M4 Caffeine &amp; Energy'!AM758)</f>
        <v/>
      </c>
      <c r="H2282" s="50">
        <f>IF('M4 Caffeine &amp; Energy'!N758="","",'M4 Caffeine &amp; Energy'!N758)</f>
        <v/>
      </c>
      <c r="I2282" s="34">
        <f>IF('M4 Caffeine &amp; Energy'!AJ758="","",'M4 Caffeine &amp; Energy'!AJ758)</f>
        <v/>
      </c>
      <c r="J2282" s="34" t="inlineStr">
        <is>
          <t>Capture live promo to assess.</t>
        </is>
      </c>
    </row>
    <row r="2283" ht="28" customHeight="1">
      <c r="A2283" s="34" t="inlineStr">
        <is>
          <t>La Colombe</t>
        </is>
      </c>
      <c r="B2283" s="34" t="inlineStr">
        <is>
          <t>La Colombe Draft Latte | Original | 12 pack 260mL</t>
        </is>
      </c>
      <c r="C2283" s="34" t="inlineStr">
        <is>
          <t>4) Caffeine &amp; energy beverage</t>
        </is>
      </c>
      <c r="D2283" s="49">
        <f>IF('M4 Caffeine &amp; Energy'!F759="","",'M4 Caffeine &amp; Energy'!F759)</f>
        <v/>
      </c>
      <c r="E2283" s="52">
        <f>IF('M4 Caffeine &amp; Energy'!J759="","",'M4 Caffeine &amp; Energy'!J759)</f>
        <v/>
      </c>
      <c r="F2283" s="50">
        <f>IF('M4 Caffeine &amp; Energy'!K759="","",'M4 Caffeine &amp; Energy'!K759)</f>
        <v/>
      </c>
      <c r="G2283" s="49">
        <f>IF('M4 Caffeine &amp; Energy'!AM759="","",'M4 Caffeine &amp; Energy'!AM759)</f>
        <v/>
      </c>
      <c r="H2283" s="50">
        <f>IF('M4 Caffeine &amp; Energy'!N759="","",'M4 Caffeine &amp; Energy'!N759)</f>
        <v/>
      </c>
      <c r="I2283" s="34">
        <f>IF('M4 Caffeine &amp; Energy'!AJ759="","",'M4 Caffeine &amp; Energy'!AJ759)</f>
        <v/>
      </c>
      <c r="J2283" s="34" t="inlineStr">
        <is>
          <t>Capture live promo to assess.</t>
        </is>
      </c>
    </row>
    <row r="2284" ht="28" customHeight="1">
      <c r="A2284" s="34" t="inlineStr">
        <is>
          <t>La Colombe</t>
        </is>
      </c>
      <c r="B2284" s="34" t="inlineStr">
        <is>
          <t>La Colombe Draft Latte | Original | 15 pack 260mL</t>
        </is>
      </c>
      <c r="C2284" s="34" t="inlineStr">
        <is>
          <t>4) Caffeine &amp; energy beverage</t>
        </is>
      </c>
      <c r="D2284" s="49">
        <f>IF('M4 Caffeine &amp; Energy'!F760="","",'M4 Caffeine &amp; Energy'!F760)</f>
        <v/>
      </c>
      <c r="E2284" s="52">
        <f>IF('M4 Caffeine &amp; Energy'!J760="","",'M4 Caffeine &amp; Energy'!J760)</f>
        <v/>
      </c>
      <c r="F2284" s="50">
        <f>IF('M4 Caffeine &amp; Energy'!K760="","",'M4 Caffeine &amp; Energy'!K760)</f>
        <v/>
      </c>
      <c r="G2284" s="49">
        <f>IF('M4 Caffeine &amp; Energy'!AM760="","",'M4 Caffeine &amp; Energy'!AM760)</f>
        <v/>
      </c>
      <c r="H2284" s="50">
        <f>IF('M4 Caffeine &amp; Energy'!N760="","",'M4 Caffeine &amp; Energy'!N760)</f>
        <v/>
      </c>
      <c r="I2284" s="34">
        <f>IF('M4 Caffeine &amp; Energy'!AJ760="","",'M4 Caffeine &amp; Energy'!AJ760)</f>
        <v/>
      </c>
      <c r="J2284" s="34" t="inlineStr">
        <is>
          <t>Capture live promo to assess.</t>
        </is>
      </c>
    </row>
    <row r="2285" ht="28" customHeight="1">
      <c r="A2285" s="34" t="inlineStr">
        <is>
          <t>La Colombe</t>
        </is>
      </c>
      <c r="B2285" s="34" t="inlineStr">
        <is>
          <t>La Colombe Draft Latte | Original | 18 pack 260mL</t>
        </is>
      </c>
      <c r="C2285" s="34" t="inlineStr">
        <is>
          <t>4) Caffeine &amp; energy beverage</t>
        </is>
      </c>
      <c r="D2285" s="49">
        <f>IF('M4 Caffeine &amp; Energy'!F761="","",'M4 Caffeine &amp; Energy'!F761)</f>
        <v/>
      </c>
      <c r="E2285" s="52">
        <f>IF('M4 Caffeine &amp; Energy'!J761="","",'M4 Caffeine &amp; Energy'!J761)</f>
        <v/>
      </c>
      <c r="F2285" s="50">
        <f>IF('M4 Caffeine &amp; Energy'!K761="","",'M4 Caffeine &amp; Energy'!K761)</f>
        <v/>
      </c>
      <c r="G2285" s="49">
        <f>IF('M4 Caffeine &amp; Energy'!AM761="","",'M4 Caffeine &amp; Energy'!AM761)</f>
        <v/>
      </c>
      <c r="H2285" s="50">
        <f>IF('M4 Caffeine &amp; Energy'!N761="","",'M4 Caffeine &amp; Energy'!N761)</f>
        <v/>
      </c>
      <c r="I2285" s="34">
        <f>IF('M4 Caffeine &amp; Energy'!AJ761="","",'M4 Caffeine &amp; Energy'!AJ761)</f>
        <v/>
      </c>
      <c r="J2285" s="34" t="inlineStr">
        <is>
          <t>Capture live promo to assess.</t>
        </is>
      </c>
    </row>
    <row r="2286" ht="28" customHeight="1">
      <c r="A2286" s="34" t="inlineStr">
        <is>
          <t>La Colombe</t>
        </is>
      </c>
      <c r="B2286" s="34" t="inlineStr">
        <is>
          <t>La Colombe Draft Latte | Original | 24 pack 260mL</t>
        </is>
      </c>
      <c r="C2286" s="34" t="inlineStr">
        <is>
          <t>4) Caffeine &amp; energy beverage</t>
        </is>
      </c>
      <c r="D2286" s="49">
        <f>IF('M4 Caffeine &amp; Energy'!F762="","",'M4 Caffeine &amp; Energy'!F762)</f>
        <v/>
      </c>
      <c r="E2286" s="52">
        <f>IF('M4 Caffeine &amp; Energy'!J762="","",'M4 Caffeine &amp; Energy'!J762)</f>
        <v/>
      </c>
      <c r="F2286" s="50">
        <f>IF('M4 Caffeine &amp; Energy'!K762="","",'M4 Caffeine &amp; Energy'!K762)</f>
        <v/>
      </c>
      <c r="G2286" s="49">
        <f>IF('M4 Caffeine &amp; Energy'!AM762="","",'M4 Caffeine &amp; Energy'!AM762)</f>
        <v/>
      </c>
      <c r="H2286" s="50">
        <f>IF('M4 Caffeine &amp; Energy'!N762="","",'M4 Caffeine &amp; Energy'!N762)</f>
        <v/>
      </c>
      <c r="I2286" s="34">
        <f>IF('M4 Caffeine &amp; Energy'!AJ762="","",'M4 Caffeine &amp; Energy'!AJ762)</f>
        <v/>
      </c>
      <c r="J2286" s="34" t="inlineStr">
        <is>
          <t>Capture live promo to assess.</t>
        </is>
      </c>
    </row>
    <row r="2287" ht="28" customHeight="1">
      <c r="A2287" s="34" t="inlineStr">
        <is>
          <t>La Colombe</t>
        </is>
      </c>
      <c r="B2287" s="34" t="inlineStr">
        <is>
          <t>La Colombe Draft Latte | Vanilla | single 260mL</t>
        </is>
      </c>
      <c r="C2287" s="34" t="inlineStr">
        <is>
          <t>4) Caffeine &amp; energy beverage</t>
        </is>
      </c>
      <c r="D2287" s="49">
        <f>IF('M4 Caffeine &amp; Energy'!F763="","",'M4 Caffeine &amp; Energy'!F763)</f>
        <v/>
      </c>
      <c r="E2287" s="52">
        <f>IF('M4 Caffeine &amp; Energy'!J763="","",'M4 Caffeine &amp; Energy'!J763)</f>
        <v/>
      </c>
      <c r="F2287" s="50">
        <f>IF('M4 Caffeine &amp; Energy'!K763="","",'M4 Caffeine &amp; Energy'!K763)</f>
        <v/>
      </c>
      <c r="G2287" s="49">
        <f>IF('M4 Caffeine &amp; Energy'!AM763="","",'M4 Caffeine &amp; Energy'!AM763)</f>
        <v/>
      </c>
      <c r="H2287" s="50">
        <f>IF('M4 Caffeine &amp; Energy'!N763="","",'M4 Caffeine &amp; Energy'!N763)</f>
        <v/>
      </c>
      <c r="I2287" s="34">
        <f>IF('M4 Caffeine &amp; Energy'!AJ763="","",'M4 Caffeine &amp; Energy'!AJ763)</f>
        <v/>
      </c>
      <c r="J2287" s="34" t="inlineStr">
        <is>
          <t>Capture live promo to assess.</t>
        </is>
      </c>
    </row>
    <row r="2288" ht="28" customHeight="1">
      <c r="A2288" s="34" t="inlineStr">
        <is>
          <t>La Colombe</t>
        </is>
      </c>
      <c r="B2288" s="34" t="inlineStr">
        <is>
          <t>La Colombe Draft Latte | Vanilla | 8 pack 260mL</t>
        </is>
      </c>
      <c r="C2288" s="34" t="inlineStr">
        <is>
          <t>4) Caffeine &amp; energy beverage</t>
        </is>
      </c>
      <c r="D2288" s="49">
        <f>IF('M4 Caffeine &amp; Energy'!F764="","",'M4 Caffeine &amp; Energy'!F764)</f>
        <v/>
      </c>
      <c r="E2288" s="52">
        <f>IF('M4 Caffeine &amp; Energy'!J764="","",'M4 Caffeine &amp; Energy'!J764)</f>
        <v/>
      </c>
      <c r="F2288" s="50">
        <f>IF('M4 Caffeine &amp; Energy'!K764="","",'M4 Caffeine &amp; Energy'!K764)</f>
        <v/>
      </c>
      <c r="G2288" s="49">
        <f>IF('M4 Caffeine &amp; Energy'!AM764="","",'M4 Caffeine &amp; Energy'!AM764)</f>
        <v/>
      </c>
      <c r="H2288" s="50">
        <f>IF('M4 Caffeine &amp; Energy'!N764="","",'M4 Caffeine &amp; Energy'!N764)</f>
        <v/>
      </c>
      <c r="I2288" s="34">
        <f>IF('M4 Caffeine &amp; Energy'!AJ764="","",'M4 Caffeine &amp; Energy'!AJ764)</f>
        <v/>
      </c>
      <c r="J2288" s="34" t="inlineStr">
        <is>
          <t>Capture live promo to assess.</t>
        </is>
      </c>
    </row>
    <row r="2289" ht="28" customHeight="1">
      <c r="A2289" s="34" t="inlineStr">
        <is>
          <t>La Colombe</t>
        </is>
      </c>
      <c r="B2289" s="34" t="inlineStr">
        <is>
          <t>La Colombe Draft Latte | Vanilla | 12 pack 260mL</t>
        </is>
      </c>
      <c r="C2289" s="34" t="inlineStr">
        <is>
          <t>4) Caffeine &amp; energy beverage</t>
        </is>
      </c>
      <c r="D2289" s="49">
        <f>IF('M4 Caffeine &amp; Energy'!F765="","",'M4 Caffeine &amp; Energy'!F765)</f>
        <v/>
      </c>
      <c r="E2289" s="52">
        <f>IF('M4 Caffeine &amp; Energy'!J765="","",'M4 Caffeine &amp; Energy'!J765)</f>
        <v/>
      </c>
      <c r="F2289" s="50">
        <f>IF('M4 Caffeine &amp; Energy'!K765="","",'M4 Caffeine &amp; Energy'!K765)</f>
        <v/>
      </c>
      <c r="G2289" s="49">
        <f>IF('M4 Caffeine &amp; Energy'!AM765="","",'M4 Caffeine &amp; Energy'!AM765)</f>
        <v/>
      </c>
      <c r="H2289" s="50">
        <f>IF('M4 Caffeine &amp; Energy'!N765="","",'M4 Caffeine &amp; Energy'!N765)</f>
        <v/>
      </c>
      <c r="I2289" s="34">
        <f>IF('M4 Caffeine &amp; Energy'!AJ765="","",'M4 Caffeine &amp; Energy'!AJ765)</f>
        <v/>
      </c>
      <c r="J2289" s="34" t="inlineStr">
        <is>
          <t>Capture live promo to assess.</t>
        </is>
      </c>
    </row>
    <row r="2290" ht="28" customHeight="1">
      <c r="A2290" s="34" t="inlineStr">
        <is>
          <t>La Colombe</t>
        </is>
      </c>
      <c r="B2290" s="34" t="inlineStr">
        <is>
          <t>La Colombe Draft Latte | Vanilla | 15 pack 260mL</t>
        </is>
      </c>
      <c r="C2290" s="34" t="inlineStr">
        <is>
          <t>4) Caffeine &amp; energy beverage</t>
        </is>
      </c>
      <c r="D2290" s="49">
        <f>IF('M4 Caffeine &amp; Energy'!F766="","",'M4 Caffeine &amp; Energy'!F766)</f>
        <v/>
      </c>
      <c r="E2290" s="52">
        <f>IF('M4 Caffeine &amp; Energy'!J766="","",'M4 Caffeine &amp; Energy'!J766)</f>
        <v/>
      </c>
      <c r="F2290" s="50">
        <f>IF('M4 Caffeine &amp; Energy'!K766="","",'M4 Caffeine &amp; Energy'!K766)</f>
        <v/>
      </c>
      <c r="G2290" s="49">
        <f>IF('M4 Caffeine &amp; Energy'!AM766="","",'M4 Caffeine &amp; Energy'!AM766)</f>
        <v/>
      </c>
      <c r="H2290" s="50">
        <f>IF('M4 Caffeine &amp; Energy'!N766="","",'M4 Caffeine &amp; Energy'!N766)</f>
        <v/>
      </c>
      <c r="I2290" s="34">
        <f>IF('M4 Caffeine &amp; Energy'!AJ766="","",'M4 Caffeine &amp; Energy'!AJ766)</f>
        <v/>
      </c>
      <c r="J2290" s="34" t="inlineStr">
        <is>
          <t>Capture live promo to assess.</t>
        </is>
      </c>
    </row>
    <row r="2291" ht="28" customHeight="1">
      <c r="A2291" s="34" t="inlineStr">
        <is>
          <t>La Colombe</t>
        </is>
      </c>
      <c r="B2291" s="34" t="inlineStr">
        <is>
          <t>La Colombe Draft Latte | Vanilla | 18 pack 260mL</t>
        </is>
      </c>
      <c r="C2291" s="34" t="inlineStr">
        <is>
          <t>4) Caffeine &amp; energy beverage</t>
        </is>
      </c>
      <c r="D2291" s="49">
        <f>IF('M4 Caffeine &amp; Energy'!F767="","",'M4 Caffeine &amp; Energy'!F767)</f>
        <v/>
      </c>
      <c r="E2291" s="52">
        <f>IF('M4 Caffeine &amp; Energy'!J767="","",'M4 Caffeine &amp; Energy'!J767)</f>
        <v/>
      </c>
      <c r="F2291" s="50">
        <f>IF('M4 Caffeine &amp; Energy'!K767="","",'M4 Caffeine &amp; Energy'!K767)</f>
        <v/>
      </c>
      <c r="G2291" s="49">
        <f>IF('M4 Caffeine &amp; Energy'!AM767="","",'M4 Caffeine &amp; Energy'!AM767)</f>
        <v/>
      </c>
      <c r="H2291" s="50">
        <f>IF('M4 Caffeine &amp; Energy'!N767="","",'M4 Caffeine &amp; Energy'!N767)</f>
        <v/>
      </c>
      <c r="I2291" s="34">
        <f>IF('M4 Caffeine &amp; Energy'!AJ767="","",'M4 Caffeine &amp; Energy'!AJ767)</f>
        <v/>
      </c>
      <c r="J2291" s="34" t="inlineStr">
        <is>
          <t>Capture live promo to assess.</t>
        </is>
      </c>
    </row>
    <row r="2292" ht="28" customHeight="1">
      <c r="A2292" s="34" t="inlineStr">
        <is>
          <t>La Colombe</t>
        </is>
      </c>
      <c r="B2292" s="34" t="inlineStr">
        <is>
          <t>La Colombe Draft Latte | Vanilla | 24 pack 260mL</t>
        </is>
      </c>
      <c r="C2292" s="34" t="inlineStr">
        <is>
          <t>4) Caffeine &amp; energy beverage</t>
        </is>
      </c>
      <c r="D2292" s="49">
        <f>IF('M4 Caffeine &amp; Energy'!F768="","",'M4 Caffeine &amp; Energy'!F768)</f>
        <v/>
      </c>
      <c r="E2292" s="52">
        <f>IF('M4 Caffeine &amp; Energy'!J768="","",'M4 Caffeine &amp; Energy'!J768)</f>
        <v/>
      </c>
      <c r="F2292" s="50">
        <f>IF('M4 Caffeine &amp; Energy'!K768="","",'M4 Caffeine &amp; Energy'!K768)</f>
        <v/>
      </c>
      <c r="G2292" s="49">
        <f>IF('M4 Caffeine &amp; Energy'!AM768="","",'M4 Caffeine &amp; Energy'!AM768)</f>
        <v/>
      </c>
      <c r="H2292" s="50">
        <f>IF('M4 Caffeine &amp; Energy'!N768="","",'M4 Caffeine &amp; Energy'!N768)</f>
        <v/>
      </c>
      <c r="I2292" s="34">
        <f>IF('M4 Caffeine &amp; Energy'!AJ768="","",'M4 Caffeine &amp; Energy'!AJ768)</f>
        <v/>
      </c>
      <c r="J2292" s="34" t="inlineStr">
        <is>
          <t>Capture live promo to assess.</t>
        </is>
      </c>
    </row>
    <row r="2293" ht="28" customHeight="1">
      <c r="A2293" s="34" t="inlineStr">
        <is>
          <t>La Colombe</t>
        </is>
      </c>
      <c r="B2293" s="34" t="inlineStr">
        <is>
          <t>La Colombe Draft Latte | Mocha | single 260mL</t>
        </is>
      </c>
      <c r="C2293" s="34" t="inlineStr">
        <is>
          <t>4) Caffeine &amp; energy beverage</t>
        </is>
      </c>
      <c r="D2293" s="49">
        <f>IF('M4 Caffeine &amp; Energy'!F769="","",'M4 Caffeine &amp; Energy'!F769)</f>
        <v/>
      </c>
      <c r="E2293" s="52">
        <f>IF('M4 Caffeine &amp; Energy'!J769="","",'M4 Caffeine &amp; Energy'!J769)</f>
        <v/>
      </c>
      <c r="F2293" s="50">
        <f>IF('M4 Caffeine &amp; Energy'!K769="","",'M4 Caffeine &amp; Energy'!K769)</f>
        <v/>
      </c>
      <c r="G2293" s="49">
        <f>IF('M4 Caffeine &amp; Energy'!AM769="","",'M4 Caffeine &amp; Energy'!AM769)</f>
        <v/>
      </c>
      <c r="H2293" s="50">
        <f>IF('M4 Caffeine &amp; Energy'!N769="","",'M4 Caffeine &amp; Energy'!N769)</f>
        <v/>
      </c>
      <c r="I2293" s="34">
        <f>IF('M4 Caffeine &amp; Energy'!AJ769="","",'M4 Caffeine &amp; Energy'!AJ769)</f>
        <v/>
      </c>
      <c r="J2293" s="34" t="inlineStr">
        <is>
          <t>Capture live promo to assess.</t>
        </is>
      </c>
    </row>
    <row r="2294" ht="28" customHeight="1">
      <c r="A2294" s="34" t="inlineStr">
        <is>
          <t>La Colombe</t>
        </is>
      </c>
      <c r="B2294" s="34" t="inlineStr">
        <is>
          <t>La Colombe Draft Latte | Mocha | 8 pack 260mL</t>
        </is>
      </c>
      <c r="C2294" s="34" t="inlineStr">
        <is>
          <t>4) Caffeine &amp; energy beverage</t>
        </is>
      </c>
      <c r="D2294" s="49">
        <f>IF('M4 Caffeine &amp; Energy'!F770="","",'M4 Caffeine &amp; Energy'!F770)</f>
        <v/>
      </c>
      <c r="E2294" s="52">
        <f>IF('M4 Caffeine &amp; Energy'!J770="","",'M4 Caffeine &amp; Energy'!J770)</f>
        <v/>
      </c>
      <c r="F2294" s="50">
        <f>IF('M4 Caffeine &amp; Energy'!K770="","",'M4 Caffeine &amp; Energy'!K770)</f>
        <v/>
      </c>
      <c r="G2294" s="49">
        <f>IF('M4 Caffeine &amp; Energy'!AM770="","",'M4 Caffeine &amp; Energy'!AM770)</f>
        <v/>
      </c>
      <c r="H2294" s="50">
        <f>IF('M4 Caffeine &amp; Energy'!N770="","",'M4 Caffeine &amp; Energy'!N770)</f>
        <v/>
      </c>
      <c r="I2294" s="34">
        <f>IF('M4 Caffeine &amp; Energy'!AJ770="","",'M4 Caffeine &amp; Energy'!AJ770)</f>
        <v/>
      </c>
      <c r="J2294" s="34" t="inlineStr">
        <is>
          <t>Capture live promo to assess.</t>
        </is>
      </c>
    </row>
    <row r="2295" ht="28" customHeight="1">
      <c r="A2295" s="34" t="inlineStr">
        <is>
          <t>La Colombe</t>
        </is>
      </c>
      <c r="B2295" s="34" t="inlineStr">
        <is>
          <t>La Colombe Draft Latte | Mocha | 12 pack 260mL</t>
        </is>
      </c>
      <c r="C2295" s="34" t="inlineStr">
        <is>
          <t>4) Caffeine &amp; energy beverage</t>
        </is>
      </c>
      <c r="D2295" s="49">
        <f>IF('M4 Caffeine &amp; Energy'!F771="","",'M4 Caffeine &amp; Energy'!F771)</f>
        <v/>
      </c>
      <c r="E2295" s="52">
        <f>IF('M4 Caffeine &amp; Energy'!J771="","",'M4 Caffeine &amp; Energy'!J771)</f>
        <v/>
      </c>
      <c r="F2295" s="50">
        <f>IF('M4 Caffeine &amp; Energy'!K771="","",'M4 Caffeine &amp; Energy'!K771)</f>
        <v/>
      </c>
      <c r="G2295" s="49">
        <f>IF('M4 Caffeine &amp; Energy'!AM771="","",'M4 Caffeine &amp; Energy'!AM771)</f>
        <v/>
      </c>
      <c r="H2295" s="50">
        <f>IF('M4 Caffeine &amp; Energy'!N771="","",'M4 Caffeine &amp; Energy'!N771)</f>
        <v/>
      </c>
      <c r="I2295" s="34">
        <f>IF('M4 Caffeine &amp; Energy'!AJ771="","",'M4 Caffeine &amp; Energy'!AJ771)</f>
        <v/>
      </c>
      <c r="J2295" s="34" t="inlineStr">
        <is>
          <t>Capture live promo to assess.</t>
        </is>
      </c>
    </row>
    <row r="2296" ht="28" customHeight="1">
      <c r="A2296" s="34" t="inlineStr">
        <is>
          <t>La Colombe</t>
        </is>
      </c>
      <c r="B2296" s="34" t="inlineStr">
        <is>
          <t>La Colombe Draft Latte | Mocha | 15 pack 260mL</t>
        </is>
      </c>
      <c r="C2296" s="34" t="inlineStr">
        <is>
          <t>4) Caffeine &amp; energy beverage</t>
        </is>
      </c>
      <c r="D2296" s="49">
        <f>IF('M4 Caffeine &amp; Energy'!F772="","",'M4 Caffeine &amp; Energy'!F772)</f>
        <v/>
      </c>
      <c r="E2296" s="52">
        <f>IF('M4 Caffeine &amp; Energy'!J772="","",'M4 Caffeine &amp; Energy'!J772)</f>
        <v/>
      </c>
      <c r="F2296" s="50">
        <f>IF('M4 Caffeine &amp; Energy'!K772="","",'M4 Caffeine &amp; Energy'!K772)</f>
        <v/>
      </c>
      <c r="G2296" s="49">
        <f>IF('M4 Caffeine &amp; Energy'!AM772="","",'M4 Caffeine &amp; Energy'!AM772)</f>
        <v/>
      </c>
      <c r="H2296" s="50">
        <f>IF('M4 Caffeine &amp; Energy'!N772="","",'M4 Caffeine &amp; Energy'!N772)</f>
        <v/>
      </c>
      <c r="I2296" s="34">
        <f>IF('M4 Caffeine &amp; Energy'!AJ772="","",'M4 Caffeine &amp; Energy'!AJ772)</f>
        <v/>
      </c>
      <c r="J2296" s="34" t="inlineStr">
        <is>
          <t>Capture live promo to assess.</t>
        </is>
      </c>
    </row>
    <row r="2297" ht="28" customHeight="1">
      <c r="A2297" s="34" t="inlineStr">
        <is>
          <t>La Colombe</t>
        </is>
      </c>
      <c r="B2297" s="34" t="inlineStr">
        <is>
          <t>La Colombe Draft Latte | Mocha | 18 pack 260mL</t>
        </is>
      </c>
      <c r="C2297" s="34" t="inlineStr">
        <is>
          <t>4) Caffeine &amp; energy beverage</t>
        </is>
      </c>
      <c r="D2297" s="49">
        <f>IF('M4 Caffeine &amp; Energy'!F773="","",'M4 Caffeine &amp; Energy'!F773)</f>
        <v/>
      </c>
      <c r="E2297" s="52">
        <f>IF('M4 Caffeine &amp; Energy'!J773="","",'M4 Caffeine &amp; Energy'!J773)</f>
        <v/>
      </c>
      <c r="F2297" s="50">
        <f>IF('M4 Caffeine &amp; Energy'!K773="","",'M4 Caffeine &amp; Energy'!K773)</f>
        <v/>
      </c>
      <c r="G2297" s="49">
        <f>IF('M4 Caffeine &amp; Energy'!AM773="","",'M4 Caffeine &amp; Energy'!AM773)</f>
        <v/>
      </c>
      <c r="H2297" s="50">
        <f>IF('M4 Caffeine &amp; Energy'!N773="","",'M4 Caffeine &amp; Energy'!N773)</f>
        <v/>
      </c>
      <c r="I2297" s="34">
        <f>IF('M4 Caffeine &amp; Energy'!AJ773="","",'M4 Caffeine &amp; Energy'!AJ773)</f>
        <v/>
      </c>
      <c r="J2297" s="34" t="inlineStr">
        <is>
          <t>Capture live promo to assess.</t>
        </is>
      </c>
    </row>
    <row r="2298" ht="28" customHeight="1">
      <c r="A2298" s="34" t="inlineStr">
        <is>
          <t>La Colombe</t>
        </is>
      </c>
      <c r="B2298" s="34" t="inlineStr">
        <is>
          <t>La Colombe Draft Latte | Mocha | 24 pack 260mL</t>
        </is>
      </c>
      <c r="C2298" s="34" t="inlineStr">
        <is>
          <t>4) Caffeine &amp; energy beverage</t>
        </is>
      </c>
      <c r="D2298" s="49">
        <f>IF('M4 Caffeine &amp; Energy'!F774="","",'M4 Caffeine &amp; Energy'!F774)</f>
        <v/>
      </c>
      <c r="E2298" s="52">
        <f>IF('M4 Caffeine &amp; Energy'!J774="","",'M4 Caffeine &amp; Energy'!J774)</f>
        <v/>
      </c>
      <c r="F2298" s="50">
        <f>IF('M4 Caffeine &amp; Energy'!K774="","",'M4 Caffeine &amp; Energy'!K774)</f>
        <v/>
      </c>
      <c r="G2298" s="49">
        <f>IF('M4 Caffeine &amp; Energy'!AM774="","",'M4 Caffeine &amp; Energy'!AM774)</f>
        <v/>
      </c>
      <c r="H2298" s="50">
        <f>IF('M4 Caffeine &amp; Energy'!N774="","",'M4 Caffeine &amp; Energy'!N774)</f>
        <v/>
      </c>
      <c r="I2298" s="34">
        <f>IF('M4 Caffeine &amp; Energy'!AJ774="","",'M4 Caffeine &amp; Energy'!AJ774)</f>
        <v/>
      </c>
      <c r="J2298" s="34" t="inlineStr">
        <is>
          <t>Capture live promo to assess.</t>
        </is>
      </c>
    </row>
    <row r="2299" ht="28" customHeight="1">
      <c r="A2299" s="34" t="inlineStr">
        <is>
          <t>La Colombe</t>
        </is>
      </c>
      <c r="B2299" s="34" t="inlineStr">
        <is>
          <t>La Colombe Draft Latte | Oatmilk | single 260mL</t>
        </is>
      </c>
      <c r="C2299" s="34" t="inlineStr">
        <is>
          <t>4) Caffeine &amp; energy beverage</t>
        </is>
      </c>
      <c r="D2299" s="49">
        <f>IF('M4 Caffeine &amp; Energy'!F775="","",'M4 Caffeine &amp; Energy'!F775)</f>
        <v/>
      </c>
      <c r="E2299" s="52">
        <f>IF('M4 Caffeine &amp; Energy'!J775="","",'M4 Caffeine &amp; Energy'!J775)</f>
        <v/>
      </c>
      <c r="F2299" s="50">
        <f>IF('M4 Caffeine &amp; Energy'!K775="","",'M4 Caffeine &amp; Energy'!K775)</f>
        <v/>
      </c>
      <c r="G2299" s="49">
        <f>IF('M4 Caffeine &amp; Energy'!AM775="","",'M4 Caffeine &amp; Energy'!AM775)</f>
        <v/>
      </c>
      <c r="H2299" s="50">
        <f>IF('M4 Caffeine &amp; Energy'!N775="","",'M4 Caffeine &amp; Energy'!N775)</f>
        <v/>
      </c>
      <c r="I2299" s="34">
        <f>IF('M4 Caffeine &amp; Energy'!AJ775="","",'M4 Caffeine &amp; Energy'!AJ775)</f>
        <v/>
      </c>
      <c r="J2299" s="34" t="inlineStr">
        <is>
          <t>Capture live promo to assess.</t>
        </is>
      </c>
    </row>
    <row r="2300" ht="28" customHeight="1">
      <c r="A2300" s="34" t="inlineStr">
        <is>
          <t>La Colombe</t>
        </is>
      </c>
      <c r="B2300" s="34" t="inlineStr">
        <is>
          <t>La Colombe Draft Latte | Oatmilk | 8 pack 260mL</t>
        </is>
      </c>
      <c r="C2300" s="34" t="inlineStr">
        <is>
          <t>4) Caffeine &amp; energy beverage</t>
        </is>
      </c>
      <c r="D2300" s="49">
        <f>IF('M4 Caffeine &amp; Energy'!F776="","",'M4 Caffeine &amp; Energy'!F776)</f>
        <v/>
      </c>
      <c r="E2300" s="52">
        <f>IF('M4 Caffeine &amp; Energy'!J776="","",'M4 Caffeine &amp; Energy'!J776)</f>
        <v/>
      </c>
      <c r="F2300" s="50">
        <f>IF('M4 Caffeine &amp; Energy'!K776="","",'M4 Caffeine &amp; Energy'!K776)</f>
        <v/>
      </c>
      <c r="G2300" s="49">
        <f>IF('M4 Caffeine &amp; Energy'!AM776="","",'M4 Caffeine &amp; Energy'!AM776)</f>
        <v/>
      </c>
      <c r="H2300" s="50">
        <f>IF('M4 Caffeine &amp; Energy'!N776="","",'M4 Caffeine &amp; Energy'!N776)</f>
        <v/>
      </c>
      <c r="I2300" s="34">
        <f>IF('M4 Caffeine &amp; Energy'!AJ776="","",'M4 Caffeine &amp; Energy'!AJ776)</f>
        <v/>
      </c>
      <c r="J2300" s="34" t="inlineStr">
        <is>
          <t>Capture live promo to assess.</t>
        </is>
      </c>
    </row>
    <row r="2301" ht="28" customHeight="1">
      <c r="A2301" s="34" t="inlineStr">
        <is>
          <t>La Colombe</t>
        </is>
      </c>
      <c r="B2301" s="34" t="inlineStr">
        <is>
          <t>La Colombe Draft Latte | Oatmilk | 12 pack 260mL</t>
        </is>
      </c>
      <c r="C2301" s="34" t="inlineStr">
        <is>
          <t>4) Caffeine &amp; energy beverage</t>
        </is>
      </c>
      <c r="D2301" s="49">
        <f>IF('M4 Caffeine &amp; Energy'!F777="","",'M4 Caffeine &amp; Energy'!F777)</f>
        <v/>
      </c>
      <c r="E2301" s="52">
        <f>IF('M4 Caffeine &amp; Energy'!J777="","",'M4 Caffeine &amp; Energy'!J777)</f>
        <v/>
      </c>
      <c r="F2301" s="50">
        <f>IF('M4 Caffeine &amp; Energy'!K777="","",'M4 Caffeine &amp; Energy'!K777)</f>
        <v/>
      </c>
      <c r="G2301" s="49">
        <f>IF('M4 Caffeine &amp; Energy'!AM777="","",'M4 Caffeine &amp; Energy'!AM777)</f>
        <v/>
      </c>
      <c r="H2301" s="50">
        <f>IF('M4 Caffeine &amp; Energy'!N777="","",'M4 Caffeine &amp; Energy'!N777)</f>
        <v/>
      </c>
      <c r="I2301" s="34">
        <f>IF('M4 Caffeine &amp; Energy'!AJ777="","",'M4 Caffeine &amp; Energy'!AJ777)</f>
        <v/>
      </c>
      <c r="J2301" s="34" t="inlineStr">
        <is>
          <t>Capture live promo to assess.</t>
        </is>
      </c>
    </row>
    <row r="2302" ht="28" customHeight="1">
      <c r="A2302" s="34" t="inlineStr">
        <is>
          <t>La Colombe</t>
        </is>
      </c>
      <c r="B2302" s="34" t="inlineStr">
        <is>
          <t>La Colombe Draft Latte | Oatmilk | 15 pack 260mL</t>
        </is>
      </c>
      <c r="C2302" s="34" t="inlineStr">
        <is>
          <t>4) Caffeine &amp; energy beverage</t>
        </is>
      </c>
      <c r="D2302" s="49">
        <f>IF('M4 Caffeine &amp; Energy'!F778="","",'M4 Caffeine &amp; Energy'!F778)</f>
        <v/>
      </c>
      <c r="E2302" s="52">
        <f>IF('M4 Caffeine &amp; Energy'!J778="","",'M4 Caffeine &amp; Energy'!J778)</f>
        <v/>
      </c>
      <c r="F2302" s="50">
        <f>IF('M4 Caffeine &amp; Energy'!K778="","",'M4 Caffeine &amp; Energy'!K778)</f>
        <v/>
      </c>
      <c r="G2302" s="49">
        <f>IF('M4 Caffeine &amp; Energy'!AM778="","",'M4 Caffeine &amp; Energy'!AM778)</f>
        <v/>
      </c>
      <c r="H2302" s="50">
        <f>IF('M4 Caffeine &amp; Energy'!N778="","",'M4 Caffeine &amp; Energy'!N778)</f>
        <v/>
      </c>
      <c r="I2302" s="34">
        <f>IF('M4 Caffeine &amp; Energy'!AJ778="","",'M4 Caffeine &amp; Energy'!AJ778)</f>
        <v/>
      </c>
      <c r="J2302" s="34" t="inlineStr">
        <is>
          <t>Capture live promo to assess.</t>
        </is>
      </c>
    </row>
    <row r="2303" ht="28" customHeight="1">
      <c r="A2303" s="34" t="inlineStr">
        <is>
          <t>La Colombe</t>
        </is>
      </c>
      <c r="B2303" s="34" t="inlineStr">
        <is>
          <t>La Colombe Draft Latte | Oatmilk | 18 pack 260mL</t>
        </is>
      </c>
      <c r="C2303" s="34" t="inlineStr">
        <is>
          <t>4) Caffeine &amp; energy beverage</t>
        </is>
      </c>
      <c r="D2303" s="49">
        <f>IF('M4 Caffeine &amp; Energy'!F779="","",'M4 Caffeine &amp; Energy'!F779)</f>
        <v/>
      </c>
      <c r="E2303" s="52">
        <f>IF('M4 Caffeine &amp; Energy'!J779="","",'M4 Caffeine &amp; Energy'!J779)</f>
        <v/>
      </c>
      <c r="F2303" s="50">
        <f>IF('M4 Caffeine &amp; Energy'!K779="","",'M4 Caffeine &amp; Energy'!K779)</f>
        <v/>
      </c>
      <c r="G2303" s="49">
        <f>IF('M4 Caffeine &amp; Energy'!AM779="","",'M4 Caffeine &amp; Energy'!AM779)</f>
        <v/>
      </c>
      <c r="H2303" s="50">
        <f>IF('M4 Caffeine &amp; Energy'!N779="","",'M4 Caffeine &amp; Energy'!N779)</f>
        <v/>
      </c>
      <c r="I2303" s="34">
        <f>IF('M4 Caffeine &amp; Energy'!AJ779="","",'M4 Caffeine &amp; Energy'!AJ779)</f>
        <v/>
      </c>
      <c r="J2303" s="34" t="inlineStr">
        <is>
          <t>Capture live promo to assess.</t>
        </is>
      </c>
    </row>
    <row r="2304" ht="28" customHeight="1">
      <c r="A2304" s="34" t="inlineStr">
        <is>
          <t>La Colombe</t>
        </is>
      </c>
      <c r="B2304" s="34" t="inlineStr">
        <is>
          <t>La Colombe Draft Latte | Oatmilk | 24 pack 260mL</t>
        </is>
      </c>
      <c r="C2304" s="34" t="inlineStr">
        <is>
          <t>4) Caffeine &amp; energy beverage</t>
        </is>
      </c>
      <c r="D2304" s="49">
        <f>IF('M4 Caffeine &amp; Energy'!F780="","",'M4 Caffeine &amp; Energy'!F780)</f>
        <v/>
      </c>
      <c r="E2304" s="52">
        <f>IF('M4 Caffeine &amp; Energy'!J780="","",'M4 Caffeine &amp; Energy'!J780)</f>
        <v/>
      </c>
      <c r="F2304" s="50">
        <f>IF('M4 Caffeine &amp; Energy'!K780="","",'M4 Caffeine &amp; Energy'!K780)</f>
        <v/>
      </c>
      <c r="G2304" s="49">
        <f>IF('M4 Caffeine &amp; Energy'!AM780="","",'M4 Caffeine &amp; Energy'!AM780)</f>
        <v/>
      </c>
      <c r="H2304" s="50">
        <f>IF('M4 Caffeine &amp; Energy'!N780="","",'M4 Caffeine &amp; Energy'!N780)</f>
        <v/>
      </c>
      <c r="I2304" s="34">
        <f>IF('M4 Caffeine &amp; Energy'!AJ780="","",'M4 Caffeine &amp; Energy'!AJ780)</f>
        <v/>
      </c>
      <c r="J2304" s="34" t="inlineStr">
        <is>
          <t>Capture live promo to assess.</t>
        </is>
      </c>
    </row>
    <row r="2305" ht="28" customHeight="1">
      <c r="A2305" s="34" t="inlineStr">
        <is>
          <t>La Colombe</t>
        </is>
      </c>
      <c r="B2305" s="34" t="inlineStr">
        <is>
          <t>La Colombe Draft Latte | Triple | single 260mL</t>
        </is>
      </c>
      <c r="C2305" s="34" t="inlineStr">
        <is>
          <t>4) Caffeine &amp; energy beverage</t>
        </is>
      </c>
      <c r="D2305" s="49">
        <f>IF('M4 Caffeine &amp; Energy'!F781="","",'M4 Caffeine &amp; Energy'!F781)</f>
        <v/>
      </c>
      <c r="E2305" s="52">
        <f>IF('M4 Caffeine &amp; Energy'!J781="","",'M4 Caffeine &amp; Energy'!J781)</f>
        <v/>
      </c>
      <c r="F2305" s="50">
        <f>IF('M4 Caffeine &amp; Energy'!K781="","",'M4 Caffeine &amp; Energy'!K781)</f>
        <v/>
      </c>
      <c r="G2305" s="49">
        <f>IF('M4 Caffeine &amp; Energy'!AM781="","",'M4 Caffeine &amp; Energy'!AM781)</f>
        <v/>
      </c>
      <c r="H2305" s="50">
        <f>IF('M4 Caffeine &amp; Energy'!N781="","",'M4 Caffeine &amp; Energy'!N781)</f>
        <v/>
      </c>
      <c r="I2305" s="34">
        <f>IF('M4 Caffeine &amp; Energy'!AJ781="","",'M4 Caffeine &amp; Energy'!AJ781)</f>
        <v/>
      </c>
      <c r="J2305" s="34" t="inlineStr">
        <is>
          <t>Capture live promo to assess.</t>
        </is>
      </c>
    </row>
    <row r="2306" ht="28" customHeight="1">
      <c r="A2306" s="34" t="inlineStr">
        <is>
          <t>La Colombe</t>
        </is>
      </c>
      <c r="B2306" s="34" t="inlineStr">
        <is>
          <t>La Colombe Draft Latte | Triple | 8 pack 260mL</t>
        </is>
      </c>
      <c r="C2306" s="34" t="inlineStr">
        <is>
          <t>4) Caffeine &amp; energy beverage</t>
        </is>
      </c>
      <c r="D2306" s="49">
        <f>IF('M4 Caffeine &amp; Energy'!F782="","",'M4 Caffeine &amp; Energy'!F782)</f>
        <v/>
      </c>
      <c r="E2306" s="52">
        <f>IF('M4 Caffeine &amp; Energy'!J782="","",'M4 Caffeine &amp; Energy'!J782)</f>
        <v/>
      </c>
      <c r="F2306" s="50">
        <f>IF('M4 Caffeine &amp; Energy'!K782="","",'M4 Caffeine &amp; Energy'!K782)</f>
        <v/>
      </c>
      <c r="G2306" s="49">
        <f>IF('M4 Caffeine &amp; Energy'!AM782="","",'M4 Caffeine &amp; Energy'!AM782)</f>
        <v/>
      </c>
      <c r="H2306" s="50">
        <f>IF('M4 Caffeine &amp; Energy'!N782="","",'M4 Caffeine &amp; Energy'!N782)</f>
        <v/>
      </c>
      <c r="I2306" s="34">
        <f>IF('M4 Caffeine &amp; Energy'!AJ782="","",'M4 Caffeine &amp; Energy'!AJ782)</f>
        <v/>
      </c>
      <c r="J2306" s="34" t="inlineStr">
        <is>
          <t>Capture live promo to assess.</t>
        </is>
      </c>
    </row>
    <row r="2307" ht="28" customHeight="1">
      <c r="A2307" s="34" t="inlineStr">
        <is>
          <t>La Colombe</t>
        </is>
      </c>
      <c r="B2307" s="34" t="inlineStr">
        <is>
          <t>La Colombe Draft Latte | Triple | 12 pack 260mL</t>
        </is>
      </c>
      <c r="C2307" s="34" t="inlineStr">
        <is>
          <t>4) Caffeine &amp; energy beverage</t>
        </is>
      </c>
      <c r="D2307" s="49">
        <f>IF('M4 Caffeine &amp; Energy'!F783="","",'M4 Caffeine &amp; Energy'!F783)</f>
        <v/>
      </c>
      <c r="E2307" s="52">
        <f>IF('M4 Caffeine &amp; Energy'!J783="","",'M4 Caffeine &amp; Energy'!J783)</f>
        <v/>
      </c>
      <c r="F2307" s="50">
        <f>IF('M4 Caffeine &amp; Energy'!K783="","",'M4 Caffeine &amp; Energy'!K783)</f>
        <v/>
      </c>
      <c r="G2307" s="49">
        <f>IF('M4 Caffeine &amp; Energy'!AM783="","",'M4 Caffeine &amp; Energy'!AM783)</f>
        <v/>
      </c>
      <c r="H2307" s="50">
        <f>IF('M4 Caffeine &amp; Energy'!N783="","",'M4 Caffeine &amp; Energy'!N783)</f>
        <v/>
      </c>
      <c r="I2307" s="34">
        <f>IF('M4 Caffeine &amp; Energy'!AJ783="","",'M4 Caffeine &amp; Energy'!AJ783)</f>
        <v/>
      </c>
      <c r="J2307" s="34" t="inlineStr">
        <is>
          <t>Capture live promo to assess.</t>
        </is>
      </c>
    </row>
    <row r="2308" ht="28" customHeight="1">
      <c r="A2308" s="34" t="inlineStr">
        <is>
          <t>La Colombe</t>
        </is>
      </c>
      <c r="B2308" s="34" t="inlineStr">
        <is>
          <t>La Colombe Draft Latte | Triple | 15 pack 260mL</t>
        </is>
      </c>
      <c r="C2308" s="34" t="inlineStr">
        <is>
          <t>4) Caffeine &amp; energy beverage</t>
        </is>
      </c>
      <c r="D2308" s="49">
        <f>IF('M4 Caffeine &amp; Energy'!F784="","",'M4 Caffeine &amp; Energy'!F784)</f>
        <v/>
      </c>
      <c r="E2308" s="52">
        <f>IF('M4 Caffeine &amp; Energy'!J784="","",'M4 Caffeine &amp; Energy'!J784)</f>
        <v/>
      </c>
      <c r="F2308" s="50">
        <f>IF('M4 Caffeine &amp; Energy'!K784="","",'M4 Caffeine &amp; Energy'!K784)</f>
        <v/>
      </c>
      <c r="G2308" s="49">
        <f>IF('M4 Caffeine &amp; Energy'!AM784="","",'M4 Caffeine &amp; Energy'!AM784)</f>
        <v/>
      </c>
      <c r="H2308" s="50">
        <f>IF('M4 Caffeine &amp; Energy'!N784="","",'M4 Caffeine &amp; Energy'!N784)</f>
        <v/>
      </c>
      <c r="I2308" s="34">
        <f>IF('M4 Caffeine &amp; Energy'!AJ784="","",'M4 Caffeine &amp; Energy'!AJ784)</f>
        <v/>
      </c>
      <c r="J2308" s="34" t="inlineStr">
        <is>
          <t>Capture live promo to assess.</t>
        </is>
      </c>
    </row>
    <row r="2309" ht="28" customHeight="1">
      <c r="A2309" s="34" t="inlineStr">
        <is>
          <t>La Colombe</t>
        </is>
      </c>
      <c r="B2309" s="34" t="inlineStr">
        <is>
          <t>La Colombe Draft Latte | Triple | 18 pack 260mL</t>
        </is>
      </c>
      <c r="C2309" s="34" t="inlineStr">
        <is>
          <t>4) Caffeine &amp; energy beverage</t>
        </is>
      </c>
      <c r="D2309" s="49">
        <f>IF('M4 Caffeine &amp; Energy'!F785="","",'M4 Caffeine &amp; Energy'!F785)</f>
        <v/>
      </c>
      <c r="E2309" s="52">
        <f>IF('M4 Caffeine &amp; Energy'!J785="","",'M4 Caffeine &amp; Energy'!J785)</f>
        <v/>
      </c>
      <c r="F2309" s="50">
        <f>IF('M4 Caffeine &amp; Energy'!K785="","",'M4 Caffeine &amp; Energy'!K785)</f>
        <v/>
      </c>
      <c r="G2309" s="49">
        <f>IF('M4 Caffeine &amp; Energy'!AM785="","",'M4 Caffeine &amp; Energy'!AM785)</f>
        <v/>
      </c>
      <c r="H2309" s="50">
        <f>IF('M4 Caffeine &amp; Energy'!N785="","",'M4 Caffeine &amp; Energy'!N785)</f>
        <v/>
      </c>
      <c r="I2309" s="34">
        <f>IF('M4 Caffeine &amp; Energy'!AJ785="","",'M4 Caffeine &amp; Energy'!AJ785)</f>
        <v/>
      </c>
      <c r="J2309" s="34" t="inlineStr">
        <is>
          <t>Capture live promo to assess.</t>
        </is>
      </c>
    </row>
    <row r="2310" ht="28" customHeight="1">
      <c r="A2310" s="34" t="inlineStr">
        <is>
          <t>La Colombe</t>
        </is>
      </c>
      <c r="B2310" s="34" t="inlineStr">
        <is>
          <t>La Colombe Draft Latte | Triple | 24 pack 260mL</t>
        </is>
      </c>
      <c r="C2310" s="34" t="inlineStr">
        <is>
          <t>4) Caffeine &amp; energy beverage</t>
        </is>
      </c>
      <c r="D2310" s="49">
        <f>IF('M4 Caffeine &amp; Energy'!F786="","",'M4 Caffeine &amp; Energy'!F786)</f>
        <v/>
      </c>
      <c r="E2310" s="52">
        <f>IF('M4 Caffeine &amp; Energy'!J786="","",'M4 Caffeine &amp; Energy'!J786)</f>
        <v/>
      </c>
      <c r="F2310" s="50">
        <f>IF('M4 Caffeine &amp; Energy'!K786="","",'M4 Caffeine &amp; Energy'!K786)</f>
        <v/>
      </c>
      <c r="G2310" s="49">
        <f>IF('M4 Caffeine &amp; Energy'!AM786="","",'M4 Caffeine &amp; Energy'!AM786)</f>
        <v/>
      </c>
      <c r="H2310" s="50">
        <f>IF('M4 Caffeine &amp; Energy'!N786="","",'M4 Caffeine &amp; Energy'!N786)</f>
        <v/>
      </c>
      <c r="I2310" s="34">
        <f>IF('M4 Caffeine &amp; Energy'!AJ786="","",'M4 Caffeine &amp; Energy'!AJ786)</f>
        <v/>
      </c>
      <c r="J2310" s="34" t="inlineStr">
        <is>
          <t>Capture live promo to assess.</t>
        </is>
      </c>
    </row>
    <row r="2311" ht="28" customHeight="1">
      <c r="A2311" s="34" t="inlineStr">
        <is>
          <t>Starbucks</t>
        </is>
      </c>
      <c r="B2311" s="34" t="inlineStr">
        <is>
          <t>Starbucks Frappuccino | Mocha | single 281mL</t>
        </is>
      </c>
      <c r="C2311" s="34" t="inlineStr">
        <is>
          <t>4) Caffeine &amp; energy beverage</t>
        </is>
      </c>
      <c r="D2311" s="49">
        <f>IF('M4 Caffeine &amp; Energy'!F787="","",'M4 Caffeine &amp; Energy'!F787)</f>
        <v/>
      </c>
      <c r="E2311" s="52">
        <f>IF('M4 Caffeine &amp; Energy'!J787="","",'M4 Caffeine &amp; Energy'!J787)</f>
        <v/>
      </c>
      <c r="F2311" s="50">
        <f>IF('M4 Caffeine &amp; Energy'!K787="","",'M4 Caffeine &amp; Energy'!K787)</f>
        <v/>
      </c>
      <c r="G2311" s="49">
        <f>IF('M4 Caffeine &amp; Energy'!AM787="","",'M4 Caffeine &amp; Energy'!AM787)</f>
        <v/>
      </c>
      <c r="H2311" s="50">
        <f>IF('M4 Caffeine &amp; Energy'!N787="","",'M4 Caffeine &amp; Energy'!N787)</f>
        <v/>
      </c>
      <c r="I2311" s="34">
        <f>IF('M4 Caffeine &amp; Energy'!AJ787="","",'M4 Caffeine &amp; Energy'!AJ787)</f>
        <v/>
      </c>
      <c r="J2311" s="34" t="inlineStr">
        <is>
          <t>Capture live promo to assess.</t>
        </is>
      </c>
    </row>
    <row r="2312" ht="28" customHeight="1">
      <c r="A2312" s="34" t="inlineStr">
        <is>
          <t>Starbucks</t>
        </is>
      </c>
      <c r="B2312" s="34" t="inlineStr">
        <is>
          <t>Starbucks Frappuccino | Mocha | 8 pack 281mL</t>
        </is>
      </c>
      <c r="C2312" s="34" t="inlineStr">
        <is>
          <t>4) Caffeine &amp; energy beverage</t>
        </is>
      </c>
      <c r="D2312" s="49">
        <f>IF('M4 Caffeine &amp; Energy'!F788="","",'M4 Caffeine &amp; Energy'!F788)</f>
        <v/>
      </c>
      <c r="E2312" s="52">
        <f>IF('M4 Caffeine &amp; Energy'!J788="","",'M4 Caffeine &amp; Energy'!J788)</f>
        <v/>
      </c>
      <c r="F2312" s="50">
        <f>IF('M4 Caffeine &amp; Energy'!K788="","",'M4 Caffeine &amp; Energy'!K788)</f>
        <v/>
      </c>
      <c r="G2312" s="49">
        <f>IF('M4 Caffeine &amp; Energy'!AM788="","",'M4 Caffeine &amp; Energy'!AM788)</f>
        <v/>
      </c>
      <c r="H2312" s="50">
        <f>IF('M4 Caffeine &amp; Energy'!N788="","",'M4 Caffeine &amp; Energy'!N788)</f>
        <v/>
      </c>
      <c r="I2312" s="34">
        <f>IF('M4 Caffeine &amp; Energy'!AJ788="","",'M4 Caffeine &amp; Energy'!AJ788)</f>
        <v/>
      </c>
      <c r="J2312" s="34" t="inlineStr">
        <is>
          <t>Capture live promo to assess.</t>
        </is>
      </c>
    </row>
    <row r="2313" ht="28" customHeight="1">
      <c r="A2313" s="34" t="inlineStr">
        <is>
          <t>Starbucks</t>
        </is>
      </c>
      <c r="B2313" s="34" t="inlineStr">
        <is>
          <t>Starbucks Frappuccino | Mocha | 12 pack 281mL</t>
        </is>
      </c>
      <c r="C2313" s="34" t="inlineStr">
        <is>
          <t>4) Caffeine &amp; energy beverage</t>
        </is>
      </c>
      <c r="D2313" s="49">
        <f>IF('M4 Caffeine &amp; Energy'!F789="","",'M4 Caffeine &amp; Energy'!F789)</f>
        <v/>
      </c>
      <c r="E2313" s="52">
        <f>IF('M4 Caffeine &amp; Energy'!J789="","",'M4 Caffeine &amp; Energy'!J789)</f>
        <v/>
      </c>
      <c r="F2313" s="50">
        <f>IF('M4 Caffeine &amp; Energy'!K789="","",'M4 Caffeine &amp; Energy'!K789)</f>
        <v/>
      </c>
      <c r="G2313" s="49">
        <f>IF('M4 Caffeine &amp; Energy'!AM789="","",'M4 Caffeine &amp; Energy'!AM789)</f>
        <v/>
      </c>
      <c r="H2313" s="50">
        <f>IF('M4 Caffeine &amp; Energy'!N789="","",'M4 Caffeine &amp; Energy'!N789)</f>
        <v/>
      </c>
      <c r="I2313" s="34">
        <f>IF('M4 Caffeine &amp; Energy'!AJ789="","",'M4 Caffeine &amp; Energy'!AJ789)</f>
        <v/>
      </c>
      <c r="J2313" s="34" t="inlineStr">
        <is>
          <t>Capture live promo to assess.</t>
        </is>
      </c>
    </row>
    <row r="2314" ht="28" customHeight="1">
      <c r="A2314" s="34" t="inlineStr">
        <is>
          <t>Starbucks</t>
        </is>
      </c>
      <c r="B2314" s="34" t="inlineStr">
        <is>
          <t>Starbucks Frappuccino | Mocha | 15 pack 281mL</t>
        </is>
      </c>
      <c r="C2314" s="34" t="inlineStr">
        <is>
          <t>4) Caffeine &amp; energy beverage</t>
        </is>
      </c>
      <c r="D2314" s="49">
        <f>IF('M4 Caffeine &amp; Energy'!F790="","",'M4 Caffeine &amp; Energy'!F790)</f>
        <v/>
      </c>
      <c r="E2314" s="52">
        <f>IF('M4 Caffeine &amp; Energy'!J790="","",'M4 Caffeine &amp; Energy'!J790)</f>
        <v/>
      </c>
      <c r="F2314" s="50">
        <f>IF('M4 Caffeine &amp; Energy'!K790="","",'M4 Caffeine &amp; Energy'!K790)</f>
        <v/>
      </c>
      <c r="G2314" s="49">
        <f>IF('M4 Caffeine &amp; Energy'!AM790="","",'M4 Caffeine &amp; Energy'!AM790)</f>
        <v/>
      </c>
      <c r="H2314" s="50">
        <f>IF('M4 Caffeine &amp; Energy'!N790="","",'M4 Caffeine &amp; Energy'!N790)</f>
        <v/>
      </c>
      <c r="I2314" s="34">
        <f>IF('M4 Caffeine &amp; Energy'!AJ790="","",'M4 Caffeine &amp; Energy'!AJ790)</f>
        <v/>
      </c>
      <c r="J2314" s="34" t="inlineStr">
        <is>
          <t>Capture live promo to assess.</t>
        </is>
      </c>
    </row>
    <row r="2315" ht="28" customHeight="1">
      <c r="A2315" s="34" t="inlineStr">
        <is>
          <t>Starbucks</t>
        </is>
      </c>
      <c r="B2315" s="34" t="inlineStr">
        <is>
          <t>Starbucks Frappuccino | Mocha | 18 pack 281mL</t>
        </is>
      </c>
      <c r="C2315" s="34" t="inlineStr">
        <is>
          <t>4) Caffeine &amp; energy beverage</t>
        </is>
      </c>
      <c r="D2315" s="49">
        <f>IF('M4 Caffeine &amp; Energy'!F791="","",'M4 Caffeine &amp; Energy'!F791)</f>
        <v/>
      </c>
      <c r="E2315" s="52">
        <f>IF('M4 Caffeine &amp; Energy'!J791="","",'M4 Caffeine &amp; Energy'!J791)</f>
        <v/>
      </c>
      <c r="F2315" s="50">
        <f>IF('M4 Caffeine &amp; Energy'!K791="","",'M4 Caffeine &amp; Energy'!K791)</f>
        <v/>
      </c>
      <c r="G2315" s="49">
        <f>IF('M4 Caffeine &amp; Energy'!AM791="","",'M4 Caffeine &amp; Energy'!AM791)</f>
        <v/>
      </c>
      <c r="H2315" s="50">
        <f>IF('M4 Caffeine &amp; Energy'!N791="","",'M4 Caffeine &amp; Energy'!N791)</f>
        <v/>
      </c>
      <c r="I2315" s="34">
        <f>IF('M4 Caffeine &amp; Energy'!AJ791="","",'M4 Caffeine &amp; Energy'!AJ791)</f>
        <v/>
      </c>
      <c r="J2315" s="34" t="inlineStr">
        <is>
          <t>Capture live promo to assess.</t>
        </is>
      </c>
    </row>
    <row r="2316" ht="28" customHeight="1">
      <c r="A2316" s="34" t="inlineStr">
        <is>
          <t>Starbucks</t>
        </is>
      </c>
      <c r="B2316" s="34" t="inlineStr">
        <is>
          <t>Starbucks Frappuccino | Mocha | 24 pack 281mL</t>
        </is>
      </c>
      <c r="C2316" s="34" t="inlineStr">
        <is>
          <t>4) Caffeine &amp; energy beverage</t>
        </is>
      </c>
      <c r="D2316" s="49">
        <f>IF('M4 Caffeine &amp; Energy'!F792="","",'M4 Caffeine &amp; Energy'!F792)</f>
        <v/>
      </c>
      <c r="E2316" s="52">
        <f>IF('M4 Caffeine &amp; Energy'!J792="","",'M4 Caffeine &amp; Energy'!J792)</f>
        <v/>
      </c>
      <c r="F2316" s="50">
        <f>IF('M4 Caffeine &amp; Energy'!K792="","",'M4 Caffeine &amp; Energy'!K792)</f>
        <v/>
      </c>
      <c r="G2316" s="49">
        <f>IF('M4 Caffeine &amp; Energy'!AM792="","",'M4 Caffeine &amp; Energy'!AM792)</f>
        <v/>
      </c>
      <c r="H2316" s="50">
        <f>IF('M4 Caffeine &amp; Energy'!N792="","",'M4 Caffeine &amp; Energy'!N792)</f>
        <v/>
      </c>
      <c r="I2316" s="34">
        <f>IF('M4 Caffeine &amp; Energy'!AJ792="","",'M4 Caffeine &amp; Energy'!AJ792)</f>
        <v/>
      </c>
      <c r="J2316" s="34" t="inlineStr">
        <is>
          <t>Capture live promo to assess.</t>
        </is>
      </c>
    </row>
    <row r="2317" ht="28" customHeight="1">
      <c r="A2317" s="34" t="inlineStr">
        <is>
          <t>Starbucks</t>
        </is>
      </c>
      <c r="B2317" s="34" t="inlineStr">
        <is>
          <t>Starbucks Frappuccino | Vanilla | single 281mL</t>
        </is>
      </c>
      <c r="C2317" s="34" t="inlineStr">
        <is>
          <t>4) Caffeine &amp; energy beverage</t>
        </is>
      </c>
      <c r="D2317" s="49">
        <f>IF('M4 Caffeine &amp; Energy'!F793="","",'M4 Caffeine &amp; Energy'!F793)</f>
        <v/>
      </c>
      <c r="E2317" s="52">
        <f>IF('M4 Caffeine &amp; Energy'!J793="","",'M4 Caffeine &amp; Energy'!J793)</f>
        <v/>
      </c>
      <c r="F2317" s="50">
        <f>IF('M4 Caffeine &amp; Energy'!K793="","",'M4 Caffeine &amp; Energy'!K793)</f>
        <v/>
      </c>
      <c r="G2317" s="49">
        <f>IF('M4 Caffeine &amp; Energy'!AM793="","",'M4 Caffeine &amp; Energy'!AM793)</f>
        <v/>
      </c>
      <c r="H2317" s="50">
        <f>IF('M4 Caffeine &amp; Energy'!N793="","",'M4 Caffeine &amp; Energy'!N793)</f>
        <v/>
      </c>
      <c r="I2317" s="34">
        <f>IF('M4 Caffeine &amp; Energy'!AJ793="","",'M4 Caffeine &amp; Energy'!AJ793)</f>
        <v/>
      </c>
      <c r="J2317" s="34" t="inlineStr">
        <is>
          <t>Capture live promo to assess.</t>
        </is>
      </c>
    </row>
    <row r="2318" ht="28" customHeight="1">
      <c r="A2318" s="34" t="inlineStr">
        <is>
          <t>Starbucks</t>
        </is>
      </c>
      <c r="B2318" s="34" t="inlineStr">
        <is>
          <t>Starbucks Frappuccino | Vanilla | 8 pack 281mL</t>
        </is>
      </c>
      <c r="C2318" s="34" t="inlineStr">
        <is>
          <t>4) Caffeine &amp; energy beverage</t>
        </is>
      </c>
      <c r="D2318" s="49">
        <f>IF('M4 Caffeine &amp; Energy'!F794="","",'M4 Caffeine &amp; Energy'!F794)</f>
        <v/>
      </c>
      <c r="E2318" s="52">
        <f>IF('M4 Caffeine &amp; Energy'!J794="","",'M4 Caffeine &amp; Energy'!J794)</f>
        <v/>
      </c>
      <c r="F2318" s="50">
        <f>IF('M4 Caffeine &amp; Energy'!K794="","",'M4 Caffeine &amp; Energy'!K794)</f>
        <v/>
      </c>
      <c r="G2318" s="49">
        <f>IF('M4 Caffeine &amp; Energy'!AM794="","",'M4 Caffeine &amp; Energy'!AM794)</f>
        <v/>
      </c>
      <c r="H2318" s="50">
        <f>IF('M4 Caffeine &amp; Energy'!N794="","",'M4 Caffeine &amp; Energy'!N794)</f>
        <v/>
      </c>
      <c r="I2318" s="34">
        <f>IF('M4 Caffeine &amp; Energy'!AJ794="","",'M4 Caffeine &amp; Energy'!AJ794)</f>
        <v/>
      </c>
      <c r="J2318" s="34" t="inlineStr">
        <is>
          <t>Capture live promo to assess.</t>
        </is>
      </c>
    </row>
    <row r="2319" ht="28" customHeight="1">
      <c r="A2319" s="34" t="inlineStr">
        <is>
          <t>Starbucks</t>
        </is>
      </c>
      <c r="B2319" s="34" t="inlineStr">
        <is>
          <t>Starbucks Frappuccino | Vanilla | 12 pack 281mL</t>
        </is>
      </c>
      <c r="C2319" s="34" t="inlineStr">
        <is>
          <t>4) Caffeine &amp; energy beverage</t>
        </is>
      </c>
      <c r="D2319" s="49">
        <f>IF('M4 Caffeine &amp; Energy'!F795="","",'M4 Caffeine &amp; Energy'!F795)</f>
        <v/>
      </c>
      <c r="E2319" s="52">
        <f>IF('M4 Caffeine &amp; Energy'!J795="","",'M4 Caffeine &amp; Energy'!J795)</f>
        <v/>
      </c>
      <c r="F2319" s="50">
        <f>IF('M4 Caffeine &amp; Energy'!K795="","",'M4 Caffeine &amp; Energy'!K795)</f>
        <v/>
      </c>
      <c r="G2319" s="49">
        <f>IF('M4 Caffeine &amp; Energy'!AM795="","",'M4 Caffeine &amp; Energy'!AM795)</f>
        <v/>
      </c>
      <c r="H2319" s="50">
        <f>IF('M4 Caffeine &amp; Energy'!N795="","",'M4 Caffeine &amp; Energy'!N795)</f>
        <v/>
      </c>
      <c r="I2319" s="34">
        <f>IF('M4 Caffeine &amp; Energy'!AJ795="","",'M4 Caffeine &amp; Energy'!AJ795)</f>
        <v/>
      </c>
      <c r="J2319" s="34" t="inlineStr">
        <is>
          <t>Capture live promo to assess.</t>
        </is>
      </c>
    </row>
    <row r="2320" ht="28" customHeight="1">
      <c r="A2320" s="34" t="inlineStr">
        <is>
          <t>Starbucks</t>
        </is>
      </c>
      <c r="B2320" s="34" t="inlineStr">
        <is>
          <t>Starbucks Frappuccino | Vanilla | 15 pack 281mL</t>
        </is>
      </c>
      <c r="C2320" s="34" t="inlineStr">
        <is>
          <t>4) Caffeine &amp; energy beverage</t>
        </is>
      </c>
      <c r="D2320" s="49">
        <f>IF('M4 Caffeine &amp; Energy'!F796="","",'M4 Caffeine &amp; Energy'!F796)</f>
        <v/>
      </c>
      <c r="E2320" s="52">
        <f>IF('M4 Caffeine &amp; Energy'!J796="","",'M4 Caffeine &amp; Energy'!J796)</f>
        <v/>
      </c>
      <c r="F2320" s="50">
        <f>IF('M4 Caffeine &amp; Energy'!K796="","",'M4 Caffeine &amp; Energy'!K796)</f>
        <v/>
      </c>
      <c r="G2320" s="49">
        <f>IF('M4 Caffeine &amp; Energy'!AM796="","",'M4 Caffeine &amp; Energy'!AM796)</f>
        <v/>
      </c>
      <c r="H2320" s="50">
        <f>IF('M4 Caffeine &amp; Energy'!N796="","",'M4 Caffeine &amp; Energy'!N796)</f>
        <v/>
      </c>
      <c r="I2320" s="34">
        <f>IF('M4 Caffeine &amp; Energy'!AJ796="","",'M4 Caffeine &amp; Energy'!AJ796)</f>
        <v/>
      </c>
      <c r="J2320" s="34" t="inlineStr">
        <is>
          <t>Capture live promo to assess.</t>
        </is>
      </c>
    </row>
    <row r="2321" ht="28" customHeight="1">
      <c r="A2321" s="34" t="inlineStr">
        <is>
          <t>Starbucks</t>
        </is>
      </c>
      <c r="B2321" s="34" t="inlineStr">
        <is>
          <t>Starbucks Frappuccino | Vanilla | 18 pack 281mL</t>
        </is>
      </c>
      <c r="C2321" s="34" t="inlineStr">
        <is>
          <t>4) Caffeine &amp; energy beverage</t>
        </is>
      </c>
      <c r="D2321" s="49">
        <f>IF('M4 Caffeine &amp; Energy'!F797="","",'M4 Caffeine &amp; Energy'!F797)</f>
        <v/>
      </c>
      <c r="E2321" s="52">
        <f>IF('M4 Caffeine &amp; Energy'!J797="","",'M4 Caffeine &amp; Energy'!J797)</f>
        <v/>
      </c>
      <c r="F2321" s="50">
        <f>IF('M4 Caffeine &amp; Energy'!K797="","",'M4 Caffeine &amp; Energy'!K797)</f>
        <v/>
      </c>
      <c r="G2321" s="49">
        <f>IF('M4 Caffeine &amp; Energy'!AM797="","",'M4 Caffeine &amp; Energy'!AM797)</f>
        <v/>
      </c>
      <c r="H2321" s="50">
        <f>IF('M4 Caffeine &amp; Energy'!N797="","",'M4 Caffeine &amp; Energy'!N797)</f>
        <v/>
      </c>
      <c r="I2321" s="34">
        <f>IF('M4 Caffeine &amp; Energy'!AJ797="","",'M4 Caffeine &amp; Energy'!AJ797)</f>
        <v/>
      </c>
      <c r="J2321" s="34" t="inlineStr">
        <is>
          <t>Capture live promo to assess.</t>
        </is>
      </c>
    </row>
    <row r="2322" ht="28" customHeight="1">
      <c r="A2322" s="34" t="inlineStr">
        <is>
          <t>Starbucks</t>
        </is>
      </c>
      <c r="B2322" s="34" t="inlineStr">
        <is>
          <t>Starbucks Frappuccino | Vanilla | 24 pack 281mL</t>
        </is>
      </c>
      <c r="C2322" s="34" t="inlineStr">
        <is>
          <t>4) Caffeine &amp; energy beverage</t>
        </is>
      </c>
      <c r="D2322" s="49">
        <f>IF('M4 Caffeine &amp; Energy'!F798="","",'M4 Caffeine &amp; Energy'!F798)</f>
        <v/>
      </c>
      <c r="E2322" s="52">
        <f>IF('M4 Caffeine &amp; Energy'!J798="","",'M4 Caffeine &amp; Energy'!J798)</f>
        <v/>
      </c>
      <c r="F2322" s="50">
        <f>IF('M4 Caffeine &amp; Energy'!K798="","",'M4 Caffeine &amp; Energy'!K798)</f>
        <v/>
      </c>
      <c r="G2322" s="49">
        <f>IF('M4 Caffeine &amp; Energy'!AM798="","",'M4 Caffeine &amp; Energy'!AM798)</f>
        <v/>
      </c>
      <c r="H2322" s="50">
        <f>IF('M4 Caffeine &amp; Energy'!N798="","",'M4 Caffeine &amp; Energy'!N798)</f>
        <v/>
      </c>
      <c r="I2322" s="34">
        <f>IF('M4 Caffeine &amp; Energy'!AJ798="","",'M4 Caffeine &amp; Energy'!AJ798)</f>
        <v/>
      </c>
      <c r="J2322" s="34" t="inlineStr">
        <is>
          <t>Capture live promo to assess.</t>
        </is>
      </c>
    </row>
    <row r="2323" ht="28" customHeight="1">
      <c r="A2323" s="34" t="inlineStr">
        <is>
          <t>Starbucks</t>
        </is>
      </c>
      <c r="B2323" s="34" t="inlineStr">
        <is>
          <t>Starbucks Frappuccino | Caramel | single 281mL</t>
        </is>
      </c>
      <c r="C2323" s="34" t="inlineStr">
        <is>
          <t>4) Caffeine &amp; energy beverage</t>
        </is>
      </c>
      <c r="D2323" s="49">
        <f>IF('M4 Caffeine &amp; Energy'!F799="","",'M4 Caffeine &amp; Energy'!F799)</f>
        <v/>
      </c>
      <c r="E2323" s="52">
        <f>IF('M4 Caffeine &amp; Energy'!J799="","",'M4 Caffeine &amp; Energy'!J799)</f>
        <v/>
      </c>
      <c r="F2323" s="50">
        <f>IF('M4 Caffeine &amp; Energy'!K799="","",'M4 Caffeine &amp; Energy'!K799)</f>
        <v/>
      </c>
      <c r="G2323" s="49">
        <f>IF('M4 Caffeine &amp; Energy'!AM799="","",'M4 Caffeine &amp; Energy'!AM799)</f>
        <v/>
      </c>
      <c r="H2323" s="50">
        <f>IF('M4 Caffeine &amp; Energy'!N799="","",'M4 Caffeine &amp; Energy'!N799)</f>
        <v/>
      </c>
      <c r="I2323" s="34">
        <f>IF('M4 Caffeine &amp; Energy'!AJ799="","",'M4 Caffeine &amp; Energy'!AJ799)</f>
        <v/>
      </c>
      <c r="J2323" s="34" t="inlineStr">
        <is>
          <t>Capture live promo to assess.</t>
        </is>
      </c>
    </row>
    <row r="2324" ht="28" customHeight="1">
      <c r="A2324" s="34" t="inlineStr">
        <is>
          <t>Starbucks</t>
        </is>
      </c>
      <c r="B2324" s="34" t="inlineStr">
        <is>
          <t>Starbucks Frappuccino | Caramel | 8 pack 281mL</t>
        </is>
      </c>
      <c r="C2324" s="34" t="inlineStr">
        <is>
          <t>4) Caffeine &amp; energy beverage</t>
        </is>
      </c>
      <c r="D2324" s="49">
        <f>IF('M4 Caffeine &amp; Energy'!F800="","",'M4 Caffeine &amp; Energy'!F800)</f>
        <v/>
      </c>
      <c r="E2324" s="52">
        <f>IF('M4 Caffeine &amp; Energy'!J800="","",'M4 Caffeine &amp; Energy'!J800)</f>
        <v/>
      </c>
      <c r="F2324" s="50">
        <f>IF('M4 Caffeine &amp; Energy'!K800="","",'M4 Caffeine &amp; Energy'!K800)</f>
        <v/>
      </c>
      <c r="G2324" s="49">
        <f>IF('M4 Caffeine &amp; Energy'!AM800="","",'M4 Caffeine &amp; Energy'!AM800)</f>
        <v/>
      </c>
      <c r="H2324" s="50">
        <f>IF('M4 Caffeine &amp; Energy'!N800="","",'M4 Caffeine &amp; Energy'!N800)</f>
        <v/>
      </c>
      <c r="I2324" s="34">
        <f>IF('M4 Caffeine &amp; Energy'!AJ800="","",'M4 Caffeine &amp; Energy'!AJ800)</f>
        <v/>
      </c>
      <c r="J2324" s="34" t="inlineStr">
        <is>
          <t>Capture live promo to assess.</t>
        </is>
      </c>
    </row>
    <row r="2325" ht="28" customHeight="1">
      <c r="A2325" s="34" t="inlineStr">
        <is>
          <t>Starbucks</t>
        </is>
      </c>
      <c r="B2325" s="34" t="inlineStr">
        <is>
          <t>Starbucks Frappuccino | Caramel | 12 pack 281mL</t>
        </is>
      </c>
      <c r="C2325" s="34" t="inlineStr">
        <is>
          <t>4) Caffeine &amp; energy beverage</t>
        </is>
      </c>
      <c r="D2325" s="49">
        <f>IF('M4 Caffeine &amp; Energy'!F801="","",'M4 Caffeine &amp; Energy'!F801)</f>
        <v/>
      </c>
      <c r="E2325" s="52">
        <f>IF('M4 Caffeine &amp; Energy'!J801="","",'M4 Caffeine &amp; Energy'!J801)</f>
        <v/>
      </c>
      <c r="F2325" s="50">
        <f>IF('M4 Caffeine &amp; Energy'!K801="","",'M4 Caffeine &amp; Energy'!K801)</f>
        <v/>
      </c>
      <c r="G2325" s="49">
        <f>IF('M4 Caffeine &amp; Energy'!AM801="","",'M4 Caffeine &amp; Energy'!AM801)</f>
        <v/>
      </c>
      <c r="H2325" s="50">
        <f>IF('M4 Caffeine &amp; Energy'!N801="","",'M4 Caffeine &amp; Energy'!N801)</f>
        <v/>
      </c>
      <c r="I2325" s="34">
        <f>IF('M4 Caffeine &amp; Energy'!AJ801="","",'M4 Caffeine &amp; Energy'!AJ801)</f>
        <v/>
      </c>
      <c r="J2325" s="34" t="inlineStr">
        <is>
          <t>Capture live promo to assess.</t>
        </is>
      </c>
    </row>
    <row r="2326" ht="28" customHeight="1">
      <c r="A2326" s="34" t="inlineStr">
        <is>
          <t>Starbucks</t>
        </is>
      </c>
      <c r="B2326" s="34" t="inlineStr">
        <is>
          <t>Starbucks Frappuccino | Caramel | 15 pack 281mL</t>
        </is>
      </c>
      <c r="C2326" s="34" t="inlineStr">
        <is>
          <t>4) Caffeine &amp; energy beverage</t>
        </is>
      </c>
      <c r="D2326" s="49">
        <f>IF('M4 Caffeine &amp; Energy'!F802="","",'M4 Caffeine &amp; Energy'!F802)</f>
        <v/>
      </c>
      <c r="E2326" s="52">
        <f>IF('M4 Caffeine &amp; Energy'!J802="","",'M4 Caffeine &amp; Energy'!J802)</f>
        <v/>
      </c>
      <c r="F2326" s="50">
        <f>IF('M4 Caffeine &amp; Energy'!K802="","",'M4 Caffeine &amp; Energy'!K802)</f>
        <v/>
      </c>
      <c r="G2326" s="49">
        <f>IF('M4 Caffeine &amp; Energy'!AM802="","",'M4 Caffeine &amp; Energy'!AM802)</f>
        <v/>
      </c>
      <c r="H2326" s="50">
        <f>IF('M4 Caffeine &amp; Energy'!N802="","",'M4 Caffeine &amp; Energy'!N802)</f>
        <v/>
      </c>
      <c r="I2326" s="34">
        <f>IF('M4 Caffeine &amp; Energy'!AJ802="","",'M4 Caffeine &amp; Energy'!AJ802)</f>
        <v/>
      </c>
      <c r="J2326" s="34" t="inlineStr">
        <is>
          <t>Capture live promo to assess.</t>
        </is>
      </c>
    </row>
    <row r="2327" ht="28" customHeight="1">
      <c r="A2327" s="34" t="inlineStr">
        <is>
          <t>Starbucks</t>
        </is>
      </c>
      <c r="B2327" s="34" t="inlineStr">
        <is>
          <t>Starbucks Frappuccino | Caramel | 18 pack 281mL</t>
        </is>
      </c>
      <c r="C2327" s="34" t="inlineStr">
        <is>
          <t>4) Caffeine &amp; energy beverage</t>
        </is>
      </c>
      <c r="D2327" s="49">
        <f>IF('M4 Caffeine &amp; Energy'!F803="","",'M4 Caffeine &amp; Energy'!F803)</f>
        <v/>
      </c>
      <c r="E2327" s="52">
        <f>IF('M4 Caffeine &amp; Energy'!J803="","",'M4 Caffeine &amp; Energy'!J803)</f>
        <v/>
      </c>
      <c r="F2327" s="50">
        <f>IF('M4 Caffeine &amp; Energy'!K803="","",'M4 Caffeine &amp; Energy'!K803)</f>
        <v/>
      </c>
      <c r="G2327" s="49">
        <f>IF('M4 Caffeine &amp; Energy'!AM803="","",'M4 Caffeine &amp; Energy'!AM803)</f>
        <v/>
      </c>
      <c r="H2327" s="50">
        <f>IF('M4 Caffeine &amp; Energy'!N803="","",'M4 Caffeine &amp; Energy'!N803)</f>
        <v/>
      </c>
      <c r="I2327" s="34">
        <f>IF('M4 Caffeine &amp; Energy'!AJ803="","",'M4 Caffeine &amp; Energy'!AJ803)</f>
        <v/>
      </c>
      <c r="J2327" s="34" t="inlineStr">
        <is>
          <t>Capture live promo to assess.</t>
        </is>
      </c>
    </row>
    <row r="2328" ht="28" customHeight="1">
      <c r="A2328" s="34" t="inlineStr">
        <is>
          <t>Starbucks</t>
        </is>
      </c>
      <c r="B2328" s="34" t="inlineStr">
        <is>
          <t>Starbucks Frappuccino | Caramel | 24 pack 281mL</t>
        </is>
      </c>
      <c r="C2328" s="34" t="inlineStr">
        <is>
          <t>4) Caffeine &amp; energy beverage</t>
        </is>
      </c>
      <c r="D2328" s="49">
        <f>IF('M4 Caffeine &amp; Energy'!F804="","",'M4 Caffeine &amp; Energy'!F804)</f>
        <v/>
      </c>
      <c r="E2328" s="52">
        <f>IF('M4 Caffeine &amp; Energy'!J804="","",'M4 Caffeine &amp; Energy'!J804)</f>
        <v/>
      </c>
      <c r="F2328" s="50">
        <f>IF('M4 Caffeine &amp; Energy'!K804="","",'M4 Caffeine &amp; Energy'!K804)</f>
        <v/>
      </c>
      <c r="G2328" s="49">
        <f>IF('M4 Caffeine &amp; Energy'!AM804="","",'M4 Caffeine &amp; Energy'!AM804)</f>
        <v/>
      </c>
      <c r="H2328" s="50">
        <f>IF('M4 Caffeine &amp; Energy'!N804="","",'M4 Caffeine &amp; Energy'!N804)</f>
        <v/>
      </c>
      <c r="I2328" s="34">
        <f>IF('M4 Caffeine &amp; Energy'!AJ804="","",'M4 Caffeine &amp; Energy'!AJ804)</f>
        <v/>
      </c>
      <c r="J2328" s="34" t="inlineStr">
        <is>
          <t>Capture live promo to assess.</t>
        </is>
      </c>
    </row>
    <row r="2329" ht="28" customHeight="1">
      <c r="A2329" s="34" t="inlineStr">
        <is>
          <t>Starbucks</t>
        </is>
      </c>
      <c r="B2329" s="34" t="inlineStr">
        <is>
          <t>Starbucks Frappuccino | Coffee | single 281mL</t>
        </is>
      </c>
      <c r="C2329" s="34" t="inlineStr">
        <is>
          <t>4) Caffeine &amp; energy beverage</t>
        </is>
      </c>
      <c r="D2329" s="49">
        <f>IF('M4 Caffeine &amp; Energy'!F805="","",'M4 Caffeine &amp; Energy'!F805)</f>
        <v/>
      </c>
      <c r="E2329" s="52">
        <f>IF('M4 Caffeine &amp; Energy'!J805="","",'M4 Caffeine &amp; Energy'!J805)</f>
        <v/>
      </c>
      <c r="F2329" s="50">
        <f>IF('M4 Caffeine &amp; Energy'!K805="","",'M4 Caffeine &amp; Energy'!K805)</f>
        <v/>
      </c>
      <c r="G2329" s="49">
        <f>IF('M4 Caffeine &amp; Energy'!AM805="","",'M4 Caffeine &amp; Energy'!AM805)</f>
        <v/>
      </c>
      <c r="H2329" s="50">
        <f>IF('M4 Caffeine &amp; Energy'!N805="","",'M4 Caffeine &amp; Energy'!N805)</f>
        <v/>
      </c>
      <c r="I2329" s="34">
        <f>IF('M4 Caffeine &amp; Energy'!AJ805="","",'M4 Caffeine &amp; Energy'!AJ805)</f>
        <v/>
      </c>
      <c r="J2329" s="34" t="inlineStr">
        <is>
          <t>Capture live promo to assess.</t>
        </is>
      </c>
    </row>
    <row r="2330" ht="28" customHeight="1">
      <c r="A2330" s="34" t="inlineStr">
        <is>
          <t>Starbucks</t>
        </is>
      </c>
      <c r="B2330" s="34" t="inlineStr">
        <is>
          <t>Starbucks Frappuccino | Coffee | 8 pack 281mL</t>
        </is>
      </c>
      <c r="C2330" s="34" t="inlineStr">
        <is>
          <t>4) Caffeine &amp; energy beverage</t>
        </is>
      </c>
      <c r="D2330" s="49">
        <f>IF('M4 Caffeine &amp; Energy'!F806="","",'M4 Caffeine &amp; Energy'!F806)</f>
        <v/>
      </c>
      <c r="E2330" s="52">
        <f>IF('M4 Caffeine &amp; Energy'!J806="","",'M4 Caffeine &amp; Energy'!J806)</f>
        <v/>
      </c>
      <c r="F2330" s="50">
        <f>IF('M4 Caffeine &amp; Energy'!K806="","",'M4 Caffeine &amp; Energy'!K806)</f>
        <v/>
      </c>
      <c r="G2330" s="49">
        <f>IF('M4 Caffeine &amp; Energy'!AM806="","",'M4 Caffeine &amp; Energy'!AM806)</f>
        <v/>
      </c>
      <c r="H2330" s="50">
        <f>IF('M4 Caffeine &amp; Energy'!N806="","",'M4 Caffeine &amp; Energy'!N806)</f>
        <v/>
      </c>
      <c r="I2330" s="34">
        <f>IF('M4 Caffeine &amp; Energy'!AJ806="","",'M4 Caffeine &amp; Energy'!AJ806)</f>
        <v/>
      </c>
      <c r="J2330" s="34" t="inlineStr">
        <is>
          <t>Capture live promo to assess.</t>
        </is>
      </c>
    </row>
    <row r="2331" ht="28" customHeight="1">
      <c r="A2331" s="34" t="inlineStr">
        <is>
          <t>Starbucks</t>
        </is>
      </c>
      <c r="B2331" s="34" t="inlineStr">
        <is>
          <t>Starbucks Frappuccino | Coffee | 12 pack 281mL</t>
        </is>
      </c>
      <c r="C2331" s="34" t="inlineStr">
        <is>
          <t>4) Caffeine &amp; energy beverage</t>
        </is>
      </c>
      <c r="D2331" s="49">
        <f>IF('M4 Caffeine &amp; Energy'!F807="","",'M4 Caffeine &amp; Energy'!F807)</f>
        <v/>
      </c>
      <c r="E2331" s="52">
        <f>IF('M4 Caffeine &amp; Energy'!J807="","",'M4 Caffeine &amp; Energy'!J807)</f>
        <v/>
      </c>
      <c r="F2331" s="50">
        <f>IF('M4 Caffeine &amp; Energy'!K807="","",'M4 Caffeine &amp; Energy'!K807)</f>
        <v/>
      </c>
      <c r="G2331" s="49">
        <f>IF('M4 Caffeine &amp; Energy'!AM807="","",'M4 Caffeine &amp; Energy'!AM807)</f>
        <v/>
      </c>
      <c r="H2331" s="50">
        <f>IF('M4 Caffeine &amp; Energy'!N807="","",'M4 Caffeine &amp; Energy'!N807)</f>
        <v/>
      </c>
      <c r="I2331" s="34">
        <f>IF('M4 Caffeine &amp; Energy'!AJ807="","",'M4 Caffeine &amp; Energy'!AJ807)</f>
        <v/>
      </c>
      <c r="J2331" s="34" t="inlineStr">
        <is>
          <t>Capture live promo to assess.</t>
        </is>
      </c>
    </row>
    <row r="2332" ht="28" customHeight="1">
      <c r="A2332" s="34" t="inlineStr">
        <is>
          <t>Starbucks</t>
        </is>
      </c>
      <c r="B2332" s="34" t="inlineStr">
        <is>
          <t>Starbucks Frappuccino | Coffee | 15 pack 281mL</t>
        </is>
      </c>
      <c r="C2332" s="34" t="inlineStr">
        <is>
          <t>4) Caffeine &amp; energy beverage</t>
        </is>
      </c>
      <c r="D2332" s="49">
        <f>IF('M4 Caffeine &amp; Energy'!F808="","",'M4 Caffeine &amp; Energy'!F808)</f>
        <v/>
      </c>
      <c r="E2332" s="52">
        <f>IF('M4 Caffeine &amp; Energy'!J808="","",'M4 Caffeine &amp; Energy'!J808)</f>
        <v/>
      </c>
      <c r="F2332" s="50">
        <f>IF('M4 Caffeine &amp; Energy'!K808="","",'M4 Caffeine &amp; Energy'!K808)</f>
        <v/>
      </c>
      <c r="G2332" s="49">
        <f>IF('M4 Caffeine &amp; Energy'!AM808="","",'M4 Caffeine &amp; Energy'!AM808)</f>
        <v/>
      </c>
      <c r="H2332" s="50">
        <f>IF('M4 Caffeine &amp; Energy'!N808="","",'M4 Caffeine &amp; Energy'!N808)</f>
        <v/>
      </c>
      <c r="I2332" s="34">
        <f>IF('M4 Caffeine &amp; Energy'!AJ808="","",'M4 Caffeine &amp; Energy'!AJ808)</f>
        <v/>
      </c>
      <c r="J2332" s="34" t="inlineStr">
        <is>
          <t>Capture live promo to assess.</t>
        </is>
      </c>
    </row>
    <row r="2333" ht="28" customHeight="1">
      <c r="A2333" s="34" t="inlineStr">
        <is>
          <t>Starbucks</t>
        </is>
      </c>
      <c r="B2333" s="34" t="inlineStr">
        <is>
          <t>Starbucks Frappuccino | Coffee | 18 pack 281mL</t>
        </is>
      </c>
      <c r="C2333" s="34" t="inlineStr">
        <is>
          <t>4) Caffeine &amp; energy beverage</t>
        </is>
      </c>
      <c r="D2333" s="49">
        <f>IF('M4 Caffeine &amp; Energy'!F809="","",'M4 Caffeine &amp; Energy'!F809)</f>
        <v/>
      </c>
      <c r="E2333" s="52">
        <f>IF('M4 Caffeine &amp; Energy'!J809="","",'M4 Caffeine &amp; Energy'!J809)</f>
        <v/>
      </c>
      <c r="F2333" s="50">
        <f>IF('M4 Caffeine &amp; Energy'!K809="","",'M4 Caffeine &amp; Energy'!K809)</f>
        <v/>
      </c>
      <c r="G2333" s="49">
        <f>IF('M4 Caffeine &amp; Energy'!AM809="","",'M4 Caffeine &amp; Energy'!AM809)</f>
        <v/>
      </c>
      <c r="H2333" s="50">
        <f>IF('M4 Caffeine &amp; Energy'!N809="","",'M4 Caffeine &amp; Energy'!N809)</f>
        <v/>
      </c>
      <c r="I2333" s="34">
        <f>IF('M4 Caffeine &amp; Energy'!AJ809="","",'M4 Caffeine &amp; Energy'!AJ809)</f>
        <v/>
      </c>
      <c r="J2333" s="34" t="inlineStr">
        <is>
          <t>Capture live promo to assess.</t>
        </is>
      </c>
    </row>
    <row r="2334" ht="28" customHeight="1">
      <c r="A2334" s="34" t="inlineStr">
        <is>
          <t>Starbucks</t>
        </is>
      </c>
      <c r="B2334" s="34" t="inlineStr">
        <is>
          <t>Starbucks Frappuccino | Coffee | 24 pack 281mL</t>
        </is>
      </c>
      <c r="C2334" s="34" t="inlineStr">
        <is>
          <t>4) Caffeine &amp; energy beverage</t>
        </is>
      </c>
      <c r="D2334" s="49">
        <f>IF('M4 Caffeine &amp; Energy'!F810="","",'M4 Caffeine &amp; Energy'!F810)</f>
        <v/>
      </c>
      <c r="E2334" s="52">
        <f>IF('M4 Caffeine &amp; Energy'!J810="","",'M4 Caffeine &amp; Energy'!J810)</f>
        <v/>
      </c>
      <c r="F2334" s="50">
        <f>IF('M4 Caffeine &amp; Energy'!K810="","",'M4 Caffeine &amp; Energy'!K810)</f>
        <v/>
      </c>
      <c r="G2334" s="49">
        <f>IF('M4 Caffeine &amp; Energy'!AM810="","",'M4 Caffeine &amp; Energy'!AM810)</f>
        <v/>
      </c>
      <c r="H2334" s="50">
        <f>IF('M4 Caffeine &amp; Energy'!N810="","",'M4 Caffeine &amp; Energy'!N810)</f>
        <v/>
      </c>
      <c r="I2334" s="34">
        <f>IF('M4 Caffeine &amp; Energy'!AJ810="","",'M4 Caffeine &amp; Energy'!AJ810)</f>
        <v/>
      </c>
      <c r="J2334" s="34" t="inlineStr">
        <is>
          <t>Capture live promo to assess.</t>
        </is>
      </c>
    </row>
    <row r="2335" ht="28" customHeight="1">
      <c r="A2335" s="34" t="inlineStr">
        <is>
          <t>Starbucks</t>
        </is>
      </c>
      <c r="B2335" s="34" t="inlineStr">
        <is>
          <t>Starbucks Frappuccino | Dark Chocolate | single 281mL</t>
        </is>
      </c>
      <c r="C2335" s="34" t="inlineStr">
        <is>
          <t>4) Caffeine &amp; energy beverage</t>
        </is>
      </c>
      <c r="D2335" s="49">
        <f>IF('M4 Caffeine &amp; Energy'!F811="","",'M4 Caffeine &amp; Energy'!F811)</f>
        <v/>
      </c>
      <c r="E2335" s="52">
        <f>IF('M4 Caffeine &amp; Energy'!J811="","",'M4 Caffeine &amp; Energy'!J811)</f>
        <v/>
      </c>
      <c r="F2335" s="50">
        <f>IF('M4 Caffeine &amp; Energy'!K811="","",'M4 Caffeine &amp; Energy'!K811)</f>
        <v/>
      </c>
      <c r="G2335" s="49">
        <f>IF('M4 Caffeine &amp; Energy'!AM811="","",'M4 Caffeine &amp; Energy'!AM811)</f>
        <v/>
      </c>
      <c r="H2335" s="50">
        <f>IF('M4 Caffeine &amp; Energy'!N811="","",'M4 Caffeine &amp; Energy'!N811)</f>
        <v/>
      </c>
      <c r="I2335" s="34">
        <f>IF('M4 Caffeine &amp; Energy'!AJ811="","",'M4 Caffeine &amp; Energy'!AJ811)</f>
        <v/>
      </c>
      <c r="J2335" s="34" t="inlineStr">
        <is>
          <t>Capture live promo to assess.</t>
        </is>
      </c>
    </row>
    <row r="2336" ht="28" customHeight="1">
      <c r="A2336" s="34" t="inlineStr">
        <is>
          <t>Starbucks</t>
        </is>
      </c>
      <c r="B2336" s="34" t="inlineStr">
        <is>
          <t>Starbucks Frappuccino | Dark Chocolate | 8 pack 281mL</t>
        </is>
      </c>
      <c r="C2336" s="34" t="inlineStr">
        <is>
          <t>4) Caffeine &amp; energy beverage</t>
        </is>
      </c>
      <c r="D2336" s="49">
        <f>IF('M4 Caffeine &amp; Energy'!F812="","",'M4 Caffeine &amp; Energy'!F812)</f>
        <v/>
      </c>
      <c r="E2336" s="52">
        <f>IF('M4 Caffeine &amp; Energy'!J812="","",'M4 Caffeine &amp; Energy'!J812)</f>
        <v/>
      </c>
      <c r="F2336" s="50">
        <f>IF('M4 Caffeine &amp; Energy'!K812="","",'M4 Caffeine &amp; Energy'!K812)</f>
        <v/>
      </c>
      <c r="G2336" s="49">
        <f>IF('M4 Caffeine &amp; Energy'!AM812="","",'M4 Caffeine &amp; Energy'!AM812)</f>
        <v/>
      </c>
      <c r="H2336" s="50">
        <f>IF('M4 Caffeine &amp; Energy'!N812="","",'M4 Caffeine &amp; Energy'!N812)</f>
        <v/>
      </c>
      <c r="I2336" s="34">
        <f>IF('M4 Caffeine &amp; Energy'!AJ812="","",'M4 Caffeine &amp; Energy'!AJ812)</f>
        <v/>
      </c>
      <c r="J2336" s="34" t="inlineStr">
        <is>
          <t>Capture live promo to assess.</t>
        </is>
      </c>
    </row>
    <row r="2337" ht="28" customHeight="1">
      <c r="A2337" s="34" t="inlineStr">
        <is>
          <t>Starbucks</t>
        </is>
      </c>
      <c r="B2337" s="34" t="inlineStr">
        <is>
          <t>Starbucks Frappuccino | Dark Chocolate | 12 pack 281mL</t>
        </is>
      </c>
      <c r="C2337" s="34" t="inlineStr">
        <is>
          <t>4) Caffeine &amp; energy beverage</t>
        </is>
      </c>
      <c r="D2337" s="49">
        <f>IF('M4 Caffeine &amp; Energy'!F813="","",'M4 Caffeine &amp; Energy'!F813)</f>
        <v/>
      </c>
      <c r="E2337" s="52">
        <f>IF('M4 Caffeine &amp; Energy'!J813="","",'M4 Caffeine &amp; Energy'!J813)</f>
        <v/>
      </c>
      <c r="F2337" s="50">
        <f>IF('M4 Caffeine &amp; Energy'!K813="","",'M4 Caffeine &amp; Energy'!K813)</f>
        <v/>
      </c>
      <c r="G2337" s="49">
        <f>IF('M4 Caffeine &amp; Energy'!AM813="","",'M4 Caffeine &amp; Energy'!AM813)</f>
        <v/>
      </c>
      <c r="H2337" s="50">
        <f>IF('M4 Caffeine &amp; Energy'!N813="","",'M4 Caffeine &amp; Energy'!N813)</f>
        <v/>
      </c>
      <c r="I2337" s="34">
        <f>IF('M4 Caffeine &amp; Energy'!AJ813="","",'M4 Caffeine &amp; Energy'!AJ813)</f>
        <v/>
      </c>
      <c r="J2337" s="34" t="inlineStr">
        <is>
          <t>Capture live promo to assess.</t>
        </is>
      </c>
    </row>
    <row r="2338" ht="28" customHeight="1">
      <c r="A2338" s="34" t="inlineStr">
        <is>
          <t>Starbucks</t>
        </is>
      </c>
      <c r="B2338" s="34" t="inlineStr">
        <is>
          <t>Starbucks Frappuccino | Dark Chocolate | 15 pack 281mL</t>
        </is>
      </c>
      <c r="C2338" s="34" t="inlineStr">
        <is>
          <t>4) Caffeine &amp; energy beverage</t>
        </is>
      </c>
      <c r="D2338" s="49">
        <f>IF('M4 Caffeine &amp; Energy'!F814="","",'M4 Caffeine &amp; Energy'!F814)</f>
        <v/>
      </c>
      <c r="E2338" s="52">
        <f>IF('M4 Caffeine &amp; Energy'!J814="","",'M4 Caffeine &amp; Energy'!J814)</f>
        <v/>
      </c>
      <c r="F2338" s="50">
        <f>IF('M4 Caffeine &amp; Energy'!K814="","",'M4 Caffeine &amp; Energy'!K814)</f>
        <v/>
      </c>
      <c r="G2338" s="49">
        <f>IF('M4 Caffeine &amp; Energy'!AM814="","",'M4 Caffeine &amp; Energy'!AM814)</f>
        <v/>
      </c>
      <c r="H2338" s="50">
        <f>IF('M4 Caffeine &amp; Energy'!N814="","",'M4 Caffeine &amp; Energy'!N814)</f>
        <v/>
      </c>
      <c r="I2338" s="34">
        <f>IF('M4 Caffeine &amp; Energy'!AJ814="","",'M4 Caffeine &amp; Energy'!AJ814)</f>
        <v/>
      </c>
      <c r="J2338" s="34" t="inlineStr">
        <is>
          <t>Capture live promo to assess.</t>
        </is>
      </c>
    </row>
    <row r="2339" ht="28" customHeight="1">
      <c r="A2339" s="34" t="inlineStr">
        <is>
          <t>Starbucks</t>
        </is>
      </c>
      <c r="B2339" s="34" t="inlineStr">
        <is>
          <t>Starbucks Frappuccino | Dark Chocolate | 18 pack 281mL</t>
        </is>
      </c>
      <c r="C2339" s="34" t="inlineStr">
        <is>
          <t>4) Caffeine &amp; energy beverage</t>
        </is>
      </c>
      <c r="D2339" s="49">
        <f>IF('M4 Caffeine &amp; Energy'!F815="","",'M4 Caffeine &amp; Energy'!F815)</f>
        <v/>
      </c>
      <c r="E2339" s="52">
        <f>IF('M4 Caffeine &amp; Energy'!J815="","",'M4 Caffeine &amp; Energy'!J815)</f>
        <v/>
      </c>
      <c r="F2339" s="50">
        <f>IF('M4 Caffeine &amp; Energy'!K815="","",'M4 Caffeine &amp; Energy'!K815)</f>
        <v/>
      </c>
      <c r="G2339" s="49">
        <f>IF('M4 Caffeine &amp; Energy'!AM815="","",'M4 Caffeine &amp; Energy'!AM815)</f>
        <v/>
      </c>
      <c r="H2339" s="50">
        <f>IF('M4 Caffeine &amp; Energy'!N815="","",'M4 Caffeine &amp; Energy'!N815)</f>
        <v/>
      </c>
      <c r="I2339" s="34">
        <f>IF('M4 Caffeine &amp; Energy'!AJ815="","",'M4 Caffeine &amp; Energy'!AJ815)</f>
        <v/>
      </c>
      <c r="J2339" s="34" t="inlineStr">
        <is>
          <t>Capture live promo to assess.</t>
        </is>
      </c>
    </row>
    <row r="2340" ht="28" customHeight="1">
      <c r="A2340" s="34" t="inlineStr">
        <is>
          <t>Starbucks</t>
        </is>
      </c>
      <c r="B2340" s="34" t="inlineStr">
        <is>
          <t>Starbucks Frappuccino | Dark Chocolate | 24 pack 281mL</t>
        </is>
      </c>
      <c r="C2340" s="34" t="inlineStr">
        <is>
          <t>4) Caffeine &amp; energy beverage</t>
        </is>
      </c>
      <c r="D2340" s="49">
        <f>IF('M4 Caffeine &amp; Energy'!F816="","",'M4 Caffeine &amp; Energy'!F816)</f>
        <v/>
      </c>
      <c r="E2340" s="52">
        <f>IF('M4 Caffeine &amp; Energy'!J816="","",'M4 Caffeine &amp; Energy'!J816)</f>
        <v/>
      </c>
      <c r="F2340" s="50">
        <f>IF('M4 Caffeine &amp; Energy'!K816="","",'M4 Caffeine &amp; Energy'!K816)</f>
        <v/>
      </c>
      <c r="G2340" s="49">
        <f>IF('M4 Caffeine &amp; Energy'!AM816="","",'M4 Caffeine &amp; Energy'!AM816)</f>
        <v/>
      </c>
      <c r="H2340" s="50">
        <f>IF('M4 Caffeine &amp; Energy'!N816="","",'M4 Caffeine &amp; Energy'!N816)</f>
        <v/>
      </c>
      <c r="I2340" s="34">
        <f>IF('M4 Caffeine &amp; Energy'!AJ816="","",'M4 Caffeine &amp; Energy'!AJ816)</f>
        <v/>
      </c>
      <c r="J2340" s="34" t="inlineStr">
        <is>
          <t>Capture live promo to assess.</t>
        </is>
      </c>
    </row>
    <row r="2341" ht="28" customHeight="1">
      <c r="A2341" s="34" t="inlineStr">
        <is>
          <t>Pepsi</t>
        </is>
      </c>
      <c r="B2341" s="34" t="inlineStr">
        <is>
          <t>Pepsi Cola | Original | single 355mL</t>
        </is>
      </c>
      <c r="C2341" s="34" t="inlineStr">
        <is>
          <t>5) Sparkling water &amp; soda</t>
        </is>
      </c>
      <c r="D2341" s="49">
        <f>IF('M5 Sparkling Water &amp; Soda'!F507="","",'M5 Sparkling Water &amp; Soda'!F507)</f>
        <v/>
      </c>
      <c r="E2341" s="52">
        <f>IF('M5 Sparkling Water &amp; Soda'!J507="","",'M5 Sparkling Water &amp; Soda'!J507)</f>
        <v/>
      </c>
      <c r="F2341" s="50">
        <f>IF('M5 Sparkling Water &amp; Soda'!K507="","",'M5 Sparkling Water &amp; Soda'!K507)</f>
        <v/>
      </c>
      <c r="G2341" s="49">
        <f>IF('M5 Sparkling Water &amp; Soda'!AM507="","",'M5 Sparkling Water &amp; Soda'!AM507)</f>
        <v/>
      </c>
      <c r="H2341" s="50">
        <f>IF('M5 Sparkling Water &amp; Soda'!N507="","",'M5 Sparkling Water &amp; Soda'!N507)</f>
        <v/>
      </c>
      <c r="I2341" s="34">
        <f>IF('M5 Sparkling Water &amp; Soda'!AJ507="","",'M5 Sparkling Water &amp; Soda'!AJ507)</f>
        <v/>
      </c>
      <c r="J2341" s="34" t="inlineStr">
        <is>
          <t>Capture live promo to assess.</t>
        </is>
      </c>
    </row>
    <row r="2342" ht="28" customHeight="1">
      <c r="A2342" s="34" t="inlineStr">
        <is>
          <t>Pepsi</t>
        </is>
      </c>
      <c r="B2342" s="34" t="inlineStr">
        <is>
          <t>Pepsi Cola | Original | 8 pack 355mL</t>
        </is>
      </c>
      <c r="C2342" s="34" t="inlineStr">
        <is>
          <t>5) Sparkling water &amp; soda</t>
        </is>
      </c>
      <c r="D2342" s="49">
        <f>IF('M5 Sparkling Water &amp; Soda'!F508="","",'M5 Sparkling Water &amp; Soda'!F508)</f>
        <v/>
      </c>
      <c r="E2342" s="52">
        <f>IF('M5 Sparkling Water &amp; Soda'!J508="","",'M5 Sparkling Water &amp; Soda'!J508)</f>
        <v/>
      </c>
      <c r="F2342" s="50">
        <f>IF('M5 Sparkling Water &amp; Soda'!K508="","",'M5 Sparkling Water &amp; Soda'!K508)</f>
        <v/>
      </c>
      <c r="G2342" s="49">
        <f>IF('M5 Sparkling Water &amp; Soda'!AM508="","",'M5 Sparkling Water &amp; Soda'!AM508)</f>
        <v/>
      </c>
      <c r="H2342" s="50">
        <f>IF('M5 Sparkling Water &amp; Soda'!N508="","",'M5 Sparkling Water &amp; Soda'!N508)</f>
        <v/>
      </c>
      <c r="I2342" s="34">
        <f>IF('M5 Sparkling Water &amp; Soda'!AJ508="","",'M5 Sparkling Water &amp; Soda'!AJ508)</f>
        <v/>
      </c>
      <c r="J2342" s="34" t="inlineStr">
        <is>
          <t>Capture live promo to assess.</t>
        </is>
      </c>
    </row>
    <row r="2343" ht="28" customHeight="1">
      <c r="A2343" s="34" t="inlineStr">
        <is>
          <t>Pepsi</t>
        </is>
      </c>
      <c r="B2343" s="34" t="inlineStr">
        <is>
          <t>Pepsi Cola | Original | 12 pack 355mL</t>
        </is>
      </c>
      <c r="C2343" s="34" t="inlineStr">
        <is>
          <t>5) Sparkling water &amp; soda</t>
        </is>
      </c>
      <c r="D2343" s="49">
        <f>IF('M5 Sparkling Water &amp; Soda'!F509="","",'M5 Sparkling Water &amp; Soda'!F509)</f>
        <v/>
      </c>
      <c r="E2343" s="52">
        <f>IF('M5 Sparkling Water &amp; Soda'!J509="","",'M5 Sparkling Water &amp; Soda'!J509)</f>
        <v/>
      </c>
      <c r="F2343" s="50">
        <f>IF('M5 Sparkling Water &amp; Soda'!K509="","",'M5 Sparkling Water &amp; Soda'!K509)</f>
        <v/>
      </c>
      <c r="G2343" s="49">
        <f>IF('M5 Sparkling Water &amp; Soda'!AM509="","",'M5 Sparkling Water &amp; Soda'!AM509)</f>
        <v/>
      </c>
      <c r="H2343" s="50">
        <f>IF('M5 Sparkling Water &amp; Soda'!N509="","",'M5 Sparkling Water &amp; Soda'!N509)</f>
        <v/>
      </c>
      <c r="I2343" s="34">
        <f>IF('M5 Sparkling Water &amp; Soda'!AJ509="","",'M5 Sparkling Water &amp; Soda'!AJ509)</f>
        <v/>
      </c>
      <c r="J2343" s="34" t="inlineStr">
        <is>
          <t>Capture live promo to assess.</t>
        </is>
      </c>
    </row>
    <row r="2344" ht="28" customHeight="1">
      <c r="A2344" s="34" t="inlineStr">
        <is>
          <t>Pepsi</t>
        </is>
      </c>
      <c r="B2344" s="34" t="inlineStr">
        <is>
          <t>Pepsi Cola | Original | 15 pack 355mL</t>
        </is>
      </c>
      <c r="C2344" s="34" t="inlineStr">
        <is>
          <t>5) Sparkling water &amp; soda</t>
        </is>
      </c>
      <c r="D2344" s="49">
        <f>IF('M5 Sparkling Water &amp; Soda'!F510="","",'M5 Sparkling Water &amp; Soda'!F510)</f>
        <v/>
      </c>
      <c r="E2344" s="52">
        <f>IF('M5 Sparkling Water &amp; Soda'!J510="","",'M5 Sparkling Water &amp; Soda'!J510)</f>
        <v/>
      </c>
      <c r="F2344" s="50">
        <f>IF('M5 Sparkling Water &amp; Soda'!K510="","",'M5 Sparkling Water &amp; Soda'!K510)</f>
        <v/>
      </c>
      <c r="G2344" s="49">
        <f>IF('M5 Sparkling Water &amp; Soda'!AM510="","",'M5 Sparkling Water &amp; Soda'!AM510)</f>
        <v/>
      </c>
      <c r="H2344" s="50">
        <f>IF('M5 Sparkling Water &amp; Soda'!N510="","",'M5 Sparkling Water &amp; Soda'!N510)</f>
        <v/>
      </c>
      <c r="I2344" s="34">
        <f>IF('M5 Sparkling Water &amp; Soda'!AJ510="","",'M5 Sparkling Water &amp; Soda'!AJ510)</f>
        <v/>
      </c>
      <c r="J2344" s="34" t="inlineStr">
        <is>
          <t>Capture live promo to assess.</t>
        </is>
      </c>
    </row>
    <row r="2345" ht="28" customHeight="1">
      <c r="A2345" s="34" t="inlineStr">
        <is>
          <t>Pepsi</t>
        </is>
      </c>
      <c r="B2345" s="34" t="inlineStr">
        <is>
          <t>Pepsi Cola | Original | 18 pack 355mL</t>
        </is>
      </c>
      <c r="C2345" s="34" t="inlineStr">
        <is>
          <t>5) Sparkling water &amp; soda</t>
        </is>
      </c>
      <c r="D2345" s="49">
        <f>IF('M5 Sparkling Water &amp; Soda'!F511="","",'M5 Sparkling Water &amp; Soda'!F511)</f>
        <v/>
      </c>
      <c r="E2345" s="52">
        <f>IF('M5 Sparkling Water &amp; Soda'!J511="","",'M5 Sparkling Water &amp; Soda'!J511)</f>
        <v/>
      </c>
      <c r="F2345" s="50">
        <f>IF('M5 Sparkling Water &amp; Soda'!K511="","",'M5 Sparkling Water &amp; Soda'!K511)</f>
        <v/>
      </c>
      <c r="G2345" s="49">
        <f>IF('M5 Sparkling Water &amp; Soda'!AM511="","",'M5 Sparkling Water &amp; Soda'!AM511)</f>
        <v/>
      </c>
      <c r="H2345" s="50">
        <f>IF('M5 Sparkling Water &amp; Soda'!N511="","",'M5 Sparkling Water &amp; Soda'!N511)</f>
        <v/>
      </c>
      <c r="I2345" s="34">
        <f>IF('M5 Sparkling Water &amp; Soda'!AJ511="","",'M5 Sparkling Water &amp; Soda'!AJ511)</f>
        <v/>
      </c>
      <c r="J2345" s="34" t="inlineStr">
        <is>
          <t>Capture live promo to assess.</t>
        </is>
      </c>
    </row>
    <row r="2346" ht="28" customHeight="1">
      <c r="A2346" s="34" t="inlineStr">
        <is>
          <t>Pepsi</t>
        </is>
      </c>
      <c r="B2346" s="34" t="inlineStr">
        <is>
          <t>Pepsi Cola | Original | 24 pack 355mL</t>
        </is>
      </c>
      <c r="C2346" s="34" t="inlineStr">
        <is>
          <t>5) Sparkling water &amp; soda</t>
        </is>
      </c>
      <c r="D2346" s="49">
        <f>IF('M5 Sparkling Water &amp; Soda'!F512="","",'M5 Sparkling Water &amp; Soda'!F512)</f>
        <v/>
      </c>
      <c r="E2346" s="52">
        <f>IF('M5 Sparkling Water &amp; Soda'!J512="","",'M5 Sparkling Water &amp; Soda'!J512)</f>
        <v/>
      </c>
      <c r="F2346" s="50">
        <f>IF('M5 Sparkling Water &amp; Soda'!K512="","",'M5 Sparkling Water &amp; Soda'!K512)</f>
        <v/>
      </c>
      <c r="G2346" s="49">
        <f>IF('M5 Sparkling Water &amp; Soda'!AM512="","",'M5 Sparkling Water &amp; Soda'!AM512)</f>
        <v/>
      </c>
      <c r="H2346" s="50">
        <f>IF('M5 Sparkling Water &amp; Soda'!N512="","",'M5 Sparkling Water &amp; Soda'!N512)</f>
        <v/>
      </c>
      <c r="I2346" s="34">
        <f>IF('M5 Sparkling Water &amp; Soda'!AJ512="","",'M5 Sparkling Water &amp; Soda'!AJ512)</f>
        <v/>
      </c>
      <c r="J2346" s="34" t="inlineStr">
        <is>
          <t>Capture live promo to assess.</t>
        </is>
      </c>
    </row>
    <row r="2347" ht="28" customHeight="1">
      <c r="A2347" s="34" t="inlineStr">
        <is>
          <t>Pepsi</t>
        </is>
      </c>
      <c r="B2347" s="34" t="inlineStr">
        <is>
          <t>Pepsi Cola | Wild Cherry | single 355mL</t>
        </is>
      </c>
      <c r="C2347" s="34" t="inlineStr">
        <is>
          <t>5) Sparkling water &amp; soda</t>
        </is>
      </c>
      <c r="D2347" s="49">
        <f>IF('M5 Sparkling Water &amp; Soda'!F513="","",'M5 Sparkling Water &amp; Soda'!F513)</f>
        <v/>
      </c>
      <c r="E2347" s="52">
        <f>IF('M5 Sparkling Water &amp; Soda'!J513="","",'M5 Sparkling Water &amp; Soda'!J513)</f>
        <v/>
      </c>
      <c r="F2347" s="50">
        <f>IF('M5 Sparkling Water &amp; Soda'!K513="","",'M5 Sparkling Water &amp; Soda'!K513)</f>
        <v/>
      </c>
      <c r="G2347" s="49">
        <f>IF('M5 Sparkling Water &amp; Soda'!AM513="","",'M5 Sparkling Water &amp; Soda'!AM513)</f>
        <v/>
      </c>
      <c r="H2347" s="50">
        <f>IF('M5 Sparkling Water &amp; Soda'!N513="","",'M5 Sparkling Water &amp; Soda'!N513)</f>
        <v/>
      </c>
      <c r="I2347" s="34">
        <f>IF('M5 Sparkling Water &amp; Soda'!AJ513="","",'M5 Sparkling Water &amp; Soda'!AJ513)</f>
        <v/>
      </c>
      <c r="J2347" s="34" t="inlineStr">
        <is>
          <t>Capture live promo to assess.</t>
        </is>
      </c>
    </row>
    <row r="2348" ht="28" customHeight="1">
      <c r="A2348" s="34" t="inlineStr">
        <is>
          <t>Pepsi</t>
        </is>
      </c>
      <c r="B2348" s="34" t="inlineStr">
        <is>
          <t>Pepsi Cola | Wild Cherry | 8 pack 355mL</t>
        </is>
      </c>
      <c r="C2348" s="34" t="inlineStr">
        <is>
          <t>5) Sparkling water &amp; soda</t>
        </is>
      </c>
      <c r="D2348" s="49">
        <f>IF('M5 Sparkling Water &amp; Soda'!F514="","",'M5 Sparkling Water &amp; Soda'!F514)</f>
        <v/>
      </c>
      <c r="E2348" s="52">
        <f>IF('M5 Sparkling Water &amp; Soda'!J514="","",'M5 Sparkling Water &amp; Soda'!J514)</f>
        <v/>
      </c>
      <c r="F2348" s="50">
        <f>IF('M5 Sparkling Water &amp; Soda'!K514="","",'M5 Sparkling Water &amp; Soda'!K514)</f>
        <v/>
      </c>
      <c r="G2348" s="49">
        <f>IF('M5 Sparkling Water &amp; Soda'!AM514="","",'M5 Sparkling Water &amp; Soda'!AM514)</f>
        <v/>
      </c>
      <c r="H2348" s="50">
        <f>IF('M5 Sparkling Water &amp; Soda'!N514="","",'M5 Sparkling Water &amp; Soda'!N514)</f>
        <v/>
      </c>
      <c r="I2348" s="34">
        <f>IF('M5 Sparkling Water &amp; Soda'!AJ514="","",'M5 Sparkling Water &amp; Soda'!AJ514)</f>
        <v/>
      </c>
      <c r="J2348" s="34" t="inlineStr">
        <is>
          <t>Capture live promo to assess.</t>
        </is>
      </c>
    </row>
    <row r="2349" ht="28" customHeight="1">
      <c r="A2349" s="34" t="inlineStr">
        <is>
          <t>Pepsi</t>
        </is>
      </c>
      <c r="B2349" s="34" t="inlineStr">
        <is>
          <t>Pepsi Cola | Wild Cherry | 12 pack 355mL</t>
        </is>
      </c>
      <c r="C2349" s="34" t="inlineStr">
        <is>
          <t>5) Sparkling water &amp; soda</t>
        </is>
      </c>
      <c r="D2349" s="49">
        <f>IF('M5 Sparkling Water &amp; Soda'!F515="","",'M5 Sparkling Water &amp; Soda'!F515)</f>
        <v/>
      </c>
      <c r="E2349" s="52">
        <f>IF('M5 Sparkling Water &amp; Soda'!J515="","",'M5 Sparkling Water &amp; Soda'!J515)</f>
        <v/>
      </c>
      <c r="F2349" s="50">
        <f>IF('M5 Sparkling Water &amp; Soda'!K515="","",'M5 Sparkling Water &amp; Soda'!K515)</f>
        <v/>
      </c>
      <c r="G2349" s="49">
        <f>IF('M5 Sparkling Water &amp; Soda'!AM515="","",'M5 Sparkling Water &amp; Soda'!AM515)</f>
        <v/>
      </c>
      <c r="H2349" s="50">
        <f>IF('M5 Sparkling Water &amp; Soda'!N515="","",'M5 Sparkling Water &amp; Soda'!N515)</f>
        <v/>
      </c>
      <c r="I2349" s="34">
        <f>IF('M5 Sparkling Water &amp; Soda'!AJ515="","",'M5 Sparkling Water &amp; Soda'!AJ515)</f>
        <v/>
      </c>
      <c r="J2349" s="34" t="inlineStr">
        <is>
          <t>Capture live promo to assess.</t>
        </is>
      </c>
    </row>
    <row r="2350" ht="28" customHeight="1">
      <c r="A2350" s="34" t="inlineStr">
        <is>
          <t>Pepsi</t>
        </is>
      </c>
      <c r="B2350" s="34" t="inlineStr">
        <is>
          <t>Pepsi Cola | Wild Cherry | 15 pack 355mL</t>
        </is>
      </c>
      <c r="C2350" s="34" t="inlineStr">
        <is>
          <t>5) Sparkling water &amp; soda</t>
        </is>
      </c>
      <c r="D2350" s="49">
        <f>IF('M5 Sparkling Water &amp; Soda'!F516="","",'M5 Sparkling Water &amp; Soda'!F516)</f>
        <v/>
      </c>
      <c r="E2350" s="52">
        <f>IF('M5 Sparkling Water &amp; Soda'!J516="","",'M5 Sparkling Water &amp; Soda'!J516)</f>
        <v/>
      </c>
      <c r="F2350" s="50">
        <f>IF('M5 Sparkling Water &amp; Soda'!K516="","",'M5 Sparkling Water &amp; Soda'!K516)</f>
        <v/>
      </c>
      <c r="G2350" s="49">
        <f>IF('M5 Sparkling Water &amp; Soda'!AM516="","",'M5 Sparkling Water &amp; Soda'!AM516)</f>
        <v/>
      </c>
      <c r="H2350" s="50">
        <f>IF('M5 Sparkling Water &amp; Soda'!N516="","",'M5 Sparkling Water &amp; Soda'!N516)</f>
        <v/>
      </c>
      <c r="I2350" s="34">
        <f>IF('M5 Sparkling Water &amp; Soda'!AJ516="","",'M5 Sparkling Water &amp; Soda'!AJ516)</f>
        <v/>
      </c>
      <c r="J2350" s="34" t="inlineStr">
        <is>
          <t>Capture live promo to assess.</t>
        </is>
      </c>
    </row>
    <row r="2351" ht="28" customHeight="1">
      <c r="A2351" s="34" t="inlineStr">
        <is>
          <t>Pepsi</t>
        </is>
      </c>
      <c r="B2351" s="34" t="inlineStr">
        <is>
          <t>Pepsi Cola | Wild Cherry | 18 pack 355mL</t>
        </is>
      </c>
      <c r="C2351" s="34" t="inlineStr">
        <is>
          <t>5) Sparkling water &amp; soda</t>
        </is>
      </c>
      <c r="D2351" s="49">
        <f>IF('M5 Sparkling Water &amp; Soda'!F517="","",'M5 Sparkling Water &amp; Soda'!F517)</f>
        <v/>
      </c>
      <c r="E2351" s="52">
        <f>IF('M5 Sparkling Water &amp; Soda'!J517="","",'M5 Sparkling Water &amp; Soda'!J517)</f>
        <v/>
      </c>
      <c r="F2351" s="50">
        <f>IF('M5 Sparkling Water &amp; Soda'!K517="","",'M5 Sparkling Water &amp; Soda'!K517)</f>
        <v/>
      </c>
      <c r="G2351" s="49">
        <f>IF('M5 Sparkling Water &amp; Soda'!AM517="","",'M5 Sparkling Water &amp; Soda'!AM517)</f>
        <v/>
      </c>
      <c r="H2351" s="50">
        <f>IF('M5 Sparkling Water &amp; Soda'!N517="","",'M5 Sparkling Water &amp; Soda'!N517)</f>
        <v/>
      </c>
      <c r="I2351" s="34">
        <f>IF('M5 Sparkling Water &amp; Soda'!AJ517="","",'M5 Sparkling Water &amp; Soda'!AJ517)</f>
        <v/>
      </c>
      <c r="J2351" s="34" t="inlineStr">
        <is>
          <t>Capture live promo to assess.</t>
        </is>
      </c>
    </row>
    <row r="2352" ht="28" customHeight="1">
      <c r="A2352" s="34" t="inlineStr">
        <is>
          <t>Pepsi</t>
        </is>
      </c>
      <c r="B2352" s="34" t="inlineStr">
        <is>
          <t>Pepsi Cola | Wild Cherry | 24 pack 355mL</t>
        </is>
      </c>
      <c r="C2352" s="34" t="inlineStr">
        <is>
          <t>5) Sparkling water &amp; soda</t>
        </is>
      </c>
      <c r="D2352" s="49">
        <f>IF('M5 Sparkling Water &amp; Soda'!F518="","",'M5 Sparkling Water &amp; Soda'!F518)</f>
        <v/>
      </c>
      <c r="E2352" s="52">
        <f>IF('M5 Sparkling Water &amp; Soda'!J518="","",'M5 Sparkling Water &amp; Soda'!J518)</f>
        <v/>
      </c>
      <c r="F2352" s="50">
        <f>IF('M5 Sparkling Water &amp; Soda'!K518="","",'M5 Sparkling Water &amp; Soda'!K518)</f>
        <v/>
      </c>
      <c r="G2352" s="49">
        <f>IF('M5 Sparkling Water &amp; Soda'!AM518="","",'M5 Sparkling Water &amp; Soda'!AM518)</f>
        <v/>
      </c>
      <c r="H2352" s="50">
        <f>IF('M5 Sparkling Water &amp; Soda'!N518="","",'M5 Sparkling Water &amp; Soda'!N518)</f>
        <v/>
      </c>
      <c r="I2352" s="34">
        <f>IF('M5 Sparkling Water &amp; Soda'!AJ518="","",'M5 Sparkling Water &amp; Soda'!AJ518)</f>
        <v/>
      </c>
      <c r="J2352" s="34" t="inlineStr">
        <is>
          <t>Capture live promo to assess.</t>
        </is>
      </c>
    </row>
    <row r="2353" ht="28" customHeight="1">
      <c r="A2353" s="34" t="inlineStr">
        <is>
          <t>Pepsi</t>
        </is>
      </c>
      <c r="B2353" s="34" t="inlineStr">
        <is>
          <t>Pepsi Cola | Vanilla | single 355mL</t>
        </is>
      </c>
      <c r="C2353" s="34" t="inlineStr">
        <is>
          <t>5) Sparkling water &amp; soda</t>
        </is>
      </c>
      <c r="D2353" s="49">
        <f>IF('M5 Sparkling Water &amp; Soda'!F519="","",'M5 Sparkling Water &amp; Soda'!F519)</f>
        <v/>
      </c>
      <c r="E2353" s="52">
        <f>IF('M5 Sparkling Water &amp; Soda'!J519="","",'M5 Sparkling Water &amp; Soda'!J519)</f>
        <v/>
      </c>
      <c r="F2353" s="50">
        <f>IF('M5 Sparkling Water &amp; Soda'!K519="","",'M5 Sparkling Water &amp; Soda'!K519)</f>
        <v/>
      </c>
      <c r="G2353" s="49">
        <f>IF('M5 Sparkling Water &amp; Soda'!AM519="","",'M5 Sparkling Water &amp; Soda'!AM519)</f>
        <v/>
      </c>
      <c r="H2353" s="50">
        <f>IF('M5 Sparkling Water &amp; Soda'!N519="","",'M5 Sparkling Water &amp; Soda'!N519)</f>
        <v/>
      </c>
      <c r="I2353" s="34">
        <f>IF('M5 Sparkling Water &amp; Soda'!AJ519="","",'M5 Sparkling Water &amp; Soda'!AJ519)</f>
        <v/>
      </c>
      <c r="J2353" s="34" t="inlineStr">
        <is>
          <t>Capture live promo to assess.</t>
        </is>
      </c>
    </row>
    <row r="2354" ht="28" customHeight="1">
      <c r="A2354" s="34" t="inlineStr">
        <is>
          <t>Pepsi</t>
        </is>
      </c>
      <c r="B2354" s="34" t="inlineStr">
        <is>
          <t>Pepsi Cola | Vanilla | 8 pack 355mL</t>
        </is>
      </c>
      <c r="C2354" s="34" t="inlineStr">
        <is>
          <t>5) Sparkling water &amp; soda</t>
        </is>
      </c>
      <c r="D2354" s="49">
        <f>IF('M5 Sparkling Water &amp; Soda'!F520="","",'M5 Sparkling Water &amp; Soda'!F520)</f>
        <v/>
      </c>
      <c r="E2354" s="52">
        <f>IF('M5 Sparkling Water &amp; Soda'!J520="","",'M5 Sparkling Water &amp; Soda'!J520)</f>
        <v/>
      </c>
      <c r="F2354" s="50">
        <f>IF('M5 Sparkling Water &amp; Soda'!K520="","",'M5 Sparkling Water &amp; Soda'!K520)</f>
        <v/>
      </c>
      <c r="G2354" s="49">
        <f>IF('M5 Sparkling Water &amp; Soda'!AM520="","",'M5 Sparkling Water &amp; Soda'!AM520)</f>
        <v/>
      </c>
      <c r="H2354" s="50">
        <f>IF('M5 Sparkling Water &amp; Soda'!N520="","",'M5 Sparkling Water &amp; Soda'!N520)</f>
        <v/>
      </c>
      <c r="I2354" s="34">
        <f>IF('M5 Sparkling Water &amp; Soda'!AJ520="","",'M5 Sparkling Water &amp; Soda'!AJ520)</f>
        <v/>
      </c>
      <c r="J2354" s="34" t="inlineStr">
        <is>
          <t>Capture live promo to assess.</t>
        </is>
      </c>
    </row>
    <row r="2355" ht="28" customHeight="1">
      <c r="A2355" s="34" t="inlineStr">
        <is>
          <t>Pepsi</t>
        </is>
      </c>
      <c r="B2355" s="34" t="inlineStr">
        <is>
          <t>Pepsi Cola | Vanilla | 12 pack 355mL</t>
        </is>
      </c>
      <c r="C2355" s="34" t="inlineStr">
        <is>
          <t>5) Sparkling water &amp; soda</t>
        </is>
      </c>
      <c r="D2355" s="49">
        <f>IF('M5 Sparkling Water &amp; Soda'!F521="","",'M5 Sparkling Water &amp; Soda'!F521)</f>
        <v/>
      </c>
      <c r="E2355" s="52">
        <f>IF('M5 Sparkling Water &amp; Soda'!J521="","",'M5 Sparkling Water &amp; Soda'!J521)</f>
        <v/>
      </c>
      <c r="F2355" s="50">
        <f>IF('M5 Sparkling Water &amp; Soda'!K521="","",'M5 Sparkling Water &amp; Soda'!K521)</f>
        <v/>
      </c>
      <c r="G2355" s="49">
        <f>IF('M5 Sparkling Water &amp; Soda'!AM521="","",'M5 Sparkling Water &amp; Soda'!AM521)</f>
        <v/>
      </c>
      <c r="H2355" s="50">
        <f>IF('M5 Sparkling Water &amp; Soda'!N521="","",'M5 Sparkling Water &amp; Soda'!N521)</f>
        <v/>
      </c>
      <c r="I2355" s="34">
        <f>IF('M5 Sparkling Water &amp; Soda'!AJ521="","",'M5 Sparkling Water &amp; Soda'!AJ521)</f>
        <v/>
      </c>
      <c r="J2355" s="34" t="inlineStr">
        <is>
          <t>Capture live promo to assess.</t>
        </is>
      </c>
    </row>
    <row r="2356" ht="28" customHeight="1">
      <c r="A2356" s="34" t="inlineStr">
        <is>
          <t>Pepsi</t>
        </is>
      </c>
      <c r="B2356" s="34" t="inlineStr">
        <is>
          <t>Pepsi Cola | Vanilla | 15 pack 355mL</t>
        </is>
      </c>
      <c r="C2356" s="34" t="inlineStr">
        <is>
          <t>5) Sparkling water &amp; soda</t>
        </is>
      </c>
      <c r="D2356" s="49">
        <f>IF('M5 Sparkling Water &amp; Soda'!F522="","",'M5 Sparkling Water &amp; Soda'!F522)</f>
        <v/>
      </c>
      <c r="E2356" s="52">
        <f>IF('M5 Sparkling Water &amp; Soda'!J522="","",'M5 Sparkling Water &amp; Soda'!J522)</f>
        <v/>
      </c>
      <c r="F2356" s="50">
        <f>IF('M5 Sparkling Water &amp; Soda'!K522="","",'M5 Sparkling Water &amp; Soda'!K522)</f>
        <v/>
      </c>
      <c r="G2356" s="49">
        <f>IF('M5 Sparkling Water &amp; Soda'!AM522="","",'M5 Sparkling Water &amp; Soda'!AM522)</f>
        <v/>
      </c>
      <c r="H2356" s="50">
        <f>IF('M5 Sparkling Water &amp; Soda'!N522="","",'M5 Sparkling Water &amp; Soda'!N522)</f>
        <v/>
      </c>
      <c r="I2356" s="34">
        <f>IF('M5 Sparkling Water &amp; Soda'!AJ522="","",'M5 Sparkling Water &amp; Soda'!AJ522)</f>
        <v/>
      </c>
      <c r="J2356" s="34" t="inlineStr">
        <is>
          <t>Capture live promo to assess.</t>
        </is>
      </c>
    </row>
    <row r="2357" ht="28" customHeight="1">
      <c r="A2357" s="34" t="inlineStr">
        <is>
          <t>Pepsi</t>
        </is>
      </c>
      <c r="B2357" s="34" t="inlineStr">
        <is>
          <t>Pepsi Cola | Vanilla | 18 pack 355mL</t>
        </is>
      </c>
      <c r="C2357" s="34" t="inlineStr">
        <is>
          <t>5) Sparkling water &amp; soda</t>
        </is>
      </c>
      <c r="D2357" s="49">
        <f>IF('M5 Sparkling Water &amp; Soda'!F523="","",'M5 Sparkling Water &amp; Soda'!F523)</f>
        <v/>
      </c>
      <c r="E2357" s="52">
        <f>IF('M5 Sparkling Water &amp; Soda'!J523="","",'M5 Sparkling Water &amp; Soda'!J523)</f>
        <v/>
      </c>
      <c r="F2357" s="50">
        <f>IF('M5 Sparkling Water &amp; Soda'!K523="","",'M5 Sparkling Water &amp; Soda'!K523)</f>
        <v/>
      </c>
      <c r="G2357" s="49">
        <f>IF('M5 Sparkling Water &amp; Soda'!AM523="","",'M5 Sparkling Water &amp; Soda'!AM523)</f>
        <v/>
      </c>
      <c r="H2357" s="50">
        <f>IF('M5 Sparkling Water &amp; Soda'!N523="","",'M5 Sparkling Water &amp; Soda'!N523)</f>
        <v/>
      </c>
      <c r="I2357" s="34">
        <f>IF('M5 Sparkling Water &amp; Soda'!AJ523="","",'M5 Sparkling Water &amp; Soda'!AJ523)</f>
        <v/>
      </c>
      <c r="J2357" s="34" t="inlineStr">
        <is>
          <t>Capture live promo to assess.</t>
        </is>
      </c>
    </row>
    <row r="2358" ht="28" customHeight="1">
      <c r="A2358" s="34" t="inlineStr">
        <is>
          <t>Pepsi</t>
        </is>
      </c>
      <c r="B2358" s="34" t="inlineStr">
        <is>
          <t>Pepsi Cola | Vanilla | 24 pack 355mL</t>
        </is>
      </c>
      <c r="C2358" s="34" t="inlineStr">
        <is>
          <t>5) Sparkling water &amp; soda</t>
        </is>
      </c>
      <c r="D2358" s="49">
        <f>IF('M5 Sparkling Water &amp; Soda'!F524="","",'M5 Sparkling Water &amp; Soda'!F524)</f>
        <v/>
      </c>
      <c r="E2358" s="52">
        <f>IF('M5 Sparkling Water &amp; Soda'!J524="","",'M5 Sparkling Water &amp; Soda'!J524)</f>
        <v/>
      </c>
      <c r="F2358" s="50">
        <f>IF('M5 Sparkling Water &amp; Soda'!K524="","",'M5 Sparkling Water &amp; Soda'!K524)</f>
        <v/>
      </c>
      <c r="G2358" s="49">
        <f>IF('M5 Sparkling Water &amp; Soda'!AM524="","",'M5 Sparkling Water &amp; Soda'!AM524)</f>
        <v/>
      </c>
      <c r="H2358" s="50">
        <f>IF('M5 Sparkling Water &amp; Soda'!N524="","",'M5 Sparkling Water &amp; Soda'!N524)</f>
        <v/>
      </c>
      <c r="I2358" s="34">
        <f>IF('M5 Sparkling Water &amp; Soda'!AJ524="","",'M5 Sparkling Water &amp; Soda'!AJ524)</f>
        <v/>
      </c>
      <c r="J2358" s="34" t="inlineStr">
        <is>
          <t>Capture live promo to assess.</t>
        </is>
      </c>
    </row>
    <row r="2359" ht="28" customHeight="1">
      <c r="A2359" s="34" t="inlineStr">
        <is>
          <t>Pepsi</t>
        </is>
      </c>
      <c r="B2359" s="34" t="inlineStr">
        <is>
          <t>Pepsi Zero Sugar | Original | single 355mL</t>
        </is>
      </c>
      <c r="C2359" s="34" t="inlineStr">
        <is>
          <t>5) Sparkling water &amp; soda</t>
        </is>
      </c>
      <c r="D2359" s="49">
        <f>IF('M5 Sparkling Water &amp; Soda'!F525="","",'M5 Sparkling Water &amp; Soda'!F525)</f>
        <v/>
      </c>
      <c r="E2359" s="52">
        <f>IF('M5 Sparkling Water &amp; Soda'!J525="","",'M5 Sparkling Water &amp; Soda'!J525)</f>
        <v/>
      </c>
      <c r="F2359" s="50">
        <f>IF('M5 Sparkling Water &amp; Soda'!K525="","",'M5 Sparkling Water &amp; Soda'!K525)</f>
        <v/>
      </c>
      <c r="G2359" s="49">
        <f>IF('M5 Sparkling Water &amp; Soda'!AM525="","",'M5 Sparkling Water &amp; Soda'!AM525)</f>
        <v/>
      </c>
      <c r="H2359" s="50">
        <f>IF('M5 Sparkling Water &amp; Soda'!N525="","",'M5 Sparkling Water &amp; Soda'!N525)</f>
        <v/>
      </c>
      <c r="I2359" s="34">
        <f>IF('M5 Sparkling Water &amp; Soda'!AJ525="","",'M5 Sparkling Water &amp; Soda'!AJ525)</f>
        <v/>
      </c>
      <c r="J2359" s="34" t="inlineStr">
        <is>
          <t>Capture live promo to assess.</t>
        </is>
      </c>
    </row>
    <row r="2360" ht="28" customHeight="1">
      <c r="A2360" s="34" t="inlineStr">
        <is>
          <t>Pepsi</t>
        </is>
      </c>
      <c r="B2360" s="34" t="inlineStr">
        <is>
          <t>Pepsi Zero Sugar | Original | 8 pack 355mL</t>
        </is>
      </c>
      <c r="C2360" s="34" t="inlineStr">
        <is>
          <t>5) Sparkling water &amp; soda</t>
        </is>
      </c>
      <c r="D2360" s="49">
        <f>IF('M5 Sparkling Water &amp; Soda'!F526="","",'M5 Sparkling Water &amp; Soda'!F526)</f>
        <v/>
      </c>
      <c r="E2360" s="52">
        <f>IF('M5 Sparkling Water &amp; Soda'!J526="","",'M5 Sparkling Water &amp; Soda'!J526)</f>
        <v/>
      </c>
      <c r="F2360" s="50">
        <f>IF('M5 Sparkling Water &amp; Soda'!K526="","",'M5 Sparkling Water &amp; Soda'!K526)</f>
        <v/>
      </c>
      <c r="G2360" s="49">
        <f>IF('M5 Sparkling Water &amp; Soda'!AM526="","",'M5 Sparkling Water &amp; Soda'!AM526)</f>
        <v/>
      </c>
      <c r="H2360" s="50">
        <f>IF('M5 Sparkling Water &amp; Soda'!N526="","",'M5 Sparkling Water &amp; Soda'!N526)</f>
        <v/>
      </c>
      <c r="I2360" s="34">
        <f>IF('M5 Sparkling Water &amp; Soda'!AJ526="","",'M5 Sparkling Water &amp; Soda'!AJ526)</f>
        <v/>
      </c>
      <c r="J2360" s="34" t="inlineStr">
        <is>
          <t>Capture live promo to assess.</t>
        </is>
      </c>
    </row>
    <row r="2361" ht="28" customHeight="1">
      <c r="A2361" s="34" t="inlineStr">
        <is>
          <t>Pepsi</t>
        </is>
      </c>
      <c r="B2361" s="34" t="inlineStr">
        <is>
          <t>Pepsi Zero Sugar | Original | 12 pack 355mL</t>
        </is>
      </c>
      <c r="C2361" s="34" t="inlineStr">
        <is>
          <t>5) Sparkling water &amp; soda</t>
        </is>
      </c>
      <c r="D2361" s="49">
        <f>IF('M5 Sparkling Water &amp; Soda'!F527="","",'M5 Sparkling Water &amp; Soda'!F527)</f>
        <v/>
      </c>
      <c r="E2361" s="52">
        <f>IF('M5 Sparkling Water &amp; Soda'!J527="","",'M5 Sparkling Water &amp; Soda'!J527)</f>
        <v/>
      </c>
      <c r="F2361" s="50">
        <f>IF('M5 Sparkling Water &amp; Soda'!K527="","",'M5 Sparkling Water &amp; Soda'!K527)</f>
        <v/>
      </c>
      <c r="G2361" s="49">
        <f>IF('M5 Sparkling Water &amp; Soda'!AM527="","",'M5 Sparkling Water &amp; Soda'!AM527)</f>
        <v/>
      </c>
      <c r="H2361" s="50">
        <f>IF('M5 Sparkling Water &amp; Soda'!N527="","",'M5 Sparkling Water &amp; Soda'!N527)</f>
        <v/>
      </c>
      <c r="I2361" s="34">
        <f>IF('M5 Sparkling Water &amp; Soda'!AJ527="","",'M5 Sparkling Water &amp; Soda'!AJ527)</f>
        <v/>
      </c>
      <c r="J2361" s="34" t="inlineStr">
        <is>
          <t>Capture live promo to assess.</t>
        </is>
      </c>
    </row>
    <row r="2362" ht="28" customHeight="1">
      <c r="A2362" s="34" t="inlineStr">
        <is>
          <t>Pepsi</t>
        </is>
      </c>
      <c r="B2362" s="34" t="inlineStr">
        <is>
          <t>Pepsi Zero Sugar | Original | 15 pack 355mL</t>
        </is>
      </c>
      <c r="C2362" s="34" t="inlineStr">
        <is>
          <t>5) Sparkling water &amp; soda</t>
        </is>
      </c>
      <c r="D2362" s="49">
        <f>IF('M5 Sparkling Water &amp; Soda'!F528="","",'M5 Sparkling Water &amp; Soda'!F528)</f>
        <v/>
      </c>
      <c r="E2362" s="52">
        <f>IF('M5 Sparkling Water &amp; Soda'!J528="","",'M5 Sparkling Water &amp; Soda'!J528)</f>
        <v/>
      </c>
      <c r="F2362" s="50">
        <f>IF('M5 Sparkling Water &amp; Soda'!K528="","",'M5 Sparkling Water &amp; Soda'!K528)</f>
        <v/>
      </c>
      <c r="G2362" s="49">
        <f>IF('M5 Sparkling Water &amp; Soda'!AM528="","",'M5 Sparkling Water &amp; Soda'!AM528)</f>
        <v/>
      </c>
      <c r="H2362" s="50">
        <f>IF('M5 Sparkling Water &amp; Soda'!N528="","",'M5 Sparkling Water &amp; Soda'!N528)</f>
        <v/>
      </c>
      <c r="I2362" s="34">
        <f>IF('M5 Sparkling Water &amp; Soda'!AJ528="","",'M5 Sparkling Water &amp; Soda'!AJ528)</f>
        <v/>
      </c>
      <c r="J2362" s="34" t="inlineStr">
        <is>
          <t>Capture live promo to assess.</t>
        </is>
      </c>
    </row>
    <row r="2363" ht="28" customHeight="1">
      <c r="A2363" s="34" t="inlineStr">
        <is>
          <t>Pepsi</t>
        </is>
      </c>
      <c r="B2363" s="34" t="inlineStr">
        <is>
          <t>Pepsi Zero Sugar | Original | 18 pack 355mL</t>
        </is>
      </c>
      <c r="C2363" s="34" t="inlineStr">
        <is>
          <t>5) Sparkling water &amp; soda</t>
        </is>
      </c>
      <c r="D2363" s="49">
        <f>IF('M5 Sparkling Water &amp; Soda'!F529="","",'M5 Sparkling Water &amp; Soda'!F529)</f>
        <v/>
      </c>
      <c r="E2363" s="52">
        <f>IF('M5 Sparkling Water &amp; Soda'!J529="","",'M5 Sparkling Water &amp; Soda'!J529)</f>
        <v/>
      </c>
      <c r="F2363" s="50">
        <f>IF('M5 Sparkling Water &amp; Soda'!K529="","",'M5 Sparkling Water &amp; Soda'!K529)</f>
        <v/>
      </c>
      <c r="G2363" s="49">
        <f>IF('M5 Sparkling Water &amp; Soda'!AM529="","",'M5 Sparkling Water &amp; Soda'!AM529)</f>
        <v/>
      </c>
      <c r="H2363" s="50">
        <f>IF('M5 Sparkling Water &amp; Soda'!N529="","",'M5 Sparkling Water &amp; Soda'!N529)</f>
        <v/>
      </c>
      <c r="I2363" s="34">
        <f>IF('M5 Sparkling Water &amp; Soda'!AJ529="","",'M5 Sparkling Water &amp; Soda'!AJ529)</f>
        <v/>
      </c>
      <c r="J2363" s="34" t="inlineStr">
        <is>
          <t>Capture live promo to assess.</t>
        </is>
      </c>
    </row>
    <row r="2364" ht="28" customHeight="1">
      <c r="A2364" s="34" t="inlineStr">
        <is>
          <t>Pepsi</t>
        </is>
      </c>
      <c r="B2364" s="34" t="inlineStr">
        <is>
          <t>Pepsi Zero Sugar | Original | 24 pack 355mL</t>
        </is>
      </c>
      <c r="C2364" s="34" t="inlineStr">
        <is>
          <t>5) Sparkling water &amp; soda</t>
        </is>
      </c>
      <c r="D2364" s="49">
        <f>IF('M5 Sparkling Water &amp; Soda'!F530="","",'M5 Sparkling Water &amp; Soda'!F530)</f>
        <v/>
      </c>
      <c r="E2364" s="52">
        <f>IF('M5 Sparkling Water &amp; Soda'!J530="","",'M5 Sparkling Water &amp; Soda'!J530)</f>
        <v/>
      </c>
      <c r="F2364" s="50">
        <f>IF('M5 Sparkling Water &amp; Soda'!K530="","",'M5 Sparkling Water &amp; Soda'!K530)</f>
        <v/>
      </c>
      <c r="G2364" s="49">
        <f>IF('M5 Sparkling Water &amp; Soda'!AM530="","",'M5 Sparkling Water &amp; Soda'!AM530)</f>
        <v/>
      </c>
      <c r="H2364" s="50">
        <f>IF('M5 Sparkling Water &amp; Soda'!N530="","",'M5 Sparkling Water &amp; Soda'!N530)</f>
        <v/>
      </c>
      <c r="I2364" s="34">
        <f>IF('M5 Sparkling Water &amp; Soda'!AJ530="","",'M5 Sparkling Water &amp; Soda'!AJ530)</f>
        <v/>
      </c>
      <c r="J2364" s="34" t="inlineStr">
        <is>
          <t>Capture live promo to assess.</t>
        </is>
      </c>
    </row>
    <row r="2365" ht="28" customHeight="1">
      <c r="A2365" s="34" t="inlineStr">
        <is>
          <t>Pepsi</t>
        </is>
      </c>
      <c r="B2365" s="34" t="inlineStr">
        <is>
          <t>Pepsi Zero Sugar | Wild Cherry | single 355mL</t>
        </is>
      </c>
      <c r="C2365" s="34" t="inlineStr">
        <is>
          <t>5) Sparkling water &amp; soda</t>
        </is>
      </c>
      <c r="D2365" s="49">
        <f>IF('M5 Sparkling Water &amp; Soda'!F531="","",'M5 Sparkling Water &amp; Soda'!F531)</f>
        <v/>
      </c>
      <c r="E2365" s="52">
        <f>IF('M5 Sparkling Water &amp; Soda'!J531="","",'M5 Sparkling Water &amp; Soda'!J531)</f>
        <v/>
      </c>
      <c r="F2365" s="50">
        <f>IF('M5 Sparkling Water &amp; Soda'!K531="","",'M5 Sparkling Water &amp; Soda'!K531)</f>
        <v/>
      </c>
      <c r="G2365" s="49">
        <f>IF('M5 Sparkling Water &amp; Soda'!AM531="","",'M5 Sparkling Water &amp; Soda'!AM531)</f>
        <v/>
      </c>
      <c r="H2365" s="50">
        <f>IF('M5 Sparkling Water &amp; Soda'!N531="","",'M5 Sparkling Water &amp; Soda'!N531)</f>
        <v/>
      </c>
      <c r="I2365" s="34">
        <f>IF('M5 Sparkling Water &amp; Soda'!AJ531="","",'M5 Sparkling Water &amp; Soda'!AJ531)</f>
        <v/>
      </c>
      <c r="J2365" s="34" t="inlineStr">
        <is>
          <t>Capture live promo to assess.</t>
        </is>
      </c>
    </row>
    <row r="2366" ht="28" customHeight="1">
      <c r="A2366" s="34" t="inlineStr">
        <is>
          <t>Pepsi</t>
        </is>
      </c>
      <c r="B2366" s="34" t="inlineStr">
        <is>
          <t>Pepsi Zero Sugar | Wild Cherry | 8 pack 355mL</t>
        </is>
      </c>
      <c r="C2366" s="34" t="inlineStr">
        <is>
          <t>5) Sparkling water &amp; soda</t>
        </is>
      </c>
      <c r="D2366" s="49">
        <f>IF('M5 Sparkling Water &amp; Soda'!F532="","",'M5 Sparkling Water &amp; Soda'!F532)</f>
        <v/>
      </c>
      <c r="E2366" s="52">
        <f>IF('M5 Sparkling Water &amp; Soda'!J532="","",'M5 Sparkling Water &amp; Soda'!J532)</f>
        <v/>
      </c>
      <c r="F2366" s="50">
        <f>IF('M5 Sparkling Water &amp; Soda'!K532="","",'M5 Sparkling Water &amp; Soda'!K532)</f>
        <v/>
      </c>
      <c r="G2366" s="49">
        <f>IF('M5 Sparkling Water &amp; Soda'!AM532="","",'M5 Sparkling Water &amp; Soda'!AM532)</f>
        <v/>
      </c>
      <c r="H2366" s="50">
        <f>IF('M5 Sparkling Water &amp; Soda'!N532="","",'M5 Sparkling Water &amp; Soda'!N532)</f>
        <v/>
      </c>
      <c r="I2366" s="34">
        <f>IF('M5 Sparkling Water &amp; Soda'!AJ532="","",'M5 Sparkling Water &amp; Soda'!AJ532)</f>
        <v/>
      </c>
      <c r="J2366" s="34" t="inlineStr">
        <is>
          <t>Capture live promo to assess.</t>
        </is>
      </c>
    </row>
    <row r="2367" ht="28" customHeight="1">
      <c r="A2367" s="34" t="inlineStr">
        <is>
          <t>Pepsi</t>
        </is>
      </c>
      <c r="B2367" s="34" t="inlineStr">
        <is>
          <t>Pepsi Zero Sugar | Wild Cherry | 12 pack 355mL</t>
        </is>
      </c>
      <c r="C2367" s="34" t="inlineStr">
        <is>
          <t>5) Sparkling water &amp; soda</t>
        </is>
      </c>
      <c r="D2367" s="49">
        <f>IF('M5 Sparkling Water &amp; Soda'!F533="","",'M5 Sparkling Water &amp; Soda'!F533)</f>
        <v/>
      </c>
      <c r="E2367" s="52">
        <f>IF('M5 Sparkling Water &amp; Soda'!J533="","",'M5 Sparkling Water &amp; Soda'!J533)</f>
        <v/>
      </c>
      <c r="F2367" s="50">
        <f>IF('M5 Sparkling Water &amp; Soda'!K533="","",'M5 Sparkling Water &amp; Soda'!K533)</f>
        <v/>
      </c>
      <c r="G2367" s="49">
        <f>IF('M5 Sparkling Water &amp; Soda'!AM533="","",'M5 Sparkling Water &amp; Soda'!AM533)</f>
        <v/>
      </c>
      <c r="H2367" s="50">
        <f>IF('M5 Sparkling Water &amp; Soda'!N533="","",'M5 Sparkling Water &amp; Soda'!N533)</f>
        <v/>
      </c>
      <c r="I2367" s="34">
        <f>IF('M5 Sparkling Water &amp; Soda'!AJ533="","",'M5 Sparkling Water &amp; Soda'!AJ533)</f>
        <v/>
      </c>
      <c r="J2367" s="34" t="inlineStr">
        <is>
          <t>Capture live promo to assess.</t>
        </is>
      </c>
    </row>
    <row r="2368" ht="28" customHeight="1">
      <c r="A2368" s="34" t="inlineStr">
        <is>
          <t>Pepsi</t>
        </is>
      </c>
      <c r="B2368" s="34" t="inlineStr">
        <is>
          <t>Pepsi Zero Sugar | Wild Cherry | 15 pack 355mL</t>
        </is>
      </c>
      <c r="C2368" s="34" t="inlineStr">
        <is>
          <t>5) Sparkling water &amp; soda</t>
        </is>
      </c>
      <c r="D2368" s="49">
        <f>IF('M5 Sparkling Water &amp; Soda'!F534="","",'M5 Sparkling Water &amp; Soda'!F534)</f>
        <v/>
      </c>
      <c r="E2368" s="52">
        <f>IF('M5 Sparkling Water &amp; Soda'!J534="","",'M5 Sparkling Water &amp; Soda'!J534)</f>
        <v/>
      </c>
      <c r="F2368" s="50">
        <f>IF('M5 Sparkling Water &amp; Soda'!K534="","",'M5 Sparkling Water &amp; Soda'!K534)</f>
        <v/>
      </c>
      <c r="G2368" s="49">
        <f>IF('M5 Sparkling Water &amp; Soda'!AM534="","",'M5 Sparkling Water &amp; Soda'!AM534)</f>
        <v/>
      </c>
      <c r="H2368" s="50">
        <f>IF('M5 Sparkling Water &amp; Soda'!N534="","",'M5 Sparkling Water &amp; Soda'!N534)</f>
        <v/>
      </c>
      <c r="I2368" s="34">
        <f>IF('M5 Sparkling Water &amp; Soda'!AJ534="","",'M5 Sparkling Water &amp; Soda'!AJ534)</f>
        <v/>
      </c>
      <c r="J2368" s="34" t="inlineStr">
        <is>
          <t>Capture live promo to assess.</t>
        </is>
      </c>
    </row>
    <row r="2369" ht="28" customHeight="1">
      <c r="A2369" s="34" t="inlineStr">
        <is>
          <t>Pepsi</t>
        </is>
      </c>
      <c r="B2369" s="34" t="inlineStr">
        <is>
          <t>Pepsi Zero Sugar | Wild Cherry | 18 pack 355mL</t>
        </is>
      </c>
      <c r="C2369" s="34" t="inlineStr">
        <is>
          <t>5) Sparkling water &amp; soda</t>
        </is>
      </c>
      <c r="D2369" s="49">
        <f>IF('M5 Sparkling Water &amp; Soda'!F535="","",'M5 Sparkling Water &amp; Soda'!F535)</f>
        <v/>
      </c>
      <c r="E2369" s="52">
        <f>IF('M5 Sparkling Water &amp; Soda'!J535="","",'M5 Sparkling Water &amp; Soda'!J535)</f>
        <v/>
      </c>
      <c r="F2369" s="50">
        <f>IF('M5 Sparkling Water &amp; Soda'!K535="","",'M5 Sparkling Water &amp; Soda'!K535)</f>
        <v/>
      </c>
      <c r="G2369" s="49">
        <f>IF('M5 Sparkling Water &amp; Soda'!AM535="","",'M5 Sparkling Water &amp; Soda'!AM535)</f>
        <v/>
      </c>
      <c r="H2369" s="50">
        <f>IF('M5 Sparkling Water &amp; Soda'!N535="","",'M5 Sparkling Water &amp; Soda'!N535)</f>
        <v/>
      </c>
      <c r="I2369" s="34">
        <f>IF('M5 Sparkling Water &amp; Soda'!AJ535="","",'M5 Sparkling Water &amp; Soda'!AJ535)</f>
        <v/>
      </c>
      <c r="J2369" s="34" t="inlineStr">
        <is>
          <t>Capture live promo to assess.</t>
        </is>
      </c>
    </row>
    <row r="2370" ht="28" customHeight="1">
      <c r="A2370" s="34" t="inlineStr">
        <is>
          <t>Pepsi</t>
        </is>
      </c>
      <c r="B2370" s="34" t="inlineStr">
        <is>
          <t>Pepsi Zero Sugar | Wild Cherry | 24 pack 355mL</t>
        </is>
      </c>
      <c r="C2370" s="34" t="inlineStr">
        <is>
          <t>5) Sparkling water &amp; soda</t>
        </is>
      </c>
      <c r="D2370" s="49">
        <f>IF('M5 Sparkling Water &amp; Soda'!F536="","",'M5 Sparkling Water &amp; Soda'!F536)</f>
        <v/>
      </c>
      <c r="E2370" s="52">
        <f>IF('M5 Sparkling Water &amp; Soda'!J536="","",'M5 Sparkling Water &amp; Soda'!J536)</f>
        <v/>
      </c>
      <c r="F2370" s="50">
        <f>IF('M5 Sparkling Water &amp; Soda'!K536="","",'M5 Sparkling Water &amp; Soda'!K536)</f>
        <v/>
      </c>
      <c r="G2370" s="49">
        <f>IF('M5 Sparkling Water &amp; Soda'!AM536="","",'M5 Sparkling Water &amp; Soda'!AM536)</f>
        <v/>
      </c>
      <c r="H2370" s="50">
        <f>IF('M5 Sparkling Water &amp; Soda'!N536="","",'M5 Sparkling Water &amp; Soda'!N536)</f>
        <v/>
      </c>
      <c r="I2370" s="34">
        <f>IF('M5 Sparkling Water &amp; Soda'!AJ536="","",'M5 Sparkling Water &amp; Soda'!AJ536)</f>
        <v/>
      </c>
      <c r="J2370" s="34" t="inlineStr">
        <is>
          <t>Capture live promo to assess.</t>
        </is>
      </c>
    </row>
    <row r="2371" ht="28" customHeight="1">
      <c r="A2371" s="34" t="inlineStr">
        <is>
          <t>Pepsi</t>
        </is>
      </c>
      <c r="B2371" s="34" t="inlineStr">
        <is>
          <t>Pepsi Zero Sugar | Mango | single 355mL</t>
        </is>
      </c>
      <c r="C2371" s="34" t="inlineStr">
        <is>
          <t>5) Sparkling water &amp; soda</t>
        </is>
      </c>
      <c r="D2371" s="49">
        <f>IF('M5 Sparkling Water &amp; Soda'!F537="","",'M5 Sparkling Water &amp; Soda'!F537)</f>
        <v/>
      </c>
      <c r="E2371" s="52">
        <f>IF('M5 Sparkling Water &amp; Soda'!J537="","",'M5 Sparkling Water &amp; Soda'!J537)</f>
        <v/>
      </c>
      <c r="F2371" s="50">
        <f>IF('M5 Sparkling Water &amp; Soda'!K537="","",'M5 Sparkling Water &amp; Soda'!K537)</f>
        <v/>
      </c>
      <c r="G2371" s="49">
        <f>IF('M5 Sparkling Water &amp; Soda'!AM537="","",'M5 Sparkling Water &amp; Soda'!AM537)</f>
        <v/>
      </c>
      <c r="H2371" s="50">
        <f>IF('M5 Sparkling Water &amp; Soda'!N537="","",'M5 Sparkling Water &amp; Soda'!N537)</f>
        <v/>
      </c>
      <c r="I2371" s="34">
        <f>IF('M5 Sparkling Water &amp; Soda'!AJ537="","",'M5 Sparkling Water &amp; Soda'!AJ537)</f>
        <v/>
      </c>
      <c r="J2371" s="34" t="inlineStr">
        <is>
          <t>Capture live promo to assess.</t>
        </is>
      </c>
    </row>
    <row r="2372" ht="28" customHeight="1">
      <c r="A2372" s="34" t="inlineStr">
        <is>
          <t>Pepsi</t>
        </is>
      </c>
      <c r="B2372" s="34" t="inlineStr">
        <is>
          <t>Pepsi Zero Sugar | Mango | 8 pack 355mL</t>
        </is>
      </c>
      <c r="C2372" s="34" t="inlineStr">
        <is>
          <t>5) Sparkling water &amp; soda</t>
        </is>
      </c>
      <c r="D2372" s="49">
        <f>IF('M5 Sparkling Water &amp; Soda'!F538="","",'M5 Sparkling Water &amp; Soda'!F538)</f>
        <v/>
      </c>
      <c r="E2372" s="52">
        <f>IF('M5 Sparkling Water &amp; Soda'!J538="","",'M5 Sparkling Water &amp; Soda'!J538)</f>
        <v/>
      </c>
      <c r="F2372" s="50">
        <f>IF('M5 Sparkling Water &amp; Soda'!K538="","",'M5 Sparkling Water &amp; Soda'!K538)</f>
        <v/>
      </c>
      <c r="G2372" s="49">
        <f>IF('M5 Sparkling Water &amp; Soda'!AM538="","",'M5 Sparkling Water &amp; Soda'!AM538)</f>
        <v/>
      </c>
      <c r="H2372" s="50">
        <f>IF('M5 Sparkling Water &amp; Soda'!N538="","",'M5 Sparkling Water &amp; Soda'!N538)</f>
        <v/>
      </c>
      <c r="I2372" s="34">
        <f>IF('M5 Sparkling Water &amp; Soda'!AJ538="","",'M5 Sparkling Water &amp; Soda'!AJ538)</f>
        <v/>
      </c>
      <c r="J2372" s="34" t="inlineStr">
        <is>
          <t>Capture live promo to assess.</t>
        </is>
      </c>
    </row>
    <row r="2373" ht="28" customHeight="1">
      <c r="A2373" s="34" t="inlineStr">
        <is>
          <t>Pepsi</t>
        </is>
      </c>
      <c r="B2373" s="34" t="inlineStr">
        <is>
          <t>Pepsi Zero Sugar | Mango | 12 pack 355mL</t>
        </is>
      </c>
      <c r="C2373" s="34" t="inlineStr">
        <is>
          <t>5) Sparkling water &amp; soda</t>
        </is>
      </c>
      <c r="D2373" s="49">
        <f>IF('M5 Sparkling Water &amp; Soda'!F539="","",'M5 Sparkling Water &amp; Soda'!F539)</f>
        <v/>
      </c>
      <c r="E2373" s="52">
        <f>IF('M5 Sparkling Water &amp; Soda'!J539="","",'M5 Sparkling Water &amp; Soda'!J539)</f>
        <v/>
      </c>
      <c r="F2373" s="50">
        <f>IF('M5 Sparkling Water &amp; Soda'!K539="","",'M5 Sparkling Water &amp; Soda'!K539)</f>
        <v/>
      </c>
      <c r="G2373" s="49">
        <f>IF('M5 Sparkling Water &amp; Soda'!AM539="","",'M5 Sparkling Water &amp; Soda'!AM539)</f>
        <v/>
      </c>
      <c r="H2373" s="50">
        <f>IF('M5 Sparkling Water &amp; Soda'!N539="","",'M5 Sparkling Water &amp; Soda'!N539)</f>
        <v/>
      </c>
      <c r="I2373" s="34">
        <f>IF('M5 Sparkling Water &amp; Soda'!AJ539="","",'M5 Sparkling Water &amp; Soda'!AJ539)</f>
        <v/>
      </c>
      <c r="J2373" s="34" t="inlineStr">
        <is>
          <t>Capture live promo to assess.</t>
        </is>
      </c>
    </row>
    <row r="2374" ht="28" customHeight="1">
      <c r="A2374" s="34" t="inlineStr">
        <is>
          <t>Pepsi</t>
        </is>
      </c>
      <c r="B2374" s="34" t="inlineStr">
        <is>
          <t>Pepsi Zero Sugar | Mango | 15 pack 355mL</t>
        </is>
      </c>
      <c r="C2374" s="34" t="inlineStr">
        <is>
          <t>5) Sparkling water &amp; soda</t>
        </is>
      </c>
      <c r="D2374" s="49">
        <f>IF('M5 Sparkling Water &amp; Soda'!F540="","",'M5 Sparkling Water &amp; Soda'!F540)</f>
        <v/>
      </c>
      <c r="E2374" s="52">
        <f>IF('M5 Sparkling Water &amp; Soda'!J540="","",'M5 Sparkling Water &amp; Soda'!J540)</f>
        <v/>
      </c>
      <c r="F2374" s="50">
        <f>IF('M5 Sparkling Water &amp; Soda'!K540="","",'M5 Sparkling Water &amp; Soda'!K540)</f>
        <v/>
      </c>
      <c r="G2374" s="49">
        <f>IF('M5 Sparkling Water &amp; Soda'!AM540="","",'M5 Sparkling Water &amp; Soda'!AM540)</f>
        <v/>
      </c>
      <c r="H2374" s="50">
        <f>IF('M5 Sparkling Water &amp; Soda'!N540="","",'M5 Sparkling Water &amp; Soda'!N540)</f>
        <v/>
      </c>
      <c r="I2374" s="34">
        <f>IF('M5 Sparkling Water &amp; Soda'!AJ540="","",'M5 Sparkling Water &amp; Soda'!AJ540)</f>
        <v/>
      </c>
      <c r="J2374" s="34" t="inlineStr">
        <is>
          <t>Capture live promo to assess.</t>
        </is>
      </c>
    </row>
    <row r="2375" ht="28" customHeight="1">
      <c r="A2375" s="34" t="inlineStr">
        <is>
          <t>Pepsi</t>
        </is>
      </c>
      <c r="B2375" s="34" t="inlineStr">
        <is>
          <t>Pepsi Zero Sugar | Mango | 18 pack 355mL</t>
        </is>
      </c>
      <c r="C2375" s="34" t="inlineStr">
        <is>
          <t>5) Sparkling water &amp; soda</t>
        </is>
      </c>
      <c r="D2375" s="49">
        <f>IF('M5 Sparkling Water &amp; Soda'!F541="","",'M5 Sparkling Water &amp; Soda'!F541)</f>
        <v/>
      </c>
      <c r="E2375" s="52">
        <f>IF('M5 Sparkling Water &amp; Soda'!J541="","",'M5 Sparkling Water &amp; Soda'!J541)</f>
        <v/>
      </c>
      <c r="F2375" s="50">
        <f>IF('M5 Sparkling Water &amp; Soda'!K541="","",'M5 Sparkling Water &amp; Soda'!K541)</f>
        <v/>
      </c>
      <c r="G2375" s="49">
        <f>IF('M5 Sparkling Water &amp; Soda'!AM541="","",'M5 Sparkling Water &amp; Soda'!AM541)</f>
        <v/>
      </c>
      <c r="H2375" s="50">
        <f>IF('M5 Sparkling Water &amp; Soda'!N541="","",'M5 Sparkling Water &amp; Soda'!N541)</f>
        <v/>
      </c>
      <c r="I2375" s="34">
        <f>IF('M5 Sparkling Water &amp; Soda'!AJ541="","",'M5 Sparkling Water &amp; Soda'!AJ541)</f>
        <v/>
      </c>
      <c r="J2375" s="34" t="inlineStr">
        <is>
          <t>Capture live promo to assess.</t>
        </is>
      </c>
    </row>
    <row r="2376" ht="28" customHeight="1">
      <c r="A2376" s="34" t="inlineStr">
        <is>
          <t>Pepsi</t>
        </is>
      </c>
      <c r="B2376" s="34" t="inlineStr">
        <is>
          <t>Pepsi Zero Sugar | Mango | 24 pack 355mL</t>
        </is>
      </c>
      <c r="C2376" s="34" t="inlineStr">
        <is>
          <t>5) Sparkling water &amp; soda</t>
        </is>
      </c>
      <c r="D2376" s="49">
        <f>IF('M5 Sparkling Water &amp; Soda'!F542="","",'M5 Sparkling Water &amp; Soda'!F542)</f>
        <v/>
      </c>
      <c r="E2376" s="52">
        <f>IF('M5 Sparkling Water &amp; Soda'!J542="","",'M5 Sparkling Water &amp; Soda'!J542)</f>
        <v/>
      </c>
      <c r="F2376" s="50">
        <f>IF('M5 Sparkling Water &amp; Soda'!K542="","",'M5 Sparkling Water &amp; Soda'!K542)</f>
        <v/>
      </c>
      <c r="G2376" s="49">
        <f>IF('M5 Sparkling Water &amp; Soda'!AM542="","",'M5 Sparkling Water &amp; Soda'!AM542)</f>
        <v/>
      </c>
      <c r="H2376" s="50">
        <f>IF('M5 Sparkling Water &amp; Soda'!N542="","",'M5 Sparkling Water &amp; Soda'!N542)</f>
        <v/>
      </c>
      <c r="I2376" s="34">
        <f>IF('M5 Sparkling Water &amp; Soda'!AJ542="","",'M5 Sparkling Water &amp; Soda'!AJ542)</f>
        <v/>
      </c>
      <c r="J2376" s="34" t="inlineStr">
        <is>
          <t>Capture live promo to assess.</t>
        </is>
      </c>
    </row>
    <row r="2377" ht="28" customHeight="1">
      <c r="A2377" s="34" t="inlineStr">
        <is>
          <t>Diet Pepsi</t>
        </is>
      </c>
      <c r="B2377" s="34" t="inlineStr">
        <is>
          <t>Diet Pepsi | Original | single 355mL</t>
        </is>
      </c>
      <c r="C2377" s="34" t="inlineStr">
        <is>
          <t>5) Sparkling water &amp; soda</t>
        </is>
      </c>
      <c r="D2377" s="49">
        <f>IF('M5 Sparkling Water &amp; Soda'!F543="","",'M5 Sparkling Water &amp; Soda'!F543)</f>
        <v/>
      </c>
      <c r="E2377" s="52">
        <f>IF('M5 Sparkling Water &amp; Soda'!J543="","",'M5 Sparkling Water &amp; Soda'!J543)</f>
        <v/>
      </c>
      <c r="F2377" s="50">
        <f>IF('M5 Sparkling Water &amp; Soda'!K543="","",'M5 Sparkling Water &amp; Soda'!K543)</f>
        <v/>
      </c>
      <c r="G2377" s="49">
        <f>IF('M5 Sparkling Water &amp; Soda'!AM543="","",'M5 Sparkling Water &amp; Soda'!AM543)</f>
        <v/>
      </c>
      <c r="H2377" s="50">
        <f>IF('M5 Sparkling Water &amp; Soda'!N543="","",'M5 Sparkling Water &amp; Soda'!N543)</f>
        <v/>
      </c>
      <c r="I2377" s="34">
        <f>IF('M5 Sparkling Water &amp; Soda'!AJ543="","",'M5 Sparkling Water &amp; Soda'!AJ543)</f>
        <v/>
      </c>
      <c r="J2377" s="34" t="inlineStr">
        <is>
          <t>Capture live promo to assess.</t>
        </is>
      </c>
    </row>
    <row r="2378" ht="28" customHeight="1">
      <c r="A2378" s="34" t="inlineStr">
        <is>
          <t>Diet Pepsi</t>
        </is>
      </c>
      <c r="B2378" s="34" t="inlineStr">
        <is>
          <t>Diet Pepsi | Original | 8 pack 355mL</t>
        </is>
      </c>
      <c r="C2378" s="34" t="inlineStr">
        <is>
          <t>5) Sparkling water &amp; soda</t>
        </is>
      </c>
      <c r="D2378" s="49">
        <f>IF('M5 Sparkling Water &amp; Soda'!F544="","",'M5 Sparkling Water &amp; Soda'!F544)</f>
        <v/>
      </c>
      <c r="E2378" s="52">
        <f>IF('M5 Sparkling Water &amp; Soda'!J544="","",'M5 Sparkling Water &amp; Soda'!J544)</f>
        <v/>
      </c>
      <c r="F2378" s="50">
        <f>IF('M5 Sparkling Water &amp; Soda'!K544="","",'M5 Sparkling Water &amp; Soda'!K544)</f>
        <v/>
      </c>
      <c r="G2378" s="49">
        <f>IF('M5 Sparkling Water &amp; Soda'!AM544="","",'M5 Sparkling Water &amp; Soda'!AM544)</f>
        <v/>
      </c>
      <c r="H2378" s="50">
        <f>IF('M5 Sparkling Water &amp; Soda'!N544="","",'M5 Sparkling Water &amp; Soda'!N544)</f>
        <v/>
      </c>
      <c r="I2378" s="34">
        <f>IF('M5 Sparkling Water &amp; Soda'!AJ544="","",'M5 Sparkling Water &amp; Soda'!AJ544)</f>
        <v/>
      </c>
      <c r="J2378" s="34" t="inlineStr">
        <is>
          <t>Capture live promo to assess.</t>
        </is>
      </c>
    </row>
    <row r="2379" ht="28" customHeight="1">
      <c r="A2379" s="34" t="inlineStr">
        <is>
          <t>Diet Pepsi</t>
        </is>
      </c>
      <c r="B2379" s="34" t="inlineStr">
        <is>
          <t>Diet Pepsi | Original | 12 pack 355mL</t>
        </is>
      </c>
      <c r="C2379" s="34" t="inlineStr">
        <is>
          <t>5) Sparkling water &amp; soda</t>
        </is>
      </c>
      <c r="D2379" s="49">
        <f>IF('M5 Sparkling Water &amp; Soda'!F545="","",'M5 Sparkling Water &amp; Soda'!F545)</f>
        <v/>
      </c>
      <c r="E2379" s="52">
        <f>IF('M5 Sparkling Water &amp; Soda'!J545="","",'M5 Sparkling Water &amp; Soda'!J545)</f>
        <v/>
      </c>
      <c r="F2379" s="50">
        <f>IF('M5 Sparkling Water &amp; Soda'!K545="","",'M5 Sparkling Water &amp; Soda'!K545)</f>
        <v/>
      </c>
      <c r="G2379" s="49">
        <f>IF('M5 Sparkling Water &amp; Soda'!AM545="","",'M5 Sparkling Water &amp; Soda'!AM545)</f>
        <v/>
      </c>
      <c r="H2379" s="50">
        <f>IF('M5 Sparkling Water &amp; Soda'!N545="","",'M5 Sparkling Water &amp; Soda'!N545)</f>
        <v/>
      </c>
      <c r="I2379" s="34">
        <f>IF('M5 Sparkling Water &amp; Soda'!AJ545="","",'M5 Sparkling Water &amp; Soda'!AJ545)</f>
        <v/>
      </c>
      <c r="J2379" s="34" t="inlineStr">
        <is>
          <t>Capture live promo to assess.</t>
        </is>
      </c>
    </row>
    <row r="2380" ht="28" customHeight="1">
      <c r="A2380" s="34" t="inlineStr">
        <is>
          <t>Diet Pepsi</t>
        </is>
      </c>
      <c r="B2380" s="34" t="inlineStr">
        <is>
          <t>Diet Pepsi | Original | 15 pack 355mL</t>
        </is>
      </c>
      <c r="C2380" s="34" t="inlineStr">
        <is>
          <t>5) Sparkling water &amp; soda</t>
        </is>
      </c>
      <c r="D2380" s="49">
        <f>IF('M5 Sparkling Water &amp; Soda'!F546="","",'M5 Sparkling Water &amp; Soda'!F546)</f>
        <v/>
      </c>
      <c r="E2380" s="52">
        <f>IF('M5 Sparkling Water &amp; Soda'!J546="","",'M5 Sparkling Water &amp; Soda'!J546)</f>
        <v/>
      </c>
      <c r="F2380" s="50">
        <f>IF('M5 Sparkling Water &amp; Soda'!K546="","",'M5 Sparkling Water &amp; Soda'!K546)</f>
        <v/>
      </c>
      <c r="G2380" s="49">
        <f>IF('M5 Sparkling Water &amp; Soda'!AM546="","",'M5 Sparkling Water &amp; Soda'!AM546)</f>
        <v/>
      </c>
      <c r="H2380" s="50">
        <f>IF('M5 Sparkling Water &amp; Soda'!N546="","",'M5 Sparkling Water &amp; Soda'!N546)</f>
        <v/>
      </c>
      <c r="I2380" s="34">
        <f>IF('M5 Sparkling Water &amp; Soda'!AJ546="","",'M5 Sparkling Water &amp; Soda'!AJ546)</f>
        <v/>
      </c>
      <c r="J2380" s="34" t="inlineStr">
        <is>
          <t>Capture live promo to assess.</t>
        </is>
      </c>
    </row>
    <row r="2381" ht="28" customHeight="1">
      <c r="A2381" s="34" t="inlineStr">
        <is>
          <t>Diet Pepsi</t>
        </is>
      </c>
      <c r="B2381" s="34" t="inlineStr">
        <is>
          <t>Diet Pepsi | Original | 18 pack 355mL</t>
        </is>
      </c>
      <c r="C2381" s="34" t="inlineStr">
        <is>
          <t>5) Sparkling water &amp; soda</t>
        </is>
      </c>
      <c r="D2381" s="49">
        <f>IF('M5 Sparkling Water &amp; Soda'!F547="","",'M5 Sparkling Water &amp; Soda'!F547)</f>
        <v/>
      </c>
      <c r="E2381" s="52">
        <f>IF('M5 Sparkling Water &amp; Soda'!J547="","",'M5 Sparkling Water &amp; Soda'!J547)</f>
        <v/>
      </c>
      <c r="F2381" s="50">
        <f>IF('M5 Sparkling Water &amp; Soda'!K547="","",'M5 Sparkling Water &amp; Soda'!K547)</f>
        <v/>
      </c>
      <c r="G2381" s="49">
        <f>IF('M5 Sparkling Water &amp; Soda'!AM547="","",'M5 Sparkling Water &amp; Soda'!AM547)</f>
        <v/>
      </c>
      <c r="H2381" s="50">
        <f>IF('M5 Sparkling Water &amp; Soda'!N547="","",'M5 Sparkling Water &amp; Soda'!N547)</f>
        <v/>
      </c>
      <c r="I2381" s="34">
        <f>IF('M5 Sparkling Water &amp; Soda'!AJ547="","",'M5 Sparkling Water &amp; Soda'!AJ547)</f>
        <v/>
      </c>
      <c r="J2381" s="34" t="inlineStr">
        <is>
          <t>Capture live promo to assess.</t>
        </is>
      </c>
    </row>
    <row r="2382" ht="28" customHeight="1">
      <c r="A2382" s="34" t="inlineStr">
        <is>
          <t>Diet Pepsi</t>
        </is>
      </c>
      <c r="B2382" s="34" t="inlineStr">
        <is>
          <t>Diet Pepsi | Original | 24 pack 355mL</t>
        </is>
      </c>
      <c r="C2382" s="34" t="inlineStr">
        <is>
          <t>5) Sparkling water &amp; soda</t>
        </is>
      </c>
      <c r="D2382" s="49">
        <f>IF('M5 Sparkling Water &amp; Soda'!F548="","",'M5 Sparkling Water &amp; Soda'!F548)</f>
        <v/>
      </c>
      <c r="E2382" s="52">
        <f>IF('M5 Sparkling Water &amp; Soda'!J548="","",'M5 Sparkling Water &amp; Soda'!J548)</f>
        <v/>
      </c>
      <c r="F2382" s="50">
        <f>IF('M5 Sparkling Water &amp; Soda'!K548="","",'M5 Sparkling Water &amp; Soda'!K548)</f>
        <v/>
      </c>
      <c r="G2382" s="49">
        <f>IF('M5 Sparkling Water &amp; Soda'!AM548="","",'M5 Sparkling Water &amp; Soda'!AM548)</f>
        <v/>
      </c>
      <c r="H2382" s="50">
        <f>IF('M5 Sparkling Water &amp; Soda'!N548="","",'M5 Sparkling Water &amp; Soda'!N548)</f>
        <v/>
      </c>
      <c r="I2382" s="34">
        <f>IF('M5 Sparkling Water &amp; Soda'!AJ548="","",'M5 Sparkling Water &amp; Soda'!AJ548)</f>
        <v/>
      </c>
      <c r="J2382" s="34" t="inlineStr">
        <is>
          <t>Capture live promo to assess.</t>
        </is>
      </c>
    </row>
    <row r="2383" ht="28" customHeight="1">
      <c r="A2383" s="34" t="inlineStr">
        <is>
          <t>Coca-Cola</t>
        </is>
      </c>
      <c r="B2383" s="34" t="inlineStr">
        <is>
          <t>Coca-Cola Zero Sugar | Original | single 355mL</t>
        </is>
      </c>
      <c r="C2383" s="34" t="inlineStr">
        <is>
          <t>5) Sparkling water &amp; soda</t>
        </is>
      </c>
      <c r="D2383" s="49">
        <f>IF('M5 Sparkling Water &amp; Soda'!F549="","",'M5 Sparkling Water &amp; Soda'!F549)</f>
        <v/>
      </c>
      <c r="E2383" s="52">
        <f>IF('M5 Sparkling Water &amp; Soda'!J549="","",'M5 Sparkling Water &amp; Soda'!J549)</f>
        <v/>
      </c>
      <c r="F2383" s="50">
        <f>IF('M5 Sparkling Water &amp; Soda'!K549="","",'M5 Sparkling Water &amp; Soda'!K549)</f>
        <v/>
      </c>
      <c r="G2383" s="49">
        <f>IF('M5 Sparkling Water &amp; Soda'!AM549="","",'M5 Sparkling Water &amp; Soda'!AM549)</f>
        <v/>
      </c>
      <c r="H2383" s="50">
        <f>IF('M5 Sparkling Water &amp; Soda'!N549="","",'M5 Sparkling Water &amp; Soda'!N549)</f>
        <v/>
      </c>
      <c r="I2383" s="34">
        <f>IF('M5 Sparkling Water &amp; Soda'!AJ549="","",'M5 Sparkling Water &amp; Soda'!AJ549)</f>
        <v/>
      </c>
      <c r="J2383" s="34" t="inlineStr">
        <is>
          <t>Capture live promo to assess.</t>
        </is>
      </c>
    </row>
    <row r="2384" ht="28" customHeight="1">
      <c r="A2384" s="34" t="inlineStr">
        <is>
          <t>Coca-Cola</t>
        </is>
      </c>
      <c r="B2384" s="34" t="inlineStr">
        <is>
          <t>Coca-Cola Zero Sugar | Original | 8 pack 355mL</t>
        </is>
      </c>
      <c r="C2384" s="34" t="inlineStr">
        <is>
          <t>5) Sparkling water &amp; soda</t>
        </is>
      </c>
      <c r="D2384" s="49">
        <f>IF('M5 Sparkling Water &amp; Soda'!F550="","",'M5 Sparkling Water &amp; Soda'!F550)</f>
        <v/>
      </c>
      <c r="E2384" s="52">
        <f>IF('M5 Sparkling Water &amp; Soda'!J550="","",'M5 Sparkling Water &amp; Soda'!J550)</f>
        <v/>
      </c>
      <c r="F2384" s="50">
        <f>IF('M5 Sparkling Water &amp; Soda'!K550="","",'M5 Sparkling Water &amp; Soda'!K550)</f>
        <v/>
      </c>
      <c r="G2384" s="49">
        <f>IF('M5 Sparkling Water &amp; Soda'!AM550="","",'M5 Sparkling Water &amp; Soda'!AM550)</f>
        <v/>
      </c>
      <c r="H2384" s="50">
        <f>IF('M5 Sparkling Water &amp; Soda'!N550="","",'M5 Sparkling Water &amp; Soda'!N550)</f>
        <v/>
      </c>
      <c r="I2384" s="34">
        <f>IF('M5 Sparkling Water &amp; Soda'!AJ550="","",'M5 Sparkling Water &amp; Soda'!AJ550)</f>
        <v/>
      </c>
      <c r="J2384" s="34" t="inlineStr">
        <is>
          <t>Capture live promo to assess.</t>
        </is>
      </c>
    </row>
    <row r="2385" ht="28" customHeight="1">
      <c r="A2385" s="34" t="inlineStr">
        <is>
          <t>Coca-Cola</t>
        </is>
      </c>
      <c r="B2385" s="34" t="inlineStr">
        <is>
          <t>Coca-Cola Zero Sugar | Original | 12 pack 355mL</t>
        </is>
      </c>
      <c r="C2385" s="34" t="inlineStr">
        <is>
          <t>5) Sparkling water &amp; soda</t>
        </is>
      </c>
      <c r="D2385" s="49">
        <f>IF('M5 Sparkling Water &amp; Soda'!F551="","",'M5 Sparkling Water &amp; Soda'!F551)</f>
        <v/>
      </c>
      <c r="E2385" s="52">
        <f>IF('M5 Sparkling Water &amp; Soda'!J551="","",'M5 Sparkling Water &amp; Soda'!J551)</f>
        <v/>
      </c>
      <c r="F2385" s="50">
        <f>IF('M5 Sparkling Water &amp; Soda'!K551="","",'M5 Sparkling Water &amp; Soda'!K551)</f>
        <v/>
      </c>
      <c r="G2385" s="49">
        <f>IF('M5 Sparkling Water &amp; Soda'!AM551="","",'M5 Sparkling Water &amp; Soda'!AM551)</f>
        <v/>
      </c>
      <c r="H2385" s="50">
        <f>IF('M5 Sparkling Water &amp; Soda'!N551="","",'M5 Sparkling Water &amp; Soda'!N551)</f>
        <v/>
      </c>
      <c r="I2385" s="34">
        <f>IF('M5 Sparkling Water &amp; Soda'!AJ551="","",'M5 Sparkling Water &amp; Soda'!AJ551)</f>
        <v/>
      </c>
      <c r="J2385" s="34" t="inlineStr">
        <is>
          <t>Capture live promo to assess.</t>
        </is>
      </c>
    </row>
    <row r="2386" ht="28" customHeight="1">
      <c r="A2386" s="34" t="inlineStr">
        <is>
          <t>Coca-Cola</t>
        </is>
      </c>
      <c r="B2386" s="34" t="inlineStr">
        <is>
          <t>Coca-Cola Zero Sugar | Original | 15 pack 355mL</t>
        </is>
      </c>
      <c r="C2386" s="34" t="inlineStr">
        <is>
          <t>5) Sparkling water &amp; soda</t>
        </is>
      </c>
      <c r="D2386" s="49">
        <f>IF('M5 Sparkling Water &amp; Soda'!F552="","",'M5 Sparkling Water &amp; Soda'!F552)</f>
        <v/>
      </c>
      <c r="E2386" s="52">
        <f>IF('M5 Sparkling Water &amp; Soda'!J552="","",'M5 Sparkling Water &amp; Soda'!J552)</f>
        <v/>
      </c>
      <c r="F2386" s="50">
        <f>IF('M5 Sparkling Water &amp; Soda'!K552="","",'M5 Sparkling Water &amp; Soda'!K552)</f>
        <v/>
      </c>
      <c r="G2386" s="49">
        <f>IF('M5 Sparkling Water &amp; Soda'!AM552="","",'M5 Sparkling Water &amp; Soda'!AM552)</f>
        <v/>
      </c>
      <c r="H2386" s="50">
        <f>IF('M5 Sparkling Water &amp; Soda'!N552="","",'M5 Sparkling Water &amp; Soda'!N552)</f>
        <v/>
      </c>
      <c r="I2386" s="34">
        <f>IF('M5 Sparkling Water &amp; Soda'!AJ552="","",'M5 Sparkling Water &amp; Soda'!AJ552)</f>
        <v/>
      </c>
      <c r="J2386" s="34" t="inlineStr">
        <is>
          <t>Capture live promo to assess.</t>
        </is>
      </c>
    </row>
    <row r="2387" ht="28" customHeight="1">
      <c r="A2387" s="34" t="inlineStr">
        <is>
          <t>Coca-Cola</t>
        </is>
      </c>
      <c r="B2387" s="34" t="inlineStr">
        <is>
          <t>Coca-Cola Zero Sugar | Original | 18 pack 355mL</t>
        </is>
      </c>
      <c r="C2387" s="34" t="inlineStr">
        <is>
          <t>5) Sparkling water &amp; soda</t>
        </is>
      </c>
      <c r="D2387" s="49">
        <f>IF('M5 Sparkling Water &amp; Soda'!F553="","",'M5 Sparkling Water &amp; Soda'!F553)</f>
        <v/>
      </c>
      <c r="E2387" s="52">
        <f>IF('M5 Sparkling Water &amp; Soda'!J553="","",'M5 Sparkling Water &amp; Soda'!J553)</f>
        <v/>
      </c>
      <c r="F2387" s="50">
        <f>IF('M5 Sparkling Water &amp; Soda'!K553="","",'M5 Sparkling Water &amp; Soda'!K553)</f>
        <v/>
      </c>
      <c r="G2387" s="49">
        <f>IF('M5 Sparkling Water &amp; Soda'!AM553="","",'M5 Sparkling Water &amp; Soda'!AM553)</f>
        <v/>
      </c>
      <c r="H2387" s="50">
        <f>IF('M5 Sparkling Water &amp; Soda'!N553="","",'M5 Sparkling Water &amp; Soda'!N553)</f>
        <v/>
      </c>
      <c r="I2387" s="34">
        <f>IF('M5 Sparkling Water &amp; Soda'!AJ553="","",'M5 Sparkling Water &amp; Soda'!AJ553)</f>
        <v/>
      </c>
      <c r="J2387" s="34" t="inlineStr">
        <is>
          <t>Capture live promo to assess.</t>
        </is>
      </c>
    </row>
    <row r="2388" ht="28" customHeight="1">
      <c r="A2388" s="34" t="inlineStr">
        <is>
          <t>Coca-Cola</t>
        </is>
      </c>
      <c r="B2388" s="34" t="inlineStr">
        <is>
          <t>Coca-Cola Zero Sugar | Original | 24 pack 355mL</t>
        </is>
      </c>
      <c r="C2388" s="34" t="inlineStr">
        <is>
          <t>5) Sparkling water &amp; soda</t>
        </is>
      </c>
      <c r="D2388" s="49">
        <f>IF('M5 Sparkling Water &amp; Soda'!F554="","",'M5 Sparkling Water &amp; Soda'!F554)</f>
        <v/>
      </c>
      <c r="E2388" s="52">
        <f>IF('M5 Sparkling Water &amp; Soda'!J554="","",'M5 Sparkling Water &amp; Soda'!J554)</f>
        <v/>
      </c>
      <c r="F2388" s="50">
        <f>IF('M5 Sparkling Water &amp; Soda'!K554="","",'M5 Sparkling Water &amp; Soda'!K554)</f>
        <v/>
      </c>
      <c r="G2388" s="49">
        <f>IF('M5 Sparkling Water &amp; Soda'!AM554="","",'M5 Sparkling Water &amp; Soda'!AM554)</f>
        <v/>
      </c>
      <c r="H2388" s="50">
        <f>IF('M5 Sparkling Water &amp; Soda'!N554="","",'M5 Sparkling Water &amp; Soda'!N554)</f>
        <v/>
      </c>
      <c r="I2388" s="34">
        <f>IF('M5 Sparkling Water &amp; Soda'!AJ554="","",'M5 Sparkling Water &amp; Soda'!AJ554)</f>
        <v/>
      </c>
      <c r="J2388" s="34" t="inlineStr">
        <is>
          <t>Capture live promo to assess.</t>
        </is>
      </c>
    </row>
    <row r="2389" ht="28" customHeight="1">
      <c r="A2389" s="34" t="inlineStr">
        <is>
          <t>Coca-Cola</t>
        </is>
      </c>
      <c r="B2389" s="34" t="inlineStr">
        <is>
          <t>Coca-Cola Zero Sugar | Cherry | single 355mL</t>
        </is>
      </c>
      <c r="C2389" s="34" t="inlineStr">
        <is>
          <t>5) Sparkling water &amp; soda</t>
        </is>
      </c>
      <c r="D2389" s="49">
        <f>IF('M5 Sparkling Water &amp; Soda'!F555="","",'M5 Sparkling Water &amp; Soda'!F555)</f>
        <v/>
      </c>
      <c r="E2389" s="52">
        <f>IF('M5 Sparkling Water &amp; Soda'!J555="","",'M5 Sparkling Water &amp; Soda'!J555)</f>
        <v/>
      </c>
      <c r="F2389" s="50">
        <f>IF('M5 Sparkling Water &amp; Soda'!K555="","",'M5 Sparkling Water &amp; Soda'!K555)</f>
        <v/>
      </c>
      <c r="G2389" s="49">
        <f>IF('M5 Sparkling Water &amp; Soda'!AM555="","",'M5 Sparkling Water &amp; Soda'!AM555)</f>
        <v/>
      </c>
      <c r="H2389" s="50">
        <f>IF('M5 Sparkling Water &amp; Soda'!N555="","",'M5 Sparkling Water &amp; Soda'!N555)</f>
        <v/>
      </c>
      <c r="I2389" s="34">
        <f>IF('M5 Sparkling Water &amp; Soda'!AJ555="","",'M5 Sparkling Water &amp; Soda'!AJ555)</f>
        <v/>
      </c>
      <c r="J2389" s="34" t="inlineStr">
        <is>
          <t>Capture live promo to assess.</t>
        </is>
      </c>
    </row>
    <row r="2390" ht="28" customHeight="1">
      <c r="A2390" s="34" t="inlineStr">
        <is>
          <t>Coca-Cola</t>
        </is>
      </c>
      <c r="B2390" s="34" t="inlineStr">
        <is>
          <t>Coca-Cola Zero Sugar | Cherry | 8 pack 355mL</t>
        </is>
      </c>
      <c r="C2390" s="34" t="inlineStr">
        <is>
          <t>5) Sparkling water &amp; soda</t>
        </is>
      </c>
      <c r="D2390" s="49">
        <f>IF('M5 Sparkling Water &amp; Soda'!F556="","",'M5 Sparkling Water &amp; Soda'!F556)</f>
        <v/>
      </c>
      <c r="E2390" s="52">
        <f>IF('M5 Sparkling Water &amp; Soda'!J556="","",'M5 Sparkling Water &amp; Soda'!J556)</f>
        <v/>
      </c>
      <c r="F2390" s="50">
        <f>IF('M5 Sparkling Water &amp; Soda'!K556="","",'M5 Sparkling Water &amp; Soda'!K556)</f>
        <v/>
      </c>
      <c r="G2390" s="49">
        <f>IF('M5 Sparkling Water &amp; Soda'!AM556="","",'M5 Sparkling Water &amp; Soda'!AM556)</f>
        <v/>
      </c>
      <c r="H2390" s="50">
        <f>IF('M5 Sparkling Water &amp; Soda'!N556="","",'M5 Sparkling Water &amp; Soda'!N556)</f>
        <v/>
      </c>
      <c r="I2390" s="34">
        <f>IF('M5 Sparkling Water &amp; Soda'!AJ556="","",'M5 Sparkling Water &amp; Soda'!AJ556)</f>
        <v/>
      </c>
      <c r="J2390" s="34" t="inlineStr">
        <is>
          <t>Capture live promo to assess.</t>
        </is>
      </c>
    </row>
    <row r="2391" ht="28" customHeight="1">
      <c r="A2391" s="34" t="inlineStr">
        <is>
          <t>Coca-Cola</t>
        </is>
      </c>
      <c r="B2391" s="34" t="inlineStr">
        <is>
          <t>Coca-Cola Zero Sugar | Cherry | 12 pack 355mL</t>
        </is>
      </c>
      <c r="C2391" s="34" t="inlineStr">
        <is>
          <t>5) Sparkling water &amp; soda</t>
        </is>
      </c>
      <c r="D2391" s="49">
        <f>IF('M5 Sparkling Water &amp; Soda'!F557="","",'M5 Sparkling Water &amp; Soda'!F557)</f>
        <v/>
      </c>
      <c r="E2391" s="52">
        <f>IF('M5 Sparkling Water &amp; Soda'!J557="","",'M5 Sparkling Water &amp; Soda'!J557)</f>
        <v/>
      </c>
      <c r="F2391" s="50">
        <f>IF('M5 Sparkling Water &amp; Soda'!K557="","",'M5 Sparkling Water &amp; Soda'!K557)</f>
        <v/>
      </c>
      <c r="G2391" s="49">
        <f>IF('M5 Sparkling Water &amp; Soda'!AM557="","",'M5 Sparkling Water &amp; Soda'!AM557)</f>
        <v/>
      </c>
      <c r="H2391" s="50">
        <f>IF('M5 Sparkling Water &amp; Soda'!N557="","",'M5 Sparkling Water &amp; Soda'!N557)</f>
        <v/>
      </c>
      <c r="I2391" s="34">
        <f>IF('M5 Sparkling Water &amp; Soda'!AJ557="","",'M5 Sparkling Water &amp; Soda'!AJ557)</f>
        <v/>
      </c>
      <c r="J2391" s="34" t="inlineStr">
        <is>
          <t>Capture live promo to assess.</t>
        </is>
      </c>
    </row>
    <row r="2392" ht="28" customHeight="1">
      <c r="A2392" s="34" t="inlineStr">
        <is>
          <t>Coca-Cola</t>
        </is>
      </c>
      <c r="B2392" s="34" t="inlineStr">
        <is>
          <t>Coca-Cola Zero Sugar | Cherry | 15 pack 355mL</t>
        </is>
      </c>
      <c r="C2392" s="34" t="inlineStr">
        <is>
          <t>5) Sparkling water &amp; soda</t>
        </is>
      </c>
      <c r="D2392" s="49">
        <f>IF('M5 Sparkling Water &amp; Soda'!F558="","",'M5 Sparkling Water &amp; Soda'!F558)</f>
        <v/>
      </c>
      <c r="E2392" s="52">
        <f>IF('M5 Sparkling Water &amp; Soda'!J558="","",'M5 Sparkling Water &amp; Soda'!J558)</f>
        <v/>
      </c>
      <c r="F2392" s="50">
        <f>IF('M5 Sparkling Water &amp; Soda'!K558="","",'M5 Sparkling Water &amp; Soda'!K558)</f>
        <v/>
      </c>
      <c r="G2392" s="49">
        <f>IF('M5 Sparkling Water &amp; Soda'!AM558="","",'M5 Sparkling Water &amp; Soda'!AM558)</f>
        <v/>
      </c>
      <c r="H2392" s="50">
        <f>IF('M5 Sparkling Water &amp; Soda'!N558="","",'M5 Sparkling Water &amp; Soda'!N558)</f>
        <v/>
      </c>
      <c r="I2392" s="34">
        <f>IF('M5 Sparkling Water &amp; Soda'!AJ558="","",'M5 Sparkling Water &amp; Soda'!AJ558)</f>
        <v/>
      </c>
      <c r="J2392" s="34" t="inlineStr">
        <is>
          <t>Capture live promo to assess.</t>
        </is>
      </c>
    </row>
    <row r="2393" ht="28" customHeight="1">
      <c r="A2393" s="34" t="inlineStr">
        <is>
          <t>Coca-Cola</t>
        </is>
      </c>
      <c r="B2393" s="34" t="inlineStr">
        <is>
          <t>Coca-Cola Zero Sugar | Cherry | 18 pack 355mL</t>
        </is>
      </c>
      <c r="C2393" s="34" t="inlineStr">
        <is>
          <t>5) Sparkling water &amp; soda</t>
        </is>
      </c>
      <c r="D2393" s="49">
        <f>IF('M5 Sparkling Water &amp; Soda'!F559="","",'M5 Sparkling Water &amp; Soda'!F559)</f>
        <v/>
      </c>
      <c r="E2393" s="52">
        <f>IF('M5 Sparkling Water &amp; Soda'!J559="","",'M5 Sparkling Water &amp; Soda'!J559)</f>
        <v/>
      </c>
      <c r="F2393" s="50">
        <f>IF('M5 Sparkling Water &amp; Soda'!K559="","",'M5 Sparkling Water &amp; Soda'!K559)</f>
        <v/>
      </c>
      <c r="G2393" s="49">
        <f>IF('M5 Sparkling Water &amp; Soda'!AM559="","",'M5 Sparkling Water &amp; Soda'!AM559)</f>
        <v/>
      </c>
      <c r="H2393" s="50">
        <f>IF('M5 Sparkling Water &amp; Soda'!N559="","",'M5 Sparkling Water &amp; Soda'!N559)</f>
        <v/>
      </c>
      <c r="I2393" s="34">
        <f>IF('M5 Sparkling Water &amp; Soda'!AJ559="","",'M5 Sparkling Water &amp; Soda'!AJ559)</f>
        <v/>
      </c>
      <c r="J2393" s="34" t="inlineStr">
        <is>
          <t>Capture live promo to assess.</t>
        </is>
      </c>
    </row>
    <row r="2394" ht="28" customHeight="1">
      <c r="A2394" s="34" t="inlineStr">
        <is>
          <t>Coca-Cola</t>
        </is>
      </c>
      <c r="B2394" s="34" t="inlineStr">
        <is>
          <t>Coca-Cola Zero Sugar | Cherry | 24 pack 355mL</t>
        </is>
      </c>
      <c r="C2394" s="34" t="inlineStr">
        <is>
          <t>5) Sparkling water &amp; soda</t>
        </is>
      </c>
      <c r="D2394" s="49">
        <f>IF('M5 Sparkling Water &amp; Soda'!F560="","",'M5 Sparkling Water &amp; Soda'!F560)</f>
        <v/>
      </c>
      <c r="E2394" s="52">
        <f>IF('M5 Sparkling Water &amp; Soda'!J560="","",'M5 Sparkling Water &amp; Soda'!J560)</f>
        <v/>
      </c>
      <c r="F2394" s="50">
        <f>IF('M5 Sparkling Water &amp; Soda'!K560="","",'M5 Sparkling Water &amp; Soda'!K560)</f>
        <v/>
      </c>
      <c r="G2394" s="49">
        <f>IF('M5 Sparkling Water &amp; Soda'!AM560="","",'M5 Sparkling Water &amp; Soda'!AM560)</f>
        <v/>
      </c>
      <c r="H2394" s="50">
        <f>IF('M5 Sparkling Water &amp; Soda'!N560="","",'M5 Sparkling Water &amp; Soda'!N560)</f>
        <v/>
      </c>
      <c r="I2394" s="34">
        <f>IF('M5 Sparkling Water &amp; Soda'!AJ560="","",'M5 Sparkling Water &amp; Soda'!AJ560)</f>
        <v/>
      </c>
      <c r="J2394" s="34" t="inlineStr">
        <is>
          <t>Capture live promo to assess.</t>
        </is>
      </c>
    </row>
    <row r="2395" ht="28" customHeight="1">
      <c r="A2395" s="34" t="inlineStr">
        <is>
          <t>Coca-Cola</t>
        </is>
      </c>
      <c r="B2395" s="34" t="inlineStr">
        <is>
          <t>Coca-Cola Zero Sugar | Vanilla | single 355mL</t>
        </is>
      </c>
      <c r="C2395" s="34" t="inlineStr">
        <is>
          <t>5) Sparkling water &amp; soda</t>
        </is>
      </c>
      <c r="D2395" s="49">
        <f>IF('M5 Sparkling Water &amp; Soda'!F561="","",'M5 Sparkling Water &amp; Soda'!F561)</f>
        <v/>
      </c>
      <c r="E2395" s="52">
        <f>IF('M5 Sparkling Water &amp; Soda'!J561="","",'M5 Sparkling Water &amp; Soda'!J561)</f>
        <v/>
      </c>
      <c r="F2395" s="50">
        <f>IF('M5 Sparkling Water &amp; Soda'!K561="","",'M5 Sparkling Water &amp; Soda'!K561)</f>
        <v/>
      </c>
      <c r="G2395" s="49">
        <f>IF('M5 Sparkling Water &amp; Soda'!AM561="","",'M5 Sparkling Water &amp; Soda'!AM561)</f>
        <v/>
      </c>
      <c r="H2395" s="50">
        <f>IF('M5 Sparkling Water &amp; Soda'!N561="","",'M5 Sparkling Water &amp; Soda'!N561)</f>
        <v/>
      </c>
      <c r="I2395" s="34">
        <f>IF('M5 Sparkling Water &amp; Soda'!AJ561="","",'M5 Sparkling Water &amp; Soda'!AJ561)</f>
        <v/>
      </c>
      <c r="J2395" s="34" t="inlineStr">
        <is>
          <t>Capture live promo to assess.</t>
        </is>
      </c>
    </row>
    <row r="2396" ht="28" customHeight="1">
      <c r="A2396" s="34" t="inlineStr">
        <is>
          <t>Coca-Cola</t>
        </is>
      </c>
      <c r="B2396" s="34" t="inlineStr">
        <is>
          <t>Coca-Cola Zero Sugar | Vanilla | 8 pack 355mL</t>
        </is>
      </c>
      <c r="C2396" s="34" t="inlineStr">
        <is>
          <t>5) Sparkling water &amp; soda</t>
        </is>
      </c>
      <c r="D2396" s="49">
        <f>IF('M5 Sparkling Water &amp; Soda'!F562="","",'M5 Sparkling Water &amp; Soda'!F562)</f>
        <v/>
      </c>
      <c r="E2396" s="52">
        <f>IF('M5 Sparkling Water &amp; Soda'!J562="","",'M5 Sparkling Water &amp; Soda'!J562)</f>
        <v/>
      </c>
      <c r="F2396" s="50">
        <f>IF('M5 Sparkling Water &amp; Soda'!K562="","",'M5 Sparkling Water &amp; Soda'!K562)</f>
        <v/>
      </c>
      <c r="G2396" s="49">
        <f>IF('M5 Sparkling Water &amp; Soda'!AM562="","",'M5 Sparkling Water &amp; Soda'!AM562)</f>
        <v/>
      </c>
      <c r="H2396" s="50">
        <f>IF('M5 Sparkling Water &amp; Soda'!N562="","",'M5 Sparkling Water &amp; Soda'!N562)</f>
        <v/>
      </c>
      <c r="I2396" s="34">
        <f>IF('M5 Sparkling Water &amp; Soda'!AJ562="","",'M5 Sparkling Water &amp; Soda'!AJ562)</f>
        <v/>
      </c>
      <c r="J2396" s="34" t="inlineStr">
        <is>
          <t>Capture live promo to assess.</t>
        </is>
      </c>
    </row>
    <row r="2397" ht="28" customHeight="1">
      <c r="A2397" s="34" t="inlineStr">
        <is>
          <t>Coca-Cola</t>
        </is>
      </c>
      <c r="B2397" s="34" t="inlineStr">
        <is>
          <t>Coca-Cola Zero Sugar | Vanilla | 12 pack 355mL</t>
        </is>
      </c>
      <c r="C2397" s="34" t="inlineStr">
        <is>
          <t>5) Sparkling water &amp; soda</t>
        </is>
      </c>
      <c r="D2397" s="49">
        <f>IF('M5 Sparkling Water &amp; Soda'!F563="","",'M5 Sparkling Water &amp; Soda'!F563)</f>
        <v/>
      </c>
      <c r="E2397" s="52">
        <f>IF('M5 Sparkling Water &amp; Soda'!J563="","",'M5 Sparkling Water &amp; Soda'!J563)</f>
        <v/>
      </c>
      <c r="F2397" s="50">
        <f>IF('M5 Sparkling Water &amp; Soda'!K563="","",'M5 Sparkling Water &amp; Soda'!K563)</f>
        <v/>
      </c>
      <c r="G2397" s="49">
        <f>IF('M5 Sparkling Water &amp; Soda'!AM563="","",'M5 Sparkling Water &amp; Soda'!AM563)</f>
        <v/>
      </c>
      <c r="H2397" s="50">
        <f>IF('M5 Sparkling Water &amp; Soda'!N563="","",'M5 Sparkling Water &amp; Soda'!N563)</f>
        <v/>
      </c>
      <c r="I2397" s="34">
        <f>IF('M5 Sparkling Water &amp; Soda'!AJ563="","",'M5 Sparkling Water &amp; Soda'!AJ563)</f>
        <v/>
      </c>
      <c r="J2397" s="34" t="inlineStr">
        <is>
          <t>Capture live promo to assess.</t>
        </is>
      </c>
    </row>
    <row r="2398" ht="28" customHeight="1">
      <c r="A2398" s="34" t="inlineStr">
        <is>
          <t>Coca-Cola</t>
        </is>
      </c>
      <c r="B2398" s="34" t="inlineStr">
        <is>
          <t>Coca-Cola Zero Sugar | Vanilla | 15 pack 355mL</t>
        </is>
      </c>
      <c r="C2398" s="34" t="inlineStr">
        <is>
          <t>5) Sparkling water &amp; soda</t>
        </is>
      </c>
      <c r="D2398" s="49">
        <f>IF('M5 Sparkling Water &amp; Soda'!F564="","",'M5 Sparkling Water &amp; Soda'!F564)</f>
        <v/>
      </c>
      <c r="E2398" s="52">
        <f>IF('M5 Sparkling Water &amp; Soda'!J564="","",'M5 Sparkling Water &amp; Soda'!J564)</f>
        <v/>
      </c>
      <c r="F2398" s="50">
        <f>IF('M5 Sparkling Water &amp; Soda'!K564="","",'M5 Sparkling Water &amp; Soda'!K564)</f>
        <v/>
      </c>
      <c r="G2398" s="49">
        <f>IF('M5 Sparkling Water &amp; Soda'!AM564="","",'M5 Sparkling Water &amp; Soda'!AM564)</f>
        <v/>
      </c>
      <c r="H2398" s="50">
        <f>IF('M5 Sparkling Water &amp; Soda'!N564="","",'M5 Sparkling Water &amp; Soda'!N564)</f>
        <v/>
      </c>
      <c r="I2398" s="34">
        <f>IF('M5 Sparkling Water &amp; Soda'!AJ564="","",'M5 Sparkling Water &amp; Soda'!AJ564)</f>
        <v/>
      </c>
      <c r="J2398" s="34" t="inlineStr">
        <is>
          <t>Capture live promo to assess.</t>
        </is>
      </c>
    </row>
    <row r="2399" ht="28" customHeight="1">
      <c r="A2399" s="34" t="inlineStr">
        <is>
          <t>Coca-Cola</t>
        </is>
      </c>
      <c r="B2399" s="34" t="inlineStr">
        <is>
          <t>Coca-Cola Zero Sugar | Vanilla | 18 pack 355mL</t>
        </is>
      </c>
      <c r="C2399" s="34" t="inlineStr">
        <is>
          <t>5) Sparkling water &amp; soda</t>
        </is>
      </c>
      <c r="D2399" s="49">
        <f>IF('M5 Sparkling Water &amp; Soda'!F565="","",'M5 Sparkling Water &amp; Soda'!F565)</f>
        <v/>
      </c>
      <c r="E2399" s="52">
        <f>IF('M5 Sparkling Water &amp; Soda'!J565="","",'M5 Sparkling Water &amp; Soda'!J565)</f>
        <v/>
      </c>
      <c r="F2399" s="50">
        <f>IF('M5 Sparkling Water &amp; Soda'!K565="","",'M5 Sparkling Water &amp; Soda'!K565)</f>
        <v/>
      </c>
      <c r="G2399" s="49">
        <f>IF('M5 Sparkling Water &amp; Soda'!AM565="","",'M5 Sparkling Water &amp; Soda'!AM565)</f>
        <v/>
      </c>
      <c r="H2399" s="50">
        <f>IF('M5 Sparkling Water &amp; Soda'!N565="","",'M5 Sparkling Water &amp; Soda'!N565)</f>
        <v/>
      </c>
      <c r="I2399" s="34">
        <f>IF('M5 Sparkling Water &amp; Soda'!AJ565="","",'M5 Sparkling Water &amp; Soda'!AJ565)</f>
        <v/>
      </c>
      <c r="J2399" s="34" t="inlineStr">
        <is>
          <t>Capture live promo to assess.</t>
        </is>
      </c>
    </row>
    <row r="2400" ht="28" customHeight="1">
      <c r="A2400" s="34" t="inlineStr">
        <is>
          <t>Coca-Cola</t>
        </is>
      </c>
      <c r="B2400" s="34" t="inlineStr">
        <is>
          <t>Coca-Cola Zero Sugar | Vanilla | 24 pack 355mL</t>
        </is>
      </c>
      <c r="C2400" s="34" t="inlineStr">
        <is>
          <t>5) Sparkling water &amp; soda</t>
        </is>
      </c>
      <c r="D2400" s="49">
        <f>IF('M5 Sparkling Water &amp; Soda'!F566="","",'M5 Sparkling Water &amp; Soda'!F566)</f>
        <v/>
      </c>
      <c r="E2400" s="52">
        <f>IF('M5 Sparkling Water &amp; Soda'!J566="","",'M5 Sparkling Water &amp; Soda'!J566)</f>
        <v/>
      </c>
      <c r="F2400" s="50">
        <f>IF('M5 Sparkling Water &amp; Soda'!K566="","",'M5 Sparkling Water &amp; Soda'!K566)</f>
        <v/>
      </c>
      <c r="G2400" s="49">
        <f>IF('M5 Sparkling Water &amp; Soda'!AM566="","",'M5 Sparkling Water &amp; Soda'!AM566)</f>
        <v/>
      </c>
      <c r="H2400" s="50">
        <f>IF('M5 Sparkling Water &amp; Soda'!N566="","",'M5 Sparkling Water &amp; Soda'!N566)</f>
        <v/>
      </c>
      <c r="I2400" s="34">
        <f>IF('M5 Sparkling Water &amp; Soda'!AJ566="","",'M5 Sparkling Water &amp; Soda'!AJ566)</f>
        <v/>
      </c>
      <c r="J2400" s="34" t="inlineStr">
        <is>
          <t>Capture live promo to assess.</t>
        </is>
      </c>
    </row>
    <row r="2401" ht="28" customHeight="1">
      <c r="A2401" s="34" t="inlineStr">
        <is>
          <t>Diet Coke</t>
        </is>
      </c>
      <c r="B2401" s="34" t="inlineStr">
        <is>
          <t>Diet Coke | Original | single 355mL</t>
        </is>
      </c>
      <c r="C2401" s="34" t="inlineStr">
        <is>
          <t>5) Sparkling water &amp; soda</t>
        </is>
      </c>
      <c r="D2401" s="49">
        <f>IF('M5 Sparkling Water &amp; Soda'!F567="","",'M5 Sparkling Water &amp; Soda'!F567)</f>
        <v/>
      </c>
      <c r="E2401" s="52">
        <f>IF('M5 Sparkling Water &amp; Soda'!J567="","",'M5 Sparkling Water &amp; Soda'!J567)</f>
        <v/>
      </c>
      <c r="F2401" s="50">
        <f>IF('M5 Sparkling Water &amp; Soda'!K567="","",'M5 Sparkling Water &amp; Soda'!K567)</f>
        <v/>
      </c>
      <c r="G2401" s="49">
        <f>IF('M5 Sparkling Water &amp; Soda'!AM567="","",'M5 Sparkling Water &amp; Soda'!AM567)</f>
        <v/>
      </c>
      <c r="H2401" s="50">
        <f>IF('M5 Sparkling Water &amp; Soda'!N567="","",'M5 Sparkling Water &amp; Soda'!N567)</f>
        <v/>
      </c>
      <c r="I2401" s="34">
        <f>IF('M5 Sparkling Water &amp; Soda'!AJ567="","",'M5 Sparkling Water &amp; Soda'!AJ567)</f>
        <v/>
      </c>
      <c r="J2401" s="34" t="inlineStr">
        <is>
          <t>Capture live promo to assess.</t>
        </is>
      </c>
    </row>
    <row r="2402" ht="28" customHeight="1">
      <c r="A2402" s="34" t="inlineStr">
        <is>
          <t>Diet Coke</t>
        </is>
      </c>
      <c r="B2402" s="34" t="inlineStr">
        <is>
          <t>Diet Coke | Original | 8 pack 355mL</t>
        </is>
      </c>
      <c r="C2402" s="34" t="inlineStr">
        <is>
          <t>5) Sparkling water &amp; soda</t>
        </is>
      </c>
      <c r="D2402" s="49">
        <f>IF('M5 Sparkling Water &amp; Soda'!F568="","",'M5 Sparkling Water &amp; Soda'!F568)</f>
        <v/>
      </c>
      <c r="E2402" s="52">
        <f>IF('M5 Sparkling Water &amp; Soda'!J568="","",'M5 Sparkling Water &amp; Soda'!J568)</f>
        <v/>
      </c>
      <c r="F2402" s="50">
        <f>IF('M5 Sparkling Water &amp; Soda'!K568="","",'M5 Sparkling Water &amp; Soda'!K568)</f>
        <v/>
      </c>
      <c r="G2402" s="49">
        <f>IF('M5 Sparkling Water &amp; Soda'!AM568="","",'M5 Sparkling Water &amp; Soda'!AM568)</f>
        <v/>
      </c>
      <c r="H2402" s="50">
        <f>IF('M5 Sparkling Water &amp; Soda'!N568="","",'M5 Sparkling Water &amp; Soda'!N568)</f>
        <v/>
      </c>
      <c r="I2402" s="34">
        <f>IF('M5 Sparkling Water &amp; Soda'!AJ568="","",'M5 Sparkling Water &amp; Soda'!AJ568)</f>
        <v/>
      </c>
      <c r="J2402" s="34" t="inlineStr">
        <is>
          <t>Capture live promo to assess.</t>
        </is>
      </c>
    </row>
    <row r="2403" ht="28" customHeight="1">
      <c r="A2403" s="34" t="inlineStr">
        <is>
          <t>Diet Coke</t>
        </is>
      </c>
      <c r="B2403" s="34" t="inlineStr">
        <is>
          <t>Diet Coke | Original | 12 pack 355mL</t>
        </is>
      </c>
      <c r="C2403" s="34" t="inlineStr">
        <is>
          <t>5) Sparkling water &amp; soda</t>
        </is>
      </c>
      <c r="D2403" s="49">
        <f>IF('M5 Sparkling Water &amp; Soda'!F569="","",'M5 Sparkling Water &amp; Soda'!F569)</f>
        <v/>
      </c>
      <c r="E2403" s="52">
        <f>IF('M5 Sparkling Water &amp; Soda'!J569="","",'M5 Sparkling Water &amp; Soda'!J569)</f>
        <v/>
      </c>
      <c r="F2403" s="50">
        <f>IF('M5 Sparkling Water &amp; Soda'!K569="","",'M5 Sparkling Water &amp; Soda'!K569)</f>
        <v/>
      </c>
      <c r="G2403" s="49">
        <f>IF('M5 Sparkling Water &amp; Soda'!AM569="","",'M5 Sparkling Water &amp; Soda'!AM569)</f>
        <v/>
      </c>
      <c r="H2403" s="50">
        <f>IF('M5 Sparkling Water &amp; Soda'!N569="","",'M5 Sparkling Water &amp; Soda'!N569)</f>
        <v/>
      </c>
      <c r="I2403" s="34">
        <f>IF('M5 Sparkling Water &amp; Soda'!AJ569="","",'M5 Sparkling Water &amp; Soda'!AJ569)</f>
        <v/>
      </c>
      <c r="J2403" s="34" t="inlineStr">
        <is>
          <t>Capture live promo to assess.</t>
        </is>
      </c>
    </row>
    <row r="2404" ht="28" customHeight="1">
      <c r="A2404" s="34" t="inlineStr">
        <is>
          <t>Diet Coke</t>
        </is>
      </c>
      <c r="B2404" s="34" t="inlineStr">
        <is>
          <t>Diet Coke | Original | 15 pack 355mL</t>
        </is>
      </c>
      <c r="C2404" s="34" t="inlineStr">
        <is>
          <t>5) Sparkling water &amp; soda</t>
        </is>
      </c>
      <c r="D2404" s="49">
        <f>IF('M5 Sparkling Water &amp; Soda'!F570="","",'M5 Sparkling Water &amp; Soda'!F570)</f>
        <v/>
      </c>
      <c r="E2404" s="52">
        <f>IF('M5 Sparkling Water &amp; Soda'!J570="","",'M5 Sparkling Water &amp; Soda'!J570)</f>
        <v/>
      </c>
      <c r="F2404" s="50">
        <f>IF('M5 Sparkling Water &amp; Soda'!K570="","",'M5 Sparkling Water &amp; Soda'!K570)</f>
        <v/>
      </c>
      <c r="G2404" s="49">
        <f>IF('M5 Sparkling Water &amp; Soda'!AM570="","",'M5 Sparkling Water &amp; Soda'!AM570)</f>
        <v/>
      </c>
      <c r="H2404" s="50">
        <f>IF('M5 Sparkling Water &amp; Soda'!N570="","",'M5 Sparkling Water &amp; Soda'!N570)</f>
        <v/>
      </c>
      <c r="I2404" s="34">
        <f>IF('M5 Sparkling Water &amp; Soda'!AJ570="","",'M5 Sparkling Water &amp; Soda'!AJ570)</f>
        <v/>
      </c>
      <c r="J2404" s="34" t="inlineStr">
        <is>
          <t>Capture live promo to assess.</t>
        </is>
      </c>
    </row>
    <row r="2405" ht="28" customHeight="1">
      <c r="A2405" s="34" t="inlineStr">
        <is>
          <t>Diet Coke</t>
        </is>
      </c>
      <c r="B2405" s="34" t="inlineStr">
        <is>
          <t>Diet Coke | Original | 18 pack 355mL</t>
        </is>
      </c>
      <c r="C2405" s="34" t="inlineStr">
        <is>
          <t>5) Sparkling water &amp; soda</t>
        </is>
      </c>
      <c r="D2405" s="49">
        <f>IF('M5 Sparkling Water &amp; Soda'!F571="","",'M5 Sparkling Water &amp; Soda'!F571)</f>
        <v/>
      </c>
      <c r="E2405" s="52">
        <f>IF('M5 Sparkling Water &amp; Soda'!J571="","",'M5 Sparkling Water &amp; Soda'!J571)</f>
        <v/>
      </c>
      <c r="F2405" s="50">
        <f>IF('M5 Sparkling Water &amp; Soda'!K571="","",'M5 Sparkling Water &amp; Soda'!K571)</f>
        <v/>
      </c>
      <c r="G2405" s="49">
        <f>IF('M5 Sparkling Water &amp; Soda'!AM571="","",'M5 Sparkling Water &amp; Soda'!AM571)</f>
        <v/>
      </c>
      <c r="H2405" s="50">
        <f>IF('M5 Sparkling Water &amp; Soda'!N571="","",'M5 Sparkling Water &amp; Soda'!N571)</f>
        <v/>
      </c>
      <c r="I2405" s="34">
        <f>IF('M5 Sparkling Water &amp; Soda'!AJ571="","",'M5 Sparkling Water &amp; Soda'!AJ571)</f>
        <v/>
      </c>
      <c r="J2405" s="34" t="inlineStr">
        <is>
          <t>Capture live promo to assess.</t>
        </is>
      </c>
    </row>
    <row r="2406" ht="28" customHeight="1">
      <c r="A2406" s="34" t="inlineStr">
        <is>
          <t>Diet Coke</t>
        </is>
      </c>
      <c r="B2406" s="34" t="inlineStr">
        <is>
          <t>Diet Coke | Original | 24 pack 355mL</t>
        </is>
      </c>
      <c r="C2406" s="34" t="inlineStr">
        <is>
          <t>5) Sparkling water &amp; soda</t>
        </is>
      </c>
      <c r="D2406" s="49">
        <f>IF('M5 Sparkling Water &amp; Soda'!F572="","",'M5 Sparkling Water &amp; Soda'!F572)</f>
        <v/>
      </c>
      <c r="E2406" s="52">
        <f>IF('M5 Sparkling Water &amp; Soda'!J572="","",'M5 Sparkling Water &amp; Soda'!J572)</f>
        <v/>
      </c>
      <c r="F2406" s="50">
        <f>IF('M5 Sparkling Water &amp; Soda'!K572="","",'M5 Sparkling Water &amp; Soda'!K572)</f>
        <v/>
      </c>
      <c r="G2406" s="49">
        <f>IF('M5 Sparkling Water &amp; Soda'!AM572="","",'M5 Sparkling Water &amp; Soda'!AM572)</f>
        <v/>
      </c>
      <c r="H2406" s="50">
        <f>IF('M5 Sparkling Water &amp; Soda'!N572="","",'M5 Sparkling Water &amp; Soda'!N572)</f>
        <v/>
      </c>
      <c r="I2406" s="34">
        <f>IF('M5 Sparkling Water &amp; Soda'!AJ572="","",'M5 Sparkling Water &amp; Soda'!AJ572)</f>
        <v/>
      </c>
      <c r="J2406" s="34" t="inlineStr">
        <is>
          <t>Capture live promo to assess.</t>
        </is>
      </c>
    </row>
    <row r="2407" ht="28" customHeight="1">
      <c r="A2407" s="34" t="inlineStr">
        <is>
          <t>Diet Coke</t>
        </is>
      </c>
      <c r="B2407" s="34" t="inlineStr">
        <is>
          <t>Diet Coke | Cherry | single 355mL</t>
        </is>
      </c>
      <c r="C2407" s="34" t="inlineStr">
        <is>
          <t>5) Sparkling water &amp; soda</t>
        </is>
      </c>
      <c r="D2407" s="49">
        <f>IF('M5 Sparkling Water &amp; Soda'!F573="","",'M5 Sparkling Water &amp; Soda'!F573)</f>
        <v/>
      </c>
      <c r="E2407" s="52">
        <f>IF('M5 Sparkling Water &amp; Soda'!J573="","",'M5 Sparkling Water &amp; Soda'!J573)</f>
        <v/>
      </c>
      <c r="F2407" s="50">
        <f>IF('M5 Sparkling Water &amp; Soda'!K573="","",'M5 Sparkling Water &amp; Soda'!K573)</f>
        <v/>
      </c>
      <c r="G2407" s="49">
        <f>IF('M5 Sparkling Water &amp; Soda'!AM573="","",'M5 Sparkling Water &amp; Soda'!AM573)</f>
        <v/>
      </c>
      <c r="H2407" s="50">
        <f>IF('M5 Sparkling Water &amp; Soda'!N573="","",'M5 Sparkling Water &amp; Soda'!N573)</f>
        <v/>
      </c>
      <c r="I2407" s="34">
        <f>IF('M5 Sparkling Water &amp; Soda'!AJ573="","",'M5 Sparkling Water &amp; Soda'!AJ573)</f>
        <v/>
      </c>
      <c r="J2407" s="34" t="inlineStr">
        <is>
          <t>Capture live promo to assess.</t>
        </is>
      </c>
    </row>
    <row r="2408" ht="28" customHeight="1">
      <c r="A2408" s="34" t="inlineStr">
        <is>
          <t>Diet Coke</t>
        </is>
      </c>
      <c r="B2408" s="34" t="inlineStr">
        <is>
          <t>Diet Coke | Cherry | 8 pack 355mL</t>
        </is>
      </c>
      <c r="C2408" s="34" t="inlineStr">
        <is>
          <t>5) Sparkling water &amp; soda</t>
        </is>
      </c>
      <c r="D2408" s="49">
        <f>IF('M5 Sparkling Water &amp; Soda'!F574="","",'M5 Sparkling Water &amp; Soda'!F574)</f>
        <v/>
      </c>
      <c r="E2408" s="52">
        <f>IF('M5 Sparkling Water &amp; Soda'!J574="","",'M5 Sparkling Water &amp; Soda'!J574)</f>
        <v/>
      </c>
      <c r="F2408" s="50">
        <f>IF('M5 Sparkling Water &amp; Soda'!K574="","",'M5 Sparkling Water &amp; Soda'!K574)</f>
        <v/>
      </c>
      <c r="G2408" s="49">
        <f>IF('M5 Sparkling Water &amp; Soda'!AM574="","",'M5 Sparkling Water &amp; Soda'!AM574)</f>
        <v/>
      </c>
      <c r="H2408" s="50">
        <f>IF('M5 Sparkling Water &amp; Soda'!N574="","",'M5 Sparkling Water &amp; Soda'!N574)</f>
        <v/>
      </c>
      <c r="I2408" s="34">
        <f>IF('M5 Sparkling Water &amp; Soda'!AJ574="","",'M5 Sparkling Water &amp; Soda'!AJ574)</f>
        <v/>
      </c>
      <c r="J2408" s="34" t="inlineStr">
        <is>
          <t>Capture live promo to assess.</t>
        </is>
      </c>
    </row>
    <row r="2409" ht="28" customHeight="1">
      <c r="A2409" s="34" t="inlineStr">
        <is>
          <t>Diet Coke</t>
        </is>
      </c>
      <c r="B2409" s="34" t="inlineStr">
        <is>
          <t>Diet Coke | Cherry | 12 pack 355mL</t>
        </is>
      </c>
      <c r="C2409" s="34" t="inlineStr">
        <is>
          <t>5) Sparkling water &amp; soda</t>
        </is>
      </c>
      <c r="D2409" s="49">
        <f>IF('M5 Sparkling Water &amp; Soda'!F575="","",'M5 Sparkling Water &amp; Soda'!F575)</f>
        <v/>
      </c>
      <c r="E2409" s="52">
        <f>IF('M5 Sparkling Water &amp; Soda'!J575="","",'M5 Sparkling Water &amp; Soda'!J575)</f>
        <v/>
      </c>
      <c r="F2409" s="50">
        <f>IF('M5 Sparkling Water &amp; Soda'!K575="","",'M5 Sparkling Water &amp; Soda'!K575)</f>
        <v/>
      </c>
      <c r="G2409" s="49">
        <f>IF('M5 Sparkling Water &amp; Soda'!AM575="","",'M5 Sparkling Water &amp; Soda'!AM575)</f>
        <v/>
      </c>
      <c r="H2409" s="50">
        <f>IF('M5 Sparkling Water &amp; Soda'!N575="","",'M5 Sparkling Water &amp; Soda'!N575)</f>
        <v/>
      </c>
      <c r="I2409" s="34">
        <f>IF('M5 Sparkling Water &amp; Soda'!AJ575="","",'M5 Sparkling Water &amp; Soda'!AJ575)</f>
        <v/>
      </c>
      <c r="J2409" s="34" t="inlineStr">
        <is>
          <t>Capture live promo to assess.</t>
        </is>
      </c>
    </row>
    <row r="2410" ht="28" customHeight="1">
      <c r="A2410" s="34" t="inlineStr">
        <is>
          <t>Diet Coke</t>
        </is>
      </c>
      <c r="B2410" s="34" t="inlineStr">
        <is>
          <t>Diet Coke | Cherry | 15 pack 355mL</t>
        </is>
      </c>
      <c r="C2410" s="34" t="inlineStr">
        <is>
          <t>5) Sparkling water &amp; soda</t>
        </is>
      </c>
      <c r="D2410" s="49">
        <f>IF('M5 Sparkling Water &amp; Soda'!F576="","",'M5 Sparkling Water &amp; Soda'!F576)</f>
        <v/>
      </c>
      <c r="E2410" s="52">
        <f>IF('M5 Sparkling Water &amp; Soda'!J576="","",'M5 Sparkling Water &amp; Soda'!J576)</f>
        <v/>
      </c>
      <c r="F2410" s="50">
        <f>IF('M5 Sparkling Water &amp; Soda'!K576="","",'M5 Sparkling Water &amp; Soda'!K576)</f>
        <v/>
      </c>
      <c r="G2410" s="49">
        <f>IF('M5 Sparkling Water &amp; Soda'!AM576="","",'M5 Sparkling Water &amp; Soda'!AM576)</f>
        <v/>
      </c>
      <c r="H2410" s="50">
        <f>IF('M5 Sparkling Water &amp; Soda'!N576="","",'M5 Sparkling Water &amp; Soda'!N576)</f>
        <v/>
      </c>
      <c r="I2410" s="34">
        <f>IF('M5 Sparkling Water &amp; Soda'!AJ576="","",'M5 Sparkling Water &amp; Soda'!AJ576)</f>
        <v/>
      </c>
      <c r="J2410" s="34" t="inlineStr">
        <is>
          <t>Capture live promo to assess.</t>
        </is>
      </c>
    </row>
    <row r="2411" ht="28" customHeight="1">
      <c r="A2411" s="34" t="inlineStr">
        <is>
          <t>Diet Coke</t>
        </is>
      </c>
      <c r="B2411" s="34" t="inlineStr">
        <is>
          <t>Diet Coke | Cherry | 18 pack 355mL</t>
        </is>
      </c>
      <c r="C2411" s="34" t="inlineStr">
        <is>
          <t>5) Sparkling water &amp; soda</t>
        </is>
      </c>
      <c r="D2411" s="49">
        <f>IF('M5 Sparkling Water &amp; Soda'!F577="","",'M5 Sparkling Water &amp; Soda'!F577)</f>
        <v/>
      </c>
      <c r="E2411" s="52">
        <f>IF('M5 Sparkling Water &amp; Soda'!J577="","",'M5 Sparkling Water &amp; Soda'!J577)</f>
        <v/>
      </c>
      <c r="F2411" s="50">
        <f>IF('M5 Sparkling Water &amp; Soda'!K577="","",'M5 Sparkling Water &amp; Soda'!K577)</f>
        <v/>
      </c>
      <c r="G2411" s="49">
        <f>IF('M5 Sparkling Water &amp; Soda'!AM577="","",'M5 Sparkling Water &amp; Soda'!AM577)</f>
        <v/>
      </c>
      <c r="H2411" s="50">
        <f>IF('M5 Sparkling Water &amp; Soda'!N577="","",'M5 Sparkling Water &amp; Soda'!N577)</f>
        <v/>
      </c>
      <c r="I2411" s="34">
        <f>IF('M5 Sparkling Water &amp; Soda'!AJ577="","",'M5 Sparkling Water &amp; Soda'!AJ577)</f>
        <v/>
      </c>
      <c r="J2411" s="34" t="inlineStr">
        <is>
          <t>Capture live promo to assess.</t>
        </is>
      </c>
    </row>
    <row r="2412" ht="28" customHeight="1">
      <c r="A2412" s="34" t="inlineStr">
        <is>
          <t>Diet Coke</t>
        </is>
      </c>
      <c r="B2412" s="34" t="inlineStr">
        <is>
          <t>Diet Coke | Cherry | 24 pack 355mL</t>
        </is>
      </c>
      <c r="C2412" s="34" t="inlineStr">
        <is>
          <t>5) Sparkling water &amp; soda</t>
        </is>
      </c>
      <c r="D2412" s="49">
        <f>IF('M5 Sparkling Water &amp; Soda'!F578="","",'M5 Sparkling Water &amp; Soda'!F578)</f>
        <v/>
      </c>
      <c r="E2412" s="52">
        <f>IF('M5 Sparkling Water &amp; Soda'!J578="","",'M5 Sparkling Water &amp; Soda'!J578)</f>
        <v/>
      </c>
      <c r="F2412" s="50">
        <f>IF('M5 Sparkling Water &amp; Soda'!K578="","",'M5 Sparkling Water &amp; Soda'!K578)</f>
        <v/>
      </c>
      <c r="G2412" s="49">
        <f>IF('M5 Sparkling Water &amp; Soda'!AM578="","",'M5 Sparkling Water &amp; Soda'!AM578)</f>
        <v/>
      </c>
      <c r="H2412" s="50">
        <f>IF('M5 Sparkling Water &amp; Soda'!N578="","",'M5 Sparkling Water &amp; Soda'!N578)</f>
        <v/>
      </c>
      <c r="I2412" s="34">
        <f>IF('M5 Sparkling Water &amp; Soda'!AJ578="","",'M5 Sparkling Water &amp; Soda'!AJ578)</f>
        <v/>
      </c>
      <c r="J2412" s="34" t="inlineStr">
        <is>
          <t>Capture live promo to assess.</t>
        </is>
      </c>
    </row>
    <row r="2413" ht="28" customHeight="1">
      <c r="A2413" s="34" t="inlineStr">
        <is>
          <t>Diet Coke</t>
        </is>
      </c>
      <c r="B2413" s="34" t="inlineStr">
        <is>
          <t>Diet Coke | Lime | single 355mL</t>
        </is>
      </c>
      <c r="C2413" s="34" t="inlineStr">
        <is>
          <t>5) Sparkling water &amp; soda</t>
        </is>
      </c>
      <c r="D2413" s="49">
        <f>IF('M5 Sparkling Water &amp; Soda'!F579="","",'M5 Sparkling Water &amp; Soda'!F579)</f>
        <v/>
      </c>
      <c r="E2413" s="52">
        <f>IF('M5 Sparkling Water &amp; Soda'!J579="","",'M5 Sparkling Water &amp; Soda'!J579)</f>
        <v/>
      </c>
      <c r="F2413" s="50">
        <f>IF('M5 Sparkling Water &amp; Soda'!K579="","",'M5 Sparkling Water &amp; Soda'!K579)</f>
        <v/>
      </c>
      <c r="G2413" s="49">
        <f>IF('M5 Sparkling Water &amp; Soda'!AM579="","",'M5 Sparkling Water &amp; Soda'!AM579)</f>
        <v/>
      </c>
      <c r="H2413" s="50">
        <f>IF('M5 Sparkling Water &amp; Soda'!N579="","",'M5 Sparkling Water &amp; Soda'!N579)</f>
        <v/>
      </c>
      <c r="I2413" s="34">
        <f>IF('M5 Sparkling Water &amp; Soda'!AJ579="","",'M5 Sparkling Water &amp; Soda'!AJ579)</f>
        <v/>
      </c>
      <c r="J2413" s="34" t="inlineStr">
        <is>
          <t>Capture live promo to assess.</t>
        </is>
      </c>
    </row>
    <row r="2414" ht="28" customHeight="1">
      <c r="A2414" s="34" t="inlineStr">
        <is>
          <t>Diet Coke</t>
        </is>
      </c>
      <c r="B2414" s="34" t="inlineStr">
        <is>
          <t>Diet Coke | Lime | 8 pack 355mL</t>
        </is>
      </c>
      <c r="C2414" s="34" t="inlineStr">
        <is>
          <t>5) Sparkling water &amp; soda</t>
        </is>
      </c>
      <c r="D2414" s="49">
        <f>IF('M5 Sparkling Water &amp; Soda'!F580="","",'M5 Sparkling Water &amp; Soda'!F580)</f>
        <v/>
      </c>
      <c r="E2414" s="52">
        <f>IF('M5 Sparkling Water &amp; Soda'!J580="","",'M5 Sparkling Water &amp; Soda'!J580)</f>
        <v/>
      </c>
      <c r="F2414" s="50">
        <f>IF('M5 Sparkling Water &amp; Soda'!K580="","",'M5 Sparkling Water &amp; Soda'!K580)</f>
        <v/>
      </c>
      <c r="G2414" s="49">
        <f>IF('M5 Sparkling Water &amp; Soda'!AM580="","",'M5 Sparkling Water &amp; Soda'!AM580)</f>
        <v/>
      </c>
      <c r="H2414" s="50">
        <f>IF('M5 Sparkling Water &amp; Soda'!N580="","",'M5 Sparkling Water &amp; Soda'!N580)</f>
        <v/>
      </c>
      <c r="I2414" s="34">
        <f>IF('M5 Sparkling Water &amp; Soda'!AJ580="","",'M5 Sparkling Water &amp; Soda'!AJ580)</f>
        <v/>
      </c>
      <c r="J2414" s="34" t="inlineStr">
        <is>
          <t>Capture live promo to assess.</t>
        </is>
      </c>
    </row>
    <row r="2415" ht="28" customHeight="1">
      <c r="A2415" s="34" t="inlineStr">
        <is>
          <t>Diet Coke</t>
        </is>
      </c>
      <c r="B2415" s="34" t="inlineStr">
        <is>
          <t>Diet Coke | Lime | 12 pack 355mL</t>
        </is>
      </c>
      <c r="C2415" s="34" t="inlineStr">
        <is>
          <t>5) Sparkling water &amp; soda</t>
        </is>
      </c>
      <c r="D2415" s="49">
        <f>IF('M5 Sparkling Water &amp; Soda'!F581="","",'M5 Sparkling Water &amp; Soda'!F581)</f>
        <v/>
      </c>
      <c r="E2415" s="52">
        <f>IF('M5 Sparkling Water &amp; Soda'!J581="","",'M5 Sparkling Water &amp; Soda'!J581)</f>
        <v/>
      </c>
      <c r="F2415" s="50">
        <f>IF('M5 Sparkling Water &amp; Soda'!K581="","",'M5 Sparkling Water &amp; Soda'!K581)</f>
        <v/>
      </c>
      <c r="G2415" s="49">
        <f>IF('M5 Sparkling Water &amp; Soda'!AM581="","",'M5 Sparkling Water &amp; Soda'!AM581)</f>
        <v/>
      </c>
      <c r="H2415" s="50">
        <f>IF('M5 Sparkling Water &amp; Soda'!N581="","",'M5 Sparkling Water &amp; Soda'!N581)</f>
        <v/>
      </c>
      <c r="I2415" s="34">
        <f>IF('M5 Sparkling Water &amp; Soda'!AJ581="","",'M5 Sparkling Water &amp; Soda'!AJ581)</f>
        <v/>
      </c>
      <c r="J2415" s="34" t="inlineStr">
        <is>
          <t>Capture live promo to assess.</t>
        </is>
      </c>
    </row>
    <row r="2416" ht="28" customHeight="1">
      <c r="A2416" s="34" t="inlineStr">
        <is>
          <t>Diet Coke</t>
        </is>
      </c>
      <c r="B2416" s="34" t="inlineStr">
        <is>
          <t>Diet Coke | Lime | 15 pack 355mL</t>
        </is>
      </c>
      <c r="C2416" s="34" t="inlineStr">
        <is>
          <t>5) Sparkling water &amp; soda</t>
        </is>
      </c>
      <c r="D2416" s="49">
        <f>IF('M5 Sparkling Water &amp; Soda'!F582="","",'M5 Sparkling Water &amp; Soda'!F582)</f>
        <v/>
      </c>
      <c r="E2416" s="52">
        <f>IF('M5 Sparkling Water &amp; Soda'!J582="","",'M5 Sparkling Water &amp; Soda'!J582)</f>
        <v/>
      </c>
      <c r="F2416" s="50">
        <f>IF('M5 Sparkling Water &amp; Soda'!K582="","",'M5 Sparkling Water &amp; Soda'!K582)</f>
        <v/>
      </c>
      <c r="G2416" s="49">
        <f>IF('M5 Sparkling Water &amp; Soda'!AM582="","",'M5 Sparkling Water &amp; Soda'!AM582)</f>
        <v/>
      </c>
      <c r="H2416" s="50">
        <f>IF('M5 Sparkling Water &amp; Soda'!N582="","",'M5 Sparkling Water &amp; Soda'!N582)</f>
        <v/>
      </c>
      <c r="I2416" s="34">
        <f>IF('M5 Sparkling Water &amp; Soda'!AJ582="","",'M5 Sparkling Water &amp; Soda'!AJ582)</f>
        <v/>
      </c>
      <c r="J2416" s="34" t="inlineStr">
        <is>
          <t>Capture live promo to assess.</t>
        </is>
      </c>
    </row>
    <row r="2417" ht="28" customHeight="1">
      <c r="A2417" s="34" t="inlineStr">
        <is>
          <t>Diet Coke</t>
        </is>
      </c>
      <c r="B2417" s="34" t="inlineStr">
        <is>
          <t>Diet Coke | Lime | 18 pack 355mL</t>
        </is>
      </c>
      <c r="C2417" s="34" t="inlineStr">
        <is>
          <t>5) Sparkling water &amp; soda</t>
        </is>
      </c>
      <c r="D2417" s="49">
        <f>IF('M5 Sparkling Water &amp; Soda'!F583="","",'M5 Sparkling Water &amp; Soda'!F583)</f>
        <v/>
      </c>
      <c r="E2417" s="52">
        <f>IF('M5 Sparkling Water &amp; Soda'!J583="","",'M5 Sparkling Water &amp; Soda'!J583)</f>
        <v/>
      </c>
      <c r="F2417" s="50">
        <f>IF('M5 Sparkling Water &amp; Soda'!K583="","",'M5 Sparkling Water &amp; Soda'!K583)</f>
        <v/>
      </c>
      <c r="G2417" s="49">
        <f>IF('M5 Sparkling Water &amp; Soda'!AM583="","",'M5 Sparkling Water &amp; Soda'!AM583)</f>
        <v/>
      </c>
      <c r="H2417" s="50">
        <f>IF('M5 Sparkling Water &amp; Soda'!N583="","",'M5 Sparkling Water &amp; Soda'!N583)</f>
        <v/>
      </c>
      <c r="I2417" s="34">
        <f>IF('M5 Sparkling Water &amp; Soda'!AJ583="","",'M5 Sparkling Water &amp; Soda'!AJ583)</f>
        <v/>
      </c>
      <c r="J2417" s="34" t="inlineStr">
        <is>
          <t>Capture live promo to assess.</t>
        </is>
      </c>
    </row>
    <row r="2418" ht="28" customHeight="1">
      <c r="A2418" s="34" t="inlineStr">
        <is>
          <t>Diet Coke</t>
        </is>
      </c>
      <c r="B2418" s="34" t="inlineStr">
        <is>
          <t>Diet Coke | Lime | 24 pack 355mL</t>
        </is>
      </c>
      <c r="C2418" s="34" t="inlineStr">
        <is>
          <t>5) Sparkling water &amp; soda</t>
        </is>
      </c>
      <c r="D2418" s="49">
        <f>IF('M5 Sparkling Water &amp; Soda'!F584="","",'M5 Sparkling Water &amp; Soda'!F584)</f>
        <v/>
      </c>
      <c r="E2418" s="52">
        <f>IF('M5 Sparkling Water &amp; Soda'!J584="","",'M5 Sparkling Water &amp; Soda'!J584)</f>
        <v/>
      </c>
      <c r="F2418" s="50">
        <f>IF('M5 Sparkling Water &amp; Soda'!K584="","",'M5 Sparkling Water &amp; Soda'!K584)</f>
        <v/>
      </c>
      <c r="G2418" s="49">
        <f>IF('M5 Sparkling Water &amp; Soda'!AM584="","",'M5 Sparkling Water &amp; Soda'!AM584)</f>
        <v/>
      </c>
      <c r="H2418" s="50">
        <f>IF('M5 Sparkling Water &amp; Soda'!N584="","",'M5 Sparkling Water &amp; Soda'!N584)</f>
        <v/>
      </c>
      <c r="I2418" s="34">
        <f>IF('M5 Sparkling Water &amp; Soda'!AJ584="","",'M5 Sparkling Water &amp; Soda'!AJ584)</f>
        <v/>
      </c>
      <c r="J2418" s="34" t="inlineStr">
        <is>
          <t>Capture live promo to assess.</t>
        </is>
      </c>
    </row>
    <row r="2419" ht="28" customHeight="1">
      <c r="A2419" s="34" t="inlineStr">
        <is>
          <t>Diet Coke</t>
        </is>
      </c>
      <c r="B2419" s="34" t="inlineStr">
        <is>
          <t>Diet Coke | Caffeine Free | single 355mL</t>
        </is>
      </c>
      <c r="C2419" s="34" t="inlineStr">
        <is>
          <t>5) Sparkling water &amp; soda</t>
        </is>
      </c>
      <c r="D2419" s="49">
        <f>IF('M5 Sparkling Water &amp; Soda'!F585="","",'M5 Sparkling Water &amp; Soda'!F585)</f>
        <v/>
      </c>
      <c r="E2419" s="52">
        <f>IF('M5 Sparkling Water &amp; Soda'!J585="","",'M5 Sparkling Water &amp; Soda'!J585)</f>
        <v/>
      </c>
      <c r="F2419" s="50">
        <f>IF('M5 Sparkling Water &amp; Soda'!K585="","",'M5 Sparkling Water &amp; Soda'!K585)</f>
        <v/>
      </c>
      <c r="G2419" s="49">
        <f>IF('M5 Sparkling Water &amp; Soda'!AM585="","",'M5 Sparkling Water &amp; Soda'!AM585)</f>
        <v/>
      </c>
      <c r="H2419" s="50">
        <f>IF('M5 Sparkling Water &amp; Soda'!N585="","",'M5 Sparkling Water &amp; Soda'!N585)</f>
        <v/>
      </c>
      <c r="I2419" s="34">
        <f>IF('M5 Sparkling Water &amp; Soda'!AJ585="","",'M5 Sparkling Water &amp; Soda'!AJ585)</f>
        <v/>
      </c>
      <c r="J2419" s="34" t="inlineStr">
        <is>
          <t>Capture live promo to assess.</t>
        </is>
      </c>
    </row>
    <row r="2420" ht="28" customHeight="1">
      <c r="A2420" s="34" t="inlineStr">
        <is>
          <t>Diet Coke</t>
        </is>
      </c>
      <c r="B2420" s="34" t="inlineStr">
        <is>
          <t>Diet Coke | Caffeine Free | 8 pack 355mL</t>
        </is>
      </c>
      <c r="C2420" s="34" t="inlineStr">
        <is>
          <t>5) Sparkling water &amp; soda</t>
        </is>
      </c>
      <c r="D2420" s="49">
        <f>IF('M5 Sparkling Water &amp; Soda'!F586="","",'M5 Sparkling Water &amp; Soda'!F586)</f>
        <v/>
      </c>
      <c r="E2420" s="52">
        <f>IF('M5 Sparkling Water &amp; Soda'!J586="","",'M5 Sparkling Water &amp; Soda'!J586)</f>
        <v/>
      </c>
      <c r="F2420" s="50">
        <f>IF('M5 Sparkling Water &amp; Soda'!K586="","",'M5 Sparkling Water &amp; Soda'!K586)</f>
        <v/>
      </c>
      <c r="G2420" s="49">
        <f>IF('M5 Sparkling Water &amp; Soda'!AM586="","",'M5 Sparkling Water &amp; Soda'!AM586)</f>
        <v/>
      </c>
      <c r="H2420" s="50">
        <f>IF('M5 Sparkling Water &amp; Soda'!N586="","",'M5 Sparkling Water &amp; Soda'!N586)</f>
        <v/>
      </c>
      <c r="I2420" s="34">
        <f>IF('M5 Sparkling Water &amp; Soda'!AJ586="","",'M5 Sparkling Water &amp; Soda'!AJ586)</f>
        <v/>
      </c>
      <c r="J2420" s="34" t="inlineStr">
        <is>
          <t>Capture live promo to assess.</t>
        </is>
      </c>
    </row>
    <row r="2421" ht="28" customHeight="1">
      <c r="A2421" s="34" t="inlineStr">
        <is>
          <t>Diet Coke</t>
        </is>
      </c>
      <c r="B2421" s="34" t="inlineStr">
        <is>
          <t>Diet Coke | Caffeine Free | 12 pack 355mL</t>
        </is>
      </c>
      <c r="C2421" s="34" t="inlineStr">
        <is>
          <t>5) Sparkling water &amp; soda</t>
        </is>
      </c>
      <c r="D2421" s="49">
        <f>IF('M5 Sparkling Water &amp; Soda'!F587="","",'M5 Sparkling Water &amp; Soda'!F587)</f>
        <v/>
      </c>
      <c r="E2421" s="52">
        <f>IF('M5 Sparkling Water &amp; Soda'!J587="","",'M5 Sparkling Water &amp; Soda'!J587)</f>
        <v/>
      </c>
      <c r="F2421" s="50">
        <f>IF('M5 Sparkling Water &amp; Soda'!K587="","",'M5 Sparkling Water &amp; Soda'!K587)</f>
        <v/>
      </c>
      <c r="G2421" s="49">
        <f>IF('M5 Sparkling Water &amp; Soda'!AM587="","",'M5 Sparkling Water &amp; Soda'!AM587)</f>
        <v/>
      </c>
      <c r="H2421" s="50">
        <f>IF('M5 Sparkling Water &amp; Soda'!N587="","",'M5 Sparkling Water &amp; Soda'!N587)</f>
        <v/>
      </c>
      <c r="I2421" s="34">
        <f>IF('M5 Sparkling Water &amp; Soda'!AJ587="","",'M5 Sparkling Water &amp; Soda'!AJ587)</f>
        <v/>
      </c>
      <c r="J2421" s="34" t="inlineStr">
        <is>
          <t>Capture live promo to assess.</t>
        </is>
      </c>
    </row>
    <row r="2422" ht="28" customHeight="1">
      <c r="A2422" s="34" t="inlineStr">
        <is>
          <t>Diet Coke</t>
        </is>
      </c>
      <c r="B2422" s="34" t="inlineStr">
        <is>
          <t>Diet Coke | Caffeine Free | 15 pack 355mL</t>
        </is>
      </c>
      <c r="C2422" s="34" t="inlineStr">
        <is>
          <t>5) Sparkling water &amp; soda</t>
        </is>
      </c>
      <c r="D2422" s="49">
        <f>IF('M5 Sparkling Water &amp; Soda'!F588="","",'M5 Sparkling Water &amp; Soda'!F588)</f>
        <v/>
      </c>
      <c r="E2422" s="52">
        <f>IF('M5 Sparkling Water &amp; Soda'!J588="","",'M5 Sparkling Water &amp; Soda'!J588)</f>
        <v/>
      </c>
      <c r="F2422" s="50">
        <f>IF('M5 Sparkling Water &amp; Soda'!K588="","",'M5 Sparkling Water &amp; Soda'!K588)</f>
        <v/>
      </c>
      <c r="G2422" s="49">
        <f>IF('M5 Sparkling Water &amp; Soda'!AM588="","",'M5 Sparkling Water &amp; Soda'!AM588)</f>
        <v/>
      </c>
      <c r="H2422" s="50">
        <f>IF('M5 Sparkling Water &amp; Soda'!N588="","",'M5 Sparkling Water &amp; Soda'!N588)</f>
        <v/>
      </c>
      <c r="I2422" s="34">
        <f>IF('M5 Sparkling Water &amp; Soda'!AJ588="","",'M5 Sparkling Water &amp; Soda'!AJ588)</f>
        <v/>
      </c>
      <c r="J2422" s="34" t="inlineStr">
        <is>
          <t>Capture live promo to assess.</t>
        </is>
      </c>
    </row>
    <row r="2423" ht="28" customHeight="1">
      <c r="A2423" s="34" t="inlineStr">
        <is>
          <t>Diet Coke</t>
        </is>
      </c>
      <c r="B2423" s="34" t="inlineStr">
        <is>
          <t>Diet Coke | Caffeine Free | 18 pack 355mL</t>
        </is>
      </c>
      <c r="C2423" s="34" t="inlineStr">
        <is>
          <t>5) Sparkling water &amp; soda</t>
        </is>
      </c>
      <c r="D2423" s="49">
        <f>IF('M5 Sparkling Water &amp; Soda'!F589="","",'M5 Sparkling Water &amp; Soda'!F589)</f>
        <v/>
      </c>
      <c r="E2423" s="52">
        <f>IF('M5 Sparkling Water &amp; Soda'!J589="","",'M5 Sparkling Water &amp; Soda'!J589)</f>
        <v/>
      </c>
      <c r="F2423" s="50">
        <f>IF('M5 Sparkling Water &amp; Soda'!K589="","",'M5 Sparkling Water &amp; Soda'!K589)</f>
        <v/>
      </c>
      <c r="G2423" s="49">
        <f>IF('M5 Sparkling Water &amp; Soda'!AM589="","",'M5 Sparkling Water &amp; Soda'!AM589)</f>
        <v/>
      </c>
      <c r="H2423" s="50">
        <f>IF('M5 Sparkling Water &amp; Soda'!N589="","",'M5 Sparkling Water &amp; Soda'!N589)</f>
        <v/>
      </c>
      <c r="I2423" s="34">
        <f>IF('M5 Sparkling Water &amp; Soda'!AJ589="","",'M5 Sparkling Water &amp; Soda'!AJ589)</f>
        <v/>
      </c>
      <c r="J2423" s="34" t="inlineStr">
        <is>
          <t>Capture live promo to assess.</t>
        </is>
      </c>
    </row>
    <row r="2424" ht="28" customHeight="1">
      <c r="A2424" s="34" t="inlineStr">
        <is>
          <t>Diet Coke</t>
        </is>
      </c>
      <c r="B2424" s="34" t="inlineStr">
        <is>
          <t>Diet Coke | Caffeine Free | 24 pack 355mL</t>
        </is>
      </c>
      <c r="C2424" s="34" t="inlineStr">
        <is>
          <t>5) Sparkling water &amp; soda</t>
        </is>
      </c>
      <c r="D2424" s="49">
        <f>IF('M5 Sparkling Water &amp; Soda'!F590="","",'M5 Sparkling Water &amp; Soda'!F590)</f>
        <v/>
      </c>
      <c r="E2424" s="52">
        <f>IF('M5 Sparkling Water &amp; Soda'!J590="","",'M5 Sparkling Water &amp; Soda'!J590)</f>
        <v/>
      </c>
      <c r="F2424" s="50">
        <f>IF('M5 Sparkling Water &amp; Soda'!K590="","",'M5 Sparkling Water &amp; Soda'!K590)</f>
        <v/>
      </c>
      <c r="G2424" s="49">
        <f>IF('M5 Sparkling Water &amp; Soda'!AM590="","",'M5 Sparkling Water &amp; Soda'!AM590)</f>
        <v/>
      </c>
      <c r="H2424" s="50">
        <f>IF('M5 Sparkling Water &amp; Soda'!N590="","",'M5 Sparkling Water &amp; Soda'!N590)</f>
        <v/>
      </c>
      <c r="I2424" s="34">
        <f>IF('M5 Sparkling Water &amp; Soda'!AJ590="","",'M5 Sparkling Water &amp; Soda'!AJ590)</f>
        <v/>
      </c>
      <c r="J2424" s="34" t="inlineStr">
        <is>
          <t>Capture live promo to assess.</t>
        </is>
      </c>
    </row>
    <row r="2425" ht="28" customHeight="1">
      <c r="A2425" s="34" t="inlineStr">
        <is>
          <t>Sprite</t>
        </is>
      </c>
      <c r="B2425" s="34" t="inlineStr">
        <is>
          <t>Sprite Lemon-Lime | Original | single 355mL</t>
        </is>
      </c>
      <c r="C2425" s="34" t="inlineStr">
        <is>
          <t>5) Sparkling water &amp; soda</t>
        </is>
      </c>
      <c r="D2425" s="49">
        <f>IF('M5 Sparkling Water &amp; Soda'!F591="","",'M5 Sparkling Water &amp; Soda'!F591)</f>
        <v/>
      </c>
      <c r="E2425" s="52">
        <f>IF('M5 Sparkling Water &amp; Soda'!J591="","",'M5 Sparkling Water &amp; Soda'!J591)</f>
        <v/>
      </c>
      <c r="F2425" s="50">
        <f>IF('M5 Sparkling Water &amp; Soda'!K591="","",'M5 Sparkling Water &amp; Soda'!K591)</f>
        <v/>
      </c>
      <c r="G2425" s="49">
        <f>IF('M5 Sparkling Water &amp; Soda'!AM591="","",'M5 Sparkling Water &amp; Soda'!AM591)</f>
        <v/>
      </c>
      <c r="H2425" s="50">
        <f>IF('M5 Sparkling Water &amp; Soda'!N591="","",'M5 Sparkling Water &amp; Soda'!N591)</f>
        <v/>
      </c>
      <c r="I2425" s="34">
        <f>IF('M5 Sparkling Water &amp; Soda'!AJ591="","",'M5 Sparkling Water &amp; Soda'!AJ591)</f>
        <v/>
      </c>
      <c r="J2425" s="34" t="inlineStr">
        <is>
          <t>Capture live promo to assess.</t>
        </is>
      </c>
    </row>
    <row r="2426" ht="28" customHeight="1">
      <c r="A2426" s="34" t="inlineStr">
        <is>
          <t>Sprite</t>
        </is>
      </c>
      <c r="B2426" s="34" t="inlineStr">
        <is>
          <t>Sprite Lemon-Lime | Original | 8 pack 355mL</t>
        </is>
      </c>
      <c r="C2426" s="34" t="inlineStr">
        <is>
          <t>5) Sparkling water &amp; soda</t>
        </is>
      </c>
      <c r="D2426" s="49">
        <f>IF('M5 Sparkling Water &amp; Soda'!F592="","",'M5 Sparkling Water &amp; Soda'!F592)</f>
        <v/>
      </c>
      <c r="E2426" s="52">
        <f>IF('M5 Sparkling Water &amp; Soda'!J592="","",'M5 Sparkling Water &amp; Soda'!J592)</f>
        <v/>
      </c>
      <c r="F2426" s="50">
        <f>IF('M5 Sparkling Water &amp; Soda'!K592="","",'M5 Sparkling Water &amp; Soda'!K592)</f>
        <v/>
      </c>
      <c r="G2426" s="49">
        <f>IF('M5 Sparkling Water &amp; Soda'!AM592="","",'M5 Sparkling Water &amp; Soda'!AM592)</f>
        <v/>
      </c>
      <c r="H2426" s="50">
        <f>IF('M5 Sparkling Water &amp; Soda'!N592="","",'M5 Sparkling Water &amp; Soda'!N592)</f>
        <v/>
      </c>
      <c r="I2426" s="34">
        <f>IF('M5 Sparkling Water &amp; Soda'!AJ592="","",'M5 Sparkling Water &amp; Soda'!AJ592)</f>
        <v/>
      </c>
      <c r="J2426" s="34" t="inlineStr">
        <is>
          <t>Capture live promo to assess.</t>
        </is>
      </c>
    </row>
    <row r="2427" ht="28" customHeight="1">
      <c r="A2427" s="34" t="inlineStr">
        <is>
          <t>Sprite</t>
        </is>
      </c>
      <c r="B2427" s="34" t="inlineStr">
        <is>
          <t>Sprite Lemon-Lime | Original | 12 pack 355mL</t>
        </is>
      </c>
      <c r="C2427" s="34" t="inlineStr">
        <is>
          <t>5) Sparkling water &amp; soda</t>
        </is>
      </c>
      <c r="D2427" s="49">
        <f>IF('M5 Sparkling Water &amp; Soda'!F593="","",'M5 Sparkling Water &amp; Soda'!F593)</f>
        <v/>
      </c>
      <c r="E2427" s="52">
        <f>IF('M5 Sparkling Water &amp; Soda'!J593="","",'M5 Sparkling Water &amp; Soda'!J593)</f>
        <v/>
      </c>
      <c r="F2427" s="50">
        <f>IF('M5 Sparkling Water &amp; Soda'!K593="","",'M5 Sparkling Water &amp; Soda'!K593)</f>
        <v/>
      </c>
      <c r="G2427" s="49">
        <f>IF('M5 Sparkling Water &amp; Soda'!AM593="","",'M5 Sparkling Water &amp; Soda'!AM593)</f>
        <v/>
      </c>
      <c r="H2427" s="50">
        <f>IF('M5 Sparkling Water &amp; Soda'!N593="","",'M5 Sparkling Water &amp; Soda'!N593)</f>
        <v/>
      </c>
      <c r="I2427" s="34">
        <f>IF('M5 Sparkling Water &amp; Soda'!AJ593="","",'M5 Sparkling Water &amp; Soda'!AJ593)</f>
        <v/>
      </c>
      <c r="J2427" s="34" t="inlineStr">
        <is>
          <t>Capture live promo to assess.</t>
        </is>
      </c>
    </row>
    <row r="2428" ht="28" customHeight="1">
      <c r="A2428" s="34" t="inlineStr">
        <is>
          <t>Sprite</t>
        </is>
      </c>
      <c r="B2428" s="34" t="inlineStr">
        <is>
          <t>Sprite Lemon-Lime | Original | 15 pack 355mL</t>
        </is>
      </c>
      <c r="C2428" s="34" t="inlineStr">
        <is>
          <t>5) Sparkling water &amp; soda</t>
        </is>
      </c>
      <c r="D2428" s="49">
        <f>IF('M5 Sparkling Water &amp; Soda'!F594="","",'M5 Sparkling Water &amp; Soda'!F594)</f>
        <v/>
      </c>
      <c r="E2428" s="52">
        <f>IF('M5 Sparkling Water &amp; Soda'!J594="","",'M5 Sparkling Water &amp; Soda'!J594)</f>
        <v/>
      </c>
      <c r="F2428" s="50">
        <f>IF('M5 Sparkling Water &amp; Soda'!K594="","",'M5 Sparkling Water &amp; Soda'!K594)</f>
        <v/>
      </c>
      <c r="G2428" s="49">
        <f>IF('M5 Sparkling Water &amp; Soda'!AM594="","",'M5 Sparkling Water &amp; Soda'!AM594)</f>
        <v/>
      </c>
      <c r="H2428" s="50">
        <f>IF('M5 Sparkling Water &amp; Soda'!N594="","",'M5 Sparkling Water &amp; Soda'!N594)</f>
        <v/>
      </c>
      <c r="I2428" s="34">
        <f>IF('M5 Sparkling Water &amp; Soda'!AJ594="","",'M5 Sparkling Water &amp; Soda'!AJ594)</f>
        <v/>
      </c>
      <c r="J2428" s="34" t="inlineStr">
        <is>
          <t>Capture live promo to assess.</t>
        </is>
      </c>
    </row>
    <row r="2429" ht="28" customHeight="1">
      <c r="A2429" s="34" t="inlineStr">
        <is>
          <t>Sprite</t>
        </is>
      </c>
      <c r="B2429" s="34" t="inlineStr">
        <is>
          <t>Sprite Lemon-Lime | Original | 18 pack 355mL</t>
        </is>
      </c>
      <c r="C2429" s="34" t="inlineStr">
        <is>
          <t>5) Sparkling water &amp; soda</t>
        </is>
      </c>
      <c r="D2429" s="49">
        <f>IF('M5 Sparkling Water &amp; Soda'!F595="","",'M5 Sparkling Water &amp; Soda'!F595)</f>
        <v/>
      </c>
      <c r="E2429" s="52">
        <f>IF('M5 Sparkling Water &amp; Soda'!J595="","",'M5 Sparkling Water &amp; Soda'!J595)</f>
        <v/>
      </c>
      <c r="F2429" s="50">
        <f>IF('M5 Sparkling Water &amp; Soda'!K595="","",'M5 Sparkling Water &amp; Soda'!K595)</f>
        <v/>
      </c>
      <c r="G2429" s="49">
        <f>IF('M5 Sparkling Water &amp; Soda'!AM595="","",'M5 Sparkling Water &amp; Soda'!AM595)</f>
        <v/>
      </c>
      <c r="H2429" s="50">
        <f>IF('M5 Sparkling Water &amp; Soda'!N595="","",'M5 Sparkling Water &amp; Soda'!N595)</f>
        <v/>
      </c>
      <c r="I2429" s="34">
        <f>IF('M5 Sparkling Water &amp; Soda'!AJ595="","",'M5 Sparkling Water &amp; Soda'!AJ595)</f>
        <v/>
      </c>
      <c r="J2429" s="34" t="inlineStr">
        <is>
          <t>Capture live promo to assess.</t>
        </is>
      </c>
    </row>
    <row r="2430" ht="28" customHeight="1">
      <c r="A2430" s="34" t="inlineStr">
        <is>
          <t>Sprite</t>
        </is>
      </c>
      <c r="B2430" s="34" t="inlineStr">
        <is>
          <t>Sprite Lemon-Lime | Original | 24 pack 355mL</t>
        </is>
      </c>
      <c r="C2430" s="34" t="inlineStr">
        <is>
          <t>5) Sparkling water &amp; soda</t>
        </is>
      </c>
      <c r="D2430" s="49">
        <f>IF('M5 Sparkling Water &amp; Soda'!F596="","",'M5 Sparkling Water &amp; Soda'!F596)</f>
        <v/>
      </c>
      <c r="E2430" s="52">
        <f>IF('M5 Sparkling Water &amp; Soda'!J596="","",'M5 Sparkling Water &amp; Soda'!J596)</f>
        <v/>
      </c>
      <c r="F2430" s="50">
        <f>IF('M5 Sparkling Water &amp; Soda'!K596="","",'M5 Sparkling Water &amp; Soda'!K596)</f>
        <v/>
      </c>
      <c r="G2430" s="49">
        <f>IF('M5 Sparkling Water &amp; Soda'!AM596="","",'M5 Sparkling Water &amp; Soda'!AM596)</f>
        <v/>
      </c>
      <c r="H2430" s="50">
        <f>IF('M5 Sparkling Water &amp; Soda'!N596="","",'M5 Sparkling Water &amp; Soda'!N596)</f>
        <v/>
      </c>
      <c r="I2430" s="34">
        <f>IF('M5 Sparkling Water &amp; Soda'!AJ596="","",'M5 Sparkling Water &amp; Soda'!AJ596)</f>
        <v/>
      </c>
      <c r="J2430" s="34" t="inlineStr">
        <is>
          <t>Capture live promo to assess.</t>
        </is>
      </c>
    </row>
    <row r="2431" ht="28" customHeight="1">
      <c r="A2431" s="34" t="inlineStr">
        <is>
          <t>Sprite</t>
        </is>
      </c>
      <c r="B2431" s="34" t="inlineStr">
        <is>
          <t>Sprite Lemon-Lime | Cherry | single 355mL</t>
        </is>
      </c>
      <c r="C2431" s="34" t="inlineStr">
        <is>
          <t>5) Sparkling water &amp; soda</t>
        </is>
      </c>
      <c r="D2431" s="49">
        <f>IF('M5 Sparkling Water &amp; Soda'!F597="","",'M5 Sparkling Water &amp; Soda'!F597)</f>
        <v/>
      </c>
      <c r="E2431" s="52">
        <f>IF('M5 Sparkling Water &amp; Soda'!J597="","",'M5 Sparkling Water &amp; Soda'!J597)</f>
        <v/>
      </c>
      <c r="F2431" s="50">
        <f>IF('M5 Sparkling Water &amp; Soda'!K597="","",'M5 Sparkling Water &amp; Soda'!K597)</f>
        <v/>
      </c>
      <c r="G2431" s="49">
        <f>IF('M5 Sparkling Water &amp; Soda'!AM597="","",'M5 Sparkling Water &amp; Soda'!AM597)</f>
        <v/>
      </c>
      <c r="H2431" s="50">
        <f>IF('M5 Sparkling Water &amp; Soda'!N597="","",'M5 Sparkling Water &amp; Soda'!N597)</f>
        <v/>
      </c>
      <c r="I2431" s="34">
        <f>IF('M5 Sparkling Water &amp; Soda'!AJ597="","",'M5 Sparkling Water &amp; Soda'!AJ597)</f>
        <v/>
      </c>
      <c r="J2431" s="34" t="inlineStr">
        <is>
          <t>Capture live promo to assess.</t>
        </is>
      </c>
    </row>
    <row r="2432" ht="28" customHeight="1">
      <c r="A2432" s="34" t="inlineStr">
        <is>
          <t>Sprite</t>
        </is>
      </c>
      <c r="B2432" s="34" t="inlineStr">
        <is>
          <t>Sprite Lemon-Lime | Cherry | 8 pack 355mL</t>
        </is>
      </c>
      <c r="C2432" s="34" t="inlineStr">
        <is>
          <t>5) Sparkling water &amp; soda</t>
        </is>
      </c>
      <c r="D2432" s="49">
        <f>IF('M5 Sparkling Water &amp; Soda'!F598="","",'M5 Sparkling Water &amp; Soda'!F598)</f>
        <v/>
      </c>
      <c r="E2432" s="52">
        <f>IF('M5 Sparkling Water &amp; Soda'!J598="","",'M5 Sparkling Water &amp; Soda'!J598)</f>
        <v/>
      </c>
      <c r="F2432" s="50">
        <f>IF('M5 Sparkling Water &amp; Soda'!K598="","",'M5 Sparkling Water &amp; Soda'!K598)</f>
        <v/>
      </c>
      <c r="G2432" s="49">
        <f>IF('M5 Sparkling Water &amp; Soda'!AM598="","",'M5 Sparkling Water &amp; Soda'!AM598)</f>
        <v/>
      </c>
      <c r="H2432" s="50">
        <f>IF('M5 Sparkling Water &amp; Soda'!N598="","",'M5 Sparkling Water &amp; Soda'!N598)</f>
        <v/>
      </c>
      <c r="I2432" s="34">
        <f>IF('M5 Sparkling Water &amp; Soda'!AJ598="","",'M5 Sparkling Water &amp; Soda'!AJ598)</f>
        <v/>
      </c>
      <c r="J2432" s="34" t="inlineStr">
        <is>
          <t>Capture live promo to assess.</t>
        </is>
      </c>
    </row>
    <row r="2433" ht="28" customHeight="1">
      <c r="A2433" s="34" t="inlineStr">
        <is>
          <t>Sprite</t>
        </is>
      </c>
      <c r="B2433" s="34" t="inlineStr">
        <is>
          <t>Sprite Lemon-Lime | Cherry | 12 pack 355mL</t>
        </is>
      </c>
      <c r="C2433" s="34" t="inlineStr">
        <is>
          <t>5) Sparkling water &amp; soda</t>
        </is>
      </c>
      <c r="D2433" s="49">
        <f>IF('M5 Sparkling Water &amp; Soda'!F599="","",'M5 Sparkling Water &amp; Soda'!F599)</f>
        <v/>
      </c>
      <c r="E2433" s="52">
        <f>IF('M5 Sparkling Water &amp; Soda'!J599="","",'M5 Sparkling Water &amp; Soda'!J599)</f>
        <v/>
      </c>
      <c r="F2433" s="50">
        <f>IF('M5 Sparkling Water &amp; Soda'!K599="","",'M5 Sparkling Water &amp; Soda'!K599)</f>
        <v/>
      </c>
      <c r="G2433" s="49">
        <f>IF('M5 Sparkling Water &amp; Soda'!AM599="","",'M5 Sparkling Water &amp; Soda'!AM599)</f>
        <v/>
      </c>
      <c r="H2433" s="50">
        <f>IF('M5 Sparkling Water &amp; Soda'!N599="","",'M5 Sparkling Water &amp; Soda'!N599)</f>
        <v/>
      </c>
      <c r="I2433" s="34">
        <f>IF('M5 Sparkling Water &amp; Soda'!AJ599="","",'M5 Sparkling Water &amp; Soda'!AJ599)</f>
        <v/>
      </c>
      <c r="J2433" s="34" t="inlineStr">
        <is>
          <t>Capture live promo to assess.</t>
        </is>
      </c>
    </row>
    <row r="2434" ht="28" customHeight="1">
      <c r="A2434" s="34" t="inlineStr">
        <is>
          <t>Sprite</t>
        </is>
      </c>
      <c r="B2434" s="34" t="inlineStr">
        <is>
          <t>Sprite Lemon-Lime | Cherry | 15 pack 355mL</t>
        </is>
      </c>
      <c r="C2434" s="34" t="inlineStr">
        <is>
          <t>5) Sparkling water &amp; soda</t>
        </is>
      </c>
      <c r="D2434" s="49">
        <f>IF('M5 Sparkling Water &amp; Soda'!F600="","",'M5 Sparkling Water &amp; Soda'!F600)</f>
        <v/>
      </c>
      <c r="E2434" s="52">
        <f>IF('M5 Sparkling Water &amp; Soda'!J600="","",'M5 Sparkling Water &amp; Soda'!J600)</f>
        <v/>
      </c>
      <c r="F2434" s="50">
        <f>IF('M5 Sparkling Water &amp; Soda'!K600="","",'M5 Sparkling Water &amp; Soda'!K600)</f>
        <v/>
      </c>
      <c r="G2434" s="49">
        <f>IF('M5 Sparkling Water &amp; Soda'!AM600="","",'M5 Sparkling Water &amp; Soda'!AM600)</f>
        <v/>
      </c>
      <c r="H2434" s="50">
        <f>IF('M5 Sparkling Water &amp; Soda'!N600="","",'M5 Sparkling Water &amp; Soda'!N600)</f>
        <v/>
      </c>
      <c r="I2434" s="34">
        <f>IF('M5 Sparkling Water &amp; Soda'!AJ600="","",'M5 Sparkling Water &amp; Soda'!AJ600)</f>
        <v/>
      </c>
      <c r="J2434" s="34" t="inlineStr">
        <is>
          <t>Capture live promo to assess.</t>
        </is>
      </c>
    </row>
    <row r="2435" ht="28" customHeight="1">
      <c r="A2435" s="34" t="inlineStr">
        <is>
          <t>Sprite</t>
        </is>
      </c>
      <c r="B2435" s="34" t="inlineStr">
        <is>
          <t>Sprite Lemon-Lime | Cherry | 18 pack 355mL</t>
        </is>
      </c>
      <c r="C2435" s="34" t="inlineStr">
        <is>
          <t>5) Sparkling water &amp; soda</t>
        </is>
      </c>
      <c r="D2435" s="49">
        <f>IF('M5 Sparkling Water &amp; Soda'!F601="","",'M5 Sparkling Water &amp; Soda'!F601)</f>
        <v/>
      </c>
      <c r="E2435" s="52">
        <f>IF('M5 Sparkling Water &amp; Soda'!J601="","",'M5 Sparkling Water &amp; Soda'!J601)</f>
        <v/>
      </c>
      <c r="F2435" s="50">
        <f>IF('M5 Sparkling Water &amp; Soda'!K601="","",'M5 Sparkling Water &amp; Soda'!K601)</f>
        <v/>
      </c>
      <c r="G2435" s="49">
        <f>IF('M5 Sparkling Water &amp; Soda'!AM601="","",'M5 Sparkling Water &amp; Soda'!AM601)</f>
        <v/>
      </c>
      <c r="H2435" s="50">
        <f>IF('M5 Sparkling Water &amp; Soda'!N601="","",'M5 Sparkling Water &amp; Soda'!N601)</f>
        <v/>
      </c>
      <c r="I2435" s="34">
        <f>IF('M5 Sparkling Water &amp; Soda'!AJ601="","",'M5 Sparkling Water &amp; Soda'!AJ601)</f>
        <v/>
      </c>
      <c r="J2435" s="34" t="inlineStr">
        <is>
          <t>Capture live promo to assess.</t>
        </is>
      </c>
    </row>
    <row r="2436" ht="28" customHeight="1">
      <c r="A2436" s="34" t="inlineStr">
        <is>
          <t>Sprite</t>
        </is>
      </c>
      <c r="B2436" s="34" t="inlineStr">
        <is>
          <t>Sprite Lemon-Lime | Cherry | 24 pack 355mL</t>
        </is>
      </c>
      <c r="C2436" s="34" t="inlineStr">
        <is>
          <t>5) Sparkling water &amp; soda</t>
        </is>
      </c>
      <c r="D2436" s="49">
        <f>IF('M5 Sparkling Water &amp; Soda'!F602="","",'M5 Sparkling Water &amp; Soda'!F602)</f>
        <v/>
      </c>
      <c r="E2436" s="52">
        <f>IF('M5 Sparkling Water &amp; Soda'!J602="","",'M5 Sparkling Water &amp; Soda'!J602)</f>
        <v/>
      </c>
      <c r="F2436" s="50">
        <f>IF('M5 Sparkling Water &amp; Soda'!K602="","",'M5 Sparkling Water &amp; Soda'!K602)</f>
        <v/>
      </c>
      <c r="G2436" s="49">
        <f>IF('M5 Sparkling Water &amp; Soda'!AM602="","",'M5 Sparkling Water &amp; Soda'!AM602)</f>
        <v/>
      </c>
      <c r="H2436" s="50">
        <f>IF('M5 Sparkling Water &amp; Soda'!N602="","",'M5 Sparkling Water &amp; Soda'!N602)</f>
        <v/>
      </c>
      <c r="I2436" s="34">
        <f>IF('M5 Sparkling Water &amp; Soda'!AJ602="","",'M5 Sparkling Water &amp; Soda'!AJ602)</f>
        <v/>
      </c>
      <c r="J2436" s="34" t="inlineStr">
        <is>
          <t>Capture live promo to assess.</t>
        </is>
      </c>
    </row>
    <row r="2437" ht="28" customHeight="1">
      <c r="A2437" s="34" t="inlineStr">
        <is>
          <t>Sprite</t>
        </is>
      </c>
      <c r="B2437" s="34" t="inlineStr">
        <is>
          <t>Sprite Lemon-Lime | Tropical | single 355mL</t>
        </is>
      </c>
      <c r="C2437" s="34" t="inlineStr">
        <is>
          <t>5) Sparkling water &amp; soda</t>
        </is>
      </c>
      <c r="D2437" s="49">
        <f>IF('M5 Sparkling Water &amp; Soda'!F603="","",'M5 Sparkling Water &amp; Soda'!F603)</f>
        <v/>
      </c>
      <c r="E2437" s="52">
        <f>IF('M5 Sparkling Water &amp; Soda'!J603="","",'M5 Sparkling Water &amp; Soda'!J603)</f>
        <v/>
      </c>
      <c r="F2437" s="50">
        <f>IF('M5 Sparkling Water &amp; Soda'!K603="","",'M5 Sparkling Water &amp; Soda'!K603)</f>
        <v/>
      </c>
      <c r="G2437" s="49">
        <f>IF('M5 Sparkling Water &amp; Soda'!AM603="","",'M5 Sparkling Water &amp; Soda'!AM603)</f>
        <v/>
      </c>
      <c r="H2437" s="50">
        <f>IF('M5 Sparkling Water &amp; Soda'!N603="","",'M5 Sparkling Water &amp; Soda'!N603)</f>
        <v/>
      </c>
      <c r="I2437" s="34">
        <f>IF('M5 Sparkling Water &amp; Soda'!AJ603="","",'M5 Sparkling Water &amp; Soda'!AJ603)</f>
        <v/>
      </c>
      <c r="J2437" s="34" t="inlineStr">
        <is>
          <t>Capture live promo to assess.</t>
        </is>
      </c>
    </row>
    <row r="2438" ht="28" customHeight="1">
      <c r="A2438" s="34" t="inlineStr">
        <is>
          <t>Sprite</t>
        </is>
      </c>
      <c r="B2438" s="34" t="inlineStr">
        <is>
          <t>Sprite Lemon-Lime | Tropical | 8 pack 355mL</t>
        </is>
      </c>
      <c r="C2438" s="34" t="inlineStr">
        <is>
          <t>5) Sparkling water &amp; soda</t>
        </is>
      </c>
      <c r="D2438" s="49">
        <f>IF('M5 Sparkling Water &amp; Soda'!F604="","",'M5 Sparkling Water &amp; Soda'!F604)</f>
        <v/>
      </c>
      <c r="E2438" s="52">
        <f>IF('M5 Sparkling Water &amp; Soda'!J604="","",'M5 Sparkling Water &amp; Soda'!J604)</f>
        <v/>
      </c>
      <c r="F2438" s="50">
        <f>IF('M5 Sparkling Water &amp; Soda'!K604="","",'M5 Sparkling Water &amp; Soda'!K604)</f>
        <v/>
      </c>
      <c r="G2438" s="49">
        <f>IF('M5 Sparkling Water &amp; Soda'!AM604="","",'M5 Sparkling Water &amp; Soda'!AM604)</f>
        <v/>
      </c>
      <c r="H2438" s="50">
        <f>IF('M5 Sparkling Water &amp; Soda'!N604="","",'M5 Sparkling Water &amp; Soda'!N604)</f>
        <v/>
      </c>
      <c r="I2438" s="34">
        <f>IF('M5 Sparkling Water &amp; Soda'!AJ604="","",'M5 Sparkling Water &amp; Soda'!AJ604)</f>
        <v/>
      </c>
      <c r="J2438" s="34" t="inlineStr">
        <is>
          <t>Capture live promo to assess.</t>
        </is>
      </c>
    </row>
    <row r="2439" ht="28" customHeight="1">
      <c r="A2439" s="34" t="inlineStr">
        <is>
          <t>Sprite</t>
        </is>
      </c>
      <c r="B2439" s="34" t="inlineStr">
        <is>
          <t>Sprite Lemon-Lime | Tropical | 12 pack 355mL</t>
        </is>
      </c>
      <c r="C2439" s="34" t="inlineStr">
        <is>
          <t>5) Sparkling water &amp; soda</t>
        </is>
      </c>
      <c r="D2439" s="49">
        <f>IF('M5 Sparkling Water &amp; Soda'!F605="","",'M5 Sparkling Water &amp; Soda'!F605)</f>
        <v/>
      </c>
      <c r="E2439" s="52">
        <f>IF('M5 Sparkling Water &amp; Soda'!J605="","",'M5 Sparkling Water &amp; Soda'!J605)</f>
        <v/>
      </c>
      <c r="F2439" s="50">
        <f>IF('M5 Sparkling Water &amp; Soda'!K605="","",'M5 Sparkling Water &amp; Soda'!K605)</f>
        <v/>
      </c>
      <c r="G2439" s="49">
        <f>IF('M5 Sparkling Water &amp; Soda'!AM605="","",'M5 Sparkling Water &amp; Soda'!AM605)</f>
        <v/>
      </c>
      <c r="H2439" s="50">
        <f>IF('M5 Sparkling Water &amp; Soda'!N605="","",'M5 Sparkling Water &amp; Soda'!N605)</f>
        <v/>
      </c>
      <c r="I2439" s="34">
        <f>IF('M5 Sparkling Water &amp; Soda'!AJ605="","",'M5 Sparkling Water &amp; Soda'!AJ605)</f>
        <v/>
      </c>
      <c r="J2439" s="34" t="inlineStr">
        <is>
          <t>Capture live promo to assess.</t>
        </is>
      </c>
    </row>
    <row r="2440" ht="28" customHeight="1">
      <c r="A2440" s="34" t="inlineStr">
        <is>
          <t>Sprite</t>
        </is>
      </c>
      <c r="B2440" s="34" t="inlineStr">
        <is>
          <t>Sprite Lemon-Lime | Tropical | 15 pack 355mL</t>
        </is>
      </c>
      <c r="C2440" s="34" t="inlineStr">
        <is>
          <t>5) Sparkling water &amp; soda</t>
        </is>
      </c>
      <c r="D2440" s="49">
        <f>IF('M5 Sparkling Water &amp; Soda'!F606="","",'M5 Sparkling Water &amp; Soda'!F606)</f>
        <v/>
      </c>
      <c r="E2440" s="52">
        <f>IF('M5 Sparkling Water &amp; Soda'!J606="","",'M5 Sparkling Water &amp; Soda'!J606)</f>
        <v/>
      </c>
      <c r="F2440" s="50">
        <f>IF('M5 Sparkling Water &amp; Soda'!K606="","",'M5 Sparkling Water &amp; Soda'!K606)</f>
        <v/>
      </c>
      <c r="G2440" s="49">
        <f>IF('M5 Sparkling Water &amp; Soda'!AM606="","",'M5 Sparkling Water &amp; Soda'!AM606)</f>
        <v/>
      </c>
      <c r="H2440" s="50">
        <f>IF('M5 Sparkling Water &amp; Soda'!N606="","",'M5 Sparkling Water &amp; Soda'!N606)</f>
        <v/>
      </c>
      <c r="I2440" s="34">
        <f>IF('M5 Sparkling Water &amp; Soda'!AJ606="","",'M5 Sparkling Water &amp; Soda'!AJ606)</f>
        <v/>
      </c>
      <c r="J2440" s="34" t="inlineStr">
        <is>
          <t>Capture live promo to assess.</t>
        </is>
      </c>
    </row>
    <row r="2441" ht="28" customHeight="1">
      <c r="A2441" s="34" t="inlineStr">
        <is>
          <t>Sprite</t>
        </is>
      </c>
      <c r="B2441" s="34" t="inlineStr">
        <is>
          <t>Sprite Lemon-Lime | Tropical | 18 pack 355mL</t>
        </is>
      </c>
      <c r="C2441" s="34" t="inlineStr">
        <is>
          <t>5) Sparkling water &amp; soda</t>
        </is>
      </c>
      <c r="D2441" s="49">
        <f>IF('M5 Sparkling Water &amp; Soda'!F607="","",'M5 Sparkling Water &amp; Soda'!F607)</f>
        <v/>
      </c>
      <c r="E2441" s="52">
        <f>IF('M5 Sparkling Water &amp; Soda'!J607="","",'M5 Sparkling Water &amp; Soda'!J607)</f>
        <v/>
      </c>
      <c r="F2441" s="50">
        <f>IF('M5 Sparkling Water &amp; Soda'!K607="","",'M5 Sparkling Water &amp; Soda'!K607)</f>
        <v/>
      </c>
      <c r="G2441" s="49">
        <f>IF('M5 Sparkling Water &amp; Soda'!AM607="","",'M5 Sparkling Water &amp; Soda'!AM607)</f>
        <v/>
      </c>
      <c r="H2441" s="50">
        <f>IF('M5 Sparkling Water &amp; Soda'!N607="","",'M5 Sparkling Water &amp; Soda'!N607)</f>
        <v/>
      </c>
      <c r="I2441" s="34">
        <f>IF('M5 Sparkling Water &amp; Soda'!AJ607="","",'M5 Sparkling Water &amp; Soda'!AJ607)</f>
        <v/>
      </c>
      <c r="J2441" s="34" t="inlineStr">
        <is>
          <t>Capture live promo to assess.</t>
        </is>
      </c>
    </row>
    <row r="2442" ht="28" customHeight="1">
      <c r="A2442" s="34" t="inlineStr">
        <is>
          <t>Sprite</t>
        </is>
      </c>
      <c r="B2442" s="34" t="inlineStr">
        <is>
          <t>Sprite Lemon-Lime | Tropical | 24 pack 355mL</t>
        </is>
      </c>
      <c r="C2442" s="34" t="inlineStr">
        <is>
          <t>5) Sparkling water &amp; soda</t>
        </is>
      </c>
      <c r="D2442" s="49">
        <f>IF('M5 Sparkling Water &amp; Soda'!F608="","",'M5 Sparkling Water &amp; Soda'!F608)</f>
        <v/>
      </c>
      <c r="E2442" s="52">
        <f>IF('M5 Sparkling Water &amp; Soda'!J608="","",'M5 Sparkling Water &amp; Soda'!J608)</f>
        <v/>
      </c>
      <c r="F2442" s="50">
        <f>IF('M5 Sparkling Water &amp; Soda'!K608="","",'M5 Sparkling Water &amp; Soda'!K608)</f>
        <v/>
      </c>
      <c r="G2442" s="49">
        <f>IF('M5 Sparkling Water &amp; Soda'!AM608="","",'M5 Sparkling Water &amp; Soda'!AM608)</f>
        <v/>
      </c>
      <c r="H2442" s="50">
        <f>IF('M5 Sparkling Water &amp; Soda'!N608="","",'M5 Sparkling Water &amp; Soda'!N608)</f>
        <v/>
      </c>
      <c r="I2442" s="34">
        <f>IF('M5 Sparkling Water &amp; Soda'!AJ608="","",'M5 Sparkling Water &amp; Soda'!AJ608)</f>
        <v/>
      </c>
      <c r="J2442" s="34" t="inlineStr">
        <is>
          <t>Capture live promo to assess.</t>
        </is>
      </c>
    </row>
    <row r="2443" ht="28" customHeight="1">
      <c r="A2443" s="34" t="inlineStr">
        <is>
          <t>Sprite</t>
        </is>
      </c>
      <c r="B2443" s="34" t="inlineStr">
        <is>
          <t>Sprite Zero Sugar | Original | single 355mL</t>
        </is>
      </c>
      <c r="C2443" s="34" t="inlineStr">
        <is>
          <t>5) Sparkling water &amp; soda</t>
        </is>
      </c>
      <c r="D2443" s="49">
        <f>IF('M5 Sparkling Water &amp; Soda'!F609="","",'M5 Sparkling Water &amp; Soda'!F609)</f>
        <v/>
      </c>
      <c r="E2443" s="52">
        <f>IF('M5 Sparkling Water &amp; Soda'!J609="","",'M5 Sparkling Water &amp; Soda'!J609)</f>
        <v/>
      </c>
      <c r="F2443" s="50">
        <f>IF('M5 Sparkling Water &amp; Soda'!K609="","",'M5 Sparkling Water &amp; Soda'!K609)</f>
        <v/>
      </c>
      <c r="G2443" s="49">
        <f>IF('M5 Sparkling Water &amp; Soda'!AM609="","",'M5 Sparkling Water &amp; Soda'!AM609)</f>
        <v/>
      </c>
      <c r="H2443" s="50">
        <f>IF('M5 Sparkling Water &amp; Soda'!N609="","",'M5 Sparkling Water &amp; Soda'!N609)</f>
        <v/>
      </c>
      <c r="I2443" s="34">
        <f>IF('M5 Sparkling Water &amp; Soda'!AJ609="","",'M5 Sparkling Water &amp; Soda'!AJ609)</f>
        <v/>
      </c>
      <c r="J2443" s="34" t="inlineStr">
        <is>
          <t>Capture live promo to assess.</t>
        </is>
      </c>
    </row>
    <row r="2444" ht="28" customHeight="1">
      <c r="A2444" s="34" t="inlineStr">
        <is>
          <t>Sprite</t>
        </is>
      </c>
      <c r="B2444" s="34" t="inlineStr">
        <is>
          <t>Sprite Zero Sugar | Original | 8 pack 355mL</t>
        </is>
      </c>
      <c r="C2444" s="34" t="inlineStr">
        <is>
          <t>5) Sparkling water &amp; soda</t>
        </is>
      </c>
      <c r="D2444" s="49">
        <f>IF('M5 Sparkling Water &amp; Soda'!F610="","",'M5 Sparkling Water &amp; Soda'!F610)</f>
        <v/>
      </c>
      <c r="E2444" s="52">
        <f>IF('M5 Sparkling Water &amp; Soda'!J610="","",'M5 Sparkling Water &amp; Soda'!J610)</f>
        <v/>
      </c>
      <c r="F2444" s="50">
        <f>IF('M5 Sparkling Water &amp; Soda'!K610="","",'M5 Sparkling Water &amp; Soda'!K610)</f>
        <v/>
      </c>
      <c r="G2444" s="49">
        <f>IF('M5 Sparkling Water &amp; Soda'!AM610="","",'M5 Sparkling Water &amp; Soda'!AM610)</f>
        <v/>
      </c>
      <c r="H2444" s="50">
        <f>IF('M5 Sparkling Water &amp; Soda'!N610="","",'M5 Sparkling Water &amp; Soda'!N610)</f>
        <v/>
      </c>
      <c r="I2444" s="34">
        <f>IF('M5 Sparkling Water &amp; Soda'!AJ610="","",'M5 Sparkling Water &amp; Soda'!AJ610)</f>
        <v/>
      </c>
      <c r="J2444" s="34" t="inlineStr">
        <is>
          <t>Capture live promo to assess.</t>
        </is>
      </c>
    </row>
    <row r="2445" ht="28" customHeight="1">
      <c r="A2445" s="34" t="inlineStr">
        <is>
          <t>Sprite</t>
        </is>
      </c>
      <c r="B2445" s="34" t="inlineStr">
        <is>
          <t>Sprite Zero Sugar | Original | 12 pack 355mL</t>
        </is>
      </c>
      <c r="C2445" s="34" t="inlineStr">
        <is>
          <t>5) Sparkling water &amp; soda</t>
        </is>
      </c>
      <c r="D2445" s="49">
        <f>IF('M5 Sparkling Water &amp; Soda'!F611="","",'M5 Sparkling Water &amp; Soda'!F611)</f>
        <v/>
      </c>
      <c r="E2445" s="52">
        <f>IF('M5 Sparkling Water &amp; Soda'!J611="","",'M5 Sparkling Water &amp; Soda'!J611)</f>
        <v/>
      </c>
      <c r="F2445" s="50">
        <f>IF('M5 Sparkling Water &amp; Soda'!K611="","",'M5 Sparkling Water &amp; Soda'!K611)</f>
        <v/>
      </c>
      <c r="G2445" s="49">
        <f>IF('M5 Sparkling Water &amp; Soda'!AM611="","",'M5 Sparkling Water &amp; Soda'!AM611)</f>
        <v/>
      </c>
      <c r="H2445" s="50">
        <f>IF('M5 Sparkling Water &amp; Soda'!N611="","",'M5 Sparkling Water &amp; Soda'!N611)</f>
        <v/>
      </c>
      <c r="I2445" s="34">
        <f>IF('M5 Sparkling Water &amp; Soda'!AJ611="","",'M5 Sparkling Water &amp; Soda'!AJ611)</f>
        <v/>
      </c>
      <c r="J2445" s="34" t="inlineStr">
        <is>
          <t>Capture live promo to assess.</t>
        </is>
      </c>
    </row>
    <row r="2446" ht="28" customHeight="1">
      <c r="A2446" s="34" t="inlineStr">
        <is>
          <t>Sprite</t>
        </is>
      </c>
      <c r="B2446" s="34" t="inlineStr">
        <is>
          <t>Sprite Zero Sugar | Original | 15 pack 355mL</t>
        </is>
      </c>
      <c r="C2446" s="34" t="inlineStr">
        <is>
          <t>5) Sparkling water &amp; soda</t>
        </is>
      </c>
      <c r="D2446" s="49">
        <f>IF('M5 Sparkling Water &amp; Soda'!F612="","",'M5 Sparkling Water &amp; Soda'!F612)</f>
        <v/>
      </c>
      <c r="E2446" s="52">
        <f>IF('M5 Sparkling Water &amp; Soda'!J612="","",'M5 Sparkling Water &amp; Soda'!J612)</f>
        <v/>
      </c>
      <c r="F2446" s="50">
        <f>IF('M5 Sparkling Water &amp; Soda'!K612="","",'M5 Sparkling Water &amp; Soda'!K612)</f>
        <v/>
      </c>
      <c r="G2446" s="49">
        <f>IF('M5 Sparkling Water &amp; Soda'!AM612="","",'M5 Sparkling Water &amp; Soda'!AM612)</f>
        <v/>
      </c>
      <c r="H2446" s="50">
        <f>IF('M5 Sparkling Water &amp; Soda'!N612="","",'M5 Sparkling Water &amp; Soda'!N612)</f>
        <v/>
      </c>
      <c r="I2446" s="34">
        <f>IF('M5 Sparkling Water &amp; Soda'!AJ612="","",'M5 Sparkling Water &amp; Soda'!AJ612)</f>
        <v/>
      </c>
      <c r="J2446" s="34" t="inlineStr">
        <is>
          <t>Capture live promo to assess.</t>
        </is>
      </c>
    </row>
    <row r="2447" ht="28" customHeight="1">
      <c r="A2447" s="34" t="inlineStr">
        <is>
          <t>Sprite</t>
        </is>
      </c>
      <c r="B2447" s="34" t="inlineStr">
        <is>
          <t>Sprite Zero Sugar | Original | 18 pack 355mL</t>
        </is>
      </c>
      <c r="C2447" s="34" t="inlineStr">
        <is>
          <t>5) Sparkling water &amp; soda</t>
        </is>
      </c>
      <c r="D2447" s="49">
        <f>IF('M5 Sparkling Water &amp; Soda'!F613="","",'M5 Sparkling Water &amp; Soda'!F613)</f>
        <v/>
      </c>
      <c r="E2447" s="52">
        <f>IF('M5 Sparkling Water &amp; Soda'!J613="","",'M5 Sparkling Water &amp; Soda'!J613)</f>
        <v/>
      </c>
      <c r="F2447" s="50">
        <f>IF('M5 Sparkling Water &amp; Soda'!K613="","",'M5 Sparkling Water &amp; Soda'!K613)</f>
        <v/>
      </c>
      <c r="G2447" s="49">
        <f>IF('M5 Sparkling Water &amp; Soda'!AM613="","",'M5 Sparkling Water &amp; Soda'!AM613)</f>
        <v/>
      </c>
      <c r="H2447" s="50">
        <f>IF('M5 Sparkling Water &amp; Soda'!N613="","",'M5 Sparkling Water &amp; Soda'!N613)</f>
        <v/>
      </c>
      <c r="I2447" s="34">
        <f>IF('M5 Sparkling Water &amp; Soda'!AJ613="","",'M5 Sparkling Water &amp; Soda'!AJ613)</f>
        <v/>
      </c>
      <c r="J2447" s="34" t="inlineStr">
        <is>
          <t>Capture live promo to assess.</t>
        </is>
      </c>
    </row>
    <row r="2448" ht="28" customHeight="1">
      <c r="A2448" s="34" t="inlineStr">
        <is>
          <t>Sprite</t>
        </is>
      </c>
      <c r="B2448" s="34" t="inlineStr">
        <is>
          <t>Sprite Zero Sugar | Original | 24 pack 355mL</t>
        </is>
      </c>
      <c r="C2448" s="34" t="inlineStr">
        <is>
          <t>5) Sparkling water &amp; soda</t>
        </is>
      </c>
      <c r="D2448" s="49">
        <f>IF('M5 Sparkling Water &amp; Soda'!F614="","",'M5 Sparkling Water &amp; Soda'!F614)</f>
        <v/>
      </c>
      <c r="E2448" s="52">
        <f>IF('M5 Sparkling Water &amp; Soda'!J614="","",'M5 Sparkling Water &amp; Soda'!J614)</f>
        <v/>
      </c>
      <c r="F2448" s="50">
        <f>IF('M5 Sparkling Water &amp; Soda'!K614="","",'M5 Sparkling Water &amp; Soda'!K614)</f>
        <v/>
      </c>
      <c r="G2448" s="49">
        <f>IF('M5 Sparkling Water &amp; Soda'!AM614="","",'M5 Sparkling Water &amp; Soda'!AM614)</f>
        <v/>
      </c>
      <c r="H2448" s="50">
        <f>IF('M5 Sparkling Water &amp; Soda'!N614="","",'M5 Sparkling Water &amp; Soda'!N614)</f>
        <v/>
      </c>
      <c r="I2448" s="34">
        <f>IF('M5 Sparkling Water &amp; Soda'!AJ614="","",'M5 Sparkling Water &amp; Soda'!AJ614)</f>
        <v/>
      </c>
      <c r="J2448" s="34" t="inlineStr">
        <is>
          <t>Capture live promo to assess.</t>
        </is>
      </c>
    </row>
    <row r="2449" ht="28" customHeight="1">
      <c r="A2449" s="34" t="inlineStr">
        <is>
          <t>Fanta</t>
        </is>
      </c>
      <c r="B2449" s="34" t="inlineStr">
        <is>
          <t>Fanta Orange | Orange | single 355mL</t>
        </is>
      </c>
      <c r="C2449" s="34" t="inlineStr">
        <is>
          <t>5) Sparkling water &amp; soda</t>
        </is>
      </c>
      <c r="D2449" s="49">
        <f>IF('M5 Sparkling Water &amp; Soda'!F615="","",'M5 Sparkling Water &amp; Soda'!F615)</f>
        <v/>
      </c>
      <c r="E2449" s="52">
        <f>IF('M5 Sparkling Water &amp; Soda'!J615="","",'M5 Sparkling Water &amp; Soda'!J615)</f>
        <v/>
      </c>
      <c r="F2449" s="50">
        <f>IF('M5 Sparkling Water &amp; Soda'!K615="","",'M5 Sparkling Water &amp; Soda'!K615)</f>
        <v/>
      </c>
      <c r="G2449" s="49">
        <f>IF('M5 Sparkling Water &amp; Soda'!AM615="","",'M5 Sparkling Water &amp; Soda'!AM615)</f>
        <v/>
      </c>
      <c r="H2449" s="50">
        <f>IF('M5 Sparkling Water &amp; Soda'!N615="","",'M5 Sparkling Water &amp; Soda'!N615)</f>
        <v/>
      </c>
      <c r="I2449" s="34">
        <f>IF('M5 Sparkling Water &amp; Soda'!AJ615="","",'M5 Sparkling Water &amp; Soda'!AJ615)</f>
        <v/>
      </c>
      <c r="J2449" s="34" t="inlineStr">
        <is>
          <t>Capture live promo to assess.</t>
        </is>
      </c>
    </row>
    <row r="2450" ht="28" customHeight="1">
      <c r="A2450" s="34" t="inlineStr">
        <is>
          <t>Fanta</t>
        </is>
      </c>
      <c r="B2450" s="34" t="inlineStr">
        <is>
          <t>Fanta Orange | Orange | 8 pack 355mL</t>
        </is>
      </c>
      <c r="C2450" s="34" t="inlineStr">
        <is>
          <t>5) Sparkling water &amp; soda</t>
        </is>
      </c>
      <c r="D2450" s="49">
        <f>IF('M5 Sparkling Water &amp; Soda'!F616="","",'M5 Sparkling Water &amp; Soda'!F616)</f>
        <v/>
      </c>
      <c r="E2450" s="52">
        <f>IF('M5 Sparkling Water &amp; Soda'!J616="","",'M5 Sparkling Water &amp; Soda'!J616)</f>
        <v/>
      </c>
      <c r="F2450" s="50">
        <f>IF('M5 Sparkling Water &amp; Soda'!K616="","",'M5 Sparkling Water &amp; Soda'!K616)</f>
        <v/>
      </c>
      <c r="G2450" s="49">
        <f>IF('M5 Sparkling Water &amp; Soda'!AM616="","",'M5 Sparkling Water &amp; Soda'!AM616)</f>
        <v/>
      </c>
      <c r="H2450" s="50">
        <f>IF('M5 Sparkling Water &amp; Soda'!N616="","",'M5 Sparkling Water &amp; Soda'!N616)</f>
        <v/>
      </c>
      <c r="I2450" s="34">
        <f>IF('M5 Sparkling Water &amp; Soda'!AJ616="","",'M5 Sparkling Water &amp; Soda'!AJ616)</f>
        <v/>
      </c>
      <c r="J2450" s="34" t="inlineStr">
        <is>
          <t>Capture live promo to assess.</t>
        </is>
      </c>
    </row>
    <row r="2451" ht="28" customHeight="1">
      <c r="A2451" s="34" t="inlineStr">
        <is>
          <t>Fanta</t>
        </is>
      </c>
      <c r="B2451" s="34" t="inlineStr">
        <is>
          <t>Fanta Orange | Orange | 12 pack 355mL</t>
        </is>
      </c>
      <c r="C2451" s="34" t="inlineStr">
        <is>
          <t>5) Sparkling water &amp; soda</t>
        </is>
      </c>
      <c r="D2451" s="49">
        <f>IF('M5 Sparkling Water &amp; Soda'!F617="","",'M5 Sparkling Water &amp; Soda'!F617)</f>
        <v/>
      </c>
      <c r="E2451" s="52">
        <f>IF('M5 Sparkling Water &amp; Soda'!J617="","",'M5 Sparkling Water &amp; Soda'!J617)</f>
        <v/>
      </c>
      <c r="F2451" s="50">
        <f>IF('M5 Sparkling Water &amp; Soda'!K617="","",'M5 Sparkling Water &amp; Soda'!K617)</f>
        <v/>
      </c>
      <c r="G2451" s="49">
        <f>IF('M5 Sparkling Water &amp; Soda'!AM617="","",'M5 Sparkling Water &amp; Soda'!AM617)</f>
        <v/>
      </c>
      <c r="H2451" s="50">
        <f>IF('M5 Sparkling Water &amp; Soda'!N617="","",'M5 Sparkling Water &amp; Soda'!N617)</f>
        <v/>
      </c>
      <c r="I2451" s="34">
        <f>IF('M5 Sparkling Water &amp; Soda'!AJ617="","",'M5 Sparkling Water &amp; Soda'!AJ617)</f>
        <v/>
      </c>
      <c r="J2451" s="34" t="inlineStr">
        <is>
          <t>Capture live promo to assess.</t>
        </is>
      </c>
    </row>
    <row r="2452" ht="28" customHeight="1">
      <c r="A2452" s="34" t="inlineStr">
        <is>
          <t>Fanta</t>
        </is>
      </c>
      <c r="B2452" s="34" t="inlineStr">
        <is>
          <t>Fanta Orange | Orange | 15 pack 355mL</t>
        </is>
      </c>
      <c r="C2452" s="34" t="inlineStr">
        <is>
          <t>5) Sparkling water &amp; soda</t>
        </is>
      </c>
      <c r="D2452" s="49">
        <f>IF('M5 Sparkling Water &amp; Soda'!F618="","",'M5 Sparkling Water &amp; Soda'!F618)</f>
        <v/>
      </c>
      <c r="E2452" s="52">
        <f>IF('M5 Sparkling Water &amp; Soda'!J618="","",'M5 Sparkling Water &amp; Soda'!J618)</f>
        <v/>
      </c>
      <c r="F2452" s="50">
        <f>IF('M5 Sparkling Water &amp; Soda'!K618="","",'M5 Sparkling Water &amp; Soda'!K618)</f>
        <v/>
      </c>
      <c r="G2452" s="49">
        <f>IF('M5 Sparkling Water &amp; Soda'!AM618="","",'M5 Sparkling Water &amp; Soda'!AM618)</f>
        <v/>
      </c>
      <c r="H2452" s="50">
        <f>IF('M5 Sparkling Water &amp; Soda'!N618="","",'M5 Sparkling Water &amp; Soda'!N618)</f>
        <v/>
      </c>
      <c r="I2452" s="34">
        <f>IF('M5 Sparkling Water &amp; Soda'!AJ618="","",'M5 Sparkling Water &amp; Soda'!AJ618)</f>
        <v/>
      </c>
      <c r="J2452" s="34" t="inlineStr">
        <is>
          <t>Capture live promo to assess.</t>
        </is>
      </c>
    </row>
    <row r="2453" ht="28" customHeight="1">
      <c r="A2453" s="34" t="inlineStr">
        <is>
          <t>Fanta</t>
        </is>
      </c>
      <c r="B2453" s="34" t="inlineStr">
        <is>
          <t>Fanta Orange | Orange | 18 pack 355mL</t>
        </is>
      </c>
      <c r="C2453" s="34" t="inlineStr">
        <is>
          <t>5) Sparkling water &amp; soda</t>
        </is>
      </c>
      <c r="D2453" s="49">
        <f>IF('M5 Sparkling Water &amp; Soda'!F619="","",'M5 Sparkling Water &amp; Soda'!F619)</f>
        <v/>
      </c>
      <c r="E2453" s="52">
        <f>IF('M5 Sparkling Water &amp; Soda'!J619="","",'M5 Sparkling Water &amp; Soda'!J619)</f>
        <v/>
      </c>
      <c r="F2453" s="50">
        <f>IF('M5 Sparkling Water &amp; Soda'!K619="","",'M5 Sparkling Water &amp; Soda'!K619)</f>
        <v/>
      </c>
      <c r="G2453" s="49">
        <f>IF('M5 Sparkling Water &amp; Soda'!AM619="","",'M5 Sparkling Water &amp; Soda'!AM619)</f>
        <v/>
      </c>
      <c r="H2453" s="50">
        <f>IF('M5 Sparkling Water &amp; Soda'!N619="","",'M5 Sparkling Water &amp; Soda'!N619)</f>
        <v/>
      </c>
      <c r="I2453" s="34">
        <f>IF('M5 Sparkling Water &amp; Soda'!AJ619="","",'M5 Sparkling Water &amp; Soda'!AJ619)</f>
        <v/>
      </c>
      <c r="J2453" s="34" t="inlineStr">
        <is>
          <t>Capture live promo to assess.</t>
        </is>
      </c>
    </row>
    <row r="2454" ht="28" customHeight="1">
      <c r="A2454" s="34" t="inlineStr">
        <is>
          <t>Fanta</t>
        </is>
      </c>
      <c r="B2454" s="34" t="inlineStr">
        <is>
          <t>Fanta Orange | Orange | 24 pack 355mL</t>
        </is>
      </c>
      <c r="C2454" s="34" t="inlineStr">
        <is>
          <t>5) Sparkling water &amp; soda</t>
        </is>
      </c>
      <c r="D2454" s="49">
        <f>IF('M5 Sparkling Water &amp; Soda'!F620="","",'M5 Sparkling Water &amp; Soda'!F620)</f>
        <v/>
      </c>
      <c r="E2454" s="52">
        <f>IF('M5 Sparkling Water &amp; Soda'!J620="","",'M5 Sparkling Water &amp; Soda'!J620)</f>
        <v/>
      </c>
      <c r="F2454" s="50">
        <f>IF('M5 Sparkling Water &amp; Soda'!K620="","",'M5 Sparkling Water &amp; Soda'!K620)</f>
        <v/>
      </c>
      <c r="G2454" s="49">
        <f>IF('M5 Sparkling Water &amp; Soda'!AM620="","",'M5 Sparkling Water &amp; Soda'!AM620)</f>
        <v/>
      </c>
      <c r="H2454" s="50">
        <f>IF('M5 Sparkling Water &amp; Soda'!N620="","",'M5 Sparkling Water &amp; Soda'!N620)</f>
        <v/>
      </c>
      <c r="I2454" s="34">
        <f>IF('M5 Sparkling Water &amp; Soda'!AJ620="","",'M5 Sparkling Water &amp; Soda'!AJ620)</f>
        <v/>
      </c>
      <c r="J2454" s="34" t="inlineStr">
        <is>
          <t>Capture live promo to assess.</t>
        </is>
      </c>
    </row>
    <row r="2455" ht="28" customHeight="1">
      <c r="A2455" s="34" t="inlineStr">
        <is>
          <t>Fanta</t>
        </is>
      </c>
      <c r="B2455" s="34" t="inlineStr">
        <is>
          <t>Fanta Orange | Grape | single 355mL</t>
        </is>
      </c>
      <c r="C2455" s="34" t="inlineStr">
        <is>
          <t>5) Sparkling water &amp; soda</t>
        </is>
      </c>
      <c r="D2455" s="49">
        <f>IF('M5 Sparkling Water &amp; Soda'!F621="","",'M5 Sparkling Water &amp; Soda'!F621)</f>
        <v/>
      </c>
      <c r="E2455" s="52">
        <f>IF('M5 Sparkling Water &amp; Soda'!J621="","",'M5 Sparkling Water &amp; Soda'!J621)</f>
        <v/>
      </c>
      <c r="F2455" s="50">
        <f>IF('M5 Sparkling Water &amp; Soda'!K621="","",'M5 Sparkling Water &amp; Soda'!K621)</f>
        <v/>
      </c>
      <c r="G2455" s="49">
        <f>IF('M5 Sparkling Water &amp; Soda'!AM621="","",'M5 Sparkling Water &amp; Soda'!AM621)</f>
        <v/>
      </c>
      <c r="H2455" s="50">
        <f>IF('M5 Sparkling Water &amp; Soda'!N621="","",'M5 Sparkling Water &amp; Soda'!N621)</f>
        <v/>
      </c>
      <c r="I2455" s="34">
        <f>IF('M5 Sparkling Water &amp; Soda'!AJ621="","",'M5 Sparkling Water &amp; Soda'!AJ621)</f>
        <v/>
      </c>
      <c r="J2455" s="34" t="inlineStr">
        <is>
          <t>Capture live promo to assess.</t>
        </is>
      </c>
    </row>
    <row r="2456" ht="28" customHeight="1">
      <c r="A2456" s="34" t="inlineStr">
        <is>
          <t>Fanta</t>
        </is>
      </c>
      <c r="B2456" s="34" t="inlineStr">
        <is>
          <t>Fanta Orange | Grape | 8 pack 355mL</t>
        </is>
      </c>
      <c r="C2456" s="34" t="inlineStr">
        <is>
          <t>5) Sparkling water &amp; soda</t>
        </is>
      </c>
      <c r="D2456" s="49">
        <f>IF('M5 Sparkling Water &amp; Soda'!F622="","",'M5 Sparkling Water &amp; Soda'!F622)</f>
        <v/>
      </c>
      <c r="E2456" s="52">
        <f>IF('M5 Sparkling Water &amp; Soda'!J622="","",'M5 Sparkling Water &amp; Soda'!J622)</f>
        <v/>
      </c>
      <c r="F2456" s="50">
        <f>IF('M5 Sparkling Water &amp; Soda'!K622="","",'M5 Sparkling Water &amp; Soda'!K622)</f>
        <v/>
      </c>
      <c r="G2456" s="49">
        <f>IF('M5 Sparkling Water &amp; Soda'!AM622="","",'M5 Sparkling Water &amp; Soda'!AM622)</f>
        <v/>
      </c>
      <c r="H2456" s="50">
        <f>IF('M5 Sparkling Water &amp; Soda'!N622="","",'M5 Sparkling Water &amp; Soda'!N622)</f>
        <v/>
      </c>
      <c r="I2456" s="34">
        <f>IF('M5 Sparkling Water &amp; Soda'!AJ622="","",'M5 Sparkling Water &amp; Soda'!AJ622)</f>
        <v/>
      </c>
      <c r="J2456" s="34" t="inlineStr">
        <is>
          <t>Capture live promo to assess.</t>
        </is>
      </c>
    </row>
    <row r="2457" ht="28" customHeight="1">
      <c r="A2457" s="34" t="inlineStr">
        <is>
          <t>Fanta</t>
        </is>
      </c>
      <c r="B2457" s="34" t="inlineStr">
        <is>
          <t>Fanta Orange | Grape | 12 pack 355mL</t>
        </is>
      </c>
      <c r="C2457" s="34" t="inlineStr">
        <is>
          <t>5) Sparkling water &amp; soda</t>
        </is>
      </c>
      <c r="D2457" s="49">
        <f>IF('M5 Sparkling Water &amp; Soda'!F623="","",'M5 Sparkling Water &amp; Soda'!F623)</f>
        <v/>
      </c>
      <c r="E2457" s="52">
        <f>IF('M5 Sparkling Water &amp; Soda'!J623="","",'M5 Sparkling Water &amp; Soda'!J623)</f>
        <v/>
      </c>
      <c r="F2457" s="50">
        <f>IF('M5 Sparkling Water &amp; Soda'!K623="","",'M5 Sparkling Water &amp; Soda'!K623)</f>
        <v/>
      </c>
      <c r="G2457" s="49">
        <f>IF('M5 Sparkling Water &amp; Soda'!AM623="","",'M5 Sparkling Water &amp; Soda'!AM623)</f>
        <v/>
      </c>
      <c r="H2457" s="50">
        <f>IF('M5 Sparkling Water &amp; Soda'!N623="","",'M5 Sparkling Water &amp; Soda'!N623)</f>
        <v/>
      </c>
      <c r="I2457" s="34">
        <f>IF('M5 Sparkling Water &amp; Soda'!AJ623="","",'M5 Sparkling Water &amp; Soda'!AJ623)</f>
        <v/>
      </c>
      <c r="J2457" s="34" t="inlineStr">
        <is>
          <t>Capture live promo to assess.</t>
        </is>
      </c>
    </row>
    <row r="2458" ht="28" customHeight="1">
      <c r="A2458" s="34" t="inlineStr">
        <is>
          <t>Fanta</t>
        </is>
      </c>
      <c r="B2458" s="34" t="inlineStr">
        <is>
          <t>Fanta Orange | Grape | 15 pack 355mL</t>
        </is>
      </c>
      <c r="C2458" s="34" t="inlineStr">
        <is>
          <t>5) Sparkling water &amp; soda</t>
        </is>
      </c>
      <c r="D2458" s="49">
        <f>IF('M5 Sparkling Water &amp; Soda'!F624="","",'M5 Sparkling Water &amp; Soda'!F624)</f>
        <v/>
      </c>
      <c r="E2458" s="52">
        <f>IF('M5 Sparkling Water &amp; Soda'!J624="","",'M5 Sparkling Water &amp; Soda'!J624)</f>
        <v/>
      </c>
      <c r="F2458" s="50">
        <f>IF('M5 Sparkling Water &amp; Soda'!K624="","",'M5 Sparkling Water &amp; Soda'!K624)</f>
        <v/>
      </c>
      <c r="G2458" s="49">
        <f>IF('M5 Sparkling Water &amp; Soda'!AM624="","",'M5 Sparkling Water &amp; Soda'!AM624)</f>
        <v/>
      </c>
      <c r="H2458" s="50">
        <f>IF('M5 Sparkling Water &amp; Soda'!N624="","",'M5 Sparkling Water &amp; Soda'!N624)</f>
        <v/>
      </c>
      <c r="I2458" s="34">
        <f>IF('M5 Sparkling Water &amp; Soda'!AJ624="","",'M5 Sparkling Water &amp; Soda'!AJ624)</f>
        <v/>
      </c>
      <c r="J2458" s="34" t="inlineStr">
        <is>
          <t>Capture live promo to assess.</t>
        </is>
      </c>
    </row>
    <row r="2459" ht="28" customHeight="1">
      <c r="A2459" s="34" t="inlineStr">
        <is>
          <t>Fanta</t>
        </is>
      </c>
      <c r="B2459" s="34" t="inlineStr">
        <is>
          <t>Fanta Orange | Grape | 18 pack 355mL</t>
        </is>
      </c>
      <c r="C2459" s="34" t="inlineStr">
        <is>
          <t>5) Sparkling water &amp; soda</t>
        </is>
      </c>
      <c r="D2459" s="49">
        <f>IF('M5 Sparkling Water &amp; Soda'!F625="","",'M5 Sparkling Water &amp; Soda'!F625)</f>
        <v/>
      </c>
      <c r="E2459" s="52">
        <f>IF('M5 Sparkling Water &amp; Soda'!J625="","",'M5 Sparkling Water &amp; Soda'!J625)</f>
        <v/>
      </c>
      <c r="F2459" s="50">
        <f>IF('M5 Sparkling Water &amp; Soda'!K625="","",'M5 Sparkling Water &amp; Soda'!K625)</f>
        <v/>
      </c>
      <c r="G2459" s="49">
        <f>IF('M5 Sparkling Water &amp; Soda'!AM625="","",'M5 Sparkling Water &amp; Soda'!AM625)</f>
        <v/>
      </c>
      <c r="H2459" s="50">
        <f>IF('M5 Sparkling Water &amp; Soda'!N625="","",'M5 Sparkling Water &amp; Soda'!N625)</f>
        <v/>
      </c>
      <c r="I2459" s="34">
        <f>IF('M5 Sparkling Water &amp; Soda'!AJ625="","",'M5 Sparkling Water &amp; Soda'!AJ625)</f>
        <v/>
      </c>
      <c r="J2459" s="34" t="inlineStr">
        <is>
          <t>Capture live promo to assess.</t>
        </is>
      </c>
    </row>
    <row r="2460" ht="28" customHeight="1">
      <c r="A2460" s="34" t="inlineStr">
        <is>
          <t>Fanta</t>
        </is>
      </c>
      <c r="B2460" s="34" t="inlineStr">
        <is>
          <t>Fanta Orange | Grape | 24 pack 355mL</t>
        </is>
      </c>
      <c r="C2460" s="34" t="inlineStr">
        <is>
          <t>5) Sparkling water &amp; soda</t>
        </is>
      </c>
      <c r="D2460" s="49">
        <f>IF('M5 Sparkling Water &amp; Soda'!F626="","",'M5 Sparkling Water &amp; Soda'!F626)</f>
        <v/>
      </c>
      <c r="E2460" s="52">
        <f>IF('M5 Sparkling Water &amp; Soda'!J626="","",'M5 Sparkling Water &amp; Soda'!J626)</f>
        <v/>
      </c>
      <c r="F2460" s="50">
        <f>IF('M5 Sparkling Water &amp; Soda'!K626="","",'M5 Sparkling Water &amp; Soda'!K626)</f>
        <v/>
      </c>
      <c r="G2460" s="49">
        <f>IF('M5 Sparkling Water &amp; Soda'!AM626="","",'M5 Sparkling Water &amp; Soda'!AM626)</f>
        <v/>
      </c>
      <c r="H2460" s="50">
        <f>IF('M5 Sparkling Water &amp; Soda'!N626="","",'M5 Sparkling Water &amp; Soda'!N626)</f>
        <v/>
      </c>
      <c r="I2460" s="34">
        <f>IF('M5 Sparkling Water &amp; Soda'!AJ626="","",'M5 Sparkling Water &amp; Soda'!AJ626)</f>
        <v/>
      </c>
      <c r="J2460" s="34" t="inlineStr">
        <is>
          <t>Capture live promo to assess.</t>
        </is>
      </c>
    </row>
    <row r="2461" ht="28" customHeight="1">
      <c r="A2461" s="34" t="inlineStr">
        <is>
          <t>Fanta</t>
        </is>
      </c>
      <c r="B2461" s="34" t="inlineStr">
        <is>
          <t>Fanta Orange | Pineapple | single 355mL</t>
        </is>
      </c>
      <c r="C2461" s="34" t="inlineStr">
        <is>
          <t>5) Sparkling water &amp; soda</t>
        </is>
      </c>
      <c r="D2461" s="49">
        <f>IF('M5 Sparkling Water &amp; Soda'!F627="","",'M5 Sparkling Water &amp; Soda'!F627)</f>
        <v/>
      </c>
      <c r="E2461" s="52">
        <f>IF('M5 Sparkling Water &amp; Soda'!J627="","",'M5 Sparkling Water &amp; Soda'!J627)</f>
        <v/>
      </c>
      <c r="F2461" s="50">
        <f>IF('M5 Sparkling Water &amp; Soda'!K627="","",'M5 Sparkling Water &amp; Soda'!K627)</f>
        <v/>
      </c>
      <c r="G2461" s="49">
        <f>IF('M5 Sparkling Water &amp; Soda'!AM627="","",'M5 Sparkling Water &amp; Soda'!AM627)</f>
        <v/>
      </c>
      <c r="H2461" s="50">
        <f>IF('M5 Sparkling Water &amp; Soda'!N627="","",'M5 Sparkling Water &amp; Soda'!N627)</f>
        <v/>
      </c>
      <c r="I2461" s="34">
        <f>IF('M5 Sparkling Water &amp; Soda'!AJ627="","",'M5 Sparkling Water &amp; Soda'!AJ627)</f>
        <v/>
      </c>
      <c r="J2461" s="34" t="inlineStr">
        <is>
          <t>Capture live promo to assess.</t>
        </is>
      </c>
    </row>
    <row r="2462" ht="28" customHeight="1">
      <c r="A2462" s="34" t="inlineStr">
        <is>
          <t>Fanta</t>
        </is>
      </c>
      <c r="B2462" s="34" t="inlineStr">
        <is>
          <t>Fanta Orange | Pineapple | 8 pack 355mL</t>
        </is>
      </c>
      <c r="C2462" s="34" t="inlineStr">
        <is>
          <t>5) Sparkling water &amp; soda</t>
        </is>
      </c>
      <c r="D2462" s="49">
        <f>IF('M5 Sparkling Water &amp; Soda'!F628="","",'M5 Sparkling Water &amp; Soda'!F628)</f>
        <v/>
      </c>
      <c r="E2462" s="52">
        <f>IF('M5 Sparkling Water &amp; Soda'!J628="","",'M5 Sparkling Water &amp; Soda'!J628)</f>
        <v/>
      </c>
      <c r="F2462" s="50">
        <f>IF('M5 Sparkling Water &amp; Soda'!K628="","",'M5 Sparkling Water &amp; Soda'!K628)</f>
        <v/>
      </c>
      <c r="G2462" s="49">
        <f>IF('M5 Sparkling Water &amp; Soda'!AM628="","",'M5 Sparkling Water &amp; Soda'!AM628)</f>
        <v/>
      </c>
      <c r="H2462" s="50">
        <f>IF('M5 Sparkling Water &amp; Soda'!N628="","",'M5 Sparkling Water &amp; Soda'!N628)</f>
        <v/>
      </c>
      <c r="I2462" s="34">
        <f>IF('M5 Sparkling Water &amp; Soda'!AJ628="","",'M5 Sparkling Water &amp; Soda'!AJ628)</f>
        <v/>
      </c>
      <c r="J2462" s="34" t="inlineStr">
        <is>
          <t>Capture live promo to assess.</t>
        </is>
      </c>
    </row>
    <row r="2463" ht="28" customHeight="1">
      <c r="A2463" s="34" t="inlineStr">
        <is>
          <t>Fanta</t>
        </is>
      </c>
      <c r="B2463" s="34" t="inlineStr">
        <is>
          <t>Fanta Orange | Pineapple | 12 pack 355mL</t>
        </is>
      </c>
      <c r="C2463" s="34" t="inlineStr">
        <is>
          <t>5) Sparkling water &amp; soda</t>
        </is>
      </c>
      <c r="D2463" s="49">
        <f>IF('M5 Sparkling Water &amp; Soda'!F629="","",'M5 Sparkling Water &amp; Soda'!F629)</f>
        <v/>
      </c>
      <c r="E2463" s="52">
        <f>IF('M5 Sparkling Water &amp; Soda'!J629="","",'M5 Sparkling Water &amp; Soda'!J629)</f>
        <v/>
      </c>
      <c r="F2463" s="50">
        <f>IF('M5 Sparkling Water &amp; Soda'!K629="","",'M5 Sparkling Water &amp; Soda'!K629)</f>
        <v/>
      </c>
      <c r="G2463" s="49">
        <f>IF('M5 Sparkling Water &amp; Soda'!AM629="","",'M5 Sparkling Water &amp; Soda'!AM629)</f>
        <v/>
      </c>
      <c r="H2463" s="50">
        <f>IF('M5 Sparkling Water &amp; Soda'!N629="","",'M5 Sparkling Water &amp; Soda'!N629)</f>
        <v/>
      </c>
      <c r="I2463" s="34">
        <f>IF('M5 Sparkling Water &amp; Soda'!AJ629="","",'M5 Sparkling Water &amp; Soda'!AJ629)</f>
        <v/>
      </c>
      <c r="J2463" s="34" t="inlineStr">
        <is>
          <t>Capture live promo to assess.</t>
        </is>
      </c>
    </row>
    <row r="2464" ht="28" customHeight="1">
      <c r="A2464" s="34" t="inlineStr">
        <is>
          <t>Fanta</t>
        </is>
      </c>
      <c r="B2464" s="34" t="inlineStr">
        <is>
          <t>Fanta Orange | Pineapple | 15 pack 355mL</t>
        </is>
      </c>
      <c r="C2464" s="34" t="inlineStr">
        <is>
          <t>5) Sparkling water &amp; soda</t>
        </is>
      </c>
      <c r="D2464" s="49">
        <f>IF('M5 Sparkling Water &amp; Soda'!F630="","",'M5 Sparkling Water &amp; Soda'!F630)</f>
        <v/>
      </c>
      <c r="E2464" s="52">
        <f>IF('M5 Sparkling Water &amp; Soda'!J630="","",'M5 Sparkling Water &amp; Soda'!J630)</f>
        <v/>
      </c>
      <c r="F2464" s="50">
        <f>IF('M5 Sparkling Water &amp; Soda'!K630="","",'M5 Sparkling Water &amp; Soda'!K630)</f>
        <v/>
      </c>
      <c r="G2464" s="49">
        <f>IF('M5 Sparkling Water &amp; Soda'!AM630="","",'M5 Sparkling Water &amp; Soda'!AM630)</f>
        <v/>
      </c>
      <c r="H2464" s="50">
        <f>IF('M5 Sparkling Water &amp; Soda'!N630="","",'M5 Sparkling Water &amp; Soda'!N630)</f>
        <v/>
      </c>
      <c r="I2464" s="34">
        <f>IF('M5 Sparkling Water &amp; Soda'!AJ630="","",'M5 Sparkling Water &amp; Soda'!AJ630)</f>
        <v/>
      </c>
      <c r="J2464" s="34" t="inlineStr">
        <is>
          <t>Capture live promo to assess.</t>
        </is>
      </c>
    </row>
    <row r="2465" ht="28" customHeight="1">
      <c r="A2465" s="34" t="inlineStr">
        <is>
          <t>Fanta</t>
        </is>
      </c>
      <c r="B2465" s="34" t="inlineStr">
        <is>
          <t>Fanta Orange | Pineapple | 18 pack 355mL</t>
        </is>
      </c>
      <c r="C2465" s="34" t="inlineStr">
        <is>
          <t>5) Sparkling water &amp; soda</t>
        </is>
      </c>
      <c r="D2465" s="49">
        <f>IF('M5 Sparkling Water &amp; Soda'!F631="","",'M5 Sparkling Water &amp; Soda'!F631)</f>
        <v/>
      </c>
      <c r="E2465" s="52">
        <f>IF('M5 Sparkling Water &amp; Soda'!J631="","",'M5 Sparkling Water &amp; Soda'!J631)</f>
        <v/>
      </c>
      <c r="F2465" s="50">
        <f>IF('M5 Sparkling Water &amp; Soda'!K631="","",'M5 Sparkling Water &amp; Soda'!K631)</f>
        <v/>
      </c>
      <c r="G2465" s="49">
        <f>IF('M5 Sparkling Water &amp; Soda'!AM631="","",'M5 Sparkling Water &amp; Soda'!AM631)</f>
        <v/>
      </c>
      <c r="H2465" s="50">
        <f>IF('M5 Sparkling Water &amp; Soda'!N631="","",'M5 Sparkling Water &amp; Soda'!N631)</f>
        <v/>
      </c>
      <c r="I2465" s="34">
        <f>IF('M5 Sparkling Water &amp; Soda'!AJ631="","",'M5 Sparkling Water &amp; Soda'!AJ631)</f>
        <v/>
      </c>
      <c r="J2465" s="34" t="inlineStr">
        <is>
          <t>Capture live promo to assess.</t>
        </is>
      </c>
    </row>
    <row r="2466" ht="28" customHeight="1">
      <c r="A2466" s="34" t="inlineStr">
        <is>
          <t>Fanta</t>
        </is>
      </c>
      <c r="B2466" s="34" t="inlineStr">
        <is>
          <t>Fanta Orange | Pineapple | 24 pack 355mL</t>
        </is>
      </c>
      <c r="C2466" s="34" t="inlineStr">
        <is>
          <t>5) Sparkling water &amp; soda</t>
        </is>
      </c>
      <c r="D2466" s="49">
        <f>IF('M5 Sparkling Water &amp; Soda'!F632="","",'M5 Sparkling Water &amp; Soda'!F632)</f>
        <v/>
      </c>
      <c r="E2466" s="52">
        <f>IF('M5 Sparkling Water &amp; Soda'!J632="","",'M5 Sparkling Water &amp; Soda'!J632)</f>
        <v/>
      </c>
      <c r="F2466" s="50">
        <f>IF('M5 Sparkling Water &amp; Soda'!K632="","",'M5 Sparkling Water &amp; Soda'!K632)</f>
        <v/>
      </c>
      <c r="G2466" s="49">
        <f>IF('M5 Sparkling Water &amp; Soda'!AM632="","",'M5 Sparkling Water &amp; Soda'!AM632)</f>
        <v/>
      </c>
      <c r="H2466" s="50">
        <f>IF('M5 Sparkling Water &amp; Soda'!N632="","",'M5 Sparkling Water &amp; Soda'!N632)</f>
        <v/>
      </c>
      <c r="I2466" s="34">
        <f>IF('M5 Sparkling Water &amp; Soda'!AJ632="","",'M5 Sparkling Water &amp; Soda'!AJ632)</f>
        <v/>
      </c>
      <c r="J2466" s="34" t="inlineStr">
        <is>
          <t>Capture live promo to assess.</t>
        </is>
      </c>
    </row>
    <row r="2467" ht="28" customHeight="1">
      <c r="A2467" s="34" t="inlineStr">
        <is>
          <t>Fanta</t>
        </is>
      </c>
      <c r="B2467" s="34" t="inlineStr">
        <is>
          <t>Fanta Orange | Strawberry | single 355mL</t>
        </is>
      </c>
      <c r="C2467" s="34" t="inlineStr">
        <is>
          <t>5) Sparkling water &amp; soda</t>
        </is>
      </c>
      <c r="D2467" s="49">
        <f>IF('M5 Sparkling Water &amp; Soda'!F633="","",'M5 Sparkling Water &amp; Soda'!F633)</f>
        <v/>
      </c>
      <c r="E2467" s="52">
        <f>IF('M5 Sparkling Water &amp; Soda'!J633="","",'M5 Sparkling Water &amp; Soda'!J633)</f>
        <v/>
      </c>
      <c r="F2467" s="50">
        <f>IF('M5 Sparkling Water &amp; Soda'!K633="","",'M5 Sparkling Water &amp; Soda'!K633)</f>
        <v/>
      </c>
      <c r="G2467" s="49">
        <f>IF('M5 Sparkling Water &amp; Soda'!AM633="","",'M5 Sparkling Water &amp; Soda'!AM633)</f>
        <v/>
      </c>
      <c r="H2467" s="50">
        <f>IF('M5 Sparkling Water &amp; Soda'!N633="","",'M5 Sparkling Water &amp; Soda'!N633)</f>
        <v/>
      </c>
      <c r="I2467" s="34">
        <f>IF('M5 Sparkling Water &amp; Soda'!AJ633="","",'M5 Sparkling Water &amp; Soda'!AJ633)</f>
        <v/>
      </c>
      <c r="J2467" s="34" t="inlineStr">
        <is>
          <t>Capture live promo to assess.</t>
        </is>
      </c>
    </row>
    <row r="2468" ht="28" customHeight="1">
      <c r="A2468" s="34" t="inlineStr">
        <is>
          <t>Fanta</t>
        </is>
      </c>
      <c r="B2468" s="34" t="inlineStr">
        <is>
          <t>Fanta Orange | Strawberry | 8 pack 355mL</t>
        </is>
      </c>
      <c r="C2468" s="34" t="inlineStr">
        <is>
          <t>5) Sparkling water &amp; soda</t>
        </is>
      </c>
      <c r="D2468" s="49">
        <f>IF('M5 Sparkling Water &amp; Soda'!F634="","",'M5 Sparkling Water &amp; Soda'!F634)</f>
        <v/>
      </c>
      <c r="E2468" s="52">
        <f>IF('M5 Sparkling Water &amp; Soda'!J634="","",'M5 Sparkling Water &amp; Soda'!J634)</f>
        <v/>
      </c>
      <c r="F2468" s="50">
        <f>IF('M5 Sparkling Water &amp; Soda'!K634="","",'M5 Sparkling Water &amp; Soda'!K634)</f>
        <v/>
      </c>
      <c r="G2468" s="49">
        <f>IF('M5 Sparkling Water &amp; Soda'!AM634="","",'M5 Sparkling Water &amp; Soda'!AM634)</f>
        <v/>
      </c>
      <c r="H2468" s="50">
        <f>IF('M5 Sparkling Water &amp; Soda'!N634="","",'M5 Sparkling Water &amp; Soda'!N634)</f>
        <v/>
      </c>
      <c r="I2468" s="34">
        <f>IF('M5 Sparkling Water &amp; Soda'!AJ634="","",'M5 Sparkling Water &amp; Soda'!AJ634)</f>
        <v/>
      </c>
      <c r="J2468" s="34" t="inlineStr">
        <is>
          <t>Capture live promo to assess.</t>
        </is>
      </c>
    </row>
    <row r="2469" ht="28" customHeight="1">
      <c r="A2469" s="34" t="inlineStr">
        <is>
          <t>Fanta</t>
        </is>
      </c>
      <c r="B2469" s="34" t="inlineStr">
        <is>
          <t>Fanta Orange | Strawberry | 12 pack 355mL</t>
        </is>
      </c>
      <c r="C2469" s="34" t="inlineStr">
        <is>
          <t>5) Sparkling water &amp; soda</t>
        </is>
      </c>
      <c r="D2469" s="49">
        <f>IF('M5 Sparkling Water &amp; Soda'!F635="","",'M5 Sparkling Water &amp; Soda'!F635)</f>
        <v/>
      </c>
      <c r="E2469" s="52">
        <f>IF('M5 Sparkling Water &amp; Soda'!J635="","",'M5 Sparkling Water &amp; Soda'!J635)</f>
        <v/>
      </c>
      <c r="F2469" s="50">
        <f>IF('M5 Sparkling Water &amp; Soda'!K635="","",'M5 Sparkling Water &amp; Soda'!K635)</f>
        <v/>
      </c>
      <c r="G2469" s="49">
        <f>IF('M5 Sparkling Water &amp; Soda'!AM635="","",'M5 Sparkling Water &amp; Soda'!AM635)</f>
        <v/>
      </c>
      <c r="H2469" s="50">
        <f>IF('M5 Sparkling Water &amp; Soda'!N635="","",'M5 Sparkling Water &amp; Soda'!N635)</f>
        <v/>
      </c>
      <c r="I2469" s="34">
        <f>IF('M5 Sparkling Water &amp; Soda'!AJ635="","",'M5 Sparkling Water &amp; Soda'!AJ635)</f>
        <v/>
      </c>
      <c r="J2469" s="34" t="inlineStr">
        <is>
          <t>Capture live promo to assess.</t>
        </is>
      </c>
    </row>
    <row r="2470" ht="28" customHeight="1">
      <c r="A2470" s="34" t="inlineStr">
        <is>
          <t>Fanta</t>
        </is>
      </c>
      <c r="B2470" s="34" t="inlineStr">
        <is>
          <t>Fanta Orange | Strawberry | 15 pack 355mL</t>
        </is>
      </c>
      <c r="C2470" s="34" t="inlineStr">
        <is>
          <t>5) Sparkling water &amp; soda</t>
        </is>
      </c>
      <c r="D2470" s="49">
        <f>IF('M5 Sparkling Water &amp; Soda'!F636="","",'M5 Sparkling Water &amp; Soda'!F636)</f>
        <v/>
      </c>
      <c r="E2470" s="52">
        <f>IF('M5 Sparkling Water &amp; Soda'!J636="","",'M5 Sparkling Water &amp; Soda'!J636)</f>
        <v/>
      </c>
      <c r="F2470" s="50">
        <f>IF('M5 Sparkling Water &amp; Soda'!K636="","",'M5 Sparkling Water &amp; Soda'!K636)</f>
        <v/>
      </c>
      <c r="G2470" s="49">
        <f>IF('M5 Sparkling Water &amp; Soda'!AM636="","",'M5 Sparkling Water &amp; Soda'!AM636)</f>
        <v/>
      </c>
      <c r="H2470" s="50">
        <f>IF('M5 Sparkling Water &amp; Soda'!N636="","",'M5 Sparkling Water &amp; Soda'!N636)</f>
        <v/>
      </c>
      <c r="I2470" s="34">
        <f>IF('M5 Sparkling Water &amp; Soda'!AJ636="","",'M5 Sparkling Water &amp; Soda'!AJ636)</f>
        <v/>
      </c>
      <c r="J2470" s="34" t="inlineStr">
        <is>
          <t>Capture live promo to assess.</t>
        </is>
      </c>
    </row>
    <row r="2471" ht="28" customHeight="1">
      <c r="A2471" s="34" t="inlineStr">
        <is>
          <t>Fanta</t>
        </is>
      </c>
      <c r="B2471" s="34" t="inlineStr">
        <is>
          <t>Fanta Orange | Strawberry | 18 pack 355mL</t>
        </is>
      </c>
      <c r="C2471" s="34" t="inlineStr">
        <is>
          <t>5) Sparkling water &amp; soda</t>
        </is>
      </c>
      <c r="D2471" s="49">
        <f>IF('M5 Sparkling Water &amp; Soda'!F637="","",'M5 Sparkling Water &amp; Soda'!F637)</f>
        <v/>
      </c>
      <c r="E2471" s="52">
        <f>IF('M5 Sparkling Water &amp; Soda'!J637="","",'M5 Sparkling Water &amp; Soda'!J637)</f>
        <v/>
      </c>
      <c r="F2471" s="50">
        <f>IF('M5 Sparkling Water &amp; Soda'!K637="","",'M5 Sparkling Water &amp; Soda'!K637)</f>
        <v/>
      </c>
      <c r="G2471" s="49">
        <f>IF('M5 Sparkling Water &amp; Soda'!AM637="","",'M5 Sparkling Water &amp; Soda'!AM637)</f>
        <v/>
      </c>
      <c r="H2471" s="50">
        <f>IF('M5 Sparkling Water &amp; Soda'!N637="","",'M5 Sparkling Water &amp; Soda'!N637)</f>
        <v/>
      </c>
      <c r="I2471" s="34">
        <f>IF('M5 Sparkling Water &amp; Soda'!AJ637="","",'M5 Sparkling Water &amp; Soda'!AJ637)</f>
        <v/>
      </c>
      <c r="J2471" s="34" t="inlineStr">
        <is>
          <t>Capture live promo to assess.</t>
        </is>
      </c>
    </row>
    <row r="2472" ht="28" customHeight="1">
      <c r="A2472" s="34" t="inlineStr">
        <is>
          <t>Fanta</t>
        </is>
      </c>
      <c r="B2472" s="34" t="inlineStr">
        <is>
          <t>Fanta Orange | Strawberry | 24 pack 355mL</t>
        </is>
      </c>
      <c r="C2472" s="34" t="inlineStr">
        <is>
          <t>5) Sparkling water &amp; soda</t>
        </is>
      </c>
      <c r="D2472" s="49">
        <f>IF('M5 Sparkling Water &amp; Soda'!F638="","",'M5 Sparkling Water &amp; Soda'!F638)</f>
        <v/>
      </c>
      <c r="E2472" s="52">
        <f>IF('M5 Sparkling Water &amp; Soda'!J638="","",'M5 Sparkling Water &amp; Soda'!J638)</f>
        <v/>
      </c>
      <c r="F2472" s="50">
        <f>IF('M5 Sparkling Water &amp; Soda'!K638="","",'M5 Sparkling Water &amp; Soda'!K638)</f>
        <v/>
      </c>
      <c r="G2472" s="49">
        <f>IF('M5 Sparkling Water &amp; Soda'!AM638="","",'M5 Sparkling Water &amp; Soda'!AM638)</f>
        <v/>
      </c>
      <c r="H2472" s="50">
        <f>IF('M5 Sparkling Water &amp; Soda'!N638="","",'M5 Sparkling Water &amp; Soda'!N638)</f>
        <v/>
      </c>
      <c r="I2472" s="34">
        <f>IF('M5 Sparkling Water &amp; Soda'!AJ638="","",'M5 Sparkling Water &amp; Soda'!AJ638)</f>
        <v/>
      </c>
      <c r="J2472" s="34" t="inlineStr">
        <is>
          <t>Capture live promo to assess.</t>
        </is>
      </c>
    </row>
    <row r="2473" ht="28" customHeight="1">
      <c r="A2473" s="34" t="inlineStr">
        <is>
          <t>7UP</t>
        </is>
      </c>
      <c r="B2473" s="34" t="inlineStr">
        <is>
          <t>7UP Lemon-Lime | Original | single 355mL</t>
        </is>
      </c>
      <c r="C2473" s="34" t="inlineStr">
        <is>
          <t>5) Sparkling water &amp; soda</t>
        </is>
      </c>
      <c r="D2473" s="49">
        <f>IF('M5 Sparkling Water &amp; Soda'!F639="","",'M5 Sparkling Water &amp; Soda'!F639)</f>
        <v/>
      </c>
      <c r="E2473" s="52">
        <f>IF('M5 Sparkling Water &amp; Soda'!J639="","",'M5 Sparkling Water &amp; Soda'!J639)</f>
        <v/>
      </c>
      <c r="F2473" s="50">
        <f>IF('M5 Sparkling Water &amp; Soda'!K639="","",'M5 Sparkling Water &amp; Soda'!K639)</f>
        <v/>
      </c>
      <c r="G2473" s="49">
        <f>IF('M5 Sparkling Water &amp; Soda'!AM639="","",'M5 Sparkling Water &amp; Soda'!AM639)</f>
        <v/>
      </c>
      <c r="H2473" s="50">
        <f>IF('M5 Sparkling Water &amp; Soda'!N639="","",'M5 Sparkling Water &amp; Soda'!N639)</f>
        <v/>
      </c>
      <c r="I2473" s="34">
        <f>IF('M5 Sparkling Water &amp; Soda'!AJ639="","",'M5 Sparkling Water &amp; Soda'!AJ639)</f>
        <v/>
      </c>
      <c r="J2473" s="34" t="inlineStr">
        <is>
          <t>Capture live promo to assess.</t>
        </is>
      </c>
    </row>
    <row r="2474" ht="28" customHeight="1">
      <c r="A2474" s="34" t="inlineStr">
        <is>
          <t>7UP</t>
        </is>
      </c>
      <c r="B2474" s="34" t="inlineStr">
        <is>
          <t>7UP Lemon-Lime | Original | 8 pack 355mL</t>
        </is>
      </c>
      <c r="C2474" s="34" t="inlineStr">
        <is>
          <t>5) Sparkling water &amp; soda</t>
        </is>
      </c>
      <c r="D2474" s="49">
        <f>IF('M5 Sparkling Water &amp; Soda'!F640="","",'M5 Sparkling Water &amp; Soda'!F640)</f>
        <v/>
      </c>
      <c r="E2474" s="52">
        <f>IF('M5 Sparkling Water &amp; Soda'!J640="","",'M5 Sparkling Water &amp; Soda'!J640)</f>
        <v/>
      </c>
      <c r="F2474" s="50">
        <f>IF('M5 Sparkling Water &amp; Soda'!K640="","",'M5 Sparkling Water &amp; Soda'!K640)</f>
        <v/>
      </c>
      <c r="G2474" s="49">
        <f>IF('M5 Sparkling Water &amp; Soda'!AM640="","",'M5 Sparkling Water &amp; Soda'!AM640)</f>
        <v/>
      </c>
      <c r="H2474" s="50">
        <f>IF('M5 Sparkling Water &amp; Soda'!N640="","",'M5 Sparkling Water &amp; Soda'!N640)</f>
        <v/>
      </c>
      <c r="I2474" s="34">
        <f>IF('M5 Sparkling Water &amp; Soda'!AJ640="","",'M5 Sparkling Water &amp; Soda'!AJ640)</f>
        <v/>
      </c>
      <c r="J2474" s="34" t="inlineStr">
        <is>
          <t>Capture live promo to assess.</t>
        </is>
      </c>
    </row>
    <row r="2475" ht="28" customHeight="1">
      <c r="A2475" s="34" t="inlineStr">
        <is>
          <t>7UP</t>
        </is>
      </c>
      <c r="B2475" s="34" t="inlineStr">
        <is>
          <t>7UP Lemon-Lime | Original | 12 pack 355mL</t>
        </is>
      </c>
      <c r="C2475" s="34" t="inlineStr">
        <is>
          <t>5) Sparkling water &amp; soda</t>
        </is>
      </c>
      <c r="D2475" s="49">
        <f>IF('M5 Sparkling Water &amp; Soda'!F641="","",'M5 Sparkling Water &amp; Soda'!F641)</f>
        <v/>
      </c>
      <c r="E2475" s="52">
        <f>IF('M5 Sparkling Water &amp; Soda'!J641="","",'M5 Sparkling Water &amp; Soda'!J641)</f>
        <v/>
      </c>
      <c r="F2475" s="50">
        <f>IF('M5 Sparkling Water &amp; Soda'!K641="","",'M5 Sparkling Water &amp; Soda'!K641)</f>
        <v/>
      </c>
      <c r="G2475" s="49">
        <f>IF('M5 Sparkling Water &amp; Soda'!AM641="","",'M5 Sparkling Water &amp; Soda'!AM641)</f>
        <v/>
      </c>
      <c r="H2475" s="50">
        <f>IF('M5 Sparkling Water &amp; Soda'!N641="","",'M5 Sparkling Water &amp; Soda'!N641)</f>
        <v/>
      </c>
      <c r="I2475" s="34">
        <f>IF('M5 Sparkling Water &amp; Soda'!AJ641="","",'M5 Sparkling Water &amp; Soda'!AJ641)</f>
        <v/>
      </c>
      <c r="J2475" s="34" t="inlineStr">
        <is>
          <t>Capture live promo to assess.</t>
        </is>
      </c>
    </row>
    <row r="2476" ht="28" customHeight="1">
      <c r="A2476" s="34" t="inlineStr">
        <is>
          <t>7UP</t>
        </is>
      </c>
      <c r="B2476" s="34" t="inlineStr">
        <is>
          <t>7UP Lemon-Lime | Original | 15 pack 355mL</t>
        </is>
      </c>
      <c r="C2476" s="34" t="inlineStr">
        <is>
          <t>5) Sparkling water &amp; soda</t>
        </is>
      </c>
      <c r="D2476" s="49">
        <f>IF('M5 Sparkling Water &amp; Soda'!F642="","",'M5 Sparkling Water &amp; Soda'!F642)</f>
        <v/>
      </c>
      <c r="E2476" s="52">
        <f>IF('M5 Sparkling Water &amp; Soda'!J642="","",'M5 Sparkling Water &amp; Soda'!J642)</f>
        <v/>
      </c>
      <c r="F2476" s="50">
        <f>IF('M5 Sparkling Water &amp; Soda'!K642="","",'M5 Sparkling Water &amp; Soda'!K642)</f>
        <v/>
      </c>
      <c r="G2476" s="49">
        <f>IF('M5 Sparkling Water &amp; Soda'!AM642="","",'M5 Sparkling Water &amp; Soda'!AM642)</f>
        <v/>
      </c>
      <c r="H2476" s="50">
        <f>IF('M5 Sparkling Water &amp; Soda'!N642="","",'M5 Sparkling Water &amp; Soda'!N642)</f>
        <v/>
      </c>
      <c r="I2476" s="34">
        <f>IF('M5 Sparkling Water &amp; Soda'!AJ642="","",'M5 Sparkling Water &amp; Soda'!AJ642)</f>
        <v/>
      </c>
      <c r="J2476" s="34" t="inlineStr">
        <is>
          <t>Capture live promo to assess.</t>
        </is>
      </c>
    </row>
    <row r="2477" ht="28" customHeight="1">
      <c r="A2477" s="34" t="inlineStr">
        <is>
          <t>7UP</t>
        </is>
      </c>
      <c r="B2477" s="34" t="inlineStr">
        <is>
          <t>7UP Lemon-Lime | Original | 18 pack 355mL</t>
        </is>
      </c>
      <c r="C2477" s="34" t="inlineStr">
        <is>
          <t>5) Sparkling water &amp; soda</t>
        </is>
      </c>
      <c r="D2477" s="49">
        <f>IF('M5 Sparkling Water &amp; Soda'!F643="","",'M5 Sparkling Water &amp; Soda'!F643)</f>
        <v/>
      </c>
      <c r="E2477" s="52">
        <f>IF('M5 Sparkling Water &amp; Soda'!J643="","",'M5 Sparkling Water &amp; Soda'!J643)</f>
        <v/>
      </c>
      <c r="F2477" s="50">
        <f>IF('M5 Sparkling Water &amp; Soda'!K643="","",'M5 Sparkling Water &amp; Soda'!K643)</f>
        <v/>
      </c>
      <c r="G2477" s="49">
        <f>IF('M5 Sparkling Water &amp; Soda'!AM643="","",'M5 Sparkling Water &amp; Soda'!AM643)</f>
        <v/>
      </c>
      <c r="H2477" s="50">
        <f>IF('M5 Sparkling Water &amp; Soda'!N643="","",'M5 Sparkling Water &amp; Soda'!N643)</f>
        <v/>
      </c>
      <c r="I2477" s="34">
        <f>IF('M5 Sparkling Water &amp; Soda'!AJ643="","",'M5 Sparkling Water &amp; Soda'!AJ643)</f>
        <v/>
      </c>
      <c r="J2477" s="34" t="inlineStr">
        <is>
          <t>Capture live promo to assess.</t>
        </is>
      </c>
    </row>
    <row r="2478" ht="28" customHeight="1">
      <c r="A2478" s="34" t="inlineStr">
        <is>
          <t>7UP</t>
        </is>
      </c>
      <c r="B2478" s="34" t="inlineStr">
        <is>
          <t>7UP Lemon-Lime | Original | 24 pack 355mL</t>
        </is>
      </c>
      <c r="C2478" s="34" t="inlineStr">
        <is>
          <t>5) Sparkling water &amp; soda</t>
        </is>
      </c>
      <c r="D2478" s="49">
        <f>IF('M5 Sparkling Water &amp; Soda'!F644="","",'M5 Sparkling Water &amp; Soda'!F644)</f>
        <v/>
      </c>
      <c r="E2478" s="52">
        <f>IF('M5 Sparkling Water &amp; Soda'!J644="","",'M5 Sparkling Water &amp; Soda'!J644)</f>
        <v/>
      </c>
      <c r="F2478" s="50">
        <f>IF('M5 Sparkling Water &amp; Soda'!K644="","",'M5 Sparkling Water &amp; Soda'!K644)</f>
        <v/>
      </c>
      <c r="G2478" s="49">
        <f>IF('M5 Sparkling Water &amp; Soda'!AM644="","",'M5 Sparkling Water &amp; Soda'!AM644)</f>
        <v/>
      </c>
      <c r="H2478" s="50">
        <f>IF('M5 Sparkling Water &amp; Soda'!N644="","",'M5 Sparkling Water &amp; Soda'!N644)</f>
        <v/>
      </c>
      <c r="I2478" s="34">
        <f>IF('M5 Sparkling Water &amp; Soda'!AJ644="","",'M5 Sparkling Water &amp; Soda'!AJ644)</f>
        <v/>
      </c>
      <c r="J2478" s="34" t="inlineStr">
        <is>
          <t>Capture live promo to assess.</t>
        </is>
      </c>
    </row>
    <row r="2479" ht="28" customHeight="1">
      <c r="A2479" s="34" t="inlineStr">
        <is>
          <t>7UP</t>
        </is>
      </c>
      <c r="B2479" s="34" t="inlineStr">
        <is>
          <t>7UP Lemon-Lime | Cherry | single 355mL</t>
        </is>
      </c>
      <c r="C2479" s="34" t="inlineStr">
        <is>
          <t>5) Sparkling water &amp; soda</t>
        </is>
      </c>
      <c r="D2479" s="49">
        <f>IF('M5 Sparkling Water &amp; Soda'!F645="","",'M5 Sparkling Water &amp; Soda'!F645)</f>
        <v/>
      </c>
      <c r="E2479" s="52">
        <f>IF('M5 Sparkling Water &amp; Soda'!J645="","",'M5 Sparkling Water &amp; Soda'!J645)</f>
        <v/>
      </c>
      <c r="F2479" s="50">
        <f>IF('M5 Sparkling Water &amp; Soda'!K645="","",'M5 Sparkling Water &amp; Soda'!K645)</f>
        <v/>
      </c>
      <c r="G2479" s="49">
        <f>IF('M5 Sparkling Water &amp; Soda'!AM645="","",'M5 Sparkling Water &amp; Soda'!AM645)</f>
        <v/>
      </c>
      <c r="H2479" s="50">
        <f>IF('M5 Sparkling Water &amp; Soda'!N645="","",'M5 Sparkling Water &amp; Soda'!N645)</f>
        <v/>
      </c>
      <c r="I2479" s="34">
        <f>IF('M5 Sparkling Water &amp; Soda'!AJ645="","",'M5 Sparkling Water &amp; Soda'!AJ645)</f>
        <v/>
      </c>
      <c r="J2479" s="34" t="inlineStr">
        <is>
          <t>Capture live promo to assess.</t>
        </is>
      </c>
    </row>
    <row r="2480" ht="28" customHeight="1">
      <c r="A2480" s="34" t="inlineStr">
        <is>
          <t>7UP</t>
        </is>
      </c>
      <c r="B2480" s="34" t="inlineStr">
        <is>
          <t>7UP Lemon-Lime | Cherry | 8 pack 355mL</t>
        </is>
      </c>
      <c r="C2480" s="34" t="inlineStr">
        <is>
          <t>5) Sparkling water &amp; soda</t>
        </is>
      </c>
      <c r="D2480" s="49">
        <f>IF('M5 Sparkling Water &amp; Soda'!F646="","",'M5 Sparkling Water &amp; Soda'!F646)</f>
        <v/>
      </c>
      <c r="E2480" s="52">
        <f>IF('M5 Sparkling Water &amp; Soda'!J646="","",'M5 Sparkling Water &amp; Soda'!J646)</f>
        <v/>
      </c>
      <c r="F2480" s="50">
        <f>IF('M5 Sparkling Water &amp; Soda'!K646="","",'M5 Sparkling Water &amp; Soda'!K646)</f>
        <v/>
      </c>
      <c r="G2480" s="49">
        <f>IF('M5 Sparkling Water &amp; Soda'!AM646="","",'M5 Sparkling Water &amp; Soda'!AM646)</f>
        <v/>
      </c>
      <c r="H2480" s="50">
        <f>IF('M5 Sparkling Water &amp; Soda'!N646="","",'M5 Sparkling Water &amp; Soda'!N646)</f>
        <v/>
      </c>
      <c r="I2480" s="34">
        <f>IF('M5 Sparkling Water &amp; Soda'!AJ646="","",'M5 Sparkling Water &amp; Soda'!AJ646)</f>
        <v/>
      </c>
      <c r="J2480" s="34" t="inlineStr">
        <is>
          <t>Capture live promo to assess.</t>
        </is>
      </c>
    </row>
    <row r="2481" ht="28" customHeight="1">
      <c r="A2481" s="34" t="inlineStr">
        <is>
          <t>7UP</t>
        </is>
      </c>
      <c r="B2481" s="34" t="inlineStr">
        <is>
          <t>7UP Lemon-Lime | Cherry | 12 pack 355mL</t>
        </is>
      </c>
      <c r="C2481" s="34" t="inlineStr">
        <is>
          <t>5) Sparkling water &amp; soda</t>
        </is>
      </c>
      <c r="D2481" s="49">
        <f>IF('M5 Sparkling Water &amp; Soda'!F647="","",'M5 Sparkling Water &amp; Soda'!F647)</f>
        <v/>
      </c>
      <c r="E2481" s="52">
        <f>IF('M5 Sparkling Water &amp; Soda'!J647="","",'M5 Sparkling Water &amp; Soda'!J647)</f>
        <v/>
      </c>
      <c r="F2481" s="50">
        <f>IF('M5 Sparkling Water &amp; Soda'!K647="","",'M5 Sparkling Water &amp; Soda'!K647)</f>
        <v/>
      </c>
      <c r="G2481" s="49">
        <f>IF('M5 Sparkling Water &amp; Soda'!AM647="","",'M5 Sparkling Water &amp; Soda'!AM647)</f>
        <v/>
      </c>
      <c r="H2481" s="50">
        <f>IF('M5 Sparkling Water &amp; Soda'!N647="","",'M5 Sparkling Water &amp; Soda'!N647)</f>
        <v/>
      </c>
      <c r="I2481" s="34">
        <f>IF('M5 Sparkling Water &amp; Soda'!AJ647="","",'M5 Sparkling Water &amp; Soda'!AJ647)</f>
        <v/>
      </c>
      <c r="J2481" s="34" t="inlineStr">
        <is>
          <t>Capture live promo to assess.</t>
        </is>
      </c>
    </row>
    <row r="2482" ht="28" customHeight="1">
      <c r="A2482" s="34" t="inlineStr">
        <is>
          <t>7UP</t>
        </is>
      </c>
      <c r="B2482" s="34" t="inlineStr">
        <is>
          <t>7UP Lemon-Lime | Cherry | 15 pack 355mL</t>
        </is>
      </c>
      <c r="C2482" s="34" t="inlineStr">
        <is>
          <t>5) Sparkling water &amp; soda</t>
        </is>
      </c>
      <c r="D2482" s="49">
        <f>IF('M5 Sparkling Water &amp; Soda'!F648="","",'M5 Sparkling Water &amp; Soda'!F648)</f>
        <v/>
      </c>
      <c r="E2482" s="52">
        <f>IF('M5 Sparkling Water &amp; Soda'!J648="","",'M5 Sparkling Water &amp; Soda'!J648)</f>
        <v/>
      </c>
      <c r="F2482" s="50">
        <f>IF('M5 Sparkling Water &amp; Soda'!K648="","",'M5 Sparkling Water &amp; Soda'!K648)</f>
        <v/>
      </c>
      <c r="G2482" s="49">
        <f>IF('M5 Sparkling Water &amp; Soda'!AM648="","",'M5 Sparkling Water &amp; Soda'!AM648)</f>
        <v/>
      </c>
      <c r="H2482" s="50">
        <f>IF('M5 Sparkling Water &amp; Soda'!N648="","",'M5 Sparkling Water &amp; Soda'!N648)</f>
        <v/>
      </c>
      <c r="I2482" s="34">
        <f>IF('M5 Sparkling Water &amp; Soda'!AJ648="","",'M5 Sparkling Water &amp; Soda'!AJ648)</f>
        <v/>
      </c>
      <c r="J2482" s="34" t="inlineStr">
        <is>
          <t>Capture live promo to assess.</t>
        </is>
      </c>
    </row>
    <row r="2483" ht="28" customHeight="1">
      <c r="A2483" s="34" t="inlineStr">
        <is>
          <t>7UP</t>
        </is>
      </c>
      <c r="B2483" s="34" t="inlineStr">
        <is>
          <t>7UP Lemon-Lime | Cherry | 18 pack 355mL</t>
        </is>
      </c>
      <c r="C2483" s="34" t="inlineStr">
        <is>
          <t>5) Sparkling water &amp; soda</t>
        </is>
      </c>
      <c r="D2483" s="49">
        <f>IF('M5 Sparkling Water &amp; Soda'!F649="","",'M5 Sparkling Water &amp; Soda'!F649)</f>
        <v/>
      </c>
      <c r="E2483" s="52">
        <f>IF('M5 Sparkling Water &amp; Soda'!J649="","",'M5 Sparkling Water &amp; Soda'!J649)</f>
        <v/>
      </c>
      <c r="F2483" s="50">
        <f>IF('M5 Sparkling Water &amp; Soda'!K649="","",'M5 Sparkling Water &amp; Soda'!K649)</f>
        <v/>
      </c>
      <c r="G2483" s="49">
        <f>IF('M5 Sparkling Water &amp; Soda'!AM649="","",'M5 Sparkling Water &amp; Soda'!AM649)</f>
        <v/>
      </c>
      <c r="H2483" s="50">
        <f>IF('M5 Sparkling Water &amp; Soda'!N649="","",'M5 Sparkling Water &amp; Soda'!N649)</f>
        <v/>
      </c>
      <c r="I2483" s="34">
        <f>IF('M5 Sparkling Water &amp; Soda'!AJ649="","",'M5 Sparkling Water &amp; Soda'!AJ649)</f>
        <v/>
      </c>
      <c r="J2483" s="34" t="inlineStr">
        <is>
          <t>Capture live promo to assess.</t>
        </is>
      </c>
    </row>
    <row r="2484" ht="28" customHeight="1">
      <c r="A2484" s="34" t="inlineStr">
        <is>
          <t>7UP</t>
        </is>
      </c>
      <c r="B2484" s="34" t="inlineStr">
        <is>
          <t>7UP Lemon-Lime | Cherry | 24 pack 355mL</t>
        </is>
      </c>
      <c r="C2484" s="34" t="inlineStr">
        <is>
          <t>5) Sparkling water &amp; soda</t>
        </is>
      </c>
      <c r="D2484" s="49">
        <f>IF('M5 Sparkling Water &amp; Soda'!F650="","",'M5 Sparkling Water &amp; Soda'!F650)</f>
        <v/>
      </c>
      <c r="E2484" s="52">
        <f>IF('M5 Sparkling Water &amp; Soda'!J650="","",'M5 Sparkling Water &amp; Soda'!J650)</f>
        <v/>
      </c>
      <c r="F2484" s="50">
        <f>IF('M5 Sparkling Water &amp; Soda'!K650="","",'M5 Sparkling Water &amp; Soda'!K650)</f>
        <v/>
      </c>
      <c r="G2484" s="49">
        <f>IF('M5 Sparkling Water &amp; Soda'!AM650="","",'M5 Sparkling Water &amp; Soda'!AM650)</f>
        <v/>
      </c>
      <c r="H2484" s="50">
        <f>IF('M5 Sparkling Water &amp; Soda'!N650="","",'M5 Sparkling Water &amp; Soda'!N650)</f>
        <v/>
      </c>
      <c r="I2484" s="34">
        <f>IF('M5 Sparkling Water &amp; Soda'!AJ650="","",'M5 Sparkling Water &amp; Soda'!AJ650)</f>
        <v/>
      </c>
      <c r="J2484" s="34" t="inlineStr">
        <is>
          <t>Capture live promo to assess.</t>
        </is>
      </c>
    </row>
    <row r="2485" ht="28" customHeight="1">
      <c r="A2485" s="34" t="inlineStr">
        <is>
          <t>7UP</t>
        </is>
      </c>
      <c r="B2485" s="34" t="inlineStr">
        <is>
          <t>7UP Lemon-Lime | Diet | single 355mL</t>
        </is>
      </c>
      <c r="C2485" s="34" t="inlineStr">
        <is>
          <t>5) Sparkling water &amp; soda</t>
        </is>
      </c>
      <c r="D2485" s="49">
        <f>IF('M5 Sparkling Water &amp; Soda'!F651="","",'M5 Sparkling Water &amp; Soda'!F651)</f>
        <v/>
      </c>
      <c r="E2485" s="52">
        <f>IF('M5 Sparkling Water &amp; Soda'!J651="","",'M5 Sparkling Water &amp; Soda'!J651)</f>
        <v/>
      </c>
      <c r="F2485" s="50">
        <f>IF('M5 Sparkling Water &amp; Soda'!K651="","",'M5 Sparkling Water &amp; Soda'!K651)</f>
        <v/>
      </c>
      <c r="G2485" s="49">
        <f>IF('M5 Sparkling Water &amp; Soda'!AM651="","",'M5 Sparkling Water &amp; Soda'!AM651)</f>
        <v/>
      </c>
      <c r="H2485" s="50">
        <f>IF('M5 Sparkling Water &amp; Soda'!N651="","",'M5 Sparkling Water &amp; Soda'!N651)</f>
        <v/>
      </c>
      <c r="I2485" s="34">
        <f>IF('M5 Sparkling Water &amp; Soda'!AJ651="","",'M5 Sparkling Water &amp; Soda'!AJ651)</f>
        <v/>
      </c>
      <c r="J2485" s="34" t="inlineStr">
        <is>
          <t>Capture live promo to assess.</t>
        </is>
      </c>
    </row>
    <row r="2486" ht="28" customHeight="1">
      <c r="A2486" s="34" t="inlineStr">
        <is>
          <t>7UP</t>
        </is>
      </c>
      <c r="B2486" s="34" t="inlineStr">
        <is>
          <t>7UP Lemon-Lime | Diet | 8 pack 355mL</t>
        </is>
      </c>
      <c r="C2486" s="34" t="inlineStr">
        <is>
          <t>5) Sparkling water &amp; soda</t>
        </is>
      </c>
      <c r="D2486" s="49">
        <f>IF('M5 Sparkling Water &amp; Soda'!F652="","",'M5 Sparkling Water &amp; Soda'!F652)</f>
        <v/>
      </c>
      <c r="E2486" s="52">
        <f>IF('M5 Sparkling Water &amp; Soda'!J652="","",'M5 Sparkling Water &amp; Soda'!J652)</f>
        <v/>
      </c>
      <c r="F2486" s="50">
        <f>IF('M5 Sparkling Water &amp; Soda'!K652="","",'M5 Sparkling Water &amp; Soda'!K652)</f>
        <v/>
      </c>
      <c r="G2486" s="49">
        <f>IF('M5 Sparkling Water &amp; Soda'!AM652="","",'M5 Sparkling Water &amp; Soda'!AM652)</f>
        <v/>
      </c>
      <c r="H2486" s="50">
        <f>IF('M5 Sparkling Water &amp; Soda'!N652="","",'M5 Sparkling Water &amp; Soda'!N652)</f>
        <v/>
      </c>
      <c r="I2486" s="34">
        <f>IF('M5 Sparkling Water &amp; Soda'!AJ652="","",'M5 Sparkling Water &amp; Soda'!AJ652)</f>
        <v/>
      </c>
      <c r="J2486" s="34" t="inlineStr">
        <is>
          <t>Capture live promo to assess.</t>
        </is>
      </c>
    </row>
    <row r="2487" ht="28" customHeight="1">
      <c r="A2487" s="34" t="inlineStr">
        <is>
          <t>7UP</t>
        </is>
      </c>
      <c r="B2487" s="34" t="inlineStr">
        <is>
          <t>7UP Lemon-Lime | Diet | 12 pack 355mL</t>
        </is>
      </c>
      <c r="C2487" s="34" t="inlineStr">
        <is>
          <t>5) Sparkling water &amp; soda</t>
        </is>
      </c>
      <c r="D2487" s="49">
        <f>IF('M5 Sparkling Water &amp; Soda'!F653="","",'M5 Sparkling Water &amp; Soda'!F653)</f>
        <v/>
      </c>
      <c r="E2487" s="52">
        <f>IF('M5 Sparkling Water &amp; Soda'!J653="","",'M5 Sparkling Water &amp; Soda'!J653)</f>
        <v/>
      </c>
      <c r="F2487" s="50">
        <f>IF('M5 Sparkling Water &amp; Soda'!K653="","",'M5 Sparkling Water &amp; Soda'!K653)</f>
        <v/>
      </c>
      <c r="G2487" s="49">
        <f>IF('M5 Sparkling Water &amp; Soda'!AM653="","",'M5 Sparkling Water &amp; Soda'!AM653)</f>
        <v/>
      </c>
      <c r="H2487" s="50">
        <f>IF('M5 Sparkling Water &amp; Soda'!N653="","",'M5 Sparkling Water &amp; Soda'!N653)</f>
        <v/>
      </c>
      <c r="I2487" s="34">
        <f>IF('M5 Sparkling Water &amp; Soda'!AJ653="","",'M5 Sparkling Water &amp; Soda'!AJ653)</f>
        <v/>
      </c>
      <c r="J2487" s="34" t="inlineStr">
        <is>
          <t>Capture live promo to assess.</t>
        </is>
      </c>
    </row>
    <row r="2488" ht="28" customHeight="1">
      <c r="A2488" s="34" t="inlineStr">
        <is>
          <t>7UP</t>
        </is>
      </c>
      <c r="B2488" s="34" t="inlineStr">
        <is>
          <t>7UP Lemon-Lime | Diet | 15 pack 355mL</t>
        </is>
      </c>
      <c r="C2488" s="34" t="inlineStr">
        <is>
          <t>5) Sparkling water &amp; soda</t>
        </is>
      </c>
      <c r="D2488" s="49">
        <f>IF('M5 Sparkling Water &amp; Soda'!F654="","",'M5 Sparkling Water &amp; Soda'!F654)</f>
        <v/>
      </c>
      <c r="E2488" s="52">
        <f>IF('M5 Sparkling Water &amp; Soda'!J654="","",'M5 Sparkling Water &amp; Soda'!J654)</f>
        <v/>
      </c>
      <c r="F2488" s="50">
        <f>IF('M5 Sparkling Water &amp; Soda'!K654="","",'M5 Sparkling Water &amp; Soda'!K654)</f>
        <v/>
      </c>
      <c r="G2488" s="49">
        <f>IF('M5 Sparkling Water &amp; Soda'!AM654="","",'M5 Sparkling Water &amp; Soda'!AM654)</f>
        <v/>
      </c>
      <c r="H2488" s="50">
        <f>IF('M5 Sparkling Water &amp; Soda'!N654="","",'M5 Sparkling Water &amp; Soda'!N654)</f>
        <v/>
      </c>
      <c r="I2488" s="34">
        <f>IF('M5 Sparkling Water &amp; Soda'!AJ654="","",'M5 Sparkling Water &amp; Soda'!AJ654)</f>
        <v/>
      </c>
      <c r="J2488" s="34" t="inlineStr">
        <is>
          <t>Capture live promo to assess.</t>
        </is>
      </c>
    </row>
    <row r="2489" ht="28" customHeight="1">
      <c r="A2489" s="34" t="inlineStr">
        <is>
          <t>7UP</t>
        </is>
      </c>
      <c r="B2489" s="34" t="inlineStr">
        <is>
          <t>7UP Lemon-Lime | Diet | 18 pack 355mL</t>
        </is>
      </c>
      <c r="C2489" s="34" t="inlineStr">
        <is>
          <t>5) Sparkling water &amp; soda</t>
        </is>
      </c>
      <c r="D2489" s="49">
        <f>IF('M5 Sparkling Water &amp; Soda'!F655="","",'M5 Sparkling Water &amp; Soda'!F655)</f>
        <v/>
      </c>
      <c r="E2489" s="52">
        <f>IF('M5 Sparkling Water &amp; Soda'!J655="","",'M5 Sparkling Water &amp; Soda'!J655)</f>
        <v/>
      </c>
      <c r="F2489" s="50">
        <f>IF('M5 Sparkling Water &amp; Soda'!K655="","",'M5 Sparkling Water &amp; Soda'!K655)</f>
        <v/>
      </c>
      <c r="G2489" s="49">
        <f>IF('M5 Sparkling Water &amp; Soda'!AM655="","",'M5 Sparkling Water &amp; Soda'!AM655)</f>
        <v/>
      </c>
      <c r="H2489" s="50">
        <f>IF('M5 Sparkling Water &amp; Soda'!N655="","",'M5 Sparkling Water &amp; Soda'!N655)</f>
        <v/>
      </c>
      <c r="I2489" s="34">
        <f>IF('M5 Sparkling Water &amp; Soda'!AJ655="","",'M5 Sparkling Water &amp; Soda'!AJ655)</f>
        <v/>
      </c>
      <c r="J2489" s="34" t="inlineStr">
        <is>
          <t>Capture live promo to assess.</t>
        </is>
      </c>
    </row>
    <row r="2490" ht="28" customHeight="1">
      <c r="A2490" s="34" t="inlineStr">
        <is>
          <t>7UP</t>
        </is>
      </c>
      <c r="B2490" s="34" t="inlineStr">
        <is>
          <t>7UP Lemon-Lime | Diet | 24 pack 355mL</t>
        </is>
      </c>
      <c r="C2490" s="34" t="inlineStr">
        <is>
          <t>5) Sparkling water &amp; soda</t>
        </is>
      </c>
      <c r="D2490" s="49">
        <f>IF('M5 Sparkling Water &amp; Soda'!F656="","",'M5 Sparkling Water &amp; Soda'!F656)</f>
        <v/>
      </c>
      <c r="E2490" s="52">
        <f>IF('M5 Sparkling Water &amp; Soda'!J656="","",'M5 Sparkling Water &amp; Soda'!J656)</f>
        <v/>
      </c>
      <c r="F2490" s="50">
        <f>IF('M5 Sparkling Water &amp; Soda'!K656="","",'M5 Sparkling Water &amp; Soda'!K656)</f>
        <v/>
      </c>
      <c r="G2490" s="49">
        <f>IF('M5 Sparkling Water &amp; Soda'!AM656="","",'M5 Sparkling Water &amp; Soda'!AM656)</f>
        <v/>
      </c>
      <c r="H2490" s="50">
        <f>IF('M5 Sparkling Water &amp; Soda'!N656="","",'M5 Sparkling Water &amp; Soda'!N656)</f>
        <v/>
      </c>
      <c r="I2490" s="34">
        <f>IF('M5 Sparkling Water &amp; Soda'!AJ656="","",'M5 Sparkling Water &amp; Soda'!AJ656)</f>
        <v/>
      </c>
      <c r="J2490" s="34" t="inlineStr">
        <is>
          <t>Capture live promo to assess.</t>
        </is>
      </c>
    </row>
    <row r="2491" ht="28" customHeight="1">
      <c r="A2491" s="34" t="inlineStr">
        <is>
          <t>Mountain Dew</t>
        </is>
      </c>
      <c r="B2491" s="34" t="inlineStr">
        <is>
          <t>Mountain Dew Citrus | Original | single 355mL</t>
        </is>
      </c>
      <c r="C2491" s="34" t="inlineStr">
        <is>
          <t>5) Sparkling water &amp; soda</t>
        </is>
      </c>
      <c r="D2491" s="49">
        <f>IF('M5 Sparkling Water &amp; Soda'!F657="","",'M5 Sparkling Water &amp; Soda'!F657)</f>
        <v/>
      </c>
      <c r="E2491" s="52">
        <f>IF('M5 Sparkling Water &amp; Soda'!J657="","",'M5 Sparkling Water &amp; Soda'!J657)</f>
        <v/>
      </c>
      <c r="F2491" s="50">
        <f>IF('M5 Sparkling Water &amp; Soda'!K657="","",'M5 Sparkling Water &amp; Soda'!K657)</f>
        <v/>
      </c>
      <c r="G2491" s="49">
        <f>IF('M5 Sparkling Water &amp; Soda'!AM657="","",'M5 Sparkling Water &amp; Soda'!AM657)</f>
        <v/>
      </c>
      <c r="H2491" s="50">
        <f>IF('M5 Sparkling Water &amp; Soda'!N657="","",'M5 Sparkling Water &amp; Soda'!N657)</f>
        <v/>
      </c>
      <c r="I2491" s="34">
        <f>IF('M5 Sparkling Water &amp; Soda'!AJ657="","",'M5 Sparkling Water &amp; Soda'!AJ657)</f>
        <v/>
      </c>
      <c r="J2491" s="34" t="inlineStr">
        <is>
          <t>Capture live promo to assess.</t>
        </is>
      </c>
    </row>
    <row r="2492" ht="28" customHeight="1">
      <c r="A2492" s="34" t="inlineStr">
        <is>
          <t>Mountain Dew</t>
        </is>
      </c>
      <c r="B2492" s="34" t="inlineStr">
        <is>
          <t>Mountain Dew Citrus | Original | 8 pack 355mL</t>
        </is>
      </c>
      <c r="C2492" s="34" t="inlineStr">
        <is>
          <t>5) Sparkling water &amp; soda</t>
        </is>
      </c>
      <c r="D2492" s="49">
        <f>IF('M5 Sparkling Water &amp; Soda'!F658="","",'M5 Sparkling Water &amp; Soda'!F658)</f>
        <v/>
      </c>
      <c r="E2492" s="52">
        <f>IF('M5 Sparkling Water &amp; Soda'!J658="","",'M5 Sparkling Water &amp; Soda'!J658)</f>
        <v/>
      </c>
      <c r="F2492" s="50">
        <f>IF('M5 Sparkling Water &amp; Soda'!K658="","",'M5 Sparkling Water &amp; Soda'!K658)</f>
        <v/>
      </c>
      <c r="G2492" s="49">
        <f>IF('M5 Sparkling Water &amp; Soda'!AM658="","",'M5 Sparkling Water &amp; Soda'!AM658)</f>
        <v/>
      </c>
      <c r="H2492" s="50">
        <f>IF('M5 Sparkling Water &amp; Soda'!N658="","",'M5 Sparkling Water &amp; Soda'!N658)</f>
        <v/>
      </c>
      <c r="I2492" s="34">
        <f>IF('M5 Sparkling Water &amp; Soda'!AJ658="","",'M5 Sparkling Water &amp; Soda'!AJ658)</f>
        <v/>
      </c>
      <c r="J2492" s="34" t="inlineStr">
        <is>
          <t>Capture live promo to assess.</t>
        </is>
      </c>
    </row>
    <row r="2493" ht="28" customHeight="1">
      <c r="A2493" s="34" t="inlineStr">
        <is>
          <t>Mountain Dew</t>
        </is>
      </c>
      <c r="B2493" s="34" t="inlineStr">
        <is>
          <t>Mountain Dew Citrus | Original | 12 pack 355mL</t>
        </is>
      </c>
      <c r="C2493" s="34" t="inlineStr">
        <is>
          <t>5) Sparkling water &amp; soda</t>
        </is>
      </c>
      <c r="D2493" s="49">
        <f>IF('M5 Sparkling Water &amp; Soda'!F659="","",'M5 Sparkling Water &amp; Soda'!F659)</f>
        <v/>
      </c>
      <c r="E2493" s="52">
        <f>IF('M5 Sparkling Water &amp; Soda'!J659="","",'M5 Sparkling Water &amp; Soda'!J659)</f>
        <v/>
      </c>
      <c r="F2493" s="50">
        <f>IF('M5 Sparkling Water &amp; Soda'!K659="","",'M5 Sparkling Water &amp; Soda'!K659)</f>
        <v/>
      </c>
      <c r="G2493" s="49">
        <f>IF('M5 Sparkling Water &amp; Soda'!AM659="","",'M5 Sparkling Water &amp; Soda'!AM659)</f>
        <v/>
      </c>
      <c r="H2493" s="50">
        <f>IF('M5 Sparkling Water &amp; Soda'!N659="","",'M5 Sparkling Water &amp; Soda'!N659)</f>
        <v/>
      </c>
      <c r="I2493" s="34">
        <f>IF('M5 Sparkling Water &amp; Soda'!AJ659="","",'M5 Sparkling Water &amp; Soda'!AJ659)</f>
        <v/>
      </c>
      <c r="J2493" s="34" t="inlineStr">
        <is>
          <t>Capture live promo to assess.</t>
        </is>
      </c>
    </row>
    <row r="2494" ht="28" customHeight="1">
      <c r="A2494" s="34" t="inlineStr">
        <is>
          <t>Mountain Dew</t>
        </is>
      </c>
      <c r="B2494" s="34" t="inlineStr">
        <is>
          <t>Mountain Dew Citrus | Original | 15 pack 355mL</t>
        </is>
      </c>
      <c r="C2494" s="34" t="inlineStr">
        <is>
          <t>5) Sparkling water &amp; soda</t>
        </is>
      </c>
      <c r="D2494" s="49">
        <f>IF('M5 Sparkling Water &amp; Soda'!F660="","",'M5 Sparkling Water &amp; Soda'!F660)</f>
        <v/>
      </c>
      <c r="E2494" s="52">
        <f>IF('M5 Sparkling Water &amp; Soda'!J660="","",'M5 Sparkling Water &amp; Soda'!J660)</f>
        <v/>
      </c>
      <c r="F2494" s="50">
        <f>IF('M5 Sparkling Water &amp; Soda'!K660="","",'M5 Sparkling Water &amp; Soda'!K660)</f>
        <v/>
      </c>
      <c r="G2494" s="49">
        <f>IF('M5 Sparkling Water &amp; Soda'!AM660="","",'M5 Sparkling Water &amp; Soda'!AM660)</f>
        <v/>
      </c>
      <c r="H2494" s="50">
        <f>IF('M5 Sparkling Water &amp; Soda'!N660="","",'M5 Sparkling Water &amp; Soda'!N660)</f>
        <v/>
      </c>
      <c r="I2494" s="34">
        <f>IF('M5 Sparkling Water &amp; Soda'!AJ660="","",'M5 Sparkling Water &amp; Soda'!AJ660)</f>
        <v/>
      </c>
      <c r="J2494" s="34" t="inlineStr">
        <is>
          <t>Capture live promo to assess.</t>
        </is>
      </c>
    </row>
    <row r="2495" ht="28" customHeight="1">
      <c r="A2495" s="34" t="inlineStr">
        <is>
          <t>Mountain Dew</t>
        </is>
      </c>
      <c r="B2495" s="34" t="inlineStr">
        <is>
          <t>Mountain Dew Citrus | Original | 18 pack 355mL</t>
        </is>
      </c>
      <c r="C2495" s="34" t="inlineStr">
        <is>
          <t>5) Sparkling water &amp; soda</t>
        </is>
      </c>
      <c r="D2495" s="49">
        <f>IF('M5 Sparkling Water &amp; Soda'!F661="","",'M5 Sparkling Water &amp; Soda'!F661)</f>
        <v/>
      </c>
      <c r="E2495" s="52">
        <f>IF('M5 Sparkling Water &amp; Soda'!J661="","",'M5 Sparkling Water &amp; Soda'!J661)</f>
        <v/>
      </c>
      <c r="F2495" s="50">
        <f>IF('M5 Sparkling Water &amp; Soda'!K661="","",'M5 Sparkling Water &amp; Soda'!K661)</f>
        <v/>
      </c>
      <c r="G2495" s="49">
        <f>IF('M5 Sparkling Water &amp; Soda'!AM661="","",'M5 Sparkling Water &amp; Soda'!AM661)</f>
        <v/>
      </c>
      <c r="H2495" s="50">
        <f>IF('M5 Sparkling Water &amp; Soda'!N661="","",'M5 Sparkling Water &amp; Soda'!N661)</f>
        <v/>
      </c>
      <c r="I2495" s="34">
        <f>IF('M5 Sparkling Water &amp; Soda'!AJ661="","",'M5 Sparkling Water &amp; Soda'!AJ661)</f>
        <v/>
      </c>
      <c r="J2495" s="34" t="inlineStr">
        <is>
          <t>Capture live promo to assess.</t>
        </is>
      </c>
    </row>
    <row r="2496" ht="28" customHeight="1">
      <c r="A2496" s="34" t="inlineStr">
        <is>
          <t>Mountain Dew</t>
        </is>
      </c>
      <c r="B2496" s="34" t="inlineStr">
        <is>
          <t>Mountain Dew Citrus | Original | 24 pack 355mL</t>
        </is>
      </c>
      <c r="C2496" s="34" t="inlineStr">
        <is>
          <t>5) Sparkling water &amp; soda</t>
        </is>
      </c>
      <c r="D2496" s="49">
        <f>IF('M5 Sparkling Water &amp; Soda'!F662="","",'M5 Sparkling Water &amp; Soda'!F662)</f>
        <v/>
      </c>
      <c r="E2496" s="52">
        <f>IF('M5 Sparkling Water &amp; Soda'!J662="","",'M5 Sparkling Water &amp; Soda'!J662)</f>
        <v/>
      </c>
      <c r="F2496" s="50">
        <f>IF('M5 Sparkling Water &amp; Soda'!K662="","",'M5 Sparkling Water &amp; Soda'!K662)</f>
        <v/>
      </c>
      <c r="G2496" s="49">
        <f>IF('M5 Sparkling Water &amp; Soda'!AM662="","",'M5 Sparkling Water &amp; Soda'!AM662)</f>
        <v/>
      </c>
      <c r="H2496" s="50">
        <f>IF('M5 Sparkling Water &amp; Soda'!N662="","",'M5 Sparkling Water &amp; Soda'!N662)</f>
        <v/>
      </c>
      <c r="I2496" s="34">
        <f>IF('M5 Sparkling Water &amp; Soda'!AJ662="","",'M5 Sparkling Water &amp; Soda'!AJ662)</f>
        <v/>
      </c>
      <c r="J2496" s="34" t="inlineStr">
        <is>
          <t>Capture live promo to assess.</t>
        </is>
      </c>
    </row>
    <row r="2497" ht="28" customHeight="1">
      <c r="A2497" s="34" t="inlineStr">
        <is>
          <t>Mountain Dew</t>
        </is>
      </c>
      <c r="B2497" s="34" t="inlineStr">
        <is>
          <t>Mountain Dew Citrus | Code Red | single 355mL</t>
        </is>
      </c>
      <c r="C2497" s="34" t="inlineStr">
        <is>
          <t>5) Sparkling water &amp; soda</t>
        </is>
      </c>
      <c r="D2497" s="49">
        <f>IF('M5 Sparkling Water &amp; Soda'!F663="","",'M5 Sparkling Water &amp; Soda'!F663)</f>
        <v/>
      </c>
      <c r="E2497" s="52">
        <f>IF('M5 Sparkling Water &amp; Soda'!J663="","",'M5 Sparkling Water &amp; Soda'!J663)</f>
        <v/>
      </c>
      <c r="F2497" s="50">
        <f>IF('M5 Sparkling Water &amp; Soda'!K663="","",'M5 Sparkling Water &amp; Soda'!K663)</f>
        <v/>
      </c>
      <c r="G2497" s="49">
        <f>IF('M5 Sparkling Water &amp; Soda'!AM663="","",'M5 Sparkling Water &amp; Soda'!AM663)</f>
        <v/>
      </c>
      <c r="H2497" s="50">
        <f>IF('M5 Sparkling Water &amp; Soda'!N663="","",'M5 Sparkling Water &amp; Soda'!N663)</f>
        <v/>
      </c>
      <c r="I2497" s="34">
        <f>IF('M5 Sparkling Water &amp; Soda'!AJ663="","",'M5 Sparkling Water &amp; Soda'!AJ663)</f>
        <v/>
      </c>
      <c r="J2497" s="34" t="inlineStr">
        <is>
          <t>Capture live promo to assess.</t>
        </is>
      </c>
    </row>
    <row r="2498" ht="28" customHeight="1">
      <c r="A2498" s="34" t="inlineStr">
        <is>
          <t>Mountain Dew</t>
        </is>
      </c>
      <c r="B2498" s="34" t="inlineStr">
        <is>
          <t>Mountain Dew Citrus | Code Red | 8 pack 355mL</t>
        </is>
      </c>
      <c r="C2498" s="34" t="inlineStr">
        <is>
          <t>5) Sparkling water &amp; soda</t>
        </is>
      </c>
      <c r="D2498" s="49">
        <f>IF('M5 Sparkling Water &amp; Soda'!F664="","",'M5 Sparkling Water &amp; Soda'!F664)</f>
        <v/>
      </c>
      <c r="E2498" s="52">
        <f>IF('M5 Sparkling Water &amp; Soda'!J664="","",'M5 Sparkling Water &amp; Soda'!J664)</f>
        <v/>
      </c>
      <c r="F2498" s="50">
        <f>IF('M5 Sparkling Water &amp; Soda'!K664="","",'M5 Sparkling Water &amp; Soda'!K664)</f>
        <v/>
      </c>
      <c r="G2498" s="49">
        <f>IF('M5 Sparkling Water &amp; Soda'!AM664="","",'M5 Sparkling Water &amp; Soda'!AM664)</f>
        <v/>
      </c>
      <c r="H2498" s="50">
        <f>IF('M5 Sparkling Water &amp; Soda'!N664="","",'M5 Sparkling Water &amp; Soda'!N664)</f>
        <v/>
      </c>
      <c r="I2498" s="34">
        <f>IF('M5 Sparkling Water &amp; Soda'!AJ664="","",'M5 Sparkling Water &amp; Soda'!AJ664)</f>
        <v/>
      </c>
      <c r="J2498" s="34" t="inlineStr">
        <is>
          <t>Capture live promo to assess.</t>
        </is>
      </c>
    </row>
    <row r="2499" ht="28" customHeight="1">
      <c r="A2499" s="34" t="inlineStr">
        <is>
          <t>Mountain Dew</t>
        </is>
      </c>
      <c r="B2499" s="34" t="inlineStr">
        <is>
          <t>Mountain Dew Citrus | Code Red | 12 pack 355mL</t>
        </is>
      </c>
      <c r="C2499" s="34" t="inlineStr">
        <is>
          <t>5) Sparkling water &amp; soda</t>
        </is>
      </c>
      <c r="D2499" s="49">
        <f>IF('M5 Sparkling Water &amp; Soda'!F665="","",'M5 Sparkling Water &amp; Soda'!F665)</f>
        <v/>
      </c>
      <c r="E2499" s="52">
        <f>IF('M5 Sparkling Water &amp; Soda'!J665="","",'M5 Sparkling Water &amp; Soda'!J665)</f>
        <v/>
      </c>
      <c r="F2499" s="50">
        <f>IF('M5 Sparkling Water &amp; Soda'!K665="","",'M5 Sparkling Water &amp; Soda'!K665)</f>
        <v/>
      </c>
      <c r="G2499" s="49">
        <f>IF('M5 Sparkling Water &amp; Soda'!AM665="","",'M5 Sparkling Water &amp; Soda'!AM665)</f>
        <v/>
      </c>
      <c r="H2499" s="50">
        <f>IF('M5 Sparkling Water &amp; Soda'!N665="","",'M5 Sparkling Water &amp; Soda'!N665)</f>
        <v/>
      </c>
      <c r="I2499" s="34">
        <f>IF('M5 Sparkling Water &amp; Soda'!AJ665="","",'M5 Sparkling Water &amp; Soda'!AJ665)</f>
        <v/>
      </c>
      <c r="J2499" s="34" t="inlineStr">
        <is>
          <t>Capture live promo to assess.</t>
        </is>
      </c>
    </row>
    <row r="2500" ht="28" customHeight="1">
      <c r="A2500" s="34" t="inlineStr">
        <is>
          <t>Mountain Dew</t>
        </is>
      </c>
      <c r="B2500" s="34" t="inlineStr">
        <is>
          <t>Mountain Dew Citrus | Code Red | 15 pack 355mL</t>
        </is>
      </c>
      <c r="C2500" s="34" t="inlineStr">
        <is>
          <t>5) Sparkling water &amp; soda</t>
        </is>
      </c>
      <c r="D2500" s="49">
        <f>IF('M5 Sparkling Water &amp; Soda'!F666="","",'M5 Sparkling Water &amp; Soda'!F666)</f>
        <v/>
      </c>
      <c r="E2500" s="52">
        <f>IF('M5 Sparkling Water &amp; Soda'!J666="","",'M5 Sparkling Water &amp; Soda'!J666)</f>
        <v/>
      </c>
      <c r="F2500" s="50">
        <f>IF('M5 Sparkling Water &amp; Soda'!K666="","",'M5 Sparkling Water &amp; Soda'!K666)</f>
        <v/>
      </c>
      <c r="G2500" s="49">
        <f>IF('M5 Sparkling Water &amp; Soda'!AM666="","",'M5 Sparkling Water &amp; Soda'!AM666)</f>
        <v/>
      </c>
      <c r="H2500" s="50">
        <f>IF('M5 Sparkling Water &amp; Soda'!N666="","",'M5 Sparkling Water &amp; Soda'!N666)</f>
        <v/>
      </c>
      <c r="I2500" s="34">
        <f>IF('M5 Sparkling Water &amp; Soda'!AJ666="","",'M5 Sparkling Water &amp; Soda'!AJ666)</f>
        <v/>
      </c>
      <c r="J2500" s="34" t="inlineStr">
        <is>
          <t>Capture live promo to assess.</t>
        </is>
      </c>
    </row>
    <row r="2501" ht="28" customHeight="1">
      <c r="A2501" s="34" t="inlineStr">
        <is>
          <t>Mountain Dew</t>
        </is>
      </c>
      <c r="B2501" s="34" t="inlineStr">
        <is>
          <t>Mountain Dew Citrus | Code Red | 18 pack 355mL</t>
        </is>
      </c>
      <c r="C2501" s="34" t="inlineStr">
        <is>
          <t>5) Sparkling water &amp; soda</t>
        </is>
      </c>
      <c r="D2501" s="49">
        <f>IF('M5 Sparkling Water &amp; Soda'!F667="","",'M5 Sparkling Water &amp; Soda'!F667)</f>
        <v/>
      </c>
      <c r="E2501" s="52">
        <f>IF('M5 Sparkling Water &amp; Soda'!J667="","",'M5 Sparkling Water &amp; Soda'!J667)</f>
        <v/>
      </c>
      <c r="F2501" s="50">
        <f>IF('M5 Sparkling Water &amp; Soda'!K667="","",'M5 Sparkling Water &amp; Soda'!K667)</f>
        <v/>
      </c>
      <c r="G2501" s="49">
        <f>IF('M5 Sparkling Water &amp; Soda'!AM667="","",'M5 Sparkling Water &amp; Soda'!AM667)</f>
        <v/>
      </c>
      <c r="H2501" s="50">
        <f>IF('M5 Sparkling Water &amp; Soda'!N667="","",'M5 Sparkling Water &amp; Soda'!N667)</f>
        <v/>
      </c>
      <c r="I2501" s="34">
        <f>IF('M5 Sparkling Water &amp; Soda'!AJ667="","",'M5 Sparkling Water &amp; Soda'!AJ667)</f>
        <v/>
      </c>
      <c r="J2501" s="34" t="inlineStr">
        <is>
          <t>Capture live promo to assess.</t>
        </is>
      </c>
    </row>
    <row r="2502" ht="28" customHeight="1">
      <c r="A2502" s="34" t="inlineStr">
        <is>
          <t>Mountain Dew</t>
        </is>
      </c>
      <c r="B2502" s="34" t="inlineStr">
        <is>
          <t>Mountain Dew Citrus | Code Red | 24 pack 355mL</t>
        </is>
      </c>
      <c r="C2502" s="34" t="inlineStr">
        <is>
          <t>5) Sparkling water &amp; soda</t>
        </is>
      </c>
      <c r="D2502" s="49">
        <f>IF('M5 Sparkling Water &amp; Soda'!F668="","",'M5 Sparkling Water &amp; Soda'!F668)</f>
        <v/>
      </c>
      <c r="E2502" s="52">
        <f>IF('M5 Sparkling Water &amp; Soda'!J668="","",'M5 Sparkling Water &amp; Soda'!J668)</f>
        <v/>
      </c>
      <c r="F2502" s="50">
        <f>IF('M5 Sparkling Water &amp; Soda'!K668="","",'M5 Sparkling Water &amp; Soda'!K668)</f>
        <v/>
      </c>
      <c r="G2502" s="49">
        <f>IF('M5 Sparkling Water &amp; Soda'!AM668="","",'M5 Sparkling Water &amp; Soda'!AM668)</f>
        <v/>
      </c>
      <c r="H2502" s="50">
        <f>IF('M5 Sparkling Water &amp; Soda'!N668="","",'M5 Sparkling Water &amp; Soda'!N668)</f>
        <v/>
      </c>
      <c r="I2502" s="34">
        <f>IF('M5 Sparkling Water &amp; Soda'!AJ668="","",'M5 Sparkling Water &amp; Soda'!AJ668)</f>
        <v/>
      </c>
      <c r="J2502" s="34" t="inlineStr">
        <is>
          <t>Capture live promo to assess.</t>
        </is>
      </c>
    </row>
    <row r="2503" ht="28" customHeight="1">
      <c r="A2503" s="34" t="inlineStr">
        <is>
          <t>Mountain Dew</t>
        </is>
      </c>
      <c r="B2503" s="34" t="inlineStr">
        <is>
          <t>Mountain Dew Citrus | Voltage | single 355mL</t>
        </is>
      </c>
      <c r="C2503" s="34" t="inlineStr">
        <is>
          <t>5) Sparkling water &amp; soda</t>
        </is>
      </c>
      <c r="D2503" s="49">
        <f>IF('M5 Sparkling Water &amp; Soda'!F669="","",'M5 Sparkling Water &amp; Soda'!F669)</f>
        <v/>
      </c>
      <c r="E2503" s="52">
        <f>IF('M5 Sparkling Water &amp; Soda'!J669="","",'M5 Sparkling Water &amp; Soda'!J669)</f>
        <v/>
      </c>
      <c r="F2503" s="50">
        <f>IF('M5 Sparkling Water &amp; Soda'!K669="","",'M5 Sparkling Water &amp; Soda'!K669)</f>
        <v/>
      </c>
      <c r="G2503" s="49">
        <f>IF('M5 Sparkling Water &amp; Soda'!AM669="","",'M5 Sparkling Water &amp; Soda'!AM669)</f>
        <v/>
      </c>
      <c r="H2503" s="50">
        <f>IF('M5 Sparkling Water &amp; Soda'!N669="","",'M5 Sparkling Water &amp; Soda'!N669)</f>
        <v/>
      </c>
      <c r="I2503" s="34">
        <f>IF('M5 Sparkling Water &amp; Soda'!AJ669="","",'M5 Sparkling Water &amp; Soda'!AJ669)</f>
        <v/>
      </c>
      <c r="J2503" s="34" t="inlineStr">
        <is>
          <t>Capture live promo to assess.</t>
        </is>
      </c>
    </row>
    <row r="2504" ht="28" customHeight="1">
      <c r="A2504" s="34" t="inlineStr">
        <is>
          <t>Mountain Dew</t>
        </is>
      </c>
      <c r="B2504" s="34" t="inlineStr">
        <is>
          <t>Mountain Dew Citrus | Voltage | 8 pack 355mL</t>
        </is>
      </c>
      <c r="C2504" s="34" t="inlineStr">
        <is>
          <t>5) Sparkling water &amp; soda</t>
        </is>
      </c>
      <c r="D2504" s="49">
        <f>IF('M5 Sparkling Water &amp; Soda'!F670="","",'M5 Sparkling Water &amp; Soda'!F670)</f>
        <v/>
      </c>
      <c r="E2504" s="52">
        <f>IF('M5 Sparkling Water &amp; Soda'!J670="","",'M5 Sparkling Water &amp; Soda'!J670)</f>
        <v/>
      </c>
      <c r="F2504" s="50">
        <f>IF('M5 Sparkling Water &amp; Soda'!K670="","",'M5 Sparkling Water &amp; Soda'!K670)</f>
        <v/>
      </c>
      <c r="G2504" s="49">
        <f>IF('M5 Sparkling Water &amp; Soda'!AM670="","",'M5 Sparkling Water &amp; Soda'!AM670)</f>
        <v/>
      </c>
      <c r="H2504" s="50">
        <f>IF('M5 Sparkling Water &amp; Soda'!N670="","",'M5 Sparkling Water &amp; Soda'!N670)</f>
        <v/>
      </c>
      <c r="I2504" s="34">
        <f>IF('M5 Sparkling Water &amp; Soda'!AJ670="","",'M5 Sparkling Water &amp; Soda'!AJ670)</f>
        <v/>
      </c>
      <c r="J2504" s="34" t="inlineStr">
        <is>
          <t>Capture live promo to assess.</t>
        </is>
      </c>
    </row>
    <row r="2505" ht="28" customHeight="1">
      <c r="A2505" s="34" t="inlineStr">
        <is>
          <t>Mountain Dew</t>
        </is>
      </c>
      <c r="B2505" s="34" t="inlineStr">
        <is>
          <t>Mountain Dew Citrus | Voltage | 12 pack 355mL</t>
        </is>
      </c>
      <c r="C2505" s="34" t="inlineStr">
        <is>
          <t>5) Sparkling water &amp; soda</t>
        </is>
      </c>
      <c r="D2505" s="49">
        <f>IF('M5 Sparkling Water &amp; Soda'!F671="","",'M5 Sparkling Water &amp; Soda'!F671)</f>
        <v/>
      </c>
      <c r="E2505" s="52">
        <f>IF('M5 Sparkling Water &amp; Soda'!J671="","",'M5 Sparkling Water &amp; Soda'!J671)</f>
        <v/>
      </c>
      <c r="F2505" s="50">
        <f>IF('M5 Sparkling Water &amp; Soda'!K671="","",'M5 Sparkling Water &amp; Soda'!K671)</f>
        <v/>
      </c>
      <c r="G2505" s="49">
        <f>IF('M5 Sparkling Water &amp; Soda'!AM671="","",'M5 Sparkling Water &amp; Soda'!AM671)</f>
        <v/>
      </c>
      <c r="H2505" s="50">
        <f>IF('M5 Sparkling Water &amp; Soda'!N671="","",'M5 Sparkling Water &amp; Soda'!N671)</f>
        <v/>
      </c>
      <c r="I2505" s="34">
        <f>IF('M5 Sparkling Water &amp; Soda'!AJ671="","",'M5 Sparkling Water &amp; Soda'!AJ671)</f>
        <v/>
      </c>
      <c r="J2505" s="34" t="inlineStr">
        <is>
          <t>Capture live promo to assess.</t>
        </is>
      </c>
    </row>
    <row r="2506" ht="28" customHeight="1">
      <c r="A2506" s="34" t="inlineStr">
        <is>
          <t>Mountain Dew</t>
        </is>
      </c>
      <c r="B2506" s="34" t="inlineStr">
        <is>
          <t>Mountain Dew Citrus | Voltage | 15 pack 355mL</t>
        </is>
      </c>
      <c r="C2506" s="34" t="inlineStr">
        <is>
          <t>5) Sparkling water &amp; soda</t>
        </is>
      </c>
      <c r="D2506" s="49">
        <f>IF('M5 Sparkling Water &amp; Soda'!F672="","",'M5 Sparkling Water &amp; Soda'!F672)</f>
        <v/>
      </c>
      <c r="E2506" s="52">
        <f>IF('M5 Sparkling Water &amp; Soda'!J672="","",'M5 Sparkling Water &amp; Soda'!J672)</f>
        <v/>
      </c>
      <c r="F2506" s="50">
        <f>IF('M5 Sparkling Water &amp; Soda'!K672="","",'M5 Sparkling Water &amp; Soda'!K672)</f>
        <v/>
      </c>
      <c r="G2506" s="49">
        <f>IF('M5 Sparkling Water &amp; Soda'!AM672="","",'M5 Sparkling Water &amp; Soda'!AM672)</f>
        <v/>
      </c>
      <c r="H2506" s="50">
        <f>IF('M5 Sparkling Water &amp; Soda'!N672="","",'M5 Sparkling Water &amp; Soda'!N672)</f>
        <v/>
      </c>
      <c r="I2506" s="34">
        <f>IF('M5 Sparkling Water &amp; Soda'!AJ672="","",'M5 Sparkling Water &amp; Soda'!AJ672)</f>
        <v/>
      </c>
      <c r="J2506" s="34" t="inlineStr">
        <is>
          <t>Capture live promo to assess.</t>
        </is>
      </c>
    </row>
    <row r="2507" ht="28" customHeight="1">
      <c r="A2507" s="34" t="inlineStr">
        <is>
          <t>Mountain Dew</t>
        </is>
      </c>
      <c r="B2507" s="34" t="inlineStr">
        <is>
          <t>Mountain Dew Citrus | Voltage | 18 pack 355mL</t>
        </is>
      </c>
      <c r="C2507" s="34" t="inlineStr">
        <is>
          <t>5) Sparkling water &amp; soda</t>
        </is>
      </c>
      <c r="D2507" s="49">
        <f>IF('M5 Sparkling Water &amp; Soda'!F673="","",'M5 Sparkling Water &amp; Soda'!F673)</f>
        <v/>
      </c>
      <c r="E2507" s="52">
        <f>IF('M5 Sparkling Water &amp; Soda'!J673="","",'M5 Sparkling Water &amp; Soda'!J673)</f>
        <v/>
      </c>
      <c r="F2507" s="50">
        <f>IF('M5 Sparkling Water &amp; Soda'!K673="","",'M5 Sparkling Water &amp; Soda'!K673)</f>
        <v/>
      </c>
      <c r="G2507" s="49">
        <f>IF('M5 Sparkling Water &amp; Soda'!AM673="","",'M5 Sparkling Water &amp; Soda'!AM673)</f>
        <v/>
      </c>
      <c r="H2507" s="50">
        <f>IF('M5 Sparkling Water &amp; Soda'!N673="","",'M5 Sparkling Water &amp; Soda'!N673)</f>
        <v/>
      </c>
      <c r="I2507" s="34">
        <f>IF('M5 Sparkling Water &amp; Soda'!AJ673="","",'M5 Sparkling Water &amp; Soda'!AJ673)</f>
        <v/>
      </c>
      <c r="J2507" s="34" t="inlineStr">
        <is>
          <t>Capture live promo to assess.</t>
        </is>
      </c>
    </row>
    <row r="2508" ht="28" customHeight="1">
      <c r="A2508" s="34" t="inlineStr">
        <is>
          <t>Mountain Dew</t>
        </is>
      </c>
      <c r="B2508" s="34" t="inlineStr">
        <is>
          <t>Mountain Dew Citrus | Voltage | 24 pack 355mL</t>
        </is>
      </c>
      <c r="C2508" s="34" t="inlineStr">
        <is>
          <t>5) Sparkling water &amp; soda</t>
        </is>
      </c>
      <c r="D2508" s="49">
        <f>IF('M5 Sparkling Water &amp; Soda'!F674="","",'M5 Sparkling Water &amp; Soda'!F674)</f>
        <v/>
      </c>
      <c r="E2508" s="52">
        <f>IF('M5 Sparkling Water &amp; Soda'!J674="","",'M5 Sparkling Water &amp; Soda'!J674)</f>
        <v/>
      </c>
      <c r="F2508" s="50">
        <f>IF('M5 Sparkling Water &amp; Soda'!K674="","",'M5 Sparkling Water &amp; Soda'!K674)</f>
        <v/>
      </c>
      <c r="G2508" s="49">
        <f>IF('M5 Sparkling Water &amp; Soda'!AM674="","",'M5 Sparkling Water &amp; Soda'!AM674)</f>
        <v/>
      </c>
      <c r="H2508" s="50">
        <f>IF('M5 Sparkling Water &amp; Soda'!N674="","",'M5 Sparkling Water &amp; Soda'!N674)</f>
        <v/>
      </c>
      <c r="I2508" s="34">
        <f>IF('M5 Sparkling Water &amp; Soda'!AJ674="","",'M5 Sparkling Water &amp; Soda'!AJ674)</f>
        <v/>
      </c>
      <c r="J2508" s="34" t="inlineStr">
        <is>
          <t>Capture live promo to assess.</t>
        </is>
      </c>
    </row>
    <row r="2509" ht="28" customHeight="1">
      <c r="A2509" s="34" t="inlineStr">
        <is>
          <t>Mountain Dew</t>
        </is>
      </c>
      <c r="B2509" s="34" t="inlineStr">
        <is>
          <t>Mountain Dew Citrus | Baja Blast | single 355mL</t>
        </is>
      </c>
      <c r="C2509" s="34" t="inlineStr">
        <is>
          <t>5) Sparkling water &amp; soda</t>
        </is>
      </c>
      <c r="D2509" s="49">
        <f>IF('M5 Sparkling Water &amp; Soda'!F675="","",'M5 Sparkling Water &amp; Soda'!F675)</f>
        <v/>
      </c>
      <c r="E2509" s="52">
        <f>IF('M5 Sparkling Water &amp; Soda'!J675="","",'M5 Sparkling Water &amp; Soda'!J675)</f>
        <v/>
      </c>
      <c r="F2509" s="50">
        <f>IF('M5 Sparkling Water &amp; Soda'!K675="","",'M5 Sparkling Water &amp; Soda'!K675)</f>
        <v/>
      </c>
      <c r="G2509" s="49">
        <f>IF('M5 Sparkling Water &amp; Soda'!AM675="","",'M5 Sparkling Water &amp; Soda'!AM675)</f>
        <v/>
      </c>
      <c r="H2509" s="50">
        <f>IF('M5 Sparkling Water &amp; Soda'!N675="","",'M5 Sparkling Water &amp; Soda'!N675)</f>
        <v/>
      </c>
      <c r="I2509" s="34">
        <f>IF('M5 Sparkling Water &amp; Soda'!AJ675="","",'M5 Sparkling Water &amp; Soda'!AJ675)</f>
        <v/>
      </c>
      <c r="J2509" s="34" t="inlineStr">
        <is>
          <t>Capture live promo to assess.</t>
        </is>
      </c>
    </row>
    <row r="2510" ht="28" customHeight="1">
      <c r="A2510" s="34" t="inlineStr">
        <is>
          <t>Mountain Dew</t>
        </is>
      </c>
      <c r="B2510" s="34" t="inlineStr">
        <is>
          <t>Mountain Dew Citrus | Baja Blast | 8 pack 355mL</t>
        </is>
      </c>
      <c r="C2510" s="34" t="inlineStr">
        <is>
          <t>5) Sparkling water &amp; soda</t>
        </is>
      </c>
      <c r="D2510" s="49">
        <f>IF('M5 Sparkling Water &amp; Soda'!F676="","",'M5 Sparkling Water &amp; Soda'!F676)</f>
        <v/>
      </c>
      <c r="E2510" s="52">
        <f>IF('M5 Sparkling Water &amp; Soda'!J676="","",'M5 Sparkling Water &amp; Soda'!J676)</f>
        <v/>
      </c>
      <c r="F2510" s="50">
        <f>IF('M5 Sparkling Water &amp; Soda'!K676="","",'M5 Sparkling Water &amp; Soda'!K676)</f>
        <v/>
      </c>
      <c r="G2510" s="49">
        <f>IF('M5 Sparkling Water &amp; Soda'!AM676="","",'M5 Sparkling Water &amp; Soda'!AM676)</f>
        <v/>
      </c>
      <c r="H2510" s="50">
        <f>IF('M5 Sparkling Water &amp; Soda'!N676="","",'M5 Sparkling Water &amp; Soda'!N676)</f>
        <v/>
      </c>
      <c r="I2510" s="34">
        <f>IF('M5 Sparkling Water &amp; Soda'!AJ676="","",'M5 Sparkling Water &amp; Soda'!AJ676)</f>
        <v/>
      </c>
      <c r="J2510" s="34" t="inlineStr">
        <is>
          <t>Capture live promo to assess.</t>
        </is>
      </c>
    </row>
    <row r="2511" ht="28" customHeight="1">
      <c r="A2511" s="34" t="inlineStr">
        <is>
          <t>Mountain Dew</t>
        </is>
      </c>
      <c r="B2511" s="34" t="inlineStr">
        <is>
          <t>Mountain Dew Citrus | Baja Blast | 12 pack 355mL</t>
        </is>
      </c>
      <c r="C2511" s="34" t="inlineStr">
        <is>
          <t>5) Sparkling water &amp; soda</t>
        </is>
      </c>
      <c r="D2511" s="49">
        <f>IF('M5 Sparkling Water &amp; Soda'!F677="","",'M5 Sparkling Water &amp; Soda'!F677)</f>
        <v/>
      </c>
      <c r="E2511" s="52">
        <f>IF('M5 Sparkling Water &amp; Soda'!J677="","",'M5 Sparkling Water &amp; Soda'!J677)</f>
        <v/>
      </c>
      <c r="F2511" s="50">
        <f>IF('M5 Sparkling Water &amp; Soda'!K677="","",'M5 Sparkling Water &amp; Soda'!K677)</f>
        <v/>
      </c>
      <c r="G2511" s="49">
        <f>IF('M5 Sparkling Water &amp; Soda'!AM677="","",'M5 Sparkling Water &amp; Soda'!AM677)</f>
        <v/>
      </c>
      <c r="H2511" s="50">
        <f>IF('M5 Sparkling Water &amp; Soda'!N677="","",'M5 Sparkling Water &amp; Soda'!N677)</f>
        <v/>
      </c>
      <c r="I2511" s="34">
        <f>IF('M5 Sparkling Water &amp; Soda'!AJ677="","",'M5 Sparkling Water &amp; Soda'!AJ677)</f>
        <v/>
      </c>
      <c r="J2511" s="34" t="inlineStr">
        <is>
          <t>Capture live promo to assess.</t>
        </is>
      </c>
    </row>
    <row r="2512" ht="28" customHeight="1">
      <c r="A2512" s="34" t="inlineStr">
        <is>
          <t>Mountain Dew</t>
        </is>
      </c>
      <c r="B2512" s="34" t="inlineStr">
        <is>
          <t>Mountain Dew Citrus | Baja Blast | 15 pack 355mL</t>
        </is>
      </c>
      <c r="C2512" s="34" t="inlineStr">
        <is>
          <t>5) Sparkling water &amp; soda</t>
        </is>
      </c>
      <c r="D2512" s="49">
        <f>IF('M5 Sparkling Water &amp; Soda'!F678="","",'M5 Sparkling Water &amp; Soda'!F678)</f>
        <v/>
      </c>
      <c r="E2512" s="52">
        <f>IF('M5 Sparkling Water &amp; Soda'!J678="","",'M5 Sparkling Water &amp; Soda'!J678)</f>
        <v/>
      </c>
      <c r="F2512" s="50">
        <f>IF('M5 Sparkling Water &amp; Soda'!K678="","",'M5 Sparkling Water &amp; Soda'!K678)</f>
        <v/>
      </c>
      <c r="G2512" s="49">
        <f>IF('M5 Sparkling Water &amp; Soda'!AM678="","",'M5 Sparkling Water &amp; Soda'!AM678)</f>
        <v/>
      </c>
      <c r="H2512" s="50">
        <f>IF('M5 Sparkling Water &amp; Soda'!N678="","",'M5 Sparkling Water &amp; Soda'!N678)</f>
        <v/>
      </c>
      <c r="I2512" s="34">
        <f>IF('M5 Sparkling Water &amp; Soda'!AJ678="","",'M5 Sparkling Water &amp; Soda'!AJ678)</f>
        <v/>
      </c>
      <c r="J2512" s="34" t="inlineStr">
        <is>
          <t>Capture live promo to assess.</t>
        </is>
      </c>
    </row>
    <row r="2513" ht="28" customHeight="1">
      <c r="A2513" s="34" t="inlineStr">
        <is>
          <t>Mountain Dew</t>
        </is>
      </c>
      <c r="B2513" s="34" t="inlineStr">
        <is>
          <t>Mountain Dew Citrus | Baja Blast | 18 pack 355mL</t>
        </is>
      </c>
      <c r="C2513" s="34" t="inlineStr">
        <is>
          <t>5) Sparkling water &amp; soda</t>
        </is>
      </c>
      <c r="D2513" s="49">
        <f>IF('M5 Sparkling Water &amp; Soda'!F679="","",'M5 Sparkling Water &amp; Soda'!F679)</f>
        <v/>
      </c>
      <c r="E2513" s="52">
        <f>IF('M5 Sparkling Water &amp; Soda'!J679="","",'M5 Sparkling Water &amp; Soda'!J679)</f>
        <v/>
      </c>
      <c r="F2513" s="50">
        <f>IF('M5 Sparkling Water &amp; Soda'!K679="","",'M5 Sparkling Water &amp; Soda'!K679)</f>
        <v/>
      </c>
      <c r="G2513" s="49">
        <f>IF('M5 Sparkling Water &amp; Soda'!AM679="","",'M5 Sparkling Water &amp; Soda'!AM679)</f>
        <v/>
      </c>
      <c r="H2513" s="50">
        <f>IF('M5 Sparkling Water &amp; Soda'!N679="","",'M5 Sparkling Water &amp; Soda'!N679)</f>
        <v/>
      </c>
      <c r="I2513" s="34">
        <f>IF('M5 Sparkling Water &amp; Soda'!AJ679="","",'M5 Sparkling Water &amp; Soda'!AJ679)</f>
        <v/>
      </c>
      <c r="J2513" s="34" t="inlineStr">
        <is>
          <t>Capture live promo to assess.</t>
        </is>
      </c>
    </row>
    <row r="2514" ht="28" customHeight="1">
      <c r="A2514" s="34" t="inlineStr">
        <is>
          <t>Mountain Dew</t>
        </is>
      </c>
      <c r="B2514" s="34" t="inlineStr">
        <is>
          <t>Mountain Dew Citrus | Baja Blast | 24 pack 355mL</t>
        </is>
      </c>
      <c r="C2514" s="34" t="inlineStr">
        <is>
          <t>5) Sparkling water &amp; soda</t>
        </is>
      </c>
      <c r="D2514" s="49">
        <f>IF('M5 Sparkling Water &amp; Soda'!F680="","",'M5 Sparkling Water &amp; Soda'!F680)</f>
        <v/>
      </c>
      <c r="E2514" s="52">
        <f>IF('M5 Sparkling Water &amp; Soda'!J680="","",'M5 Sparkling Water &amp; Soda'!J680)</f>
        <v/>
      </c>
      <c r="F2514" s="50">
        <f>IF('M5 Sparkling Water &amp; Soda'!K680="","",'M5 Sparkling Water &amp; Soda'!K680)</f>
        <v/>
      </c>
      <c r="G2514" s="49">
        <f>IF('M5 Sparkling Water &amp; Soda'!AM680="","",'M5 Sparkling Water &amp; Soda'!AM680)</f>
        <v/>
      </c>
      <c r="H2514" s="50">
        <f>IF('M5 Sparkling Water &amp; Soda'!N680="","",'M5 Sparkling Water &amp; Soda'!N680)</f>
        <v/>
      </c>
      <c r="I2514" s="34">
        <f>IF('M5 Sparkling Water &amp; Soda'!AJ680="","",'M5 Sparkling Water &amp; Soda'!AJ680)</f>
        <v/>
      </c>
      <c r="J2514" s="34" t="inlineStr">
        <is>
          <t>Capture live promo to assess.</t>
        </is>
      </c>
    </row>
    <row r="2515" ht="28" customHeight="1">
      <c r="A2515" s="34" t="inlineStr">
        <is>
          <t>Mountain Dew</t>
        </is>
      </c>
      <c r="B2515" s="34" t="inlineStr">
        <is>
          <t>Mountain Dew Citrus | Major Melon | single 355mL</t>
        </is>
      </c>
      <c r="C2515" s="34" t="inlineStr">
        <is>
          <t>5) Sparkling water &amp; soda</t>
        </is>
      </c>
      <c r="D2515" s="49">
        <f>IF('M5 Sparkling Water &amp; Soda'!F681="","",'M5 Sparkling Water &amp; Soda'!F681)</f>
        <v/>
      </c>
      <c r="E2515" s="52">
        <f>IF('M5 Sparkling Water &amp; Soda'!J681="","",'M5 Sparkling Water &amp; Soda'!J681)</f>
        <v/>
      </c>
      <c r="F2515" s="50">
        <f>IF('M5 Sparkling Water &amp; Soda'!K681="","",'M5 Sparkling Water &amp; Soda'!K681)</f>
        <v/>
      </c>
      <c r="G2515" s="49">
        <f>IF('M5 Sparkling Water &amp; Soda'!AM681="","",'M5 Sparkling Water &amp; Soda'!AM681)</f>
        <v/>
      </c>
      <c r="H2515" s="50">
        <f>IF('M5 Sparkling Water &amp; Soda'!N681="","",'M5 Sparkling Water &amp; Soda'!N681)</f>
        <v/>
      </c>
      <c r="I2515" s="34">
        <f>IF('M5 Sparkling Water &amp; Soda'!AJ681="","",'M5 Sparkling Water &amp; Soda'!AJ681)</f>
        <v/>
      </c>
      <c r="J2515" s="34" t="inlineStr">
        <is>
          <t>Capture live promo to assess.</t>
        </is>
      </c>
    </row>
    <row r="2516" ht="28" customHeight="1">
      <c r="A2516" s="34" t="inlineStr">
        <is>
          <t>Mountain Dew</t>
        </is>
      </c>
      <c r="B2516" s="34" t="inlineStr">
        <is>
          <t>Mountain Dew Citrus | Major Melon | 8 pack 355mL</t>
        </is>
      </c>
      <c r="C2516" s="34" t="inlineStr">
        <is>
          <t>5) Sparkling water &amp; soda</t>
        </is>
      </c>
      <c r="D2516" s="49">
        <f>IF('M5 Sparkling Water &amp; Soda'!F682="","",'M5 Sparkling Water &amp; Soda'!F682)</f>
        <v/>
      </c>
      <c r="E2516" s="52">
        <f>IF('M5 Sparkling Water &amp; Soda'!J682="","",'M5 Sparkling Water &amp; Soda'!J682)</f>
        <v/>
      </c>
      <c r="F2516" s="50">
        <f>IF('M5 Sparkling Water &amp; Soda'!K682="","",'M5 Sparkling Water &amp; Soda'!K682)</f>
        <v/>
      </c>
      <c r="G2516" s="49">
        <f>IF('M5 Sparkling Water &amp; Soda'!AM682="","",'M5 Sparkling Water &amp; Soda'!AM682)</f>
        <v/>
      </c>
      <c r="H2516" s="50">
        <f>IF('M5 Sparkling Water &amp; Soda'!N682="","",'M5 Sparkling Water &amp; Soda'!N682)</f>
        <v/>
      </c>
      <c r="I2516" s="34">
        <f>IF('M5 Sparkling Water &amp; Soda'!AJ682="","",'M5 Sparkling Water &amp; Soda'!AJ682)</f>
        <v/>
      </c>
      <c r="J2516" s="34" t="inlineStr">
        <is>
          <t>Capture live promo to assess.</t>
        </is>
      </c>
    </row>
    <row r="2517" ht="28" customHeight="1">
      <c r="A2517" s="34" t="inlineStr">
        <is>
          <t>Mountain Dew</t>
        </is>
      </c>
      <c r="B2517" s="34" t="inlineStr">
        <is>
          <t>Mountain Dew Citrus | Major Melon | 12 pack 355mL</t>
        </is>
      </c>
      <c r="C2517" s="34" t="inlineStr">
        <is>
          <t>5) Sparkling water &amp; soda</t>
        </is>
      </c>
      <c r="D2517" s="49">
        <f>IF('M5 Sparkling Water &amp; Soda'!F683="","",'M5 Sparkling Water &amp; Soda'!F683)</f>
        <v/>
      </c>
      <c r="E2517" s="52">
        <f>IF('M5 Sparkling Water &amp; Soda'!J683="","",'M5 Sparkling Water &amp; Soda'!J683)</f>
        <v/>
      </c>
      <c r="F2517" s="50">
        <f>IF('M5 Sparkling Water &amp; Soda'!K683="","",'M5 Sparkling Water &amp; Soda'!K683)</f>
        <v/>
      </c>
      <c r="G2517" s="49">
        <f>IF('M5 Sparkling Water &amp; Soda'!AM683="","",'M5 Sparkling Water &amp; Soda'!AM683)</f>
        <v/>
      </c>
      <c r="H2517" s="50">
        <f>IF('M5 Sparkling Water &amp; Soda'!N683="","",'M5 Sparkling Water &amp; Soda'!N683)</f>
        <v/>
      </c>
      <c r="I2517" s="34">
        <f>IF('M5 Sparkling Water &amp; Soda'!AJ683="","",'M5 Sparkling Water &amp; Soda'!AJ683)</f>
        <v/>
      </c>
      <c r="J2517" s="34" t="inlineStr">
        <is>
          <t>Capture live promo to assess.</t>
        </is>
      </c>
    </row>
    <row r="2518" ht="28" customHeight="1">
      <c r="A2518" s="34" t="inlineStr">
        <is>
          <t>Mountain Dew</t>
        </is>
      </c>
      <c r="B2518" s="34" t="inlineStr">
        <is>
          <t>Mountain Dew Citrus | Major Melon | 15 pack 355mL</t>
        </is>
      </c>
      <c r="C2518" s="34" t="inlineStr">
        <is>
          <t>5) Sparkling water &amp; soda</t>
        </is>
      </c>
      <c r="D2518" s="49">
        <f>IF('M5 Sparkling Water &amp; Soda'!F684="","",'M5 Sparkling Water &amp; Soda'!F684)</f>
        <v/>
      </c>
      <c r="E2518" s="52">
        <f>IF('M5 Sparkling Water &amp; Soda'!J684="","",'M5 Sparkling Water &amp; Soda'!J684)</f>
        <v/>
      </c>
      <c r="F2518" s="50">
        <f>IF('M5 Sparkling Water &amp; Soda'!K684="","",'M5 Sparkling Water &amp; Soda'!K684)</f>
        <v/>
      </c>
      <c r="G2518" s="49">
        <f>IF('M5 Sparkling Water &amp; Soda'!AM684="","",'M5 Sparkling Water &amp; Soda'!AM684)</f>
        <v/>
      </c>
      <c r="H2518" s="50">
        <f>IF('M5 Sparkling Water &amp; Soda'!N684="","",'M5 Sparkling Water &amp; Soda'!N684)</f>
        <v/>
      </c>
      <c r="I2518" s="34">
        <f>IF('M5 Sparkling Water &amp; Soda'!AJ684="","",'M5 Sparkling Water &amp; Soda'!AJ684)</f>
        <v/>
      </c>
      <c r="J2518" s="34" t="inlineStr">
        <is>
          <t>Capture live promo to assess.</t>
        </is>
      </c>
    </row>
    <row r="2519" ht="28" customHeight="1">
      <c r="A2519" s="34" t="inlineStr">
        <is>
          <t>Mountain Dew</t>
        </is>
      </c>
      <c r="B2519" s="34" t="inlineStr">
        <is>
          <t>Mountain Dew Citrus | Major Melon | 18 pack 355mL</t>
        </is>
      </c>
      <c r="C2519" s="34" t="inlineStr">
        <is>
          <t>5) Sparkling water &amp; soda</t>
        </is>
      </c>
      <c r="D2519" s="49">
        <f>IF('M5 Sparkling Water &amp; Soda'!F685="","",'M5 Sparkling Water &amp; Soda'!F685)</f>
        <v/>
      </c>
      <c r="E2519" s="52">
        <f>IF('M5 Sparkling Water &amp; Soda'!J685="","",'M5 Sparkling Water &amp; Soda'!J685)</f>
        <v/>
      </c>
      <c r="F2519" s="50">
        <f>IF('M5 Sparkling Water &amp; Soda'!K685="","",'M5 Sparkling Water &amp; Soda'!K685)</f>
        <v/>
      </c>
      <c r="G2519" s="49">
        <f>IF('M5 Sparkling Water &amp; Soda'!AM685="","",'M5 Sparkling Water &amp; Soda'!AM685)</f>
        <v/>
      </c>
      <c r="H2519" s="50">
        <f>IF('M5 Sparkling Water &amp; Soda'!N685="","",'M5 Sparkling Water &amp; Soda'!N685)</f>
        <v/>
      </c>
      <c r="I2519" s="34">
        <f>IF('M5 Sparkling Water &amp; Soda'!AJ685="","",'M5 Sparkling Water &amp; Soda'!AJ685)</f>
        <v/>
      </c>
      <c r="J2519" s="34" t="inlineStr">
        <is>
          <t>Capture live promo to assess.</t>
        </is>
      </c>
    </row>
    <row r="2520" ht="28" customHeight="1">
      <c r="A2520" s="34" t="inlineStr">
        <is>
          <t>Mountain Dew</t>
        </is>
      </c>
      <c r="B2520" s="34" t="inlineStr">
        <is>
          <t>Mountain Dew Citrus | Major Melon | 24 pack 355mL</t>
        </is>
      </c>
      <c r="C2520" s="34" t="inlineStr">
        <is>
          <t>5) Sparkling water &amp; soda</t>
        </is>
      </c>
      <c r="D2520" s="49">
        <f>IF('M5 Sparkling Water &amp; Soda'!F686="","",'M5 Sparkling Water &amp; Soda'!F686)</f>
        <v/>
      </c>
      <c r="E2520" s="52">
        <f>IF('M5 Sparkling Water &amp; Soda'!J686="","",'M5 Sparkling Water &amp; Soda'!J686)</f>
        <v/>
      </c>
      <c r="F2520" s="50">
        <f>IF('M5 Sparkling Water &amp; Soda'!K686="","",'M5 Sparkling Water &amp; Soda'!K686)</f>
        <v/>
      </c>
      <c r="G2520" s="49">
        <f>IF('M5 Sparkling Water &amp; Soda'!AM686="","",'M5 Sparkling Water &amp; Soda'!AM686)</f>
        <v/>
      </c>
      <c r="H2520" s="50">
        <f>IF('M5 Sparkling Water &amp; Soda'!N686="","",'M5 Sparkling Water &amp; Soda'!N686)</f>
        <v/>
      </c>
      <c r="I2520" s="34">
        <f>IF('M5 Sparkling Water &amp; Soda'!AJ686="","",'M5 Sparkling Water &amp; Soda'!AJ686)</f>
        <v/>
      </c>
      <c r="J2520" s="34" t="inlineStr">
        <is>
          <t>Capture live promo to assess.</t>
        </is>
      </c>
    </row>
    <row r="2521" ht="28" customHeight="1">
      <c r="A2521" s="34" t="inlineStr">
        <is>
          <t>Dr Pepper</t>
        </is>
      </c>
      <c r="B2521" s="34" t="inlineStr">
        <is>
          <t>Dr Pepper | Original | single 355mL</t>
        </is>
      </c>
      <c r="C2521" s="34" t="inlineStr">
        <is>
          <t>5) Sparkling water &amp; soda</t>
        </is>
      </c>
      <c r="D2521" s="49">
        <f>IF('M5 Sparkling Water &amp; Soda'!F687="","",'M5 Sparkling Water &amp; Soda'!F687)</f>
        <v/>
      </c>
      <c r="E2521" s="52">
        <f>IF('M5 Sparkling Water &amp; Soda'!J687="","",'M5 Sparkling Water &amp; Soda'!J687)</f>
        <v/>
      </c>
      <c r="F2521" s="50">
        <f>IF('M5 Sparkling Water &amp; Soda'!K687="","",'M5 Sparkling Water &amp; Soda'!K687)</f>
        <v/>
      </c>
      <c r="G2521" s="49">
        <f>IF('M5 Sparkling Water &amp; Soda'!AM687="","",'M5 Sparkling Water &amp; Soda'!AM687)</f>
        <v/>
      </c>
      <c r="H2521" s="50">
        <f>IF('M5 Sparkling Water &amp; Soda'!N687="","",'M5 Sparkling Water &amp; Soda'!N687)</f>
        <v/>
      </c>
      <c r="I2521" s="34">
        <f>IF('M5 Sparkling Water &amp; Soda'!AJ687="","",'M5 Sparkling Water &amp; Soda'!AJ687)</f>
        <v/>
      </c>
      <c r="J2521" s="34" t="inlineStr">
        <is>
          <t>Capture live promo to assess.</t>
        </is>
      </c>
    </row>
    <row r="2522" ht="28" customHeight="1">
      <c r="A2522" s="34" t="inlineStr">
        <is>
          <t>Dr Pepper</t>
        </is>
      </c>
      <c r="B2522" s="34" t="inlineStr">
        <is>
          <t>Dr Pepper | Original | 8 pack 355mL</t>
        </is>
      </c>
      <c r="C2522" s="34" t="inlineStr">
        <is>
          <t>5) Sparkling water &amp; soda</t>
        </is>
      </c>
      <c r="D2522" s="49">
        <f>IF('M5 Sparkling Water &amp; Soda'!F688="","",'M5 Sparkling Water &amp; Soda'!F688)</f>
        <v/>
      </c>
      <c r="E2522" s="52">
        <f>IF('M5 Sparkling Water &amp; Soda'!J688="","",'M5 Sparkling Water &amp; Soda'!J688)</f>
        <v/>
      </c>
      <c r="F2522" s="50">
        <f>IF('M5 Sparkling Water &amp; Soda'!K688="","",'M5 Sparkling Water &amp; Soda'!K688)</f>
        <v/>
      </c>
      <c r="G2522" s="49">
        <f>IF('M5 Sparkling Water &amp; Soda'!AM688="","",'M5 Sparkling Water &amp; Soda'!AM688)</f>
        <v/>
      </c>
      <c r="H2522" s="50">
        <f>IF('M5 Sparkling Water &amp; Soda'!N688="","",'M5 Sparkling Water &amp; Soda'!N688)</f>
        <v/>
      </c>
      <c r="I2522" s="34">
        <f>IF('M5 Sparkling Water &amp; Soda'!AJ688="","",'M5 Sparkling Water &amp; Soda'!AJ688)</f>
        <v/>
      </c>
      <c r="J2522" s="34" t="inlineStr">
        <is>
          <t>Capture live promo to assess.</t>
        </is>
      </c>
    </row>
    <row r="2523" ht="28" customHeight="1">
      <c r="A2523" s="34" t="inlineStr">
        <is>
          <t>Dr Pepper</t>
        </is>
      </c>
      <c r="B2523" s="34" t="inlineStr">
        <is>
          <t>Dr Pepper | Original | 12 pack 355mL</t>
        </is>
      </c>
      <c r="C2523" s="34" t="inlineStr">
        <is>
          <t>5) Sparkling water &amp; soda</t>
        </is>
      </c>
      <c r="D2523" s="49">
        <f>IF('M5 Sparkling Water &amp; Soda'!F689="","",'M5 Sparkling Water &amp; Soda'!F689)</f>
        <v/>
      </c>
      <c r="E2523" s="52">
        <f>IF('M5 Sparkling Water &amp; Soda'!J689="","",'M5 Sparkling Water &amp; Soda'!J689)</f>
        <v/>
      </c>
      <c r="F2523" s="50">
        <f>IF('M5 Sparkling Water &amp; Soda'!K689="","",'M5 Sparkling Water &amp; Soda'!K689)</f>
        <v/>
      </c>
      <c r="G2523" s="49">
        <f>IF('M5 Sparkling Water &amp; Soda'!AM689="","",'M5 Sparkling Water &amp; Soda'!AM689)</f>
        <v/>
      </c>
      <c r="H2523" s="50">
        <f>IF('M5 Sparkling Water &amp; Soda'!N689="","",'M5 Sparkling Water &amp; Soda'!N689)</f>
        <v/>
      </c>
      <c r="I2523" s="34">
        <f>IF('M5 Sparkling Water &amp; Soda'!AJ689="","",'M5 Sparkling Water &amp; Soda'!AJ689)</f>
        <v/>
      </c>
      <c r="J2523" s="34" t="inlineStr">
        <is>
          <t>Capture live promo to assess.</t>
        </is>
      </c>
    </row>
    <row r="2524" ht="28" customHeight="1">
      <c r="A2524" s="34" t="inlineStr">
        <is>
          <t>Dr Pepper</t>
        </is>
      </c>
      <c r="B2524" s="34" t="inlineStr">
        <is>
          <t>Dr Pepper | Original | 15 pack 355mL</t>
        </is>
      </c>
      <c r="C2524" s="34" t="inlineStr">
        <is>
          <t>5) Sparkling water &amp; soda</t>
        </is>
      </c>
      <c r="D2524" s="49">
        <f>IF('M5 Sparkling Water &amp; Soda'!F690="","",'M5 Sparkling Water &amp; Soda'!F690)</f>
        <v/>
      </c>
      <c r="E2524" s="52">
        <f>IF('M5 Sparkling Water &amp; Soda'!J690="","",'M5 Sparkling Water &amp; Soda'!J690)</f>
        <v/>
      </c>
      <c r="F2524" s="50">
        <f>IF('M5 Sparkling Water &amp; Soda'!K690="","",'M5 Sparkling Water &amp; Soda'!K690)</f>
        <v/>
      </c>
      <c r="G2524" s="49">
        <f>IF('M5 Sparkling Water &amp; Soda'!AM690="","",'M5 Sparkling Water &amp; Soda'!AM690)</f>
        <v/>
      </c>
      <c r="H2524" s="50">
        <f>IF('M5 Sparkling Water &amp; Soda'!N690="","",'M5 Sparkling Water &amp; Soda'!N690)</f>
        <v/>
      </c>
      <c r="I2524" s="34">
        <f>IF('M5 Sparkling Water &amp; Soda'!AJ690="","",'M5 Sparkling Water &amp; Soda'!AJ690)</f>
        <v/>
      </c>
      <c r="J2524" s="34" t="inlineStr">
        <is>
          <t>Capture live promo to assess.</t>
        </is>
      </c>
    </row>
    <row r="2525" ht="28" customHeight="1">
      <c r="A2525" s="34" t="inlineStr">
        <is>
          <t>Dr Pepper</t>
        </is>
      </c>
      <c r="B2525" s="34" t="inlineStr">
        <is>
          <t>Dr Pepper | Original | 18 pack 355mL</t>
        </is>
      </c>
      <c r="C2525" s="34" t="inlineStr">
        <is>
          <t>5) Sparkling water &amp; soda</t>
        </is>
      </c>
      <c r="D2525" s="49">
        <f>IF('M5 Sparkling Water &amp; Soda'!F691="","",'M5 Sparkling Water &amp; Soda'!F691)</f>
        <v/>
      </c>
      <c r="E2525" s="52">
        <f>IF('M5 Sparkling Water &amp; Soda'!J691="","",'M5 Sparkling Water &amp; Soda'!J691)</f>
        <v/>
      </c>
      <c r="F2525" s="50">
        <f>IF('M5 Sparkling Water &amp; Soda'!K691="","",'M5 Sparkling Water &amp; Soda'!K691)</f>
        <v/>
      </c>
      <c r="G2525" s="49">
        <f>IF('M5 Sparkling Water &amp; Soda'!AM691="","",'M5 Sparkling Water &amp; Soda'!AM691)</f>
        <v/>
      </c>
      <c r="H2525" s="50">
        <f>IF('M5 Sparkling Water &amp; Soda'!N691="","",'M5 Sparkling Water &amp; Soda'!N691)</f>
        <v/>
      </c>
      <c r="I2525" s="34">
        <f>IF('M5 Sparkling Water &amp; Soda'!AJ691="","",'M5 Sparkling Water &amp; Soda'!AJ691)</f>
        <v/>
      </c>
      <c r="J2525" s="34" t="inlineStr">
        <is>
          <t>Capture live promo to assess.</t>
        </is>
      </c>
    </row>
    <row r="2526" ht="28" customHeight="1">
      <c r="A2526" s="34" t="inlineStr">
        <is>
          <t>Dr Pepper</t>
        </is>
      </c>
      <c r="B2526" s="34" t="inlineStr">
        <is>
          <t>Dr Pepper | Original | 24 pack 355mL</t>
        </is>
      </c>
      <c r="C2526" s="34" t="inlineStr">
        <is>
          <t>5) Sparkling water &amp; soda</t>
        </is>
      </c>
      <c r="D2526" s="49">
        <f>IF('M5 Sparkling Water &amp; Soda'!F692="","",'M5 Sparkling Water &amp; Soda'!F692)</f>
        <v/>
      </c>
      <c r="E2526" s="52">
        <f>IF('M5 Sparkling Water &amp; Soda'!J692="","",'M5 Sparkling Water &amp; Soda'!J692)</f>
        <v/>
      </c>
      <c r="F2526" s="50">
        <f>IF('M5 Sparkling Water &amp; Soda'!K692="","",'M5 Sparkling Water &amp; Soda'!K692)</f>
        <v/>
      </c>
      <c r="G2526" s="49">
        <f>IF('M5 Sparkling Water &amp; Soda'!AM692="","",'M5 Sparkling Water &amp; Soda'!AM692)</f>
        <v/>
      </c>
      <c r="H2526" s="50">
        <f>IF('M5 Sparkling Water &amp; Soda'!N692="","",'M5 Sparkling Water &amp; Soda'!N692)</f>
        <v/>
      </c>
      <c r="I2526" s="34">
        <f>IF('M5 Sparkling Water &amp; Soda'!AJ692="","",'M5 Sparkling Water &amp; Soda'!AJ692)</f>
        <v/>
      </c>
      <c r="J2526" s="34" t="inlineStr">
        <is>
          <t>Capture live promo to assess.</t>
        </is>
      </c>
    </row>
    <row r="2527" ht="28" customHeight="1">
      <c r="A2527" s="34" t="inlineStr">
        <is>
          <t>Dr Pepper</t>
        </is>
      </c>
      <c r="B2527" s="34" t="inlineStr">
        <is>
          <t>Dr Pepper | Cherry | single 355mL</t>
        </is>
      </c>
      <c r="C2527" s="34" t="inlineStr">
        <is>
          <t>5) Sparkling water &amp; soda</t>
        </is>
      </c>
      <c r="D2527" s="49">
        <f>IF('M5 Sparkling Water &amp; Soda'!F693="","",'M5 Sparkling Water &amp; Soda'!F693)</f>
        <v/>
      </c>
      <c r="E2527" s="52">
        <f>IF('M5 Sparkling Water &amp; Soda'!J693="","",'M5 Sparkling Water &amp; Soda'!J693)</f>
        <v/>
      </c>
      <c r="F2527" s="50">
        <f>IF('M5 Sparkling Water &amp; Soda'!K693="","",'M5 Sparkling Water &amp; Soda'!K693)</f>
        <v/>
      </c>
      <c r="G2527" s="49">
        <f>IF('M5 Sparkling Water &amp; Soda'!AM693="","",'M5 Sparkling Water &amp; Soda'!AM693)</f>
        <v/>
      </c>
      <c r="H2527" s="50">
        <f>IF('M5 Sparkling Water &amp; Soda'!N693="","",'M5 Sparkling Water &amp; Soda'!N693)</f>
        <v/>
      </c>
      <c r="I2527" s="34">
        <f>IF('M5 Sparkling Water &amp; Soda'!AJ693="","",'M5 Sparkling Water &amp; Soda'!AJ693)</f>
        <v/>
      </c>
      <c r="J2527" s="34" t="inlineStr">
        <is>
          <t>Capture live promo to assess.</t>
        </is>
      </c>
    </row>
    <row r="2528" ht="28" customHeight="1">
      <c r="A2528" s="34" t="inlineStr">
        <is>
          <t>Dr Pepper</t>
        </is>
      </c>
      <c r="B2528" s="34" t="inlineStr">
        <is>
          <t>Dr Pepper | Cherry | 8 pack 355mL</t>
        </is>
      </c>
      <c r="C2528" s="34" t="inlineStr">
        <is>
          <t>5) Sparkling water &amp; soda</t>
        </is>
      </c>
      <c r="D2528" s="49">
        <f>IF('M5 Sparkling Water &amp; Soda'!F694="","",'M5 Sparkling Water &amp; Soda'!F694)</f>
        <v/>
      </c>
      <c r="E2528" s="52">
        <f>IF('M5 Sparkling Water &amp; Soda'!J694="","",'M5 Sparkling Water &amp; Soda'!J694)</f>
        <v/>
      </c>
      <c r="F2528" s="50">
        <f>IF('M5 Sparkling Water &amp; Soda'!K694="","",'M5 Sparkling Water &amp; Soda'!K694)</f>
        <v/>
      </c>
      <c r="G2528" s="49">
        <f>IF('M5 Sparkling Water &amp; Soda'!AM694="","",'M5 Sparkling Water &amp; Soda'!AM694)</f>
        <v/>
      </c>
      <c r="H2528" s="50">
        <f>IF('M5 Sparkling Water &amp; Soda'!N694="","",'M5 Sparkling Water &amp; Soda'!N694)</f>
        <v/>
      </c>
      <c r="I2528" s="34">
        <f>IF('M5 Sparkling Water &amp; Soda'!AJ694="","",'M5 Sparkling Water &amp; Soda'!AJ694)</f>
        <v/>
      </c>
      <c r="J2528" s="34" t="inlineStr">
        <is>
          <t>Capture live promo to assess.</t>
        </is>
      </c>
    </row>
    <row r="2529" ht="28" customHeight="1">
      <c r="A2529" s="34" t="inlineStr">
        <is>
          <t>Dr Pepper</t>
        </is>
      </c>
      <c r="B2529" s="34" t="inlineStr">
        <is>
          <t>Dr Pepper | Cherry | 12 pack 355mL</t>
        </is>
      </c>
      <c r="C2529" s="34" t="inlineStr">
        <is>
          <t>5) Sparkling water &amp; soda</t>
        </is>
      </c>
      <c r="D2529" s="49">
        <f>IF('M5 Sparkling Water &amp; Soda'!F695="","",'M5 Sparkling Water &amp; Soda'!F695)</f>
        <v/>
      </c>
      <c r="E2529" s="52">
        <f>IF('M5 Sparkling Water &amp; Soda'!J695="","",'M5 Sparkling Water &amp; Soda'!J695)</f>
        <v/>
      </c>
      <c r="F2529" s="50">
        <f>IF('M5 Sparkling Water &amp; Soda'!K695="","",'M5 Sparkling Water &amp; Soda'!K695)</f>
        <v/>
      </c>
      <c r="G2529" s="49">
        <f>IF('M5 Sparkling Water &amp; Soda'!AM695="","",'M5 Sparkling Water &amp; Soda'!AM695)</f>
        <v/>
      </c>
      <c r="H2529" s="50">
        <f>IF('M5 Sparkling Water &amp; Soda'!N695="","",'M5 Sparkling Water &amp; Soda'!N695)</f>
        <v/>
      </c>
      <c r="I2529" s="34">
        <f>IF('M5 Sparkling Water &amp; Soda'!AJ695="","",'M5 Sparkling Water &amp; Soda'!AJ695)</f>
        <v/>
      </c>
      <c r="J2529" s="34" t="inlineStr">
        <is>
          <t>Capture live promo to assess.</t>
        </is>
      </c>
    </row>
    <row r="2530" ht="28" customHeight="1">
      <c r="A2530" s="34" t="inlineStr">
        <is>
          <t>Dr Pepper</t>
        </is>
      </c>
      <c r="B2530" s="34" t="inlineStr">
        <is>
          <t>Dr Pepper | Cherry | 15 pack 355mL</t>
        </is>
      </c>
      <c r="C2530" s="34" t="inlineStr">
        <is>
          <t>5) Sparkling water &amp; soda</t>
        </is>
      </c>
      <c r="D2530" s="49">
        <f>IF('M5 Sparkling Water &amp; Soda'!F696="","",'M5 Sparkling Water &amp; Soda'!F696)</f>
        <v/>
      </c>
      <c r="E2530" s="52">
        <f>IF('M5 Sparkling Water &amp; Soda'!J696="","",'M5 Sparkling Water &amp; Soda'!J696)</f>
        <v/>
      </c>
      <c r="F2530" s="50">
        <f>IF('M5 Sparkling Water &amp; Soda'!K696="","",'M5 Sparkling Water &amp; Soda'!K696)</f>
        <v/>
      </c>
      <c r="G2530" s="49">
        <f>IF('M5 Sparkling Water &amp; Soda'!AM696="","",'M5 Sparkling Water &amp; Soda'!AM696)</f>
        <v/>
      </c>
      <c r="H2530" s="50">
        <f>IF('M5 Sparkling Water &amp; Soda'!N696="","",'M5 Sparkling Water &amp; Soda'!N696)</f>
        <v/>
      </c>
      <c r="I2530" s="34">
        <f>IF('M5 Sparkling Water &amp; Soda'!AJ696="","",'M5 Sparkling Water &amp; Soda'!AJ696)</f>
        <v/>
      </c>
      <c r="J2530" s="34" t="inlineStr">
        <is>
          <t>Capture live promo to assess.</t>
        </is>
      </c>
    </row>
    <row r="2531" ht="28" customHeight="1">
      <c r="A2531" s="34" t="inlineStr">
        <is>
          <t>Dr Pepper</t>
        </is>
      </c>
      <c r="B2531" s="34" t="inlineStr">
        <is>
          <t>Dr Pepper | Cherry | 18 pack 355mL</t>
        </is>
      </c>
      <c r="C2531" s="34" t="inlineStr">
        <is>
          <t>5) Sparkling water &amp; soda</t>
        </is>
      </c>
      <c r="D2531" s="49">
        <f>IF('M5 Sparkling Water &amp; Soda'!F697="","",'M5 Sparkling Water &amp; Soda'!F697)</f>
        <v/>
      </c>
      <c r="E2531" s="52">
        <f>IF('M5 Sparkling Water &amp; Soda'!J697="","",'M5 Sparkling Water &amp; Soda'!J697)</f>
        <v/>
      </c>
      <c r="F2531" s="50">
        <f>IF('M5 Sparkling Water &amp; Soda'!K697="","",'M5 Sparkling Water &amp; Soda'!K697)</f>
        <v/>
      </c>
      <c r="G2531" s="49">
        <f>IF('M5 Sparkling Water &amp; Soda'!AM697="","",'M5 Sparkling Water &amp; Soda'!AM697)</f>
        <v/>
      </c>
      <c r="H2531" s="50">
        <f>IF('M5 Sparkling Water &amp; Soda'!N697="","",'M5 Sparkling Water &amp; Soda'!N697)</f>
        <v/>
      </c>
      <c r="I2531" s="34">
        <f>IF('M5 Sparkling Water &amp; Soda'!AJ697="","",'M5 Sparkling Water &amp; Soda'!AJ697)</f>
        <v/>
      </c>
      <c r="J2531" s="34" t="inlineStr">
        <is>
          <t>Capture live promo to assess.</t>
        </is>
      </c>
    </row>
    <row r="2532" ht="28" customHeight="1">
      <c r="A2532" s="34" t="inlineStr">
        <is>
          <t>Dr Pepper</t>
        </is>
      </c>
      <c r="B2532" s="34" t="inlineStr">
        <is>
          <t>Dr Pepper | Cherry | 24 pack 355mL</t>
        </is>
      </c>
      <c r="C2532" s="34" t="inlineStr">
        <is>
          <t>5) Sparkling water &amp; soda</t>
        </is>
      </c>
      <c r="D2532" s="49">
        <f>IF('M5 Sparkling Water &amp; Soda'!F698="","",'M5 Sparkling Water &amp; Soda'!F698)</f>
        <v/>
      </c>
      <c r="E2532" s="52">
        <f>IF('M5 Sparkling Water &amp; Soda'!J698="","",'M5 Sparkling Water &amp; Soda'!J698)</f>
        <v/>
      </c>
      <c r="F2532" s="50">
        <f>IF('M5 Sparkling Water &amp; Soda'!K698="","",'M5 Sparkling Water &amp; Soda'!K698)</f>
        <v/>
      </c>
      <c r="G2532" s="49">
        <f>IF('M5 Sparkling Water &amp; Soda'!AM698="","",'M5 Sparkling Water &amp; Soda'!AM698)</f>
        <v/>
      </c>
      <c r="H2532" s="50">
        <f>IF('M5 Sparkling Water &amp; Soda'!N698="","",'M5 Sparkling Water &amp; Soda'!N698)</f>
        <v/>
      </c>
      <c r="I2532" s="34">
        <f>IF('M5 Sparkling Water &amp; Soda'!AJ698="","",'M5 Sparkling Water &amp; Soda'!AJ698)</f>
        <v/>
      </c>
      <c r="J2532" s="34" t="inlineStr">
        <is>
          <t>Capture live promo to assess.</t>
        </is>
      </c>
    </row>
    <row r="2533" ht="28" customHeight="1">
      <c r="A2533" s="34" t="inlineStr">
        <is>
          <t>Dr Pepper</t>
        </is>
      </c>
      <c r="B2533" s="34" t="inlineStr">
        <is>
          <t>Dr Pepper | Cream Soda | single 355mL</t>
        </is>
      </c>
      <c r="C2533" s="34" t="inlineStr">
        <is>
          <t>5) Sparkling water &amp; soda</t>
        </is>
      </c>
      <c r="D2533" s="49">
        <f>IF('M5 Sparkling Water &amp; Soda'!F699="","",'M5 Sparkling Water &amp; Soda'!F699)</f>
        <v/>
      </c>
      <c r="E2533" s="52">
        <f>IF('M5 Sparkling Water &amp; Soda'!J699="","",'M5 Sparkling Water &amp; Soda'!J699)</f>
        <v/>
      </c>
      <c r="F2533" s="50">
        <f>IF('M5 Sparkling Water &amp; Soda'!K699="","",'M5 Sparkling Water &amp; Soda'!K699)</f>
        <v/>
      </c>
      <c r="G2533" s="49">
        <f>IF('M5 Sparkling Water &amp; Soda'!AM699="","",'M5 Sparkling Water &amp; Soda'!AM699)</f>
        <v/>
      </c>
      <c r="H2533" s="50">
        <f>IF('M5 Sparkling Water &amp; Soda'!N699="","",'M5 Sparkling Water &amp; Soda'!N699)</f>
        <v/>
      </c>
      <c r="I2533" s="34">
        <f>IF('M5 Sparkling Water &amp; Soda'!AJ699="","",'M5 Sparkling Water &amp; Soda'!AJ699)</f>
        <v/>
      </c>
      <c r="J2533" s="34" t="inlineStr">
        <is>
          <t>Capture live promo to assess.</t>
        </is>
      </c>
    </row>
    <row r="2534" ht="28" customHeight="1">
      <c r="A2534" s="34" t="inlineStr">
        <is>
          <t>Dr Pepper</t>
        </is>
      </c>
      <c r="B2534" s="34" t="inlineStr">
        <is>
          <t>Dr Pepper | Cream Soda | 8 pack 355mL</t>
        </is>
      </c>
      <c r="C2534" s="34" t="inlineStr">
        <is>
          <t>5) Sparkling water &amp; soda</t>
        </is>
      </c>
      <c r="D2534" s="49">
        <f>IF('M5 Sparkling Water &amp; Soda'!F700="","",'M5 Sparkling Water &amp; Soda'!F700)</f>
        <v/>
      </c>
      <c r="E2534" s="52">
        <f>IF('M5 Sparkling Water &amp; Soda'!J700="","",'M5 Sparkling Water &amp; Soda'!J700)</f>
        <v/>
      </c>
      <c r="F2534" s="50">
        <f>IF('M5 Sparkling Water &amp; Soda'!K700="","",'M5 Sparkling Water &amp; Soda'!K700)</f>
        <v/>
      </c>
      <c r="G2534" s="49">
        <f>IF('M5 Sparkling Water &amp; Soda'!AM700="","",'M5 Sparkling Water &amp; Soda'!AM700)</f>
        <v/>
      </c>
      <c r="H2534" s="50">
        <f>IF('M5 Sparkling Water &amp; Soda'!N700="","",'M5 Sparkling Water &amp; Soda'!N700)</f>
        <v/>
      </c>
      <c r="I2534" s="34">
        <f>IF('M5 Sparkling Water &amp; Soda'!AJ700="","",'M5 Sparkling Water &amp; Soda'!AJ700)</f>
        <v/>
      </c>
      <c r="J2534" s="34" t="inlineStr">
        <is>
          <t>Capture live promo to assess.</t>
        </is>
      </c>
    </row>
    <row r="2535" ht="28" customHeight="1">
      <c r="A2535" s="34" t="inlineStr">
        <is>
          <t>Dr Pepper</t>
        </is>
      </c>
      <c r="B2535" s="34" t="inlineStr">
        <is>
          <t>Dr Pepper | Cream Soda | 12 pack 355mL</t>
        </is>
      </c>
      <c r="C2535" s="34" t="inlineStr">
        <is>
          <t>5) Sparkling water &amp; soda</t>
        </is>
      </c>
      <c r="D2535" s="49">
        <f>IF('M5 Sparkling Water &amp; Soda'!F701="","",'M5 Sparkling Water &amp; Soda'!F701)</f>
        <v/>
      </c>
      <c r="E2535" s="52">
        <f>IF('M5 Sparkling Water &amp; Soda'!J701="","",'M5 Sparkling Water &amp; Soda'!J701)</f>
        <v/>
      </c>
      <c r="F2535" s="50">
        <f>IF('M5 Sparkling Water &amp; Soda'!K701="","",'M5 Sparkling Water &amp; Soda'!K701)</f>
        <v/>
      </c>
      <c r="G2535" s="49">
        <f>IF('M5 Sparkling Water &amp; Soda'!AM701="","",'M5 Sparkling Water &amp; Soda'!AM701)</f>
        <v/>
      </c>
      <c r="H2535" s="50">
        <f>IF('M5 Sparkling Water &amp; Soda'!N701="","",'M5 Sparkling Water &amp; Soda'!N701)</f>
        <v/>
      </c>
      <c r="I2535" s="34">
        <f>IF('M5 Sparkling Water &amp; Soda'!AJ701="","",'M5 Sparkling Water &amp; Soda'!AJ701)</f>
        <v/>
      </c>
      <c r="J2535" s="34" t="inlineStr">
        <is>
          <t>Capture live promo to assess.</t>
        </is>
      </c>
    </row>
    <row r="2536" ht="28" customHeight="1">
      <c r="A2536" s="34" t="inlineStr">
        <is>
          <t>Dr Pepper</t>
        </is>
      </c>
      <c r="B2536" s="34" t="inlineStr">
        <is>
          <t>Dr Pepper | Cream Soda | 15 pack 355mL</t>
        </is>
      </c>
      <c r="C2536" s="34" t="inlineStr">
        <is>
          <t>5) Sparkling water &amp; soda</t>
        </is>
      </c>
      <c r="D2536" s="49">
        <f>IF('M5 Sparkling Water &amp; Soda'!F702="","",'M5 Sparkling Water &amp; Soda'!F702)</f>
        <v/>
      </c>
      <c r="E2536" s="52">
        <f>IF('M5 Sparkling Water &amp; Soda'!J702="","",'M5 Sparkling Water &amp; Soda'!J702)</f>
        <v/>
      </c>
      <c r="F2536" s="50">
        <f>IF('M5 Sparkling Water &amp; Soda'!K702="","",'M5 Sparkling Water &amp; Soda'!K702)</f>
        <v/>
      </c>
      <c r="G2536" s="49">
        <f>IF('M5 Sparkling Water &amp; Soda'!AM702="","",'M5 Sparkling Water &amp; Soda'!AM702)</f>
        <v/>
      </c>
      <c r="H2536" s="50">
        <f>IF('M5 Sparkling Water &amp; Soda'!N702="","",'M5 Sparkling Water &amp; Soda'!N702)</f>
        <v/>
      </c>
      <c r="I2536" s="34">
        <f>IF('M5 Sparkling Water &amp; Soda'!AJ702="","",'M5 Sparkling Water &amp; Soda'!AJ702)</f>
        <v/>
      </c>
      <c r="J2536" s="34" t="inlineStr">
        <is>
          <t>Capture live promo to assess.</t>
        </is>
      </c>
    </row>
    <row r="2537" ht="28" customHeight="1">
      <c r="A2537" s="34" t="inlineStr">
        <is>
          <t>Dr Pepper</t>
        </is>
      </c>
      <c r="B2537" s="34" t="inlineStr">
        <is>
          <t>Dr Pepper | Cream Soda | 18 pack 355mL</t>
        </is>
      </c>
      <c r="C2537" s="34" t="inlineStr">
        <is>
          <t>5) Sparkling water &amp; soda</t>
        </is>
      </c>
      <c r="D2537" s="49">
        <f>IF('M5 Sparkling Water &amp; Soda'!F703="","",'M5 Sparkling Water &amp; Soda'!F703)</f>
        <v/>
      </c>
      <c r="E2537" s="52">
        <f>IF('M5 Sparkling Water &amp; Soda'!J703="","",'M5 Sparkling Water &amp; Soda'!J703)</f>
        <v/>
      </c>
      <c r="F2537" s="50">
        <f>IF('M5 Sparkling Water &amp; Soda'!K703="","",'M5 Sparkling Water &amp; Soda'!K703)</f>
        <v/>
      </c>
      <c r="G2537" s="49">
        <f>IF('M5 Sparkling Water &amp; Soda'!AM703="","",'M5 Sparkling Water &amp; Soda'!AM703)</f>
        <v/>
      </c>
      <c r="H2537" s="50">
        <f>IF('M5 Sparkling Water &amp; Soda'!N703="","",'M5 Sparkling Water &amp; Soda'!N703)</f>
        <v/>
      </c>
      <c r="I2537" s="34">
        <f>IF('M5 Sparkling Water &amp; Soda'!AJ703="","",'M5 Sparkling Water &amp; Soda'!AJ703)</f>
        <v/>
      </c>
      <c r="J2537" s="34" t="inlineStr">
        <is>
          <t>Capture live promo to assess.</t>
        </is>
      </c>
    </row>
    <row r="2538" ht="28" customHeight="1">
      <c r="A2538" s="34" t="inlineStr">
        <is>
          <t>Dr Pepper</t>
        </is>
      </c>
      <c r="B2538" s="34" t="inlineStr">
        <is>
          <t>Dr Pepper | Cream Soda | 24 pack 355mL</t>
        </is>
      </c>
      <c r="C2538" s="34" t="inlineStr">
        <is>
          <t>5) Sparkling water &amp; soda</t>
        </is>
      </c>
      <c r="D2538" s="49">
        <f>IF('M5 Sparkling Water &amp; Soda'!F704="","",'M5 Sparkling Water &amp; Soda'!F704)</f>
        <v/>
      </c>
      <c r="E2538" s="52">
        <f>IF('M5 Sparkling Water &amp; Soda'!J704="","",'M5 Sparkling Water &amp; Soda'!J704)</f>
        <v/>
      </c>
      <c r="F2538" s="50">
        <f>IF('M5 Sparkling Water &amp; Soda'!K704="","",'M5 Sparkling Water &amp; Soda'!K704)</f>
        <v/>
      </c>
      <c r="G2538" s="49">
        <f>IF('M5 Sparkling Water &amp; Soda'!AM704="","",'M5 Sparkling Water &amp; Soda'!AM704)</f>
        <v/>
      </c>
      <c r="H2538" s="50">
        <f>IF('M5 Sparkling Water &amp; Soda'!N704="","",'M5 Sparkling Water &amp; Soda'!N704)</f>
        <v/>
      </c>
      <c r="I2538" s="34">
        <f>IF('M5 Sparkling Water &amp; Soda'!AJ704="","",'M5 Sparkling Water &amp; Soda'!AJ704)</f>
        <v/>
      </c>
      <c r="J2538" s="34" t="inlineStr">
        <is>
          <t>Capture live promo to assess.</t>
        </is>
      </c>
    </row>
    <row r="2539" ht="28" customHeight="1">
      <c r="A2539" s="34" t="inlineStr">
        <is>
          <t>Dr Pepper</t>
        </is>
      </c>
      <c r="B2539" s="34" t="inlineStr">
        <is>
          <t>Dr Pepper | Zero Sugar | single 355mL</t>
        </is>
      </c>
      <c r="C2539" s="34" t="inlineStr">
        <is>
          <t>5) Sparkling water &amp; soda</t>
        </is>
      </c>
      <c r="D2539" s="49">
        <f>IF('M5 Sparkling Water &amp; Soda'!F705="","",'M5 Sparkling Water &amp; Soda'!F705)</f>
        <v/>
      </c>
      <c r="E2539" s="52">
        <f>IF('M5 Sparkling Water &amp; Soda'!J705="","",'M5 Sparkling Water &amp; Soda'!J705)</f>
        <v/>
      </c>
      <c r="F2539" s="50">
        <f>IF('M5 Sparkling Water &amp; Soda'!K705="","",'M5 Sparkling Water &amp; Soda'!K705)</f>
        <v/>
      </c>
      <c r="G2539" s="49">
        <f>IF('M5 Sparkling Water &amp; Soda'!AM705="","",'M5 Sparkling Water &amp; Soda'!AM705)</f>
        <v/>
      </c>
      <c r="H2539" s="50">
        <f>IF('M5 Sparkling Water &amp; Soda'!N705="","",'M5 Sparkling Water &amp; Soda'!N705)</f>
        <v/>
      </c>
      <c r="I2539" s="34">
        <f>IF('M5 Sparkling Water &amp; Soda'!AJ705="","",'M5 Sparkling Water &amp; Soda'!AJ705)</f>
        <v/>
      </c>
      <c r="J2539" s="34" t="inlineStr">
        <is>
          <t>Capture live promo to assess.</t>
        </is>
      </c>
    </row>
    <row r="2540" ht="28" customHeight="1">
      <c r="A2540" s="34" t="inlineStr">
        <is>
          <t>Dr Pepper</t>
        </is>
      </c>
      <c r="B2540" s="34" t="inlineStr">
        <is>
          <t>Dr Pepper | Zero Sugar | 8 pack 355mL</t>
        </is>
      </c>
      <c r="C2540" s="34" t="inlineStr">
        <is>
          <t>5) Sparkling water &amp; soda</t>
        </is>
      </c>
      <c r="D2540" s="49">
        <f>IF('M5 Sparkling Water &amp; Soda'!F706="","",'M5 Sparkling Water &amp; Soda'!F706)</f>
        <v/>
      </c>
      <c r="E2540" s="52">
        <f>IF('M5 Sparkling Water &amp; Soda'!J706="","",'M5 Sparkling Water &amp; Soda'!J706)</f>
        <v/>
      </c>
      <c r="F2540" s="50">
        <f>IF('M5 Sparkling Water &amp; Soda'!K706="","",'M5 Sparkling Water &amp; Soda'!K706)</f>
        <v/>
      </c>
      <c r="G2540" s="49">
        <f>IF('M5 Sparkling Water &amp; Soda'!AM706="","",'M5 Sparkling Water &amp; Soda'!AM706)</f>
        <v/>
      </c>
      <c r="H2540" s="50">
        <f>IF('M5 Sparkling Water &amp; Soda'!N706="","",'M5 Sparkling Water &amp; Soda'!N706)</f>
        <v/>
      </c>
      <c r="I2540" s="34">
        <f>IF('M5 Sparkling Water &amp; Soda'!AJ706="","",'M5 Sparkling Water &amp; Soda'!AJ706)</f>
        <v/>
      </c>
      <c r="J2540" s="34" t="inlineStr">
        <is>
          <t>Capture live promo to assess.</t>
        </is>
      </c>
    </row>
    <row r="2541" ht="28" customHeight="1">
      <c r="A2541" s="34" t="inlineStr">
        <is>
          <t>Dr Pepper</t>
        </is>
      </c>
      <c r="B2541" s="34" t="inlineStr">
        <is>
          <t>Dr Pepper | Zero Sugar | 12 pack 355mL</t>
        </is>
      </c>
      <c r="C2541" s="34" t="inlineStr">
        <is>
          <t>5) Sparkling water &amp; soda</t>
        </is>
      </c>
      <c r="D2541" s="49">
        <f>IF('M5 Sparkling Water &amp; Soda'!F707="","",'M5 Sparkling Water &amp; Soda'!F707)</f>
        <v/>
      </c>
      <c r="E2541" s="52">
        <f>IF('M5 Sparkling Water &amp; Soda'!J707="","",'M5 Sparkling Water &amp; Soda'!J707)</f>
        <v/>
      </c>
      <c r="F2541" s="50">
        <f>IF('M5 Sparkling Water &amp; Soda'!K707="","",'M5 Sparkling Water &amp; Soda'!K707)</f>
        <v/>
      </c>
      <c r="G2541" s="49">
        <f>IF('M5 Sparkling Water &amp; Soda'!AM707="","",'M5 Sparkling Water &amp; Soda'!AM707)</f>
        <v/>
      </c>
      <c r="H2541" s="50">
        <f>IF('M5 Sparkling Water &amp; Soda'!N707="","",'M5 Sparkling Water &amp; Soda'!N707)</f>
        <v/>
      </c>
      <c r="I2541" s="34">
        <f>IF('M5 Sparkling Water &amp; Soda'!AJ707="","",'M5 Sparkling Water &amp; Soda'!AJ707)</f>
        <v/>
      </c>
      <c r="J2541" s="34" t="inlineStr">
        <is>
          <t>Capture live promo to assess.</t>
        </is>
      </c>
    </row>
    <row r="2542" ht="28" customHeight="1">
      <c r="A2542" s="34" t="inlineStr">
        <is>
          <t>Dr Pepper</t>
        </is>
      </c>
      <c r="B2542" s="34" t="inlineStr">
        <is>
          <t>Dr Pepper | Zero Sugar | 15 pack 355mL</t>
        </is>
      </c>
      <c r="C2542" s="34" t="inlineStr">
        <is>
          <t>5) Sparkling water &amp; soda</t>
        </is>
      </c>
      <c r="D2542" s="49">
        <f>IF('M5 Sparkling Water &amp; Soda'!F708="","",'M5 Sparkling Water &amp; Soda'!F708)</f>
        <v/>
      </c>
      <c r="E2542" s="52">
        <f>IF('M5 Sparkling Water &amp; Soda'!J708="","",'M5 Sparkling Water &amp; Soda'!J708)</f>
        <v/>
      </c>
      <c r="F2542" s="50">
        <f>IF('M5 Sparkling Water &amp; Soda'!K708="","",'M5 Sparkling Water &amp; Soda'!K708)</f>
        <v/>
      </c>
      <c r="G2542" s="49">
        <f>IF('M5 Sparkling Water &amp; Soda'!AM708="","",'M5 Sparkling Water &amp; Soda'!AM708)</f>
        <v/>
      </c>
      <c r="H2542" s="50">
        <f>IF('M5 Sparkling Water &amp; Soda'!N708="","",'M5 Sparkling Water &amp; Soda'!N708)</f>
        <v/>
      </c>
      <c r="I2542" s="34">
        <f>IF('M5 Sparkling Water &amp; Soda'!AJ708="","",'M5 Sparkling Water &amp; Soda'!AJ708)</f>
        <v/>
      </c>
      <c r="J2542" s="34" t="inlineStr">
        <is>
          <t>Capture live promo to assess.</t>
        </is>
      </c>
    </row>
    <row r="2543" ht="28" customHeight="1">
      <c r="A2543" s="34" t="inlineStr">
        <is>
          <t>Dr Pepper</t>
        </is>
      </c>
      <c r="B2543" s="34" t="inlineStr">
        <is>
          <t>Dr Pepper | Zero Sugar | 18 pack 355mL</t>
        </is>
      </c>
      <c r="C2543" s="34" t="inlineStr">
        <is>
          <t>5) Sparkling water &amp; soda</t>
        </is>
      </c>
      <c r="D2543" s="49">
        <f>IF('M5 Sparkling Water &amp; Soda'!F709="","",'M5 Sparkling Water &amp; Soda'!F709)</f>
        <v/>
      </c>
      <c r="E2543" s="52">
        <f>IF('M5 Sparkling Water &amp; Soda'!J709="","",'M5 Sparkling Water &amp; Soda'!J709)</f>
        <v/>
      </c>
      <c r="F2543" s="50">
        <f>IF('M5 Sparkling Water &amp; Soda'!K709="","",'M5 Sparkling Water &amp; Soda'!K709)</f>
        <v/>
      </c>
      <c r="G2543" s="49">
        <f>IF('M5 Sparkling Water &amp; Soda'!AM709="","",'M5 Sparkling Water &amp; Soda'!AM709)</f>
        <v/>
      </c>
      <c r="H2543" s="50">
        <f>IF('M5 Sparkling Water &amp; Soda'!N709="","",'M5 Sparkling Water &amp; Soda'!N709)</f>
        <v/>
      </c>
      <c r="I2543" s="34">
        <f>IF('M5 Sparkling Water &amp; Soda'!AJ709="","",'M5 Sparkling Water &amp; Soda'!AJ709)</f>
        <v/>
      </c>
      <c r="J2543" s="34" t="inlineStr">
        <is>
          <t>Capture live promo to assess.</t>
        </is>
      </c>
    </row>
    <row r="2544" ht="28" customHeight="1">
      <c r="A2544" s="34" t="inlineStr">
        <is>
          <t>Dr Pepper</t>
        </is>
      </c>
      <c r="B2544" s="34" t="inlineStr">
        <is>
          <t>Dr Pepper | Zero Sugar | 24 pack 355mL</t>
        </is>
      </c>
      <c r="C2544" s="34" t="inlineStr">
        <is>
          <t>5) Sparkling water &amp; soda</t>
        </is>
      </c>
      <c r="D2544" s="49">
        <f>IF('M5 Sparkling Water &amp; Soda'!F710="","",'M5 Sparkling Water &amp; Soda'!F710)</f>
        <v/>
      </c>
      <c r="E2544" s="52">
        <f>IF('M5 Sparkling Water &amp; Soda'!J710="","",'M5 Sparkling Water &amp; Soda'!J710)</f>
        <v/>
      </c>
      <c r="F2544" s="50">
        <f>IF('M5 Sparkling Water &amp; Soda'!K710="","",'M5 Sparkling Water &amp; Soda'!K710)</f>
        <v/>
      </c>
      <c r="G2544" s="49">
        <f>IF('M5 Sparkling Water &amp; Soda'!AM710="","",'M5 Sparkling Water &amp; Soda'!AM710)</f>
        <v/>
      </c>
      <c r="H2544" s="50">
        <f>IF('M5 Sparkling Water &amp; Soda'!N710="","",'M5 Sparkling Water &amp; Soda'!N710)</f>
        <v/>
      </c>
      <c r="I2544" s="34">
        <f>IF('M5 Sparkling Water &amp; Soda'!AJ710="","",'M5 Sparkling Water &amp; Soda'!AJ710)</f>
        <v/>
      </c>
      <c r="J2544" s="34" t="inlineStr">
        <is>
          <t>Capture live promo to assess.</t>
        </is>
      </c>
    </row>
    <row r="2545" ht="28" customHeight="1">
      <c r="A2545" s="34" t="inlineStr">
        <is>
          <t>Canada Dry</t>
        </is>
      </c>
      <c r="B2545" s="34" t="inlineStr">
        <is>
          <t>Canada Dry Ginger Ale | Original | single 355mL</t>
        </is>
      </c>
      <c r="C2545" s="34" t="inlineStr">
        <is>
          <t>5) Sparkling water &amp; soda</t>
        </is>
      </c>
      <c r="D2545" s="49">
        <f>IF('M5 Sparkling Water &amp; Soda'!F711="","",'M5 Sparkling Water &amp; Soda'!F711)</f>
        <v/>
      </c>
      <c r="E2545" s="52">
        <f>IF('M5 Sparkling Water &amp; Soda'!J711="","",'M5 Sparkling Water &amp; Soda'!J711)</f>
        <v/>
      </c>
      <c r="F2545" s="50">
        <f>IF('M5 Sparkling Water &amp; Soda'!K711="","",'M5 Sparkling Water &amp; Soda'!K711)</f>
        <v/>
      </c>
      <c r="G2545" s="49">
        <f>IF('M5 Sparkling Water &amp; Soda'!AM711="","",'M5 Sparkling Water &amp; Soda'!AM711)</f>
        <v/>
      </c>
      <c r="H2545" s="50">
        <f>IF('M5 Sparkling Water &amp; Soda'!N711="","",'M5 Sparkling Water &amp; Soda'!N711)</f>
        <v/>
      </c>
      <c r="I2545" s="34">
        <f>IF('M5 Sparkling Water &amp; Soda'!AJ711="","",'M5 Sparkling Water &amp; Soda'!AJ711)</f>
        <v/>
      </c>
      <c r="J2545" s="34" t="inlineStr">
        <is>
          <t>Capture live promo to assess.</t>
        </is>
      </c>
    </row>
    <row r="2546" ht="28" customHeight="1">
      <c r="A2546" s="34" t="inlineStr">
        <is>
          <t>Canada Dry</t>
        </is>
      </c>
      <c r="B2546" s="34" t="inlineStr">
        <is>
          <t>Canada Dry Ginger Ale | Original | 8 pack 355mL</t>
        </is>
      </c>
      <c r="C2546" s="34" t="inlineStr">
        <is>
          <t>5) Sparkling water &amp; soda</t>
        </is>
      </c>
      <c r="D2546" s="49">
        <f>IF('M5 Sparkling Water &amp; Soda'!F712="","",'M5 Sparkling Water &amp; Soda'!F712)</f>
        <v/>
      </c>
      <c r="E2546" s="52">
        <f>IF('M5 Sparkling Water &amp; Soda'!J712="","",'M5 Sparkling Water &amp; Soda'!J712)</f>
        <v/>
      </c>
      <c r="F2546" s="50">
        <f>IF('M5 Sparkling Water &amp; Soda'!K712="","",'M5 Sparkling Water &amp; Soda'!K712)</f>
        <v/>
      </c>
      <c r="G2546" s="49">
        <f>IF('M5 Sparkling Water &amp; Soda'!AM712="","",'M5 Sparkling Water &amp; Soda'!AM712)</f>
        <v/>
      </c>
      <c r="H2546" s="50">
        <f>IF('M5 Sparkling Water &amp; Soda'!N712="","",'M5 Sparkling Water &amp; Soda'!N712)</f>
        <v/>
      </c>
      <c r="I2546" s="34">
        <f>IF('M5 Sparkling Water &amp; Soda'!AJ712="","",'M5 Sparkling Water &amp; Soda'!AJ712)</f>
        <v/>
      </c>
      <c r="J2546" s="34" t="inlineStr">
        <is>
          <t>Capture live promo to assess.</t>
        </is>
      </c>
    </row>
    <row r="2547" ht="28" customHeight="1">
      <c r="A2547" s="34" t="inlineStr">
        <is>
          <t>Canada Dry</t>
        </is>
      </c>
      <c r="B2547" s="34" t="inlineStr">
        <is>
          <t>Canada Dry Ginger Ale | Original | 12 pack 355mL</t>
        </is>
      </c>
      <c r="C2547" s="34" t="inlineStr">
        <is>
          <t>5) Sparkling water &amp; soda</t>
        </is>
      </c>
      <c r="D2547" s="49">
        <f>IF('M5 Sparkling Water &amp; Soda'!F713="","",'M5 Sparkling Water &amp; Soda'!F713)</f>
        <v/>
      </c>
      <c r="E2547" s="52">
        <f>IF('M5 Sparkling Water &amp; Soda'!J713="","",'M5 Sparkling Water &amp; Soda'!J713)</f>
        <v/>
      </c>
      <c r="F2547" s="50">
        <f>IF('M5 Sparkling Water &amp; Soda'!K713="","",'M5 Sparkling Water &amp; Soda'!K713)</f>
        <v/>
      </c>
      <c r="G2547" s="49">
        <f>IF('M5 Sparkling Water &amp; Soda'!AM713="","",'M5 Sparkling Water &amp; Soda'!AM713)</f>
        <v/>
      </c>
      <c r="H2547" s="50">
        <f>IF('M5 Sparkling Water &amp; Soda'!N713="","",'M5 Sparkling Water &amp; Soda'!N713)</f>
        <v/>
      </c>
      <c r="I2547" s="34">
        <f>IF('M5 Sparkling Water &amp; Soda'!AJ713="","",'M5 Sparkling Water &amp; Soda'!AJ713)</f>
        <v/>
      </c>
      <c r="J2547" s="34" t="inlineStr">
        <is>
          <t>Capture live promo to assess.</t>
        </is>
      </c>
    </row>
    <row r="2548" ht="28" customHeight="1">
      <c r="A2548" s="34" t="inlineStr">
        <is>
          <t>Canada Dry</t>
        </is>
      </c>
      <c r="B2548" s="34" t="inlineStr">
        <is>
          <t>Canada Dry Ginger Ale | Original | 15 pack 355mL</t>
        </is>
      </c>
      <c r="C2548" s="34" t="inlineStr">
        <is>
          <t>5) Sparkling water &amp; soda</t>
        </is>
      </c>
      <c r="D2548" s="49">
        <f>IF('M5 Sparkling Water &amp; Soda'!F714="","",'M5 Sparkling Water &amp; Soda'!F714)</f>
        <v/>
      </c>
      <c r="E2548" s="52">
        <f>IF('M5 Sparkling Water &amp; Soda'!J714="","",'M5 Sparkling Water &amp; Soda'!J714)</f>
        <v/>
      </c>
      <c r="F2548" s="50">
        <f>IF('M5 Sparkling Water &amp; Soda'!K714="","",'M5 Sparkling Water &amp; Soda'!K714)</f>
        <v/>
      </c>
      <c r="G2548" s="49">
        <f>IF('M5 Sparkling Water &amp; Soda'!AM714="","",'M5 Sparkling Water &amp; Soda'!AM714)</f>
        <v/>
      </c>
      <c r="H2548" s="50">
        <f>IF('M5 Sparkling Water &amp; Soda'!N714="","",'M5 Sparkling Water &amp; Soda'!N714)</f>
        <v/>
      </c>
      <c r="I2548" s="34">
        <f>IF('M5 Sparkling Water &amp; Soda'!AJ714="","",'M5 Sparkling Water &amp; Soda'!AJ714)</f>
        <v/>
      </c>
      <c r="J2548" s="34" t="inlineStr">
        <is>
          <t>Capture live promo to assess.</t>
        </is>
      </c>
    </row>
    <row r="2549" ht="28" customHeight="1">
      <c r="A2549" s="34" t="inlineStr">
        <is>
          <t>Canada Dry</t>
        </is>
      </c>
      <c r="B2549" s="34" t="inlineStr">
        <is>
          <t>Canada Dry Ginger Ale | Original | 18 pack 355mL</t>
        </is>
      </c>
      <c r="C2549" s="34" t="inlineStr">
        <is>
          <t>5) Sparkling water &amp; soda</t>
        </is>
      </c>
      <c r="D2549" s="49">
        <f>IF('M5 Sparkling Water &amp; Soda'!F715="","",'M5 Sparkling Water &amp; Soda'!F715)</f>
        <v/>
      </c>
      <c r="E2549" s="52">
        <f>IF('M5 Sparkling Water &amp; Soda'!J715="","",'M5 Sparkling Water &amp; Soda'!J715)</f>
        <v/>
      </c>
      <c r="F2549" s="50">
        <f>IF('M5 Sparkling Water &amp; Soda'!K715="","",'M5 Sparkling Water &amp; Soda'!K715)</f>
        <v/>
      </c>
      <c r="G2549" s="49">
        <f>IF('M5 Sparkling Water &amp; Soda'!AM715="","",'M5 Sparkling Water &amp; Soda'!AM715)</f>
        <v/>
      </c>
      <c r="H2549" s="50">
        <f>IF('M5 Sparkling Water &amp; Soda'!N715="","",'M5 Sparkling Water &amp; Soda'!N715)</f>
        <v/>
      </c>
      <c r="I2549" s="34">
        <f>IF('M5 Sparkling Water &amp; Soda'!AJ715="","",'M5 Sparkling Water &amp; Soda'!AJ715)</f>
        <v/>
      </c>
      <c r="J2549" s="34" t="inlineStr">
        <is>
          <t>Capture live promo to assess.</t>
        </is>
      </c>
    </row>
    <row r="2550" ht="28" customHeight="1">
      <c r="A2550" s="34" t="inlineStr">
        <is>
          <t>Canada Dry</t>
        </is>
      </c>
      <c r="B2550" s="34" t="inlineStr">
        <is>
          <t>Canada Dry Ginger Ale | Original | 24 pack 355mL</t>
        </is>
      </c>
      <c r="C2550" s="34" t="inlineStr">
        <is>
          <t>5) Sparkling water &amp; soda</t>
        </is>
      </c>
      <c r="D2550" s="49">
        <f>IF('M5 Sparkling Water &amp; Soda'!F716="","",'M5 Sparkling Water &amp; Soda'!F716)</f>
        <v/>
      </c>
      <c r="E2550" s="52">
        <f>IF('M5 Sparkling Water &amp; Soda'!J716="","",'M5 Sparkling Water &amp; Soda'!J716)</f>
        <v/>
      </c>
      <c r="F2550" s="50">
        <f>IF('M5 Sparkling Water &amp; Soda'!K716="","",'M5 Sparkling Water &amp; Soda'!K716)</f>
        <v/>
      </c>
      <c r="G2550" s="49">
        <f>IF('M5 Sparkling Water &amp; Soda'!AM716="","",'M5 Sparkling Water &amp; Soda'!AM716)</f>
        <v/>
      </c>
      <c r="H2550" s="50">
        <f>IF('M5 Sparkling Water &amp; Soda'!N716="","",'M5 Sparkling Water &amp; Soda'!N716)</f>
        <v/>
      </c>
      <c r="I2550" s="34">
        <f>IF('M5 Sparkling Water &amp; Soda'!AJ716="","",'M5 Sparkling Water &amp; Soda'!AJ716)</f>
        <v/>
      </c>
      <c r="J2550" s="34" t="inlineStr">
        <is>
          <t>Capture live promo to assess.</t>
        </is>
      </c>
    </row>
    <row r="2551" ht="28" customHeight="1">
      <c r="A2551" s="34" t="inlineStr">
        <is>
          <t>Canada Dry</t>
        </is>
      </c>
      <c r="B2551" s="34" t="inlineStr">
        <is>
          <t>Canada Dry Ginger Ale | Diet | single 355mL</t>
        </is>
      </c>
      <c r="C2551" s="34" t="inlineStr">
        <is>
          <t>5) Sparkling water &amp; soda</t>
        </is>
      </c>
      <c r="D2551" s="49">
        <f>IF('M5 Sparkling Water &amp; Soda'!F717="","",'M5 Sparkling Water &amp; Soda'!F717)</f>
        <v/>
      </c>
      <c r="E2551" s="52">
        <f>IF('M5 Sparkling Water &amp; Soda'!J717="","",'M5 Sparkling Water &amp; Soda'!J717)</f>
        <v/>
      </c>
      <c r="F2551" s="50">
        <f>IF('M5 Sparkling Water &amp; Soda'!K717="","",'M5 Sparkling Water &amp; Soda'!K717)</f>
        <v/>
      </c>
      <c r="G2551" s="49">
        <f>IF('M5 Sparkling Water &amp; Soda'!AM717="","",'M5 Sparkling Water &amp; Soda'!AM717)</f>
        <v/>
      </c>
      <c r="H2551" s="50">
        <f>IF('M5 Sparkling Water &amp; Soda'!N717="","",'M5 Sparkling Water &amp; Soda'!N717)</f>
        <v/>
      </c>
      <c r="I2551" s="34">
        <f>IF('M5 Sparkling Water &amp; Soda'!AJ717="","",'M5 Sparkling Water &amp; Soda'!AJ717)</f>
        <v/>
      </c>
      <c r="J2551" s="34" t="inlineStr">
        <is>
          <t>Capture live promo to assess.</t>
        </is>
      </c>
    </row>
    <row r="2552" ht="28" customHeight="1">
      <c r="A2552" s="34" t="inlineStr">
        <is>
          <t>Canada Dry</t>
        </is>
      </c>
      <c r="B2552" s="34" t="inlineStr">
        <is>
          <t>Canada Dry Ginger Ale | Diet | 8 pack 355mL</t>
        </is>
      </c>
      <c r="C2552" s="34" t="inlineStr">
        <is>
          <t>5) Sparkling water &amp; soda</t>
        </is>
      </c>
      <c r="D2552" s="49">
        <f>IF('M5 Sparkling Water &amp; Soda'!F718="","",'M5 Sparkling Water &amp; Soda'!F718)</f>
        <v/>
      </c>
      <c r="E2552" s="52">
        <f>IF('M5 Sparkling Water &amp; Soda'!J718="","",'M5 Sparkling Water &amp; Soda'!J718)</f>
        <v/>
      </c>
      <c r="F2552" s="50">
        <f>IF('M5 Sparkling Water &amp; Soda'!K718="","",'M5 Sparkling Water &amp; Soda'!K718)</f>
        <v/>
      </c>
      <c r="G2552" s="49">
        <f>IF('M5 Sparkling Water &amp; Soda'!AM718="","",'M5 Sparkling Water &amp; Soda'!AM718)</f>
        <v/>
      </c>
      <c r="H2552" s="50">
        <f>IF('M5 Sparkling Water &amp; Soda'!N718="","",'M5 Sparkling Water &amp; Soda'!N718)</f>
        <v/>
      </c>
      <c r="I2552" s="34">
        <f>IF('M5 Sparkling Water &amp; Soda'!AJ718="","",'M5 Sparkling Water &amp; Soda'!AJ718)</f>
        <v/>
      </c>
      <c r="J2552" s="34" t="inlineStr">
        <is>
          <t>Capture live promo to assess.</t>
        </is>
      </c>
    </row>
    <row r="2553" ht="28" customHeight="1">
      <c r="A2553" s="34" t="inlineStr">
        <is>
          <t>Canada Dry</t>
        </is>
      </c>
      <c r="B2553" s="34" t="inlineStr">
        <is>
          <t>Canada Dry Ginger Ale | Diet | 12 pack 355mL</t>
        </is>
      </c>
      <c r="C2553" s="34" t="inlineStr">
        <is>
          <t>5) Sparkling water &amp; soda</t>
        </is>
      </c>
      <c r="D2553" s="49">
        <f>IF('M5 Sparkling Water &amp; Soda'!F719="","",'M5 Sparkling Water &amp; Soda'!F719)</f>
        <v/>
      </c>
      <c r="E2553" s="52">
        <f>IF('M5 Sparkling Water &amp; Soda'!J719="","",'M5 Sparkling Water &amp; Soda'!J719)</f>
        <v/>
      </c>
      <c r="F2553" s="50">
        <f>IF('M5 Sparkling Water &amp; Soda'!K719="","",'M5 Sparkling Water &amp; Soda'!K719)</f>
        <v/>
      </c>
      <c r="G2553" s="49">
        <f>IF('M5 Sparkling Water &amp; Soda'!AM719="","",'M5 Sparkling Water &amp; Soda'!AM719)</f>
        <v/>
      </c>
      <c r="H2553" s="50">
        <f>IF('M5 Sparkling Water &amp; Soda'!N719="","",'M5 Sparkling Water &amp; Soda'!N719)</f>
        <v/>
      </c>
      <c r="I2553" s="34">
        <f>IF('M5 Sparkling Water &amp; Soda'!AJ719="","",'M5 Sparkling Water &amp; Soda'!AJ719)</f>
        <v/>
      </c>
      <c r="J2553" s="34" t="inlineStr">
        <is>
          <t>Capture live promo to assess.</t>
        </is>
      </c>
    </row>
    <row r="2554" ht="28" customHeight="1">
      <c r="A2554" s="34" t="inlineStr">
        <is>
          <t>Canada Dry</t>
        </is>
      </c>
      <c r="B2554" s="34" t="inlineStr">
        <is>
          <t>Canada Dry Ginger Ale | Diet | 15 pack 355mL</t>
        </is>
      </c>
      <c r="C2554" s="34" t="inlineStr">
        <is>
          <t>5) Sparkling water &amp; soda</t>
        </is>
      </c>
      <c r="D2554" s="49">
        <f>IF('M5 Sparkling Water &amp; Soda'!F720="","",'M5 Sparkling Water &amp; Soda'!F720)</f>
        <v/>
      </c>
      <c r="E2554" s="52">
        <f>IF('M5 Sparkling Water &amp; Soda'!J720="","",'M5 Sparkling Water &amp; Soda'!J720)</f>
        <v/>
      </c>
      <c r="F2554" s="50">
        <f>IF('M5 Sparkling Water &amp; Soda'!K720="","",'M5 Sparkling Water &amp; Soda'!K720)</f>
        <v/>
      </c>
      <c r="G2554" s="49">
        <f>IF('M5 Sparkling Water &amp; Soda'!AM720="","",'M5 Sparkling Water &amp; Soda'!AM720)</f>
        <v/>
      </c>
      <c r="H2554" s="50">
        <f>IF('M5 Sparkling Water &amp; Soda'!N720="","",'M5 Sparkling Water &amp; Soda'!N720)</f>
        <v/>
      </c>
      <c r="I2554" s="34">
        <f>IF('M5 Sparkling Water &amp; Soda'!AJ720="","",'M5 Sparkling Water &amp; Soda'!AJ720)</f>
        <v/>
      </c>
      <c r="J2554" s="34" t="inlineStr">
        <is>
          <t>Capture live promo to assess.</t>
        </is>
      </c>
    </row>
    <row r="2555" ht="28" customHeight="1">
      <c r="A2555" s="34" t="inlineStr">
        <is>
          <t>Canada Dry</t>
        </is>
      </c>
      <c r="B2555" s="34" t="inlineStr">
        <is>
          <t>Canada Dry Ginger Ale | Diet | 18 pack 355mL</t>
        </is>
      </c>
      <c r="C2555" s="34" t="inlineStr">
        <is>
          <t>5) Sparkling water &amp; soda</t>
        </is>
      </c>
      <c r="D2555" s="49">
        <f>IF('M5 Sparkling Water &amp; Soda'!F721="","",'M5 Sparkling Water &amp; Soda'!F721)</f>
        <v/>
      </c>
      <c r="E2555" s="52">
        <f>IF('M5 Sparkling Water &amp; Soda'!J721="","",'M5 Sparkling Water &amp; Soda'!J721)</f>
        <v/>
      </c>
      <c r="F2555" s="50">
        <f>IF('M5 Sparkling Water &amp; Soda'!K721="","",'M5 Sparkling Water &amp; Soda'!K721)</f>
        <v/>
      </c>
      <c r="G2555" s="49">
        <f>IF('M5 Sparkling Water &amp; Soda'!AM721="","",'M5 Sparkling Water &amp; Soda'!AM721)</f>
        <v/>
      </c>
      <c r="H2555" s="50">
        <f>IF('M5 Sparkling Water &amp; Soda'!N721="","",'M5 Sparkling Water &amp; Soda'!N721)</f>
        <v/>
      </c>
      <c r="I2555" s="34">
        <f>IF('M5 Sparkling Water &amp; Soda'!AJ721="","",'M5 Sparkling Water &amp; Soda'!AJ721)</f>
        <v/>
      </c>
      <c r="J2555" s="34" t="inlineStr">
        <is>
          <t>Capture live promo to assess.</t>
        </is>
      </c>
    </row>
    <row r="2556" ht="28" customHeight="1">
      <c r="A2556" s="34" t="inlineStr">
        <is>
          <t>Canada Dry</t>
        </is>
      </c>
      <c r="B2556" s="34" t="inlineStr">
        <is>
          <t>Canada Dry Ginger Ale | Diet | 24 pack 355mL</t>
        </is>
      </c>
      <c r="C2556" s="34" t="inlineStr">
        <is>
          <t>5) Sparkling water &amp; soda</t>
        </is>
      </c>
      <c r="D2556" s="49">
        <f>IF('M5 Sparkling Water &amp; Soda'!F722="","",'M5 Sparkling Water &amp; Soda'!F722)</f>
        <v/>
      </c>
      <c r="E2556" s="52">
        <f>IF('M5 Sparkling Water &amp; Soda'!J722="","",'M5 Sparkling Water &amp; Soda'!J722)</f>
        <v/>
      </c>
      <c r="F2556" s="50">
        <f>IF('M5 Sparkling Water &amp; Soda'!K722="","",'M5 Sparkling Water &amp; Soda'!K722)</f>
        <v/>
      </c>
      <c r="G2556" s="49">
        <f>IF('M5 Sparkling Water &amp; Soda'!AM722="","",'M5 Sparkling Water &amp; Soda'!AM722)</f>
        <v/>
      </c>
      <c r="H2556" s="50">
        <f>IF('M5 Sparkling Water &amp; Soda'!N722="","",'M5 Sparkling Water &amp; Soda'!N722)</f>
        <v/>
      </c>
      <c r="I2556" s="34">
        <f>IF('M5 Sparkling Water &amp; Soda'!AJ722="","",'M5 Sparkling Water &amp; Soda'!AJ722)</f>
        <v/>
      </c>
      <c r="J2556" s="34" t="inlineStr">
        <is>
          <t>Capture live promo to assess.</t>
        </is>
      </c>
    </row>
    <row r="2557" ht="28" customHeight="1">
      <c r="A2557" s="34" t="inlineStr">
        <is>
          <t>Canada Dry</t>
        </is>
      </c>
      <c r="B2557" s="34" t="inlineStr">
        <is>
          <t>Canada Dry Ginger Ale | Cranberry | single 355mL</t>
        </is>
      </c>
      <c r="C2557" s="34" t="inlineStr">
        <is>
          <t>5) Sparkling water &amp; soda</t>
        </is>
      </c>
      <c r="D2557" s="49">
        <f>IF('M5 Sparkling Water &amp; Soda'!F723="","",'M5 Sparkling Water &amp; Soda'!F723)</f>
        <v/>
      </c>
      <c r="E2557" s="52">
        <f>IF('M5 Sparkling Water &amp; Soda'!J723="","",'M5 Sparkling Water &amp; Soda'!J723)</f>
        <v/>
      </c>
      <c r="F2557" s="50">
        <f>IF('M5 Sparkling Water &amp; Soda'!K723="","",'M5 Sparkling Water &amp; Soda'!K723)</f>
        <v/>
      </c>
      <c r="G2557" s="49">
        <f>IF('M5 Sparkling Water &amp; Soda'!AM723="","",'M5 Sparkling Water &amp; Soda'!AM723)</f>
        <v/>
      </c>
      <c r="H2557" s="50">
        <f>IF('M5 Sparkling Water &amp; Soda'!N723="","",'M5 Sparkling Water &amp; Soda'!N723)</f>
        <v/>
      </c>
      <c r="I2557" s="34">
        <f>IF('M5 Sparkling Water &amp; Soda'!AJ723="","",'M5 Sparkling Water &amp; Soda'!AJ723)</f>
        <v/>
      </c>
      <c r="J2557" s="34" t="inlineStr">
        <is>
          <t>Capture live promo to assess.</t>
        </is>
      </c>
    </row>
    <row r="2558" ht="28" customHeight="1">
      <c r="A2558" s="34" t="inlineStr">
        <is>
          <t>Canada Dry</t>
        </is>
      </c>
      <c r="B2558" s="34" t="inlineStr">
        <is>
          <t>Canada Dry Ginger Ale | Cranberry | 8 pack 355mL</t>
        </is>
      </c>
      <c r="C2558" s="34" t="inlineStr">
        <is>
          <t>5) Sparkling water &amp; soda</t>
        </is>
      </c>
      <c r="D2558" s="49">
        <f>IF('M5 Sparkling Water &amp; Soda'!F724="","",'M5 Sparkling Water &amp; Soda'!F724)</f>
        <v/>
      </c>
      <c r="E2558" s="52">
        <f>IF('M5 Sparkling Water &amp; Soda'!J724="","",'M5 Sparkling Water &amp; Soda'!J724)</f>
        <v/>
      </c>
      <c r="F2558" s="50">
        <f>IF('M5 Sparkling Water &amp; Soda'!K724="","",'M5 Sparkling Water &amp; Soda'!K724)</f>
        <v/>
      </c>
      <c r="G2558" s="49">
        <f>IF('M5 Sparkling Water &amp; Soda'!AM724="","",'M5 Sparkling Water &amp; Soda'!AM724)</f>
        <v/>
      </c>
      <c r="H2558" s="50">
        <f>IF('M5 Sparkling Water &amp; Soda'!N724="","",'M5 Sparkling Water &amp; Soda'!N724)</f>
        <v/>
      </c>
      <c r="I2558" s="34">
        <f>IF('M5 Sparkling Water &amp; Soda'!AJ724="","",'M5 Sparkling Water &amp; Soda'!AJ724)</f>
        <v/>
      </c>
      <c r="J2558" s="34" t="inlineStr">
        <is>
          <t>Capture live promo to assess.</t>
        </is>
      </c>
    </row>
    <row r="2559" ht="28" customHeight="1">
      <c r="A2559" s="34" t="inlineStr">
        <is>
          <t>Canada Dry</t>
        </is>
      </c>
      <c r="B2559" s="34" t="inlineStr">
        <is>
          <t>Canada Dry Ginger Ale | Cranberry | 12 pack 355mL</t>
        </is>
      </c>
      <c r="C2559" s="34" t="inlineStr">
        <is>
          <t>5) Sparkling water &amp; soda</t>
        </is>
      </c>
      <c r="D2559" s="49">
        <f>IF('M5 Sparkling Water &amp; Soda'!F725="","",'M5 Sparkling Water &amp; Soda'!F725)</f>
        <v/>
      </c>
      <c r="E2559" s="52">
        <f>IF('M5 Sparkling Water &amp; Soda'!J725="","",'M5 Sparkling Water &amp; Soda'!J725)</f>
        <v/>
      </c>
      <c r="F2559" s="50">
        <f>IF('M5 Sparkling Water &amp; Soda'!K725="","",'M5 Sparkling Water &amp; Soda'!K725)</f>
        <v/>
      </c>
      <c r="G2559" s="49">
        <f>IF('M5 Sparkling Water &amp; Soda'!AM725="","",'M5 Sparkling Water &amp; Soda'!AM725)</f>
        <v/>
      </c>
      <c r="H2559" s="50">
        <f>IF('M5 Sparkling Water &amp; Soda'!N725="","",'M5 Sparkling Water &amp; Soda'!N725)</f>
        <v/>
      </c>
      <c r="I2559" s="34">
        <f>IF('M5 Sparkling Water &amp; Soda'!AJ725="","",'M5 Sparkling Water &amp; Soda'!AJ725)</f>
        <v/>
      </c>
      <c r="J2559" s="34" t="inlineStr">
        <is>
          <t>Capture live promo to assess.</t>
        </is>
      </c>
    </row>
    <row r="2560" ht="28" customHeight="1">
      <c r="A2560" s="34" t="inlineStr">
        <is>
          <t>Canada Dry</t>
        </is>
      </c>
      <c r="B2560" s="34" t="inlineStr">
        <is>
          <t>Canada Dry Ginger Ale | Cranberry | 15 pack 355mL</t>
        </is>
      </c>
      <c r="C2560" s="34" t="inlineStr">
        <is>
          <t>5) Sparkling water &amp; soda</t>
        </is>
      </c>
      <c r="D2560" s="49">
        <f>IF('M5 Sparkling Water &amp; Soda'!F726="","",'M5 Sparkling Water &amp; Soda'!F726)</f>
        <v/>
      </c>
      <c r="E2560" s="52">
        <f>IF('M5 Sparkling Water &amp; Soda'!J726="","",'M5 Sparkling Water &amp; Soda'!J726)</f>
        <v/>
      </c>
      <c r="F2560" s="50">
        <f>IF('M5 Sparkling Water &amp; Soda'!K726="","",'M5 Sparkling Water &amp; Soda'!K726)</f>
        <v/>
      </c>
      <c r="G2560" s="49">
        <f>IF('M5 Sparkling Water &amp; Soda'!AM726="","",'M5 Sparkling Water &amp; Soda'!AM726)</f>
        <v/>
      </c>
      <c r="H2560" s="50">
        <f>IF('M5 Sparkling Water &amp; Soda'!N726="","",'M5 Sparkling Water &amp; Soda'!N726)</f>
        <v/>
      </c>
      <c r="I2560" s="34">
        <f>IF('M5 Sparkling Water &amp; Soda'!AJ726="","",'M5 Sparkling Water &amp; Soda'!AJ726)</f>
        <v/>
      </c>
      <c r="J2560" s="34" t="inlineStr">
        <is>
          <t>Capture live promo to assess.</t>
        </is>
      </c>
    </row>
    <row r="2561" ht="28" customHeight="1">
      <c r="A2561" s="34" t="inlineStr">
        <is>
          <t>Canada Dry</t>
        </is>
      </c>
      <c r="B2561" s="34" t="inlineStr">
        <is>
          <t>Canada Dry Ginger Ale | Cranberry | 18 pack 355mL</t>
        </is>
      </c>
      <c r="C2561" s="34" t="inlineStr">
        <is>
          <t>5) Sparkling water &amp; soda</t>
        </is>
      </c>
      <c r="D2561" s="49">
        <f>IF('M5 Sparkling Water &amp; Soda'!F727="","",'M5 Sparkling Water &amp; Soda'!F727)</f>
        <v/>
      </c>
      <c r="E2561" s="52">
        <f>IF('M5 Sparkling Water &amp; Soda'!J727="","",'M5 Sparkling Water &amp; Soda'!J727)</f>
        <v/>
      </c>
      <c r="F2561" s="50">
        <f>IF('M5 Sparkling Water &amp; Soda'!K727="","",'M5 Sparkling Water &amp; Soda'!K727)</f>
        <v/>
      </c>
      <c r="G2561" s="49">
        <f>IF('M5 Sparkling Water &amp; Soda'!AM727="","",'M5 Sparkling Water &amp; Soda'!AM727)</f>
        <v/>
      </c>
      <c r="H2561" s="50">
        <f>IF('M5 Sparkling Water &amp; Soda'!N727="","",'M5 Sparkling Water &amp; Soda'!N727)</f>
        <v/>
      </c>
      <c r="I2561" s="34">
        <f>IF('M5 Sparkling Water &amp; Soda'!AJ727="","",'M5 Sparkling Water &amp; Soda'!AJ727)</f>
        <v/>
      </c>
      <c r="J2561" s="34" t="inlineStr">
        <is>
          <t>Capture live promo to assess.</t>
        </is>
      </c>
    </row>
    <row r="2562" ht="28" customHeight="1">
      <c r="A2562" s="34" t="inlineStr">
        <is>
          <t>Canada Dry</t>
        </is>
      </c>
      <c r="B2562" s="34" t="inlineStr">
        <is>
          <t>Canada Dry Ginger Ale | Cranberry | 24 pack 355mL</t>
        </is>
      </c>
      <c r="C2562" s="34" t="inlineStr">
        <is>
          <t>5) Sparkling water &amp; soda</t>
        </is>
      </c>
      <c r="D2562" s="49">
        <f>IF('M5 Sparkling Water &amp; Soda'!F728="","",'M5 Sparkling Water &amp; Soda'!F728)</f>
        <v/>
      </c>
      <c r="E2562" s="52">
        <f>IF('M5 Sparkling Water &amp; Soda'!J728="","",'M5 Sparkling Water &amp; Soda'!J728)</f>
        <v/>
      </c>
      <c r="F2562" s="50">
        <f>IF('M5 Sparkling Water &amp; Soda'!K728="","",'M5 Sparkling Water &amp; Soda'!K728)</f>
        <v/>
      </c>
      <c r="G2562" s="49">
        <f>IF('M5 Sparkling Water &amp; Soda'!AM728="","",'M5 Sparkling Water &amp; Soda'!AM728)</f>
        <v/>
      </c>
      <c r="H2562" s="50">
        <f>IF('M5 Sparkling Water &amp; Soda'!N728="","",'M5 Sparkling Water &amp; Soda'!N728)</f>
        <v/>
      </c>
      <c r="I2562" s="34">
        <f>IF('M5 Sparkling Water &amp; Soda'!AJ728="","",'M5 Sparkling Water &amp; Soda'!AJ728)</f>
        <v/>
      </c>
      <c r="J2562" s="34" t="inlineStr">
        <is>
          <t>Capture live promo to assess.</t>
        </is>
      </c>
    </row>
    <row r="2563" ht="28" customHeight="1">
      <c r="A2563" s="34" t="inlineStr">
        <is>
          <t>Canada Dry</t>
        </is>
      </c>
      <c r="B2563" s="34" t="inlineStr">
        <is>
          <t>Canada Dry Ginger Ale | Lemonade | single 355mL</t>
        </is>
      </c>
      <c r="C2563" s="34" t="inlineStr">
        <is>
          <t>5) Sparkling water &amp; soda</t>
        </is>
      </c>
      <c r="D2563" s="49">
        <f>IF('M5 Sparkling Water &amp; Soda'!F729="","",'M5 Sparkling Water &amp; Soda'!F729)</f>
        <v/>
      </c>
      <c r="E2563" s="52">
        <f>IF('M5 Sparkling Water &amp; Soda'!J729="","",'M5 Sparkling Water &amp; Soda'!J729)</f>
        <v/>
      </c>
      <c r="F2563" s="50">
        <f>IF('M5 Sparkling Water &amp; Soda'!K729="","",'M5 Sparkling Water &amp; Soda'!K729)</f>
        <v/>
      </c>
      <c r="G2563" s="49">
        <f>IF('M5 Sparkling Water &amp; Soda'!AM729="","",'M5 Sparkling Water &amp; Soda'!AM729)</f>
        <v/>
      </c>
      <c r="H2563" s="50">
        <f>IF('M5 Sparkling Water &amp; Soda'!N729="","",'M5 Sparkling Water &amp; Soda'!N729)</f>
        <v/>
      </c>
      <c r="I2563" s="34">
        <f>IF('M5 Sparkling Water &amp; Soda'!AJ729="","",'M5 Sparkling Water &amp; Soda'!AJ729)</f>
        <v/>
      </c>
      <c r="J2563" s="34" t="inlineStr">
        <is>
          <t>Capture live promo to assess.</t>
        </is>
      </c>
    </row>
    <row r="2564" ht="28" customHeight="1">
      <c r="A2564" s="34" t="inlineStr">
        <is>
          <t>Canada Dry</t>
        </is>
      </c>
      <c r="B2564" s="34" t="inlineStr">
        <is>
          <t>Canada Dry Ginger Ale | Lemonade | 8 pack 355mL</t>
        </is>
      </c>
      <c r="C2564" s="34" t="inlineStr">
        <is>
          <t>5) Sparkling water &amp; soda</t>
        </is>
      </c>
      <c r="D2564" s="49">
        <f>IF('M5 Sparkling Water &amp; Soda'!F730="","",'M5 Sparkling Water &amp; Soda'!F730)</f>
        <v/>
      </c>
      <c r="E2564" s="52">
        <f>IF('M5 Sparkling Water &amp; Soda'!J730="","",'M5 Sparkling Water &amp; Soda'!J730)</f>
        <v/>
      </c>
      <c r="F2564" s="50">
        <f>IF('M5 Sparkling Water &amp; Soda'!K730="","",'M5 Sparkling Water &amp; Soda'!K730)</f>
        <v/>
      </c>
      <c r="G2564" s="49">
        <f>IF('M5 Sparkling Water &amp; Soda'!AM730="","",'M5 Sparkling Water &amp; Soda'!AM730)</f>
        <v/>
      </c>
      <c r="H2564" s="50">
        <f>IF('M5 Sparkling Water &amp; Soda'!N730="","",'M5 Sparkling Water &amp; Soda'!N730)</f>
        <v/>
      </c>
      <c r="I2564" s="34">
        <f>IF('M5 Sparkling Water &amp; Soda'!AJ730="","",'M5 Sparkling Water &amp; Soda'!AJ730)</f>
        <v/>
      </c>
      <c r="J2564" s="34" t="inlineStr">
        <is>
          <t>Capture live promo to assess.</t>
        </is>
      </c>
    </row>
    <row r="2565" ht="28" customHeight="1">
      <c r="A2565" s="34" t="inlineStr">
        <is>
          <t>Canada Dry</t>
        </is>
      </c>
      <c r="B2565" s="34" t="inlineStr">
        <is>
          <t>Canada Dry Ginger Ale | Lemonade | 12 pack 355mL</t>
        </is>
      </c>
      <c r="C2565" s="34" t="inlineStr">
        <is>
          <t>5) Sparkling water &amp; soda</t>
        </is>
      </c>
      <c r="D2565" s="49">
        <f>IF('M5 Sparkling Water &amp; Soda'!F731="","",'M5 Sparkling Water &amp; Soda'!F731)</f>
        <v/>
      </c>
      <c r="E2565" s="52">
        <f>IF('M5 Sparkling Water &amp; Soda'!J731="","",'M5 Sparkling Water &amp; Soda'!J731)</f>
        <v/>
      </c>
      <c r="F2565" s="50">
        <f>IF('M5 Sparkling Water &amp; Soda'!K731="","",'M5 Sparkling Water &amp; Soda'!K731)</f>
        <v/>
      </c>
      <c r="G2565" s="49">
        <f>IF('M5 Sparkling Water &amp; Soda'!AM731="","",'M5 Sparkling Water &amp; Soda'!AM731)</f>
        <v/>
      </c>
      <c r="H2565" s="50">
        <f>IF('M5 Sparkling Water &amp; Soda'!N731="","",'M5 Sparkling Water &amp; Soda'!N731)</f>
        <v/>
      </c>
      <c r="I2565" s="34">
        <f>IF('M5 Sparkling Water &amp; Soda'!AJ731="","",'M5 Sparkling Water &amp; Soda'!AJ731)</f>
        <v/>
      </c>
      <c r="J2565" s="34" t="inlineStr">
        <is>
          <t>Capture live promo to assess.</t>
        </is>
      </c>
    </row>
    <row r="2566" ht="28" customHeight="1">
      <c r="A2566" s="34" t="inlineStr">
        <is>
          <t>Canada Dry</t>
        </is>
      </c>
      <c r="B2566" s="34" t="inlineStr">
        <is>
          <t>Canada Dry Ginger Ale | Lemonade | 15 pack 355mL</t>
        </is>
      </c>
      <c r="C2566" s="34" t="inlineStr">
        <is>
          <t>5) Sparkling water &amp; soda</t>
        </is>
      </c>
      <c r="D2566" s="49">
        <f>IF('M5 Sparkling Water &amp; Soda'!F732="","",'M5 Sparkling Water &amp; Soda'!F732)</f>
        <v/>
      </c>
      <c r="E2566" s="52">
        <f>IF('M5 Sparkling Water &amp; Soda'!J732="","",'M5 Sparkling Water &amp; Soda'!J732)</f>
        <v/>
      </c>
      <c r="F2566" s="50">
        <f>IF('M5 Sparkling Water &amp; Soda'!K732="","",'M5 Sparkling Water &amp; Soda'!K732)</f>
        <v/>
      </c>
      <c r="G2566" s="49">
        <f>IF('M5 Sparkling Water &amp; Soda'!AM732="","",'M5 Sparkling Water &amp; Soda'!AM732)</f>
        <v/>
      </c>
      <c r="H2566" s="50">
        <f>IF('M5 Sparkling Water &amp; Soda'!N732="","",'M5 Sparkling Water &amp; Soda'!N732)</f>
        <v/>
      </c>
      <c r="I2566" s="34">
        <f>IF('M5 Sparkling Water &amp; Soda'!AJ732="","",'M5 Sparkling Water &amp; Soda'!AJ732)</f>
        <v/>
      </c>
      <c r="J2566" s="34" t="inlineStr">
        <is>
          <t>Capture live promo to assess.</t>
        </is>
      </c>
    </row>
    <row r="2567" ht="28" customHeight="1">
      <c r="A2567" s="34" t="inlineStr">
        <is>
          <t>Canada Dry</t>
        </is>
      </c>
      <c r="B2567" s="34" t="inlineStr">
        <is>
          <t>Canada Dry Ginger Ale | Lemonade | 18 pack 355mL</t>
        </is>
      </c>
      <c r="C2567" s="34" t="inlineStr">
        <is>
          <t>5) Sparkling water &amp; soda</t>
        </is>
      </c>
      <c r="D2567" s="49">
        <f>IF('M5 Sparkling Water &amp; Soda'!F733="","",'M5 Sparkling Water &amp; Soda'!F733)</f>
        <v/>
      </c>
      <c r="E2567" s="52">
        <f>IF('M5 Sparkling Water &amp; Soda'!J733="","",'M5 Sparkling Water &amp; Soda'!J733)</f>
        <v/>
      </c>
      <c r="F2567" s="50">
        <f>IF('M5 Sparkling Water &amp; Soda'!K733="","",'M5 Sparkling Water &amp; Soda'!K733)</f>
        <v/>
      </c>
      <c r="G2567" s="49">
        <f>IF('M5 Sparkling Water &amp; Soda'!AM733="","",'M5 Sparkling Water &amp; Soda'!AM733)</f>
        <v/>
      </c>
      <c r="H2567" s="50">
        <f>IF('M5 Sparkling Water &amp; Soda'!N733="","",'M5 Sparkling Water &amp; Soda'!N733)</f>
        <v/>
      </c>
      <c r="I2567" s="34">
        <f>IF('M5 Sparkling Water &amp; Soda'!AJ733="","",'M5 Sparkling Water &amp; Soda'!AJ733)</f>
        <v/>
      </c>
      <c r="J2567" s="34" t="inlineStr">
        <is>
          <t>Capture live promo to assess.</t>
        </is>
      </c>
    </row>
    <row r="2568" ht="28" customHeight="1">
      <c r="A2568" s="34" t="inlineStr">
        <is>
          <t>Canada Dry</t>
        </is>
      </c>
      <c r="B2568" s="34" t="inlineStr">
        <is>
          <t>Canada Dry Ginger Ale | Lemonade | 24 pack 355mL</t>
        </is>
      </c>
      <c r="C2568" s="34" t="inlineStr">
        <is>
          <t>5) Sparkling water &amp; soda</t>
        </is>
      </c>
      <c r="D2568" s="49">
        <f>IF('M5 Sparkling Water &amp; Soda'!F734="","",'M5 Sparkling Water &amp; Soda'!F734)</f>
        <v/>
      </c>
      <c r="E2568" s="52">
        <f>IF('M5 Sparkling Water &amp; Soda'!J734="","",'M5 Sparkling Water &amp; Soda'!J734)</f>
        <v/>
      </c>
      <c r="F2568" s="50">
        <f>IF('M5 Sparkling Water &amp; Soda'!K734="","",'M5 Sparkling Water &amp; Soda'!K734)</f>
        <v/>
      </c>
      <c r="G2568" s="49">
        <f>IF('M5 Sparkling Water &amp; Soda'!AM734="","",'M5 Sparkling Water &amp; Soda'!AM734)</f>
        <v/>
      </c>
      <c r="H2568" s="50">
        <f>IF('M5 Sparkling Water &amp; Soda'!N734="","",'M5 Sparkling Water &amp; Soda'!N734)</f>
        <v/>
      </c>
      <c r="I2568" s="34">
        <f>IF('M5 Sparkling Water &amp; Soda'!AJ734="","",'M5 Sparkling Water &amp; Soda'!AJ734)</f>
        <v/>
      </c>
      <c r="J2568" s="34" t="inlineStr">
        <is>
          <t>Capture live promo to assess.</t>
        </is>
      </c>
    </row>
    <row r="2569" ht="28" customHeight="1">
      <c r="A2569" s="34" t="inlineStr">
        <is>
          <t>Schweppes</t>
        </is>
      </c>
      <c r="B2569" s="34" t="inlineStr">
        <is>
          <t>Schweppes Ginger Ale | Original | single 355mL</t>
        </is>
      </c>
      <c r="C2569" s="34" t="inlineStr">
        <is>
          <t>5) Sparkling water &amp; soda</t>
        </is>
      </c>
      <c r="D2569" s="49">
        <f>IF('M5 Sparkling Water &amp; Soda'!F735="","",'M5 Sparkling Water &amp; Soda'!F735)</f>
        <v/>
      </c>
      <c r="E2569" s="52">
        <f>IF('M5 Sparkling Water &amp; Soda'!J735="","",'M5 Sparkling Water &amp; Soda'!J735)</f>
        <v/>
      </c>
      <c r="F2569" s="50">
        <f>IF('M5 Sparkling Water &amp; Soda'!K735="","",'M5 Sparkling Water &amp; Soda'!K735)</f>
        <v/>
      </c>
      <c r="G2569" s="49">
        <f>IF('M5 Sparkling Water &amp; Soda'!AM735="","",'M5 Sparkling Water &amp; Soda'!AM735)</f>
        <v/>
      </c>
      <c r="H2569" s="50">
        <f>IF('M5 Sparkling Water &amp; Soda'!N735="","",'M5 Sparkling Water &amp; Soda'!N735)</f>
        <v/>
      </c>
      <c r="I2569" s="34">
        <f>IF('M5 Sparkling Water &amp; Soda'!AJ735="","",'M5 Sparkling Water &amp; Soda'!AJ735)</f>
        <v/>
      </c>
      <c r="J2569" s="34" t="inlineStr">
        <is>
          <t>Capture live promo to assess.</t>
        </is>
      </c>
    </row>
    <row r="2570" ht="28" customHeight="1">
      <c r="A2570" s="34" t="inlineStr">
        <is>
          <t>Schweppes</t>
        </is>
      </c>
      <c r="B2570" s="34" t="inlineStr">
        <is>
          <t>Schweppes Ginger Ale | Original | 8 pack 355mL</t>
        </is>
      </c>
      <c r="C2570" s="34" t="inlineStr">
        <is>
          <t>5) Sparkling water &amp; soda</t>
        </is>
      </c>
      <c r="D2570" s="49">
        <f>IF('M5 Sparkling Water &amp; Soda'!F736="","",'M5 Sparkling Water &amp; Soda'!F736)</f>
        <v/>
      </c>
      <c r="E2570" s="52">
        <f>IF('M5 Sparkling Water &amp; Soda'!J736="","",'M5 Sparkling Water &amp; Soda'!J736)</f>
        <v/>
      </c>
      <c r="F2570" s="50">
        <f>IF('M5 Sparkling Water &amp; Soda'!K736="","",'M5 Sparkling Water &amp; Soda'!K736)</f>
        <v/>
      </c>
      <c r="G2570" s="49">
        <f>IF('M5 Sparkling Water &amp; Soda'!AM736="","",'M5 Sparkling Water &amp; Soda'!AM736)</f>
        <v/>
      </c>
      <c r="H2570" s="50">
        <f>IF('M5 Sparkling Water &amp; Soda'!N736="","",'M5 Sparkling Water &amp; Soda'!N736)</f>
        <v/>
      </c>
      <c r="I2570" s="34">
        <f>IF('M5 Sparkling Water &amp; Soda'!AJ736="","",'M5 Sparkling Water &amp; Soda'!AJ736)</f>
        <v/>
      </c>
      <c r="J2570" s="34" t="inlineStr">
        <is>
          <t>Capture live promo to assess.</t>
        </is>
      </c>
    </row>
    <row r="2571" ht="28" customHeight="1">
      <c r="A2571" s="34" t="inlineStr">
        <is>
          <t>Schweppes</t>
        </is>
      </c>
      <c r="B2571" s="34" t="inlineStr">
        <is>
          <t>Schweppes Ginger Ale | Original | 12 pack 355mL</t>
        </is>
      </c>
      <c r="C2571" s="34" t="inlineStr">
        <is>
          <t>5) Sparkling water &amp; soda</t>
        </is>
      </c>
      <c r="D2571" s="49">
        <f>IF('M5 Sparkling Water &amp; Soda'!F737="","",'M5 Sparkling Water &amp; Soda'!F737)</f>
        <v/>
      </c>
      <c r="E2571" s="52">
        <f>IF('M5 Sparkling Water &amp; Soda'!J737="","",'M5 Sparkling Water &amp; Soda'!J737)</f>
        <v/>
      </c>
      <c r="F2571" s="50">
        <f>IF('M5 Sparkling Water &amp; Soda'!K737="","",'M5 Sparkling Water &amp; Soda'!K737)</f>
        <v/>
      </c>
      <c r="G2571" s="49">
        <f>IF('M5 Sparkling Water &amp; Soda'!AM737="","",'M5 Sparkling Water &amp; Soda'!AM737)</f>
        <v/>
      </c>
      <c r="H2571" s="50">
        <f>IF('M5 Sparkling Water &amp; Soda'!N737="","",'M5 Sparkling Water &amp; Soda'!N737)</f>
        <v/>
      </c>
      <c r="I2571" s="34">
        <f>IF('M5 Sparkling Water &amp; Soda'!AJ737="","",'M5 Sparkling Water &amp; Soda'!AJ737)</f>
        <v/>
      </c>
      <c r="J2571" s="34" t="inlineStr">
        <is>
          <t>Capture live promo to assess.</t>
        </is>
      </c>
    </row>
    <row r="2572" ht="28" customHeight="1">
      <c r="A2572" s="34" t="inlineStr">
        <is>
          <t>Schweppes</t>
        </is>
      </c>
      <c r="B2572" s="34" t="inlineStr">
        <is>
          <t>Schweppes Ginger Ale | Original | 15 pack 355mL</t>
        </is>
      </c>
      <c r="C2572" s="34" t="inlineStr">
        <is>
          <t>5) Sparkling water &amp; soda</t>
        </is>
      </c>
      <c r="D2572" s="49">
        <f>IF('M5 Sparkling Water &amp; Soda'!F738="","",'M5 Sparkling Water &amp; Soda'!F738)</f>
        <v/>
      </c>
      <c r="E2572" s="52">
        <f>IF('M5 Sparkling Water &amp; Soda'!J738="","",'M5 Sparkling Water &amp; Soda'!J738)</f>
        <v/>
      </c>
      <c r="F2572" s="50">
        <f>IF('M5 Sparkling Water &amp; Soda'!K738="","",'M5 Sparkling Water &amp; Soda'!K738)</f>
        <v/>
      </c>
      <c r="G2572" s="49">
        <f>IF('M5 Sparkling Water &amp; Soda'!AM738="","",'M5 Sparkling Water &amp; Soda'!AM738)</f>
        <v/>
      </c>
      <c r="H2572" s="50">
        <f>IF('M5 Sparkling Water &amp; Soda'!N738="","",'M5 Sparkling Water &amp; Soda'!N738)</f>
        <v/>
      </c>
      <c r="I2572" s="34">
        <f>IF('M5 Sparkling Water &amp; Soda'!AJ738="","",'M5 Sparkling Water &amp; Soda'!AJ738)</f>
        <v/>
      </c>
      <c r="J2572" s="34" t="inlineStr">
        <is>
          <t>Capture live promo to assess.</t>
        </is>
      </c>
    </row>
    <row r="2573" ht="28" customHeight="1">
      <c r="A2573" s="34" t="inlineStr">
        <is>
          <t>Schweppes</t>
        </is>
      </c>
      <c r="B2573" s="34" t="inlineStr">
        <is>
          <t>Schweppes Ginger Ale | Original | 18 pack 355mL</t>
        </is>
      </c>
      <c r="C2573" s="34" t="inlineStr">
        <is>
          <t>5) Sparkling water &amp; soda</t>
        </is>
      </c>
      <c r="D2573" s="49">
        <f>IF('M5 Sparkling Water &amp; Soda'!F739="","",'M5 Sparkling Water &amp; Soda'!F739)</f>
        <v/>
      </c>
      <c r="E2573" s="52">
        <f>IF('M5 Sparkling Water &amp; Soda'!J739="","",'M5 Sparkling Water &amp; Soda'!J739)</f>
        <v/>
      </c>
      <c r="F2573" s="50">
        <f>IF('M5 Sparkling Water &amp; Soda'!K739="","",'M5 Sparkling Water &amp; Soda'!K739)</f>
        <v/>
      </c>
      <c r="G2573" s="49">
        <f>IF('M5 Sparkling Water &amp; Soda'!AM739="","",'M5 Sparkling Water &amp; Soda'!AM739)</f>
        <v/>
      </c>
      <c r="H2573" s="50">
        <f>IF('M5 Sparkling Water &amp; Soda'!N739="","",'M5 Sparkling Water &amp; Soda'!N739)</f>
        <v/>
      </c>
      <c r="I2573" s="34">
        <f>IF('M5 Sparkling Water &amp; Soda'!AJ739="","",'M5 Sparkling Water &amp; Soda'!AJ739)</f>
        <v/>
      </c>
      <c r="J2573" s="34" t="inlineStr">
        <is>
          <t>Capture live promo to assess.</t>
        </is>
      </c>
    </row>
    <row r="2574" ht="28" customHeight="1">
      <c r="A2574" s="34" t="inlineStr">
        <is>
          <t>Schweppes</t>
        </is>
      </c>
      <c r="B2574" s="34" t="inlineStr">
        <is>
          <t>Schweppes Ginger Ale | Original | 24 pack 355mL</t>
        </is>
      </c>
      <c r="C2574" s="34" t="inlineStr">
        <is>
          <t>5) Sparkling water &amp; soda</t>
        </is>
      </c>
      <c r="D2574" s="49">
        <f>IF('M5 Sparkling Water &amp; Soda'!F740="","",'M5 Sparkling Water &amp; Soda'!F740)</f>
        <v/>
      </c>
      <c r="E2574" s="52">
        <f>IF('M5 Sparkling Water &amp; Soda'!J740="","",'M5 Sparkling Water &amp; Soda'!J740)</f>
        <v/>
      </c>
      <c r="F2574" s="50">
        <f>IF('M5 Sparkling Water &amp; Soda'!K740="","",'M5 Sparkling Water &amp; Soda'!K740)</f>
        <v/>
      </c>
      <c r="G2574" s="49">
        <f>IF('M5 Sparkling Water &amp; Soda'!AM740="","",'M5 Sparkling Water &amp; Soda'!AM740)</f>
        <v/>
      </c>
      <c r="H2574" s="50">
        <f>IF('M5 Sparkling Water &amp; Soda'!N740="","",'M5 Sparkling Water &amp; Soda'!N740)</f>
        <v/>
      </c>
      <c r="I2574" s="34">
        <f>IF('M5 Sparkling Water &amp; Soda'!AJ740="","",'M5 Sparkling Water &amp; Soda'!AJ740)</f>
        <v/>
      </c>
      <c r="J2574" s="34" t="inlineStr">
        <is>
          <t>Capture live promo to assess.</t>
        </is>
      </c>
    </row>
    <row r="2575" ht="28" customHeight="1">
      <c r="A2575" s="34" t="inlineStr">
        <is>
          <t>Schweppes</t>
        </is>
      </c>
      <c r="B2575" s="34" t="inlineStr">
        <is>
          <t>Schweppes Ginger Ale | Diet | single 355mL</t>
        </is>
      </c>
      <c r="C2575" s="34" t="inlineStr">
        <is>
          <t>5) Sparkling water &amp; soda</t>
        </is>
      </c>
      <c r="D2575" s="49">
        <f>IF('M5 Sparkling Water &amp; Soda'!F741="","",'M5 Sparkling Water &amp; Soda'!F741)</f>
        <v/>
      </c>
      <c r="E2575" s="52">
        <f>IF('M5 Sparkling Water &amp; Soda'!J741="","",'M5 Sparkling Water &amp; Soda'!J741)</f>
        <v/>
      </c>
      <c r="F2575" s="50">
        <f>IF('M5 Sparkling Water &amp; Soda'!K741="","",'M5 Sparkling Water &amp; Soda'!K741)</f>
        <v/>
      </c>
      <c r="G2575" s="49">
        <f>IF('M5 Sparkling Water &amp; Soda'!AM741="","",'M5 Sparkling Water &amp; Soda'!AM741)</f>
        <v/>
      </c>
      <c r="H2575" s="50">
        <f>IF('M5 Sparkling Water &amp; Soda'!N741="","",'M5 Sparkling Water &amp; Soda'!N741)</f>
        <v/>
      </c>
      <c r="I2575" s="34">
        <f>IF('M5 Sparkling Water &amp; Soda'!AJ741="","",'M5 Sparkling Water &amp; Soda'!AJ741)</f>
        <v/>
      </c>
      <c r="J2575" s="34" t="inlineStr">
        <is>
          <t>Capture live promo to assess.</t>
        </is>
      </c>
    </row>
    <row r="2576" ht="28" customHeight="1">
      <c r="A2576" s="34" t="inlineStr">
        <is>
          <t>Schweppes</t>
        </is>
      </c>
      <c r="B2576" s="34" t="inlineStr">
        <is>
          <t>Schweppes Ginger Ale | Diet | 8 pack 355mL</t>
        </is>
      </c>
      <c r="C2576" s="34" t="inlineStr">
        <is>
          <t>5) Sparkling water &amp; soda</t>
        </is>
      </c>
      <c r="D2576" s="49">
        <f>IF('M5 Sparkling Water &amp; Soda'!F742="","",'M5 Sparkling Water &amp; Soda'!F742)</f>
        <v/>
      </c>
      <c r="E2576" s="52">
        <f>IF('M5 Sparkling Water &amp; Soda'!J742="","",'M5 Sparkling Water &amp; Soda'!J742)</f>
        <v/>
      </c>
      <c r="F2576" s="50">
        <f>IF('M5 Sparkling Water &amp; Soda'!K742="","",'M5 Sparkling Water &amp; Soda'!K742)</f>
        <v/>
      </c>
      <c r="G2576" s="49">
        <f>IF('M5 Sparkling Water &amp; Soda'!AM742="","",'M5 Sparkling Water &amp; Soda'!AM742)</f>
        <v/>
      </c>
      <c r="H2576" s="50">
        <f>IF('M5 Sparkling Water &amp; Soda'!N742="","",'M5 Sparkling Water &amp; Soda'!N742)</f>
        <v/>
      </c>
      <c r="I2576" s="34">
        <f>IF('M5 Sparkling Water &amp; Soda'!AJ742="","",'M5 Sparkling Water &amp; Soda'!AJ742)</f>
        <v/>
      </c>
      <c r="J2576" s="34" t="inlineStr">
        <is>
          <t>Capture live promo to assess.</t>
        </is>
      </c>
    </row>
    <row r="2577" ht="28" customHeight="1">
      <c r="A2577" s="34" t="inlineStr">
        <is>
          <t>Schweppes</t>
        </is>
      </c>
      <c r="B2577" s="34" t="inlineStr">
        <is>
          <t>Schweppes Ginger Ale | Diet | 12 pack 355mL</t>
        </is>
      </c>
      <c r="C2577" s="34" t="inlineStr">
        <is>
          <t>5) Sparkling water &amp; soda</t>
        </is>
      </c>
      <c r="D2577" s="49">
        <f>IF('M5 Sparkling Water &amp; Soda'!F743="","",'M5 Sparkling Water &amp; Soda'!F743)</f>
        <v/>
      </c>
      <c r="E2577" s="52">
        <f>IF('M5 Sparkling Water &amp; Soda'!J743="","",'M5 Sparkling Water &amp; Soda'!J743)</f>
        <v/>
      </c>
      <c r="F2577" s="50">
        <f>IF('M5 Sparkling Water &amp; Soda'!K743="","",'M5 Sparkling Water &amp; Soda'!K743)</f>
        <v/>
      </c>
      <c r="G2577" s="49">
        <f>IF('M5 Sparkling Water &amp; Soda'!AM743="","",'M5 Sparkling Water &amp; Soda'!AM743)</f>
        <v/>
      </c>
      <c r="H2577" s="50">
        <f>IF('M5 Sparkling Water &amp; Soda'!N743="","",'M5 Sparkling Water &amp; Soda'!N743)</f>
        <v/>
      </c>
      <c r="I2577" s="34">
        <f>IF('M5 Sparkling Water &amp; Soda'!AJ743="","",'M5 Sparkling Water &amp; Soda'!AJ743)</f>
        <v/>
      </c>
      <c r="J2577" s="34" t="inlineStr">
        <is>
          <t>Capture live promo to assess.</t>
        </is>
      </c>
    </row>
    <row r="2578" ht="28" customHeight="1">
      <c r="A2578" s="34" t="inlineStr">
        <is>
          <t>Schweppes</t>
        </is>
      </c>
      <c r="B2578" s="34" t="inlineStr">
        <is>
          <t>Schweppes Ginger Ale | Diet | 15 pack 355mL</t>
        </is>
      </c>
      <c r="C2578" s="34" t="inlineStr">
        <is>
          <t>5) Sparkling water &amp; soda</t>
        </is>
      </c>
      <c r="D2578" s="49">
        <f>IF('M5 Sparkling Water &amp; Soda'!F744="","",'M5 Sparkling Water &amp; Soda'!F744)</f>
        <v/>
      </c>
      <c r="E2578" s="52">
        <f>IF('M5 Sparkling Water &amp; Soda'!J744="","",'M5 Sparkling Water &amp; Soda'!J744)</f>
        <v/>
      </c>
      <c r="F2578" s="50">
        <f>IF('M5 Sparkling Water &amp; Soda'!K744="","",'M5 Sparkling Water &amp; Soda'!K744)</f>
        <v/>
      </c>
      <c r="G2578" s="49">
        <f>IF('M5 Sparkling Water &amp; Soda'!AM744="","",'M5 Sparkling Water &amp; Soda'!AM744)</f>
        <v/>
      </c>
      <c r="H2578" s="50">
        <f>IF('M5 Sparkling Water &amp; Soda'!N744="","",'M5 Sparkling Water &amp; Soda'!N744)</f>
        <v/>
      </c>
      <c r="I2578" s="34">
        <f>IF('M5 Sparkling Water &amp; Soda'!AJ744="","",'M5 Sparkling Water &amp; Soda'!AJ744)</f>
        <v/>
      </c>
      <c r="J2578" s="34" t="inlineStr">
        <is>
          <t>Capture live promo to assess.</t>
        </is>
      </c>
    </row>
    <row r="2579" ht="28" customHeight="1">
      <c r="A2579" s="34" t="inlineStr">
        <is>
          <t>Schweppes</t>
        </is>
      </c>
      <c r="B2579" s="34" t="inlineStr">
        <is>
          <t>Schweppes Ginger Ale | Diet | 18 pack 355mL</t>
        </is>
      </c>
      <c r="C2579" s="34" t="inlineStr">
        <is>
          <t>5) Sparkling water &amp; soda</t>
        </is>
      </c>
      <c r="D2579" s="49">
        <f>IF('M5 Sparkling Water &amp; Soda'!F745="","",'M5 Sparkling Water &amp; Soda'!F745)</f>
        <v/>
      </c>
      <c r="E2579" s="52">
        <f>IF('M5 Sparkling Water &amp; Soda'!J745="","",'M5 Sparkling Water &amp; Soda'!J745)</f>
        <v/>
      </c>
      <c r="F2579" s="50">
        <f>IF('M5 Sparkling Water &amp; Soda'!K745="","",'M5 Sparkling Water &amp; Soda'!K745)</f>
        <v/>
      </c>
      <c r="G2579" s="49">
        <f>IF('M5 Sparkling Water &amp; Soda'!AM745="","",'M5 Sparkling Water &amp; Soda'!AM745)</f>
        <v/>
      </c>
      <c r="H2579" s="50">
        <f>IF('M5 Sparkling Water &amp; Soda'!N745="","",'M5 Sparkling Water &amp; Soda'!N745)</f>
        <v/>
      </c>
      <c r="I2579" s="34">
        <f>IF('M5 Sparkling Water &amp; Soda'!AJ745="","",'M5 Sparkling Water &amp; Soda'!AJ745)</f>
        <v/>
      </c>
      <c r="J2579" s="34" t="inlineStr">
        <is>
          <t>Capture live promo to assess.</t>
        </is>
      </c>
    </row>
    <row r="2580" ht="28" customHeight="1">
      <c r="A2580" s="34" t="inlineStr">
        <is>
          <t>Schweppes</t>
        </is>
      </c>
      <c r="B2580" s="34" t="inlineStr">
        <is>
          <t>Schweppes Ginger Ale | Diet | 24 pack 355mL</t>
        </is>
      </c>
      <c r="C2580" s="34" t="inlineStr">
        <is>
          <t>5) Sparkling water &amp; soda</t>
        </is>
      </c>
      <c r="D2580" s="49">
        <f>IF('M5 Sparkling Water &amp; Soda'!F746="","",'M5 Sparkling Water &amp; Soda'!F746)</f>
        <v/>
      </c>
      <c r="E2580" s="52">
        <f>IF('M5 Sparkling Water &amp; Soda'!J746="","",'M5 Sparkling Water &amp; Soda'!J746)</f>
        <v/>
      </c>
      <c r="F2580" s="50">
        <f>IF('M5 Sparkling Water &amp; Soda'!K746="","",'M5 Sparkling Water &amp; Soda'!K746)</f>
        <v/>
      </c>
      <c r="G2580" s="49">
        <f>IF('M5 Sparkling Water &amp; Soda'!AM746="","",'M5 Sparkling Water &amp; Soda'!AM746)</f>
        <v/>
      </c>
      <c r="H2580" s="50">
        <f>IF('M5 Sparkling Water &amp; Soda'!N746="","",'M5 Sparkling Water &amp; Soda'!N746)</f>
        <v/>
      </c>
      <c r="I2580" s="34">
        <f>IF('M5 Sparkling Water &amp; Soda'!AJ746="","",'M5 Sparkling Water &amp; Soda'!AJ746)</f>
        <v/>
      </c>
      <c r="J2580" s="34" t="inlineStr">
        <is>
          <t>Capture live promo to assess.</t>
        </is>
      </c>
    </row>
    <row r="2581" ht="28" customHeight="1">
      <c r="A2581" s="34" t="inlineStr">
        <is>
          <t>Schweppes</t>
        </is>
      </c>
      <c r="B2581" s="34" t="inlineStr">
        <is>
          <t>Schweppes Ginger Ale | Club Soda | single 355mL</t>
        </is>
      </c>
      <c r="C2581" s="34" t="inlineStr">
        <is>
          <t>5) Sparkling water &amp; soda</t>
        </is>
      </c>
      <c r="D2581" s="49">
        <f>IF('M5 Sparkling Water &amp; Soda'!F747="","",'M5 Sparkling Water &amp; Soda'!F747)</f>
        <v/>
      </c>
      <c r="E2581" s="52">
        <f>IF('M5 Sparkling Water &amp; Soda'!J747="","",'M5 Sparkling Water &amp; Soda'!J747)</f>
        <v/>
      </c>
      <c r="F2581" s="50">
        <f>IF('M5 Sparkling Water &amp; Soda'!K747="","",'M5 Sparkling Water &amp; Soda'!K747)</f>
        <v/>
      </c>
      <c r="G2581" s="49">
        <f>IF('M5 Sparkling Water &amp; Soda'!AM747="","",'M5 Sparkling Water &amp; Soda'!AM747)</f>
        <v/>
      </c>
      <c r="H2581" s="50">
        <f>IF('M5 Sparkling Water &amp; Soda'!N747="","",'M5 Sparkling Water &amp; Soda'!N747)</f>
        <v/>
      </c>
      <c r="I2581" s="34">
        <f>IF('M5 Sparkling Water &amp; Soda'!AJ747="","",'M5 Sparkling Water &amp; Soda'!AJ747)</f>
        <v/>
      </c>
      <c r="J2581" s="34" t="inlineStr">
        <is>
          <t>Capture live promo to assess.</t>
        </is>
      </c>
    </row>
    <row r="2582" ht="28" customHeight="1">
      <c r="A2582" s="34" t="inlineStr">
        <is>
          <t>Schweppes</t>
        </is>
      </c>
      <c r="B2582" s="34" t="inlineStr">
        <is>
          <t>Schweppes Ginger Ale | Club Soda | 8 pack 355mL</t>
        </is>
      </c>
      <c r="C2582" s="34" t="inlineStr">
        <is>
          <t>5) Sparkling water &amp; soda</t>
        </is>
      </c>
      <c r="D2582" s="49">
        <f>IF('M5 Sparkling Water &amp; Soda'!F748="","",'M5 Sparkling Water &amp; Soda'!F748)</f>
        <v/>
      </c>
      <c r="E2582" s="52">
        <f>IF('M5 Sparkling Water &amp; Soda'!J748="","",'M5 Sparkling Water &amp; Soda'!J748)</f>
        <v/>
      </c>
      <c r="F2582" s="50">
        <f>IF('M5 Sparkling Water &amp; Soda'!K748="","",'M5 Sparkling Water &amp; Soda'!K748)</f>
        <v/>
      </c>
      <c r="G2582" s="49">
        <f>IF('M5 Sparkling Water &amp; Soda'!AM748="","",'M5 Sparkling Water &amp; Soda'!AM748)</f>
        <v/>
      </c>
      <c r="H2582" s="50">
        <f>IF('M5 Sparkling Water &amp; Soda'!N748="","",'M5 Sparkling Water &amp; Soda'!N748)</f>
        <v/>
      </c>
      <c r="I2582" s="34">
        <f>IF('M5 Sparkling Water &amp; Soda'!AJ748="","",'M5 Sparkling Water &amp; Soda'!AJ748)</f>
        <v/>
      </c>
      <c r="J2582" s="34" t="inlineStr">
        <is>
          <t>Capture live promo to assess.</t>
        </is>
      </c>
    </row>
    <row r="2583" ht="28" customHeight="1">
      <c r="A2583" s="34" t="inlineStr">
        <is>
          <t>Schweppes</t>
        </is>
      </c>
      <c r="B2583" s="34" t="inlineStr">
        <is>
          <t>Schweppes Ginger Ale | Club Soda | 12 pack 355mL</t>
        </is>
      </c>
      <c r="C2583" s="34" t="inlineStr">
        <is>
          <t>5) Sparkling water &amp; soda</t>
        </is>
      </c>
      <c r="D2583" s="49">
        <f>IF('M5 Sparkling Water &amp; Soda'!F749="","",'M5 Sparkling Water &amp; Soda'!F749)</f>
        <v/>
      </c>
      <c r="E2583" s="52">
        <f>IF('M5 Sparkling Water &amp; Soda'!J749="","",'M5 Sparkling Water &amp; Soda'!J749)</f>
        <v/>
      </c>
      <c r="F2583" s="50">
        <f>IF('M5 Sparkling Water &amp; Soda'!K749="","",'M5 Sparkling Water &amp; Soda'!K749)</f>
        <v/>
      </c>
      <c r="G2583" s="49">
        <f>IF('M5 Sparkling Water &amp; Soda'!AM749="","",'M5 Sparkling Water &amp; Soda'!AM749)</f>
        <v/>
      </c>
      <c r="H2583" s="50">
        <f>IF('M5 Sparkling Water &amp; Soda'!N749="","",'M5 Sparkling Water &amp; Soda'!N749)</f>
        <v/>
      </c>
      <c r="I2583" s="34">
        <f>IF('M5 Sparkling Water &amp; Soda'!AJ749="","",'M5 Sparkling Water &amp; Soda'!AJ749)</f>
        <v/>
      </c>
      <c r="J2583" s="34" t="inlineStr">
        <is>
          <t>Capture live promo to assess.</t>
        </is>
      </c>
    </row>
    <row r="2584" ht="28" customHeight="1">
      <c r="A2584" s="34" t="inlineStr">
        <is>
          <t>Schweppes</t>
        </is>
      </c>
      <c r="B2584" s="34" t="inlineStr">
        <is>
          <t>Schweppes Ginger Ale | Club Soda | 15 pack 355mL</t>
        </is>
      </c>
      <c r="C2584" s="34" t="inlineStr">
        <is>
          <t>5) Sparkling water &amp; soda</t>
        </is>
      </c>
      <c r="D2584" s="49">
        <f>IF('M5 Sparkling Water &amp; Soda'!F750="","",'M5 Sparkling Water &amp; Soda'!F750)</f>
        <v/>
      </c>
      <c r="E2584" s="52">
        <f>IF('M5 Sparkling Water &amp; Soda'!J750="","",'M5 Sparkling Water &amp; Soda'!J750)</f>
        <v/>
      </c>
      <c r="F2584" s="50">
        <f>IF('M5 Sparkling Water &amp; Soda'!K750="","",'M5 Sparkling Water &amp; Soda'!K750)</f>
        <v/>
      </c>
      <c r="G2584" s="49">
        <f>IF('M5 Sparkling Water &amp; Soda'!AM750="","",'M5 Sparkling Water &amp; Soda'!AM750)</f>
        <v/>
      </c>
      <c r="H2584" s="50">
        <f>IF('M5 Sparkling Water &amp; Soda'!N750="","",'M5 Sparkling Water &amp; Soda'!N750)</f>
        <v/>
      </c>
      <c r="I2584" s="34">
        <f>IF('M5 Sparkling Water &amp; Soda'!AJ750="","",'M5 Sparkling Water &amp; Soda'!AJ750)</f>
        <v/>
      </c>
      <c r="J2584" s="34" t="inlineStr">
        <is>
          <t>Capture live promo to assess.</t>
        </is>
      </c>
    </row>
    <row r="2585" ht="28" customHeight="1">
      <c r="A2585" s="34" t="inlineStr">
        <is>
          <t>Schweppes</t>
        </is>
      </c>
      <c r="B2585" s="34" t="inlineStr">
        <is>
          <t>Schweppes Ginger Ale | Club Soda | 18 pack 355mL</t>
        </is>
      </c>
      <c r="C2585" s="34" t="inlineStr">
        <is>
          <t>5) Sparkling water &amp; soda</t>
        </is>
      </c>
      <c r="D2585" s="49">
        <f>IF('M5 Sparkling Water &amp; Soda'!F751="","",'M5 Sparkling Water &amp; Soda'!F751)</f>
        <v/>
      </c>
      <c r="E2585" s="52">
        <f>IF('M5 Sparkling Water &amp; Soda'!J751="","",'M5 Sparkling Water &amp; Soda'!J751)</f>
        <v/>
      </c>
      <c r="F2585" s="50">
        <f>IF('M5 Sparkling Water &amp; Soda'!K751="","",'M5 Sparkling Water &amp; Soda'!K751)</f>
        <v/>
      </c>
      <c r="G2585" s="49">
        <f>IF('M5 Sparkling Water &amp; Soda'!AM751="","",'M5 Sparkling Water &amp; Soda'!AM751)</f>
        <v/>
      </c>
      <c r="H2585" s="50">
        <f>IF('M5 Sparkling Water &amp; Soda'!N751="","",'M5 Sparkling Water &amp; Soda'!N751)</f>
        <v/>
      </c>
      <c r="I2585" s="34">
        <f>IF('M5 Sparkling Water &amp; Soda'!AJ751="","",'M5 Sparkling Water &amp; Soda'!AJ751)</f>
        <v/>
      </c>
      <c r="J2585" s="34" t="inlineStr">
        <is>
          <t>Capture live promo to assess.</t>
        </is>
      </c>
    </row>
    <row r="2586" ht="28" customHeight="1">
      <c r="A2586" s="34" t="inlineStr">
        <is>
          <t>Schweppes</t>
        </is>
      </c>
      <c r="B2586" s="34" t="inlineStr">
        <is>
          <t>Schweppes Ginger Ale | Club Soda | 24 pack 355mL</t>
        </is>
      </c>
      <c r="C2586" s="34" t="inlineStr">
        <is>
          <t>5) Sparkling water &amp; soda</t>
        </is>
      </c>
      <c r="D2586" s="49">
        <f>IF('M5 Sparkling Water &amp; Soda'!F752="","",'M5 Sparkling Water &amp; Soda'!F752)</f>
        <v/>
      </c>
      <c r="E2586" s="52">
        <f>IF('M5 Sparkling Water &amp; Soda'!J752="","",'M5 Sparkling Water &amp; Soda'!J752)</f>
        <v/>
      </c>
      <c r="F2586" s="50">
        <f>IF('M5 Sparkling Water &amp; Soda'!K752="","",'M5 Sparkling Water &amp; Soda'!K752)</f>
        <v/>
      </c>
      <c r="G2586" s="49">
        <f>IF('M5 Sparkling Water &amp; Soda'!AM752="","",'M5 Sparkling Water &amp; Soda'!AM752)</f>
        <v/>
      </c>
      <c r="H2586" s="50">
        <f>IF('M5 Sparkling Water &amp; Soda'!N752="","",'M5 Sparkling Water &amp; Soda'!N752)</f>
        <v/>
      </c>
      <c r="I2586" s="34">
        <f>IF('M5 Sparkling Water &amp; Soda'!AJ752="","",'M5 Sparkling Water &amp; Soda'!AJ752)</f>
        <v/>
      </c>
      <c r="J2586" s="34" t="inlineStr">
        <is>
          <t>Capture live promo to assess.</t>
        </is>
      </c>
    </row>
    <row r="2587" ht="28" customHeight="1">
      <c r="A2587" s="34" t="inlineStr">
        <is>
          <t>Schweppes</t>
        </is>
      </c>
      <c r="B2587" s="34" t="inlineStr">
        <is>
          <t>Schweppes Ginger Ale | Tonic Water | single 355mL</t>
        </is>
      </c>
      <c r="C2587" s="34" t="inlineStr">
        <is>
          <t>5) Sparkling water &amp; soda</t>
        </is>
      </c>
      <c r="D2587" s="49">
        <f>IF('M5 Sparkling Water &amp; Soda'!F753="","",'M5 Sparkling Water &amp; Soda'!F753)</f>
        <v/>
      </c>
      <c r="E2587" s="52">
        <f>IF('M5 Sparkling Water &amp; Soda'!J753="","",'M5 Sparkling Water &amp; Soda'!J753)</f>
        <v/>
      </c>
      <c r="F2587" s="50">
        <f>IF('M5 Sparkling Water &amp; Soda'!K753="","",'M5 Sparkling Water &amp; Soda'!K753)</f>
        <v/>
      </c>
      <c r="G2587" s="49">
        <f>IF('M5 Sparkling Water &amp; Soda'!AM753="","",'M5 Sparkling Water &amp; Soda'!AM753)</f>
        <v/>
      </c>
      <c r="H2587" s="50">
        <f>IF('M5 Sparkling Water &amp; Soda'!N753="","",'M5 Sparkling Water &amp; Soda'!N753)</f>
        <v/>
      </c>
      <c r="I2587" s="34">
        <f>IF('M5 Sparkling Water &amp; Soda'!AJ753="","",'M5 Sparkling Water &amp; Soda'!AJ753)</f>
        <v/>
      </c>
      <c r="J2587" s="34" t="inlineStr">
        <is>
          <t>Capture live promo to assess.</t>
        </is>
      </c>
    </row>
    <row r="2588" ht="28" customHeight="1">
      <c r="A2588" s="34" t="inlineStr">
        <is>
          <t>Schweppes</t>
        </is>
      </c>
      <c r="B2588" s="34" t="inlineStr">
        <is>
          <t>Schweppes Ginger Ale | Tonic Water | 8 pack 355mL</t>
        </is>
      </c>
      <c r="C2588" s="34" t="inlineStr">
        <is>
          <t>5) Sparkling water &amp; soda</t>
        </is>
      </c>
      <c r="D2588" s="49">
        <f>IF('M5 Sparkling Water &amp; Soda'!F754="","",'M5 Sparkling Water &amp; Soda'!F754)</f>
        <v/>
      </c>
      <c r="E2588" s="52">
        <f>IF('M5 Sparkling Water &amp; Soda'!J754="","",'M5 Sparkling Water &amp; Soda'!J754)</f>
        <v/>
      </c>
      <c r="F2588" s="50">
        <f>IF('M5 Sparkling Water &amp; Soda'!K754="","",'M5 Sparkling Water &amp; Soda'!K754)</f>
        <v/>
      </c>
      <c r="G2588" s="49">
        <f>IF('M5 Sparkling Water &amp; Soda'!AM754="","",'M5 Sparkling Water &amp; Soda'!AM754)</f>
        <v/>
      </c>
      <c r="H2588" s="50">
        <f>IF('M5 Sparkling Water &amp; Soda'!N754="","",'M5 Sparkling Water &amp; Soda'!N754)</f>
        <v/>
      </c>
      <c r="I2588" s="34">
        <f>IF('M5 Sparkling Water &amp; Soda'!AJ754="","",'M5 Sparkling Water &amp; Soda'!AJ754)</f>
        <v/>
      </c>
      <c r="J2588" s="34" t="inlineStr">
        <is>
          <t>Capture live promo to assess.</t>
        </is>
      </c>
    </row>
    <row r="2589" ht="28" customHeight="1">
      <c r="A2589" s="34" t="inlineStr">
        <is>
          <t>Schweppes</t>
        </is>
      </c>
      <c r="B2589" s="34" t="inlineStr">
        <is>
          <t>Schweppes Ginger Ale | Tonic Water | 12 pack 355mL</t>
        </is>
      </c>
      <c r="C2589" s="34" t="inlineStr">
        <is>
          <t>5) Sparkling water &amp; soda</t>
        </is>
      </c>
      <c r="D2589" s="49">
        <f>IF('M5 Sparkling Water &amp; Soda'!F755="","",'M5 Sparkling Water &amp; Soda'!F755)</f>
        <v/>
      </c>
      <c r="E2589" s="52">
        <f>IF('M5 Sparkling Water &amp; Soda'!J755="","",'M5 Sparkling Water &amp; Soda'!J755)</f>
        <v/>
      </c>
      <c r="F2589" s="50">
        <f>IF('M5 Sparkling Water &amp; Soda'!K755="","",'M5 Sparkling Water &amp; Soda'!K755)</f>
        <v/>
      </c>
      <c r="G2589" s="49">
        <f>IF('M5 Sparkling Water &amp; Soda'!AM755="","",'M5 Sparkling Water &amp; Soda'!AM755)</f>
        <v/>
      </c>
      <c r="H2589" s="50">
        <f>IF('M5 Sparkling Water &amp; Soda'!N755="","",'M5 Sparkling Water &amp; Soda'!N755)</f>
        <v/>
      </c>
      <c r="I2589" s="34">
        <f>IF('M5 Sparkling Water &amp; Soda'!AJ755="","",'M5 Sparkling Water &amp; Soda'!AJ755)</f>
        <v/>
      </c>
      <c r="J2589" s="34" t="inlineStr">
        <is>
          <t>Capture live promo to assess.</t>
        </is>
      </c>
    </row>
    <row r="2590" ht="28" customHeight="1">
      <c r="A2590" s="34" t="inlineStr">
        <is>
          <t>Schweppes</t>
        </is>
      </c>
      <c r="B2590" s="34" t="inlineStr">
        <is>
          <t>Schweppes Ginger Ale | Tonic Water | 15 pack 355mL</t>
        </is>
      </c>
      <c r="C2590" s="34" t="inlineStr">
        <is>
          <t>5) Sparkling water &amp; soda</t>
        </is>
      </c>
      <c r="D2590" s="49">
        <f>IF('M5 Sparkling Water &amp; Soda'!F756="","",'M5 Sparkling Water &amp; Soda'!F756)</f>
        <v/>
      </c>
      <c r="E2590" s="52">
        <f>IF('M5 Sparkling Water &amp; Soda'!J756="","",'M5 Sparkling Water &amp; Soda'!J756)</f>
        <v/>
      </c>
      <c r="F2590" s="50">
        <f>IF('M5 Sparkling Water &amp; Soda'!K756="","",'M5 Sparkling Water &amp; Soda'!K756)</f>
        <v/>
      </c>
      <c r="G2590" s="49">
        <f>IF('M5 Sparkling Water &amp; Soda'!AM756="","",'M5 Sparkling Water &amp; Soda'!AM756)</f>
        <v/>
      </c>
      <c r="H2590" s="50">
        <f>IF('M5 Sparkling Water &amp; Soda'!N756="","",'M5 Sparkling Water &amp; Soda'!N756)</f>
        <v/>
      </c>
      <c r="I2590" s="34">
        <f>IF('M5 Sparkling Water &amp; Soda'!AJ756="","",'M5 Sparkling Water &amp; Soda'!AJ756)</f>
        <v/>
      </c>
      <c r="J2590" s="34" t="inlineStr">
        <is>
          <t>Capture live promo to assess.</t>
        </is>
      </c>
    </row>
    <row r="2591" ht="28" customHeight="1">
      <c r="A2591" s="34" t="inlineStr">
        <is>
          <t>Schweppes</t>
        </is>
      </c>
      <c r="B2591" s="34" t="inlineStr">
        <is>
          <t>Schweppes Ginger Ale | Tonic Water | 18 pack 355mL</t>
        </is>
      </c>
      <c r="C2591" s="34" t="inlineStr">
        <is>
          <t>5) Sparkling water &amp; soda</t>
        </is>
      </c>
      <c r="D2591" s="49">
        <f>IF('M5 Sparkling Water &amp; Soda'!F757="","",'M5 Sparkling Water &amp; Soda'!F757)</f>
        <v/>
      </c>
      <c r="E2591" s="52">
        <f>IF('M5 Sparkling Water &amp; Soda'!J757="","",'M5 Sparkling Water &amp; Soda'!J757)</f>
        <v/>
      </c>
      <c r="F2591" s="50">
        <f>IF('M5 Sparkling Water &amp; Soda'!K757="","",'M5 Sparkling Water &amp; Soda'!K757)</f>
        <v/>
      </c>
      <c r="G2591" s="49">
        <f>IF('M5 Sparkling Water &amp; Soda'!AM757="","",'M5 Sparkling Water &amp; Soda'!AM757)</f>
        <v/>
      </c>
      <c r="H2591" s="50">
        <f>IF('M5 Sparkling Water &amp; Soda'!N757="","",'M5 Sparkling Water &amp; Soda'!N757)</f>
        <v/>
      </c>
      <c r="I2591" s="34">
        <f>IF('M5 Sparkling Water &amp; Soda'!AJ757="","",'M5 Sparkling Water &amp; Soda'!AJ757)</f>
        <v/>
      </c>
      <c r="J2591" s="34" t="inlineStr">
        <is>
          <t>Capture live promo to assess.</t>
        </is>
      </c>
    </row>
    <row r="2592" ht="28" customHeight="1">
      <c r="A2592" s="34" t="inlineStr">
        <is>
          <t>Schweppes</t>
        </is>
      </c>
      <c r="B2592" s="34" t="inlineStr">
        <is>
          <t>Schweppes Ginger Ale | Tonic Water | 24 pack 355mL</t>
        </is>
      </c>
      <c r="C2592" s="34" t="inlineStr">
        <is>
          <t>5) Sparkling water &amp; soda</t>
        </is>
      </c>
      <c r="D2592" s="49">
        <f>IF('M5 Sparkling Water &amp; Soda'!F758="","",'M5 Sparkling Water &amp; Soda'!F758)</f>
        <v/>
      </c>
      <c r="E2592" s="52">
        <f>IF('M5 Sparkling Water &amp; Soda'!J758="","",'M5 Sparkling Water &amp; Soda'!J758)</f>
        <v/>
      </c>
      <c r="F2592" s="50">
        <f>IF('M5 Sparkling Water &amp; Soda'!K758="","",'M5 Sparkling Water &amp; Soda'!K758)</f>
        <v/>
      </c>
      <c r="G2592" s="49">
        <f>IF('M5 Sparkling Water &amp; Soda'!AM758="","",'M5 Sparkling Water &amp; Soda'!AM758)</f>
        <v/>
      </c>
      <c r="H2592" s="50">
        <f>IF('M5 Sparkling Water &amp; Soda'!N758="","",'M5 Sparkling Water &amp; Soda'!N758)</f>
        <v/>
      </c>
      <c r="I2592" s="34">
        <f>IF('M5 Sparkling Water &amp; Soda'!AJ758="","",'M5 Sparkling Water &amp; Soda'!AJ758)</f>
        <v/>
      </c>
      <c r="J2592" s="34" t="inlineStr">
        <is>
          <t>Capture live promo to assess.</t>
        </is>
      </c>
    </row>
    <row r="2593" ht="28" customHeight="1">
      <c r="A2593" s="34" t="inlineStr">
        <is>
          <t>A&amp;W</t>
        </is>
      </c>
      <c r="B2593" s="34" t="inlineStr">
        <is>
          <t>A&amp;W Root Beer | Original | single 355mL</t>
        </is>
      </c>
      <c r="C2593" s="34" t="inlineStr">
        <is>
          <t>5) Sparkling water &amp; soda</t>
        </is>
      </c>
      <c r="D2593" s="49">
        <f>IF('M5 Sparkling Water &amp; Soda'!F759="","",'M5 Sparkling Water &amp; Soda'!F759)</f>
        <v/>
      </c>
      <c r="E2593" s="52">
        <f>IF('M5 Sparkling Water &amp; Soda'!J759="","",'M5 Sparkling Water &amp; Soda'!J759)</f>
        <v/>
      </c>
      <c r="F2593" s="50">
        <f>IF('M5 Sparkling Water &amp; Soda'!K759="","",'M5 Sparkling Water &amp; Soda'!K759)</f>
        <v/>
      </c>
      <c r="G2593" s="49">
        <f>IF('M5 Sparkling Water &amp; Soda'!AM759="","",'M5 Sparkling Water &amp; Soda'!AM759)</f>
        <v/>
      </c>
      <c r="H2593" s="50">
        <f>IF('M5 Sparkling Water &amp; Soda'!N759="","",'M5 Sparkling Water &amp; Soda'!N759)</f>
        <v/>
      </c>
      <c r="I2593" s="34">
        <f>IF('M5 Sparkling Water &amp; Soda'!AJ759="","",'M5 Sparkling Water &amp; Soda'!AJ759)</f>
        <v/>
      </c>
      <c r="J2593" s="34" t="inlineStr">
        <is>
          <t>Capture live promo to assess.</t>
        </is>
      </c>
    </row>
    <row r="2594" ht="28" customHeight="1">
      <c r="A2594" s="34" t="inlineStr">
        <is>
          <t>A&amp;W</t>
        </is>
      </c>
      <c r="B2594" s="34" t="inlineStr">
        <is>
          <t>A&amp;W Root Beer | Original | 8 pack 355mL</t>
        </is>
      </c>
      <c r="C2594" s="34" t="inlineStr">
        <is>
          <t>5) Sparkling water &amp; soda</t>
        </is>
      </c>
      <c r="D2594" s="49">
        <f>IF('M5 Sparkling Water &amp; Soda'!F760="","",'M5 Sparkling Water &amp; Soda'!F760)</f>
        <v/>
      </c>
      <c r="E2594" s="52">
        <f>IF('M5 Sparkling Water &amp; Soda'!J760="","",'M5 Sparkling Water &amp; Soda'!J760)</f>
        <v/>
      </c>
      <c r="F2594" s="50">
        <f>IF('M5 Sparkling Water &amp; Soda'!K760="","",'M5 Sparkling Water &amp; Soda'!K760)</f>
        <v/>
      </c>
      <c r="G2594" s="49">
        <f>IF('M5 Sparkling Water &amp; Soda'!AM760="","",'M5 Sparkling Water &amp; Soda'!AM760)</f>
        <v/>
      </c>
      <c r="H2594" s="50">
        <f>IF('M5 Sparkling Water &amp; Soda'!N760="","",'M5 Sparkling Water &amp; Soda'!N760)</f>
        <v/>
      </c>
      <c r="I2594" s="34">
        <f>IF('M5 Sparkling Water &amp; Soda'!AJ760="","",'M5 Sparkling Water &amp; Soda'!AJ760)</f>
        <v/>
      </c>
      <c r="J2594" s="34" t="inlineStr">
        <is>
          <t>Capture live promo to assess.</t>
        </is>
      </c>
    </row>
    <row r="2595" ht="28" customHeight="1">
      <c r="A2595" s="34" t="inlineStr">
        <is>
          <t>A&amp;W</t>
        </is>
      </c>
      <c r="B2595" s="34" t="inlineStr">
        <is>
          <t>A&amp;W Root Beer | Original | 12 pack 355mL</t>
        </is>
      </c>
      <c r="C2595" s="34" t="inlineStr">
        <is>
          <t>5) Sparkling water &amp; soda</t>
        </is>
      </c>
      <c r="D2595" s="49">
        <f>IF('M5 Sparkling Water &amp; Soda'!F761="","",'M5 Sparkling Water &amp; Soda'!F761)</f>
        <v/>
      </c>
      <c r="E2595" s="52">
        <f>IF('M5 Sparkling Water &amp; Soda'!J761="","",'M5 Sparkling Water &amp; Soda'!J761)</f>
        <v/>
      </c>
      <c r="F2595" s="50">
        <f>IF('M5 Sparkling Water &amp; Soda'!K761="","",'M5 Sparkling Water &amp; Soda'!K761)</f>
        <v/>
      </c>
      <c r="G2595" s="49">
        <f>IF('M5 Sparkling Water &amp; Soda'!AM761="","",'M5 Sparkling Water &amp; Soda'!AM761)</f>
        <v/>
      </c>
      <c r="H2595" s="50">
        <f>IF('M5 Sparkling Water &amp; Soda'!N761="","",'M5 Sparkling Water &amp; Soda'!N761)</f>
        <v/>
      </c>
      <c r="I2595" s="34">
        <f>IF('M5 Sparkling Water &amp; Soda'!AJ761="","",'M5 Sparkling Water &amp; Soda'!AJ761)</f>
        <v/>
      </c>
      <c r="J2595" s="34" t="inlineStr">
        <is>
          <t>Capture live promo to assess.</t>
        </is>
      </c>
    </row>
    <row r="2596" ht="28" customHeight="1">
      <c r="A2596" s="34" t="inlineStr">
        <is>
          <t>A&amp;W</t>
        </is>
      </c>
      <c r="B2596" s="34" t="inlineStr">
        <is>
          <t>A&amp;W Root Beer | Original | 15 pack 355mL</t>
        </is>
      </c>
      <c r="C2596" s="34" t="inlineStr">
        <is>
          <t>5) Sparkling water &amp; soda</t>
        </is>
      </c>
      <c r="D2596" s="49">
        <f>IF('M5 Sparkling Water &amp; Soda'!F762="","",'M5 Sparkling Water &amp; Soda'!F762)</f>
        <v/>
      </c>
      <c r="E2596" s="52">
        <f>IF('M5 Sparkling Water &amp; Soda'!J762="","",'M5 Sparkling Water &amp; Soda'!J762)</f>
        <v/>
      </c>
      <c r="F2596" s="50">
        <f>IF('M5 Sparkling Water &amp; Soda'!K762="","",'M5 Sparkling Water &amp; Soda'!K762)</f>
        <v/>
      </c>
      <c r="G2596" s="49">
        <f>IF('M5 Sparkling Water &amp; Soda'!AM762="","",'M5 Sparkling Water &amp; Soda'!AM762)</f>
        <v/>
      </c>
      <c r="H2596" s="50">
        <f>IF('M5 Sparkling Water &amp; Soda'!N762="","",'M5 Sparkling Water &amp; Soda'!N762)</f>
        <v/>
      </c>
      <c r="I2596" s="34">
        <f>IF('M5 Sparkling Water &amp; Soda'!AJ762="","",'M5 Sparkling Water &amp; Soda'!AJ762)</f>
        <v/>
      </c>
      <c r="J2596" s="34" t="inlineStr">
        <is>
          <t>Capture live promo to assess.</t>
        </is>
      </c>
    </row>
    <row r="2597" ht="28" customHeight="1">
      <c r="A2597" s="34" t="inlineStr">
        <is>
          <t>A&amp;W</t>
        </is>
      </c>
      <c r="B2597" s="34" t="inlineStr">
        <is>
          <t>A&amp;W Root Beer | Original | 18 pack 355mL</t>
        </is>
      </c>
      <c r="C2597" s="34" t="inlineStr">
        <is>
          <t>5) Sparkling water &amp; soda</t>
        </is>
      </c>
      <c r="D2597" s="49">
        <f>IF('M5 Sparkling Water &amp; Soda'!F763="","",'M5 Sparkling Water &amp; Soda'!F763)</f>
        <v/>
      </c>
      <c r="E2597" s="52">
        <f>IF('M5 Sparkling Water &amp; Soda'!J763="","",'M5 Sparkling Water &amp; Soda'!J763)</f>
        <v/>
      </c>
      <c r="F2597" s="50">
        <f>IF('M5 Sparkling Water &amp; Soda'!K763="","",'M5 Sparkling Water &amp; Soda'!K763)</f>
        <v/>
      </c>
      <c r="G2597" s="49">
        <f>IF('M5 Sparkling Water &amp; Soda'!AM763="","",'M5 Sparkling Water &amp; Soda'!AM763)</f>
        <v/>
      </c>
      <c r="H2597" s="50">
        <f>IF('M5 Sparkling Water &amp; Soda'!N763="","",'M5 Sparkling Water &amp; Soda'!N763)</f>
        <v/>
      </c>
      <c r="I2597" s="34">
        <f>IF('M5 Sparkling Water &amp; Soda'!AJ763="","",'M5 Sparkling Water &amp; Soda'!AJ763)</f>
        <v/>
      </c>
      <c r="J2597" s="34" t="inlineStr">
        <is>
          <t>Capture live promo to assess.</t>
        </is>
      </c>
    </row>
    <row r="2598" ht="28" customHeight="1">
      <c r="A2598" s="34" t="inlineStr">
        <is>
          <t>A&amp;W</t>
        </is>
      </c>
      <c r="B2598" s="34" t="inlineStr">
        <is>
          <t>A&amp;W Root Beer | Original | 24 pack 355mL</t>
        </is>
      </c>
      <c r="C2598" s="34" t="inlineStr">
        <is>
          <t>5) Sparkling water &amp; soda</t>
        </is>
      </c>
      <c r="D2598" s="49">
        <f>IF('M5 Sparkling Water &amp; Soda'!F764="","",'M5 Sparkling Water &amp; Soda'!F764)</f>
        <v/>
      </c>
      <c r="E2598" s="52">
        <f>IF('M5 Sparkling Water &amp; Soda'!J764="","",'M5 Sparkling Water &amp; Soda'!J764)</f>
        <v/>
      </c>
      <c r="F2598" s="50">
        <f>IF('M5 Sparkling Water &amp; Soda'!K764="","",'M5 Sparkling Water &amp; Soda'!K764)</f>
        <v/>
      </c>
      <c r="G2598" s="49">
        <f>IF('M5 Sparkling Water &amp; Soda'!AM764="","",'M5 Sparkling Water &amp; Soda'!AM764)</f>
        <v/>
      </c>
      <c r="H2598" s="50">
        <f>IF('M5 Sparkling Water &amp; Soda'!N764="","",'M5 Sparkling Water &amp; Soda'!N764)</f>
        <v/>
      </c>
      <c r="I2598" s="34">
        <f>IF('M5 Sparkling Water &amp; Soda'!AJ764="","",'M5 Sparkling Water &amp; Soda'!AJ764)</f>
        <v/>
      </c>
      <c r="J2598" s="34" t="inlineStr">
        <is>
          <t>Capture live promo to assess.</t>
        </is>
      </c>
    </row>
    <row r="2599" ht="28" customHeight="1">
      <c r="A2599" s="34" t="inlineStr">
        <is>
          <t>A&amp;W</t>
        </is>
      </c>
      <c r="B2599" s="34" t="inlineStr">
        <is>
          <t>A&amp;W Root Beer | Diet | single 355mL</t>
        </is>
      </c>
      <c r="C2599" s="34" t="inlineStr">
        <is>
          <t>5) Sparkling water &amp; soda</t>
        </is>
      </c>
      <c r="D2599" s="49">
        <f>IF('M5 Sparkling Water &amp; Soda'!F765="","",'M5 Sparkling Water &amp; Soda'!F765)</f>
        <v/>
      </c>
      <c r="E2599" s="52">
        <f>IF('M5 Sparkling Water &amp; Soda'!J765="","",'M5 Sparkling Water &amp; Soda'!J765)</f>
        <v/>
      </c>
      <c r="F2599" s="50">
        <f>IF('M5 Sparkling Water &amp; Soda'!K765="","",'M5 Sparkling Water &amp; Soda'!K765)</f>
        <v/>
      </c>
      <c r="G2599" s="49">
        <f>IF('M5 Sparkling Water &amp; Soda'!AM765="","",'M5 Sparkling Water &amp; Soda'!AM765)</f>
        <v/>
      </c>
      <c r="H2599" s="50">
        <f>IF('M5 Sparkling Water &amp; Soda'!N765="","",'M5 Sparkling Water &amp; Soda'!N765)</f>
        <v/>
      </c>
      <c r="I2599" s="34">
        <f>IF('M5 Sparkling Water &amp; Soda'!AJ765="","",'M5 Sparkling Water &amp; Soda'!AJ765)</f>
        <v/>
      </c>
      <c r="J2599" s="34" t="inlineStr">
        <is>
          <t>Capture live promo to assess.</t>
        </is>
      </c>
    </row>
    <row r="2600" ht="28" customHeight="1">
      <c r="A2600" s="34" t="inlineStr">
        <is>
          <t>A&amp;W</t>
        </is>
      </c>
      <c r="B2600" s="34" t="inlineStr">
        <is>
          <t>A&amp;W Root Beer | Diet | 8 pack 355mL</t>
        </is>
      </c>
      <c r="C2600" s="34" t="inlineStr">
        <is>
          <t>5) Sparkling water &amp; soda</t>
        </is>
      </c>
      <c r="D2600" s="49">
        <f>IF('M5 Sparkling Water &amp; Soda'!F766="","",'M5 Sparkling Water &amp; Soda'!F766)</f>
        <v/>
      </c>
      <c r="E2600" s="52">
        <f>IF('M5 Sparkling Water &amp; Soda'!J766="","",'M5 Sparkling Water &amp; Soda'!J766)</f>
        <v/>
      </c>
      <c r="F2600" s="50">
        <f>IF('M5 Sparkling Water &amp; Soda'!K766="","",'M5 Sparkling Water &amp; Soda'!K766)</f>
        <v/>
      </c>
      <c r="G2600" s="49">
        <f>IF('M5 Sparkling Water &amp; Soda'!AM766="","",'M5 Sparkling Water &amp; Soda'!AM766)</f>
        <v/>
      </c>
      <c r="H2600" s="50">
        <f>IF('M5 Sparkling Water &amp; Soda'!N766="","",'M5 Sparkling Water &amp; Soda'!N766)</f>
        <v/>
      </c>
      <c r="I2600" s="34">
        <f>IF('M5 Sparkling Water &amp; Soda'!AJ766="","",'M5 Sparkling Water &amp; Soda'!AJ766)</f>
        <v/>
      </c>
      <c r="J2600" s="34" t="inlineStr">
        <is>
          <t>Capture live promo to assess.</t>
        </is>
      </c>
    </row>
    <row r="2601" ht="28" customHeight="1">
      <c r="A2601" s="34" t="inlineStr">
        <is>
          <t>A&amp;W</t>
        </is>
      </c>
      <c r="B2601" s="34" t="inlineStr">
        <is>
          <t>A&amp;W Root Beer | Diet | 12 pack 355mL</t>
        </is>
      </c>
      <c r="C2601" s="34" t="inlineStr">
        <is>
          <t>5) Sparkling water &amp; soda</t>
        </is>
      </c>
      <c r="D2601" s="49">
        <f>IF('M5 Sparkling Water &amp; Soda'!F767="","",'M5 Sparkling Water &amp; Soda'!F767)</f>
        <v/>
      </c>
      <c r="E2601" s="52">
        <f>IF('M5 Sparkling Water &amp; Soda'!J767="","",'M5 Sparkling Water &amp; Soda'!J767)</f>
        <v/>
      </c>
      <c r="F2601" s="50">
        <f>IF('M5 Sparkling Water &amp; Soda'!K767="","",'M5 Sparkling Water &amp; Soda'!K767)</f>
        <v/>
      </c>
      <c r="G2601" s="49">
        <f>IF('M5 Sparkling Water &amp; Soda'!AM767="","",'M5 Sparkling Water &amp; Soda'!AM767)</f>
        <v/>
      </c>
      <c r="H2601" s="50">
        <f>IF('M5 Sparkling Water &amp; Soda'!N767="","",'M5 Sparkling Water &amp; Soda'!N767)</f>
        <v/>
      </c>
      <c r="I2601" s="34">
        <f>IF('M5 Sparkling Water &amp; Soda'!AJ767="","",'M5 Sparkling Water &amp; Soda'!AJ767)</f>
        <v/>
      </c>
      <c r="J2601" s="34" t="inlineStr">
        <is>
          <t>Capture live promo to assess.</t>
        </is>
      </c>
    </row>
    <row r="2602" ht="28" customHeight="1">
      <c r="A2602" s="34" t="inlineStr">
        <is>
          <t>A&amp;W</t>
        </is>
      </c>
      <c r="B2602" s="34" t="inlineStr">
        <is>
          <t>A&amp;W Root Beer | Diet | 15 pack 355mL</t>
        </is>
      </c>
      <c r="C2602" s="34" t="inlineStr">
        <is>
          <t>5) Sparkling water &amp; soda</t>
        </is>
      </c>
      <c r="D2602" s="49">
        <f>IF('M5 Sparkling Water &amp; Soda'!F768="","",'M5 Sparkling Water &amp; Soda'!F768)</f>
        <v/>
      </c>
      <c r="E2602" s="52">
        <f>IF('M5 Sparkling Water &amp; Soda'!J768="","",'M5 Sparkling Water &amp; Soda'!J768)</f>
        <v/>
      </c>
      <c r="F2602" s="50">
        <f>IF('M5 Sparkling Water &amp; Soda'!K768="","",'M5 Sparkling Water &amp; Soda'!K768)</f>
        <v/>
      </c>
      <c r="G2602" s="49">
        <f>IF('M5 Sparkling Water &amp; Soda'!AM768="","",'M5 Sparkling Water &amp; Soda'!AM768)</f>
        <v/>
      </c>
      <c r="H2602" s="50">
        <f>IF('M5 Sparkling Water &amp; Soda'!N768="","",'M5 Sparkling Water &amp; Soda'!N768)</f>
        <v/>
      </c>
      <c r="I2602" s="34">
        <f>IF('M5 Sparkling Water &amp; Soda'!AJ768="","",'M5 Sparkling Water &amp; Soda'!AJ768)</f>
        <v/>
      </c>
      <c r="J2602" s="34" t="inlineStr">
        <is>
          <t>Capture live promo to assess.</t>
        </is>
      </c>
    </row>
    <row r="2603" ht="28" customHeight="1">
      <c r="A2603" s="34" t="inlineStr">
        <is>
          <t>A&amp;W</t>
        </is>
      </c>
      <c r="B2603" s="34" t="inlineStr">
        <is>
          <t>A&amp;W Root Beer | Diet | 18 pack 355mL</t>
        </is>
      </c>
      <c r="C2603" s="34" t="inlineStr">
        <is>
          <t>5) Sparkling water &amp; soda</t>
        </is>
      </c>
      <c r="D2603" s="49">
        <f>IF('M5 Sparkling Water &amp; Soda'!F769="","",'M5 Sparkling Water &amp; Soda'!F769)</f>
        <v/>
      </c>
      <c r="E2603" s="52">
        <f>IF('M5 Sparkling Water &amp; Soda'!J769="","",'M5 Sparkling Water &amp; Soda'!J769)</f>
        <v/>
      </c>
      <c r="F2603" s="50">
        <f>IF('M5 Sparkling Water &amp; Soda'!K769="","",'M5 Sparkling Water &amp; Soda'!K769)</f>
        <v/>
      </c>
      <c r="G2603" s="49">
        <f>IF('M5 Sparkling Water &amp; Soda'!AM769="","",'M5 Sparkling Water &amp; Soda'!AM769)</f>
        <v/>
      </c>
      <c r="H2603" s="50">
        <f>IF('M5 Sparkling Water &amp; Soda'!N769="","",'M5 Sparkling Water &amp; Soda'!N769)</f>
        <v/>
      </c>
      <c r="I2603" s="34">
        <f>IF('M5 Sparkling Water &amp; Soda'!AJ769="","",'M5 Sparkling Water &amp; Soda'!AJ769)</f>
        <v/>
      </c>
      <c r="J2603" s="34" t="inlineStr">
        <is>
          <t>Capture live promo to assess.</t>
        </is>
      </c>
    </row>
    <row r="2604" ht="28" customHeight="1">
      <c r="A2604" s="34" t="inlineStr">
        <is>
          <t>A&amp;W</t>
        </is>
      </c>
      <c r="B2604" s="34" t="inlineStr">
        <is>
          <t>A&amp;W Root Beer | Diet | 24 pack 355mL</t>
        </is>
      </c>
      <c r="C2604" s="34" t="inlineStr">
        <is>
          <t>5) Sparkling water &amp; soda</t>
        </is>
      </c>
      <c r="D2604" s="49">
        <f>IF('M5 Sparkling Water &amp; Soda'!F770="","",'M5 Sparkling Water &amp; Soda'!F770)</f>
        <v/>
      </c>
      <c r="E2604" s="52">
        <f>IF('M5 Sparkling Water &amp; Soda'!J770="","",'M5 Sparkling Water &amp; Soda'!J770)</f>
        <v/>
      </c>
      <c r="F2604" s="50">
        <f>IF('M5 Sparkling Water &amp; Soda'!K770="","",'M5 Sparkling Water &amp; Soda'!K770)</f>
        <v/>
      </c>
      <c r="G2604" s="49">
        <f>IF('M5 Sparkling Water &amp; Soda'!AM770="","",'M5 Sparkling Water &amp; Soda'!AM770)</f>
        <v/>
      </c>
      <c r="H2604" s="50">
        <f>IF('M5 Sparkling Water &amp; Soda'!N770="","",'M5 Sparkling Water &amp; Soda'!N770)</f>
        <v/>
      </c>
      <c r="I2604" s="34">
        <f>IF('M5 Sparkling Water &amp; Soda'!AJ770="","",'M5 Sparkling Water &amp; Soda'!AJ770)</f>
        <v/>
      </c>
      <c r="J2604" s="34" t="inlineStr">
        <is>
          <t>Capture live promo to assess.</t>
        </is>
      </c>
    </row>
    <row r="2605" ht="28" customHeight="1">
      <c r="A2605" s="34" t="inlineStr">
        <is>
          <t>A&amp;W</t>
        </is>
      </c>
      <c r="B2605" s="34" t="inlineStr">
        <is>
          <t>A&amp;W Root Beer | Cream Soda | single 355mL</t>
        </is>
      </c>
      <c r="C2605" s="34" t="inlineStr">
        <is>
          <t>5) Sparkling water &amp; soda</t>
        </is>
      </c>
      <c r="D2605" s="49">
        <f>IF('M5 Sparkling Water &amp; Soda'!F771="","",'M5 Sparkling Water &amp; Soda'!F771)</f>
        <v/>
      </c>
      <c r="E2605" s="52">
        <f>IF('M5 Sparkling Water &amp; Soda'!J771="","",'M5 Sparkling Water &amp; Soda'!J771)</f>
        <v/>
      </c>
      <c r="F2605" s="50">
        <f>IF('M5 Sparkling Water &amp; Soda'!K771="","",'M5 Sparkling Water &amp; Soda'!K771)</f>
        <v/>
      </c>
      <c r="G2605" s="49">
        <f>IF('M5 Sparkling Water &amp; Soda'!AM771="","",'M5 Sparkling Water &amp; Soda'!AM771)</f>
        <v/>
      </c>
      <c r="H2605" s="50">
        <f>IF('M5 Sparkling Water &amp; Soda'!N771="","",'M5 Sparkling Water &amp; Soda'!N771)</f>
        <v/>
      </c>
      <c r="I2605" s="34">
        <f>IF('M5 Sparkling Water &amp; Soda'!AJ771="","",'M5 Sparkling Water &amp; Soda'!AJ771)</f>
        <v/>
      </c>
      <c r="J2605" s="34" t="inlineStr">
        <is>
          <t>Capture live promo to assess.</t>
        </is>
      </c>
    </row>
    <row r="2606" ht="28" customHeight="1">
      <c r="A2606" s="34" t="inlineStr">
        <is>
          <t>A&amp;W</t>
        </is>
      </c>
      <c r="B2606" s="34" t="inlineStr">
        <is>
          <t>A&amp;W Root Beer | Cream Soda | 8 pack 355mL</t>
        </is>
      </c>
      <c r="C2606" s="34" t="inlineStr">
        <is>
          <t>5) Sparkling water &amp; soda</t>
        </is>
      </c>
      <c r="D2606" s="49">
        <f>IF('M5 Sparkling Water &amp; Soda'!F772="","",'M5 Sparkling Water &amp; Soda'!F772)</f>
        <v/>
      </c>
      <c r="E2606" s="52">
        <f>IF('M5 Sparkling Water &amp; Soda'!J772="","",'M5 Sparkling Water &amp; Soda'!J772)</f>
        <v/>
      </c>
      <c r="F2606" s="50">
        <f>IF('M5 Sparkling Water &amp; Soda'!K772="","",'M5 Sparkling Water &amp; Soda'!K772)</f>
        <v/>
      </c>
      <c r="G2606" s="49">
        <f>IF('M5 Sparkling Water &amp; Soda'!AM772="","",'M5 Sparkling Water &amp; Soda'!AM772)</f>
        <v/>
      </c>
      <c r="H2606" s="50">
        <f>IF('M5 Sparkling Water &amp; Soda'!N772="","",'M5 Sparkling Water &amp; Soda'!N772)</f>
        <v/>
      </c>
      <c r="I2606" s="34">
        <f>IF('M5 Sparkling Water &amp; Soda'!AJ772="","",'M5 Sparkling Water &amp; Soda'!AJ772)</f>
        <v/>
      </c>
      <c r="J2606" s="34" t="inlineStr">
        <is>
          <t>Capture live promo to assess.</t>
        </is>
      </c>
    </row>
    <row r="2607" ht="28" customHeight="1">
      <c r="A2607" s="34" t="inlineStr">
        <is>
          <t>A&amp;W</t>
        </is>
      </c>
      <c r="B2607" s="34" t="inlineStr">
        <is>
          <t>A&amp;W Root Beer | Cream Soda | 12 pack 355mL</t>
        </is>
      </c>
      <c r="C2607" s="34" t="inlineStr">
        <is>
          <t>5) Sparkling water &amp; soda</t>
        </is>
      </c>
      <c r="D2607" s="49">
        <f>IF('M5 Sparkling Water &amp; Soda'!F773="","",'M5 Sparkling Water &amp; Soda'!F773)</f>
        <v/>
      </c>
      <c r="E2607" s="52">
        <f>IF('M5 Sparkling Water &amp; Soda'!J773="","",'M5 Sparkling Water &amp; Soda'!J773)</f>
        <v/>
      </c>
      <c r="F2607" s="50">
        <f>IF('M5 Sparkling Water &amp; Soda'!K773="","",'M5 Sparkling Water &amp; Soda'!K773)</f>
        <v/>
      </c>
      <c r="G2607" s="49">
        <f>IF('M5 Sparkling Water &amp; Soda'!AM773="","",'M5 Sparkling Water &amp; Soda'!AM773)</f>
        <v/>
      </c>
      <c r="H2607" s="50">
        <f>IF('M5 Sparkling Water &amp; Soda'!N773="","",'M5 Sparkling Water &amp; Soda'!N773)</f>
        <v/>
      </c>
      <c r="I2607" s="34">
        <f>IF('M5 Sparkling Water &amp; Soda'!AJ773="","",'M5 Sparkling Water &amp; Soda'!AJ773)</f>
        <v/>
      </c>
      <c r="J2607" s="34" t="inlineStr">
        <is>
          <t>Capture live promo to assess.</t>
        </is>
      </c>
    </row>
    <row r="2608" ht="28" customHeight="1">
      <c r="A2608" s="34" t="inlineStr">
        <is>
          <t>A&amp;W</t>
        </is>
      </c>
      <c r="B2608" s="34" t="inlineStr">
        <is>
          <t>A&amp;W Root Beer | Cream Soda | 15 pack 355mL</t>
        </is>
      </c>
      <c r="C2608" s="34" t="inlineStr">
        <is>
          <t>5) Sparkling water &amp; soda</t>
        </is>
      </c>
      <c r="D2608" s="49">
        <f>IF('M5 Sparkling Water &amp; Soda'!F774="","",'M5 Sparkling Water &amp; Soda'!F774)</f>
        <v/>
      </c>
      <c r="E2608" s="52">
        <f>IF('M5 Sparkling Water &amp; Soda'!J774="","",'M5 Sparkling Water &amp; Soda'!J774)</f>
        <v/>
      </c>
      <c r="F2608" s="50">
        <f>IF('M5 Sparkling Water &amp; Soda'!K774="","",'M5 Sparkling Water &amp; Soda'!K774)</f>
        <v/>
      </c>
      <c r="G2608" s="49">
        <f>IF('M5 Sparkling Water &amp; Soda'!AM774="","",'M5 Sparkling Water &amp; Soda'!AM774)</f>
        <v/>
      </c>
      <c r="H2608" s="50">
        <f>IF('M5 Sparkling Water &amp; Soda'!N774="","",'M5 Sparkling Water &amp; Soda'!N774)</f>
        <v/>
      </c>
      <c r="I2608" s="34">
        <f>IF('M5 Sparkling Water &amp; Soda'!AJ774="","",'M5 Sparkling Water &amp; Soda'!AJ774)</f>
        <v/>
      </c>
      <c r="J2608" s="34" t="inlineStr">
        <is>
          <t>Capture live promo to assess.</t>
        </is>
      </c>
    </row>
    <row r="2609" ht="28" customHeight="1">
      <c r="A2609" s="34" t="inlineStr">
        <is>
          <t>A&amp;W</t>
        </is>
      </c>
      <c r="B2609" s="34" t="inlineStr">
        <is>
          <t>A&amp;W Root Beer | Cream Soda | 18 pack 355mL</t>
        </is>
      </c>
      <c r="C2609" s="34" t="inlineStr">
        <is>
          <t>5) Sparkling water &amp; soda</t>
        </is>
      </c>
      <c r="D2609" s="49">
        <f>IF('M5 Sparkling Water &amp; Soda'!F775="","",'M5 Sparkling Water &amp; Soda'!F775)</f>
        <v/>
      </c>
      <c r="E2609" s="52">
        <f>IF('M5 Sparkling Water &amp; Soda'!J775="","",'M5 Sparkling Water &amp; Soda'!J775)</f>
        <v/>
      </c>
      <c r="F2609" s="50">
        <f>IF('M5 Sparkling Water &amp; Soda'!K775="","",'M5 Sparkling Water &amp; Soda'!K775)</f>
        <v/>
      </c>
      <c r="G2609" s="49">
        <f>IF('M5 Sparkling Water &amp; Soda'!AM775="","",'M5 Sparkling Water &amp; Soda'!AM775)</f>
        <v/>
      </c>
      <c r="H2609" s="50">
        <f>IF('M5 Sparkling Water &amp; Soda'!N775="","",'M5 Sparkling Water &amp; Soda'!N775)</f>
        <v/>
      </c>
      <c r="I2609" s="34">
        <f>IF('M5 Sparkling Water &amp; Soda'!AJ775="","",'M5 Sparkling Water &amp; Soda'!AJ775)</f>
        <v/>
      </c>
      <c r="J2609" s="34" t="inlineStr">
        <is>
          <t>Capture live promo to assess.</t>
        </is>
      </c>
    </row>
    <row r="2610" ht="28" customHeight="1">
      <c r="A2610" s="34" t="inlineStr">
        <is>
          <t>A&amp;W</t>
        </is>
      </c>
      <c r="B2610" s="34" t="inlineStr">
        <is>
          <t>A&amp;W Root Beer | Cream Soda | 24 pack 355mL</t>
        </is>
      </c>
      <c r="C2610" s="34" t="inlineStr">
        <is>
          <t>5) Sparkling water &amp; soda</t>
        </is>
      </c>
      <c r="D2610" s="49">
        <f>IF('M5 Sparkling Water &amp; Soda'!F776="","",'M5 Sparkling Water &amp; Soda'!F776)</f>
        <v/>
      </c>
      <c r="E2610" s="52">
        <f>IF('M5 Sparkling Water &amp; Soda'!J776="","",'M5 Sparkling Water &amp; Soda'!J776)</f>
        <v/>
      </c>
      <c r="F2610" s="50">
        <f>IF('M5 Sparkling Water &amp; Soda'!K776="","",'M5 Sparkling Water &amp; Soda'!K776)</f>
        <v/>
      </c>
      <c r="G2610" s="49">
        <f>IF('M5 Sparkling Water &amp; Soda'!AM776="","",'M5 Sparkling Water &amp; Soda'!AM776)</f>
        <v/>
      </c>
      <c r="H2610" s="50">
        <f>IF('M5 Sparkling Water &amp; Soda'!N776="","",'M5 Sparkling Water &amp; Soda'!N776)</f>
        <v/>
      </c>
      <c r="I2610" s="34">
        <f>IF('M5 Sparkling Water &amp; Soda'!AJ776="","",'M5 Sparkling Water &amp; Soda'!AJ776)</f>
        <v/>
      </c>
      <c r="J2610" s="34" t="inlineStr">
        <is>
          <t>Capture live promo to assess.</t>
        </is>
      </c>
    </row>
    <row r="2611" ht="28" customHeight="1">
      <c r="A2611" s="34" t="inlineStr">
        <is>
          <t>Crush</t>
        </is>
      </c>
      <c r="B2611" s="34" t="inlineStr">
        <is>
          <t>Crush Orange | Orange | single 355mL</t>
        </is>
      </c>
      <c r="C2611" s="34" t="inlineStr">
        <is>
          <t>5) Sparkling water &amp; soda</t>
        </is>
      </c>
      <c r="D2611" s="49">
        <f>IF('M5 Sparkling Water &amp; Soda'!F777="","",'M5 Sparkling Water &amp; Soda'!F777)</f>
        <v/>
      </c>
      <c r="E2611" s="52">
        <f>IF('M5 Sparkling Water &amp; Soda'!J777="","",'M5 Sparkling Water &amp; Soda'!J777)</f>
        <v/>
      </c>
      <c r="F2611" s="50">
        <f>IF('M5 Sparkling Water &amp; Soda'!K777="","",'M5 Sparkling Water &amp; Soda'!K777)</f>
        <v/>
      </c>
      <c r="G2611" s="49">
        <f>IF('M5 Sparkling Water &amp; Soda'!AM777="","",'M5 Sparkling Water &amp; Soda'!AM777)</f>
        <v/>
      </c>
      <c r="H2611" s="50">
        <f>IF('M5 Sparkling Water &amp; Soda'!N777="","",'M5 Sparkling Water &amp; Soda'!N777)</f>
        <v/>
      </c>
      <c r="I2611" s="34">
        <f>IF('M5 Sparkling Water &amp; Soda'!AJ777="","",'M5 Sparkling Water &amp; Soda'!AJ777)</f>
        <v/>
      </c>
      <c r="J2611" s="34" t="inlineStr">
        <is>
          <t>Capture live promo to assess.</t>
        </is>
      </c>
    </row>
    <row r="2612" ht="28" customHeight="1">
      <c r="A2612" s="34" t="inlineStr">
        <is>
          <t>Crush</t>
        </is>
      </c>
      <c r="B2612" s="34" t="inlineStr">
        <is>
          <t>Crush Orange | Orange | 8 pack 355mL</t>
        </is>
      </c>
      <c r="C2612" s="34" t="inlineStr">
        <is>
          <t>5) Sparkling water &amp; soda</t>
        </is>
      </c>
      <c r="D2612" s="49">
        <f>IF('M5 Sparkling Water &amp; Soda'!F778="","",'M5 Sparkling Water &amp; Soda'!F778)</f>
        <v/>
      </c>
      <c r="E2612" s="52">
        <f>IF('M5 Sparkling Water &amp; Soda'!J778="","",'M5 Sparkling Water &amp; Soda'!J778)</f>
        <v/>
      </c>
      <c r="F2612" s="50">
        <f>IF('M5 Sparkling Water &amp; Soda'!K778="","",'M5 Sparkling Water &amp; Soda'!K778)</f>
        <v/>
      </c>
      <c r="G2612" s="49">
        <f>IF('M5 Sparkling Water &amp; Soda'!AM778="","",'M5 Sparkling Water &amp; Soda'!AM778)</f>
        <v/>
      </c>
      <c r="H2612" s="50">
        <f>IF('M5 Sparkling Water &amp; Soda'!N778="","",'M5 Sparkling Water &amp; Soda'!N778)</f>
        <v/>
      </c>
      <c r="I2612" s="34">
        <f>IF('M5 Sparkling Water &amp; Soda'!AJ778="","",'M5 Sparkling Water &amp; Soda'!AJ778)</f>
        <v/>
      </c>
      <c r="J2612" s="34" t="inlineStr">
        <is>
          <t>Capture live promo to assess.</t>
        </is>
      </c>
    </row>
    <row r="2613" ht="28" customHeight="1">
      <c r="A2613" s="34" t="inlineStr">
        <is>
          <t>Crush</t>
        </is>
      </c>
      <c r="B2613" s="34" t="inlineStr">
        <is>
          <t>Crush Orange | Orange | 12 pack 355mL</t>
        </is>
      </c>
      <c r="C2613" s="34" t="inlineStr">
        <is>
          <t>5) Sparkling water &amp; soda</t>
        </is>
      </c>
      <c r="D2613" s="49">
        <f>IF('M5 Sparkling Water &amp; Soda'!F779="","",'M5 Sparkling Water &amp; Soda'!F779)</f>
        <v/>
      </c>
      <c r="E2613" s="52">
        <f>IF('M5 Sparkling Water &amp; Soda'!J779="","",'M5 Sparkling Water &amp; Soda'!J779)</f>
        <v/>
      </c>
      <c r="F2613" s="50">
        <f>IF('M5 Sparkling Water &amp; Soda'!K779="","",'M5 Sparkling Water &amp; Soda'!K779)</f>
        <v/>
      </c>
      <c r="G2613" s="49">
        <f>IF('M5 Sparkling Water &amp; Soda'!AM779="","",'M5 Sparkling Water &amp; Soda'!AM779)</f>
        <v/>
      </c>
      <c r="H2613" s="50">
        <f>IF('M5 Sparkling Water &amp; Soda'!N779="","",'M5 Sparkling Water &amp; Soda'!N779)</f>
        <v/>
      </c>
      <c r="I2613" s="34">
        <f>IF('M5 Sparkling Water &amp; Soda'!AJ779="","",'M5 Sparkling Water &amp; Soda'!AJ779)</f>
        <v/>
      </c>
      <c r="J2613" s="34" t="inlineStr">
        <is>
          <t>Capture live promo to assess.</t>
        </is>
      </c>
    </row>
    <row r="2614" ht="28" customHeight="1">
      <c r="A2614" s="34" t="inlineStr">
        <is>
          <t>Crush</t>
        </is>
      </c>
      <c r="B2614" s="34" t="inlineStr">
        <is>
          <t>Crush Orange | Orange | 15 pack 355mL</t>
        </is>
      </c>
      <c r="C2614" s="34" t="inlineStr">
        <is>
          <t>5) Sparkling water &amp; soda</t>
        </is>
      </c>
      <c r="D2614" s="49">
        <f>IF('M5 Sparkling Water &amp; Soda'!F780="","",'M5 Sparkling Water &amp; Soda'!F780)</f>
        <v/>
      </c>
      <c r="E2614" s="52">
        <f>IF('M5 Sparkling Water &amp; Soda'!J780="","",'M5 Sparkling Water &amp; Soda'!J780)</f>
        <v/>
      </c>
      <c r="F2614" s="50">
        <f>IF('M5 Sparkling Water &amp; Soda'!K780="","",'M5 Sparkling Water &amp; Soda'!K780)</f>
        <v/>
      </c>
      <c r="G2614" s="49">
        <f>IF('M5 Sparkling Water &amp; Soda'!AM780="","",'M5 Sparkling Water &amp; Soda'!AM780)</f>
        <v/>
      </c>
      <c r="H2614" s="50">
        <f>IF('M5 Sparkling Water &amp; Soda'!N780="","",'M5 Sparkling Water &amp; Soda'!N780)</f>
        <v/>
      </c>
      <c r="I2614" s="34">
        <f>IF('M5 Sparkling Water &amp; Soda'!AJ780="","",'M5 Sparkling Water &amp; Soda'!AJ780)</f>
        <v/>
      </c>
      <c r="J2614" s="34" t="inlineStr">
        <is>
          <t>Capture live promo to assess.</t>
        </is>
      </c>
    </row>
    <row r="2615" ht="28" customHeight="1">
      <c r="A2615" s="34" t="inlineStr">
        <is>
          <t>Crush</t>
        </is>
      </c>
      <c r="B2615" s="34" t="inlineStr">
        <is>
          <t>Crush Orange | Orange | 18 pack 355mL</t>
        </is>
      </c>
      <c r="C2615" s="34" t="inlineStr">
        <is>
          <t>5) Sparkling water &amp; soda</t>
        </is>
      </c>
      <c r="D2615" s="49">
        <f>IF('M5 Sparkling Water &amp; Soda'!F781="","",'M5 Sparkling Water &amp; Soda'!F781)</f>
        <v/>
      </c>
      <c r="E2615" s="52">
        <f>IF('M5 Sparkling Water &amp; Soda'!J781="","",'M5 Sparkling Water &amp; Soda'!J781)</f>
        <v/>
      </c>
      <c r="F2615" s="50">
        <f>IF('M5 Sparkling Water &amp; Soda'!K781="","",'M5 Sparkling Water &amp; Soda'!K781)</f>
        <v/>
      </c>
      <c r="G2615" s="49">
        <f>IF('M5 Sparkling Water &amp; Soda'!AM781="","",'M5 Sparkling Water &amp; Soda'!AM781)</f>
        <v/>
      </c>
      <c r="H2615" s="50">
        <f>IF('M5 Sparkling Water &amp; Soda'!N781="","",'M5 Sparkling Water &amp; Soda'!N781)</f>
        <v/>
      </c>
      <c r="I2615" s="34">
        <f>IF('M5 Sparkling Water &amp; Soda'!AJ781="","",'M5 Sparkling Water &amp; Soda'!AJ781)</f>
        <v/>
      </c>
      <c r="J2615" s="34" t="inlineStr">
        <is>
          <t>Capture live promo to assess.</t>
        </is>
      </c>
    </row>
    <row r="2616" ht="28" customHeight="1">
      <c r="A2616" s="34" t="inlineStr">
        <is>
          <t>Crush</t>
        </is>
      </c>
      <c r="B2616" s="34" t="inlineStr">
        <is>
          <t>Crush Orange | Orange | 24 pack 355mL</t>
        </is>
      </c>
      <c r="C2616" s="34" t="inlineStr">
        <is>
          <t>5) Sparkling water &amp; soda</t>
        </is>
      </c>
      <c r="D2616" s="49">
        <f>IF('M5 Sparkling Water &amp; Soda'!F782="","",'M5 Sparkling Water &amp; Soda'!F782)</f>
        <v/>
      </c>
      <c r="E2616" s="52">
        <f>IF('M5 Sparkling Water &amp; Soda'!J782="","",'M5 Sparkling Water &amp; Soda'!J782)</f>
        <v/>
      </c>
      <c r="F2616" s="50">
        <f>IF('M5 Sparkling Water &amp; Soda'!K782="","",'M5 Sparkling Water &amp; Soda'!K782)</f>
        <v/>
      </c>
      <c r="G2616" s="49">
        <f>IF('M5 Sparkling Water &amp; Soda'!AM782="","",'M5 Sparkling Water &amp; Soda'!AM782)</f>
        <v/>
      </c>
      <c r="H2616" s="50">
        <f>IF('M5 Sparkling Water &amp; Soda'!N782="","",'M5 Sparkling Water &amp; Soda'!N782)</f>
        <v/>
      </c>
      <c r="I2616" s="34">
        <f>IF('M5 Sparkling Water &amp; Soda'!AJ782="","",'M5 Sparkling Water &amp; Soda'!AJ782)</f>
        <v/>
      </c>
      <c r="J2616" s="34" t="inlineStr">
        <is>
          <t>Capture live promo to assess.</t>
        </is>
      </c>
    </row>
    <row r="2617" ht="28" customHeight="1">
      <c r="A2617" s="34" t="inlineStr">
        <is>
          <t>Crush</t>
        </is>
      </c>
      <c r="B2617" s="34" t="inlineStr">
        <is>
          <t>Crush Orange | Grape | single 355mL</t>
        </is>
      </c>
      <c r="C2617" s="34" t="inlineStr">
        <is>
          <t>5) Sparkling water &amp; soda</t>
        </is>
      </c>
      <c r="D2617" s="49">
        <f>IF('M5 Sparkling Water &amp; Soda'!F783="","",'M5 Sparkling Water &amp; Soda'!F783)</f>
        <v/>
      </c>
      <c r="E2617" s="52">
        <f>IF('M5 Sparkling Water &amp; Soda'!J783="","",'M5 Sparkling Water &amp; Soda'!J783)</f>
        <v/>
      </c>
      <c r="F2617" s="50">
        <f>IF('M5 Sparkling Water &amp; Soda'!K783="","",'M5 Sparkling Water &amp; Soda'!K783)</f>
        <v/>
      </c>
      <c r="G2617" s="49">
        <f>IF('M5 Sparkling Water &amp; Soda'!AM783="","",'M5 Sparkling Water &amp; Soda'!AM783)</f>
        <v/>
      </c>
      <c r="H2617" s="50">
        <f>IF('M5 Sparkling Water &amp; Soda'!N783="","",'M5 Sparkling Water &amp; Soda'!N783)</f>
        <v/>
      </c>
      <c r="I2617" s="34">
        <f>IF('M5 Sparkling Water &amp; Soda'!AJ783="","",'M5 Sparkling Water &amp; Soda'!AJ783)</f>
        <v/>
      </c>
      <c r="J2617" s="34" t="inlineStr">
        <is>
          <t>Capture live promo to assess.</t>
        </is>
      </c>
    </row>
    <row r="2618" ht="28" customHeight="1">
      <c r="A2618" s="34" t="inlineStr">
        <is>
          <t>Crush</t>
        </is>
      </c>
      <c r="B2618" s="34" t="inlineStr">
        <is>
          <t>Crush Orange | Grape | 8 pack 355mL</t>
        </is>
      </c>
      <c r="C2618" s="34" t="inlineStr">
        <is>
          <t>5) Sparkling water &amp; soda</t>
        </is>
      </c>
      <c r="D2618" s="49">
        <f>IF('M5 Sparkling Water &amp; Soda'!F784="","",'M5 Sparkling Water &amp; Soda'!F784)</f>
        <v/>
      </c>
      <c r="E2618" s="52">
        <f>IF('M5 Sparkling Water &amp; Soda'!J784="","",'M5 Sparkling Water &amp; Soda'!J784)</f>
        <v/>
      </c>
      <c r="F2618" s="50">
        <f>IF('M5 Sparkling Water &amp; Soda'!K784="","",'M5 Sparkling Water &amp; Soda'!K784)</f>
        <v/>
      </c>
      <c r="G2618" s="49">
        <f>IF('M5 Sparkling Water &amp; Soda'!AM784="","",'M5 Sparkling Water &amp; Soda'!AM784)</f>
        <v/>
      </c>
      <c r="H2618" s="50">
        <f>IF('M5 Sparkling Water &amp; Soda'!N784="","",'M5 Sparkling Water &amp; Soda'!N784)</f>
        <v/>
      </c>
      <c r="I2618" s="34">
        <f>IF('M5 Sparkling Water &amp; Soda'!AJ784="","",'M5 Sparkling Water &amp; Soda'!AJ784)</f>
        <v/>
      </c>
      <c r="J2618" s="34" t="inlineStr">
        <is>
          <t>Capture live promo to assess.</t>
        </is>
      </c>
    </row>
    <row r="2619" ht="28" customHeight="1">
      <c r="A2619" s="34" t="inlineStr">
        <is>
          <t>Crush</t>
        </is>
      </c>
      <c r="B2619" s="34" t="inlineStr">
        <is>
          <t>Crush Orange | Grape | 12 pack 355mL</t>
        </is>
      </c>
      <c r="C2619" s="34" t="inlineStr">
        <is>
          <t>5) Sparkling water &amp; soda</t>
        </is>
      </c>
      <c r="D2619" s="49">
        <f>IF('M5 Sparkling Water &amp; Soda'!F785="","",'M5 Sparkling Water &amp; Soda'!F785)</f>
        <v/>
      </c>
      <c r="E2619" s="52">
        <f>IF('M5 Sparkling Water &amp; Soda'!J785="","",'M5 Sparkling Water &amp; Soda'!J785)</f>
        <v/>
      </c>
      <c r="F2619" s="50">
        <f>IF('M5 Sparkling Water &amp; Soda'!K785="","",'M5 Sparkling Water &amp; Soda'!K785)</f>
        <v/>
      </c>
      <c r="G2619" s="49">
        <f>IF('M5 Sparkling Water &amp; Soda'!AM785="","",'M5 Sparkling Water &amp; Soda'!AM785)</f>
        <v/>
      </c>
      <c r="H2619" s="50">
        <f>IF('M5 Sparkling Water &amp; Soda'!N785="","",'M5 Sparkling Water &amp; Soda'!N785)</f>
        <v/>
      </c>
      <c r="I2619" s="34">
        <f>IF('M5 Sparkling Water &amp; Soda'!AJ785="","",'M5 Sparkling Water &amp; Soda'!AJ785)</f>
        <v/>
      </c>
      <c r="J2619" s="34" t="inlineStr">
        <is>
          <t>Capture live promo to assess.</t>
        </is>
      </c>
    </row>
    <row r="2620" ht="28" customHeight="1">
      <c r="A2620" s="34" t="inlineStr">
        <is>
          <t>Crush</t>
        </is>
      </c>
      <c r="B2620" s="34" t="inlineStr">
        <is>
          <t>Crush Orange | Grape | 15 pack 355mL</t>
        </is>
      </c>
      <c r="C2620" s="34" t="inlineStr">
        <is>
          <t>5) Sparkling water &amp; soda</t>
        </is>
      </c>
      <c r="D2620" s="49">
        <f>IF('M5 Sparkling Water &amp; Soda'!F786="","",'M5 Sparkling Water &amp; Soda'!F786)</f>
        <v/>
      </c>
      <c r="E2620" s="52">
        <f>IF('M5 Sparkling Water &amp; Soda'!J786="","",'M5 Sparkling Water &amp; Soda'!J786)</f>
        <v/>
      </c>
      <c r="F2620" s="50">
        <f>IF('M5 Sparkling Water &amp; Soda'!K786="","",'M5 Sparkling Water &amp; Soda'!K786)</f>
        <v/>
      </c>
      <c r="G2620" s="49">
        <f>IF('M5 Sparkling Water &amp; Soda'!AM786="","",'M5 Sparkling Water &amp; Soda'!AM786)</f>
        <v/>
      </c>
      <c r="H2620" s="50">
        <f>IF('M5 Sparkling Water &amp; Soda'!N786="","",'M5 Sparkling Water &amp; Soda'!N786)</f>
        <v/>
      </c>
      <c r="I2620" s="34">
        <f>IF('M5 Sparkling Water &amp; Soda'!AJ786="","",'M5 Sparkling Water &amp; Soda'!AJ786)</f>
        <v/>
      </c>
      <c r="J2620" s="34" t="inlineStr">
        <is>
          <t>Capture live promo to assess.</t>
        </is>
      </c>
    </row>
    <row r="2621" ht="28" customHeight="1">
      <c r="A2621" s="34" t="inlineStr">
        <is>
          <t>Crush</t>
        </is>
      </c>
      <c r="B2621" s="34" t="inlineStr">
        <is>
          <t>Crush Orange | Grape | 18 pack 355mL</t>
        </is>
      </c>
      <c r="C2621" s="34" t="inlineStr">
        <is>
          <t>5) Sparkling water &amp; soda</t>
        </is>
      </c>
      <c r="D2621" s="49">
        <f>IF('M5 Sparkling Water &amp; Soda'!F787="","",'M5 Sparkling Water &amp; Soda'!F787)</f>
        <v/>
      </c>
      <c r="E2621" s="52">
        <f>IF('M5 Sparkling Water &amp; Soda'!J787="","",'M5 Sparkling Water &amp; Soda'!J787)</f>
        <v/>
      </c>
      <c r="F2621" s="50">
        <f>IF('M5 Sparkling Water &amp; Soda'!K787="","",'M5 Sparkling Water &amp; Soda'!K787)</f>
        <v/>
      </c>
      <c r="G2621" s="49">
        <f>IF('M5 Sparkling Water &amp; Soda'!AM787="","",'M5 Sparkling Water &amp; Soda'!AM787)</f>
        <v/>
      </c>
      <c r="H2621" s="50">
        <f>IF('M5 Sparkling Water &amp; Soda'!N787="","",'M5 Sparkling Water &amp; Soda'!N787)</f>
        <v/>
      </c>
      <c r="I2621" s="34">
        <f>IF('M5 Sparkling Water &amp; Soda'!AJ787="","",'M5 Sparkling Water &amp; Soda'!AJ787)</f>
        <v/>
      </c>
      <c r="J2621" s="34" t="inlineStr">
        <is>
          <t>Capture live promo to assess.</t>
        </is>
      </c>
    </row>
    <row r="2622" ht="28" customHeight="1">
      <c r="A2622" s="34" t="inlineStr">
        <is>
          <t>Crush</t>
        </is>
      </c>
      <c r="B2622" s="34" t="inlineStr">
        <is>
          <t>Crush Orange | Grape | 24 pack 355mL</t>
        </is>
      </c>
      <c r="C2622" s="34" t="inlineStr">
        <is>
          <t>5) Sparkling water &amp; soda</t>
        </is>
      </c>
      <c r="D2622" s="49">
        <f>IF('M5 Sparkling Water &amp; Soda'!F788="","",'M5 Sparkling Water &amp; Soda'!F788)</f>
        <v/>
      </c>
      <c r="E2622" s="52">
        <f>IF('M5 Sparkling Water &amp; Soda'!J788="","",'M5 Sparkling Water &amp; Soda'!J788)</f>
        <v/>
      </c>
      <c r="F2622" s="50">
        <f>IF('M5 Sparkling Water &amp; Soda'!K788="","",'M5 Sparkling Water &amp; Soda'!K788)</f>
        <v/>
      </c>
      <c r="G2622" s="49">
        <f>IF('M5 Sparkling Water &amp; Soda'!AM788="","",'M5 Sparkling Water &amp; Soda'!AM788)</f>
        <v/>
      </c>
      <c r="H2622" s="50">
        <f>IF('M5 Sparkling Water &amp; Soda'!N788="","",'M5 Sparkling Water &amp; Soda'!N788)</f>
        <v/>
      </c>
      <c r="I2622" s="34">
        <f>IF('M5 Sparkling Water &amp; Soda'!AJ788="","",'M5 Sparkling Water &amp; Soda'!AJ788)</f>
        <v/>
      </c>
      <c r="J2622" s="34" t="inlineStr">
        <is>
          <t>Capture live promo to assess.</t>
        </is>
      </c>
    </row>
    <row r="2623" ht="28" customHeight="1">
      <c r="A2623" s="34" t="inlineStr">
        <is>
          <t>Crush</t>
        </is>
      </c>
      <c r="B2623" s="34" t="inlineStr">
        <is>
          <t>Crush Orange | Pineapple | single 355mL</t>
        </is>
      </c>
      <c r="C2623" s="34" t="inlineStr">
        <is>
          <t>5) Sparkling water &amp; soda</t>
        </is>
      </c>
      <c r="D2623" s="49">
        <f>IF('M5 Sparkling Water &amp; Soda'!F789="","",'M5 Sparkling Water &amp; Soda'!F789)</f>
        <v/>
      </c>
      <c r="E2623" s="52">
        <f>IF('M5 Sparkling Water &amp; Soda'!J789="","",'M5 Sparkling Water &amp; Soda'!J789)</f>
        <v/>
      </c>
      <c r="F2623" s="50">
        <f>IF('M5 Sparkling Water &amp; Soda'!K789="","",'M5 Sparkling Water &amp; Soda'!K789)</f>
        <v/>
      </c>
      <c r="G2623" s="49">
        <f>IF('M5 Sparkling Water &amp; Soda'!AM789="","",'M5 Sparkling Water &amp; Soda'!AM789)</f>
        <v/>
      </c>
      <c r="H2623" s="50">
        <f>IF('M5 Sparkling Water &amp; Soda'!N789="","",'M5 Sparkling Water &amp; Soda'!N789)</f>
        <v/>
      </c>
      <c r="I2623" s="34">
        <f>IF('M5 Sparkling Water &amp; Soda'!AJ789="","",'M5 Sparkling Water &amp; Soda'!AJ789)</f>
        <v/>
      </c>
      <c r="J2623" s="34" t="inlineStr">
        <is>
          <t>Capture live promo to assess.</t>
        </is>
      </c>
    </row>
    <row r="2624" ht="28" customHeight="1">
      <c r="A2624" s="34" t="inlineStr">
        <is>
          <t>Crush</t>
        </is>
      </c>
      <c r="B2624" s="34" t="inlineStr">
        <is>
          <t>Crush Orange | Pineapple | 8 pack 355mL</t>
        </is>
      </c>
      <c r="C2624" s="34" t="inlineStr">
        <is>
          <t>5) Sparkling water &amp; soda</t>
        </is>
      </c>
      <c r="D2624" s="49">
        <f>IF('M5 Sparkling Water &amp; Soda'!F790="","",'M5 Sparkling Water &amp; Soda'!F790)</f>
        <v/>
      </c>
      <c r="E2624" s="52">
        <f>IF('M5 Sparkling Water &amp; Soda'!J790="","",'M5 Sparkling Water &amp; Soda'!J790)</f>
        <v/>
      </c>
      <c r="F2624" s="50">
        <f>IF('M5 Sparkling Water &amp; Soda'!K790="","",'M5 Sparkling Water &amp; Soda'!K790)</f>
        <v/>
      </c>
      <c r="G2624" s="49">
        <f>IF('M5 Sparkling Water &amp; Soda'!AM790="","",'M5 Sparkling Water &amp; Soda'!AM790)</f>
        <v/>
      </c>
      <c r="H2624" s="50">
        <f>IF('M5 Sparkling Water &amp; Soda'!N790="","",'M5 Sparkling Water &amp; Soda'!N790)</f>
        <v/>
      </c>
      <c r="I2624" s="34">
        <f>IF('M5 Sparkling Water &amp; Soda'!AJ790="","",'M5 Sparkling Water &amp; Soda'!AJ790)</f>
        <v/>
      </c>
      <c r="J2624" s="34" t="inlineStr">
        <is>
          <t>Capture live promo to assess.</t>
        </is>
      </c>
    </row>
    <row r="2625" ht="28" customHeight="1">
      <c r="A2625" s="34" t="inlineStr">
        <is>
          <t>Crush</t>
        </is>
      </c>
      <c r="B2625" s="34" t="inlineStr">
        <is>
          <t>Crush Orange | Pineapple | 12 pack 355mL</t>
        </is>
      </c>
      <c r="C2625" s="34" t="inlineStr">
        <is>
          <t>5) Sparkling water &amp; soda</t>
        </is>
      </c>
      <c r="D2625" s="49">
        <f>IF('M5 Sparkling Water &amp; Soda'!F791="","",'M5 Sparkling Water &amp; Soda'!F791)</f>
        <v/>
      </c>
      <c r="E2625" s="52">
        <f>IF('M5 Sparkling Water &amp; Soda'!J791="","",'M5 Sparkling Water &amp; Soda'!J791)</f>
        <v/>
      </c>
      <c r="F2625" s="50">
        <f>IF('M5 Sparkling Water &amp; Soda'!K791="","",'M5 Sparkling Water &amp; Soda'!K791)</f>
        <v/>
      </c>
      <c r="G2625" s="49">
        <f>IF('M5 Sparkling Water &amp; Soda'!AM791="","",'M5 Sparkling Water &amp; Soda'!AM791)</f>
        <v/>
      </c>
      <c r="H2625" s="50">
        <f>IF('M5 Sparkling Water &amp; Soda'!N791="","",'M5 Sparkling Water &amp; Soda'!N791)</f>
        <v/>
      </c>
      <c r="I2625" s="34">
        <f>IF('M5 Sparkling Water &amp; Soda'!AJ791="","",'M5 Sparkling Water &amp; Soda'!AJ791)</f>
        <v/>
      </c>
      <c r="J2625" s="34" t="inlineStr">
        <is>
          <t>Capture live promo to assess.</t>
        </is>
      </c>
    </row>
    <row r="2626" ht="28" customHeight="1">
      <c r="A2626" s="34" t="inlineStr">
        <is>
          <t>Crush</t>
        </is>
      </c>
      <c r="B2626" s="34" t="inlineStr">
        <is>
          <t>Crush Orange | Pineapple | 15 pack 355mL</t>
        </is>
      </c>
      <c r="C2626" s="34" t="inlineStr">
        <is>
          <t>5) Sparkling water &amp; soda</t>
        </is>
      </c>
      <c r="D2626" s="49">
        <f>IF('M5 Sparkling Water &amp; Soda'!F792="","",'M5 Sparkling Water &amp; Soda'!F792)</f>
        <v/>
      </c>
      <c r="E2626" s="52">
        <f>IF('M5 Sparkling Water &amp; Soda'!J792="","",'M5 Sparkling Water &amp; Soda'!J792)</f>
        <v/>
      </c>
      <c r="F2626" s="50">
        <f>IF('M5 Sparkling Water &amp; Soda'!K792="","",'M5 Sparkling Water &amp; Soda'!K792)</f>
        <v/>
      </c>
      <c r="G2626" s="49">
        <f>IF('M5 Sparkling Water &amp; Soda'!AM792="","",'M5 Sparkling Water &amp; Soda'!AM792)</f>
        <v/>
      </c>
      <c r="H2626" s="50">
        <f>IF('M5 Sparkling Water &amp; Soda'!N792="","",'M5 Sparkling Water &amp; Soda'!N792)</f>
        <v/>
      </c>
      <c r="I2626" s="34">
        <f>IF('M5 Sparkling Water &amp; Soda'!AJ792="","",'M5 Sparkling Water &amp; Soda'!AJ792)</f>
        <v/>
      </c>
      <c r="J2626" s="34" t="inlineStr">
        <is>
          <t>Capture live promo to assess.</t>
        </is>
      </c>
    </row>
    <row r="2627" ht="28" customHeight="1">
      <c r="A2627" s="34" t="inlineStr">
        <is>
          <t>Crush</t>
        </is>
      </c>
      <c r="B2627" s="34" t="inlineStr">
        <is>
          <t>Crush Orange | Pineapple | 18 pack 355mL</t>
        </is>
      </c>
      <c r="C2627" s="34" t="inlineStr">
        <is>
          <t>5) Sparkling water &amp; soda</t>
        </is>
      </c>
      <c r="D2627" s="49">
        <f>IF('M5 Sparkling Water &amp; Soda'!F793="","",'M5 Sparkling Water &amp; Soda'!F793)</f>
        <v/>
      </c>
      <c r="E2627" s="52">
        <f>IF('M5 Sparkling Water &amp; Soda'!J793="","",'M5 Sparkling Water &amp; Soda'!J793)</f>
        <v/>
      </c>
      <c r="F2627" s="50">
        <f>IF('M5 Sparkling Water &amp; Soda'!K793="","",'M5 Sparkling Water &amp; Soda'!K793)</f>
        <v/>
      </c>
      <c r="G2627" s="49">
        <f>IF('M5 Sparkling Water &amp; Soda'!AM793="","",'M5 Sparkling Water &amp; Soda'!AM793)</f>
        <v/>
      </c>
      <c r="H2627" s="50">
        <f>IF('M5 Sparkling Water &amp; Soda'!N793="","",'M5 Sparkling Water &amp; Soda'!N793)</f>
        <v/>
      </c>
      <c r="I2627" s="34">
        <f>IF('M5 Sparkling Water &amp; Soda'!AJ793="","",'M5 Sparkling Water &amp; Soda'!AJ793)</f>
        <v/>
      </c>
      <c r="J2627" s="34" t="inlineStr">
        <is>
          <t>Capture live promo to assess.</t>
        </is>
      </c>
    </row>
    <row r="2628" ht="28" customHeight="1">
      <c r="A2628" s="34" t="inlineStr">
        <is>
          <t>Crush</t>
        </is>
      </c>
      <c r="B2628" s="34" t="inlineStr">
        <is>
          <t>Crush Orange | Pineapple | 24 pack 355mL</t>
        </is>
      </c>
      <c r="C2628" s="34" t="inlineStr">
        <is>
          <t>5) Sparkling water &amp; soda</t>
        </is>
      </c>
      <c r="D2628" s="49">
        <f>IF('M5 Sparkling Water &amp; Soda'!F794="","",'M5 Sparkling Water &amp; Soda'!F794)</f>
        <v/>
      </c>
      <c r="E2628" s="52">
        <f>IF('M5 Sparkling Water &amp; Soda'!J794="","",'M5 Sparkling Water &amp; Soda'!J794)</f>
        <v/>
      </c>
      <c r="F2628" s="50">
        <f>IF('M5 Sparkling Water &amp; Soda'!K794="","",'M5 Sparkling Water &amp; Soda'!K794)</f>
        <v/>
      </c>
      <c r="G2628" s="49">
        <f>IF('M5 Sparkling Water &amp; Soda'!AM794="","",'M5 Sparkling Water &amp; Soda'!AM794)</f>
        <v/>
      </c>
      <c r="H2628" s="50">
        <f>IF('M5 Sparkling Water &amp; Soda'!N794="","",'M5 Sparkling Water &amp; Soda'!N794)</f>
        <v/>
      </c>
      <c r="I2628" s="34">
        <f>IF('M5 Sparkling Water &amp; Soda'!AJ794="","",'M5 Sparkling Water &amp; Soda'!AJ794)</f>
        <v/>
      </c>
      <c r="J2628" s="34" t="inlineStr">
        <is>
          <t>Capture live promo to assess.</t>
        </is>
      </c>
    </row>
    <row r="2629" ht="28" customHeight="1">
      <c r="A2629" s="34" t="inlineStr">
        <is>
          <t>Crush</t>
        </is>
      </c>
      <c r="B2629" s="34" t="inlineStr">
        <is>
          <t>Crush Orange | Cream Soda | single 355mL</t>
        </is>
      </c>
      <c r="C2629" s="34" t="inlineStr">
        <is>
          <t>5) Sparkling water &amp; soda</t>
        </is>
      </c>
      <c r="D2629" s="49">
        <f>IF('M5 Sparkling Water &amp; Soda'!F795="","",'M5 Sparkling Water &amp; Soda'!F795)</f>
        <v/>
      </c>
      <c r="E2629" s="52">
        <f>IF('M5 Sparkling Water &amp; Soda'!J795="","",'M5 Sparkling Water &amp; Soda'!J795)</f>
        <v/>
      </c>
      <c r="F2629" s="50">
        <f>IF('M5 Sparkling Water &amp; Soda'!K795="","",'M5 Sparkling Water &amp; Soda'!K795)</f>
        <v/>
      </c>
      <c r="G2629" s="49">
        <f>IF('M5 Sparkling Water &amp; Soda'!AM795="","",'M5 Sparkling Water &amp; Soda'!AM795)</f>
        <v/>
      </c>
      <c r="H2629" s="50">
        <f>IF('M5 Sparkling Water &amp; Soda'!N795="","",'M5 Sparkling Water &amp; Soda'!N795)</f>
        <v/>
      </c>
      <c r="I2629" s="34">
        <f>IF('M5 Sparkling Water &amp; Soda'!AJ795="","",'M5 Sparkling Water &amp; Soda'!AJ795)</f>
        <v/>
      </c>
      <c r="J2629" s="34" t="inlineStr">
        <is>
          <t>Capture live promo to assess.</t>
        </is>
      </c>
    </row>
    <row r="2630" ht="28" customHeight="1">
      <c r="A2630" s="34" t="inlineStr">
        <is>
          <t>Crush</t>
        </is>
      </c>
      <c r="B2630" s="34" t="inlineStr">
        <is>
          <t>Crush Orange | Cream Soda | 8 pack 355mL</t>
        </is>
      </c>
      <c r="C2630" s="34" t="inlineStr">
        <is>
          <t>5) Sparkling water &amp; soda</t>
        </is>
      </c>
      <c r="D2630" s="49">
        <f>IF('M5 Sparkling Water &amp; Soda'!F796="","",'M5 Sparkling Water &amp; Soda'!F796)</f>
        <v/>
      </c>
      <c r="E2630" s="52">
        <f>IF('M5 Sparkling Water &amp; Soda'!J796="","",'M5 Sparkling Water &amp; Soda'!J796)</f>
        <v/>
      </c>
      <c r="F2630" s="50">
        <f>IF('M5 Sparkling Water &amp; Soda'!K796="","",'M5 Sparkling Water &amp; Soda'!K796)</f>
        <v/>
      </c>
      <c r="G2630" s="49">
        <f>IF('M5 Sparkling Water &amp; Soda'!AM796="","",'M5 Sparkling Water &amp; Soda'!AM796)</f>
        <v/>
      </c>
      <c r="H2630" s="50">
        <f>IF('M5 Sparkling Water &amp; Soda'!N796="","",'M5 Sparkling Water &amp; Soda'!N796)</f>
        <v/>
      </c>
      <c r="I2630" s="34">
        <f>IF('M5 Sparkling Water &amp; Soda'!AJ796="","",'M5 Sparkling Water &amp; Soda'!AJ796)</f>
        <v/>
      </c>
      <c r="J2630" s="34" t="inlineStr">
        <is>
          <t>Capture live promo to assess.</t>
        </is>
      </c>
    </row>
    <row r="2631" ht="28" customHeight="1">
      <c r="A2631" s="34" t="inlineStr">
        <is>
          <t>Crush</t>
        </is>
      </c>
      <c r="B2631" s="34" t="inlineStr">
        <is>
          <t>Crush Orange | Cream Soda | 12 pack 355mL</t>
        </is>
      </c>
      <c r="C2631" s="34" t="inlineStr">
        <is>
          <t>5) Sparkling water &amp; soda</t>
        </is>
      </c>
      <c r="D2631" s="49">
        <f>IF('M5 Sparkling Water &amp; Soda'!F797="","",'M5 Sparkling Water &amp; Soda'!F797)</f>
        <v/>
      </c>
      <c r="E2631" s="52">
        <f>IF('M5 Sparkling Water &amp; Soda'!J797="","",'M5 Sparkling Water &amp; Soda'!J797)</f>
        <v/>
      </c>
      <c r="F2631" s="50">
        <f>IF('M5 Sparkling Water &amp; Soda'!K797="","",'M5 Sparkling Water &amp; Soda'!K797)</f>
        <v/>
      </c>
      <c r="G2631" s="49">
        <f>IF('M5 Sparkling Water &amp; Soda'!AM797="","",'M5 Sparkling Water &amp; Soda'!AM797)</f>
        <v/>
      </c>
      <c r="H2631" s="50">
        <f>IF('M5 Sparkling Water &amp; Soda'!N797="","",'M5 Sparkling Water &amp; Soda'!N797)</f>
        <v/>
      </c>
      <c r="I2631" s="34">
        <f>IF('M5 Sparkling Water &amp; Soda'!AJ797="","",'M5 Sparkling Water &amp; Soda'!AJ797)</f>
        <v/>
      </c>
      <c r="J2631" s="34" t="inlineStr">
        <is>
          <t>Capture live promo to assess.</t>
        </is>
      </c>
    </row>
    <row r="2632" ht="28" customHeight="1">
      <c r="A2632" s="34" t="inlineStr">
        <is>
          <t>Crush</t>
        </is>
      </c>
      <c r="B2632" s="34" t="inlineStr">
        <is>
          <t>Crush Orange | Cream Soda | 15 pack 355mL</t>
        </is>
      </c>
      <c r="C2632" s="34" t="inlineStr">
        <is>
          <t>5) Sparkling water &amp; soda</t>
        </is>
      </c>
      <c r="D2632" s="49">
        <f>IF('M5 Sparkling Water &amp; Soda'!F798="","",'M5 Sparkling Water &amp; Soda'!F798)</f>
        <v/>
      </c>
      <c r="E2632" s="52">
        <f>IF('M5 Sparkling Water &amp; Soda'!J798="","",'M5 Sparkling Water &amp; Soda'!J798)</f>
        <v/>
      </c>
      <c r="F2632" s="50">
        <f>IF('M5 Sparkling Water &amp; Soda'!K798="","",'M5 Sparkling Water &amp; Soda'!K798)</f>
        <v/>
      </c>
      <c r="G2632" s="49">
        <f>IF('M5 Sparkling Water &amp; Soda'!AM798="","",'M5 Sparkling Water &amp; Soda'!AM798)</f>
        <v/>
      </c>
      <c r="H2632" s="50">
        <f>IF('M5 Sparkling Water &amp; Soda'!N798="","",'M5 Sparkling Water &amp; Soda'!N798)</f>
        <v/>
      </c>
      <c r="I2632" s="34">
        <f>IF('M5 Sparkling Water &amp; Soda'!AJ798="","",'M5 Sparkling Water &amp; Soda'!AJ798)</f>
        <v/>
      </c>
      <c r="J2632" s="34" t="inlineStr">
        <is>
          <t>Capture live promo to assess.</t>
        </is>
      </c>
    </row>
    <row r="2633" ht="28" customHeight="1">
      <c r="A2633" s="34" t="inlineStr">
        <is>
          <t>Crush</t>
        </is>
      </c>
      <c r="B2633" s="34" t="inlineStr">
        <is>
          <t>Crush Orange | Cream Soda | 18 pack 355mL</t>
        </is>
      </c>
      <c r="C2633" s="34" t="inlineStr">
        <is>
          <t>5) Sparkling water &amp; soda</t>
        </is>
      </c>
      <c r="D2633" s="49">
        <f>IF('M5 Sparkling Water &amp; Soda'!F799="","",'M5 Sparkling Water &amp; Soda'!F799)</f>
        <v/>
      </c>
      <c r="E2633" s="52">
        <f>IF('M5 Sparkling Water &amp; Soda'!J799="","",'M5 Sparkling Water &amp; Soda'!J799)</f>
        <v/>
      </c>
      <c r="F2633" s="50">
        <f>IF('M5 Sparkling Water &amp; Soda'!K799="","",'M5 Sparkling Water &amp; Soda'!K799)</f>
        <v/>
      </c>
      <c r="G2633" s="49">
        <f>IF('M5 Sparkling Water &amp; Soda'!AM799="","",'M5 Sparkling Water &amp; Soda'!AM799)</f>
        <v/>
      </c>
      <c r="H2633" s="50">
        <f>IF('M5 Sparkling Water &amp; Soda'!N799="","",'M5 Sparkling Water &amp; Soda'!N799)</f>
        <v/>
      </c>
      <c r="I2633" s="34">
        <f>IF('M5 Sparkling Water &amp; Soda'!AJ799="","",'M5 Sparkling Water &amp; Soda'!AJ799)</f>
        <v/>
      </c>
      <c r="J2633" s="34" t="inlineStr">
        <is>
          <t>Capture live promo to assess.</t>
        </is>
      </c>
    </row>
    <row r="2634" ht="28" customHeight="1">
      <c r="A2634" s="34" t="inlineStr">
        <is>
          <t>Crush</t>
        </is>
      </c>
      <c r="B2634" s="34" t="inlineStr">
        <is>
          <t>Crush Orange | Cream Soda | 24 pack 355mL</t>
        </is>
      </c>
      <c r="C2634" s="34" t="inlineStr">
        <is>
          <t>5) Sparkling water &amp; soda</t>
        </is>
      </c>
      <c r="D2634" s="49">
        <f>IF('M5 Sparkling Water &amp; Soda'!F800="","",'M5 Sparkling Water &amp; Soda'!F800)</f>
        <v/>
      </c>
      <c r="E2634" s="52">
        <f>IF('M5 Sparkling Water &amp; Soda'!J800="","",'M5 Sparkling Water &amp; Soda'!J800)</f>
        <v/>
      </c>
      <c r="F2634" s="50">
        <f>IF('M5 Sparkling Water &amp; Soda'!K800="","",'M5 Sparkling Water &amp; Soda'!K800)</f>
        <v/>
      </c>
      <c r="G2634" s="49">
        <f>IF('M5 Sparkling Water &amp; Soda'!AM800="","",'M5 Sparkling Water &amp; Soda'!AM800)</f>
        <v/>
      </c>
      <c r="H2634" s="50">
        <f>IF('M5 Sparkling Water &amp; Soda'!N800="","",'M5 Sparkling Water &amp; Soda'!N800)</f>
        <v/>
      </c>
      <c r="I2634" s="34">
        <f>IF('M5 Sparkling Water &amp; Soda'!AJ800="","",'M5 Sparkling Water &amp; Soda'!AJ800)</f>
        <v/>
      </c>
      <c r="J2634" s="34" t="inlineStr">
        <is>
          <t>Capture live promo to assess.</t>
        </is>
      </c>
    </row>
    <row r="2635" ht="28" customHeight="1">
      <c r="A2635" s="34" t="inlineStr">
        <is>
          <t>Fresca</t>
        </is>
      </c>
      <c r="B2635" s="34" t="inlineStr">
        <is>
          <t>Fresca Sparkling | Original Citrus | single 355mL</t>
        </is>
      </c>
      <c r="C2635" s="34" t="inlineStr">
        <is>
          <t>5) Sparkling water &amp; soda</t>
        </is>
      </c>
      <c r="D2635" s="49">
        <f>IF('M5 Sparkling Water &amp; Soda'!F801="","",'M5 Sparkling Water &amp; Soda'!F801)</f>
        <v/>
      </c>
      <c r="E2635" s="52">
        <f>IF('M5 Sparkling Water &amp; Soda'!J801="","",'M5 Sparkling Water &amp; Soda'!J801)</f>
        <v/>
      </c>
      <c r="F2635" s="50">
        <f>IF('M5 Sparkling Water &amp; Soda'!K801="","",'M5 Sparkling Water &amp; Soda'!K801)</f>
        <v/>
      </c>
      <c r="G2635" s="49">
        <f>IF('M5 Sparkling Water &amp; Soda'!AM801="","",'M5 Sparkling Water &amp; Soda'!AM801)</f>
        <v/>
      </c>
      <c r="H2635" s="50">
        <f>IF('M5 Sparkling Water &amp; Soda'!N801="","",'M5 Sparkling Water &amp; Soda'!N801)</f>
        <v/>
      </c>
      <c r="I2635" s="34">
        <f>IF('M5 Sparkling Water &amp; Soda'!AJ801="","",'M5 Sparkling Water &amp; Soda'!AJ801)</f>
        <v/>
      </c>
      <c r="J2635" s="34" t="inlineStr">
        <is>
          <t>Capture live promo to assess.</t>
        </is>
      </c>
    </row>
    <row r="2636" ht="28" customHeight="1">
      <c r="A2636" s="34" t="inlineStr">
        <is>
          <t>Fresca</t>
        </is>
      </c>
      <c r="B2636" s="34" t="inlineStr">
        <is>
          <t>Fresca Sparkling | Original Citrus | 8 pack 355mL</t>
        </is>
      </c>
      <c r="C2636" s="34" t="inlineStr">
        <is>
          <t>5) Sparkling water &amp; soda</t>
        </is>
      </c>
      <c r="D2636" s="49">
        <f>IF('M5 Sparkling Water &amp; Soda'!F802="","",'M5 Sparkling Water &amp; Soda'!F802)</f>
        <v/>
      </c>
      <c r="E2636" s="52">
        <f>IF('M5 Sparkling Water &amp; Soda'!J802="","",'M5 Sparkling Water &amp; Soda'!J802)</f>
        <v/>
      </c>
      <c r="F2636" s="50">
        <f>IF('M5 Sparkling Water &amp; Soda'!K802="","",'M5 Sparkling Water &amp; Soda'!K802)</f>
        <v/>
      </c>
      <c r="G2636" s="49">
        <f>IF('M5 Sparkling Water &amp; Soda'!AM802="","",'M5 Sparkling Water &amp; Soda'!AM802)</f>
        <v/>
      </c>
      <c r="H2636" s="50">
        <f>IF('M5 Sparkling Water &amp; Soda'!N802="","",'M5 Sparkling Water &amp; Soda'!N802)</f>
        <v/>
      </c>
      <c r="I2636" s="34">
        <f>IF('M5 Sparkling Water &amp; Soda'!AJ802="","",'M5 Sparkling Water &amp; Soda'!AJ802)</f>
        <v/>
      </c>
      <c r="J2636" s="34" t="inlineStr">
        <is>
          <t>Capture live promo to assess.</t>
        </is>
      </c>
    </row>
    <row r="2637" ht="28" customHeight="1">
      <c r="A2637" s="34" t="inlineStr">
        <is>
          <t>Fresca</t>
        </is>
      </c>
      <c r="B2637" s="34" t="inlineStr">
        <is>
          <t>Fresca Sparkling | Original Citrus | 12 pack 355mL</t>
        </is>
      </c>
      <c r="C2637" s="34" t="inlineStr">
        <is>
          <t>5) Sparkling water &amp; soda</t>
        </is>
      </c>
      <c r="D2637" s="49">
        <f>IF('M5 Sparkling Water &amp; Soda'!F803="","",'M5 Sparkling Water &amp; Soda'!F803)</f>
        <v/>
      </c>
      <c r="E2637" s="52">
        <f>IF('M5 Sparkling Water &amp; Soda'!J803="","",'M5 Sparkling Water &amp; Soda'!J803)</f>
        <v/>
      </c>
      <c r="F2637" s="50">
        <f>IF('M5 Sparkling Water &amp; Soda'!K803="","",'M5 Sparkling Water &amp; Soda'!K803)</f>
        <v/>
      </c>
      <c r="G2637" s="49">
        <f>IF('M5 Sparkling Water &amp; Soda'!AM803="","",'M5 Sparkling Water &amp; Soda'!AM803)</f>
        <v/>
      </c>
      <c r="H2637" s="50">
        <f>IF('M5 Sparkling Water &amp; Soda'!N803="","",'M5 Sparkling Water &amp; Soda'!N803)</f>
        <v/>
      </c>
      <c r="I2637" s="34">
        <f>IF('M5 Sparkling Water &amp; Soda'!AJ803="","",'M5 Sparkling Water &amp; Soda'!AJ803)</f>
        <v/>
      </c>
      <c r="J2637" s="34" t="inlineStr">
        <is>
          <t>Capture live promo to assess.</t>
        </is>
      </c>
    </row>
    <row r="2638" ht="28" customHeight="1">
      <c r="A2638" s="34" t="inlineStr">
        <is>
          <t>Fresca</t>
        </is>
      </c>
      <c r="B2638" s="34" t="inlineStr">
        <is>
          <t>Fresca Sparkling | Original Citrus | 15 pack 355mL</t>
        </is>
      </c>
      <c r="C2638" s="34" t="inlineStr">
        <is>
          <t>5) Sparkling water &amp; soda</t>
        </is>
      </c>
      <c r="D2638" s="49">
        <f>IF('M5 Sparkling Water &amp; Soda'!F804="","",'M5 Sparkling Water &amp; Soda'!F804)</f>
        <v/>
      </c>
      <c r="E2638" s="52">
        <f>IF('M5 Sparkling Water &amp; Soda'!J804="","",'M5 Sparkling Water &amp; Soda'!J804)</f>
        <v/>
      </c>
      <c r="F2638" s="50">
        <f>IF('M5 Sparkling Water &amp; Soda'!K804="","",'M5 Sparkling Water &amp; Soda'!K804)</f>
        <v/>
      </c>
      <c r="G2638" s="49">
        <f>IF('M5 Sparkling Water &amp; Soda'!AM804="","",'M5 Sparkling Water &amp; Soda'!AM804)</f>
        <v/>
      </c>
      <c r="H2638" s="50">
        <f>IF('M5 Sparkling Water &amp; Soda'!N804="","",'M5 Sparkling Water &amp; Soda'!N804)</f>
        <v/>
      </c>
      <c r="I2638" s="34">
        <f>IF('M5 Sparkling Water &amp; Soda'!AJ804="","",'M5 Sparkling Water &amp; Soda'!AJ804)</f>
        <v/>
      </c>
      <c r="J2638" s="34" t="inlineStr">
        <is>
          <t>Capture live promo to assess.</t>
        </is>
      </c>
    </row>
    <row r="2639" ht="28" customHeight="1">
      <c r="A2639" s="34" t="inlineStr">
        <is>
          <t>Fresca</t>
        </is>
      </c>
      <c r="B2639" s="34" t="inlineStr">
        <is>
          <t>Fresca Sparkling | Original Citrus | 18 pack 355mL</t>
        </is>
      </c>
      <c r="C2639" s="34" t="inlineStr">
        <is>
          <t>5) Sparkling water &amp; soda</t>
        </is>
      </c>
      <c r="D2639" s="49">
        <f>IF('M5 Sparkling Water &amp; Soda'!F805="","",'M5 Sparkling Water &amp; Soda'!F805)</f>
        <v/>
      </c>
      <c r="E2639" s="52">
        <f>IF('M5 Sparkling Water &amp; Soda'!J805="","",'M5 Sparkling Water &amp; Soda'!J805)</f>
        <v/>
      </c>
      <c r="F2639" s="50">
        <f>IF('M5 Sparkling Water &amp; Soda'!K805="","",'M5 Sparkling Water &amp; Soda'!K805)</f>
        <v/>
      </c>
      <c r="G2639" s="49">
        <f>IF('M5 Sparkling Water &amp; Soda'!AM805="","",'M5 Sparkling Water &amp; Soda'!AM805)</f>
        <v/>
      </c>
      <c r="H2639" s="50">
        <f>IF('M5 Sparkling Water &amp; Soda'!N805="","",'M5 Sparkling Water &amp; Soda'!N805)</f>
        <v/>
      </c>
      <c r="I2639" s="34">
        <f>IF('M5 Sparkling Water &amp; Soda'!AJ805="","",'M5 Sparkling Water &amp; Soda'!AJ805)</f>
        <v/>
      </c>
      <c r="J2639" s="34" t="inlineStr">
        <is>
          <t>Capture live promo to assess.</t>
        </is>
      </c>
    </row>
    <row r="2640" ht="28" customHeight="1">
      <c r="A2640" s="34" t="inlineStr">
        <is>
          <t>Fresca</t>
        </is>
      </c>
      <c r="B2640" s="34" t="inlineStr">
        <is>
          <t>Fresca Sparkling | Original Citrus | 24 pack 355mL</t>
        </is>
      </c>
      <c r="C2640" s="34" t="inlineStr">
        <is>
          <t>5) Sparkling water &amp; soda</t>
        </is>
      </c>
      <c r="D2640" s="49">
        <f>IF('M5 Sparkling Water &amp; Soda'!F806="","",'M5 Sparkling Water &amp; Soda'!F806)</f>
        <v/>
      </c>
      <c r="E2640" s="52">
        <f>IF('M5 Sparkling Water &amp; Soda'!J806="","",'M5 Sparkling Water &amp; Soda'!J806)</f>
        <v/>
      </c>
      <c r="F2640" s="50">
        <f>IF('M5 Sparkling Water &amp; Soda'!K806="","",'M5 Sparkling Water &amp; Soda'!K806)</f>
        <v/>
      </c>
      <c r="G2640" s="49">
        <f>IF('M5 Sparkling Water &amp; Soda'!AM806="","",'M5 Sparkling Water &amp; Soda'!AM806)</f>
        <v/>
      </c>
      <c r="H2640" s="50">
        <f>IF('M5 Sparkling Water &amp; Soda'!N806="","",'M5 Sparkling Water &amp; Soda'!N806)</f>
        <v/>
      </c>
      <c r="I2640" s="34">
        <f>IF('M5 Sparkling Water &amp; Soda'!AJ806="","",'M5 Sparkling Water &amp; Soda'!AJ806)</f>
        <v/>
      </c>
      <c r="J2640" s="34" t="inlineStr">
        <is>
          <t>Capture live promo to assess.</t>
        </is>
      </c>
    </row>
    <row r="2641" ht="28" customHeight="1">
      <c r="A2641" s="34" t="inlineStr">
        <is>
          <t>Fresca</t>
        </is>
      </c>
      <c r="B2641" s="34" t="inlineStr">
        <is>
          <t>Fresca Sparkling | Black Cherry | single 355mL</t>
        </is>
      </c>
      <c r="C2641" s="34" t="inlineStr">
        <is>
          <t>5) Sparkling water &amp; soda</t>
        </is>
      </c>
      <c r="D2641" s="49">
        <f>IF('M5 Sparkling Water &amp; Soda'!F807="","",'M5 Sparkling Water &amp; Soda'!F807)</f>
        <v/>
      </c>
      <c r="E2641" s="52">
        <f>IF('M5 Sparkling Water &amp; Soda'!J807="","",'M5 Sparkling Water &amp; Soda'!J807)</f>
        <v/>
      </c>
      <c r="F2641" s="50">
        <f>IF('M5 Sparkling Water &amp; Soda'!K807="","",'M5 Sparkling Water &amp; Soda'!K807)</f>
        <v/>
      </c>
      <c r="G2641" s="49">
        <f>IF('M5 Sparkling Water &amp; Soda'!AM807="","",'M5 Sparkling Water &amp; Soda'!AM807)</f>
        <v/>
      </c>
      <c r="H2641" s="50">
        <f>IF('M5 Sparkling Water &amp; Soda'!N807="","",'M5 Sparkling Water &amp; Soda'!N807)</f>
        <v/>
      </c>
      <c r="I2641" s="34">
        <f>IF('M5 Sparkling Water &amp; Soda'!AJ807="","",'M5 Sparkling Water &amp; Soda'!AJ807)</f>
        <v/>
      </c>
      <c r="J2641" s="34" t="inlineStr">
        <is>
          <t>Capture live promo to assess.</t>
        </is>
      </c>
    </row>
    <row r="2642" ht="28" customHeight="1">
      <c r="A2642" s="34" t="inlineStr">
        <is>
          <t>Fresca</t>
        </is>
      </c>
      <c r="B2642" s="34" t="inlineStr">
        <is>
          <t>Fresca Sparkling | Black Cherry | 8 pack 355mL</t>
        </is>
      </c>
      <c r="C2642" s="34" t="inlineStr">
        <is>
          <t>5) Sparkling water &amp; soda</t>
        </is>
      </c>
      <c r="D2642" s="49">
        <f>IF('M5 Sparkling Water &amp; Soda'!F808="","",'M5 Sparkling Water &amp; Soda'!F808)</f>
        <v/>
      </c>
      <c r="E2642" s="52">
        <f>IF('M5 Sparkling Water &amp; Soda'!J808="","",'M5 Sparkling Water &amp; Soda'!J808)</f>
        <v/>
      </c>
      <c r="F2642" s="50">
        <f>IF('M5 Sparkling Water &amp; Soda'!K808="","",'M5 Sparkling Water &amp; Soda'!K808)</f>
        <v/>
      </c>
      <c r="G2642" s="49">
        <f>IF('M5 Sparkling Water &amp; Soda'!AM808="","",'M5 Sparkling Water &amp; Soda'!AM808)</f>
        <v/>
      </c>
      <c r="H2642" s="50">
        <f>IF('M5 Sparkling Water &amp; Soda'!N808="","",'M5 Sparkling Water &amp; Soda'!N808)</f>
        <v/>
      </c>
      <c r="I2642" s="34">
        <f>IF('M5 Sparkling Water &amp; Soda'!AJ808="","",'M5 Sparkling Water &amp; Soda'!AJ808)</f>
        <v/>
      </c>
      <c r="J2642" s="34" t="inlineStr">
        <is>
          <t>Capture live promo to assess.</t>
        </is>
      </c>
    </row>
    <row r="2643" ht="28" customHeight="1">
      <c r="A2643" s="34" t="inlineStr">
        <is>
          <t>Fresca</t>
        </is>
      </c>
      <c r="B2643" s="34" t="inlineStr">
        <is>
          <t>Fresca Sparkling | Black Cherry | 12 pack 355mL</t>
        </is>
      </c>
      <c r="C2643" s="34" t="inlineStr">
        <is>
          <t>5) Sparkling water &amp; soda</t>
        </is>
      </c>
      <c r="D2643" s="49">
        <f>IF('M5 Sparkling Water &amp; Soda'!F809="","",'M5 Sparkling Water &amp; Soda'!F809)</f>
        <v/>
      </c>
      <c r="E2643" s="52">
        <f>IF('M5 Sparkling Water &amp; Soda'!J809="","",'M5 Sparkling Water &amp; Soda'!J809)</f>
        <v/>
      </c>
      <c r="F2643" s="50">
        <f>IF('M5 Sparkling Water &amp; Soda'!K809="","",'M5 Sparkling Water &amp; Soda'!K809)</f>
        <v/>
      </c>
      <c r="G2643" s="49">
        <f>IF('M5 Sparkling Water &amp; Soda'!AM809="","",'M5 Sparkling Water &amp; Soda'!AM809)</f>
        <v/>
      </c>
      <c r="H2643" s="50">
        <f>IF('M5 Sparkling Water &amp; Soda'!N809="","",'M5 Sparkling Water &amp; Soda'!N809)</f>
        <v/>
      </c>
      <c r="I2643" s="34">
        <f>IF('M5 Sparkling Water &amp; Soda'!AJ809="","",'M5 Sparkling Water &amp; Soda'!AJ809)</f>
        <v/>
      </c>
      <c r="J2643" s="34" t="inlineStr">
        <is>
          <t>Capture live promo to assess.</t>
        </is>
      </c>
    </row>
    <row r="2644" ht="28" customHeight="1">
      <c r="A2644" s="34" t="inlineStr">
        <is>
          <t>Fresca</t>
        </is>
      </c>
      <c r="B2644" s="34" t="inlineStr">
        <is>
          <t>Fresca Sparkling | Black Cherry | 15 pack 355mL</t>
        </is>
      </c>
      <c r="C2644" s="34" t="inlineStr">
        <is>
          <t>5) Sparkling water &amp; soda</t>
        </is>
      </c>
      <c r="D2644" s="49">
        <f>IF('M5 Sparkling Water &amp; Soda'!F810="","",'M5 Sparkling Water &amp; Soda'!F810)</f>
        <v/>
      </c>
      <c r="E2644" s="52">
        <f>IF('M5 Sparkling Water &amp; Soda'!J810="","",'M5 Sparkling Water &amp; Soda'!J810)</f>
        <v/>
      </c>
      <c r="F2644" s="50">
        <f>IF('M5 Sparkling Water &amp; Soda'!K810="","",'M5 Sparkling Water &amp; Soda'!K810)</f>
        <v/>
      </c>
      <c r="G2644" s="49">
        <f>IF('M5 Sparkling Water &amp; Soda'!AM810="","",'M5 Sparkling Water &amp; Soda'!AM810)</f>
        <v/>
      </c>
      <c r="H2644" s="50">
        <f>IF('M5 Sparkling Water &amp; Soda'!N810="","",'M5 Sparkling Water &amp; Soda'!N810)</f>
        <v/>
      </c>
      <c r="I2644" s="34">
        <f>IF('M5 Sparkling Water &amp; Soda'!AJ810="","",'M5 Sparkling Water &amp; Soda'!AJ810)</f>
        <v/>
      </c>
      <c r="J2644" s="34" t="inlineStr">
        <is>
          <t>Capture live promo to assess.</t>
        </is>
      </c>
    </row>
    <row r="2645" ht="28" customHeight="1">
      <c r="A2645" s="34" t="inlineStr">
        <is>
          <t>Fresca</t>
        </is>
      </c>
      <c r="B2645" s="34" t="inlineStr">
        <is>
          <t>Fresca Sparkling | Black Cherry | 18 pack 355mL</t>
        </is>
      </c>
      <c r="C2645" s="34" t="inlineStr">
        <is>
          <t>5) Sparkling water &amp; soda</t>
        </is>
      </c>
      <c r="D2645" s="49">
        <f>IF('M5 Sparkling Water &amp; Soda'!F811="","",'M5 Sparkling Water &amp; Soda'!F811)</f>
        <v/>
      </c>
      <c r="E2645" s="52">
        <f>IF('M5 Sparkling Water &amp; Soda'!J811="","",'M5 Sparkling Water &amp; Soda'!J811)</f>
        <v/>
      </c>
      <c r="F2645" s="50">
        <f>IF('M5 Sparkling Water &amp; Soda'!K811="","",'M5 Sparkling Water &amp; Soda'!K811)</f>
        <v/>
      </c>
      <c r="G2645" s="49">
        <f>IF('M5 Sparkling Water &amp; Soda'!AM811="","",'M5 Sparkling Water &amp; Soda'!AM811)</f>
        <v/>
      </c>
      <c r="H2645" s="50">
        <f>IF('M5 Sparkling Water &amp; Soda'!N811="","",'M5 Sparkling Water &amp; Soda'!N811)</f>
        <v/>
      </c>
      <c r="I2645" s="34">
        <f>IF('M5 Sparkling Water &amp; Soda'!AJ811="","",'M5 Sparkling Water &amp; Soda'!AJ811)</f>
        <v/>
      </c>
      <c r="J2645" s="34" t="inlineStr">
        <is>
          <t>Capture live promo to assess.</t>
        </is>
      </c>
    </row>
    <row r="2646" ht="28" customHeight="1">
      <c r="A2646" s="34" t="inlineStr">
        <is>
          <t>Fresca</t>
        </is>
      </c>
      <c r="B2646" s="34" t="inlineStr">
        <is>
          <t>Fresca Sparkling | Black Cherry | 24 pack 355mL</t>
        </is>
      </c>
      <c r="C2646" s="34" t="inlineStr">
        <is>
          <t>5) Sparkling water &amp; soda</t>
        </is>
      </c>
      <c r="D2646" s="49">
        <f>IF('M5 Sparkling Water &amp; Soda'!F812="","",'M5 Sparkling Water &amp; Soda'!F812)</f>
        <v/>
      </c>
      <c r="E2646" s="52">
        <f>IF('M5 Sparkling Water &amp; Soda'!J812="","",'M5 Sparkling Water &amp; Soda'!J812)</f>
        <v/>
      </c>
      <c r="F2646" s="50">
        <f>IF('M5 Sparkling Water &amp; Soda'!K812="","",'M5 Sparkling Water &amp; Soda'!K812)</f>
        <v/>
      </c>
      <c r="G2646" s="49">
        <f>IF('M5 Sparkling Water &amp; Soda'!AM812="","",'M5 Sparkling Water &amp; Soda'!AM812)</f>
        <v/>
      </c>
      <c r="H2646" s="50">
        <f>IF('M5 Sparkling Water &amp; Soda'!N812="","",'M5 Sparkling Water &amp; Soda'!N812)</f>
        <v/>
      </c>
      <c r="I2646" s="34">
        <f>IF('M5 Sparkling Water &amp; Soda'!AJ812="","",'M5 Sparkling Water &amp; Soda'!AJ812)</f>
        <v/>
      </c>
      <c r="J2646" s="34" t="inlineStr">
        <is>
          <t>Capture live promo to assess.</t>
        </is>
      </c>
    </row>
    <row r="2647" ht="28" customHeight="1">
      <c r="A2647" s="34" t="inlineStr">
        <is>
          <t>Fresca</t>
        </is>
      </c>
      <c r="B2647" s="34" t="inlineStr">
        <is>
          <t>Fresca Sparkling | Peach | single 355mL</t>
        </is>
      </c>
      <c r="C2647" s="34" t="inlineStr">
        <is>
          <t>5) Sparkling water &amp; soda</t>
        </is>
      </c>
      <c r="D2647" s="49">
        <f>IF('M5 Sparkling Water &amp; Soda'!F813="","",'M5 Sparkling Water &amp; Soda'!F813)</f>
        <v/>
      </c>
      <c r="E2647" s="52">
        <f>IF('M5 Sparkling Water &amp; Soda'!J813="","",'M5 Sparkling Water &amp; Soda'!J813)</f>
        <v/>
      </c>
      <c r="F2647" s="50">
        <f>IF('M5 Sparkling Water &amp; Soda'!K813="","",'M5 Sparkling Water &amp; Soda'!K813)</f>
        <v/>
      </c>
      <c r="G2647" s="49">
        <f>IF('M5 Sparkling Water &amp; Soda'!AM813="","",'M5 Sparkling Water &amp; Soda'!AM813)</f>
        <v/>
      </c>
      <c r="H2647" s="50">
        <f>IF('M5 Sparkling Water &amp; Soda'!N813="","",'M5 Sparkling Water &amp; Soda'!N813)</f>
        <v/>
      </c>
      <c r="I2647" s="34">
        <f>IF('M5 Sparkling Water &amp; Soda'!AJ813="","",'M5 Sparkling Water &amp; Soda'!AJ813)</f>
        <v/>
      </c>
      <c r="J2647" s="34" t="inlineStr">
        <is>
          <t>Capture live promo to assess.</t>
        </is>
      </c>
    </row>
    <row r="2648" ht="28" customHeight="1">
      <c r="A2648" s="34" t="inlineStr">
        <is>
          <t>Fresca</t>
        </is>
      </c>
      <c r="B2648" s="34" t="inlineStr">
        <is>
          <t>Fresca Sparkling | Peach | 8 pack 355mL</t>
        </is>
      </c>
      <c r="C2648" s="34" t="inlineStr">
        <is>
          <t>5) Sparkling water &amp; soda</t>
        </is>
      </c>
      <c r="D2648" s="49">
        <f>IF('M5 Sparkling Water &amp; Soda'!F814="","",'M5 Sparkling Water &amp; Soda'!F814)</f>
        <v/>
      </c>
      <c r="E2648" s="52">
        <f>IF('M5 Sparkling Water &amp; Soda'!J814="","",'M5 Sparkling Water &amp; Soda'!J814)</f>
        <v/>
      </c>
      <c r="F2648" s="50">
        <f>IF('M5 Sparkling Water &amp; Soda'!K814="","",'M5 Sparkling Water &amp; Soda'!K814)</f>
        <v/>
      </c>
      <c r="G2648" s="49">
        <f>IF('M5 Sparkling Water &amp; Soda'!AM814="","",'M5 Sparkling Water &amp; Soda'!AM814)</f>
        <v/>
      </c>
      <c r="H2648" s="50">
        <f>IF('M5 Sparkling Water &amp; Soda'!N814="","",'M5 Sparkling Water &amp; Soda'!N814)</f>
        <v/>
      </c>
      <c r="I2648" s="34">
        <f>IF('M5 Sparkling Water &amp; Soda'!AJ814="","",'M5 Sparkling Water &amp; Soda'!AJ814)</f>
        <v/>
      </c>
      <c r="J2648" s="34" t="inlineStr">
        <is>
          <t>Capture live promo to assess.</t>
        </is>
      </c>
    </row>
    <row r="2649" ht="28" customHeight="1">
      <c r="A2649" s="34" t="inlineStr">
        <is>
          <t>Fresca</t>
        </is>
      </c>
      <c r="B2649" s="34" t="inlineStr">
        <is>
          <t>Fresca Sparkling | Peach | 12 pack 355mL</t>
        </is>
      </c>
      <c r="C2649" s="34" t="inlineStr">
        <is>
          <t>5) Sparkling water &amp; soda</t>
        </is>
      </c>
      <c r="D2649" s="49">
        <f>IF('M5 Sparkling Water &amp; Soda'!F815="","",'M5 Sparkling Water &amp; Soda'!F815)</f>
        <v/>
      </c>
      <c r="E2649" s="52">
        <f>IF('M5 Sparkling Water &amp; Soda'!J815="","",'M5 Sparkling Water &amp; Soda'!J815)</f>
        <v/>
      </c>
      <c r="F2649" s="50">
        <f>IF('M5 Sparkling Water &amp; Soda'!K815="","",'M5 Sparkling Water &amp; Soda'!K815)</f>
        <v/>
      </c>
      <c r="G2649" s="49">
        <f>IF('M5 Sparkling Water &amp; Soda'!AM815="","",'M5 Sparkling Water &amp; Soda'!AM815)</f>
        <v/>
      </c>
      <c r="H2649" s="50">
        <f>IF('M5 Sparkling Water &amp; Soda'!N815="","",'M5 Sparkling Water &amp; Soda'!N815)</f>
        <v/>
      </c>
      <c r="I2649" s="34">
        <f>IF('M5 Sparkling Water &amp; Soda'!AJ815="","",'M5 Sparkling Water &amp; Soda'!AJ815)</f>
        <v/>
      </c>
      <c r="J2649" s="34" t="inlineStr">
        <is>
          <t>Capture live promo to assess.</t>
        </is>
      </c>
    </row>
    <row r="2650" ht="28" customHeight="1">
      <c r="A2650" s="34" t="inlineStr">
        <is>
          <t>Fresca</t>
        </is>
      </c>
      <c r="B2650" s="34" t="inlineStr">
        <is>
          <t>Fresca Sparkling | Peach | 15 pack 355mL</t>
        </is>
      </c>
      <c r="C2650" s="34" t="inlineStr">
        <is>
          <t>5) Sparkling water &amp; soda</t>
        </is>
      </c>
      <c r="D2650" s="49">
        <f>IF('M5 Sparkling Water &amp; Soda'!F816="","",'M5 Sparkling Water &amp; Soda'!F816)</f>
        <v/>
      </c>
      <c r="E2650" s="52">
        <f>IF('M5 Sparkling Water &amp; Soda'!J816="","",'M5 Sparkling Water &amp; Soda'!J816)</f>
        <v/>
      </c>
      <c r="F2650" s="50">
        <f>IF('M5 Sparkling Water &amp; Soda'!K816="","",'M5 Sparkling Water &amp; Soda'!K816)</f>
        <v/>
      </c>
      <c r="G2650" s="49">
        <f>IF('M5 Sparkling Water &amp; Soda'!AM816="","",'M5 Sparkling Water &amp; Soda'!AM816)</f>
        <v/>
      </c>
      <c r="H2650" s="50">
        <f>IF('M5 Sparkling Water &amp; Soda'!N816="","",'M5 Sparkling Water &amp; Soda'!N816)</f>
        <v/>
      </c>
      <c r="I2650" s="34">
        <f>IF('M5 Sparkling Water &amp; Soda'!AJ816="","",'M5 Sparkling Water &amp; Soda'!AJ816)</f>
        <v/>
      </c>
      <c r="J2650" s="34" t="inlineStr">
        <is>
          <t>Capture live promo to assess.</t>
        </is>
      </c>
    </row>
    <row r="2651" ht="28" customHeight="1">
      <c r="A2651" s="34" t="inlineStr">
        <is>
          <t>Fresca</t>
        </is>
      </c>
      <c r="B2651" s="34" t="inlineStr">
        <is>
          <t>Fresca Sparkling | Peach | 18 pack 355mL</t>
        </is>
      </c>
      <c r="C2651" s="34" t="inlineStr">
        <is>
          <t>5) Sparkling water &amp; soda</t>
        </is>
      </c>
      <c r="D2651" s="49">
        <f>IF('M5 Sparkling Water &amp; Soda'!F817="","",'M5 Sparkling Water &amp; Soda'!F817)</f>
        <v/>
      </c>
      <c r="E2651" s="52">
        <f>IF('M5 Sparkling Water &amp; Soda'!J817="","",'M5 Sparkling Water &amp; Soda'!J817)</f>
        <v/>
      </c>
      <c r="F2651" s="50">
        <f>IF('M5 Sparkling Water &amp; Soda'!K817="","",'M5 Sparkling Water &amp; Soda'!K817)</f>
        <v/>
      </c>
      <c r="G2651" s="49">
        <f>IF('M5 Sparkling Water &amp; Soda'!AM817="","",'M5 Sparkling Water &amp; Soda'!AM817)</f>
        <v/>
      </c>
      <c r="H2651" s="50">
        <f>IF('M5 Sparkling Water &amp; Soda'!N817="","",'M5 Sparkling Water &amp; Soda'!N817)</f>
        <v/>
      </c>
      <c r="I2651" s="34">
        <f>IF('M5 Sparkling Water &amp; Soda'!AJ817="","",'M5 Sparkling Water &amp; Soda'!AJ817)</f>
        <v/>
      </c>
      <c r="J2651" s="34" t="inlineStr">
        <is>
          <t>Capture live promo to assess.</t>
        </is>
      </c>
    </row>
    <row r="2652" ht="28" customHeight="1">
      <c r="A2652" s="34" t="inlineStr">
        <is>
          <t>Fresca</t>
        </is>
      </c>
      <c r="B2652" s="34" t="inlineStr">
        <is>
          <t>Fresca Sparkling | Peach | 24 pack 355mL</t>
        </is>
      </c>
      <c r="C2652" s="34" t="inlineStr">
        <is>
          <t>5) Sparkling water &amp; soda</t>
        </is>
      </c>
      <c r="D2652" s="49">
        <f>IF('M5 Sparkling Water &amp; Soda'!F818="","",'M5 Sparkling Water &amp; Soda'!F818)</f>
        <v/>
      </c>
      <c r="E2652" s="52">
        <f>IF('M5 Sparkling Water &amp; Soda'!J818="","",'M5 Sparkling Water &amp; Soda'!J818)</f>
        <v/>
      </c>
      <c r="F2652" s="50">
        <f>IF('M5 Sparkling Water &amp; Soda'!K818="","",'M5 Sparkling Water &amp; Soda'!K818)</f>
        <v/>
      </c>
      <c r="G2652" s="49">
        <f>IF('M5 Sparkling Water &amp; Soda'!AM818="","",'M5 Sparkling Water &amp; Soda'!AM818)</f>
        <v/>
      </c>
      <c r="H2652" s="50">
        <f>IF('M5 Sparkling Water &amp; Soda'!N818="","",'M5 Sparkling Water &amp; Soda'!N818)</f>
        <v/>
      </c>
      <c r="I2652" s="34">
        <f>IF('M5 Sparkling Water &amp; Soda'!AJ818="","",'M5 Sparkling Water &amp; Soda'!AJ818)</f>
        <v/>
      </c>
      <c r="J2652" s="34" t="inlineStr">
        <is>
          <t>Capture live promo to assess.</t>
        </is>
      </c>
    </row>
    <row r="2653" ht="28" customHeight="1">
      <c r="A2653" s="34" t="inlineStr">
        <is>
          <t>Sunkist</t>
        </is>
      </c>
      <c r="B2653" s="34" t="inlineStr">
        <is>
          <t>Sunkist Orange | Orange | single 355mL</t>
        </is>
      </c>
      <c r="C2653" s="34" t="inlineStr">
        <is>
          <t>5) Sparkling water &amp; soda</t>
        </is>
      </c>
      <c r="D2653" s="49">
        <f>IF('M5 Sparkling Water &amp; Soda'!F819="","",'M5 Sparkling Water &amp; Soda'!F819)</f>
        <v/>
      </c>
      <c r="E2653" s="52">
        <f>IF('M5 Sparkling Water &amp; Soda'!J819="","",'M5 Sparkling Water &amp; Soda'!J819)</f>
        <v/>
      </c>
      <c r="F2653" s="50">
        <f>IF('M5 Sparkling Water &amp; Soda'!K819="","",'M5 Sparkling Water &amp; Soda'!K819)</f>
        <v/>
      </c>
      <c r="G2653" s="49">
        <f>IF('M5 Sparkling Water &amp; Soda'!AM819="","",'M5 Sparkling Water &amp; Soda'!AM819)</f>
        <v/>
      </c>
      <c r="H2653" s="50">
        <f>IF('M5 Sparkling Water &amp; Soda'!N819="","",'M5 Sparkling Water &amp; Soda'!N819)</f>
        <v/>
      </c>
      <c r="I2653" s="34">
        <f>IF('M5 Sparkling Water &amp; Soda'!AJ819="","",'M5 Sparkling Water &amp; Soda'!AJ819)</f>
        <v/>
      </c>
      <c r="J2653" s="34" t="inlineStr">
        <is>
          <t>Capture live promo to assess.</t>
        </is>
      </c>
    </row>
    <row r="2654" ht="28" customHeight="1">
      <c r="A2654" s="34" t="inlineStr">
        <is>
          <t>Sunkist</t>
        </is>
      </c>
      <c r="B2654" s="34" t="inlineStr">
        <is>
          <t>Sunkist Orange | Orange | 8 pack 355mL</t>
        </is>
      </c>
      <c r="C2654" s="34" t="inlineStr">
        <is>
          <t>5) Sparkling water &amp; soda</t>
        </is>
      </c>
      <c r="D2654" s="49">
        <f>IF('M5 Sparkling Water &amp; Soda'!F820="","",'M5 Sparkling Water &amp; Soda'!F820)</f>
        <v/>
      </c>
      <c r="E2654" s="52">
        <f>IF('M5 Sparkling Water &amp; Soda'!J820="","",'M5 Sparkling Water &amp; Soda'!J820)</f>
        <v/>
      </c>
      <c r="F2654" s="50">
        <f>IF('M5 Sparkling Water &amp; Soda'!K820="","",'M5 Sparkling Water &amp; Soda'!K820)</f>
        <v/>
      </c>
      <c r="G2654" s="49">
        <f>IF('M5 Sparkling Water &amp; Soda'!AM820="","",'M5 Sparkling Water &amp; Soda'!AM820)</f>
        <v/>
      </c>
      <c r="H2654" s="50">
        <f>IF('M5 Sparkling Water &amp; Soda'!N820="","",'M5 Sparkling Water &amp; Soda'!N820)</f>
        <v/>
      </c>
      <c r="I2654" s="34">
        <f>IF('M5 Sparkling Water &amp; Soda'!AJ820="","",'M5 Sparkling Water &amp; Soda'!AJ820)</f>
        <v/>
      </c>
      <c r="J2654" s="34" t="inlineStr">
        <is>
          <t>Capture live promo to assess.</t>
        </is>
      </c>
    </row>
    <row r="2655" ht="28" customHeight="1">
      <c r="A2655" s="34" t="inlineStr">
        <is>
          <t>Sunkist</t>
        </is>
      </c>
      <c r="B2655" s="34" t="inlineStr">
        <is>
          <t>Sunkist Orange | Orange | 12 pack 355mL</t>
        </is>
      </c>
      <c r="C2655" s="34" t="inlineStr">
        <is>
          <t>5) Sparkling water &amp; soda</t>
        </is>
      </c>
      <c r="D2655" s="49">
        <f>IF('M5 Sparkling Water &amp; Soda'!F821="","",'M5 Sparkling Water &amp; Soda'!F821)</f>
        <v/>
      </c>
      <c r="E2655" s="52">
        <f>IF('M5 Sparkling Water &amp; Soda'!J821="","",'M5 Sparkling Water &amp; Soda'!J821)</f>
        <v/>
      </c>
      <c r="F2655" s="50">
        <f>IF('M5 Sparkling Water &amp; Soda'!K821="","",'M5 Sparkling Water &amp; Soda'!K821)</f>
        <v/>
      </c>
      <c r="G2655" s="49">
        <f>IF('M5 Sparkling Water &amp; Soda'!AM821="","",'M5 Sparkling Water &amp; Soda'!AM821)</f>
        <v/>
      </c>
      <c r="H2655" s="50">
        <f>IF('M5 Sparkling Water &amp; Soda'!N821="","",'M5 Sparkling Water &amp; Soda'!N821)</f>
        <v/>
      </c>
      <c r="I2655" s="34">
        <f>IF('M5 Sparkling Water &amp; Soda'!AJ821="","",'M5 Sparkling Water &amp; Soda'!AJ821)</f>
        <v/>
      </c>
      <c r="J2655" s="34" t="inlineStr">
        <is>
          <t>Capture live promo to assess.</t>
        </is>
      </c>
    </row>
    <row r="2656" ht="28" customHeight="1">
      <c r="A2656" s="34" t="inlineStr">
        <is>
          <t>Sunkist</t>
        </is>
      </c>
      <c r="B2656" s="34" t="inlineStr">
        <is>
          <t>Sunkist Orange | Orange | 15 pack 355mL</t>
        </is>
      </c>
      <c r="C2656" s="34" t="inlineStr">
        <is>
          <t>5) Sparkling water &amp; soda</t>
        </is>
      </c>
      <c r="D2656" s="49">
        <f>IF('M5 Sparkling Water &amp; Soda'!F822="","",'M5 Sparkling Water &amp; Soda'!F822)</f>
        <v/>
      </c>
      <c r="E2656" s="52">
        <f>IF('M5 Sparkling Water &amp; Soda'!J822="","",'M5 Sparkling Water &amp; Soda'!J822)</f>
        <v/>
      </c>
      <c r="F2656" s="50">
        <f>IF('M5 Sparkling Water &amp; Soda'!K822="","",'M5 Sparkling Water &amp; Soda'!K822)</f>
        <v/>
      </c>
      <c r="G2656" s="49">
        <f>IF('M5 Sparkling Water &amp; Soda'!AM822="","",'M5 Sparkling Water &amp; Soda'!AM822)</f>
        <v/>
      </c>
      <c r="H2656" s="50">
        <f>IF('M5 Sparkling Water &amp; Soda'!N822="","",'M5 Sparkling Water &amp; Soda'!N822)</f>
        <v/>
      </c>
      <c r="I2656" s="34">
        <f>IF('M5 Sparkling Water &amp; Soda'!AJ822="","",'M5 Sparkling Water &amp; Soda'!AJ822)</f>
        <v/>
      </c>
      <c r="J2656" s="34" t="inlineStr">
        <is>
          <t>Capture live promo to assess.</t>
        </is>
      </c>
    </row>
    <row r="2657" ht="28" customHeight="1">
      <c r="A2657" s="34" t="inlineStr">
        <is>
          <t>Sunkist</t>
        </is>
      </c>
      <c r="B2657" s="34" t="inlineStr">
        <is>
          <t>Sunkist Orange | Orange | 18 pack 355mL</t>
        </is>
      </c>
      <c r="C2657" s="34" t="inlineStr">
        <is>
          <t>5) Sparkling water &amp; soda</t>
        </is>
      </c>
      <c r="D2657" s="49">
        <f>IF('M5 Sparkling Water &amp; Soda'!F823="","",'M5 Sparkling Water &amp; Soda'!F823)</f>
        <v/>
      </c>
      <c r="E2657" s="52">
        <f>IF('M5 Sparkling Water &amp; Soda'!J823="","",'M5 Sparkling Water &amp; Soda'!J823)</f>
        <v/>
      </c>
      <c r="F2657" s="50">
        <f>IF('M5 Sparkling Water &amp; Soda'!K823="","",'M5 Sparkling Water &amp; Soda'!K823)</f>
        <v/>
      </c>
      <c r="G2657" s="49">
        <f>IF('M5 Sparkling Water &amp; Soda'!AM823="","",'M5 Sparkling Water &amp; Soda'!AM823)</f>
        <v/>
      </c>
      <c r="H2657" s="50">
        <f>IF('M5 Sparkling Water &amp; Soda'!N823="","",'M5 Sparkling Water &amp; Soda'!N823)</f>
        <v/>
      </c>
      <c r="I2657" s="34">
        <f>IF('M5 Sparkling Water &amp; Soda'!AJ823="","",'M5 Sparkling Water &amp; Soda'!AJ823)</f>
        <v/>
      </c>
      <c r="J2657" s="34" t="inlineStr">
        <is>
          <t>Capture live promo to assess.</t>
        </is>
      </c>
    </row>
    <row r="2658" ht="28" customHeight="1">
      <c r="A2658" s="34" t="inlineStr">
        <is>
          <t>Sunkist</t>
        </is>
      </c>
      <c r="B2658" s="34" t="inlineStr">
        <is>
          <t>Sunkist Orange | Orange | 24 pack 355mL</t>
        </is>
      </c>
      <c r="C2658" s="34" t="inlineStr">
        <is>
          <t>5) Sparkling water &amp; soda</t>
        </is>
      </c>
      <c r="D2658" s="49">
        <f>IF('M5 Sparkling Water &amp; Soda'!F824="","",'M5 Sparkling Water &amp; Soda'!F824)</f>
        <v/>
      </c>
      <c r="E2658" s="52">
        <f>IF('M5 Sparkling Water &amp; Soda'!J824="","",'M5 Sparkling Water &amp; Soda'!J824)</f>
        <v/>
      </c>
      <c r="F2658" s="50">
        <f>IF('M5 Sparkling Water &amp; Soda'!K824="","",'M5 Sparkling Water &amp; Soda'!K824)</f>
        <v/>
      </c>
      <c r="G2658" s="49">
        <f>IF('M5 Sparkling Water &amp; Soda'!AM824="","",'M5 Sparkling Water &amp; Soda'!AM824)</f>
        <v/>
      </c>
      <c r="H2658" s="50">
        <f>IF('M5 Sparkling Water &amp; Soda'!N824="","",'M5 Sparkling Water &amp; Soda'!N824)</f>
        <v/>
      </c>
      <c r="I2658" s="34">
        <f>IF('M5 Sparkling Water &amp; Soda'!AJ824="","",'M5 Sparkling Water &amp; Soda'!AJ824)</f>
        <v/>
      </c>
      <c r="J2658" s="34" t="inlineStr">
        <is>
          <t>Capture live promo to assess.</t>
        </is>
      </c>
    </row>
    <row r="2659" ht="28" customHeight="1">
      <c r="A2659" s="34" t="inlineStr">
        <is>
          <t>Sunkist</t>
        </is>
      </c>
      <c r="B2659" s="34" t="inlineStr">
        <is>
          <t>Sunkist Orange | Grape | single 355mL</t>
        </is>
      </c>
      <c r="C2659" s="34" t="inlineStr">
        <is>
          <t>5) Sparkling water &amp; soda</t>
        </is>
      </c>
      <c r="D2659" s="49">
        <f>IF('M5 Sparkling Water &amp; Soda'!F825="","",'M5 Sparkling Water &amp; Soda'!F825)</f>
        <v/>
      </c>
      <c r="E2659" s="52">
        <f>IF('M5 Sparkling Water &amp; Soda'!J825="","",'M5 Sparkling Water &amp; Soda'!J825)</f>
        <v/>
      </c>
      <c r="F2659" s="50">
        <f>IF('M5 Sparkling Water &amp; Soda'!K825="","",'M5 Sparkling Water &amp; Soda'!K825)</f>
        <v/>
      </c>
      <c r="G2659" s="49">
        <f>IF('M5 Sparkling Water &amp; Soda'!AM825="","",'M5 Sparkling Water &amp; Soda'!AM825)</f>
        <v/>
      </c>
      <c r="H2659" s="50">
        <f>IF('M5 Sparkling Water &amp; Soda'!N825="","",'M5 Sparkling Water &amp; Soda'!N825)</f>
        <v/>
      </c>
      <c r="I2659" s="34">
        <f>IF('M5 Sparkling Water &amp; Soda'!AJ825="","",'M5 Sparkling Water &amp; Soda'!AJ825)</f>
        <v/>
      </c>
      <c r="J2659" s="34" t="inlineStr">
        <is>
          <t>Capture live promo to assess.</t>
        </is>
      </c>
    </row>
    <row r="2660" ht="28" customHeight="1">
      <c r="A2660" s="34" t="inlineStr">
        <is>
          <t>Sunkist</t>
        </is>
      </c>
      <c r="B2660" s="34" t="inlineStr">
        <is>
          <t>Sunkist Orange | Grape | 8 pack 355mL</t>
        </is>
      </c>
      <c r="C2660" s="34" t="inlineStr">
        <is>
          <t>5) Sparkling water &amp; soda</t>
        </is>
      </c>
      <c r="D2660" s="49">
        <f>IF('M5 Sparkling Water &amp; Soda'!F826="","",'M5 Sparkling Water &amp; Soda'!F826)</f>
        <v/>
      </c>
      <c r="E2660" s="52">
        <f>IF('M5 Sparkling Water &amp; Soda'!J826="","",'M5 Sparkling Water &amp; Soda'!J826)</f>
        <v/>
      </c>
      <c r="F2660" s="50">
        <f>IF('M5 Sparkling Water &amp; Soda'!K826="","",'M5 Sparkling Water &amp; Soda'!K826)</f>
        <v/>
      </c>
      <c r="G2660" s="49">
        <f>IF('M5 Sparkling Water &amp; Soda'!AM826="","",'M5 Sparkling Water &amp; Soda'!AM826)</f>
        <v/>
      </c>
      <c r="H2660" s="50">
        <f>IF('M5 Sparkling Water &amp; Soda'!N826="","",'M5 Sparkling Water &amp; Soda'!N826)</f>
        <v/>
      </c>
      <c r="I2660" s="34">
        <f>IF('M5 Sparkling Water &amp; Soda'!AJ826="","",'M5 Sparkling Water &amp; Soda'!AJ826)</f>
        <v/>
      </c>
      <c r="J2660" s="34" t="inlineStr">
        <is>
          <t>Capture live promo to assess.</t>
        </is>
      </c>
    </row>
    <row r="2661" ht="28" customHeight="1">
      <c r="A2661" s="34" t="inlineStr">
        <is>
          <t>Sunkist</t>
        </is>
      </c>
      <c r="B2661" s="34" t="inlineStr">
        <is>
          <t>Sunkist Orange | Grape | 12 pack 355mL</t>
        </is>
      </c>
      <c r="C2661" s="34" t="inlineStr">
        <is>
          <t>5) Sparkling water &amp; soda</t>
        </is>
      </c>
      <c r="D2661" s="49">
        <f>IF('M5 Sparkling Water &amp; Soda'!F827="","",'M5 Sparkling Water &amp; Soda'!F827)</f>
        <v/>
      </c>
      <c r="E2661" s="52">
        <f>IF('M5 Sparkling Water &amp; Soda'!J827="","",'M5 Sparkling Water &amp; Soda'!J827)</f>
        <v/>
      </c>
      <c r="F2661" s="50">
        <f>IF('M5 Sparkling Water &amp; Soda'!K827="","",'M5 Sparkling Water &amp; Soda'!K827)</f>
        <v/>
      </c>
      <c r="G2661" s="49">
        <f>IF('M5 Sparkling Water &amp; Soda'!AM827="","",'M5 Sparkling Water &amp; Soda'!AM827)</f>
        <v/>
      </c>
      <c r="H2661" s="50">
        <f>IF('M5 Sparkling Water &amp; Soda'!N827="","",'M5 Sparkling Water &amp; Soda'!N827)</f>
        <v/>
      </c>
      <c r="I2661" s="34">
        <f>IF('M5 Sparkling Water &amp; Soda'!AJ827="","",'M5 Sparkling Water &amp; Soda'!AJ827)</f>
        <v/>
      </c>
      <c r="J2661" s="34" t="inlineStr">
        <is>
          <t>Capture live promo to assess.</t>
        </is>
      </c>
    </row>
    <row r="2662" ht="28" customHeight="1">
      <c r="A2662" s="34" t="inlineStr">
        <is>
          <t>Sunkist</t>
        </is>
      </c>
      <c r="B2662" s="34" t="inlineStr">
        <is>
          <t>Sunkist Orange | Grape | 15 pack 355mL</t>
        </is>
      </c>
      <c r="C2662" s="34" t="inlineStr">
        <is>
          <t>5) Sparkling water &amp; soda</t>
        </is>
      </c>
      <c r="D2662" s="49">
        <f>IF('M5 Sparkling Water &amp; Soda'!F828="","",'M5 Sparkling Water &amp; Soda'!F828)</f>
        <v/>
      </c>
      <c r="E2662" s="52">
        <f>IF('M5 Sparkling Water &amp; Soda'!J828="","",'M5 Sparkling Water &amp; Soda'!J828)</f>
        <v/>
      </c>
      <c r="F2662" s="50">
        <f>IF('M5 Sparkling Water &amp; Soda'!K828="","",'M5 Sparkling Water &amp; Soda'!K828)</f>
        <v/>
      </c>
      <c r="G2662" s="49">
        <f>IF('M5 Sparkling Water &amp; Soda'!AM828="","",'M5 Sparkling Water &amp; Soda'!AM828)</f>
        <v/>
      </c>
      <c r="H2662" s="50">
        <f>IF('M5 Sparkling Water &amp; Soda'!N828="","",'M5 Sparkling Water &amp; Soda'!N828)</f>
        <v/>
      </c>
      <c r="I2662" s="34">
        <f>IF('M5 Sparkling Water &amp; Soda'!AJ828="","",'M5 Sparkling Water &amp; Soda'!AJ828)</f>
        <v/>
      </c>
      <c r="J2662" s="34" t="inlineStr">
        <is>
          <t>Capture live promo to assess.</t>
        </is>
      </c>
    </row>
    <row r="2663" ht="28" customHeight="1">
      <c r="A2663" s="34" t="inlineStr">
        <is>
          <t>Sunkist</t>
        </is>
      </c>
      <c r="B2663" s="34" t="inlineStr">
        <is>
          <t>Sunkist Orange | Grape | 18 pack 355mL</t>
        </is>
      </c>
      <c r="C2663" s="34" t="inlineStr">
        <is>
          <t>5) Sparkling water &amp; soda</t>
        </is>
      </c>
      <c r="D2663" s="49">
        <f>IF('M5 Sparkling Water &amp; Soda'!F829="","",'M5 Sparkling Water &amp; Soda'!F829)</f>
        <v/>
      </c>
      <c r="E2663" s="52">
        <f>IF('M5 Sparkling Water &amp; Soda'!J829="","",'M5 Sparkling Water &amp; Soda'!J829)</f>
        <v/>
      </c>
      <c r="F2663" s="50">
        <f>IF('M5 Sparkling Water &amp; Soda'!K829="","",'M5 Sparkling Water &amp; Soda'!K829)</f>
        <v/>
      </c>
      <c r="G2663" s="49">
        <f>IF('M5 Sparkling Water &amp; Soda'!AM829="","",'M5 Sparkling Water &amp; Soda'!AM829)</f>
        <v/>
      </c>
      <c r="H2663" s="50">
        <f>IF('M5 Sparkling Water &amp; Soda'!N829="","",'M5 Sparkling Water &amp; Soda'!N829)</f>
        <v/>
      </c>
      <c r="I2663" s="34">
        <f>IF('M5 Sparkling Water &amp; Soda'!AJ829="","",'M5 Sparkling Water &amp; Soda'!AJ829)</f>
        <v/>
      </c>
      <c r="J2663" s="34" t="inlineStr">
        <is>
          <t>Capture live promo to assess.</t>
        </is>
      </c>
    </row>
    <row r="2664" ht="28" customHeight="1">
      <c r="A2664" s="34" t="inlineStr">
        <is>
          <t>Sunkist</t>
        </is>
      </c>
      <c r="B2664" s="34" t="inlineStr">
        <is>
          <t>Sunkist Orange | Grape | 24 pack 355mL</t>
        </is>
      </c>
      <c r="C2664" s="34" t="inlineStr">
        <is>
          <t>5) Sparkling water &amp; soda</t>
        </is>
      </c>
      <c r="D2664" s="49">
        <f>IF('M5 Sparkling Water &amp; Soda'!F830="","",'M5 Sparkling Water &amp; Soda'!F830)</f>
        <v/>
      </c>
      <c r="E2664" s="52">
        <f>IF('M5 Sparkling Water &amp; Soda'!J830="","",'M5 Sparkling Water &amp; Soda'!J830)</f>
        <v/>
      </c>
      <c r="F2664" s="50">
        <f>IF('M5 Sparkling Water &amp; Soda'!K830="","",'M5 Sparkling Water &amp; Soda'!K830)</f>
        <v/>
      </c>
      <c r="G2664" s="49">
        <f>IF('M5 Sparkling Water &amp; Soda'!AM830="","",'M5 Sparkling Water &amp; Soda'!AM830)</f>
        <v/>
      </c>
      <c r="H2664" s="50">
        <f>IF('M5 Sparkling Water &amp; Soda'!N830="","",'M5 Sparkling Water &amp; Soda'!N830)</f>
        <v/>
      </c>
      <c r="I2664" s="34">
        <f>IF('M5 Sparkling Water &amp; Soda'!AJ830="","",'M5 Sparkling Water &amp; Soda'!AJ830)</f>
        <v/>
      </c>
      <c r="J2664" s="34" t="inlineStr">
        <is>
          <t>Capture live promo to assess.</t>
        </is>
      </c>
    </row>
    <row r="2665" ht="28" customHeight="1">
      <c r="A2665" s="34" t="inlineStr">
        <is>
          <t>Sunkist</t>
        </is>
      </c>
      <c r="B2665" s="34" t="inlineStr">
        <is>
          <t>Sunkist Orange | Strawberry | single 355mL</t>
        </is>
      </c>
      <c r="C2665" s="34" t="inlineStr">
        <is>
          <t>5) Sparkling water &amp; soda</t>
        </is>
      </c>
      <c r="D2665" s="49">
        <f>IF('M5 Sparkling Water &amp; Soda'!F831="","",'M5 Sparkling Water &amp; Soda'!F831)</f>
        <v/>
      </c>
      <c r="E2665" s="52">
        <f>IF('M5 Sparkling Water &amp; Soda'!J831="","",'M5 Sparkling Water &amp; Soda'!J831)</f>
        <v/>
      </c>
      <c r="F2665" s="50">
        <f>IF('M5 Sparkling Water &amp; Soda'!K831="","",'M5 Sparkling Water &amp; Soda'!K831)</f>
        <v/>
      </c>
      <c r="G2665" s="49">
        <f>IF('M5 Sparkling Water &amp; Soda'!AM831="","",'M5 Sparkling Water &amp; Soda'!AM831)</f>
        <v/>
      </c>
      <c r="H2665" s="50">
        <f>IF('M5 Sparkling Water &amp; Soda'!N831="","",'M5 Sparkling Water &amp; Soda'!N831)</f>
        <v/>
      </c>
      <c r="I2665" s="34">
        <f>IF('M5 Sparkling Water &amp; Soda'!AJ831="","",'M5 Sparkling Water &amp; Soda'!AJ831)</f>
        <v/>
      </c>
      <c r="J2665" s="34" t="inlineStr">
        <is>
          <t>Capture live promo to assess.</t>
        </is>
      </c>
    </row>
    <row r="2666" ht="28" customHeight="1">
      <c r="A2666" s="34" t="inlineStr">
        <is>
          <t>Sunkist</t>
        </is>
      </c>
      <c r="B2666" s="34" t="inlineStr">
        <is>
          <t>Sunkist Orange | Strawberry | 8 pack 355mL</t>
        </is>
      </c>
      <c r="C2666" s="34" t="inlineStr">
        <is>
          <t>5) Sparkling water &amp; soda</t>
        </is>
      </c>
      <c r="D2666" s="49">
        <f>IF('M5 Sparkling Water &amp; Soda'!F832="","",'M5 Sparkling Water &amp; Soda'!F832)</f>
        <v/>
      </c>
      <c r="E2666" s="52">
        <f>IF('M5 Sparkling Water &amp; Soda'!J832="","",'M5 Sparkling Water &amp; Soda'!J832)</f>
        <v/>
      </c>
      <c r="F2666" s="50">
        <f>IF('M5 Sparkling Water &amp; Soda'!K832="","",'M5 Sparkling Water &amp; Soda'!K832)</f>
        <v/>
      </c>
      <c r="G2666" s="49">
        <f>IF('M5 Sparkling Water &amp; Soda'!AM832="","",'M5 Sparkling Water &amp; Soda'!AM832)</f>
        <v/>
      </c>
      <c r="H2666" s="50">
        <f>IF('M5 Sparkling Water &amp; Soda'!N832="","",'M5 Sparkling Water &amp; Soda'!N832)</f>
        <v/>
      </c>
      <c r="I2666" s="34">
        <f>IF('M5 Sparkling Water &amp; Soda'!AJ832="","",'M5 Sparkling Water &amp; Soda'!AJ832)</f>
        <v/>
      </c>
      <c r="J2666" s="34" t="inlineStr">
        <is>
          <t>Capture live promo to assess.</t>
        </is>
      </c>
    </row>
    <row r="2667" ht="28" customHeight="1">
      <c r="A2667" s="34" t="inlineStr">
        <is>
          <t>Sunkist</t>
        </is>
      </c>
      <c r="B2667" s="34" t="inlineStr">
        <is>
          <t>Sunkist Orange | Strawberry | 12 pack 355mL</t>
        </is>
      </c>
      <c r="C2667" s="34" t="inlineStr">
        <is>
          <t>5) Sparkling water &amp; soda</t>
        </is>
      </c>
      <c r="D2667" s="49">
        <f>IF('M5 Sparkling Water &amp; Soda'!F833="","",'M5 Sparkling Water &amp; Soda'!F833)</f>
        <v/>
      </c>
      <c r="E2667" s="52">
        <f>IF('M5 Sparkling Water &amp; Soda'!J833="","",'M5 Sparkling Water &amp; Soda'!J833)</f>
        <v/>
      </c>
      <c r="F2667" s="50">
        <f>IF('M5 Sparkling Water &amp; Soda'!K833="","",'M5 Sparkling Water &amp; Soda'!K833)</f>
        <v/>
      </c>
      <c r="G2667" s="49">
        <f>IF('M5 Sparkling Water &amp; Soda'!AM833="","",'M5 Sparkling Water &amp; Soda'!AM833)</f>
        <v/>
      </c>
      <c r="H2667" s="50">
        <f>IF('M5 Sparkling Water &amp; Soda'!N833="","",'M5 Sparkling Water &amp; Soda'!N833)</f>
        <v/>
      </c>
      <c r="I2667" s="34">
        <f>IF('M5 Sparkling Water &amp; Soda'!AJ833="","",'M5 Sparkling Water &amp; Soda'!AJ833)</f>
        <v/>
      </c>
      <c r="J2667" s="34" t="inlineStr">
        <is>
          <t>Capture live promo to assess.</t>
        </is>
      </c>
    </row>
    <row r="2668" ht="28" customHeight="1">
      <c r="A2668" s="34" t="inlineStr">
        <is>
          <t>Sunkist</t>
        </is>
      </c>
      <c r="B2668" s="34" t="inlineStr">
        <is>
          <t>Sunkist Orange | Strawberry | 15 pack 355mL</t>
        </is>
      </c>
      <c r="C2668" s="34" t="inlineStr">
        <is>
          <t>5) Sparkling water &amp; soda</t>
        </is>
      </c>
      <c r="D2668" s="49">
        <f>IF('M5 Sparkling Water &amp; Soda'!F834="","",'M5 Sparkling Water &amp; Soda'!F834)</f>
        <v/>
      </c>
      <c r="E2668" s="52">
        <f>IF('M5 Sparkling Water &amp; Soda'!J834="","",'M5 Sparkling Water &amp; Soda'!J834)</f>
        <v/>
      </c>
      <c r="F2668" s="50">
        <f>IF('M5 Sparkling Water &amp; Soda'!K834="","",'M5 Sparkling Water &amp; Soda'!K834)</f>
        <v/>
      </c>
      <c r="G2668" s="49">
        <f>IF('M5 Sparkling Water &amp; Soda'!AM834="","",'M5 Sparkling Water &amp; Soda'!AM834)</f>
        <v/>
      </c>
      <c r="H2668" s="50">
        <f>IF('M5 Sparkling Water &amp; Soda'!N834="","",'M5 Sparkling Water &amp; Soda'!N834)</f>
        <v/>
      </c>
      <c r="I2668" s="34">
        <f>IF('M5 Sparkling Water &amp; Soda'!AJ834="","",'M5 Sparkling Water &amp; Soda'!AJ834)</f>
        <v/>
      </c>
      <c r="J2668" s="34" t="inlineStr">
        <is>
          <t>Capture live promo to assess.</t>
        </is>
      </c>
    </row>
    <row r="2669" ht="28" customHeight="1">
      <c r="A2669" s="34" t="inlineStr">
        <is>
          <t>Sunkist</t>
        </is>
      </c>
      <c r="B2669" s="34" t="inlineStr">
        <is>
          <t>Sunkist Orange | Strawberry | 18 pack 355mL</t>
        </is>
      </c>
      <c r="C2669" s="34" t="inlineStr">
        <is>
          <t>5) Sparkling water &amp; soda</t>
        </is>
      </c>
      <c r="D2669" s="49">
        <f>IF('M5 Sparkling Water &amp; Soda'!F835="","",'M5 Sparkling Water &amp; Soda'!F835)</f>
        <v/>
      </c>
      <c r="E2669" s="52">
        <f>IF('M5 Sparkling Water &amp; Soda'!J835="","",'M5 Sparkling Water &amp; Soda'!J835)</f>
        <v/>
      </c>
      <c r="F2669" s="50">
        <f>IF('M5 Sparkling Water &amp; Soda'!K835="","",'M5 Sparkling Water &amp; Soda'!K835)</f>
        <v/>
      </c>
      <c r="G2669" s="49">
        <f>IF('M5 Sparkling Water &amp; Soda'!AM835="","",'M5 Sparkling Water &amp; Soda'!AM835)</f>
        <v/>
      </c>
      <c r="H2669" s="50">
        <f>IF('M5 Sparkling Water &amp; Soda'!N835="","",'M5 Sparkling Water &amp; Soda'!N835)</f>
        <v/>
      </c>
      <c r="I2669" s="34">
        <f>IF('M5 Sparkling Water &amp; Soda'!AJ835="","",'M5 Sparkling Water &amp; Soda'!AJ835)</f>
        <v/>
      </c>
      <c r="J2669" s="34" t="inlineStr">
        <is>
          <t>Capture live promo to assess.</t>
        </is>
      </c>
    </row>
    <row r="2670" ht="28" customHeight="1">
      <c r="A2670" s="34" t="inlineStr">
        <is>
          <t>Sunkist</t>
        </is>
      </c>
      <c r="B2670" s="34" t="inlineStr">
        <is>
          <t>Sunkist Orange | Strawberry | 24 pack 355mL</t>
        </is>
      </c>
      <c r="C2670" s="34" t="inlineStr">
        <is>
          <t>5) Sparkling water &amp; soda</t>
        </is>
      </c>
      <c r="D2670" s="49">
        <f>IF('M5 Sparkling Water &amp; Soda'!F836="","",'M5 Sparkling Water &amp; Soda'!F836)</f>
        <v/>
      </c>
      <c r="E2670" s="52">
        <f>IF('M5 Sparkling Water &amp; Soda'!J836="","",'M5 Sparkling Water &amp; Soda'!J836)</f>
        <v/>
      </c>
      <c r="F2670" s="50">
        <f>IF('M5 Sparkling Water &amp; Soda'!K836="","",'M5 Sparkling Water &amp; Soda'!K836)</f>
        <v/>
      </c>
      <c r="G2670" s="49">
        <f>IF('M5 Sparkling Water &amp; Soda'!AM836="","",'M5 Sparkling Water &amp; Soda'!AM836)</f>
        <v/>
      </c>
      <c r="H2670" s="50">
        <f>IF('M5 Sparkling Water &amp; Soda'!N836="","",'M5 Sparkling Water &amp; Soda'!N836)</f>
        <v/>
      </c>
      <c r="I2670" s="34">
        <f>IF('M5 Sparkling Water &amp; Soda'!AJ836="","",'M5 Sparkling Water &amp; Soda'!AJ836)</f>
        <v/>
      </c>
      <c r="J2670" s="34" t="inlineStr">
        <is>
          <t>Capture live promo to assess.</t>
        </is>
      </c>
    </row>
    <row r="2671" ht="28" customHeight="1">
      <c r="A2671" s="34" t="inlineStr">
        <is>
          <t>Sunkist</t>
        </is>
      </c>
      <c r="B2671" s="34" t="inlineStr">
        <is>
          <t>Sunkist Orange | Diet | single 355mL</t>
        </is>
      </c>
      <c r="C2671" s="34" t="inlineStr">
        <is>
          <t>5) Sparkling water &amp; soda</t>
        </is>
      </c>
      <c r="D2671" s="49">
        <f>IF('M5 Sparkling Water &amp; Soda'!F837="","",'M5 Sparkling Water &amp; Soda'!F837)</f>
        <v/>
      </c>
      <c r="E2671" s="52">
        <f>IF('M5 Sparkling Water &amp; Soda'!J837="","",'M5 Sparkling Water &amp; Soda'!J837)</f>
        <v/>
      </c>
      <c r="F2671" s="50">
        <f>IF('M5 Sparkling Water &amp; Soda'!K837="","",'M5 Sparkling Water &amp; Soda'!K837)</f>
        <v/>
      </c>
      <c r="G2671" s="49">
        <f>IF('M5 Sparkling Water &amp; Soda'!AM837="","",'M5 Sparkling Water &amp; Soda'!AM837)</f>
        <v/>
      </c>
      <c r="H2671" s="50">
        <f>IF('M5 Sparkling Water &amp; Soda'!N837="","",'M5 Sparkling Water &amp; Soda'!N837)</f>
        <v/>
      </c>
      <c r="I2671" s="34">
        <f>IF('M5 Sparkling Water &amp; Soda'!AJ837="","",'M5 Sparkling Water &amp; Soda'!AJ837)</f>
        <v/>
      </c>
      <c r="J2671" s="34" t="inlineStr">
        <is>
          <t>Capture live promo to assess.</t>
        </is>
      </c>
    </row>
    <row r="2672" ht="28" customHeight="1">
      <c r="A2672" s="34" t="inlineStr">
        <is>
          <t>Sunkist</t>
        </is>
      </c>
      <c r="B2672" s="34" t="inlineStr">
        <is>
          <t>Sunkist Orange | Diet | 8 pack 355mL</t>
        </is>
      </c>
      <c r="C2672" s="34" t="inlineStr">
        <is>
          <t>5) Sparkling water &amp; soda</t>
        </is>
      </c>
      <c r="D2672" s="49">
        <f>IF('M5 Sparkling Water &amp; Soda'!F838="","",'M5 Sparkling Water &amp; Soda'!F838)</f>
        <v/>
      </c>
      <c r="E2672" s="52">
        <f>IF('M5 Sparkling Water &amp; Soda'!J838="","",'M5 Sparkling Water &amp; Soda'!J838)</f>
        <v/>
      </c>
      <c r="F2672" s="50">
        <f>IF('M5 Sparkling Water &amp; Soda'!K838="","",'M5 Sparkling Water &amp; Soda'!K838)</f>
        <v/>
      </c>
      <c r="G2672" s="49">
        <f>IF('M5 Sparkling Water &amp; Soda'!AM838="","",'M5 Sparkling Water &amp; Soda'!AM838)</f>
        <v/>
      </c>
      <c r="H2672" s="50">
        <f>IF('M5 Sparkling Water &amp; Soda'!N838="","",'M5 Sparkling Water &amp; Soda'!N838)</f>
        <v/>
      </c>
      <c r="I2672" s="34">
        <f>IF('M5 Sparkling Water &amp; Soda'!AJ838="","",'M5 Sparkling Water &amp; Soda'!AJ838)</f>
        <v/>
      </c>
      <c r="J2672" s="34" t="inlineStr">
        <is>
          <t>Capture live promo to assess.</t>
        </is>
      </c>
    </row>
    <row r="2673" ht="28" customHeight="1">
      <c r="A2673" s="34" t="inlineStr">
        <is>
          <t>Sunkist</t>
        </is>
      </c>
      <c r="B2673" s="34" t="inlineStr">
        <is>
          <t>Sunkist Orange | Diet | 12 pack 355mL</t>
        </is>
      </c>
      <c r="C2673" s="34" t="inlineStr">
        <is>
          <t>5) Sparkling water &amp; soda</t>
        </is>
      </c>
      <c r="D2673" s="49">
        <f>IF('M5 Sparkling Water &amp; Soda'!F839="","",'M5 Sparkling Water &amp; Soda'!F839)</f>
        <v/>
      </c>
      <c r="E2673" s="52">
        <f>IF('M5 Sparkling Water &amp; Soda'!J839="","",'M5 Sparkling Water &amp; Soda'!J839)</f>
        <v/>
      </c>
      <c r="F2673" s="50">
        <f>IF('M5 Sparkling Water &amp; Soda'!K839="","",'M5 Sparkling Water &amp; Soda'!K839)</f>
        <v/>
      </c>
      <c r="G2673" s="49">
        <f>IF('M5 Sparkling Water &amp; Soda'!AM839="","",'M5 Sparkling Water &amp; Soda'!AM839)</f>
        <v/>
      </c>
      <c r="H2673" s="50">
        <f>IF('M5 Sparkling Water &amp; Soda'!N839="","",'M5 Sparkling Water &amp; Soda'!N839)</f>
        <v/>
      </c>
      <c r="I2673" s="34">
        <f>IF('M5 Sparkling Water &amp; Soda'!AJ839="","",'M5 Sparkling Water &amp; Soda'!AJ839)</f>
        <v/>
      </c>
      <c r="J2673" s="34" t="inlineStr">
        <is>
          <t>Capture live promo to assess.</t>
        </is>
      </c>
    </row>
    <row r="2674" ht="28" customHeight="1">
      <c r="A2674" s="34" t="inlineStr">
        <is>
          <t>Sunkist</t>
        </is>
      </c>
      <c r="B2674" s="34" t="inlineStr">
        <is>
          <t>Sunkist Orange | Diet | 15 pack 355mL</t>
        </is>
      </c>
      <c r="C2674" s="34" t="inlineStr">
        <is>
          <t>5) Sparkling water &amp; soda</t>
        </is>
      </c>
      <c r="D2674" s="49">
        <f>IF('M5 Sparkling Water &amp; Soda'!F840="","",'M5 Sparkling Water &amp; Soda'!F840)</f>
        <v/>
      </c>
      <c r="E2674" s="52">
        <f>IF('M5 Sparkling Water &amp; Soda'!J840="","",'M5 Sparkling Water &amp; Soda'!J840)</f>
        <v/>
      </c>
      <c r="F2674" s="50">
        <f>IF('M5 Sparkling Water &amp; Soda'!K840="","",'M5 Sparkling Water &amp; Soda'!K840)</f>
        <v/>
      </c>
      <c r="G2674" s="49">
        <f>IF('M5 Sparkling Water &amp; Soda'!AM840="","",'M5 Sparkling Water &amp; Soda'!AM840)</f>
        <v/>
      </c>
      <c r="H2674" s="50">
        <f>IF('M5 Sparkling Water &amp; Soda'!N840="","",'M5 Sparkling Water &amp; Soda'!N840)</f>
        <v/>
      </c>
      <c r="I2674" s="34">
        <f>IF('M5 Sparkling Water &amp; Soda'!AJ840="","",'M5 Sparkling Water &amp; Soda'!AJ840)</f>
        <v/>
      </c>
      <c r="J2674" s="34" t="inlineStr">
        <is>
          <t>Capture live promo to assess.</t>
        </is>
      </c>
    </row>
    <row r="2675" ht="28" customHeight="1">
      <c r="A2675" s="34" t="inlineStr">
        <is>
          <t>Sunkist</t>
        </is>
      </c>
      <c r="B2675" s="34" t="inlineStr">
        <is>
          <t>Sunkist Orange | Diet | 18 pack 355mL</t>
        </is>
      </c>
      <c r="C2675" s="34" t="inlineStr">
        <is>
          <t>5) Sparkling water &amp; soda</t>
        </is>
      </c>
      <c r="D2675" s="49">
        <f>IF('M5 Sparkling Water &amp; Soda'!F841="","",'M5 Sparkling Water &amp; Soda'!F841)</f>
        <v/>
      </c>
      <c r="E2675" s="52">
        <f>IF('M5 Sparkling Water &amp; Soda'!J841="","",'M5 Sparkling Water &amp; Soda'!J841)</f>
        <v/>
      </c>
      <c r="F2675" s="50">
        <f>IF('M5 Sparkling Water &amp; Soda'!K841="","",'M5 Sparkling Water &amp; Soda'!K841)</f>
        <v/>
      </c>
      <c r="G2675" s="49">
        <f>IF('M5 Sparkling Water &amp; Soda'!AM841="","",'M5 Sparkling Water &amp; Soda'!AM841)</f>
        <v/>
      </c>
      <c r="H2675" s="50">
        <f>IF('M5 Sparkling Water &amp; Soda'!N841="","",'M5 Sparkling Water &amp; Soda'!N841)</f>
        <v/>
      </c>
      <c r="I2675" s="34">
        <f>IF('M5 Sparkling Water &amp; Soda'!AJ841="","",'M5 Sparkling Water &amp; Soda'!AJ841)</f>
        <v/>
      </c>
      <c r="J2675" s="34" t="inlineStr">
        <is>
          <t>Capture live promo to assess.</t>
        </is>
      </c>
    </row>
    <row r="2676" ht="28" customHeight="1">
      <c r="A2676" s="34" t="inlineStr">
        <is>
          <t>Sunkist</t>
        </is>
      </c>
      <c r="B2676" s="34" t="inlineStr">
        <is>
          <t>Sunkist Orange | Diet | 24 pack 355mL</t>
        </is>
      </c>
      <c r="C2676" s="34" t="inlineStr">
        <is>
          <t>5) Sparkling water &amp; soda</t>
        </is>
      </c>
      <c r="D2676" s="49">
        <f>IF('M5 Sparkling Water &amp; Soda'!F842="","",'M5 Sparkling Water &amp; Soda'!F842)</f>
        <v/>
      </c>
      <c r="E2676" s="52">
        <f>IF('M5 Sparkling Water &amp; Soda'!J842="","",'M5 Sparkling Water &amp; Soda'!J842)</f>
        <v/>
      </c>
      <c r="F2676" s="50">
        <f>IF('M5 Sparkling Water &amp; Soda'!K842="","",'M5 Sparkling Water &amp; Soda'!K842)</f>
        <v/>
      </c>
      <c r="G2676" s="49">
        <f>IF('M5 Sparkling Water &amp; Soda'!AM842="","",'M5 Sparkling Water &amp; Soda'!AM842)</f>
        <v/>
      </c>
      <c r="H2676" s="50">
        <f>IF('M5 Sparkling Water &amp; Soda'!N842="","",'M5 Sparkling Water &amp; Soda'!N842)</f>
        <v/>
      </c>
      <c r="I2676" s="34">
        <f>IF('M5 Sparkling Water &amp; Soda'!AJ842="","",'M5 Sparkling Water &amp; Soda'!AJ842)</f>
        <v/>
      </c>
      <c r="J2676" s="34" t="inlineStr">
        <is>
          <t>Capture live promo to assess.</t>
        </is>
      </c>
    </row>
    <row r="2677" ht="28" customHeight="1">
      <c r="A2677" s="34" t="inlineStr">
        <is>
          <t>Mug</t>
        </is>
      </c>
      <c r="B2677" s="34" t="inlineStr">
        <is>
          <t>Mug Root Beer | Original | single 355mL</t>
        </is>
      </c>
      <c r="C2677" s="34" t="inlineStr">
        <is>
          <t>5) Sparkling water &amp; soda</t>
        </is>
      </c>
      <c r="D2677" s="49">
        <f>IF('M5 Sparkling Water &amp; Soda'!F843="","",'M5 Sparkling Water &amp; Soda'!F843)</f>
        <v/>
      </c>
      <c r="E2677" s="52">
        <f>IF('M5 Sparkling Water &amp; Soda'!J843="","",'M5 Sparkling Water &amp; Soda'!J843)</f>
        <v/>
      </c>
      <c r="F2677" s="50">
        <f>IF('M5 Sparkling Water &amp; Soda'!K843="","",'M5 Sparkling Water &amp; Soda'!K843)</f>
        <v/>
      </c>
      <c r="G2677" s="49">
        <f>IF('M5 Sparkling Water &amp; Soda'!AM843="","",'M5 Sparkling Water &amp; Soda'!AM843)</f>
        <v/>
      </c>
      <c r="H2677" s="50">
        <f>IF('M5 Sparkling Water &amp; Soda'!N843="","",'M5 Sparkling Water &amp; Soda'!N843)</f>
        <v/>
      </c>
      <c r="I2677" s="34">
        <f>IF('M5 Sparkling Water &amp; Soda'!AJ843="","",'M5 Sparkling Water &amp; Soda'!AJ843)</f>
        <v/>
      </c>
      <c r="J2677" s="34" t="inlineStr">
        <is>
          <t>Capture live promo to assess.</t>
        </is>
      </c>
    </row>
    <row r="2678" ht="28" customHeight="1">
      <c r="A2678" s="34" t="inlineStr">
        <is>
          <t>Mug</t>
        </is>
      </c>
      <c r="B2678" s="34" t="inlineStr">
        <is>
          <t>Mug Root Beer | Original | 8 pack 355mL</t>
        </is>
      </c>
      <c r="C2678" s="34" t="inlineStr">
        <is>
          <t>5) Sparkling water &amp; soda</t>
        </is>
      </c>
      <c r="D2678" s="49">
        <f>IF('M5 Sparkling Water &amp; Soda'!F844="","",'M5 Sparkling Water &amp; Soda'!F844)</f>
        <v/>
      </c>
      <c r="E2678" s="52">
        <f>IF('M5 Sparkling Water &amp; Soda'!J844="","",'M5 Sparkling Water &amp; Soda'!J844)</f>
        <v/>
      </c>
      <c r="F2678" s="50">
        <f>IF('M5 Sparkling Water &amp; Soda'!K844="","",'M5 Sparkling Water &amp; Soda'!K844)</f>
        <v/>
      </c>
      <c r="G2678" s="49">
        <f>IF('M5 Sparkling Water &amp; Soda'!AM844="","",'M5 Sparkling Water &amp; Soda'!AM844)</f>
        <v/>
      </c>
      <c r="H2678" s="50">
        <f>IF('M5 Sparkling Water &amp; Soda'!N844="","",'M5 Sparkling Water &amp; Soda'!N844)</f>
        <v/>
      </c>
      <c r="I2678" s="34">
        <f>IF('M5 Sparkling Water &amp; Soda'!AJ844="","",'M5 Sparkling Water &amp; Soda'!AJ844)</f>
        <v/>
      </c>
      <c r="J2678" s="34" t="inlineStr">
        <is>
          <t>Capture live promo to assess.</t>
        </is>
      </c>
    </row>
    <row r="2679" ht="28" customHeight="1">
      <c r="A2679" s="34" t="inlineStr">
        <is>
          <t>Mug</t>
        </is>
      </c>
      <c r="B2679" s="34" t="inlineStr">
        <is>
          <t>Mug Root Beer | Original | 12 pack 355mL</t>
        </is>
      </c>
      <c r="C2679" s="34" t="inlineStr">
        <is>
          <t>5) Sparkling water &amp; soda</t>
        </is>
      </c>
      <c r="D2679" s="49">
        <f>IF('M5 Sparkling Water &amp; Soda'!F845="","",'M5 Sparkling Water &amp; Soda'!F845)</f>
        <v/>
      </c>
      <c r="E2679" s="52">
        <f>IF('M5 Sparkling Water &amp; Soda'!J845="","",'M5 Sparkling Water &amp; Soda'!J845)</f>
        <v/>
      </c>
      <c r="F2679" s="50">
        <f>IF('M5 Sparkling Water &amp; Soda'!K845="","",'M5 Sparkling Water &amp; Soda'!K845)</f>
        <v/>
      </c>
      <c r="G2679" s="49">
        <f>IF('M5 Sparkling Water &amp; Soda'!AM845="","",'M5 Sparkling Water &amp; Soda'!AM845)</f>
        <v/>
      </c>
      <c r="H2679" s="50">
        <f>IF('M5 Sparkling Water &amp; Soda'!N845="","",'M5 Sparkling Water &amp; Soda'!N845)</f>
        <v/>
      </c>
      <c r="I2679" s="34">
        <f>IF('M5 Sparkling Water &amp; Soda'!AJ845="","",'M5 Sparkling Water &amp; Soda'!AJ845)</f>
        <v/>
      </c>
      <c r="J2679" s="34" t="inlineStr">
        <is>
          <t>Capture live promo to assess.</t>
        </is>
      </c>
    </row>
    <row r="2680" ht="28" customHeight="1">
      <c r="A2680" s="34" t="inlineStr">
        <is>
          <t>Mug</t>
        </is>
      </c>
      <c r="B2680" s="34" t="inlineStr">
        <is>
          <t>Mug Root Beer | Original | 15 pack 355mL</t>
        </is>
      </c>
      <c r="C2680" s="34" t="inlineStr">
        <is>
          <t>5) Sparkling water &amp; soda</t>
        </is>
      </c>
      <c r="D2680" s="49">
        <f>IF('M5 Sparkling Water &amp; Soda'!F846="","",'M5 Sparkling Water &amp; Soda'!F846)</f>
        <v/>
      </c>
      <c r="E2680" s="52">
        <f>IF('M5 Sparkling Water &amp; Soda'!J846="","",'M5 Sparkling Water &amp; Soda'!J846)</f>
        <v/>
      </c>
      <c r="F2680" s="50">
        <f>IF('M5 Sparkling Water &amp; Soda'!K846="","",'M5 Sparkling Water &amp; Soda'!K846)</f>
        <v/>
      </c>
      <c r="G2680" s="49">
        <f>IF('M5 Sparkling Water &amp; Soda'!AM846="","",'M5 Sparkling Water &amp; Soda'!AM846)</f>
        <v/>
      </c>
      <c r="H2680" s="50">
        <f>IF('M5 Sparkling Water &amp; Soda'!N846="","",'M5 Sparkling Water &amp; Soda'!N846)</f>
        <v/>
      </c>
      <c r="I2680" s="34">
        <f>IF('M5 Sparkling Water &amp; Soda'!AJ846="","",'M5 Sparkling Water &amp; Soda'!AJ846)</f>
        <v/>
      </c>
      <c r="J2680" s="34" t="inlineStr">
        <is>
          <t>Capture live promo to assess.</t>
        </is>
      </c>
    </row>
    <row r="2681" ht="28" customHeight="1">
      <c r="A2681" s="34" t="inlineStr">
        <is>
          <t>Mug</t>
        </is>
      </c>
      <c r="B2681" s="34" t="inlineStr">
        <is>
          <t>Mug Root Beer | Original | 18 pack 355mL</t>
        </is>
      </c>
      <c r="C2681" s="34" t="inlineStr">
        <is>
          <t>5) Sparkling water &amp; soda</t>
        </is>
      </c>
      <c r="D2681" s="49">
        <f>IF('M5 Sparkling Water &amp; Soda'!F847="","",'M5 Sparkling Water &amp; Soda'!F847)</f>
        <v/>
      </c>
      <c r="E2681" s="52">
        <f>IF('M5 Sparkling Water &amp; Soda'!J847="","",'M5 Sparkling Water &amp; Soda'!J847)</f>
        <v/>
      </c>
      <c r="F2681" s="50">
        <f>IF('M5 Sparkling Water &amp; Soda'!K847="","",'M5 Sparkling Water &amp; Soda'!K847)</f>
        <v/>
      </c>
      <c r="G2681" s="49">
        <f>IF('M5 Sparkling Water &amp; Soda'!AM847="","",'M5 Sparkling Water &amp; Soda'!AM847)</f>
        <v/>
      </c>
      <c r="H2681" s="50">
        <f>IF('M5 Sparkling Water &amp; Soda'!N847="","",'M5 Sparkling Water &amp; Soda'!N847)</f>
        <v/>
      </c>
      <c r="I2681" s="34">
        <f>IF('M5 Sparkling Water &amp; Soda'!AJ847="","",'M5 Sparkling Water &amp; Soda'!AJ847)</f>
        <v/>
      </c>
      <c r="J2681" s="34" t="inlineStr">
        <is>
          <t>Capture live promo to assess.</t>
        </is>
      </c>
    </row>
    <row r="2682" ht="28" customHeight="1">
      <c r="A2682" s="34" t="inlineStr">
        <is>
          <t>Mug</t>
        </is>
      </c>
      <c r="B2682" s="34" t="inlineStr">
        <is>
          <t>Mug Root Beer | Original | 24 pack 355mL</t>
        </is>
      </c>
      <c r="C2682" s="34" t="inlineStr">
        <is>
          <t>5) Sparkling water &amp; soda</t>
        </is>
      </c>
      <c r="D2682" s="49">
        <f>IF('M5 Sparkling Water &amp; Soda'!F848="","",'M5 Sparkling Water &amp; Soda'!F848)</f>
        <v/>
      </c>
      <c r="E2682" s="52">
        <f>IF('M5 Sparkling Water &amp; Soda'!J848="","",'M5 Sparkling Water &amp; Soda'!J848)</f>
        <v/>
      </c>
      <c r="F2682" s="50">
        <f>IF('M5 Sparkling Water &amp; Soda'!K848="","",'M5 Sparkling Water &amp; Soda'!K848)</f>
        <v/>
      </c>
      <c r="G2682" s="49">
        <f>IF('M5 Sparkling Water &amp; Soda'!AM848="","",'M5 Sparkling Water &amp; Soda'!AM848)</f>
        <v/>
      </c>
      <c r="H2682" s="50">
        <f>IF('M5 Sparkling Water &amp; Soda'!N848="","",'M5 Sparkling Water &amp; Soda'!N848)</f>
        <v/>
      </c>
      <c r="I2682" s="34">
        <f>IF('M5 Sparkling Water &amp; Soda'!AJ848="","",'M5 Sparkling Water &amp; Soda'!AJ848)</f>
        <v/>
      </c>
      <c r="J2682" s="34" t="inlineStr">
        <is>
          <t>Capture live promo to assess.</t>
        </is>
      </c>
    </row>
    <row r="2683" ht="28" customHeight="1">
      <c r="A2683" s="34" t="inlineStr">
        <is>
          <t>Mug</t>
        </is>
      </c>
      <c r="B2683" s="34" t="inlineStr">
        <is>
          <t>Mug Root Beer | Diet | single 355mL</t>
        </is>
      </c>
      <c r="C2683" s="34" t="inlineStr">
        <is>
          <t>5) Sparkling water &amp; soda</t>
        </is>
      </c>
      <c r="D2683" s="49">
        <f>IF('M5 Sparkling Water &amp; Soda'!F849="","",'M5 Sparkling Water &amp; Soda'!F849)</f>
        <v/>
      </c>
      <c r="E2683" s="52">
        <f>IF('M5 Sparkling Water &amp; Soda'!J849="","",'M5 Sparkling Water &amp; Soda'!J849)</f>
        <v/>
      </c>
      <c r="F2683" s="50">
        <f>IF('M5 Sparkling Water &amp; Soda'!K849="","",'M5 Sparkling Water &amp; Soda'!K849)</f>
        <v/>
      </c>
      <c r="G2683" s="49">
        <f>IF('M5 Sparkling Water &amp; Soda'!AM849="","",'M5 Sparkling Water &amp; Soda'!AM849)</f>
        <v/>
      </c>
      <c r="H2683" s="50">
        <f>IF('M5 Sparkling Water &amp; Soda'!N849="","",'M5 Sparkling Water &amp; Soda'!N849)</f>
        <v/>
      </c>
      <c r="I2683" s="34">
        <f>IF('M5 Sparkling Water &amp; Soda'!AJ849="","",'M5 Sparkling Water &amp; Soda'!AJ849)</f>
        <v/>
      </c>
      <c r="J2683" s="34" t="inlineStr">
        <is>
          <t>Capture live promo to assess.</t>
        </is>
      </c>
    </row>
    <row r="2684" ht="28" customHeight="1">
      <c r="A2684" s="34" t="inlineStr">
        <is>
          <t>Mug</t>
        </is>
      </c>
      <c r="B2684" s="34" t="inlineStr">
        <is>
          <t>Mug Root Beer | Diet | 8 pack 355mL</t>
        </is>
      </c>
      <c r="C2684" s="34" t="inlineStr">
        <is>
          <t>5) Sparkling water &amp; soda</t>
        </is>
      </c>
      <c r="D2684" s="49">
        <f>IF('M5 Sparkling Water &amp; Soda'!F850="","",'M5 Sparkling Water &amp; Soda'!F850)</f>
        <v/>
      </c>
      <c r="E2684" s="52">
        <f>IF('M5 Sparkling Water &amp; Soda'!J850="","",'M5 Sparkling Water &amp; Soda'!J850)</f>
        <v/>
      </c>
      <c r="F2684" s="50">
        <f>IF('M5 Sparkling Water &amp; Soda'!K850="","",'M5 Sparkling Water &amp; Soda'!K850)</f>
        <v/>
      </c>
      <c r="G2684" s="49">
        <f>IF('M5 Sparkling Water &amp; Soda'!AM850="","",'M5 Sparkling Water &amp; Soda'!AM850)</f>
        <v/>
      </c>
      <c r="H2684" s="50">
        <f>IF('M5 Sparkling Water &amp; Soda'!N850="","",'M5 Sparkling Water &amp; Soda'!N850)</f>
        <v/>
      </c>
      <c r="I2684" s="34">
        <f>IF('M5 Sparkling Water &amp; Soda'!AJ850="","",'M5 Sparkling Water &amp; Soda'!AJ850)</f>
        <v/>
      </c>
      <c r="J2684" s="34" t="inlineStr">
        <is>
          <t>Capture live promo to assess.</t>
        </is>
      </c>
    </row>
    <row r="2685" ht="28" customHeight="1">
      <c r="A2685" s="34" t="inlineStr">
        <is>
          <t>Mug</t>
        </is>
      </c>
      <c r="B2685" s="34" t="inlineStr">
        <is>
          <t>Mug Root Beer | Diet | 12 pack 355mL</t>
        </is>
      </c>
      <c r="C2685" s="34" t="inlineStr">
        <is>
          <t>5) Sparkling water &amp; soda</t>
        </is>
      </c>
      <c r="D2685" s="49">
        <f>IF('M5 Sparkling Water &amp; Soda'!F851="","",'M5 Sparkling Water &amp; Soda'!F851)</f>
        <v/>
      </c>
      <c r="E2685" s="52">
        <f>IF('M5 Sparkling Water &amp; Soda'!J851="","",'M5 Sparkling Water &amp; Soda'!J851)</f>
        <v/>
      </c>
      <c r="F2685" s="50">
        <f>IF('M5 Sparkling Water &amp; Soda'!K851="","",'M5 Sparkling Water &amp; Soda'!K851)</f>
        <v/>
      </c>
      <c r="G2685" s="49">
        <f>IF('M5 Sparkling Water &amp; Soda'!AM851="","",'M5 Sparkling Water &amp; Soda'!AM851)</f>
        <v/>
      </c>
      <c r="H2685" s="50">
        <f>IF('M5 Sparkling Water &amp; Soda'!N851="","",'M5 Sparkling Water &amp; Soda'!N851)</f>
        <v/>
      </c>
      <c r="I2685" s="34">
        <f>IF('M5 Sparkling Water &amp; Soda'!AJ851="","",'M5 Sparkling Water &amp; Soda'!AJ851)</f>
        <v/>
      </c>
      <c r="J2685" s="34" t="inlineStr">
        <is>
          <t>Capture live promo to assess.</t>
        </is>
      </c>
    </row>
    <row r="2686" ht="28" customHeight="1">
      <c r="A2686" s="34" t="inlineStr">
        <is>
          <t>Mug</t>
        </is>
      </c>
      <c r="B2686" s="34" t="inlineStr">
        <is>
          <t>Mug Root Beer | Diet | 15 pack 355mL</t>
        </is>
      </c>
      <c r="C2686" s="34" t="inlineStr">
        <is>
          <t>5) Sparkling water &amp; soda</t>
        </is>
      </c>
      <c r="D2686" s="49">
        <f>IF('M5 Sparkling Water &amp; Soda'!F852="","",'M5 Sparkling Water &amp; Soda'!F852)</f>
        <v/>
      </c>
      <c r="E2686" s="52">
        <f>IF('M5 Sparkling Water &amp; Soda'!J852="","",'M5 Sparkling Water &amp; Soda'!J852)</f>
        <v/>
      </c>
      <c r="F2686" s="50">
        <f>IF('M5 Sparkling Water &amp; Soda'!K852="","",'M5 Sparkling Water &amp; Soda'!K852)</f>
        <v/>
      </c>
      <c r="G2686" s="49">
        <f>IF('M5 Sparkling Water &amp; Soda'!AM852="","",'M5 Sparkling Water &amp; Soda'!AM852)</f>
        <v/>
      </c>
      <c r="H2686" s="50">
        <f>IF('M5 Sparkling Water &amp; Soda'!N852="","",'M5 Sparkling Water &amp; Soda'!N852)</f>
        <v/>
      </c>
      <c r="I2686" s="34">
        <f>IF('M5 Sparkling Water &amp; Soda'!AJ852="","",'M5 Sparkling Water &amp; Soda'!AJ852)</f>
        <v/>
      </c>
      <c r="J2686" s="34" t="inlineStr">
        <is>
          <t>Capture live promo to assess.</t>
        </is>
      </c>
    </row>
    <row r="2687" ht="28" customHeight="1">
      <c r="A2687" s="34" t="inlineStr">
        <is>
          <t>Mug</t>
        </is>
      </c>
      <c r="B2687" s="34" t="inlineStr">
        <is>
          <t>Mug Root Beer | Diet | 18 pack 355mL</t>
        </is>
      </c>
      <c r="C2687" s="34" t="inlineStr">
        <is>
          <t>5) Sparkling water &amp; soda</t>
        </is>
      </c>
      <c r="D2687" s="49">
        <f>IF('M5 Sparkling Water &amp; Soda'!F853="","",'M5 Sparkling Water &amp; Soda'!F853)</f>
        <v/>
      </c>
      <c r="E2687" s="52">
        <f>IF('M5 Sparkling Water &amp; Soda'!J853="","",'M5 Sparkling Water &amp; Soda'!J853)</f>
        <v/>
      </c>
      <c r="F2687" s="50">
        <f>IF('M5 Sparkling Water &amp; Soda'!K853="","",'M5 Sparkling Water &amp; Soda'!K853)</f>
        <v/>
      </c>
      <c r="G2687" s="49">
        <f>IF('M5 Sparkling Water &amp; Soda'!AM853="","",'M5 Sparkling Water &amp; Soda'!AM853)</f>
        <v/>
      </c>
      <c r="H2687" s="50">
        <f>IF('M5 Sparkling Water &amp; Soda'!N853="","",'M5 Sparkling Water &amp; Soda'!N853)</f>
        <v/>
      </c>
      <c r="I2687" s="34">
        <f>IF('M5 Sparkling Water &amp; Soda'!AJ853="","",'M5 Sparkling Water &amp; Soda'!AJ853)</f>
        <v/>
      </c>
      <c r="J2687" s="34" t="inlineStr">
        <is>
          <t>Capture live promo to assess.</t>
        </is>
      </c>
    </row>
    <row r="2688" ht="28" customHeight="1">
      <c r="A2688" s="34" t="inlineStr">
        <is>
          <t>Mug</t>
        </is>
      </c>
      <c r="B2688" s="34" t="inlineStr">
        <is>
          <t>Mug Root Beer | Diet | 24 pack 355mL</t>
        </is>
      </c>
      <c r="C2688" s="34" t="inlineStr">
        <is>
          <t>5) Sparkling water &amp; soda</t>
        </is>
      </c>
      <c r="D2688" s="49">
        <f>IF('M5 Sparkling Water &amp; Soda'!F854="","",'M5 Sparkling Water &amp; Soda'!F854)</f>
        <v/>
      </c>
      <c r="E2688" s="52">
        <f>IF('M5 Sparkling Water &amp; Soda'!J854="","",'M5 Sparkling Water &amp; Soda'!J854)</f>
        <v/>
      </c>
      <c r="F2688" s="50">
        <f>IF('M5 Sparkling Water &amp; Soda'!K854="","",'M5 Sparkling Water &amp; Soda'!K854)</f>
        <v/>
      </c>
      <c r="G2688" s="49">
        <f>IF('M5 Sparkling Water &amp; Soda'!AM854="","",'M5 Sparkling Water &amp; Soda'!AM854)</f>
        <v/>
      </c>
      <c r="H2688" s="50">
        <f>IF('M5 Sparkling Water &amp; Soda'!N854="","",'M5 Sparkling Water &amp; Soda'!N854)</f>
        <v/>
      </c>
      <c r="I2688" s="34">
        <f>IF('M5 Sparkling Water &amp; Soda'!AJ854="","",'M5 Sparkling Water &amp; Soda'!AJ854)</f>
        <v/>
      </c>
      <c r="J2688" s="34" t="inlineStr">
        <is>
          <t>Capture live promo to assess.</t>
        </is>
      </c>
    </row>
    <row r="2689" ht="28" customHeight="1">
      <c r="A2689" s="34" t="inlineStr">
        <is>
          <t>Mug</t>
        </is>
      </c>
      <c r="B2689" s="34" t="inlineStr">
        <is>
          <t>Mug Root Beer | Cream Soda | single 355mL</t>
        </is>
      </c>
      <c r="C2689" s="34" t="inlineStr">
        <is>
          <t>5) Sparkling water &amp; soda</t>
        </is>
      </c>
      <c r="D2689" s="49">
        <f>IF('M5 Sparkling Water &amp; Soda'!F855="","",'M5 Sparkling Water &amp; Soda'!F855)</f>
        <v/>
      </c>
      <c r="E2689" s="52">
        <f>IF('M5 Sparkling Water &amp; Soda'!J855="","",'M5 Sparkling Water &amp; Soda'!J855)</f>
        <v/>
      </c>
      <c r="F2689" s="50">
        <f>IF('M5 Sparkling Water &amp; Soda'!K855="","",'M5 Sparkling Water &amp; Soda'!K855)</f>
        <v/>
      </c>
      <c r="G2689" s="49">
        <f>IF('M5 Sparkling Water &amp; Soda'!AM855="","",'M5 Sparkling Water &amp; Soda'!AM855)</f>
        <v/>
      </c>
      <c r="H2689" s="50">
        <f>IF('M5 Sparkling Water &amp; Soda'!N855="","",'M5 Sparkling Water &amp; Soda'!N855)</f>
        <v/>
      </c>
      <c r="I2689" s="34">
        <f>IF('M5 Sparkling Water &amp; Soda'!AJ855="","",'M5 Sparkling Water &amp; Soda'!AJ855)</f>
        <v/>
      </c>
      <c r="J2689" s="34" t="inlineStr">
        <is>
          <t>Capture live promo to assess.</t>
        </is>
      </c>
    </row>
    <row r="2690" ht="28" customHeight="1">
      <c r="A2690" s="34" t="inlineStr">
        <is>
          <t>Mug</t>
        </is>
      </c>
      <c r="B2690" s="34" t="inlineStr">
        <is>
          <t>Mug Root Beer | Cream Soda | 8 pack 355mL</t>
        </is>
      </c>
      <c r="C2690" s="34" t="inlineStr">
        <is>
          <t>5) Sparkling water &amp; soda</t>
        </is>
      </c>
      <c r="D2690" s="49">
        <f>IF('M5 Sparkling Water &amp; Soda'!F856="","",'M5 Sparkling Water &amp; Soda'!F856)</f>
        <v/>
      </c>
      <c r="E2690" s="52">
        <f>IF('M5 Sparkling Water &amp; Soda'!J856="","",'M5 Sparkling Water &amp; Soda'!J856)</f>
        <v/>
      </c>
      <c r="F2690" s="50">
        <f>IF('M5 Sparkling Water &amp; Soda'!K856="","",'M5 Sparkling Water &amp; Soda'!K856)</f>
        <v/>
      </c>
      <c r="G2690" s="49">
        <f>IF('M5 Sparkling Water &amp; Soda'!AM856="","",'M5 Sparkling Water &amp; Soda'!AM856)</f>
        <v/>
      </c>
      <c r="H2690" s="50">
        <f>IF('M5 Sparkling Water &amp; Soda'!N856="","",'M5 Sparkling Water &amp; Soda'!N856)</f>
        <v/>
      </c>
      <c r="I2690" s="34">
        <f>IF('M5 Sparkling Water &amp; Soda'!AJ856="","",'M5 Sparkling Water &amp; Soda'!AJ856)</f>
        <v/>
      </c>
      <c r="J2690" s="34" t="inlineStr">
        <is>
          <t>Capture live promo to assess.</t>
        </is>
      </c>
    </row>
    <row r="2691" ht="28" customHeight="1">
      <c r="A2691" s="34" t="inlineStr">
        <is>
          <t>Mug</t>
        </is>
      </c>
      <c r="B2691" s="34" t="inlineStr">
        <is>
          <t>Mug Root Beer | Cream Soda | 12 pack 355mL</t>
        </is>
      </c>
      <c r="C2691" s="34" t="inlineStr">
        <is>
          <t>5) Sparkling water &amp; soda</t>
        </is>
      </c>
      <c r="D2691" s="49">
        <f>IF('M5 Sparkling Water &amp; Soda'!F857="","",'M5 Sparkling Water &amp; Soda'!F857)</f>
        <v/>
      </c>
      <c r="E2691" s="52">
        <f>IF('M5 Sparkling Water &amp; Soda'!J857="","",'M5 Sparkling Water &amp; Soda'!J857)</f>
        <v/>
      </c>
      <c r="F2691" s="50">
        <f>IF('M5 Sparkling Water &amp; Soda'!K857="","",'M5 Sparkling Water &amp; Soda'!K857)</f>
        <v/>
      </c>
      <c r="G2691" s="49">
        <f>IF('M5 Sparkling Water &amp; Soda'!AM857="","",'M5 Sparkling Water &amp; Soda'!AM857)</f>
        <v/>
      </c>
      <c r="H2691" s="50">
        <f>IF('M5 Sparkling Water &amp; Soda'!N857="","",'M5 Sparkling Water &amp; Soda'!N857)</f>
        <v/>
      </c>
      <c r="I2691" s="34">
        <f>IF('M5 Sparkling Water &amp; Soda'!AJ857="","",'M5 Sparkling Water &amp; Soda'!AJ857)</f>
        <v/>
      </c>
      <c r="J2691" s="34" t="inlineStr">
        <is>
          <t>Capture live promo to assess.</t>
        </is>
      </c>
    </row>
    <row r="2692" ht="28" customHeight="1">
      <c r="A2692" s="34" t="inlineStr">
        <is>
          <t>Mug</t>
        </is>
      </c>
      <c r="B2692" s="34" t="inlineStr">
        <is>
          <t>Mug Root Beer | Cream Soda | 15 pack 355mL</t>
        </is>
      </c>
      <c r="C2692" s="34" t="inlineStr">
        <is>
          <t>5) Sparkling water &amp; soda</t>
        </is>
      </c>
      <c r="D2692" s="49">
        <f>IF('M5 Sparkling Water &amp; Soda'!F858="","",'M5 Sparkling Water &amp; Soda'!F858)</f>
        <v/>
      </c>
      <c r="E2692" s="52">
        <f>IF('M5 Sparkling Water &amp; Soda'!J858="","",'M5 Sparkling Water &amp; Soda'!J858)</f>
        <v/>
      </c>
      <c r="F2692" s="50">
        <f>IF('M5 Sparkling Water &amp; Soda'!K858="","",'M5 Sparkling Water &amp; Soda'!K858)</f>
        <v/>
      </c>
      <c r="G2692" s="49">
        <f>IF('M5 Sparkling Water &amp; Soda'!AM858="","",'M5 Sparkling Water &amp; Soda'!AM858)</f>
        <v/>
      </c>
      <c r="H2692" s="50">
        <f>IF('M5 Sparkling Water &amp; Soda'!N858="","",'M5 Sparkling Water &amp; Soda'!N858)</f>
        <v/>
      </c>
      <c r="I2692" s="34">
        <f>IF('M5 Sparkling Water &amp; Soda'!AJ858="","",'M5 Sparkling Water &amp; Soda'!AJ858)</f>
        <v/>
      </c>
      <c r="J2692" s="34" t="inlineStr">
        <is>
          <t>Capture live promo to assess.</t>
        </is>
      </c>
    </row>
    <row r="2693" ht="28" customHeight="1">
      <c r="A2693" s="34" t="inlineStr">
        <is>
          <t>Mug</t>
        </is>
      </c>
      <c r="B2693" s="34" t="inlineStr">
        <is>
          <t>Mug Root Beer | Cream Soda | 18 pack 355mL</t>
        </is>
      </c>
      <c r="C2693" s="34" t="inlineStr">
        <is>
          <t>5) Sparkling water &amp; soda</t>
        </is>
      </c>
      <c r="D2693" s="49">
        <f>IF('M5 Sparkling Water &amp; Soda'!F859="","",'M5 Sparkling Water &amp; Soda'!F859)</f>
        <v/>
      </c>
      <c r="E2693" s="52">
        <f>IF('M5 Sparkling Water &amp; Soda'!J859="","",'M5 Sparkling Water &amp; Soda'!J859)</f>
        <v/>
      </c>
      <c r="F2693" s="50">
        <f>IF('M5 Sparkling Water &amp; Soda'!K859="","",'M5 Sparkling Water &amp; Soda'!K859)</f>
        <v/>
      </c>
      <c r="G2693" s="49">
        <f>IF('M5 Sparkling Water &amp; Soda'!AM859="","",'M5 Sparkling Water &amp; Soda'!AM859)</f>
        <v/>
      </c>
      <c r="H2693" s="50">
        <f>IF('M5 Sparkling Water &amp; Soda'!N859="","",'M5 Sparkling Water &amp; Soda'!N859)</f>
        <v/>
      </c>
      <c r="I2693" s="34">
        <f>IF('M5 Sparkling Water &amp; Soda'!AJ859="","",'M5 Sparkling Water &amp; Soda'!AJ859)</f>
        <v/>
      </c>
      <c r="J2693" s="34" t="inlineStr">
        <is>
          <t>Capture live promo to assess.</t>
        </is>
      </c>
    </row>
    <row r="2694" ht="28" customHeight="1">
      <c r="A2694" s="34" t="inlineStr">
        <is>
          <t>Mug</t>
        </is>
      </c>
      <c r="B2694" s="34" t="inlineStr">
        <is>
          <t>Mug Root Beer | Cream Soda | 24 pack 355mL</t>
        </is>
      </c>
      <c r="C2694" s="34" t="inlineStr">
        <is>
          <t>5) Sparkling water &amp; soda</t>
        </is>
      </c>
      <c r="D2694" s="49">
        <f>IF('M5 Sparkling Water &amp; Soda'!F860="","",'M5 Sparkling Water &amp; Soda'!F860)</f>
        <v/>
      </c>
      <c r="E2694" s="52">
        <f>IF('M5 Sparkling Water &amp; Soda'!J860="","",'M5 Sparkling Water &amp; Soda'!J860)</f>
        <v/>
      </c>
      <c r="F2694" s="50">
        <f>IF('M5 Sparkling Water &amp; Soda'!K860="","",'M5 Sparkling Water &amp; Soda'!K860)</f>
        <v/>
      </c>
      <c r="G2694" s="49">
        <f>IF('M5 Sparkling Water &amp; Soda'!AM860="","",'M5 Sparkling Water &amp; Soda'!AM860)</f>
        <v/>
      </c>
      <c r="H2694" s="50">
        <f>IF('M5 Sparkling Water &amp; Soda'!N860="","",'M5 Sparkling Water &amp; Soda'!N860)</f>
        <v/>
      </c>
      <c r="I2694" s="34">
        <f>IF('M5 Sparkling Water &amp; Soda'!AJ860="","",'M5 Sparkling Water &amp; Soda'!AJ860)</f>
        <v/>
      </c>
      <c r="J2694" s="34" t="inlineStr">
        <is>
          <t>Capture live promo to assess.</t>
        </is>
      </c>
    </row>
    <row r="2695" ht="28" customHeight="1">
      <c r="A2695" s="34" t="inlineStr">
        <is>
          <t>Dasani</t>
        </is>
      </c>
      <c r="B2695" s="34" t="inlineStr">
        <is>
          <t>Dasani Sparkling Water | Black Cherry | single 355mL</t>
        </is>
      </c>
      <c r="C2695" s="34" t="inlineStr">
        <is>
          <t>5) Sparkling water &amp; soda</t>
        </is>
      </c>
      <c r="D2695" s="49">
        <f>IF('M5 Sparkling Water &amp; Soda'!F861="","",'M5 Sparkling Water &amp; Soda'!F861)</f>
        <v/>
      </c>
      <c r="E2695" s="52">
        <f>IF('M5 Sparkling Water &amp; Soda'!J861="","",'M5 Sparkling Water &amp; Soda'!J861)</f>
        <v/>
      </c>
      <c r="F2695" s="50">
        <f>IF('M5 Sparkling Water &amp; Soda'!K861="","",'M5 Sparkling Water &amp; Soda'!K861)</f>
        <v/>
      </c>
      <c r="G2695" s="49">
        <f>IF('M5 Sparkling Water &amp; Soda'!AM861="","",'M5 Sparkling Water &amp; Soda'!AM861)</f>
        <v/>
      </c>
      <c r="H2695" s="50">
        <f>IF('M5 Sparkling Water &amp; Soda'!N861="","",'M5 Sparkling Water &amp; Soda'!N861)</f>
        <v/>
      </c>
      <c r="I2695" s="34">
        <f>IF('M5 Sparkling Water &amp; Soda'!AJ861="","",'M5 Sparkling Water &amp; Soda'!AJ861)</f>
        <v/>
      </c>
      <c r="J2695" s="34" t="inlineStr">
        <is>
          <t>Capture live promo to assess.</t>
        </is>
      </c>
    </row>
    <row r="2696" ht="28" customHeight="1">
      <c r="A2696" s="34" t="inlineStr">
        <is>
          <t>Dasani</t>
        </is>
      </c>
      <c r="B2696" s="34" t="inlineStr">
        <is>
          <t>Dasani Sparkling Water | Black Cherry | 8 pack 355mL</t>
        </is>
      </c>
      <c r="C2696" s="34" t="inlineStr">
        <is>
          <t>5) Sparkling water &amp; soda</t>
        </is>
      </c>
      <c r="D2696" s="49">
        <f>IF('M5 Sparkling Water &amp; Soda'!F862="","",'M5 Sparkling Water &amp; Soda'!F862)</f>
        <v/>
      </c>
      <c r="E2696" s="52">
        <f>IF('M5 Sparkling Water &amp; Soda'!J862="","",'M5 Sparkling Water &amp; Soda'!J862)</f>
        <v/>
      </c>
      <c r="F2696" s="50">
        <f>IF('M5 Sparkling Water &amp; Soda'!K862="","",'M5 Sparkling Water &amp; Soda'!K862)</f>
        <v/>
      </c>
      <c r="G2696" s="49">
        <f>IF('M5 Sparkling Water &amp; Soda'!AM862="","",'M5 Sparkling Water &amp; Soda'!AM862)</f>
        <v/>
      </c>
      <c r="H2696" s="50">
        <f>IF('M5 Sparkling Water &amp; Soda'!N862="","",'M5 Sparkling Water &amp; Soda'!N862)</f>
        <v/>
      </c>
      <c r="I2696" s="34">
        <f>IF('M5 Sparkling Water &amp; Soda'!AJ862="","",'M5 Sparkling Water &amp; Soda'!AJ862)</f>
        <v/>
      </c>
      <c r="J2696" s="34" t="inlineStr">
        <is>
          <t>Capture live promo to assess.</t>
        </is>
      </c>
    </row>
    <row r="2697" ht="28" customHeight="1">
      <c r="A2697" s="34" t="inlineStr">
        <is>
          <t>Dasani</t>
        </is>
      </c>
      <c r="B2697" s="34" t="inlineStr">
        <is>
          <t>Dasani Sparkling Water | Black Cherry | 12 pack 355mL</t>
        </is>
      </c>
      <c r="C2697" s="34" t="inlineStr">
        <is>
          <t>5) Sparkling water &amp; soda</t>
        </is>
      </c>
      <c r="D2697" s="49">
        <f>IF('M5 Sparkling Water &amp; Soda'!F863="","",'M5 Sparkling Water &amp; Soda'!F863)</f>
        <v/>
      </c>
      <c r="E2697" s="52">
        <f>IF('M5 Sparkling Water &amp; Soda'!J863="","",'M5 Sparkling Water &amp; Soda'!J863)</f>
        <v/>
      </c>
      <c r="F2697" s="50">
        <f>IF('M5 Sparkling Water &amp; Soda'!K863="","",'M5 Sparkling Water &amp; Soda'!K863)</f>
        <v/>
      </c>
      <c r="G2697" s="49">
        <f>IF('M5 Sparkling Water &amp; Soda'!AM863="","",'M5 Sparkling Water &amp; Soda'!AM863)</f>
        <v/>
      </c>
      <c r="H2697" s="50">
        <f>IF('M5 Sparkling Water &amp; Soda'!N863="","",'M5 Sparkling Water &amp; Soda'!N863)</f>
        <v/>
      </c>
      <c r="I2697" s="34">
        <f>IF('M5 Sparkling Water &amp; Soda'!AJ863="","",'M5 Sparkling Water &amp; Soda'!AJ863)</f>
        <v/>
      </c>
      <c r="J2697" s="34" t="inlineStr">
        <is>
          <t>Capture live promo to assess.</t>
        </is>
      </c>
    </row>
    <row r="2698" ht="28" customHeight="1">
      <c r="A2698" s="34" t="inlineStr">
        <is>
          <t>Dasani</t>
        </is>
      </c>
      <c r="B2698" s="34" t="inlineStr">
        <is>
          <t>Dasani Sparkling Water | Black Cherry | 15 pack 355mL</t>
        </is>
      </c>
      <c r="C2698" s="34" t="inlineStr">
        <is>
          <t>5) Sparkling water &amp; soda</t>
        </is>
      </c>
      <c r="D2698" s="49">
        <f>IF('M5 Sparkling Water &amp; Soda'!F864="","",'M5 Sparkling Water &amp; Soda'!F864)</f>
        <v/>
      </c>
      <c r="E2698" s="52">
        <f>IF('M5 Sparkling Water &amp; Soda'!J864="","",'M5 Sparkling Water &amp; Soda'!J864)</f>
        <v/>
      </c>
      <c r="F2698" s="50">
        <f>IF('M5 Sparkling Water &amp; Soda'!K864="","",'M5 Sparkling Water &amp; Soda'!K864)</f>
        <v/>
      </c>
      <c r="G2698" s="49">
        <f>IF('M5 Sparkling Water &amp; Soda'!AM864="","",'M5 Sparkling Water &amp; Soda'!AM864)</f>
        <v/>
      </c>
      <c r="H2698" s="50">
        <f>IF('M5 Sparkling Water &amp; Soda'!N864="","",'M5 Sparkling Water &amp; Soda'!N864)</f>
        <v/>
      </c>
      <c r="I2698" s="34">
        <f>IF('M5 Sparkling Water &amp; Soda'!AJ864="","",'M5 Sparkling Water &amp; Soda'!AJ864)</f>
        <v/>
      </c>
      <c r="J2698" s="34" t="inlineStr">
        <is>
          <t>Capture live promo to assess.</t>
        </is>
      </c>
    </row>
    <row r="2699" ht="28" customHeight="1">
      <c r="A2699" s="34" t="inlineStr">
        <is>
          <t>Dasani</t>
        </is>
      </c>
      <c r="B2699" s="34" t="inlineStr">
        <is>
          <t>Dasani Sparkling Water | Black Cherry | 18 pack 355mL</t>
        </is>
      </c>
      <c r="C2699" s="34" t="inlineStr">
        <is>
          <t>5) Sparkling water &amp; soda</t>
        </is>
      </c>
      <c r="D2699" s="49">
        <f>IF('M5 Sparkling Water &amp; Soda'!F865="","",'M5 Sparkling Water &amp; Soda'!F865)</f>
        <v/>
      </c>
      <c r="E2699" s="52">
        <f>IF('M5 Sparkling Water &amp; Soda'!J865="","",'M5 Sparkling Water &amp; Soda'!J865)</f>
        <v/>
      </c>
      <c r="F2699" s="50">
        <f>IF('M5 Sparkling Water &amp; Soda'!K865="","",'M5 Sparkling Water &amp; Soda'!K865)</f>
        <v/>
      </c>
      <c r="G2699" s="49">
        <f>IF('M5 Sparkling Water &amp; Soda'!AM865="","",'M5 Sparkling Water &amp; Soda'!AM865)</f>
        <v/>
      </c>
      <c r="H2699" s="50">
        <f>IF('M5 Sparkling Water &amp; Soda'!N865="","",'M5 Sparkling Water &amp; Soda'!N865)</f>
        <v/>
      </c>
      <c r="I2699" s="34">
        <f>IF('M5 Sparkling Water &amp; Soda'!AJ865="","",'M5 Sparkling Water &amp; Soda'!AJ865)</f>
        <v/>
      </c>
      <c r="J2699" s="34" t="inlineStr">
        <is>
          <t>Capture live promo to assess.</t>
        </is>
      </c>
    </row>
    <row r="2700" ht="28" customHeight="1">
      <c r="A2700" s="34" t="inlineStr">
        <is>
          <t>Dasani</t>
        </is>
      </c>
      <c r="B2700" s="34" t="inlineStr">
        <is>
          <t>Dasani Sparkling Water | Black Cherry | 24 pack 355mL</t>
        </is>
      </c>
      <c r="C2700" s="34" t="inlineStr">
        <is>
          <t>5) Sparkling water &amp; soda</t>
        </is>
      </c>
      <c r="D2700" s="49">
        <f>IF('M5 Sparkling Water &amp; Soda'!F866="","",'M5 Sparkling Water &amp; Soda'!F866)</f>
        <v/>
      </c>
      <c r="E2700" s="52">
        <f>IF('M5 Sparkling Water &amp; Soda'!J866="","",'M5 Sparkling Water &amp; Soda'!J866)</f>
        <v/>
      </c>
      <c r="F2700" s="50">
        <f>IF('M5 Sparkling Water &amp; Soda'!K866="","",'M5 Sparkling Water &amp; Soda'!K866)</f>
        <v/>
      </c>
      <c r="G2700" s="49">
        <f>IF('M5 Sparkling Water &amp; Soda'!AM866="","",'M5 Sparkling Water &amp; Soda'!AM866)</f>
        <v/>
      </c>
      <c r="H2700" s="50">
        <f>IF('M5 Sparkling Water &amp; Soda'!N866="","",'M5 Sparkling Water &amp; Soda'!N866)</f>
        <v/>
      </c>
      <c r="I2700" s="34">
        <f>IF('M5 Sparkling Water &amp; Soda'!AJ866="","",'M5 Sparkling Water &amp; Soda'!AJ866)</f>
        <v/>
      </c>
      <c r="J2700" s="34" t="inlineStr">
        <is>
          <t>Capture live promo to assess.</t>
        </is>
      </c>
    </row>
    <row r="2701" ht="28" customHeight="1">
      <c r="A2701" s="34" t="inlineStr">
        <is>
          <t>Dasani</t>
        </is>
      </c>
      <c r="B2701" s="34" t="inlineStr">
        <is>
          <t>Dasani Sparkling Water | Lemon | single 355mL</t>
        </is>
      </c>
      <c r="C2701" s="34" t="inlineStr">
        <is>
          <t>5) Sparkling water &amp; soda</t>
        </is>
      </c>
      <c r="D2701" s="49">
        <f>IF('M5 Sparkling Water &amp; Soda'!F867="","",'M5 Sparkling Water &amp; Soda'!F867)</f>
        <v/>
      </c>
      <c r="E2701" s="52">
        <f>IF('M5 Sparkling Water &amp; Soda'!J867="","",'M5 Sparkling Water &amp; Soda'!J867)</f>
        <v/>
      </c>
      <c r="F2701" s="50">
        <f>IF('M5 Sparkling Water &amp; Soda'!K867="","",'M5 Sparkling Water &amp; Soda'!K867)</f>
        <v/>
      </c>
      <c r="G2701" s="49">
        <f>IF('M5 Sparkling Water &amp; Soda'!AM867="","",'M5 Sparkling Water &amp; Soda'!AM867)</f>
        <v/>
      </c>
      <c r="H2701" s="50">
        <f>IF('M5 Sparkling Water &amp; Soda'!N867="","",'M5 Sparkling Water &amp; Soda'!N867)</f>
        <v/>
      </c>
      <c r="I2701" s="34">
        <f>IF('M5 Sparkling Water &amp; Soda'!AJ867="","",'M5 Sparkling Water &amp; Soda'!AJ867)</f>
        <v/>
      </c>
      <c r="J2701" s="34" t="inlineStr">
        <is>
          <t>Capture live promo to assess.</t>
        </is>
      </c>
    </row>
    <row r="2702" ht="28" customHeight="1">
      <c r="A2702" s="34" t="inlineStr">
        <is>
          <t>Dasani</t>
        </is>
      </c>
      <c r="B2702" s="34" t="inlineStr">
        <is>
          <t>Dasani Sparkling Water | Lemon | 8 pack 355mL</t>
        </is>
      </c>
      <c r="C2702" s="34" t="inlineStr">
        <is>
          <t>5) Sparkling water &amp; soda</t>
        </is>
      </c>
      <c r="D2702" s="49">
        <f>IF('M5 Sparkling Water &amp; Soda'!F868="","",'M5 Sparkling Water &amp; Soda'!F868)</f>
        <v/>
      </c>
      <c r="E2702" s="52">
        <f>IF('M5 Sparkling Water &amp; Soda'!J868="","",'M5 Sparkling Water &amp; Soda'!J868)</f>
        <v/>
      </c>
      <c r="F2702" s="50">
        <f>IF('M5 Sparkling Water &amp; Soda'!K868="","",'M5 Sparkling Water &amp; Soda'!K868)</f>
        <v/>
      </c>
      <c r="G2702" s="49">
        <f>IF('M5 Sparkling Water &amp; Soda'!AM868="","",'M5 Sparkling Water &amp; Soda'!AM868)</f>
        <v/>
      </c>
      <c r="H2702" s="50">
        <f>IF('M5 Sparkling Water &amp; Soda'!N868="","",'M5 Sparkling Water &amp; Soda'!N868)</f>
        <v/>
      </c>
      <c r="I2702" s="34">
        <f>IF('M5 Sparkling Water &amp; Soda'!AJ868="","",'M5 Sparkling Water &amp; Soda'!AJ868)</f>
        <v/>
      </c>
      <c r="J2702" s="34" t="inlineStr">
        <is>
          <t>Capture live promo to assess.</t>
        </is>
      </c>
    </row>
    <row r="2703" ht="28" customHeight="1">
      <c r="A2703" s="34" t="inlineStr">
        <is>
          <t>Dasani</t>
        </is>
      </c>
      <c r="B2703" s="34" t="inlineStr">
        <is>
          <t>Dasani Sparkling Water | Lemon | 12 pack 355mL</t>
        </is>
      </c>
      <c r="C2703" s="34" t="inlineStr">
        <is>
          <t>5) Sparkling water &amp; soda</t>
        </is>
      </c>
      <c r="D2703" s="49">
        <f>IF('M5 Sparkling Water &amp; Soda'!F869="","",'M5 Sparkling Water &amp; Soda'!F869)</f>
        <v/>
      </c>
      <c r="E2703" s="52">
        <f>IF('M5 Sparkling Water &amp; Soda'!J869="","",'M5 Sparkling Water &amp; Soda'!J869)</f>
        <v/>
      </c>
      <c r="F2703" s="50">
        <f>IF('M5 Sparkling Water &amp; Soda'!K869="","",'M5 Sparkling Water &amp; Soda'!K869)</f>
        <v/>
      </c>
      <c r="G2703" s="49">
        <f>IF('M5 Sparkling Water &amp; Soda'!AM869="","",'M5 Sparkling Water &amp; Soda'!AM869)</f>
        <v/>
      </c>
      <c r="H2703" s="50">
        <f>IF('M5 Sparkling Water &amp; Soda'!N869="","",'M5 Sparkling Water &amp; Soda'!N869)</f>
        <v/>
      </c>
      <c r="I2703" s="34">
        <f>IF('M5 Sparkling Water &amp; Soda'!AJ869="","",'M5 Sparkling Water &amp; Soda'!AJ869)</f>
        <v/>
      </c>
      <c r="J2703" s="34" t="inlineStr">
        <is>
          <t>Capture live promo to assess.</t>
        </is>
      </c>
    </row>
    <row r="2704" ht="28" customHeight="1">
      <c r="A2704" s="34" t="inlineStr">
        <is>
          <t>Dasani</t>
        </is>
      </c>
      <c r="B2704" s="34" t="inlineStr">
        <is>
          <t>Dasani Sparkling Water | Lemon | 15 pack 355mL</t>
        </is>
      </c>
      <c r="C2704" s="34" t="inlineStr">
        <is>
          <t>5) Sparkling water &amp; soda</t>
        </is>
      </c>
      <c r="D2704" s="49">
        <f>IF('M5 Sparkling Water &amp; Soda'!F870="","",'M5 Sparkling Water &amp; Soda'!F870)</f>
        <v/>
      </c>
      <c r="E2704" s="52">
        <f>IF('M5 Sparkling Water &amp; Soda'!J870="","",'M5 Sparkling Water &amp; Soda'!J870)</f>
        <v/>
      </c>
      <c r="F2704" s="50">
        <f>IF('M5 Sparkling Water &amp; Soda'!K870="","",'M5 Sparkling Water &amp; Soda'!K870)</f>
        <v/>
      </c>
      <c r="G2704" s="49">
        <f>IF('M5 Sparkling Water &amp; Soda'!AM870="","",'M5 Sparkling Water &amp; Soda'!AM870)</f>
        <v/>
      </c>
      <c r="H2704" s="50">
        <f>IF('M5 Sparkling Water &amp; Soda'!N870="","",'M5 Sparkling Water &amp; Soda'!N870)</f>
        <v/>
      </c>
      <c r="I2704" s="34">
        <f>IF('M5 Sparkling Water &amp; Soda'!AJ870="","",'M5 Sparkling Water &amp; Soda'!AJ870)</f>
        <v/>
      </c>
      <c r="J2704" s="34" t="inlineStr">
        <is>
          <t>Capture live promo to assess.</t>
        </is>
      </c>
    </row>
    <row r="2705" ht="28" customHeight="1">
      <c r="A2705" s="34" t="inlineStr">
        <is>
          <t>Dasani</t>
        </is>
      </c>
      <c r="B2705" s="34" t="inlineStr">
        <is>
          <t>Dasani Sparkling Water | Lemon | 18 pack 355mL</t>
        </is>
      </c>
      <c r="C2705" s="34" t="inlineStr">
        <is>
          <t>5) Sparkling water &amp; soda</t>
        </is>
      </c>
      <c r="D2705" s="49">
        <f>IF('M5 Sparkling Water &amp; Soda'!F871="","",'M5 Sparkling Water &amp; Soda'!F871)</f>
        <v/>
      </c>
      <c r="E2705" s="52">
        <f>IF('M5 Sparkling Water &amp; Soda'!J871="","",'M5 Sparkling Water &amp; Soda'!J871)</f>
        <v/>
      </c>
      <c r="F2705" s="50">
        <f>IF('M5 Sparkling Water &amp; Soda'!K871="","",'M5 Sparkling Water &amp; Soda'!K871)</f>
        <v/>
      </c>
      <c r="G2705" s="49">
        <f>IF('M5 Sparkling Water &amp; Soda'!AM871="","",'M5 Sparkling Water &amp; Soda'!AM871)</f>
        <v/>
      </c>
      <c r="H2705" s="50">
        <f>IF('M5 Sparkling Water &amp; Soda'!N871="","",'M5 Sparkling Water &amp; Soda'!N871)</f>
        <v/>
      </c>
      <c r="I2705" s="34">
        <f>IF('M5 Sparkling Water &amp; Soda'!AJ871="","",'M5 Sparkling Water &amp; Soda'!AJ871)</f>
        <v/>
      </c>
      <c r="J2705" s="34" t="inlineStr">
        <is>
          <t>Capture live promo to assess.</t>
        </is>
      </c>
    </row>
    <row r="2706" ht="28" customHeight="1">
      <c r="A2706" s="34" t="inlineStr">
        <is>
          <t>Dasani</t>
        </is>
      </c>
      <c r="B2706" s="34" t="inlineStr">
        <is>
          <t>Dasani Sparkling Water | Lemon | 24 pack 355mL</t>
        </is>
      </c>
      <c r="C2706" s="34" t="inlineStr">
        <is>
          <t>5) Sparkling water &amp; soda</t>
        </is>
      </c>
      <c r="D2706" s="49">
        <f>IF('M5 Sparkling Water &amp; Soda'!F872="","",'M5 Sparkling Water &amp; Soda'!F872)</f>
        <v/>
      </c>
      <c r="E2706" s="52">
        <f>IF('M5 Sparkling Water &amp; Soda'!J872="","",'M5 Sparkling Water &amp; Soda'!J872)</f>
        <v/>
      </c>
      <c r="F2706" s="50">
        <f>IF('M5 Sparkling Water &amp; Soda'!K872="","",'M5 Sparkling Water &amp; Soda'!K872)</f>
        <v/>
      </c>
      <c r="G2706" s="49">
        <f>IF('M5 Sparkling Water &amp; Soda'!AM872="","",'M5 Sparkling Water &amp; Soda'!AM872)</f>
        <v/>
      </c>
      <c r="H2706" s="50">
        <f>IF('M5 Sparkling Water &amp; Soda'!N872="","",'M5 Sparkling Water &amp; Soda'!N872)</f>
        <v/>
      </c>
      <c r="I2706" s="34">
        <f>IF('M5 Sparkling Water &amp; Soda'!AJ872="","",'M5 Sparkling Water &amp; Soda'!AJ872)</f>
        <v/>
      </c>
      <c r="J2706" s="34" t="inlineStr">
        <is>
          <t>Capture live promo to assess.</t>
        </is>
      </c>
    </row>
    <row r="2707" ht="28" customHeight="1">
      <c r="A2707" s="34" t="inlineStr">
        <is>
          <t>Dasani</t>
        </is>
      </c>
      <c r="B2707" s="34" t="inlineStr">
        <is>
          <t>Dasani Sparkling Water | Berry | single 355mL</t>
        </is>
      </c>
      <c r="C2707" s="34" t="inlineStr">
        <is>
          <t>5) Sparkling water &amp; soda</t>
        </is>
      </c>
      <c r="D2707" s="49">
        <f>IF('M5 Sparkling Water &amp; Soda'!F873="","",'M5 Sparkling Water &amp; Soda'!F873)</f>
        <v/>
      </c>
      <c r="E2707" s="52">
        <f>IF('M5 Sparkling Water &amp; Soda'!J873="","",'M5 Sparkling Water &amp; Soda'!J873)</f>
        <v/>
      </c>
      <c r="F2707" s="50">
        <f>IF('M5 Sparkling Water &amp; Soda'!K873="","",'M5 Sparkling Water &amp; Soda'!K873)</f>
        <v/>
      </c>
      <c r="G2707" s="49">
        <f>IF('M5 Sparkling Water &amp; Soda'!AM873="","",'M5 Sparkling Water &amp; Soda'!AM873)</f>
        <v/>
      </c>
      <c r="H2707" s="50">
        <f>IF('M5 Sparkling Water &amp; Soda'!N873="","",'M5 Sparkling Water &amp; Soda'!N873)</f>
        <v/>
      </c>
      <c r="I2707" s="34">
        <f>IF('M5 Sparkling Water &amp; Soda'!AJ873="","",'M5 Sparkling Water &amp; Soda'!AJ873)</f>
        <v/>
      </c>
      <c r="J2707" s="34" t="inlineStr">
        <is>
          <t>Capture live promo to assess.</t>
        </is>
      </c>
    </row>
    <row r="2708" ht="28" customHeight="1">
      <c r="A2708" s="34" t="inlineStr">
        <is>
          <t>Dasani</t>
        </is>
      </c>
      <c r="B2708" s="34" t="inlineStr">
        <is>
          <t>Dasani Sparkling Water | Berry | 8 pack 355mL</t>
        </is>
      </c>
      <c r="C2708" s="34" t="inlineStr">
        <is>
          <t>5) Sparkling water &amp; soda</t>
        </is>
      </c>
      <c r="D2708" s="49">
        <f>IF('M5 Sparkling Water &amp; Soda'!F874="","",'M5 Sparkling Water &amp; Soda'!F874)</f>
        <v/>
      </c>
      <c r="E2708" s="52">
        <f>IF('M5 Sparkling Water &amp; Soda'!J874="","",'M5 Sparkling Water &amp; Soda'!J874)</f>
        <v/>
      </c>
      <c r="F2708" s="50">
        <f>IF('M5 Sparkling Water &amp; Soda'!K874="","",'M5 Sparkling Water &amp; Soda'!K874)</f>
        <v/>
      </c>
      <c r="G2708" s="49">
        <f>IF('M5 Sparkling Water &amp; Soda'!AM874="","",'M5 Sparkling Water &amp; Soda'!AM874)</f>
        <v/>
      </c>
      <c r="H2708" s="50">
        <f>IF('M5 Sparkling Water &amp; Soda'!N874="","",'M5 Sparkling Water &amp; Soda'!N874)</f>
        <v/>
      </c>
      <c r="I2708" s="34">
        <f>IF('M5 Sparkling Water &amp; Soda'!AJ874="","",'M5 Sparkling Water &amp; Soda'!AJ874)</f>
        <v/>
      </c>
      <c r="J2708" s="34" t="inlineStr">
        <is>
          <t>Capture live promo to assess.</t>
        </is>
      </c>
    </row>
    <row r="2709" ht="28" customHeight="1">
      <c r="A2709" s="34" t="inlineStr">
        <is>
          <t>Dasani</t>
        </is>
      </c>
      <c r="B2709" s="34" t="inlineStr">
        <is>
          <t>Dasani Sparkling Water | Berry | 12 pack 355mL</t>
        </is>
      </c>
      <c r="C2709" s="34" t="inlineStr">
        <is>
          <t>5) Sparkling water &amp; soda</t>
        </is>
      </c>
      <c r="D2709" s="49">
        <f>IF('M5 Sparkling Water &amp; Soda'!F875="","",'M5 Sparkling Water &amp; Soda'!F875)</f>
        <v/>
      </c>
      <c r="E2709" s="52">
        <f>IF('M5 Sparkling Water &amp; Soda'!J875="","",'M5 Sparkling Water &amp; Soda'!J875)</f>
        <v/>
      </c>
      <c r="F2709" s="50">
        <f>IF('M5 Sparkling Water &amp; Soda'!K875="","",'M5 Sparkling Water &amp; Soda'!K875)</f>
        <v/>
      </c>
      <c r="G2709" s="49">
        <f>IF('M5 Sparkling Water &amp; Soda'!AM875="","",'M5 Sparkling Water &amp; Soda'!AM875)</f>
        <v/>
      </c>
      <c r="H2709" s="50">
        <f>IF('M5 Sparkling Water &amp; Soda'!N875="","",'M5 Sparkling Water &amp; Soda'!N875)</f>
        <v/>
      </c>
      <c r="I2709" s="34">
        <f>IF('M5 Sparkling Water &amp; Soda'!AJ875="","",'M5 Sparkling Water &amp; Soda'!AJ875)</f>
        <v/>
      </c>
      <c r="J2709" s="34" t="inlineStr">
        <is>
          <t>Capture live promo to assess.</t>
        </is>
      </c>
    </row>
    <row r="2710" ht="28" customHeight="1">
      <c r="A2710" s="34" t="inlineStr">
        <is>
          <t>Dasani</t>
        </is>
      </c>
      <c r="B2710" s="34" t="inlineStr">
        <is>
          <t>Dasani Sparkling Water | Berry | 15 pack 355mL</t>
        </is>
      </c>
      <c r="C2710" s="34" t="inlineStr">
        <is>
          <t>5) Sparkling water &amp; soda</t>
        </is>
      </c>
      <c r="D2710" s="49">
        <f>IF('M5 Sparkling Water &amp; Soda'!F876="","",'M5 Sparkling Water &amp; Soda'!F876)</f>
        <v/>
      </c>
      <c r="E2710" s="52">
        <f>IF('M5 Sparkling Water &amp; Soda'!J876="","",'M5 Sparkling Water &amp; Soda'!J876)</f>
        <v/>
      </c>
      <c r="F2710" s="50">
        <f>IF('M5 Sparkling Water &amp; Soda'!K876="","",'M5 Sparkling Water &amp; Soda'!K876)</f>
        <v/>
      </c>
      <c r="G2710" s="49">
        <f>IF('M5 Sparkling Water &amp; Soda'!AM876="","",'M5 Sparkling Water &amp; Soda'!AM876)</f>
        <v/>
      </c>
      <c r="H2710" s="50">
        <f>IF('M5 Sparkling Water &amp; Soda'!N876="","",'M5 Sparkling Water &amp; Soda'!N876)</f>
        <v/>
      </c>
      <c r="I2710" s="34">
        <f>IF('M5 Sparkling Water &amp; Soda'!AJ876="","",'M5 Sparkling Water &amp; Soda'!AJ876)</f>
        <v/>
      </c>
      <c r="J2710" s="34" t="inlineStr">
        <is>
          <t>Capture live promo to assess.</t>
        </is>
      </c>
    </row>
    <row r="2711" ht="28" customHeight="1">
      <c r="A2711" s="34" t="inlineStr">
        <is>
          <t>Dasani</t>
        </is>
      </c>
      <c r="B2711" s="34" t="inlineStr">
        <is>
          <t>Dasani Sparkling Water | Berry | 18 pack 355mL</t>
        </is>
      </c>
      <c r="C2711" s="34" t="inlineStr">
        <is>
          <t>5) Sparkling water &amp; soda</t>
        </is>
      </c>
      <c r="D2711" s="49">
        <f>IF('M5 Sparkling Water &amp; Soda'!F877="","",'M5 Sparkling Water &amp; Soda'!F877)</f>
        <v/>
      </c>
      <c r="E2711" s="52">
        <f>IF('M5 Sparkling Water &amp; Soda'!J877="","",'M5 Sparkling Water &amp; Soda'!J877)</f>
        <v/>
      </c>
      <c r="F2711" s="50">
        <f>IF('M5 Sparkling Water &amp; Soda'!K877="","",'M5 Sparkling Water &amp; Soda'!K877)</f>
        <v/>
      </c>
      <c r="G2711" s="49">
        <f>IF('M5 Sparkling Water &amp; Soda'!AM877="","",'M5 Sparkling Water &amp; Soda'!AM877)</f>
        <v/>
      </c>
      <c r="H2711" s="50">
        <f>IF('M5 Sparkling Water &amp; Soda'!N877="","",'M5 Sparkling Water &amp; Soda'!N877)</f>
        <v/>
      </c>
      <c r="I2711" s="34">
        <f>IF('M5 Sparkling Water &amp; Soda'!AJ877="","",'M5 Sparkling Water &amp; Soda'!AJ877)</f>
        <v/>
      </c>
      <c r="J2711" s="34" t="inlineStr">
        <is>
          <t>Capture live promo to assess.</t>
        </is>
      </c>
    </row>
    <row r="2712" ht="28" customHeight="1">
      <c r="A2712" s="34" t="inlineStr">
        <is>
          <t>Dasani</t>
        </is>
      </c>
      <c r="B2712" s="34" t="inlineStr">
        <is>
          <t>Dasani Sparkling Water | Berry | 24 pack 355mL</t>
        </is>
      </c>
      <c r="C2712" s="34" t="inlineStr">
        <is>
          <t>5) Sparkling water &amp; soda</t>
        </is>
      </c>
      <c r="D2712" s="49">
        <f>IF('M5 Sparkling Water &amp; Soda'!F878="","",'M5 Sparkling Water &amp; Soda'!F878)</f>
        <v/>
      </c>
      <c r="E2712" s="52">
        <f>IF('M5 Sparkling Water &amp; Soda'!J878="","",'M5 Sparkling Water &amp; Soda'!J878)</f>
        <v/>
      </c>
      <c r="F2712" s="50">
        <f>IF('M5 Sparkling Water &amp; Soda'!K878="","",'M5 Sparkling Water &amp; Soda'!K878)</f>
        <v/>
      </c>
      <c r="G2712" s="49">
        <f>IF('M5 Sparkling Water &amp; Soda'!AM878="","",'M5 Sparkling Water &amp; Soda'!AM878)</f>
        <v/>
      </c>
      <c r="H2712" s="50">
        <f>IF('M5 Sparkling Water &amp; Soda'!N878="","",'M5 Sparkling Water &amp; Soda'!N878)</f>
        <v/>
      </c>
      <c r="I2712" s="34">
        <f>IF('M5 Sparkling Water &amp; Soda'!AJ878="","",'M5 Sparkling Water &amp; Soda'!AJ878)</f>
        <v/>
      </c>
      <c r="J2712" s="34" t="inlineStr">
        <is>
          <t>Capture live promo to assess.</t>
        </is>
      </c>
    </row>
    <row r="2713" ht="28" customHeight="1">
      <c r="A2713" s="34" t="inlineStr">
        <is>
          <t>Dasani</t>
        </is>
      </c>
      <c r="B2713" s="34" t="inlineStr">
        <is>
          <t>Dasani Sparkling Water | Tropical Pineapple | single 355mL</t>
        </is>
      </c>
      <c r="C2713" s="34" t="inlineStr">
        <is>
          <t>5) Sparkling water &amp; soda</t>
        </is>
      </c>
      <c r="D2713" s="49">
        <f>IF('M5 Sparkling Water &amp; Soda'!F879="","",'M5 Sparkling Water &amp; Soda'!F879)</f>
        <v/>
      </c>
      <c r="E2713" s="52">
        <f>IF('M5 Sparkling Water &amp; Soda'!J879="","",'M5 Sparkling Water &amp; Soda'!J879)</f>
        <v/>
      </c>
      <c r="F2713" s="50">
        <f>IF('M5 Sparkling Water &amp; Soda'!K879="","",'M5 Sparkling Water &amp; Soda'!K879)</f>
        <v/>
      </c>
      <c r="G2713" s="49">
        <f>IF('M5 Sparkling Water &amp; Soda'!AM879="","",'M5 Sparkling Water &amp; Soda'!AM879)</f>
        <v/>
      </c>
      <c r="H2713" s="50">
        <f>IF('M5 Sparkling Water &amp; Soda'!N879="","",'M5 Sparkling Water &amp; Soda'!N879)</f>
        <v/>
      </c>
      <c r="I2713" s="34">
        <f>IF('M5 Sparkling Water &amp; Soda'!AJ879="","",'M5 Sparkling Water &amp; Soda'!AJ879)</f>
        <v/>
      </c>
      <c r="J2713" s="34" t="inlineStr">
        <is>
          <t>Capture live promo to assess.</t>
        </is>
      </c>
    </row>
    <row r="2714" ht="28" customHeight="1">
      <c r="A2714" s="34" t="inlineStr">
        <is>
          <t>Dasani</t>
        </is>
      </c>
      <c r="B2714" s="34" t="inlineStr">
        <is>
          <t>Dasani Sparkling Water | Tropical Pineapple | 8 pack 355mL</t>
        </is>
      </c>
      <c r="C2714" s="34" t="inlineStr">
        <is>
          <t>5) Sparkling water &amp; soda</t>
        </is>
      </c>
      <c r="D2714" s="49">
        <f>IF('M5 Sparkling Water &amp; Soda'!F880="","",'M5 Sparkling Water &amp; Soda'!F880)</f>
        <v/>
      </c>
      <c r="E2714" s="52">
        <f>IF('M5 Sparkling Water &amp; Soda'!J880="","",'M5 Sparkling Water &amp; Soda'!J880)</f>
        <v/>
      </c>
      <c r="F2714" s="50">
        <f>IF('M5 Sparkling Water &amp; Soda'!K880="","",'M5 Sparkling Water &amp; Soda'!K880)</f>
        <v/>
      </c>
      <c r="G2714" s="49">
        <f>IF('M5 Sparkling Water &amp; Soda'!AM880="","",'M5 Sparkling Water &amp; Soda'!AM880)</f>
        <v/>
      </c>
      <c r="H2714" s="50">
        <f>IF('M5 Sparkling Water &amp; Soda'!N880="","",'M5 Sparkling Water &amp; Soda'!N880)</f>
        <v/>
      </c>
      <c r="I2714" s="34">
        <f>IF('M5 Sparkling Water &amp; Soda'!AJ880="","",'M5 Sparkling Water &amp; Soda'!AJ880)</f>
        <v/>
      </c>
      <c r="J2714" s="34" t="inlineStr">
        <is>
          <t>Capture live promo to assess.</t>
        </is>
      </c>
    </row>
    <row r="2715" ht="28" customHeight="1">
      <c r="A2715" s="34" t="inlineStr">
        <is>
          <t>Dasani</t>
        </is>
      </c>
      <c r="B2715" s="34" t="inlineStr">
        <is>
          <t>Dasani Sparkling Water | Tropical Pineapple | 12 pack 355mL</t>
        </is>
      </c>
      <c r="C2715" s="34" t="inlineStr">
        <is>
          <t>5) Sparkling water &amp; soda</t>
        </is>
      </c>
      <c r="D2715" s="49">
        <f>IF('M5 Sparkling Water &amp; Soda'!F881="","",'M5 Sparkling Water &amp; Soda'!F881)</f>
        <v/>
      </c>
      <c r="E2715" s="52">
        <f>IF('M5 Sparkling Water &amp; Soda'!J881="","",'M5 Sparkling Water &amp; Soda'!J881)</f>
        <v/>
      </c>
      <c r="F2715" s="50">
        <f>IF('M5 Sparkling Water &amp; Soda'!K881="","",'M5 Sparkling Water &amp; Soda'!K881)</f>
        <v/>
      </c>
      <c r="G2715" s="49">
        <f>IF('M5 Sparkling Water &amp; Soda'!AM881="","",'M5 Sparkling Water &amp; Soda'!AM881)</f>
        <v/>
      </c>
      <c r="H2715" s="50">
        <f>IF('M5 Sparkling Water &amp; Soda'!N881="","",'M5 Sparkling Water &amp; Soda'!N881)</f>
        <v/>
      </c>
      <c r="I2715" s="34">
        <f>IF('M5 Sparkling Water &amp; Soda'!AJ881="","",'M5 Sparkling Water &amp; Soda'!AJ881)</f>
        <v/>
      </c>
      <c r="J2715" s="34" t="inlineStr">
        <is>
          <t>Capture live promo to assess.</t>
        </is>
      </c>
    </row>
    <row r="2716" ht="28" customHeight="1">
      <c r="A2716" s="34" t="inlineStr">
        <is>
          <t>Dasani</t>
        </is>
      </c>
      <c r="B2716" s="34" t="inlineStr">
        <is>
          <t>Dasani Sparkling Water | Tropical Pineapple | 15 pack 355mL</t>
        </is>
      </c>
      <c r="C2716" s="34" t="inlineStr">
        <is>
          <t>5) Sparkling water &amp; soda</t>
        </is>
      </c>
      <c r="D2716" s="49">
        <f>IF('M5 Sparkling Water &amp; Soda'!F882="","",'M5 Sparkling Water &amp; Soda'!F882)</f>
        <v/>
      </c>
      <c r="E2716" s="52">
        <f>IF('M5 Sparkling Water &amp; Soda'!J882="","",'M5 Sparkling Water &amp; Soda'!J882)</f>
        <v/>
      </c>
      <c r="F2716" s="50">
        <f>IF('M5 Sparkling Water &amp; Soda'!K882="","",'M5 Sparkling Water &amp; Soda'!K882)</f>
        <v/>
      </c>
      <c r="G2716" s="49">
        <f>IF('M5 Sparkling Water &amp; Soda'!AM882="","",'M5 Sparkling Water &amp; Soda'!AM882)</f>
        <v/>
      </c>
      <c r="H2716" s="50">
        <f>IF('M5 Sparkling Water &amp; Soda'!N882="","",'M5 Sparkling Water &amp; Soda'!N882)</f>
        <v/>
      </c>
      <c r="I2716" s="34">
        <f>IF('M5 Sparkling Water &amp; Soda'!AJ882="","",'M5 Sparkling Water &amp; Soda'!AJ882)</f>
        <v/>
      </c>
      <c r="J2716" s="34" t="inlineStr">
        <is>
          <t>Capture live promo to assess.</t>
        </is>
      </c>
    </row>
    <row r="2717" ht="28" customHeight="1">
      <c r="A2717" s="34" t="inlineStr">
        <is>
          <t>Dasani</t>
        </is>
      </c>
      <c r="B2717" s="34" t="inlineStr">
        <is>
          <t>Dasani Sparkling Water | Tropical Pineapple | 18 pack 355mL</t>
        </is>
      </c>
      <c r="C2717" s="34" t="inlineStr">
        <is>
          <t>5) Sparkling water &amp; soda</t>
        </is>
      </c>
      <c r="D2717" s="49">
        <f>IF('M5 Sparkling Water &amp; Soda'!F883="","",'M5 Sparkling Water &amp; Soda'!F883)</f>
        <v/>
      </c>
      <c r="E2717" s="52">
        <f>IF('M5 Sparkling Water &amp; Soda'!J883="","",'M5 Sparkling Water &amp; Soda'!J883)</f>
        <v/>
      </c>
      <c r="F2717" s="50">
        <f>IF('M5 Sparkling Water &amp; Soda'!K883="","",'M5 Sparkling Water &amp; Soda'!K883)</f>
        <v/>
      </c>
      <c r="G2717" s="49">
        <f>IF('M5 Sparkling Water &amp; Soda'!AM883="","",'M5 Sparkling Water &amp; Soda'!AM883)</f>
        <v/>
      </c>
      <c r="H2717" s="50">
        <f>IF('M5 Sparkling Water &amp; Soda'!N883="","",'M5 Sparkling Water &amp; Soda'!N883)</f>
        <v/>
      </c>
      <c r="I2717" s="34">
        <f>IF('M5 Sparkling Water &amp; Soda'!AJ883="","",'M5 Sparkling Water &amp; Soda'!AJ883)</f>
        <v/>
      </c>
      <c r="J2717" s="34" t="inlineStr">
        <is>
          <t>Capture live promo to assess.</t>
        </is>
      </c>
    </row>
    <row r="2718" ht="28" customHeight="1">
      <c r="A2718" s="34" t="inlineStr">
        <is>
          <t>Dasani</t>
        </is>
      </c>
      <c r="B2718" s="34" t="inlineStr">
        <is>
          <t>Dasani Sparkling Water | Tropical Pineapple | 24 pack 355mL</t>
        </is>
      </c>
      <c r="C2718" s="34" t="inlineStr">
        <is>
          <t>5) Sparkling water &amp; soda</t>
        </is>
      </c>
      <c r="D2718" s="49">
        <f>IF('M5 Sparkling Water &amp; Soda'!F884="","",'M5 Sparkling Water &amp; Soda'!F884)</f>
        <v/>
      </c>
      <c r="E2718" s="52">
        <f>IF('M5 Sparkling Water &amp; Soda'!J884="","",'M5 Sparkling Water &amp; Soda'!J884)</f>
        <v/>
      </c>
      <c r="F2718" s="50">
        <f>IF('M5 Sparkling Water &amp; Soda'!K884="","",'M5 Sparkling Water &amp; Soda'!K884)</f>
        <v/>
      </c>
      <c r="G2718" s="49">
        <f>IF('M5 Sparkling Water &amp; Soda'!AM884="","",'M5 Sparkling Water &amp; Soda'!AM884)</f>
        <v/>
      </c>
      <c r="H2718" s="50">
        <f>IF('M5 Sparkling Water &amp; Soda'!N884="","",'M5 Sparkling Water &amp; Soda'!N884)</f>
        <v/>
      </c>
      <c r="I2718" s="34">
        <f>IF('M5 Sparkling Water &amp; Soda'!AJ884="","",'M5 Sparkling Water &amp; Soda'!AJ884)</f>
        <v/>
      </c>
      <c r="J2718" s="34" t="inlineStr">
        <is>
          <t>Capture live promo to assess.</t>
        </is>
      </c>
    </row>
    <row r="2719" ht="28" customHeight="1">
      <c r="A2719" s="34" t="inlineStr">
        <is>
          <t>Smartwater</t>
        </is>
      </c>
      <c r="B2719" s="34" t="inlineStr">
        <is>
          <t>Smartwater Sparkling | Original | single 591mL</t>
        </is>
      </c>
      <c r="C2719" s="34" t="inlineStr">
        <is>
          <t>5) Sparkling water &amp; soda</t>
        </is>
      </c>
      <c r="D2719" s="49">
        <f>IF('M5 Sparkling Water &amp; Soda'!F885="","",'M5 Sparkling Water &amp; Soda'!F885)</f>
        <v/>
      </c>
      <c r="E2719" s="52">
        <f>IF('M5 Sparkling Water &amp; Soda'!J885="","",'M5 Sparkling Water &amp; Soda'!J885)</f>
        <v/>
      </c>
      <c r="F2719" s="50">
        <f>IF('M5 Sparkling Water &amp; Soda'!K885="","",'M5 Sparkling Water &amp; Soda'!K885)</f>
        <v/>
      </c>
      <c r="G2719" s="49">
        <f>IF('M5 Sparkling Water &amp; Soda'!AM885="","",'M5 Sparkling Water &amp; Soda'!AM885)</f>
        <v/>
      </c>
      <c r="H2719" s="50">
        <f>IF('M5 Sparkling Water &amp; Soda'!N885="","",'M5 Sparkling Water &amp; Soda'!N885)</f>
        <v/>
      </c>
      <c r="I2719" s="34">
        <f>IF('M5 Sparkling Water &amp; Soda'!AJ885="","",'M5 Sparkling Water &amp; Soda'!AJ885)</f>
        <v/>
      </c>
      <c r="J2719" s="34" t="inlineStr">
        <is>
          <t>Capture live promo to assess.</t>
        </is>
      </c>
    </row>
    <row r="2720" ht="28" customHeight="1">
      <c r="A2720" s="34" t="inlineStr">
        <is>
          <t>Smartwater</t>
        </is>
      </c>
      <c r="B2720" s="34" t="inlineStr">
        <is>
          <t>Smartwater Sparkling | Original | 6 pack 591mL</t>
        </is>
      </c>
      <c r="C2720" s="34" t="inlineStr">
        <is>
          <t>5) Sparkling water &amp; soda</t>
        </is>
      </c>
      <c r="D2720" s="49">
        <f>IF('M5 Sparkling Water &amp; Soda'!F886="","",'M5 Sparkling Water &amp; Soda'!F886)</f>
        <v/>
      </c>
      <c r="E2720" s="52">
        <f>IF('M5 Sparkling Water &amp; Soda'!J886="","",'M5 Sparkling Water &amp; Soda'!J886)</f>
        <v/>
      </c>
      <c r="F2720" s="50">
        <f>IF('M5 Sparkling Water &amp; Soda'!K886="","",'M5 Sparkling Water &amp; Soda'!K886)</f>
        <v/>
      </c>
      <c r="G2720" s="49">
        <f>IF('M5 Sparkling Water &amp; Soda'!AM886="","",'M5 Sparkling Water &amp; Soda'!AM886)</f>
        <v/>
      </c>
      <c r="H2720" s="50">
        <f>IF('M5 Sparkling Water &amp; Soda'!N886="","",'M5 Sparkling Water &amp; Soda'!N886)</f>
        <v/>
      </c>
      <c r="I2720" s="34">
        <f>IF('M5 Sparkling Water &amp; Soda'!AJ886="","",'M5 Sparkling Water &amp; Soda'!AJ886)</f>
        <v/>
      </c>
      <c r="J2720" s="34" t="inlineStr">
        <is>
          <t>Capture live promo to assess.</t>
        </is>
      </c>
    </row>
    <row r="2721" ht="28" customHeight="1">
      <c r="A2721" s="34" t="inlineStr">
        <is>
          <t>Smartwater</t>
        </is>
      </c>
      <c r="B2721" s="34" t="inlineStr">
        <is>
          <t>Smartwater Sparkling | Original | 12 pack 591mL</t>
        </is>
      </c>
      <c r="C2721" s="34" t="inlineStr">
        <is>
          <t>5) Sparkling water &amp; soda</t>
        </is>
      </c>
      <c r="D2721" s="49">
        <f>IF('M5 Sparkling Water &amp; Soda'!F887="","",'M5 Sparkling Water &amp; Soda'!F887)</f>
        <v/>
      </c>
      <c r="E2721" s="52">
        <f>IF('M5 Sparkling Water &amp; Soda'!J887="","",'M5 Sparkling Water &amp; Soda'!J887)</f>
        <v/>
      </c>
      <c r="F2721" s="50">
        <f>IF('M5 Sparkling Water &amp; Soda'!K887="","",'M5 Sparkling Water &amp; Soda'!K887)</f>
        <v/>
      </c>
      <c r="G2721" s="49">
        <f>IF('M5 Sparkling Water &amp; Soda'!AM887="","",'M5 Sparkling Water &amp; Soda'!AM887)</f>
        <v/>
      </c>
      <c r="H2721" s="50">
        <f>IF('M5 Sparkling Water &amp; Soda'!N887="","",'M5 Sparkling Water &amp; Soda'!N887)</f>
        <v/>
      </c>
      <c r="I2721" s="34">
        <f>IF('M5 Sparkling Water &amp; Soda'!AJ887="","",'M5 Sparkling Water &amp; Soda'!AJ887)</f>
        <v/>
      </c>
      <c r="J2721" s="34" t="inlineStr">
        <is>
          <t>Capture live promo to assess.</t>
        </is>
      </c>
    </row>
    <row r="2722" ht="28" customHeight="1">
      <c r="A2722" s="34" t="inlineStr">
        <is>
          <t>Smartwater</t>
        </is>
      </c>
      <c r="B2722" s="34" t="inlineStr">
        <is>
          <t>Smartwater Sparkling | Original | 24 pack 591mL</t>
        </is>
      </c>
      <c r="C2722" s="34" t="inlineStr">
        <is>
          <t>5) Sparkling water &amp; soda</t>
        </is>
      </c>
      <c r="D2722" s="49">
        <f>IF('M5 Sparkling Water &amp; Soda'!F888="","",'M5 Sparkling Water &amp; Soda'!F888)</f>
        <v/>
      </c>
      <c r="E2722" s="52">
        <f>IF('M5 Sparkling Water &amp; Soda'!J888="","",'M5 Sparkling Water &amp; Soda'!J888)</f>
        <v/>
      </c>
      <c r="F2722" s="50">
        <f>IF('M5 Sparkling Water &amp; Soda'!K888="","",'M5 Sparkling Water &amp; Soda'!K888)</f>
        <v/>
      </c>
      <c r="G2722" s="49">
        <f>IF('M5 Sparkling Water &amp; Soda'!AM888="","",'M5 Sparkling Water &amp; Soda'!AM888)</f>
        <v/>
      </c>
      <c r="H2722" s="50">
        <f>IF('M5 Sparkling Water &amp; Soda'!N888="","",'M5 Sparkling Water &amp; Soda'!N888)</f>
        <v/>
      </c>
      <c r="I2722" s="34">
        <f>IF('M5 Sparkling Water &amp; Soda'!AJ888="","",'M5 Sparkling Water &amp; Soda'!AJ888)</f>
        <v/>
      </c>
      <c r="J2722" s="34" t="inlineStr">
        <is>
          <t>Capture live promo to assess.</t>
        </is>
      </c>
    </row>
    <row r="2723" ht="28" customHeight="1">
      <c r="A2723" s="34" t="inlineStr">
        <is>
          <t>Smartwater</t>
        </is>
      </c>
      <c r="B2723" s="34" t="inlineStr">
        <is>
          <t>Smartwater Sparkling | Lemon | single 591mL</t>
        </is>
      </c>
      <c r="C2723" s="34" t="inlineStr">
        <is>
          <t>5) Sparkling water &amp; soda</t>
        </is>
      </c>
      <c r="D2723" s="49">
        <f>IF('M5 Sparkling Water &amp; Soda'!F889="","",'M5 Sparkling Water &amp; Soda'!F889)</f>
        <v/>
      </c>
      <c r="E2723" s="52">
        <f>IF('M5 Sparkling Water &amp; Soda'!J889="","",'M5 Sparkling Water &amp; Soda'!J889)</f>
        <v/>
      </c>
      <c r="F2723" s="50">
        <f>IF('M5 Sparkling Water &amp; Soda'!K889="","",'M5 Sparkling Water &amp; Soda'!K889)</f>
        <v/>
      </c>
      <c r="G2723" s="49">
        <f>IF('M5 Sparkling Water &amp; Soda'!AM889="","",'M5 Sparkling Water &amp; Soda'!AM889)</f>
        <v/>
      </c>
      <c r="H2723" s="50">
        <f>IF('M5 Sparkling Water &amp; Soda'!N889="","",'M5 Sparkling Water &amp; Soda'!N889)</f>
        <v/>
      </c>
      <c r="I2723" s="34">
        <f>IF('M5 Sparkling Water &amp; Soda'!AJ889="","",'M5 Sparkling Water &amp; Soda'!AJ889)</f>
        <v/>
      </c>
      <c r="J2723" s="34" t="inlineStr">
        <is>
          <t>Capture live promo to assess.</t>
        </is>
      </c>
    </row>
    <row r="2724" ht="28" customHeight="1">
      <c r="A2724" s="34" t="inlineStr">
        <is>
          <t>Smartwater</t>
        </is>
      </c>
      <c r="B2724" s="34" t="inlineStr">
        <is>
          <t>Smartwater Sparkling | Lemon | 6 pack 591mL</t>
        </is>
      </c>
      <c r="C2724" s="34" t="inlineStr">
        <is>
          <t>5) Sparkling water &amp; soda</t>
        </is>
      </c>
      <c r="D2724" s="49">
        <f>IF('M5 Sparkling Water &amp; Soda'!F890="","",'M5 Sparkling Water &amp; Soda'!F890)</f>
        <v/>
      </c>
      <c r="E2724" s="52">
        <f>IF('M5 Sparkling Water &amp; Soda'!J890="","",'M5 Sparkling Water &amp; Soda'!J890)</f>
        <v/>
      </c>
      <c r="F2724" s="50">
        <f>IF('M5 Sparkling Water &amp; Soda'!K890="","",'M5 Sparkling Water &amp; Soda'!K890)</f>
        <v/>
      </c>
      <c r="G2724" s="49">
        <f>IF('M5 Sparkling Water &amp; Soda'!AM890="","",'M5 Sparkling Water &amp; Soda'!AM890)</f>
        <v/>
      </c>
      <c r="H2724" s="50">
        <f>IF('M5 Sparkling Water &amp; Soda'!N890="","",'M5 Sparkling Water &amp; Soda'!N890)</f>
        <v/>
      </c>
      <c r="I2724" s="34">
        <f>IF('M5 Sparkling Water &amp; Soda'!AJ890="","",'M5 Sparkling Water &amp; Soda'!AJ890)</f>
        <v/>
      </c>
      <c r="J2724" s="34" t="inlineStr">
        <is>
          <t>Capture live promo to assess.</t>
        </is>
      </c>
    </row>
    <row r="2725" ht="28" customHeight="1">
      <c r="A2725" s="34" t="inlineStr">
        <is>
          <t>Smartwater</t>
        </is>
      </c>
      <c r="B2725" s="34" t="inlineStr">
        <is>
          <t>Smartwater Sparkling | Lemon | 12 pack 591mL</t>
        </is>
      </c>
      <c r="C2725" s="34" t="inlineStr">
        <is>
          <t>5) Sparkling water &amp; soda</t>
        </is>
      </c>
      <c r="D2725" s="49">
        <f>IF('M5 Sparkling Water &amp; Soda'!F891="","",'M5 Sparkling Water &amp; Soda'!F891)</f>
        <v/>
      </c>
      <c r="E2725" s="52">
        <f>IF('M5 Sparkling Water &amp; Soda'!J891="","",'M5 Sparkling Water &amp; Soda'!J891)</f>
        <v/>
      </c>
      <c r="F2725" s="50">
        <f>IF('M5 Sparkling Water &amp; Soda'!K891="","",'M5 Sparkling Water &amp; Soda'!K891)</f>
        <v/>
      </c>
      <c r="G2725" s="49">
        <f>IF('M5 Sparkling Water &amp; Soda'!AM891="","",'M5 Sparkling Water &amp; Soda'!AM891)</f>
        <v/>
      </c>
      <c r="H2725" s="50">
        <f>IF('M5 Sparkling Water &amp; Soda'!N891="","",'M5 Sparkling Water &amp; Soda'!N891)</f>
        <v/>
      </c>
      <c r="I2725" s="34">
        <f>IF('M5 Sparkling Water &amp; Soda'!AJ891="","",'M5 Sparkling Water &amp; Soda'!AJ891)</f>
        <v/>
      </c>
      <c r="J2725" s="34" t="inlineStr">
        <is>
          <t>Capture live promo to assess.</t>
        </is>
      </c>
    </row>
    <row r="2726" ht="28" customHeight="1">
      <c r="A2726" s="34" t="inlineStr">
        <is>
          <t>Smartwater</t>
        </is>
      </c>
      <c r="B2726" s="34" t="inlineStr">
        <is>
          <t>Smartwater Sparkling | Lemon | 24 pack 591mL</t>
        </is>
      </c>
      <c r="C2726" s="34" t="inlineStr">
        <is>
          <t>5) Sparkling water &amp; soda</t>
        </is>
      </c>
      <c r="D2726" s="49">
        <f>IF('M5 Sparkling Water &amp; Soda'!F892="","",'M5 Sparkling Water &amp; Soda'!F892)</f>
        <v/>
      </c>
      <c r="E2726" s="52">
        <f>IF('M5 Sparkling Water &amp; Soda'!J892="","",'M5 Sparkling Water &amp; Soda'!J892)</f>
        <v/>
      </c>
      <c r="F2726" s="50">
        <f>IF('M5 Sparkling Water &amp; Soda'!K892="","",'M5 Sparkling Water &amp; Soda'!K892)</f>
        <v/>
      </c>
      <c r="G2726" s="49">
        <f>IF('M5 Sparkling Water &amp; Soda'!AM892="","",'M5 Sparkling Water &amp; Soda'!AM892)</f>
        <v/>
      </c>
      <c r="H2726" s="50">
        <f>IF('M5 Sparkling Water &amp; Soda'!N892="","",'M5 Sparkling Water &amp; Soda'!N892)</f>
        <v/>
      </c>
      <c r="I2726" s="34">
        <f>IF('M5 Sparkling Water &amp; Soda'!AJ892="","",'M5 Sparkling Water &amp; Soda'!AJ892)</f>
        <v/>
      </c>
      <c r="J2726" s="34" t="inlineStr">
        <is>
          <t>Capture live promo to assess.</t>
        </is>
      </c>
    </row>
    <row r="2727" ht="28" customHeight="1">
      <c r="A2727" s="34" t="inlineStr">
        <is>
          <t>Smartwater</t>
        </is>
      </c>
      <c r="B2727" s="34" t="inlineStr">
        <is>
          <t>Smartwater Sparkling | Cucumber-Lime | single 591mL</t>
        </is>
      </c>
      <c r="C2727" s="34" t="inlineStr">
        <is>
          <t>5) Sparkling water &amp; soda</t>
        </is>
      </c>
      <c r="D2727" s="49">
        <f>IF('M5 Sparkling Water &amp; Soda'!F893="","",'M5 Sparkling Water &amp; Soda'!F893)</f>
        <v/>
      </c>
      <c r="E2727" s="52">
        <f>IF('M5 Sparkling Water &amp; Soda'!J893="","",'M5 Sparkling Water &amp; Soda'!J893)</f>
        <v/>
      </c>
      <c r="F2727" s="50">
        <f>IF('M5 Sparkling Water &amp; Soda'!K893="","",'M5 Sparkling Water &amp; Soda'!K893)</f>
        <v/>
      </c>
      <c r="G2727" s="49">
        <f>IF('M5 Sparkling Water &amp; Soda'!AM893="","",'M5 Sparkling Water &amp; Soda'!AM893)</f>
        <v/>
      </c>
      <c r="H2727" s="50">
        <f>IF('M5 Sparkling Water &amp; Soda'!N893="","",'M5 Sparkling Water &amp; Soda'!N893)</f>
        <v/>
      </c>
      <c r="I2727" s="34">
        <f>IF('M5 Sparkling Water &amp; Soda'!AJ893="","",'M5 Sparkling Water &amp; Soda'!AJ893)</f>
        <v/>
      </c>
      <c r="J2727" s="34" t="inlineStr">
        <is>
          <t>Capture live promo to assess.</t>
        </is>
      </c>
    </row>
    <row r="2728" ht="28" customHeight="1">
      <c r="A2728" s="34" t="inlineStr">
        <is>
          <t>Smartwater</t>
        </is>
      </c>
      <c r="B2728" s="34" t="inlineStr">
        <is>
          <t>Smartwater Sparkling | Cucumber-Lime | 6 pack 591mL</t>
        </is>
      </c>
      <c r="C2728" s="34" t="inlineStr">
        <is>
          <t>5) Sparkling water &amp; soda</t>
        </is>
      </c>
      <c r="D2728" s="49">
        <f>IF('M5 Sparkling Water &amp; Soda'!F894="","",'M5 Sparkling Water &amp; Soda'!F894)</f>
        <v/>
      </c>
      <c r="E2728" s="52">
        <f>IF('M5 Sparkling Water &amp; Soda'!J894="","",'M5 Sparkling Water &amp; Soda'!J894)</f>
        <v/>
      </c>
      <c r="F2728" s="50">
        <f>IF('M5 Sparkling Water &amp; Soda'!K894="","",'M5 Sparkling Water &amp; Soda'!K894)</f>
        <v/>
      </c>
      <c r="G2728" s="49">
        <f>IF('M5 Sparkling Water &amp; Soda'!AM894="","",'M5 Sparkling Water &amp; Soda'!AM894)</f>
        <v/>
      </c>
      <c r="H2728" s="50">
        <f>IF('M5 Sparkling Water &amp; Soda'!N894="","",'M5 Sparkling Water &amp; Soda'!N894)</f>
        <v/>
      </c>
      <c r="I2728" s="34">
        <f>IF('M5 Sparkling Water &amp; Soda'!AJ894="","",'M5 Sparkling Water &amp; Soda'!AJ894)</f>
        <v/>
      </c>
      <c r="J2728" s="34" t="inlineStr">
        <is>
          <t>Capture live promo to assess.</t>
        </is>
      </c>
    </row>
    <row r="2729" ht="28" customHeight="1">
      <c r="A2729" s="34" t="inlineStr">
        <is>
          <t>Smartwater</t>
        </is>
      </c>
      <c r="B2729" s="34" t="inlineStr">
        <is>
          <t>Smartwater Sparkling | Cucumber-Lime | 12 pack 591mL</t>
        </is>
      </c>
      <c r="C2729" s="34" t="inlineStr">
        <is>
          <t>5) Sparkling water &amp; soda</t>
        </is>
      </c>
      <c r="D2729" s="49">
        <f>IF('M5 Sparkling Water &amp; Soda'!F895="","",'M5 Sparkling Water &amp; Soda'!F895)</f>
        <v/>
      </c>
      <c r="E2729" s="52">
        <f>IF('M5 Sparkling Water &amp; Soda'!J895="","",'M5 Sparkling Water &amp; Soda'!J895)</f>
        <v/>
      </c>
      <c r="F2729" s="50">
        <f>IF('M5 Sparkling Water &amp; Soda'!K895="","",'M5 Sparkling Water &amp; Soda'!K895)</f>
        <v/>
      </c>
      <c r="G2729" s="49">
        <f>IF('M5 Sparkling Water &amp; Soda'!AM895="","",'M5 Sparkling Water &amp; Soda'!AM895)</f>
        <v/>
      </c>
      <c r="H2729" s="50">
        <f>IF('M5 Sparkling Water &amp; Soda'!N895="","",'M5 Sparkling Water &amp; Soda'!N895)</f>
        <v/>
      </c>
      <c r="I2729" s="34">
        <f>IF('M5 Sparkling Water &amp; Soda'!AJ895="","",'M5 Sparkling Water &amp; Soda'!AJ895)</f>
        <v/>
      </c>
      <c r="J2729" s="34" t="inlineStr">
        <is>
          <t>Capture live promo to assess.</t>
        </is>
      </c>
    </row>
    <row r="2730" ht="28" customHeight="1">
      <c r="A2730" s="34" t="inlineStr">
        <is>
          <t>Smartwater</t>
        </is>
      </c>
      <c r="B2730" s="34" t="inlineStr">
        <is>
          <t>Smartwater Sparkling | Cucumber-Lime | 24 pack 591mL</t>
        </is>
      </c>
      <c r="C2730" s="34" t="inlineStr">
        <is>
          <t>5) Sparkling water &amp; soda</t>
        </is>
      </c>
      <c r="D2730" s="49">
        <f>IF('M5 Sparkling Water &amp; Soda'!F896="","",'M5 Sparkling Water &amp; Soda'!F896)</f>
        <v/>
      </c>
      <c r="E2730" s="52">
        <f>IF('M5 Sparkling Water &amp; Soda'!J896="","",'M5 Sparkling Water &amp; Soda'!J896)</f>
        <v/>
      </c>
      <c r="F2730" s="50">
        <f>IF('M5 Sparkling Water &amp; Soda'!K896="","",'M5 Sparkling Water &amp; Soda'!K896)</f>
        <v/>
      </c>
      <c r="G2730" s="49">
        <f>IF('M5 Sparkling Water &amp; Soda'!AM896="","",'M5 Sparkling Water &amp; Soda'!AM896)</f>
        <v/>
      </c>
      <c r="H2730" s="50">
        <f>IF('M5 Sparkling Water &amp; Soda'!N896="","",'M5 Sparkling Water &amp; Soda'!N896)</f>
        <v/>
      </c>
      <c r="I2730" s="34">
        <f>IF('M5 Sparkling Water &amp; Soda'!AJ896="","",'M5 Sparkling Water &amp; Soda'!AJ896)</f>
        <v/>
      </c>
      <c r="J2730" s="34" t="inlineStr">
        <is>
          <t>Capture live promo to assess.</t>
        </is>
      </c>
    </row>
    <row r="2731" ht="28" customHeight="1">
      <c r="A2731" s="34" t="inlineStr">
        <is>
          <t>Smartwater</t>
        </is>
      </c>
      <c r="B2731" s="34" t="inlineStr">
        <is>
          <t>Smartwater Sparkling | Watermelon-Mint | single 591mL</t>
        </is>
      </c>
      <c r="C2731" s="34" t="inlineStr">
        <is>
          <t>5) Sparkling water &amp; soda</t>
        </is>
      </c>
      <c r="D2731" s="49">
        <f>IF('M5 Sparkling Water &amp; Soda'!F897="","",'M5 Sparkling Water &amp; Soda'!F897)</f>
        <v/>
      </c>
      <c r="E2731" s="52">
        <f>IF('M5 Sparkling Water &amp; Soda'!J897="","",'M5 Sparkling Water &amp; Soda'!J897)</f>
        <v/>
      </c>
      <c r="F2731" s="50">
        <f>IF('M5 Sparkling Water &amp; Soda'!K897="","",'M5 Sparkling Water &amp; Soda'!K897)</f>
        <v/>
      </c>
      <c r="G2731" s="49">
        <f>IF('M5 Sparkling Water &amp; Soda'!AM897="","",'M5 Sparkling Water &amp; Soda'!AM897)</f>
        <v/>
      </c>
      <c r="H2731" s="50">
        <f>IF('M5 Sparkling Water &amp; Soda'!N897="","",'M5 Sparkling Water &amp; Soda'!N897)</f>
        <v/>
      </c>
      <c r="I2731" s="34">
        <f>IF('M5 Sparkling Water &amp; Soda'!AJ897="","",'M5 Sparkling Water &amp; Soda'!AJ897)</f>
        <v/>
      </c>
      <c r="J2731" s="34" t="inlineStr">
        <is>
          <t>Capture live promo to assess.</t>
        </is>
      </c>
    </row>
    <row r="2732" ht="28" customHeight="1">
      <c r="A2732" s="34" t="inlineStr">
        <is>
          <t>Smartwater</t>
        </is>
      </c>
      <c r="B2732" s="34" t="inlineStr">
        <is>
          <t>Smartwater Sparkling | Watermelon-Mint | 6 pack 591mL</t>
        </is>
      </c>
      <c r="C2732" s="34" t="inlineStr">
        <is>
          <t>5) Sparkling water &amp; soda</t>
        </is>
      </c>
      <c r="D2732" s="49">
        <f>IF('M5 Sparkling Water &amp; Soda'!F898="","",'M5 Sparkling Water &amp; Soda'!F898)</f>
        <v/>
      </c>
      <c r="E2732" s="52">
        <f>IF('M5 Sparkling Water &amp; Soda'!J898="","",'M5 Sparkling Water &amp; Soda'!J898)</f>
        <v/>
      </c>
      <c r="F2732" s="50">
        <f>IF('M5 Sparkling Water &amp; Soda'!K898="","",'M5 Sparkling Water &amp; Soda'!K898)</f>
        <v/>
      </c>
      <c r="G2732" s="49">
        <f>IF('M5 Sparkling Water &amp; Soda'!AM898="","",'M5 Sparkling Water &amp; Soda'!AM898)</f>
        <v/>
      </c>
      <c r="H2732" s="50">
        <f>IF('M5 Sparkling Water &amp; Soda'!N898="","",'M5 Sparkling Water &amp; Soda'!N898)</f>
        <v/>
      </c>
      <c r="I2732" s="34">
        <f>IF('M5 Sparkling Water &amp; Soda'!AJ898="","",'M5 Sparkling Water &amp; Soda'!AJ898)</f>
        <v/>
      </c>
      <c r="J2732" s="34" t="inlineStr">
        <is>
          <t>Capture live promo to assess.</t>
        </is>
      </c>
    </row>
    <row r="2733" ht="28" customHeight="1">
      <c r="A2733" s="34" t="inlineStr">
        <is>
          <t>Smartwater</t>
        </is>
      </c>
      <c r="B2733" s="34" t="inlineStr">
        <is>
          <t>Smartwater Sparkling | Watermelon-Mint | 12 pack 591mL</t>
        </is>
      </c>
      <c r="C2733" s="34" t="inlineStr">
        <is>
          <t>5) Sparkling water &amp; soda</t>
        </is>
      </c>
      <c r="D2733" s="49">
        <f>IF('M5 Sparkling Water &amp; Soda'!F899="","",'M5 Sparkling Water &amp; Soda'!F899)</f>
        <v/>
      </c>
      <c r="E2733" s="52">
        <f>IF('M5 Sparkling Water &amp; Soda'!J899="","",'M5 Sparkling Water &amp; Soda'!J899)</f>
        <v/>
      </c>
      <c r="F2733" s="50">
        <f>IF('M5 Sparkling Water &amp; Soda'!K899="","",'M5 Sparkling Water &amp; Soda'!K899)</f>
        <v/>
      </c>
      <c r="G2733" s="49">
        <f>IF('M5 Sparkling Water &amp; Soda'!AM899="","",'M5 Sparkling Water &amp; Soda'!AM899)</f>
        <v/>
      </c>
      <c r="H2733" s="50">
        <f>IF('M5 Sparkling Water &amp; Soda'!N899="","",'M5 Sparkling Water &amp; Soda'!N899)</f>
        <v/>
      </c>
      <c r="I2733" s="34">
        <f>IF('M5 Sparkling Water &amp; Soda'!AJ899="","",'M5 Sparkling Water &amp; Soda'!AJ899)</f>
        <v/>
      </c>
      <c r="J2733" s="34" t="inlineStr">
        <is>
          <t>Capture live promo to assess.</t>
        </is>
      </c>
    </row>
    <row r="2734" ht="28" customHeight="1">
      <c r="A2734" s="34" t="inlineStr">
        <is>
          <t>Smartwater</t>
        </is>
      </c>
      <c r="B2734" s="34" t="inlineStr">
        <is>
          <t>Smartwater Sparkling | Watermelon-Mint | 24 pack 591mL</t>
        </is>
      </c>
      <c r="C2734" s="34" t="inlineStr">
        <is>
          <t>5) Sparkling water &amp; soda</t>
        </is>
      </c>
      <c r="D2734" s="49">
        <f>IF('M5 Sparkling Water &amp; Soda'!F900="","",'M5 Sparkling Water &amp; Soda'!F900)</f>
        <v/>
      </c>
      <c r="E2734" s="52">
        <f>IF('M5 Sparkling Water &amp; Soda'!J900="","",'M5 Sparkling Water &amp; Soda'!J900)</f>
        <v/>
      </c>
      <c r="F2734" s="50">
        <f>IF('M5 Sparkling Water &amp; Soda'!K900="","",'M5 Sparkling Water &amp; Soda'!K900)</f>
        <v/>
      </c>
      <c r="G2734" s="49">
        <f>IF('M5 Sparkling Water &amp; Soda'!AM900="","",'M5 Sparkling Water &amp; Soda'!AM900)</f>
        <v/>
      </c>
      <c r="H2734" s="50">
        <f>IF('M5 Sparkling Water &amp; Soda'!N900="","",'M5 Sparkling Water &amp; Soda'!N900)</f>
        <v/>
      </c>
      <c r="I2734" s="34">
        <f>IF('M5 Sparkling Water &amp; Soda'!AJ900="","",'M5 Sparkling Water &amp; Soda'!AJ900)</f>
        <v/>
      </c>
      <c r="J2734" s="34" t="inlineStr">
        <is>
          <t>Capture live promo to assess.</t>
        </is>
      </c>
    </row>
    <row r="2735" ht="28" customHeight="1">
      <c r="A2735" s="34" t="inlineStr">
        <is>
          <t>Propel</t>
        </is>
      </c>
      <c r="B2735" s="34" t="inlineStr">
        <is>
          <t>Propel Electrolyte Water | Berry | single 591mL</t>
        </is>
      </c>
      <c r="C2735" s="34" t="inlineStr">
        <is>
          <t>2) Electrolyte beverage (RTD)</t>
        </is>
      </c>
      <c r="D2735" s="49">
        <f>IF('M2 Electrolyte RTD'!F322="","",'M2 Electrolyte RTD'!F322)</f>
        <v/>
      </c>
      <c r="E2735" s="52">
        <f>IF('M2 Electrolyte RTD'!J322="","",'M2 Electrolyte RTD'!J322)</f>
        <v/>
      </c>
      <c r="F2735" s="50">
        <f>IF('M2 Electrolyte RTD'!K322="","",'M2 Electrolyte RTD'!K322)</f>
        <v/>
      </c>
      <c r="G2735" s="49">
        <f>IF('M2 Electrolyte RTD'!AM322="","",'M2 Electrolyte RTD'!AM322)</f>
        <v/>
      </c>
      <c r="H2735" s="50">
        <f>IF('M2 Electrolyte RTD'!N322="","",'M2 Electrolyte RTD'!N322)</f>
        <v/>
      </c>
      <c r="I2735" s="34">
        <f>IF('M2 Electrolyte RTD'!AJ322="","",'M2 Electrolyte RTD'!AJ322)</f>
        <v/>
      </c>
      <c r="J2735" s="34" t="inlineStr">
        <is>
          <t>Capture live promo to assess.</t>
        </is>
      </c>
    </row>
    <row r="2736" ht="28" customHeight="1">
      <c r="A2736" s="34" t="inlineStr">
        <is>
          <t>Propel</t>
        </is>
      </c>
      <c r="B2736" s="34" t="inlineStr">
        <is>
          <t>Propel Electrolyte Water | Berry | 6 pack 591mL</t>
        </is>
      </c>
      <c r="C2736" s="34" t="inlineStr">
        <is>
          <t>2) Electrolyte beverage (RTD)</t>
        </is>
      </c>
      <c r="D2736" s="49">
        <f>IF('M2 Electrolyte RTD'!F323="","",'M2 Electrolyte RTD'!F323)</f>
        <v/>
      </c>
      <c r="E2736" s="52">
        <f>IF('M2 Electrolyte RTD'!J323="","",'M2 Electrolyte RTD'!J323)</f>
        <v/>
      </c>
      <c r="F2736" s="50">
        <f>IF('M2 Electrolyte RTD'!K323="","",'M2 Electrolyte RTD'!K323)</f>
        <v/>
      </c>
      <c r="G2736" s="49">
        <f>IF('M2 Electrolyte RTD'!AM323="","",'M2 Electrolyte RTD'!AM323)</f>
        <v/>
      </c>
      <c r="H2736" s="50">
        <f>IF('M2 Electrolyte RTD'!N323="","",'M2 Electrolyte RTD'!N323)</f>
        <v/>
      </c>
      <c r="I2736" s="34">
        <f>IF('M2 Electrolyte RTD'!AJ323="","",'M2 Electrolyte RTD'!AJ323)</f>
        <v/>
      </c>
      <c r="J2736" s="34" t="inlineStr">
        <is>
          <t>Capture live promo to assess.</t>
        </is>
      </c>
    </row>
    <row r="2737" ht="28" customHeight="1">
      <c r="A2737" s="34" t="inlineStr">
        <is>
          <t>Propel</t>
        </is>
      </c>
      <c r="B2737" s="34" t="inlineStr">
        <is>
          <t>Propel Electrolyte Water | Berry | 12 pack 591mL</t>
        </is>
      </c>
      <c r="C2737" s="34" t="inlineStr">
        <is>
          <t>2) Electrolyte beverage (RTD)</t>
        </is>
      </c>
      <c r="D2737" s="49">
        <f>IF('M2 Electrolyte RTD'!F324="","",'M2 Electrolyte RTD'!F324)</f>
        <v/>
      </c>
      <c r="E2737" s="52">
        <f>IF('M2 Electrolyte RTD'!J324="","",'M2 Electrolyte RTD'!J324)</f>
        <v/>
      </c>
      <c r="F2737" s="50">
        <f>IF('M2 Electrolyte RTD'!K324="","",'M2 Electrolyte RTD'!K324)</f>
        <v/>
      </c>
      <c r="G2737" s="49">
        <f>IF('M2 Electrolyte RTD'!AM324="","",'M2 Electrolyte RTD'!AM324)</f>
        <v/>
      </c>
      <c r="H2737" s="50">
        <f>IF('M2 Electrolyte RTD'!N324="","",'M2 Electrolyte RTD'!N324)</f>
        <v/>
      </c>
      <c r="I2737" s="34">
        <f>IF('M2 Electrolyte RTD'!AJ324="","",'M2 Electrolyte RTD'!AJ324)</f>
        <v/>
      </c>
      <c r="J2737" s="34" t="inlineStr">
        <is>
          <t>Capture live promo to assess.</t>
        </is>
      </c>
    </row>
    <row r="2738" ht="28" customHeight="1">
      <c r="A2738" s="34" t="inlineStr">
        <is>
          <t>Propel</t>
        </is>
      </c>
      <c r="B2738" s="34" t="inlineStr">
        <is>
          <t>Propel Electrolyte Water | Berry | 24 pack 591mL</t>
        </is>
      </c>
      <c r="C2738" s="34" t="inlineStr">
        <is>
          <t>2) Electrolyte beverage (RTD)</t>
        </is>
      </c>
      <c r="D2738" s="49">
        <f>IF('M2 Electrolyte RTD'!F325="","",'M2 Electrolyte RTD'!F325)</f>
        <v/>
      </c>
      <c r="E2738" s="52">
        <f>IF('M2 Electrolyte RTD'!J325="","",'M2 Electrolyte RTD'!J325)</f>
        <v/>
      </c>
      <c r="F2738" s="50">
        <f>IF('M2 Electrolyte RTD'!K325="","",'M2 Electrolyte RTD'!K325)</f>
        <v/>
      </c>
      <c r="G2738" s="49">
        <f>IF('M2 Electrolyte RTD'!AM325="","",'M2 Electrolyte RTD'!AM325)</f>
        <v/>
      </c>
      <c r="H2738" s="50">
        <f>IF('M2 Electrolyte RTD'!N325="","",'M2 Electrolyte RTD'!N325)</f>
        <v/>
      </c>
      <c r="I2738" s="34">
        <f>IF('M2 Electrolyte RTD'!AJ325="","",'M2 Electrolyte RTD'!AJ325)</f>
        <v/>
      </c>
      <c r="J2738" s="34" t="inlineStr">
        <is>
          <t>Capture live promo to assess.</t>
        </is>
      </c>
    </row>
    <row r="2739" ht="28" customHeight="1">
      <c r="A2739" s="34" t="inlineStr">
        <is>
          <t>Propel</t>
        </is>
      </c>
      <c r="B2739" s="34" t="inlineStr">
        <is>
          <t>Propel Electrolyte Water | Grape | single 591mL</t>
        </is>
      </c>
      <c r="C2739" s="34" t="inlineStr">
        <is>
          <t>2) Electrolyte beverage (RTD)</t>
        </is>
      </c>
      <c r="D2739" s="49">
        <f>IF('M2 Electrolyte RTD'!F326="","",'M2 Electrolyte RTD'!F326)</f>
        <v/>
      </c>
      <c r="E2739" s="52">
        <f>IF('M2 Electrolyte RTD'!J326="","",'M2 Electrolyte RTD'!J326)</f>
        <v/>
      </c>
      <c r="F2739" s="50">
        <f>IF('M2 Electrolyte RTD'!K326="","",'M2 Electrolyte RTD'!K326)</f>
        <v/>
      </c>
      <c r="G2739" s="49">
        <f>IF('M2 Electrolyte RTD'!AM326="","",'M2 Electrolyte RTD'!AM326)</f>
        <v/>
      </c>
      <c r="H2739" s="50">
        <f>IF('M2 Electrolyte RTD'!N326="","",'M2 Electrolyte RTD'!N326)</f>
        <v/>
      </c>
      <c r="I2739" s="34">
        <f>IF('M2 Electrolyte RTD'!AJ326="","",'M2 Electrolyte RTD'!AJ326)</f>
        <v/>
      </c>
      <c r="J2739" s="34" t="inlineStr">
        <is>
          <t>Capture live promo to assess.</t>
        </is>
      </c>
    </row>
    <row r="2740" ht="28" customHeight="1">
      <c r="A2740" s="34" t="inlineStr">
        <is>
          <t>Propel</t>
        </is>
      </c>
      <c r="B2740" s="34" t="inlineStr">
        <is>
          <t>Propel Electrolyte Water | Grape | 6 pack 591mL</t>
        </is>
      </c>
      <c r="C2740" s="34" t="inlineStr">
        <is>
          <t>2) Electrolyte beverage (RTD)</t>
        </is>
      </c>
      <c r="D2740" s="49">
        <f>IF('M2 Electrolyte RTD'!F327="","",'M2 Electrolyte RTD'!F327)</f>
        <v/>
      </c>
      <c r="E2740" s="52">
        <f>IF('M2 Electrolyte RTD'!J327="","",'M2 Electrolyte RTD'!J327)</f>
        <v/>
      </c>
      <c r="F2740" s="50">
        <f>IF('M2 Electrolyte RTD'!K327="","",'M2 Electrolyte RTD'!K327)</f>
        <v/>
      </c>
      <c r="G2740" s="49">
        <f>IF('M2 Electrolyte RTD'!AM327="","",'M2 Electrolyte RTD'!AM327)</f>
        <v/>
      </c>
      <c r="H2740" s="50">
        <f>IF('M2 Electrolyte RTD'!N327="","",'M2 Electrolyte RTD'!N327)</f>
        <v/>
      </c>
      <c r="I2740" s="34">
        <f>IF('M2 Electrolyte RTD'!AJ327="","",'M2 Electrolyte RTD'!AJ327)</f>
        <v/>
      </c>
      <c r="J2740" s="34" t="inlineStr">
        <is>
          <t>Capture live promo to assess.</t>
        </is>
      </c>
    </row>
    <row r="2741" ht="28" customHeight="1">
      <c r="A2741" s="34" t="inlineStr">
        <is>
          <t>Propel</t>
        </is>
      </c>
      <c r="B2741" s="34" t="inlineStr">
        <is>
          <t>Propel Electrolyte Water | Grape | 12 pack 591mL</t>
        </is>
      </c>
      <c r="C2741" s="34" t="inlineStr">
        <is>
          <t>2) Electrolyte beverage (RTD)</t>
        </is>
      </c>
      <c r="D2741" s="49">
        <f>IF('M2 Electrolyte RTD'!F328="","",'M2 Electrolyte RTD'!F328)</f>
        <v/>
      </c>
      <c r="E2741" s="52">
        <f>IF('M2 Electrolyte RTD'!J328="","",'M2 Electrolyte RTD'!J328)</f>
        <v/>
      </c>
      <c r="F2741" s="50">
        <f>IF('M2 Electrolyte RTD'!K328="","",'M2 Electrolyte RTD'!K328)</f>
        <v/>
      </c>
      <c r="G2741" s="49">
        <f>IF('M2 Electrolyte RTD'!AM328="","",'M2 Electrolyte RTD'!AM328)</f>
        <v/>
      </c>
      <c r="H2741" s="50">
        <f>IF('M2 Electrolyte RTD'!N328="","",'M2 Electrolyte RTD'!N328)</f>
        <v/>
      </c>
      <c r="I2741" s="34">
        <f>IF('M2 Electrolyte RTD'!AJ328="","",'M2 Electrolyte RTD'!AJ328)</f>
        <v/>
      </c>
      <c r="J2741" s="34" t="inlineStr">
        <is>
          <t>Capture live promo to assess.</t>
        </is>
      </c>
    </row>
    <row r="2742" ht="28" customHeight="1">
      <c r="A2742" s="34" t="inlineStr">
        <is>
          <t>Propel</t>
        </is>
      </c>
      <c r="B2742" s="34" t="inlineStr">
        <is>
          <t>Propel Electrolyte Water | Grape | 24 pack 591mL</t>
        </is>
      </c>
      <c r="C2742" s="34" t="inlineStr">
        <is>
          <t>2) Electrolyte beverage (RTD)</t>
        </is>
      </c>
      <c r="D2742" s="49">
        <f>IF('M2 Electrolyte RTD'!F329="","",'M2 Electrolyte RTD'!F329)</f>
        <v/>
      </c>
      <c r="E2742" s="52">
        <f>IF('M2 Electrolyte RTD'!J329="","",'M2 Electrolyte RTD'!J329)</f>
        <v/>
      </c>
      <c r="F2742" s="50">
        <f>IF('M2 Electrolyte RTD'!K329="","",'M2 Electrolyte RTD'!K329)</f>
        <v/>
      </c>
      <c r="G2742" s="49">
        <f>IF('M2 Electrolyte RTD'!AM329="","",'M2 Electrolyte RTD'!AM329)</f>
        <v/>
      </c>
      <c r="H2742" s="50">
        <f>IF('M2 Electrolyte RTD'!N329="","",'M2 Electrolyte RTD'!N329)</f>
        <v/>
      </c>
      <c r="I2742" s="34">
        <f>IF('M2 Electrolyte RTD'!AJ329="","",'M2 Electrolyte RTD'!AJ329)</f>
        <v/>
      </c>
      <c r="J2742" s="34" t="inlineStr">
        <is>
          <t>Capture live promo to assess.</t>
        </is>
      </c>
    </row>
    <row r="2743" ht="28" customHeight="1">
      <c r="A2743" s="34" t="inlineStr">
        <is>
          <t>Propel</t>
        </is>
      </c>
      <c r="B2743" s="34" t="inlineStr">
        <is>
          <t>Propel Electrolyte Water | Kiwi Strawberry | single 591mL</t>
        </is>
      </c>
      <c r="C2743" s="34" t="inlineStr">
        <is>
          <t>2) Electrolyte beverage (RTD)</t>
        </is>
      </c>
      <c r="D2743" s="49">
        <f>IF('M2 Electrolyte RTD'!F330="","",'M2 Electrolyte RTD'!F330)</f>
        <v/>
      </c>
      <c r="E2743" s="52">
        <f>IF('M2 Electrolyte RTD'!J330="","",'M2 Electrolyte RTD'!J330)</f>
        <v/>
      </c>
      <c r="F2743" s="50">
        <f>IF('M2 Electrolyte RTD'!K330="","",'M2 Electrolyte RTD'!K330)</f>
        <v/>
      </c>
      <c r="G2743" s="49">
        <f>IF('M2 Electrolyte RTD'!AM330="","",'M2 Electrolyte RTD'!AM330)</f>
        <v/>
      </c>
      <c r="H2743" s="50">
        <f>IF('M2 Electrolyte RTD'!N330="","",'M2 Electrolyte RTD'!N330)</f>
        <v/>
      </c>
      <c r="I2743" s="34">
        <f>IF('M2 Electrolyte RTD'!AJ330="","",'M2 Electrolyte RTD'!AJ330)</f>
        <v/>
      </c>
      <c r="J2743" s="34" t="inlineStr">
        <is>
          <t>Capture live promo to assess.</t>
        </is>
      </c>
    </row>
    <row r="2744" ht="28" customHeight="1">
      <c r="A2744" s="34" t="inlineStr">
        <is>
          <t>Propel</t>
        </is>
      </c>
      <c r="B2744" s="34" t="inlineStr">
        <is>
          <t>Propel Electrolyte Water | Kiwi Strawberry | 6 pack 591mL</t>
        </is>
      </c>
      <c r="C2744" s="34" t="inlineStr">
        <is>
          <t>2) Electrolyte beverage (RTD)</t>
        </is>
      </c>
      <c r="D2744" s="49">
        <f>IF('M2 Electrolyte RTD'!F331="","",'M2 Electrolyte RTD'!F331)</f>
        <v/>
      </c>
      <c r="E2744" s="52">
        <f>IF('M2 Electrolyte RTD'!J331="","",'M2 Electrolyte RTD'!J331)</f>
        <v/>
      </c>
      <c r="F2744" s="50">
        <f>IF('M2 Electrolyte RTD'!K331="","",'M2 Electrolyte RTD'!K331)</f>
        <v/>
      </c>
      <c r="G2744" s="49">
        <f>IF('M2 Electrolyte RTD'!AM331="","",'M2 Electrolyte RTD'!AM331)</f>
        <v/>
      </c>
      <c r="H2744" s="50">
        <f>IF('M2 Electrolyte RTD'!N331="","",'M2 Electrolyte RTD'!N331)</f>
        <v/>
      </c>
      <c r="I2744" s="34">
        <f>IF('M2 Electrolyte RTD'!AJ331="","",'M2 Electrolyte RTD'!AJ331)</f>
        <v/>
      </c>
      <c r="J2744" s="34" t="inlineStr">
        <is>
          <t>Capture live promo to assess.</t>
        </is>
      </c>
    </row>
    <row r="2745" ht="28" customHeight="1">
      <c r="A2745" s="34" t="inlineStr">
        <is>
          <t>Propel</t>
        </is>
      </c>
      <c r="B2745" s="34" t="inlineStr">
        <is>
          <t>Propel Electrolyte Water | Kiwi Strawberry | 12 pack 591mL</t>
        </is>
      </c>
      <c r="C2745" s="34" t="inlineStr">
        <is>
          <t>2) Electrolyte beverage (RTD)</t>
        </is>
      </c>
      <c r="D2745" s="49">
        <f>IF('M2 Electrolyte RTD'!F332="","",'M2 Electrolyte RTD'!F332)</f>
        <v/>
      </c>
      <c r="E2745" s="52">
        <f>IF('M2 Electrolyte RTD'!J332="","",'M2 Electrolyte RTD'!J332)</f>
        <v/>
      </c>
      <c r="F2745" s="50">
        <f>IF('M2 Electrolyte RTD'!K332="","",'M2 Electrolyte RTD'!K332)</f>
        <v/>
      </c>
      <c r="G2745" s="49">
        <f>IF('M2 Electrolyte RTD'!AM332="","",'M2 Electrolyte RTD'!AM332)</f>
        <v/>
      </c>
      <c r="H2745" s="50">
        <f>IF('M2 Electrolyte RTD'!N332="","",'M2 Electrolyte RTD'!N332)</f>
        <v/>
      </c>
      <c r="I2745" s="34">
        <f>IF('M2 Electrolyte RTD'!AJ332="","",'M2 Electrolyte RTD'!AJ332)</f>
        <v/>
      </c>
      <c r="J2745" s="34" t="inlineStr">
        <is>
          <t>Capture live promo to assess.</t>
        </is>
      </c>
    </row>
    <row r="2746" ht="28" customHeight="1">
      <c r="A2746" s="34" t="inlineStr">
        <is>
          <t>Propel</t>
        </is>
      </c>
      <c r="B2746" s="34" t="inlineStr">
        <is>
          <t>Propel Electrolyte Water | Kiwi Strawberry | 24 pack 591mL</t>
        </is>
      </c>
      <c r="C2746" s="34" t="inlineStr">
        <is>
          <t>2) Electrolyte beverage (RTD)</t>
        </is>
      </c>
      <c r="D2746" s="49">
        <f>IF('M2 Electrolyte RTD'!F333="","",'M2 Electrolyte RTD'!F333)</f>
        <v/>
      </c>
      <c r="E2746" s="52">
        <f>IF('M2 Electrolyte RTD'!J333="","",'M2 Electrolyte RTD'!J333)</f>
        <v/>
      </c>
      <c r="F2746" s="50">
        <f>IF('M2 Electrolyte RTD'!K333="","",'M2 Electrolyte RTD'!K333)</f>
        <v/>
      </c>
      <c r="G2746" s="49">
        <f>IF('M2 Electrolyte RTD'!AM333="","",'M2 Electrolyte RTD'!AM333)</f>
        <v/>
      </c>
      <c r="H2746" s="50">
        <f>IF('M2 Electrolyte RTD'!N333="","",'M2 Electrolyte RTD'!N333)</f>
        <v/>
      </c>
      <c r="I2746" s="34">
        <f>IF('M2 Electrolyte RTD'!AJ333="","",'M2 Electrolyte RTD'!AJ333)</f>
        <v/>
      </c>
      <c r="J2746" s="34" t="inlineStr">
        <is>
          <t>Capture live promo to assess.</t>
        </is>
      </c>
    </row>
    <row r="2747" ht="28" customHeight="1">
      <c r="A2747" s="34" t="inlineStr">
        <is>
          <t>Propel</t>
        </is>
      </c>
      <c r="B2747" s="34" t="inlineStr">
        <is>
          <t>Propel Electrolyte Water | Watermelon | single 591mL</t>
        </is>
      </c>
      <c r="C2747" s="34" t="inlineStr">
        <is>
          <t>2) Electrolyte beverage (RTD)</t>
        </is>
      </c>
      <c r="D2747" s="49">
        <f>IF('M2 Electrolyte RTD'!F334="","",'M2 Electrolyte RTD'!F334)</f>
        <v/>
      </c>
      <c r="E2747" s="52">
        <f>IF('M2 Electrolyte RTD'!J334="","",'M2 Electrolyte RTD'!J334)</f>
        <v/>
      </c>
      <c r="F2747" s="50">
        <f>IF('M2 Electrolyte RTD'!K334="","",'M2 Electrolyte RTD'!K334)</f>
        <v/>
      </c>
      <c r="G2747" s="49">
        <f>IF('M2 Electrolyte RTD'!AM334="","",'M2 Electrolyte RTD'!AM334)</f>
        <v/>
      </c>
      <c r="H2747" s="50">
        <f>IF('M2 Electrolyte RTD'!N334="","",'M2 Electrolyte RTD'!N334)</f>
        <v/>
      </c>
      <c r="I2747" s="34">
        <f>IF('M2 Electrolyte RTD'!AJ334="","",'M2 Electrolyte RTD'!AJ334)</f>
        <v/>
      </c>
      <c r="J2747" s="34" t="inlineStr">
        <is>
          <t>Capture live promo to assess.</t>
        </is>
      </c>
    </row>
    <row r="2748" ht="28" customHeight="1">
      <c r="A2748" s="34" t="inlineStr">
        <is>
          <t>Propel</t>
        </is>
      </c>
      <c r="B2748" s="34" t="inlineStr">
        <is>
          <t>Propel Electrolyte Water | Watermelon | 6 pack 591mL</t>
        </is>
      </c>
      <c r="C2748" s="34" t="inlineStr">
        <is>
          <t>2) Electrolyte beverage (RTD)</t>
        </is>
      </c>
      <c r="D2748" s="49">
        <f>IF('M2 Electrolyte RTD'!F335="","",'M2 Electrolyte RTD'!F335)</f>
        <v/>
      </c>
      <c r="E2748" s="52">
        <f>IF('M2 Electrolyte RTD'!J335="","",'M2 Electrolyte RTD'!J335)</f>
        <v/>
      </c>
      <c r="F2748" s="50">
        <f>IF('M2 Electrolyte RTD'!K335="","",'M2 Electrolyte RTD'!K335)</f>
        <v/>
      </c>
      <c r="G2748" s="49">
        <f>IF('M2 Electrolyte RTD'!AM335="","",'M2 Electrolyte RTD'!AM335)</f>
        <v/>
      </c>
      <c r="H2748" s="50">
        <f>IF('M2 Electrolyte RTD'!N335="","",'M2 Electrolyte RTD'!N335)</f>
        <v/>
      </c>
      <c r="I2748" s="34">
        <f>IF('M2 Electrolyte RTD'!AJ335="","",'M2 Electrolyte RTD'!AJ335)</f>
        <v/>
      </c>
      <c r="J2748" s="34" t="inlineStr">
        <is>
          <t>Capture live promo to assess.</t>
        </is>
      </c>
    </row>
    <row r="2749" ht="28" customHeight="1">
      <c r="A2749" s="34" t="inlineStr">
        <is>
          <t>Propel</t>
        </is>
      </c>
      <c r="B2749" s="34" t="inlineStr">
        <is>
          <t>Propel Electrolyte Water | Watermelon | 12 pack 591mL</t>
        </is>
      </c>
      <c r="C2749" s="34" t="inlineStr">
        <is>
          <t>2) Electrolyte beverage (RTD)</t>
        </is>
      </c>
      <c r="D2749" s="49">
        <f>IF('M2 Electrolyte RTD'!F336="","",'M2 Electrolyte RTD'!F336)</f>
        <v/>
      </c>
      <c r="E2749" s="52">
        <f>IF('M2 Electrolyte RTD'!J336="","",'M2 Electrolyte RTD'!J336)</f>
        <v/>
      </c>
      <c r="F2749" s="50">
        <f>IF('M2 Electrolyte RTD'!K336="","",'M2 Electrolyte RTD'!K336)</f>
        <v/>
      </c>
      <c r="G2749" s="49">
        <f>IF('M2 Electrolyte RTD'!AM336="","",'M2 Electrolyte RTD'!AM336)</f>
        <v/>
      </c>
      <c r="H2749" s="50">
        <f>IF('M2 Electrolyte RTD'!N336="","",'M2 Electrolyte RTD'!N336)</f>
        <v/>
      </c>
      <c r="I2749" s="34">
        <f>IF('M2 Electrolyte RTD'!AJ336="","",'M2 Electrolyte RTD'!AJ336)</f>
        <v/>
      </c>
      <c r="J2749" s="34" t="inlineStr">
        <is>
          <t>Capture live promo to assess.</t>
        </is>
      </c>
    </row>
    <row r="2750" ht="28" customHeight="1">
      <c r="A2750" s="34" t="inlineStr">
        <is>
          <t>Propel</t>
        </is>
      </c>
      <c r="B2750" s="34" t="inlineStr">
        <is>
          <t>Propel Electrolyte Water | Watermelon | 24 pack 591mL</t>
        </is>
      </c>
      <c r="C2750" s="34" t="inlineStr">
        <is>
          <t>2) Electrolyte beverage (RTD)</t>
        </is>
      </c>
      <c r="D2750" s="49">
        <f>IF('M2 Electrolyte RTD'!F337="","",'M2 Electrolyte RTD'!F337)</f>
        <v/>
      </c>
      <c r="E2750" s="52">
        <f>IF('M2 Electrolyte RTD'!J337="","",'M2 Electrolyte RTD'!J337)</f>
        <v/>
      </c>
      <c r="F2750" s="50">
        <f>IF('M2 Electrolyte RTD'!K337="","",'M2 Electrolyte RTD'!K337)</f>
        <v/>
      </c>
      <c r="G2750" s="49">
        <f>IF('M2 Electrolyte RTD'!AM337="","",'M2 Electrolyte RTD'!AM337)</f>
        <v/>
      </c>
      <c r="H2750" s="50">
        <f>IF('M2 Electrolyte RTD'!N337="","",'M2 Electrolyte RTD'!N337)</f>
        <v/>
      </c>
      <c r="I2750" s="34">
        <f>IF('M2 Electrolyte RTD'!AJ337="","",'M2 Electrolyte RTD'!AJ337)</f>
        <v/>
      </c>
      <c r="J2750" s="34" t="inlineStr">
        <is>
          <t>Capture live promo to assess.</t>
        </is>
      </c>
    </row>
    <row r="2751" ht="28" customHeight="1">
      <c r="A2751" s="34" t="inlineStr">
        <is>
          <t>Propel</t>
        </is>
      </c>
      <c r="B2751" s="34" t="inlineStr">
        <is>
          <t>Propel Electrolyte Water | Lemon | single 591mL</t>
        </is>
      </c>
      <c r="C2751" s="34" t="inlineStr">
        <is>
          <t>2) Electrolyte beverage (RTD)</t>
        </is>
      </c>
      <c r="D2751" s="49">
        <f>IF('M2 Electrolyte RTD'!F338="","",'M2 Electrolyte RTD'!F338)</f>
        <v/>
      </c>
      <c r="E2751" s="52">
        <f>IF('M2 Electrolyte RTD'!J338="","",'M2 Electrolyte RTD'!J338)</f>
        <v/>
      </c>
      <c r="F2751" s="50">
        <f>IF('M2 Electrolyte RTD'!K338="","",'M2 Electrolyte RTD'!K338)</f>
        <v/>
      </c>
      <c r="G2751" s="49">
        <f>IF('M2 Electrolyte RTD'!AM338="","",'M2 Electrolyte RTD'!AM338)</f>
        <v/>
      </c>
      <c r="H2751" s="50">
        <f>IF('M2 Electrolyte RTD'!N338="","",'M2 Electrolyte RTD'!N338)</f>
        <v/>
      </c>
      <c r="I2751" s="34">
        <f>IF('M2 Electrolyte RTD'!AJ338="","",'M2 Electrolyte RTD'!AJ338)</f>
        <v/>
      </c>
      <c r="J2751" s="34" t="inlineStr">
        <is>
          <t>Capture live promo to assess.</t>
        </is>
      </c>
    </row>
    <row r="2752" ht="28" customHeight="1">
      <c r="A2752" s="34" t="inlineStr">
        <is>
          <t>Propel</t>
        </is>
      </c>
      <c r="B2752" s="34" t="inlineStr">
        <is>
          <t>Propel Electrolyte Water | Lemon | 6 pack 591mL</t>
        </is>
      </c>
      <c r="C2752" s="34" t="inlineStr">
        <is>
          <t>2) Electrolyte beverage (RTD)</t>
        </is>
      </c>
      <c r="D2752" s="49">
        <f>IF('M2 Electrolyte RTD'!F339="","",'M2 Electrolyte RTD'!F339)</f>
        <v/>
      </c>
      <c r="E2752" s="52">
        <f>IF('M2 Electrolyte RTD'!J339="","",'M2 Electrolyte RTD'!J339)</f>
        <v/>
      </c>
      <c r="F2752" s="50">
        <f>IF('M2 Electrolyte RTD'!K339="","",'M2 Electrolyte RTD'!K339)</f>
        <v/>
      </c>
      <c r="G2752" s="49">
        <f>IF('M2 Electrolyte RTD'!AM339="","",'M2 Electrolyte RTD'!AM339)</f>
        <v/>
      </c>
      <c r="H2752" s="50">
        <f>IF('M2 Electrolyte RTD'!N339="","",'M2 Electrolyte RTD'!N339)</f>
        <v/>
      </c>
      <c r="I2752" s="34">
        <f>IF('M2 Electrolyte RTD'!AJ339="","",'M2 Electrolyte RTD'!AJ339)</f>
        <v/>
      </c>
      <c r="J2752" s="34" t="inlineStr">
        <is>
          <t>Capture live promo to assess.</t>
        </is>
      </c>
    </row>
    <row r="2753" ht="28" customHeight="1">
      <c r="A2753" s="34" t="inlineStr">
        <is>
          <t>Propel</t>
        </is>
      </c>
      <c r="B2753" s="34" t="inlineStr">
        <is>
          <t>Propel Electrolyte Water | Lemon | 12 pack 591mL</t>
        </is>
      </c>
      <c r="C2753" s="34" t="inlineStr">
        <is>
          <t>2) Electrolyte beverage (RTD)</t>
        </is>
      </c>
      <c r="D2753" s="49">
        <f>IF('M2 Electrolyte RTD'!F340="","",'M2 Electrolyte RTD'!F340)</f>
        <v/>
      </c>
      <c r="E2753" s="52">
        <f>IF('M2 Electrolyte RTD'!J340="","",'M2 Electrolyte RTD'!J340)</f>
        <v/>
      </c>
      <c r="F2753" s="50">
        <f>IF('M2 Electrolyte RTD'!K340="","",'M2 Electrolyte RTD'!K340)</f>
        <v/>
      </c>
      <c r="G2753" s="49">
        <f>IF('M2 Electrolyte RTD'!AM340="","",'M2 Electrolyte RTD'!AM340)</f>
        <v/>
      </c>
      <c r="H2753" s="50">
        <f>IF('M2 Electrolyte RTD'!N340="","",'M2 Electrolyte RTD'!N340)</f>
        <v/>
      </c>
      <c r="I2753" s="34">
        <f>IF('M2 Electrolyte RTD'!AJ340="","",'M2 Electrolyte RTD'!AJ340)</f>
        <v/>
      </c>
      <c r="J2753" s="34" t="inlineStr">
        <is>
          <t>Capture live promo to assess.</t>
        </is>
      </c>
    </row>
    <row r="2754" ht="28" customHeight="1">
      <c r="A2754" s="34" t="inlineStr">
        <is>
          <t>Propel</t>
        </is>
      </c>
      <c r="B2754" s="34" t="inlineStr">
        <is>
          <t>Propel Electrolyte Water | Lemon | 24 pack 591mL</t>
        </is>
      </c>
      <c r="C2754" s="34" t="inlineStr">
        <is>
          <t>2) Electrolyte beverage (RTD)</t>
        </is>
      </c>
      <c r="D2754" s="49">
        <f>IF('M2 Electrolyte RTD'!F341="","",'M2 Electrolyte RTD'!F341)</f>
        <v/>
      </c>
      <c r="E2754" s="52">
        <f>IF('M2 Electrolyte RTD'!J341="","",'M2 Electrolyte RTD'!J341)</f>
        <v/>
      </c>
      <c r="F2754" s="50">
        <f>IF('M2 Electrolyte RTD'!K341="","",'M2 Electrolyte RTD'!K341)</f>
        <v/>
      </c>
      <c r="G2754" s="49">
        <f>IF('M2 Electrolyte RTD'!AM341="","",'M2 Electrolyte RTD'!AM341)</f>
        <v/>
      </c>
      <c r="H2754" s="50">
        <f>IF('M2 Electrolyte RTD'!N341="","",'M2 Electrolyte RTD'!N341)</f>
        <v/>
      </c>
      <c r="I2754" s="34">
        <f>IF('M2 Electrolyte RTD'!AJ341="","",'M2 Electrolyte RTD'!AJ341)</f>
        <v/>
      </c>
      <c r="J2754" s="34" t="inlineStr">
        <is>
          <t>Capture live promo to assess.</t>
        </is>
      </c>
    </row>
    <row r="2755" ht="28" customHeight="1">
      <c r="A2755" s="34" t="inlineStr">
        <is>
          <t>Propel</t>
        </is>
      </c>
      <c r="B2755" s="34" t="inlineStr">
        <is>
          <t>Propel Electrolyte Water | Black Cherry | single 591mL</t>
        </is>
      </c>
      <c r="C2755" s="34" t="inlineStr">
        <is>
          <t>2) Electrolyte beverage (RTD)</t>
        </is>
      </c>
      <c r="D2755" s="49">
        <f>IF('M2 Electrolyte RTD'!F342="","",'M2 Electrolyte RTD'!F342)</f>
        <v/>
      </c>
      <c r="E2755" s="52">
        <f>IF('M2 Electrolyte RTD'!J342="","",'M2 Electrolyte RTD'!J342)</f>
        <v/>
      </c>
      <c r="F2755" s="50">
        <f>IF('M2 Electrolyte RTD'!K342="","",'M2 Electrolyte RTD'!K342)</f>
        <v/>
      </c>
      <c r="G2755" s="49">
        <f>IF('M2 Electrolyte RTD'!AM342="","",'M2 Electrolyte RTD'!AM342)</f>
        <v/>
      </c>
      <c r="H2755" s="50">
        <f>IF('M2 Electrolyte RTD'!N342="","",'M2 Electrolyte RTD'!N342)</f>
        <v/>
      </c>
      <c r="I2755" s="34">
        <f>IF('M2 Electrolyte RTD'!AJ342="","",'M2 Electrolyte RTD'!AJ342)</f>
        <v/>
      </c>
      <c r="J2755" s="34" t="inlineStr">
        <is>
          <t>Capture live promo to assess.</t>
        </is>
      </c>
    </row>
    <row r="2756" ht="28" customHeight="1">
      <c r="A2756" s="34" t="inlineStr">
        <is>
          <t>Propel</t>
        </is>
      </c>
      <c r="B2756" s="34" t="inlineStr">
        <is>
          <t>Propel Electrolyte Water | Black Cherry | 6 pack 591mL</t>
        </is>
      </c>
      <c r="C2756" s="34" t="inlineStr">
        <is>
          <t>2) Electrolyte beverage (RTD)</t>
        </is>
      </c>
      <c r="D2756" s="49">
        <f>IF('M2 Electrolyte RTD'!F343="","",'M2 Electrolyte RTD'!F343)</f>
        <v/>
      </c>
      <c r="E2756" s="52">
        <f>IF('M2 Electrolyte RTD'!J343="","",'M2 Electrolyte RTD'!J343)</f>
        <v/>
      </c>
      <c r="F2756" s="50">
        <f>IF('M2 Electrolyte RTD'!K343="","",'M2 Electrolyte RTD'!K343)</f>
        <v/>
      </c>
      <c r="G2756" s="49">
        <f>IF('M2 Electrolyte RTD'!AM343="","",'M2 Electrolyte RTD'!AM343)</f>
        <v/>
      </c>
      <c r="H2756" s="50">
        <f>IF('M2 Electrolyte RTD'!N343="","",'M2 Electrolyte RTD'!N343)</f>
        <v/>
      </c>
      <c r="I2756" s="34">
        <f>IF('M2 Electrolyte RTD'!AJ343="","",'M2 Electrolyte RTD'!AJ343)</f>
        <v/>
      </c>
      <c r="J2756" s="34" t="inlineStr">
        <is>
          <t>Capture live promo to assess.</t>
        </is>
      </c>
    </row>
    <row r="2757" ht="28" customHeight="1">
      <c r="A2757" s="34" t="inlineStr">
        <is>
          <t>Propel</t>
        </is>
      </c>
      <c r="B2757" s="34" t="inlineStr">
        <is>
          <t>Propel Electrolyte Water | Black Cherry | 12 pack 591mL</t>
        </is>
      </c>
      <c r="C2757" s="34" t="inlineStr">
        <is>
          <t>2) Electrolyte beverage (RTD)</t>
        </is>
      </c>
      <c r="D2757" s="49">
        <f>IF('M2 Electrolyte RTD'!F344="","",'M2 Electrolyte RTD'!F344)</f>
        <v/>
      </c>
      <c r="E2757" s="52">
        <f>IF('M2 Electrolyte RTD'!J344="","",'M2 Electrolyte RTD'!J344)</f>
        <v/>
      </c>
      <c r="F2757" s="50">
        <f>IF('M2 Electrolyte RTD'!K344="","",'M2 Electrolyte RTD'!K344)</f>
        <v/>
      </c>
      <c r="G2757" s="49">
        <f>IF('M2 Electrolyte RTD'!AM344="","",'M2 Electrolyte RTD'!AM344)</f>
        <v/>
      </c>
      <c r="H2757" s="50">
        <f>IF('M2 Electrolyte RTD'!N344="","",'M2 Electrolyte RTD'!N344)</f>
        <v/>
      </c>
      <c r="I2757" s="34">
        <f>IF('M2 Electrolyte RTD'!AJ344="","",'M2 Electrolyte RTD'!AJ344)</f>
        <v/>
      </c>
      <c r="J2757" s="34" t="inlineStr">
        <is>
          <t>Capture live promo to assess.</t>
        </is>
      </c>
    </row>
    <row r="2758" ht="28" customHeight="1">
      <c r="A2758" s="34" t="inlineStr">
        <is>
          <t>Propel</t>
        </is>
      </c>
      <c r="B2758" s="34" t="inlineStr">
        <is>
          <t>Propel Electrolyte Water | Black Cherry | 24 pack 591mL</t>
        </is>
      </c>
      <c r="C2758" s="34" t="inlineStr">
        <is>
          <t>2) Electrolyte beverage (RTD)</t>
        </is>
      </c>
      <c r="D2758" s="49">
        <f>IF('M2 Electrolyte RTD'!F345="","",'M2 Electrolyte RTD'!F345)</f>
        <v/>
      </c>
      <c r="E2758" s="52">
        <f>IF('M2 Electrolyte RTD'!J345="","",'M2 Electrolyte RTD'!J345)</f>
        <v/>
      </c>
      <c r="F2758" s="50">
        <f>IF('M2 Electrolyte RTD'!K345="","",'M2 Electrolyte RTD'!K345)</f>
        <v/>
      </c>
      <c r="G2758" s="49">
        <f>IF('M2 Electrolyte RTD'!AM345="","",'M2 Electrolyte RTD'!AM345)</f>
        <v/>
      </c>
      <c r="H2758" s="50">
        <f>IF('M2 Electrolyte RTD'!N345="","",'M2 Electrolyte RTD'!N345)</f>
        <v/>
      </c>
      <c r="I2758" s="34">
        <f>IF('M2 Electrolyte RTD'!AJ345="","",'M2 Electrolyte RTD'!AJ345)</f>
        <v/>
      </c>
      <c r="J2758" s="34" t="inlineStr">
        <is>
          <t>Capture live promo to assess.</t>
        </is>
      </c>
    </row>
    <row r="2759" ht="28" customHeight="1">
      <c r="A2759" s="34" t="inlineStr">
        <is>
          <t>Essentia</t>
        </is>
      </c>
      <c r="B2759" s="34" t="inlineStr">
        <is>
          <t>Essentia Ionized Alkaline Water | Original (pH 9.5) | 8 pack 1L</t>
        </is>
      </c>
      <c r="C2759" s="34" t="inlineStr">
        <is>
          <t>2) Electrolyte beverage (RTD)</t>
        </is>
      </c>
      <c r="D2759" s="49">
        <f>IF('M2 Electrolyte RTD'!F346="","",'M2 Electrolyte RTD'!F346)</f>
        <v/>
      </c>
      <c r="E2759" s="52">
        <f>IF('M2 Electrolyte RTD'!J346="","",'M2 Electrolyte RTD'!J346)</f>
        <v/>
      </c>
      <c r="F2759" s="50">
        <f>IF('M2 Electrolyte RTD'!K346="","",'M2 Electrolyte RTD'!K346)</f>
        <v/>
      </c>
      <c r="G2759" s="49">
        <f>IF('M2 Electrolyte RTD'!AM346="","",'M2 Electrolyte RTD'!AM346)</f>
        <v/>
      </c>
      <c r="H2759" s="50">
        <f>IF('M2 Electrolyte RTD'!N346="","",'M2 Electrolyte RTD'!N346)</f>
        <v/>
      </c>
      <c r="I2759" s="34">
        <f>IF('M2 Electrolyte RTD'!AJ346="","",'M2 Electrolyte RTD'!AJ346)</f>
        <v/>
      </c>
      <c r="J2759" s="34" t="inlineStr">
        <is>
          <t>Capture live promo to assess.</t>
        </is>
      </c>
    </row>
    <row r="2760" ht="28" customHeight="1">
      <c r="A2760" s="34" t="inlineStr">
        <is>
          <t>Essentia</t>
        </is>
      </c>
      <c r="B2760" s="34" t="inlineStr">
        <is>
          <t>Essentia Ionized Alkaline Water | Original (pH 9.5) | 12 pack 1L</t>
        </is>
      </c>
      <c r="C2760" s="34" t="inlineStr">
        <is>
          <t>2) Electrolyte beverage (RTD)</t>
        </is>
      </c>
      <c r="D2760" s="49">
        <f>IF('M2 Electrolyte RTD'!F347="","",'M2 Electrolyte RTD'!F347)</f>
        <v/>
      </c>
      <c r="E2760" s="52">
        <f>IF('M2 Electrolyte RTD'!J347="","",'M2 Electrolyte RTD'!J347)</f>
        <v/>
      </c>
      <c r="F2760" s="50">
        <f>IF('M2 Electrolyte RTD'!K347="","",'M2 Electrolyte RTD'!K347)</f>
        <v/>
      </c>
      <c r="G2760" s="49">
        <f>IF('M2 Electrolyte RTD'!AM347="","",'M2 Electrolyte RTD'!AM347)</f>
        <v/>
      </c>
      <c r="H2760" s="50">
        <f>IF('M2 Electrolyte RTD'!N347="","",'M2 Electrolyte RTD'!N347)</f>
        <v/>
      </c>
      <c r="I2760" s="34">
        <f>IF('M2 Electrolyte RTD'!AJ347="","",'M2 Electrolyte RTD'!AJ347)</f>
        <v/>
      </c>
      <c r="J2760" s="34" t="inlineStr">
        <is>
          <t>Capture live promo to assess.</t>
        </is>
      </c>
    </row>
    <row r="2761" ht="28" customHeight="1">
      <c r="A2761" s="34" t="inlineStr">
        <is>
          <t>Essentia</t>
        </is>
      </c>
      <c r="B2761" s="34" t="inlineStr">
        <is>
          <t>Essentia Ionized Alkaline Water | Original (pH 9.5) | 24 pack 1L</t>
        </is>
      </c>
      <c r="C2761" s="34" t="inlineStr">
        <is>
          <t>2) Electrolyte beverage (RTD)</t>
        </is>
      </c>
      <c r="D2761" s="49">
        <f>IF('M2 Electrolyte RTD'!F348="","",'M2 Electrolyte RTD'!F348)</f>
        <v/>
      </c>
      <c r="E2761" s="52">
        <f>IF('M2 Electrolyte RTD'!J348="","",'M2 Electrolyte RTD'!J348)</f>
        <v/>
      </c>
      <c r="F2761" s="50">
        <f>IF('M2 Electrolyte RTD'!K348="","",'M2 Electrolyte RTD'!K348)</f>
        <v/>
      </c>
      <c r="G2761" s="49">
        <f>IF('M2 Electrolyte RTD'!AM348="","",'M2 Electrolyte RTD'!AM348)</f>
        <v/>
      </c>
      <c r="H2761" s="50">
        <f>IF('M2 Electrolyte RTD'!N348="","",'M2 Electrolyte RTD'!N348)</f>
        <v/>
      </c>
      <c r="I2761" s="34">
        <f>IF('M2 Electrolyte RTD'!AJ348="","",'M2 Electrolyte RTD'!AJ348)</f>
        <v/>
      </c>
      <c r="J2761" s="34" t="inlineStr">
        <is>
          <t>Capture live promo to assess.</t>
        </is>
      </c>
    </row>
    <row r="2762" ht="28" customHeight="1">
      <c r="A2762" s="34" t="inlineStr">
        <is>
          <t>Smartwater</t>
        </is>
      </c>
      <c r="B2762" s="34" t="inlineStr">
        <is>
          <t>Smartwater Alkaline | Alkaline pH 9+ | 8 pack 1L</t>
        </is>
      </c>
      <c r="C2762" s="34" t="inlineStr">
        <is>
          <t>2) Electrolyte beverage (RTD)</t>
        </is>
      </c>
      <c r="D2762" s="49">
        <f>IF('M2 Electrolyte RTD'!F349="","",'M2 Electrolyte RTD'!F349)</f>
        <v/>
      </c>
      <c r="E2762" s="52">
        <f>IF('M2 Electrolyte RTD'!J349="","",'M2 Electrolyte RTD'!J349)</f>
        <v/>
      </c>
      <c r="F2762" s="50">
        <f>IF('M2 Electrolyte RTD'!K349="","",'M2 Electrolyte RTD'!K349)</f>
        <v/>
      </c>
      <c r="G2762" s="49">
        <f>IF('M2 Electrolyte RTD'!AM349="","",'M2 Electrolyte RTD'!AM349)</f>
        <v/>
      </c>
      <c r="H2762" s="50">
        <f>IF('M2 Electrolyte RTD'!N349="","",'M2 Electrolyte RTD'!N349)</f>
        <v/>
      </c>
      <c r="I2762" s="34">
        <f>IF('M2 Electrolyte RTD'!AJ349="","",'M2 Electrolyte RTD'!AJ349)</f>
        <v/>
      </c>
      <c r="J2762" s="34" t="inlineStr">
        <is>
          <t>Capture live promo to assess.</t>
        </is>
      </c>
    </row>
    <row r="2763" ht="28" customHeight="1">
      <c r="A2763" s="34" t="inlineStr">
        <is>
          <t>Smartwater</t>
        </is>
      </c>
      <c r="B2763" s="34" t="inlineStr">
        <is>
          <t>Smartwater Alkaline | Alkaline pH 9+ | 12 pack 1L</t>
        </is>
      </c>
      <c r="C2763" s="34" t="inlineStr">
        <is>
          <t>2) Electrolyte beverage (RTD)</t>
        </is>
      </c>
      <c r="D2763" s="49">
        <f>IF('M2 Electrolyte RTD'!F350="","",'M2 Electrolyte RTD'!F350)</f>
        <v/>
      </c>
      <c r="E2763" s="52">
        <f>IF('M2 Electrolyte RTD'!J350="","",'M2 Electrolyte RTD'!J350)</f>
        <v/>
      </c>
      <c r="F2763" s="50">
        <f>IF('M2 Electrolyte RTD'!K350="","",'M2 Electrolyte RTD'!K350)</f>
        <v/>
      </c>
      <c r="G2763" s="49">
        <f>IF('M2 Electrolyte RTD'!AM350="","",'M2 Electrolyte RTD'!AM350)</f>
        <v/>
      </c>
      <c r="H2763" s="50">
        <f>IF('M2 Electrolyte RTD'!N350="","",'M2 Electrolyte RTD'!N350)</f>
        <v/>
      </c>
      <c r="I2763" s="34">
        <f>IF('M2 Electrolyte RTD'!AJ350="","",'M2 Electrolyte RTD'!AJ350)</f>
        <v/>
      </c>
      <c r="J2763" s="34" t="inlineStr">
        <is>
          <t>Capture live promo to assess.</t>
        </is>
      </c>
    </row>
    <row r="2764" ht="28" customHeight="1">
      <c r="A2764" s="34" t="inlineStr">
        <is>
          <t>Smartwater</t>
        </is>
      </c>
      <c r="B2764" s="34" t="inlineStr">
        <is>
          <t>Smartwater Alkaline | Alkaline pH 9+ | 24 pack 1L</t>
        </is>
      </c>
      <c r="C2764" s="34" t="inlineStr">
        <is>
          <t>2) Electrolyte beverage (RTD)</t>
        </is>
      </c>
      <c r="D2764" s="49">
        <f>IF('M2 Electrolyte RTD'!F351="","",'M2 Electrolyte RTD'!F351)</f>
        <v/>
      </c>
      <c r="E2764" s="52">
        <f>IF('M2 Electrolyte RTD'!J351="","",'M2 Electrolyte RTD'!J351)</f>
        <v/>
      </c>
      <c r="F2764" s="50">
        <f>IF('M2 Electrolyte RTD'!K351="","",'M2 Electrolyte RTD'!K351)</f>
        <v/>
      </c>
      <c r="G2764" s="49">
        <f>IF('M2 Electrolyte RTD'!AM351="","",'M2 Electrolyte RTD'!AM351)</f>
        <v/>
      </c>
      <c r="H2764" s="50">
        <f>IF('M2 Electrolyte RTD'!N351="","",'M2 Electrolyte RTD'!N351)</f>
        <v/>
      </c>
      <c r="I2764" s="34">
        <f>IF('M2 Electrolyte RTD'!AJ351="","",'M2 Electrolyte RTD'!AJ351)</f>
        <v/>
      </c>
      <c r="J2764" s="34" t="inlineStr">
        <is>
          <t>Capture live promo to assess.</t>
        </is>
      </c>
    </row>
    <row r="2765" ht="28" customHeight="1">
      <c r="A2765" s="34" t="inlineStr">
        <is>
          <t>Smartwater</t>
        </is>
      </c>
      <c r="B2765" s="34" t="inlineStr">
        <is>
          <t>Smartwater Alkaline | Original | 8 pack 1L</t>
        </is>
      </c>
      <c r="C2765" s="34" t="inlineStr">
        <is>
          <t>2) Electrolyte beverage (RTD)</t>
        </is>
      </c>
      <c r="D2765" s="49">
        <f>IF('M2 Electrolyte RTD'!F352="","",'M2 Electrolyte RTD'!F352)</f>
        <v/>
      </c>
      <c r="E2765" s="52">
        <f>IF('M2 Electrolyte RTD'!J352="","",'M2 Electrolyte RTD'!J352)</f>
        <v/>
      </c>
      <c r="F2765" s="50">
        <f>IF('M2 Electrolyte RTD'!K352="","",'M2 Electrolyte RTD'!K352)</f>
        <v/>
      </c>
      <c r="G2765" s="49">
        <f>IF('M2 Electrolyte RTD'!AM352="","",'M2 Electrolyte RTD'!AM352)</f>
        <v/>
      </c>
      <c r="H2765" s="50">
        <f>IF('M2 Electrolyte RTD'!N352="","",'M2 Electrolyte RTD'!N352)</f>
        <v/>
      </c>
      <c r="I2765" s="34">
        <f>IF('M2 Electrolyte RTD'!AJ352="","",'M2 Electrolyte RTD'!AJ352)</f>
        <v/>
      </c>
      <c r="J2765" s="34" t="inlineStr">
        <is>
          <t>Capture live promo to assess.</t>
        </is>
      </c>
    </row>
    <row r="2766" ht="28" customHeight="1">
      <c r="A2766" s="34" t="inlineStr">
        <is>
          <t>Smartwater</t>
        </is>
      </c>
      <c r="B2766" s="34" t="inlineStr">
        <is>
          <t>Smartwater Alkaline | Original | 12 pack 1L</t>
        </is>
      </c>
      <c r="C2766" s="34" t="inlineStr">
        <is>
          <t>2) Electrolyte beverage (RTD)</t>
        </is>
      </c>
      <c r="D2766" s="49">
        <f>IF('M2 Electrolyte RTD'!F353="","",'M2 Electrolyte RTD'!F353)</f>
        <v/>
      </c>
      <c r="E2766" s="52">
        <f>IF('M2 Electrolyte RTD'!J353="","",'M2 Electrolyte RTD'!J353)</f>
        <v/>
      </c>
      <c r="F2766" s="50">
        <f>IF('M2 Electrolyte RTD'!K353="","",'M2 Electrolyte RTD'!K353)</f>
        <v/>
      </c>
      <c r="G2766" s="49">
        <f>IF('M2 Electrolyte RTD'!AM353="","",'M2 Electrolyte RTD'!AM353)</f>
        <v/>
      </c>
      <c r="H2766" s="50">
        <f>IF('M2 Electrolyte RTD'!N353="","",'M2 Electrolyte RTD'!N353)</f>
        <v/>
      </c>
      <c r="I2766" s="34">
        <f>IF('M2 Electrolyte RTD'!AJ353="","",'M2 Electrolyte RTD'!AJ353)</f>
        <v/>
      </c>
      <c r="J2766" s="34" t="inlineStr">
        <is>
          <t>Capture live promo to assess.</t>
        </is>
      </c>
    </row>
    <row r="2767" ht="28" customHeight="1">
      <c r="A2767" s="34" t="inlineStr">
        <is>
          <t>Smartwater</t>
        </is>
      </c>
      <c r="B2767" s="34" t="inlineStr">
        <is>
          <t>Smartwater Alkaline | Original | 24 pack 1L</t>
        </is>
      </c>
      <c r="C2767" s="34" t="inlineStr">
        <is>
          <t>2) Electrolyte beverage (RTD)</t>
        </is>
      </c>
      <c r="D2767" s="49">
        <f>IF('M2 Electrolyte RTD'!F354="","",'M2 Electrolyte RTD'!F354)</f>
        <v/>
      </c>
      <c r="E2767" s="52">
        <f>IF('M2 Electrolyte RTD'!J354="","",'M2 Electrolyte RTD'!J354)</f>
        <v/>
      </c>
      <c r="F2767" s="50">
        <f>IF('M2 Electrolyte RTD'!K354="","",'M2 Electrolyte RTD'!K354)</f>
        <v/>
      </c>
      <c r="G2767" s="49">
        <f>IF('M2 Electrolyte RTD'!AM354="","",'M2 Electrolyte RTD'!AM354)</f>
        <v/>
      </c>
      <c r="H2767" s="50">
        <f>IF('M2 Electrolyte RTD'!N354="","",'M2 Electrolyte RTD'!N354)</f>
        <v/>
      </c>
      <c r="I2767" s="34">
        <f>IF('M2 Electrolyte RTD'!AJ354="","",'M2 Electrolyte RTD'!AJ354)</f>
        <v/>
      </c>
      <c r="J2767" s="34" t="inlineStr">
        <is>
          <t>Capture live promo to assess.</t>
        </is>
      </c>
    </row>
    <row r="2768" ht="28" customHeight="1">
      <c r="A2768" s="34" t="inlineStr">
        <is>
          <t>Gatorade</t>
        </is>
      </c>
      <c r="B2768" s="34" t="inlineStr">
        <is>
          <t>Gatorade G2 Low Sugar | Glacier Freeze | single 591mL</t>
        </is>
      </c>
      <c r="C2768" s="34" t="inlineStr">
        <is>
          <t>2) Electrolyte beverage (RTD)</t>
        </is>
      </c>
      <c r="D2768" s="49">
        <f>IF('M2 Electrolyte RTD'!F355="","",'M2 Electrolyte RTD'!F355)</f>
        <v/>
      </c>
      <c r="E2768" s="52">
        <f>IF('M2 Electrolyte RTD'!J355="","",'M2 Electrolyte RTD'!J355)</f>
        <v/>
      </c>
      <c r="F2768" s="50">
        <f>IF('M2 Electrolyte RTD'!K355="","",'M2 Electrolyte RTD'!K355)</f>
        <v/>
      </c>
      <c r="G2768" s="49">
        <f>IF('M2 Electrolyte RTD'!AM355="","",'M2 Electrolyte RTD'!AM355)</f>
        <v/>
      </c>
      <c r="H2768" s="50">
        <f>IF('M2 Electrolyte RTD'!N355="","",'M2 Electrolyte RTD'!N355)</f>
        <v/>
      </c>
      <c r="I2768" s="34">
        <f>IF('M2 Electrolyte RTD'!AJ355="","",'M2 Electrolyte RTD'!AJ355)</f>
        <v/>
      </c>
      <c r="J2768" s="34" t="inlineStr">
        <is>
          <t>Volume + everyday low price; modest S&amp;S.</t>
        </is>
      </c>
    </row>
    <row r="2769" ht="28" customHeight="1">
      <c r="A2769" s="34" t="inlineStr">
        <is>
          <t>Gatorade</t>
        </is>
      </c>
      <c r="B2769" s="34" t="inlineStr">
        <is>
          <t>Gatorade G2 Low Sugar | Glacier Freeze | 6 pack 591mL</t>
        </is>
      </c>
      <c r="C2769" s="34" t="inlineStr">
        <is>
          <t>2) Electrolyte beverage (RTD)</t>
        </is>
      </c>
      <c r="D2769" s="49">
        <f>IF('M2 Electrolyte RTD'!F356="","",'M2 Electrolyte RTD'!F356)</f>
        <v/>
      </c>
      <c r="E2769" s="52">
        <f>IF('M2 Electrolyte RTD'!J356="","",'M2 Electrolyte RTD'!J356)</f>
        <v/>
      </c>
      <c r="F2769" s="50">
        <f>IF('M2 Electrolyte RTD'!K356="","",'M2 Electrolyte RTD'!K356)</f>
        <v/>
      </c>
      <c r="G2769" s="49">
        <f>IF('M2 Electrolyte RTD'!AM356="","",'M2 Electrolyte RTD'!AM356)</f>
        <v/>
      </c>
      <c r="H2769" s="50">
        <f>IF('M2 Electrolyte RTD'!N356="","",'M2 Electrolyte RTD'!N356)</f>
        <v/>
      </c>
      <c r="I2769" s="34">
        <f>IF('M2 Electrolyte RTD'!AJ356="","",'M2 Electrolyte RTD'!AJ356)</f>
        <v/>
      </c>
      <c r="J2769" s="34" t="inlineStr">
        <is>
          <t>Volume + everyday low price; modest S&amp;S.</t>
        </is>
      </c>
    </row>
    <row r="2770" ht="28" customHeight="1">
      <c r="A2770" s="34" t="inlineStr">
        <is>
          <t>Gatorade</t>
        </is>
      </c>
      <c r="B2770" s="34" t="inlineStr">
        <is>
          <t>Gatorade G2 Low Sugar | Glacier Freeze | 12 pack 591mL</t>
        </is>
      </c>
      <c r="C2770" s="34" t="inlineStr">
        <is>
          <t>2) Electrolyte beverage (RTD)</t>
        </is>
      </c>
      <c r="D2770" s="49">
        <f>IF('M2 Electrolyte RTD'!F357="","",'M2 Electrolyte RTD'!F357)</f>
        <v/>
      </c>
      <c r="E2770" s="52">
        <f>IF('M2 Electrolyte RTD'!J357="","",'M2 Electrolyte RTD'!J357)</f>
        <v/>
      </c>
      <c r="F2770" s="50">
        <f>IF('M2 Electrolyte RTD'!K357="","",'M2 Electrolyte RTD'!K357)</f>
        <v/>
      </c>
      <c r="G2770" s="49">
        <f>IF('M2 Electrolyte RTD'!AM357="","",'M2 Electrolyte RTD'!AM357)</f>
        <v/>
      </c>
      <c r="H2770" s="50">
        <f>IF('M2 Electrolyte RTD'!N357="","",'M2 Electrolyte RTD'!N357)</f>
        <v/>
      </c>
      <c r="I2770" s="34">
        <f>IF('M2 Electrolyte RTD'!AJ357="","",'M2 Electrolyte RTD'!AJ357)</f>
        <v/>
      </c>
      <c r="J2770" s="34" t="inlineStr">
        <is>
          <t>Volume + everyday low price; modest S&amp;S.</t>
        </is>
      </c>
    </row>
    <row r="2771" ht="28" customHeight="1">
      <c r="A2771" s="34" t="inlineStr">
        <is>
          <t>Gatorade</t>
        </is>
      </c>
      <c r="B2771" s="34" t="inlineStr">
        <is>
          <t>Gatorade G2 Low Sugar | Glacier Freeze | 24 pack 591mL</t>
        </is>
      </c>
      <c r="C2771" s="34" t="inlineStr">
        <is>
          <t>2) Electrolyte beverage (RTD)</t>
        </is>
      </c>
      <c r="D2771" s="49">
        <f>IF('M2 Electrolyte RTD'!F358="","",'M2 Electrolyte RTD'!F358)</f>
        <v/>
      </c>
      <c r="E2771" s="52">
        <f>IF('M2 Electrolyte RTD'!J358="","",'M2 Electrolyte RTD'!J358)</f>
        <v/>
      </c>
      <c r="F2771" s="50">
        <f>IF('M2 Electrolyte RTD'!K358="","",'M2 Electrolyte RTD'!K358)</f>
        <v/>
      </c>
      <c r="G2771" s="49">
        <f>IF('M2 Electrolyte RTD'!AM358="","",'M2 Electrolyte RTD'!AM358)</f>
        <v/>
      </c>
      <c r="H2771" s="50">
        <f>IF('M2 Electrolyte RTD'!N358="","",'M2 Electrolyte RTD'!N358)</f>
        <v/>
      </c>
      <c r="I2771" s="34">
        <f>IF('M2 Electrolyte RTD'!AJ358="","",'M2 Electrolyte RTD'!AJ358)</f>
        <v/>
      </c>
      <c r="J2771" s="34" t="inlineStr">
        <is>
          <t>Volume + everyday low price; modest S&amp;S.</t>
        </is>
      </c>
    </row>
    <row r="2772" ht="28" customHeight="1">
      <c r="A2772" s="34" t="inlineStr">
        <is>
          <t>Gatorade</t>
        </is>
      </c>
      <c r="B2772" s="34" t="inlineStr">
        <is>
          <t>Gatorade G2 Low Sugar | Fruit Punch | single 591mL</t>
        </is>
      </c>
      <c r="C2772" s="34" t="inlineStr">
        <is>
          <t>2) Electrolyte beverage (RTD)</t>
        </is>
      </c>
      <c r="D2772" s="49">
        <f>IF('M2 Electrolyte RTD'!F359="","",'M2 Electrolyte RTD'!F359)</f>
        <v/>
      </c>
      <c r="E2772" s="52">
        <f>IF('M2 Electrolyte RTD'!J359="","",'M2 Electrolyte RTD'!J359)</f>
        <v/>
      </c>
      <c r="F2772" s="50">
        <f>IF('M2 Electrolyte RTD'!K359="","",'M2 Electrolyte RTD'!K359)</f>
        <v/>
      </c>
      <c r="G2772" s="49">
        <f>IF('M2 Electrolyte RTD'!AM359="","",'M2 Electrolyte RTD'!AM359)</f>
        <v/>
      </c>
      <c r="H2772" s="50">
        <f>IF('M2 Electrolyte RTD'!N359="","",'M2 Electrolyte RTD'!N359)</f>
        <v/>
      </c>
      <c r="I2772" s="34">
        <f>IF('M2 Electrolyte RTD'!AJ359="","",'M2 Electrolyte RTD'!AJ359)</f>
        <v/>
      </c>
      <c r="J2772" s="34" t="inlineStr">
        <is>
          <t>Volume + everyday low price; modest S&amp;S.</t>
        </is>
      </c>
    </row>
    <row r="2773" ht="28" customHeight="1">
      <c r="A2773" s="34" t="inlineStr">
        <is>
          <t>Gatorade</t>
        </is>
      </c>
      <c r="B2773" s="34" t="inlineStr">
        <is>
          <t>Gatorade G2 Low Sugar | Fruit Punch | 6 pack 591mL</t>
        </is>
      </c>
      <c r="C2773" s="34" t="inlineStr">
        <is>
          <t>2) Electrolyte beverage (RTD)</t>
        </is>
      </c>
      <c r="D2773" s="49">
        <f>IF('M2 Electrolyte RTD'!F360="","",'M2 Electrolyte RTD'!F360)</f>
        <v/>
      </c>
      <c r="E2773" s="52">
        <f>IF('M2 Electrolyte RTD'!J360="","",'M2 Electrolyte RTD'!J360)</f>
        <v/>
      </c>
      <c r="F2773" s="50">
        <f>IF('M2 Electrolyte RTD'!K360="","",'M2 Electrolyte RTD'!K360)</f>
        <v/>
      </c>
      <c r="G2773" s="49">
        <f>IF('M2 Electrolyte RTD'!AM360="","",'M2 Electrolyte RTD'!AM360)</f>
        <v/>
      </c>
      <c r="H2773" s="50">
        <f>IF('M2 Electrolyte RTD'!N360="","",'M2 Electrolyte RTD'!N360)</f>
        <v/>
      </c>
      <c r="I2773" s="34">
        <f>IF('M2 Electrolyte RTD'!AJ360="","",'M2 Electrolyte RTD'!AJ360)</f>
        <v/>
      </c>
      <c r="J2773" s="34" t="inlineStr">
        <is>
          <t>Volume + everyday low price; modest S&amp;S.</t>
        </is>
      </c>
    </row>
    <row r="2774" ht="28" customHeight="1">
      <c r="A2774" s="34" t="inlineStr">
        <is>
          <t>Gatorade</t>
        </is>
      </c>
      <c r="B2774" s="34" t="inlineStr">
        <is>
          <t>Gatorade G2 Low Sugar | Fruit Punch | 12 pack 591mL</t>
        </is>
      </c>
      <c r="C2774" s="34" t="inlineStr">
        <is>
          <t>2) Electrolyte beverage (RTD)</t>
        </is>
      </c>
      <c r="D2774" s="49">
        <f>IF('M2 Electrolyte RTD'!F361="","",'M2 Electrolyte RTD'!F361)</f>
        <v/>
      </c>
      <c r="E2774" s="52">
        <f>IF('M2 Electrolyte RTD'!J361="","",'M2 Electrolyte RTD'!J361)</f>
        <v/>
      </c>
      <c r="F2774" s="50">
        <f>IF('M2 Electrolyte RTD'!K361="","",'M2 Electrolyte RTD'!K361)</f>
        <v/>
      </c>
      <c r="G2774" s="49">
        <f>IF('M2 Electrolyte RTD'!AM361="","",'M2 Electrolyte RTD'!AM361)</f>
        <v/>
      </c>
      <c r="H2774" s="50">
        <f>IF('M2 Electrolyte RTD'!N361="","",'M2 Electrolyte RTD'!N361)</f>
        <v/>
      </c>
      <c r="I2774" s="34">
        <f>IF('M2 Electrolyte RTD'!AJ361="","",'M2 Electrolyte RTD'!AJ361)</f>
        <v/>
      </c>
      <c r="J2774" s="34" t="inlineStr">
        <is>
          <t>Volume + everyday low price; modest S&amp;S.</t>
        </is>
      </c>
    </row>
    <row r="2775" ht="28" customHeight="1">
      <c r="A2775" s="34" t="inlineStr">
        <is>
          <t>Gatorade</t>
        </is>
      </c>
      <c r="B2775" s="34" t="inlineStr">
        <is>
          <t>Gatorade G2 Low Sugar | Fruit Punch | 24 pack 591mL</t>
        </is>
      </c>
      <c r="C2775" s="34" t="inlineStr">
        <is>
          <t>2) Electrolyte beverage (RTD)</t>
        </is>
      </c>
      <c r="D2775" s="49">
        <f>IF('M2 Electrolyte RTD'!F362="","",'M2 Electrolyte RTD'!F362)</f>
        <v/>
      </c>
      <c r="E2775" s="52">
        <f>IF('M2 Electrolyte RTD'!J362="","",'M2 Electrolyte RTD'!J362)</f>
        <v/>
      </c>
      <c r="F2775" s="50">
        <f>IF('M2 Electrolyte RTD'!K362="","",'M2 Electrolyte RTD'!K362)</f>
        <v/>
      </c>
      <c r="G2775" s="49">
        <f>IF('M2 Electrolyte RTD'!AM362="","",'M2 Electrolyte RTD'!AM362)</f>
        <v/>
      </c>
      <c r="H2775" s="50">
        <f>IF('M2 Electrolyte RTD'!N362="","",'M2 Electrolyte RTD'!N362)</f>
        <v/>
      </c>
      <c r="I2775" s="34">
        <f>IF('M2 Electrolyte RTD'!AJ362="","",'M2 Electrolyte RTD'!AJ362)</f>
        <v/>
      </c>
      <c r="J2775" s="34" t="inlineStr">
        <is>
          <t>Volume + everyday low price; modest S&amp;S.</t>
        </is>
      </c>
    </row>
    <row r="2776" ht="28" customHeight="1">
      <c r="A2776" s="34" t="inlineStr">
        <is>
          <t>Gatorade</t>
        </is>
      </c>
      <c r="B2776" s="34" t="inlineStr">
        <is>
          <t>Gatorade G2 Low Sugar | Grape | single 591mL</t>
        </is>
      </c>
      <c r="C2776" s="34" t="inlineStr">
        <is>
          <t>2) Electrolyte beverage (RTD)</t>
        </is>
      </c>
      <c r="D2776" s="49">
        <f>IF('M2 Electrolyte RTD'!F363="","",'M2 Electrolyte RTD'!F363)</f>
        <v/>
      </c>
      <c r="E2776" s="52">
        <f>IF('M2 Electrolyte RTD'!J363="","",'M2 Electrolyte RTD'!J363)</f>
        <v/>
      </c>
      <c r="F2776" s="50">
        <f>IF('M2 Electrolyte RTD'!K363="","",'M2 Electrolyte RTD'!K363)</f>
        <v/>
      </c>
      <c r="G2776" s="49">
        <f>IF('M2 Electrolyte RTD'!AM363="","",'M2 Electrolyte RTD'!AM363)</f>
        <v/>
      </c>
      <c r="H2776" s="50">
        <f>IF('M2 Electrolyte RTD'!N363="","",'M2 Electrolyte RTD'!N363)</f>
        <v/>
      </c>
      <c r="I2776" s="34">
        <f>IF('M2 Electrolyte RTD'!AJ363="","",'M2 Electrolyte RTD'!AJ363)</f>
        <v/>
      </c>
      <c r="J2776" s="34" t="inlineStr">
        <is>
          <t>Volume + everyday low price; modest S&amp;S.</t>
        </is>
      </c>
    </row>
    <row r="2777" ht="28" customHeight="1">
      <c r="A2777" s="34" t="inlineStr">
        <is>
          <t>Gatorade</t>
        </is>
      </c>
      <c r="B2777" s="34" t="inlineStr">
        <is>
          <t>Gatorade G2 Low Sugar | Grape | 6 pack 591mL</t>
        </is>
      </c>
      <c r="C2777" s="34" t="inlineStr">
        <is>
          <t>2) Electrolyte beverage (RTD)</t>
        </is>
      </c>
      <c r="D2777" s="49">
        <f>IF('M2 Electrolyte RTD'!F364="","",'M2 Electrolyte RTD'!F364)</f>
        <v/>
      </c>
      <c r="E2777" s="52">
        <f>IF('M2 Electrolyte RTD'!J364="","",'M2 Electrolyte RTD'!J364)</f>
        <v/>
      </c>
      <c r="F2777" s="50">
        <f>IF('M2 Electrolyte RTD'!K364="","",'M2 Electrolyte RTD'!K364)</f>
        <v/>
      </c>
      <c r="G2777" s="49">
        <f>IF('M2 Electrolyte RTD'!AM364="","",'M2 Electrolyte RTD'!AM364)</f>
        <v/>
      </c>
      <c r="H2777" s="50">
        <f>IF('M2 Electrolyte RTD'!N364="","",'M2 Electrolyte RTD'!N364)</f>
        <v/>
      </c>
      <c r="I2777" s="34">
        <f>IF('M2 Electrolyte RTD'!AJ364="","",'M2 Electrolyte RTD'!AJ364)</f>
        <v/>
      </c>
      <c r="J2777" s="34" t="inlineStr">
        <is>
          <t>Volume + everyday low price; modest S&amp;S.</t>
        </is>
      </c>
    </row>
    <row r="2778" ht="28" customHeight="1">
      <c r="A2778" s="34" t="inlineStr">
        <is>
          <t>Gatorade</t>
        </is>
      </c>
      <c r="B2778" s="34" t="inlineStr">
        <is>
          <t>Gatorade G2 Low Sugar | Grape | 12 pack 591mL</t>
        </is>
      </c>
      <c r="C2778" s="34" t="inlineStr">
        <is>
          <t>2) Electrolyte beverage (RTD)</t>
        </is>
      </c>
      <c r="D2778" s="49">
        <f>IF('M2 Electrolyte RTD'!F365="","",'M2 Electrolyte RTD'!F365)</f>
        <v/>
      </c>
      <c r="E2778" s="52">
        <f>IF('M2 Electrolyte RTD'!J365="","",'M2 Electrolyte RTD'!J365)</f>
        <v/>
      </c>
      <c r="F2778" s="50">
        <f>IF('M2 Electrolyte RTD'!K365="","",'M2 Electrolyte RTD'!K365)</f>
        <v/>
      </c>
      <c r="G2778" s="49">
        <f>IF('M2 Electrolyte RTD'!AM365="","",'M2 Electrolyte RTD'!AM365)</f>
        <v/>
      </c>
      <c r="H2778" s="50">
        <f>IF('M2 Electrolyte RTD'!N365="","",'M2 Electrolyte RTD'!N365)</f>
        <v/>
      </c>
      <c r="I2778" s="34">
        <f>IF('M2 Electrolyte RTD'!AJ365="","",'M2 Electrolyte RTD'!AJ365)</f>
        <v/>
      </c>
      <c r="J2778" s="34" t="inlineStr">
        <is>
          <t>Volume + everyday low price; modest S&amp;S.</t>
        </is>
      </c>
    </row>
    <row r="2779" ht="28" customHeight="1">
      <c r="A2779" s="34" t="inlineStr">
        <is>
          <t>Gatorade</t>
        </is>
      </c>
      <c r="B2779" s="34" t="inlineStr">
        <is>
          <t>Gatorade G2 Low Sugar | Grape | 24 pack 591mL</t>
        </is>
      </c>
      <c r="C2779" s="34" t="inlineStr">
        <is>
          <t>2) Electrolyte beverage (RTD)</t>
        </is>
      </c>
      <c r="D2779" s="49">
        <f>IF('M2 Electrolyte RTD'!F366="","",'M2 Electrolyte RTD'!F366)</f>
        <v/>
      </c>
      <c r="E2779" s="52">
        <f>IF('M2 Electrolyte RTD'!J366="","",'M2 Electrolyte RTD'!J366)</f>
        <v/>
      </c>
      <c r="F2779" s="50">
        <f>IF('M2 Electrolyte RTD'!K366="","",'M2 Electrolyte RTD'!K366)</f>
        <v/>
      </c>
      <c r="G2779" s="49">
        <f>IF('M2 Electrolyte RTD'!AM366="","",'M2 Electrolyte RTD'!AM366)</f>
        <v/>
      </c>
      <c r="H2779" s="50">
        <f>IF('M2 Electrolyte RTD'!N366="","",'M2 Electrolyte RTD'!N366)</f>
        <v/>
      </c>
      <c r="I2779" s="34">
        <f>IF('M2 Electrolyte RTD'!AJ366="","",'M2 Electrolyte RTD'!AJ366)</f>
        <v/>
      </c>
      <c r="J2779" s="34" t="inlineStr">
        <is>
          <t>Volume + everyday low price; modest S&amp;S.</t>
        </is>
      </c>
    </row>
    <row r="2780" ht="28" customHeight="1">
      <c r="A2780" s="34" t="inlineStr">
        <is>
          <t>Gatorade</t>
        </is>
      </c>
      <c r="B2780" s="34" t="inlineStr">
        <is>
          <t>Gatorade G2 Low Sugar | Lemon-Lime | single 591mL</t>
        </is>
      </c>
      <c r="C2780" s="34" t="inlineStr">
        <is>
          <t>2) Electrolyte beverage (RTD)</t>
        </is>
      </c>
      <c r="D2780" s="49">
        <f>IF('M2 Electrolyte RTD'!F367="","",'M2 Electrolyte RTD'!F367)</f>
        <v/>
      </c>
      <c r="E2780" s="52">
        <f>IF('M2 Electrolyte RTD'!J367="","",'M2 Electrolyte RTD'!J367)</f>
        <v/>
      </c>
      <c r="F2780" s="50">
        <f>IF('M2 Electrolyte RTD'!K367="","",'M2 Electrolyte RTD'!K367)</f>
        <v/>
      </c>
      <c r="G2780" s="49">
        <f>IF('M2 Electrolyte RTD'!AM367="","",'M2 Electrolyte RTD'!AM367)</f>
        <v/>
      </c>
      <c r="H2780" s="50">
        <f>IF('M2 Electrolyte RTD'!N367="","",'M2 Electrolyte RTD'!N367)</f>
        <v/>
      </c>
      <c r="I2780" s="34">
        <f>IF('M2 Electrolyte RTD'!AJ367="","",'M2 Electrolyte RTD'!AJ367)</f>
        <v/>
      </c>
      <c r="J2780" s="34" t="inlineStr">
        <is>
          <t>Volume + everyday low price; modest S&amp;S.</t>
        </is>
      </c>
    </row>
    <row r="2781" ht="28" customHeight="1">
      <c r="A2781" s="34" t="inlineStr">
        <is>
          <t>Gatorade</t>
        </is>
      </c>
      <c r="B2781" s="34" t="inlineStr">
        <is>
          <t>Gatorade G2 Low Sugar | Lemon-Lime | 6 pack 591mL</t>
        </is>
      </c>
      <c r="C2781" s="34" t="inlineStr">
        <is>
          <t>2) Electrolyte beverage (RTD)</t>
        </is>
      </c>
      <c r="D2781" s="49">
        <f>IF('M2 Electrolyte RTD'!F368="","",'M2 Electrolyte RTD'!F368)</f>
        <v/>
      </c>
      <c r="E2781" s="52">
        <f>IF('M2 Electrolyte RTD'!J368="","",'M2 Electrolyte RTD'!J368)</f>
        <v/>
      </c>
      <c r="F2781" s="50">
        <f>IF('M2 Electrolyte RTD'!K368="","",'M2 Electrolyte RTD'!K368)</f>
        <v/>
      </c>
      <c r="G2781" s="49">
        <f>IF('M2 Electrolyte RTD'!AM368="","",'M2 Electrolyte RTD'!AM368)</f>
        <v/>
      </c>
      <c r="H2781" s="50">
        <f>IF('M2 Electrolyte RTD'!N368="","",'M2 Electrolyte RTD'!N368)</f>
        <v/>
      </c>
      <c r="I2781" s="34">
        <f>IF('M2 Electrolyte RTD'!AJ368="","",'M2 Electrolyte RTD'!AJ368)</f>
        <v/>
      </c>
      <c r="J2781" s="34" t="inlineStr">
        <is>
          <t>Volume + everyday low price; modest S&amp;S.</t>
        </is>
      </c>
    </row>
    <row r="2782" ht="28" customHeight="1">
      <c r="A2782" s="34" t="inlineStr">
        <is>
          <t>Gatorade</t>
        </is>
      </c>
      <c r="B2782" s="34" t="inlineStr">
        <is>
          <t>Gatorade G2 Low Sugar | Lemon-Lime | 12 pack 591mL</t>
        </is>
      </c>
      <c r="C2782" s="34" t="inlineStr">
        <is>
          <t>2) Electrolyte beverage (RTD)</t>
        </is>
      </c>
      <c r="D2782" s="49">
        <f>IF('M2 Electrolyte RTD'!F369="","",'M2 Electrolyte RTD'!F369)</f>
        <v/>
      </c>
      <c r="E2782" s="52">
        <f>IF('M2 Electrolyte RTD'!J369="","",'M2 Electrolyte RTD'!J369)</f>
        <v/>
      </c>
      <c r="F2782" s="50">
        <f>IF('M2 Electrolyte RTD'!K369="","",'M2 Electrolyte RTD'!K369)</f>
        <v/>
      </c>
      <c r="G2782" s="49">
        <f>IF('M2 Electrolyte RTD'!AM369="","",'M2 Electrolyte RTD'!AM369)</f>
        <v/>
      </c>
      <c r="H2782" s="50">
        <f>IF('M2 Electrolyte RTD'!N369="","",'M2 Electrolyte RTD'!N369)</f>
        <v/>
      </c>
      <c r="I2782" s="34">
        <f>IF('M2 Electrolyte RTD'!AJ369="","",'M2 Electrolyte RTD'!AJ369)</f>
        <v/>
      </c>
      <c r="J2782" s="34" t="inlineStr">
        <is>
          <t>Volume + everyday low price; modest S&amp;S.</t>
        </is>
      </c>
    </row>
    <row r="2783" ht="28" customHeight="1">
      <c r="A2783" s="34" t="inlineStr">
        <is>
          <t>Gatorade</t>
        </is>
      </c>
      <c r="B2783" s="34" t="inlineStr">
        <is>
          <t>Gatorade G2 Low Sugar | Lemon-Lime | 24 pack 591mL</t>
        </is>
      </c>
      <c r="C2783" s="34" t="inlineStr">
        <is>
          <t>2) Electrolyte beverage (RTD)</t>
        </is>
      </c>
      <c r="D2783" s="49">
        <f>IF('M2 Electrolyte RTD'!F370="","",'M2 Electrolyte RTD'!F370)</f>
        <v/>
      </c>
      <c r="E2783" s="52">
        <f>IF('M2 Electrolyte RTD'!J370="","",'M2 Electrolyte RTD'!J370)</f>
        <v/>
      </c>
      <c r="F2783" s="50">
        <f>IF('M2 Electrolyte RTD'!K370="","",'M2 Electrolyte RTD'!K370)</f>
        <v/>
      </c>
      <c r="G2783" s="49">
        <f>IF('M2 Electrolyte RTD'!AM370="","",'M2 Electrolyte RTD'!AM370)</f>
        <v/>
      </c>
      <c r="H2783" s="50">
        <f>IF('M2 Electrolyte RTD'!N370="","",'M2 Electrolyte RTD'!N370)</f>
        <v/>
      </c>
      <c r="I2783" s="34">
        <f>IF('M2 Electrolyte RTD'!AJ370="","",'M2 Electrolyte RTD'!AJ370)</f>
        <v/>
      </c>
      <c r="J2783" s="34" t="inlineStr">
        <is>
          <t>Volume + everyday low price; modest S&amp;S.</t>
        </is>
      </c>
    </row>
    <row r="2784" ht="28" customHeight="1">
      <c r="A2784" s="34" t="inlineStr">
        <is>
          <t>Mas+</t>
        </is>
      </c>
      <c r="B2784" s="34" t="inlineStr">
        <is>
          <t>Mas+ by Messi Hydration | Limon | single 473mL</t>
        </is>
      </c>
      <c r="C2784" s="34" t="inlineStr">
        <is>
          <t>2) Electrolyte beverage (RTD)</t>
        </is>
      </c>
      <c r="D2784" s="49">
        <f>IF('M2 Electrolyte RTD'!F371="","",'M2 Electrolyte RTD'!F371)</f>
        <v/>
      </c>
      <c r="E2784" s="52">
        <f>IF('M2 Electrolyte RTD'!J371="","",'M2 Electrolyte RTD'!J371)</f>
        <v/>
      </c>
      <c r="F2784" s="50">
        <f>IF('M2 Electrolyte RTD'!K371="","",'M2 Electrolyte RTD'!K371)</f>
        <v/>
      </c>
      <c r="G2784" s="49">
        <f>IF('M2 Electrolyte RTD'!AM371="","",'M2 Electrolyte RTD'!AM371)</f>
        <v/>
      </c>
      <c r="H2784" s="50">
        <f>IF('M2 Electrolyte RTD'!N371="","",'M2 Electrolyte RTD'!N371)</f>
        <v/>
      </c>
      <c r="I2784" s="34">
        <f>IF('M2 Electrolyte RTD'!AJ371="","",'M2 Electrolyte RTD'!AJ371)</f>
        <v/>
      </c>
      <c r="J2784" s="34" t="inlineStr">
        <is>
          <t>Capture live promo to assess.</t>
        </is>
      </c>
    </row>
    <row r="2785" ht="28" customHeight="1">
      <c r="A2785" s="34" t="inlineStr">
        <is>
          <t>Mas+</t>
        </is>
      </c>
      <c r="B2785" s="34" t="inlineStr">
        <is>
          <t>Mas+ by Messi Hydration | Limon | 8 pack 473mL</t>
        </is>
      </c>
      <c r="C2785" s="34" t="inlineStr">
        <is>
          <t>2) Electrolyte beverage (RTD)</t>
        </is>
      </c>
      <c r="D2785" s="49">
        <f>IF('M2 Electrolyte RTD'!F372="","",'M2 Electrolyte RTD'!F372)</f>
        <v/>
      </c>
      <c r="E2785" s="52">
        <f>IF('M2 Electrolyte RTD'!J372="","",'M2 Electrolyte RTD'!J372)</f>
        <v/>
      </c>
      <c r="F2785" s="50">
        <f>IF('M2 Electrolyte RTD'!K372="","",'M2 Electrolyte RTD'!K372)</f>
        <v/>
      </c>
      <c r="G2785" s="49">
        <f>IF('M2 Electrolyte RTD'!AM372="","",'M2 Electrolyte RTD'!AM372)</f>
        <v/>
      </c>
      <c r="H2785" s="50">
        <f>IF('M2 Electrolyte RTD'!N372="","",'M2 Electrolyte RTD'!N372)</f>
        <v/>
      </c>
      <c r="I2785" s="34">
        <f>IF('M2 Electrolyte RTD'!AJ372="","",'M2 Electrolyte RTD'!AJ372)</f>
        <v/>
      </c>
      <c r="J2785" s="34" t="inlineStr">
        <is>
          <t>Capture live promo to assess.</t>
        </is>
      </c>
    </row>
    <row r="2786" ht="28" customHeight="1">
      <c r="A2786" s="34" t="inlineStr">
        <is>
          <t>Mas+</t>
        </is>
      </c>
      <c r="B2786" s="34" t="inlineStr">
        <is>
          <t>Mas+ by Messi Hydration | Limon | 12 pack 473mL</t>
        </is>
      </c>
      <c r="C2786" s="34" t="inlineStr">
        <is>
          <t>2) Electrolyte beverage (RTD)</t>
        </is>
      </c>
      <c r="D2786" s="49">
        <f>IF('M2 Electrolyte RTD'!F373="","",'M2 Electrolyte RTD'!F373)</f>
        <v/>
      </c>
      <c r="E2786" s="52">
        <f>IF('M2 Electrolyte RTD'!J373="","",'M2 Electrolyte RTD'!J373)</f>
        <v/>
      </c>
      <c r="F2786" s="50">
        <f>IF('M2 Electrolyte RTD'!K373="","",'M2 Electrolyte RTD'!K373)</f>
        <v/>
      </c>
      <c r="G2786" s="49">
        <f>IF('M2 Electrolyte RTD'!AM373="","",'M2 Electrolyte RTD'!AM373)</f>
        <v/>
      </c>
      <c r="H2786" s="50">
        <f>IF('M2 Electrolyte RTD'!N373="","",'M2 Electrolyte RTD'!N373)</f>
        <v/>
      </c>
      <c r="I2786" s="34">
        <f>IF('M2 Electrolyte RTD'!AJ373="","",'M2 Electrolyte RTD'!AJ373)</f>
        <v/>
      </c>
      <c r="J2786" s="34" t="inlineStr">
        <is>
          <t>Capture live promo to assess.</t>
        </is>
      </c>
    </row>
    <row r="2787" ht="28" customHeight="1">
      <c r="A2787" s="34" t="inlineStr">
        <is>
          <t>Mas+</t>
        </is>
      </c>
      <c r="B2787" s="34" t="inlineStr">
        <is>
          <t>Mas+ by Messi Hydration | Limon | 18 pack 473mL</t>
        </is>
      </c>
      <c r="C2787" s="34" t="inlineStr">
        <is>
          <t>2) Electrolyte beverage (RTD)</t>
        </is>
      </c>
      <c r="D2787" s="49">
        <f>IF('M2 Electrolyte RTD'!F374="","",'M2 Electrolyte RTD'!F374)</f>
        <v/>
      </c>
      <c r="E2787" s="52">
        <f>IF('M2 Electrolyte RTD'!J374="","",'M2 Electrolyte RTD'!J374)</f>
        <v/>
      </c>
      <c r="F2787" s="50">
        <f>IF('M2 Electrolyte RTD'!K374="","",'M2 Electrolyte RTD'!K374)</f>
        <v/>
      </c>
      <c r="G2787" s="49">
        <f>IF('M2 Electrolyte RTD'!AM374="","",'M2 Electrolyte RTD'!AM374)</f>
        <v/>
      </c>
      <c r="H2787" s="50">
        <f>IF('M2 Electrolyte RTD'!N374="","",'M2 Electrolyte RTD'!N374)</f>
        <v/>
      </c>
      <c r="I2787" s="34">
        <f>IF('M2 Electrolyte RTD'!AJ374="","",'M2 Electrolyte RTD'!AJ374)</f>
        <v/>
      </c>
      <c r="J2787" s="34" t="inlineStr">
        <is>
          <t>Capture live promo to assess.</t>
        </is>
      </c>
    </row>
    <row r="2788" ht="28" customHeight="1">
      <c r="A2788" s="34" t="inlineStr">
        <is>
          <t>Mas+</t>
        </is>
      </c>
      <c r="B2788" s="34" t="inlineStr">
        <is>
          <t>Mas+ by Messi Hydration | Limon | 24 pack 473mL</t>
        </is>
      </c>
      <c r="C2788" s="34" t="inlineStr">
        <is>
          <t>2) Electrolyte beverage (RTD)</t>
        </is>
      </c>
      <c r="D2788" s="49">
        <f>IF('M2 Electrolyte RTD'!F375="","",'M2 Electrolyte RTD'!F375)</f>
        <v/>
      </c>
      <c r="E2788" s="52">
        <f>IF('M2 Electrolyte RTD'!J375="","",'M2 Electrolyte RTD'!J375)</f>
        <v/>
      </c>
      <c r="F2788" s="50">
        <f>IF('M2 Electrolyte RTD'!K375="","",'M2 Electrolyte RTD'!K375)</f>
        <v/>
      </c>
      <c r="G2788" s="49">
        <f>IF('M2 Electrolyte RTD'!AM375="","",'M2 Electrolyte RTD'!AM375)</f>
        <v/>
      </c>
      <c r="H2788" s="50">
        <f>IF('M2 Electrolyte RTD'!N375="","",'M2 Electrolyte RTD'!N375)</f>
        <v/>
      </c>
      <c r="I2788" s="34">
        <f>IF('M2 Electrolyte RTD'!AJ375="","",'M2 Electrolyte RTD'!AJ375)</f>
        <v/>
      </c>
      <c r="J2788" s="34" t="inlineStr">
        <is>
          <t>Capture live promo to assess.</t>
        </is>
      </c>
    </row>
    <row r="2789" ht="28" customHeight="1">
      <c r="A2789" s="34" t="inlineStr">
        <is>
          <t>Mas+</t>
        </is>
      </c>
      <c r="B2789" s="34" t="inlineStr">
        <is>
          <t>Mas+ by Messi Hydration | Berry | single 473mL</t>
        </is>
      </c>
      <c r="C2789" s="34" t="inlineStr">
        <is>
          <t>2) Electrolyte beverage (RTD)</t>
        </is>
      </c>
      <c r="D2789" s="49">
        <f>IF('M2 Electrolyte RTD'!F376="","",'M2 Electrolyte RTD'!F376)</f>
        <v/>
      </c>
      <c r="E2789" s="52">
        <f>IF('M2 Electrolyte RTD'!J376="","",'M2 Electrolyte RTD'!J376)</f>
        <v/>
      </c>
      <c r="F2789" s="50">
        <f>IF('M2 Electrolyte RTD'!K376="","",'M2 Electrolyte RTD'!K376)</f>
        <v/>
      </c>
      <c r="G2789" s="49">
        <f>IF('M2 Electrolyte RTD'!AM376="","",'M2 Electrolyte RTD'!AM376)</f>
        <v/>
      </c>
      <c r="H2789" s="50">
        <f>IF('M2 Electrolyte RTD'!N376="","",'M2 Electrolyte RTD'!N376)</f>
        <v/>
      </c>
      <c r="I2789" s="34">
        <f>IF('M2 Electrolyte RTD'!AJ376="","",'M2 Electrolyte RTD'!AJ376)</f>
        <v/>
      </c>
      <c r="J2789" s="34" t="inlineStr">
        <is>
          <t>Capture live promo to assess.</t>
        </is>
      </c>
    </row>
    <row r="2790" ht="28" customHeight="1">
      <c r="A2790" s="34" t="inlineStr">
        <is>
          <t>Mas+</t>
        </is>
      </c>
      <c r="B2790" s="34" t="inlineStr">
        <is>
          <t>Mas+ by Messi Hydration | Berry | 8 pack 473mL</t>
        </is>
      </c>
      <c r="C2790" s="34" t="inlineStr">
        <is>
          <t>2) Electrolyte beverage (RTD)</t>
        </is>
      </c>
      <c r="D2790" s="49">
        <f>IF('M2 Electrolyte RTD'!F377="","",'M2 Electrolyte RTD'!F377)</f>
        <v/>
      </c>
      <c r="E2790" s="52">
        <f>IF('M2 Electrolyte RTD'!J377="","",'M2 Electrolyte RTD'!J377)</f>
        <v/>
      </c>
      <c r="F2790" s="50">
        <f>IF('M2 Electrolyte RTD'!K377="","",'M2 Electrolyte RTD'!K377)</f>
        <v/>
      </c>
      <c r="G2790" s="49">
        <f>IF('M2 Electrolyte RTD'!AM377="","",'M2 Electrolyte RTD'!AM377)</f>
        <v/>
      </c>
      <c r="H2790" s="50">
        <f>IF('M2 Electrolyte RTD'!N377="","",'M2 Electrolyte RTD'!N377)</f>
        <v/>
      </c>
      <c r="I2790" s="34">
        <f>IF('M2 Electrolyte RTD'!AJ377="","",'M2 Electrolyte RTD'!AJ377)</f>
        <v/>
      </c>
      <c r="J2790" s="34" t="inlineStr">
        <is>
          <t>Capture live promo to assess.</t>
        </is>
      </c>
    </row>
    <row r="2791" ht="28" customHeight="1">
      <c r="A2791" s="34" t="inlineStr">
        <is>
          <t>Mas+</t>
        </is>
      </c>
      <c r="B2791" s="34" t="inlineStr">
        <is>
          <t>Mas+ by Messi Hydration | Berry | 12 pack 473mL</t>
        </is>
      </c>
      <c r="C2791" s="34" t="inlineStr">
        <is>
          <t>2) Electrolyte beverage (RTD)</t>
        </is>
      </c>
      <c r="D2791" s="49">
        <f>IF('M2 Electrolyte RTD'!F378="","",'M2 Electrolyte RTD'!F378)</f>
        <v/>
      </c>
      <c r="E2791" s="52">
        <f>IF('M2 Electrolyte RTD'!J378="","",'M2 Electrolyte RTD'!J378)</f>
        <v/>
      </c>
      <c r="F2791" s="50">
        <f>IF('M2 Electrolyte RTD'!K378="","",'M2 Electrolyte RTD'!K378)</f>
        <v/>
      </c>
      <c r="G2791" s="49">
        <f>IF('M2 Electrolyte RTD'!AM378="","",'M2 Electrolyte RTD'!AM378)</f>
        <v/>
      </c>
      <c r="H2791" s="50">
        <f>IF('M2 Electrolyte RTD'!N378="","",'M2 Electrolyte RTD'!N378)</f>
        <v/>
      </c>
      <c r="I2791" s="34">
        <f>IF('M2 Electrolyte RTD'!AJ378="","",'M2 Electrolyte RTD'!AJ378)</f>
        <v/>
      </c>
      <c r="J2791" s="34" t="inlineStr">
        <is>
          <t>Capture live promo to assess.</t>
        </is>
      </c>
    </row>
    <row r="2792" ht="28" customHeight="1">
      <c r="A2792" s="34" t="inlineStr">
        <is>
          <t>Mas+</t>
        </is>
      </c>
      <c r="B2792" s="34" t="inlineStr">
        <is>
          <t>Mas+ by Messi Hydration | Berry | 18 pack 473mL</t>
        </is>
      </c>
      <c r="C2792" s="34" t="inlineStr">
        <is>
          <t>2) Electrolyte beverage (RTD)</t>
        </is>
      </c>
      <c r="D2792" s="49">
        <f>IF('M2 Electrolyte RTD'!F379="","",'M2 Electrolyte RTD'!F379)</f>
        <v/>
      </c>
      <c r="E2792" s="52">
        <f>IF('M2 Electrolyte RTD'!J379="","",'M2 Electrolyte RTD'!J379)</f>
        <v/>
      </c>
      <c r="F2792" s="50">
        <f>IF('M2 Electrolyte RTD'!K379="","",'M2 Electrolyte RTD'!K379)</f>
        <v/>
      </c>
      <c r="G2792" s="49">
        <f>IF('M2 Electrolyte RTD'!AM379="","",'M2 Electrolyte RTD'!AM379)</f>
        <v/>
      </c>
      <c r="H2792" s="50">
        <f>IF('M2 Electrolyte RTD'!N379="","",'M2 Electrolyte RTD'!N379)</f>
        <v/>
      </c>
      <c r="I2792" s="34">
        <f>IF('M2 Electrolyte RTD'!AJ379="","",'M2 Electrolyte RTD'!AJ379)</f>
        <v/>
      </c>
      <c r="J2792" s="34" t="inlineStr">
        <is>
          <t>Capture live promo to assess.</t>
        </is>
      </c>
    </row>
    <row r="2793" ht="28" customHeight="1">
      <c r="A2793" s="34" t="inlineStr">
        <is>
          <t>Mas+</t>
        </is>
      </c>
      <c r="B2793" s="34" t="inlineStr">
        <is>
          <t>Mas+ by Messi Hydration | Berry | 24 pack 473mL</t>
        </is>
      </c>
      <c r="C2793" s="34" t="inlineStr">
        <is>
          <t>2) Electrolyte beverage (RTD)</t>
        </is>
      </c>
      <c r="D2793" s="49">
        <f>IF('M2 Electrolyte RTD'!F380="","",'M2 Electrolyte RTD'!F380)</f>
        <v/>
      </c>
      <c r="E2793" s="52">
        <f>IF('M2 Electrolyte RTD'!J380="","",'M2 Electrolyte RTD'!J380)</f>
        <v/>
      </c>
      <c r="F2793" s="50">
        <f>IF('M2 Electrolyte RTD'!K380="","",'M2 Electrolyte RTD'!K380)</f>
        <v/>
      </c>
      <c r="G2793" s="49">
        <f>IF('M2 Electrolyte RTD'!AM380="","",'M2 Electrolyte RTD'!AM380)</f>
        <v/>
      </c>
      <c r="H2793" s="50">
        <f>IF('M2 Electrolyte RTD'!N380="","",'M2 Electrolyte RTD'!N380)</f>
        <v/>
      </c>
      <c r="I2793" s="34">
        <f>IF('M2 Electrolyte RTD'!AJ380="","",'M2 Electrolyte RTD'!AJ380)</f>
        <v/>
      </c>
      <c r="J2793" s="34" t="inlineStr">
        <is>
          <t>Capture live promo to assess.</t>
        </is>
      </c>
    </row>
    <row r="2794" ht="28" customHeight="1">
      <c r="A2794" s="34" t="inlineStr">
        <is>
          <t>Mas+</t>
        </is>
      </c>
      <c r="B2794" s="34" t="inlineStr">
        <is>
          <t>Mas+ by Messi Hydration | Orange | single 473mL</t>
        </is>
      </c>
      <c r="C2794" s="34" t="inlineStr">
        <is>
          <t>2) Electrolyte beverage (RTD)</t>
        </is>
      </c>
      <c r="D2794" s="49">
        <f>IF('M2 Electrolyte RTD'!F381="","",'M2 Electrolyte RTD'!F381)</f>
        <v/>
      </c>
      <c r="E2794" s="52">
        <f>IF('M2 Electrolyte RTD'!J381="","",'M2 Electrolyte RTD'!J381)</f>
        <v/>
      </c>
      <c r="F2794" s="50">
        <f>IF('M2 Electrolyte RTD'!K381="","",'M2 Electrolyte RTD'!K381)</f>
        <v/>
      </c>
      <c r="G2794" s="49">
        <f>IF('M2 Electrolyte RTD'!AM381="","",'M2 Electrolyte RTD'!AM381)</f>
        <v/>
      </c>
      <c r="H2794" s="50">
        <f>IF('M2 Electrolyte RTD'!N381="","",'M2 Electrolyte RTD'!N381)</f>
        <v/>
      </c>
      <c r="I2794" s="34">
        <f>IF('M2 Electrolyte RTD'!AJ381="","",'M2 Electrolyte RTD'!AJ381)</f>
        <v/>
      </c>
      <c r="J2794" s="34" t="inlineStr">
        <is>
          <t>Capture live promo to assess.</t>
        </is>
      </c>
    </row>
    <row r="2795" ht="28" customHeight="1">
      <c r="A2795" s="34" t="inlineStr">
        <is>
          <t>Mas+</t>
        </is>
      </c>
      <c r="B2795" s="34" t="inlineStr">
        <is>
          <t>Mas+ by Messi Hydration | Orange | 8 pack 473mL</t>
        </is>
      </c>
      <c r="C2795" s="34" t="inlineStr">
        <is>
          <t>2) Electrolyte beverage (RTD)</t>
        </is>
      </c>
      <c r="D2795" s="49">
        <f>IF('M2 Electrolyte RTD'!F382="","",'M2 Electrolyte RTD'!F382)</f>
        <v/>
      </c>
      <c r="E2795" s="52">
        <f>IF('M2 Electrolyte RTD'!J382="","",'M2 Electrolyte RTD'!J382)</f>
        <v/>
      </c>
      <c r="F2795" s="50">
        <f>IF('M2 Electrolyte RTD'!K382="","",'M2 Electrolyte RTD'!K382)</f>
        <v/>
      </c>
      <c r="G2795" s="49">
        <f>IF('M2 Electrolyte RTD'!AM382="","",'M2 Electrolyte RTD'!AM382)</f>
        <v/>
      </c>
      <c r="H2795" s="50">
        <f>IF('M2 Electrolyte RTD'!N382="","",'M2 Electrolyte RTD'!N382)</f>
        <v/>
      </c>
      <c r="I2795" s="34">
        <f>IF('M2 Electrolyte RTD'!AJ382="","",'M2 Electrolyte RTD'!AJ382)</f>
        <v/>
      </c>
      <c r="J2795" s="34" t="inlineStr">
        <is>
          <t>Capture live promo to assess.</t>
        </is>
      </c>
    </row>
    <row r="2796" ht="28" customHeight="1">
      <c r="A2796" s="34" t="inlineStr">
        <is>
          <t>Mas+</t>
        </is>
      </c>
      <c r="B2796" s="34" t="inlineStr">
        <is>
          <t>Mas+ by Messi Hydration | Orange | 12 pack 473mL</t>
        </is>
      </c>
      <c r="C2796" s="34" t="inlineStr">
        <is>
          <t>2) Electrolyte beverage (RTD)</t>
        </is>
      </c>
      <c r="D2796" s="49">
        <f>IF('M2 Electrolyte RTD'!F383="","",'M2 Electrolyte RTD'!F383)</f>
        <v/>
      </c>
      <c r="E2796" s="52">
        <f>IF('M2 Electrolyte RTD'!J383="","",'M2 Electrolyte RTD'!J383)</f>
        <v/>
      </c>
      <c r="F2796" s="50">
        <f>IF('M2 Electrolyte RTD'!K383="","",'M2 Electrolyte RTD'!K383)</f>
        <v/>
      </c>
      <c r="G2796" s="49">
        <f>IF('M2 Electrolyte RTD'!AM383="","",'M2 Electrolyte RTD'!AM383)</f>
        <v/>
      </c>
      <c r="H2796" s="50">
        <f>IF('M2 Electrolyte RTD'!N383="","",'M2 Electrolyte RTD'!N383)</f>
        <v/>
      </c>
      <c r="I2796" s="34">
        <f>IF('M2 Electrolyte RTD'!AJ383="","",'M2 Electrolyte RTD'!AJ383)</f>
        <v/>
      </c>
      <c r="J2796" s="34" t="inlineStr">
        <is>
          <t>Capture live promo to assess.</t>
        </is>
      </c>
    </row>
    <row r="2797" ht="28" customHeight="1">
      <c r="A2797" s="34" t="inlineStr">
        <is>
          <t>Mas+</t>
        </is>
      </c>
      <c r="B2797" s="34" t="inlineStr">
        <is>
          <t>Mas+ by Messi Hydration | Orange | 18 pack 473mL</t>
        </is>
      </c>
      <c r="C2797" s="34" t="inlineStr">
        <is>
          <t>2) Electrolyte beverage (RTD)</t>
        </is>
      </c>
      <c r="D2797" s="49">
        <f>IF('M2 Electrolyte RTD'!F384="","",'M2 Electrolyte RTD'!F384)</f>
        <v/>
      </c>
      <c r="E2797" s="52">
        <f>IF('M2 Electrolyte RTD'!J384="","",'M2 Electrolyte RTD'!J384)</f>
        <v/>
      </c>
      <c r="F2797" s="50">
        <f>IF('M2 Electrolyte RTD'!K384="","",'M2 Electrolyte RTD'!K384)</f>
        <v/>
      </c>
      <c r="G2797" s="49">
        <f>IF('M2 Electrolyte RTD'!AM384="","",'M2 Electrolyte RTD'!AM384)</f>
        <v/>
      </c>
      <c r="H2797" s="50">
        <f>IF('M2 Electrolyte RTD'!N384="","",'M2 Electrolyte RTD'!N384)</f>
        <v/>
      </c>
      <c r="I2797" s="34">
        <f>IF('M2 Electrolyte RTD'!AJ384="","",'M2 Electrolyte RTD'!AJ384)</f>
        <v/>
      </c>
      <c r="J2797" s="34" t="inlineStr">
        <is>
          <t>Capture live promo to assess.</t>
        </is>
      </c>
    </row>
    <row r="2798" ht="28" customHeight="1">
      <c r="A2798" s="34" t="inlineStr">
        <is>
          <t>Mas+</t>
        </is>
      </c>
      <c r="B2798" s="34" t="inlineStr">
        <is>
          <t>Mas+ by Messi Hydration | Orange | 24 pack 473mL</t>
        </is>
      </c>
      <c r="C2798" s="34" t="inlineStr">
        <is>
          <t>2) Electrolyte beverage (RTD)</t>
        </is>
      </c>
      <c r="D2798" s="49">
        <f>IF('M2 Electrolyte RTD'!F385="","",'M2 Electrolyte RTD'!F385)</f>
        <v/>
      </c>
      <c r="E2798" s="52">
        <f>IF('M2 Electrolyte RTD'!J385="","",'M2 Electrolyte RTD'!J385)</f>
        <v/>
      </c>
      <c r="F2798" s="50">
        <f>IF('M2 Electrolyte RTD'!K385="","",'M2 Electrolyte RTD'!K385)</f>
        <v/>
      </c>
      <c r="G2798" s="49">
        <f>IF('M2 Electrolyte RTD'!AM385="","",'M2 Electrolyte RTD'!AM385)</f>
        <v/>
      </c>
      <c r="H2798" s="50">
        <f>IF('M2 Electrolyte RTD'!N385="","",'M2 Electrolyte RTD'!N385)</f>
        <v/>
      </c>
      <c r="I2798" s="34">
        <f>IF('M2 Electrolyte RTD'!AJ385="","",'M2 Electrolyte RTD'!AJ385)</f>
        <v/>
      </c>
      <c r="J2798" s="34" t="inlineStr">
        <is>
          <t>Capture live promo to assess.</t>
        </is>
      </c>
    </row>
    <row r="2799" ht="28" customHeight="1">
      <c r="A2799" s="34" t="inlineStr">
        <is>
          <t>Mas+</t>
        </is>
      </c>
      <c r="B2799" s="34" t="inlineStr">
        <is>
          <t>Mas+ by Messi Hydration | Tropical | single 473mL</t>
        </is>
      </c>
      <c r="C2799" s="34" t="inlineStr">
        <is>
          <t>2) Electrolyte beverage (RTD)</t>
        </is>
      </c>
      <c r="D2799" s="49">
        <f>IF('M2 Electrolyte RTD'!F386="","",'M2 Electrolyte RTD'!F386)</f>
        <v/>
      </c>
      <c r="E2799" s="52">
        <f>IF('M2 Electrolyte RTD'!J386="","",'M2 Electrolyte RTD'!J386)</f>
        <v/>
      </c>
      <c r="F2799" s="50">
        <f>IF('M2 Electrolyte RTD'!K386="","",'M2 Electrolyte RTD'!K386)</f>
        <v/>
      </c>
      <c r="G2799" s="49">
        <f>IF('M2 Electrolyte RTD'!AM386="","",'M2 Electrolyte RTD'!AM386)</f>
        <v/>
      </c>
      <c r="H2799" s="50">
        <f>IF('M2 Electrolyte RTD'!N386="","",'M2 Electrolyte RTD'!N386)</f>
        <v/>
      </c>
      <c r="I2799" s="34">
        <f>IF('M2 Electrolyte RTD'!AJ386="","",'M2 Electrolyte RTD'!AJ386)</f>
        <v/>
      </c>
      <c r="J2799" s="34" t="inlineStr">
        <is>
          <t>Capture live promo to assess.</t>
        </is>
      </c>
    </row>
    <row r="2800" ht="28" customHeight="1">
      <c r="A2800" s="34" t="inlineStr">
        <is>
          <t>Mas+</t>
        </is>
      </c>
      <c r="B2800" s="34" t="inlineStr">
        <is>
          <t>Mas+ by Messi Hydration | Tropical | 8 pack 473mL</t>
        </is>
      </c>
      <c r="C2800" s="34" t="inlineStr">
        <is>
          <t>2) Electrolyte beverage (RTD)</t>
        </is>
      </c>
      <c r="D2800" s="49">
        <f>IF('M2 Electrolyte RTD'!F387="","",'M2 Electrolyte RTD'!F387)</f>
        <v/>
      </c>
      <c r="E2800" s="52">
        <f>IF('M2 Electrolyte RTD'!J387="","",'M2 Electrolyte RTD'!J387)</f>
        <v/>
      </c>
      <c r="F2800" s="50">
        <f>IF('M2 Electrolyte RTD'!K387="","",'M2 Electrolyte RTD'!K387)</f>
        <v/>
      </c>
      <c r="G2800" s="49">
        <f>IF('M2 Electrolyte RTD'!AM387="","",'M2 Electrolyte RTD'!AM387)</f>
        <v/>
      </c>
      <c r="H2800" s="50">
        <f>IF('M2 Electrolyte RTD'!N387="","",'M2 Electrolyte RTD'!N387)</f>
        <v/>
      </c>
      <c r="I2800" s="34">
        <f>IF('M2 Electrolyte RTD'!AJ387="","",'M2 Electrolyte RTD'!AJ387)</f>
        <v/>
      </c>
      <c r="J2800" s="34" t="inlineStr">
        <is>
          <t>Capture live promo to assess.</t>
        </is>
      </c>
    </row>
    <row r="2801" ht="28" customHeight="1">
      <c r="A2801" s="34" t="inlineStr">
        <is>
          <t>Mas+</t>
        </is>
      </c>
      <c r="B2801" s="34" t="inlineStr">
        <is>
          <t>Mas+ by Messi Hydration | Tropical | 12 pack 473mL</t>
        </is>
      </c>
      <c r="C2801" s="34" t="inlineStr">
        <is>
          <t>2) Electrolyte beverage (RTD)</t>
        </is>
      </c>
      <c r="D2801" s="49">
        <f>IF('M2 Electrolyte RTD'!F388="","",'M2 Electrolyte RTD'!F388)</f>
        <v/>
      </c>
      <c r="E2801" s="52">
        <f>IF('M2 Electrolyte RTD'!J388="","",'M2 Electrolyte RTD'!J388)</f>
        <v/>
      </c>
      <c r="F2801" s="50">
        <f>IF('M2 Electrolyte RTD'!K388="","",'M2 Electrolyte RTD'!K388)</f>
        <v/>
      </c>
      <c r="G2801" s="49">
        <f>IF('M2 Electrolyte RTD'!AM388="","",'M2 Electrolyte RTD'!AM388)</f>
        <v/>
      </c>
      <c r="H2801" s="50">
        <f>IF('M2 Electrolyte RTD'!N388="","",'M2 Electrolyte RTD'!N388)</f>
        <v/>
      </c>
      <c r="I2801" s="34">
        <f>IF('M2 Electrolyte RTD'!AJ388="","",'M2 Electrolyte RTD'!AJ388)</f>
        <v/>
      </c>
      <c r="J2801" s="34" t="inlineStr">
        <is>
          <t>Capture live promo to assess.</t>
        </is>
      </c>
    </row>
    <row r="2802" ht="28" customHeight="1">
      <c r="A2802" s="34" t="inlineStr">
        <is>
          <t>Mas+</t>
        </is>
      </c>
      <c r="B2802" s="34" t="inlineStr">
        <is>
          <t>Mas+ by Messi Hydration | Tropical | 18 pack 473mL</t>
        </is>
      </c>
      <c r="C2802" s="34" t="inlineStr">
        <is>
          <t>2) Electrolyte beverage (RTD)</t>
        </is>
      </c>
      <c r="D2802" s="49">
        <f>IF('M2 Electrolyte RTD'!F389="","",'M2 Electrolyte RTD'!F389)</f>
        <v/>
      </c>
      <c r="E2802" s="52">
        <f>IF('M2 Electrolyte RTD'!J389="","",'M2 Electrolyte RTD'!J389)</f>
        <v/>
      </c>
      <c r="F2802" s="50">
        <f>IF('M2 Electrolyte RTD'!K389="","",'M2 Electrolyte RTD'!K389)</f>
        <v/>
      </c>
      <c r="G2802" s="49">
        <f>IF('M2 Electrolyte RTD'!AM389="","",'M2 Electrolyte RTD'!AM389)</f>
        <v/>
      </c>
      <c r="H2802" s="50">
        <f>IF('M2 Electrolyte RTD'!N389="","",'M2 Electrolyte RTD'!N389)</f>
        <v/>
      </c>
      <c r="I2802" s="34">
        <f>IF('M2 Electrolyte RTD'!AJ389="","",'M2 Electrolyte RTD'!AJ389)</f>
        <v/>
      </c>
      <c r="J2802" s="34" t="inlineStr">
        <is>
          <t>Capture live promo to assess.</t>
        </is>
      </c>
    </row>
    <row r="2803" ht="28" customHeight="1">
      <c r="A2803" s="34" t="inlineStr">
        <is>
          <t>Mas+</t>
        </is>
      </c>
      <c r="B2803" s="34" t="inlineStr">
        <is>
          <t>Mas+ by Messi Hydration | Tropical | 24 pack 473mL</t>
        </is>
      </c>
      <c r="C2803" s="34" t="inlineStr">
        <is>
          <t>2) Electrolyte beverage (RTD)</t>
        </is>
      </c>
      <c r="D2803" s="49">
        <f>IF('M2 Electrolyte RTD'!F390="","",'M2 Electrolyte RTD'!F390)</f>
        <v/>
      </c>
      <c r="E2803" s="52">
        <f>IF('M2 Electrolyte RTD'!J390="","",'M2 Electrolyte RTD'!J390)</f>
        <v/>
      </c>
      <c r="F2803" s="50">
        <f>IF('M2 Electrolyte RTD'!K390="","",'M2 Electrolyte RTD'!K390)</f>
        <v/>
      </c>
      <c r="G2803" s="49">
        <f>IF('M2 Electrolyte RTD'!AM390="","",'M2 Electrolyte RTD'!AM390)</f>
        <v/>
      </c>
      <c r="H2803" s="50">
        <f>IF('M2 Electrolyte RTD'!N390="","",'M2 Electrolyte RTD'!N390)</f>
        <v/>
      </c>
      <c r="I2803" s="34">
        <f>IF('M2 Electrolyte RTD'!AJ390="","",'M2 Electrolyte RTD'!AJ390)</f>
        <v/>
      </c>
      <c r="J2803" s="34" t="inlineStr">
        <is>
          <t>Capture live promo to assess.</t>
        </is>
      </c>
    </row>
    <row r="2804" ht="28" customHeight="1">
      <c r="A2804" s="34" t="inlineStr">
        <is>
          <t>Pedialyte</t>
        </is>
      </c>
      <c r="B2804" s="34" t="inlineStr">
        <is>
          <t>Pedialyte Sport | Berry | single 495mL</t>
        </is>
      </c>
      <c r="C2804" s="34" t="inlineStr">
        <is>
          <t>2) Electrolyte beverage (RTD)</t>
        </is>
      </c>
      <c r="D2804" s="49">
        <f>IF('M2 Electrolyte RTD'!F391="","",'M2 Electrolyte RTD'!F391)</f>
        <v/>
      </c>
      <c r="E2804" s="52">
        <f>IF('M2 Electrolyte RTD'!J391="","",'M2 Electrolyte RTD'!J391)</f>
        <v/>
      </c>
      <c r="F2804" s="50">
        <f>IF('M2 Electrolyte RTD'!K391="","",'M2 Electrolyte RTD'!K391)</f>
        <v/>
      </c>
      <c r="G2804" s="49">
        <f>IF('M2 Electrolyte RTD'!AM391="","",'M2 Electrolyte RTD'!AM391)</f>
        <v/>
      </c>
      <c r="H2804" s="50">
        <f>IF('M2 Electrolyte RTD'!N391="","",'M2 Electrolyte RTD'!N391)</f>
        <v/>
      </c>
      <c r="I2804" s="34">
        <f>IF('M2 Electrolyte RTD'!AJ391="","",'M2 Electrolyte RTD'!AJ391)</f>
        <v/>
      </c>
      <c r="J2804" s="34" t="inlineStr">
        <is>
          <t>Capture live promo to assess.</t>
        </is>
      </c>
    </row>
    <row r="2805" ht="28" customHeight="1">
      <c r="A2805" s="34" t="inlineStr">
        <is>
          <t>Pedialyte</t>
        </is>
      </c>
      <c r="B2805" s="34" t="inlineStr">
        <is>
          <t>Pedialyte Sport | Berry | 8 pack 495mL</t>
        </is>
      </c>
      <c r="C2805" s="34" t="inlineStr">
        <is>
          <t>2) Electrolyte beverage (RTD)</t>
        </is>
      </c>
      <c r="D2805" s="49">
        <f>IF('M2 Electrolyte RTD'!F392="","",'M2 Electrolyte RTD'!F392)</f>
        <v/>
      </c>
      <c r="E2805" s="52">
        <f>IF('M2 Electrolyte RTD'!J392="","",'M2 Electrolyte RTD'!J392)</f>
        <v/>
      </c>
      <c r="F2805" s="50">
        <f>IF('M2 Electrolyte RTD'!K392="","",'M2 Electrolyte RTD'!K392)</f>
        <v/>
      </c>
      <c r="G2805" s="49">
        <f>IF('M2 Electrolyte RTD'!AM392="","",'M2 Electrolyte RTD'!AM392)</f>
        <v/>
      </c>
      <c r="H2805" s="50">
        <f>IF('M2 Electrolyte RTD'!N392="","",'M2 Electrolyte RTD'!N392)</f>
        <v/>
      </c>
      <c r="I2805" s="34">
        <f>IF('M2 Electrolyte RTD'!AJ392="","",'M2 Electrolyte RTD'!AJ392)</f>
        <v/>
      </c>
      <c r="J2805" s="34" t="inlineStr">
        <is>
          <t>Capture live promo to assess.</t>
        </is>
      </c>
    </row>
    <row r="2806" ht="28" customHeight="1">
      <c r="A2806" s="34" t="inlineStr">
        <is>
          <t>Pedialyte</t>
        </is>
      </c>
      <c r="B2806" s="34" t="inlineStr">
        <is>
          <t>Pedialyte Sport | Berry | 12 pack 495mL</t>
        </is>
      </c>
      <c r="C2806" s="34" t="inlineStr">
        <is>
          <t>2) Electrolyte beverage (RTD)</t>
        </is>
      </c>
      <c r="D2806" s="49">
        <f>IF('M2 Electrolyte RTD'!F393="","",'M2 Electrolyte RTD'!F393)</f>
        <v/>
      </c>
      <c r="E2806" s="52">
        <f>IF('M2 Electrolyte RTD'!J393="","",'M2 Electrolyte RTD'!J393)</f>
        <v/>
      </c>
      <c r="F2806" s="50">
        <f>IF('M2 Electrolyte RTD'!K393="","",'M2 Electrolyte RTD'!K393)</f>
        <v/>
      </c>
      <c r="G2806" s="49">
        <f>IF('M2 Electrolyte RTD'!AM393="","",'M2 Electrolyte RTD'!AM393)</f>
        <v/>
      </c>
      <c r="H2806" s="50">
        <f>IF('M2 Electrolyte RTD'!N393="","",'M2 Electrolyte RTD'!N393)</f>
        <v/>
      </c>
      <c r="I2806" s="34">
        <f>IF('M2 Electrolyte RTD'!AJ393="","",'M2 Electrolyte RTD'!AJ393)</f>
        <v/>
      </c>
      <c r="J2806" s="34" t="inlineStr">
        <is>
          <t>Capture live promo to assess.</t>
        </is>
      </c>
    </row>
    <row r="2807" ht="28" customHeight="1">
      <c r="A2807" s="34" t="inlineStr">
        <is>
          <t>Pedialyte</t>
        </is>
      </c>
      <c r="B2807" s="34" t="inlineStr">
        <is>
          <t>Pedialyte Sport | Berry | 18 pack 495mL</t>
        </is>
      </c>
      <c r="C2807" s="34" t="inlineStr">
        <is>
          <t>2) Electrolyte beverage (RTD)</t>
        </is>
      </c>
      <c r="D2807" s="49">
        <f>IF('M2 Electrolyte RTD'!F394="","",'M2 Electrolyte RTD'!F394)</f>
        <v/>
      </c>
      <c r="E2807" s="52">
        <f>IF('M2 Electrolyte RTD'!J394="","",'M2 Electrolyte RTD'!J394)</f>
        <v/>
      </c>
      <c r="F2807" s="50">
        <f>IF('M2 Electrolyte RTD'!K394="","",'M2 Electrolyte RTD'!K394)</f>
        <v/>
      </c>
      <c r="G2807" s="49">
        <f>IF('M2 Electrolyte RTD'!AM394="","",'M2 Electrolyte RTD'!AM394)</f>
        <v/>
      </c>
      <c r="H2807" s="50">
        <f>IF('M2 Electrolyte RTD'!N394="","",'M2 Electrolyte RTD'!N394)</f>
        <v/>
      </c>
      <c r="I2807" s="34">
        <f>IF('M2 Electrolyte RTD'!AJ394="","",'M2 Electrolyte RTD'!AJ394)</f>
        <v/>
      </c>
      <c r="J2807" s="34" t="inlineStr">
        <is>
          <t>Capture live promo to assess.</t>
        </is>
      </c>
    </row>
    <row r="2808" ht="28" customHeight="1">
      <c r="A2808" s="34" t="inlineStr">
        <is>
          <t>Pedialyte</t>
        </is>
      </c>
      <c r="B2808" s="34" t="inlineStr">
        <is>
          <t>Pedialyte Sport | Berry | 24 pack 495mL</t>
        </is>
      </c>
      <c r="C2808" s="34" t="inlineStr">
        <is>
          <t>2) Electrolyte beverage (RTD)</t>
        </is>
      </c>
      <c r="D2808" s="49">
        <f>IF('M2 Electrolyte RTD'!F395="","",'M2 Electrolyte RTD'!F395)</f>
        <v/>
      </c>
      <c r="E2808" s="52">
        <f>IF('M2 Electrolyte RTD'!J395="","",'M2 Electrolyte RTD'!J395)</f>
        <v/>
      </c>
      <c r="F2808" s="50">
        <f>IF('M2 Electrolyte RTD'!K395="","",'M2 Electrolyte RTD'!K395)</f>
        <v/>
      </c>
      <c r="G2808" s="49">
        <f>IF('M2 Electrolyte RTD'!AM395="","",'M2 Electrolyte RTD'!AM395)</f>
        <v/>
      </c>
      <c r="H2808" s="50">
        <f>IF('M2 Electrolyte RTD'!N395="","",'M2 Electrolyte RTD'!N395)</f>
        <v/>
      </c>
      <c r="I2808" s="34">
        <f>IF('M2 Electrolyte RTD'!AJ395="","",'M2 Electrolyte RTD'!AJ395)</f>
        <v/>
      </c>
      <c r="J2808" s="34" t="inlineStr">
        <is>
          <t>Capture live promo to assess.</t>
        </is>
      </c>
    </row>
    <row r="2809" ht="28" customHeight="1">
      <c r="A2809" s="34" t="inlineStr">
        <is>
          <t>Pedialyte</t>
        </is>
      </c>
      <c r="B2809" s="34" t="inlineStr">
        <is>
          <t>Pedialyte Sport | Fruit Punch | single 495mL</t>
        </is>
      </c>
      <c r="C2809" s="34" t="inlineStr">
        <is>
          <t>2) Electrolyte beverage (RTD)</t>
        </is>
      </c>
      <c r="D2809" s="49">
        <f>IF('M2 Electrolyte RTD'!F396="","",'M2 Electrolyte RTD'!F396)</f>
        <v/>
      </c>
      <c r="E2809" s="52">
        <f>IF('M2 Electrolyte RTD'!J396="","",'M2 Electrolyte RTD'!J396)</f>
        <v/>
      </c>
      <c r="F2809" s="50">
        <f>IF('M2 Electrolyte RTD'!K396="","",'M2 Electrolyte RTD'!K396)</f>
        <v/>
      </c>
      <c r="G2809" s="49">
        <f>IF('M2 Electrolyte RTD'!AM396="","",'M2 Electrolyte RTD'!AM396)</f>
        <v/>
      </c>
      <c r="H2809" s="50">
        <f>IF('M2 Electrolyte RTD'!N396="","",'M2 Electrolyte RTD'!N396)</f>
        <v/>
      </c>
      <c r="I2809" s="34">
        <f>IF('M2 Electrolyte RTD'!AJ396="","",'M2 Electrolyte RTD'!AJ396)</f>
        <v/>
      </c>
      <c r="J2809" s="34" t="inlineStr">
        <is>
          <t>Capture live promo to assess.</t>
        </is>
      </c>
    </row>
    <row r="2810" ht="28" customHeight="1">
      <c r="A2810" s="34" t="inlineStr">
        <is>
          <t>Pedialyte</t>
        </is>
      </c>
      <c r="B2810" s="34" t="inlineStr">
        <is>
          <t>Pedialyte Sport | Fruit Punch | 8 pack 495mL</t>
        </is>
      </c>
      <c r="C2810" s="34" t="inlineStr">
        <is>
          <t>2) Electrolyte beverage (RTD)</t>
        </is>
      </c>
      <c r="D2810" s="49">
        <f>IF('M2 Electrolyte RTD'!F397="","",'M2 Electrolyte RTD'!F397)</f>
        <v/>
      </c>
      <c r="E2810" s="52">
        <f>IF('M2 Electrolyte RTD'!J397="","",'M2 Electrolyte RTD'!J397)</f>
        <v/>
      </c>
      <c r="F2810" s="50">
        <f>IF('M2 Electrolyte RTD'!K397="","",'M2 Electrolyte RTD'!K397)</f>
        <v/>
      </c>
      <c r="G2810" s="49">
        <f>IF('M2 Electrolyte RTD'!AM397="","",'M2 Electrolyte RTD'!AM397)</f>
        <v/>
      </c>
      <c r="H2810" s="50">
        <f>IF('M2 Electrolyte RTD'!N397="","",'M2 Electrolyte RTD'!N397)</f>
        <v/>
      </c>
      <c r="I2810" s="34">
        <f>IF('M2 Electrolyte RTD'!AJ397="","",'M2 Electrolyte RTD'!AJ397)</f>
        <v/>
      </c>
      <c r="J2810" s="34" t="inlineStr">
        <is>
          <t>Capture live promo to assess.</t>
        </is>
      </c>
    </row>
    <row r="2811" ht="28" customHeight="1">
      <c r="A2811" s="34" t="inlineStr">
        <is>
          <t>Pedialyte</t>
        </is>
      </c>
      <c r="B2811" s="34" t="inlineStr">
        <is>
          <t>Pedialyte Sport | Fruit Punch | 12 pack 495mL</t>
        </is>
      </c>
      <c r="C2811" s="34" t="inlineStr">
        <is>
          <t>2) Electrolyte beverage (RTD)</t>
        </is>
      </c>
      <c r="D2811" s="49">
        <f>IF('M2 Electrolyte RTD'!F398="","",'M2 Electrolyte RTD'!F398)</f>
        <v/>
      </c>
      <c r="E2811" s="52">
        <f>IF('M2 Electrolyte RTD'!J398="","",'M2 Electrolyte RTD'!J398)</f>
        <v/>
      </c>
      <c r="F2811" s="50">
        <f>IF('M2 Electrolyte RTD'!K398="","",'M2 Electrolyte RTD'!K398)</f>
        <v/>
      </c>
      <c r="G2811" s="49">
        <f>IF('M2 Electrolyte RTD'!AM398="","",'M2 Electrolyte RTD'!AM398)</f>
        <v/>
      </c>
      <c r="H2811" s="50">
        <f>IF('M2 Electrolyte RTD'!N398="","",'M2 Electrolyte RTD'!N398)</f>
        <v/>
      </c>
      <c r="I2811" s="34">
        <f>IF('M2 Electrolyte RTD'!AJ398="","",'M2 Electrolyte RTD'!AJ398)</f>
        <v/>
      </c>
      <c r="J2811" s="34" t="inlineStr">
        <is>
          <t>Capture live promo to assess.</t>
        </is>
      </c>
    </row>
    <row r="2812" ht="28" customHeight="1">
      <c r="A2812" s="34" t="inlineStr">
        <is>
          <t>Pedialyte</t>
        </is>
      </c>
      <c r="B2812" s="34" t="inlineStr">
        <is>
          <t>Pedialyte Sport | Fruit Punch | 18 pack 495mL</t>
        </is>
      </c>
      <c r="C2812" s="34" t="inlineStr">
        <is>
          <t>2) Electrolyte beverage (RTD)</t>
        </is>
      </c>
      <c r="D2812" s="49">
        <f>IF('M2 Electrolyte RTD'!F399="","",'M2 Electrolyte RTD'!F399)</f>
        <v/>
      </c>
      <c r="E2812" s="52">
        <f>IF('M2 Electrolyte RTD'!J399="","",'M2 Electrolyte RTD'!J399)</f>
        <v/>
      </c>
      <c r="F2812" s="50">
        <f>IF('M2 Electrolyte RTD'!K399="","",'M2 Electrolyte RTD'!K399)</f>
        <v/>
      </c>
      <c r="G2812" s="49">
        <f>IF('M2 Electrolyte RTD'!AM399="","",'M2 Electrolyte RTD'!AM399)</f>
        <v/>
      </c>
      <c r="H2812" s="50">
        <f>IF('M2 Electrolyte RTD'!N399="","",'M2 Electrolyte RTD'!N399)</f>
        <v/>
      </c>
      <c r="I2812" s="34">
        <f>IF('M2 Electrolyte RTD'!AJ399="","",'M2 Electrolyte RTD'!AJ399)</f>
        <v/>
      </c>
      <c r="J2812" s="34" t="inlineStr">
        <is>
          <t>Capture live promo to assess.</t>
        </is>
      </c>
    </row>
    <row r="2813" ht="28" customHeight="1">
      <c r="A2813" s="34" t="inlineStr">
        <is>
          <t>Pedialyte</t>
        </is>
      </c>
      <c r="B2813" s="34" t="inlineStr">
        <is>
          <t>Pedialyte Sport | Fruit Punch | 24 pack 495mL</t>
        </is>
      </c>
      <c r="C2813" s="34" t="inlineStr">
        <is>
          <t>2) Electrolyte beverage (RTD)</t>
        </is>
      </c>
      <c r="D2813" s="49">
        <f>IF('M2 Electrolyte RTD'!F400="","",'M2 Electrolyte RTD'!F400)</f>
        <v/>
      </c>
      <c r="E2813" s="52">
        <f>IF('M2 Electrolyte RTD'!J400="","",'M2 Electrolyte RTD'!J400)</f>
        <v/>
      </c>
      <c r="F2813" s="50">
        <f>IF('M2 Electrolyte RTD'!K400="","",'M2 Electrolyte RTD'!K400)</f>
        <v/>
      </c>
      <c r="G2813" s="49">
        <f>IF('M2 Electrolyte RTD'!AM400="","",'M2 Electrolyte RTD'!AM400)</f>
        <v/>
      </c>
      <c r="H2813" s="50">
        <f>IF('M2 Electrolyte RTD'!N400="","",'M2 Electrolyte RTD'!N400)</f>
        <v/>
      </c>
      <c r="I2813" s="34">
        <f>IF('M2 Electrolyte RTD'!AJ400="","",'M2 Electrolyte RTD'!AJ400)</f>
        <v/>
      </c>
      <c r="J2813" s="34" t="inlineStr">
        <is>
          <t>Capture live promo to assess.</t>
        </is>
      </c>
    </row>
    <row r="2814" ht="28" customHeight="1">
      <c r="A2814" s="34" t="inlineStr">
        <is>
          <t>Pedialyte</t>
        </is>
      </c>
      <c r="B2814" s="34" t="inlineStr">
        <is>
          <t>Pedialyte Sport | Cherry | single 495mL</t>
        </is>
      </c>
      <c r="C2814" s="34" t="inlineStr">
        <is>
          <t>2) Electrolyte beverage (RTD)</t>
        </is>
      </c>
      <c r="D2814" s="49">
        <f>IF('M2 Electrolyte RTD'!F401="","",'M2 Electrolyte RTD'!F401)</f>
        <v/>
      </c>
      <c r="E2814" s="52">
        <f>IF('M2 Electrolyte RTD'!J401="","",'M2 Electrolyte RTD'!J401)</f>
        <v/>
      </c>
      <c r="F2814" s="50">
        <f>IF('M2 Electrolyte RTD'!K401="","",'M2 Electrolyte RTD'!K401)</f>
        <v/>
      </c>
      <c r="G2814" s="49">
        <f>IF('M2 Electrolyte RTD'!AM401="","",'M2 Electrolyte RTD'!AM401)</f>
        <v/>
      </c>
      <c r="H2814" s="50">
        <f>IF('M2 Electrolyte RTD'!N401="","",'M2 Electrolyte RTD'!N401)</f>
        <v/>
      </c>
      <c r="I2814" s="34">
        <f>IF('M2 Electrolyte RTD'!AJ401="","",'M2 Electrolyte RTD'!AJ401)</f>
        <v/>
      </c>
      <c r="J2814" s="34" t="inlineStr">
        <is>
          <t>Capture live promo to assess.</t>
        </is>
      </c>
    </row>
    <row r="2815" ht="28" customHeight="1">
      <c r="A2815" s="34" t="inlineStr">
        <is>
          <t>Pedialyte</t>
        </is>
      </c>
      <c r="B2815" s="34" t="inlineStr">
        <is>
          <t>Pedialyte Sport | Cherry | 8 pack 495mL</t>
        </is>
      </c>
      <c r="C2815" s="34" t="inlineStr">
        <is>
          <t>2) Electrolyte beverage (RTD)</t>
        </is>
      </c>
      <c r="D2815" s="49">
        <f>IF('M2 Electrolyte RTD'!F402="","",'M2 Electrolyte RTD'!F402)</f>
        <v/>
      </c>
      <c r="E2815" s="52">
        <f>IF('M2 Electrolyte RTD'!J402="","",'M2 Electrolyte RTD'!J402)</f>
        <v/>
      </c>
      <c r="F2815" s="50">
        <f>IF('M2 Electrolyte RTD'!K402="","",'M2 Electrolyte RTD'!K402)</f>
        <v/>
      </c>
      <c r="G2815" s="49">
        <f>IF('M2 Electrolyte RTD'!AM402="","",'M2 Electrolyte RTD'!AM402)</f>
        <v/>
      </c>
      <c r="H2815" s="50">
        <f>IF('M2 Electrolyte RTD'!N402="","",'M2 Electrolyte RTD'!N402)</f>
        <v/>
      </c>
      <c r="I2815" s="34">
        <f>IF('M2 Electrolyte RTD'!AJ402="","",'M2 Electrolyte RTD'!AJ402)</f>
        <v/>
      </c>
      <c r="J2815" s="34" t="inlineStr">
        <is>
          <t>Capture live promo to assess.</t>
        </is>
      </c>
    </row>
    <row r="2816" ht="28" customHeight="1">
      <c r="A2816" s="34" t="inlineStr">
        <is>
          <t>Pedialyte</t>
        </is>
      </c>
      <c r="B2816" s="34" t="inlineStr">
        <is>
          <t>Pedialyte Sport | Cherry | 12 pack 495mL</t>
        </is>
      </c>
      <c r="C2816" s="34" t="inlineStr">
        <is>
          <t>2) Electrolyte beverage (RTD)</t>
        </is>
      </c>
      <c r="D2816" s="49">
        <f>IF('M2 Electrolyte RTD'!F403="","",'M2 Electrolyte RTD'!F403)</f>
        <v/>
      </c>
      <c r="E2816" s="52">
        <f>IF('M2 Electrolyte RTD'!J403="","",'M2 Electrolyte RTD'!J403)</f>
        <v/>
      </c>
      <c r="F2816" s="50">
        <f>IF('M2 Electrolyte RTD'!K403="","",'M2 Electrolyte RTD'!K403)</f>
        <v/>
      </c>
      <c r="G2816" s="49">
        <f>IF('M2 Electrolyte RTD'!AM403="","",'M2 Electrolyte RTD'!AM403)</f>
        <v/>
      </c>
      <c r="H2816" s="50">
        <f>IF('M2 Electrolyte RTD'!N403="","",'M2 Electrolyte RTD'!N403)</f>
        <v/>
      </c>
      <c r="I2816" s="34">
        <f>IF('M2 Electrolyte RTD'!AJ403="","",'M2 Electrolyte RTD'!AJ403)</f>
        <v/>
      </c>
      <c r="J2816" s="34" t="inlineStr">
        <is>
          <t>Capture live promo to assess.</t>
        </is>
      </c>
    </row>
    <row r="2817" ht="28" customHeight="1">
      <c r="A2817" s="34" t="inlineStr">
        <is>
          <t>Pedialyte</t>
        </is>
      </c>
      <c r="B2817" s="34" t="inlineStr">
        <is>
          <t>Pedialyte Sport | Cherry | 18 pack 495mL</t>
        </is>
      </c>
      <c r="C2817" s="34" t="inlineStr">
        <is>
          <t>2) Electrolyte beverage (RTD)</t>
        </is>
      </c>
      <c r="D2817" s="49">
        <f>IF('M2 Electrolyte RTD'!F404="","",'M2 Electrolyte RTD'!F404)</f>
        <v/>
      </c>
      <c r="E2817" s="52">
        <f>IF('M2 Electrolyte RTD'!J404="","",'M2 Electrolyte RTD'!J404)</f>
        <v/>
      </c>
      <c r="F2817" s="50">
        <f>IF('M2 Electrolyte RTD'!K404="","",'M2 Electrolyte RTD'!K404)</f>
        <v/>
      </c>
      <c r="G2817" s="49">
        <f>IF('M2 Electrolyte RTD'!AM404="","",'M2 Electrolyte RTD'!AM404)</f>
        <v/>
      </c>
      <c r="H2817" s="50">
        <f>IF('M2 Electrolyte RTD'!N404="","",'M2 Electrolyte RTD'!N404)</f>
        <v/>
      </c>
      <c r="I2817" s="34">
        <f>IF('M2 Electrolyte RTD'!AJ404="","",'M2 Electrolyte RTD'!AJ404)</f>
        <v/>
      </c>
      <c r="J2817" s="34" t="inlineStr">
        <is>
          <t>Capture live promo to assess.</t>
        </is>
      </c>
    </row>
    <row r="2818" ht="28" customHeight="1">
      <c r="A2818" s="34" t="inlineStr">
        <is>
          <t>Pedialyte</t>
        </is>
      </c>
      <c r="B2818" s="34" t="inlineStr">
        <is>
          <t>Pedialyte Sport | Cherry | 24 pack 495mL</t>
        </is>
      </c>
      <c r="C2818" s="34" t="inlineStr">
        <is>
          <t>2) Electrolyte beverage (RTD)</t>
        </is>
      </c>
      <c r="D2818" s="49">
        <f>IF('M2 Electrolyte RTD'!F405="","",'M2 Electrolyte RTD'!F405)</f>
        <v/>
      </c>
      <c r="E2818" s="52">
        <f>IF('M2 Electrolyte RTD'!J405="","",'M2 Electrolyte RTD'!J405)</f>
        <v/>
      </c>
      <c r="F2818" s="50">
        <f>IF('M2 Electrolyte RTD'!K405="","",'M2 Electrolyte RTD'!K405)</f>
        <v/>
      </c>
      <c r="G2818" s="49">
        <f>IF('M2 Electrolyte RTD'!AM405="","",'M2 Electrolyte RTD'!AM405)</f>
        <v/>
      </c>
      <c r="H2818" s="50">
        <f>IF('M2 Electrolyte RTD'!N405="","",'M2 Electrolyte RTD'!N405)</f>
        <v/>
      </c>
      <c r="I2818" s="34">
        <f>IF('M2 Electrolyte RTD'!AJ405="","",'M2 Electrolyte RTD'!AJ405)</f>
        <v/>
      </c>
      <c r="J2818" s="34" t="inlineStr">
        <is>
          <t>Capture live promo to assess.</t>
        </is>
      </c>
    </row>
    <row r="2819" ht="28" customHeight="1">
      <c r="A2819" s="34" t="inlineStr">
        <is>
          <t>KeVita</t>
        </is>
      </c>
      <c r="B2819" s="34" t="inlineStr">
        <is>
          <t>KeVita Sparkling Probiotic Drink | Lemon Ginger | single 440mL</t>
        </is>
      </c>
      <c r="C2819" s="34" t="inlineStr">
        <is>
          <t>3) Functional beverage (still/sparkling)</t>
        </is>
      </c>
      <c r="D2819" s="49">
        <f>IF('M3 Functional Beverage'!F472="","",'M3 Functional Beverage'!F472)</f>
        <v/>
      </c>
      <c r="E2819" s="52">
        <f>IF('M3 Functional Beverage'!J472="","",'M3 Functional Beverage'!J472)</f>
        <v/>
      </c>
      <c r="F2819" s="50">
        <f>IF('M3 Functional Beverage'!K472="","",'M3 Functional Beverage'!K472)</f>
        <v/>
      </c>
      <c r="G2819" s="49">
        <f>IF('M3 Functional Beverage'!AM472="","",'M3 Functional Beverage'!AM472)</f>
        <v/>
      </c>
      <c r="H2819" s="50">
        <f>IF('M3 Functional Beverage'!N472="","",'M3 Functional Beverage'!N472)</f>
        <v/>
      </c>
      <c r="I2819" s="34">
        <f>IF('M3 Functional Beverage'!AJ472="","",'M3 Functional Beverage'!AJ472)</f>
        <v/>
      </c>
      <c r="J2819" s="34" t="inlineStr">
        <is>
          <t>Capture live promo to assess.</t>
        </is>
      </c>
    </row>
    <row r="2820" ht="28" customHeight="1">
      <c r="A2820" s="34" t="inlineStr">
        <is>
          <t>KeVita</t>
        </is>
      </c>
      <c r="B2820" s="34" t="inlineStr">
        <is>
          <t>KeVita Sparkling Probiotic Drink | Lemon Ginger | 8 pack 440mL</t>
        </is>
      </c>
      <c r="C2820" s="34" t="inlineStr">
        <is>
          <t>3) Functional beverage (still/sparkling)</t>
        </is>
      </c>
      <c r="D2820" s="49">
        <f>IF('M3 Functional Beverage'!F473="","",'M3 Functional Beverage'!F473)</f>
        <v/>
      </c>
      <c r="E2820" s="52">
        <f>IF('M3 Functional Beverage'!J473="","",'M3 Functional Beverage'!J473)</f>
        <v/>
      </c>
      <c r="F2820" s="50">
        <f>IF('M3 Functional Beverage'!K473="","",'M3 Functional Beverage'!K473)</f>
        <v/>
      </c>
      <c r="G2820" s="49">
        <f>IF('M3 Functional Beverage'!AM473="","",'M3 Functional Beverage'!AM473)</f>
        <v/>
      </c>
      <c r="H2820" s="50">
        <f>IF('M3 Functional Beverage'!N473="","",'M3 Functional Beverage'!N473)</f>
        <v/>
      </c>
      <c r="I2820" s="34">
        <f>IF('M3 Functional Beverage'!AJ473="","",'M3 Functional Beverage'!AJ473)</f>
        <v/>
      </c>
      <c r="J2820" s="34" t="inlineStr">
        <is>
          <t>Capture live promo to assess.</t>
        </is>
      </c>
    </row>
    <row r="2821" ht="28" customHeight="1">
      <c r="A2821" s="34" t="inlineStr">
        <is>
          <t>KeVita</t>
        </is>
      </c>
      <c r="B2821" s="34" t="inlineStr">
        <is>
          <t>KeVita Sparkling Probiotic Drink | Lemon Ginger | 12 pack 440mL</t>
        </is>
      </c>
      <c r="C2821" s="34" t="inlineStr">
        <is>
          <t>3) Functional beverage (still/sparkling)</t>
        </is>
      </c>
      <c r="D2821" s="49">
        <f>IF('M3 Functional Beverage'!F474="","",'M3 Functional Beverage'!F474)</f>
        <v/>
      </c>
      <c r="E2821" s="52">
        <f>IF('M3 Functional Beverage'!J474="","",'M3 Functional Beverage'!J474)</f>
        <v/>
      </c>
      <c r="F2821" s="50">
        <f>IF('M3 Functional Beverage'!K474="","",'M3 Functional Beverage'!K474)</f>
        <v/>
      </c>
      <c r="G2821" s="49">
        <f>IF('M3 Functional Beverage'!AM474="","",'M3 Functional Beverage'!AM474)</f>
        <v/>
      </c>
      <c r="H2821" s="50">
        <f>IF('M3 Functional Beverage'!N474="","",'M3 Functional Beverage'!N474)</f>
        <v/>
      </c>
      <c r="I2821" s="34">
        <f>IF('M3 Functional Beverage'!AJ474="","",'M3 Functional Beverage'!AJ474)</f>
        <v/>
      </c>
      <c r="J2821" s="34" t="inlineStr">
        <is>
          <t>Capture live promo to assess.</t>
        </is>
      </c>
    </row>
    <row r="2822" ht="28" customHeight="1">
      <c r="A2822" s="34" t="inlineStr">
        <is>
          <t>KeVita</t>
        </is>
      </c>
      <c r="B2822" s="34" t="inlineStr">
        <is>
          <t>KeVita Sparkling Probiotic Drink | Lemon Ginger | 18 pack 440mL</t>
        </is>
      </c>
      <c r="C2822" s="34" t="inlineStr">
        <is>
          <t>3) Functional beverage (still/sparkling)</t>
        </is>
      </c>
      <c r="D2822" s="49">
        <f>IF('M3 Functional Beverage'!F475="","",'M3 Functional Beverage'!F475)</f>
        <v/>
      </c>
      <c r="E2822" s="52">
        <f>IF('M3 Functional Beverage'!J475="","",'M3 Functional Beverage'!J475)</f>
        <v/>
      </c>
      <c r="F2822" s="50">
        <f>IF('M3 Functional Beverage'!K475="","",'M3 Functional Beverage'!K475)</f>
        <v/>
      </c>
      <c r="G2822" s="49">
        <f>IF('M3 Functional Beverage'!AM475="","",'M3 Functional Beverage'!AM475)</f>
        <v/>
      </c>
      <c r="H2822" s="50">
        <f>IF('M3 Functional Beverage'!N475="","",'M3 Functional Beverage'!N475)</f>
        <v/>
      </c>
      <c r="I2822" s="34">
        <f>IF('M3 Functional Beverage'!AJ475="","",'M3 Functional Beverage'!AJ475)</f>
        <v/>
      </c>
      <c r="J2822" s="34" t="inlineStr">
        <is>
          <t>Capture live promo to assess.</t>
        </is>
      </c>
    </row>
    <row r="2823" ht="28" customHeight="1">
      <c r="A2823" s="34" t="inlineStr">
        <is>
          <t>KeVita</t>
        </is>
      </c>
      <c r="B2823" s="34" t="inlineStr">
        <is>
          <t>KeVita Sparkling Probiotic Drink | Lemon Ginger | 24 pack 440mL</t>
        </is>
      </c>
      <c r="C2823" s="34" t="inlineStr">
        <is>
          <t>3) Functional beverage (still/sparkling)</t>
        </is>
      </c>
      <c r="D2823" s="49">
        <f>IF('M3 Functional Beverage'!F476="","",'M3 Functional Beverage'!F476)</f>
        <v/>
      </c>
      <c r="E2823" s="52">
        <f>IF('M3 Functional Beverage'!J476="","",'M3 Functional Beverage'!J476)</f>
        <v/>
      </c>
      <c r="F2823" s="50">
        <f>IF('M3 Functional Beverage'!K476="","",'M3 Functional Beverage'!K476)</f>
        <v/>
      </c>
      <c r="G2823" s="49">
        <f>IF('M3 Functional Beverage'!AM476="","",'M3 Functional Beverage'!AM476)</f>
        <v/>
      </c>
      <c r="H2823" s="50">
        <f>IF('M3 Functional Beverage'!N476="","",'M3 Functional Beverage'!N476)</f>
        <v/>
      </c>
      <c r="I2823" s="34">
        <f>IF('M3 Functional Beverage'!AJ476="","",'M3 Functional Beverage'!AJ476)</f>
        <v/>
      </c>
      <c r="J2823" s="34" t="inlineStr">
        <is>
          <t>Capture live promo to assess.</t>
        </is>
      </c>
    </row>
    <row r="2824" ht="28" customHeight="1">
      <c r="A2824" s="34" t="inlineStr">
        <is>
          <t>KeVita</t>
        </is>
      </c>
      <c r="B2824" s="34" t="inlineStr">
        <is>
          <t>KeVita Sparkling Probiotic Drink | Mojita Lime Mint Coconut | single 440mL</t>
        </is>
      </c>
      <c r="C2824" s="34" t="inlineStr">
        <is>
          <t>3) Functional beverage (still/sparkling)</t>
        </is>
      </c>
      <c r="D2824" s="49">
        <f>IF('M3 Functional Beverage'!F477="","",'M3 Functional Beverage'!F477)</f>
        <v/>
      </c>
      <c r="E2824" s="52">
        <f>IF('M3 Functional Beverage'!J477="","",'M3 Functional Beverage'!J477)</f>
        <v/>
      </c>
      <c r="F2824" s="50">
        <f>IF('M3 Functional Beverage'!K477="","",'M3 Functional Beverage'!K477)</f>
        <v/>
      </c>
      <c r="G2824" s="49">
        <f>IF('M3 Functional Beverage'!AM477="","",'M3 Functional Beverage'!AM477)</f>
        <v/>
      </c>
      <c r="H2824" s="50">
        <f>IF('M3 Functional Beverage'!N477="","",'M3 Functional Beverage'!N477)</f>
        <v/>
      </c>
      <c r="I2824" s="34">
        <f>IF('M3 Functional Beverage'!AJ477="","",'M3 Functional Beverage'!AJ477)</f>
        <v/>
      </c>
      <c r="J2824" s="34" t="inlineStr">
        <is>
          <t>Capture live promo to assess.</t>
        </is>
      </c>
    </row>
    <row r="2825" ht="28" customHeight="1">
      <c r="A2825" s="34" t="inlineStr">
        <is>
          <t>KeVita</t>
        </is>
      </c>
      <c r="B2825" s="34" t="inlineStr">
        <is>
          <t>KeVita Sparkling Probiotic Drink | Mojita Lime Mint Coconut | 8 pack 440mL</t>
        </is>
      </c>
      <c r="C2825" s="34" t="inlineStr">
        <is>
          <t>3) Functional beverage (still/sparkling)</t>
        </is>
      </c>
      <c r="D2825" s="49">
        <f>IF('M3 Functional Beverage'!F478="","",'M3 Functional Beverage'!F478)</f>
        <v/>
      </c>
      <c r="E2825" s="52">
        <f>IF('M3 Functional Beverage'!J478="","",'M3 Functional Beverage'!J478)</f>
        <v/>
      </c>
      <c r="F2825" s="50">
        <f>IF('M3 Functional Beverage'!K478="","",'M3 Functional Beverage'!K478)</f>
        <v/>
      </c>
      <c r="G2825" s="49">
        <f>IF('M3 Functional Beverage'!AM478="","",'M3 Functional Beverage'!AM478)</f>
        <v/>
      </c>
      <c r="H2825" s="50">
        <f>IF('M3 Functional Beverage'!N478="","",'M3 Functional Beverage'!N478)</f>
        <v/>
      </c>
      <c r="I2825" s="34">
        <f>IF('M3 Functional Beverage'!AJ478="","",'M3 Functional Beverage'!AJ478)</f>
        <v/>
      </c>
      <c r="J2825" s="34" t="inlineStr">
        <is>
          <t>Capture live promo to assess.</t>
        </is>
      </c>
    </row>
    <row r="2826" ht="28" customHeight="1">
      <c r="A2826" s="34" t="inlineStr">
        <is>
          <t>KeVita</t>
        </is>
      </c>
      <c r="B2826" s="34" t="inlineStr">
        <is>
          <t>KeVita Sparkling Probiotic Drink | Mojita Lime Mint Coconut | 12 pack 440mL</t>
        </is>
      </c>
      <c r="C2826" s="34" t="inlineStr">
        <is>
          <t>3) Functional beverage (still/sparkling)</t>
        </is>
      </c>
      <c r="D2826" s="49">
        <f>IF('M3 Functional Beverage'!F479="","",'M3 Functional Beverage'!F479)</f>
        <v/>
      </c>
      <c r="E2826" s="52">
        <f>IF('M3 Functional Beverage'!J479="","",'M3 Functional Beverage'!J479)</f>
        <v/>
      </c>
      <c r="F2826" s="50">
        <f>IF('M3 Functional Beverage'!K479="","",'M3 Functional Beverage'!K479)</f>
        <v/>
      </c>
      <c r="G2826" s="49">
        <f>IF('M3 Functional Beverage'!AM479="","",'M3 Functional Beverage'!AM479)</f>
        <v/>
      </c>
      <c r="H2826" s="50">
        <f>IF('M3 Functional Beverage'!N479="","",'M3 Functional Beverage'!N479)</f>
        <v/>
      </c>
      <c r="I2826" s="34">
        <f>IF('M3 Functional Beverage'!AJ479="","",'M3 Functional Beverage'!AJ479)</f>
        <v/>
      </c>
      <c r="J2826" s="34" t="inlineStr">
        <is>
          <t>Capture live promo to assess.</t>
        </is>
      </c>
    </row>
    <row r="2827" ht="28" customHeight="1">
      <c r="A2827" s="34" t="inlineStr">
        <is>
          <t>KeVita</t>
        </is>
      </c>
      <c r="B2827" s="34" t="inlineStr">
        <is>
          <t>KeVita Sparkling Probiotic Drink | Mojita Lime Mint Coconut | 18 pack 440mL</t>
        </is>
      </c>
      <c r="C2827" s="34" t="inlineStr">
        <is>
          <t>3) Functional beverage (still/sparkling)</t>
        </is>
      </c>
      <c r="D2827" s="49">
        <f>IF('M3 Functional Beverage'!F480="","",'M3 Functional Beverage'!F480)</f>
        <v/>
      </c>
      <c r="E2827" s="52">
        <f>IF('M3 Functional Beverage'!J480="","",'M3 Functional Beverage'!J480)</f>
        <v/>
      </c>
      <c r="F2827" s="50">
        <f>IF('M3 Functional Beverage'!K480="","",'M3 Functional Beverage'!K480)</f>
        <v/>
      </c>
      <c r="G2827" s="49">
        <f>IF('M3 Functional Beverage'!AM480="","",'M3 Functional Beverage'!AM480)</f>
        <v/>
      </c>
      <c r="H2827" s="50">
        <f>IF('M3 Functional Beverage'!N480="","",'M3 Functional Beverage'!N480)</f>
        <v/>
      </c>
      <c r="I2827" s="34">
        <f>IF('M3 Functional Beverage'!AJ480="","",'M3 Functional Beverage'!AJ480)</f>
        <v/>
      </c>
      <c r="J2827" s="34" t="inlineStr">
        <is>
          <t>Capture live promo to assess.</t>
        </is>
      </c>
    </row>
    <row r="2828" ht="28" customHeight="1">
      <c r="A2828" s="34" t="inlineStr">
        <is>
          <t>KeVita</t>
        </is>
      </c>
      <c r="B2828" s="34" t="inlineStr">
        <is>
          <t>KeVita Sparkling Probiotic Drink | Mojita Lime Mint Coconut | 24 pack 440mL</t>
        </is>
      </c>
      <c r="C2828" s="34" t="inlineStr">
        <is>
          <t>3) Functional beverage (still/sparkling)</t>
        </is>
      </c>
      <c r="D2828" s="49">
        <f>IF('M3 Functional Beverage'!F481="","",'M3 Functional Beverage'!F481)</f>
        <v/>
      </c>
      <c r="E2828" s="52">
        <f>IF('M3 Functional Beverage'!J481="","",'M3 Functional Beverage'!J481)</f>
        <v/>
      </c>
      <c r="F2828" s="50">
        <f>IF('M3 Functional Beverage'!K481="","",'M3 Functional Beverage'!K481)</f>
        <v/>
      </c>
      <c r="G2828" s="49">
        <f>IF('M3 Functional Beverage'!AM481="","",'M3 Functional Beverage'!AM481)</f>
        <v/>
      </c>
      <c r="H2828" s="50">
        <f>IF('M3 Functional Beverage'!N481="","",'M3 Functional Beverage'!N481)</f>
        <v/>
      </c>
      <c r="I2828" s="34">
        <f>IF('M3 Functional Beverage'!AJ481="","",'M3 Functional Beverage'!AJ481)</f>
        <v/>
      </c>
      <c r="J2828" s="34" t="inlineStr">
        <is>
          <t>Capture live promo to assess.</t>
        </is>
      </c>
    </row>
    <row r="2829" ht="28" customHeight="1">
      <c r="A2829" s="34" t="inlineStr">
        <is>
          <t>KeVita</t>
        </is>
      </c>
      <c r="B2829" s="34" t="inlineStr">
        <is>
          <t>KeVita Sparkling Probiotic Drink | Strawberry Acai Coconut | single 440mL</t>
        </is>
      </c>
      <c r="C2829" s="34" t="inlineStr">
        <is>
          <t>3) Functional beverage (still/sparkling)</t>
        </is>
      </c>
      <c r="D2829" s="49">
        <f>IF('M3 Functional Beverage'!F482="","",'M3 Functional Beverage'!F482)</f>
        <v/>
      </c>
      <c r="E2829" s="52">
        <f>IF('M3 Functional Beverage'!J482="","",'M3 Functional Beverage'!J482)</f>
        <v/>
      </c>
      <c r="F2829" s="50">
        <f>IF('M3 Functional Beverage'!K482="","",'M3 Functional Beverage'!K482)</f>
        <v/>
      </c>
      <c r="G2829" s="49">
        <f>IF('M3 Functional Beverage'!AM482="","",'M3 Functional Beverage'!AM482)</f>
        <v/>
      </c>
      <c r="H2829" s="50">
        <f>IF('M3 Functional Beverage'!N482="","",'M3 Functional Beverage'!N482)</f>
        <v/>
      </c>
      <c r="I2829" s="34">
        <f>IF('M3 Functional Beverage'!AJ482="","",'M3 Functional Beverage'!AJ482)</f>
        <v/>
      </c>
      <c r="J2829" s="34" t="inlineStr">
        <is>
          <t>Capture live promo to assess.</t>
        </is>
      </c>
    </row>
    <row r="2830" ht="28" customHeight="1">
      <c r="A2830" s="34" t="inlineStr">
        <is>
          <t>KeVita</t>
        </is>
      </c>
      <c r="B2830" s="34" t="inlineStr">
        <is>
          <t>KeVita Sparkling Probiotic Drink | Strawberry Acai Coconut | 8 pack 440mL</t>
        </is>
      </c>
      <c r="C2830" s="34" t="inlineStr">
        <is>
          <t>3) Functional beverage (still/sparkling)</t>
        </is>
      </c>
      <c r="D2830" s="49">
        <f>IF('M3 Functional Beverage'!F483="","",'M3 Functional Beverage'!F483)</f>
        <v/>
      </c>
      <c r="E2830" s="52">
        <f>IF('M3 Functional Beverage'!J483="","",'M3 Functional Beverage'!J483)</f>
        <v/>
      </c>
      <c r="F2830" s="50">
        <f>IF('M3 Functional Beverage'!K483="","",'M3 Functional Beverage'!K483)</f>
        <v/>
      </c>
      <c r="G2830" s="49">
        <f>IF('M3 Functional Beverage'!AM483="","",'M3 Functional Beverage'!AM483)</f>
        <v/>
      </c>
      <c r="H2830" s="50">
        <f>IF('M3 Functional Beverage'!N483="","",'M3 Functional Beverage'!N483)</f>
        <v/>
      </c>
      <c r="I2830" s="34">
        <f>IF('M3 Functional Beverage'!AJ483="","",'M3 Functional Beverage'!AJ483)</f>
        <v/>
      </c>
      <c r="J2830" s="34" t="inlineStr">
        <is>
          <t>Capture live promo to assess.</t>
        </is>
      </c>
    </row>
    <row r="2831" ht="28" customHeight="1">
      <c r="A2831" s="34" t="inlineStr">
        <is>
          <t>KeVita</t>
        </is>
      </c>
      <c r="B2831" s="34" t="inlineStr">
        <is>
          <t>KeVita Sparkling Probiotic Drink | Strawberry Acai Coconut | 12 pack 440mL</t>
        </is>
      </c>
      <c r="C2831" s="34" t="inlineStr">
        <is>
          <t>3) Functional beverage (still/sparkling)</t>
        </is>
      </c>
      <c r="D2831" s="49">
        <f>IF('M3 Functional Beverage'!F484="","",'M3 Functional Beverage'!F484)</f>
        <v/>
      </c>
      <c r="E2831" s="52">
        <f>IF('M3 Functional Beverage'!J484="","",'M3 Functional Beverage'!J484)</f>
        <v/>
      </c>
      <c r="F2831" s="50">
        <f>IF('M3 Functional Beverage'!K484="","",'M3 Functional Beverage'!K484)</f>
        <v/>
      </c>
      <c r="G2831" s="49">
        <f>IF('M3 Functional Beverage'!AM484="","",'M3 Functional Beverage'!AM484)</f>
        <v/>
      </c>
      <c r="H2831" s="50">
        <f>IF('M3 Functional Beverage'!N484="","",'M3 Functional Beverage'!N484)</f>
        <v/>
      </c>
      <c r="I2831" s="34">
        <f>IF('M3 Functional Beverage'!AJ484="","",'M3 Functional Beverage'!AJ484)</f>
        <v/>
      </c>
      <c r="J2831" s="34" t="inlineStr">
        <is>
          <t>Capture live promo to assess.</t>
        </is>
      </c>
    </row>
    <row r="2832" ht="28" customHeight="1">
      <c r="A2832" s="34" t="inlineStr">
        <is>
          <t>KeVita</t>
        </is>
      </c>
      <c r="B2832" s="34" t="inlineStr">
        <is>
          <t>KeVita Sparkling Probiotic Drink | Strawberry Acai Coconut | 18 pack 440mL</t>
        </is>
      </c>
      <c r="C2832" s="34" t="inlineStr">
        <is>
          <t>3) Functional beverage (still/sparkling)</t>
        </is>
      </c>
      <c r="D2832" s="49">
        <f>IF('M3 Functional Beverage'!F485="","",'M3 Functional Beverage'!F485)</f>
        <v/>
      </c>
      <c r="E2832" s="52">
        <f>IF('M3 Functional Beverage'!J485="","",'M3 Functional Beverage'!J485)</f>
        <v/>
      </c>
      <c r="F2832" s="50">
        <f>IF('M3 Functional Beverage'!K485="","",'M3 Functional Beverage'!K485)</f>
        <v/>
      </c>
      <c r="G2832" s="49">
        <f>IF('M3 Functional Beverage'!AM485="","",'M3 Functional Beverage'!AM485)</f>
        <v/>
      </c>
      <c r="H2832" s="50">
        <f>IF('M3 Functional Beverage'!N485="","",'M3 Functional Beverage'!N485)</f>
        <v/>
      </c>
      <c r="I2832" s="34">
        <f>IF('M3 Functional Beverage'!AJ485="","",'M3 Functional Beverage'!AJ485)</f>
        <v/>
      </c>
      <c r="J2832" s="34" t="inlineStr">
        <is>
          <t>Capture live promo to assess.</t>
        </is>
      </c>
    </row>
    <row r="2833" ht="28" customHeight="1">
      <c r="A2833" s="34" t="inlineStr">
        <is>
          <t>KeVita</t>
        </is>
      </c>
      <c r="B2833" s="34" t="inlineStr">
        <is>
          <t>KeVita Sparkling Probiotic Drink | Strawberry Acai Coconut | 24 pack 440mL</t>
        </is>
      </c>
      <c r="C2833" s="34" t="inlineStr">
        <is>
          <t>3) Functional beverage (still/sparkling)</t>
        </is>
      </c>
      <c r="D2833" s="49">
        <f>IF('M3 Functional Beverage'!F486="","",'M3 Functional Beverage'!F486)</f>
        <v/>
      </c>
      <c r="E2833" s="52">
        <f>IF('M3 Functional Beverage'!J486="","",'M3 Functional Beverage'!J486)</f>
        <v/>
      </c>
      <c r="F2833" s="50">
        <f>IF('M3 Functional Beverage'!K486="","",'M3 Functional Beverage'!K486)</f>
        <v/>
      </c>
      <c r="G2833" s="49">
        <f>IF('M3 Functional Beverage'!AM486="","",'M3 Functional Beverage'!AM486)</f>
        <v/>
      </c>
      <c r="H2833" s="50">
        <f>IF('M3 Functional Beverage'!N486="","",'M3 Functional Beverage'!N486)</f>
        <v/>
      </c>
      <c r="I2833" s="34">
        <f>IF('M3 Functional Beverage'!AJ486="","",'M3 Functional Beverage'!AJ486)</f>
        <v/>
      </c>
      <c r="J2833" s="34" t="inlineStr">
        <is>
          <t>Capture live promo to assess.</t>
        </is>
      </c>
    </row>
    <row r="2834" ht="28" customHeight="1">
      <c r="A2834" s="34" t="inlineStr">
        <is>
          <t>KeVita</t>
        </is>
      </c>
      <c r="B2834" s="34" t="inlineStr">
        <is>
          <t>KeVita Sparkling Probiotic Drink | Roots Beer | single 440mL</t>
        </is>
      </c>
      <c r="C2834" s="34" t="inlineStr">
        <is>
          <t>3) Functional beverage (still/sparkling)</t>
        </is>
      </c>
      <c r="D2834" s="49">
        <f>IF('M3 Functional Beverage'!F487="","",'M3 Functional Beverage'!F487)</f>
        <v/>
      </c>
      <c r="E2834" s="52">
        <f>IF('M3 Functional Beverage'!J487="","",'M3 Functional Beverage'!J487)</f>
        <v/>
      </c>
      <c r="F2834" s="50">
        <f>IF('M3 Functional Beverage'!K487="","",'M3 Functional Beverage'!K487)</f>
        <v/>
      </c>
      <c r="G2834" s="49">
        <f>IF('M3 Functional Beverage'!AM487="","",'M3 Functional Beverage'!AM487)</f>
        <v/>
      </c>
      <c r="H2834" s="50">
        <f>IF('M3 Functional Beverage'!N487="","",'M3 Functional Beverage'!N487)</f>
        <v/>
      </c>
      <c r="I2834" s="34">
        <f>IF('M3 Functional Beverage'!AJ487="","",'M3 Functional Beverage'!AJ487)</f>
        <v/>
      </c>
      <c r="J2834" s="34" t="inlineStr">
        <is>
          <t>Capture live promo to assess.</t>
        </is>
      </c>
    </row>
    <row r="2835" ht="28" customHeight="1">
      <c r="A2835" s="34" t="inlineStr">
        <is>
          <t>KeVita</t>
        </is>
      </c>
      <c r="B2835" s="34" t="inlineStr">
        <is>
          <t>KeVita Sparkling Probiotic Drink | Roots Beer | 8 pack 440mL</t>
        </is>
      </c>
      <c r="C2835" s="34" t="inlineStr">
        <is>
          <t>3) Functional beverage (still/sparkling)</t>
        </is>
      </c>
      <c r="D2835" s="49">
        <f>IF('M3 Functional Beverage'!F488="","",'M3 Functional Beverage'!F488)</f>
        <v/>
      </c>
      <c r="E2835" s="52">
        <f>IF('M3 Functional Beverage'!J488="","",'M3 Functional Beverage'!J488)</f>
        <v/>
      </c>
      <c r="F2835" s="50">
        <f>IF('M3 Functional Beverage'!K488="","",'M3 Functional Beverage'!K488)</f>
        <v/>
      </c>
      <c r="G2835" s="49">
        <f>IF('M3 Functional Beverage'!AM488="","",'M3 Functional Beverage'!AM488)</f>
        <v/>
      </c>
      <c r="H2835" s="50">
        <f>IF('M3 Functional Beverage'!N488="","",'M3 Functional Beverage'!N488)</f>
        <v/>
      </c>
      <c r="I2835" s="34">
        <f>IF('M3 Functional Beverage'!AJ488="","",'M3 Functional Beverage'!AJ488)</f>
        <v/>
      </c>
      <c r="J2835" s="34" t="inlineStr">
        <is>
          <t>Capture live promo to assess.</t>
        </is>
      </c>
    </row>
    <row r="2836" ht="28" customHeight="1">
      <c r="A2836" s="34" t="inlineStr">
        <is>
          <t>KeVita</t>
        </is>
      </c>
      <c r="B2836" s="34" t="inlineStr">
        <is>
          <t>KeVita Sparkling Probiotic Drink | Roots Beer | 12 pack 440mL</t>
        </is>
      </c>
      <c r="C2836" s="34" t="inlineStr">
        <is>
          <t>3) Functional beverage (still/sparkling)</t>
        </is>
      </c>
      <c r="D2836" s="49">
        <f>IF('M3 Functional Beverage'!F489="","",'M3 Functional Beverage'!F489)</f>
        <v/>
      </c>
      <c r="E2836" s="52">
        <f>IF('M3 Functional Beverage'!J489="","",'M3 Functional Beverage'!J489)</f>
        <v/>
      </c>
      <c r="F2836" s="50">
        <f>IF('M3 Functional Beverage'!K489="","",'M3 Functional Beverage'!K489)</f>
        <v/>
      </c>
      <c r="G2836" s="49">
        <f>IF('M3 Functional Beverage'!AM489="","",'M3 Functional Beverage'!AM489)</f>
        <v/>
      </c>
      <c r="H2836" s="50">
        <f>IF('M3 Functional Beverage'!N489="","",'M3 Functional Beverage'!N489)</f>
        <v/>
      </c>
      <c r="I2836" s="34">
        <f>IF('M3 Functional Beverage'!AJ489="","",'M3 Functional Beverage'!AJ489)</f>
        <v/>
      </c>
      <c r="J2836" s="34" t="inlineStr">
        <is>
          <t>Capture live promo to assess.</t>
        </is>
      </c>
    </row>
    <row r="2837" ht="28" customHeight="1">
      <c r="A2837" s="34" t="inlineStr">
        <is>
          <t>KeVita</t>
        </is>
      </c>
      <c r="B2837" s="34" t="inlineStr">
        <is>
          <t>KeVita Sparkling Probiotic Drink | Roots Beer | 18 pack 440mL</t>
        </is>
      </c>
      <c r="C2837" s="34" t="inlineStr">
        <is>
          <t>3) Functional beverage (still/sparkling)</t>
        </is>
      </c>
      <c r="D2837" s="49">
        <f>IF('M3 Functional Beverage'!F490="","",'M3 Functional Beverage'!F490)</f>
        <v/>
      </c>
      <c r="E2837" s="52">
        <f>IF('M3 Functional Beverage'!J490="","",'M3 Functional Beverage'!J490)</f>
        <v/>
      </c>
      <c r="F2837" s="50">
        <f>IF('M3 Functional Beverage'!K490="","",'M3 Functional Beverage'!K490)</f>
        <v/>
      </c>
      <c r="G2837" s="49">
        <f>IF('M3 Functional Beverage'!AM490="","",'M3 Functional Beverage'!AM490)</f>
        <v/>
      </c>
      <c r="H2837" s="50">
        <f>IF('M3 Functional Beverage'!N490="","",'M3 Functional Beverage'!N490)</f>
        <v/>
      </c>
      <c r="I2837" s="34">
        <f>IF('M3 Functional Beverage'!AJ490="","",'M3 Functional Beverage'!AJ490)</f>
        <v/>
      </c>
      <c r="J2837" s="34" t="inlineStr">
        <is>
          <t>Capture live promo to assess.</t>
        </is>
      </c>
    </row>
    <row r="2838" ht="28" customHeight="1">
      <c r="A2838" s="34" t="inlineStr">
        <is>
          <t>KeVita</t>
        </is>
      </c>
      <c r="B2838" s="34" t="inlineStr">
        <is>
          <t>KeVita Sparkling Probiotic Drink | Roots Beer | 24 pack 440mL</t>
        </is>
      </c>
      <c r="C2838" s="34" t="inlineStr">
        <is>
          <t>3) Functional beverage (still/sparkling)</t>
        </is>
      </c>
      <c r="D2838" s="49">
        <f>IF('M3 Functional Beverage'!F491="","",'M3 Functional Beverage'!F491)</f>
        <v/>
      </c>
      <c r="E2838" s="52">
        <f>IF('M3 Functional Beverage'!J491="","",'M3 Functional Beverage'!J491)</f>
        <v/>
      </c>
      <c r="F2838" s="50">
        <f>IF('M3 Functional Beverage'!K491="","",'M3 Functional Beverage'!K491)</f>
        <v/>
      </c>
      <c r="G2838" s="49">
        <f>IF('M3 Functional Beverage'!AM491="","",'M3 Functional Beverage'!AM491)</f>
        <v/>
      </c>
      <c r="H2838" s="50">
        <f>IF('M3 Functional Beverage'!N491="","",'M3 Functional Beverage'!N491)</f>
        <v/>
      </c>
      <c r="I2838" s="34">
        <f>IF('M3 Functional Beverage'!AJ491="","",'M3 Functional Beverage'!AJ491)</f>
        <v/>
      </c>
      <c r="J2838" s="34" t="inlineStr">
        <is>
          <t>Capture live promo to assess.</t>
        </is>
      </c>
    </row>
    <row r="2839" ht="28" customHeight="1">
      <c r="A2839" s="34" t="inlineStr">
        <is>
          <t>Brew Dr</t>
        </is>
      </c>
      <c r="B2839" s="34" t="inlineStr">
        <is>
          <t>Brew Dr Kombucha | Clear Mind | single 414mL</t>
        </is>
      </c>
      <c r="C2839" s="34" t="inlineStr">
        <is>
          <t>3) Functional beverage (still/sparkling)</t>
        </is>
      </c>
      <c r="D2839" s="49">
        <f>IF('M3 Functional Beverage'!F492="","",'M3 Functional Beverage'!F492)</f>
        <v/>
      </c>
      <c r="E2839" s="52">
        <f>IF('M3 Functional Beverage'!J492="","",'M3 Functional Beverage'!J492)</f>
        <v/>
      </c>
      <c r="F2839" s="50">
        <f>IF('M3 Functional Beverage'!K492="","",'M3 Functional Beverage'!K492)</f>
        <v/>
      </c>
      <c r="G2839" s="49">
        <f>IF('M3 Functional Beverage'!AM492="","",'M3 Functional Beverage'!AM492)</f>
        <v/>
      </c>
      <c r="H2839" s="50">
        <f>IF('M3 Functional Beverage'!N492="","",'M3 Functional Beverage'!N492)</f>
        <v/>
      </c>
      <c r="I2839" s="34">
        <f>IF('M3 Functional Beverage'!AJ492="","",'M3 Functional Beverage'!AJ492)</f>
        <v/>
      </c>
      <c r="J2839" s="34" t="inlineStr">
        <is>
          <t>Capture live promo to assess.</t>
        </is>
      </c>
    </row>
    <row r="2840" ht="28" customHeight="1">
      <c r="A2840" s="34" t="inlineStr">
        <is>
          <t>Brew Dr</t>
        </is>
      </c>
      <c r="B2840" s="34" t="inlineStr">
        <is>
          <t>Brew Dr Kombucha | Clear Mind | 8 pack 414mL</t>
        </is>
      </c>
      <c r="C2840" s="34" t="inlineStr">
        <is>
          <t>3) Functional beverage (still/sparkling)</t>
        </is>
      </c>
      <c r="D2840" s="49">
        <f>IF('M3 Functional Beverage'!F493="","",'M3 Functional Beverage'!F493)</f>
        <v/>
      </c>
      <c r="E2840" s="52">
        <f>IF('M3 Functional Beverage'!J493="","",'M3 Functional Beverage'!J493)</f>
        <v/>
      </c>
      <c r="F2840" s="50">
        <f>IF('M3 Functional Beverage'!K493="","",'M3 Functional Beverage'!K493)</f>
        <v/>
      </c>
      <c r="G2840" s="49">
        <f>IF('M3 Functional Beverage'!AM493="","",'M3 Functional Beverage'!AM493)</f>
        <v/>
      </c>
      <c r="H2840" s="50">
        <f>IF('M3 Functional Beverage'!N493="","",'M3 Functional Beverage'!N493)</f>
        <v/>
      </c>
      <c r="I2840" s="34">
        <f>IF('M3 Functional Beverage'!AJ493="","",'M3 Functional Beverage'!AJ493)</f>
        <v/>
      </c>
      <c r="J2840" s="34" t="inlineStr">
        <is>
          <t>Capture live promo to assess.</t>
        </is>
      </c>
    </row>
    <row r="2841" ht="28" customHeight="1">
      <c r="A2841" s="34" t="inlineStr">
        <is>
          <t>Brew Dr</t>
        </is>
      </c>
      <c r="B2841" s="34" t="inlineStr">
        <is>
          <t>Brew Dr Kombucha | Clear Mind | 12 pack 414mL</t>
        </is>
      </c>
      <c r="C2841" s="34" t="inlineStr">
        <is>
          <t>3) Functional beverage (still/sparkling)</t>
        </is>
      </c>
      <c r="D2841" s="49">
        <f>IF('M3 Functional Beverage'!F494="","",'M3 Functional Beverage'!F494)</f>
        <v/>
      </c>
      <c r="E2841" s="52">
        <f>IF('M3 Functional Beverage'!J494="","",'M3 Functional Beverage'!J494)</f>
        <v/>
      </c>
      <c r="F2841" s="50">
        <f>IF('M3 Functional Beverage'!K494="","",'M3 Functional Beverage'!K494)</f>
        <v/>
      </c>
      <c r="G2841" s="49">
        <f>IF('M3 Functional Beverage'!AM494="","",'M3 Functional Beverage'!AM494)</f>
        <v/>
      </c>
      <c r="H2841" s="50">
        <f>IF('M3 Functional Beverage'!N494="","",'M3 Functional Beverage'!N494)</f>
        <v/>
      </c>
      <c r="I2841" s="34">
        <f>IF('M3 Functional Beverage'!AJ494="","",'M3 Functional Beverage'!AJ494)</f>
        <v/>
      </c>
      <c r="J2841" s="34" t="inlineStr">
        <is>
          <t>Capture live promo to assess.</t>
        </is>
      </c>
    </row>
    <row r="2842" ht="28" customHeight="1">
      <c r="A2842" s="34" t="inlineStr">
        <is>
          <t>Brew Dr</t>
        </is>
      </c>
      <c r="B2842" s="34" t="inlineStr">
        <is>
          <t>Brew Dr Kombucha | Clear Mind | 18 pack 414mL</t>
        </is>
      </c>
      <c r="C2842" s="34" t="inlineStr">
        <is>
          <t>3) Functional beverage (still/sparkling)</t>
        </is>
      </c>
      <c r="D2842" s="49">
        <f>IF('M3 Functional Beverage'!F495="","",'M3 Functional Beverage'!F495)</f>
        <v/>
      </c>
      <c r="E2842" s="52">
        <f>IF('M3 Functional Beverage'!J495="","",'M3 Functional Beverage'!J495)</f>
        <v/>
      </c>
      <c r="F2842" s="50">
        <f>IF('M3 Functional Beverage'!K495="","",'M3 Functional Beverage'!K495)</f>
        <v/>
      </c>
      <c r="G2842" s="49">
        <f>IF('M3 Functional Beverage'!AM495="","",'M3 Functional Beverage'!AM495)</f>
        <v/>
      </c>
      <c r="H2842" s="50">
        <f>IF('M3 Functional Beverage'!N495="","",'M3 Functional Beverage'!N495)</f>
        <v/>
      </c>
      <c r="I2842" s="34">
        <f>IF('M3 Functional Beverage'!AJ495="","",'M3 Functional Beverage'!AJ495)</f>
        <v/>
      </c>
      <c r="J2842" s="34" t="inlineStr">
        <is>
          <t>Capture live promo to assess.</t>
        </is>
      </c>
    </row>
    <row r="2843" ht="28" customHeight="1">
      <c r="A2843" s="34" t="inlineStr">
        <is>
          <t>Brew Dr</t>
        </is>
      </c>
      <c r="B2843" s="34" t="inlineStr">
        <is>
          <t>Brew Dr Kombucha | Clear Mind | 24 pack 414mL</t>
        </is>
      </c>
      <c r="C2843" s="34" t="inlineStr">
        <is>
          <t>3) Functional beverage (still/sparkling)</t>
        </is>
      </c>
      <c r="D2843" s="49">
        <f>IF('M3 Functional Beverage'!F496="","",'M3 Functional Beverage'!F496)</f>
        <v/>
      </c>
      <c r="E2843" s="52">
        <f>IF('M3 Functional Beverage'!J496="","",'M3 Functional Beverage'!J496)</f>
        <v/>
      </c>
      <c r="F2843" s="50">
        <f>IF('M3 Functional Beverage'!K496="","",'M3 Functional Beverage'!K496)</f>
        <v/>
      </c>
      <c r="G2843" s="49">
        <f>IF('M3 Functional Beverage'!AM496="","",'M3 Functional Beverage'!AM496)</f>
        <v/>
      </c>
      <c r="H2843" s="50">
        <f>IF('M3 Functional Beverage'!N496="","",'M3 Functional Beverage'!N496)</f>
        <v/>
      </c>
      <c r="I2843" s="34">
        <f>IF('M3 Functional Beverage'!AJ496="","",'M3 Functional Beverage'!AJ496)</f>
        <v/>
      </c>
      <c r="J2843" s="34" t="inlineStr">
        <is>
          <t>Capture live promo to assess.</t>
        </is>
      </c>
    </row>
    <row r="2844" ht="28" customHeight="1">
      <c r="A2844" s="34" t="inlineStr">
        <is>
          <t>Brew Dr</t>
        </is>
      </c>
      <c r="B2844" s="34" t="inlineStr">
        <is>
          <t>Brew Dr Kombucha | Superberry | single 414mL</t>
        </is>
      </c>
      <c r="C2844" s="34" t="inlineStr">
        <is>
          <t>3) Functional beverage (still/sparkling)</t>
        </is>
      </c>
      <c r="D2844" s="49">
        <f>IF('M3 Functional Beverage'!F497="","",'M3 Functional Beverage'!F497)</f>
        <v/>
      </c>
      <c r="E2844" s="52">
        <f>IF('M3 Functional Beverage'!J497="","",'M3 Functional Beverage'!J497)</f>
        <v/>
      </c>
      <c r="F2844" s="50">
        <f>IF('M3 Functional Beverage'!K497="","",'M3 Functional Beverage'!K497)</f>
        <v/>
      </c>
      <c r="G2844" s="49">
        <f>IF('M3 Functional Beverage'!AM497="","",'M3 Functional Beverage'!AM497)</f>
        <v/>
      </c>
      <c r="H2844" s="50">
        <f>IF('M3 Functional Beverage'!N497="","",'M3 Functional Beverage'!N497)</f>
        <v/>
      </c>
      <c r="I2844" s="34">
        <f>IF('M3 Functional Beverage'!AJ497="","",'M3 Functional Beverage'!AJ497)</f>
        <v/>
      </c>
      <c r="J2844" s="34" t="inlineStr">
        <is>
          <t>Capture live promo to assess.</t>
        </is>
      </c>
    </row>
    <row r="2845" ht="28" customHeight="1">
      <c r="A2845" s="34" t="inlineStr">
        <is>
          <t>Brew Dr</t>
        </is>
      </c>
      <c r="B2845" s="34" t="inlineStr">
        <is>
          <t>Brew Dr Kombucha | Superberry | 8 pack 414mL</t>
        </is>
      </c>
      <c r="C2845" s="34" t="inlineStr">
        <is>
          <t>3) Functional beverage (still/sparkling)</t>
        </is>
      </c>
      <c r="D2845" s="49">
        <f>IF('M3 Functional Beverage'!F498="","",'M3 Functional Beverage'!F498)</f>
        <v/>
      </c>
      <c r="E2845" s="52">
        <f>IF('M3 Functional Beverage'!J498="","",'M3 Functional Beverage'!J498)</f>
        <v/>
      </c>
      <c r="F2845" s="50">
        <f>IF('M3 Functional Beverage'!K498="","",'M3 Functional Beverage'!K498)</f>
        <v/>
      </c>
      <c r="G2845" s="49">
        <f>IF('M3 Functional Beverage'!AM498="","",'M3 Functional Beverage'!AM498)</f>
        <v/>
      </c>
      <c r="H2845" s="50">
        <f>IF('M3 Functional Beverage'!N498="","",'M3 Functional Beverage'!N498)</f>
        <v/>
      </c>
      <c r="I2845" s="34">
        <f>IF('M3 Functional Beverage'!AJ498="","",'M3 Functional Beverage'!AJ498)</f>
        <v/>
      </c>
      <c r="J2845" s="34" t="inlineStr">
        <is>
          <t>Capture live promo to assess.</t>
        </is>
      </c>
    </row>
    <row r="2846" ht="28" customHeight="1">
      <c r="A2846" s="34" t="inlineStr">
        <is>
          <t>Brew Dr</t>
        </is>
      </c>
      <c r="B2846" s="34" t="inlineStr">
        <is>
          <t>Brew Dr Kombucha | Superberry | 12 pack 414mL</t>
        </is>
      </c>
      <c r="C2846" s="34" t="inlineStr">
        <is>
          <t>3) Functional beverage (still/sparkling)</t>
        </is>
      </c>
      <c r="D2846" s="49">
        <f>IF('M3 Functional Beverage'!F499="","",'M3 Functional Beverage'!F499)</f>
        <v/>
      </c>
      <c r="E2846" s="52">
        <f>IF('M3 Functional Beverage'!J499="","",'M3 Functional Beverage'!J499)</f>
        <v/>
      </c>
      <c r="F2846" s="50">
        <f>IF('M3 Functional Beverage'!K499="","",'M3 Functional Beverage'!K499)</f>
        <v/>
      </c>
      <c r="G2846" s="49">
        <f>IF('M3 Functional Beverage'!AM499="","",'M3 Functional Beverage'!AM499)</f>
        <v/>
      </c>
      <c r="H2846" s="50">
        <f>IF('M3 Functional Beverage'!N499="","",'M3 Functional Beverage'!N499)</f>
        <v/>
      </c>
      <c r="I2846" s="34">
        <f>IF('M3 Functional Beverage'!AJ499="","",'M3 Functional Beverage'!AJ499)</f>
        <v/>
      </c>
      <c r="J2846" s="34" t="inlineStr">
        <is>
          <t>Capture live promo to assess.</t>
        </is>
      </c>
    </row>
    <row r="2847" ht="28" customHeight="1">
      <c r="A2847" s="34" t="inlineStr">
        <is>
          <t>Brew Dr</t>
        </is>
      </c>
      <c r="B2847" s="34" t="inlineStr">
        <is>
          <t>Brew Dr Kombucha | Superberry | 18 pack 414mL</t>
        </is>
      </c>
      <c r="C2847" s="34" t="inlineStr">
        <is>
          <t>3) Functional beverage (still/sparkling)</t>
        </is>
      </c>
      <c r="D2847" s="49">
        <f>IF('M3 Functional Beverage'!F500="","",'M3 Functional Beverage'!F500)</f>
        <v/>
      </c>
      <c r="E2847" s="52">
        <f>IF('M3 Functional Beverage'!J500="","",'M3 Functional Beverage'!J500)</f>
        <v/>
      </c>
      <c r="F2847" s="50">
        <f>IF('M3 Functional Beverage'!K500="","",'M3 Functional Beverage'!K500)</f>
        <v/>
      </c>
      <c r="G2847" s="49">
        <f>IF('M3 Functional Beverage'!AM500="","",'M3 Functional Beverage'!AM500)</f>
        <v/>
      </c>
      <c r="H2847" s="50">
        <f>IF('M3 Functional Beverage'!N500="","",'M3 Functional Beverage'!N500)</f>
        <v/>
      </c>
      <c r="I2847" s="34">
        <f>IF('M3 Functional Beverage'!AJ500="","",'M3 Functional Beverage'!AJ500)</f>
        <v/>
      </c>
      <c r="J2847" s="34" t="inlineStr">
        <is>
          <t>Capture live promo to assess.</t>
        </is>
      </c>
    </row>
    <row r="2848" ht="28" customHeight="1">
      <c r="A2848" s="34" t="inlineStr">
        <is>
          <t>Brew Dr</t>
        </is>
      </c>
      <c r="B2848" s="34" t="inlineStr">
        <is>
          <t>Brew Dr Kombucha | Superberry | 24 pack 414mL</t>
        </is>
      </c>
      <c r="C2848" s="34" t="inlineStr">
        <is>
          <t>3) Functional beverage (still/sparkling)</t>
        </is>
      </c>
      <c r="D2848" s="49">
        <f>IF('M3 Functional Beverage'!F501="","",'M3 Functional Beverage'!F501)</f>
        <v/>
      </c>
      <c r="E2848" s="52">
        <f>IF('M3 Functional Beverage'!J501="","",'M3 Functional Beverage'!J501)</f>
        <v/>
      </c>
      <c r="F2848" s="50">
        <f>IF('M3 Functional Beverage'!K501="","",'M3 Functional Beverage'!K501)</f>
        <v/>
      </c>
      <c r="G2848" s="49">
        <f>IF('M3 Functional Beverage'!AM501="","",'M3 Functional Beverage'!AM501)</f>
        <v/>
      </c>
      <c r="H2848" s="50">
        <f>IF('M3 Functional Beverage'!N501="","",'M3 Functional Beverage'!N501)</f>
        <v/>
      </c>
      <c r="I2848" s="34">
        <f>IF('M3 Functional Beverage'!AJ501="","",'M3 Functional Beverage'!AJ501)</f>
        <v/>
      </c>
      <c r="J2848" s="34" t="inlineStr">
        <is>
          <t>Capture live promo to assess.</t>
        </is>
      </c>
    </row>
    <row r="2849" ht="28" customHeight="1">
      <c r="A2849" s="34" t="inlineStr">
        <is>
          <t>Brew Dr</t>
        </is>
      </c>
      <c r="B2849" s="34" t="inlineStr">
        <is>
          <t>Brew Dr Kombucha | Island Mango | single 414mL</t>
        </is>
      </c>
      <c r="C2849" s="34" t="inlineStr">
        <is>
          <t>3) Functional beverage (still/sparkling)</t>
        </is>
      </c>
      <c r="D2849" s="49">
        <f>IF('M3 Functional Beverage'!F502="","",'M3 Functional Beverage'!F502)</f>
        <v/>
      </c>
      <c r="E2849" s="52">
        <f>IF('M3 Functional Beverage'!J502="","",'M3 Functional Beverage'!J502)</f>
        <v/>
      </c>
      <c r="F2849" s="50">
        <f>IF('M3 Functional Beverage'!K502="","",'M3 Functional Beverage'!K502)</f>
        <v/>
      </c>
      <c r="G2849" s="49">
        <f>IF('M3 Functional Beverage'!AM502="","",'M3 Functional Beverage'!AM502)</f>
        <v/>
      </c>
      <c r="H2849" s="50">
        <f>IF('M3 Functional Beverage'!N502="","",'M3 Functional Beverage'!N502)</f>
        <v/>
      </c>
      <c r="I2849" s="34">
        <f>IF('M3 Functional Beverage'!AJ502="","",'M3 Functional Beverage'!AJ502)</f>
        <v/>
      </c>
      <c r="J2849" s="34" t="inlineStr">
        <is>
          <t>Capture live promo to assess.</t>
        </is>
      </c>
    </row>
    <row r="2850" ht="28" customHeight="1">
      <c r="A2850" s="34" t="inlineStr">
        <is>
          <t>Brew Dr</t>
        </is>
      </c>
      <c r="B2850" s="34" t="inlineStr">
        <is>
          <t>Brew Dr Kombucha | Island Mango | 8 pack 414mL</t>
        </is>
      </c>
      <c r="C2850" s="34" t="inlineStr">
        <is>
          <t>3) Functional beverage (still/sparkling)</t>
        </is>
      </c>
      <c r="D2850" s="49">
        <f>IF('M3 Functional Beverage'!F503="","",'M3 Functional Beverage'!F503)</f>
        <v/>
      </c>
      <c r="E2850" s="52">
        <f>IF('M3 Functional Beverage'!J503="","",'M3 Functional Beverage'!J503)</f>
        <v/>
      </c>
      <c r="F2850" s="50">
        <f>IF('M3 Functional Beverage'!K503="","",'M3 Functional Beverage'!K503)</f>
        <v/>
      </c>
      <c r="G2850" s="49">
        <f>IF('M3 Functional Beverage'!AM503="","",'M3 Functional Beverage'!AM503)</f>
        <v/>
      </c>
      <c r="H2850" s="50">
        <f>IF('M3 Functional Beverage'!N503="","",'M3 Functional Beverage'!N503)</f>
        <v/>
      </c>
      <c r="I2850" s="34">
        <f>IF('M3 Functional Beverage'!AJ503="","",'M3 Functional Beverage'!AJ503)</f>
        <v/>
      </c>
      <c r="J2850" s="34" t="inlineStr">
        <is>
          <t>Capture live promo to assess.</t>
        </is>
      </c>
    </row>
    <row r="2851" ht="28" customHeight="1">
      <c r="A2851" s="34" t="inlineStr">
        <is>
          <t>Brew Dr</t>
        </is>
      </c>
      <c r="B2851" s="34" t="inlineStr">
        <is>
          <t>Brew Dr Kombucha | Island Mango | 12 pack 414mL</t>
        </is>
      </c>
      <c r="C2851" s="34" t="inlineStr">
        <is>
          <t>3) Functional beverage (still/sparkling)</t>
        </is>
      </c>
      <c r="D2851" s="49">
        <f>IF('M3 Functional Beverage'!F504="","",'M3 Functional Beverage'!F504)</f>
        <v/>
      </c>
      <c r="E2851" s="52">
        <f>IF('M3 Functional Beverage'!J504="","",'M3 Functional Beverage'!J504)</f>
        <v/>
      </c>
      <c r="F2851" s="50">
        <f>IF('M3 Functional Beverage'!K504="","",'M3 Functional Beverage'!K504)</f>
        <v/>
      </c>
      <c r="G2851" s="49">
        <f>IF('M3 Functional Beverage'!AM504="","",'M3 Functional Beverage'!AM504)</f>
        <v/>
      </c>
      <c r="H2851" s="50">
        <f>IF('M3 Functional Beverage'!N504="","",'M3 Functional Beverage'!N504)</f>
        <v/>
      </c>
      <c r="I2851" s="34">
        <f>IF('M3 Functional Beverage'!AJ504="","",'M3 Functional Beverage'!AJ504)</f>
        <v/>
      </c>
      <c r="J2851" s="34" t="inlineStr">
        <is>
          <t>Capture live promo to assess.</t>
        </is>
      </c>
    </row>
    <row r="2852" ht="28" customHeight="1">
      <c r="A2852" s="34" t="inlineStr">
        <is>
          <t>Brew Dr</t>
        </is>
      </c>
      <c r="B2852" s="34" t="inlineStr">
        <is>
          <t>Brew Dr Kombucha | Island Mango | 18 pack 414mL</t>
        </is>
      </c>
      <c r="C2852" s="34" t="inlineStr">
        <is>
          <t>3) Functional beverage (still/sparkling)</t>
        </is>
      </c>
      <c r="D2852" s="49">
        <f>IF('M3 Functional Beverage'!F505="","",'M3 Functional Beverage'!F505)</f>
        <v/>
      </c>
      <c r="E2852" s="52">
        <f>IF('M3 Functional Beverage'!J505="","",'M3 Functional Beverage'!J505)</f>
        <v/>
      </c>
      <c r="F2852" s="50">
        <f>IF('M3 Functional Beverage'!K505="","",'M3 Functional Beverage'!K505)</f>
        <v/>
      </c>
      <c r="G2852" s="49">
        <f>IF('M3 Functional Beverage'!AM505="","",'M3 Functional Beverage'!AM505)</f>
        <v/>
      </c>
      <c r="H2852" s="50">
        <f>IF('M3 Functional Beverage'!N505="","",'M3 Functional Beverage'!N505)</f>
        <v/>
      </c>
      <c r="I2852" s="34">
        <f>IF('M3 Functional Beverage'!AJ505="","",'M3 Functional Beverage'!AJ505)</f>
        <v/>
      </c>
      <c r="J2852" s="34" t="inlineStr">
        <is>
          <t>Capture live promo to assess.</t>
        </is>
      </c>
    </row>
    <row r="2853" ht="28" customHeight="1">
      <c r="A2853" s="34" t="inlineStr">
        <is>
          <t>Brew Dr</t>
        </is>
      </c>
      <c r="B2853" s="34" t="inlineStr">
        <is>
          <t>Brew Dr Kombucha | Island Mango | 24 pack 414mL</t>
        </is>
      </c>
      <c r="C2853" s="34" t="inlineStr">
        <is>
          <t>3) Functional beverage (still/sparkling)</t>
        </is>
      </c>
      <c r="D2853" s="49">
        <f>IF('M3 Functional Beverage'!F506="","",'M3 Functional Beverage'!F506)</f>
        <v/>
      </c>
      <c r="E2853" s="52">
        <f>IF('M3 Functional Beverage'!J506="","",'M3 Functional Beverage'!J506)</f>
        <v/>
      </c>
      <c r="F2853" s="50">
        <f>IF('M3 Functional Beverage'!K506="","",'M3 Functional Beverage'!K506)</f>
        <v/>
      </c>
      <c r="G2853" s="49">
        <f>IF('M3 Functional Beverage'!AM506="","",'M3 Functional Beverage'!AM506)</f>
        <v/>
      </c>
      <c r="H2853" s="50">
        <f>IF('M3 Functional Beverage'!N506="","",'M3 Functional Beverage'!N506)</f>
        <v/>
      </c>
      <c r="I2853" s="34">
        <f>IF('M3 Functional Beverage'!AJ506="","",'M3 Functional Beverage'!AJ506)</f>
        <v/>
      </c>
      <c r="J2853" s="34" t="inlineStr">
        <is>
          <t>Capture live promo to assess.</t>
        </is>
      </c>
    </row>
    <row r="2854" ht="28" customHeight="1">
      <c r="A2854" s="34" t="inlineStr">
        <is>
          <t>Brew Dr</t>
        </is>
      </c>
      <c r="B2854" s="34" t="inlineStr">
        <is>
          <t>Brew Dr Kombucha | Happiness | single 414mL</t>
        </is>
      </c>
      <c r="C2854" s="34" t="inlineStr">
        <is>
          <t>3) Functional beverage (still/sparkling)</t>
        </is>
      </c>
      <c r="D2854" s="49">
        <f>IF('M3 Functional Beverage'!F507="","",'M3 Functional Beverage'!F507)</f>
        <v/>
      </c>
      <c r="E2854" s="52">
        <f>IF('M3 Functional Beverage'!J507="","",'M3 Functional Beverage'!J507)</f>
        <v/>
      </c>
      <c r="F2854" s="50">
        <f>IF('M3 Functional Beverage'!K507="","",'M3 Functional Beverage'!K507)</f>
        <v/>
      </c>
      <c r="G2854" s="49">
        <f>IF('M3 Functional Beverage'!AM507="","",'M3 Functional Beverage'!AM507)</f>
        <v/>
      </c>
      <c r="H2854" s="50">
        <f>IF('M3 Functional Beverage'!N507="","",'M3 Functional Beverage'!N507)</f>
        <v/>
      </c>
      <c r="I2854" s="34">
        <f>IF('M3 Functional Beverage'!AJ507="","",'M3 Functional Beverage'!AJ507)</f>
        <v/>
      </c>
      <c r="J2854" s="34" t="inlineStr">
        <is>
          <t>Capture live promo to assess.</t>
        </is>
      </c>
    </row>
    <row r="2855" ht="28" customHeight="1">
      <c r="A2855" s="34" t="inlineStr">
        <is>
          <t>Brew Dr</t>
        </is>
      </c>
      <c r="B2855" s="34" t="inlineStr">
        <is>
          <t>Brew Dr Kombucha | Happiness | 8 pack 414mL</t>
        </is>
      </c>
      <c r="C2855" s="34" t="inlineStr">
        <is>
          <t>3) Functional beverage (still/sparkling)</t>
        </is>
      </c>
      <c r="D2855" s="49">
        <f>IF('M3 Functional Beverage'!F508="","",'M3 Functional Beverage'!F508)</f>
        <v/>
      </c>
      <c r="E2855" s="52">
        <f>IF('M3 Functional Beverage'!J508="","",'M3 Functional Beverage'!J508)</f>
        <v/>
      </c>
      <c r="F2855" s="50">
        <f>IF('M3 Functional Beverage'!K508="","",'M3 Functional Beverage'!K508)</f>
        <v/>
      </c>
      <c r="G2855" s="49">
        <f>IF('M3 Functional Beverage'!AM508="","",'M3 Functional Beverage'!AM508)</f>
        <v/>
      </c>
      <c r="H2855" s="50">
        <f>IF('M3 Functional Beverage'!N508="","",'M3 Functional Beverage'!N508)</f>
        <v/>
      </c>
      <c r="I2855" s="34">
        <f>IF('M3 Functional Beverage'!AJ508="","",'M3 Functional Beverage'!AJ508)</f>
        <v/>
      </c>
      <c r="J2855" s="34" t="inlineStr">
        <is>
          <t>Capture live promo to assess.</t>
        </is>
      </c>
    </row>
    <row r="2856" ht="28" customHeight="1">
      <c r="A2856" s="34" t="inlineStr">
        <is>
          <t>Brew Dr</t>
        </is>
      </c>
      <c r="B2856" s="34" t="inlineStr">
        <is>
          <t>Brew Dr Kombucha | Happiness | 12 pack 414mL</t>
        </is>
      </c>
      <c r="C2856" s="34" t="inlineStr">
        <is>
          <t>3) Functional beverage (still/sparkling)</t>
        </is>
      </c>
      <c r="D2856" s="49">
        <f>IF('M3 Functional Beverage'!F509="","",'M3 Functional Beverage'!F509)</f>
        <v/>
      </c>
      <c r="E2856" s="52">
        <f>IF('M3 Functional Beverage'!J509="","",'M3 Functional Beverage'!J509)</f>
        <v/>
      </c>
      <c r="F2856" s="50">
        <f>IF('M3 Functional Beverage'!K509="","",'M3 Functional Beverage'!K509)</f>
        <v/>
      </c>
      <c r="G2856" s="49">
        <f>IF('M3 Functional Beverage'!AM509="","",'M3 Functional Beverage'!AM509)</f>
        <v/>
      </c>
      <c r="H2856" s="50">
        <f>IF('M3 Functional Beverage'!N509="","",'M3 Functional Beverage'!N509)</f>
        <v/>
      </c>
      <c r="I2856" s="34">
        <f>IF('M3 Functional Beverage'!AJ509="","",'M3 Functional Beverage'!AJ509)</f>
        <v/>
      </c>
      <c r="J2856" s="34" t="inlineStr">
        <is>
          <t>Capture live promo to assess.</t>
        </is>
      </c>
    </row>
    <row r="2857" ht="28" customHeight="1">
      <c r="A2857" s="34" t="inlineStr">
        <is>
          <t>Brew Dr</t>
        </is>
      </c>
      <c r="B2857" s="34" t="inlineStr">
        <is>
          <t>Brew Dr Kombucha | Happiness | 18 pack 414mL</t>
        </is>
      </c>
      <c r="C2857" s="34" t="inlineStr">
        <is>
          <t>3) Functional beverage (still/sparkling)</t>
        </is>
      </c>
      <c r="D2857" s="49">
        <f>IF('M3 Functional Beverage'!F510="","",'M3 Functional Beverage'!F510)</f>
        <v/>
      </c>
      <c r="E2857" s="52">
        <f>IF('M3 Functional Beverage'!J510="","",'M3 Functional Beverage'!J510)</f>
        <v/>
      </c>
      <c r="F2857" s="50">
        <f>IF('M3 Functional Beverage'!K510="","",'M3 Functional Beverage'!K510)</f>
        <v/>
      </c>
      <c r="G2857" s="49">
        <f>IF('M3 Functional Beverage'!AM510="","",'M3 Functional Beverage'!AM510)</f>
        <v/>
      </c>
      <c r="H2857" s="50">
        <f>IF('M3 Functional Beverage'!N510="","",'M3 Functional Beverage'!N510)</f>
        <v/>
      </c>
      <c r="I2857" s="34">
        <f>IF('M3 Functional Beverage'!AJ510="","",'M3 Functional Beverage'!AJ510)</f>
        <v/>
      </c>
      <c r="J2857" s="34" t="inlineStr">
        <is>
          <t>Capture live promo to assess.</t>
        </is>
      </c>
    </row>
    <row r="2858" ht="28" customHeight="1">
      <c r="A2858" s="34" t="inlineStr">
        <is>
          <t>Brew Dr</t>
        </is>
      </c>
      <c r="B2858" s="34" t="inlineStr">
        <is>
          <t>Brew Dr Kombucha | Happiness | 24 pack 414mL</t>
        </is>
      </c>
      <c r="C2858" s="34" t="inlineStr">
        <is>
          <t>3) Functional beverage (still/sparkling)</t>
        </is>
      </c>
      <c r="D2858" s="49">
        <f>IF('M3 Functional Beverage'!F511="","",'M3 Functional Beverage'!F511)</f>
        <v/>
      </c>
      <c r="E2858" s="52">
        <f>IF('M3 Functional Beverage'!J511="","",'M3 Functional Beverage'!J511)</f>
        <v/>
      </c>
      <c r="F2858" s="50">
        <f>IF('M3 Functional Beverage'!K511="","",'M3 Functional Beverage'!K511)</f>
        <v/>
      </c>
      <c r="G2858" s="49">
        <f>IF('M3 Functional Beverage'!AM511="","",'M3 Functional Beverage'!AM511)</f>
        <v/>
      </c>
      <c r="H2858" s="50">
        <f>IF('M3 Functional Beverage'!N511="","",'M3 Functional Beverage'!N511)</f>
        <v/>
      </c>
      <c r="I2858" s="34">
        <f>IF('M3 Functional Beverage'!AJ511="","",'M3 Functional Beverage'!AJ511)</f>
        <v/>
      </c>
      <c r="J2858" s="34" t="inlineStr">
        <is>
          <t>Capture live promo to assess.</t>
        </is>
      </c>
    </row>
    <row r="2859" ht="28" customHeight="1">
      <c r="A2859" s="34" t="inlineStr">
        <is>
          <t>Brew Dr</t>
        </is>
      </c>
      <c r="B2859" s="34" t="inlineStr">
        <is>
          <t>Brew Dr Kombucha | Ginger Turmeric | single 414mL</t>
        </is>
      </c>
      <c r="C2859" s="34" t="inlineStr">
        <is>
          <t>3) Functional beverage (still/sparkling)</t>
        </is>
      </c>
      <c r="D2859" s="49">
        <f>IF('M3 Functional Beverage'!F512="","",'M3 Functional Beverage'!F512)</f>
        <v/>
      </c>
      <c r="E2859" s="52">
        <f>IF('M3 Functional Beverage'!J512="","",'M3 Functional Beverage'!J512)</f>
        <v/>
      </c>
      <c r="F2859" s="50">
        <f>IF('M3 Functional Beverage'!K512="","",'M3 Functional Beverage'!K512)</f>
        <v/>
      </c>
      <c r="G2859" s="49">
        <f>IF('M3 Functional Beverage'!AM512="","",'M3 Functional Beverage'!AM512)</f>
        <v/>
      </c>
      <c r="H2859" s="50">
        <f>IF('M3 Functional Beverage'!N512="","",'M3 Functional Beverage'!N512)</f>
        <v/>
      </c>
      <c r="I2859" s="34">
        <f>IF('M3 Functional Beverage'!AJ512="","",'M3 Functional Beverage'!AJ512)</f>
        <v/>
      </c>
      <c r="J2859" s="34" t="inlineStr">
        <is>
          <t>Capture live promo to assess.</t>
        </is>
      </c>
    </row>
    <row r="2860" ht="28" customHeight="1">
      <c r="A2860" s="34" t="inlineStr">
        <is>
          <t>Brew Dr</t>
        </is>
      </c>
      <c r="B2860" s="34" t="inlineStr">
        <is>
          <t>Brew Dr Kombucha | Ginger Turmeric | 8 pack 414mL</t>
        </is>
      </c>
      <c r="C2860" s="34" t="inlineStr">
        <is>
          <t>3) Functional beverage (still/sparkling)</t>
        </is>
      </c>
      <c r="D2860" s="49">
        <f>IF('M3 Functional Beverage'!F513="","",'M3 Functional Beverage'!F513)</f>
        <v/>
      </c>
      <c r="E2860" s="52">
        <f>IF('M3 Functional Beverage'!J513="","",'M3 Functional Beverage'!J513)</f>
        <v/>
      </c>
      <c r="F2860" s="50">
        <f>IF('M3 Functional Beverage'!K513="","",'M3 Functional Beverage'!K513)</f>
        <v/>
      </c>
      <c r="G2860" s="49">
        <f>IF('M3 Functional Beverage'!AM513="","",'M3 Functional Beverage'!AM513)</f>
        <v/>
      </c>
      <c r="H2860" s="50">
        <f>IF('M3 Functional Beverage'!N513="","",'M3 Functional Beverage'!N513)</f>
        <v/>
      </c>
      <c r="I2860" s="34">
        <f>IF('M3 Functional Beverage'!AJ513="","",'M3 Functional Beverage'!AJ513)</f>
        <v/>
      </c>
      <c r="J2860" s="34" t="inlineStr">
        <is>
          <t>Capture live promo to assess.</t>
        </is>
      </c>
    </row>
    <row r="2861" ht="28" customHeight="1">
      <c r="A2861" s="34" t="inlineStr">
        <is>
          <t>Brew Dr</t>
        </is>
      </c>
      <c r="B2861" s="34" t="inlineStr">
        <is>
          <t>Brew Dr Kombucha | Ginger Turmeric | 12 pack 414mL</t>
        </is>
      </c>
      <c r="C2861" s="34" t="inlineStr">
        <is>
          <t>3) Functional beverage (still/sparkling)</t>
        </is>
      </c>
      <c r="D2861" s="49">
        <f>IF('M3 Functional Beverage'!F514="","",'M3 Functional Beverage'!F514)</f>
        <v/>
      </c>
      <c r="E2861" s="52">
        <f>IF('M3 Functional Beverage'!J514="","",'M3 Functional Beverage'!J514)</f>
        <v/>
      </c>
      <c r="F2861" s="50">
        <f>IF('M3 Functional Beverage'!K514="","",'M3 Functional Beverage'!K514)</f>
        <v/>
      </c>
      <c r="G2861" s="49">
        <f>IF('M3 Functional Beverage'!AM514="","",'M3 Functional Beverage'!AM514)</f>
        <v/>
      </c>
      <c r="H2861" s="50">
        <f>IF('M3 Functional Beverage'!N514="","",'M3 Functional Beverage'!N514)</f>
        <v/>
      </c>
      <c r="I2861" s="34">
        <f>IF('M3 Functional Beverage'!AJ514="","",'M3 Functional Beverage'!AJ514)</f>
        <v/>
      </c>
      <c r="J2861" s="34" t="inlineStr">
        <is>
          <t>Capture live promo to assess.</t>
        </is>
      </c>
    </row>
    <row r="2862" ht="28" customHeight="1">
      <c r="A2862" s="34" t="inlineStr">
        <is>
          <t>Brew Dr</t>
        </is>
      </c>
      <c r="B2862" s="34" t="inlineStr">
        <is>
          <t>Brew Dr Kombucha | Ginger Turmeric | 18 pack 414mL</t>
        </is>
      </c>
      <c r="C2862" s="34" t="inlineStr">
        <is>
          <t>3) Functional beverage (still/sparkling)</t>
        </is>
      </c>
      <c r="D2862" s="49">
        <f>IF('M3 Functional Beverage'!F515="","",'M3 Functional Beverage'!F515)</f>
        <v/>
      </c>
      <c r="E2862" s="52">
        <f>IF('M3 Functional Beverage'!J515="","",'M3 Functional Beverage'!J515)</f>
        <v/>
      </c>
      <c r="F2862" s="50">
        <f>IF('M3 Functional Beverage'!K515="","",'M3 Functional Beverage'!K515)</f>
        <v/>
      </c>
      <c r="G2862" s="49">
        <f>IF('M3 Functional Beverage'!AM515="","",'M3 Functional Beverage'!AM515)</f>
        <v/>
      </c>
      <c r="H2862" s="50">
        <f>IF('M3 Functional Beverage'!N515="","",'M3 Functional Beverage'!N515)</f>
        <v/>
      </c>
      <c r="I2862" s="34">
        <f>IF('M3 Functional Beverage'!AJ515="","",'M3 Functional Beverage'!AJ515)</f>
        <v/>
      </c>
      <c r="J2862" s="34" t="inlineStr">
        <is>
          <t>Capture live promo to assess.</t>
        </is>
      </c>
    </row>
    <row r="2863" ht="28" customHeight="1">
      <c r="A2863" s="34" t="inlineStr">
        <is>
          <t>Brew Dr</t>
        </is>
      </c>
      <c r="B2863" s="34" t="inlineStr">
        <is>
          <t>Brew Dr Kombucha | Ginger Turmeric | 24 pack 414mL</t>
        </is>
      </c>
      <c r="C2863" s="34" t="inlineStr">
        <is>
          <t>3) Functional beverage (still/sparkling)</t>
        </is>
      </c>
      <c r="D2863" s="49">
        <f>IF('M3 Functional Beverage'!F516="","",'M3 Functional Beverage'!F516)</f>
        <v/>
      </c>
      <c r="E2863" s="52">
        <f>IF('M3 Functional Beverage'!J516="","",'M3 Functional Beverage'!J516)</f>
        <v/>
      </c>
      <c r="F2863" s="50">
        <f>IF('M3 Functional Beverage'!K516="","",'M3 Functional Beverage'!K516)</f>
        <v/>
      </c>
      <c r="G2863" s="49">
        <f>IF('M3 Functional Beverage'!AM516="","",'M3 Functional Beverage'!AM516)</f>
        <v/>
      </c>
      <c r="H2863" s="50">
        <f>IF('M3 Functional Beverage'!N516="","",'M3 Functional Beverage'!N516)</f>
        <v/>
      </c>
      <c r="I2863" s="34">
        <f>IF('M3 Functional Beverage'!AJ516="","",'M3 Functional Beverage'!AJ516)</f>
        <v/>
      </c>
      <c r="J2863" s="34" t="inlineStr">
        <is>
          <t>Capture live promo to assess.</t>
        </is>
      </c>
    </row>
    <row r="2864" ht="28" customHeight="1">
      <c r="A2864" s="34" t="inlineStr">
        <is>
          <t>Karma</t>
        </is>
      </c>
      <c r="B2864" s="34" t="inlineStr">
        <is>
          <t>Karma Wellness Water | Berry Cherry | single 532mL</t>
        </is>
      </c>
      <c r="C2864" s="34" t="inlineStr">
        <is>
          <t>3) Functional beverage (still/sparkling)</t>
        </is>
      </c>
      <c r="D2864" s="49">
        <f>IF('M3 Functional Beverage'!F517="","",'M3 Functional Beverage'!F517)</f>
        <v/>
      </c>
      <c r="E2864" s="52">
        <f>IF('M3 Functional Beverage'!J517="","",'M3 Functional Beverage'!J517)</f>
        <v/>
      </c>
      <c r="F2864" s="50">
        <f>IF('M3 Functional Beverage'!K517="","",'M3 Functional Beverage'!K517)</f>
        <v/>
      </c>
      <c r="G2864" s="49">
        <f>IF('M3 Functional Beverage'!AM517="","",'M3 Functional Beverage'!AM517)</f>
        <v/>
      </c>
      <c r="H2864" s="50">
        <f>IF('M3 Functional Beverage'!N517="","",'M3 Functional Beverage'!N517)</f>
        <v/>
      </c>
      <c r="I2864" s="34">
        <f>IF('M3 Functional Beverage'!AJ517="","",'M3 Functional Beverage'!AJ517)</f>
        <v/>
      </c>
      <c r="J2864" s="34" t="inlineStr">
        <is>
          <t>Capture live promo to assess.</t>
        </is>
      </c>
    </row>
    <row r="2865" ht="28" customHeight="1">
      <c r="A2865" s="34" t="inlineStr">
        <is>
          <t>Karma</t>
        </is>
      </c>
      <c r="B2865" s="34" t="inlineStr">
        <is>
          <t>Karma Wellness Water | Berry Cherry | 8 pack 532mL</t>
        </is>
      </c>
      <c r="C2865" s="34" t="inlineStr">
        <is>
          <t>3) Functional beverage (still/sparkling)</t>
        </is>
      </c>
      <c r="D2865" s="49">
        <f>IF('M3 Functional Beverage'!F518="","",'M3 Functional Beverage'!F518)</f>
        <v/>
      </c>
      <c r="E2865" s="52">
        <f>IF('M3 Functional Beverage'!J518="","",'M3 Functional Beverage'!J518)</f>
        <v/>
      </c>
      <c r="F2865" s="50">
        <f>IF('M3 Functional Beverage'!K518="","",'M3 Functional Beverage'!K518)</f>
        <v/>
      </c>
      <c r="G2865" s="49">
        <f>IF('M3 Functional Beverage'!AM518="","",'M3 Functional Beverage'!AM518)</f>
        <v/>
      </c>
      <c r="H2865" s="50">
        <f>IF('M3 Functional Beverage'!N518="","",'M3 Functional Beverage'!N518)</f>
        <v/>
      </c>
      <c r="I2865" s="34">
        <f>IF('M3 Functional Beverage'!AJ518="","",'M3 Functional Beverage'!AJ518)</f>
        <v/>
      </c>
      <c r="J2865" s="34" t="inlineStr">
        <is>
          <t>Capture live promo to assess.</t>
        </is>
      </c>
    </row>
    <row r="2866" ht="28" customHeight="1">
      <c r="A2866" s="34" t="inlineStr">
        <is>
          <t>Karma</t>
        </is>
      </c>
      <c r="B2866" s="34" t="inlineStr">
        <is>
          <t>Karma Wellness Water | Berry Cherry | 12 pack 532mL</t>
        </is>
      </c>
      <c r="C2866" s="34" t="inlineStr">
        <is>
          <t>3) Functional beverage (still/sparkling)</t>
        </is>
      </c>
      <c r="D2866" s="49">
        <f>IF('M3 Functional Beverage'!F519="","",'M3 Functional Beverage'!F519)</f>
        <v/>
      </c>
      <c r="E2866" s="52">
        <f>IF('M3 Functional Beverage'!J519="","",'M3 Functional Beverage'!J519)</f>
        <v/>
      </c>
      <c r="F2866" s="50">
        <f>IF('M3 Functional Beverage'!K519="","",'M3 Functional Beverage'!K519)</f>
        <v/>
      </c>
      <c r="G2866" s="49">
        <f>IF('M3 Functional Beverage'!AM519="","",'M3 Functional Beverage'!AM519)</f>
        <v/>
      </c>
      <c r="H2866" s="50">
        <f>IF('M3 Functional Beverage'!N519="","",'M3 Functional Beverage'!N519)</f>
        <v/>
      </c>
      <c r="I2866" s="34">
        <f>IF('M3 Functional Beverage'!AJ519="","",'M3 Functional Beverage'!AJ519)</f>
        <v/>
      </c>
      <c r="J2866" s="34" t="inlineStr">
        <is>
          <t>Capture live promo to assess.</t>
        </is>
      </c>
    </row>
    <row r="2867" ht="28" customHeight="1">
      <c r="A2867" s="34" t="inlineStr">
        <is>
          <t>Karma</t>
        </is>
      </c>
      <c r="B2867" s="34" t="inlineStr">
        <is>
          <t>Karma Wellness Water | Berry Cherry | 18 pack 532mL</t>
        </is>
      </c>
      <c r="C2867" s="34" t="inlineStr">
        <is>
          <t>3) Functional beverage (still/sparkling)</t>
        </is>
      </c>
      <c r="D2867" s="49">
        <f>IF('M3 Functional Beverage'!F520="","",'M3 Functional Beverage'!F520)</f>
        <v/>
      </c>
      <c r="E2867" s="52">
        <f>IF('M3 Functional Beverage'!J520="","",'M3 Functional Beverage'!J520)</f>
        <v/>
      </c>
      <c r="F2867" s="50">
        <f>IF('M3 Functional Beverage'!K520="","",'M3 Functional Beverage'!K520)</f>
        <v/>
      </c>
      <c r="G2867" s="49">
        <f>IF('M3 Functional Beverage'!AM520="","",'M3 Functional Beverage'!AM520)</f>
        <v/>
      </c>
      <c r="H2867" s="50">
        <f>IF('M3 Functional Beverage'!N520="","",'M3 Functional Beverage'!N520)</f>
        <v/>
      </c>
      <c r="I2867" s="34">
        <f>IF('M3 Functional Beverage'!AJ520="","",'M3 Functional Beverage'!AJ520)</f>
        <v/>
      </c>
      <c r="J2867" s="34" t="inlineStr">
        <is>
          <t>Capture live promo to assess.</t>
        </is>
      </c>
    </row>
    <row r="2868" ht="28" customHeight="1">
      <c r="A2868" s="34" t="inlineStr">
        <is>
          <t>Karma</t>
        </is>
      </c>
      <c r="B2868" s="34" t="inlineStr">
        <is>
          <t>Karma Wellness Water | Berry Cherry | 24 pack 532mL</t>
        </is>
      </c>
      <c r="C2868" s="34" t="inlineStr">
        <is>
          <t>3) Functional beverage (still/sparkling)</t>
        </is>
      </c>
      <c r="D2868" s="49">
        <f>IF('M3 Functional Beverage'!F521="","",'M3 Functional Beverage'!F521)</f>
        <v/>
      </c>
      <c r="E2868" s="52">
        <f>IF('M3 Functional Beverage'!J521="","",'M3 Functional Beverage'!J521)</f>
        <v/>
      </c>
      <c r="F2868" s="50">
        <f>IF('M3 Functional Beverage'!K521="","",'M3 Functional Beverage'!K521)</f>
        <v/>
      </c>
      <c r="G2868" s="49">
        <f>IF('M3 Functional Beverage'!AM521="","",'M3 Functional Beverage'!AM521)</f>
        <v/>
      </c>
      <c r="H2868" s="50">
        <f>IF('M3 Functional Beverage'!N521="","",'M3 Functional Beverage'!N521)</f>
        <v/>
      </c>
      <c r="I2868" s="34">
        <f>IF('M3 Functional Beverage'!AJ521="","",'M3 Functional Beverage'!AJ521)</f>
        <v/>
      </c>
      <c r="J2868" s="34" t="inlineStr">
        <is>
          <t>Capture live promo to assess.</t>
        </is>
      </c>
    </row>
    <row r="2869" ht="28" customHeight="1">
      <c r="A2869" s="34" t="inlineStr">
        <is>
          <t>Karma</t>
        </is>
      </c>
      <c r="B2869" s="34" t="inlineStr">
        <is>
          <t>Karma Wellness Water | Orange Mango | single 532mL</t>
        </is>
      </c>
      <c r="C2869" s="34" t="inlineStr">
        <is>
          <t>3) Functional beverage (still/sparkling)</t>
        </is>
      </c>
      <c r="D2869" s="49">
        <f>IF('M3 Functional Beverage'!F522="","",'M3 Functional Beverage'!F522)</f>
        <v/>
      </c>
      <c r="E2869" s="52">
        <f>IF('M3 Functional Beverage'!J522="","",'M3 Functional Beverage'!J522)</f>
        <v/>
      </c>
      <c r="F2869" s="50">
        <f>IF('M3 Functional Beverage'!K522="","",'M3 Functional Beverage'!K522)</f>
        <v/>
      </c>
      <c r="G2869" s="49">
        <f>IF('M3 Functional Beverage'!AM522="","",'M3 Functional Beverage'!AM522)</f>
        <v/>
      </c>
      <c r="H2869" s="50">
        <f>IF('M3 Functional Beverage'!N522="","",'M3 Functional Beverage'!N522)</f>
        <v/>
      </c>
      <c r="I2869" s="34">
        <f>IF('M3 Functional Beverage'!AJ522="","",'M3 Functional Beverage'!AJ522)</f>
        <v/>
      </c>
      <c r="J2869" s="34" t="inlineStr">
        <is>
          <t>Capture live promo to assess.</t>
        </is>
      </c>
    </row>
    <row r="2870" ht="28" customHeight="1">
      <c r="A2870" s="34" t="inlineStr">
        <is>
          <t>Karma</t>
        </is>
      </c>
      <c r="B2870" s="34" t="inlineStr">
        <is>
          <t>Karma Wellness Water | Orange Mango | 8 pack 532mL</t>
        </is>
      </c>
      <c r="C2870" s="34" t="inlineStr">
        <is>
          <t>3) Functional beverage (still/sparkling)</t>
        </is>
      </c>
      <c r="D2870" s="49">
        <f>IF('M3 Functional Beverage'!F523="","",'M3 Functional Beverage'!F523)</f>
        <v/>
      </c>
      <c r="E2870" s="52">
        <f>IF('M3 Functional Beverage'!J523="","",'M3 Functional Beverage'!J523)</f>
        <v/>
      </c>
      <c r="F2870" s="50">
        <f>IF('M3 Functional Beverage'!K523="","",'M3 Functional Beverage'!K523)</f>
        <v/>
      </c>
      <c r="G2870" s="49">
        <f>IF('M3 Functional Beverage'!AM523="","",'M3 Functional Beverage'!AM523)</f>
        <v/>
      </c>
      <c r="H2870" s="50">
        <f>IF('M3 Functional Beverage'!N523="","",'M3 Functional Beverage'!N523)</f>
        <v/>
      </c>
      <c r="I2870" s="34">
        <f>IF('M3 Functional Beverage'!AJ523="","",'M3 Functional Beverage'!AJ523)</f>
        <v/>
      </c>
      <c r="J2870" s="34" t="inlineStr">
        <is>
          <t>Capture live promo to assess.</t>
        </is>
      </c>
    </row>
    <row r="2871" ht="28" customHeight="1">
      <c r="A2871" s="34" t="inlineStr">
        <is>
          <t>Karma</t>
        </is>
      </c>
      <c r="B2871" s="34" t="inlineStr">
        <is>
          <t>Karma Wellness Water | Orange Mango | 12 pack 532mL</t>
        </is>
      </c>
      <c r="C2871" s="34" t="inlineStr">
        <is>
          <t>3) Functional beverage (still/sparkling)</t>
        </is>
      </c>
      <c r="D2871" s="49">
        <f>IF('M3 Functional Beverage'!F524="","",'M3 Functional Beverage'!F524)</f>
        <v/>
      </c>
      <c r="E2871" s="52">
        <f>IF('M3 Functional Beverage'!J524="","",'M3 Functional Beverage'!J524)</f>
        <v/>
      </c>
      <c r="F2871" s="50">
        <f>IF('M3 Functional Beverage'!K524="","",'M3 Functional Beverage'!K524)</f>
        <v/>
      </c>
      <c r="G2871" s="49">
        <f>IF('M3 Functional Beverage'!AM524="","",'M3 Functional Beverage'!AM524)</f>
        <v/>
      </c>
      <c r="H2871" s="50">
        <f>IF('M3 Functional Beverage'!N524="","",'M3 Functional Beverage'!N524)</f>
        <v/>
      </c>
      <c r="I2871" s="34">
        <f>IF('M3 Functional Beverage'!AJ524="","",'M3 Functional Beverage'!AJ524)</f>
        <v/>
      </c>
      <c r="J2871" s="34" t="inlineStr">
        <is>
          <t>Capture live promo to assess.</t>
        </is>
      </c>
    </row>
    <row r="2872" ht="28" customHeight="1">
      <c r="A2872" s="34" t="inlineStr">
        <is>
          <t>Karma</t>
        </is>
      </c>
      <c r="B2872" s="34" t="inlineStr">
        <is>
          <t>Karma Wellness Water | Orange Mango | 18 pack 532mL</t>
        </is>
      </c>
      <c r="C2872" s="34" t="inlineStr">
        <is>
          <t>3) Functional beverage (still/sparkling)</t>
        </is>
      </c>
      <c r="D2872" s="49">
        <f>IF('M3 Functional Beverage'!F525="","",'M3 Functional Beverage'!F525)</f>
        <v/>
      </c>
      <c r="E2872" s="52">
        <f>IF('M3 Functional Beverage'!J525="","",'M3 Functional Beverage'!J525)</f>
        <v/>
      </c>
      <c r="F2872" s="50">
        <f>IF('M3 Functional Beverage'!K525="","",'M3 Functional Beverage'!K525)</f>
        <v/>
      </c>
      <c r="G2872" s="49">
        <f>IF('M3 Functional Beverage'!AM525="","",'M3 Functional Beverage'!AM525)</f>
        <v/>
      </c>
      <c r="H2872" s="50">
        <f>IF('M3 Functional Beverage'!N525="","",'M3 Functional Beverage'!N525)</f>
        <v/>
      </c>
      <c r="I2872" s="34">
        <f>IF('M3 Functional Beverage'!AJ525="","",'M3 Functional Beverage'!AJ525)</f>
        <v/>
      </c>
      <c r="J2872" s="34" t="inlineStr">
        <is>
          <t>Capture live promo to assess.</t>
        </is>
      </c>
    </row>
    <row r="2873" ht="28" customHeight="1">
      <c r="A2873" s="34" t="inlineStr">
        <is>
          <t>Karma</t>
        </is>
      </c>
      <c r="B2873" s="34" t="inlineStr">
        <is>
          <t>Karma Wellness Water | Orange Mango | 24 pack 532mL</t>
        </is>
      </c>
      <c r="C2873" s="34" t="inlineStr">
        <is>
          <t>3) Functional beverage (still/sparkling)</t>
        </is>
      </c>
      <c r="D2873" s="49">
        <f>IF('M3 Functional Beverage'!F526="","",'M3 Functional Beverage'!F526)</f>
        <v/>
      </c>
      <c r="E2873" s="52">
        <f>IF('M3 Functional Beverage'!J526="","",'M3 Functional Beverage'!J526)</f>
        <v/>
      </c>
      <c r="F2873" s="50">
        <f>IF('M3 Functional Beverage'!K526="","",'M3 Functional Beverage'!K526)</f>
        <v/>
      </c>
      <c r="G2873" s="49">
        <f>IF('M3 Functional Beverage'!AM526="","",'M3 Functional Beverage'!AM526)</f>
        <v/>
      </c>
      <c r="H2873" s="50">
        <f>IF('M3 Functional Beverage'!N526="","",'M3 Functional Beverage'!N526)</f>
        <v/>
      </c>
      <c r="I2873" s="34">
        <f>IF('M3 Functional Beverage'!AJ526="","",'M3 Functional Beverage'!AJ526)</f>
        <v/>
      </c>
      <c r="J2873" s="34" t="inlineStr">
        <is>
          <t>Capture live promo to assess.</t>
        </is>
      </c>
    </row>
    <row r="2874" ht="28" customHeight="1">
      <c r="A2874" s="34" t="inlineStr">
        <is>
          <t>Karma</t>
        </is>
      </c>
      <c r="B2874" s="34" t="inlineStr">
        <is>
          <t>Karma Wellness Water | Acai Pomegranate | single 532mL</t>
        </is>
      </c>
      <c r="C2874" s="34" t="inlineStr">
        <is>
          <t>3) Functional beverage (still/sparkling)</t>
        </is>
      </c>
      <c r="D2874" s="49">
        <f>IF('M3 Functional Beverage'!F527="","",'M3 Functional Beverage'!F527)</f>
        <v/>
      </c>
      <c r="E2874" s="52">
        <f>IF('M3 Functional Beverage'!J527="","",'M3 Functional Beverage'!J527)</f>
        <v/>
      </c>
      <c r="F2874" s="50">
        <f>IF('M3 Functional Beverage'!K527="","",'M3 Functional Beverage'!K527)</f>
        <v/>
      </c>
      <c r="G2874" s="49">
        <f>IF('M3 Functional Beverage'!AM527="","",'M3 Functional Beverage'!AM527)</f>
        <v/>
      </c>
      <c r="H2874" s="50">
        <f>IF('M3 Functional Beverage'!N527="","",'M3 Functional Beverage'!N527)</f>
        <v/>
      </c>
      <c r="I2874" s="34">
        <f>IF('M3 Functional Beverage'!AJ527="","",'M3 Functional Beverage'!AJ527)</f>
        <v/>
      </c>
      <c r="J2874" s="34" t="inlineStr">
        <is>
          <t>Capture live promo to assess.</t>
        </is>
      </c>
    </row>
    <row r="2875" ht="28" customHeight="1">
      <c r="A2875" s="34" t="inlineStr">
        <is>
          <t>Karma</t>
        </is>
      </c>
      <c r="B2875" s="34" t="inlineStr">
        <is>
          <t>Karma Wellness Water | Acai Pomegranate | 8 pack 532mL</t>
        </is>
      </c>
      <c r="C2875" s="34" t="inlineStr">
        <is>
          <t>3) Functional beverage (still/sparkling)</t>
        </is>
      </c>
      <c r="D2875" s="49">
        <f>IF('M3 Functional Beverage'!F528="","",'M3 Functional Beverage'!F528)</f>
        <v/>
      </c>
      <c r="E2875" s="52">
        <f>IF('M3 Functional Beverage'!J528="","",'M3 Functional Beverage'!J528)</f>
        <v/>
      </c>
      <c r="F2875" s="50">
        <f>IF('M3 Functional Beverage'!K528="","",'M3 Functional Beverage'!K528)</f>
        <v/>
      </c>
      <c r="G2875" s="49">
        <f>IF('M3 Functional Beverage'!AM528="","",'M3 Functional Beverage'!AM528)</f>
        <v/>
      </c>
      <c r="H2875" s="50">
        <f>IF('M3 Functional Beverage'!N528="","",'M3 Functional Beverage'!N528)</f>
        <v/>
      </c>
      <c r="I2875" s="34">
        <f>IF('M3 Functional Beverage'!AJ528="","",'M3 Functional Beverage'!AJ528)</f>
        <v/>
      </c>
      <c r="J2875" s="34" t="inlineStr">
        <is>
          <t>Capture live promo to assess.</t>
        </is>
      </c>
    </row>
    <row r="2876" ht="28" customHeight="1">
      <c r="A2876" s="34" t="inlineStr">
        <is>
          <t>Karma</t>
        </is>
      </c>
      <c r="B2876" s="34" t="inlineStr">
        <is>
          <t>Karma Wellness Water | Acai Pomegranate | 12 pack 532mL</t>
        </is>
      </c>
      <c r="C2876" s="34" t="inlineStr">
        <is>
          <t>3) Functional beverage (still/sparkling)</t>
        </is>
      </c>
      <c r="D2876" s="49">
        <f>IF('M3 Functional Beverage'!F529="","",'M3 Functional Beverage'!F529)</f>
        <v/>
      </c>
      <c r="E2876" s="52">
        <f>IF('M3 Functional Beverage'!J529="","",'M3 Functional Beverage'!J529)</f>
        <v/>
      </c>
      <c r="F2876" s="50">
        <f>IF('M3 Functional Beverage'!K529="","",'M3 Functional Beverage'!K529)</f>
        <v/>
      </c>
      <c r="G2876" s="49">
        <f>IF('M3 Functional Beverage'!AM529="","",'M3 Functional Beverage'!AM529)</f>
        <v/>
      </c>
      <c r="H2876" s="50">
        <f>IF('M3 Functional Beverage'!N529="","",'M3 Functional Beverage'!N529)</f>
        <v/>
      </c>
      <c r="I2876" s="34">
        <f>IF('M3 Functional Beverage'!AJ529="","",'M3 Functional Beverage'!AJ529)</f>
        <v/>
      </c>
      <c r="J2876" s="34" t="inlineStr">
        <is>
          <t>Capture live promo to assess.</t>
        </is>
      </c>
    </row>
    <row r="2877" ht="28" customHeight="1">
      <c r="A2877" s="34" t="inlineStr">
        <is>
          <t>Karma</t>
        </is>
      </c>
      <c r="B2877" s="34" t="inlineStr">
        <is>
          <t>Karma Wellness Water | Acai Pomegranate | 18 pack 532mL</t>
        </is>
      </c>
      <c r="C2877" s="34" t="inlineStr">
        <is>
          <t>3) Functional beverage (still/sparkling)</t>
        </is>
      </c>
      <c r="D2877" s="49">
        <f>IF('M3 Functional Beverage'!F530="","",'M3 Functional Beverage'!F530)</f>
        <v/>
      </c>
      <c r="E2877" s="52">
        <f>IF('M3 Functional Beverage'!J530="","",'M3 Functional Beverage'!J530)</f>
        <v/>
      </c>
      <c r="F2877" s="50">
        <f>IF('M3 Functional Beverage'!K530="","",'M3 Functional Beverage'!K530)</f>
        <v/>
      </c>
      <c r="G2877" s="49">
        <f>IF('M3 Functional Beverage'!AM530="","",'M3 Functional Beverage'!AM530)</f>
        <v/>
      </c>
      <c r="H2877" s="50">
        <f>IF('M3 Functional Beverage'!N530="","",'M3 Functional Beverage'!N530)</f>
        <v/>
      </c>
      <c r="I2877" s="34">
        <f>IF('M3 Functional Beverage'!AJ530="","",'M3 Functional Beverage'!AJ530)</f>
        <v/>
      </c>
      <c r="J2877" s="34" t="inlineStr">
        <is>
          <t>Capture live promo to assess.</t>
        </is>
      </c>
    </row>
    <row r="2878" ht="28" customHeight="1">
      <c r="A2878" s="34" t="inlineStr">
        <is>
          <t>Karma</t>
        </is>
      </c>
      <c r="B2878" s="34" t="inlineStr">
        <is>
          <t>Karma Wellness Water | Acai Pomegranate | 24 pack 532mL</t>
        </is>
      </c>
      <c r="C2878" s="34" t="inlineStr">
        <is>
          <t>3) Functional beverage (still/sparkling)</t>
        </is>
      </c>
      <c r="D2878" s="49">
        <f>IF('M3 Functional Beverage'!F531="","",'M3 Functional Beverage'!F531)</f>
        <v/>
      </c>
      <c r="E2878" s="52">
        <f>IF('M3 Functional Beverage'!J531="","",'M3 Functional Beverage'!J531)</f>
        <v/>
      </c>
      <c r="F2878" s="50">
        <f>IF('M3 Functional Beverage'!K531="","",'M3 Functional Beverage'!K531)</f>
        <v/>
      </c>
      <c r="G2878" s="49">
        <f>IF('M3 Functional Beverage'!AM531="","",'M3 Functional Beverage'!AM531)</f>
        <v/>
      </c>
      <c r="H2878" s="50">
        <f>IF('M3 Functional Beverage'!N531="","",'M3 Functional Beverage'!N531)</f>
        <v/>
      </c>
      <c r="I2878" s="34">
        <f>IF('M3 Functional Beverage'!AJ531="","",'M3 Functional Beverage'!AJ531)</f>
        <v/>
      </c>
      <c r="J2878" s="34" t="inlineStr">
        <is>
          <t>Capture live promo to assess.</t>
        </is>
      </c>
    </row>
    <row r="2879" ht="28" customHeight="1">
      <c r="A2879" s="34" t="inlineStr">
        <is>
          <t>Karma</t>
        </is>
      </c>
      <c r="B2879" s="34" t="inlineStr">
        <is>
          <t>Karma Wellness Water | Tropical Pineapple | single 532mL</t>
        </is>
      </c>
      <c r="C2879" s="34" t="inlineStr">
        <is>
          <t>3) Functional beverage (still/sparkling)</t>
        </is>
      </c>
      <c r="D2879" s="49">
        <f>IF('M3 Functional Beverage'!F532="","",'M3 Functional Beverage'!F532)</f>
        <v/>
      </c>
      <c r="E2879" s="52">
        <f>IF('M3 Functional Beverage'!J532="","",'M3 Functional Beverage'!J532)</f>
        <v/>
      </c>
      <c r="F2879" s="50">
        <f>IF('M3 Functional Beverage'!K532="","",'M3 Functional Beverage'!K532)</f>
        <v/>
      </c>
      <c r="G2879" s="49">
        <f>IF('M3 Functional Beverage'!AM532="","",'M3 Functional Beverage'!AM532)</f>
        <v/>
      </c>
      <c r="H2879" s="50">
        <f>IF('M3 Functional Beverage'!N532="","",'M3 Functional Beverage'!N532)</f>
        <v/>
      </c>
      <c r="I2879" s="34">
        <f>IF('M3 Functional Beverage'!AJ532="","",'M3 Functional Beverage'!AJ532)</f>
        <v/>
      </c>
      <c r="J2879" s="34" t="inlineStr">
        <is>
          <t>Capture live promo to assess.</t>
        </is>
      </c>
    </row>
    <row r="2880" ht="28" customHeight="1">
      <c r="A2880" s="34" t="inlineStr">
        <is>
          <t>Karma</t>
        </is>
      </c>
      <c r="B2880" s="34" t="inlineStr">
        <is>
          <t>Karma Wellness Water | Tropical Pineapple | 8 pack 532mL</t>
        </is>
      </c>
      <c r="C2880" s="34" t="inlineStr">
        <is>
          <t>3) Functional beverage (still/sparkling)</t>
        </is>
      </c>
      <c r="D2880" s="49">
        <f>IF('M3 Functional Beverage'!F533="","",'M3 Functional Beverage'!F533)</f>
        <v/>
      </c>
      <c r="E2880" s="52">
        <f>IF('M3 Functional Beverage'!J533="","",'M3 Functional Beverage'!J533)</f>
        <v/>
      </c>
      <c r="F2880" s="50">
        <f>IF('M3 Functional Beverage'!K533="","",'M3 Functional Beverage'!K533)</f>
        <v/>
      </c>
      <c r="G2880" s="49">
        <f>IF('M3 Functional Beverage'!AM533="","",'M3 Functional Beverage'!AM533)</f>
        <v/>
      </c>
      <c r="H2880" s="50">
        <f>IF('M3 Functional Beverage'!N533="","",'M3 Functional Beverage'!N533)</f>
        <v/>
      </c>
      <c r="I2880" s="34">
        <f>IF('M3 Functional Beverage'!AJ533="","",'M3 Functional Beverage'!AJ533)</f>
        <v/>
      </c>
      <c r="J2880" s="34" t="inlineStr">
        <is>
          <t>Capture live promo to assess.</t>
        </is>
      </c>
    </row>
    <row r="2881" ht="28" customHeight="1">
      <c r="A2881" s="34" t="inlineStr">
        <is>
          <t>Karma</t>
        </is>
      </c>
      <c r="B2881" s="34" t="inlineStr">
        <is>
          <t>Karma Wellness Water | Tropical Pineapple | 12 pack 532mL</t>
        </is>
      </c>
      <c r="C2881" s="34" t="inlineStr">
        <is>
          <t>3) Functional beverage (still/sparkling)</t>
        </is>
      </c>
      <c r="D2881" s="49">
        <f>IF('M3 Functional Beverage'!F534="","",'M3 Functional Beverage'!F534)</f>
        <v/>
      </c>
      <c r="E2881" s="52">
        <f>IF('M3 Functional Beverage'!J534="","",'M3 Functional Beverage'!J534)</f>
        <v/>
      </c>
      <c r="F2881" s="50">
        <f>IF('M3 Functional Beverage'!K534="","",'M3 Functional Beverage'!K534)</f>
        <v/>
      </c>
      <c r="G2881" s="49">
        <f>IF('M3 Functional Beverage'!AM534="","",'M3 Functional Beverage'!AM534)</f>
        <v/>
      </c>
      <c r="H2881" s="50">
        <f>IF('M3 Functional Beverage'!N534="","",'M3 Functional Beverage'!N534)</f>
        <v/>
      </c>
      <c r="I2881" s="34">
        <f>IF('M3 Functional Beverage'!AJ534="","",'M3 Functional Beverage'!AJ534)</f>
        <v/>
      </c>
      <c r="J2881" s="34" t="inlineStr">
        <is>
          <t>Capture live promo to assess.</t>
        </is>
      </c>
    </row>
    <row r="2882" ht="28" customHeight="1">
      <c r="A2882" s="34" t="inlineStr">
        <is>
          <t>Karma</t>
        </is>
      </c>
      <c r="B2882" s="34" t="inlineStr">
        <is>
          <t>Karma Wellness Water | Tropical Pineapple | 18 pack 532mL</t>
        </is>
      </c>
      <c r="C2882" s="34" t="inlineStr">
        <is>
          <t>3) Functional beverage (still/sparkling)</t>
        </is>
      </c>
      <c r="D2882" s="49">
        <f>IF('M3 Functional Beverage'!F535="","",'M3 Functional Beverage'!F535)</f>
        <v/>
      </c>
      <c r="E2882" s="52">
        <f>IF('M3 Functional Beverage'!J535="","",'M3 Functional Beverage'!J535)</f>
        <v/>
      </c>
      <c r="F2882" s="50">
        <f>IF('M3 Functional Beverage'!K535="","",'M3 Functional Beverage'!K535)</f>
        <v/>
      </c>
      <c r="G2882" s="49">
        <f>IF('M3 Functional Beverage'!AM535="","",'M3 Functional Beverage'!AM535)</f>
        <v/>
      </c>
      <c r="H2882" s="50">
        <f>IF('M3 Functional Beverage'!N535="","",'M3 Functional Beverage'!N535)</f>
        <v/>
      </c>
      <c r="I2882" s="34">
        <f>IF('M3 Functional Beverage'!AJ535="","",'M3 Functional Beverage'!AJ535)</f>
        <v/>
      </c>
      <c r="J2882" s="34" t="inlineStr">
        <is>
          <t>Capture live promo to assess.</t>
        </is>
      </c>
    </row>
    <row r="2883" ht="28" customHeight="1">
      <c r="A2883" s="34" t="inlineStr">
        <is>
          <t>Karma</t>
        </is>
      </c>
      <c r="B2883" s="34" t="inlineStr">
        <is>
          <t>Karma Wellness Water | Tropical Pineapple | 24 pack 532mL</t>
        </is>
      </c>
      <c r="C2883" s="34" t="inlineStr">
        <is>
          <t>3) Functional beverage (still/sparkling)</t>
        </is>
      </c>
      <c r="D2883" s="49">
        <f>IF('M3 Functional Beverage'!F536="","",'M3 Functional Beverage'!F536)</f>
        <v/>
      </c>
      <c r="E2883" s="52">
        <f>IF('M3 Functional Beverage'!J536="","",'M3 Functional Beverage'!J536)</f>
        <v/>
      </c>
      <c r="F2883" s="50">
        <f>IF('M3 Functional Beverage'!K536="","",'M3 Functional Beverage'!K536)</f>
        <v/>
      </c>
      <c r="G2883" s="49">
        <f>IF('M3 Functional Beverage'!AM536="","",'M3 Functional Beverage'!AM536)</f>
        <v/>
      </c>
      <c r="H2883" s="50">
        <f>IF('M3 Functional Beverage'!N536="","",'M3 Functional Beverage'!N536)</f>
        <v/>
      </c>
      <c r="I2883" s="34">
        <f>IF('M3 Functional Beverage'!AJ536="","",'M3 Functional Beverage'!AJ536)</f>
        <v/>
      </c>
      <c r="J2883" s="34" t="inlineStr">
        <is>
          <t>Capture live promo to assess.</t>
        </is>
      </c>
    </row>
    <row r="2884" ht="28" customHeight="1">
      <c r="A2884" s="34" t="inlineStr">
        <is>
          <t>ALO</t>
        </is>
      </c>
      <c r="B2884" s="34" t="inlineStr">
        <is>
          <t>ALO Exposed Aloe Vera Drink | Original Aloe + Honey | single 500mL</t>
        </is>
      </c>
      <c r="C2884" s="34" t="inlineStr">
        <is>
          <t>3) Functional beverage (still/sparkling)</t>
        </is>
      </c>
      <c r="D2884" s="49">
        <f>IF('M3 Functional Beverage'!F537="","",'M3 Functional Beverage'!F537)</f>
        <v/>
      </c>
      <c r="E2884" s="52">
        <f>IF('M3 Functional Beverage'!J537="","",'M3 Functional Beverage'!J537)</f>
        <v/>
      </c>
      <c r="F2884" s="50">
        <f>IF('M3 Functional Beverage'!K537="","",'M3 Functional Beverage'!K537)</f>
        <v/>
      </c>
      <c r="G2884" s="49">
        <f>IF('M3 Functional Beverage'!AM537="","",'M3 Functional Beverage'!AM537)</f>
        <v/>
      </c>
      <c r="H2884" s="50">
        <f>IF('M3 Functional Beverage'!N537="","",'M3 Functional Beverage'!N537)</f>
        <v/>
      </c>
      <c r="I2884" s="34">
        <f>IF('M3 Functional Beverage'!AJ537="","",'M3 Functional Beverage'!AJ537)</f>
        <v/>
      </c>
      <c r="J2884" s="34" t="inlineStr">
        <is>
          <t>Capture live promo to assess.</t>
        </is>
      </c>
    </row>
    <row r="2885" ht="28" customHeight="1">
      <c r="A2885" s="34" t="inlineStr">
        <is>
          <t>ALO</t>
        </is>
      </c>
      <c r="B2885" s="34" t="inlineStr">
        <is>
          <t>ALO Exposed Aloe Vera Drink | Original Aloe + Honey | 8 pack 500mL</t>
        </is>
      </c>
      <c r="C2885" s="34" t="inlineStr">
        <is>
          <t>3) Functional beverage (still/sparkling)</t>
        </is>
      </c>
      <c r="D2885" s="49">
        <f>IF('M3 Functional Beverage'!F538="","",'M3 Functional Beverage'!F538)</f>
        <v/>
      </c>
      <c r="E2885" s="52">
        <f>IF('M3 Functional Beverage'!J538="","",'M3 Functional Beverage'!J538)</f>
        <v/>
      </c>
      <c r="F2885" s="50">
        <f>IF('M3 Functional Beverage'!K538="","",'M3 Functional Beverage'!K538)</f>
        <v/>
      </c>
      <c r="G2885" s="49">
        <f>IF('M3 Functional Beverage'!AM538="","",'M3 Functional Beverage'!AM538)</f>
        <v/>
      </c>
      <c r="H2885" s="50">
        <f>IF('M3 Functional Beverage'!N538="","",'M3 Functional Beverage'!N538)</f>
        <v/>
      </c>
      <c r="I2885" s="34">
        <f>IF('M3 Functional Beverage'!AJ538="","",'M3 Functional Beverage'!AJ538)</f>
        <v/>
      </c>
      <c r="J2885" s="34" t="inlineStr">
        <is>
          <t>Capture live promo to assess.</t>
        </is>
      </c>
    </row>
    <row r="2886" ht="28" customHeight="1">
      <c r="A2886" s="34" t="inlineStr">
        <is>
          <t>ALO</t>
        </is>
      </c>
      <c r="B2886" s="34" t="inlineStr">
        <is>
          <t>ALO Exposed Aloe Vera Drink | Original Aloe + Honey | 12 pack 500mL</t>
        </is>
      </c>
      <c r="C2886" s="34" t="inlineStr">
        <is>
          <t>3) Functional beverage (still/sparkling)</t>
        </is>
      </c>
      <c r="D2886" s="49">
        <f>IF('M3 Functional Beverage'!F539="","",'M3 Functional Beverage'!F539)</f>
        <v/>
      </c>
      <c r="E2886" s="52">
        <f>IF('M3 Functional Beverage'!J539="","",'M3 Functional Beverage'!J539)</f>
        <v/>
      </c>
      <c r="F2886" s="50">
        <f>IF('M3 Functional Beverage'!K539="","",'M3 Functional Beverage'!K539)</f>
        <v/>
      </c>
      <c r="G2886" s="49">
        <f>IF('M3 Functional Beverage'!AM539="","",'M3 Functional Beverage'!AM539)</f>
        <v/>
      </c>
      <c r="H2886" s="50">
        <f>IF('M3 Functional Beverage'!N539="","",'M3 Functional Beverage'!N539)</f>
        <v/>
      </c>
      <c r="I2886" s="34">
        <f>IF('M3 Functional Beverage'!AJ539="","",'M3 Functional Beverage'!AJ539)</f>
        <v/>
      </c>
      <c r="J2886" s="34" t="inlineStr">
        <is>
          <t>Capture live promo to assess.</t>
        </is>
      </c>
    </row>
    <row r="2887" ht="28" customHeight="1">
      <c r="A2887" s="34" t="inlineStr">
        <is>
          <t>ALO</t>
        </is>
      </c>
      <c r="B2887" s="34" t="inlineStr">
        <is>
          <t>ALO Exposed Aloe Vera Drink | Original Aloe + Honey | 18 pack 500mL</t>
        </is>
      </c>
      <c r="C2887" s="34" t="inlineStr">
        <is>
          <t>3) Functional beverage (still/sparkling)</t>
        </is>
      </c>
      <c r="D2887" s="49">
        <f>IF('M3 Functional Beverage'!F540="","",'M3 Functional Beverage'!F540)</f>
        <v/>
      </c>
      <c r="E2887" s="52">
        <f>IF('M3 Functional Beverage'!J540="","",'M3 Functional Beverage'!J540)</f>
        <v/>
      </c>
      <c r="F2887" s="50">
        <f>IF('M3 Functional Beverage'!K540="","",'M3 Functional Beverage'!K540)</f>
        <v/>
      </c>
      <c r="G2887" s="49">
        <f>IF('M3 Functional Beverage'!AM540="","",'M3 Functional Beverage'!AM540)</f>
        <v/>
      </c>
      <c r="H2887" s="50">
        <f>IF('M3 Functional Beverage'!N540="","",'M3 Functional Beverage'!N540)</f>
        <v/>
      </c>
      <c r="I2887" s="34">
        <f>IF('M3 Functional Beverage'!AJ540="","",'M3 Functional Beverage'!AJ540)</f>
        <v/>
      </c>
      <c r="J2887" s="34" t="inlineStr">
        <is>
          <t>Capture live promo to assess.</t>
        </is>
      </c>
    </row>
    <row r="2888" ht="28" customHeight="1">
      <c r="A2888" s="34" t="inlineStr">
        <is>
          <t>ALO</t>
        </is>
      </c>
      <c r="B2888" s="34" t="inlineStr">
        <is>
          <t>ALO Exposed Aloe Vera Drink | Original Aloe + Honey | 24 pack 500mL</t>
        </is>
      </c>
      <c r="C2888" s="34" t="inlineStr">
        <is>
          <t>3) Functional beverage (still/sparkling)</t>
        </is>
      </c>
      <c r="D2888" s="49">
        <f>IF('M3 Functional Beverage'!F541="","",'M3 Functional Beverage'!F541)</f>
        <v/>
      </c>
      <c r="E2888" s="52">
        <f>IF('M3 Functional Beverage'!J541="","",'M3 Functional Beverage'!J541)</f>
        <v/>
      </c>
      <c r="F2888" s="50">
        <f>IF('M3 Functional Beverage'!K541="","",'M3 Functional Beverage'!K541)</f>
        <v/>
      </c>
      <c r="G2888" s="49">
        <f>IF('M3 Functional Beverage'!AM541="","",'M3 Functional Beverage'!AM541)</f>
        <v/>
      </c>
      <c r="H2888" s="50">
        <f>IF('M3 Functional Beverage'!N541="","",'M3 Functional Beverage'!N541)</f>
        <v/>
      </c>
      <c r="I2888" s="34">
        <f>IF('M3 Functional Beverage'!AJ541="","",'M3 Functional Beverage'!AJ541)</f>
        <v/>
      </c>
      <c r="J2888" s="34" t="inlineStr">
        <is>
          <t>Capture live promo to assess.</t>
        </is>
      </c>
    </row>
    <row r="2889" ht="28" customHeight="1">
      <c r="A2889" s="34" t="inlineStr">
        <is>
          <t>ALO</t>
        </is>
      </c>
      <c r="B2889" s="34" t="inlineStr">
        <is>
          <t>ALO Exposed Aloe Vera Drink | Mango Mangosteen | single 500mL</t>
        </is>
      </c>
      <c r="C2889" s="34" t="inlineStr">
        <is>
          <t>3) Functional beverage (still/sparkling)</t>
        </is>
      </c>
      <c r="D2889" s="49">
        <f>IF('M3 Functional Beverage'!F542="","",'M3 Functional Beverage'!F542)</f>
        <v/>
      </c>
      <c r="E2889" s="52">
        <f>IF('M3 Functional Beverage'!J542="","",'M3 Functional Beverage'!J542)</f>
        <v/>
      </c>
      <c r="F2889" s="50">
        <f>IF('M3 Functional Beverage'!K542="","",'M3 Functional Beverage'!K542)</f>
        <v/>
      </c>
      <c r="G2889" s="49">
        <f>IF('M3 Functional Beverage'!AM542="","",'M3 Functional Beverage'!AM542)</f>
        <v/>
      </c>
      <c r="H2889" s="50">
        <f>IF('M3 Functional Beverage'!N542="","",'M3 Functional Beverage'!N542)</f>
        <v/>
      </c>
      <c r="I2889" s="34">
        <f>IF('M3 Functional Beverage'!AJ542="","",'M3 Functional Beverage'!AJ542)</f>
        <v/>
      </c>
      <c r="J2889" s="34" t="inlineStr">
        <is>
          <t>Capture live promo to assess.</t>
        </is>
      </c>
    </row>
    <row r="2890" ht="28" customHeight="1">
      <c r="A2890" s="34" t="inlineStr">
        <is>
          <t>ALO</t>
        </is>
      </c>
      <c r="B2890" s="34" t="inlineStr">
        <is>
          <t>ALO Exposed Aloe Vera Drink | Mango Mangosteen | 8 pack 500mL</t>
        </is>
      </c>
      <c r="C2890" s="34" t="inlineStr">
        <is>
          <t>3) Functional beverage (still/sparkling)</t>
        </is>
      </c>
      <c r="D2890" s="49">
        <f>IF('M3 Functional Beverage'!F543="","",'M3 Functional Beverage'!F543)</f>
        <v/>
      </c>
      <c r="E2890" s="52">
        <f>IF('M3 Functional Beverage'!J543="","",'M3 Functional Beverage'!J543)</f>
        <v/>
      </c>
      <c r="F2890" s="50">
        <f>IF('M3 Functional Beverage'!K543="","",'M3 Functional Beverage'!K543)</f>
        <v/>
      </c>
      <c r="G2890" s="49">
        <f>IF('M3 Functional Beverage'!AM543="","",'M3 Functional Beverage'!AM543)</f>
        <v/>
      </c>
      <c r="H2890" s="50">
        <f>IF('M3 Functional Beverage'!N543="","",'M3 Functional Beverage'!N543)</f>
        <v/>
      </c>
      <c r="I2890" s="34">
        <f>IF('M3 Functional Beverage'!AJ543="","",'M3 Functional Beverage'!AJ543)</f>
        <v/>
      </c>
      <c r="J2890" s="34" t="inlineStr">
        <is>
          <t>Capture live promo to assess.</t>
        </is>
      </c>
    </row>
    <row r="2891" ht="28" customHeight="1">
      <c r="A2891" s="34" t="inlineStr">
        <is>
          <t>ALO</t>
        </is>
      </c>
      <c r="B2891" s="34" t="inlineStr">
        <is>
          <t>ALO Exposed Aloe Vera Drink | Mango Mangosteen | 12 pack 500mL</t>
        </is>
      </c>
      <c r="C2891" s="34" t="inlineStr">
        <is>
          <t>3) Functional beverage (still/sparkling)</t>
        </is>
      </c>
      <c r="D2891" s="49">
        <f>IF('M3 Functional Beverage'!F544="","",'M3 Functional Beverage'!F544)</f>
        <v/>
      </c>
      <c r="E2891" s="52">
        <f>IF('M3 Functional Beverage'!J544="","",'M3 Functional Beverage'!J544)</f>
        <v/>
      </c>
      <c r="F2891" s="50">
        <f>IF('M3 Functional Beverage'!K544="","",'M3 Functional Beverage'!K544)</f>
        <v/>
      </c>
      <c r="G2891" s="49">
        <f>IF('M3 Functional Beverage'!AM544="","",'M3 Functional Beverage'!AM544)</f>
        <v/>
      </c>
      <c r="H2891" s="50">
        <f>IF('M3 Functional Beverage'!N544="","",'M3 Functional Beverage'!N544)</f>
        <v/>
      </c>
      <c r="I2891" s="34">
        <f>IF('M3 Functional Beverage'!AJ544="","",'M3 Functional Beverage'!AJ544)</f>
        <v/>
      </c>
      <c r="J2891" s="34" t="inlineStr">
        <is>
          <t>Capture live promo to assess.</t>
        </is>
      </c>
    </row>
    <row r="2892" ht="28" customHeight="1">
      <c r="A2892" s="34" t="inlineStr">
        <is>
          <t>ALO</t>
        </is>
      </c>
      <c r="B2892" s="34" t="inlineStr">
        <is>
          <t>ALO Exposed Aloe Vera Drink | Mango Mangosteen | 18 pack 500mL</t>
        </is>
      </c>
      <c r="C2892" s="34" t="inlineStr">
        <is>
          <t>3) Functional beverage (still/sparkling)</t>
        </is>
      </c>
      <c r="D2892" s="49">
        <f>IF('M3 Functional Beverage'!F545="","",'M3 Functional Beverage'!F545)</f>
        <v/>
      </c>
      <c r="E2892" s="52">
        <f>IF('M3 Functional Beverage'!J545="","",'M3 Functional Beverage'!J545)</f>
        <v/>
      </c>
      <c r="F2892" s="50">
        <f>IF('M3 Functional Beverage'!K545="","",'M3 Functional Beverage'!K545)</f>
        <v/>
      </c>
      <c r="G2892" s="49">
        <f>IF('M3 Functional Beverage'!AM545="","",'M3 Functional Beverage'!AM545)</f>
        <v/>
      </c>
      <c r="H2892" s="50">
        <f>IF('M3 Functional Beverage'!N545="","",'M3 Functional Beverage'!N545)</f>
        <v/>
      </c>
      <c r="I2892" s="34">
        <f>IF('M3 Functional Beverage'!AJ545="","",'M3 Functional Beverage'!AJ545)</f>
        <v/>
      </c>
      <c r="J2892" s="34" t="inlineStr">
        <is>
          <t>Capture live promo to assess.</t>
        </is>
      </c>
    </row>
    <row r="2893" ht="28" customHeight="1">
      <c r="A2893" s="34" t="inlineStr">
        <is>
          <t>ALO</t>
        </is>
      </c>
      <c r="B2893" s="34" t="inlineStr">
        <is>
          <t>ALO Exposed Aloe Vera Drink | Mango Mangosteen | 24 pack 500mL</t>
        </is>
      </c>
      <c r="C2893" s="34" t="inlineStr">
        <is>
          <t>3) Functional beverage (still/sparkling)</t>
        </is>
      </c>
      <c r="D2893" s="49">
        <f>IF('M3 Functional Beverage'!F546="","",'M3 Functional Beverage'!F546)</f>
        <v/>
      </c>
      <c r="E2893" s="52">
        <f>IF('M3 Functional Beverage'!J546="","",'M3 Functional Beverage'!J546)</f>
        <v/>
      </c>
      <c r="F2893" s="50">
        <f>IF('M3 Functional Beverage'!K546="","",'M3 Functional Beverage'!K546)</f>
        <v/>
      </c>
      <c r="G2893" s="49">
        <f>IF('M3 Functional Beverage'!AM546="","",'M3 Functional Beverage'!AM546)</f>
        <v/>
      </c>
      <c r="H2893" s="50">
        <f>IF('M3 Functional Beverage'!N546="","",'M3 Functional Beverage'!N546)</f>
        <v/>
      </c>
      <c r="I2893" s="34">
        <f>IF('M3 Functional Beverage'!AJ546="","",'M3 Functional Beverage'!AJ546)</f>
        <v/>
      </c>
      <c r="J2893" s="34" t="inlineStr">
        <is>
          <t>Capture live promo to assess.</t>
        </is>
      </c>
    </row>
    <row r="2894" ht="28" customHeight="1">
      <c r="A2894" s="34" t="inlineStr">
        <is>
          <t>ALO</t>
        </is>
      </c>
      <c r="B2894" s="34" t="inlineStr">
        <is>
          <t>ALO Exposed Aloe Vera Drink | Pomegranate Cranberry | single 500mL</t>
        </is>
      </c>
      <c r="C2894" s="34" t="inlineStr">
        <is>
          <t>3) Functional beverage (still/sparkling)</t>
        </is>
      </c>
      <c r="D2894" s="49">
        <f>IF('M3 Functional Beverage'!F547="","",'M3 Functional Beverage'!F547)</f>
        <v/>
      </c>
      <c r="E2894" s="52">
        <f>IF('M3 Functional Beverage'!J547="","",'M3 Functional Beverage'!J547)</f>
        <v/>
      </c>
      <c r="F2894" s="50">
        <f>IF('M3 Functional Beverage'!K547="","",'M3 Functional Beverage'!K547)</f>
        <v/>
      </c>
      <c r="G2894" s="49">
        <f>IF('M3 Functional Beverage'!AM547="","",'M3 Functional Beverage'!AM547)</f>
        <v/>
      </c>
      <c r="H2894" s="50">
        <f>IF('M3 Functional Beverage'!N547="","",'M3 Functional Beverage'!N547)</f>
        <v/>
      </c>
      <c r="I2894" s="34">
        <f>IF('M3 Functional Beverage'!AJ547="","",'M3 Functional Beverage'!AJ547)</f>
        <v/>
      </c>
      <c r="J2894" s="34" t="inlineStr">
        <is>
          <t>Capture live promo to assess.</t>
        </is>
      </c>
    </row>
    <row r="2895" ht="28" customHeight="1">
      <c r="A2895" s="34" t="inlineStr">
        <is>
          <t>ALO</t>
        </is>
      </c>
      <c r="B2895" s="34" t="inlineStr">
        <is>
          <t>ALO Exposed Aloe Vera Drink | Pomegranate Cranberry | 8 pack 500mL</t>
        </is>
      </c>
      <c r="C2895" s="34" t="inlineStr">
        <is>
          <t>3) Functional beverage (still/sparkling)</t>
        </is>
      </c>
      <c r="D2895" s="49">
        <f>IF('M3 Functional Beverage'!F548="","",'M3 Functional Beverage'!F548)</f>
        <v/>
      </c>
      <c r="E2895" s="52">
        <f>IF('M3 Functional Beverage'!J548="","",'M3 Functional Beverage'!J548)</f>
        <v/>
      </c>
      <c r="F2895" s="50">
        <f>IF('M3 Functional Beverage'!K548="","",'M3 Functional Beverage'!K548)</f>
        <v/>
      </c>
      <c r="G2895" s="49">
        <f>IF('M3 Functional Beverage'!AM548="","",'M3 Functional Beverage'!AM548)</f>
        <v/>
      </c>
      <c r="H2895" s="50">
        <f>IF('M3 Functional Beverage'!N548="","",'M3 Functional Beverage'!N548)</f>
        <v/>
      </c>
      <c r="I2895" s="34">
        <f>IF('M3 Functional Beverage'!AJ548="","",'M3 Functional Beverage'!AJ548)</f>
        <v/>
      </c>
      <c r="J2895" s="34" t="inlineStr">
        <is>
          <t>Capture live promo to assess.</t>
        </is>
      </c>
    </row>
    <row r="2896" ht="28" customHeight="1">
      <c r="A2896" s="34" t="inlineStr">
        <is>
          <t>ALO</t>
        </is>
      </c>
      <c r="B2896" s="34" t="inlineStr">
        <is>
          <t>ALO Exposed Aloe Vera Drink | Pomegranate Cranberry | 12 pack 500mL</t>
        </is>
      </c>
      <c r="C2896" s="34" t="inlineStr">
        <is>
          <t>3) Functional beverage (still/sparkling)</t>
        </is>
      </c>
      <c r="D2896" s="49">
        <f>IF('M3 Functional Beverage'!F549="","",'M3 Functional Beverage'!F549)</f>
        <v/>
      </c>
      <c r="E2896" s="52">
        <f>IF('M3 Functional Beverage'!J549="","",'M3 Functional Beverage'!J549)</f>
        <v/>
      </c>
      <c r="F2896" s="50">
        <f>IF('M3 Functional Beverage'!K549="","",'M3 Functional Beverage'!K549)</f>
        <v/>
      </c>
      <c r="G2896" s="49">
        <f>IF('M3 Functional Beverage'!AM549="","",'M3 Functional Beverage'!AM549)</f>
        <v/>
      </c>
      <c r="H2896" s="50">
        <f>IF('M3 Functional Beverage'!N549="","",'M3 Functional Beverage'!N549)</f>
        <v/>
      </c>
      <c r="I2896" s="34">
        <f>IF('M3 Functional Beverage'!AJ549="","",'M3 Functional Beverage'!AJ549)</f>
        <v/>
      </c>
      <c r="J2896" s="34" t="inlineStr">
        <is>
          <t>Capture live promo to assess.</t>
        </is>
      </c>
    </row>
    <row r="2897" ht="28" customHeight="1">
      <c r="A2897" s="34" t="inlineStr">
        <is>
          <t>ALO</t>
        </is>
      </c>
      <c r="B2897" s="34" t="inlineStr">
        <is>
          <t>ALO Exposed Aloe Vera Drink | Pomegranate Cranberry | 18 pack 500mL</t>
        </is>
      </c>
      <c r="C2897" s="34" t="inlineStr">
        <is>
          <t>3) Functional beverage (still/sparkling)</t>
        </is>
      </c>
      <c r="D2897" s="49">
        <f>IF('M3 Functional Beverage'!F550="","",'M3 Functional Beverage'!F550)</f>
        <v/>
      </c>
      <c r="E2897" s="52">
        <f>IF('M3 Functional Beverage'!J550="","",'M3 Functional Beverage'!J550)</f>
        <v/>
      </c>
      <c r="F2897" s="50">
        <f>IF('M3 Functional Beverage'!K550="","",'M3 Functional Beverage'!K550)</f>
        <v/>
      </c>
      <c r="G2897" s="49">
        <f>IF('M3 Functional Beverage'!AM550="","",'M3 Functional Beverage'!AM550)</f>
        <v/>
      </c>
      <c r="H2897" s="50">
        <f>IF('M3 Functional Beverage'!N550="","",'M3 Functional Beverage'!N550)</f>
        <v/>
      </c>
      <c r="I2897" s="34">
        <f>IF('M3 Functional Beverage'!AJ550="","",'M3 Functional Beverage'!AJ550)</f>
        <v/>
      </c>
      <c r="J2897" s="34" t="inlineStr">
        <is>
          <t>Capture live promo to assess.</t>
        </is>
      </c>
    </row>
    <row r="2898" ht="28" customHeight="1">
      <c r="A2898" s="34" t="inlineStr">
        <is>
          <t>ALO</t>
        </is>
      </c>
      <c r="B2898" s="34" t="inlineStr">
        <is>
          <t>ALO Exposed Aloe Vera Drink | Pomegranate Cranberry | 24 pack 500mL</t>
        </is>
      </c>
      <c r="C2898" s="34" t="inlineStr">
        <is>
          <t>3) Functional beverage (still/sparkling)</t>
        </is>
      </c>
      <c r="D2898" s="49">
        <f>IF('M3 Functional Beverage'!F551="","",'M3 Functional Beverage'!F551)</f>
        <v/>
      </c>
      <c r="E2898" s="52">
        <f>IF('M3 Functional Beverage'!J551="","",'M3 Functional Beverage'!J551)</f>
        <v/>
      </c>
      <c r="F2898" s="50">
        <f>IF('M3 Functional Beverage'!K551="","",'M3 Functional Beverage'!K551)</f>
        <v/>
      </c>
      <c r="G2898" s="49">
        <f>IF('M3 Functional Beverage'!AM551="","",'M3 Functional Beverage'!AM551)</f>
        <v/>
      </c>
      <c r="H2898" s="50">
        <f>IF('M3 Functional Beverage'!N551="","",'M3 Functional Beverage'!N551)</f>
        <v/>
      </c>
      <c r="I2898" s="34">
        <f>IF('M3 Functional Beverage'!AJ551="","",'M3 Functional Beverage'!AJ551)</f>
        <v/>
      </c>
      <c r="J2898" s="34" t="inlineStr">
        <is>
          <t>Capture live promo to assess.</t>
        </is>
      </c>
    </row>
    <row r="2899" ht="28" customHeight="1">
      <c r="A2899" s="34" t="inlineStr">
        <is>
          <t>ALO</t>
        </is>
      </c>
      <c r="B2899" s="34" t="inlineStr">
        <is>
          <t>ALO Exposed Aloe Vera Drink | Pink Grapefruit Lemon | single 500mL</t>
        </is>
      </c>
      <c r="C2899" s="34" t="inlineStr">
        <is>
          <t>3) Functional beverage (still/sparkling)</t>
        </is>
      </c>
      <c r="D2899" s="49">
        <f>IF('M3 Functional Beverage'!F552="","",'M3 Functional Beverage'!F552)</f>
        <v/>
      </c>
      <c r="E2899" s="52">
        <f>IF('M3 Functional Beverage'!J552="","",'M3 Functional Beverage'!J552)</f>
        <v/>
      </c>
      <c r="F2899" s="50">
        <f>IF('M3 Functional Beverage'!K552="","",'M3 Functional Beverage'!K552)</f>
        <v/>
      </c>
      <c r="G2899" s="49">
        <f>IF('M3 Functional Beverage'!AM552="","",'M3 Functional Beverage'!AM552)</f>
        <v/>
      </c>
      <c r="H2899" s="50">
        <f>IF('M3 Functional Beverage'!N552="","",'M3 Functional Beverage'!N552)</f>
        <v/>
      </c>
      <c r="I2899" s="34">
        <f>IF('M3 Functional Beverage'!AJ552="","",'M3 Functional Beverage'!AJ552)</f>
        <v/>
      </c>
      <c r="J2899" s="34" t="inlineStr">
        <is>
          <t>Capture live promo to assess.</t>
        </is>
      </c>
    </row>
    <row r="2900" ht="28" customHeight="1">
      <c r="A2900" s="34" t="inlineStr">
        <is>
          <t>ALO</t>
        </is>
      </c>
      <c r="B2900" s="34" t="inlineStr">
        <is>
          <t>ALO Exposed Aloe Vera Drink | Pink Grapefruit Lemon | 8 pack 500mL</t>
        </is>
      </c>
      <c r="C2900" s="34" t="inlineStr">
        <is>
          <t>3) Functional beverage (still/sparkling)</t>
        </is>
      </c>
      <c r="D2900" s="49">
        <f>IF('M3 Functional Beverage'!F553="","",'M3 Functional Beverage'!F553)</f>
        <v/>
      </c>
      <c r="E2900" s="52">
        <f>IF('M3 Functional Beverage'!J553="","",'M3 Functional Beverage'!J553)</f>
        <v/>
      </c>
      <c r="F2900" s="50">
        <f>IF('M3 Functional Beverage'!K553="","",'M3 Functional Beverage'!K553)</f>
        <v/>
      </c>
      <c r="G2900" s="49">
        <f>IF('M3 Functional Beverage'!AM553="","",'M3 Functional Beverage'!AM553)</f>
        <v/>
      </c>
      <c r="H2900" s="50">
        <f>IF('M3 Functional Beverage'!N553="","",'M3 Functional Beverage'!N553)</f>
        <v/>
      </c>
      <c r="I2900" s="34">
        <f>IF('M3 Functional Beverage'!AJ553="","",'M3 Functional Beverage'!AJ553)</f>
        <v/>
      </c>
      <c r="J2900" s="34" t="inlineStr">
        <is>
          <t>Capture live promo to assess.</t>
        </is>
      </c>
    </row>
    <row r="2901" ht="28" customHeight="1">
      <c r="A2901" s="34" t="inlineStr">
        <is>
          <t>ALO</t>
        </is>
      </c>
      <c r="B2901" s="34" t="inlineStr">
        <is>
          <t>ALO Exposed Aloe Vera Drink | Pink Grapefruit Lemon | 12 pack 500mL</t>
        </is>
      </c>
      <c r="C2901" s="34" t="inlineStr">
        <is>
          <t>3) Functional beverage (still/sparkling)</t>
        </is>
      </c>
      <c r="D2901" s="49">
        <f>IF('M3 Functional Beverage'!F554="","",'M3 Functional Beverage'!F554)</f>
        <v/>
      </c>
      <c r="E2901" s="52">
        <f>IF('M3 Functional Beverage'!J554="","",'M3 Functional Beverage'!J554)</f>
        <v/>
      </c>
      <c r="F2901" s="50">
        <f>IF('M3 Functional Beverage'!K554="","",'M3 Functional Beverage'!K554)</f>
        <v/>
      </c>
      <c r="G2901" s="49">
        <f>IF('M3 Functional Beverage'!AM554="","",'M3 Functional Beverage'!AM554)</f>
        <v/>
      </c>
      <c r="H2901" s="50">
        <f>IF('M3 Functional Beverage'!N554="","",'M3 Functional Beverage'!N554)</f>
        <v/>
      </c>
      <c r="I2901" s="34">
        <f>IF('M3 Functional Beverage'!AJ554="","",'M3 Functional Beverage'!AJ554)</f>
        <v/>
      </c>
      <c r="J2901" s="34" t="inlineStr">
        <is>
          <t>Capture live promo to assess.</t>
        </is>
      </c>
    </row>
    <row r="2902" ht="28" customHeight="1">
      <c r="A2902" s="34" t="inlineStr">
        <is>
          <t>ALO</t>
        </is>
      </c>
      <c r="B2902" s="34" t="inlineStr">
        <is>
          <t>ALO Exposed Aloe Vera Drink | Pink Grapefruit Lemon | 18 pack 500mL</t>
        </is>
      </c>
      <c r="C2902" s="34" t="inlineStr">
        <is>
          <t>3) Functional beverage (still/sparkling)</t>
        </is>
      </c>
      <c r="D2902" s="49">
        <f>IF('M3 Functional Beverage'!F555="","",'M3 Functional Beverage'!F555)</f>
        <v/>
      </c>
      <c r="E2902" s="52">
        <f>IF('M3 Functional Beverage'!J555="","",'M3 Functional Beverage'!J555)</f>
        <v/>
      </c>
      <c r="F2902" s="50">
        <f>IF('M3 Functional Beverage'!K555="","",'M3 Functional Beverage'!K555)</f>
        <v/>
      </c>
      <c r="G2902" s="49">
        <f>IF('M3 Functional Beverage'!AM555="","",'M3 Functional Beverage'!AM555)</f>
        <v/>
      </c>
      <c r="H2902" s="50">
        <f>IF('M3 Functional Beverage'!N555="","",'M3 Functional Beverage'!N555)</f>
        <v/>
      </c>
      <c r="I2902" s="34">
        <f>IF('M3 Functional Beverage'!AJ555="","",'M3 Functional Beverage'!AJ555)</f>
        <v/>
      </c>
      <c r="J2902" s="34" t="inlineStr">
        <is>
          <t>Capture live promo to assess.</t>
        </is>
      </c>
    </row>
    <row r="2903" ht="28" customHeight="1">
      <c r="A2903" s="34" t="inlineStr">
        <is>
          <t>ALO</t>
        </is>
      </c>
      <c r="B2903" s="34" t="inlineStr">
        <is>
          <t>ALO Exposed Aloe Vera Drink | Pink Grapefruit Lemon | 24 pack 500mL</t>
        </is>
      </c>
      <c r="C2903" s="34" t="inlineStr">
        <is>
          <t>3) Functional beverage (still/sparkling)</t>
        </is>
      </c>
      <c r="D2903" s="49">
        <f>IF('M3 Functional Beverage'!F556="","",'M3 Functional Beverage'!F556)</f>
        <v/>
      </c>
      <c r="E2903" s="52">
        <f>IF('M3 Functional Beverage'!J556="","",'M3 Functional Beverage'!J556)</f>
        <v/>
      </c>
      <c r="F2903" s="50">
        <f>IF('M3 Functional Beverage'!K556="","",'M3 Functional Beverage'!K556)</f>
        <v/>
      </c>
      <c r="G2903" s="49">
        <f>IF('M3 Functional Beverage'!AM556="","",'M3 Functional Beverage'!AM556)</f>
        <v/>
      </c>
      <c r="H2903" s="50">
        <f>IF('M3 Functional Beverage'!N556="","",'M3 Functional Beverage'!N556)</f>
        <v/>
      </c>
      <c r="I2903" s="34">
        <f>IF('M3 Functional Beverage'!AJ556="","",'M3 Functional Beverage'!AJ556)</f>
        <v/>
      </c>
      <c r="J2903" s="34" t="inlineStr">
        <is>
          <t>Capture live promo to assess.</t>
        </is>
      </c>
    </row>
    <row r="2904" ht="28" customHeight="1">
      <c r="A2904" s="34" t="inlineStr">
        <is>
          <t>Sparkling Ice</t>
        </is>
      </c>
      <c r="B2904" s="34" t="inlineStr">
        <is>
          <t>Sparkling Ice +Caffeine | Black Raspberry | single 473mL</t>
        </is>
      </c>
      <c r="C2904" s="34" t="inlineStr">
        <is>
          <t>1) Sparkling electrolyte / functional sparkling</t>
        </is>
      </c>
      <c r="D2904" s="49">
        <f>IF('M1 Sparkling Electrolyte'!F231="","",'M1 Sparkling Electrolyte'!F231)</f>
        <v/>
      </c>
      <c r="E2904" s="52">
        <f>IF('M1 Sparkling Electrolyte'!J231="","",'M1 Sparkling Electrolyte'!J231)</f>
        <v/>
      </c>
      <c r="F2904" s="50">
        <f>IF('M1 Sparkling Electrolyte'!K231="","",'M1 Sparkling Electrolyte'!K231)</f>
        <v/>
      </c>
      <c r="G2904" s="49">
        <f>IF('M1 Sparkling Electrolyte'!AM231="","",'M1 Sparkling Electrolyte'!AM231)</f>
        <v/>
      </c>
      <c r="H2904" s="50">
        <f>IF('M1 Sparkling Electrolyte'!N231="","",'M1 Sparkling Electrolyte'!N231)</f>
        <v/>
      </c>
      <c r="I2904" s="34">
        <f>IF('M1 Sparkling Electrolyte'!AJ231="","",'M1 Sparkling Electrolyte'!AJ231)</f>
        <v/>
      </c>
      <c r="J2904" s="34" t="inlineStr">
        <is>
          <t>Capture live promo to assess.</t>
        </is>
      </c>
    </row>
    <row r="2905" ht="28" customHeight="1">
      <c r="A2905" s="34" t="inlineStr">
        <is>
          <t>Sparkling Ice</t>
        </is>
      </c>
      <c r="B2905" s="34" t="inlineStr">
        <is>
          <t>Sparkling Ice +Caffeine | Black Raspberry | 8 pack 473mL</t>
        </is>
      </c>
      <c r="C2905" s="34" t="inlineStr">
        <is>
          <t>1) Sparkling electrolyte / functional sparkling</t>
        </is>
      </c>
      <c r="D2905" s="49">
        <f>IF('M1 Sparkling Electrolyte'!F232="","",'M1 Sparkling Electrolyte'!F232)</f>
        <v/>
      </c>
      <c r="E2905" s="52">
        <f>IF('M1 Sparkling Electrolyte'!J232="","",'M1 Sparkling Electrolyte'!J232)</f>
        <v/>
      </c>
      <c r="F2905" s="50">
        <f>IF('M1 Sparkling Electrolyte'!K232="","",'M1 Sparkling Electrolyte'!K232)</f>
        <v/>
      </c>
      <c r="G2905" s="49">
        <f>IF('M1 Sparkling Electrolyte'!AM232="","",'M1 Sparkling Electrolyte'!AM232)</f>
        <v/>
      </c>
      <c r="H2905" s="50">
        <f>IF('M1 Sparkling Electrolyte'!N232="","",'M1 Sparkling Electrolyte'!N232)</f>
        <v/>
      </c>
      <c r="I2905" s="34">
        <f>IF('M1 Sparkling Electrolyte'!AJ232="","",'M1 Sparkling Electrolyte'!AJ232)</f>
        <v/>
      </c>
      <c r="J2905" s="34" t="inlineStr">
        <is>
          <t>Capture live promo to assess.</t>
        </is>
      </c>
    </row>
    <row r="2906" ht="28" customHeight="1">
      <c r="A2906" s="34" t="inlineStr">
        <is>
          <t>Sparkling Ice</t>
        </is>
      </c>
      <c r="B2906" s="34" t="inlineStr">
        <is>
          <t>Sparkling Ice +Caffeine | Black Raspberry | 12 pack 473mL</t>
        </is>
      </c>
      <c r="C2906" s="34" t="inlineStr">
        <is>
          <t>1) Sparkling electrolyte / functional sparkling</t>
        </is>
      </c>
      <c r="D2906" s="49">
        <f>IF('M1 Sparkling Electrolyte'!F233="","",'M1 Sparkling Electrolyte'!F233)</f>
        <v/>
      </c>
      <c r="E2906" s="52">
        <f>IF('M1 Sparkling Electrolyte'!J233="","",'M1 Sparkling Electrolyte'!J233)</f>
        <v/>
      </c>
      <c r="F2906" s="50">
        <f>IF('M1 Sparkling Electrolyte'!K233="","",'M1 Sparkling Electrolyte'!K233)</f>
        <v/>
      </c>
      <c r="G2906" s="49">
        <f>IF('M1 Sparkling Electrolyte'!AM233="","",'M1 Sparkling Electrolyte'!AM233)</f>
        <v/>
      </c>
      <c r="H2906" s="50">
        <f>IF('M1 Sparkling Electrolyte'!N233="","",'M1 Sparkling Electrolyte'!N233)</f>
        <v/>
      </c>
      <c r="I2906" s="34">
        <f>IF('M1 Sparkling Electrolyte'!AJ233="","",'M1 Sparkling Electrolyte'!AJ233)</f>
        <v/>
      </c>
      <c r="J2906" s="34" t="inlineStr">
        <is>
          <t>Capture live promo to assess.</t>
        </is>
      </c>
    </row>
    <row r="2907" ht="28" customHeight="1">
      <c r="A2907" s="34" t="inlineStr">
        <is>
          <t>Sparkling Ice</t>
        </is>
      </c>
      <c r="B2907" s="34" t="inlineStr">
        <is>
          <t>Sparkling Ice +Caffeine | Black Raspberry | 18 pack 473mL</t>
        </is>
      </c>
      <c r="C2907" s="34" t="inlineStr">
        <is>
          <t>1) Sparkling electrolyte / functional sparkling</t>
        </is>
      </c>
      <c r="D2907" s="49">
        <f>IF('M1 Sparkling Electrolyte'!F234="","",'M1 Sparkling Electrolyte'!F234)</f>
        <v/>
      </c>
      <c r="E2907" s="52">
        <f>IF('M1 Sparkling Electrolyte'!J234="","",'M1 Sparkling Electrolyte'!J234)</f>
        <v/>
      </c>
      <c r="F2907" s="50">
        <f>IF('M1 Sparkling Electrolyte'!K234="","",'M1 Sparkling Electrolyte'!K234)</f>
        <v/>
      </c>
      <c r="G2907" s="49">
        <f>IF('M1 Sparkling Electrolyte'!AM234="","",'M1 Sparkling Electrolyte'!AM234)</f>
        <v/>
      </c>
      <c r="H2907" s="50">
        <f>IF('M1 Sparkling Electrolyte'!N234="","",'M1 Sparkling Electrolyte'!N234)</f>
        <v/>
      </c>
      <c r="I2907" s="34">
        <f>IF('M1 Sparkling Electrolyte'!AJ234="","",'M1 Sparkling Electrolyte'!AJ234)</f>
        <v/>
      </c>
      <c r="J2907" s="34" t="inlineStr">
        <is>
          <t>Capture live promo to assess.</t>
        </is>
      </c>
    </row>
    <row r="2908" ht="28" customHeight="1">
      <c r="A2908" s="34" t="inlineStr">
        <is>
          <t>Sparkling Ice</t>
        </is>
      </c>
      <c r="B2908" s="34" t="inlineStr">
        <is>
          <t>Sparkling Ice +Caffeine | Black Raspberry | 24 pack 473mL</t>
        </is>
      </c>
      <c r="C2908" s="34" t="inlineStr">
        <is>
          <t>1) Sparkling electrolyte / functional sparkling</t>
        </is>
      </c>
      <c r="D2908" s="49">
        <f>IF('M1 Sparkling Electrolyte'!F235="","",'M1 Sparkling Electrolyte'!F235)</f>
        <v/>
      </c>
      <c r="E2908" s="52">
        <f>IF('M1 Sparkling Electrolyte'!J235="","",'M1 Sparkling Electrolyte'!J235)</f>
        <v/>
      </c>
      <c r="F2908" s="50">
        <f>IF('M1 Sparkling Electrolyte'!K235="","",'M1 Sparkling Electrolyte'!K235)</f>
        <v/>
      </c>
      <c r="G2908" s="49">
        <f>IF('M1 Sparkling Electrolyte'!AM235="","",'M1 Sparkling Electrolyte'!AM235)</f>
        <v/>
      </c>
      <c r="H2908" s="50">
        <f>IF('M1 Sparkling Electrolyte'!N235="","",'M1 Sparkling Electrolyte'!N235)</f>
        <v/>
      </c>
      <c r="I2908" s="34">
        <f>IF('M1 Sparkling Electrolyte'!AJ235="","",'M1 Sparkling Electrolyte'!AJ235)</f>
        <v/>
      </c>
      <c r="J2908" s="34" t="inlineStr">
        <is>
          <t>Capture live promo to assess.</t>
        </is>
      </c>
    </row>
    <row r="2909" ht="28" customHeight="1">
      <c r="A2909" s="34" t="inlineStr">
        <is>
          <t>Sparkling Ice</t>
        </is>
      </c>
      <c r="B2909" s="34" t="inlineStr">
        <is>
          <t>Sparkling Ice +Caffeine | Citrus Twist | single 473mL</t>
        </is>
      </c>
      <c r="C2909" s="34" t="inlineStr">
        <is>
          <t>1) Sparkling electrolyte / functional sparkling</t>
        </is>
      </c>
      <c r="D2909" s="49">
        <f>IF('M1 Sparkling Electrolyte'!F236="","",'M1 Sparkling Electrolyte'!F236)</f>
        <v/>
      </c>
      <c r="E2909" s="52">
        <f>IF('M1 Sparkling Electrolyte'!J236="","",'M1 Sparkling Electrolyte'!J236)</f>
        <v/>
      </c>
      <c r="F2909" s="50">
        <f>IF('M1 Sparkling Electrolyte'!K236="","",'M1 Sparkling Electrolyte'!K236)</f>
        <v/>
      </c>
      <c r="G2909" s="49">
        <f>IF('M1 Sparkling Electrolyte'!AM236="","",'M1 Sparkling Electrolyte'!AM236)</f>
        <v/>
      </c>
      <c r="H2909" s="50">
        <f>IF('M1 Sparkling Electrolyte'!N236="","",'M1 Sparkling Electrolyte'!N236)</f>
        <v/>
      </c>
      <c r="I2909" s="34">
        <f>IF('M1 Sparkling Electrolyte'!AJ236="","",'M1 Sparkling Electrolyte'!AJ236)</f>
        <v/>
      </c>
      <c r="J2909" s="34" t="inlineStr">
        <is>
          <t>Capture live promo to assess.</t>
        </is>
      </c>
    </row>
    <row r="2910" ht="28" customHeight="1">
      <c r="A2910" s="34" t="inlineStr">
        <is>
          <t>Sparkling Ice</t>
        </is>
      </c>
      <c r="B2910" s="34" t="inlineStr">
        <is>
          <t>Sparkling Ice +Caffeine | Citrus Twist | 8 pack 473mL</t>
        </is>
      </c>
      <c r="C2910" s="34" t="inlineStr">
        <is>
          <t>1) Sparkling electrolyte / functional sparkling</t>
        </is>
      </c>
      <c r="D2910" s="49">
        <f>IF('M1 Sparkling Electrolyte'!F237="","",'M1 Sparkling Electrolyte'!F237)</f>
        <v/>
      </c>
      <c r="E2910" s="52">
        <f>IF('M1 Sparkling Electrolyte'!J237="","",'M1 Sparkling Electrolyte'!J237)</f>
        <v/>
      </c>
      <c r="F2910" s="50">
        <f>IF('M1 Sparkling Electrolyte'!K237="","",'M1 Sparkling Electrolyte'!K237)</f>
        <v/>
      </c>
      <c r="G2910" s="49">
        <f>IF('M1 Sparkling Electrolyte'!AM237="","",'M1 Sparkling Electrolyte'!AM237)</f>
        <v/>
      </c>
      <c r="H2910" s="50">
        <f>IF('M1 Sparkling Electrolyte'!N237="","",'M1 Sparkling Electrolyte'!N237)</f>
        <v/>
      </c>
      <c r="I2910" s="34">
        <f>IF('M1 Sparkling Electrolyte'!AJ237="","",'M1 Sparkling Electrolyte'!AJ237)</f>
        <v/>
      </c>
      <c r="J2910" s="34" t="inlineStr">
        <is>
          <t>Capture live promo to assess.</t>
        </is>
      </c>
    </row>
    <row r="2911" ht="28" customHeight="1">
      <c r="A2911" s="34" t="inlineStr">
        <is>
          <t>Sparkling Ice</t>
        </is>
      </c>
      <c r="B2911" s="34" t="inlineStr">
        <is>
          <t>Sparkling Ice +Caffeine | Citrus Twist | 12 pack 473mL</t>
        </is>
      </c>
      <c r="C2911" s="34" t="inlineStr">
        <is>
          <t>1) Sparkling electrolyte / functional sparkling</t>
        </is>
      </c>
      <c r="D2911" s="49">
        <f>IF('M1 Sparkling Electrolyte'!F238="","",'M1 Sparkling Electrolyte'!F238)</f>
        <v/>
      </c>
      <c r="E2911" s="52">
        <f>IF('M1 Sparkling Electrolyte'!J238="","",'M1 Sparkling Electrolyte'!J238)</f>
        <v/>
      </c>
      <c r="F2911" s="50">
        <f>IF('M1 Sparkling Electrolyte'!K238="","",'M1 Sparkling Electrolyte'!K238)</f>
        <v/>
      </c>
      <c r="G2911" s="49">
        <f>IF('M1 Sparkling Electrolyte'!AM238="","",'M1 Sparkling Electrolyte'!AM238)</f>
        <v/>
      </c>
      <c r="H2911" s="50">
        <f>IF('M1 Sparkling Electrolyte'!N238="","",'M1 Sparkling Electrolyte'!N238)</f>
        <v/>
      </c>
      <c r="I2911" s="34">
        <f>IF('M1 Sparkling Electrolyte'!AJ238="","",'M1 Sparkling Electrolyte'!AJ238)</f>
        <v/>
      </c>
      <c r="J2911" s="34" t="inlineStr">
        <is>
          <t>Capture live promo to assess.</t>
        </is>
      </c>
    </row>
    <row r="2912" ht="28" customHeight="1">
      <c r="A2912" s="34" t="inlineStr">
        <is>
          <t>Sparkling Ice</t>
        </is>
      </c>
      <c r="B2912" s="34" t="inlineStr">
        <is>
          <t>Sparkling Ice +Caffeine | Citrus Twist | 18 pack 473mL</t>
        </is>
      </c>
      <c r="C2912" s="34" t="inlineStr">
        <is>
          <t>1) Sparkling electrolyte / functional sparkling</t>
        </is>
      </c>
      <c r="D2912" s="49">
        <f>IF('M1 Sparkling Electrolyte'!F239="","",'M1 Sparkling Electrolyte'!F239)</f>
        <v/>
      </c>
      <c r="E2912" s="52">
        <f>IF('M1 Sparkling Electrolyte'!J239="","",'M1 Sparkling Electrolyte'!J239)</f>
        <v/>
      </c>
      <c r="F2912" s="50">
        <f>IF('M1 Sparkling Electrolyte'!K239="","",'M1 Sparkling Electrolyte'!K239)</f>
        <v/>
      </c>
      <c r="G2912" s="49">
        <f>IF('M1 Sparkling Electrolyte'!AM239="","",'M1 Sparkling Electrolyte'!AM239)</f>
        <v/>
      </c>
      <c r="H2912" s="50">
        <f>IF('M1 Sparkling Electrolyte'!N239="","",'M1 Sparkling Electrolyte'!N239)</f>
        <v/>
      </c>
      <c r="I2912" s="34">
        <f>IF('M1 Sparkling Electrolyte'!AJ239="","",'M1 Sparkling Electrolyte'!AJ239)</f>
        <v/>
      </c>
      <c r="J2912" s="34" t="inlineStr">
        <is>
          <t>Capture live promo to assess.</t>
        </is>
      </c>
    </row>
    <row r="2913" ht="28" customHeight="1">
      <c r="A2913" s="34" t="inlineStr">
        <is>
          <t>Sparkling Ice</t>
        </is>
      </c>
      <c r="B2913" s="34" t="inlineStr">
        <is>
          <t>Sparkling Ice +Caffeine | Citrus Twist | 24 pack 473mL</t>
        </is>
      </c>
      <c r="C2913" s="34" t="inlineStr">
        <is>
          <t>1) Sparkling electrolyte / functional sparkling</t>
        </is>
      </c>
      <c r="D2913" s="49">
        <f>IF('M1 Sparkling Electrolyte'!F240="","",'M1 Sparkling Electrolyte'!F240)</f>
        <v/>
      </c>
      <c r="E2913" s="52">
        <f>IF('M1 Sparkling Electrolyte'!J240="","",'M1 Sparkling Electrolyte'!J240)</f>
        <v/>
      </c>
      <c r="F2913" s="50">
        <f>IF('M1 Sparkling Electrolyte'!K240="","",'M1 Sparkling Electrolyte'!K240)</f>
        <v/>
      </c>
      <c r="G2913" s="49">
        <f>IF('M1 Sparkling Electrolyte'!AM240="","",'M1 Sparkling Electrolyte'!AM240)</f>
        <v/>
      </c>
      <c r="H2913" s="50">
        <f>IF('M1 Sparkling Electrolyte'!N240="","",'M1 Sparkling Electrolyte'!N240)</f>
        <v/>
      </c>
      <c r="I2913" s="34">
        <f>IF('M1 Sparkling Electrolyte'!AJ240="","",'M1 Sparkling Electrolyte'!AJ240)</f>
        <v/>
      </c>
      <c r="J2913" s="34" t="inlineStr">
        <is>
          <t>Capture live promo to assess.</t>
        </is>
      </c>
    </row>
    <row r="2914" ht="28" customHeight="1">
      <c r="A2914" s="34" t="inlineStr">
        <is>
          <t>Sparkling Ice</t>
        </is>
      </c>
      <c r="B2914" s="34" t="inlineStr">
        <is>
          <t>Sparkling Ice +Caffeine | Orange Passionfruit | single 473mL</t>
        </is>
      </c>
      <c r="C2914" s="34" t="inlineStr">
        <is>
          <t>1) Sparkling electrolyte / functional sparkling</t>
        </is>
      </c>
      <c r="D2914" s="49">
        <f>IF('M1 Sparkling Electrolyte'!F241="","",'M1 Sparkling Electrolyte'!F241)</f>
        <v/>
      </c>
      <c r="E2914" s="52">
        <f>IF('M1 Sparkling Electrolyte'!J241="","",'M1 Sparkling Electrolyte'!J241)</f>
        <v/>
      </c>
      <c r="F2914" s="50">
        <f>IF('M1 Sparkling Electrolyte'!K241="","",'M1 Sparkling Electrolyte'!K241)</f>
        <v/>
      </c>
      <c r="G2914" s="49">
        <f>IF('M1 Sparkling Electrolyte'!AM241="","",'M1 Sparkling Electrolyte'!AM241)</f>
        <v/>
      </c>
      <c r="H2914" s="50">
        <f>IF('M1 Sparkling Electrolyte'!N241="","",'M1 Sparkling Electrolyte'!N241)</f>
        <v/>
      </c>
      <c r="I2914" s="34">
        <f>IF('M1 Sparkling Electrolyte'!AJ241="","",'M1 Sparkling Electrolyte'!AJ241)</f>
        <v/>
      </c>
      <c r="J2914" s="34" t="inlineStr">
        <is>
          <t>Capture live promo to assess.</t>
        </is>
      </c>
    </row>
    <row r="2915" ht="28" customHeight="1">
      <c r="A2915" s="34" t="inlineStr">
        <is>
          <t>Sparkling Ice</t>
        </is>
      </c>
      <c r="B2915" s="34" t="inlineStr">
        <is>
          <t>Sparkling Ice +Caffeine | Orange Passionfruit | 8 pack 473mL</t>
        </is>
      </c>
      <c r="C2915" s="34" t="inlineStr">
        <is>
          <t>1) Sparkling electrolyte / functional sparkling</t>
        </is>
      </c>
      <c r="D2915" s="49">
        <f>IF('M1 Sparkling Electrolyte'!F242="","",'M1 Sparkling Electrolyte'!F242)</f>
        <v/>
      </c>
      <c r="E2915" s="52">
        <f>IF('M1 Sparkling Electrolyte'!J242="","",'M1 Sparkling Electrolyte'!J242)</f>
        <v/>
      </c>
      <c r="F2915" s="50">
        <f>IF('M1 Sparkling Electrolyte'!K242="","",'M1 Sparkling Electrolyte'!K242)</f>
        <v/>
      </c>
      <c r="G2915" s="49">
        <f>IF('M1 Sparkling Electrolyte'!AM242="","",'M1 Sparkling Electrolyte'!AM242)</f>
        <v/>
      </c>
      <c r="H2915" s="50">
        <f>IF('M1 Sparkling Electrolyte'!N242="","",'M1 Sparkling Electrolyte'!N242)</f>
        <v/>
      </c>
      <c r="I2915" s="34">
        <f>IF('M1 Sparkling Electrolyte'!AJ242="","",'M1 Sparkling Electrolyte'!AJ242)</f>
        <v/>
      </c>
      <c r="J2915" s="34" t="inlineStr">
        <is>
          <t>Capture live promo to assess.</t>
        </is>
      </c>
    </row>
    <row r="2916" ht="28" customHeight="1">
      <c r="A2916" s="34" t="inlineStr">
        <is>
          <t>Sparkling Ice</t>
        </is>
      </c>
      <c r="B2916" s="34" t="inlineStr">
        <is>
          <t>Sparkling Ice +Caffeine | Orange Passionfruit | 12 pack 473mL</t>
        </is>
      </c>
      <c r="C2916" s="34" t="inlineStr">
        <is>
          <t>1) Sparkling electrolyte / functional sparkling</t>
        </is>
      </c>
      <c r="D2916" s="49">
        <f>IF('M1 Sparkling Electrolyte'!F243="","",'M1 Sparkling Electrolyte'!F243)</f>
        <v/>
      </c>
      <c r="E2916" s="52">
        <f>IF('M1 Sparkling Electrolyte'!J243="","",'M1 Sparkling Electrolyte'!J243)</f>
        <v/>
      </c>
      <c r="F2916" s="50">
        <f>IF('M1 Sparkling Electrolyte'!K243="","",'M1 Sparkling Electrolyte'!K243)</f>
        <v/>
      </c>
      <c r="G2916" s="49">
        <f>IF('M1 Sparkling Electrolyte'!AM243="","",'M1 Sparkling Electrolyte'!AM243)</f>
        <v/>
      </c>
      <c r="H2916" s="50">
        <f>IF('M1 Sparkling Electrolyte'!N243="","",'M1 Sparkling Electrolyte'!N243)</f>
        <v/>
      </c>
      <c r="I2916" s="34">
        <f>IF('M1 Sparkling Electrolyte'!AJ243="","",'M1 Sparkling Electrolyte'!AJ243)</f>
        <v/>
      </c>
      <c r="J2916" s="34" t="inlineStr">
        <is>
          <t>Capture live promo to assess.</t>
        </is>
      </c>
    </row>
    <row r="2917" ht="28" customHeight="1">
      <c r="A2917" s="34" t="inlineStr">
        <is>
          <t>Sparkling Ice</t>
        </is>
      </c>
      <c r="B2917" s="34" t="inlineStr">
        <is>
          <t>Sparkling Ice +Caffeine | Orange Passionfruit | 18 pack 473mL</t>
        </is>
      </c>
      <c r="C2917" s="34" t="inlineStr">
        <is>
          <t>1) Sparkling electrolyte / functional sparkling</t>
        </is>
      </c>
      <c r="D2917" s="49">
        <f>IF('M1 Sparkling Electrolyte'!F244="","",'M1 Sparkling Electrolyte'!F244)</f>
        <v/>
      </c>
      <c r="E2917" s="52">
        <f>IF('M1 Sparkling Electrolyte'!J244="","",'M1 Sparkling Electrolyte'!J244)</f>
        <v/>
      </c>
      <c r="F2917" s="50">
        <f>IF('M1 Sparkling Electrolyte'!K244="","",'M1 Sparkling Electrolyte'!K244)</f>
        <v/>
      </c>
      <c r="G2917" s="49">
        <f>IF('M1 Sparkling Electrolyte'!AM244="","",'M1 Sparkling Electrolyte'!AM244)</f>
        <v/>
      </c>
      <c r="H2917" s="50">
        <f>IF('M1 Sparkling Electrolyte'!N244="","",'M1 Sparkling Electrolyte'!N244)</f>
        <v/>
      </c>
      <c r="I2917" s="34">
        <f>IF('M1 Sparkling Electrolyte'!AJ244="","",'M1 Sparkling Electrolyte'!AJ244)</f>
        <v/>
      </c>
      <c r="J2917" s="34" t="inlineStr">
        <is>
          <t>Capture live promo to assess.</t>
        </is>
      </c>
    </row>
    <row r="2918" ht="28" customHeight="1">
      <c r="A2918" s="34" t="inlineStr">
        <is>
          <t>Sparkling Ice</t>
        </is>
      </c>
      <c r="B2918" s="34" t="inlineStr">
        <is>
          <t>Sparkling Ice +Caffeine | Orange Passionfruit | 24 pack 473mL</t>
        </is>
      </c>
      <c r="C2918" s="34" t="inlineStr">
        <is>
          <t>1) Sparkling electrolyte / functional sparkling</t>
        </is>
      </c>
      <c r="D2918" s="49">
        <f>IF('M1 Sparkling Electrolyte'!F245="","",'M1 Sparkling Electrolyte'!F245)</f>
        <v/>
      </c>
      <c r="E2918" s="52">
        <f>IF('M1 Sparkling Electrolyte'!J245="","",'M1 Sparkling Electrolyte'!J245)</f>
        <v/>
      </c>
      <c r="F2918" s="50">
        <f>IF('M1 Sparkling Electrolyte'!K245="","",'M1 Sparkling Electrolyte'!K245)</f>
        <v/>
      </c>
      <c r="G2918" s="49">
        <f>IF('M1 Sparkling Electrolyte'!AM245="","",'M1 Sparkling Electrolyte'!AM245)</f>
        <v/>
      </c>
      <c r="H2918" s="50">
        <f>IF('M1 Sparkling Electrolyte'!N245="","",'M1 Sparkling Electrolyte'!N245)</f>
        <v/>
      </c>
      <c r="I2918" s="34">
        <f>IF('M1 Sparkling Electrolyte'!AJ245="","",'M1 Sparkling Electrolyte'!AJ245)</f>
        <v/>
      </c>
      <c r="J2918" s="34" t="inlineStr">
        <is>
          <t>Capture live promo to assess.</t>
        </is>
      </c>
    </row>
    <row r="2919" ht="28" customHeight="1">
      <c r="A2919" s="34" t="inlineStr">
        <is>
          <t>Sparkling Ice</t>
        </is>
      </c>
      <c r="B2919" s="34" t="inlineStr">
        <is>
          <t>Sparkling Ice +Caffeine | Strawberry Citrus | single 473mL</t>
        </is>
      </c>
      <c r="C2919" s="34" t="inlineStr">
        <is>
          <t>1) Sparkling electrolyte / functional sparkling</t>
        </is>
      </c>
      <c r="D2919" s="49">
        <f>IF('M1 Sparkling Electrolyte'!F246="","",'M1 Sparkling Electrolyte'!F246)</f>
        <v/>
      </c>
      <c r="E2919" s="52">
        <f>IF('M1 Sparkling Electrolyte'!J246="","",'M1 Sparkling Electrolyte'!J246)</f>
        <v/>
      </c>
      <c r="F2919" s="50">
        <f>IF('M1 Sparkling Electrolyte'!K246="","",'M1 Sparkling Electrolyte'!K246)</f>
        <v/>
      </c>
      <c r="G2919" s="49">
        <f>IF('M1 Sparkling Electrolyte'!AM246="","",'M1 Sparkling Electrolyte'!AM246)</f>
        <v/>
      </c>
      <c r="H2919" s="50">
        <f>IF('M1 Sparkling Electrolyte'!N246="","",'M1 Sparkling Electrolyte'!N246)</f>
        <v/>
      </c>
      <c r="I2919" s="34">
        <f>IF('M1 Sparkling Electrolyte'!AJ246="","",'M1 Sparkling Electrolyte'!AJ246)</f>
        <v/>
      </c>
      <c r="J2919" s="34" t="inlineStr">
        <is>
          <t>Capture live promo to assess.</t>
        </is>
      </c>
    </row>
    <row r="2920" ht="28" customHeight="1">
      <c r="A2920" s="34" t="inlineStr">
        <is>
          <t>Sparkling Ice</t>
        </is>
      </c>
      <c r="B2920" s="34" t="inlineStr">
        <is>
          <t>Sparkling Ice +Caffeine | Strawberry Citrus | 8 pack 473mL</t>
        </is>
      </c>
      <c r="C2920" s="34" t="inlineStr">
        <is>
          <t>1) Sparkling electrolyte / functional sparkling</t>
        </is>
      </c>
      <c r="D2920" s="49">
        <f>IF('M1 Sparkling Electrolyte'!F247="","",'M1 Sparkling Electrolyte'!F247)</f>
        <v/>
      </c>
      <c r="E2920" s="52">
        <f>IF('M1 Sparkling Electrolyte'!J247="","",'M1 Sparkling Electrolyte'!J247)</f>
        <v/>
      </c>
      <c r="F2920" s="50">
        <f>IF('M1 Sparkling Electrolyte'!K247="","",'M1 Sparkling Electrolyte'!K247)</f>
        <v/>
      </c>
      <c r="G2920" s="49">
        <f>IF('M1 Sparkling Electrolyte'!AM247="","",'M1 Sparkling Electrolyte'!AM247)</f>
        <v/>
      </c>
      <c r="H2920" s="50">
        <f>IF('M1 Sparkling Electrolyte'!N247="","",'M1 Sparkling Electrolyte'!N247)</f>
        <v/>
      </c>
      <c r="I2920" s="34">
        <f>IF('M1 Sparkling Electrolyte'!AJ247="","",'M1 Sparkling Electrolyte'!AJ247)</f>
        <v/>
      </c>
      <c r="J2920" s="34" t="inlineStr">
        <is>
          <t>Capture live promo to assess.</t>
        </is>
      </c>
    </row>
    <row r="2921" ht="28" customHeight="1">
      <c r="A2921" s="34" t="inlineStr">
        <is>
          <t>Sparkling Ice</t>
        </is>
      </c>
      <c r="B2921" s="34" t="inlineStr">
        <is>
          <t>Sparkling Ice +Caffeine | Strawberry Citrus | 12 pack 473mL</t>
        </is>
      </c>
      <c r="C2921" s="34" t="inlineStr">
        <is>
          <t>1) Sparkling electrolyte / functional sparkling</t>
        </is>
      </c>
      <c r="D2921" s="49">
        <f>IF('M1 Sparkling Electrolyte'!F248="","",'M1 Sparkling Electrolyte'!F248)</f>
        <v/>
      </c>
      <c r="E2921" s="52">
        <f>IF('M1 Sparkling Electrolyte'!J248="","",'M1 Sparkling Electrolyte'!J248)</f>
        <v/>
      </c>
      <c r="F2921" s="50">
        <f>IF('M1 Sparkling Electrolyte'!K248="","",'M1 Sparkling Electrolyte'!K248)</f>
        <v/>
      </c>
      <c r="G2921" s="49">
        <f>IF('M1 Sparkling Electrolyte'!AM248="","",'M1 Sparkling Electrolyte'!AM248)</f>
        <v/>
      </c>
      <c r="H2921" s="50">
        <f>IF('M1 Sparkling Electrolyte'!N248="","",'M1 Sparkling Electrolyte'!N248)</f>
        <v/>
      </c>
      <c r="I2921" s="34">
        <f>IF('M1 Sparkling Electrolyte'!AJ248="","",'M1 Sparkling Electrolyte'!AJ248)</f>
        <v/>
      </c>
      <c r="J2921" s="34" t="inlineStr">
        <is>
          <t>Capture live promo to assess.</t>
        </is>
      </c>
    </row>
    <row r="2922" ht="28" customHeight="1">
      <c r="A2922" s="34" t="inlineStr">
        <is>
          <t>Sparkling Ice</t>
        </is>
      </c>
      <c r="B2922" s="34" t="inlineStr">
        <is>
          <t>Sparkling Ice +Caffeine | Strawberry Citrus | 18 pack 473mL</t>
        </is>
      </c>
      <c r="C2922" s="34" t="inlineStr">
        <is>
          <t>1) Sparkling electrolyte / functional sparkling</t>
        </is>
      </c>
      <c r="D2922" s="49">
        <f>IF('M1 Sparkling Electrolyte'!F249="","",'M1 Sparkling Electrolyte'!F249)</f>
        <v/>
      </c>
      <c r="E2922" s="52">
        <f>IF('M1 Sparkling Electrolyte'!J249="","",'M1 Sparkling Electrolyte'!J249)</f>
        <v/>
      </c>
      <c r="F2922" s="50">
        <f>IF('M1 Sparkling Electrolyte'!K249="","",'M1 Sparkling Electrolyte'!K249)</f>
        <v/>
      </c>
      <c r="G2922" s="49">
        <f>IF('M1 Sparkling Electrolyte'!AM249="","",'M1 Sparkling Electrolyte'!AM249)</f>
        <v/>
      </c>
      <c r="H2922" s="50">
        <f>IF('M1 Sparkling Electrolyte'!N249="","",'M1 Sparkling Electrolyte'!N249)</f>
        <v/>
      </c>
      <c r="I2922" s="34">
        <f>IF('M1 Sparkling Electrolyte'!AJ249="","",'M1 Sparkling Electrolyte'!AJ249)</f>
        <v/>
      </c>
      <c r="J2922" s="34" t="inlineStr">
        <is>
          <t>Capture live promo to assess.</t>
        </is>
      </c>
    </row>
    <row r="2923" ht="28" customHeight="1">
      <c r="A2923" s="34" t="inlineStr">
        <is>
          <t>Sparkling Ice</t>
        </is>
      </c>
      <c r="B2923" s="34" t="inlineStr">
        <is>
          <t>Sparkling Ice +Caffeine | Strawberry Citrus | 24 pack 473mL</t>
        </is>
      </c>
      <c r="C2923" s="34" t="inlineStr">
        <is>
          <t>1) Sparkling electrolyte / functional sparkling</t>
        </is>
      </c>
      <c r="D2923" s="49">
        <f>IF('M1 Sparkling Electrolyte'!F250="","",'M1 Sparkling Electrolyte'!F250)</f>
        <v/>
      </c>
      <c r="E2923" s="52">
        <f>IF('M1 Sparkling Electrolyte'!J250="","",'M1 Sparkling Electrolyte'!J250)</f>
        <v/>
      </c>
      <c r="F2923" s="50">
        <f>IF('M1 Sparkling Electrolyte'!K250="","",'M1 Sparkling Electrolyte'!K250)</f>
        <v/>
      </c>
      <c r="G2923" s="49">
        <f>IF('M1 Sparkling Electrolyte'!AM250="","",'M1 Sparkling Electrolyte'!AM250)</f>
        <v/>
      </c>
      <c r="H2923" s="50">
        <f>IF('M1 Sparkling Electrolyte'!N250="","",'M1 Sparkling Electrolyte'!N250)</f>
        <v/>
      </c>
      <c r="I2923" s="34">
        <f>IF('M1 Sparkling Electrolyte'!AJ250="","",'M1 Sparkling Electrolyte'!AJ250)</f>
        <v/>
      </c>
      <c r="J2923" s="34" t="inlineStr">
        <is>
          <t>Capture live promo to assess.</t>
        </is>
      </c>
    </row>
    <row r="2924" ht="28" customHeight="1">
      <c r="A2924" s="34" t="inlineStr">
        <is>
          <t>Sparkling Ice</t>
        </is>
      </c>
      <c r="B2924" s="34" t="inlineStr">
        <is>
          <t>Sparkling Ice +Caffeine | Triple Citrus | single 473mL</t>
        </is>
      </c>
      <c r="C2924" s="34" t="inlineStr">
        <is>
          <t>1) Sparkling electrolyte / functional sparkling</t>
        </is>
      </c>
      <c r="D2924" s="49">
        <f>IF('M1 Sparkling Electrolyte'!F251="","",'M1 Sparkling Electrolyte'!F251)</f>
        <v/>
      </c>
      <c r="E2924" s="52">
        <f>IF('M1 Sparkling Electrolyte'!J251="","",'M1 Sparkling Electrolyte'!J251)</f>
        <v/>
      </c>
      <c r="F2924" s="50">
        <f>IF('M1 Sparkling Electrolyte'!K251="","",'M1 Sparkling Electrolyte'!K251)</f>
        <v/>
      </c>
      <c r="G2924" s="49">
        <f>IF('M1 Sparkling Electrolyte'!AM251="","",'M1 Sparkling Electrolyte'!AM251)</f>
        <v/>
      </c>
      <c r="H2924" s="50">
        <f>IF('M1 Sparkling Electrolyte'!N251="","",'M1 Sparkling Electrolyte'!N251)</f>
        <v/>
      </c>
      <c r="I2924" s="34">
        <f>IF('M1 Sparkling Electrolyte'!AJ251="","",'M1 Sparkling Electrolyte'!AJ251)</f>
        <v/>
      </c>
      <c r="J2924" s="34" t="inlineStr">
        <is>
          <t>Capture live promo to assess.</t>
        </is>
      </c>
    </row>
    <row r="2925" ht="28" customHeight="1">
      <c r="A2925" s="34" t="inlineStr">
        <is>
          <t>Sparkling Ice</t>
        </is>
      </c>
      <c r="B2925" s="34" t="inlineStr">
        <is>
          <t>Sparkling Ice +Caffeine | Triple Citrus | 8 pack 473mL</t>
        </is>
      </c>
      <c r="C2925" s="34" t="inlineStr">
        <is>
          <t>1) Sparkling electrolyte / functional sparkling</t>
        </is>
      </c>
      <c r="D2925" s="49">
        <f>IF('M1 Sparkling Electrolyte'!F252="","",'M1 Sparkling Electrolyte'!F252)</f>
        <v/>
      </c>
      <c r="E2925" s="52">
        <f>IF('M1 Sparkling Electrolyte'!J252="","",'M1 Sparkling Electrolyte'!J252)</f>
        <v/>
      </c>
      <c r="F2925" s="50">
        <f>IF('M1 Sparkling Electrolyte'!K252="","",'M1 Sparkling Electrolyte'!K252)</f>
        <v/>
      </c>
      <c r="G2925" s="49">
        <f>IF('M1 Sparkling Electrolyte'!AM252="","",'M1 Sparkling Electrolyte'!AM252)</f>
        <v/>
      </c>
      <c r="H2925" s="50">
        <f>IF('M1 Sparkling Electrolyte'!N252="","",'M1 Sparkling Electrolyte'!N252)</f>
        <v/>
      </c>
      <c r="I2925" s="34">
        <f>IF('M1 Sparkling Electrolyte'!AJ252="","",'M1 Sparkling Electrolyte'!AJ252)</f>
        <v/>
      </c>
      <c r="J2925" s="34" t="inlineStr">
        <is>
          <t>Capture live promo to assess.</t>
        </is>
      </c>
    </row>
    <row r="2926" ht="28" customHeight="1">
      <c r="A2926" s="34" t="inlineStr">
        <is>
          <t>Sparkling Ice</t>
        </is>
      </c>
      <c r="B2926" s="34" t="inlineStr">
        <is>
          <t>Sparkling Ice +Caffeine | Triple Citrus | 12 pack 473mL</t>
        </is>
      </c>
      <c r="C2926" s="34" t="inlineStr">
        <is>
          <t>1) Sparkling electrolyte / functional sparkling</t>
        </is>
      </c>
      <c r="D2926" s="49">
        <f>IF('M1 Sparkling Electrolyte'!F253="","",'M1 Sparkling Electrolyte'!F253)</f>
        <v/>
      </c>
      <c r="E2926" s="52">
        <f>IF('M1 Sparkling Electrolyte'!J253="","",'M1 Sparkling Electrolyte'!J253)</f>
        <v/>
      </c>
      <c r="F2926" s="50">
        <f>IF('M1 Sparkling Electrolyte'!K253="","",'M1 Sparkling Electrolyte'!K253)</f>
        <v/>
      </c>
      <c r="G2926" s="49">
        <f>IF('M1 Sparkling Electrolyte'!AM253="","",'M1 Sparkling Electrolyte'!AM253)</f>
        <v/>
      </c>
      <c r="H2926" s="50">
        <f>IF('M1 Sparkling Electrolyte'!N253="","",'M1 Sparkling Electrolyte'!N253)</f>
        <v/>
      </c>
      <c r="I2926" s="34">
        <f>IF('M1 Sparkling Electrolyte'!AJ253="","",'M1 Sparkling Electrolyte'!AJ253)</f>
        <v/>
      </c>
      <c r="J2926" s="34" t="inlineStr">
        <is>
          <t>Capture live promo to assess.</t>
        </is>
      </c>
    </row>
    <row r="2927" ht="28" customHeight="1">
      <c r="A2927" s="34" t="inlineStr">
        <is>
          <t>Sparkling Ice</t>
        </is>
      </c>
      <c r="B2927" s="34" t="inlineStr">
        <is>
          <t>Sparkling Ice +Caffeine | Triple Citrus | 18 pack 473mL</t>
        </is>
      </c>
      <c r="C2927" s="34" t="inlineStr">
        <is>
          <t>1) Sparkling electrolyte / functional sparkling</t>
        </is>
      </c>
      <c r="D2927" s="49">
        <f>IF('M1 Sparkling Electrolyte'!F254="","",'M1 Sparkling Electrolyte'!F254)</f>
        <v/>
      </c>
      <c r="E2927" s="52">
        <f>IF('M1 Sparkling Electrolyte'!J254="","",'M1 Sparkling Electrolyte'!J254)</f>
        <v/>
      </c>
      <c r="F2927" s="50">
        <f>IF('M1 Sparkling Electrolyte'!K254="","",'M1 Sparkling Electrolyte'!K254)</f>
        <v/>
      </c>
      <c r="G2927" s="49">
        <f>IF('M1 Sparkling Electrolyte'!AM254="","",'M1 Sparkling Electrolyte'!AM254)</f>
        <v/>
      </c>
      <c r="H2927" s="50">
        <f>IF('M1 Sparkling Electrolyte'!N254="","",'M1 Sparkling Electrolyte'!N254)</f>
        <v/>
      </c>
      <c r="I2927" s="34">
        <f>IF('M1 Sparkling Electrolyte'!AJ254="","",'M1 Sparkling Electrolyte'!AJ254)</f>
        <v/>
      </c>
      <c r="J2927" s="34" t="inlineStr">
        <is>
          <t>Capture live promo to assess.</t>
        </is>
      </c>
    </row>
    <row r="2928" ht="28" customHeight="1">
      <c r="A2928" s="34" t="inlineStr">
        <is>
          <t>Sparkling Ice</t>
        </is>
      </c>
      <c r="B2928" s="34" t="inlineStr">
        <is>
          <t>Sparkling Ice +Caffeine | Triple Citrus | 24 pack 473mL</t>
        </is>
      </c>
      <c r="C2928" s="34" t="inlineStr">
        <is>
          <t>1) Sparkling electrolyte / functional sparkling</t>
        </is>
      </c>
      <c r="D2928" s="49">
        <f>IF('M1 Sparkling Electrolyte'!F255="","",'M1 Sparkling Electrolyte'!F255)</f>
        <v/>
      </c>
      <c r="E2928" s="52">
        <f>IF('M1 Sparkling Electrolyte'!J255="","",'M1 Sparkling Electrolyte'!J255)</f>
        <v/>
      </c>
      <c r="F2928" s="50">
        <f>IF('M1 Sparkling Electrolyte'!K255="","",'M1 Sparkling Electrolyte'!K255)</f>
        <v/>
      </c>
      <c r="G2928" s="49">
        <f>IF('M1 Sparkling Electrolyte'!AM255="","",'M1 Sparkling Electrolyte'!AM255)</f>
        <v/>
      </c>
      <c r="H2928" s="50">
        <f>IF('M1 Sparkling Electrolyte'!N255="","",'M1 Sparkling Electrolyte'!N255)</f>
        <v/>
      </c>
      <c r="I2928" s="34">
        <f>IF('M1 Sparkling Electrolyte'!AJ255="","",'M1 Sparkling Electrolyte'!AJ255)</f>
        <v/>
      </c>
      <c r="J2928" s="34" t="inlineStr">
        <is>
          <t>Capture live promo to assess.</t>
        </is>
      </c>
    </row>
    <row r="2930">
      <c r="A2930" s="45" t="inlineStr">
        <is>
          <t>Sort by 'True Floor' once live prices are entered. Amber cells = capture live. Promo reliance read is an analyst estimate pending live promo data.</t>
        </is>
      </c>
      <c r="B2930" s="37" t="n"/>
      <c r="C2930" s="37" t="n"/>
      <c r="D2930" s="37" t="n"/>
      <c r="E2930" s="37" t="n"/>
      <c r="F2930" s="37" t="n"/>
      <c r="G2930" s="37" t="n"/>
      <c r="H2930" s="37" t="n"/>
      <c r="I2930" s="37" t="n"/>
      <c r="J2930" s="38" t="n"/>
    </row>
  </sheetData>
  <mergeCells count="1">
    <mergeCell ref="A2930:J2930"/>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tabColor rgb="00BF9000"/>
    <outlinePr summaryBelow="1" summaryRight="1"/>
    <pageSetUpPr fitToPage="1"/>
  </sheetPr>
  <dimension ref="A1:I2930"/>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4" customWidth="1" min="3" max="3"/>
    <col width="15" customWidth="1" min="4" max="4"/>
    <col width="15" customWidth="1" min="5" max="5"/>
    <col width="16" customWidth="1" min="6" max="6"/>
    <col width="14" customWidth="1" min="7" max="7"/>
    <col width="15" customWidth="1" min="8" max="8"/>
    <col width="40" customWidth="1" min="9" max="9"/>
  </cols>
  <sheetData>
    <row r="1" ht="42" customHeight="1">
      <c r="A1" s="46" t="inlineStr">
        <is>
          <t>Brand</t>
        </is>
      </c>
      <c r="B1" s="46" t="inlineStr">
        <is>
          <t>SKU</t>
        </is>
      </c>
      <c r="C1" s="46" t="inlineStr">
        <is>
          <t>Category</t>
        </is>
      </c>
      <c r="D1" s="46" t="inlineStr">
        <is>
          <t>S&amp;S Offered (Y/N)</t>
        </is>
      </c>
      <c r="E1" s="46" t="inlineStr">
        <is>
          <t>S&amp;S Discount %</t>
        </is>
      </c>
      <c r="F1" s="46" t="inlineStr">
        <is>
          <t>S&amp;S Effective Price</t>
        </is>
      </c>
      <c r="G1" s="46" t="inlineStr">
        <is>
          <t>One Time Price</t>
        </is>
      </c>
      <c r="H1" s="46" t="inlineStr">
        <is>
          <t>Saving vs One Time</t>
        </is>
      </c>
      <c r="I1" s="46" t="inlineStr">
        <is>
          <t>Notes</t>
        </is>
      </c>
    </row>
    <row r="2" ht="26" customHeight="1">
      <c r="A2" s="34" t="inlineStr">
        <is>
          <t>Red Bull</t>
        </is>
      </c>
      <c r="B2" s="34" t="inlineStr">
        <is>
          <t>Red Bull Energy Drink | Original | 4 pack 250mL</t>
        </is>
      </c>
      <c r="C2" s="34" t="inlineStr">
        <is>
          <t>4) Caffeine &amp; energy beverage</t>
        </is>
      </c>
      <c r="D2" s="51">
        <f>IF('M4 Caffeine &amp; Energy'!I2="","",'M4 Caffeine &amp; Energy'!I2)</f>
        <v/>
      </c>
      <c r="E2" s="52">
        <f>IF('M4 Caffeine &amp; Energy'!J2="","",'M4 Caffeine &amp; Energy'!J2)</f>
        <v/>
      </c>
      <c r="F2" s="50">
        <f>IF('M4 Caffeine &amp; Energy'!K2="","",'M4 Caffeine &amp; Energy'!K2)</f>
        <v/>
      </c>
      <c r="G2" s="49">
        <f>IF('M4 Caffeine &amp; Energy'!F2="","",'M4 Caffeine &amp; Energy'!F2)</f>
        <v/>
      </c>
      <c r="H2" s="50">
        <f>IF(AND(ISNUMBER('M4 Caffeine &amp; Energy'!F2),ISNUMBER('M4 Caffeine &amp; Energy'!K2)),'M4 Caffeine &amp; Energy'!F2-'M4 Caffeine &amp; Energy'!K2,"")</f>
        <v/>
      </c>
      <c r="I2" s="34" t="inlineStr">
        <is>
          <t>S&amp;S availability/depth vary by listing and time, confirm live.</t>
        </is>
      </c>
    </row>
    <row r="3" ht="26" customHeight="1">
      <c r="A3" s="34" t="inlineStr">
        <is>
          <t>Red Bull</t>
        </is>
      </c>
      <c r="B3" s="34" t="inlineStr">
        <is>
          <t>Red Bull Energy Drink | Original | 8 pack 250mL</t>
        </is>
      </c>
      <c r="C3" s="34" t="inlineStr">
        <is>
          <t>4) Caffeine &amp; energy beverage</t>
        </is>
      </c>
      <c r="D3" s="51">
        <f>IF('M4 Caffeine &amp; Energy'!I3="","",'M4 Caffeine &amp; Energy'!I3)</f>
        <v/>
      </c>
      <c r="E3" s="52">
        <f>IF('M4 Caffeine &amp; Energy'!J3="","",'M4 Caffeine &amp; Energy'!J3)</f>
        <v/>
      </c>
      <c r="F3" s="50">
        <f>IF('M4 Caffeine &amp; Energy'!K3="","",'M4 Caffeine &amp; Energy'!K3)</f>
        <v/>
      </c>
      <c r="G3" s="49">
        <f>IF('M4 Caffeine &amp; Energy'!F3="","",'M4 Caffeine &amp; Energy'!F3)</f>
        <v/>
      </c>
      <c r="H3" s="50">
        <f>IF(AND(ISNUMBER('M4 Caffeine &amp; Energy'!F3),ISNUMBER('M4 Caffeine &amp; Energy'!K3)),'M4 Caffeine &amp; Energy'!F3-'M4 Caffeine &amp; Energy'!K3,"")</f>
        <v/>
      </c>
      <c r="I3" s="34" t="inlineStr">
        <is>
          <t>S&amp;S availability/depth vary by listing and time, confirm live.</t>
        </is>
      </c>
    </row>
    <row r="4" ht="26" customHeight="1">
      <c r="A4" s="34" t="inlineStr">
        <is>
          <t>Red Bull</t>
        </is>
      </c>
      <c r="B4" s="34" t="inlineStr">
        <is>
          <t>Red Bull Energy Drink | Original | 12 pack 250mL</t>
        </is>
      </c>
      <c r="C4" s="34" t="inlineStr">
        <is>
          <t>4) Caffeine &amp; energy beverage</t>
        </is>
      </c>
      <c r="D4" s="51">
        <f>IF('M4 Caffeine &amp; Energy'!I4="","",'M4 Caffeine &amp; Energy'!I4)</f>
        <v/>
      </c>
      <c r="E4" s="52">
        <f>IF('M4 Caffeine &amp; Energy'!J4="","",'M4 Caffeine &amp; Energy'!J4)</f>
        <v/>
      </c>
      <c r="F4" s="50">
        <f>IF('M4 Caffeine &amp; Energy'!K4="","",'M4 Caffeine &amp; Energy'!K4)</f>
        <v/>
      </c>
      <c r="G4" s="49">
        <f>IF('M4 Caffeine &amp; Energy'!F4="","",'M4 Caffeine &amp; Energy'!F4)</f>
        <v/>
      </c>
      <c r="H4" s="50">
        <f>IF(AND(ISNUMBER('M4 Caffeine &amp; Energy'!F4),ISNUMBER('M4 Caffeine &amp; Energy'!K4)),'M4 Caffeine &amp; Energy'!F4-'M4 Caffeine &amp; Energy'!K4,"")</f>
        <v/>
      </c>
      <c r="I4" s="34" t="inlineStr">
        <is>
          <t>S&amp;S availability/depth vary by listing and time, confirm live.</t>
        </is>
      </c>
    </row>
    <row r="5" ht="26" customHeight="1">
      <c r="A5" s="34" t="inlineStr">
        <is>
          <t>Red Bull</t>
        </is>
      </c>
      <c r="B5" s="34" t="inlineStr">
        <is>
          <t>Red Bull Energy Drink | Original | 18 pack 250mL</t>
        </is>
      </c>
      <c r="C5" s="34" t="inlineStr">
        <is>
          <t>4) Caffeine &amp; energy beverage</t>
        </is>
      </c>
      <c r="D5" s="51">
        <f>IF('M4 Caffeine &amp; Energy'!I5="","",'M4 Caffeine &amp; Energy'!I5)</f>
        <v/>
      </c>
      <c r="E5" s="52">
        <f>IF('M4 Caffeine &amp; Energy'!J5="","",'M4 Caffeine &amp; Energy'!J5)</f>
        <v/>
      </c>
      <c r="F5" s="50">
        <f>IF('M4 Caffeine &amp; Energy'!K5="","",'M4 Caffeine &amp; Energy'!K5)</f>
        <v/>
      </c>
      <c r="G5" s="49">
        <f>IF('M4 Caffeine &amp; Energy'!F5="","",'M4 Caffeine &amp; Energy'!F5)</f>
        <v/>
      </c>
      <c r="H5" s="50">
        <f>IF(AND(ISNUMBER('M4 Caffeine &amp; Energy'!F5),ISNUMBER('M4 Caffeine &amp; Energy'!K5)),'M4 Caffeine &amp; Energy'!F5-'M4 Caffeine &amp; Energy'!K5,"")</f>
        <v/>
      </c>
      <c r="I5" s="34" t="inlineStr">
        <is>
          <t>S&amp;S availability/depth vary by listing and time, confirm live.</t>
        </is>
      </c>
    </row>
    <row r="6" ht="26" customHeight="1">
      <c r="A6" s="34" t="inlineStr">
        <is>
          <t>Red Bull</t>
        </is>
      </c>
      <c r="B6" s="34" t="inlineStr">
        <is>
          <t>Red Bull Energy Drink | Original | 24 pack 250mL</t>
        </is>
      </c>
      <c r="C6" s="34" t="inlineStr">
        <is>
          <t>4) Caffeine &amp; energy beverage</t>
        </is>
      </c>
      <c r="D6" s="51">
        <f>IF('M4 Caffeine &amp; Energy'!I6="","",'M4 Caffeine &amp; Energy'!I6)</f>
        <v/>
      </c>
      <c r="E6" s="52">
        <f>IF('M4 Caffeine &amp; Energy'!J6="","",'M4 Caffeine &amp; Energy'!J6)</f>
        <v/>
      </c>
      <c r="F6" s="50">
        <f>IF('M4 Caffeine &amp; Energy'!K6="","",'M4 Caffeine &amp; Energy'!K6)</f>
        <v/>
      </c>
      <c r="G6" s="49">
        <f>IF('M4 Caffeine &amp; Energy'!F6="","",'M4 Caffeine &amp; Energy'!F6)</f>
        <v/>
      </c>
      <c r="H6" s="50">
        <f>IF(AND(ISNUMBER('M4 Caffeine &amp; Energy'!F6),ISNUMBER('M4 Caffeine &amp; Energy'!K6)),'M4 Caffeine &amp; Energy'!F6-'M4 Caffeine &amp; Energy'!K6,"")</f>
        <v/>
      </c>
      <c r="I6" s="34" t="inlineStr">
        <is>
          <t>S&amp;S availability/depth vary by listing and time, confirm live.</t>
        </is>
      </c>
    </row>
    <row r="7" ht="26" customHeight="1">
      <c r="A7" s="34" t="inlineStr">
        <is>
          <t>Red Bull</t>
        </is>
      </c>
      <c r="B7" s="34" t="inlineStr">
        <is>
          <t>Red Bull Sugarfree | Original (sugarfree) | 4 pack 250mL</t>
        </is>
      </c>
      <c r="C7" s="34" t="inlineStr">
        <is>
          <t>4) Caffeine &amp; energy beverage</t>
        </is>
      </c>
      <c r="D7" s="51">
        <f>IF('M4 Caffeine &amp; Energy'!I7="","",'M4 Caffeine &amp; Energy'!I7)</f>
        <v/>
      </c>
      <c r="E7" s="52">
        <f>IF('M4 Caffeine &amp; Energy'!J7="","",'M4 Caffeine &amp; Energy'!J7)</f>
        <v/>
      </c>
      <c r="F7" s="50">
        <f>IF('M4 Caffeine &amp; Energy'!K7="","",'M4 Caffeine &amp; Energy'!K7)</f>
        <v/>
      </c>
      <c r="G7" s="49">
        <f>IF('M4 Caffeine &amp; Energy'!F7="","",'M4 Caffeine &amp; Energy'!F7)</f>
        <v/>
      </c>
      <c r="H7" s="50">
        <f>IF(AND(ISNUMBER('M4 Caffeine &amp; Energy'!F7),ISNUMBER('M4 Caffeine &amp; Energy'!K7)),'M4 Caffeine &amp; Energy'!F7-'M4 Caffeine &amp; Energy'!K7,"")</f>
        <v/>
      </c>
      <c r="I7" s="34" t="inlineStr">
        <is>
          <t>S&amp;S availability/depth vary by listing and time, confirm live.</t>
        </is>
      </c>
    </row>
    <row r="8" ht="26" customHeight="1">
      <c r="A8" s="34" t="inlineStr">
        <is>
          <t>Red Bull</t>
        </is>
      </c>
      <c r="B8" s="34" t="inlineStr">
        <is>
          <t>Red Bull Sugarfree | Original (sugarfree) | 8 pack 250mL</t>
        </is>
      </c>
      <c r="C8" s="34" t="inlineStr">
        <is>
          <t>4) Caffeine &amp; energy beverage</t>
        </is>
      </c>
      <c r="D8" s="51">
        <f>IF('M4 Caffeine &amp; Energy'!I8="","",'M4 Caffeine &amp; Energy'!I8)</f>
        <v/>
      </c>
      <c r="E8" s="52">
        <f>IF('M4 Caffeine &amp; Energy'!J8="","",'M4 Caffeine &amp; Energy'!J8)</f>
        <v/>
      </c>
      <c r="F8" s="50">
        <f>IF('M4 Caffeine &amp; Energy'!K8="","",'M4 Caffeine &amp; Energy'!K8)</f>
        <v/>
      </c>
      <c r="G8" s="49">
        <f>IF('M4 Caffeine &amp; Energy'!F8="","",'M4 Caffeine &amp; Energy'!F8)</f>
        <v/>
      </c>
      <c r="H8" s="50">
        <f>IF(AND(ISNUMBER('M4 Caffeine &amp; Energy'!F8),ISNUMBER('M4 Caffeine &amp; Energy'!K8)),'M4 Caffeine &amp; Energy'!F8-'M4 Caffeine &amp; Energy'!K8,"")</f>
        <v/>
      </c>
      <c r="I8" s="34" t="inlineStr">
        <is>
          <t>S&amp;S availability/depth vary by listing and time, confirm live.</t>
        </is>
      </c>
    </row>
    <row r="9" ht="26" customHeight="1">
      <c r="A9" s="34" t="inlineStr">
        <is>
          <t>Red Bull</t>
        </is>
      </c>
      <c r="B9" s="34" t="inlineStr">
        <is>
          <t>Red Bull Sugarfree | Original (sugarfree) | 12 pack 250mL</t>
        </is>
      </c>
      <c r="C9" s="34" t="inlineStr">
        <is>
          <t>4) Caffeine &amp; energy beverage</t>
        </is>
      </c>
      <c r="D9" s="51">
        <f>IF('M4 Caffeine &amp; Energy'!I9="","",'M4 Caffeine &amp; Energy'!I9)</f>
        <v/>
      </c>
      <c r="E9" s="52">
        <f>IF('M4 Caffeine &amp; Energy'!J9="","",'M4 Caffeine &amp; Energy'!J9)</f>
        <v/>
      </c>
      <c r="F9" s="50">
        <f>IF('M4 Caffeine &amp; Energy'!K9="","",'M4 Caffeine &amp; Energy'!K9)</f>
        <v/>
      </c>
      <c r="G9" s="49">
        <f>IF('M4 Caffeine &amp; Energy'!F9="","",'M4 Caffeine &amp; Energy'!F9)</f>
        <v/>
      </c>
      <c r="H9" s="50">
        <f>IF(AND(ISNUMBER('M4 Caffeine &amp; Energy'!F9),ISNUMBER('M4 Caffeine &amp; Energy'!K9)),'M4 Caffeine &amp; Energy'!F9-'M4 Caffeine &amp; Energy'!K9,"")</f>
        <v/>
      </c>
      <c r="I9" s="34" t="inlineStr">
        <is>
          <t>S&amp;S availability/depth vary by listing and time, confirm live.</t>
        </is>
      </c>
    </row>
    <row r="10" ht="26" customHeight="1">
      <c r="A10" s="34" t="inlineStr">
        <is>
          <t>Red Bull</t>
        </is>
      </c>
      <c r="B10" s="34" t="inlineStr">
        <is>
          <t>Red Bull Sugarfree | Original (sugarfree) | 18 pack 250mL</t>
        </is>
      </c>
      <c r="C10" s="34" t="inlineStr">
        <is>
          <t>4) Caffeine &amp; energy beverage</t>
        </is>
      </c>
      <c r="D10" s="51">
        <f>IF('M4 Caffeine &amp; Energy'!I10="","",'M4 Caffeine &amp; Energy'!I10)</f>
        <v/>
      </c>
      <c r="E10" s="52">
        <f>IF('M4 Caffeine &amp; Energy'!J10="","",'M4 Caffeine &amp; Energy'!J10)</f>
        <v/>
      </c>
      <c r="F10" s="50">
        <f>IF('M4 Caffeine &amp; Energy'!K10="","",'M4 Caffeine &amp; Energy'!K10)</f>
        <v/>
      </c>
      <c r="G10" s="49">
        <f>IF('M4 Caffeine &amp; Energy'!F10="","",'M4 Caffeine &amp; Energy'!F10)</f>
        <v/>
      </c>
      <c r="H10" s="50">
        <f>IF(AND(ISNUMBER('M4 Caffeine &amp; Energy'!F10),ISNUMBER('M4 Caffeine &amp; Energy'!K10)),'M4 Caffeine &amp; Energy'!F10-'M4 Caffeine &amp; Energy'!K10,"")</f>
        <v/>
      </c>
      <c r="I10" s="34" t="inlineStr">
        <is>
          <t>S&amp;S availability/depth vary by listing and time, confirm live.</t>
        </is>
      </c>
    </row>
    <row r="11" ht="26" customHeight="1">
      <c r="A11" s="34" t="inlineStr">
        <is>
          <t>Red Bull</t>
        </is>
      </c>
      <c r="B11" s="34" t="inlineStr">
        <is>
          <t>Red Bull Sugarfree | Original (sugarfree) | 24 pack 250mL</t>
        </is>
      </c>
      <c r="C11" s="34" t="inlineStr">
        <is>
          <t>4) Caffeine &amp; energy beverage</t>
        </is>
      </c>
      <c r="D11" s="51">
        <f>IF('M4 Caffeine &amp; Energy'!I11="","",'M4 Caffeine &amp; Energy'!I11)</f>
        <v/>
      </c>
      <c r="E11" s="52">
        <f>IF('M4 Caffeine &amp; Energy'!J11="","",'M4 Caffeine &amp; Energy'!J11)</f>
        <v/>
      </c>
      <c r="F11" s="50">
        <f>IF('M4 Caffeine &amp; Energy'!K11="","",'M4 Caffeine &amp; Energy'!K11)</f>
        <v/>
      </c>
      <c r="G11" s="49">
        <f>IF('M4 Caffeine &amp; Energy'!F11="","",'M4 Caffeine &amp; Energy'!F11)</f>
        <v/>
      </c>
      <c r="H11" s="50">
        <f>IF(AND(ISNUMBER('M4 Caffeine &amp; Energy'!F11),ISNUMBER('M4 Caffeine &amp; Energy'!K11)),'M4 Caffeine &amp; Energy'!F11-'M4 Caffeine &amp; Energy'!K11,"")</f>
        <v/>
      </c>
      <c r="I11" s="34" t="inlineStr">
        <is>
          <t>S&amp;S availability/depth vary by listing and time, confirm live.</t>
        </is>
      </c>
    </row>
    <row r="12" ht="26" customHeight="1">
      <c r="A12" s="34" t="inlineStr">
        <is>
          <t>Monster</t>
        </is>
      </c>
      <c r="B12" s="34" t="inlineStr">
        <is>
          <t>Monster Energy Original (Green) | Original | single 473mL</t>
        </is>
      </c>
      <c r="C12" s="34" t="inlineStr">
        <is>
          <t>4) Caffeine &amp; energy beverage</t>
        </is>
      </c>
      <c r="D12" s="51">
        <f>IF('M4 Caffeine &amp; Energy'!I12="","",'M4 Caffeine &amp; Energy'!I12)</f>
        <v/>
      </c>
      <c r="E12" s="52">
        <f>IF('M4 Caffeine &amp; Energy'!J12="","",'M4 Caffeine &amp; Energy'!J12)</f>
        <v/>
      </c>
      <c r="F12" s="50">
        <f>IF('M4 Caffeine &amp; Energy'!K12="","",'M4 Caffeine &amp; Energy'!K12)</f>
        <v/>
      </c>
      <c r="G12" s="49">
        <f>IF('M4 Caffeine &amp; Energy'!F12="","",'M4 Caffeine &amp; Energy'!F12)</f>
        <v/>
      </c>
      <c r="H12" s="50">
        <f>IF(AND(ISNUMBER('M4 Caffeine &amp; Energy'!F12),ISNUMBER('M4 Caffeine &amp; Energy'!K12)),'M4 Caffeine &amp; Energy'!F12-'M4 Caffeine &amp; Energy'!K12,"")</f>
        <v/>
      </c>
      <c r="I12" s="34" t="inlineStr">
        <is>
          <t>S&amp;S availability/depth vary by listing and time, confirm live.</t>
        </is>
      </c>
    </row>
    <row r="13" ht="26" customHeight="1">
      <c r="A13" s="34" t="inlineStr">
        <is>
          <t>Monster</t>
        </is>
      </c>
      <c r="B13" s="34" t="inlineStr">
        <is>
          <t>Monster Energy Original (Green) | Original | 8 pack 473mL</t>
        </is>
      </c>
      <c r="C13" s="34" t="inlineStr">
        <is>
          <t>4) Caffeine &amp; energy beverage</t>
        </is>
      </c>
      <c r="D13" s="51">
        <f>IF('M4 Caffeine &amp; Energy'!I13="","",'M4 Caffeine &amp; Energy'!I13)</f>
        <v/>
      </c>
      <c r="E13" s="52">
        <f>IF('M4 Caffeine &amp; Energy'!J13="","",'M4 Caffeine &amp; Energy'!J13)</f>
        <v/>
      </c>
      <c r="F13" s="50">
        <f>IF('M4 Caffeine &amp; Energy'!K13="","",'M4 Caffeine &amp; Energy'!K13)</f>
        <v/>
      </c>
      <c r="G13" s="49">
        <f>IF('M4 Caffeine &amp; Energy'!F13="","",'M4 Caffeine &amp; Energy'!F13)</f>
        <v/>
      </c>
      <c r="H13" s="50">
        <f>IF(AND(ISNUMBER('M4 Caffeine &amp; Energy'!F13),ISNUMBER('M4 Caffeine &amp; Energy'!K13)),'M4 Caffeine &amp; Energy'!F13-'M4 Caffeine &amp; Energy'!K13,"")</f>
        <v/>
      </c>
      <c r="I13" s="34" t="inlineStr">
        <is>
          <t>S&amp;S availability/depth vary by listing and time, confirm live.</t>
        </is>
      </c>
    </row>
    <row r="14" ht="26" customHeight="1">
      <c r="A14" s="34" t="inlineStr">
        <is>
          <t>Monster</t>
        </is>
      </c>
      <c r="B14" s="34" t="inlineStr">
        <is>
          <t>Monster Energy Original (Green) | Original | 12 pack 473mL</t>
        </is>
      </c>
      <c r="C14" s="34" t="inlineStr">
        <is>
          <t>4) Caffeine &amp; energy beverage</t>
        </is>
      </c>
      <c r="D14" s="51">
        <f>IF('M4 Caffeine &amp; Energy'!I14="","",'M4 Caffeine &amp; Energy'!I14)</f>
        <v/>
      </c>
      <c r="E14" s="52">
        <f>IF('M4 Caffeine &amp; Energy'!J14="","",'M4 Caffeine &amp; Energy'!J14)</f>
        <v/>
      </c>
      <c r="F14" s="50">
        <f>IF('M4 Caffeine &amp; Energy'!K14="","",'M4 Caffeine &amp; Energy'!K14)</f>
        <v/>
      </c>
      <c r="G14" s="49">
        <f>IF('M4 Caffeine &amp; Energy'!F14="","",'M4 Caffeine &amp; Energy'!F14)</f>
        <v/>
      </c>
      <c r="H14" s="50">
        <f>IF(AND(ISNUMBER('M4 Caffeine &amp; Energy'!F14),ISNUMBER('M4 Caffeine &amp; Energy'!K14)),'M4 Caffeine &amp; Energy'!F14-'M4 Caffeine &amp; Energy'!K14,"")</f>
        <v/>
      </c>
      <c r="I14" s="34" t="inlineStr">
        <is>
          <t>S&amp;S availability/depth vary by listing and time, confirm live.</t>
        </is>
      </c>
    </row>
    <row r="15" ht="26" customHeight="1">
      <c r="A15" s="34" t="inlineStr">
        <is>
          <t>Monster</t>
        </is>
      </c>
      <c r="B15" s="34" t="inlineStr">
        <is>
          <t>Monster Energy Original (Green) | Original | 18 pack 473mL</t>
        </is>
      </c>
      <c r="C15" s="34" t="inlineStr">
        <is>
          <t>4) Caffeine &amp; energy beverage</t>
        </is>
      </c>
      <c r="D15" s="51">
        <f>IF('M4 Caffeine &amp; Energy'!I15="","",'M4 Caffeine &amp; Energy'!I15)</f>
        <v/>
      </c>
      <c r="E15" s="52">
        <f>IF('M4 Caffeine &amp; Energy'!J15="","",'M4 Caffeine &amp; Energy'!J15)</f>
        <v/>
      </c>
      <c r="F15" s="50">
        <f>IF('M4 Caffeine &amp; Energy'!K15="","",'M4 Caffeine &amp; Energy'!K15)</f>
        <v/>
      </c>
      <c r="G15" s="49">
        <f>IF('M4 Caffeine &amp; Energy'!F15="","",'M4 Caffeine &amp; Energy'!F15)</f>
        <v/>
      </c>
      <c r="H15" s="50">
        <f>IF(AND(ISNUMBER('M4 Caffeine &amp; Energy'!F15),ISNUMBER('M4 Caffeine &amp; Energy'!K15)),'M4 Caffeine &amp; Energy'!F15-'M4 Caffeine &amp; Energy'!K15,"")</f>
        <v/>
      </c>
      <c r="I15" s="34" t="inlineStr">
        <is>
          <t>S&amp;S availability/depth vary by listing and time, confirm live.</t>
        </is>
      </c>
    </row>
    <row r="16" ht="26" customHeight="1">
      <c r="A16" s="34" t="inlineStr">
        <is>
          <t>Monster</t>
        </is>
      </c>
      <c r="B16" s="34" t="inlineStr">
        <is>
          <t>Monster Energy Original (Green) | Original | 24 pack 473mL</t>
        </is>
      </c>
      <c r="C16" s="34" t="inlineStr">
        <is>
          <t>4) Caffeine &amp; energy beverage</t>
        </is>
      </c>
      <c r="D16" s="51">
        <f>IF('M4 Caffeine &amp; Energy'!I16="","",'M4 Caffeine &amp; Energy'!I16)</f>
        <v/>
      </c>
      <c r="E16" s="52">
        <f>IF('M4 Caffeine &amp; Energy'!J16="","",'M4 Caffeine &amp; Energy'!J16)</f>
        <v/>
      </c>
      <c r="F16" s="50">
        <f>IF('M4 Caffeine &amp; Energy'!K16="","",'M4 Caffeine &amp; Energy'!K16)</f>
        <v/>
      </c>
      <c r="G16" s="49">
        <f>IF('M4 Caffeine &amp; Energy'!F16="","",'M4 Caffeine &amp; Energy'!F16)</f>
        <v/>
      </c>
      <c r="H16" s="50">
        <f>IF(AND(ISNUMBER('M4 Caffeine &amp; Energy'!F16),ISNUMBER('M4 Caffeine &amp; Energy'!K16)),'M4 Caffeine &amp; Energy'!F16-'M4 Caffeine &amp; Energy'!K16,"")</f>
        <v/>
      </c>
      <c r="I16" s="34" t="inlineStr">
        <is>
          <t>S&amp;S availability/depth vary by listing and time, confirm live.</t>
        </is>
      </c>
    </row>
    <row r="17" ht="26" customHeight="1">
      <c r="A17" s="34" t="inlineStr">
        <is>
          <t>Monster</t>
        </is>
      </c>
      <c r="B17" s="34" t="inlineStr">
        <is>
          <t>Monster Energy Ultra Zero (White) | Zero Ultra | single 473mL</t>
        </is>
      </c>
      <c r="C17" s="34" t="inlineStr">
        <is>
          <t>4) Caffeine &amp; energy beverage</t>
        </is>
      </c>
      <c r="D17" s="51">
        <f>IF('M4 Caffeine &amp; Energy'!I17="","",'M4 Caffeine &amp; Energy'!I17)</f>
        <v/>
      </c>
      <c r="E17" s="52">
        <f>IF('M4 Caffeine &amp; Energy'!J17="","",'M4 Caffeine &amp; Energy'!J17)</f>
        <v/>
      </c>
      <c r="F17" s="50">
        <f>IF('M4 Caffeine &amp; Energy'!K17="","",'M4 Caffeine &amp; Energy'!K17)</f>
        <v/>
      </c>
      <c r="G17" s="49">
        <f>IF('M4 Caffeine &amp; Energy'!F17="","",'M4 Caffeine &amp; Energy'!F17)</f>
        <v/>
      </c>
      <c r="H17" s="50">
        <f>IF(AND(ISNUMBER('M4 Caffeine &amp; Energy'!F17),ISNUMBER('M4 Caffeine &amp; Energy'!K17)),'M4 Caffeine &amp; Energy'!F17-'M4 Caffeine &amp; Energy'!K17,"")</f>
        <v/>
      </c>
      <c r="I17" s="34" t="inlineStr">
        <is>
          <t>S&amp;S availability/depth vary by listing and time, confirm live.</t>
        </is>
      </c>
    </row>
    <row r="18" ht="26" customHeight="1">
      <c r="A18" s="34" t="inlineStr">
        <is>
          <t>Monster</t>
        </is>
      </c>
      <c r="B18" s="34" t="inlineStr">
        <is>
          <t>Monster Energy Ultra Zero (White) | Zero Ultra | 8 pack 473mL</t>
        </is>
      </c>
      <c r="C18" s="34" t="inlineStr">
        <is>
          <t>4) Caffeine &amp; energy beverage</t>
        </is>
      </c>
      <c r="D18" s="51">
        <f>IF('M4 Caffeine &amp; Energy'!I18="","",'M4 Caffeine &amp; Energy'!I18)</f>
        <v/>
      </c>
      <c r="E18" s="52">
        <f>IF('M4 Caffeine &amp; Energy'!J18="","",'M4 Caffeine &amp; Energy'!J18)</f>
        <v/>
      </c>
      <c r="F18" s="50">
        <f>IF('M4 Caffeine &amp; Energy'!K18="","",'M4 Caffeine &amp; Energy'!K18)</f>
        <v/>
      </c>
      <c r="G18" s="49">
        <f>IF('M4 Caffeine &amp; Energy'!F18="","",'M4 Caffeine &amp; Energy'!F18)</f>
        <v/>
      </c>
      <c r="H18" s="50">
        <f>IF(AND(ISNUMBER('M4 Caffeine &amp; Energy'!F18),ISNUMBER('M4 Caffeine &amp; Energy'!K18)),'M4 Caffeine &amp; Energy'!F18-'M4 Caffeine &amp; Energy'!K18,"")</f>
        <v/>
      </c>
      <c r="I18" s="34" t="inlineStr">
        <is>
          <t>S&amp;S availability/depth vary by listing and time, confirm live.</t>
        </is>
      </c>
    </row>
    <row r="19" ht="26" customHeight="1">
      <c r="A19" s="34" t="inlineStr">
        <is>
          <t>Monster</t>
        </is>
      </c>
      <c r="B19" s="34" t="inlineStr">
        <is>
          <t>Monster Energy Ultra Zero (White) | Zero Ultra | 12 pack 473mL</t>
        </is>
      </c>
      <c r="C19" s="34" t="inlineStr">
        <is>
          <t>4) Caffeine &amp; energy beverage</t>
        </is>
      </c>
      <c r="D19" s="51">
        <f>IF('M4 Caffeine &amp; Energy'!I19="","",'M4 Caffeine &amp; Energy'!I19)</f>
        <v/>
      </c>
      <c r="E19" s="52">
        <f>IF('M4 Caffeine &amp; Energy'!J19="","",'M4 Caffeine &amp; Energy'!J19)</f>
        <v/>
      </c>
      <c r="F19" s="50">
        <f>IF('M4 Caffeine &amp; Energy'!K19="","",'M4 Caffeine &amp; Energy'!K19)</f>
        <v/>
      </c>
      <c r="G19" s="49">
        <f>IF('M4 Caffeine &amp; Energy'!F19="","",'M4 Caffeine &amp; Energy'!F19)</f>
        <v/>
      </c>
      <c r="H19" s="50">
        <f>IF(AND(ISNUMBER('M4 Caffeine &amp; Energy'!F19),ISNUMBER('M4 Caffeine &amp; Energy'!K19)),'M4 Caffeine &amp; Energy'!F19-'M4 Caffeine &amp; Energy'!K19,"")</f>
        <v/>
      </c>
      <c r="I19" s="34" t="inlineStr">
        <is>
          <t>S&amp;S availability/depth vary by listing and time, confirm live.</t>
        </is>
      </c>
    </row>
    <row r="20" ht="26" customHeight="1">
      <c r="A20" s="34" t="inlineStr">
        <is>
          <t>Monster</t>
        </is>
      </c>
      <c r="B20" s="34" t="inlineStr">
        <is>
          <t>Monster Energy Ultra Zero (White) | Zero Ultra | 18 pack 473mL</t>
        </is>
      </c>
      <c r="C20" s="34" t="inlineStr">
        <is>
          <t>4) Caffeine &amp; energy beverage</t>
        </is>
      </c>
      <c r="D20" s="51">
        <f>IF('M4 Caffeine &amp; Energy'!I20="","",'M4 Caffeine &amp; Energy'!I20)</f>
        <v/>
      </c>
      <c r="E20" s="52">
        <f>IF('M4 Caffeine &amp; Energy'!J20="","",'M4 Caffeine &amp; Energy'!J20)</f>
        <v/>
      </c>
      <c r="F20" s="50">
        <f>IF('M4 Caffeine &amp; Energy'!K20="","",'M4 Caffeine &amp; Energy'!K20)</f>
        <v/>
      </c>
      <c r="G20" s="49">
        <f>IF('M4 Caffeine &amp; Energy'!F20="","",'M4 Caffeine &amp; Energy'!F20)</f>
        <v/>
      </c>
      <c r="H20" s="50">
        <f>IF(AND(ISNUMBER('M4 Caffeine &amp; Energy'!F20),ISNUMBER('M4 Caffeine &amp; Energy'!K20)),'M4 Caffeine &amp; Energy'!F20-'M4 Caffeine &amp; Energy'!K20,"")</f>
        <v/>
      </c>
      <c r="I20" s="34" t="inlineStr">
        <is>
          <t>S&amp;S availability/depth vary by listing and time, confirm live.</t>
        </is>
      </c>
    </row>
    <row r="21" ht="26" customHeight="1">
      <c r="A21" s="34" t="inlineStr">
        <is>
          <t>Monster</t>
        </is>
      </c>
      <c r="B21" s="34" t="inlineStr">
        <is>
          <t>Monster Energy Ultra Zero (White) | Zero Ultra | 24 pack 473mL</t>
        </is>
      </c>
      <c r="C21" s="34" t="inlineStr">
        <is>
          <t>4) Caffeine &amp; energy beverage</t>
        </is>
      </c>
      <c r="D21" s="51">
        <f>IF('M4 Caffeine &amp; Energy'!I21="","",'M4 Caffeine &amp; Energy'!I21)</f>
        <v/>
      </c>
      <c r="E21" s="52">
        <f>IF('M4 Caffeine &amp; Energy'!J21="","",'M4 Caffeine &amp; Energy'!J21)</f>
        <v/>
      </c>
      <c r="F21" s="50">
        <f>IF('M4 Caffeine &amp; Energy'!K21="","",'M4 Caffeine &amp; Energy'!K21)</f>
        <v/>
      </c>
      <c r="G21" s="49">
        <f>IF('M4 Caffeine &amp; Energy'!F21="","",'M4 Caffeine &amp; Energy'!F21)</f>
        <v/>
      </c>
      <c r="H21" s="50">
        <f>IF(AND(ISNUMBER('M4 Caffeine &amp; Energy'!F21),ISNUMBER('M4 Caffeine &amp; Energy'!K21)),'M4 Caffeine &amp; Energy'!F21-'M4 Caffeine &amp; Energy'!K21,"")</f>
        <v/>
      </c>
      <c r="I21" s="34" t="inlineStr">
        <is>
          <t>S&amp;S availability/depth vary by listing and time, confirm live.</t>
        </is>
      </c>
    </row>
    <row r="22" ht="26" customHeight="1">
      <c r="A22" s="34" t="inlineStr">
        <is>
          <t>Monster</t>
        </is>
      </c>
      <c r="B22" s="34" t="inlineStr">
        <is>
          <t>Monster Energy Ultra Zero (White) | Ultra Paradise | single 473mL</t>
        </is>
      </c>
      <c r="C22" s="34" t="inlineStr">
        <is>
          <t>4) Caffeine &amp; energy beverage</t>
        </is>
      </c>
      <c r="D22" s="51">
        <f>IF('M4 Caffeine &amp; Energy'!I22="","",'M4 Caffeine &amp; Energy'!I22)</f>
        <v/>
      </c>
      <c r="E22" s="52">
        <f>IF('M4 Caffeine &amp; Energy'!J22="","",'M4 Caffeine &amp; Energy'!J22)</f>
        <v/>
      </c>
      <c r="F22" s="50">
        <f>IF('M4 Caffeine &amp; Energy'!K22="","",'M4 Caffeine &amp; Energy'!K22)</f>
        <v/>
      </c>
      <c r="G22" s="49">
        <f>IF('M4 Caffeine &amp; Energy'!F22="","",'M4 Caffeine &amp; Energy'!F22)</f>
        <v/>
      </c>
      <c r="H22" s="50">
        <f>IF(AND(ISNUMBER('M4 Caffeine &amp; Energy'!F22),ISNUMBER('M4 Caffeine &amp; Energy'!K22)),'M4 Caffeine &amp; Energy'!F22-'M4 Caffeine &amp; Energy'!K22,"")</f>
        <v/>
      </c>
      <c r="I22" s="34" t="inlineStr">
        <is>
          <t>S&amp;S availability/depth vary by listing and time, confirm live.</t>
        </is>
      </c>
    </row>
    <row r="23" ht="26" customHeight="1">
      <c r="A23" s="34" t="inlineStr">
        <is>
          <t>Monster</t>
        </is>
      </c>
      <c r="B23" s="34" t="inlineStr">
        <is>
          <t>Monster Energy Ultra Zero (White) | Ultra Paradise | 8 pack 473mL</t>
        </is>
      </c>
      <c r="C23" s="34" t="inlineStr">
        <is>
          <t>4) Caffeine &amp; energy beverage</t>
        </is>
      </c>
      <c r="D23" s="51">
        <f>IF('M4 Caffeine &amp; Energy'!I23="","",'M4 Caffeine &amp; Energy'!I23)</f>
        <v/>
      </c>
      <c r="E23" s="52">
        <f>IF('M4 Caffeine &amp; Energy'!J23="","",'M4 Caffeine &amp; Energy'!J23)</f>
        <v/>
      </c>
      <c r="F23" s="50">
        <f>IF('M4 Caffeine &amp; Energy'!K23="","",'M4 Caffeine &amp; Energy'!K23)</f>
        <v/>
      </c>
      <c r="G23" s="49">
        <f>IF('M4 Caffeine &amp; Energy'!F23="","",'M4 Caffeine &amp; Energy'!F23)</f>
        <v/>
      </c>
      <c r="H23" s="50">
        <f>IF(AND(ISNUMBER('M4 Caffeine &amp; Energy'!F23),ISNUMBER('M4 Caffeine &amp; Energy'!K23)),'M4 Caffeine &amp; Energy'!F23-'M4 Caffeine &amp; Energy'!K23,"")</f>
        <v/>
      </c>
      <c r="I23" s="34" t="inlineStr">
        <is>
          <t>S&amp;S availability/depth vary by listing and time, confirm live.</t>
        </is>
      </c>
    </row>
    <row r="24" ht="26" customHeight="1">
      <c r="A24" s="34" t="inlineStr">
        <is>
          <t>Monster</t>
        </is>
      </c>
      <c r="B24" s="34" t="inlineStr">
        <is>
          <t>Monster Energy Ultra Zero (White) | Ultra Paradise | 12 pack 473mL</t>
        </is>
      </c>
      <c r="C24" s="34" t="inlineStr">
        <is>
          <t>4) Caffeine &amp; energy beverage</t>
        </is>
      </c>
      <c r="D24" s="51">
        <f>IF('M4 Caffeine &amp; Energy'!I24="","",'M4 Caffeine &amp; Energy'!I24)</f>
        <v/>
      </c>
      <c r="E24" s="52">
        <f>IF('M4 Caffeine &amp; Energy'!J24="","",'M4 Caffeine &amp; Energy'!J24)</f>
        <v/>
      </c>
      <c r="F24" s="50">
        <f>IF('M4 Caffeine &amp; Energy'!K24="","",'M4 Caffeine &amp; Energy'!K24)</f>
        <v/>
      </c>
      <c r="G24" s="49">
        <f>IF('M4 Caffeine &amp; Energy'!F24="","",'M4 Caffeine &amp; Energy'!F24)</f>
        <v/>
      </c>
      <c r="H24" s="50">
        <f>IF(AND(ISNUMBER('M4 Caffeine &amp; Energy'!F24),ISNUMBER('M4 Caffeine &amp; Energy'!K24)),'M4 Caffeine &amp; Energy'!F24-'M4 Caffeine &amp; Energy'!K24,"")</f>
        <v/>
      </c>
      <c r="I24" s="34" t="inlineStr">
        <is>
          <t>S&amp;S availability/depth vary by listing and time, confirm live.</t>
        </is>
      </c>
    </row>
    <row r="25" ht="26" customHeight="1">
      <c r="A25" s="34" t="inlineStr">
        <is>
          <t>Monster</t>
        </is>
      </c>
      <c r="B25" s="34" t="inlineStr">
        <is>
          <t>Monster Energy Ultra Zero (White) | Ultra Paradise | 18 pack 473mL</t>
        </is>
      </c>
      <c r="C25" s="34" t="inlineStr">
        <is>
          <t>4) Caffeine &amp; energy beverage</t>
        </is>
      </c>
      <c r="D25" s="51">
        <f>IF('M4 Caffeine &amp; Energy'!I25="","",'M4 Caffeine &amp; Energy'!I25)</f>
        <v/>
      </c>
      <c r="E25" s="52">
        <f>IF('M4 Caffeine &amp; Energy'!J25="","",'M4 Caffeine &amp; Energy'!J25)</f>
        <v/>
      </c>
      <c r="F25" s="50">
        <f>IF('M4 Caffeine &amp; Energy'!K25="","",'M4 Caffeine &amp; Energy'!K25)</f>
        <v/>
      </c>
      <c r="G25" s="49">
        <f>IF('M4 Caffeine &amp; Energy'!F25="","",'M4 Caffeine &amp; Energy'!F25)</f>
        <v/>
      </c>
      <c r="H25" s="50">
        <f>IF(AND(ISNUMBER('M4 Caffeine &amp; Energy'!F25),ISNUMBER('M4 Caffeine &amp; Energy'!K25)),'M4 Caffeine &amp; Energy'!F25-'M4 Caffeine &amp; Energy'!K25,"")</f>
        <v/>
      </c>
      <c r="I25" s="34" t="inlineStr">
        <is>
          <t>S&amp;S availability/depth vary by listing and time, confirm live.</t>
        </is>
      </c>
    </row>
    <row r="26" ht="26" customHeight="1">
      <c r="A26" s="34" t="inlineStr">
        <is>
          <t>Monster</t>
        </is>
      </c>
      <c r="B26" s="34" t="inlineStr">
        <is>
          <t>Monster Energy Ultra Zero (White) | Ultra Paradise | 24 pack 473mL</t>
        </is>
      </c>
      <c r="C26" s="34" t="inlineStr">
        <is>
          <t>4) Caffeine &amp; energy beverage</t>
        </is>
      </c>
      <c r="D26" s="51">
        <f>IF('M4 Caffeine &amp; Energy'!I26="","",'M4 Caffeine &amp; Energy'!I26)</f>
        <v/>
      </c>
      <c r="E26" s="52">
        <f>IF('M4 Caffeine &amp; Energy'!J26="","",'M4 Caffeine &amp; Energy'!J26)</f>
        <v/>
      </c>
      <c r="F26" s="50">
        <f>IF('M4 Caffeine &amp; Energy'!K26="","",'M4 Caffeine &amp; Energy'!K26)</f>
        <v/>
      </c>
      <c r="G26" s="49">
        <f>IF('M4 Caffeine &amp; Energy'!F26="","",'M4 Caffeine &amp; Energy'!F26)</f>
        <v/>
      </c>
      <c r="H26" s="50">
        <f>IF(AND(ISNUMBER('M4 Caffeine &amp; Energy'!F26),ISNUMBER('M4 Caffeine &amp; Energy'!K26)),'M4 Caffeine &amp; Energy'!F26-'M4 Caffeine &amp; Energy'!K26,"")</f>
        <v/>
      </c>
      <c r="I26" s="34" t="inlineStr">
        <is>
          <t>S&amp;S availability/depth vary by listing and time, confirm live.</t>
        </is>
      </c>
    </row>
    <row r="27" ht="26" customHeight="1">
      <c r="A27" s="34" t="inlineStr">
        <is>
          <t>Monster</t>
        </is>
      </c>
      <c r="B27" s="34" t="inlineStr">
        <is>
          <t>Monster Energy Ultra Zero (White) | Ultra Sunrise | single 473mL</t>
        </is>
      </c>
      <c r="C27" s="34" t="inlineStr">
        <is>
          <t>4) Caffeine &amp; energy beverage</t>
        </is>
      </c>
      <c r="D27" s="51">
        <f>IF('M4 Caffeine &amp; Energy'!I27="","",'M4 Caffeine &amp; Energy'!I27)</f>
        <v/>
      </c>
      <c r="E27" s="52">
        <f>IF('M4 Caffeine &amp; Energy'!J27="","",'M4 Caffeine &amp; Energy'!J27)</f>
        <v/>
      </c>
      <c r="F27" s="50">
        <f>IF('M4 Caffeine &amp; Energy'!K27="","",'M4 Caffeine &amp; Energy'!K27)</f>
        <v/>
      </c>
      <c r="G27" s="49">
        <f>IF('M4 Caffeine &amp; Energy'!F27="","",'M4 Caffeine &amp; Energy'!F27)</f>
        <v/>
      </c>
      <c r="H27" s="50">
        <f>IF(AND(ISNUMBER('M4 Caffeine &amp; Energy'!F27),ISNUMBER('M4 Caffeine &amp; Energy'!K27)),'M4 Caffeine &amp; Energy'!F27-'M4 Caffeine &amp; Energy'!K27,"")</f>
        <v/>
      </c>
      <c r="I27" s="34" t="inlineStr">
        <is>
          <t>S&amp;S availability/depth vary by listing and time, confirm live.</t>
        </is>
      </c>
    </row>
    <row r="28" ht="26" customHeight="1">
      <c r="A28" s="34" t="inlineStr">
        <is>
          <t>Monster</t>
        </is>
      </c>
      <c r="B28" s="34" t="inlineStr">
        <is>
          <t>Monster Energy Ultra Zero (White) | Ultra Sunrise | 8 pack 473mL</t>
        </is>
      </c>
      <c r="C28" s="34" t="inlineStr">
        <is>
          <t>4) Caffeine &amp; energy beverage</t>
        </is>
      </c>
      <c r="D28" s="51">
        <f>IF('M4 Caffeine &amp; Energy'!I28="","",'M4 Caffeine &amp; Energy'!I28)</f>
        <v/>
      </c>
      <c r="E28" s="52">
        <f>IF('M4 Caffeine &amp; Energy'!J28="","",'M4 Caffeine &amp; Energy'!J28)</f>
        <v/>
      </c>
      <c r="F28" s="50">
        <f>IF('M4 Caffeine &amp; Energy'!K28="","",'M4 Caffeine &amp; Energy'!K28)</f>
        <v/>
      </c>
      <c r="G28" s="49">
        <f>IF('M4 Caffeine &amp; Energy'!F28="","",'M4 Caffeine &amp; Energy'!F28)</f>
        <v/>
      </c>
      <c r="H28" s="50">
        <f>IF(AND(ISNUMBER('M4 Caffeine &amp; Energy'!F28),ISNUMBER('M4 Caffeine &amp; Energy'!K28)),'M4 Caffeine &amp; Energy'!F28-'M4 Caffeine &amp; Energy'!K28,"")</f>
        <v/>
      </c>
      <c r="I28" s="34" t="inlineStr">
        <is>
          <t>S&amp;S availability/depth vary by listing and time, confirm live.</t>
        </is>
      </c>
    </row>
    <row r="29" ht="26" customHeight="1">
      <c r="A29" s="34" t="inlineStr">
        <is>
          <t>Monster</t>
        </is>
      </c>
      <c r="B29" s="34" t="inlineStr">
        <is>
          <t>Monster Energy Ultra Zero (White) | Ultra Sunrise | 12 pack 473mL</t>
        </is>
      </c>
      <c r="C29" s="34" t="inlineStr">
        <is>
          <t>4) Caffeine &amp; energy beverage</t>
        </is>
      </c>
      <c r="D29" s="51">
        <f>IF('M4 Caffeine &amp; Energy'!I29="","",'M4 Caffeine &amp; Energy'!I29)</f>
        <v/>
      </c>
      <c r="E29" s="52">
        <f>IF('M4 Caffeine &amp; Energy'!J29="","",'M4 Caffeine &amp; Energy'!J29)</f>
        <v/>
      </c>
      <c r="F29" s="50">
        <f>IF('M4 Caffeine &amp; Energy'!K29="","",'M4 Caffeine &amp; Energy'!K29)</f>
        <v/>
      </c>
      <c r="G29" s="49">
        <f>IF('M4 Caffeine &amp; Energy'!F29="","",'M4 Caffeine &amp; Energy'!F29)</f>
        <v/>
      </c>
      <c r="H29" s="50">
        <f>IF(AND(ISNUMBER('M4 Caffeine &amp; Energy'!F29),ISNUMBER('M4 Caffeine &amp; Energy'!K29)),'M4 Caffeine &amp; Energy'!F29-'M4 Caffeine &amp; Energy'!K29,"")</f>
        <v/>
      </c>
      <c r="I29" s="34" t="inlineStr">
        <is>
          <t>S&amp;S availability/depth vary by listing and time, confirm live.</t>
        </is>
      </c>
    </row>
    <row r="30" ht="26" customHeight="1">
      <c r="A30" s="34" t="inlineStr">
        <is>
          <t>Monster</t>
        </is>
      </c>
      <c r="B30" s="34" t="inlineStr">
        <is>
          <t>Monster Energy Ultra Zero (White) | Ultra Sunrise | 18 pack 473mL</t>
        </is>
      </c>
      <c r="C30" s="34" t="inlineStr">
        <is>
          <t>4) Caffeine &amp; energy beverage</t>
        </is>
      </c>
      <c r="D30" s="51">
        <f>IF('M4 Caffeine &amp; Energy'!I30="","",'M4 Caffeine &amp; Energy'!I30)</f>
        <v/>
      </c>
      <c r="E30" s="52">
        <f>IF('M4 Caffeine &amp; Energy'!J30="","",'M4 Caffeine &amp; Energy'!J30)</f>
        <v/>
      </c>
      <c r="F30" s="50">
        <f>IF('M4 Caffeine &amp; Energy'!K30="","",'M4 Caffeine &amp; Energy'!K30)</f>
        <v/>
      </c>
      <c r="G30" s="49">
        <f>IF('M4 Caffeine &amp; Energy'!F30="","",'M4 Caffeine &amp; Energy'!F30)</f>
        <v/>
      </c>
      <c r="H30" s="50">
        <f>IF(AND(ISNUMBER('M4 Caffeine &amp; Energy'!F30),ISNUMBER('M4 Caffeine &amp; Energy'!K30)),'M4 Caffeine &amp; Energy'!F30-'M4 Caffeine &amp; Energy'!K30,"")</f>
        <v/>
      </c>
      <c r="I30" s="34" t="inlineStr">
        <is>
          <t>S&amp;S availability/depth vary by listing and time, confirm live.</t>
        </is>
      </c>
    </row>
    <row r="31" ht="26" customHeight="1">
      <c r="A31" s="34" t="inlineStr">
        <is>
          <t>Monster</t>
        </is>
      </c>
      <c r="B31" s="34" t="inlineStr">
        <is>
          <t>Monster Energy Ultra Zero (White) | Ultra Sunrise | 24 pack 473mL</t>
        </is>
      </c>
      <c r="C31" s="34" t="inlineStr">
        <is>
          <t>4) Caffeine &amp; energy beverage</t>
        </is>
      </c>
      <c r="D31" s="51">
        <f>IF('M4 Caffeine &amp; Energy'!I31="","",'M4 Caffeine &amp; Energy'!I31)</f>
        <v/>
      </c>
      <c r="E31" s="52">
        <f>IF('M4 Caffeine &amp; Energy'!J31="","",'M4 Caffeine &amp; Energy'!J31)</f>
        <v/>
      </c>
      <c r="F31" s="50">
        <f>IF('M4 Caffeine &amp; Energy'!K31="","",'M4 Caffeine &amp; Energy'!K31)</f>
        <v/>
      </c>
      <c r="G31" s="49">
        <f>IF('M4 Caffeine &amp; Energy'!F31="","",'M4 Caffeine &amp; Energy'!F31)</f>
        <v/>
      </c>
      <c r="H31" s="50">
        <f>IF(AND(ISNUMBER('M4 Caffeine &amp; Energy'!F31),ISNUMBER('M4 Caffeine &amp; Energy'!K31)),'M4 Caffeine &amp; Energy'!F31-'M4 Caffeine &amp; Energy'!K31,"")</f>
        <v/>
      </c>
      <c r="I31" s="34" t="inlineStr">
        <is>
          <t>S&amp;S availability/depth vary by listing and time, confirm live.</t>
        </is>
      </c>
    </row>
    <row r="32" ht="26" customHeight="1">
      <c r="A32" s="34" t="inlineStr">
        <is>
          <t>Monster</t>
        </is>
      </c>
      <c r="B32" s="34" t="inlineStr">
        <is>
          <t>Monster Energy Ultra Zero (White) | Ultra Watermelon | single 473mL</t>
        </is>
      </c>
      <c r="C32" s="34" t="inlineStr">
        <is>
          <t>4) Caffeine &amp; energy beverage</t>
        </is>
      </c>
      <c r="D32" s="51">
        <f>IF('M4 Caffeine &amp; Energy'!I32="","",'M4 Caffeine &amp; Energy'!I32)</f>
        <v/>
      </c>
      <c r="E32" s="52">
        <f>IF('M4 Caffeine &amp; Energy'!J32="","",'M4 Caffeine &amp; Energy'!J32)</f>
        <v/>
      </c>
      <c r="F32" s="50">
        <f>IF('M4 Caffeine &amp; Energy'!K32="","",'M4 Caffeine &amp; Energy'!K32)</f>
        <v/>
      </c>
      <c r="G32" s="49">
        <f>IF('M4 Caffeine &amp; Energy'!F32="","",'M4 Caffeine &amp; Energy'!F32)</f>
        <v/>
      </c>
      <c r="H32" s="50">
        <f>IF(AND(ISNUMBER('M4 Caffeine &amp; Energy'!F32),ISNUMBER('M4 Caffeine &amp; Energy'!K32)),'M4 Caffeine &amp; Energy'!F32-'M4 Caffeine &amp; Energy'!K32,"")</f>
        <v/>
      </c>
      <c r="I32" s="34" t="inlineStr">
        <is>
          <t>S&amp;S availability/depth vary by listing and time, confirm live.</t>
        </is>
      </c>
    </row>
    <row r="33" ht="26" customHeight="1">
      <c r="A33" s="34" t="inlineStr">
        <is>
          <t>Monster</t>
        </is>
      </c>
      <c r="B33" s="34" t="inlineStr">
        <is>
          <t>Monster Energy Ultra Zero (White) | Ultra Watermelon | 8 pack 473mL</t>
        </is>
      </c>
      <c r="C33" s="34" t="inlineStr">
        <is>
          <t>4) Caffeine &amp; energy beverage</t>
        </is>
      </c>
      <c r="D33" s="51">
        <f>IF('M4 Caffeine &amp; Energy'!I33="","",'M4 Caffeine &amp; Energy'!I33)</f>
        <v/>
      </c>
      <c r="E33" s="52">
        <f>IF('M4 Caffeine &amp; Energy'!J33="","",'M4 Caffeine &amp; Energy'!J33)</f>
        <v/>
      </c>
      <c r="F33" s="50">
        <f>IF('M4 Caffeine &amp; Energy'!K33="","",'M4 Caffeine &amp; Energy'!K33)</f>
        <v/>
      </c>
      <c r="G33" s="49">
        <f>IF('M4 Caffeine &amp; Energy'!F33="","",'M4 Caffeine &amp; Energy'!F33)</f>
        <v/>
      </c>
      <c r="H33" s="50">
        <f>IF(AND(ISNUMBER('M4 Caffeine &amp; Energy'!F33),ISNUMBER('M4 Caffeine &amp; Energy'!K33)),'M4 Caffeine &amp; Energy'!F33-'M4 Caffeine &amp; Energy'!K33,"")</f>
        <v/>
      </c>
      <c r="I33" s="34" t="inlineStr">
        <is>
          <t>S&amp;S availability/depth vary by listing and time, confirm live.</t>
        </is>
      </c>
    </row>
    <row r="34" ht="26" customHeight="1">
      <c r="A34" s="34" t="inlineStr">
        <is>
          <t>Monster</t>
        </is>
      </c>
      <c r="B34" s="34" t="inlineStr">
        <is>
          <t>Monster Energy Ultra Zero (White) | Ultra Watermelon | 12 pack 473mL</t>
        </is>
      </c>
      <c r="C34" s="34" t="inlineStr">
        <is>
          <t>4) Caffeine &amp; energy beverage</t>
        </is>
      </c>
      <c r="D34" s="51">
        <f>IF('M4 Caffeine &amp; Energy'!I34="","",'M4 Caffeine &amp; Energy'!I34)</f>
        <v/>
      </c>
      <c r="E34" s="52">
        <f>IF('M4 Caffeine &amp; Energy'!J34="","",'M4 Caffeine &amp; Energy'!J34)</f>
        <v/>
      </c>
      <c r="F34" s="50">
        <f>IF('M4 Caffeine &amp; Energy'!K34="","",'M4 Caffeine &amp; Energy'!K34)</f>
        <v/>
      </c>
      <c r="G34" s="49">
        <f>IF('M4 Caffeine &amp; Energy'!F34="","",'M4 Caffeine &amp; Energy'!F34)</f>
        <v/>
      </c>
      <c r="H34" s="50">
        <f>IF(AND(ISNUMBER('M4 Caffeine &amp; Energy'!F34),ISNUMBER('M4 Caffeine &amp; Energy'!K34)),'M4 Caffeine &amp; Energy'!F34-'M4 Caffeine &amp; Energy'!K34,"")</f>
        <v/>
      </c>
      <c r="I34" s="34" t="inlineStr">
        <is>
          <t>S&amp;S availability/depth vary by listing and time, confirm live.</t>
        </is>
      </c>
    </row>
    <row r="35" ht="26" customHeight="1">
      <c r="A35" s="34" t="inlineStr">
        <is>
          <t>Monster</t>
        </is>
      </c>
      <c r="B35" s="34" t="inlineStr">
        <is>
          <t>Monster Energy Ultra Zero (White) | Ultra Watermelon | 18 pack 473mL</t>
        </is>
      </c>
      <c r="C35" s="34" t="inlineStr">
        <is>
          <t>4) Caffeine &amp; energy beverage</t>
        </is>
      </c>
      <c r="D35" s="51">
        <f>IF('M4 Caffeine &amp; Energy'!I35="","",'M4 Caffeine &amp; Energy'!I35)</f>
        <v/>
      </c>
      <c r="E35" s="52">
        <f>IF('M4 Caffeine &amp; Energy'!J35="","",'M4 Caffeine &amp; Energy'!J35)</f>
        <v/>
      </c>
      <c r="F35" s="50">
        <f>IF('M4 Caffeine &amp; Energy'!K35="","",'M4 Caffeine &amp; Energy'!K35)</f>
        <v/>
      </c>
      <c r="G35" s="49">
        <f>IF('M4 Caffeine &amp; Energy'!F35="","",'M4 Caffeine &amp; Energy'!F35)</f>
        <v/>
      </c>
      <c r="H35" s="50">
        <f>IF(AND(ISNUMBER('M4 Caffeine &amp; Energy'!F35),ISNUMBER('M4 Caffeine &amp; Energy'!K35)),'M4 Caffeine &amp; Energy'!F35-'M4 Caffeine &amp; Energy'!K35,"")</f>
        <v/>
      </c>
      <c r="I35" s="34" t="inlineStr">
        <is>
          <t>S&amp;S availability/depth vary by listing and time, confirm live.</t>
        </is>
      </c>
    </row>
    <row r="36" ht="26" customHeight="1">
      <c r="A36" s="34" t="inlineStr">
        <is>
          <t>Monster</t>
        </is>
      </c>
      <c r="B36" s="34" t="inlineStr">
        <is>
          <t>Monster Energy Ultra Zero (White) | Ultra Watermelon | 24 pack 473mL</t>
        </is>
      </c>
      <c r="C36" s="34" t="inlineStr">
        <is>
          <t>4) Caffeine &amp; energy beverage</t>
        </is>
      </c>
      <c r="D36" s="51">
        <f>IF('M4 Caffeine &amp; Energy'!I36="","",'M4 Caffeine &amp; Energy'!I36)</f>
        <v/>
      </c>
      <c r="E36" s="52">
        <f>IF('M4 Caffeine &amp; Energy'!J36="","",'M4 Caffeine &amp; Energy'!J36)</f>
        <v/>
      </c>
      <c r="F36" s="50">
        <f>IF('M4 Caffeine &amp; Energy'!K36="","",'M4 Caffeine &amp; Energy'!K36)</f>
        <v/>
      </c>
      <c r="G36" s="49">
        <f>IF('M4 Caffeine &amp; Energy'!F36="","",'M4 Caffeine &amp; Energy'!F36)</f>
        <v/>
      </c>
      <c r="H36" s="50">
        <f>IF(AND(ISNUMBER('M4 Caffeine &amp; Energy'!F36),ISNUMBER('M4 Caffeine &amp; Energy'!K36)),'M4 Caffeine &amp; Energy'!F36-'M4 Caffeine &amp; Energy'!K36,"")</f>
        <v/>
      </c>
      <c r="I36" s="34" t="inlineStr">
        <is>
          <t>S&amp;S availability/depth vary by listing and time, confirm live.</t>
        </is>
      </c>
    </row>
    <row r="37" ht="26" customHeight="1">
      <c r="A37" s="34" t="inlineStr">
        <is>
          <t>Monster</t>
        </is>
      </c>
      <c r="B37" s="34" t="inlineStr">
        <is>
          <t>Monster Energy Ultra Zero (White) | Ultra Gold | single 473mL</t>
        </is>
      </c>
      <c r="C37" s="34" t="inlineStr">
        <is>
          <t>4) Caffeine &amp; energy beverage</t>
        </is>
      </c>
      <c r="D37" s="51">
        <f>IF('M4 Caffeine &amp; Energy'!I37="","",'M4 Caffeine &amp; Energy'!I37)</f>
        <v/>
      </c>
      <c r="E37" s="52">
        <f>IF('M4 Caffeine &amp; Energy'!J37="","",'M4 Caffeine &amp; Energy'!J37)</f>
        <v/>
      </c>
      <c r="F37" s="50">
        <f>IF('M4 Caffeine &amp; Energy'!K37="","",'M4 Caffeine &amp; Energy'!K37)</f>
        <v/>
      </c>
      <c r="G37" s="49">
        <f>IF('M4 Caffeine &amp; Energy'!F37="","",'M4 Caffeine &amp; Energy'!F37)</f>
        <v/>
      </c>
      <c r="H37" s="50">
        <f>IF(AND(ISNUMBER('M4 Caffeine &amp; Energy'!F37),ISNUMBER('M4 Caffeine &amp; Energy'!K37)),'M4 Caffeine &amp; Energy'!F37-'M4 Caffeine &amp; Energy'!K37,"")</f>
        <v/>
      </c>
      <c r="I37" s="34" t="inlineStr">
        <is>
          <t>S&amp;S availability/depth vary by listing and time, confirm live.</t>
        </is>
      </c>
    </row>
    <row r="38" ht="26" customHeight="1">
      <c r="A38" s="34" t="inlineStr">
        <is>
          <t>Monster</t>
        </is>
      </c>
      <c r="B38" s="34" t="inlineStr">
        <is>
          <t>Monster Energy Ultra Zero (White) | Ultra Gold | 8 pack 473mL</t>
        </is>
      </c>
      <c r="C38" s="34" t="inlineStr">
        <is>
          <t>4) Caffeine &amp; energy beverage</t>
        </is>
      </c>
      <c r="D38" s="51">
        <f>IF('M4 Caffeine &amp; Energy'!I38="","",'M4 Caffeine &amp; Energy'!I38)</f>
        <v/>
      </c>
      <c r="E38" s="52">
        <f>IF('M4 Caffeine &amp; Energy'!J38="","",'M4 Caffeine &amp; Energy'!J38)</f>
        <v/>
      </c>
      <c r="F38" s="50">
        <f>IF('M4 Caffeine &amp; Energy'!K38="","",'M4 Caffeine &amp; Energy'!K38)</f>
        <v/>
      </c>
      <c r="G38" s="49">
        <f>IF('M4 Caffeine &amp; Energy'!F38="","",'M4 Caffeine &amp; Energy'!F38)</f>
        <v/>
      </c>
      <c r="H38" s="50">
        <f>IF(AND(ISNUMBER('M4 Caffeine &amp; Energy'!F38),ISNUMBER('M4 Caffeine &amp; Energy'!K38)),'M4 Caffeine &amp; Energy'!F38-'M4 Caffeine &amp; Energy'!K38,"")</f>
        <v/>
      </c>
      <c r="I38" s="34" t="inlineStr">
        <is>
          <t>S&amp;S availability/depth vary by listing and time, confirm live.</t>
        </is>
      </c>
    </row>
    <row r="39" ht="26" customHeight="1">
      <c r="A39" s="34" t="inlineStr">
        <is>
          <t>Monster</t>
        </is>
      </c>
      <c r="B39" s="34" t="inlineStr">
        <is>
          <t>Monster Energy Ultra Zero (White) | Ultra Gold | 12 pack 473mL</t>
        </is>
      </c>
      <c r="C39" s="34" t="inlineStr">
        <is>
          <t>4) Caffeine &amp; energy beverage</t>
        </is>
      </c>
      <c r="D39" s="51">
        <f>IF('M4 Caffeine &amp; Energy'!I39="","",'M4 Caffeine &amp; Energy'!I39)</f>
        <v/>
      </c>
      <c r="E39" s="52">
        <f>IF('M4 Caffeine &amp; Energy'!J39="","",'M4 Caffeine &amp; Energy'!J39)</f>
        <v/>
      </c>
      <c r="F39" s="50">
        <f>IF('M4 Caffeine &amp; Energy'!K39="","",'M4 Caffeine &amp; Energy'!K39)</f>
        <v/>
      </c>
      <c r="G39" s="49">
        <f>IF('M4 Caffeine &amp; Energy'!F39="","",'M4 Caffeine &amp; Energy'!F39)</f>
        <v/>
      </c>
      <c r="H39" s="50">
        <f>IF(AND(ISNUMBER('M4 Caffeine &amp; Energy'!F39),ISNUMBER('M4 Caffeine &amp; Energy'!K39)),'M4 Caffeine &amp; Energy'!F39-'M4 Caffeine &amp; Energy'!K39,"")</f>
        <v/>
      </c>
      <c r="I39" s="34" t="inlineStr">
        <is>
          <t>S&amp;S availability/depth vary by listing and time, confirm live.</t>
        </is>
      </c>
    </row>
    <row r="40" ht="26" customHeight="1">
      <c r="A40" s="34" t="inlineStr">
        <is>
          <t>Monster</t>
        </is>
      </c>
      <c r="B40" s="34" t="inlineStr">
        <is>
          <t>Monster Energy Ultra Zero (White) | Ultra Gold | 18 pack 473mL</t>
        </is>
      </c>
      <c r="C40" s="34" t="inlineStr">
        <is>
          <t>4) Caffeine &amp; energy beverage</t>
        </is>
      </c>
      <c r="D40" s="51">
        <f>IF('M4 Caffeine &amp; Energy'!I40="","",'M4 Caffeine &amp; Energy'!I40)</f>
        <v/>
      </c>
      <c r="E40" s="52">
        <f>IF('M4 Caffeine &amp; Energy'!J40="","",'M4 Caffeine &amp; Energy'!J40)</f>
        <v/>
      </c>
      <c r="F40" s="50">
        <f>IF('M4 Caffeine &amp; Energy'!K40="","",'M4 Caffeine &amp; Energy'!K40)</f>
        <v/>
      </c>
      <c r="G40" s="49">
        <f>IF('M4 Caffeine &amp; Energy'!F40="","",'M4 Caffeine &amp; Energy'!F40)</f>
        <v/>
      </c>
      <c r="H40" s="50">
        <f>IF(AND(ISNUMBER('M4 Caffeine &amp; Energy'!F40),ISNUMBER('M4 Caffeine &amp; Energy'!K40)),'M4 Caffeine &amp; Energy'!F40-'M4 Caffeine &amp; Energy'!K40,"")</f>
        <v/>
      </c>
      <c r="I40" s="34" t="inlineStr">
        <is>
          <t>S&amp;S availability/depth vary by listing and time, confirm live.</t>
        </is>
      </c>
    </row>
    <row r="41" ht="26" customHeight="1">
      <c r="A41" s="34" t="inlineStr">
        <is>
          <t>Monster</t>
        </is>
      </c>
      <c r="B41" s="34" t="inlineStr">
        <is>
          <t>Monster Energy Ultra Zero (White) | Ultra Gold | 24 pack 473mL</t>
        </is>
      </c>
      <c r="C41" s="34" t="inlineStr">
        <is>
          <t>4) Caffeine &amp; energy beverage</t>
        </is>
      </c>
      <c r="D41" s="51">
        <f>IF('M4 Caffeine &amp; Energy'!I41="","",'M4 Caffeine &amp; Energy'!I41)</f>
        <v/>
      </c>
      <c r="E41" s="52">
        <f>IF('M4 Caffeine &amp; Energy'!J41="","",'M4 Caffeine &amp; Energy'!J41)</f>
        <v/>
      </c>
      <c r="F41" s="50">
        <f>IF('M4 Caffeine &amp; Energy'!K41="","",'M4 Caffeine &amp; Energy'!K41)</f>
        <v/>
      </c>
      <c r="G41" s="49">
        <f>IF('M4 Caffeine &amp; Energy'!F41="","",'M4 Caffeine &amp; Energy'!F41)</f>
        <v/>
      </c>
      <c r="H41" s="50">
        <f>IF(AND(ISNUMBER('M4 Caffeine &amp; Energy'!F41),ISNUMBER('M4 Caffeine &amp; Energy'!K41)),'M4 Caffeine &amp; Energy'!F41-'M4 Caffeine &amp; Energy'!K41,"")</f>
        <v/>
      </c>
      <c r="I41" s="34" t="inlineStr">
        <is>
          <t>S&amp;S availability/depth vary by listing and time, confirm live.</t>
        </is>
      </c>
    </row>
    <row r="42" ht="26" customHeight="1">
      <c r="A42" s="34" t="inlineStr">
        <is>
          <t>Monster</t>
        </is>
      </c>
      <c r="B42" s="34" t="inlineStr">
        <is>
          <t>Monster Energy Ultra Zero (White) | Ultra Vice Guava | single 473mL</t>
        </is>
      </c>
      <c r="C42" s="34" t="inlineStr">
        <is>
          <t>4) Caffeine &amp; energy beverage</t>
        </is>
      </c>
      <c r="D42" s="51">
        <f>IF('M4 Caffeine &amp; Energy'!I42="","",'M4 Caffeine &amp; Energy'!I42)</f>
        <v/>
      </c>
      <c r="E42" s="52">
        <f>IF('M4 Caffeine &amp; Energy'!J42="","",'M4 Caffeine &amp; Energy'!J42)</f>
        <v/>
      </c>
      <c r="F42" s="50">
        <f>IF('M4 Caffeine &amp; Energy'!K42="","",'M4 Caffeine &amp; Energy'!K42)</f>
        <v/>
      </c>
      <c r="G42" s="49">
        <f>IF('M4 Caffeine &amp; Energy'!F42="","",'M4 Caffeine &amp; Energy'!F42)</f>
        <v/>
      </c>
      <c r="H42" s="50">
        <f>IF(AND(ISNUMBER('M4 Caffeine &amp; Energy'!F42),ISNUMBER('M4 Caffeine &amp; Energy'!K42)),'M4 Caffeine &amp; Energy'!F42-'M4 Caffeine &amp; Energy'!K42,"")</f>
        <v/>
      </c>
      <c r="I42" s="34" t="inlineStr">
        <is>
          <t>S&amp;S availability/depth vary by listing and time, confirm live.</t>
        </is>
      </c>
    </row>
    <row r="43" ht="26" customHeight="1">
      <c r="A43" s="34" t="inlineStr">
        <is>
          <t>Monster</t>
        </is>
      </c>
      <c r="B43" s="34" t="inlineStr">
        <is>
          <t>Monster Energy Ultra Zero (White) | Ultra Vice Guava | 8 pack 473mL</t>
        </is>
      </c>
      <c r="C43" s="34" t="inlineStr">
        <is>
          <t>4) Caffeine &amp; energy beverage</t>
        </is>
      </c>
      <c r="D43" s="51">
        <f>IF('M4 Caffeine &amp; Energy'!I43="","",'M4 Caffeine &amp; Energy'!I43)</f>
        <v/>
      </c>
      <c r="E43" s="52">
        <f>IF('M4 Caffeine &amp; Energy'!J43="","",'M4 Caffeine &amp; Energy'!J43)</f>
        <v/>
      </c>
      <c r="F43" s="50">
        <f>IF('M4 Caffeine &amp; Energy'!K43="","",'M4 Caffeine &amp; Energy'!K43)</f>
        <v/>
      </c>
      <c r="G43" s="49">
        <f>IF('M4 Caffeine &amp; Energy'!F43="","",'M4 Caffeine &amp; Energy'!F43)</f>
        <v/>
      </c>
      <c r="H43" s="50">
        <f>IF(AND(ISNUMBER('M4 Caffeine &amp; Energy'!F43),ISNUMBER('M4 Caffeine &amp; Energy'!K43)),'M4 Caffeine &amp; Energy'!F43-'M4 Caffeine &amp; Energy'!K43,"")</f>
        <v/>
      </c>
      <c r="I43" s="34" t="inlineStr">
        <is>
          <t>S&amp;S availability/depth vary by listing and time, confirm live.</t>
        </is>
      </c>
    </row>
    <row r="44" ht="26" customHeight="1">
      <c r="A44" s="34" t="inlineStr">
        <is>
          <t>Monster</t>
        </is>
      </c>
      <c r="B44" s="34" t="inlineStr">
        <is>
          <t>Monster Energy Ultra Zero (White) | Ultra Vice Guava | 12 pack 473mL</t>
        </is>
      </c>
      <c r="C44" s="34" t="inlineStr">
        <is>
          <t>4) Caffeine &amp; energy beverage</t>
        </is>
      </c>
      <c r="D44" s="51">
        <f>IF('M4 Caffeine &amp; Energy'!I44="","",'M4 Caffeine &amp; Energy'!I44)</f>
        <v/>
      </c>
      <c r="E44" s="52">
        <f>IF('M4 Caffeine &amp; Energy'!J44="","",'M4 Caffeine &amp; Energy'!J44)</f>
        <v/>
      </c>
      <c r="F44" s="50">
        <f>IF('M4 Caffeine &amp; Energy'!K44="","",'M4 Caffeine &amp; Energy'!K44)</f>
        <v/>
      </c>
      <c r="G44" s="49">
        <f>IF('M4 Caffeine &amp; Energy'!F44="","",'M4 Caffeine &amp; Energy'!F44)</f>
        <v/>
      </c>
      <c r="H44" s="50">
        <f>IF(AND(ISNUMBER('M4 Caffeine &amp; Energy'!F44),ISNUMBER('M4 Caffeine &amp; Energy'!K44)),'M4 Caffeine &amp; Energy'!F44-'M4 Caffeine &amp; Energy'!K44,"")</f>
        <v/>
      </c>
      <c r="I44" s="34" t="inlineStr">
        <is>
          <t>S&amp;S availability/depth vary by listing and time, confirm live.</t>
        </is>
      </c>
    </row>
    <row r="45" ht="26" customHeight="1">
      <c r="A45" s="34" t="inlineStr">
        <is>
          <t>Monster</t>
        </is>
      </c>
      <c r="B45" s="34" t="inlineStr">
        <is>
          <t>Monster Energy Ultra Zero (White) | Ultra Vice Guava | 18 pack 473mL</t>
        </is>
      </c>
      <c r="C45" s="34" t="inlineStr">
        <is>
          <t>4) Caffeine &amp; energy beverage</t>
        </is>
      </c>
      <c r="D45" s="51">
        <f>IF('M4 Caffeine &amp; Energy'!I45="","",'M4 Caffeine &amp; Energy'!I45)</f>
        <v/>
      </c>
      <c r="E45" s="52">
        <f>IF('M4 Caffeine &amp; Energy'!J45="","",'M4 Caffeine &amp; Energy'!J45)</f>
        <v/>
      </c>
      <c r="F45" s="50">
        <f>IF('M4 Caffeine &amp; Energy'!K45="","",'M4 Caffeine &amp; Energy'!K45)</f>
        <v/>
      </c>
      <c r="G45" s="49">
        <f>IF('M4 Caffeine &amp; Energy'!F45="","",'M4 Caffeine &amp; Energy'!F45)</f>
        <v/>
      </c>
      <c r="H45" s="50">
        <f>IF(AND(ISNUMBER('M4 Caffeine &amp; Energy'!F45),ISNUMBER('M4 Caffeine &amp; Energy'!K45)),'M4 Caffeine &amp; Energy'!F45-'M4 Caffeine &amp; Energy'!K45,"")</f>
        <v/>
      </c>
      <c r="I45" s="34" t="inlineStr">
        <is>
          <t>S&amp;S availability/depth vary by listing and time, confirm live.</t>
        </is>
      </c>
    </row>
    <row r="46" ht="26" customHeight="1">
      <c r="A46" s="34" t="inlineStr">
        <is>
          <t>Monster</t>
        </is>
      </c>
      <c r="B46" s="34" t="inlineStr">
        <is>
          <t>Monster Energy Ultra Zero (White) | Ultra Vice Guava | 24 pack 473mL</t>
        </is>
      </c>
      <c r="C46" s="34" t="inlineStr">
        <is>
          <t>4) Caffeine &amp; energy beverage</t>
        </is>
      </c>
      <c r="D46" s="51">
        <f>IF('M4 Caffeine &amp; Energy'!I46="","",'M4 Caffeine &amp; Energy'!I46)</f>
        <v/>
      </c>
      <c r="E46" s="52">
        <f>IF('M4 Caffeine &amp; Energy'!J46="","",'M4 Caffeine &amp; Energy'!J46)</f>
        <v/>
      </c>
      <c r="F46" s="50">
        <f>IF('M4 Caffeine &amp; Energy'!K46="","",'M4 Caffeine &amp; Energy'!K46)</f>
        <v/>
      </c>
      <c r="G46" s="49">
        <f>IF('M4 Caffeine &amp; Energy'!F46="","",'M4 Caffeine &amp; Energy'!F46)</f>
        <v/>
      </c>
      <c r="H46" s="50">
        <f>IF(AND(ISNUMBER('M4 Caffeine &amp; Energy'!F46),ISNUMBER('M4 Caffeine &amp; Energy'!K46)),'M4 Caffeine &amp; Energy'!F46-'M4 Caffeine &amp; Energy'!K46,"")</f>
        <v/>
      </c>
      <c r="I46" s="34" t="inlineStr">
        <is>
          <t>S&amp;S availability/depth vary by listing and time, confirm live.</t>
        </is>
      </c>
    </row>
    <row r="47" ht="26" customHeight="1">
      <c r="A47" s="34" t="inlineStr">
        <is>
          <t>Monster</t>
        </is>
      </c>
      <c r="B47" s="34" t="inlineStr">
        <is>
          <t>Monster Energy Ultra Zero (White) | Ultra Peachy Keen | single 473mL</t>
        </is>
      </c>
      <c r="C47" s="34" t="inlineStr">
        <is>
          <t>4) Caffeine &amp; energy beverage</t>
        </is>
      </c>
      <c r="D47" s="51">
        <f>IF('M4 Caffeine &amp; Energy'!I47="","",'M4 Caffeine &amp; Energy'!I47)</f>
        <v/>
      </c>
      <c r="E47" s="52">
        <f>IF('M4 Caffeine &amp; Energy'!J47="","",'M4 Caffeine &amp; Energy'!J47)</f>
        <v/>
      </c>
      <c r="F47" s="50">
        <f>IF('M4 Caffeine &amp; Energy'!K47="","",'M4 Caffeine &amp; Energy'!K47)</f>
        <v/>
      </c>
      <c r="G47" s="49">
        <f>IF('M4 Caffeine &amp; Energy'!F47="","",'M4 Caffeine &amp; Energy'!F47)</f>
        <v/>
      </c>
      <c r="H47" s="50">
        <f>IF(AND(ISNUMBER('M4 Caffeine &amp; Energy'!F47),ISNUMBER('M4 Caffeine &amp; Energy'!K47)),'M4 Caffeine &amp; Energy'!F47-'M4 Caffeine &amp; Energy'!K47,"")</f>
        <v/>
      </c>
      <c r="I47" s="34" t="inlineStr">
        <is>
          <t>S&amp;S availability/depth vary by listing and time, confirm live.</t>
        </is>
      </c>
    </row>
    <row r="48" ht="26" customHeight="1">
      <c r="A48" s="34" t="inlineStr">
        <is>
          <t>Monster</t>
        </is>
      </c>
      <c r="B48" s="34" t="inlineStr">
        <is>
          <t>Monster Energy Ultra Zero (White) | Ultra Peachy Keen | 8 pack 473mL</t>
        </is>
      </c>
      <c r="C48" s="34" t="inlineStr">
        <is>
          <t>4) Caffeine &amp; energy beverage</t>
        </is>
      </c>
      <c r="D48" s="51">
        <f>IF('M4 Caffeine &amp; Energy'!I48="","",'M4 Caffeine &amp; Energy'!I48)</f>
        <v/>
      </c>
      <c r="E48" s="52">
        <f>IF('M4 Caffeine &amp; Energy'!J48="","",'M4 Caffeine &amp; Energy'!J48)</f>
        <v/>
      </c>
      <c r="F48" s="50">
        <f>IF('M4 Caffeine &amp; Energy'!K48="","",'M4 Caffeine &amp; Energy'!K48)</f>
        <v/>
      </c>
      <c r="G48" s="49">
        <f>IF('M4 Caffeine &amp; Energy'!F48="","",'M4 Caffeine &amp; Energy'!F48)</f>
        <v/>
      </c>
      <c r="H48" s="50">
        <f>IF(AND(ISNUMBER('M4 Caffeine &amp; Energy'!F48),ISNUMBER('M4 Caffeine &amp; Energy'!K48)),'M4 Caffeine &amp; Energy'!F48-'M4 Caffeine &amp; Energy'!K48,"")</f>
        <v/>
      </c>
      <c r="I48" s="34" t="inlineStr">
        <is>
          <t>S&amp;S availability/depth vary by listing and time, confirm live.</t>
        </is>
      </c>
    </row>
    <row r="49" ht="26" customHeight="1">
      <c r="A49" s="34" t="inlineStr">
        <is>
          <t>Monster</t>
        </is>
      </c>
      <c r="B49" s="34" t="inlineStr">
        <is>
          <t>Monster Energy Ultra Zero (White) | Ultra Peachy Keen | 12 pack 473mL</t>
        </is>
      </c>
      <c r="C49" s="34" t="inlineStr">
        <is>
          <t>4) Caffeine &amp; energy beverage</t>
        </is>
      </c>
      <c r="D49" s="51">
        <f>IF('M4 Caffeine &amp; Energy'!I49="","",'M4 Caffeine &amp; Energy'!I49)</f>
        <v/>
      </c>
      <c r="E49" s="52">
        <f>IF('M4 Caffeine &amp; Energy'!J49="","",'M4 Caffeine &amp; Energy'!J49)</f>
        <v/>
      </c>
      <c r="F49" s="50">
        <f>IF('M4 Caffeine &amp; Energy'!K49="","",'M4 Caffeine &amp; Energy'!K49)</f>
        <v/>
      </c>
      <c r="G49" s="49">
        <f>IF('M4 Caffeine &amp; Energy'!F49="","",'M4 Caffeine &amp; Energy'!F49)</f>
        <v/>
      </c>
      <c r="H49" s="50">
        <f>IF(AND(ISNUMBER('M4 Caffeine &amp; Energy'!F49),ISNUMBER('M4 Caffeine &amp; Energy'!K49)),'M4 Caffeine &amp; Energy'!F49-'M4 Caffeine &amp; Energy'!K49,"")</f>
        <v/>
      </c>
      <c r="I49" s="34" t="inlineStr">
        <is>
          <t>S&amp;S availability/depth vary by listing and time, confirm live.</t>
        </is>
      </c>
    </row>
    <row r="50" ht="26" customHeight="1">
      <c r="A50" s="34" t="inlineStr">
        <is>
          <t>Monster</t>
        </is>
      </c>
      <c r="B50" s="34" t="inlineStr">
        <is>
          <t>Monster Energy Ultra Zero (White) | Ultra Peachy Keen | 18 pack 473mL</t>
        </is>
      </c>
      <c r="C50" s="34" t="inlineStr">
        <is>
          <t>4) Caffeine &amp; energy beverage</t>
        </is>
      </c>
      <c r="D50" s="51">
        <f>IF('M4 Caffeine &amp; Energy'!I50="","",'M4 Caffeine &amp; Energy'!I50)</f>
        <v/>
      </c>
      <c r="E50" s="52">
        <f>IF('M4 Caffeine &amp; Energy'!J50="","",'M4 Caffeine &amp; Energy'!J50)</f>
        <v/>
      </c>
      <c r="F50" s="50">
        <f>IF('M4 Caffeine &amp; Energy'!K50="","",'M4 Caffeine &amp; Energy'!K50)</f>
        <v/>
      </c>
      <c r="G50" s="49">
        <f>IF('M4 Caffeine &amp; Energy'!F50="","",'M4 Caffeine &amp; Energy'!F50)</f>
        <v/>
      </c>
      <c r="H50" s="50">
        <f>IF(AND(ISNUMBER('M4 Caffeine &amp; Energy'!F50),ISNUMBER('M4 Caffeine &amp; Energy'!K50)),'M4 Caffeine &amp; Energy'!F50-'M4 Caffeine &amp; Energy'!K50,"")</f>
        <v/>
      </c>
      <c r="I50" s="34" t="inlineStr">
        <is>
          <t>S&amp;S availability/depth vary by listing and time, confirm live.</t>
        </is>
      </c>
    </row>
    <row r="51" ht="26" customHeight="1">
      <c r="A51" s="34" t="inlineStr">
        <is>
          <t>Monster</t>
        </is>
      </c>
      <c r="B51" s="34" t="inlineStr">
        <is>
          <t>Monster Energy Ultra Zero (White) | Ultra Peachy Keen | 24 pack 473mL</t>
        </is>
      </c>
      <c r="C51" s="34" t="inlineStr">
        <is>
          <t>4) Caffeine &amp; energy beverage</t>
        </is>
      </c>
      <c r="D51" s="51">
        <f>IF('M4 Caffeine &amp; Energy'!I51="","",'M4 Caffeine &amp; Energy'!I51)</f>
        <v/>
      </c>
      <c r="E51" s="52">
        <f>IF('M4 Caffeine &amp; Energy'!J51="","",'M4 Caffeine &amp; Energy'!J51)</f>
        <v/>
      </c>
      <c r="F51" s="50">
        <f>IF('M4 Caffeine &amp; Energy'!K51="","",'M4 Caffeine &amp; Energy'!K51)</f>
        <v/>
      </c>
      <c r="G51" s="49">
        <f>IF('M4 Caffeine &amp; Energy'!F51="","",'M4 Caffeine &amp; Energy'!F51)</f>
        <v/>
      </c>
      <c r="H51" s="50">
        <f>IF(AND(ISNUMBER('M4 Caffeine &amp; Energy'!F51),ISNUMBER('M4 Caffeine &amp; Energy'!K51)),'M4 Caffeine &amp; Energy'!F51-'M4 Caffeine &amp; Energy'!K51,"")</f>
        <v/>
      </c>
      <c r="I51" s="34" t="inlineStr">
        <is>
          <t>S&amp;S availability/depth vary by listing and time, confirm live.</t>
        </is>
      </c>
    </row>
    <row r="52" ht="26" customHeight="1">
      <c r="A52" s="34" t="inlineStr">
        <is>
          <t>Celsius</t>
        </is>
      </c>
      <c r="B52" s="34" t="inlineStr">
        <is>
          <t>Celsius Original Sparkling | Sparkling Orange | single 355mL</t>
        </is>
      </c>
      <c r="C52" s="34" t="inlineStr">
        <is>
          <t>4) Caffeine &amp; energy beverage</t>
        </is>
      </c>
      <c r="D52" s="51">
        <f>IF('M4 Caffeine &amp; Energy'!I52="","",'M4 Caffeine &amp; Energy'!I52)</f>
        <v/>
      </c>
      <c r="E52" s="52">
        <f>IF('M4 Caffeine &amp; Energy'!J52="","",'M4 Caffeine &amp; Energy'!J52)</f>
        <v/>
      </c>
      <c r="F52" s="50">
        <f>IF('M4 Caffeine &amp; Energy'!K52="","",'M4 Caffeine &amp; Energy'!K52)</f>
        <v/>
      </c>
      <c r="G52" s="49">
        <f>IF('M4 Caffeine &amp; Energy'!F52="","",'M4 Caffeine &amp; Energy'!F52)</f>
        <v/>
      </c>
      <c r="H52" s="50">
        <f>IF(AND(ISNUMBER('M4 Caffeine &amp; Energy'!F52),ISNUMBER('M4 Caffeine &amp; Energy'!K52)),'M4 Caffeine &amp; Energy'!F52-'M4 Caffeine &amp; Energy'!K52,"")</f>
        <v/>
      </c>
      <c r="I52" s="34" t="inlineStr">
        <is>
          <t>S&amp;S availability/depth vary by listing and time, confirm live.</t>
        </is>
      </c>
    </row>
    <row r="53" ht="26" customHeight="1">
      <c r="A53" s="34" t="inlineStr">
        <is>
          <t>Celsius</t>
        </is>
      </c>
      <c r="B53" s="34" t="inlineStr">
        <is>
          <t>Celsius Original Sparkling | Sparkling Orange | 8 pack 355mL</t>
        </is>
      </c>
      <c r="C53" s="34" t="inlineStr">
        <is>
          <t>4) Caffeine &amp; energy beverage</t>
        </is>
      </c>
      <c r="D53" s="51">
        <f>IF('M4 Caffeine &amp; Energy'!I53="","",'M4 Caffeine &amp; Energy'!I53)</f>
        <v/>
      </c>
      <c r="E53" s="52">
        <f>IF('M4 Caffeine &amp; Energy'!J53="","",'M4 Caffeine &amp; Energy'!J53)</f>
        <v/>
      </c>
      <c r="F53" s="50">
        <f>IF('M4 Caffeine &amp; Energy'!K53="","",'M4 Caffeine &amp; Energy'!K53)</f>
        <v/>
      </c>
      <c r="G53" s="49">
        <f>IF('M4 Caffeine &amp; Energy'!F53="","",'M4 Caffeine &amp; Energy'!F53)</f>
        <v/>
      </c>
      <c r="H53" s="50">
        <f>IF(AND(ISNUMBER('M4 Caffeine &amp; Energy'!F53),ISNUMBER('M4 Caffeine &amp; Energy'!K53)),'M4 Caffeine &amp; Energy'!F53-'M4 Caffeine &amp; Energy'!K53,"")</f>
        <v/>
      </c>
      <c r="I53" s="34" t="inlineStr">
        <is>
          <t>S&amp;S availability/depth vary by listing and time, confirm live.</t>
        </is>
      </c>
    </row>
    <row r="54" ht="26" customHeight="1">
      <c r="A54" s="34" t="inlineStr">
        <is>
          <t>Celsius</t>
        </is>
      </c>
      <c r="B54" s="34" t="inlineStr">
        <is>
          <t>Celsius Original Sparkling | Sparkling Orange | 12 pack 355mL</t>
        </is>
      </c>
      <c r="C54" s="34" t="inlineStr">
        <is>
          <t>4) Caffeine &amp; energy beverage</t>
        </is>
      </c>
      <c r="D54" s="51">
        <f>IF('M4 Caffeine &amp; Energy'!I54="","",'M4 Caffeine &amp; Energy'!I54)</f>
        <v/>
      </c>
      <c r="E54" s="52">
        <f>IF('M4 Caffeine &amp; Energy'!J54="","",'M4 Caffeine &amp; Energy'!J54)</f>
        <v/>
      </c>
      <c r="F54" s="50">
        <f>IF('M4 Caffeine &amp; Energy'!K54="","",'M4 Caffeine &amp; Energy'!K54)</f>
        <v/>
      </c>
      <c r="G54" s="49">
        <f>IF('M4 Caffeine &amp; Energy'!F54="","",'M4 Caffeine &amp; Energy'!F54)</f>
        <v/>
      </c>
      <c r="H54" s="50">
        <f>IF(AND(ISNUMBER('M4 Caffeine &amp; Energy'!F54),ISNUMBER('M4 Caffeine &amp; Energy'!K54)),'M4 Caffeine &amp; Energy'!F54-'M4 Caffeine &amp; Energy'!K54,"")</f>
        <v/>
      </c>
      <c r="I54" s="34" t="inlineStr">
        <is>
          <t>S&amp;S availability/depth vary by listing and time, confirm live.</t>
        </is>
      </c>
    </row>
    <row r="55" ht="26" customHeight="1">
      <c r="A55" s="34" t="inlineStr">
        <is>
          <t>Celsius</t>
        </is>
      </c>
      <c r="B55" s="34" t="inlineStr">
        <is>
          <t>Celsius Original Sparkling | Sparkling Orange | 15 pack 355mL</t>
        </is>
      </c>
      <c r="C55" s="34" t="inlineStr">
        <is>
          <t>4) Caffeine &amp; energy beverage</t>
        </is>
      </c>
      <c r="D55" s="51">
        <f>IF('M4 Caffeine &amp; Energy'!I55="","",'M4 Caffeine &amp; Energy'!I55)</f>
        <v/>
      </c>
      <c r="E55" s="52">
        <f>IF('M4 Caffeine &amp; Energy'!J55="","",'M4 Caffeine &amp; Energy'!J55)</f>
        <v/>
      </c>
      <c r="F55" s="50">
        <f>IF('M4 Caffeine &amp; Energy'!K55="","",'M4 Caffeine &amp; Energy'!K55)</f>
        <v/>
      </c>
      <c r="G55" s="49">
        <f>IF('M4 Caffeine &amp; Energy'!F55="","",'M4 Caffeine &amp; Energy'!F55)</f>
        <v/>
      </c>
      <c r="H55" s="50">
        <f>IF(AND(ISNUMBER('M4 Caffeine &amp; Energy'!F55),ISNUMBER('M4 Caffeine &amp; Energy'!K55)),'M4 Caffeine &amp; Energy'!F55-'M4 Caffeine &amp; Energy'!K55,"")</f>
        <v/>
      </c>
      <c r="I55" s="34" t="inlineStr">
        <is>
          <t>S&amp;S availability/depth vary by listing and time, confirm live.</t>
        </is>
      </c>
    </row>
    <row r="56" ht="26" customHeight="1">
      <c r="A56" s="34" t="inlineStr">
        <is>
          <t>Celsius</t>
        </is>
      </c>
      <c r="B56" s="34" t="inlineStr">
        <is>
          <t>Celsius Original Sparkling | Sparkling Orange | 18 pack 355mL</t>
        </is>
      </c>
      <c r="C56" s="34" t="inlineStr">
        <is>
          <t>4) Caffeine &amp; energy beverage</t>
        </is>
      </c>
      <c r="D56" s="51">
        <f>IF('M4 Caffeine &amp; Energy'!I56="","",'M4 Caffeine &amp; Energy'!I56)</f>
        <v/>
      </c>
      <c r="E56" s="52">
        <f>IF('M4 Caffeine &amp; Energy'!J56="","",'M4 Caffeine &amp; Energy'!J56)</f>
        <v/>
      </c>
      <c r="F56" s="50">
        <f>IF('M4 Caffeine &amp; Energy'!K56="","",'M4 Caffeine &amp; Energy'!K56)</f>
        <v/>
      </c>
      <c r="G56" s="49">
        <f>IF('M4 Caffeine &amp; Energy'!F56="","",'M4 Caffeine &amp; Energy'!F56)</f>
        <v/>
      </c>
      <c r="H56" s="50">
        <f>IF(AND(ISNUMBER('M4 Caffeine &amp; Energy'!F56),ISNUMBER('M4 Caffeine &amp; Energy'!K56)),'M4 Caffeine &amp; Energy'!F56-'M4 Caffeine &amp; Energy'!K56,"")</f>
        <v/>
      </c>
      <c r="I56" s="34" t="inlineStr">
        <is>
          <t>S&amp;S availability/depth vary by listing and time, confirm live.</t>
        </is>
      </c>
    </row>
    <row r="57" ht="26" customHeight="1">
      <c r="A57" s="34" t="inlineStr">
        <is>
          <t>Celsius</t>
        </is>
      </c>
      <c r="B57" s="34" t="inlineStr">
        <is>
          <t>Celsius Original Sparkling | Sparkling Orange | 24 pack 355mL</t>
        </is>
      </c>
      <c r="C57" s="34" t="inlineStr">
        <is>
          <t>4) Caffeine &amp; energy beverage</t>
        </is>
      </c>
      <c r="D57" s="51">
        <f>IF('M4 Caffeine &amp; Energy'!I57="","",'M4 Caffeine &amp; Energy'!I57)</f>
        <v/>
      </c>
      <c r="E57" s="52">
        <f>IF('M4 Caffeine &amp; Energy'!J57="","",'M4 Caffeine &amp; Energy'!J57)</f>
        <v/>
      </c>
      <c r="F57" s="50">
        <f>IF('M4 Caffeine &amp; Energy'!K57="","",'M4 Caffeine &amp; Energy'!K57)</f>
        <v/>
      </c>
      <c r="G57" s="49">
        <f>IF('M4 Caffeine &amp; Energy'!F57="","",'M4 Caffeine &amp; Energy'!F57)</f>
        <v/>
      </c>
      <c r="H57" s="50">
        <f>IF(AND(ISNUMBER('M4 Caffeine &amp; Energy'!F57),ISNUMBER('M4 Caffeine &amp; Energy'!K57)),'M4 Caffeine &amp; Energy'!F57-'M4 Caffeine &amp; Energy'!K57,"")</f>
        <v/>
      </c>
      <c r="I57" s="34" t="inlineStr">
        <is>
          <t>S&amp;S availability/depth vary by listing and time, confirm live.</t>
        </is>
      </c>
    </row>
    <row r="58" ht="26" customHeight="1">
      <c r="A58" s="34" t="inlineStr">
        <is>
          <t>Celsius</t>
        </is>
      </c>
      <c r="B58" s="34" t="inlineStr">
        <is>
          <t>Celsius Original Sparkling | Wild Berry | single 355mL</t>
        </is>
      </c>
      <c r="C58" s="34" t="inlineStr">
        <is>
          <t>4) Caffeine &amp; energy beverage</t>
        </is>
      </c>
      <c r="D58" s="51">
        <f>IF('M4 Caffeine &amp; Energy'!I58="","",'M4 Caffeine &amp; Energy'!I58)</f>
        <v/>
      </c>
      <c r="E58" s="52">
        <f>IF('M4 Caffeine &amp; Energy'!J58="","",'M4 Caffeine &amp; Energy'!J58)</f>
        <v/>
      </c>
      <c r="F58" s="50">
        <f>IF('M4 Caffeine &amp; Energy'!K58="","",'M4 Caffeine &amp; Energy'!K58)</f>
        <v/>
      </c>
      <c r="G58" s="49">
        <f>IF('M4 Caffeine &amp; Energy'!F58="","",'M4 Caffeine &amp; Energy'!F58)</f>
        <v/>
      </c>
      <c r="H58" s="50">
        <f>IF(AND(ISNUMBER('M4 Caffeine &amp; Energy'!F58),ISNUMBER('M4 Caffeine &amp; Energy'!K58)),'M4 Caffeine &amp; Energy'!F58-'M4 Caffeine &amp; Energy'!K58,"")</f>
        <v/>
      </c>
      <c r="I58" s="34" t="inlineStr">
        <is>
          <t>S&amp;S availability/depth vary by listing and time, confirm live.</t>
        </is>
      </c>
    </row>
    <row r="59" ht="26" customHeight="1">
      <c r="A59" s="34" t="inlineStr">
        <is>
          <t>Celsius</t>
        </is>
      </c>
      <c r="B59" s="34" t="inlineStr">
        <is>
          <t>Celsius Original Sparkling | Wild Berry | 8 pack 355mL</t>
        </is>
      </c>
      <c r="C59" s="34" t="inlineStr">
        <is>
          <t>4) Caffeine &amp; energy beverage</t>
        </is>
      </c>
      <c r="D59" s="51">
        <f>IF('M4 Caffeine &amp; Energy'!I59="","",'M4 Caffeine &amp; Energy'!I59)</f>
        <v/>
      </c>
      <c r="E59" s="52">
        <f>IF('M4 Caffeine &amp; Energy'!J59="","",'M4 Caffeine &amp; Energy'!J59)</f>
        <v/>
      </c>
      <c r="F59" s="50">
        <f>IF('M4 Caffeine &amp; Energy'!K59="","",'M4 Caffeine &amp; Energy'!K59)</f>
        <v/>
      </c>
      <c r="G59" s="49">
        <f>IF('M4 Caffeine &amp; Energy'!F59="","",'M4 Caffeine &amp; Energy'!F59)</f>
        <v/>
      </c>
      <c r="H59" s="50">
        <f>IF(AND(ISNUMBER('M4 Caffeine &amp; Energy'!F59),ISNUMBER('M4 Caffeine &amp; Energy'!K59)),'M4 Caffeine &amp; Energy'!F59-'M4 Caffeine &amp; Energy'!K59,"")</f>
        <v/>
      </c>
      <c r="I59" s="34" t="inlineStr">
        <is>
          <t>S&amp;S availability/depth vary by listing and time, confirm live.</t>
        </is>
      </c>
    </row>
    <row r="60" ht="26" customHeight="1">
      <c r="A60" s="34" t="inlineStr">
        <is>
          <t>Celsius</t>
        </is>
      </c>
      <c r="B60" s="34" t="inlineStr">
        <is>
          <t>Celsius Original Sparkling | Wild Berry | 12 pack 355mL</t>
        </is>
      </c>
      <c r="C60" s="34" t="inlineStr">
        <is>
          <t>4) Caffeine &amp; energy beverage</t>
        </is>
      </c>
      <c r="D60" s="51">
        <f>IF('M4 Caffeine &amp; Energy'!I60="","",'M4 Caffeine &amp; Energy'!I60)</f>
        <v/>
      </c>
      <c r="E60" s="52">
        <f>IF('M4 Caffeine &amp; Energy'!J60="","",'M4 Caffeine &amp; Energy'!J60)</f>
        <v/>
      </c>
      <c r="F60" s="50">
        <f>IF('M4 Caffeine &amp; Energy'!K60="","",'M4 Caffeine &amp; Energy'!K60)</f>
        <v/>
      </c>
      <c r="G60" s="49">
        <f>IF('M4 Caffeine &amp; Energy'!F60="","",'M4 Caffeine &amp; Energy'!F60)</f>
        <v/>
      </c>
      <c r="H60" s="50">
        <f>IF(AND(ISNUMBER('M4 Caffeine &amp; Energy'!F60),ISNUMBER('M4 Caffeine &amp; Energy'!K60)),'M4 Caffeine &amp; Energy'!F60-'M4 Caffeine &amp; Energy'!K60,"")</f>
        <v/>
      </c>
      <c r="I60" s="34" t="inlineStr">
        <is>
          <t>S&amp;S availability/depth vary by listing and time, confirm live.</t>
        </is>
      </c>
    </row>
    <row r="61" ht="26" customHeight="1">
      <c r="A61" s="34" t="inlineStr">
        <is>
          <t>Celsius</t>
        </is>
      </c>
      <c r="B61" s="34" t="inlineStr">
        <is>
          <t>Celsius Original Sparkling | Wild Berry | 15 pack 355mL</t>
        </is>
      </c>
      <c r="C61" s="34" t="inlineStr">
        <is>
          <t>4) Caffeine &amp; energy beverage</t>
        </is>
      </c>
      <c r="D61" s="51">
        <f>IF('M4 Caffeine &amp; Energy'!I61="","",'M4 Caffeine &amp; Energy'!I61)</f>
        <v/>
      </c>
      <c r="E61" s="52">
        <f>IF('M4 Caffeine &amp; Energy'!J61="","",'M4 Caffeine &amp; Energy'!J61)</f>
        <v/>
      </c>
      <c r="F61" s="50">
        <f>IF('M4 Caffeine &amp; Energy'!K61="","",'M4 Caffeine &amp; Energy'!K61)</f>
        <v/>
      </c>
      <c r="G61" s="49">
        <f>IF('M4 Caffeine &amp; Energy'!F61="","",'M4 Caffeine &amp; Energy'!F61)</f>
        <v/>
      </c>
      <c r="H61" s="50">
        <f>IF(AND(ISNUMBER('M4 Caffeine &amp; Energy'!F61),ISNUMBER('M4 Caffeine &amp; Energy'!K61)),'M4 Caffeine &amp; Energy'!F61-'M4 Caffeine &amp; Energy'!K61,"")</f>
        <v/>
      </c>
      <c r="I61" s="34" t="inlineStr">
        <is>
          <t>S&amp;S availability/depth vary by listing and time, confirm live.</t>
        </is>
      </c>
    </row>
    <row r="62" ht="26" customHeight="1">
      <c r="A62" s="34" t="inlineStr">
        <is>
          <t>Celsius</t>
        </is>
      </c>
      <c r="B62" s="34" t="inlineStr">
        <is>
          <t>Celsius Original Sparkling | Wild Berry | 18 pack 355mL</t>
        </is>
      </c>
      <c r="C62" s="34" t="inlineStr">
        <is>
          <t>4) Caffeine &amp; energy beverage</t>
        </is>
      </c>
      <c r="D62" s="51">
        <f>IF('M4 Caffeine &amp; Energy'!I62="","",'M4 Caffeine &amp; Energy'!I62)</f>
        <v/>
      </c>
      <c r="E62" s="52">
        <f>IF('M4 Caffeine &amp; Energy'!J62="","",'M4 Caffeine &amp; Energy'!J62)</f>
        <v/>
      </c>
      <c r="F62" s="50">
        <f>IF('M4 Caffeine &amp; Energy'!K62="","",'M4 Caffeine &amp; Energy'!K62)</f>
        <v/>
      </c>
      <c r="G62" s="49">
        <f>IF('M4 Caffeine &amp; Energy'!F62="","",'M4 Caffeine &amp; Energy'!F62)</f>
        <v/>
      </c>
      <c r="H62" s="50">
        <f>IF(AND(ISNUMBER('M4 Caffeine &amp; Energy'!F62),ISNUMBER('M4 Caffeine &amp; Energy'!K62)),'M4 Caffeine &amp; Energy'!F62-'M4 Caffeine &amp; Energy'!K62,"")</f>
        <v/>
      </c>
      <c r="I62" s="34" t="inlineStr">
        <is>
          <t>S&amp;S availability/depth vary by listing and time, confirm live.</t>
        </is>
      </c>
    </row>
    <row r="63" ht="26" customHeight="1">
      <c r="A63" s="34" t="inlineStr">
        <is>
          <t>Celsius</t>
        </is>
      </c>
      <c r="B63" s="34" t="inlineStr">
        <is>
          <t>Celsius Original Sparkling | Wild Berry | 24 pack 355mL</t>
        </is>
      </c>
      <c r="C63" s="34" t="inlineStr">
        <is>
          <t>4) Caffeine &amp; energy beverage</t>
        </is>
      </c>
      <c r="D63" s="51">
        <f>IF('M4 Caffeine &amp; Energy'!I63="","",'M4 Caffeine &amp; Energy'!I63)</f>
        <v/>
      </c>
      <c r="E63" s="52">
        <f>IF('M4 Caffeine &amp; Energy'!J63="","",'M4 Caffeine &amp; Energy'!J63)</f>
        <v/>
      </c>
      <c r="F63" s="50">
        <f>IF('M4 Caffeine &amp; Energy'!K63="","",'M4 Caffeine &amp; Energy'!K63)</f>
        <v/>
      </c>
      <c r="G63" s="49">
        <f>IF('M4 Caffeine &amp; Energy'!F63="","",'M4 Caffeine &amp; Energy'!F63)</f>
        <v/>
      </c>
      <c r="H63" s="50">
        <f>IF(AND(ISNUMBER('M4 Caffeine &amp; Energy'!F63),ISNUMBER('M4 Caffeine &amp; Energy'!K63)),'M4 Caffeine &amp; Energy'!F63-'M4 Caffeine &amp; Energy'!K63,"")</f>
        <v/>
      </c>
      <c r="I63" s="34" t="inlineStr">
        <is>
          <t>S&amp;S availability/depth vary by listing and time, confirm live.</t>
        </is>
      </c>
    </row>
    <row r="64" ht="26" customHeight="1">
      <c r="A64" s="34" t="inlineStr">
        <is>
          <t>Celsius</t>
        </is>
      </c>
      <c r="B64" s="34" t="inlineStr">
        <is>
          <t>Celsius Original Sparkling | Kiwi Guava | single 355mL</t>
        </is>
      </c>
      <c r="C64" s="34" t="inlineStr">
        <is>
          <t>4) Caffeine &amp; energy beverage</t>
        </is>
      </c>
      <c r="D64" s="51">
        <f>IF('M4 Caffeine &amp; Energy'!I64="","",'M4 Caffeine &amp; Energy'!I64)</f>
        <v/>
      </c>
      <c r="E64" s="52">
        <f>IF('M4 Caffeine &amp; Energy'!J64="","",'M4 Caffeine &amp; Energy'!J64)</f>
        <v/>
      </c>
      <c r="F64" s="50">
        <f>IF('M4 Caffeine &amp; Energy'!K64="","",'M4 Caffeine &amp; Energy'!K64)</f>
        <v/>
      </c>
      <c r="G64" s="49">
        <f>IF('M4 Caffeine &amp; Energy'!F64="","",'M4 Caffeine &amp; Energy'!F64)</f>
        <v/>
      </c>
      <c r="H64" s="50">
        <f>IF(AND(ISNUMBER('M4 Caffeine &amp; Energy'!F64),ISNUMBER('M4 Caffeine &amp; Energy'!K64)),'M4 Caffeine &amp; Energy'!F64-'M4 Caffeine &amp; Energy'!K64,"")</f>
        <v/>
      </c>
      <c r="I64" s="34" t="inlineStr">
        <is>
          <t>S&amp;S availability/depth vary by listing and time, confirm live.</t>
        </is>
      </c>
    </row>
    <row r="65" ht="26" customHeight="1">
      <c r="A65" s="34" t="inlineStr">
        <is>
          <t>Celsius</t>
        </is>
      </c>
      <c r="B65" s="34" t="inlineStr">
        <is>
          <t>Celsius Original Sparkling | Kiwi Guava | 8 pack 355mL</t>
        </is>
      </c>
      <c r="C65" s="34" t="inlineStr">
        <is>
          <t>4) Caffeine &amp; energy beverage</t>
        </is>
      </c>
      <c r="D65" s="51">
        <f>IF('M4 Caffeine &amp; Energy'!I65="","",'M4 Caffeine &amp; Energy'!I65)</f>
        <v/>
      </c>
      <c r="E65" s="52">
        <f>IF('M4 Caffeine &amp; Energy'!J65="","",'M4 Caffeine &amp; Energy'!J65)</f>
        <v/>
      </c>
      <c r="F65" s="50">
        <f>IF('M4 Caffeine &amp; Energy'!K65="","",'M4 Caffeine &amp; Energy'!K65)</f>
        <v/>
      </c>
      <c r="G65" s="49">
        <f>IF('M4 Caffeine &amp; Energy'!F65="","",'M4 Caffeine &amp; Energy'!F65)</f>
        <v/>
      </c>
      <c r="H65" s="50">
        <f>IF(AND(ISNUMBER('M4 Caffeine &amp; Energy'!F65),ISNUMBER('M4 Caffeine &amp; Energy'!K65)),'M4 Caffeine &amp; Energy'!F65-'M4 Caffeine &amp; Energy'!K65,"")</f>
        <v/>
      </c>
      <c r="I65" s="34" t="inlineStr">
        <is>
          <t>S&amp;S availability/depth vary by listing and time, confirm live.</t>
        </is>
      </c>
    </row>
    <row r="66" ht="26" customHeight="1">
      <c r="A66" s="34" t="inlineStr">
        <is>
          <t>Celsius</t>
        </is>
      </c>
      <c r="B66" s="34" t="inlineStr">
        <is>
          <t>Celsius Original Sparkling | Kiwi Guava | 12 pack 355mL</t>
        </is>
      </c>
      <c r="C66" s="34" t="inlineStr">
        <is>
          <t>4) Caffeine &amp; energy beverage</t>
        </is>
      </c>
      <c r="D66" s="51">
        <f>IF('M4 Caffeine &amp; Energy'!I66="","",'M4 Caffeine &amp; Energy'!I66)</f>
        <v/>
      </c>
      <c r="E66" s="52">
        <f>IF('M4 Caffeine &amp; Energy'!J66="","",'M4 Caffeine &amp; Energy'!J66)</f>
        <v/>
      </c>
      <c r="F66" s="50">
        <f>IF('M4 Caffeine &amp; Energy'!K66="","",'M4 Caffeine &amp; Energy'!K66)</f>
        <v/>
      </c>
      <c r="G66" s="49">
        <f>IF('M4 Caffeine &amp; Energy'!F66="","",'M4 Caffeine &amp; Energy'!F66)</f>
        <v/>
      </c>
      <c r="H66" s="50">
        <f>IF(AND(ISNUMBER('M4 Caffeine &amp; Energy'!F66),ISNUMBER('M4 Caffeine &amp; Energy'!K66)),'M4 Caffeine &amp; Energy'!F66-'M4 Caffeine &amp; Energy'!K66,"")</f>
        <v/>
      </c>
      <c r="I66" s="34" t="inlineStr">
        <is>
          <t>S&amp;S availability/depth vary by listing and time, confirm live.</t>
        </is>
      </c>
    </row>
    <row r="67" ht="26" customHeight="1">
      <c r="A67" s="34" t="inlineStr">
        <is>
          <t>Celsius</t>
        </is>
      </c>
      <c r="B67" s="34" t="inlineStr">
        <is>
          <t>Celsius Original Sparkling | Kiwi Guava | 15 pack 355mL</t>
        </is>
      </c>
      <c r="C67" s="34" t="inlineStr">
        <is>
          <t>4) Caffeine &amp; energy beverage</t>
        </is>
      </c>
      <c r="D67" s="51">
        <f>IF('M4 Caffeine &amp; Energy'!I67="","",'M4 Caffeine &amp; Energy'!I67)</f>
        <v/>
      </c>
      <c r="E67" s="52">
        <f>IF('M4 Caffeine &amp; Energy'!J67="","",'M4 Caffeine &amp; Energy'!J67)</f>
        <v/>
      </c>
      <c r="F67" s="50">
        <f>IF('M4 Caffeine &amp; Energy'!K67="","",'M4 Caffeine &amp; Energy'!K67)</f>
        <v/>
      </c>
      <c r="G67" s="49">
        <f>IF('M4 Caffeine &amp; Energy'!F67="","",'M4 Caffeine &amp; Energy'!F67)</f>
        <v/>
      </c>
      <c r="H67" s="50">
        <f>IF(AND(ISNUMBER('M4 Caffeine &amp; Energy'!F67),ISNUMBER('M4 Caffeine &amp; Energy'!K67)),'M4 Caffeine &amp; Energy'!F67-'M4 Caffeine &amp; Energy'!K67,"")</f>
        <v/>
      </c>
      <c r="I67" s="34" t="inlineStr">
        <is>
          <t>S&amp;S availability/depth vary by listing and time, confirm live.</t>
        </is>
      </c>
    </row>
    <row r="68" ht="26" customHeight="1">
      <c r="A68" s="34" t="inlineStr">
        <is>
          <t>Celsius</t>
        </is>
      </c>
      <c r="B68" s="34" t="inlineStr">
        <is>
          <t>Celsius Original Sparkling | Kiwi Guava | 18 pack 355mL</t>
        </is>
      </c>
      <c r="C68" s="34" t="inlineStr">
        <is>
          <t>4) Caffeine &amp; energy beverage</t>
        </is>
      </c>
      <c r="D68" s="51">
        <f>IF('M4 Caffeine &amp; Energy'!I68="","",'M4 Caffeine &amp; Energy'!I68)</f>
        <v/>
      </c>
      <c r="E68" s="52">
        <f>IF('M4 Caffeine &amp; Energy'!J68="","",'M4 Caffeine &amp; Energy'!J68)</f>
        <v/>
      </c>
      <c r="F68" s="50">
        <f>IF('M4 Caffeine &amp; Energy'!K68="","",'M4 Caffeine &amp; Energy'!K68)</f>
        <v/>
      </c>
      <c r="G68" s="49">
        <f>IF('M4 Caffeine &amp; Energy'!F68="","",'M4 Caffeine &amp; Energy'!F68)</f>
        <v/>
      </c>
      <c r="H68" s="50">
        <f>IF(AND(ISNUMBER('M4 Caffeine &amp; Energy'!F68),ISNUMBER('M4 Caffeine &amp; Energy'!K68)),'M4 Caffeine &amp; Energy'!F68-'M4 Caffeine &amp; Energy'!K68,"")</f>
        <v/>
      </c>
      <c r="I68" s="34" t="inlineStr">
        <is>
          <t>S&amp;S availability/depth vary by listing and time, confirm live.</t>
        </is>
      </c>
    </row>
    <row r="69" ht="26" customHeight="1">
      <c r="A69" s="34" t="inlineStr">
        <is>
          <t>Celsius</t>
        </is>
      </c>
      <c r="B69" s="34" t="inlineStr">
        <is>
          <t>Celsius Original Sparkling | Kiwi Guava | 24 pack 355mL</t>
        </is>
      </c>
      <c r="C69" s="34" t="inlineStr">
        <is>
          <t>4) Caffeine &amp; energy beverage</t>
        </is>
      </c>
      <c r="D69" s="51">
        <f>IF('M4 Caffeine &amp; Energy'!I69="","",'M4 Caffeine &amp; Energy'!I69)</f>
        <v/>
      </c>
      <c r="E69" s="52">
        <f>IF('M4 Caffeine &amp; Energy'!J69="","",'M4 Caffeine &amp; Energy'!J69)</f>
        <v/>
      </c>
      <c r="F69" s="50">
        <f>IF('M4 Caffeine &amp; Energy'!K69="","",'M4 Caffeine &amp; Energy'!K69)</f>
        <v/>
      </c>
      <c r="G69" s="49">
        <f>IF('M4 Caffeine &amp; Energy'!F69="","",'M4 Caffeine &amp; Energy'!F69)</f>
        <v/>
      </c>
      <c r="H69" s="50">
        <f>IF(AND(ISNUMBER('M4 Caffeine &amp; Energy'!F69),ISNUMBER('M4 Caffeine &amp; Energy'!K69)),'M4 Caffeine &amp; Energy'!F69-'M4 Caffeine &amp; Energy'!K69,"")</f>
        <v/>
      </c>
      <c r="I69" s="34" t="inlineStr">
        <is>
          <t>S&amp;S availability/depth vary by listing and time, confirm live.</t>
        </is>
      </c>
    </row>
    <row r="70" ht="26" customHeight="1">
      <c r="A70" s="34" t="inlineStr">
        <is>
          <t>Celsius</t>
        </is>
      </c>
      <c r="B70" s="34" t="inlineStr">
        <is>
          <t>Celsius Original Sparkling | Cola | single 355mL</t>
        </is>
      </c>
      <c r="C70" s="34" t="inlineStr">
        <is>
          <t>4) Caffeine &amp; energy beverage</t>
        </is>
      </c>
      <c r="D70" s="51">
        <f>IF('M4 Caffeine &amp; Energy'!I70="","",'M4 Caffeine &amp; Energy'!I70)</f>
        <v/>
      </c>
      <c r="E70" s="52">
        <f>IF('M4 Caffeine &amp; Energy'!J70="","",'M4 Caffeine &amp; Energy'!J70)</f>
        <v/>
      </c>
      <c r="F70" s="50">
        <f>IF('M4 Caffeine &amp; Energy'!K70="","",'M4 Caffeine &amp; Energy'!K70)</f>
        <v/>
      </c>
      <c r="G70" s="49">
        <f>IF('M4 Caffeine &amp; Energy'!F70="","",'M4 Caffeine &amp; Energy'!F70)</f>
        <v/>
      </c>
      <c r="H70" s="50">
        <f>IF(AND(ISNUMBER('M4 Caffeine &amp; Energy'!F70),ISNUMBER('M4 Caffeine &amp; Energy'!K70)),'M4 Caffeine &amp; Energy'!F70-'M4 Caffeine &amp; Energy'!K70,"")</f>
        <v/>
      </c>
      <c r="I70" s="34" t="inlineStr">
        <is>
          <t>S&amp;S availability/depth vary by listing and time, confirm live.</t>
        </is>
      </c>
    </row>
    <row r="71" ht="26" customHeight="1">
      <c r="A71" s="34" t="inlineStr">
        <is>
          <t>Celsius</t>
        </is>
      </c>
      <c r="B71" s="34" t="inlineStr">
        <is>
          <t>Celsius Original Sparkling | Cola | 8 pack 355mL</t>
        </is>
      </c>
      <c r="C71" s="34" t="inlineStr">
        <is>
          <t>4) Caffeine &amp; energy beverage</t>
        </is>
      </c>
      <c r="D71" s="51">
        <f>IF('M4 Caffeine &amp; Energy'!I71="","",'M4 Caffeine &amp; Energy'!I71)</f>
        <v/>
      </c>
      <c r="E71" s="52">
        <f>IF('M4 Caffeine &amp; Energy'!J71="","",'M4 Caffeine &amp; Energy'!J71)</f>
        <v/>
      </c>
      <c r="F71" s="50">
        <f>IF('M4 Caffeine &amp; Energy'!K71="","",'M4 Caffeine &amp; Energy'!K71)</f>
        <v/>
      </c>
      <c r="G71" s="49">
        <f>IF('M4 Caffeine &amp; Energy'!F71="","",'M4 Caffeine &amp; Energy'!F71)</f>
        <v/>
      </c>
      <c r="H71" s="50">
        <f>IF(AND(ISNUMBER('M4 Caffeine &amp; Energy'!F71),ISNUMBER('M4 Caffeine &amp; Energy'!K71)),'M4 Caffeine &amp; Energy'!F71-'M4 Caffeine &amp; Energy'!K71,"")</f>
        <v/>
      </c>
      <c r="I71" s="34" t="inlineStr">
        <is>
          <t>S&amp;S availability/depth vary by listing and time, confirm live.</t>
        </is>
      </c>
    </row>
    <row r="72" ht="26" customHeight="1">
      <c r="A72" s="34" t="inlineStr">
        <is>
          <t>Celsius</t>
        </is>
      </c>
      <c r="B72" s="34" t="inlineStr">
        <is>
          <t>Celsius Original Sparkling | Cola | 12 pack 355mL</t>
        </is>
      </c>
      <c r="C72" s="34" t="inlineStr">
        <is>
          <t>4) Caffeine &amp; energy beverage</t>
        </is>
      </c>
      <c r="D72" s="51">
        <f>IF('M4 Caffeine &amp; Energy'!I72="","",'M4 Caffeine &amp; Energy'!I72)</f>
        <v/>
      </c>
      <c r="E72" s="52">
        <f>IF('M4 Caffeine &amp; Energy'!J72="","",'M4 Caffeine &amp; Energy'!J72)</f>
        <v/>
      </c>
      <c r="F72" s="50">
        <f>IF('M4 Caffeine &amp; Energy'!K72="","",'M4 Caffeine &amp; Energy'!K72)</f>
        <v/>
      </c>
      <c r="G72" s="49">
        <f>IF('M4 Caffeine &amp; Energy'!F72="","",'M4 Caffeine &amp; Energy'!F72)</f>
        <v/>
      </c>
      <c r="H72" s="50">
        <f>IF(AND(ISNUMBER('M4 Caffeine &amp; Energy'!F72),ISNUMBER('M4 Caffeine &amp; Energy'!K72)),'M4 Caffeine &amp; Energy'!F72-'M4 Caffeine &amp; Energy'!K72,"")</f>
        <v/>
      </c>
      <c r="I72" s="34" t="inlineStr">
        <is>
          <t>S&amp;S availability/depth vary by listing and time, confirm live.</t>
        </is>
      </c>
    </row>
    <row r="73" ht="26" customHeight="1">
      <c r="A73" s="34" t="inlineStr">
        <is>
          <t>Celsius</t>
        </is>
      </c>
      <c r="B73" s="34" t="inlineStr">
        <is>
          <t>Celsius Original Sparkling | Cola | 15 pack 355mL</t>
        </is>
      </c>
      <c r="C73" s="34" t="inlineStr">
        <is>
          <t>4) Caffeine &amp; energy beverage</t>
        </is>
      </c>
      <c r="D73" s="51">
        <f>IF('M4 Caffeine &amp; Energy'!I73="","",'M4 Caffeine &amp; Energy'!I73)</f>
        <v/>
      </c>
      <c r="E73" s="52">
        <f>IF('M4 Caffeine &amp; Energy'!J73="","",'M4 Caffeine &amp; Energy'!J73)</f>
        <v/>
      </c>
      <c r="F73" s="50">
        <f>IF('M4 Caffeine &amp; Energy'!K73="","",'M4 Caffeine &amp; Energy'!K73)</f>
        <v/>
      </c>
      <c r="G73" s="49">
        <f>IF('M4 Caffeine &amp; Energy'!F73="","",'M4 Caffeine &amp; Energy'!F73)</f>
        <v/>
      </c>
      <c r="H73" s="50">
        <f>IF(AND(ISNUMBER('M4 Caffeine &amp; Energy'!F73),ISNUMBER('M4 Caffeine &amp; Energy'!K73)),'M4 Caffeine &amp; Energy'!F73-'M4 Caffeine &amp; Energy'!K73,"")</f>
        <v/>
      </c>
      <c r="I73" s="34" t="inlineStr">
        <is>
          <t>S&amp;S availability/depth vary by listing and time, confirm live.</t>
        </is>
      </c>
    </row>
    <row r="74" ht="26" customHeight="1">
      <c r="A74" s="34" t="inlineStr">
        <is>
          <t>Celsius</t>
        </is>
      </c>
      <c r="B74" s="34" t="inlineStr">
        <is>
          <t>Celsius Original Sparkling | Cola | 18 pack 355mL</t>
        </is>
      </c>
      <c r="C74" s="34" t="inlineStr">
        <is>
          <t>4) Caffeine &amp; energy beverage</t>
        </is>
      </c>
      <c r="D74" s="51">
        <f>IF('M4 Caffeine &amp; Energy'!I74="","",'M4 Caffeine &amp; Energy'!I74)</f>
        <v/>
      </c>
      <c r="E74" s="52">
        <f>IF('M4 Caffeine &amp; Energy'!J74="","",'M4 Caffeine &amp; Energy'!J74)</f>
        <v/>
      </c>
      <c r="F74" s="50">
        <f>IF('M4 Caffeine &amp; Energy'!K74="","",'M4 Caffeine &amp; Energy'!K74)</f>
        <v/>
      </c>
      <c r="G74" s="49">
        <f>IF('M4 Caffeine &amp; Energy'!F74="","",'M4 Caffeine &amp; Energy'!F74)</f>
        <v/>
      </c>
      <c r="H74" s="50">
        <f>IF(AND(ISNUMBER('M4 Caffeine &amp; Energy'!F74),ISNUMBER('M4 Caffeine &amp; Energy'!K74)),'M4 Caffeine &amp; Energy'!F74-'M4 Caffeine &amp; Energy'!K74,"")</f>
        <v/>
      </c>
      <c r="I74" s="34" t="inlineStr">
        <is>
          <t>S&amp;S availability/depth vary by listing and time, confirm live.</t>
        </is>
      </c>
    </row>
    <row r="75" ht="26" customHeight="1">
      <c r="A75" s="34" t="inlineStr">
        <is>
          <t>Celsius</t>
        </is>
      </c>
      <c r="B75" s="34" t="inlineStr">
        <is>
          <t>Celsius Original Sparkling | Cola | 24 pack 355mL</t>
        </is>
      </c>
      <c r="C75" s="34" t="inlineStr">
        <is>
          <t>4) Caffeine &amp; energy beverage</t>
        </is>
      </c>
      <c r="D75" s="51">
        <f>IF('M4 Caffeine &amp; Energy'!I75="","",'M4 Caffeine &amp; Energy'!I75)</f>
        <v/>
      </c>
      <c r="E75" s="52">
        <f>IF('M4 Caffeine &amp; Energy'!J75="","",'M4 Caffeine &amp; Energy'!J75)</f>
        <v/>
      </c>
      <c r="F75" s="50">
        <f>IF('M4 Caffeine &amp; Energy'!K75="","",'M4 Caffeine &amp; Energy'!K75)</f>
        <v/>
      </c>
      <c r="G75" s="49">
        <f>IF('M4 Caffeine &amp; Energy'!F75="","",'M4 Caffeine &amp; Energy'!F75)</f>
        <v/>
      </c>
      <c r="H75" s="50">
        <f>IF(AND(ISNUMBER('M4 Caffeine &amp; Energy'!F75),ISNUMBER('M4 Caffeine &amp; Energy'!K75)),'M4 Caffeine &amp; Energy'!F75-'M4 Caffeine &amp; Energy'!K75,"")</f>
        <v/>
      </c>
      <c r="I75" s="34" t="inlineStr">
        <is>
          <t>S&amp;S availability/depth vary by listing and time, confirm live.</t>
        </is>
      </c>
    </row>
    <row r="76" ht="26" customHeight="1">
      <c r="A76" s="34" t="inlineStr">
        <is>
          <t>Celsius</t>
        </is>
      </c>
      <c r="B76" s="34" t="inlineStr">
        <is>
          <t>Celsius Original Sparkling | Fuji Apple Pear | single 355mL</t>
        </is>
      </c>
      <c r="C76" s="34" t="inlineStr">
        <is>
          <t>4) Caffeine &amp; energy beverage</t>
        </is>
      </c>
      <c r="D76" s="51">
        <f>IF('M4 Caffeine &amp; Energy'!I76="","",'M4 Caffeine &amp; Energy'!I76)</f>
        <v/>
      </c>
      <c r="E76" s="52">
        <f>IF('M4 Caffeine &amp; Energy'!J76="","",'M4 Caffeine &amp; Energy'!J76)</f>
        <v/>
      </c>
      <c r="F76" s="50">
        <f>IF('M4 Caffeine &amp; Energy'!K76="","",'M4 Caffeine &amp; Energy'!K76)</f>
        <v/>
      </c>
      <c r="G76" s="49">
        <f>IF('M4 Caffeine &amp; Energy'!F76="","",'M4 Caffeine &amp; Energy'!F76)</f>
        <v/>
      </c>
      <c r="H76" s="50">
        <f>IF(AND(ISNUMBER('M4 Caffeine &amp; Energy'!F76),ISNUMBER('M4 Caffeine &amp; Energy'!K76)),'M4 Caffeine &amp; Energy'!F76-'M4 Caffeine &amp; Energy'!K76,"")</f>
        <v/>
      </c>
      <c r="I76" s="34" t="inlineStr">
        <is>
          <t>S&amp;S availability/depth vary by listing and time, confirm live.</t>
        </is>
      </c>
    </row>
    <row r="77" ht="26" customHeight="1">
      <c r="A77" s="34" t="inlineStr">
        <is>
          <t>Celsius</t>
        </is>
      </c>
      <c r="B77" s="34" t="inlineStr">
        <is>
          <t>Celsius Original Sparkling | Fuji Apple Pear | 8 pack 355mL</t>
        </is>
      </c>
      <c r="C77" s="34" t="inlineStr">
        <is>
          <t>4) Caffeine &amp; energy beverage</t>
        </is>
      </c>
      <c r="D77" s="51">
        <f>IF('M4 Caffeine &amp; Energy'!I77="","",'M4 Caffeine &amp; Energy'!I77)</f>
        <v/>
      </c>
      <c r="E77" s="52">
        <f>IF('M4 Caffeine &amp; Energy'!J77="","",'M4 Caffeine &amp; Energy'!J77)</f>
        <v/>
      </c>
      <c r="F77" s="50">
        <f>IF('M4 Caffeine &amp; Energy'!K77="","",'M4 Caffeine &amp; Energy'!K77)</f>
        <v/>
      </c>
      <c r="G77" s="49">
        <f>IF('M4 Caffeine &amp; Energy'!F77="","",'M4 Caffeine &amp; Energy'!F77)</f>
        <v/>
      </c>
      <c r="H77" s="50">
        <f>IF(AND(ISNUMBER('M4 Caffeine &amp; Energy'!F77),ISNUMBER('M4 Caffeine &amp; Energy'!K77)),'M4 Caffeine &amp; Energy'!F77-'M4 Caffeine &amp; Energy'!K77,"")</f>
        <v/>
      </c>
      <c r="I77" s="34" t="inlineStr">
        <is>
          <t>S&amp;S availability/depth vary by listing and time, confirm live.</t>
        </is>
      </c>
    </row>
    <row r="78" ht="26" customHeight="1">
      <c r="A78" s="34" t="inlineStr">
        <is>
          <t>Celsius</t>
        </is>
      </c>
      <c r="B78" s="34" t="inlineStr">
        <is>
          <t>Celsius Original Sparkling | Fuji Apple Pear | 12 pack 355mL</t>
        </is>
      </c>
      <c r="C78" s="34" t="inlineStr">
        <is>
          <t>4) Caffeine &amp; energy beverage</t>
        </is>
      </c>
      <c r="D78" s="51">
        <f>IF('M4 Caffeine &amp; Energy'!I78="","",'M4 Caffeine &amp; Energy'!I78)</f>
        <v/>
      </c>
      <c r="E78" s="52">
        <f>IF('M4 Caffeine &amp; Energy'!J78="","",'M4 Caffeine &amp; Energy'!J78)</f>
        <v/>
      </c>
      <c r="F78" s="50">
        <f>IF('M4 Caffeine &amp; Energy'!K78="","",'M4 Caffeine &amp; Energy'!K78)</f>
        <v/>
      </c>
      <c r="G78" s="49">
        <f>IF('M4 Caffeine &amp; Energy'!F78="","",'M4 Caffeine &amp; Energy'!F78)</f>
        <v/>
      </c>
      <c r="H78" s="50">
        <f>IF(AND(ISNUMBER('M4 Caffeine &amp; Energy'!F78),ISNUMBER('M4 Caffeine &amp; Energy'!K78)),'M4 Caffeine &amp; Energy'!F78-'M4 Caffeine &amp; Energy'!K78,"")</f>
        <v/>
      </c>
      <c r="I78" s="34" t="inlineStr">
        <is>
          <t>S&amp;S availability/depth vary by listing and time, confirm live.</t>
        </is>
      </c>
    </row>
    <row r="79" ht="26" customHeight="1">
      <c r="A79" s="34" t="inlineStr">
        <is>
          <t>Celsius</t>
        </is>
      </c>
      <c r="B79" s="34" t="inlineStr">
        <is>
          <t>Celsius Original Sparkling | Fuji Apple Pear | 15 pack 355mL</t>
        </is>
      </c>
      <c r="C79" s="34" t="inlineStr">
        <is>
          <t>4) Caffeine &amp; energy beverage</t>
        </is>
      </c>
      <c r="D79" s="51">
        <f>IF('M4 Caffeine &amp; Energy'!I79="","",'M4 Caffeine &amp; Energy'!I79)</f>
        <v/>
      </c>
      <c r="E79" s="52">
        <f>IF('M4 Caffeine &amp; Energy'!J79="","",'M4 Caffeine &amp; Energy'!J79)</f>
        <v/>
      </c>
      <c r="F79" s="50">
        <f>IF('M4 Caffeine &amp; Energy'!K79="","",'M4 Caffeine &amp; Energy'!K79)</f>
        <v/>
      </c>
      <c r="G79" s="49">
        <f>IF('M4 Caffeine &amp; Energy'!F79="","",'M4 Caffeine &amp; Energy'!F79)</f>
        <v/>
      </c>
      <c r="H79" s="50">
        <f>IF(AND(ISNUMBER('M4 Caffeine &amp; Energy'!F79),ISNUMBER('M4 Caffeine &amp; Energy'!K79)),'M4 Caffeine &amp; Energy'!F79-'M4 Caffeine &amp; Energy'!K79,"")</f>
        <v/>
      </c>
      <c r="I79" s="34" t="inlineStr">
        <is>
          <t>S&amp;S availability/depth vary by listing and time, confirm live.</t>
        </is>
      </c>
    </row>
    <row r="80" ht="26" customHeight="1">
      <c r="A80" s="34" t="inlineStr">
        <is>
          <t>Celsius</t>
        </is>
      </c>
      <c r="B80" s="34" t="inlineStr">
        <is>
          <t>Celsius Original Sparkling | Fuji Apple Pear | 18 pack 355mL</t>
        </is>
      </c>
      <c r="C80" s="34" t="inlineStr">
        <is>
          <t>4) Caffeine &amp; energy beverage</t>
        </is>
      </c>
      <c r="D80" s="51">
        <f>IF('M4 Caffeine &amp; Energy'!I80="","",'M4 Caffeine &amp; Energy'!I80)</f>
        <v/>
      </c>
      <c r="E80" s="52">
        <f>IF('M4 Caffeine &amp; Energy'!J80="","",'M4 Caffeine &amp; Energy'!J80)</f>
        <v/>
      </c>
      <c r="F80" s="50">
        <f>IF('M4 Caffeine &amp; Energy'!K80="","",'M4 Caffeine &amp; Energy'!K80)</f>
        <v/>
      </c>
      <c r="G80" s="49">
        <f>IF('M4 Caffeine &amp; Energy'!F80="","",'M4 Caffeine &amp; Energy'!F80)</f>
        <v/>
      </c>
      <c r="H80" s="50">
        <f>IF(AND(ISNUMBER('M4 Caffeine &amp; Energy'!F80),ISNUMBER('M4 Caffeine &amp; Energy'!K80)),'M4 Caffeine &amp; Energy'!F80-'M4 Caffeine &amp; Energy'!K80,"")</f>
        <v/>
      </c>
      <c r="I80" s="34" t="inlineStr">
        <is>
          <t>S&amp;S availability/depth vary by listing and time, confirm live.</t>
        </is>
      </c>
    </row>
    <row r="81" ht="26" customHeight="1">
      <c r="A81" s="34" t="inlineStr">
        <is>
          <t>Celsius</t>
        </is>
      </c>
      <c r="B81" s="34" t="inlineStr">
        <is>
          <t>Celsius Original Sparkling | Fuji Apple Pear | 24 pack 355mL</t>
        </is>
      </c>
      <c r="C81" s="34" t="inlineStr">
        <is>
          <t>4) Caffeine &amp; energy beverage</t>
        </is>
      </c>
      <c r="D81" s="51">
        <f>IF('M4 Caffeine &amp; Energy'!I81="","",'M4 Caffeine &amp; Energy'!I81)</f>
        <v/>
      </c>
      <c r="E81" s="52">
        <f>IF('M4 Caffeine &amp; Energy'!J81="","",'M4 Caffeine &amp; Energy'!J81)</f>
        <v/>
      </c>
      <c r="F81" s="50">
        <f>IF('M4 Caffeine &amp; Energy'!K81="","",'M4 Caffeine &amp; Energy'!K81)</f>
        <v/>
      </c>
      <c r="G81" s="49">
        <f>IF('M4 Caffeine &amp; Energy'!F81="","",'M4 Caffeine &amp; Energy'!F81)</f>
        <v/>
      </c>
      <c r="H81" s="50">
        <f>IF(AND(ISNUMBER('M4 Caffeine &amp; Energy'!F81),ISNUMBER('M4 Caffeine &amp; Energy'!K81)),'M4 Caffeine &amp; Energy'!F81-'M4 Caffeine &amp; Energy'!K81,"")</f>
        <v/>
      </c>
      <c r="I81" s="34" t="inlineStr">
        <is>
          <t>S&amp;S availability/depth vary by listing and time, confirm live.</t>
        </is>
      </c>
    </row>
    <row r="82" ht="26" customHeight="1">
      <c r="A82" s="34" t="inlineStr">
        <is>
          <t>Celsius</t>
        </is>
      </c>
      <c r="B82" s="34" t="inlineStr">
        <is>
          <t>Celsius Original Sparkling | Sparkling Cranberry | single 355mL</t>
        </is>
      </c>
      <c r="C82" s="34" t="inlineStr">
        <is>
          <t>4) Caffeine &amp; energy beverage</t>
        </is>
      </c>
      <c r="D82" s="51">
        <f>IF('M4 Caffeine &amp; Energy'!I82="","",'M4 Caffeine &amp; Energy'!I82)</f>
        <v/>
      </c>
      <c r="E82" s="52">
        <f>IF('M4 Caffeine &amp; Energy'!J82="","",'M4 Caffeine &amp; Energy'!J82)</f>
        <v/>
      </c>
      <c r="F82" s="50">
        <f>IF('M4 Caffeine &amp; Energy'!K82="","",'M4 Caffeine &amp; Energy'!K82)</f>
        <v/>
      </c>
      <c r="G82" s="49">
        <f>IF('M4 Caffeine &amp; Energy'!F82="","",'M4 Caffeine &amp; Energy'!F82)</f>
        <v/>
      </c>
      <c r="H82" s="50">
        <f>IF(AND(ISNUMBER('M4 Caffeine &amp; Energy'!F82),ISNUMBER('M4 Caffeine &amp; Energy'!K82)),'M4 Caffeine &amp; Energy'!F82-'M4 Caffeine &amp; Energy'!K82,"")</f>
        <v/>
      </c>
      <c r="I82" s="34" t="inlineStr">
        <is>
          <t>S&amp;S availability/depth vary by listing and time, confirm live.</t>
        </is>
      </c>
    </row>
    <row r="83" ht="26" customHeight="1">
      <c r="A83" s="34" t="inlineStr">
        <is>
          <t>Celsius</t>
        </is>
      </c>
      <c r="B83" s="34" t="inlineStr">
        <is>
          <t>Celsius Original Sparkling | Sparkling Cranberry | 8 pack 355mL</t>
        </is>
      </c>
      <c r="C83" s="34" t="inlineStr">
        <is>
          <t>4) Caffeine &amp; energy beverage</t>
        </is>
      </c>
      <c r="D83" s="51">
        <f>IF('M4 Caffeine &amp; Energy'!I83="","",'M4 Caffeine &amp; Energy'!I83)</f>
        <v/>
      </c>
      <c r="E83" s="52">
        <f>IF('M4 Caffeine &amp; Energy'!J83="","",'M4 Caffeine &amp; Energy'!J83)</f>
        <v/>
      </c>
      <c r="F83" s="50">
        <f>IF('M4 Caffeine &amp; Energy'!K83="","",'M4 Caffeine &amp; Energy'!K83)</f>
        <v/>
      </c>
      <c r="G83" s="49">
        <f>IF('M4 Caffeine &amp; Energy'!F83="","",'M4 Caffeine &amp; Energy'!F83)</f>
        <v/>
      </c>
      <c r="H83" s="50">
        <f>IF(AND(ISNUMBER('M4 Caffeine &amp; Energy'!F83),ISNUMBER('M4 Caffeine &amp; Energy'!K83)),'M4 Caffeine &amp; Energy'!F83-'M4 Caffeine &amp; Energy'!K83,"")</f>
        <v/>
      </c>
      <c r="I83" s="34" t="inlineStr">
        <is>
          <t>S&amp;S availability/depth vary by listing and time, confirm live.</t>
        </is>
      </c>
    </row>
    <row r="84" ht="26" customHeight="1">
      <c r="A84" s="34" t="inlineStr">
        <is>
          <t>Celsius</t>
        </is>
      </c>
      <c r="B84" s="34" t="inlineStr">
        <is>
          <t>Celsius Original Sparkling | Sparkling Cranberry | 12 pack 355mL</t>
        </is>
      </c>
      <c r="C84" s="34" t="inlineStr">
        <is>
          <t>4) Caffeine &amp; energy beverage</t>
        </is>
      </c>
      <c r="D84" s="51">
        <f>IF('M4 Caffeine &amp; Energy'!I84="","",'M4 Caffeine &amp; Energy'!I84)</f>
        <v/>
      </c>
      <c r="E84" s="52">
        <f>IF('M4 Caffeine &amp; Energy'!J84="","",'M4 Caffeine &amp; Energy'!J84)</f>
        <v/>
      </c>
      <c r="F84" s="50">
        <f>IF('M4 Caffeine &amp; Energy'!K84="","",'M4 Caffeine &amp; Energy'!K84)</f>
        <v/>
      </c>
      <c r="G84" s="49">
        <f>IF('M4 Caffeine &amp; Energy'!F84="","",'M4 Caffeine &amp; Energy'!F84)</f>
        <v/>
      </c>
      <c r="H84" s="50">
        <f>IF(AND(ISNUMBER('M4 Caffeine &amp; Energy'!F84),ISNUMBER('M4 Caffeine &amp; Energy'!K84)),'M4 Caffeine &amp; Energy'!F84-'M4 Caffeine &amp; Energy'!K84,"")</f>
        <v/>
      </c>
      <c r="I84" s="34" t="inlineStr">
        <is>
          <t>S&amp;S availability/depth vary by listing and time, confirm live.</t>
        </is>
      </c>
    </row>
    <row r="85" ht="26" customHeight="1">
      <c r="A85" s="34" t="inlineStr">
        <is>
          <t>Celsius</t>
        </is>
      </c>
      <c r="B85" s="34" t="inlineStr">
        <is>
          <t>Celsius Original Sparkling | Sparkling Cranberry | 15 pack 355mL</t>
        </is>
      </c>
      <c r="C85" s="34" t="inlineStr">
        <is>
          <t>4) Caffeine &amp; energy beverage</t>
        </is>
      </c>
      <c r="D85" s="51">
        <f>IF('M4 Caffeine &amp; Energy'!I85="","",'M4 Caffeine &amp; Energy'!I85)</f>
        <v/>
      </c>
      <c r="E85" s="52">
        <f>IF('M4 Caffeine &amp; Energy'!J85="","",'M4 Caffeine &amp; Energy'!J85)</f>
        <v/>
      </c>
      <c r="F85" s="50">
        <f>IF('M4 Caffeine &amp; Energy'!K85="","",'M4 Caffeine &amp; Energy'!K85)</f>
        <v/>
      </c>
      <c r="G85" s="49">
        <f>IF('M4 Caffeine &amp; Energy'!F85="","",'M4 Caffeine &amp; Energy'!F85)</f>
        <v/>
      </c>
      <c r="H85" s="50">
        <f>IF(AND(ISNUMBER('M4 Caffeine &amp; Energy'!F85),ISNUMBER('M4 Caffeine &amp; Energy'!K85)),'M4 Caffeine &amp; Energy'!F85-'M4 Caffeine &amp; Energy'!K85,"")</f>
        <v/>
      </c>
      <c r="I85" s="34" t="inlineStr">
        <is>
          <t>S&amp;S availability/depth vary by listing and time, confirm live.</t>
        </is>
      </c>
    </row>
    <row r="86" ht="26" customHeight="1">
      <c r="A86" s="34" t="inlineStr">
        <is>
          <t>Celsius</t>
        </is>
      </c>
      <c r="B86" s="34" t="inlineStr">
        <is>
          <t>Celsius Original Sparkling | Sparkling Cranberry | 18 pack 355mL</t>
        </is>
      </c>
      <c r="C86" s="34" t="inlineStr">
        <is>
          <t>4) Caffeine &amp; energy beverage</t>
        </is>
      </c>
      <c r="D86" s="51">
        <f>IF('M4 Caffeine &amp; Energy'!I86="","",'M4 Caffeine &amp; Energy'!I86)</f>
        <v/>
      </c>
      <c r="E86" s="52">
        <f>IF('M4 Caffeine &amp; Energy'!J86="","",'M4 Caffeine &amp; Energy'!J86)</f>
        <v/>
      </c>
      <c r="F86" s="50">
        <f>IF('M4 Caffeine &amp; Energy'!K86="","",'M4 Caffeine &amp; Energy'!K86)</f>
        <v/>
      </c>
      <c r="G86" s="49">
        <f>IF('M4 Caffeine &amp; Energy'!F86="","",'M4 Caffeine &amp; Energy'!F86)</f>
        <v/>
      </c>
      <c r="H86" s="50">
        <f>IF(AND(ISNUMBER('M4 Caffeine &amp; Energy'!F86),ISNUMBER('M4 Caffeine &amp; Energy'!K86)),'M4 Caffeine &amp; Energy'!F86-'M4 Caffeine &amp; Energy'!K86,"")</f>
        <v/>
      </c>
      <c r="I86" s="34" t="inlineStr">
        <is>
          <t>S&amp;S availability/depth vary by listing and time, confirm live.</t>
        </is>
      </c>
    </row>
    <row r="87" ht="26" customHeight="1">
      <c r="A87" s="34" t="inlineStr">
        <is>
          <t>Celsius</t>
        </is>
      </c>
      <c r="B87" s="34" t="inlineStr">
        <is>
          <t>Celsius Original Sparkling | Sparkling Cranberry | 24 pack 355mL</t>
        </is>
      </c>
      <c r="C87" s="34" t="inlineStr">
        <is>
          <t>4) Caffeine &amp; energy beverage</t>
        </is>
      </c>
      <c r="D87" s="51">
        <f>IF('M4 Caffeine &amp; Energy'!I87="","",'M4 Caffeine &amp; Energy'!I87)</f>
        <v/>
      </c>
      <c r="E87" s="52">
        <f>IF('M4 Caffeine &amp; Energy'!J87="","",'M4 Caffeine &amp; Energy'!J87)</f>
        <v/>
      </c>
      <c r="F87" s="50">
        <f>IF('M4 Caffeine &amp; Energy'!K87="","",'M4 Caffeine &amp; Energy'!K87)</f>
        <v/>
      </c>
      <c r="G87" s="49">
        <f>IF('M4 Caffeine &amp; Energy'!F87="","",'M4 Caffeine &amp; Energy'!F87)</f>
        <v/>
      </c>
      <c r="H87" s="50">
        <f>IF(AND(ISNUMBER('M4 Caffeine &amp; Energy'!F87),ISNUMBER('M4 Caffeine &amp; Energy'!K87)),'M4 Caffeine &amp; Energy'!F87-'M4 Caffeine &amp; Energy'!K87,"")</f>
        <v/>
      </c>
      <c r="I87" s="34" t="inlineStr">
        <is>
          <t>S&amp;S availability/depth vary by listing and time, confirm live.</t>
        </is>
      </c>
    </row>
    <row r="88" ht="26" customHeight="1">
      <c r="A88" s="34" t="inlineStr">
        <is>
          <t>Celsius</t>
        </is>
      </c>
      <c r="B88" s="34" t="inlineStr">
        <is>
          <t>Celsius Essentials | Cosmic Blue | single 473mL</t>
        </is>
      </c>
      <c r="C88" s="34" t="inlineStr">
        <is>
          <t>4) Caffeine &amp; energy beverage</t>
        </is>
      </c>
      <c r="D88" s="51">
        <f>IF('M4 Caffeine &amp; Energy'!I88="","",'M4 Caffeine &amp; Energy'!I88)</f>
        <v/>
      </c>
      <c r="E88" s="52">
        <f>IF('M4 Caffeine &amp; Energy'!J88="","",'M4 Caffeine &amp; Energy'!J88)</f>
        <v/>
      </c>
      <c r="F88" s="50">
        <f>IF('M4 Caffeine &amp; Energy'!K88="","",'M4 Caffeine &amp; Energy'!K88)</f>
        <v/>
      </c>
      <c r="G88" s="49">
        <f>IF('M4 Caffeine &amp; Energy'!F88="","",'M4 Caffeine &amp; Energy'!F88)</f>
        <v/>
      </c>
      <c r="H88" s="50">
        <f>IF(AND(ISNUMBER('M4 Caffeine &amp; Energy'!F88),ISNUMBER('M4 Caffeine &amp; Energy'!K88)),'M4 Caffeine &amp; Energy'!F88-'M4 Caffeine &amp; Energy'!K88,"")</f>
        <v/>
      </c>
      <c r="I88" s="34" t="inlineStr">
        <is>
          <t>S&amp;S availability/depth vary by listing and time, confirm live.</t>
        </is>
      </c>
    </row>
    <row r="89" ht="26" customHeight="1">
      <c r="A89" s="34" t="inlineStr">
        <is>
          <t>Celsius</t>
        </is>
      </c>
      <c r="B89" s="34" t="inlineStr">
        <is>
          <t>Celsius Essentials | Cosmic Blue | 8 pack 473mL</t>
        </is>
      </c>
      <c r="C89" s="34" t="inlineStr">
        <is>
          <t>4) Caffeine &amp; energy beverage</t>
        </is>
      </c>
      <c r="D89" s="51">
        <f>IF('M4 Caffeine &amp; Energy'!I89="","",'M4 Caffeine &amp; Energy'!I89)</f>
        <v/>
      </c>
      <c r="E89" s="52">
        <f>IF('M4 Caffeine &amp; Energy'!J89="","",'M4 Caffeine &amp; Energy'!J89)</f>
        <v/>
      </c>
      <c r="F89" s="50">
        <f>IF('M4 Caffeine &amp; Energy'!K89="","",'M4 Caffeine &amp; Energy'!K89)</f>
        <v/>
      </c>
      <c r="G89" s="49">
        <f>IF('M4 Caffeine &amp; Energy'!F89="","",'M4 Caffeine &amp; Energy'!F89)</f>
        <v/>
      </c>
      <c r="H89" s="50">
        <f>IF(AND(ISNUMBER('M4 Caffeine &amp; Energy'!F89),ISNUMBER('M4 Caffeine &amp; Energy'!K89)),'M4 Caffeine &amp; Energy'!F89-'M4 Caffeine &amp; Energy'!K89,"")</f>
        <v/>
      </c>
      <c r="I89" s="34" t="inlineStr">
        <is>
          <t>S&amp;S availability/depth vary by listing and time, confirm live.</t>
        </is>
      </c>
    </row>
    <row r="90" ht="26" customHeight="1">
      <c r="A90" s="34" t="inlineStr">
        <is>
          <t>Celsius</t>
        </is>
      </c>
      <c r="B90" s="34" t="inlineStr">
        <is>
          <t>Celsius Essentials | Cosmic Blue | 12 pack 473mL</t>
        </is>
      </c>
      <c r="C90" s="34" t="inlineStr">
        <is>
          <t>4) Caffeine &amp; energy beverage</t>
        </is>
      </c>
      <c r="D90" s="51">
        <f>IF('M4 Caffeine &amp; Energy'!I90="","",'M4 Caffeine &amp; Energy'!I90)</f>
        <v/>
      </c>
      <c r="E90" s="52">
        <f>IF('M4 Caffeine &amp; Energy'!J90="","",'M4 Caffeine &amp; Energy'!J90)</f>
        <v/>
      </c>
      <c r="F90" s="50">
        <f>IF('M4 Caffeine &amp; Energy'!K90="","",'M4 Caffeine &amp; Energy'!K90)</f>
        <v/>
      </c>
      <c r="G90" s="49">
        <f>IF('M4 Caffeine &amp; Energy'!F90="","",'M4 Caffeine &amp; Energy'!F90)</f>
        <v/>
      </c>
      <c r="H90" s="50">
        <f>IF(AND(ISNUMBER('M4 Caffeine &amp; Energy'!F90),ISNUMBER('M4 Caffeine &amp; Energy'!K90)),'M4 Caffeine &amp; Energy'!F90-'M4 Caffeine &amp; Energy'!K90,"")</f>
        <v/>
      </c>
      <c r="I90" s="34" t="inlineStr">
        <is>
          <t>S&amp;S availability/depth vary by listing and time, confirm live.</t>
        </is>
      </c>
    </row>
    <row r="91" ht="26" customHeight="1">
      <c r="A91" s="34" t="inlineStr">
        <is>
          <t>Celsius</t>
        </is>
      </c>
      <c r="B91" s="34" t="inlineStr">
        <is>
          <t>Celsius Essentials | Cosmic Blue | 18 pack 473mL</t>
        </is>
      </c>
      <c r="C91" s="34" t="inlineStr">
        <is>
          <t>4) Caffeine &amp; energy beverage</t>
        </is>
      </c>
      <c r="D91" s="51">
        <f>IF('M4 Caffeine &amp; Energy'!I91="","",'M4 Caffeine &amp; Energy'!I91)</f>
        <v/>
      </c>
      <c r="E91" s="52">
        <f>IF('M4 Caffeine &amp; Energy'!J91="","",'M4 Caffeine &amp; Energy'!J91)</f>
        <v/>
      </c>
      <c r="F91" s="50">
        <f>IF('M4 Caffeine &amp; Energy'!K91="","",'M4 Caffeine &amp; Energy'!K91)</f>
        <v/>
      </c>
      <c r="G91" s="49">
        <f>IF('M4 Caffeine &amp; Energy'!F91="","",'M4 Caffeine &amp; Energy'!F91)</f>
        <v/>
      </c>
      <c r="H91" s="50">
        <f>IF(AND(ISNUMBER('M4 Caffeine &amp; Energy'!F91),ISNUMBER('M4 Caffeine &amp; Energy'!K91)),'M4 Caffeine &amp; Energy'!F91-'M4 Caffeine &amp; Energy'!K91,"")</f>
        <v/>
      </c>
      <c r="I91" s="34" t="inlineStr">
        <is>
          <t>S&amp;S availability/depth vary by listing and time, confirm live.</t>
        </is>
      </c>
    </row>
    <row r="92" ht="26" customHeight="1">
      <c r="A92" s="34" t="inlineStr">
        <is>
          <t>Celsius</t>
        </is>
      </c>
      <c r="B92" s="34" t="inlineStr">
        <is>
          <t>Celsius Essentials | Cosmic Blue | 24 pack 473mL</t>
        </is>
      </c>
      <c r="C92" s="34" t="inlineStr">
        <is>
          <t>4) Caffeine &amp; energy beverage</t>
        </is>
      </c>
      <c r="D92" s="51">
        <f>IF('M4 Caffeine &amp; Energy'!I92="","",'M4 Caffeine &amp; Energy'!I92)</f>
        <v/>
      </c>
      <c r="E92" s="52">
        <f>IF('M4 Caffeine &amp; Energy'!J92="","",'M4 Caffeine &amp; Energy'!J92)</f>
        <v/>
      </c>
      <c r="F92" s="50">
        <f>IF('M4 Caffeine &amp; Energy'!K92="","",'M4 Caffeine &amp; Energy'!K92)</f>
        <v/>
      </c>
      <c r="G92" s="49">
        <f>IF('M4 Caffeine &amp; Energy'!F92="","",'M4 Caffeine &amp; Energy'!F92)</f>
        <v/>
      </c>
      <c r="H92" s="50">
        <f>IF(AND(ISNUMBER('M4 Caffeine &amp; Energy'!F92),ISNUMBER('M4 Caffeine &amp; Energy'!K92)),'M4 Caffeine &amp; Energy'!F92-'M4 Caffeine &amp; Energy'!K92,"")</f>
        <v/>
      </c>
      <c r="I92" s="34" t="inlineStr">
        <is>
          <t>S&amp;S availability/depth vary by listing and time, confirm live.</t>
        </is>
      </c>
    </row>
    <row r="93" ht="26" customHeight="1">
      <c r="A93" s="34" t="inlineStr">
        <is>
          <t>Celsius</t>
        </is>
      </c>
      <c r="B93" s="34" t="inlineStr">
        <is>
          <t>Celsius Essentials | Sparkling Green | single 473mL</t>
        </is>
      </c>
      <c r="C93" s="34" t="inlineStr">
        <is>
          <t>4) Caffeine &amp; energy beverage</t>
        </is>
      </c>
      <c r="D93" s="51">
        <f>IF('M4 Caffeine &amp; Energy'!I93="","",'M4 Caffeine &amp; Energy'!I93)</f>
        <v/>
      </c>
      <c r="E93" s="52">
        <f>IF('M4 Caffeine &amp; Energy'!J93="","",'M4 Caffeine &amp; Energy'!J93)</f>
        <v/>
      </c>
      <c r="F93" s="50">
        <f>IF('M4 Caffeine &amp; Energy'!K93="","",'M4 Caffeine &amp; Energy'!K93)</f>
        <v/>
      </c>
      <c r="G93" s="49">
        <f>IF('M4 Caffeine &amp; Energy'!F93="","",'M4 Caffeine &amp; Energy'!F93)</f>
        <v/>
      </c>
      <c r="H93" s="50">
        <f>IF(AND(ISNUMBER('M4 Caffeine &amp; Energy'!F93),ISNUMBER('M4 Caffeine &amp; Energy'!K93)),'M4 Caffeine &amp; Energy'!F93-'M4 Caffeine &amp; Energy'!K93,"")</f>
        <v/>
      </c>
      <c r="I93" s="34" t="inlineStr">
        <is>
          <t>S&amp;S availability/depth vary by listing and time, confirm live.</t>
        </is>
      </c>
    </row>
    <row r="94" ht="26" customHeight="1">
      <c r="A94" s="34" t="inlineStr">
        <is>
          <t>Celsius</t>
        </is>
      </c>
      <c r="B94" s="34" t="inlineStr">
        <is>
          <t>Celsius Essentials | Sparkling Green | 8 pack 473mL</t>
        </is>
      </c>
      <c r="C94" s="34" t="inlineStr">
        <is>
          <t>4) Caffeine &amp; energy beverage</t>
        </is>
      </c>
      <c r="D94" s="51">
        <f>IF('M4 Caffeine &amp; Energy'!I94="","",'M4 Caffeine &amp; Energy'!I94)</f>
        <v/>
      </c>
      <c r="E94" s="52">
        <f>IF('M4 Caffeine &amp; Energy'!J94="","",'M4 Caffeine &amp; Energy'!J94)</f>
        <v/>
      </c>
      <c r="F94" s="50">
        <f>IF('M4 Caffeine &amp; Energy'!K94="","",'M4 Caffeine &amp; Energy'!K94)</f>
        <v/>
      </c>
      <c r="G94" s="49">
        <f>IF('M4 Caffeine &amp; Energy'!F94="","",'M4 Caffeine &amp; Energy'!F94)</f>
        <v/>
      </c>
      <c r="H94" s="50">
        <f>IF(AND(ISNUMBER('M4 Caffeine &amp; Energy'!F94),ISNUMBER('M4 Caffeine &amp; Energy'!K94)),'M4 Caffeine &amp; Energy'!F94-'M4 Caffeine &amp; Energy'!K94,"")</f>
        <v/>
      </c>
      <c r="I94" s="34" t="inlineStr">
        <is>
          <t>S&amp;S availability/depth vary by listing and time, confirm live.</t>
        </is>
      </c>
    </row>
    <row r="95" ht="26" customHeight="1">
      <c r="A95" s="34" t="inlineStr">
        <is>
          <t>Celsius</t>
        </is>
      </c>
      <c r="B95" s="34" t="inlineStr">
        <is>
          <t>Celsius Essentials | Sparkling Green | 12 pack 473mL</t>
        </is>
      </c>
      <c r="C95" s="34" t="inlineStr">
        <is>
          <t>4) Caffeine &amp; energy beverage</t>
        </is>
      </c>
      <c r="D95" s="51">
        <f>IF('M4 Caffeine &amp; Energy'!I95="","",'M4 Caffeine &amp; Energy'!I95)</f>
        <v/>
      </c>
      <c r="E95" s="52">
        <f>IF('M4 Caffeine &amp; Energy'!J95="","",'M4 Caffeine &amp; Energy'!J95)</f>
        <v/>
      </c>
      <c r="F95" s="50">
        <f>IF('M4 Caffeine &amp; Energy'!K95="","",'M4 Caffeine &amp; Energy'!K95)</f>
        <v/>
      </c>
      <c r="G95" s="49">
        <f>IF('M4 Caffeine &amp; Energy'!F95="","",'M4 Caffeine &amp; Energy'!F95)</f>
        <v/>
      </c>
      <c r="H95" s="50">
        <f>IF(AND(ISNUMBER('M4 Caffeine &amp; Energy'!F95),ISNUMBER('M4 Caffeine &amp; Energy'!K95)),'M4 Caffeine &amp; Energy'!F95-'M4 Caffeine &amp; Energy'!K95,"")</f>
        <v/>
      </c>
      <c r="I95" s="34" t="inlineStr">
        <is>
          <t>S&amp;S availability/depth vary by listing and time, confirm live.</t>
        </is>
      </c>
    </row>
    <row r="96" ht="26" customHeight="1">
      <c r="A96" s="34" t="inlineStr">
        <is>
          <t>Celsius</t>
        </is>
      </c>
      <c r="B96" s="34" t="inlineStr">
        <is>
          <t>Celsius Essentials | Sparkling Green | 18 pack 473mL</t>
        </is>
      </c>
      <c r="C96" s="34" t="inlineStr">
        <is>
          <t>4) Caffeine &amp; energy beverage</t>
        </is>
      </c>
      <c r="D96" s="51">
        <f>IF('M4 Caffeine &amp; Energy'!I96="","",'M4 Caffeine &amp; Energy'!I96)</f>
        <v/>
      </c>
      <c r="E96" s="52">
        <f>IF('M4 Caffeine &amp; Energy'!J96="","",'M4 Caffeine &amp; Energy'!J96)</f>
        <v/>
      </c>
      <c r="F96" s="50">
        <f>IF('M4 Caffeine &amp; Energy'!K96="","",'M4 Caffeine &amp; Energy'!K96)</f>
        <v/>
      </c>
      <c r="G96" s="49">
        <f>IF('M4 Caffeine &amp; Energy'!F96="","",'M4 Caffeine &amp; Energy'!F96)</f>
        <v/>
      </c>
      <c r="H96" s="50">
        <f>IF(AND(ISNUMBER('M4 Caffeine &amp; Energy'!F96),ISNUMBER('M4 Caffeine &amp; Energy'!K96)),'M4 Caffeine &amp; Energy'!F96-'M4 Caffeine &amp; Energy'!K96,"")</f>
        <v/>
      </c>
      <c r="I96" s="34" t="inlineStr">
        <is>
          <t>S&amp;S availability/depth vary by listing and time, confirm live.</t>
        </is>
      </c>
    </row>
    <row r="97" ht="26" customHeight="1">
      <c r="A97" s="34" t="inlineStr">
        <is>
          <t>Celsius</t>
        </is>
      </c>
      <c r="B97" s="34" t="inlineStr">
        <is>
          <t>Celsius Essentials | Sparkling Green | 24 pack 473mL</t>
        </is>
      </c>
      <c r="C97" s="34" t="inlineStr">
        <is>
          <t>4) Caffeine &amp; energy beverage</t>
        </is>
      </c>
      <c r="D97" s="51">
        <f>IF('M4 Caffeine &amp; Energy'!I97="","",'M4 Caffeine &amp; Energy'!I97)</f>
        <v/>
      </c>
      <c r="E97" s="52">
        <f>IF('M4 Caffeine &amp; Energy'!J97="","",'M4 Caffeine &amp; Energy'!J97)</f>
        <v/>
      </c>
      <c r="F97" s="50">
        <f>IF('M4 Caffeine &amp; Energy'!K97="","",'M4 Caffeine &amp; Energy'!K97)</f>
        <v/>
      </c>
      <c r="G97" s="49">
        <f>IF('M4 Caffeine &amp; Energy'!F97="","",'M4 Caffeine &amp; Energy'!F97)</f>
        <v/>
      </c>
      <c r="H97" s="50">
        <f>IF(AND(ISNUMBER('M4 Caffeine &amp; Energy'!F97),ISNUMBER('M4 Caffeine &amp; Energy'!K97)),'M4 Caffeine &amp; Energy'!F97-'M4 Caffeine &amp; Energy'!K97,"")</f>
        <v/>
      </c>
      <c r="I97" s="34" t="inlineStr">
        <is>
          <t>S&amp;S availability/depth vary by listing and time, confirm live.</t>
        </is>
      </c>
    </row>
    <row r="98" ht="26" customHeight="1">
      <c r="A98" s="34" t="inlineStr">
        <is>
          <t>Celsius</t>
        </is>
      </c>
      <c r="B98" s="34" t="inlineStr">
        <is>
          <t>Celsius Essentials | Dragonberry | single 473mL</t>
        </is>
      </c>
      <c r="C98" s="34" t="inlineStr">
        <is>
          <t>4) Caffeine &amp; energy beverage</t>
        </is>
      </c>
      <c r="D98" s="51">
        <f>IF('M4 Caffeine &amp; Energy'!I98="","",'M4 Caffeine &amp; Energy'!I98)</f>
        <v/>
      </c>
      <c r="E98" s="52">
        <f>IF('M4 Caffeine &amp; Energy'!J98="","",'M4 Caffeine &amp; Energy'!J98)</f>
        <v/>
      </c>
      <c r="F98" s="50">
        <f>IF('M4 Caffeine &amp; Energy'!K98="","",'M4 Caffeine &amp; Energy'!K98)</f>
        <v/>
      </c>
      <c r="G98" s="49">
        <f>IF('M4 Caffeine &amp; Energy'!F98="","",'M4 Caffeine &amp; Energy'!F98)</f>
        <v/>
      </c>
      <c r="H98" s="50">
        <f>IF(AND(ISNUMBER('M4 Caffeine &amp; Energy'!F98),ISNUMBER('M4 Caffeine &amp; Energy'!K98)),'M4 Caffeine &amp; Energy'!F98-'M4 Caffeine &amp; Energy'!K98,"")</f>
        <v/>
      </c>
      <c r="I98" s="34" t="inlineStr">
        <is>
          <t>S&amp;S availability/depth vary by listing and time, confirm live.</t>
        </is>
      </c>
    </row>
    <row r="99" ht="26" customHeight="1">
      <c r="A99" s="34" t="inlineStr">
        <is>
          <t>Celsius</t>
        </is>
      </c>
      <c r="B99" s="34" t="inlineStr">
        <is>
          <t>Celsius Essentials | Dragonberry | 8 pack 473mL</t>
        </is>
      </c>
      <c r="C99" s="34" t="inlineStr">
        <is>
          <t>4) Caffeine &amp; energy beverage</t>
        </is>
      </c>
      <c r="D99" s="51">
        <f>IF('M4 Caffeine &amp; Energy'!I99="","",'M4 Caffeine &amp; Energy'!I99)</f>
        <v/>
      </c>
      <c r="E99" s="52">
        <f>IF('M4 Caffeine &amp; Energy'!J99="","",'M4 Caffeine &amp; Energy'!J99)</f>
        <v/>
      </c>
      <c r="F99" s="50">
        <f>IF('M4 Caffeine &amp; Energy'!K99="","",'M4 Caffeine &amp; Energy'!K99)</f>
        <v/>
      </c>
      <c r="G99" s="49">
        <f>IF('M4 Caffeine &amp; Energy'!F99="","",'M4 Caffeine &amp; Energy'!F99)</f>
        <v/>
      </c>
      <c r="H99" s="50">
        <f>IF(AND(ISNUMBER('M4 Caffeine &amp; Energy'!F99),ISNUMBER('M4 Caffeine &amp; Energy'!K99)),'M4 Caffeine &amp; Energy'!F99-'M4 Caffeine &amp; Energy'!K99,"")</f>
        <v/>
      </c>
      <c r="I99" s="34" t="inlineStr">
        <is>
          <t>S&amp;S availability/depth vary by listing and time, confirm live.</t>
        </is>
      </c>
    </row>
    <row r="100" ht="26" customHeight="1">
      <c r="A100" s="34" t="inlineStr">
        <is>
          <t>Celsius</t>
        </is>
      </c>
      <c r="B100" s="34" t="inlineStr">
        <is>
          <t>Celsius Essentials | Dragonberry | 12 pack 473mL</t>
        </is>
      </c>
      <c r="C100" s="34" t="inlineStr">
        <is>
          <t>4) Caffeine &amp; energy beverage</t>
        </is>
      </c>
      <c r="D100" s="51">
        <f>IF('M4 Caffeine &amp; Energy'!I100="","",'M4 Caffeine &amp; Energy'!I100)</f>
        <v/>
      </c>
      <c r="E100" s="52">
        <f>IF('M4 Caffeine &amp; Energy'!J100="","",'M4 Caffeine &amp; Energy'!J100)</f>
        <v/>
      </c>
      <c r="F100" s="50">
        <f>IF('M4 Caffeine &amp; Energy'!K100="","",'M4 Caffeine &amp; Energy'!K100)</f>
        <v/>
      </c>
      <c r="G100" s="49">
        <f>IF('M4 Caffeine &amp; Energy'!F100="","",'M4 Caffeine &amp; Energy'!F100)</f>
        <v/>
      </c>
      <c r="H100" s="50">
        <f>IF(AND(ISNUMBER('M4 Caffeine &amp; Energy'!F100),ISNUMBER('M4 Caffeine &amp; Energy'!K100)),'M4 Caffeine &amp; Energy'!F100-'M4 Caffeine &amp; Energy'!K100,"")</f>
        <v/>
      </c>
      <c r="I100" s="34" t="inlineStr">
        <is>
          <t>S&amp;S availability/depth vary by listing and time, confirm live.</t>
        </is>
      </c>
    </row>
    <row r="101" ht="26" customHeight="1">
      <c r="A101" s="34" t="inlineStr">
        <is>
          <t>Celsius</t>
        </is>
      </c>
      <c r="B101" s="34" t="inlineStr">
        <is>
          <t>Celsius Essentials | Dragonberry | 18 pack 473mL</t>
        </is>
      </c>
      <c r="C101" s="34" t="inlineStr">
        <is>
          <t>4) Caffeine &amp; energy beverage</t>
        </is>
      </c>
      <c r="D101" s="51">
        <f>IF('M4 Caffeine &amp; Energy'!I101="","",'M4 Caffeine &amp; Energy'!I101)</f>
        <v/>
      </c>
      <c r="E101" s="52">
        <f>IF('M4 Caffeine &amp; Energy'!J101="","",'M4 Caffeine &amp; Energy'!J101)</f>
        <v/>
      </c>
      <c r="F101" s="50">
        <f>IF('M4 Caffeine &amp; Energy'!K101="","",'M4 Caffeine &amp; Energy'!K101)</f>
        <v/>
      </c>
      <c r="G101" s="49">
        <f>IF('M4 Caffeine &amp; Energy'!F101="","",'M4 Caffeine &amp; Energy'!F101)</f>
        <v/>
      </c>
      <c r="H101" s="50">
        <f>IF(AND(ISNUMBER('M4 Caffeine &amp; Energy'!F101),ISNUMBER('M4 Caffeine &amp; Energy'!K101)),'M4 Caffeine &amp; Energy'!F101-'M4 Caffeine &amp; Energy'!K101,"")</f>
        <v/>
      </c>
      <c r="I101" s="34" t="inlineStr">
        <is>
          <t>S&amp;S availability/depth vary by listing and time, confirm live.</t>
        </is>
      </c>
    </row>
    <row r="102" ht="26" customHeight="1">
      <c r="A102" s="34" t="inlineStr">
        <is>
          <t>Celsius</t>
        </is>
      </c>
      <c r="B102" s="34" t="inlineStr">
        <is>
          <t>Celsius Essentials | Dragonberry | 24 pack 473mL</t>
        </is>
      </c>
      <c r="C102" s="34" t="inlineStr">
        <is>
          <t>4) Caffeine &amp; energy beverage</t>
        </is>
      </c>
      <c r="D102" s="51">
        <f>IF('M4 Caffeine &amp; Energy'!I102="","",'M4 Caffeine &amp; Energy'!I102)</f>
        <v/>
      </c>
      <c r="E102" s="52">
        <f>IF('M4 Caffeine &amp; Energy'!J102="","",'M4 Caffeine &amp; Energy'!J102)</f>
        <v/>
      </c>
      <c r="F102" s="50">
        <f>IF('M4 Caffeine &amp; Energy'!K102="","",'M4 Caffeine &amp; Energy'!K102)</f>
        <v/>
      </c>
      <c r="G102" s="49">
        <f>IF('M4 Caffeine &amp; Energy'!F102="","",'M4 Caffeine &amp; Energy'!F102)</f>
        <v/>
      </c>
      <c r="H102" s="50">
        <f>IF(AND(ISNUMBER('M4 Caffeine &amp; Energy'!F102),ISNUMBER('M4 Caffeine &amp; Energy'!K102)),'M4 Caffeine &amp; Energy'!F102-'M4 Caffeine &amp; Energy'!K102,"")</f>
        <v/>
      </c>
      <c r="I102" s="34" t="inlineStr">
        <is>
          <t>S&amp;S availability/depth vary by listing and time, confirm live.</t>
        </is>
      </c>
    </row>
    <row r="103" ht="26" customHeight="1">
      <c r="A103" s="34" t="inlineStr">
        <is>
          <t>Celsius</t>
        </is>
      </c>
      <c r="B103" s="34" t="inlineStr">
        <is>
          <t>Celsius Essentials | Orange Mango | single 473mL</t>
        </is>
      </c>
      <c r="C103" s="34" t="inlineStr">
        <is>
          <t>4) Caffeine &amp; energy beverage</t>
        </is>
      </c>
      <c r="D103" s="51">
        <f>IF('M4 Caffeine &amp; Energy'!I103="","",'M4 Caffeine &amp; Energy'!I103)</f>
        <v/>
      </c>
      <c r="E103" s="52">
        <f>IF('M4 Caffeine &amp; Energy'!J103="","",'M4 Caffeine &amp; Energy'!J103)</f>
        <v/>
      </c>
      <c r="F103" s="50">
        <f>IF('M4 Caffeine &amp; Energy'!K103="","",'M4 Caffeine &amp; Energy'!K103)</f>
        <v/>
      </c>
      <c r="G103" s="49">
        <f>IF('M4 Caffeine &amp; Energy'!F103="","",'M4 Caffeine &amp; Energy'!F103)</f>
        <v/>
      </c>
      <c r="H103" s="50">
        <f>IF(AND(ISNUMBER('M4 Caffeine &amp; Energy'!F103),ISNUMBER('M4 Caffeine &amp; Energy'!K103)),'M4 Caffeine &amp; Energy'!F103-'M4 Caffeine &amp; Energy'!K103,"")</f>
        <v/>
      </c>
      <c r="I103" s="34" t="inlineStr">
        <is>
          <t>S&amp;S availability/depth vary by listing and time, confirm live.</t>
        </is>
      </c>
    </row>
    <row r="104" ht="26" customHeight="1">
      <c r="A104" s="34" t="inlineStr">
        <is>
          <t>Celsius</t>
        </is>
      </c>
      <c r="B104" s="34" t="inlineStr">
        <is>
          <t>Celsius Essentials | Orange Mango | 8 pack 473mL</t>
        </is>
      </c>
      <c r="C104" s="34" t="inlineStr">
        <is>
          <t>4) Caffeine &amp; energy beverage</t>
        </is>
      </c>
      <c r="D104" s="51">
        <f>IF('M4 Caffeine &amp; Energy'!I104="","",'M4 Caffeine &amp; Energy'!I104)</f>
        <v/>
      </c>
      <c r="E104" s="52">
        <f>IF('M4 Caffeine &amp; Energy'!J104="","",'M4 Caffeine &amp; Energy'!J104)</f>
        <v/>
      </c>
      <c r="F104" s="50">
        <f>IF('M4 Caffeine &amp; Energy'!K104="","",'M4 Caffeine &amp; Energy'!K104)</f>
        <v/>
      </c>
      <c r="G104" s="49">
        <f>IF('M4 Caffeine &amp; Energy'!F104="","",'M4 Caffeine &amp; Energy'!F104)</f>
        <v/>
      </c>
      <c r="H104" s="50">
        <f>IF(AND(ISNUMBER('M4 Caffeine &amp; Energy'!F104),ISNUMBER('M4 Caffeine &amp; Energy'!K104)),'M4 Caffeine &amp; Energy'!F104-'M4 Caffeine &amp; Energy'!K104,"")</f>
        <v/>
      </c>
      <c r="I104" s="34" t="inlineStr">
        <is>
          <t>S&amp;S availability/depth vary by listing and time, confirm live.</t>
        </is>
      </c>
    </row>
    <row r="105" ht="26" customHeight="1">
      <c r="A105" s="34" t="inlineStr">
        <is>
          <t>Celsius</t>
        </is>
      </c>
      <c r="B105" s="34" t="inlineStr">
        <is>
          <t>Celsius Essentials | Orange Mango | 12 pack 473mL</t>
        </is>
      </c>
      <c r="C105" s="34" t="inlineStr">
        <is>
          <t>4) Caffeine &amp; energy beverage</t>
        </is>
      </c>
      <c r="D105" s="51">
        <f>IF('M4 Caffeine &amp; Energy'!I105="","",'M4 Caffeine &amp; Energy'!I105)</f>
        <v/>
      </c>
      <c r="E105" s="52">
        <f>IF('M4 Caffeine &amp; Energy'!J105="","",'M4 Caffeine &amp; Energy'!J105)</f>
        <v/>
      </c>
      <c r="F105" s="50">
        <f>IF('M4 Caffeine &amp; Energy'!K105="","",'M4 Caffeine &amp; Energy'!K105)</f>
        <v/>
      </c>
      <c r="G105" s="49">
        <f>IF('M4 Caffeine &amp; Energy'!F105="","",'M4 Caffeine &amp; Energy'!F105)</f>
        <v/>
      </c>
      <c r="H105" s="50">
        <f>IF(AND(ISNUMBER('M4 Caffeine &amp; Energy'!F105),ISNUMBER('M4 Caffeine &amp; Energy'!K105)),'M4 Caffeine &amp; Energy'!F105-'M4 Caffeine &amp; Energy'!K105,"")</f>
        <v/>
      </c>
      <c r="I105" s="34" t="inlineStr">
        <is>
          <t>S&amp;S availability/depth vary by listing and time, confirm live.</t>
        </is>
      </c>
    </row>
    <row r="106" ht="26" customHeight="1">
      <c r="A106" s="34" t="inlineStr">
        <is>
          <t>Celsius</t>
        </is>
      </c>
      <c r="B106" s="34" t="inlineStr">
        <is>
          <t>Celsius Essentials | Orange Mango | 18 pack 473mL</t>
        </is>
      </c>
      <c r="C106" s="34" t="inlineStr">
        <is>
          <t>4) Caffeine &amp; energy beverage</t>
        </is>
      </c>
      <c r="D106" s="51">
        <f>IF('M4 Caffeine &amp; Energy'!I106="","",'M4 Caffeine &amp; Energy'!I106)</f>
        <v/>
      </c>
      <c r="E106" s="52">
        <f>IF('M4 Caffeine &amp; Energy'!J106="","",'M4 Caffeine &amp; Energy'!J106)</f>
        <v/>
      </c>
      <c r="F106" s="50">
        <f>IF('M4 Caffeine &amp; Energy'!K106="","",'M4 Caffeine &amp; Energy'!K106)</f>
        <v/>
      </c>
      <c r="G106" s="49">
        <f>IF('M4 Caffeine &amp; Energy'!F106="","",'M4 Caffeine &amp; Energy'!F106)</f>
        <v/>
      </c>
      <c r="H106" s="50">
        <f>IF(AND(ISNUMBER('M4 Caffeine &amp; Energy'!F106),ISNUMBER('M4 Caffeine &amp; Energy'!K106)),'M4 Caffeine &amp; Energy'!F106-'M4 Caffeine &amp; Energy'!K106,"")</f>
        <v/>
      </c>
      <c r="I106" s="34" t="inlineStr">
        <is>
          <t>S&amp;S availability/depth vary by listing and time, confirm live.</t>
        </is>
      </c>
    </row>
    <row r="107" ht="26" customHeight="1">
      <c r="A107" s="34" t="inlineStr">
        <is>
          <t>Celsius</t>
        </is>
      </c>
      <c r="B107" s="34" t="inlineStr">
        <is>
          <t>Celsius Essentials | Orange Mango | 24 pack 473mL</t>
        </is>
      </c>
      <c r="C107" s="34" t="inlineStr">
        <is>
          <t>4) Caffeine &amp; energy beverage</t>
        </is>
      </c>
      <c r="D107" s="51">
        <f>IF('M4 Caffeine &amp; Energy'!I107="","",'M4 Caffeine &amp; Energy'!I107)</f>
        <v/>
      </c>
      <c r="E107" s="52">
        <f>IF('M4 Caffeine &amp; Energy'!J107="","",'M4 Caffeine &amp; Energy'!J107)</f>
        <v/>
      </c>
      <c r="F107" s="50">
        <f>IF('M4 Caffeine &amp; Energy'!K107="","",'M4 Caffeine &amp; Energy'!K107)</f>
        <v/>
      </c>
      <c r="G107" s="49">
        <f>IF('M4 Caffeine &amp; Energy'!F107="","",'M4 Caffeine &amp; Energy'!F107)</f>
        <v/>
      </c>
      <c r="H107" s="50">
        <f>IF(AND(ISNUMBER('M4 Caffeine &amp; Energy'!F107),ISNUMBER('M4 Caffeine &amp; Energy'!K107)),'M4 Caffeine &amp; Energy'!F107-'M4 Caffeine &amp; Energy'!K107,"")</f>
        <v/>
      </c>
      <c r="I107" s="34" t="inlineStr">
        <is>
          <t>S&amp;S availability/depth vary by listing and time, confirm live.</t>
        </is>
      </c>
    </row>
    <row r="108" ht="26" customHeight="1">
      <c r="A108" s="34" t="inlineStr">
        <is>
          <t>Prime</t>
        </is>
      </c>
      <c r="B108" s="34" t="inlineStr">
        <is>
          <t>Prime Energy | Blue Raspberry | single 355mL</t>
        </is>
      </c>
      <c r="C108" s="34" t="inlineStr">
        <is>
          <t>4) Caffeine &amp; energy beverage</t>
        </is>
      </c>
      <c r="D108" s="51">
        <f>IF('M4 Caffeine &amp; Energy'!I108="","",'M4 Caffeine &amp; Energy'!I108)</f>
        <v/>
      </c>
      <c r="E108" s="52">
        <f>IF('M4 Caffeine &amp; Energy'!J108="","",'M4 Caffeine &amp; Energy'!J108)</f>
        <v/>
      </c>
      <c r="F108" s="50">
        <f>IF('M4 Caffeine &amp; Energy'!K108="","",'M4 Caffeine &amp; Energy'!K108)</f>
        <v/>
      </c>
      <c r="G108" s="49">
        <f>IF('M4 Caffeine &amp; Energy'!F108="","",'M4 Caffeine &amp; Energy'!F108)</f>
        <v/>
      </c>
      <c r="H108" s="50">
        <f>IF(AND(ISNUMBER('M4 Caffeine &amp; Energy'!F108),ISNUMBER('M4 Caffeine &amp; Energy'!K108)),'M4 Caffeine &amp; Energy'!F108-'M4 Caffeine &amp; Energy'!K108,"")</f>
        <v/>
      </c>
      <c r="I108" s="34" t="inlineStr">
        <is>
          <t>S&amp;S availability/depth vary by listing and time, confirm live.</t>
        </is>
      </c>
    </row>
    <row r="109" ht="26" customHeight="1">
      <c r="A109" s="34" t="inlineStr">
        <is>
          <t>Prime</t>
        </is>
      </c>
      <c r="B109" s="34" t="inlineStr">
        <is>
          <t>Prime Energy | Blue Raspberry | 8 pack 355mL</t>
        </is>
      </c>
      <c r="C109" s="34" t="inlineStr">
        <is>
          <t>4) Caffeine &amp; energy beverage</t>
        </is>
      </c>
      <c r="D109" s="51">
        <f>IF('M4 Caffeine &amp; Energy'!I109="","",'M4 Caffeine &amp; Energy'!I109)</f>
        <v/>
      </c>
      <c r="E109" s="52">
        <f>IF('M4 Caffeine &amp; Energy'!J109="","",'M4 Caffeine &amp; Energy'!J109)</f>
        <v/>
      </c>
      <c r="F109" s="50">
        <f>IF('M4 Caffeine &amp; Energy'!K109="","",'M4 Caffeine &amp; Energy'!K109)</f>
        <v/>
      </c>
      <c r="G109" s="49">
        <f>IF('M4 Caffeine &amp; Energy'!F109="","",'M4 Caffeine &amp; Energy'!F109)</f>
        <v/>
      </c>
      <c r="H109" s="50">
        <f>IF(AND(ISNUMBER('M4 Caffeine &amp; Energy'!F109),ISNUMBER('M4 Caffeine &amp; Energy'!K109)),'M4 Caffeine &amp; Energy'!F109-'M4 Caffeine &amp; Energy'!K109,"")</f>
        <v/>
      </c>
      <c r="I109" s="34" t="inlineStr">
        <is>
          <t>S&amp;S availability/depth vary by listing and time, confirm live.</t>
        </is>
      </c>
    </row>
    <row r="110" ht="26" customHeight="1">
      <c r="A110" s="34" t="inlineStr">
        <is>
          <t>Prime</t>
        </is>
      </c>
      <c r="B110" s="34" t="inlineStr">
        <is>
          <t>Prime Energy | Blue Raspberry | 12 pack 355mL</t>
        </is>
      </c>
      <c r="C110" s="34" t="inlineStr">
        <is>
          <t>4) Caffeine &amp; energy beverage</t>
        </is>
      </c>
      <c r="D110" s="51">
        <f>IF('M4 Caffeine &amp; Energy'!I110="","",'M4 Caffeine &amp; Energy'!I110)</f>
        <v/>
      </c>
      <c r="E110" s="52">
        <f>IF('M4 Caffeine &amp; Energy'!J110="","",'M4 Caffeine &amp; Energy'!J110)</f>
        <v/>
      </c>
      <c r="F110" s="50">
        <f>IF('M4 Caffeine &amp; Energy'!K110="","",'M4 Caffeine &amp; Energy'!K110)</f>
        <v/>
      </c>
      <c r="G110" s="49">
        <f>IF('M4 Caffeine &amp; Energy'!F110="","",'M4 Caffeine &amp; Energy'!F110)</f>
        <v/>
      </c>
      <c r="H110" s="50">
        <f>IF(AND(ISNUMBER('M4 Caffeine &amp; Energy'!F110),ISNUMBER('M4 Caffeine &amp; Energy'!K110)),'M4 Caffeine &amp; Energy'!F110-'M4 Caffeine &amp; Energy'!K110,"")</f>
        <v/>
      </c>
      <c r="I110" s="34" t="inlineStr">
        <is>
          <t>S&amp;S availability/depth vary by listing and time, confirm live.</t>
        </is>
      </c>
    </row>
    <row r="111" ht="26" customHeight="1">
      <c r="A111" s="34" t="inlineStr">
        <is>
          <t>Prime</t>
        </is>
      </c>
      <c r="B111" s="34" t="inlineStr">
        <is>
          <t>Prime Energy | Blue Raspberry | 15 pack 355mL</t>
        </is>
      </c>
      <c r="C111" s="34" t="inlineStr">
        <is>
          <t>4) Caffeine &amp; energy beverage</t>
        </is>
      </c>
      <c r="D111" s="51">
        <f>IF('M4 Caffeine &amp; Energy'!I111="","",'M4 Caffeine &amp; Energy'!I111)</f>
        <v/>
      </c>
      <c r="E111" s="52">
        <f>IF('M4 Caffeine &amp; Energy'!J111="","",'M4 Caffeine &amp; Energy'!J111)</f>
        <v/>
      </c>
      <c r="F111" s="50">
        <f>IF('M4 Caffeine &amp; Energy'!K111="","",'M4 Caffeine &amp; Energy'!K111)</f>
        <v/>
      </c>
      <c r="G111" s="49">
        <f>IF('M4 Caffeine &amp; Energy'!F111="","",'M4 Caffeine &amp; Energy'!F111)</f>
        <v/>
      </c>
      <c r="H111" s="50">
        <f>IF(AND(ISNUMBER('M4 Caffeine &amp; Energy'!F111),ISNUMBER('M4 Caffeine &amp; Energy'!K111)),'M4 Caffeine &amp; Energy'!F111-'M4 Caffeine &amp; Energy'!K111,"")</f>
        <v/>
      </c>
      <c r="I111" s="34" t="inlineStr">
        <is>
          <t>S&amp;S availability/depth vary by listing and time, confirm live.</t>
        </is>
      </c>
    </row>
    <row r="112" ht="26" customHeight="1">
      <c r="A112" s="34" t="inlineStr">
        <is>
          <t>Prime</t>
        </is>
      </c>
      <c r="B112" s="34" t="inlineStr">
        <is>
          <t>Prime Energy | Blue Raspberry | 18 pack 355mL</t>
        </is>
      </c>
      <c r="C112" s="34" t="inlineStr">
        <is>
          <t>4) Caffeine &amp; energy beverage</t>
        </is>
      </c>
      <c r="D112" s="51">
        <f>IF('M4 Caffeine &amp; Energy'!I112="","",'M4 Caffeine &amp; Energy'!I112)</f>
        <v/>
      </c>
      <c r="E112" s="52">
        <f>IF('M4 Caffeine &amp; Energy'!J112="","",'M4 Caffeine &amp; Energy'!J112)</f>
        <v/>
      </c>
      <c r="F112" s="50">
        <f>IF('M4 Caffeine &amp; Energy'!K112="","",'M4 Caffeine &amp; Energy'!K112)</f>
        <v/>
      </c>
      <c r="G112" s="49">
        <f>IF('M4 Caffeine &amp; Energy'!F112="","",'M4 Caffeine &amp; Energy'!F112)</f>
        <v/>
      </c>
      <c r="H112" s="50">
        <f>IF(AND(ISNUMBER('M4 Caffeine &amp; Energy'!F112),ISNUMBER('M4 Caffeine &amp; Energy'!K112)),'M4 Caffeine &amp; Energy'!F112-'M4 Caffeine &amp; Energy'!K112,"")</f>
        <v/>
      </c>
      <c r="I112" s="34" t="inlineStr">
        <is>
          <t>S&amp;S availability/depth vary by listing and time, confirm live.</t>
        </is>
      </c>
    </row>
    <row r="113" ht="26" customHeight="1">
      <c r="A113" s="34" t="inlineStr">
        <is>
          <t>Prime</t>
        </is>
      </c>
      <c r="B113" s="34" t="inlineStr">
        <is>
          <t>Prime Energy | Blue Raspberry | 24 pack 355mL</t>
        </is>
      </c>
      <c r="C113" s="34" t="inlineStr">
        <is>
          <t>4) Caffeine &amp; energy beverage</t>
        </is>
      </c>
      <c r="D113" s="51">
        <f>IF('M4 Caffeine &amp; Energy'!I113="","",'M4 Caffeine &amp; Energy'!I113)</f>
        <v/>
      </c>
      <c r="E113" s="52">
        <f>IF('M4 Caffeine &amp; Energy'!J113="","",'M4 Caffeine &amp; Energy'!J113)</f>
        <v/>
      </c>
      <c r="F113" s="50">
        <f>IF('M4 Caffeine &amp; Energy'!K113="","",'M4 Caffeine &amp; Energy'!K113)</f>
        <v/>
      </c>
      <c r="G113" s="49">
        <f>IF('M4 Caffeine &amp; Energy'!F113="","",'M4 Caffeine &amp; Energy'!F113)</f>
        <v/>
      </c>
      <c r="H113" s="50">
        <f>IF(AND(ISNUMBER('M4 Caffeine &amp; Energy'!F113),ISNUMBER('M4 Caffeine &amp; Energy'!K113)),'M4 Caffeine &amp; Energy'!F113-'M4 Caffeine &amp; Energy'!K113,"")</f>
        <v/>
      </c>
      <c r="I113" s="34" t="inlineStr">
        <is>
          <t>S&amp;S availability/depth vary by listing and time, confirm live.</t>
        </is>
      </c>
    </row>
    <row r="114" ht="26" customHeight="1">
      <c r="A114" s="34" t="inlineStr">
        <is>
          <t>Prime</t>
        </is>
      </c>
      <c r="B114" s="34" t="inlineStr">
        <is>
          <t>Prime Energy | Tropical Punch | single 355mL</t>
        </is>
      </c>
      <c r="C114" s="34" t="inlineStr">
        <is>
          <t>4) Caffeine &amp; energy beverage</t>
        </is>
      </c>
      <c r="D114" s="51">
        <f>IF('M4 Caffeine &amp; Energy'!I114="","",'M4 Caffeine &amp; Energy'!I114)</f>
        <v/>
      </c>
      <c r="E114" s="52">
        <f>IF('M4 Caffeine &amp; Energy'!J114="","",'M4 Caffeine &amp; Energy'!J114)</f>
        <v/>
      </c>
      <c r="F114" s="50">
        <f>IF('M4 Caffeine &amp; Energy'!K114="","",'M4 Caffeine &amp; Energy'!K114)</f>
        <v/>
      </c>
      <c r="G114" s="49">
        <f>IF('M4 Caffeine &amp; Energy'!F114="","",'M4 Caffeine &amp; Energy'!F114)</f>
        <v/>
      </c>
      <c r="H114" s="50">
        <f>IF(AND(ISNUMBER('M4 Caffeine &amp; Energy'!F114),ISNUMBER('M4 Caffeine &amp; Energy'!K114)),'M4 Caffeine &amp; Energy'!F114-'M4 Caffeine &amp; Energy'!K114,"")</f>
        <v/>
      </c>
      <c r="I114" s="34" t="inlineStr">
        <is>
          <t>S&amp;S availability/depth vary by listing and time, confirm live.</t>
        </is>
      </c>
    </row>
    <row r="115" ht="26" customHeight="1">
      <c r="A115" s="34" t="inlineStr">
        <is>
          <t>Prime</t>
        </is>
      </c>
      <c r="B115" s="34" t="inlineStr">
        <is>
          <t>Prime Energy | Tropical Punch | 8 pack 355mL</t>
        </is>
      </c>
      <c r="C115" s="34" t="inlineStr">
        <is>
          <t>4) Caffeine &amp; energy beverage</t>
        </is>
      </c>
      <c r="D115" s="51">
        <f>IF('M4 Caffeine &amp; Energy'!I115="","",'M4 Caffeine &amp; Energy'!I115)</f>
        <v/>
      </c>
      <c r="E115" s="52">
        <f>IF('M4 Caffeine &amp; Energy'!J115="","",'M4 Caffeine &amp; Energy'!J115)</f>
        <v/>
      </c>
      <c r="F115" s="50">
        <f>IF('M4 Caffeine &amp; Energy'!K115="","",'M4 Caffeine &amp; Energy'!K115)</f>
        <v/>
      </c>
      <c r="G115" s="49">
        <f>IF('M4 Caffeine &amp; Energy'!F115="","",'M4 Caffeine &amp; Energy'!F115)</f>
        <v/>
      </c>
      <c r="H115" s="50">
        <f>IF(AND(ISNUMBER('M4 Caffeine &amp; Energy'!F115),ISNUMBER('M4 Caffeine &amp; Energy'!K115)),'M4 Caffeine &amp; Energy'!F115-'M4 Caffeine &amp; Energy'!K115,"")</f>
        <v/>
      </c>
      <c r="I115" s="34" t="inlineStr">
        <is>
          <t>S&amp;S availability/depth vary by listing and time, confirm live.</t>
        </is>
      </c>
    </row>
    <row r="116" ht="26" customHeight="1">
      <c r="A116" s="34" t="inlineStr">
        <is>
          <t>Prime</t>
        </is>
      </c>
      <c r="B116" s="34" t="inlineStr">
        <is>
          <t>Prime Energy | Tropical Punch | 12 pack 355mL</t>
        </is>
      </c>
      <c r="C116" s="34" t="inlineStr">
        <is>
          <t>4) Caffeine &amp; energy beverage</t>
        </is>
      </c>
      <c r="D116" s="51">
        <f>IF('M4 Caffeine &amp; Energy'!I116="","",'M4 Caffeine &amp; Energy'!I116)</f>
        <v/>
      </c>
      <c r="E116" s="52">
        <f>IF('M4 Caffeine &amp; Energy'!J116="","",'M4 Caffeine &amp; Energy'!J116)</f>
        <v/>
      </c>
      <c r="F116" s="50">
        <f>IF('M4 Caffeine &amp; Energy'!K116="","",'M4 Caffeine &amp; Energy'!K116)</f>
        <v/>
      </c>
      <c r="G116" s="49">
        <f>IF('M4 Caffeine &amp; Energy'!F116="","",'M4 Caffeine &amp; Energy'!F116)</f>
        <v/>
      </c>
      <c r="H116" s="50">
        <f>IF(AND(ISNUMBER('M4 Caffeine &amp; Energy'!F116),ISNUMBER('M4 Caffeine &amp; Energy'!K116)),'M4 Caffeine &amp; Energy'!F116-'M4 Caffeine &amp; Energy'!K116,"")</f>
        <v/>
      </c>
      <c r="I116" s="34" t="inlineStr">
        <is>
          <t>S&amp;S availability/depth vary by listing and time, confirm live.</t>
        </is>
      </c>
    </row>
    <row r="117" ht="26" customHeight="1">
      <c r="A117" s="34" t="inlineStr">
        <is>
          <t>Prime</t>
        </is>
      </c>
      <c r="B117" s="34" t="inlineStr">
        <is>
          <t>Prime Energy | Tropical Punch | 15 pack 355mL</t>
        </is>
      </c>
      <c r="C117" s="34" t="inlineStr">
        <is>
          <t>4) Caffeine &amp; energy beverage</t>
        </is>
      </c>
      <c r="D117" s="51">
        <f>IF('M4 Caffeine &amp; Energy'!I117="","",'M4 Caffeine &amp; Energy'!I117)</f>
        <v/>
      </c>
      <c r="E117" s="52">
        <f>IF('M4 Caffeine &amp; Energy'!J117="","",'M4 Caffeine &amp; Energy'!J117)</f>
        <v/>
      </c>
      <c r="F117" s="50">
        <f>IF('M4 Caffeine &amp; Energy'!K117="","",'M4 Caffeine &amp; Energy'!K117)</f>
        <v/>
      </c>
      <c r="G117" s="49">
        <f>IF('M4 Caffeine &amp; Energy'!F117="","",'M4 Caffeine &amp; Energy'!F117)</f>
        <v/>
      </c>
      <c r="H117" s="50">
        <f>IF(AND(ISNUMBER('M4 Caffeine &amp; Energy'!F117),ISNUMBER('M4 Caffeine &amp; Energy'!K117)),'M4 Caffeine &amp; Energy'!F117-'M4 Caffeine &amp; Energy'!K117,"")</f>
        <v/>
      </c>
      <c r="I117" s="34" t="inlineStr">
        <is>
          <t>S&amp;S availability/depth vary by listing and time, confirm live.</t>
        </is>
      </c>
    </row>
    <row r="118" ht="26" customHeight="1">
      <c r="A118" s="34" t="inlineStr">
        <is>
          <t>Prime</t>
        </is>
      </c>
      <c r="B118" s="34" t="inlineStr">
        <is>
          <t>Prime Energy | Tropical Punch | 18 pack 355mL</t>
        </is>
      </c>
      <c r="C118" s="34" t="inlineStr">
        <is>
          <t>4) Caffeine &amp; energy beverage</t>
        </is>
      </c>
      <c r="D118" s="51">
        <f>IF('M4 Caffeine &amp; Energy'!I118="","",'M4 Caffeine &amp; Energy'!I118)</f>
        <v/>
      </c>
      <c r="E118" s="52">
        <f>IF('M4 Caffeine &amp; Energy'!J118="","",'M4 Caffeine &amp; Energy'!J118)</f>
        <v/>
      </c>
      <c r="F118" s="50">
        <f>IF('M4 Caffeine &amp; Energy'!K118="","",'M4 Caffeine &amp; Energy'!K118)</f>
        <v/>
      </c>
      <c r="G118" s="49">
        <f>IF('M4 Caffeine &amp; Energy'!F118="","",'M4 Caffeine &amp; Energy'!F118)</f>
        <v/>
      </c>
      <c r="H118" s="50">
        <f>IF(AND(ISNUMBER('M4 Caffeine &amp; Energy'!F118),ISNUMBER('M4 Caffeine &amp; Energy'!K118)),'M4 Caffeine &amp; Energy'!F118-'M4 Caffeine &amp; Energy'!K118,"")</f>
        <v/>
      </c>
      <c r="I118" s="34" t="inlineStr">
        <is>
          <t>S&amp;S availability/depth vary by listing and time, confirm live.</t>
        </is>
      </c>
    </row>
    <row r="119" ht="26" customHeight="1">
      <c r="A119" s="34" t="inlineStr">
        <is>
          <t>Prime</t>
        </is>
      </c>
      <c r="B119" s="34" t="inlineStr">
        <is>
          <t>Prime Energy | Tropical Punch | 24 pack 355mL</t>
        </is>
      </c>
      <c r="C119" s="34" t="inlineStr">
        <is>
          <t>4) Caffeine &amp; energy beverage</t>
        </is>
      </c>
      <c r="D119" s="51">
        <f>IF('M4 Caffeine &amp; Energy'!I119="","",'M4 Caffeine &amp; Energy'!I119)</f>
        <v/>
      </c>
      <c r="E119" s="52">
        <f>IF('M4 Caffeine &amp; Energy'!J119="","",'M4 Caffeine &amp; Energy'!J119)</f>
        <v/>
      </c>
      <c r="F119" s="50">
        <f>IF('M4 Caffeine &amp; Energy'!K119="","",'M4 Caffeine &amp; Energy'!K119)</f>
        <v/>
      </c>
      <c r="G119" s="49">
        <f>IF('M4 Caffeine &amp; Energy'!F119="","",'M4 Caffeine &amp; Energy'!F119)</f>
        <v/>
      </c>
      <c r="H119" s="50">
        <f>IF(AND(ISNUMBER('M4 Caffeine &amp; Energy'!F119),ISNUMBER('M4 Caffeine &amp; Energy'!K119)),'M4 Caffeine &amp; Energy'!F119-'M4 Caffeine &amp; Energy'!K119,"")</f>
        <v/>
      </c>
      <c r="I119" s="34" t="inlineStr">
        <is>
          <t>S&amp;S availability/depth vary by listing and time, confirm live.</t>
        </is>
      </c>
    </row>
    <row r="120" ht="26" customHeight="1">
      <c r="A120" s="34" t="inlineStr">
        <is>
          <t>Prime</t>
        </is>
      </c>
      <c r="B120" s="34" t="inlineStr">
        <is>
          <t>Prime Energy | Lemon Lime | single 355mL</t>
        </is>
      </c>
      <c r="C120" s="34" t="inlineStr">
        <is>
          <t>4) Caffeine &amp; energy beverage</t>
        </is>
      </c>
      <c r="D120" s="51">
        <f>IF('M4 Caffeine &amp; Energy'!I120="","",'M4 Caffeine &amp; Energy'!I120)</f>
        <v/>
      </c>
      <c r="E120" s="52">
        <f>IF('M4 Caffeine &amp; Energy'!J120="","",'M4 Caffeine &amp; Energy'!J120)</f>
        <v/>
      </c>
      <c r="F120" s="50">
        <f>IF('M4 Caffeine &amp; Energy'!K120="","",'M4 Caffeine &amp; Energy'!K120)</f>
        <v/>
      </c>
      <c r="G120" s="49">
        <f>IF('M4 Caffeine &amp; Energy'!F120="","",'M4 Caffeine &amp; Energy'!F120)</f>
        <v/>
      </c>
      <c r="H120" s="50">
        <f>IF(AND(ISNUMBER('M4 Caffeine &amp; Energy'!F120),ISNUMBER('M4 Caffeine &amp; Energy'!K120)),'M4 Caffeine &amp; Energy'!F120-'M4 Caffeine &amp; Energy'!K120,"")</f>
        <v/>
      </c>
      <c r="I120" s="34" t="inlineStr">
        <is>
          <t>S&amp;S availability/depth vary by listing and time, confirm live.</t>
        </is>
      </c>
    </row>
    <row r="121" ht="26" customHeight="1">
      <c r="A121" s="34" t="inlineStr">
        <is>
          <t>Prime</t>
        </is>
      </c>
      <c r="B121" s="34" t="inlineStr">
        <is>
          <t>Prime Energy | Lemon Lime | 8 pack 355mL</t>
        </is>
      </c>
      <c r="C121" s="34" t="inlineStr">
        <is>
          <t>4) Caffeine &amp; energy beverage</t>
        </is>
      </c>
      <c r="D121" s="51">
        <f>IF('M4 Caffeine &amp; Energy'!I121="","",'M4 Caffeine &amp; Energy'!I121)</f>
        <v/>
      </c>
      <c r="E121" s="52">
        <f>IF('M4 Caffeine &amp; Energy'!J121="","",'M4 Caffeine &amp; Energy'!J121)</f>
        <v/>
      </c>
      <c r="F121" s="50">
        <f>IF('M4 Caffeine &amp; Energy'!K121="","",'M4 Caffeine &amp; Energy'!K121)</f>
        <v/>
      </c>
      <c r="G121" s="49">
        <f>IF('M4 Caffeine &amp; Energy'!F121="","",'M4 Caffeine &amp; Energy'!F121)</f>
        <v/>
      </c>
      <c r="H121" s="50">
        <f>IF(AND(ISNUMBER('M4 Caffeine &amp; Energy'!F121),ISNUMBER('M4 Caffeine &amp; Energy'!K121)),'M4 Caffeine &amp; Energy'!F121-'M4 Caffeine &amp; Energy'!K121,"")</f>
        <v/>
      </c>
      <c r="I121" s="34" t="inlineStr">
        <is>
          <t>S&amp;S availability/depth vary by listing and time, confirm live.</t>
        </is>
      </c>
    </row>
    <row r="122" ht="26" customHeight="1">
      <c r="A122" s="34" t="inlineStr">
        <is>
          <t>Prime</t>
        </is>
      </c>
      <c r="B122" s="34" t="inlineStr">
        <is>
          <t>Prime Energy | Lemon Lime | 12 pack 355mL</t>
        </is>
      </c>
      <c r="C122" s="34" t="inlineStr">
        <is>
          <t>4) Caffeine &amp; energy beverage</t>
        </is>
      </c>
      <c r="D122" s="51">
        <f>IF('M4 Caffeine &amp; Energy'!I122="","",'M4 Caffeine &amp; Energy'!I122)</f>
        <v/>
      </c>
      <c r="E122" s="52">
        <f>IF('M4 Caffeine &amp; Energy'!J122="","",'M4 Caffeine &amp; Energy'!J122)</f>
        <v/>
      </c>
      <c r="F122" s="50">
        <f>IF('M4 Caffeine &amp; Energy'!K122="","",'M4 Caffeine &amp; Energy'!K122)</f>
        <v/>
      </c>
      <c r="G122" s="49">
        <f>IF('M4 Caffeine &amp; Energy'!F122="","",'M4 Caffeine &amp; Energy'!F122)</f>
        <v/>
      </c>
      <c r="H122" s="50">
        <f>IF(AND(ISNUMBER('M4 Caffeine &amp; Energy'!F122),ISNUMBER('M4 Caffeine &amp; Energy'!K122)),'M4 Caffeine &amp; Energy'!F122-'M4 Caffeine &amp; Energy'!K122,"")</f>
        <v/>
      </c>
      <c r="I122" s="34" t="inlineStr">
        <is>
          <t>S&amp;S availability/depth vary by listing and time, confirm live.</t>
        </is>
      </c>
    </row>
    <row r="123" ht="26" customHeight="1">
      <c r="A123" s="34" t="inlineStr">
        <is>
          <t>Prime</t>
        </is>
      </c>
      <c r="B123" s="34" t="inlineStr">
        <is>
          <t>Prime Energy | Lemon Lime | 15 pack 355mL</t>
        </is>
      </c>
      <c r="C123" s="34" t="inlineStr">
        <is>
          <t>4) Caffeine &amp; energy beverage</t>
        </is>
      </c>
      <c r="D123" s="51">
        <f>IF('M4 Caffeine &amp; Energy'!I123="","",'M4 Caffeine &amp; Energy'!I123)</f>
        <v/>
      </c>
      <c r="E123" s="52">
        <f>IF('M4 Caffeine &amp; Energy'!J123="","",'M4 Caffeine &amp; Energy'!J123)</f>
        <v/>
      </c>
      <c r="F123" s="50">
        <f>IF('M4 Caffeine &amp; Energy'!K123="","",'M4 Caffeine &amp; Energy'!K123)</f>
        <v/>
      </c>
      <c r="G123" s="49">
        <f>IF('M4 Caffeine &amp; Energy'!F123="","",'M4 Caffeine &amp; Energy'!F123)</f>
        <v/>
      </c>
      <c r="H123" s="50">
        <f>IF(AND(ISNUMBER('M4 Caffeine &amp; Energy'!F123),ISNUMBER('M4 Caffeine &amp; Energy'!K123)),'M4 Caffeine &amp; Energy'!F123-'M4 Caffeine &amp; Energy'!K123,"")</f>
        <v/>
      </c>
      <c r="I123" s="34" t="inlineStr">
        <is>
          <t>S&amp;S availability/depth vary by listing and time, confirm live.</t>
        </is>
      </c>
    </row>
    <row r="124" ht="26" customHeight="1">
      <c r="A124" s="34" t="inlineStr">
        <is>
          <t>Prime</t>
        </is>
      </c>
      <c r="B124" s="34" t="inlineStr">
        <is>
          <t>Prime Energy | Lemon Lime | 18 pack 355mL</t>
        </is>
      </c>
      <c r="C124" s="34" t="inlineStr">
        <is>
          <t>4) Caffeine &amp; energy beverage</t>
        </is>
      </c>
      <c r="D124" s="51">
        <f>IF('M4 Caffeine &amp; Energy'!I124="","",'M4 Caffeine &amp; Energy'!I124)</f>
        <v/>
      </c>
      <c r="E124" s="52">
        <f>IF('M4 Caffeine &amp; Energy'!J124="","",'M4 Caffeine &amp; Energy'!J124)</f>
        <v/>
      </c>
      <c r="F124" s="50">
        <f>IF('M4 Caffeine &amp; Energy'!K124="","",'M4 Caffeine &amp; Energy'!K124)</f>
        <v/>
      </c>
      <c r="G124" s="49">
        <f>IF('M4 Caffeine &amp; Energy'!F124="","",'M4 Caffeine &amp; Energy'!F124)</f>
        <v/>
      </c>
      <c r="H124" s="50">
        <f>IF(AND(ISNUMBER('M4 Caffeine &amp; Energy'!F124),ISNUMBER('M4 Caffeine &amp; Energy'!K124)),'M4 Caffeine &amp; Energy'!F124-'M4 Caffeine &amp; Energy'!K124,"")</f>
        <v/>
      </c>
      <c r="I124" s="34" t="inlineStr">
        <is>
          <t>S&amp;S availability/depth vary by listing and time, confirm live.</t>
        </is>
      </c>
    </row>
    <row r="125" ht="26" customHeight="1">
      <c r="A125" s="34" t="inlineStr">
        <is>
          <t>Prime</t>
        </is>
      </c>
      <c r="B125" s="34" t="inlineStr">
        <is>
          <t>Prime Energy | Lemon Lime | 24 pack 355mL</t>
        </is>
      </c>
      <c r="C125" s="34" t="inlineStr">
        <is>
          <t>4) Caffeine &amp; energy beverage</t>
        </is>
      </c>
      <c r="D125" s="51">
        <f>IF('M4 Caffeine &amp; Energy'!I125="","",'M4 Caffeine &amp; Energy'!I125)</f>
        <v/>
      </c>
      <c r="E125" s="52">
        <f>IF('M4 Caffeine &amp; Energy'!J125="","",'M4 Caffeine &amp; Energy'!J125)</f>
        <v/>
      </c>
      <c r="F125" s="50">
        <f>IF('M4 Caffeine &amp; Energy'!K125="","",'M4 Caffeine &amp; Energy'!K125)</f>
        <v/>
      </c>
      <c r="G125" s="49">
        <f>IF('M4 Caffeine &amp; Energy'!F125="","",'M4 Caffeine &amp; Energy'!F125)</f>
        <v/>
      </c>
      <c r="H125" s="50">
        <f>IF(AND(ISNUMBER('M4 Caffeine &amp; Energy'!F125),ISNUMBER('M4 Caffeine &amp; Energy'!K125)),'M4 Caffeine &amp; Energy'!F125-'M4 Caffeine &amp; Energy'!K125,"")</f>
        <v/>
      </c>
      <c r="I125" s="34" t="inlineStr">
        <is>
          <t>S&amp;S availability/depth vary by listing and time, confirm live.</t>
        </is>
      </c>
    </row>
    <row r="126" ht="26" customHeight="1">
      <c r="A126" s="34" t="inlineStr">
        <is>
          <t>Prime</t>
        </is>
      </c>
      <c r="B126" s="34" t="inlineStr">
        <is>
          <t>Prime Energy | Ice Pop | single 355mL</t>
        </is>
      </c>
      <c r="C126" s="34" t="inlineStr">
        <is>
          <t>4) Caffeine &amp; energy beverage</t>
        </is>
      </c>
      <c r="D126" s="51">
        <f>IF('M4 Caffeine &amp; Energy'!I126="","",'M4 Caffeine &amp; Energy'!I126)</f>
        <v/>
      </c>
      <c r="E126" s="52">
        <f>IF('M4 Caffeine &amp; Energy'!J126="","",'M4 Caffeine &amp; Energy'!J126)</f>
        <v/>
      </c>
      <c r="F126" s="50">
        <f>IF('M4 Caffeine &amp; Energy'!K126="","",'M4 Caffeine &amp; Energy'!K126)</f>
        <v/>
      </c>
      <c r="G126" s="49">
        <f>IF('M4 Caffeine &amp; Energy'!F126="","",'M4 Caffeine &amp; Energy'!F126)</f>
        <v/>
      </c>
      <c r="H126" s="50">
        <f>IF(AND(ISNUMBER('M4 Caffeine &amp; Energy'!F126),ISNUMBER('M4 Caffeine &amp; Energy'!K126)),'M4 Caffeine &amp; Energy'!F126-'M4 Caffeine &amp; Energy'!K126,"")</f>
        <v/>
      </c>
      <c r="I126" s="34" t="inlineStr">
        <is>
          <t>S&amp;S availability/depth vary by listing and time, confirm live.</t>
        </is>
      </c>
    </row>
    <row r="127" ht="26" customHeight="1">
      <c r="A127" s="34" t="inlineStr">
        <is>
          <t>Prime</t>
        </is>
      </c>
      <c r="B127" s="34" t="inlineStr">
        <is>
          <t>Prime Energy | Ice Pop | 8 pack 355mL</t>
        </is>
      </c>
      <c r="C127" s="34" t="inlineStr">
        <is>
          <t>4) Caffeine &amp; energy beverage</t>
        </is>
      </c>
      <c r="D127" s="51">
        <f>IF('M4 Caffeine &amp; Energy'!I127="","",'M4 Caffeine &amp; Energy'!I127)</f>
        <v/>
      </c>
      <c r="E127" s="52">
        <f>IF('M4 Caffeine &amp; Energy'!J127="","",'M4 Caffeine &amp; Energy'!J127)</f>
        <v/>
      </c>
      <c r="F127" s="50">
        <f>IF('M4 Caffeine &amp; Energy'!K127="","",'M4 Caffeine &amp; Energy'!K127)</f>
        <v/>
      </c>
      <c r="G127" s="49">
        <f>IF('M4 Caffeine &amp; Energy'!F127="","",'M4 Caffeine &amp; Energy'!F127)</f>
        <v/>
      </c>
      <c r="H127" s="50">
        <f>IF(AND(ISNUMBER('M4 Caffeine &amp; Energy'!F127),ISNUMBER('M4 Caffeine &amp; Energy'!K127)),'M4 Caffeine &amp; Energy'!F127-'M4 Caffeine &amp; Energy'!K127,"")</f>
        <v/>
      </c>
      <c r="I127" s="34" t="inlineStr">
        <is>
          <t>S&amp;S availability/depth vary by listing and time, confirm live.</t>
        </is>
      </c>
    </row>
    <row r="128" ht="26" customHeight="1">
      <c r="A128" s="34" t="inlineStr">
        <is>
          <t>Prime</t>
        </is>
      </c>
      <c r="B128" s="34" t="inlineStr">
        <is>
          <t>Prime Energy | Ice Pop | 12 pack 355mL</t>
        </is>
      </c>
      <c r="C128" s="34" t="inlineStr">
        <is>
          <t>4) Caffeine &amp; energy beverage</t>
        </is>
      </c>
      <c r="D128" s="51">
        <f>IF('M4 Caffeine &amp; Energy'!I128="","",'M4 Caffeine &amp; Energy'!I128)</f>
        <v/>
      </c>
      <c r="E128" s="52">
        <f>IF('M4 Caffeine &amp; Energy'!J128="","",'M4 Caffeine &amp; Energy'!J128)</f>
        <v/>
      </c>
      <c r="F128" s="50">
        <f>IF('M4 Caffeine &amp; Energy'!K128="","",'M4 Caffeine &amp; Energy'!K128)</f>
        <v/>
      </c>
      <c r="G128" s="49">
        <f>IF('M4 Caffeine &amp; Energy'!F128="","",'M4 Caffeine &amp; Energy'!F128)</f>
        <v/>
      </c>
      <c r="H128" s="50">
        <f>IF(AND(ISNUMBER('M4 Caffeine &amp; Energy'!F128),ISNUMBER('M4 Caffeine &amp; Energy'!K128)),'M4 Caffeine &amp; Energy'!F128-'M4 Caffeine &amp; Energy'!K128,"")</f>
        <v/>
      </c>
      <c r="I128" s="34" t="inlineStr">
        <is>
          <t>S&amp;S availability/depth vary by listing and time, confirm live.</t>
        </is>
      </c>
    </row>
    <row r="129" ht="26" customHeight="1">
      <c r="A129" s="34" t="inlineStr">
        <is>
          <t>Prime</t>
        </is>
      </c>
      <c r="B129" s="34" t="inlineStr">
        <is>
          <t>Prime Energy | Ice Pop | 15 pack 355mL</t>
        </is>
      </c>
      <c r="C129" s="34" t="inlineStr">
        <is>
          <t>4) Caffeine &amp; energy beverage</t>
        </is>
      </c>
      <c r="D129" s="51">
        <f>IF('M4 Caffeine &amp; Energy'!I129="","",'M4 Caffeine &amp; Energy'!I129)</f>
        <v/>
      </c>
      <c r="E129" s="52">
        <f>IF('M4 Caffeine &amp; Energy'!J129="","",'M4 Caffeine &amp; Energy'!J129)</f>
        <v/>
      </c>
      <c r="F129" s="50">
        <f>IF('M4 Caffeine &amp; Energy'!K129="","",'M4 Caffeine &amp; Energy'!K129)</f>
        <v/>
      </c>
      <c r="G129" s="49">
        <f>IF('M4 Caffeine &amp; Energy'!F129="","",'M4 Caffeine &amp; Energy'!F129)</f>
        <v/>
      </c>
      <c r="H129" s="50">
        <f>IF(AND(ISNUMBER('M4 Caffeine &amp; Energy'!F129),ISNUMBER('M4 Caffeine &amp; Energy'!K129)),'M4 Caffeine &amp; Energy'!F129-'M4 Caffeine &amp; Energy'!K129,"")</f>
        <v/>
      </c>
      <c r="I129" s="34" t="inlineStr">
        <is>
          <t>S&amp;S availability/depth vary by listing and time, confirm live.</t>
        </is>
      </c>
    </row>
    <row r="130" ht="26" customHeight="1">
      <c r="A130" s="34" t="inlineStr">
        <is>
          <t>Prime</t>
        </is>
      </c>
      <c r="B130" s="34" t="inlineStr">
        <is>
          <t>Prime Energy | Ice Pop | 18 pack 355mL</t>
        </is>
      </c>
      <c r="C130" s="34" t="inlineStr">
        <is>
          <t>4) Caffeine &amp; energy beverage</t>
        </is>
      </c>
      <c r="D130" s="51">
        <f>IF('M4 Caffeine &amp; Energy'!I130="","",'M4 Caffeine &amp; Energy'!I130)</f>
        <v/>
      </c>
      <c r="E130" s="52">
        <f>IF('M4 Caffeine &amp; Energy'!J130="","",'M4 Caffeine &amp; Energy'!J130)</f>
        <v/>
      </c>
      <c r="F130" s="50">
        <f>IF('M4 Caffeine &amp; Energy'!K130="","",'M4 Caffeine &amp; Energy'!K130)</f>
        <v/>
      </c>
      <c r="G130" s="49">
        <f>IF('M4 Caffeine &amp; Energy'!F130="","",'M4 Caffeine &amp; Energy'!F130)</f>
        <v/>
      </c>
      <c r="H130" s="50">
        <f>IF(AND(ISNUMBER('M4 Caffeine &amp; Energy'!F130),ISNUMBER('M4 Caffeine &amp; Energy'!K130)),'M4 Caffeine &amp; Energy'!F130-'M4 Caffeine &amp; Energy'!K130,"")</f>
        <v/>
      </c>
      <c r="I130" s="34" t="inlineStr">
        <is>
          <t>S&amp;S availability/depth vary by listing and time, confirm live.</t>
        </is>
      </c>
    </row>
    <row r="131" ht="26" customHeight="1">
      <c r="A131" s="34" t="inlineStr">
        <is>
          <t>Prime</t>
        </is>
      </c>
      <c r="B131" s="34" t="inlineStr">
        <is>
          <t>Prime Energy | Ice Pop | 24 pack 355mL</t>
        </is>
      </c>
      <c r="C131" s="34" t="inlineStr">
        <is>
          <t>4) Caffeine &amp; energy beverage</t>
        </is>
      </c>
      <c r="D131" s="51">
        <f>IF('M4 Caffeine &amp; Energy'!I131="","",'M4 Caffeine &amp; Energy'!I131)</f>
        <v/>
      </c>
      <c r="E131" s="52">
        <f>IF('M4 Caffeine &amp; Energy'!J131="","",'M4 Caffeine &amp; Energy'!J131)</f>
        <v/>
      </c>
      <c r="F131" s="50">
        <f>IF('M4 Caffeine &amp; Energy'!K131="","",'M4 Caffeine &amp; Energy'!K131)</f>
        <v/>
      </c>
      <c r="G131" s="49">
        <f>IF('M4 Caffeine &amp; Energy'!F131="","",'M4 Caffeine &amp; Energy'!F131)</f>
        <v/>
      </c>
      <c r="H131" s="50">
        <f>IF(AND(ISNUMBER('M4 Caffeine &amp; Energy'!F131),ISNUMBER('M4 Caffeine &amp; Energy'!K131)),'M4 Caffeine &amp; Energy'!F131-'M4 Caffeine &amp; Energy'!K131,"")</f>
        <v/>
      </c>
      <c r="I131" s="34" t="inlineStr">
        <is>
          <t>S&amp;S availability/depth vary by listing and time, confirm live.</t>
        </is>
      </c>
    </row>
    <row r="132" ht="26" customHeight="1">
      <c r="A132" s="34" t="inlineStr">
        <is>
          <t>Prime</t>
        </is>
      </c>
      <c r="B132" s="34" t="inlineStr">
        <is>
          <t>Prime Energy | Strawberry Watermelon | single 355mL</t>
        </is>
      </c>
      <c r="C132" s="34" t="inlineStr">
        <is>
          <t>4) Caffeine &amp; energy beverage</t>
        </is>
      </c>
      <c r="D132" s="51">
        <f>IF('M4 Caffeine &amp; Energy'!I132="","",'M4 Caffeine &amp; Energy'!I132)</f>
        <v/>
      </c>
      <c r="E132" s="52">
        <f>IF('M4 Caffeine &amp; Energy'!J132="","",'M4 Caffeine &amp; Energy'!J132)</f>
        <v/>
      </c>
      <c r="F132" s="50">
        <f>IF('M4 Caffeine &amp; Energy'!K132="","",'M4 Caffeine &amp; Energy'!K132)</f>
        <v/>
      </c>
      <c r="G132" s="49">
        <f>IF('M4 Caffeine &amp; Energy'!F132="","",'M4 Caffeine &amp; Energy'!F132)</f>
        <v/>
      </c>
      <c r="H132" s="50">
        <f>IF(AND(ISNUMBER('M4 Caffeine &amp; Energy'!F132),ISNUMBER('M4 Caffeine &amp; Energy'!K132)),'M4 Caffeine &amp; Energy'!F132-'M4 Caffeine &amp; Energy'!K132,"")</f>
        <v/>
      </c>
      <c r="I132" s="34" t="inlineStr">
        <is>
          <t>S&amp;S availability/depth vary by listing and time, confirm live.</t>
        </is>
      </c>
    </row>
    <row r="133" ht="26" customHeight="1">
      <c r="A133" s="34" t="inlineStr">
        <is>
          <t>Prime</t>
        </is>
      </c>
      <c r="B133" s="34" t="inlineStr">
        <is>
          <t>Prime Energy | Strawberry Watermelon | 8 pack 355mL</t>
        </is>
      </c>
      <c r="C133" s="34" t="inlineStr">
        <is>
          <t>4) Caffeine &amp; energy beverage</t>
        </is>
      </c>
      <c r="D133" s="51">
        <f>IF('M4 Caffeine &amp; Energy'!I133="","",'M4 Caffeine &amp; Energy'!I133)</f>
        <v/>
      </c>
      <c r="E133" s="52">
        <f>IF('M4 Caffeine &amp; Energy'!J133="","",'M4 Caffeine &amp; Energy'!J133)</f>
        <v/>
      </c>
      <c r="F133" s="50">
        <f>IF('M4 Caffeine &amp; Energy'!K133="","",'M4 Caffeine &amp; Energy'!K133)</f>
        <v/>
      </c>
      <c r="G133" s="49">
        <f>IF('M4 Caffeine &amp; Energy'!F133="","",'M4 Caffeine &amp; Energy'!F133)</f>
        <v/>
      </c>
      <c r="H133" s="50">
        <f>IF(AND(ISNUMBER('M4 Caffeine &amp; Energy'!F133),ISNUMBER('M4 Caffeine &amp; Energy'!K133)),'M4 Caffeine &amp; Energy'!F133-'M4 Caffeine &amp; Energy'!K133,"")</f>
        <v/>
      </c>
      <c r="I133" s="34" t="inlineStr">
        <is>
          <t>S&amp;S availability/depth vary by listing and time, confirm live.</t>
        </is>
      </c>
    </row>
    <row r="134" ht="26" customHeight="1">
      <c r="A134" s="34" t="inlineStr">
        <is>
          <t>Prime</t>
        </is>
      </c>
      <c r="B134" s="34" t="inlineStr">
        <is>
          <t>Prime Energy | Strawberry Watermelon | 12 pack 355mL</t>
        </is>
      </c>
      <c r="C134" s="34" t="inlineStr">
        <is>
          <t>4) Caffeine &amp; energy beverage</t>
        </is>
      </c>
      <c r="D134" s="51">
        <f>IF('M4 Caffeine &amp; Energy'!I134="","",'M4 Caffeine &amp; Energy'!I134)</f>
        <v/>
      </c>
      <c r="E134" s="52">
        <f>IF('M4 Caffeine &amp; Energy'!J134="","",'M4 Caffeine &amp; Energy'!J134)</f>
        <v/>
      </c>
      <c r="F134" s="50">
        <f>IF('M4 Caffeine &amp; Energy'!K134="","",'M4 Caffeine &amp; Energy'!K134)</f>
        <v/>
      </c>
      <c r="G134" s="49">
        <f>IF('M4 Caffeine &amp; Energy'!F134="","",'M4 Caffeine &amp; Energy'!F134)</f>
        <v/>
      </c>
      <c r="H134" s="50">
        <f>IF(AND(ISNUMBER('M4 Caffeine &amp; Energy'!F134),ISNUMBER('M4 Caffeine &amp; Energy'!K134)),'M4 Caffeine &amp; Energy'!F134-'M4 Caffeine &amp; Energy'!K134,"")</f>
        <v/>
      </c>
      <c r="I134" s="34" t="inlineStr">
        <is>
          <t>S&amp;S availability/depth vary by listing and time, confirm live.</t>
        </is>
      </c>
    </row>
    <row r="135" ht="26" customHeight="1">
      <c r="A135" s="34" t="inlineStr">
        <is>
          <t>Prime</t>
        </is>
      </c>
      <c r="B135" s="34" t="inlineStr">
        <is>
          <t>Prime Energy | Strawberry Watermelon | 15 pack 355mL</t>
        </is>
      </c>
      <c r="C135" s="34" t="inlineStr">
        <is>
          <t>4) Caffeine &amp; energy beverage</t>
        </is>
      </c>
      <c r="D135" s="51">
        <f>IF('M4 Caffeine &amp; Energy'!I135="","",'M4 Caffeine &amp; Energy'!I135)</f>
        <v/>
      </c>
      <c r="E135" s="52">
        <f>IF('M4 Caffeine &amp; Energy'!J135="","",'M4 Caffeine &amp; Energy'!J135)</f>
        <v/>
      </c>
      <c r="F135" s="50">
        <f>IF('M4 Caffeine &amp; Energy'!K135="","",'M4 Caffeine &amp; Energy'!K135)</f>
        <v/>
      </c>
      <c r="G135" s="49">
        <f>IF('M4 Caffeine &amp; Energy'!F135="","",'M4 Caffeine &amp; Energy'!F135)</f>
        <v/>
      </c>
      <c r="H135" s="50">
        <f>IF(AND(ISNUMBER('M4 Caffeine &amp; Energy'!F135),ISNUMBER('M4 Caffeine &amp; Energy'!K135)),'M4 Caffeine &amp; Energy'!F135-'M4 Caffeine &amp; Energy'!K135,"")</f>
        <v/>
      </c>
      <c r="I135" s="34" t="inlineStr">
        <is>
          <t>S&amp;S availability/depth vary by listing and time, confirm live.</t>
        </is>
      </c>
    </row>
    <row r="136" ht="26" customHeight="1">
      <c r="A136" s="34" t="inlineStr">
        <is>
          <t>Prime</t>
        </is>
      </c>
      <c r="B136" s="34" t="inlineStr">
        <is>
          <t>Prime Energy | Strawberry Watermelon | 18 pack 355mL</t>
        </is>
      </c>
      <c r="C136" s="34" t="inlineStr">
        <is>
          <t>4) Caffeine &amp; energy beverage</t>
        </is>
      </c>
      <c r="D136" s="51">
        <f>IF('M4 Caffeine &amp; Energy'!I136="","",'M4 Caffeine &amp; Energy'!I136)</f>
        <v/>
      </c>
      <c r="E136" s="52">
        <f>IF('M4 Caffeine &amp; Energy'!J136="","",'M4 Caffeine &amp; Energy'!J136)</f>
        <v/>
      </c>
      <c r="F136" s="50">
        <f>IF('M4 Caffeine &amp; Energy'!K136="","",'M4 Caffeine &amp; Energy'!K136)</f>
        <v/>
      </c>
      <c r="G136" s="49">
        <f>IF('M4 Caffeine &amp; Energy'!F136="","",'M4 Caffeine &amp; Energy'!F136)</f>
        <v/>
      </c>
      <c r="H136" s="50">
        <f>IF(AND(ISNUMBER('M4 Caffeine &amp; Energy'!F136),ISNUMBER('M4 Caffeine &amp; Energy'!K136)),'M4 Caffeine &amp; Energy'!F136-'M4 Caffeine &amp; Energy'!K136,"")</f>
        <v/>
      </c>
      <c r="I136" s="34" t="inlineStr">
        <is>
          <t>S&amp;S availability/depth vary by listing and time, confirm live.</t>
        </is>
      </c>
    </row>
    <row r="137" ht="26" customHeight="1">
      <c r="A137" s="34" t="inlineStr">
        <is>
          <t>Prime</t>
        </is>
      </c>
      <c r="B137" s="34" t="inlineStr">
        <is>
          <t>Prime Energy | Strawberry Watermelon | 24 pack 355mL</t>
        </is>
      </c>
      <c r="C137" s="34" t="inlineStr">
        <is>
          <t>4) Caffeine &amp; energy beverage</t>
        </is>
      </c>
      <c r="D137" s="51">
        <f>IF('M4 Caffeine &amp; Energy'!I137="","",'M4 Caffeine &amp; Energy'!I137)</f>
        <v/>
      </c>
      <c r="E137" s="52">
        <f>IF('M4 Caffeine &amp; Energy'!J137="","",'M4 Caffeine &amp; Energy'!J137)</f>
        <v/>
      </c>
      <c r="F137" s="50">
        <f>IF('M4 Caffeine &amp; Energy'!K137="","",'M4 Caffeine &amp; Energy'!K137)</f>
        <v/>
      </c>
      <c r="G137" s="49">
        <f>IF('M4 Caffeine &amp; Energy'!F137="","",'M4 Caffeine &amp; Energy'!F137)</f>
        <v/>
      </c>
      <c r="H137" s="50">
        <f>IF(AND(ISNUMBER('M4 Caffeine &amp; Energy'!F137),ISNUMBER('M4 Caffeine &amp; Energy'!K137)),'M4 Caffeine &amp; Energy'!F137-'M4 Caffeine &amp; Energy'!K137,"")</f>
        <v/>
      </c>
      <c r="I137" s="34" t="inlineStr">
        <is>
          <t>S&amp;S availability/depth vary by listing and time, confirm live.</t>
        </is>
      </c>
    </row>
    <row r="138" ht="26" customHeight="1">
      <c r="A138" s="34" t="inlineStr">
        <is>
          <t>C4</t>
        </is>
      </c>
      <c r="B138" s="34" t="inlineStr">
        <is>
          <t>C4 Energy (Performance) | Frozen Bombsicle | single 473mL</t>
        </is>
      </c>
      <c r="C138" s="34" t="inlineStr">
        <is>
          <t>4) Caffeine &amp; energy beverage</t>
        </is>
      </c>
      <c r="D138" s="51">
        <f>IF('M4 Caffeine &amp; Energy'!I138="","",'M4 Caffeine &amp; Energy'!I138)</f>
        <v/>
      </c>
      <c r="E138" s="52">
        <f>IF('M4 Caffeine &amp; Energy'!J138="","",'M4 Caffeine &amp; Energy'!J138)</f>
        <v/>
      </c>
      <c r="F138" s="50">
        <f>IF('M4 Caffeine &amp; Energy'!K138="","",'M4 Caffeine &amp; Energy'!K138)</f>
        <v/>
      </c>
      <c r="G138" s="49">
        <f>IF('M4 Caffeine &amp; Energy'!F138="","",'M4 Caffeine &amp; Energy'!F138)</f>
        <v/>
      </c>
      <c r="H138" s="50">
        <f>IF(AND(ISNUMBER('M4 Caffeine &amp; Energy'!F138),ISNUMBER('M4 Caffeine &amp; Energy'!K138)),'M4 Caffeine &amp; Energy'!F138-'M4 Caffeine &amp; Energy'!K138,"")</f>
        <v/>
      </c>
      <c r="I138" s="34" t="inlineStr">
        <is>
          <t>S&amp;S availability/depth vary by listing and time, confirm live.</t>
        </is>
      </c>
    </row>
    <row r="139" ht="26" customHeight="1">
      <c r="A139" s="34" t="inlineStr">
        <is>
          <t>C4</t>
        </is>
      </c>
      <c r="B139" s="34" t="inlineStr">
        <is>
          <t>C4 Energy (Performance) | Frozen Bombsicle | 8 pack 473mL</t>
        </is>
      </c>
      <c r="C139" s="34" t="inlineStr">
        <is>
          <t>4) Caffeine &amp; energy beverage</t>
        </is>
      </c>
      <c r="D139" s="51">
        <f>IF('M4 Caffeine &amp; Energy'!I139="","",'M4 Caffeine &amp; Energy'!I139)</f>
        <v/>
      </c>
      <c r="E139" s="52">
        <f>IF('M4 Caffeine &amp; Energy'!J139="","",'M4 Caffeine &amp; Energy'!J139)</f>
        <v/>
      </c>
      <c r="F139" s="50">
        <f>IF('M4 Caffeine &amp; Energy'!K139="","",'M4 Caffeine &amp; Energy'!K139)</f>
        <v/>
      </c>
      <c r="G139" s="49">
        <f>IF('M4 Caffeine &amp; Energy'!F139="","",'M4 Caffeine &amp; Energy'!F139)</f>
        <v/>
      </c>
      <c r="H139" s="50">
        <f>IF(AND(ISNUMBER('M4 Caffeine &amp; Energy'!F139),ISNUMBER('M4 Caffeine &amp; Energy'!K139)),'M4 Caffeine &amp; Energy'!F139-'M4 Caffeine &amp; Energy'!K139,"")</f>
        <v/>
      </c>
      <c r="I139" s="34" t="inlineStr">
        <is>
          <t>S&amp;S availability/depth vary by listing and time, confirm live.</t>
        </is>
      </c>
    </row>
    <row r="140" ht="26" customHeight="1">
      <c r="A140" s="34" t="inlineStr">
        <is>
          <t>C4</t>
        </is>
      </c>
      <c r="B140" s="34" t="inlineStr">
        <is>
          <t>C4 Energy (Performance) | Frozen Bombsicle | 12 pack 473mL</t>
        </is>
      </c>
      <c r="C140" s="34" t="inlineStr">
        <is>
          <t>4) Caffeine &amp; energy beverage</t>
        </is>
      </c>
      <c r="D140" s="51">
        <f>IF('M4 Caffeine &amp; Energy'!I140="","",'M4 Caffeine &amp; Energy'!I140)</f>
        <v/>
      </c>
      <c r="E140" s="52">
        <f>IF('M4 Caffeine &amp; Energy'!J140="","",'M4 Caffeine &amp; Energy'!J140)</f>
        <v/>
      </c>
      <c r="F140" s="50">
        <f>IF('M4 Caffeine &amp; Energy'!K140="","",'M4 Caffeine &amp; Energy'!K140)</f>
        <v/>
      </c>
      <c r="G140" s="49">
        <f>IF('M4 Caffeine &amp; Energy'!F140="","",'M4 Caffeine &amp; Energy'!F140)</f>
        <v/>
      </c>
      <c r="H140" s="50">
        <f>IF(AND(ISNUMBER('M4 Caffeine &amp; Energy'!F140),ISNUMBER('M4 Caffeine &amp; Energy'!K140)),'M4 Caffeine &amp; Energy'!F140-'M4 Caffeine &amp; Energy'!K140,"")</f>
        <v/>
      </c>
      <c r="I140" s="34" t="inlineStr">
        <is>
          <t>S&amp;S availability/depth vary by listing and time, confirm live.</t>
        </is>
      </c>
    </row>
    <row r="141" ht="26" customHeight="1">
      <c r="A141" s="34" t="inlineStr">
        <is>
          <t>C4</t>
        </is>
      </c>
      <c r="B141" s="34" t="inlineStr">
        <is>
          <t>C4 Energy (Performance) | Frozen Bombsicle | 18 pack 473mL</t>
        </is>
      </c>
      <c r="C141" s="34" t="inlineStr">
        <is>
          <t>4) Caffeine &amp; energy beverage</t>
        </is>
      </c>
      <c r="D141" s="51">
        <f>IF('M4 Caffeine &amp; Energy'!I141="","",'M4 Caffeine &amp; Energy'!I141)</f>
        <v/>
      </c>
      <c r="E141" s="52">
        <f>IF('M4 Caffeine &amp; Energy'!J141="","",'M4 Caffeine &amp; Energy'!J141)</f>
        <v/>
      </c>
      <c r="F141" s="50">
        <f>IF('M4 Caffeine &amp; Energy'!K141="","",'M4 Caffeine &amp; Energy'!K141)</f>
        <v/>
      </c>
      <c r="G141" s="49">
        <f>IF('M4 Caffeine &amp; Energy'!F141="","",'M4 Caffeine &amp; Energy'!F141)</f>
        <v/>
      </c>
      <c r="H141" s="50">
        <f>IF(AND(ISNUMBER('M4 Caffeine &amp; Energy'!F141),ISNUMBER('M4 Caffeine &amp; Energy'!K141)),'M4 Caffeine &amp; Energy'!F141-'M4 Caffeine &amp; Energy'!K141,"")</f>
        <v/>
      </c>
      <c r="I141" s="34" t="inlineStr">
        <is>
          <t>S&amp;S availability/depth vary by listing and time, confirm live.</t>
        </is>
      </c>
    </row>
    <row r="142" ht="26" customHeight="1">
      <c r="A142" s="34" t="inlineStr">
        <is>
          <t>C4</t>
        </is>
      </c>
      <c r="B142" s="34" t="inlineStr">
        <is>
          <t>C4 Energy (Performance) | Frozen Bombsicle | 24 pack 473mL</t>
        </is>
      </c>
      <c r="C142" s="34" t="inlineStr">
        <is>
          <t>4) Caffeine &amp; energy beverage</t>
        </is>
      </c>
      <c r="D142" s="51">
        <f>IF('M4 Caffeine &amp; Energy'!I142="","",'M4 Caffeine &amp; Energy'!I142)</f>
        <v/>
      </c>
      <c r="E142" s="52">
        <f>IF('M4 Caffeine &amp; Energy'!J142="","",'M4 Caffeine &amp; Energy'!J142)</f>
        <v/>
      </c>
      <c r="F142" s="50">
        <f>IF('M4 Caffeine &amp; Energy'!K142="","",'M4 Caffeine &amp; Energy'!K142)</f>
        <v/>
      </c>
      <c r="G142" s="49">
        <f>IF('M4 Caffeine &amp; Energy'!F142="","",'M4 Caffeine &amp; Energy'!F142)</f>
        <v/>
      </c>
      <c r="H142" s="50">
        <f>IF(AND(ISNUMBER('M4 Caffeine &amp; Energy'!F142),ISNUMBER('M4 Caffeine &amp; Energy'!K142)),'M4 Caffeine &amp; Energy'!F142-'M4 Caffeine &amp; Energy'!K142,"")</f>
        <v/>
      </c>
      <c r="I142" s="34" t="inlineStr">
        <is>
          <t>S&amp;S availability/depth vary by listing and time, confirm live.</t>
        </is>
      </c>
    </row>
    <row r="143" ht="26" customHeight="1">
      <c r="A143" s="34" t="inlineStr">
        <is>
          <t>C4</t>
        </is>
      </c>
      <c r="B143" s="34" t="inlineStr">
        <is>
          <t>C4 Energy (Performance) | Cotton Candy | single 473mL</t>
        </is>
      </c>
      <c r="C143" s="34" t="inlineStr">
        <is>
          <t>4) Caffeine &amp; energy beverage</t>
        </is>
      </c>
      <c r="D143" s="51">
        <f>IF('M4 Caffeine &amp; Energy'!I143="","",'M4 Caffeine &amp; Energy'!I143)</f>
        <v/>
      </c>
      <c r="E143" s="52">
        <f>IF('M4 Caffeine &amp; Energy'!J143="","",'M4 Caffeine &amp; Energy'!J143)</f>
        <v/>
      </c>
      <c r="F143" s="50">
        <f>IF('M4 Caffeine &amp; Energy'!K143="","",'M4 Caffeine &amp; Energy'!K143)</f>
        <v/>
      </c>
      <c r="G143" s="49">
        <f>IF('M4 Caffeine &amp; Energy'!F143="","",'M4 Caffeine &amp; Energy'!F143)</f>
        <v/>
      </c>
      <c r="H143" s="50">
        <f>IF(AND(ISNUMBER('M4 Caffeine &amp; Energy'!F143),ISNUMBER('M4 Caffeine &amp; Energy'!K143)),'M4 Caffeine &amp; Energy'!F143-'M4 Caffeine &amp; Energy'!K143,"")</f>
        <v/>
      </c>
      <c r="I143" s="34" t="inlineStr">
        <is>
          <t>S&amp;S availability/depth vary by listing and time, confirm live.</t>
        </is>
      </c>
    </row>
    <row r="144" ht="26" customHeight="1">
      <c r="A144" s="34" t="inlineStr">
        <is>
          <t>C4</t>
        </is>
      </c>
      <c r="B144" s="34" t="inlineStr">
        <is>
          <t>C4 Energy (Performance) | Cotton Candy | 8 pack 473mL</t>
        </is>
      </c>
      <c r="C144" s="34" t="inlineStr">
        <is>
          <t>4) Caffeine &amp; energy beverage</t>
        </is>
      </c>
      <c r="D144" s="51">
        <f>IF('M4 Caffeine &amp; Energy'!I144="","",'M4 Caffeine &amp; Energy'!I144)</f>
        <v/>
      </c>
      <c r="E144" s="52">
        <f>IF('M4 Caffeine &amp; Energy'!J144="","",'M4 Caffeine &amp; Energy'!J144)</f>
        <v/>
      </c>
      <c r="F144" s="50">
        <f>IF('M4 Caffeine &amp; Energy'!K144="","",'M4 Caffeine &amp; Energy'!K144)</f>
        <v/>
      </c>
      <c r="G144" s="49">
        <f>IF('M4 Caffeine &amp; Energy'!F144="","",'M4 Caffeine &amp; Energy'!F144)</f>
        <v/>
      </c>
      <c r="H144" s="50">
        <f>IF(AND(ISNUMBER('M4 Caffeine &amp; Energy'!F144),ISNUMBER('M4 Caffeine &amp; Energy'!K144)),'M4 Caffeine &amp; Energy'!F144-'M4 Caffeine &amp; Energy'!K144,"")</f>
        <v/>
      </c>
      <c r="I144" s="34" t="inlineStr">
        <is>
          <t>S&amp;S availability/depth vary by listing and time, confirm live.</t>
        </is>
      </c>
    </row>
    <row r="145" ht="26" customHeight="1">
      <c r="A145" s="34" t="inlineStr">
        <is>
          <t>C4</t>
        </is>
      </c>
      <c r="B145" s="34" t="inlineStr">
        <is>
          <t>C4 Energy (Performance) | Cotton Candy | 12 pack 473mL</t>
        </is>
      </c>
      <c r="C145" s="34" t="inlineStr">
        <is>
          <t>4) Caffeine &amp; energy beverage</t>
        </is>
      </c>
      <c r="D145" s="51">
        <f>IF('M4 Caffeine &amp; Energy'!I145="","",'M4 Caffeine &amp; Energy'!I145)</f>
        <v/>
      </c>
      <c r="E145" s="52">
        <f>IF('M4 Caffeine &amp; Energy'!J145="","",'M4 Caffeine &amp; Energy'!J145)</f>
        <v/>
      </c>
      <c r="F145" s="50">
        <f>IF('M4 Caffeine &amp; Energy'!K145="","",'M4 Caffeine &amp; Energy'!K145)</f>
        <v/>
      </c>
      <c r="G145" s="49">
        <f>IF('M4 Caffeine &amp; Energy'!F145="","",'M4 Caffeine &amp; Energy'!F145)</f>
        <v/>
      </c>
      <c r="H145" s="50">
        <f>IF(AND(ISNUMBER('M4 Caffeine &amp; Energy'!F145),ISNUMBER('M4 Caffeine &amp; Energy'!K145)),'M4 Caffeine &amp; Energy'!F145-'M4 Caffeine &amp; Energy'!K145,"")</f>
        <v/>
      </c>
      <c r="I145" s="34" t="inlineStr">
        <is>
          <t>S&amp;S availability/depth vary by listing and time, confirm live.</t>
        </is>
      </c>
    </row>
    <row r="146" ht="26" customHeight="1">
      <c r="A146" s="34" t="inlineStr">
        <is>
          <t>C4</t>
        </is>
      </c>
      <c r="B146" s="34" t="inlineStr">
        <is>
          <t>C4 Energy (Performance) | Cotton Candy | 18 pack 473mL</t>
        </is>
      </c>
      <c r="C146" s="34" t="inlineStr">
        <is>
          <t>4) Caffeine &amp; energy beverage</t>
        </is>
      </c>
      <c r="D146" s="51">
        <f>IF('M4 Caffeine &amp; Energy'!I146="","",'M4 Caffeine &amp; Energy'!I146)</f>
        <v/>
      </c>
      <c r="E146" s="52">
        <f>IF('M4 Caffeine &amp; Energy'!J146="","",'M4 Caffeine &amp; Energy'!J146)</f>
        <v/>
      </c>
      <c r="F146" s="50">
        <f>IF('M4 Caffeine &amp; Energy'!K146="","",'M4 Caffeine &amp; Energy'!K146)</f>
        <v/>
      </c>
      <c r="G146" s="49">
        <f>IF('M4 Caffeine &amp; Energy'!F146="","",'M4 Caffeine &amp; Energy'!F146)</f>
        <v/>
      </c>
      <c r="H146" s="50">
        <f>IF(AND(ISNUMBER('M4 Caffeine &amp; Energy'!F146),ISNUMBER('M4 Caffeine &amp; Energy'!K146)),'M4 Caffeine &amp; Energy'!F146-'M4 Caffeine &amp; Energy'!K146,"")</f>
        <v/>
      </c>
      <c r="I146" s="34" t="inlineStr">
        <is>
          <t>S&amp;S availability/depth vary by listing and time, confirm live.</t>
        </is>
      </c>
    </row>
    <row r="147" ht="26" customHeight="1">
      <c r="A147" s="34" t="inlineStr">
        <is>
          <t>C4</t>
        </is>
      </c>
      <c r="B147" s="34" t="inlineStr">
        <is>
          <t>C4 Energy (Performance) | Cotton Candy | 24 pack 473mL</t>
        </is>
      </c>
      <c r="C147" s="34" t="inlineStr">
        <is>
          <t>4) Caffeine &amp; energy beverage</t>
        </is>
      </c>
      <c r="D147" s="51">
        <f>IF('M4 Caffeine &amp; Energy'!I147="","",'M4 Caffeine &amp; Energy'!I147)</f>
        <v/>
      </c>
      <c r="E147" s="52">
        <f>IF('M4 Caffeine &amp; Energy'!J147="","",'M4 Caffeine &amp; Energy'!J147)</f>
        <v/>
      </c>
      <c r="F147" s="50">
        <f>IF('M4 Caffeine &amp; Energy'!K147="","",'M4 Caffeine &amp; Energy'!K147)</f>
        <v/>
      </c>
      <c r="G147" s="49">
        <f>IF('M4 Caffeine &amp; Energy'!F147="","",'M4 Caffeine &amp; Energy'!F147)</f>
        <v/>
      </c>
      <c r="H147" s="50">
        <f>IF(AND(ISNUMBER('M4 Caffeine &amp; Energy'!F147),ISNUMBER('M4 Caffeine &amp; Energy'!K147)),'M4 Caffeine &amp; Energy'!F147-'M4 Caffeine &amp; Energy'!K147,"")</f>
        <v/>
      </c>
      <c r="I147" s="34" t="inlineStr">
        <is>
          <t>S&amp;S availability/depth vary by listing and time, confirm live.</t>
        </is>
      </c>
    </row>
    <row r="148" ht="26" customHeight="1">
      <c r="A148" s="34" t="inlineStr">
        <is>
          <t>C4</t>
        </is>
      </c>
      <c r="B148" s="34" t="inlineStr">
        <is>
          <t>C4 Energy (Performance) | Strawberry Watermelon | single 473mL</t>
        </is>
      </c>
      <c r="C148" s="34" t="inlineStr">
        <is>
          <t>4) Caffeine &amp; energy beverage</t>
        </is>
      </c>
      <c r="D148" s="51">
        <f>IF('M4 Caffeine &amp; Energy'!I148="","",'M4 Caffeine &amp; Energy'!I148)</f>
        <v/>
      </c>
      <c r="E148" s="52">
        <f>IF('M4 Caffeine &amp; Energy'!J148="","",'M4 Caffeine &amp; Energy'!J148)</f>
        <v/>
      </c>
      <c r="F148" s="50">
        <f>IF('M4 Caffeine &amp; Energy'!K148="","",'M4 Caffeine &amp; Energy'!K148)</f>
        <v/>
      </c>
      <c r="G148" s="49">
        <f>IF('M4 Caffeine &amp; Energy'!F148="","",'M4 Caffeine &amp; Energy'!F148)</f>
        <v/>
      </c>
      <c r="H148" s="50">
        <f>IF(AND(ISNUMBER('M4 Caffeine &amp; Energy'!F148),ISNUMBER('M4 Caffeine &amp; Energy'!K148)),'M4 Caffeine &amp; Energy'!F148-'M4 Caffeine &amp; Energy'!K148,"")</f>
        <v/>
      </c>
      <c r="I148" s="34" t="inlineStr">
        <is>
          <t>S&amp;S availability/depth vary by listing and time, confirm live.</t>
        </is>
      </c>
    </row>
    <row r="149" ht="26" customHeight="1">
      <c r="A149" s="34" t="inlineStr">
        <is>
          <t>C4</t>
        </is>
      </c>
      <c r="B149" s="34" t="inlineStr">
        <is>
          <t>C4 Energy (Performance) | Strawberry Watermelon | 8 pack 473mL</t>
        </is>
      </c>
      <c r="C149" s="34" t="inlineStr">
        <is>
          <t>4) Caffeine &amp; energy beverage</t>
        </is>
      </c>
      <c r="D149" s="51">
        <f>IF('M4 Caffeine &amp; Energy'!I149="","",'M4 Caffeine &amp; Energy'!I149)</f>
        <v/>
      </c>
      <c r="E149" s="52">
        <f>IF('M4 Caffeine &amp; Energy'!J149="","",'M4 Caffeine &amp; Energy'!J149)</f>
        <v/>
      </c>
      <c r="F149" s="50">
        <f>IF('M4 Caffeine &amp; Energy'!K149="","",'M4 Caffeine &amp; Energy'!K149)</f>
        <v/>
      </c>
      <c r="G149" s="49">
        <f>IF('M4 Caffeine &amp; Energy'!F149="","",'M4 Caffeine &amp; Energy'!F149)</f>
        <v/>
      </c>
      <c r="H149" s="50">
        <f>IF(AND(ISNUMBER('M4 Caffeine &amp; Energy'!F149),ISNUMBER('M4 Caffeine &amp; Energy'!K149)),'M4 Caffeine &amp; Energy'!F149-'M4 Caffeine &amp; Energy'!K149,"")</f>
        <v/>
      </c>
      <c r="I149" s="34" t="inlineStr">
        <is>
          <t>S&amp;S availability/depth vary by listing and time, confirm live.</t>
        </is>
      </c>
    </row>
    <row r="150" ht="26" customHeight="1">
      <c r="A150" s="34" t="inlineStr">
        <is>
          <t>C4</t>
        </is>
      </c>
      <c r="B150" s="34" t="inlineStr">
        <is>
          <t>C4 Energy (Performance) | Strawberry Watermelon | 12 pack 473mL</t>
        </is>
      </c>
      <c r="C150" s="34" t="inlineStr">
        <is>
          <t>4) Caffeine &amp; energy beverage</t>
        </is>
      </c>
      <c r="D150" s="51">
        <f>IF('M4 Caffeine &amp; Energy'!I150="","",'M4 Caffeine &amp; Energy'!I150)</f>
        <v/>
      </c>
      <c r="E150" s="52">
        <f>IF('M4 Caffeine &amp; Energy'!J150="","",'M4 Caffeine &amp; Energy'!J150)</f>
        <v/>
      </c>
      <c r="F150" s="50">
        <f>IF('M4 Caffeine &amp; Energy'!K150="","",'M4 Caffeine &amp; Energy'!K150)</f>
        <v/>
      </c>
      <c r="G150" s="49">
        <f>IF('M4 Caffeine &amp; Energy'!F150="","",'M4 Caffeine &amp; Energy'!F150)</f>
        <v/>
      </c>
      <c r="H150" s="50">
        <f>IF(AND(ISNUMBER('M4 Caffeine &amp; Energy'!F150),ISNUMBER('M4 Caffeine &amp; Energy'!K150)),'M4 Caffeine &amp; Energy'!F150-'M4 Caffeine &amp; Energy'!K150,"")</f>
        <v/>
      </c>
      <c r="I150" s="34" t="inlineStr">
        <is>
          <t>S&amp;S availability/depth vary by listing and time, confirm live.</t>
        </is>
      </c>
    </row>
    <row r="151" ht="26" customHeight="1">
      <c r="A151" s="34" t="inlineStr">
        <is>
          <t>C4</t>
        </is>
      </c>
      <c r="B151" s="34" t="inlineStr">
        <is>
          <t>C4 Energy (Performance) | Strawberry Watermelon | 18 pack 473mL</t>
        </is>
      </c>
      <c r="C151" s="34" t="inlineStr">
        <is>
          <t>4) Caffeine &amp; energy beverage</t>
        </is>
      </c>
      <c r="D151" s="51">
        <f>IF('M4 Caffeine &amp; Energy'!I151="","",'M4 Caffeine &amp; Energy'!I151)</f>
        <v/>
      </c>
      <c r="E151" s="52">
        <f>IF('M4 Caffeine &amp; Energy'!J151="","",'M4 Caffeine &amp; Energy'!J151)</f>
        <v/>
      </c>
      <c r="F151" s="50">
        <f>IF('M4 Caffeine &amp; Energy'!K151="","",'M4 Caffeine &amp; Energy'!K151)</f>
        <v/>
      </c>
      <c r="G151" s="49">
        <f>IF('M4 Caffeine &amp; Energy'!F151="","",'M4 Caffeine &amp; Energy'!F151)</f>
        <v/>
      </c>
      <c r="H151" s="50">
        <f>IF(AND(ISNUMBER('M4 Caffeine &amp; Energy'!F151),ISNUMBER('M4 Caffeine &amp; Energy'!K151)),'M4 Caffeine &amp; Energy'!F151-'M4 Caffeine &amp; Energy'!K151,"")</f>
        <v/>
      </c>
      <c r="I151" s="34" t="inlineStr">
        <is>
          <t>S&amp;S availability/depth vary by listing and time, confirm live.</t>
        </is>
      </c>
    </row>
    <row r="152" ht="26" customHeight="1">
      <c r="A152" s="34" t="inlineStr">
        <is>
          <t>C4</t>
        </is>
      </c>
      <c r="B152" s="34" t="inlineStr">
        <is>
          <t>C4 Energy (Performance) | Strawberry Watermelon | 24 pack 473mL</t>
        </is>
      </c>
      <c r="C152" s="34" t="inlineStr">
        <is>
          <t>4) Caffeine &amp; energy beverage</t>
        </is>
      </c>
      <c r="D152" s="51">
        <f>IF('M4 Caffeine &amp; Energy'!I152="","",'M4 Caffeine &amp; Energy'!I152)</f>
        <v/>
      </c>
      <c r="E152" s="52">
        <f>IF('M4 Caffeine &amp; Energy'!J152="","",'M4 Caffeine &amp; Energy'!J152)</f>
        <v/>
      </c>
      <c r="F152" s="50">
        <f>IF('M4 Caffeine &amp; Energy'!K152="","",'M4 Caffeine &amp; Energy'!K152)</f>
        <v/>
      </c>
      <c r="G152" s="49">
        <f>IF('M4 Caffeine &amp; Energy'!F152="","",'M4 Caffeine &amp; Energy'!F152)</f>
        <v/>
      </c>
      <c r="H152" s="50">
        <f>IF(AND(ISNUMBER('M4 Caffeine &amp; Energy'!F152),ISNUMBER('M4 Caffeine &amp; Energy'!K152)),'M4 Caffeine &amp; Energy'!F152-'M4 Caffeine &amp; Energy'!K152,"")</f>
        <v/>
      </c>
      <c r="I152" s="34" t="inlineStr">
        <is>
          <t>S&amp;S availability/depth vary by listing and time, confirm live.</t>
        </is>
      </c>
    </row>
    <row r="153" ht="26" customHeight="1">
      <c r="A153" s="34" t="inlineStr">
        <is>
          <t>C4</t>
        </is>
      </c>
      <c r="B153" s="34" t="inlineStr">
        <is>
          <t>C4 Energy (Performance) | Tropical Blast | single 473mL</t>
        </is>
      </c>
      <c r="C153" s="34" t="inlineStr">
        <is>
          <t>4) Caffeine &amp; energy beverage</t>
        </is>
      </c>
      <c r="D153" s="51">
        <f>IF('M4 Caffeine &amp; Energy'!I153="","",'M4 Caffeine &amp; Energy'!I153)</f>
        <v/>
      </c>
      <c r="E153" s="52">
        <f>IF('M4 Caffeine &amp; Energy'!J153="","",'M4 Caffeine &amp; Energy'!J153)</f>
        <v/>
      </c>
      <c r="F153" s="50">
        <f>IF('M4 Caffeine &amp; Energy'!K153="","",'M4 Caffeine &amp; Energy'!K153)</f>
        <v/>
      </c>
      <c r="G153" s="49">
        <f>IF('M4 Caffeine &amp; Energy'!F153="","",'M4 Caffeine &amp; Energy'!F153)</f>
        <v/>
      </c>
      <c r="H153" s="50">
        <f>IF(AND(ISNUMBER('M4 Caffeine &amp; Energy'!F153),ISNUMBER('M4 Caffeine &amp; Energy'!K153)),'M4 Caffeine &amp; Energy'!F153-'M4 Caffeine &amp; Energy'!K153,"")</f>
        <v/>
      </c>
      <c r="I153" s="34" t="inlineStr">
        <is>
          <t>S&amp;S availability/depth vary by listing and time, confirm live.</t>
        </is>
      </c>
    </row>
    <row r="154" ht="26" customHeight="1">
      <c r="A154" s="34" t="inlineStr">
        <is>
          <t>C4</t>
        </is>
      </c>
      <c r="B154" s="34" t="inlineStr">
        <is>
          <t>C4 Energy (Performance) | Tropical Blast | 8 pack 473mL</t>
        </is>
      </c>
      <c r="C154" s="34" t="inlineStr">
        <is>
          <t>4) Caffeine &amp; energy beverage</t>
        </is>
      </c>
      <c r="D154" s="51">
        <f>IF('M4 Caffeine &amp; Energy'!I154="","",'M4 Caffeine &amp; Energy'!I154)</f>
        <v/>
      </c>
      <c r="E154" s="52">
        <f>IF('M4 Caffeine &amp; Energy'!J154="","",'M4 Caffeine &amp; Energy'!J154)</f>
        <v/>
      </c>
      <c r="F154" s="50">
        <f>IF('M4 Caffeine &amp; Energy'!K154="","",'M4 Caffeine &amp; Energy'!K154)</f>
        <v/>
      </c>
      <c r="G154" s="49">
        <f>IF('M4 Caffeine &amp; Energy'!F154="","",'M4 Caffeine &amp; Energy'!F154)</f>
        <v/>
      </c>
      <c r="H154" s="50">
        <f>IF(AND(ISNUMBER('M4 Caffeine &amp; Energy'!F154),ISNUMBER('M4 Caffeine &amp; Energy'!K154)),'M4 Caffeine &amp; Energy'!F154-'M4 Caffeine &amp; Energy'!K154,"")</f>
        <v/>
      </c>
      <c r="I154" s="34" t="inlineStr">
        <is>
          <t>S&amp;S availability/depth vary by listing and time, confirm live.</t>
        </is>
      </c>
    </row>
    <row r="155" ht="26" customHeight="1">
      <c r="A155" s="34" t="inlineStr">
        <is>
          <t>C4</t>
        </is>
      </c>
      <c r="B155" s="34" t="inlineStr">
        <is>
          <t>C4 Energy (Performance) | Tropical Blast | 12 pack 473mL</t>
        </is>
      </c>
      <c r="C155" s="34" t="inlineStr">
        <is>
          <t>4) Caffeine &amp; energy beverage</t>
        </is>
      </c>
      <c r="D155" s="51">
        <f>IF('M4 Caffeine &amp; Energy'!I155="","",'M4 Caffeine &amp; Energy'!I155)</f>
        <v/>
      </c>
      <c r="E155" s="52">
        <f>IF('M4 Caffeine &amp; Energy'!J155="","",'M4 Caffeine &amp; Energy'!J155)</f>
        <v/>
      </c>
      <c r="F155" s="50">
        <f>IF('M4 Caffeine &amp; Energy'!K155="","",'M4 Caffeine &amp; Energy'!K155)</f>
        <v/>
      </c>
      <c r="G155" s="49">
        <f>IF('M4 Caffeine &amp; Energy'!F155="","",'M4 Caffeine &amp; Energy'!F155)</f>
        <v/>
      </c>
      <c r="H155" s="50">
        <f>IF(AND(ISNUMBER('M4 Caffeine &amp; Energy'!F155),ISNUMBER('M4 Caffeine &amp; Energy'!K155)),'M4 Caffeine &amp; Energy'!F155-'M4 Caffeine &amp; Energy'!K155,"")</f>
        <v/>
      </c>
      <c r="I155" s="34" t="inlineStr">
        <is>
          <t>S&amp;S availability/depth vary by listing and time, confirm live.</t>
        </is>
      </c>
    </row>
    <row r="156" ht="26" customHeight="1">
      <c r="A156" s="34" t="inlineStr">
        <is>
          <t>C4</t>
        </is>
      </c>
      <c r="B156" s="34" t="inlineStr">
        <is>
          <t>C4 Energy (Performance) | Tropical Blast | 18 pack 473mL</t>
        </is>
      </c>
      <c r="C156" s="34" t="inlineStr">
        <is>
          <t>4) Caffeine &amp; energy beverage</t>
        </is>
      </c>
      <c r="D156" s="51">
        <f>IF('M4 Caffeine &amp; Energy'!I156="","",'M4 Caffeine &amp; Energy'!I156)</f>
        <v/>
      </c>
      <c r="E156" s="52">
        <f>IF('M4 Caffeine &amp; Energy'!J156="","",'M4 Caffeine &amp; Energy'!J156)</f>
        <v/>
      </c>
      <c r="F156" s="50">
        <f>IF('M4 Caffeine &amp; Energy'!K156="","",'M4 Caffeine &amp; Energy'!K156)</f>
        <v/>
      </c>
      <c r="G156" s="49">
        <f>IF('M4 Caffeine &amp; Energy'!F156="","",'M4 Caffeine &amp; Energy'!F156)</f>
        <v/>
      </c>
      <c r="H156" s="50">
        <f>IF(AND(ISNUMBER('M4 Caffeine &amp; Energy'!F156),ISNUMBER('M4 Caffeine &amp; Energy'!K156)),'M4 Caffeine &amp; Energy'!F156-'M4 Caffeine &amp; Energy'!K156,"")</f>
        <v/>
      </c>
      <c r="I156" s="34" t="inlineStr">
        <is>
          <t>S&amp;S availability/depth vary by listing and time, confirm live.</t>
        </is>
      </c>
    </row>
    <row r="157" ht="26" customHeight="1">
      <c r="A157" s="34" t="inlineStr">
        <is>
          <t>C4</t>
        </is>
      </c>
      <c r="B157" s="34" t="inlineStr">
        <is>
          <t>C4 Energy (Performance) | Tropical Blast | 24 pack 473mL</t>
        </is>
      </c>
      <c r="C157" s="34" t="inlineStr">
        <is>
          <t>4) Caffeine &amp; energy beverage</t>
        </is>
      </c>
      <c r="D157" s="51">
        <f>IF('M4 Caffeine &amp; Energy'!I157="","",'M4 Caffeine &amp; Energy'!I157)</f>
        <v/>
      </c>
      <c r="E157" s="52">
        <f>IF('M4 Caffeine &amp; Energy'!J157="","",'M4 Caffeine &amp; Energy'!J157)</f>
        <v/>
      </c>
      <c r="F157" s="50">
        <f>IF('M4 Caffeine &amp; Energy'!K157="","",'M4 Caffeine &amp; Energy'!K157)</f>
        <v/>
      </c>
      <c r="G157" s="49">
        <f>IF('M4 Caffeine &amp; Energy'!F157="","",'M4 Caffeine &amp; Energy'!F157)</f>
        <v/>
      </c>
      <c r="H157" s="50">
        <f>IF(AND(ISNUMBER('M4 Caffeine &amp; Energy'!F157),ISNUMBER('M4 Caffeine &amp; Energy'!K157)),'M4 Caffeine &amp; Energy'!F157-'M4 Caffeine &amp; Energy'!K157,"")</f>
        <v/>
      </c>
      <c r="I157" s="34" t="inlineStr">
        <is>
          <t>S&amp;S availability/depth vary by listing and time, confirm live.</t>
        </is>
      </c>
    </row>
    <row r="158" ht="26" customHeight="1">
      <c r="A158" s="34" t="inlineStr">
        <is>
          <t>C4</t>
        </is>
      </c>
      <c r="B158" s="34" t="inlineStr">
        <is>
          <t>C4 Energy (Performance) | Orange Slice | single 473mL</t>
        </is>
      </c>
      <c r="C158" s="34" t="inlineStr">
        <is>
          <t>4) Caffeine &amp; energy beverage</t>
        </is>
      </c>
      <c r="D158" s="51">
        <f>IF('M4 Caffeine &amp; Energy'!I158="","",'M4 Caffeine &amp; Energy'!I158)</f>
        <v/>
      </c>
      <c r="E158" s="52">
        <f>IF('M4 Caffeine &amp; Energy'!J158="","",'M4 Caffeine &amp; Energy'!J158)</f>
        <v/>
      </c>
      <c r="F158" s="50">
        <f>IF('M4 Caffeine &amp; Energy'!K158="","",'M4 Caffeine &amp; Energy'!K158)</f>
        <v/>
      </c>
      <c r="G158" s="49">
        <f>IF('M4 Caffeine &amp; Energy'!F158="","",'M4 Caffeine &amp; Energy'!F158)</f>
        <v/>
      </c>
      <c r="H158" s="50">
        <f>IF(AND(ISNUMBER('M4 Caffeine &amp; Energy'!F158),ISNUMBER('M4 Caffeine &amp; Energy'!K158)),'M4 Caffeine &amp; Energy'!F158-'M4 Caffeine &amp; Energy'!K158,"")</f>
        <v/>
      </c>
      <c r="I158" s="34" t="inlineStr">
        <is>
          <t>S&amp;S availability/depth vary by listing and time, confirm live.</t>
        </is>
      </c>
    </row>
    <row r="159" ht="26" customHeight="1">
      <c r="A159" s="34" t="inlineStr">
        <is>
          <t>C4</t>
        </is>
      </c>
      <c r="B159" s="34" t="inlineStr">
        <is>
          <t>C4 Energy (Performance) | Orange Slice | 8 pack 473mL</t>
        </is>
      </c>
      <c r="C159" s="34" t="inlineStr">
        <is>
          <t>4) Caffeine &amp; energy beverage</t>
        </is>
      </c>
      <c r="D159" s="51">
        <f>IF('M4 Caffeine &amp; Energy'!I159="","",'M4 Caffeine &amp; Energy'!I159)</f>
        <v/>
      </c>
      <c r="E159" s="52">
        <f>IF('M4 Caffeine &amp; Energy'!J159="","",'M4 Caffeine &amp; Energy'!J159)</f>
        <v/>
      </c>
      <c r="F159" s="50">
        <f>IF('M4 Caffeine &amp; Energy'!K159="","",'M4 Caffeine &amp; Energy'!K159)</f>
        <v/>
      </c>
      <c r="G159" s="49">
        <f>IF('M4 Caffeine &amp; Energy'!F159="","",'M4 Caffeine &amp; Energy'!F159)</f>
        <v/>
      </c>
      <c r="H159" s="50">
        <f>IF(AND(ISNUMBER('M4 Caffeine &amp; Energy'!F159),ISNUMBER('M4 Caffeine &amp; Energy'!K159)),'M4 Caffeine &amp; Energy'!F159-'M4 Caffeine &amp; Energy'!K159,"")</f>
        <v/>
      </c>
      <c r="I159" s="34" t="inlineStr">
        <is>
          <t>S&amp;S availability/depth vary by listing and time, confirm live.</t>
        </is>
      </c>
    </row>
    <row r="160" ht="26" customHeight="1">
      <c r="A160" s="34" t="inlineStr">
        <is>
          <t>C4</t>
        </is>
      </c>
      <c r="B160" s="34" t="inlineStr">
        <is>
          <t>C4 Energy (Performance) | Orange Slice | 12 pack 473mL</t>
        </is>
      </c>
      <c r="C160" s="34" t="inlineStr">
        <is>
          <t>4) Caffeine &amp; energy beverage</t>
        </is>
      </c>
      <c r="D160" s="51">
        <f>IF('M4 Caffeine &amp; Energy'!I160="","",'M4 Caffeine &amp; Energy'!I160)</f>
        <v/>
      </c>
      <c r="E160" s="52">
        <f>IF('M4 Caffeine &amp; Energy'!J160="","",'M4 Caffeine &amp; Energy'!J160)</f>
        <v/>
      </c>
      <c r="F160" s="50">
        <f>IF('M4 Caffeine &amp; Energy'!K160="","",'M4 Caffeine &amp; Energy'!K160)</f>
        <v/>
      </c>
      <c r="G160" s="49">
        <f>IF('M4 Caffeine &amp; Energy'!F160="","",'M4 Caffeine &amp; Energy'!F160)</f>
        <v/>
      </c>
      <c r="H160" s="50">
        <f>IF(AND(ISNUMBER('M4 Caffeine &amp; Energy'!F160),ISNUMBER('M4 Caffeine &amp; Energy'!K160)),'M4 Caffeine &amp; Energy'!F160-'M4 Caffeine &amp; Energy'!K160,"")</f>
        <v/>
      </c>
      <c r="I160" s="34" t="inlineStr">
        <is>
          <t>S&amp;S availability/depth vary by listing and time, confirm live.</t>
        </is>
      </c>
    </row>
    <row r="161" ht="26" customHeight="1">
      <c r="A161" s="34" t="inlineStr">
        <is>
          <t>C4</t>
        </is>
      </c>
      <c r="B161" s="34" t="inlineStr">
        <is>
          <t>C4 Energy (Performance) | Orange Slice | 18 pack 473mL</t>
        </is>
      </c>
      <c r="C161" s="34" t="inlineStr">
        <is>
          <t>4) Caffeine &amp; energy beverage</t>
        </is>
      </c>
      <c r="D161" s="51">
        <f>IF('M4 Caffeine &amp; Energy'!I161="","",'M4 Caffeine &amp; Energy'!I161)</f>
        <v/>
      </c>
      <c r="E161" s="52">
        <f>IF('M4 Caffeine &amp; Energy'!J161="","",'M4 Caffeine &amp; Energy'!J161)</f>
        <v/>
      </c>
      <c r="F161" s="50">
        <f>IF('M4 Caffeine &amp; Energy'!K161="","",'M4 Caffeine &amp; Energy'!K161)</f>
        <v/>
      </c>
      <c r="G161" s="49">
        <f>IF('M4 Caffeine &amp; Energy'!F161="","",'M4 Caffeine &amp; Energy'!F161)</f>
        <v/>
      </c>
      <c r="H161" s="50">
        <f>IF(AND(ISNUMBER('M4 Caffeine &amp; Energy'!F161),ISNUMBER('M4 Caffeine &amp; Energy'!K161)),'M4 Caffeine &amp; Energy'!F161-'M4 Caffeine &amp; Energy'!K161,"")</f>
        <v/>
      </c>
      <c r="I161" s="34" t="inlineStr">
        <is>
          <t>S&amp;S availability/depth vary by listing and time, confirm live.</t>
        </is>
      </c>
    </row>
    <row r="162" ht="26" customHeight="1">
      <c r="A162" s="34" t="inlineStr">
        <is>
          <t>C4</t>
        </is>
      </c>
      <c r="B162" s="34" t="inlineStr">
        <is>
          <t>C4 Energy (Performance) | Orange Slice | 24 pack 473mL</t>
        </is>
      </c>
      <c r="C162" s="34" t="inlineStr">
        <is>
          <t>4) Caffeine &amp; energy beverage</t>
        </is>
      </c>
      <c r="D162" s="51">
        <f>IF('M4 Caffeine &amp; Energy'!I162="","",'M4 Caffeine &amp; Energy'!I162)</f>
        <v/>
      </c>
      <c r="E162" s="52">
        <f>IF('M4 Caffeine &amp; Energy'!J162="","",'M4 Caffeine &amp; Energy'!J162)</f>
        <v/>
      </c>
      <c r="F162" s="50">
        <f>IF('M4 Caffeine &amp; Energy'!K162="","",'M4 Caffeine &amp; Energy'!K162)</f>
        <v/>
      </c>
      <c r="G162" s="49">
        <f>IF('M4 Caffeine &amp; Energy'!F162="","",'M4 Caffeine &amp; Energy'!F162)</f>
        <v/>
      </c>
      <c r="H162" s="50">
        <f>IF(AND(ISNUMBER('M4 Caffeine &amp; Energy'!F162),ISNUMBER('M4 Caffeine &amp; Energy'!K162)),'M4 Caffeine &amp; Energy'!F162-'M4 Caffeine &amp; Energy'!K162,"")</f>
        <v/>
      </c>
      <c r="I162" s="34" t="inlineStr">
        <is>
          <t>S&amp;S availability/depth vary by listing and time, confirm live.</t>
        </is>
      </c>
    </row>
    <row r="163" ht="26" customHeight="1">
      <c r="A163" s="34" t="inlineStr">
        <is>
          <t>Reign</t>
        </is>
      </c>
      <c r="B163" s="34" t="inlineStr">
        <is>
          <t>Reign Total Body Fuel | Razzle Berry | single 473mL</t>
        </is>
      </c>
      <c r="C163" s="34" t="inlineStr">
        <is>
          <t>4) Caffeine &amp; energy beverage</t>
        </is>
      </c>
      <c r="D163" s="51">
        <f>IF('M4 Caffeine &amp; Energy'!I163="","",'M4 Caffeine &amp; Energy'!I163)</f>
        <v/>
      </c>
      <c r="E163" s="52">
        <f>IF('M4 Caffeine &amp; Energy'!J163="","",'M4 Caffeine &amp; Energy'!J163)</f>
        <v/>
      </c>
      <c r="F163" s="50">
        <f>IF('M4 Caffeine &amp; Energy'!K163="","",'M4 Caffeine &amp; Energy'!K163)</f>
        <v/>
      </c>
      <c r="G163" s="49">
        <f>IF('M4 Caffeine &amp; Energy'!F163="","",'M4 Caffeine &amp; Energy'!F163)</f>
        <v/>
      </c>
      <c r="H163" s="50">
        <f>IF(AND(ISNUMBER('M4 Caffeine &amp; Energy'!F163),ISNUMBER('M4 Caffeine &amp; Energy'!K163)),'M4 Caffeine &amp; Energy'!F163-'M4 Caffeine &amp; Energy'!K163,"")</f>
        <v/>
      </c>
      <c r="I163" s="34" t="inlineStr">
        <is>
          <t>S&amp;S availability/depth vary by listing and time, confirm live.</t>
        </is>
      </c>
    </row>
    <row r="164" ht="26" customHeight="1">
      <c r="A164" s="34" t="inlineStr">
        <is>
          <t>Reign</t>
        </is>
      </c>
      <c r="B164" s="34" t="inlineStr">
        <is>
          <t>Reign Total Body Fuel | Razzle Berry | 8 pack 473mL</t>
        </is>
      </c>
      <c r="C164" s="34" t="inlineStr">
        <is>
          <t>4) Caffeine &amp; energy beverage</t>
        </is>
      </c>
      <c r="D164" s="51">
        <f>IF('M4 Caffeine &amp; Energy'!I164="","",'M4 Caffeine &amp; Energy'!I164)</f>
        <v/>
      </c>
      <c r="E164" s="52">
        <f>IF('M4 Caffeine &amp; Energy'!J164="","",'M4 Caffeine &amp; Energy'!J164)</f>
        <v/>
      </c>
      <c r="F164" s="50">
        <f>IF('M4 Caffeine &amp; Energy'!K164="","",'M4 Caffeine &amp; Energy'!K164)</f>
        <v/>
      </c>
      <c r="G164" s="49">
        <f>IF('M4 Caffeine &amp; Energy'!F164="","",'M4 Caffeine &amp; Energy'!F164)</f>
        <v/>
      </c>
      <c r="H164" s="50">
        <f>IF(AND(ISNUMBER('M4 Caffeine &amp; Energy'!F164),ISNUMBER('M4 Caffeine &amp; Energy'!K164)),'M4 Caffeine &amp; Energy'!F164-'M4 Caffeine &amp; Energy'!K164,"")</f>
        <v/>
      </c>
      <c r="I164" s="34" t="inlineStr">
        <is>
          <t>S&amp;S availability/depth vary by listing and time, confirm live.</t>
        </is>
      </c>
    </row>
    <row r="165" ht="26" customHeight="1">
      <c r="A165" s="34" t="inlineStr">
        <is>
          <t>Reign</t>
        </is>
      </c>
      <c r="B165" s="34" t="inlineStr">
        <is>
          <t>Reign Total Body Fuel | Razzle Berry | 12 pack 473mL</t>
        </is>
      </c>
      <c r="C165" s="34" t="inlineStr">
        <is>
          <t>4) Caffeine &amp; energy beverage</t>
        </is>
      </c>
      <c r="D165" s="51">
        <f>IF('M4 Caffeine &amp; Energy'!I165="","",'M4 Caffeine &amp; Energy'!I165)</f>
        <v/>
      </c>
      <c r="E165" s="52">
        <f>IF('M4 Caffeine &amp; Energy'!J165="","",'M4 Caffeine &amp; Energy'!J165)</f>
        <v/>
      </c>
      <c r="F165" s="50">
        <f>IF('M4 Caffeine &amp; Energy'!K165="","",'M4 Caffeine &amp; Energy'!K165)</f>
        <v/>
      </c>
      <c r="G165" s="49">
        <f>IF('M4 Caffeine &amp; Energy'!F165="","",'M4 Caffeine &amp; Energy'!F165)</f>
        <v/>
      </c>
      <c r="H165" s="50">
        <f>IF(AND(ISNUMBER('M4 Caffeine &amp; Energy'!F165),ISNUMBER('M4 Caffeine &amp; Energy'!K165)),'M4 Caffeine &amp; Energy'!F165-'M4 Caffeine &amp; Energy'!K165,"")</f>
        <v/>
      </c>
      <c r="I165" s="34" t="inlineStr">
        <is>
          <t>S&amp;S availability/depth vary by listing and time, confirm live.</t>
        </is>
      </c>
    </row>
    <row r="166" ht="26" customHeight="1">
      <c r="A166" s="34" t="inlineStr">
        <is>
          <t>Reign</t>
        </is>
      </c>
      <c r="B166" s="34" t="inlineStr">
        <is>
          <t>Reign Total Body Fuel | Razzle Berry | 18 pack 473mL</t>
        </is>
      </c>
      <c r="C166" s="34" t="inlineStr">
        <is>
          <t>4) Caffeine &amp; energy beverage</t>
        </is>
      </c>
      <c r="D166" s="51">
        <f>IF('M4 Caffeine &amp; Energy'!I166="","",'M4 Caffeine &amp; Energy'!I166)</f>
        <v/>
      </c>
      <c r="E166" s="52">
        <f>IF('M4 Caffeine &amp; Energy'!J166="","",'M4 Caffeine &amp; Energy'!J166)</f>
        <v/>
      </c>
      <c r="F166" s="50">
        <f>IF('M4 Caffeine &amp; Energy'!K166="","",'M4 Caffeine &amp; Energy'!K166)</f>
        <v/>
      </c>
      <c r="G166" s="49">
        <f>IF('M4 Caffeine &amp; Energy'!F166="","",'M4 Caffeine &amp; Energy'!F166)</f>
        <v/>
      </c>
      <c r="H166" s="50">
        <f>IF(AND(ISNUMBER('M4 Caffeine &amp; Energy'!F166),ISNUMBER('M4 Caffeine &amp; Energy'!K166)),'M4 Caffeine &amp; Energy'!F166-'M4 Caffeine &amp; Energy'!K166,"")</f>
        <v/>
      </c>
      <c r="I166" s="34" t="inlineStr">
        <is>
          <t>S&amp;S availability/depth vary by listing and time, confirm live.</t>
        </is>
      </c>
    </row>
    <row r="167" ht="26" customHeight="1">
      <c r="A167" s="34" t="inlineStr">
        <is>
          <t>Reign</t>
        </is>
      </c>
      <c r="B167" s="34" t="inlineStr">
        <is>
          <t>Reign Total Body Fuel | Razzle Berry | 24 pack 473mL</t>
        </is>
      </c>
      <c r="C167" s="34" t="inlineStr">
        <is>
          <t>4) Caffeine &amp; energy beverage</t>
        </is>
      </c>
      <c r="D167" s="51">
        <f>IF('M4 Caffeine &amp; Energy'!I167="","",'M4 Caffeine &amp; Energy'!I167)</f>
        <v/>
      </c>
      <c r="E167" s="52">
        <f>IF('M4 Caffeine &amp; Energy'!J167="","",'M4 Caffeine &amp; Energy'!J167)</f>
        <v/>
      </c>
      <c r="F167" s="50">
        <f>IF('M4 Caffeine &amp; Energy'!K167="","",'M4 Caffeine &amp; Energy'!K167)</f>
        <v/>
      </c>
      <c r="G167" s="49">
        <f>IF('M4 Caffeine &amp; Energy'!F167="","",'M4 Caffeine &amp; Energy'!F167)</f>
        <v/>
      </c>
      <c r="H167" s="50">
        <f>IF(AND(ISNUMBER('M4 Caffeine &amp; Energy'!F167),ISNUMBER('M4 Caffeine &amp; Energy'!K167)),'M4 Caffeine &amp; Energy'!F167-'M4 Caffeine &amp; Energy'!K167,"")</f>
        <v/>
      </c>
      <c r="I167" s="34" t="inlineStr">
        <is>
          <t>S&amp;S availability/depth vary by listing and time, confirm live.</t>
        </is>
      </c>
    </row>
    <row r="168" ht="26" customHeight="1">
      <c r="A168" s="34" t="inlineStr">
        <is>
          <t>Reign</t>
        </is>
      </c>
      <c r="B168" s="34" t="inlineStr">
        <is>
          <t>Reign Total Body Fuel | Melon Mania | single 473mL</t>
        </is>
      </c>
      <c r="C168" s="34" t="inlineStr">
        <is>
          <t>4) Caffeine &amp; energy beverage</t>
        </is>
      </c>
      <c r="D168" s="51">
        <f>IF('M4 Caffeine &amp; Energy'!I168="","",'M4 Caffeine &amp; Energy'!I168)</f>
        <v/>
      </c>
      <c r="E168" s="52">
        <f>IF('M4 Caffeine &amp; Energy'!J168="","",'M4 Caffeine &amp; Energy'!J168)</f>
        <v/>
      </c>
      <c r="F168" s="50">
        <f>IF('M4 Caffeine &amp; Energy'!K168="","",'M4 Caffeine &amp; Energy'!K168)</f>
        <v/>
      </c>
      <c r="G168" s="49">
        <f>IF('M4 Caffeine &amp; Energy'!F168="","",'M4 Caffeine &amp; Energy'!F168)</f>
        <v/>
      </c>
      <c r="H168" s="50">
        <f>IF(AND(ISNUMBER('M4 Caffeine &amp; Energy'!F168),ISNUMBER('M4 Caffeine &amp; Energy'!K168)),'M4 Caffeine &amp; Energy'!F168-'M4 Caffeine &amp; Energy'!K168,"")</f>
        <v/>
      </c>
      <c r="I168" s="34" t="inlineStr">
        <is>
          <t>S&amp;S availability/depth vary by listing and time, confirm live.</t>
        </is>
      </c>
    </row>
    <row r="169" ht="26" customHeight="1">
      <c r="A169" s="34" t="inlineStr">
        <is>
          <t>Reign</t>
        </is>
      </c>
      <c r="B169" s="34" t="inlineStr">
        <is>
          <t>Reign Total Body Fuel | Melon Mania | 8 pack 473mL</t>
        </is>
      </c>
      <c r="C169" s="34" t="inlineStr">
        <is>
          <t>4) Caffeine &amp; energy beverage</t>
        </is>
      </c>
      <c r="D169" s="51">
        <f>IF('M4 Caffeine &amp; Energy'!I169="","",'M4 Caffeine &amp; Energy'!I169)</f>
        <v/>
      </c>
      <c r="E169" s="52">
        <f>IF('M4 Caffeine &amp; Energy'!J169="","",'M4 Caffeine &amp; Energy'!J169)</f>
        <v/>
      </c>
      <c r="F169" s="50">
        <f>IF('M4 Caffeine &amp; Energy'!K169="","",'M4 Caffeine &amp; Energy'!K169)</f>
        <v/>
      </c>
      <c r="G169" s="49">
        <f>IF('M4 Caffeine &amp; Energy'!F169="","",'M4 Caffeine &amp; Energy'!F169)</f>
        <v/>
      </c>
      <c r="H169" s="50">
        <f>IF(AND(ISNUMBER('M4 Caffeine &amp; Energy'!F169),ISNUMBER('M4 Caffeine &amp; Energy'!K169)),'M4 Caffeine &amp; Energy'!F169-'M4 Caffeine &amp; Energy'!K169,"")</f>
        <v/>
      </c>
      <c r="I169" s="34" t="inlineStr">
        <is>
          <t>S&amp;S availability/depth vary by listing and time, confirm live.</t>
        </is>
      </c>
    </row>
    <row r="170" ht="26" customHeight="1">
      <c r="A170" s="34" t="inlineStr">
        <is>
          <t>Reign</t>
        </is>
      </c>
      <c r="B170" s="34" t="inlineStr">
        <is>
          <t>Reign Total Body Fuel | Melon Mania | 12 pack 473mL</t>
        </is>
      </c>
      <c r="C170" s="34" t="inlineStr">
        <is>
          <t>4) Caffeine &amp; energy beverage</t>
        </is>
      </c>
      <c r="D170" s="51">
        <f>IF('M4 Caffeine &amp; Energy'!I170="","",'M4 Caffeine &amp; Energy'!I170)</f>
        <v/>
      </c>
      <c r="E170" s="52">
        <f>IF('M4 Caffeine &amp; Energy'!J170="","",'M4 Caffeine &amp; Energy'!J170)</f>
        <v/>
      </c>
      <c r="F170" s="50">
        <f>IF('M4 Caffeine &amp; Energy'!K170="","",'M4 Caffeine &amp; Energy'!K170)</f>
        <v/>
      </c>
      <c r="G170" s="49">
        <f>IF('M4 Caffeine &amp; Energy'!F170="","",'M4 Caffeine &amp; Energy'!F170)</f>
        <v/>
      </c>
      <c r="H170" s="50">
        <f>IF(AND(ISNUMBER('M4 Caffeine &amp; Energy'!F170),ISNUMBER('M4 Caffeine &amp; Energy'!K170)),'M4 Caffeine &amp; Energy'!F170-'M4 Caffeine &amp; Energy'!K170,"")</f>
        <v/>
      </c>
      <c r="I170" s="34" t="inlineStr">
        <is>
          <t>S&amp;S availability/depth vary by listing and time, confirm live.</t>
        </is>
      </c>
    </row>
    <row r="171" ht="26" customHeight="1">
      <c r="A171" s="34" t="inlineStr">
        <is>
          <t>Reign</t>
        </is>
      </c>
      <c r="B171" s="34" t="inlineStr">
        <is>
          <t>Reign Total Body Fuel | Melon Mania | 18 pack 473mL</t>
        </is>
      </c>
      <c r="C171" s="34" t="inlineStr">
        <is>
          <t>4) Caffeine &amp; energy beverage</t>
        </is>
      </c>
      <c r="D171" s="51">
        <f>IF('M4 Caffeine &amp; Energy'!I171="","",'M4 Caffeine &amp; Energy'!I171)</f>
        <v/>
      </c>
      <c r="E171" s="52">
        <f>IF('M4 Caffeine &amp; Energy'!J171="","",'M4 Caffeine &amp; Energy'!J171)</f>
        <v/>
      </c>
      <c r="F171" s="50">
        <f>IF('M4 Caffeine &amp; Energy'!K171="","",'M4 Caffeine &amp; Energy'!K171)</f>
        <v/>
      </c>
      <c r="G171" s="49">
        <f>IF('M4 Caffeine &amp; Energy'!F171="","",'M4 Caffeine &amp; Energy'!F171)</f>
        <v/>
      </c>
      <c r="H171" s="50">
        <f>IF(AND(ISNUMBER('M4 Caffeine &amp; Energy'!F171),ISNUMBER('M4 Caffeine &amp; Energy'!K171)),'M4 Caffeine &amp; Energy'!F171-'M4 Caffeine &amp; Energy'!K171,"")</f>
        <v/>
      </c>
      <c r="I171" s="34" t="inlineStr">
        <is>
          <t>S&amp;S availability/depth vary by listing and time, confirm live.</t>
        </is>
      </c>
    </row>
    <row r="172" ht="26" customHeight="1">
      <c r="A172" s="34" t="inlineStr">
        <is>
          <t>Reign</t>
        </is>
      </c>
      <c r="B172" s="34" t="inlineStr">
        <is>
          <t>Reign Total Body Fuel | Melon Mania | 24 pack 473mL</t>
        </is>
      </c>
      <c r="C172" s="34" t="inlineStr">
        <is>
          <t>4) Caffeine &amp; energy beverage</t>
        </is>
      </c>
      <c r="D172" s="51">
        <f>IF('M4 Caffeine &amp; Energy'!I172="","",'M4 Caffeine &amp; Energy'!I172)</f>
        <v/>
      </c>
      <c r="E172" s="52">
        <f>IF('M4 Caffeine &amp; Energy'!J172="","",'M4 Caffeine &amp; Energy'!J172)</f>
        <v/>
      </c>
      <c r="F172" s="50">
        <f>IF('M4 Caffeine &amp; Energy'!K172="","",'M4 Caffeine &amp; Energy'!K172)</f>
        <v/>
      </c>
      <c r="G172" s="49">
        <f>IF('M4 Caffeine &amp; Energy'!F172="","",'M4 Caffeine &amp; Energy'!F172)</f>
        <v/>
      </c>
      <c r="H172" s="50">
        <f>IF(AND(ISNUMBER('M4 Caffeine &amp; Energy'!F172),ISNUMBER('M4 Caffeine &amp; Energy'!K172)),'M4 Caffeine &amp; Energy'!F172-'M4 Caffeine &amp; Energy'!K172,"")</f>
        <v/>
      </c>
      <c r="I172" s="34" t="inlineStr">
        <is>
          <t>S&amp;S availability/depth vary by listing and time, confirm live.</t>
        </is>
      </c>
    </row>
    <row r="173" ht="26" customHeight="1">
      <c r="A173" s="34" t="inlineStr">
        <is>
          <t>Reign</t>
        </is>
      </c>
      <c r="B173" s="34" t="inlineStr">
        <is>
          <t>Reign Total Body Fuel | Sour Apple | single 473mL</t>
        </is>
      </c>
      <c r="C173" s="34" t="inlineStr">
        <is>
          <t>4) Caffeine &amp; energy beverage</t>
        </is>
      </c>
      <c r="D173" s="51">
        <f>IF('M4 Caffeine &amp; Energy'!I173="","",'M4 Caffeine &amp; Energy'!I173)</f>
        <v/>
      </c>
      <c r="E173" s="52">
        <f>IF('M4 Caffeine &amp; Energy'!J173="","",'M4 Caffeine &amp; Energy'!J173)</f>
        <v/>
      </c>
      <c r="F173" s="50">
        <f>IF('M4 Caffeine &amp; Energy'!K173="","",'M4 Caffeine &amp; Energy'!K173)</f>
        <v/>
      </c>
      <c r="G173" s="49">
        <f>IF('M4 Caffeine &amp; Energy'!F173="","",'M4 Caffeine &amp; Energy'!F173)</f>
        <v/>
      </c>
      <c r="H173" s="50">
        <f>IF(AND(ISNUMBER('M4 Caffeine &amp; Energy'!F173),ISNUMBER('M4 Caffeine &amp; Energy'!K173)),'M4 Caffeine &amp; Energy'!F173-'M4 Caffeine &amp; Energy'!K173,"")</f>
        <v/>
      </c>
      <c r="I173" s="34" t="inlineStr">
        <is>
          <t>S&amp;S availability/depth vary by listing and time, confirm live.</t>
        </is>
      </c>
    </row>
    <row r="174" ht="26" customHeight="1">
      <c r="A174" s="34" t="inlineStr">
        <is>
          <t>Reign</t>
        </is>
      </c>
      <c r="B174" s="34" t="inlineStr">
        <is>
          <t>Reign Total Body Fuel | Sour Apple | 8 pack 473mL</t>
        </is>
      </c>
      <c r="C174" s="34" t="inlineStr">
        <is>
          <t>4) Caffeine &amp; energy beverage</t>
        </is>
      </c>
      <c r="D174" s="51">
        <f>IF('M4 Caffeine &amp; Energy'!I174="","",'M4 Caffeine &amp; Energy'!I174)</f>
        <v/>
      </c>
      <c r="E174" s="52">
        <f>IF('M4 Caffeine &amp; Energy'!J174="","",'M4 Caffeine &amp; Energy'!J174)</f>
        <v/>
      </c>
      <c r="F174" s="50">
        <f>IF('M4 Caffeine &amp; Energy'!K174="","",'M4 Caffeine &amp; Energy'!K174)</f>
        <v/>
      </c>
      <c r="G174" s="49">
        <f>IF('M4 Caffeine &amp; Energy'!F174="","",'M4 Caffeine &amp; Energy'!F174)</f>
        <v/>
      </c>
      <c r="H174" s="50">
        <f>IF(AND(ISNUMBER('M4 Caffeine &amp; Energy'!F174),ISNUMBER('M4 Caffeine &amp; Energy'!K174)),'M4 Caffeine &amp; Energy'!F174-'M4 Caffeine &amp; Energy'!K174,"")</f>
        <v/>
      </c>
      <c r="I174" s="34" t="inlineStr">
        <is>
          <t>S&amp;S availability/depth vary by listing and time, confirm live.</t>
        </is>
      </c>
    </row>
    <row r="175" ht="26" customHeight="1">
      <c r="A175" s="34" t="inlineStr">
        <is>
          <t>Reign</t>
        </is>
      </c>
      <c r="B175" s="34" t="inlineStr">
        <is>
          <t>Reign Total Body Fuel | Sour Apple | 12 pack 473mL</t>
        </is>
      </c>
      <c r="C175" s="34" t="inlineStr">
        <is>
          <t>4) Caffeine &amp; energy beverage</t>
        </is>
      </c>
      <c r="D175" s="51">
        <f>IF('M4 Caffeine &amp; Energy'!I175="","",'M4 Caffeine &amp; Energy'!I175)</f>
        <v/>
      </c>
      <c r="E175" s="52">
        <f>IF('M4 Caffeine &amp; Energy'!J175="","",'M4 Caffeine &amp; Energy'!J175)</f>
        <v/>
      </c>
      <c r="F175" s="50">
        <f>IF('M4 Caffeine &amp; Energy'!K175="","",'M4 Caffeine &amp; Energy'!K175)</f>
        <v/>
      </c>
      <c r="G175" s="49">
        <f>IF('M4 Caffeine &amp; Energy'!F175="","",'M4 Caffeine &amp; Energy'!F175)</f>
        <v/>
      </c>
      <c r="H175" s="50">
        <f>IF(AND(ISNUMBER('M4 Caffeine &amp; Energy'!F175),ISNUMBER('M4 Caffeine &amp; Energy'!K175)),'M4 Caffeine &amp; Energy'!F175-'M4 Caffeine &amp; Energy'!K175,"")</f>
        <v/>
      </c>
      <c r="I175" s="34" t="inlineStr">
        <is>
          <t>S&amp;S availability/depth vary by listing and time, confirm live.</t>
        </is>
      </c>
    </row>
    <row r="176" ht="26" customHeight="1">
      <c r="A176" s="34" t="inlineStr">
        <is>
          <t>Reign</t>
        </is>
      </c>
      <c r="B176" s="34" t="inlineStr">
        <is>
          <t>Reign Total Body Fuel | Sour Apple | 18 pack 473mL</t>
        </is>
      </c>
      <c r="C176" s="34" t="inlineStr">
        <is>
          <t>4) Caffeine &amp; energy beverage</t>
        </is>
      </c>
      <c r="D176" s="51">
        <f>IF('M4 Caffeine &amp; Energy'!I176="","",'M4 Caffeine &amp; Energy'!I176)</f>
        <v/>
      </c>
      <c r="E176" s="52">
        <f>IF('M4 Caffeine &amp; Energy'!J176="","",'M4 Caffeine &amp; Energy'!J176)</f>
        <v/>
      </c>
      <c r="F176" s="50">
        <f>IF('M4 Caffeine &amp; Energy'!K176="","",'M4 Caffeine &amp; Energy'!K176)</f>
        <v/>
      </c>
      <c r="G176" s="49">
        <f>IF('M4 Caffeine &amp; Energy'!F176="","",'M4 Caffeine &amp; Energy'!F176)</f>
        <v/>
      </c>
      <c r="H176" s="50">
        <f>IF(AND(ISNUMBER('M4 Caffeine &amp; Energy'!F176),ISNUMBER('M4 Caffeine &amp; Energy'!K176)),'M4 Caffeine &amp; Energy'!F176-'M4 Caffeine &amp; Energy'!K176,"")</f>
        <v/>
      </c>
      <c r="I176" s="34" t="inlineStr">
        <is>
          <t>S&amp;S availability/depth vary by listing and time, confirm live.</t>
        </is>
      </c>
    </row>
    <row r="177" ht="26" customHeight="1">
      <c r="A177" s="34" t="inlineStr">
        <is>
          <t>Reign</t>
        </is>
      </c>
      <c r="B177" s="34" t="inlineStr">
        <is>
          <t>Reign Total Body Fuel | Sour Apple | 24 pack 473mL</t>
        </is>
      </c>
      <c r="C177" s="34" t="inlineStr">
        <is>
          <t>4) Caffeine &amp; energy beverage</t>
        </is>
      </c>
      <c r="D177" s="51">
        <f>IF('M4 Caffeine &amp; Energy'!I177="","",'M4 Caffeine &amp; Energy'!I177)</f>
        <v/>
      </c>
      <c r="E177" s="52">
        <f>IF('M4 Caffeine &amp; Energy'!J177="","",'M4 Caffeine &amp; Energy'!J177)</f>
        <v/>
      </c>
      <c r="F177" s="50">
        <f>IF('M4 Caffeine &amp; Energy'!K177="","",'M4 Caffeine &amp; Energy'!K177)</f>
        <v/>
      </c>
      <c r="G177" s="49">
        <f>IF('M4 Caffeine &amp; Energy'!F177="","",'M4 Caffeine &amp; Energy'!F177)</f>
        <v/>
      </c>
      <c r="H177" s="50">
        <f>IF(AND(ISNUMBER('M4 Caffeine &amp; Energy'!F177),ISNUMBER('M4 Caffeine &amp; Energy'!K177)),'M4 Caffeine &amp; Energy'!F177-'M4 Caffeine &amp; Energy'!K177,"")</f>
        <v/>
      </c>
      <c r="I177" s="34" t="inlineStr">
        <is>
          <t>S&amp;S availability/depth vary by listing and time, confirm live.</t>
        </is>
      </c>
    </row>
    <row r="178" ht="26" customHeight="1">
      <c r="A178" s="34" t="inlineStr">
        <is>
          <t>Reign</t>
        </is>
      </c>
      <c r="B178" s="34" t="inlineStr">
        <is>
          <t>Reign Total Body Fuel | Orange Dreamsicle | single 473mL</t>
        </is>
      </c>
      <c r="C178" s="34" t="inlineStr">
        <is>
          <t>4) Caffeine &amp; energy beverage</t>
        </is>
      </c>
      <c r="D178" s="51">
        <f>IF('M4 Caffeine &amp; Energy'!I178="","",'M4 Caffeine &amp; Energy'!I178)</f>
        <v/>
      </c>
      <c r="E178" s="52">
        <f>IF('M4 Caffeine &amp; Energy'!J178="","",'M4 Caffeine &amp; Energy'!J178)</f>
        <v/>
      </c>
      <c r="F178" s="50">
        <f>IF('M4 Caffeine &amp; Energy'!K178="","",'M4 Caffeine &amp; Energy'!K178)</f>
        <v/>
      </c>
      <c r="G178" s="49">
        <f>IF('M4 Caffeine &amp; Energy'!F178="","",'M4 Caffeine &amp; Energy'!F178)</f>
        <v/>
      </c>
      <c r="H178" s="50">
        <f>IF(AND(ISNUMBER('M4 Caffeine &amp; Energy'!F178),ISNUMBER('M4 Caffeine &amp; Energy'!K178)),'M4 Caffeine &amp; Energy'!F178-'M4 Caffeine &amp; Energy'!K178,"")</f>
        <v/>
      </c>
      <c r="I178" s="34" t="inlineStr">
        <is>
          <t>S&amp;S availability/depth vary by listing and time, confirm live.</t>
        </is>
      </c>
    </row>
    <row r="179" ht="26" customHeight="1">
      <c r="A179" s="34" t="inlineStr">
        <is>
          <t>Reign</t>
        </is>
      </c>
      <c r="B179" s="34" t="inlineStr">
        <is>
          <t>Reign Total Body Fuel | Orange Dreamsicle | 8 pack 473mL</t>
        </is>
      </c>
      <c r="C179" s="34" t="inlineStr">
        <is>
          <t>4) Caffeine &amp; energy beverage</t>
        </is>
      </c>
      <c r="D179" s="51">
        <f>IF('M4 Caffeine &amp; Energy'!I179="","",'M4 Caffeine &amp; Energy'!I179)</f>
        <v/>
      </c>
      <c r="E179" s="52">
        <f>IF('M4 Caffeine &amp; Energy'!J179="","",'M4 Caffeine &amp; Energy'!J179)</f>
        <v/>
      </c>
      <c r="F179" s="50">
        <f>IF('M4 Caffeine &amp; Energy'!K179="","",'M4 Caffeine &amp; Energy'!K179)</f>
        <v/>
      </c>
      <c r="G179" s="49">
        <f>IF('M4 Caffeine &amp; Energy'!F179="","",'M4 Caffeine &amp; Energy'!F179)</f>
        <v/>
      </c>
      <c r="H179" s="50">
        <f>IF(AND(ISNUMBER('M4 Caffeine &amp; Energy'!F179),ISNUMBER('M4 Caffeine &amp; Energy'!K179)),'M4 Caffeine &amp; Energy'!F179-'M4 Caffeine &amp; Energy'!K179,"")</f>
        <v/>
      </c>
      <c r="I179" s="34" t="inlineStr">
        <is>
          <t>S&amp;S availability/depth vary by listing and time, confirm live.</t>
        </is>
      </c>
    </row>
    <row r="180" ht="26" customHeight="1">
      <c r="A180" s="34" t="inlineStr">
        <is>
          <t>Reign</t>
        </is>
      </c>
      <c r="B180" s="34" t="inlineStr">
        <is>
          <t>Reign Total Body Fuel | Orange Dreamsicle | 12 pack 473mL</t>
        </is>
      </c>
      <c r="C180" s="34" t="inlineStr">
        <is>
          <t>4) Caffeine &amp; energy beverage</t>
        </is>
      </c>
      <c r="D180" s="51">
        <f>IF('M4 Caffeine &amp; Energy'!I180="","",'M4 Caffeine &amp; Energy'!I180)</f>
        <v/>
      </c>
      <c r="E180" s="52">
        <f>IF('M4 Caffeine &amp; Energy'!J180="","",'M4 Caffeine &amp; Energy'!J180)</f>
        <v/>
      </c>
      <c r="F180" s="50">
        <f>IF('M4 Caffeine &amp; Energy'!K180="","",'M4 Caffeine &amp; Energy'!K180)</f>
        <v/>
      </c>
      <c r="G180" s="49">
        <f>IF('M4 Caffeine &amp; Energy'!F180="","",'M4 Caffeine &amp; Energy'!F180)</f>
        <v/>
      </c>
      <c r="H180" s="50">
        <f>IF(AND(ISNUMBER('M4 Caffeine &amp; Energy'!F180),ISNUMBER('M4 Caffeine &amp; Energy'!K180)),'M4 Caffeine &amp; Energy'!F180-'M4 Caffeine &amp; Energy'!K180,"")</f>
        <v/>
      </c>
      <c r="I180" s="34" t="inlineStr">
        <is>
          <t>S&amp;S availability/depth vary by listing and time, confirm live.</t>
        </is>
      </c>
    </row>
    <row r="181" ht="26" customHeight="1">
      <c r="A181" s="34" t="inlineStr">
        <is>
          <t>Reign</t>
        </is>
      </c>
      <c r="B181" s="34" t="inlineStr">
        <is>
          <t>Reign Total Body Fuel | Orange Dreamsicle | 18 pack 473mL</t>
        </is>
      </c>
      <c r="C181" s="34" t="inlineStr">
        <is>
          <t>4) Caffeine &amp; energy beverage</t>
        </is>
      </c>
      <c r="D181" s="51">
        <f>IF('M4 Caffeine &amp; Energy'!I181="","",'M4 Caffeine &amp; Energy'!I181)</f>
        <v/>
      </c>
      <c r="E181" s="52">
        <f>IF('M4 Caffeine &amp; Energy'!J181="","",'M4 Caffeine &amp; Energy'!J181)</f>
        <v/>
      </c>
      <c r="F181" s="50">
        <f>IF('M4 Caffeine &amp; Energy'!K181="","",'M4 Caffeine &amp; Energy'!K181)</f>
        <v/>
      </c>
      <c r="G181" s="49">
        <f>IF('M4 Caffeine &amp; Energy'!F181="","",'M4 Caffeine &amp; Energy'!F181)</f>
        <v/>
      </c>
      <c r="H181" s="50">
        <f>IF(AND(ISNUMBER('M4 Caffeine &amp; Energy'!F181),ISNUMBER('M4 Caffeine &amp; Energy'!K181)),'M4 Caffeine &amp; Energy'!F181-'M4 Caffeine &amp; Energy'!K181,"")</f>
        <v/>
      </c>
      <c r="I181" s="34" t="inlineStr">
        <is>
          <t>S&amp;S availability/depth vary by listing and time, confirm live.</t>
        </is>
      </c>
    </row>
    <row r="182" ht="26" customHeight="1">
      <c r="A182" s="34" t="inlineStr">
        <is>
          <t>Reign</t>
        </is>
      </c>
      <c r="B182" s="34" t="inlineStr">
        <is>
          <t>Reign Total Body Fuel | Orange Dreamsicle | 24 pack 473mL</t>
        </is>
      </c>
      <c r="C182" s="34" t="inlineStr">
        <is>
          <t>4) Caffeine &amp; energy beverage</t>
        </is>
      </c>
      <c r="D182" s="51">
        <f>IF('M4 Caffeine &amp; Energy'!I182="","",'M4 Caffeine &amp; Energy'!I182)</f>
        <v/>
      </c>
      <c r="E182" s="52">
        <f>IF('M4 Caffeine &amp; Energy'!J182="","",'M4 Caffeine &amp; Energy'!J182)</f>
        <v/>
      </c>
      <c r="F182" s="50">
        <f>IF('M4 Caffeine &amp; Energy'!K182="","",'M4 Caffeine &amp; Energy'!K182)</f>
        <v/>
      </c>
      <c r="G182" s="49">
        <f>IF('M4 Caffeine &amp; Energy'!F182="","",'M4 Caffeine &amp; Energy'!F182)</f>
        <v/>
      </c>
      <c r="H182" s="50">
        <f>IF(AND(ISNUMBER('M4 Caffeine &amp; Energy'!F182),ISNUMBER('M4 Caffeine &amp; Energy'!K182)),'M4 Caffeine &amp; Energy'!F182-'M4 Caffeine &amp; Energy'!K182,"")</f>
        <v/>
      </c>
      <c r="I182" s="34" t="inlineStr">
        <is>
          <t>S&amp;S availability/depth vary by listing and time, confirm live.</t>
        </is>
      </c>
    </row>
    <row r="183" ht="26" customHeight="1">
      <c r="A183" s="34" t="inlineStr">
        <is>
          <t>Reign</t>
        </is>
      </c>
      <c r="B183" s="34" t="inlineStr">
        <is>
          <t>Reign Total Body Fuel | Lemon HDZ | single 473mL</t>
        </is>
      </c>
      <c r="C183" s="34" t="inlineStr">
        <is>
          <t>4) Caffeine &amp; energy beverage</t>
        </is>
      </c>
      <c r="D183" s="51">
        <f>IF('M4 Caffeine &amp; Energy'!I183="","",'M4 Caffeine &amp; Energy'!I183)</f>
        <v/>
      </c>
      <c r="E183" s="52">
        <f>IF('M4 Caffeine &amp; Energy'!J183="","",'M4 Caffeine &amp; Energy'!J183)</f>
        <v/>
      </c>
      <c r="F183" s="50">
        <f>IF('M4 Caffeine &amp; Energy'!K183="","",'M4 Caffeine &amp; Energy'!K183)</f>
        <v/>
      </c>
      <c r="G183" s="49">
        <f>IF('M4 Caffeine &amp; Energy'!F183="","",'M4 Caffeine &amp; Energy'!F183)</f>
        <v/>
      </c>
      <c r="H183" s="50">
        <f>IF(AND(ISNUMBER('M4 Caffeine &amp; Energy'!F183),ISNUMBER('M4 Caffeine &amp; Energy'!K183)),'M4 Caffeine &amp; Energy'!F183-'M4 Caffeine &amp; Energy'!K183,"")</f>
        <v/>
      </c>
      <c r="I183" s="34" t="inlineStr">
        <is>
          <t>S&amp;S availability/depth vary by listing and time, confirm live.</t>
        </is>
      </c>
    </row>
    <row r="184" ht="26" customHeight="1">
      <c r="A184" s="34" t="inlineStr">
        <is>
          <t>Reign</t>
        </is>
      </c>
      <c r="B184" s="34" t="inlineStr">
        <is>
          <t>Reign Total Body Fuel | Lemon HDZ | 8 pack 473mL</t>
        </is>
      </c>
      <c r="C184" s="34" t="inlineStr">
        <is>
          <t>4) Caffeine &amp; energy beverage</t>
        </is>
      </c>
      <c r="D184" s="51">
        <f>IF('M4 Caffeine &amp; Energy'!I184="","",'M4 Caffeine &amp; Energy'!I184)</f>
        <v/>
      </c>
      <c r="E184" s="52">
        <f>IF('M4 Caffeine &amp; Energy'!J184="","",'M4 Caffeine &amp; Energy'!J184)</f>
        <v/>
      </c>
      <c r="F184" s="50">
        <f>IF('M4 Caffeine &amp; Energy'!K184="","",'M4 Caffeine &amp; Energy'!K184)</f>
        <v/>
      </c>
      <c r="G184" s="49">
        <f>IF('M4 Caffeine &amp; Energy'!F184="","",'M4 Caffeine &amp; Energy'!F184)</f>
        <v/>
      </c>
      <c r="H184" s="50">
        <f>IF(AND(ISNUMBER('M4 Caffeine &amp; Energy'!F184),ISNUMBER('M4 Caffeine &amp; Energy'!K184)),'M4 Caffeine &amp; Energy'!F184-'M4 Caffeine &amp; Energy'!K184,"")</f>
        <v/>
      </c>
      <c r="I184" s="34" t="inlineStr">
        <is>
          <t>S&amp;S availability/depth vary by listing and time, confirm live.</t>
        </is>
      </c>
    </row>
    <row r="185" ht="26" customHeight="1">
      <c r="A185" s="34" t="inlineStr">
        <is>
          <t>Reign</t>
        </is>
      </c>
      <c r="B185" s="34" t="inlineStr">
        <is>
          <t>Reign Total Body Fuel | Lemon HDZ | 12 pack 473mL</t>
        </is>
      </c>
      <c r="C185" s="34" t="inlineStr">
        <is>
          <t>4) Caffeine &amp; energy beverage</t>
        </is>
      </c>
      <c r="D185" s="51">
        <f>IF('M4 Caffeine &amp; Energy'!I185="","",'M4 Caffeine &amp; Energy'!I185)</f>
        <v/>
      </c>
      <c r="E185" s="52">
        <f>IF('M4 Caffeine &amp; Energy'!J185="","",'M4 Caffeine &amp; Energy'!J185)</f>
        <v/>
      </c>
      <c r="F185" s="50">
        <f>IF('M4 Caffeine &amp; Energy'!K185="","",'M4 Caffeine &amp; Energy'!K185)</f>
        <v/>
      </c>
      <c r="G185" s="49">
        <f>IF('M4 Caffeine &amp; Energy'!F185="","",'M4 Caffeine &amp; Energy'!F185)</f>
        <v/>
      </c>
      <c r="H185" s="50">
        <f>IF(AND(ISNUMBER('M4 Caffeine &amp; Energy'!F185),ISNUMBER('M4 Caffeine &amp; Energy'!K185)),'M4 Caffeine &amp; Energy'!F185-'M4 Caffeine &amp; Energy'!K185,"")</f>
        <v/>
      </c>
      <c r="I185" s="34" t="inlineStr">
        <is>
          <t>S&amp;S availability/depth vary by listing and time, confirm live.</t>
        </is>
      </c>
    </row>
    <row r="186" ht="26" customHeight="1">
      <c r="A186" s="34" t="inlineStr">
        <is>
          <t>Reign</t>
        </is>
      </c>
      <c r="B186" s="34" t="inlineStr">
        <is>
          <t>Reign Total Body Fuel | Lemon HDZ | 18 pack 473mL</t>
        </is>
      </c>
      <c r="C186" s="34" t="inlineStr">
        <is>
          <t>4) Caffeine &amp; energy beverage</t>
        </is>
      </c>
      <c r="D186" s="51">
        <f>IF('M4 Caffeine &amp; Energy'!I186="","",'M4 Caffeine &amp; Energy'!I186)</f>
        <v/>
      </c>
      <c r="E186" s="52">
        <f>IF('M4 Caffeine &amp; Energy'!J186="","",'M4 Caffeine &amp; Energy'!J186)</f>
        <v/>
      </c>
      <c r="F186" s="50">
        <f>IF('M4 Caffeine &amp; Energy'!K186="","",'M4 Caffeine &amp; Energy'!K186)</f>
        <v/>
      </c>
      <c r="G186" s="49">
        <f>IF('M4 Caffeine &amp; Energy'!F186="","",'M4 Caffeine &amp; Energy'!F186)</f>
        <v/>
      </c>
      <c r="H186" s="50">
        <f>IF(AND(ISNUMBER('M4 Caffeine &amp; Energy'!F186),ISNUMBER('M4 Caffeine &amp; Energy'!K186)),'M4 Caffeine &amp; Energy'!F186-'M4 Caffeine &amp; Energy'!K186,"")</f>
        <v/>
      </c>
      <c r="I186" s="34" t="inlineStr">
        <is>
          <t>S&amp;S availability/depth vary by listing and time, confirm live.</t>
        </is>
      </c>
    </row>
    <row r="187" ht="26" customHeight="1">
      <c r="A187" s="34" t="inlineStr">
        <is>
          <t>Reign</t>
        </is>
      </c>
      <c r="B187" s="34" t="inlineStr">
        <is>
          <t>Reign Total Body Fuel | Lemon HDZ | 24 pack 473mL</t>
        </is>
      </c>
      <c r="C187" s="34" t="inlineStr">
        <is>
          <t>4) Caffeine &amp; energy beverage</t>
        </is>
      </c>
      <c r="D187" s="51">
        <f>IF('M4 Caffeine &amp; Energy'!I187="","",'M4 Caffeine &amp; Energy'!I187)</f>
        <v/>
      </c>
      <c r="E187" s="52">
        <f>IF('M4 Caffeine &amp; Energy'!J187="","",'M4 Caffeine &amp; Energy'!J187)</f>
        <v/>
      </c>
      <c r="F187" s="50">
        <f>IF('M4 Caffeine &amp; Energy'!K187="","",'M4 Caffeine &amp; Energy'!K187)</f>
        <v/>
      </c>
      <c r="G187" s="49">
        <f>IF('M4 Caffeine &amp; Energy'!F187="","",'M4 Caffeine &amp; Energy'!F187)</f>
        <v/>
      </c>
      <c r="H187" s="50">
        <f>IF(AND(ISNUMBER('M4 Caffeine &amp; Energy'!F187),ISNUMBER('M4 Caffeine &amp; Energy'!K187)),'M4 Caffeine &amp; Energy'!F187-'M4 Caffeine &amp; Energy'!K187,"")</f>
        <v/>
      </c>
      <c r="I187" s="34" t="inlineStr">
        <is>
          <t>S&amp;S availability/depth vary by listing and time, confirm live.</t>
        </is>
      </c>
    </row>
    <row r="188" ht="26" customHeight="1">
      <c r="A188" s="34" t="inlineStr">
        <is>
          <t>Alani Nu</t>
        </is>
      </c>
      <c r="B188" s="34" t="inlineStr">
        <is>
          <t>Alani Nu Energy | Hawaiian Shaved Ice | single 355mL</t>
        </is>
      </c>
      <c r="C188" s="34" t="inlineStr">
        <is>
          <t>4) Caffeine &amp; energy beverage</t>
        </is>
      </c>
      <c r="D188" s="51">
        <f>IF('M4 Caffeine &amp; Energy'!I188="","",'M4 Caffeine &amp; Energy'!I188)</f>
        <v/>
      </c>
      <c r="E188" s="52">
        <f>IF('M4 Caffeine &amp; Energy'!J188="","",'M4 Caffeine &amp; Energy'!J188)</f>
        <v/>
      </c>
      <c r="F188" s="50">
        <f>IF('M4 Caffeine &amp; Energy'!K188="","",'M4 Caffeine &amp; Energy'!K188)</f>
        <v/>
      </c>
      <c r="G188" s="49">
        <f>IF('M4 Caffeine &amp; Energy'!F188="","",'M4 Caffeine &amp; Energy'!F188)</f>
        <v/>
      </c>
      <c r="H188" s="50">
        <f>IF(AND(ISNUMBER('M4 Caffeine &amp; Energy'!F188),ISNUMBER('M4 Caffeine &amp; Energy'!K188)),'M4 Caffeine &amp; Energy'!F188-'M4 Caffeine &amp; Energy'!K188,"")</f>
        <v/>
      </c>
      <c r="I188" s="34" t="inlineStr">
        <is>
          <t>S&amp;S availability/depth vary by listing and time, confirm live.</t>
        </is>
      </c>
    </row>
    <row r="189" ht="26" customHeight="1">
      <c r="A189" s="34" t="inlineStr">
        <is>
          <t>Alani Nu</t>
        </is>
      </c>
      <c r="B189" s="34" t="inlineStr">
        <is>
          <t>Alani Nu Energy | Hawaiian Shaved Ice | 8 pack 355mL</t>
        </is>
      </c>
      <c r="C189" s="34" t="inlineStr">
        <is>
          <t>4) Caffeine &amp; energy beverage</t>
        </is>
      </c>
      <c r="D189" s="51">
        <f>IF('M4 Caffeine &amp; Energy'!I189="","",'M4 Caffeine &amp; Energy'!I189)</f>
        <v/>
      </c>
      <c r="E189" s="52">
        <f>IF('M4 Caffeine &amp; Energy'!J189="","",'M4 Caffeine &amp; Energy'!J189)</f>
        <v/>
      </c>
      <c r="F189" s="50">
        <f>IF('M4 Caffeine &amp; Energy'!K189="","",'M4 Caffeine &amp; Energy'!K189)</f>
        <v/>
      </c>
      <c r="G189" s="49">
        <f>IF('M4 Caffeine &amp; Energy'!F189="","",'M4 Caffeine &amp; Energy'!F189)</f>
        <v/>
      </c>
      <c r="H189" s="50">
        <f>IF(AND(ISNUMBER('M4 Caffeine &amp; Energy'!F189),ISNUMBER('M4 Caffeine &amp; Energy'!K189)),'M4 Caffeine &amp; Energy'!F189-'M4 Caffeine &amp; Energy'!K189,"")</f>
        <v/>
      </c>
      <c r="I189" s="34" t="inlineStr">
        <is>
          <t>S&amp;S availability/depth vary by listing and time, confirm live.</t>
        </is>
      </c>
    </row>
    <row r="190" ht="26" customHeight="1">
      <c r="A190" s="34" t="inlineStr">
        <is>
          <t>Alani Nu</t>
        </is>
      </c>
      <c r="B190" s="34" t="inlineStr">
        <is>
          <t>Alani Nu Energy | Hawaiian Shaved Ice | 12 pack 355mL</t>
        </is>
      </c>
      <c r="C190" s="34" t="inlineStr">
        <is>
          <t>4) Caffeine &amp; energy beverage</t>
        </is>
      </c>
      <c r="D190" s="51">
        <f>IF('M4 Caffeine &amp; Energy'!I190="","",'M4 Caffeine &amp; Energy'!I190)</f>
        <v/>
      </c>
      <c r="E190" s="52">
        <f>IF('M4 Caffeine &amp; Energy'!J190="","",'M4 Caffeine &amp; Energy'!J190)</f>
        <v/>
      </c>
      <c r="F190" s="50">
        <f>IF('M4 Caffeine &amp; Energy'!K190="","",'M4 Caffeine &amp; Energy'!K190)</f>
        <v/>
      </c>
      <c r="G190" s="49">
        <f>IF('M4 Caffeine &amp; Energy'!F190="","",'M4 Caffeine &amp; Energy'!F190)</f>
        <v/>
      </c>
      <c r="H190" s="50">
        <f>IF(AND(ISNUMBER('M4 Caffeine &amp; Energy'!F190),ISNUMBER('M4 Caffeine &amp; Energy'!K190)),'M4 Caffeine &amp; Energy'!F190-'M4 Caffeine &amp; Energy'!K190,"")</f>
        <v/>
      </c>
      <c r="I190" s="34" t="inlineStr">
        <is>
          <t>S&amp;S availability/depth vary by listing and time, confirm live.</t>
        </is>
      </c>
    </row>
    <row r="191" ht="26" customHeight="1">
      <c r="A191" s="34" t="inlineStr">
        <is>
          <t>Alani Nu</t>
        </is>
      </c>
      <c r="B191" s="34" t="inlineStr">
        <is>
          <t>Alani Nu Energy | Hawaiian Shaved Ice | 15 pack 355mL</t>
        </is>
      </c>
      <c r="C191" s="34" t="inlineStr">
        <is>
          <t>4) Caffeine &amp; energy beverage</t>
        </is>
      </c>
      <c r="D191" s="51">
        <f>IF('M4 Caffeine &amp; Energy'!I191="","",'M4 Caffeine &amp; Energy'!I191)</f>
        <v/>
      </c>
      <c r="E191" s="52">
        <f>IF('M4 Caffeine &amp; Energy'!J191="","",'M4 Caffeine &amp; Energy'!J191)</f>
        <v/>
      </c>
      <c r="F191" s="50">
        <f>IF('M4 Caffeine &amp; Energy'!K191="","",'M4 Caffeine &amp; Energy'!K191)</f>
        <v/>
      </c>
      <c r="G191" s="49">
        <f>IF('M4 Caffeine &amp; Energy'!F191="","",'M4 Caffeine &amp; Energy'!F191)</f>
        <v/>
      </c>
      <c r="H191" s="50">
        <f>IF(AND(ISNUMBER('M4 Caffeine &amp; Energy'!F191),ISNUMBER('M4 Caffeine &amp; Energy'!K191)),'M4 Caffeine &amp; Energy'!F191-'M4 Caffeine &amp; Energy'!K191,"")</f>
        <v/>
      </c>
      <c r="I191" s="34" t="inlineStr">
        <is>
          <t>S&amp;S availability/depth vary by listing and time, confirm live.</t>
        </is>
      </c>
    </row>
    <row r="192" ht="26" customHeight="1">
      <c r="A192" s="34" t="inlineStr">
        <is>
          <t>Alani Nu</t>
        </is>
      </c>
      <c r="B192" s="34" t="inlineStr">
        <is>
          <t>Alani Nu Energy | Hawaiian Shaved Ice | 18 pack 355mL</t>
        </is>
      </c>
      <c r="C192" s="34" t="inlineStr">
        <is>
          <t>4) Caffeine &amp; energy beverage</t>
        </is>
      </c>
      <c r="D192" s="51">
        <f>IF('M4 Caffeine &amp; Energy'!I192="","",'M4 Caffeine &amp; Energy'!I192)</f>
        <v/>
      </c>
      <c r="E192" s="52">
        <f>IF('M4 Caffeine &amp; Energy'!J192="","",'M4 Caffeine &amp; Energy'!J192)</f>
        <v/>
      </c>
      <c r="F192" s="50">
        <f>IF('M4 Caffeine &amp; Energy'!K192="","",'M4 Caffeine &amp; Energy'!K192)</f>
        <v/>
      </c>
      <c r="G192" s="49">
        <f>IF('M4 Caffeine &amp; Energy'!F192="","",'M4 Caffeine &amp; Energy'!F192)</f>
        <v/>
      </c>
      <c r="H192" s="50">
        <f>IF(AND(ISNUMBER('M4 Caffeine &amp; Energy'!F192),ISNUMBER('M4 Caffeine &amp; Energy'!K192)),'M4 Caffeine &amp; Energy'!F192-'M4 Caffeine &amp; Energy'!K192,"")</f>
        <v/>
      </c>
      <c r="I192" s="34" t="inlineStr">
        <is>
          <t>S&amp;S availability/depth vary by listing and time, confirm live.</t>
        </is>
      </c>
    </row>
    <row r="193" ht="26" customHeight="1">
      <c r="A193" s="34" t="inlineStr">
        <is>
          <t>Alani Nu</t>
        </is>
      </c>
      <c r="B193" s="34" t="inlineStr">
        <is>
          <t>Alani Nu Energy | Hawaiian Shaved Ice | 24 pack 355mL</t>
        </is>
      </c>
      <c r="C193" s="34" t="inlineStr">
        <is>
          <t>4) Caffeine &amp; energy beverage</t>
        </is>
      </c>
      <c r="D193" s="51">
        <f>IF('M4 Caffeine &amp; Energy'!I193="","",'M4 Caffeine &amp; Energy'!I193)</f>
        <v/>
      </c>
      <c r="E193" s="52">
        <f>IF('M4 Caffeine &amp; Energy'!J193="","",'M4 Caffeine &amp; Energy'!J193)</f>
        <v/>
      </c>
      <c r="F193" s="50">
        <f>IF('M4 Caffeine &amp; Energy'!K193="","",'M4 Caffeine &amp; Energy'!K193)</f>
        <v/>
      </c>
      <c r="G193" s="49">
        <f>IF('M4 Caffeine &amp; Energy'!F193="","",'M4 Caffeine &amp; Energy'!F193)</f>
        <v/>
      </c>
      <c r="H193" s="50">
        <f>IF(AND(ISNUMBER('M4 Caffeine &amp; Energy'!F193),ISNUMBER('M4 Caffeine &amp; Energy'!K193)),'M4 Caffeine &amp; Energy'!F193-'M4 Caffeine &amp; Energy'!K193,"")</f>
        <v/>
      </c>
      <c r="I193" s="34" t="inlineStr">
        <is>
          <t>S&amp;S availability/depth vary by listing and time, confirm live.</t>
        </is>
      </c>
    </row>
    <row r="194" ht="26" customHeight="1">
      <c r="A194" s="34" t="inlineStr">
        <is>
          <t>Alani Nu</t>
        </is>
      </c>
      <c r="B194" s="34" t="inlineStr">
        <is>
          <t>Alani Nu Energy | Witch's Brew | single 355mL</t>
        </is>
      </c>
      <c r="C194" s="34" t="inlineStr">
        <is>
          <t>4) Caffeine &amp; energy beverage</t>
        </is>
      </c>
      <c r="D194" s="51">
        <f>IF('M4 Caffeine &amp; Energy'!I194="","",'M4 Caffeine &amp; Energy'!I194)</f>
        <v/>
      </c>
      <c r="E194" s="52">
        <f>IF('M4 Caffeine &amp; Energy'!J194="","",'M4 Caffeine &amp; Energy'!J194)</f>
        <v/>
      </c>
      <c r="F194" s="50">
        <f>IF('M4 Caffeine &amp; Energy'!K194="","",'M4 Caffeine &amp; Energy'!K194)</f>
        <v/>
      </c>
      <c r="G194" s="49">
        <f>IF('M4 Caffeine &amp; Energy'!F194="","",'M4 Caffeine &amp; Energy'!F194)</f>
        <v/>
      </c>
      <c r="H194" s="50">
        <f>IF(AND(ISNUMBER('M4 Caffeine &amp; Energy'!F194),ISNUMBER('M4 Caffeine &amp; Energy'!K194)),'M4 Caffeine &amp; Energy'!F194-'M4 Caffeine &amp; Energy'!K194,"")</f>
        <v/>
      </c>
      <c r="I194" s="34" t="inlineStr">
        <is>
          <t>S&amp;S availability/depth vary by listing and time, confirm live.</t>
        </is>
      </c>
    </row>
    <row r="195" ht="26" customHeight="1">
      <c r="A195" s="34" t="inlineStr">
        <is>
          <t>Alani Nu</t>
        </is>
      </c>
      <c r="B195" s="34" t="inlineStr">
        <is>
          <t>Alani Nu Energy | Witch's Brew | 8 pack 355mL</t>
        </is>
      </c>
      <c r="C195" s="34" t="inlineStr">
        <is>
          <t>4) Caffeine &amp; energy beverage</t>
        </is>
      </c>
      <c r="D195" s="51">
        <f>IF('M4 Caffeine &amp; Energy'!I195="","",'M4 Caffeine &amp; Energy'!I195)</f>
        <v/>
      </c>
      <c r="E195" s="52">
        <f>IF('M4 Caffeine &amp; Energy'!J195="","",'M4 Caffeine &amp; Energy'!J195)</f>
        <v/>
      </c>
      <c r="F195" s="50">
        <f>IF('M4 Caffeine &amp; Energy'!K195="","",'M4 Caffeine &amp; Energy'!K195)</f>
        <v/>
      </c>
      <c r="G195" s="49">
        <f>IF('M4 Caffeine &amp; Energy'!F195="","",'M4 Caffeine &amp; Energy'!F195)</f>
        <v/>
      </c>
      <c r="H195" s="50">
        <f>IF(AND(ISNUMBER('M4 Caffeine &amp; Energy'!F195),ISNUMBER('M4 Caffeine &amp; Energy'!K195)),'M4 Caffeine &amp; Energy'!F195-'M4 Caffeine &amp; Energy'!K195,"")</f>
        <v/>
      </c>
      <c r="I195" s="34" t="inlineStr">
        <is>
          <t>S&amp;S availability/depth vary by listing and time, confirm live.</t>
        </is>
      </c>
    </row>
    <row r="196" ht="26" customHeight="1">
      <c r="A196" s="34" t="inlineStr">
        <is>
          <t>Alani Nu</t>
        </is>
      </c>
      <c r="B196" s="34" t="inlineStr">
        <is>
          <t>Alani Nu Energy | Witch's Brew | 12 pack 355mL</t>
        </is>
      </c>
      <c r="C196" s="34" t="inlineStr">
        <is>
          <t>4) Caffeine &amp; energy beverage</t>
        </is>
      </c>
      <c r="D196" s="51">
        <f>IF('M4 Caffeine &amp; Energy'!I196="","",'M4 Caffeine &amp; Energy'!I196)</f>
        <v/>
      </c>
      <c r="E196" s="52">
        <f>IF('M4 Caffeine &amp; Energy'!J196="","",'M4 Caffeine &amp; Energy'!J196)</f>
        <v/>
      </c>
      <c r="F196" s="50">
        <f>IF('M4 Caffeine &amp; Energy'!K196="","",'M4 Caffeine &amp; Energy'!K196)</f>
        <v/>
      </c>
      <c r="G196" s="49">
        <f>IF('M4 Caffeine &amp; Energy'!F196="","",'M4 Caffeine &amp; Energy'!F196)</f>
        <v/>
      </c>
      <c r="H196" s="50">
        <f>IF(AND(ISNUMBER('M4 Caffeine &amp; Energy'!F196),ISNUMBER('M4 Caffeine &amp; Energy'!K196)),'M4 Caffeine &amp; Energy'!F196-'M4 Caffeine &amp; Energy'!K196,"")</f>
        <v/>
      </c>
      <c r="I196" s="34" t="inlineStr">
        <is>
          <t>S&amp;S availability/depth vary by listing and time, confirm live.</t>
        </is>
      </c>
    </row>
    <row r="197" ht="26" customHeight="1">
      <c r="A197" s="34" t="inlineStr">
        <is>
          <t>Alani Nu</t>
        </is>
      </c>
      <c r="B197" s="34" t="inlineStr">
        <is>
          <t>Alani Nu Energy | Witch's Brew | 15 pack 355mL</t>
        </is>
      </c>
      <c r="C197" s="34" t="inlineStr">
        <is>
          <t>4) Caffeine &amp; energy beverage</t>
        </is>
      </c>
      <c r="D197" s="51">
        <f>IF('M4 Caffeine &amp; Energy'!I197="","",'M4 Caffeine &amp; Energy'!I197)</f>
        <v/>
      </c>
      <c r="E197" s="52">
        <f>IF('M4 Caffeine &amp; Energy'!J197="","",'M4 Caffeine &amp; Energy'!J197)</f>
        <v/>
      </c>
      <c r="F197" s="50">
        <f>IF('M4 Caffeine &amp; Energy'!K197="","",'M4 Caffeine &amp; Energy'!K197)</f>
        <v/>
      </c>
      <c r="G197" s="49">
        <f>IF('M4 Caffeine &amp; Energy'!F197="","",'M4 Caffeine &amp; Energy'!F197)</f>
        <v/>
      </c>
      <c r="H197" s="50">
        <f>IF(AND(ISNUMBER('M4 Caffeine &amp; Energy'!F197),ISNUMBER('M4 Caffeine &amp; Energy'!K197)),'M4 Caffeine &amp; Energy'!F197-'M4 Caffeine &amp; Energy'!K197,"")</f>
        <v/>
      </c>
      <c r="I197" s="34" t="inlineStr">
        <is>
          <t>S&amp;S availability/depth vary by listing and time, confirm live.</t>
        </is>
      </c>
    </row>
    <row r="198" ht="26" customHeight="1">
      <c r="A198" s="34" t="inlineStr">
        <is>
          <t>Alani Nu</t>
        </is>
      </c>
      <c r="B198" s="34" t="inlineStr">
        <is>
          <t>Alani Nu Energy | Witch's Brew | 18 pack 355mL</t>
        </is>
      </c>
      <c r="C198" s="34" t="inlineStr">
        <is>
          <t>4) Caffeine &amp; energy beverage</t>
        </is>
      </c>
      <c r="D198" s="51">
        <f>IF('M4 Caffeine &amp; Energy'!I198="","",'M4 Caffeine &amp; Energy'!I198)</f>
        <v/>
      </c>
      <c r="E198" s="52">
        <f>IF('M4 Caffeine &amp; Energy'!J198="","",'M4 Caffeine &amp; Energy'!J198)</f>
        <v/>
      </c>
      <c r="F198" s="50">
        <f>IF('M4 Caffeine &amp; Energy'!K198="","",'M4 Caffeine &amp; Energy'!K198)</f>
        <v/>
      </c>
      <c r="G198" s="49">
        <f>IF('M4 Caffeine &amp; Energy'!F198="","",'M4 Caffeine &amp; Energy'!F198)</f>
        <v/>
      </c>
      <c r="H198" s="50">
        <f>IF(AND(ISNUMBER('M4 Caffeine &amp; Energy'!F198),ISNUMBER('M4 Caffeine &amp; Energy'!K198)),'M4 Caffeine &amp; Energy'!F198-'M4 Caffeine &amp; Energy'!K198,"")</f>
        <v/>
      </c>
      <c r="I198" s="34" t="inlineStr">
        <is>
          <t>S&amp;S availability/depth vary by listing and time, confirm live.</t>
        </is>
      </c>
    </row>
    <row r="199" ht="26" customHeight="1">
      <c r="A199" s="34" t="inlineStr">
        <is>
          <t>Alani Nu</t>
        </is>
      </c>
      <c r="B199" s="34" t="inlineStr">
        <is>
          <t>Alani Nu Energy | Witch's Brew | 24 pack 355mL</t>
        </is>
      </c>
      <c r="C199" s="34" t="inlineStr">
        <is>
          <t>4) Caffeine &amp; energy beverage</t>
        </is>
      </c>
      <c r="D199" s="51">
        <f>IF('M4 Caffeine &amp; Energy'!I199="","",'M4 Caffeine &amp; Energy'!I199)</f>
        <v/>
      </c>
      <c r="E199" s="52">
        <f>IF('M4 Caffeine &amp; Energy'!J199="","",'M4 Caffeine &amp; Energy'!J199)</f>
        <v/>
      </c>
      <c r="F199" s="50">
        <f>IF('M4 Caffeine &amp; Energy'!K199="","",'M4 Caffeine &amp; Energy'!K199)</f>
        <v/>
      </c>
      <c r="G199" s="49">
        <f>IF('M4 Caffeine &amp; Energy'!F199="","",'M4 Caffeine &amp; Energy'!F199)</f>
        <v/>
      </c>
      <c r="H199" s="50">
        <f>IF(AND(ISNUMBER('M4 Caffeine &amp; Energy'!F199),ISNUMBER('M4 Caffeine &amp; Energy'!K199)),'M4 Caffeine &amp; Energy'!F199-'M4 Caffeine &amp; Energy'!K199,"")</f>
        <v/>
      </c>
      <c r="I199" s="34" t="inlineStr">
        <is>
          <t>S&amp;S availability/depth vary by listing and time, confirm live.</t>
        </is>
      </c>
    </row>
    <row r="200" ht="26" customHeight="1">
      <c r="A200" s="34" t="inlineStr">
        <is>
          <t>Alani Nu</t>
        </is>
      </c>
      <c r="B200" s="34" t="inlineStr">
        <is>
          <t>Alani Nu Energy | Mimosa | single 355mL</t>
        </is>
      </c>
      <c r="C200" s="34" t="inlineStr">
        <is>
          <t>4) Caffeine &amp; energy beverage</t>
        </is>
      </c>
      <c r="D200" s="51">
        <f>IF('M4 Caffeine &amp; Energy'!I200="","",'M4 Caffeine &amp; Energy'!I200)</f>
        <v/>
      </c>
      <c r="E200" s="52">
        <f>IF('M4 Caffeine &amp; Energy'!J200="","",'M4 Caffeine &amp; Energy'!J200)</f>
        <v/>
      </c>
      <c r="F200" s="50">
        <f>IF('M4 Caffeine &amp; Energy'!K200="","",'M4 Caffeine &amp; Energy'!K200)</f>
        <v/>
      </c>
      <c r="G200" s="49">
        <f>IF('M4 Caffeine &amp; Energy'!F200="","",'M4 Caffeine &amp; Energy'!F200)</f>
        <v/>
      </c>
      <c r="H200" s="50">
        <f>IF(AND(ISNUMBER('M4 Caffeine &amp; Energy'!F200),ISNUMBER('M4 Caffeine &amp; Energy'!K200)),'M4 Caffeine &amp; Energy'!F200-'M4 Caffeine &amp; Energy'!K200,"")</f>
        <v/>
      </c>
      <c r="I200" s="34" t="inlineStr">
        <is>
          <t>S&amp;S availability/depth vary by listing and time, confirm live.</t>
        </is>
      </c>
    </row>
    <row r="201" ht="26" customHeight="1">
      <c r="A201" s="34" t="inlineStr">
        <is>
          <t>Alani Nu</t>
        </is>
      </c>
      <c r="B201" s="34" t="inlineStr">
        <is>
          <t>Alani Nu Energy | Mimosa | 8 pack 355mL</t>
        </is>
      </c>
      <c r="C201" s="34" t="inlineStr">
        <is>
          <t>4) Caffeine &amp; energy beverage</t>
        </is>
      </c>
      <c r="D201" s="51">
        <f>IF('M4 Caffeine &amp; Energy'!I201="","",'M4 Caffeine &amp; Energy'!I201)</f>
        <v/>
      </c>
      <c r="E201" s="52">
        <f>IF('M4 Caffeine &amp; Energy'!J201="","",'M4 Caffeine &amp; Energy'!J201)</f>
        <v/>
      </c>
      <c r="F201" s="50">
        <f>IF('M4 Caffeine &amp; Energy'!K201="","",'M4 Caffeine &amp; Energy'!K201)</f>
        <v/>
      </c>
      <c r="G201" s="49">
        <f>IF('M4 Caffeine &amp; Energy'!F201="","",'M4 Caffeine &amp; Energy'!F201)</f>
        <v/>
      </c>
      <c r="H201" s="50">
        <f>IF(AND(ISNUMBER('M4 Caffeine &amp; Energy'!F201),ISNUMBER('M4 Caffeine &amp; Energy'!K201)),'M4 Caffeine &amp; Energy'!F201-'M4 Caffeine &amp; Energy'!K201,"")</f>
        <v/>
      </c>
      <c r="I201" s="34" t="inlineStr">
        <is>
          <t>S&amp;S availability/depth vary by listing and time, confirm live.</t>
        </is>
      </c>
    </row>
    <row r="202" ht="26" customHeight="1">
      <c r="A202" s="34" t="inlineStr">
        <is>
          <t>Alani Nu</t>
        </is>
      </c>
      <c r="B202" s="34" t="inlineStr">
        <is>
          <t>Alani Nu Energy | Mimosa | 12 pack 355mL</t>
        </is>
      </c>
      <c r="C202" s="34" t="inlineStr">
        <is>
          <t>4) Caffeine &amp; energy beverage</t>
        </is>
      </c>
      <c r="D202" s="51">
        <f>IF('M4 Caffeine &amp; Energy'!I202="","",'M4 Caffeine &amp; Energy'!I202)</f>
        <v/>
      </c>
      <c r="E202" s="52">
        <f>IF('M4 Caffeine &amp; Energy'!J202="","",'M4 Caffeine &amp; Energy'!J202)</f>
        <v/>
      </c>
      <c r="F202" s="50">
        <f>IF('M4 Caffeine &amp; Energy'!K202="","",'M4 Caffeine &amp; Energy'!K202)</f>
        <v/>
      </c>
      <c r="G202" s="49">
        <f>IF('M4 Caffeine &amp; Energy'!F202="","",'M4 Caffeine &amp; Energy'!F202)</f>
        <v/>
      </c>
      <c r="H202" s="50">
        <f>IF(AND(ISNUMBER('M4 Caffeine &amp; Energy'!F202),ISNUMBER('M4 Caffeine &amp; Energy'!K202)),'M4 Caffeine &amp; Energy'!F202-'M4 Caffeine &amp; Energy'!K202,"")</f>
        <v/>
      </c>
      <c r="I202" s="34" t="inlineStr">
        <is>
          <t>S&amp;S availability/depth vary by listing and time, confirm live.</t>
        </is>
      </c>
    </row>
    <row r="203" ht="26" customHeight="1">
      <c r="A203" s="34" t="inlineStr">
        <is>
          <t>Alani Nu</t>
        </is>
      </c>
      <c r="B203" s="34" t="inlineStr">
        <is>
          <t>Alani Nu Energy | Mimosa | 15 pack 355mL</t>
        </is>
      </c>
      <c r="C203" s="34" t="inlineStr">
        <is>
          <t>4) Caffeine &amp; energy beverage</t>
        </is>
      </c>
      <c r="D203" s="51">
        <f>IF('M4 Caffeine &amp; Energy'!I203="","",'M4 Caffeine &amp; Energy'!I203)</f>
        <v/>
      </c>
      <c r="E203" s="52">
        <f>IF('M4 Caffeine &amp; Energy'!J203="","",'M4 Caffeine &amp; Energy'!J203)</f>
        <v/>
      </c>
      <c r="F203" s="50">
        <f>IF('M4 Caffeine &amp; Energy'!K203="","",'M4 Caffeine &amp; Energy'!K203)</f>
        <v/>
      </c>
      <c r="G203" s="49">
        <f>IF('M4 Caffeine &amp; Energy'!F203="","",'M4 Caffeine &amp; Energy'!F203)</f>
        <v/>
      </c>
      <c r="H203" s="50">
        <f>IF(AND(ISNUMBER('M4 Caffeine &amp; Energy'!F203),ISNUMBER('M4 Caffeine &amp; Energy'!K203)),'M4 Caffeine &amp; Energy'!F203-'M4 Caffeine &amp; Energy'!K203,"")</f>
        <v/>
      </c>
      <c r="I203" s="34" t="inlineStr">
        <is>
          <t>S&amp;S availability/depth vary by listing and time, confirm live.</t>
        </is>
      </c>
    </row>
    <row r="204" ht="26" customHeight="1">
      <c r="A204" s="34" t="inlineStr">
        <is>
          <t>Alani Nu</t>
        </is>
      </c>
      <c r="B204" s="34" t="inlineStr">
        <is>
          <t>Alani Nu Energy | Mimosa | 18 pack 355mL</t>
        </is>
      </c>
      <c r="C204" s="34" t="inlineStr">
        <is>
          <t>4) Caffeine &amp; energy beverage</t>
        </is>
      </c>
      <c r="D204" s="51">
        <f>IF('M4 Caffeine &amp; Energy'!I204="","",'M4 Caffeine &amp; Energy'!I204)</f>
        <v/>
      </c>
      <c r="E204" s="52">
        <f>IF('M4 Caffeine &amp; Energy'!J204="","",'M4 Caffeine &amp; Energy'!J204)</f>
        <v/>
      </c>
      <c r="F204" s="50">
        <f>IF('M4 Caffeine &amp; Energy'!K204="","",'M4 Caffeine &amp; Energy'!K204)</f>
        <v/>
      </c>
      <c r="G204" s="49">
        <f>IF('M4 Caffeine &amp; Energy'!F204="","",'M4 Caffeine &amp; Energy'!F204)</f>
        <v/>
      </c>
      <c r="H204" s="50">
        <f>IF(AND(ISNUMBER('M4 Caffeine &amp; Energy'!F204),ISNUMBER('M4 Caffeine &amp; Energy'!K204)),'M4 Caffeine &amp; Energy'!F204-'M4 Caffeine &amp; Energy'!K204,"")</f>
        <v/>
      </c>
      <c r="I204" s="34" t="inlineStr">
        <is>
          <t>S&amp;S availability/depth vary by listing and time, confirm live.</t>
        </is>
      </c>
    </row>
    <row r="205" ht="26" customHeight="1">
      <c r="A205" s="34" t="inlineStr">
        <is>
          <t>Alani Nu</t>
        </is>
      </c>
      <c r="B205" s="34" t="inlineStr">
        <is>
          <t>Alani Nu Energy | Mimosa | 24 pack 355mL</t>
        </is>
      </c>
      <c r="C205" s="34" t="inlineStr">
        <is>
          <t>4) Caffeine &amp; energy beverage</t>
        </is>
      </c>
      <c r="D205" s="51">
        <f>IF('M4 Caffeine &amp; Energy'!I205="","",'M4 Caffeine &amp; Energy'!I205)</f>
        <v/>
      </c>
      <c r="E205" s="52">
        <f>IF('M4 Caffeine &amp; Energy'!J205="","",'M4 Caffeine &amp; Energy'!J205)</f>
        <v/>
      </c>
      <c r="F205" s="50">
        <f>IF('M4 Caffeine &amp; Energy'!K205="","",'M4 Caffeine &amp; Energy'!K205)</f>
        <v/>
      </c>
      <c r="G205" s="49">
        <f>IF('M4 Caffeine &amp; Energy'!F205="","",'M4 Caffeine &amp; Energy'!F205)</f>
        <v/>
      </c>
      <c r="H205" s="50">
        <f>IF(AND(ISNUMBER('M4 Caffeine &amp; Energy'!F205),ISNUMBER('M4 Caffeine &amp; Energy'!K205)),'M4 Caffeine &amp; Energy'!F205-'M4 Caffeine &amp; Energy'!K205,"")</f>
        <v/>
      </c>
      <c r="I205" s="34" t="inlineStr">
        <is>
          <t>S&amp;S availability/depth vary by listing and time, confirm live.</t>
        </is>
      </c>
    </row>
    <row r="206" ht="26" customHeight="1">
      <c r="A206" s="34" t="inlineStr">
        <is>
          <t>Alani Nu</t>
        </is>
      </c>
      <c r="B206" s="34" t="inlineStr">
        <is>
          <t>Alani Nu Energy | Cosmic Stardust | single 355mL</t>
        </is>
      </c>
      <c r="C206" s="34" t="inlineStr">
        <is>
          <t>4) Caffeine &amp; energy beverage</t>
        </is>
      </c>
      <c r="D206" s="51">
        <f>IF('M4 Caffeine &amp; Energy'!I206="","",'M4 Caffeine &amp; Energy'!I206)</f>
        <v/>
      </c>
      <c r="E206" s="52">
        <f>IF('M4 Caffeine &amp; Energy'!J206="","",'M4 Caffeine &amp; Energy'!J206)</f>
        <v/>
      </c>
      <c r="F206" s="50">
        <f>IF('M4 Caffeine &amp; Energy'!K206="","",'M4 Caffeine &amp; Energy'!K206)</f>
        <v/>
      </c>
      <c r="G206" s="49">
        <f>IF('M4 Caffeine &amp; Energy'!F206="","",'M4 Caffeine &amp; Energy'!F206)</f>
        <v/>
      </c>
      <c r="H206" s="50">
        <f>IF(AND(ISNUMBER('M4 Caffeine &amp; Energy'!F206),ISNUMBER('M4 Caffeine &amp; Energy'!K206)),'M4 Caffeine &amp; Energy'!F206-'M4 Caffeine &amp; Energy'!K206,"")</f>
        <v/>
      </c>
      <c r="I206" s="34" t="inlineStr">
        <is>
          <t>S&amp;S availability/depth vary by listing and time, confirm live.</t>
        </is>
      </c>
    </row>
    <row r="207" ht="26" customHeight="1">
      <c r="A207" s="34" t="inlineStr">
        <is>
          <t>Alani Nu</t>
        </is>
      </c>
      <c r="B207" s="34" t="inlineStr">
        <is>
          <t>Alani Nu Energy | Cosmic Stardust | 8 pack 355mL</t>
        </is>
      </c>
      <c r="C207" s="34" t="inlineStr">
        <is>
          <t>4) Caffeine &amp; energy beverage</t>
        </is>
      </c>
      <c r="D207" s="51">
        <f>IF('M4 Caffeine &amp; Energy'!I207="","",'M4 Caffeine &amp; Energy'!I207)</f>
        <v/>
      </c>
      <c r="E207" s="52">
        <f>IF('M4 Caffeine &amp; Energy'!J207="","",'M4 Caffeine &amp; Energy'!J207)</f>
        <v/>
      </c>
      <c r="F207" s="50">
        <f>IF('M4 Caffeine &amp; Energy'!K207="","",'M4 Caffeine &amp; Energy'!K207)</f>
        <v/>
      </c>
      <c r="G207" s="49">
        <f>IF('M4 Caffeine &amp; Energy'!F207="","",'M4 Caffeine &amp; Energy'!F207)</f>
        <v/>
      </c>
      <c r="H207" s="50">
        <f>IF(AND(ISNUMBER('M4 Caffeine &amp; Energy'!F207),ISNUMBER('M4 Caffeine &amp; Energy'!K207)),'M4 Caffeine &amp; Energy'!F207-'M4 Caffeine &amp; Energy'!K207,"")</f>
        <v/>
      </c>
      <c r="I207" s="34" t="inlineStr">
        <is>
          <t>S&amp;S availability/depth vary by listing and time, confirm live.</t>
        </is>
      </c>
    </row>
    <row r="208" ht="26" customHeight="1">
      <c r="A208" s="34" t="inlineStr">
        <is>
          <t>Alani Nu</t>
        </is>
      </c>
      <c r="B208" s="34" t="inlineStr">
        <is>
          <t>Alani Nu Energy | Cosmic Stardust | 12 pack 355mL</t>
        </is>
      </c>
      <c r="C208" s="34" t="inlineStr">
        <is>
          <t>4) Caffeine &amp; energy beverage</t>
        </is>
      </c>
      <c r="D208" s="51">
        <f>IF('M4 Caffeine &amp; Energy'!I208="","",'M4 Caffeine &amp; Energy'!I208)</f>
        <v/>
      </c>
      <c r="E208" s="52">
        <f>IF('M4 Caffeine &amp; Energy'!J208="","",'M4 Caffeine &amp; Energy'!J208)</f>
        <v/>
      </c>
      <c r="F208" s="50">
        <f>IF('M4 Caffeine &amp; Energy'!K208="","",'M4 Caffeine &amp; Energy'!K208)</f>
        <v/>
      </c>
      <c r="G208" s="49">
        <f>IF('M4 Caffeine &amp; Energy'!F208="","",'M4 Caffeine &amp; Energy'!F208)</f>
        <v/>
      </c>
      <c r="H208" s="50">
        <f>IF(AND(ISNUMBER('M4 Caffeine &amp; Energy'!F208),ISNUMBER('M4 Caffeine &amp; Energy'!K208)),'M4 Caffeine &amp; Energy'!F208-'M4 Caffeine &amp; Energy'!K208,"")</f>
        <v/>
      </c>
      <c r="I208" s="34" t="inlineStr">
        <is>
          <t>S&amp;S availability/depth vary by listing and time, confirm live.</t>
        </is>
      </c>
    </row>
    <row r="209" ht="26" customHeight="1">
      <c r="A209" s="34" t="inlineStr">
        <is>
          <t>Alani Nu</t>
        </is>
      </c>
      <c r="B209" s="34" t="inlineStr">
        <is>
          <t>Alani Nu Energy | Cosmic Stardust | 15 pack 355mL</t>
        </is>
      </c>
      <c r="C209" s="34" t="inlineStr">
        <is>
          <t>4) Caffeine &amp; energy beverage</t>
        </is>
      </c>
      <c r="D209" s="51">
        <f>IF('M4 Caffeine &amp; Energy'!I209="","",'M4 Caffeine &amp; Energy'!I209)</f>
        <v/>
      </c>
      <c r="E209" s="52">
        <f>IF('M4 Caffeine &amp; Energy'!J209="","",'M4 Caffeine &amp; Energy'!J209)</f>
        <v/>
      </c>
      <c r="F209" s="50">
        <f>IF('M4 Caffeine &amp; Energy'!K209="","",'M4 Caffeine &amp; Energy'!K209)</f>
        <v/>
      </c>
      <c r="G209" s="49">
        <f>IF('M4 Caffeine &amp; Energy'!F209="","",'M4 Caffeine &amp; Energy'!F209)</f>
        <v/>
      </c>
      <c r="H209" s="50">
        <f>IF(AND(ISNUMBER('M4 Caffeine &amp; Energy'!F209),ISNUMBER('M4 Caffeine &amp; Energy'!K209)),'M4 Caffeine &amp; Energy'!F209-'M4 Caffeine &amp; Energy'!K209,"")</f>
        <v/>
      </c>
      <c r="I209" s="34" t="inlineStr">
        <is>
          <t>S&amp;S availability/depth vary by listing and time, confirm live.</t>
        </is>
      </c>
    </row>
    <row r="210" ht="26" customHeight="1">
      <c r="A210" s="34" t="inlineStr">
        <is>
          <t>Alani Nu</t>
        </is>
      </c>
      <c r="B210" s="34" t="inlineStr">
        <is>
          <t>Alani Nu Energy | Cosmic Stardust | 18 pack 355mL</t>
        </is>
      </c>
      <c r="C210" s="34" t="inlineStr">
        <is>
          <t>4) Caffeine &amp; energy beverage</t>
        </is>
      </c>
      <c r="D210" s="51">
        <f>IF('M4 Caffeine &amp; Energy'!I210="","",'M4 Caffeine &amp; Energy'!I210)</f>
        <v/>
      </c>
      <c r="E210" s="52">
        <f>IF('M4 Caffeine &amp; Energy'!J210="","",'M4 Caffeine &amp; Energy'!J210)</f>
        <v/>
      </c>
      <c r="F210" s="50">
        <f>IF('M4 Caffeine &amp; Energy'!K210="","",'M4 Caffeine &amp; Energy'!K210)</f>
        <v/>
      </c>
      <c r="G210" s="49">
        <f>IF('M4 Caffeine &amp; Energy'!F210="","",'M4 Caffeine &amp; Energy'!F210)</f>
        <v/>
      </c>
      <c r="H210" s="50">
        <f>IF(AND(ISNUMBER('M4 Caffeine &amp; Energy'!F210),ISNUMBER('M4 Caffeine &amp; Energy'!K210)),'M4 Caffeine &amp; Energy'!F210-'M4 Caffeine &amp; Energy'!K210,"")</f>
        <v/>
      </c>
      <c r="I210" s="34" t="inlineStr">
        <is>
          <t>S&amp;S availability/depth vary by listing and time, confirm live.</t>
        </is>
      </c>
    </row>
    <row r="211" ht="26" customHeight="1">
      <c r="A211" s="34" t="inlineStr">
        <is>
          <t>Alani Nu</t>
        </is>
      </c>
      <c r="B211" s="34" t="inlineStr">
        <is>
          <t>Alani Nu Energy | Cosmic Stardust | 24 pack 355mL</t>
        </is>
      </c>
      <c r="C211" s="34" t="inlineStr">
        <is>
          <t>4) Caffeine &amp; energy beverage</t>
        </is>
      </c>
      <c r="D211" s="51">
        <f>IF('M4 Caffeine &amp; Energy'!I211="","",'M4 Caffeine &amp; Energy'!I211)</f>
        <v/>
      </c>
      <c r="E211" s="52">
        <f>IF('M4 Caffeine &amp; Energy'!J211="","",'M4 Caffeine &amp; Energy'!J211)</f>
        <v/>
      </c>
      <c r="F211" s="50">
        <f>IF('M4 Caffeine &amp; Energy'!K211="","",'M4 Caffeine &amp; Energy'!K211)</f>
        <v/>
      </c>
      <c r="G211" s="49">
        <f>IF('M4 Caffeine &amp; Energy'!F211="","",'M4 Caffeine &amp; Energy'!F211)</f>
        <v/>
      </c>
      <c r="H211" s="50">
        <f>IF(AND(ISNUMBER('M4 Caffeine &amp; Energy'!F211),ISNUMBER('M4 Caffeine &amp; Energy'!K211)),'M4 Caffeine &amp; Energy'!F211-'M4 Caffeine &amp; Energy'!K211,"")</f>
        <v/>
      </c>
      <c r="I211" s="34" t="inlineStr">
        <is>
          <t>S&amp;S availability/depth vary by listing and time, confirm live.</t>
        </is>
      </c>
    </row>
    <row r="212" ht="26" customHeight="1">
      <c r="A212" s="34" t="inlineStr">
        <is>
          <t>Alani Nu</t>
        </is>
      </c>
      <c r="B212" s="34" t="inlineStr">
        <is>
          <t>Alani Nu Energy | Breezeberry | single 355mL</t>
        </is>
      </c>
      <c r="C212" s="34" t="inlineStr">
        <is>
          <t>4) Caffeine &amp; energy beverage</t>
        </is>
      </c>
      <c r="D212" s="51">
        <f>IF('M4 Caffeine &amp; Energy'!I212="","",'M4 Caffeine &amp; Energy'!I212)</f>
        <v/>
      </c>
      <c r="E212" s="52">
        <f>IF('M4 Caffeine &amp; Energy'!J212="","",'M4 Caffeine &amp; Energy'!J212)</f>
        <v/>
      </c>
      <c r="F212" s="50">
        <f>IF('M4 Caffeine &amp; Energy'!K212="","",'M4 Caffeine &amp; Energy'!K212)</f>
        <v/>
      </c>
      <c r="G212" s="49">
        <f>IF('M4 Caffeine &amp; Energy'!F212="","",'M4 Caffeine &amp; Energy'!F212)</f>
        <v/>
      </c>
      <c r="H212" s="50">
        <f>IF(AND(ISNUMBER('M4 Caffeine &amp; Energy'!F212),ISNUMBER('M4 Caffeine &amp; Energy'!K212)),'M4 Caffeine &amp; Energy'!F212-'M4 Caffeine &amp; Energy'!K212,"")</f>
        <v/>
      </c>
      <c r="I212" s="34" t="inlineStr">
        <is>
          <t>S&amp;S availability/depth vary by listing and time, confirm live.</t>
        </is>
      </c>
    </row>
    <row r="213" ht="26" customHeight="1">
      <c r="A213" s="34" t="inlineStr">
        <is>
          <t>Alani Nu</t>
        </is>
      </c>
      <c r="B213" s="34" t="inlineStr">
        <is>
          <t>Alani Nu Energy | Breezeberry | 8 pack 355mL</t>
        </is>
      </c>
      <c r="C213" s="34" t="inlineStr">
        <is>
          <t>4) Caffeine &amp; energy beverage</t>
        </is>
      </c>
      <c r="D213" s="51">
        <f>IF('M4 Caffeine &amp; Energy'!I213="","",'M4 Caffeine &amp; Energy'!I213)</f>
        <v/>
      </c>
      <c r="E213" s="52">
        <f>IF('M4 Caffeine &amp; Energy'!J213="","",'M4 Caffeine &amp; Energy'!J213)</f>
        <v/>
      </c>
      <c r="F213" s="50">
        <f>IF('M4 Caffeine &amp; Energy'!K213="","",'M4 Caffeine &amp; Energy'!K213)</f>
        <v/>
      </c>
      <c r="G213" s="49">
        <f>IF('M4 Caffeine &amp; Energy'!F213="","",'M4 Caffeine &amp; Energy'!F213)</f>
        <v/>
      </c>
      <c r="H213" s="50">
        <f>IF(AND(ISNUMBER('M4 Caffeine &amp; Energy'!F213),ISNUMBER('M4 Caffeine &amp; Energy'!K213)),'M4 Caffeine &amp; Energy'!F213-'M4 Caffeine &amp; Energy'!K213,"")</f>
        <v/>
      </c>
      <c r="I213" s="34" t="inlineStr">
        <is>
          <t>S&amp;S availability/depth vary by listing and time, confirm live.</t>
        </is>
      </c>
    </row>
    <row r="214" ht="26" customHeight="1">
      <c r="A214" s="34" t="inlineStr">
        <is>
          <t>Alani Nu</t>
        </is>
      </c>
      <c r="B214" s="34" t="inlineStr">
        <is>
          <t>Alani Nu Energy | Breezeberry | 12 pack 355mL</t>
        </is>
      </c>
      <c r="C214" s="34" t="inlineStr">
        <is>
          <t>4) Caffeine &amp; energy beverage</t>
        </is>
      </c>
      <c r="D214" s="51">
        <f>IF('M4 Caffeine &amp; Energy'!I214="","",'M4 Caffeine &amp; Energy'!I214)</f>
        <v/>
      </c>
      <c r="E214" s="52">
        <f>IF('M4 Caffeine &amp; Energy'!J214="","",'M4 Caffeine &amp; Energy'!J214)</f>
        <v/>
      </c>
      <c r="F214" s="50">
        <f>IF('M4 Caffeine &amp; Energy'!K214="","",'M4 Caffeine &amp; Energy'!K214)</f>
        <v/>
      </c>
      <c r="G214" s="49">
        <f>IF('M4 Caffeine &amp; Energy'!F214="","",'M4 Caffeine &amp; Energy'!F214)</f>
        <v/>
      </c>
      <c r="H214" s="50">
        <f>IF(AND(ISNUMBER('M4 Caffeine &amp; Energy'!F214),ISNUMBER('M4 Caffeine &amp; Energy'!K214)),'M4 Caffeine &amp; Energy'!F214-'M4 Caffeine &amp; Energy'!K214,"")</f>
        <v/>
      </c>
      <c r="I214" s="34" t="inlineStr">
        <is>
          <t>S&amp;S availability/depth vary by listing and time, confirm live.</t>
        </is>
      </c>
    </row>
    <row r="215" ht="26" customHeight="1">
      <c r="A215" s="34" t="inlineStr">
        <is>
          <t>Alani Nu</t>
        </is>
      </c>
      <c r="B215" s="34" t="inlineStr">
        <is>
          <t>Alani Nu Energy | Breezeberry | 15 pack 355mL</t>
        </is>
      </c>
      <c r="C215" s="34" t="inlineStr">
        <is>
          <t>4) Caffeine &amp; energy beverage</t>
        </is>
      </c>
      <c r="D215" s="51">
        <f>IF('M4 Caffeine &amp; Energy'!I215="","",'M4 Caffeine &amp; Energy'!I215)</f>
        <v/>
      </c>
      <c r="E215" s="52">
        <f>IF('M4 Caffeine &amp; Energy'!J215="","",'M4 Caffeine &amp; Energy'!J215)</f>
        <v/>
      </c>
      <c r="F215" s="50">
        <f>IF('M4 Caffeine &amp; Energy'!K215="","",'M4 Caffeine &amp; Energy'!K215)</f>
        <v/>
      </c>
      <c r="G215" s="49">
        <f>IF('M4 Caffeine &amp; Energy'!F215="","",'M4 Caffeine &amp; Energy'!F215)</f>
        <v/>
      </c>
      <c r="H215" s="50">
        <f>IF(AND(ISNUMBER('M4 Caffeine &amp; Energy'!F215),ISNUMBER('M4 Caffeine &amp; Energy'!K215)),'M4 Caffeine &amp; Energy'!F215-'M4 Caffeine &amp; Energy'!K215,"")</f>
        <v/>
      </c>
      <c r="I215" s="34" t="inlineStr">
        <is>
          <t>S&amp;S availability/depth vary by listing and time, confirm live.</t>
        </is>
      </c>
    </row>
    <row r="216" ht="26" customHeight="1">
      <c r="A216" s="34" t="inlineStr">
        <is>
          <t>Alani Nu</t>
        </is>
      </c>
      <c r="B216" s="34" t="inlineStr">
        <is>
          <t>Alani Nu Energy | Breezeberry | 18 pack 355mL</t>
        </is>
      </c>
      <c r="C216" s="34" t="inlineStr">
        <is>
          <t>4) Caffeine &amp; energy beverage</t>
        </is>
      </c>
      <c r="D216" s="51">
        <f>IF('M4 Caffeine &amp; Energy'!I216="","",'M4 Caffeine &amp; Energy'!I216)</f>
        <v/>
      </c>
      <c r="E216" s="52">
        <f>IF('M4 Caffeine &amp; Energy'!J216="","",'M4 Caffeine &amp; Energy'!J216)</f>
        <v/>
      </c>
      <c r="F216" s="50">
        <f>IF('M4 Caffeine &amp; Energy'!K216="","",'M4 Caffeine &amp; Energy'!K216)</f>
        <v/>
      </c>
      <c r="G216" s="49">
        <f>IF('M4 Caffeine &amp; Energy'!F216="","",'M4 Caffeine &amp; Energy'!F216)</f>
        <v/>
      </c>
      <c r="H216" s="50">
        <f>IF(AND(ISNUMBER('M4 Caffeine &amp; Energy'!F216),ISNUMBER('M4 Caffeine &amp; Energy'!K216)),'M4 Caffeine &amp; Energy'!F216-'M4 Caffeine &amp; Energy'!K216,"")</f>
        <v/>
      </c>
      <c r="I216" s="34" t="inlineStr">
        <is>
          <t>S&amp;S availability/depth vary by listing and time, confirm live.</t>
        </is>
      </c>
    </row>
    <row r="217" ht="26" customHeight="1">
      <c r="A217" s="34" t="inlineStr">
        <is>
          <t>Alani Nu</t>
        </is>
      </c>
      <c r="B217" s="34" t="inlineStr">
        <is>
          <t>Alani Nu Energy | Breezeberry | 24 pack 355mL</t>
        </is>
      </c>
      <c r="C217" s="34" t="inlineStr">
        <is>
          <t>4) Caffeine &amp; energy beverage</t>
        </is>
      </c>
      <c r="D217" s="51">
        <f>IF('M4 Caffeine &amp; Energy'!I217="","",'M4 Caffeine &amp; Energy'!I217)</f>
        <v/>
      </c>
      <c r="E217" s="52">
        <f>IF('M4 Caffeine &amp; Energy'!J217="","",'M4 Caffeine &amp; Energy'!J217)</f>
        <v/>
      </c>
      <c r="F217" s="50">
        <f>IF('M4 Caffeine &amp; Energy'!K217="","",'M4 Caffeine &amp; Energy'!K217)</f>
        <v/>
      </c>
      <c r="G217" s="49">
        <f>IF('M4 Caffeine &amp; Energy'!F217="","",'M4 Caffeine &amp; Energy'!F217)</f>
        <v/>
      </c>
      <c r="H217" s="50">
        <f>IF(AND(ISNUMBER('M4 Caffeine &amp; Energy'!F217),ISNUMBER('M4 Caffeine &amp; Energy'!K217)),'M4 Caffeine &amp; Energy'!F217-'M4 Caffeine &amp; Energy'!K217,"")</f>
        <v/>
      </c>
      <c r="I217" s="34" t="inlineStr">
        <is>
          <t>S&amp;S availability/depth vary by listing and time, confirm live.</t>
        </is>
      </c>
    </row>
    <row r="218" ht="26" customHeight="1">
      <c r="A218" s="34" t="inlineStr">
        <is>
          <t>Alani Nu</t>
        </is>
      </c>
      <c r="B218" s="34" t="inlineStr">
        <is>
          <t>Alani Nu Energy | Watermelon Wave | single 355mL</t>
        </is>
      </c>
      <c r="C218" s="34" t="inlineStr">
        <is>
          <t>4) Caffeine &amp; energy beverage</t>
        </is>
      </c>
      <c r="D218" s="51">
        <f>IF('M4 Caffeine &amp; Energy'!I218="","",'M4 Caffeine &amp; Energy'!I218)</f>
        <v/>
      </c>
      <c r="E218" s="52">
        <f>IF('M4 Caffeine &amp; Energy'!J218="","",'M4 Caffeine &amp; Energy'!J218)</f>
        <v/>
      </c>
      <c r="F218" s="50">
        <f>IF('M4 Caffeine &amp; Energy'!K218="","",'M4 Caffeine &amp; Energy'!K218)</f>
        <v/>
      </c>
      <c r="G218" s="49">
        <f>IF('M4 Caffeine &amp; Energy'!F218="","",'M4 Caffeine &amp; Energy'!F218)</f>
        <v/>
      </c>
      <c r="H218" s="50">
        <f>IF(AND(ISNUMBER('M4 Caffeine &amp; Energy'!F218),ISNUMBER('M4 Caffeine &amp; Energy'!K218)),'M4 Caffeine &amp; Energy'!F218-'M4 Caffeine &amp; Energy'!K218,"")</f>
        <v/>
      </c>
      <c r="I218" s="34" t="inlineStr">
        <is>
          <t>S&amp;S availability/depth vary by listing and time, confirm live.</t>
        </is>
      </c>
    </row>
    <row r="219" ht="26" customHeight="1">
      <c r="A219" s="34" t="inlineStr">
        <is>
          <t>Alani Nu</t>
        </is>
      </c>
      <c r="B219" s="34" t="inlineStr">
        <is>
          <t>Alani Nu Energy | Watermelon Wave | 8 pack 355mL</t>
        </is>
      </c>
      <c r="C219" s="34" t="inlineStr">
        <is>
          <t>4) Caffeine &amp; energy beverage</t>
        </is>
      </c>
      <c r="D219" s="51">
        <f>IF('M4 Caffeine &amp; Energy'!I219="","",'M4 Caffeine &amp; Energy'!I219)</f>
        <v/>
      </c>
      <c r="E219" s="52">
        <f>IF('M4 Caffeine &amp; Energy'!J219="","",'M4 Caffeine &amp; Energy'!J219)</f>
        <v/>
      </c>
      <c r="F219" s="50">
        <f>IF('M4 Caffeine &amp; Energy'!K219="","",'M4 Caffeine &amp; Energy'!K219)</f>
        <v/>
      </c>
      <c r="G219" s="49">
        <f>IF('M4 Caffeine &amp; Energy'!F219="","",'M4 Caffeine &amp; Energy'!F219)</f>
        <v/>
      </c>
      <c r="H219" s="50">
        <f>IF(AND(ISNUMBER('M4 Caffeine &amp; Energy'!F219),ISNUMBER('M4 Caffeine &amp; Energy'!K219)),'M4 Caffeine &amp; Energy'!F219-'M4 Caffeine &amp; Energy'!K219,"")</f>
        <v/>
      </c>
      <c r="I219" s="34" t="inlineStr">
        <is>
          <t>S&amp;S availability/depth vary by listing and time, confirm live.</t>
        </is>
      </c>
    </row>
    <row r="220" ht="26" customHeight="1">
      <c r="A220" s="34" t="inlineStr">
        <is>
          <t>Alani Nu</t>
        </is>
      </c>
      <c r="B220" s="34" t="inlineStr">
        <is>
          <t>Alani Nu Energy | Watermelon Wave | 12 pack 355mL</t>
        </is>
      </c>
      <c r="C220" s="34" t="inlineStr">
        <is>
          <t>4) Caffeine &amp; energy beverage</t>
        </is>
      </c>
      <c r="D220" s="51">
        <f>IF('M4 Caffeine &amp; Energy'!I220="","",'M4 Caffeine &amp; Energy'!I220)</f>
        <v/>
      </c>
      <c r="E220" s="52">
        <f>IF('M4 Caffeine &amp; Energy'!J220="","",'M4 Caffeine &amp; Energy'!J220)</f>
        <v/>
      </c>
      <c r="F220" s="50">
        <f>IF('M4 Caffeine &amp; Energy'!K220="","",'M4 Caffeine &amp; Energy'!K220)</f>
        <v/>
      </c>
      <c r="G220" s="49">
        <f>IF('M4 Caffeine &amp; Energy'!F220="","",'M4 Caffeine &amp; Energy'!F220)</f>
        <v/>
      </c>
      <c r="H220" s="50">
        <f>IF(AND(ISNUMBER('M4 Caffeine &amp; Energy'!F220),ISNUMBER('M4 Caffeine &amp; Energy'!K220)),'M4 Caffeine &amp; Energy'!F220-'M4 Caffeine &amp; Energy'!K220,"")</f>
        <v/>
      </c>
      <c r="I220" s="34" t="inlineStr">
        <is>
          <t>S&amp;S availability/depth vary by listing and time, confirm live.</t>
        </is>
      </c>
    </row>
    <row r="221" ht="26" customHeight="1">
      <c r="A221" s="34" t="inlineStr">
        <is>
          <t>Alani Nu</t>
        </is>
      </c>
      <c r="B221" s="34" t="inlineStr">
        <is>
          <t>Alani Nu Energy | Watermelon Wave | 15 pack 355mL</t>
        </is>
      </c>
      <c r="C221" s="34" t="inlineStr">
        <is>
          <t>4) Caffeine &amp; energy beverage</t>
        </is>
      </c>
      <c r="D221" s="51">
        <f>IF('M4 Caffeine &amp; Energy'!I221="","",'M4 Caffeine &amp; Energy'!I221)</f>
        <v/>
      </c>
      <c r="E221" s="52">
        <f>IF('M4 Caffeine &amp; Energy'!J221="","",'M4 Caffeine &amp; Energy'!J221)</f>
        <v/>
      </c>
      <c r="F221" s="50">
        <f>IF('M4 Caffeine &amp; Energy'!K221="","",'M4 Caffeine &amp; Energy'!K221)</f>
        <v/>
      </c>
      <c r="G221" s="49">
        <f>IF('M4 Caffeine &amp; Energy'!F221="","",'M4 Caffeine &amp; Energy'!F221)</f>
        <v/>
      </c>
      <c r="H221" s="50">
        <f>IF(AND(ISNUMBER('M4 Caffeine &amp; Energy'!F221),ISNUMBER('M4 Caffeine &amp; Energy'!K221)),'M4 Caffeine &amp; Energy'!F221-'M4 Caffeine &amp; Energy'!K221,"")</f>
        <v/>
      </c>
      <c r="I221" s="34" t="inlineStr">
        <is>
          <t>S&amp;S availability/depth vary by listing and time, confirm live.</t>
        </is>
      </c>
    </row>
    <row r="222" ht="26" customHeight="1">
      <c r="A222" s="34" t="inlineStr">
        <is>
          <t>Alani Nu</t>
        </is>
      </c>
      <c r="B222" s="34" t="inlineStr">
        <is>
          <t>Alani Nu Energy | Watermelon Wave | 18 pack 355mL</t>
        </is>
      </c>
      <c r="C222" s="34" t="inlineStr">
        <is>
          <t>4) Caffeine &amp; energy beverage</t>
        </is>
      </c>
      <c r="D222" s="51">
        <f>IF('M4 Caffeine &amp; Energy'!I222="","",'M4 Caffeine &amp; Energy'!I222)</f>
        <v/>
      </c>
      <c r="E222" s="52">
        <f>IF('M4 Caffeine &amp; Energy'!J222="","",'M4 Caffeine &amp; Energy'!J222)</f>
        <v/>
      </c>
      <c r="F222" s="50">
        <f>IF('M4 Caffeine &amp; Energy'!K222="","",'M4 Caffeine &amp; Energy'!K222)</f>
        <v/>
      </c>
      <c r="G222" s="49">
        <f>IF('M4 Caffeine &amp; Energy'!F222="","",'M4 Caffeine &amp; Energy'!F222)</f>
        <v/>
      </c>
      <c r="H222" s="50">
        <f>IF(AND(ISNUMBER('M4 Caffeine &amp; Energy'!F222),ISNUMBER('M4 Caffeine &amp; Energy'!K222)),'M4 Caffeine &amp; Energy'!F222-'M4 Caffeine &amp; Energy'!K222,"")</f>
        <v/>
      </c>
      <c r="I222" s="34" t="inlineStr">
        <is>
          <t>S&amp;S availability/depth vary by listing and time, confirm live.</t>
        </is>
      </c>
    </row>
    <row r="223" ht="26" customHeight="1">
      <c r="A223" s="34" t="inlineStr">
        <is>
          <t>Alani Nu</t>
        </is>
      </c>
      <c r="B223" s="34" t="inlineStr">
        <is>
          <t>Alani Nu Energy | Watermelon Wave | 24 pack 355mL</t>
        </is>
      </c>
      <c r="C223" s="34" t="inlineStr">
        <is>
          <t>4) Caffeine &amp; energy beverage</t>
        </is>
      </c>
      <c r="D223" s="51">
        <f>IF('M4 Caffeine &amp; Energy'!I223="","",'M4 Caffeine &amp; Energy'!I223)</f>
        <v/>
      </c>
      <c r="E223" s="52">
        <f>IF('M4 Caffeine &amp; Energy'!J223="","",'M4 Caffeine &amp; Energy'!J223)</f>
        <v/>
      </c>
      <c r="F223" s="50">
        <f>IF('M4 Caffeine &amp; Energy'!K223="","",'M4 Caffeine &amp; Energy'!K223)</f>
        <v/>
      </c>
      <c r="G223" s="49">
        <f>IF('M4 Caffeine &amp; Energy'!F223="","",'M4 Caffeine &amp; Energy'!F223)</f>
        <v/>
      </c>
      <c r="H223" s="50">
        <f>IF(AND(ISNUMBER('M4 Caffeine &amp; Energy'!F223),ISNUMBER('M4 Caffeine &amp; Energy'!K223)),'M4 Caffeine &amp; Energy'!F223-'M4 Caffeine &amp; Energy'!K223,"")</f>
        <v/>
      </c>
      <c r="I223" s="34" t="inlineStr">
        <is>
          <t>S&amp;S availability/depth vary by listing and time, confirm live.</t>
        </is>
      </c>
    </row>
    <row r="224" ht="26" customHeight="1">
      <c r="A224" s="34" t="inlineStr">
        <is>
          <t>Bang</t>
        </is>
      </c>
      <c r="B224" s="34" t="inlineStr">
        <is>
          <t>Bang Energy | Rainbow Unicorn | single 473mL</t>
        </is>
      </c>
      <c r="C224" s="34" t="inlineStr">
        <is>
          <t>4) Caffeine &amp; energy beverage</t>
        </is>
      </c>
      <c r="D224" s="51">
        <f>IF('M4 Caffeine &amp; Energy'!I224="","",'M4 Caffeine &amp; Energy'!I224)</f>
        <v/>
      </c>
      <c r="E224" s="52">
        <f>IF('M4 Caffeine &amp; Energy'!J224="","",'M4 Caffeine &amp; Energy'!J224)</f>
        <v/>
      </c>
      <c r="F224" s="50">
        <f>IF('M4 Caffeine &amp; Energy'!K224="","",'M4 Caffeine &amp; Energy'!K224)</f>
        <v/>
      </c>
      <c r="G224" s="49">
        <f>IF('M4 Caffeine &amp; Energy'!F224="","",'M4 Caffeine &amp; Energy'!F224)</f>
        <v/>
      </c>
      <c r="H224" s="50">
        <f>IF(AND(ISNUMBER('M4 Caffeine &amp; Energy'!F224),ISNUMBER('M4 Caffeine &amp; Energy'!K224)),'M4 Caffeine &amp; Energy'!F224-'M4 Caffeine &amp; Energy'!K224,"")</f>
        <v/>
      </c>
      <c r="I224" s="34" t="inlineStr">
        <is>
          <t>S&amp;S availability/depth vary by listing and time, confirm live.</t>
        </is>
      </c>
    </row>
    <row r="225" ht="26" customHeight="1">
      <c r="A225" s="34" t="inlineStr">
        <is>
          <t>Bang</t>
        </is>
      </c>
      <c r="B225" s="34" t="inlineStr">
        <is>
          <t>Bang Energy | Rainbow Unicorn | 8 pack 473mL</t>
        </is>
      </c>
      <c r="C225" s="34" t="inlineStr">
        <is>
          <t>4) Caffeine &amp; energy beverage</t>
        </is>
      </c>
      <c r="D225" s="51">
        <f>IF('M4 Caffeine &amp; Energy'!I225="","",'M4 Caffeine &amp; Energy'!I225)</f>
        <v/>
      </c>
      <c r="E225" s="52">
        <f>IF('M4 Caffeine &amp; Energy'!J225="","",'M4 Caffeine &amp; Energy'!J225)</f>
        <v/>
      </c>
      <c r="F225" s="50">
        <f>IF('M4 Caffeine &amp; Energy'!K225="","",'M4 Caffeine &amp; Energy'!K225)</f>
        <v/>
      </c>
      <c r="G225" s="49">
        <f>IF('M4 Caffeine &amp; Energy'!F225="","",'M4 Caffeine &amp; Energy'!F225)</f>
        <v/>
      </c>
      <c r="H225" s="50">
        <f>IF(AND(ISNUMBER('M4 Caffeine &amp; Energy'!F225),ISNUMBER('M4 Caffeine &amp; Energy'!K225)),'M4 Caffeine &amp; Energy'!F225-'M4 Caffeine &amp; Energy'!K225,"")</f>
        <v/>
      </c>
      <c r="I225" s="34" t="inlineStr">
        <is>
          <t>S&amp;S availability/depth vary by listing and time, confirm live.</t>
        </is>
      </c>
    </row>
    <row r="226" ht="26" customHeight="1">
      <c r="A226" s="34" t="inlineStr">
        <is>
          <t>Bang</t>
        </is>
      </c>
      <c r="B226" s="34" t="inlineStr">
        <is>
          <t>Bang Energy | Rainbow Unicorn | 12 pack 473mL</t>
        </is>
      </c>
      <c r="C226" s="34" t="inlineStr">
        <is>
          <t>4) Caffeine &amp; energy beverage</t>
        </is>
      </c>
      <c r="D226" s="51">
        <f>IF('M4 Caffeine &amp; Energy'!I226="","",'M4 Caffeine &amp; Energy'!I226)</f>
        <v/>
      </c>
      <c r="E226" s="52">
        <f>IF('M4 Caffeine &amp; Energy'!J226="","",'M4 Caffeine &amp; Energy'!J226)</f>
        <v/>
      </c>
      <c r="F226" s="50">
        <f>IF('M4 Caffeine &amp; Energy'!K226="","",'M4 Caffeine &amp; Energy'!K226)</f>
        <v/>
      </c>
      <c r="G226" s="49">
        <f>IF('M4 Caffeine &amp; Energy'!F226="","",'M4 Caffeine &amp; Energy'!F226)</f>
        <v/>
      </c>
      <c r="H226" s="50">
        <f>IF(AND(ISNUMBER('M4 Caffeine &amp; Energy'!F226),ISNUMBER('M4 Caffeine &amp; Energy'!K226)),'M4 Caffeine &amp; Energy'!F226-'M4 Caffeine &amp; Energy'!K226,"")</f>
        <v/>
      </c>
      <c r="I226" s="34" t="inlineStr">
        <is>
          <t>S&amp;S availability/depth vary by listing and time, confirm live.</t>
        </is>
      </c>
    </row>
    <row r="227" ht="26" customHeight="1">
      <c r="A227" s="34" t="inlineStr">
        <is>
          <t>Bang</t>
        </is>
      </c>
      <c r="B227" s="34" t="inlineStr">
        <is>
          <t>Bang Energy | Rainbow Unicorn | 18 pack 473mL</t>
        </is>
      </c>
      <c r="C227" s="34" t="inlineStr">
        <is>
          <t>4) Caffeine &amp; energy beverage</t>
        </is>
      </c>
      <c r="D227" s="51">
        <f>IF('M4 Caffeine &amp; Energy'!I227="","",'M4 Caffeine &amp; Energy'!I227)</f>
        <v/>
      </c>
      <c r="E227" s="52">
        <f>IF('M4 Caffeine &amp; Energy'!J227="","",'M4 Caffeine &amp; Energy'!J227)</f>
        <v/>
      </c>
      <c r="F227" s="50">
        <f>IF('M4 Caffeine &amp; Energy'!K227="","",'M4 Caffeine &amp; Energy'!K227)</f>
        <v/>
      </c>
      <c r="G227" s="49">
        <f>IF('M4 Caffeine &amp; Energy'!F227="","",'M4 Caffeine &amp; Energy'!F227)</f>
        <v/>
      </c>
      <c r="H227" s="50">
        <f>IF(AND(ISNUMBER('M4 Caffeine &amp; Energy'!F227),ISNUMBER('M4 Caffeine &amp; Energy'!K227)),'M4 Caffeine &amp; Energy'!F227-'M4 Caffeine &amp; Energy'!K227,"")</f>
        <v/>
      </c>
      <c r="I227" s="34" t="inlineStr">
        <is>
          <t>S&amp;S availability/depth vary by listing and time, confirm live.</t>
        </is>
      </c>
    </row>
    <row r="228" ht="26" customHeight="1">
      <c r="A228" s="34" t="inlineStr">
        <is>
          <t>Bang</t>
        </is>
      </c>
      <c r="B228" s="34" t="inlineStr">
        <is>
          <t>Bang Energy | Rainbow Unicorn | 24 pack 473mL</t>
        </is>
      </c>
      <c r="C228" s="34" t="inlineStr">
        <is>
          <t>4) Caffeine &amp; energy beverage</t>
        </is>
      </c>
      <c r="D228" s="51">
        <f>IF('M4 Caffeine &amp; Energy'!I228="","",'M4 Caffeine &amp; Energy'!I228)</f>
        <v/>
      </c>
      <c r="E228" s="52">
        <f>IF('M4 Caffeine &amp; Energy'!J228="","",'M4 Caffeine &amp; Energy'!J228)</f>
        <v/>
      </c>
      <c r="F228" s="50">
        <f>IF('M4 Caffeine &amp; Energy'!K228="","",'M4 Caffeine &amp; Energy'!K228)</f>
        <v/>
      </c>
      <c r="G228" s="49">
        <f>IF('M4 Caffeine &amp; Energy'!F228="","",'M4 Caffeine &amp; Energy'!F228)</f>
        <v/>
      </c>
      <c r="H228" s="50">
        <f>IF(AND(ISNUMBER('M4 Caffeine &amp; Energy'!F228),ISNUMBER('M4 Caffeine &amp; Energy'!K228)),'M4 Caffeine &amp; Energy'!F228-'M4 Caffeine &amp; Energy'!K228,"")</f>
        <v/>
      </c>
      <c r="I228" s="34" t="inlineStr">
        <is>
          <t>S&amp;S availability/depth vary by listing and time, confirm live.</t>
        </is>
      </c>
    </row>
    <row r="229" ht="26" customHeight="1">
      <c r="A229" s="34" t="inlineStr">
        <is>
          <t>Bang</t>
        </is>
      </c>
      <c r="B229" s="34" t="inlineStr">
        <is>
          <t>Bang Energy | Star Blast | single 473mL</t>
        </is>
      </c>
      <c r="C229" s="34" t="inlineStr">
        <is>
          <t>4) Caffeine &amp; energy beverage</t>
        </is>
      </c>
      <c r="D229" s="51">
        <f>IF('M4 Caffeine &amp; Energy'!I229="","",'M4 Caffeine &amp; Energy'!I229)</f>
        <v/>
      </c>
      <c r="E229" s="52">
        <f>IF('M4 Caffeine &amp; Energy'!J229="","",'M4 Caffeine &amp; Energy'!J229)</f>
        <v/>
      </c>
      <c r="F229" s="50">
        <f>IF('M4 Caffeine &amp; Energy'!K229="","",'M4 Caffeine &amp; Energy'!K229)</f>
        <v/>
      </c>
      <c r="G229" s="49">
        <f>IF('M4 Caffeine &amp; Energy'!F229="","",'M4 Caffeine &amp; Energy'!F229)</f>
        <v/>
      </c>
      <c r="H229" s="50">
        <f>IF(AND(ISNUMBER('M4 Caffeine &amp; Energy'!F229),ISNUMBER('M4 Caffeine &amp; Energy'!K229)),'M4 Caffeine &amp; Energy'!F229-'M4 Caffeine &amp; Energy'!K229,"")</f>
        <v/>
      </c>
      <c r="I229" s="34" t="inlineStr">
        <is>
          <t>S&amp;S availability/depth vary by listing and time, confirm live.</t>
        </is>
      </c>
    </row>
    <row r="230" ht="26" customHeight="1">
      <c r="A230" s="34" t="inlineStr">
        <is>
          <t>Bang</t>
        </is>
      </c>
      <c r="B230" s="34" t="inlineStr">
        <is>
          <t>Bang Energy | Star Blast | 8 pack 473mL</t>
        </is>
      </c>
      <c r="C230" s="34" t="inlineStr">
        <is>
          <t>4) Caffeine &amp; energy beverage</t>
        </is>
      </c>
      <c r="D230" s="51">
        <f>IF('M4 Caffeine &amp; Energy'!I230="","",'M4 Caffeine &amp; Energy'!I230)</f>
        <v/>
      </c>
      <c r="E230" s="52">
        <f>IF('M4 Caffeine &amp; Energy'!J230="","",'M4 Caffeine &amp; Energy'!J230)</f>
        <v/>
      </c>
      <c r="F230" s="50">
        <f>IF('M4 Caffeine &amp; Energy'!K230="","",'M4 Caffeine &amp; Energy'!K230)</f>
        <v/>
      </c>
      <c r="G230" s="49">
        <f>IF('M4 Caffeine &amp; Energy'!F230="","",'M4 Caffeine &amp; Energy'!F230)</f>
        <v/>
      </c>
      <c r="H230" s="50">
        <f>IF(AND(ISNUMBER('M4 Caffeine &amp; Energy'!F230),ISNUMBER('M4 Caffeine &amp; Energy'!K230)),'M4 Caffeine &amp; Energy'!F230-'M4 Caffeine &amp; Energy'!K230,"")</f>
        <v/>
      </c>
      <c r="I230" s="34" t="inlineStr">
        <is>
          <t>S&amp;S availability/depth vary by listing and time, confirm live.</t>
        </is>
      </c>
    </row>
    <row r="231" ht="26" customHeight="1">
      <c r="A231" s="34" t="inlineStr">
        <is>
          <t>Bang</t>
        </is>
      </c>
      <c r="B231" s="34" t="inlineStr">
        <is>
          <t>Bang Energy | Star Blast | 12 pack 473mL</t>
        </is>
      </c>
      <c r="C231" s="34" t="inlineStr">
        <is>
          <t>4) Caffeine &amp; energy beverage</t>
        </is>
      </c>
      <c r="D231" s="51">
        <f>IF('M4 Caffeine &amp; Energy'!I231="","",'M4 Caffeine &amp; Energy'!I231)</f>
        <v/>
      </c>
      <c r="E231" s="52">
        <f>IF('M4 Caffeine &amp; Energy'!J231="","",'M4 Caffeine &amp; Energy'!J231)</f>
        <v/>
      </c>
      <c r="F231" s="50">
        <f>IF('M4 Caffeine &amp; Energy'!K231="","",'M4 Caffeine &amp; Energy'!K231)</f>
        <v/>
      </c>
      <c r="G231" s="49">
        <f>IF('M4 Caffeine &amp; Energy'!F231="","",'M4 Caffeine &amp; Energy'!F231)</f>
        <v/>
      </c>
      <c r="H231" s="50">
        <f>IF(AND(ISNUMBER('M4 Caffeine &amp; Energy'!F231),ISNUMBER('M4 Caffeine &amp; Energy'!K231)),'M4 Caffeine &amp; Energy'!F231-'M4 Caffeine &amp; Energy'!K231,"")</f>
        <v/>
      </c>
      <c r="I231" s="34" t="inlineStr">
        <is>
          <t>S&amp;S availability/depth vary by listing and time, confirm live.</t>
        </is>
      </c>
    </row>
    <row r="232" ht="26" customHeight="1">
      <c r="A232" s="34" t="inlineStr">
        <is>
          <t>Bang</t>
        </is>
      </c>
      <c r="B232" s="34" t="inlineStr">
        <is>
          <t>Bang Energy | Star Blast | 18 pack 473mL</t>
        </is>
      </c>
      <c r="C232" s="34" t="inlineStr">
        <is>
          <t>4) Caffeine &amp; energy beverage</t>
        </is>
      </c>
      <c r="D232" s="51">
        <f>IF('M4 Caffeine &amp; Energy'!I232="","",'M4 Caffeine &amp; Energy'!I232)</f>
        <v/>
      </c>
      <c r="E232" s="52">
        <f>IF('M4 Caffeine &amp; Energy'!J232="","",'M4 Caffeine &amp; Energy'!J232)</f>
        <v/>
      </c>
      <c r="F232" s="50">
        <f>IF('M4 Caffeine &amp; Energy'!K232="","",'M4 Caffeine &amp; Energy'!K232)</f>
        <v/>
      </c>
      <c r="G232" s="49">
        <f>IF('M4 Caffeine &amp; Energy'!F232="","",'M4 Caffeine &amp; Energy'!F232)</f>
        <v/>
      </c>
      <c r="H232" s="50">
        <f>IF(AND(ISNUMBER('M4 Caffeine &amp; Energy'!F232),ISNUMBER('M4 Caffeine &amp; Energy'!K232)),'M4 Caffeine &amp; Energy'!F232-'M4 Caffeine &amp; Energy'!K232,"")</f>
        <v/>
      </c>
      <c r="I232" s="34" t="inlineStr">
        <is>
          <t>S&amp;S availability/depth vary by listing and time, confirm live.</t>
        </is>
      </c>
    </row>
    <row r="233" ht="26" customHeight="1">
      <c r="A233" s="34" t="inlineStr">
        <is>
          <t>Bang</t>
        </is>
      </c>
      <c r="B233" s="34" t="inlineStr">
        <is>
          <t>Bang Energy | Star Blast | 24 pack 473mL</t>
        </is>
      </c>
      <c r="C233" s="34" t="inlineStr">
        <is>
          <t>4) Caffeine &amp; energy beverage</t>
        </is>
      </c>
      <c r="D233" s="51">
        <f>IF('M4 Caffeine &amp; Energy'!I233="","",'M4 Caffeine &amp; Energy'!I233)</f>
        <v/>
      </c>
      <c r="E233" s="52">
        <f>IF('M4 Caffeine &amp; Energy'!J233="","",'M4 Caffeine &amp; Energy'!J233)</f>
        <v/>
      </c>
      <c r="F233" s="50">
        <f>IF('M4 Caffeine &amp; Energy'!K233="","",'M4 Caffeine &amp; Energy'!K233)</f>
        <v/>
      </c>
      <c r="G233" s="49">
        <f>IF('M4 Caffeine &amp; Energy'!F233="","",'M4 Caffeine &amp; Energy'!F233)</f>
        <v/>
      </c>
      <c r="H233" s="50">
        <f>IF(AND(ISNUMBER('M4 Caffeine &amp; Energy'!F233),ISNUMBER('M4 Caffeine &amp; Energy'!K233)),'M4 Caffeine &amp; Energy'!F233-'M4 Caffeine &amp; Energy'!K233,"")</f>
        <v/>
      </c>
      <c r="I233" s="34" t="inlineStr">
        <is>
          <t>S&amp;S availability/depth vary by listing and time, confirm live.</t>
        </is>
      </c>
    </row>
    <row r="234" ht="26" customHeight="1">
      <c r="A234" s="34" t="inlineStr">
        <is>
          <t>Bang</t>
        </is>
      </c>
      <c r="B234" s="34" t="inlineStr">
        <is>
          <t>Bang Energy | Cotton Candy | single 473mL</t>
        </is>
      </c>
      <c r="C234" s="34" t="inlineStr">
        <is>
          <t>4) Caffeine &amp; energy beverage</t>
        </is>
      </c>
      <c r="D234" s="51">
        <f>IF('M4 Caffeine &amp; Energy'!I234="","",'M4 Caffeine &amp; Energy'!I234)</f>
        <v/>
      </c>
      <c r="E234" s="52">
        <f>IF('M4 Caffeine &amp; Energy'!J234="","",'M4 Caffeine &amp; Energy'!J234)</f>
        <v/>
      </c>
      <c r="F234" s="50">
        <f>IF('M4 Caffeine &amp; Energy'!K234="","",'M4 Caffeine &amp; Energy'!K234)</f>
        <v/>
      </c>
      <c r="G234" s="49">
        <f>IF('M4 Caffeine &amp; Energy'!F234="","",'M4 Caffeine &amp; Energy'!F234)</f>
        <v/>
      </c>
      <c r="H234" s="50">
        <f>IF(AND(ISNUMBER('M4 Caffeine &amp; Energy'!F234),ISNUMBER('M4 Caffeine &amp; Energy'!K234)),'M4 Caffeine &amp; Energy'!F234-'M4 Caffeine &amp; Energy'!K234,"")</f>
        <v/>
      </c>
      <c r="I234" s="34" t="inlineStr">
        <is>
          <t>S&amp;S availability/depth vary by listing and time, confirm live.</t>
        </is>
      </c>
    </row>
    <row r="235" ht="26" customHeight="1">
      <c r="A235" s="34" t="inlineStr">
        <is>
          <t>Bang</t>
        </is>
      </c>
      <c r="B235" s="34" t="inlineStr">
        <is>
          <t>Bang Energy | Cotton Candy | 8 pack 473mL</t>
        </is>
      </c>
      <c r="C235" s="34" t="inlineStr">
        <is>
          <t>4) Caffeine &amp; energy beverage</t>
        </is>
      </c>
      <c r="D235" s="51">
        <f>IF('M4 Caffeine &amp; Energy'!I235="","",'M4 Caffeine &amp; Energy'!I235)</f>
        <v/>
      </c>
      <c r="E235" s="52">
        <f>IF('M4 Caffeine &amp; Energy'!J235="","",'M4 Caffeine &amp; Energy'!J235)</f>
        <v/>
      </c>
      <c r="F235" s="50">
        <f>IF('M4 Caffeine &amp; Energy'!K235="","",'M4 Caffeine &amp; Energy'!K235)</f>
        <v/>
      </c>
      <c r="G235" s="49">
        <f>IF('M4 Caffeine &amp; Energy'!F235="","",'M4 Caffeine &amp; Energy'!F235)</f>
        <v/>
      </c>
      <c r="H235" s="50">
        <f>IF(AND(ISNUMBER('M4 Caffeine &amp; Energy'!F235),ISNUMBER('M4 Caffeine &amp; Energy'!K235)),'M4 Caffeine &amp; Energy'!F235-'M4 Caffeine &amp; Energy'!K235,"")</f>
        <v/>
      </c>
      <c r="I235" s="34" t="inlineStr">
        <is>
          <t>S&amp;S availability/depth vary by listing and time, confirm live.</t>
        </is>
      </c>
    </row>
    <row r="236" ht="26" customHeight="1">
      <c r="A236" s="34" t="inlineStr">
        <is>
          <t>Bang</t>
        </is>
      </c>
      <c r="B236" s="34" t="inlineStr">
        <is>
          <t>Bang Energy | Cotton Candy | 12 pack 473mL</t>
        </is>
      </c>
      <c r="C236" s="34" t="inlineStr">
        <is>
          <t>4) Caffeine &amp; energy beverage</t>
        </is>
      </c>
      <c r="D236" s="51">
        <f>IF('M4 Caffeine &amp; Energy'!I236="","",'M4 Caffeine &amp; Energy'!I236)</f>
        <v/>
      </c>
      <c r="E236" s="52">
        <f>IF('M4 Caffeine &amp; Energy'!J236="","",'M4 Caffeine &amp; Energy'!J236)</f>
        <v/>
      </c>
      <c r="F236" s="50">
        <f>IF('M4 Caffeine &amp; Energy'!K236="","",'M4 Caffeine &amp; Energy'!K236)</f>
        <v/>
      </c>
      <c r="G236" s="49">
        <f>IF('M4 Caffeine &amp; Energy'!F236="","",'M4 Caffeine &amp; Energy'!F236)</f>
        <v/>
      </c>
      <c r="H236" s="50">
        <f>IF(AND(ISNUMBER('M4 Caffeine &amp; Energy'!F236),ISNUMBER('M4 Caffeine &amp; Energy'!K236)),'M4 Caffeine &amp; Energy'!F236-'M4 Caffeine &amp; Energy'!K236,"")</f>
        <v/>
      </c>
      <c r="I236" s="34" t="inlineStr">
        <is>
          <t>S&amp;S availability/depth vary by listing and time, confirm live.</t>
        </is>
      </c>
    </row>
    <row r="237" ht="26" customHeight="1">
      <c r="A237" s="34" t="inlineStr">
        <is>
          <t>Bang</t>
        </is>
      </c>
      <c r="B237" s="34" t="inlineStr">
        <is>
          <t>Bang Energy | Cotton Candy | 18 pack 473mL</t>
        </is>
      </c>
      <c r="C237" s="34" t="inlineStr">
        <is>
          <t>4) Caffeine &amp; energy beverage</t>
        </is>
      </c>
      <c r="D237" s="51">
        <f>IF('M4 Caffeine &amp; Energy'!I237="","",'M4 Caffeine &amp; Energy'!I237)</f>
        <v/>
      </c>
      <c r="E237" s="52">
        <f>IF('M4 Caffeine &amp; Energy'!J237="","",'M4 Caffeine &amp; Energy'!J237)</f>
        <v/>
      </c>
      <c r="F237" s="50">
        <f>IF('M4 Caffeine &amp; Energy'!K237="","",'M4 Caffeine &amp; Energy'!K237)</f>
        <v/>
      </c>
      <c r="G237" s="49">
        <f>IF('M4 Caffeine &amp; Energy'!F237="","",'M4 Caffeine &amp; Energy'!F237)</f>
        <v/>
      </c>
      <c r="H237" s="50">
        <f>IF(AND(ISNUMBER('M4 Caffeine &amp; Energy'!F237),ISNUMBER('M4 Caffeine &amp; Energy'!K237)),'M4 Caffeine &amp; Energy'!F237-'M4 Caffeine &amp; Energy'!K237,"")</f>
        <v/>
      </c>
      <c r="I237" s="34" t="inlineStr">
        <is>
          <t>S&amp;S availability/depth vary by listing and time, confirm live.</t>
        </is>
      </c>
    </row>
    <row r="238" ht="26" customHeight="1">
      <c r="A238" s="34" t="inlineStr">
        <is>
          <t>Bang</t>
        </is>
      </c>
      <c r="B238" s="34" t="inlineStr">
        <is>
          <t>Bang Energy | Cotton Candy | 24 pack 473mL</t>
        </is>
      </c>
      <c r="C238" s="34" t="inlineStr">
        <is>
          <t>4) Caffeine &amp; energy beverage</t>
        </is>
      </c>
      <c r="D238" s="51">
        <f>IF('M4 Caffeine &amp; Energy'!I238="","",'M4 Caffeine &amp; Energy'!I238)</f>
        <v/>
      </c>
      <c r="E238" s="52">
        <f>IF('M4 Caffeine &amp; Energy'!J238="","",'M4 Caffeine &amp; Energy'!J238)</f>
        <v/>
      </c>
      <c r="F238" s="50">
        <f>IF('M4 Caffeine &amp; Energy'!K238="","",'M4 Caffeine &amp; Energy'!K238)</f>
        <v/>
      </c>
      <c r="G238" s="49">
        <f>IF('M4 Caffeine &amp; Energy'!F238="","",'M4 Caffeine &amp; Energy'!F238)</f>
        <v/>
      </c>
      <c r="H238" s="50">
        <f>IF(AND(ISNUMBER('M4 Caffeine &amp; Energy'!F238),ISNUMBER('M4 Caffeine &amp; Energy'!K238)),'M4 Caffeine &amp; Energy'!F238-'M4 Caffeine &amp; Energy'!K238,"")</f>
        <v/>
      </c>
      <c r="I238" s="34" t="inlineStr">
        <is>
          <t>S&amp;S availability/depth vary by listing and time, confirm live.</t>
        </is>
      </c>
    </row>
    <row r="239" ht="26" customHeight="1">
      <c r="A239" s="34" t="inlineStr">
        <is>
          <t>Bang</t>
        </is>
      </c>
      <c r="B239" s="34" t="inlineStr">
        <is>
          <t>Bang Energy | Blue Razz | single 473mL</t>
        </is>
      </c>
      <c r="C239" s="34" t="inlineStr">
        <is>
          <t>4) Caffeine &amp; energy beverage</t>
        </is>
      </c>
      <c r="D239" s="51">
        <f>IF('M4 Caffeine &amp; Energy'!I239="","",'M4 Caffeine &amp; Energy'!I239)</f>
        <v/>
      </c>
      <c r="E239" s="52">
        <f>IF('M4 Caffeine &amp; Energy'!J239="","",'M4 Caffeine &amp; Energy'!J239)</f>
        <v/>
      </c>
      <c r="F239" s="50">
        <f>IF('M4 Caffeine &amp; Energy'!K239="","",'M4 Caffeine &amp; Energy'!K239)</f>
        <v/>
      </c>
      <c r="G239" s="49">
        <f>IF('M4 Caffeine &amp; Energy'!F239="","",'M4 Caffeine &amp; Energy'!F239)</f>
        <v/>
      </c>
      <c r="H239" s="50">
        <f>IF(AND(ISNUMBER('M4 Caffeine &amp; Energy'!F239),ISNUMBER('M4 Caffeine &amp; Energy'!K239)),'M4 Caffeine &amp; Energy'!F239-'M4 Caffeine &amp; Energy'!K239,"")</f>
        <v/>
      </c>
      <c r="I239" s="34" t="inlineStr">
        <is>
          <t>S&amp;S availability/depth vary by listing and time, confirm live.</t>
        </is>
      </c>
    </row>
    <row r="240" ht="26" customHeight="1">
      <c r="A240" s="34" t="inlineStr">
        <is>
          <t>Bang</t>
        </is>
      </c>
      <c r="B240" s="34" t="inlineStr">
        <is>
          <t>Bang Energy | Blue Razz | 8 pack 473mL</t>
        </is>
      </c>
      <c r="C240" s="34" t="inlineStr">
        <is>
          <t>4) Caffeine &amp; energy beverage</t>
        </is>
      </c>
      <c r="D240" s="51">
        <f>IF('M4 Caffeine &amp; Energy'!I240="","",'M4 Caffeine &amp; Energy'!I240)</f>
        <v/>
      </c>
      <c r="E240" s="52">
        <f>IF('M4 Caffeine &amp; Energy'!J240="","",'M4 Caffeine &amp; Energy'!J240)</f>
        <v/>
      </c>
      <c r="F240" s="50">
        <f>IF('M4 Caffeine &amp; Energy'!K240="","",'M4 Caffeine &amp; Energy'!K240)</f>
        <v/>
      </c>
      <c r="G240" s="49">
        <f>IF('M4 Caffeine &amp; Energy'!F240="","",'M4 Caffeine &amp; Energy'!F240)</f>
        <v/>
      </c>
      <c r="H240" s="50">
        <f>IF(AND(ISNUMBER('M4 Caffeine &amp; Energy'!F240),ISNUMBER('M4 Caffeine &amp; Energy'!K240)),'M4 Caffeine &amp; Energy'!F240-'M4 Caffeine &amp; Energy'!K240,"")</f>
        <v/>
      </c>
      <c r="I240" s="34" t="inlineStr">
        <is>
          <t>S&amp;S availability/depth vary by listing and time, confirm live.</t>
        </is>
      </c>
    </row>
    <row r="241" ht="26" customHeight="1">
      <c r="A241" s="34" t="inlineStr">
        <is>
          <t>Bang</t>
        </is>
      </c>
      <c r="B241" s="34" t="inlineStr">
        <is>
          <t>Bang Energy | Blue Razz | 12 pack 473mL</t>
        </is>
      </c>
      <c r="C241" s="34" t="inlineStr">
        <is>
          <t>4) Caffeine &amp; energy beverage</t>
        </is>
      </c>
      <c r="D241" s="51">
        <f>IF('M4 Caffeine &amp; Energy'!I241="","",'M4 Caffeine &amp; Energy'!I241)</f>
        <v/>
      </c>
      <c r="E241" s="52">
        <f>IF('M4 Caffeine &amp; Energy'!J241="","",'M4 Caffeine &amp; Energy'!J241)</f>
        <v/>
      </c>
      <c r="F241" s="50">
        <f>IF('M4 Caffeine &amp; Energy'!K241="","",'M4 Caffeine &amp; Energy'!K241)</f>
        <v/>
      </c>
      <c r="G241" s="49">
        <f>IF('M4 Caffeine &amp; Energy'!F241="","",'M4 Caffeine &amp; Energy'!F241)</f>
        <v/>
      </c>
      <c r="H241" s="50">
        <f>IF(AND(ISNUMBER('M4 Caffeine &amp; Energy'!F241),ISNUMBER('M4 Caffeine &amp; Energy'!K241)),'M4 Caffeine &amp; Energy'!F241-'M4 Caffeine &amp; Energy'!K241,"")</f>
        <v/>
      </c>
      <c r="I241" s="34" t="inlineStr">
        <is>
          <t>S&amp;S availability/depth vary by listing and time, confirm live.</t>
        </is>
      </c>
    </row>
    <row r="242" ht="26" customHeight="1">
      <c r="A242" s="34" t="inlineStr">
        <is>
          <t>Bang</t>
        </is>
      </c>
      <c r="B242" s="34" t="inlineStr">
        <is>
          <t>Bang Energy | Blue Razz | 18 pack 473mL</t>
        </is>
      </c>
      <c r="C242" s="34" t="inlineStr">
        <is>
          <t>4) Caffeine &amp; energy beverage</t>
        </is>
      </c>
      <c r="D242" s="51">
        <f>IF('M4 Caffeine &amp; Energy'!I242="","",'M4 Caffeine &amp; Energy'!I242)</f>
        <v/>
      </c>
      <c r="E242" s="52">
        <f>IF('M4 Caffeine &amp; Energy'!J242="","",'M4 Caffeine &amp; Energy'!J242)</f>
        <v/>
      </c>
      <c r="F242" s="50">
        <f>IF('M4 Caffeine &amp; Energy'!K242="","",'M4 Caffeine &amp; Energy'!K242)</f>
        <v/>
      </c>
      <c r="G242" s="49">
        <f>IF('M4 Caffeine &amp; Energy'!F242="","",'M4 Caffeine &amp; Energy'!F242)</f>
        <v/>
      </c>
      <c r="H242" s="50">
        <f>IF(AND(ISNUMBER('M4 Caffeine &amp; Energy'!F242),ISNUMBER('M4 Caffeine &amp; Energy'!K242)),'M4 Caffeine &amp; Energy'!F242-'M4 Caffeine &amp; Energy'!K242,"")</f>
        <v/>
      </c>
      <c r="I242" s="34" t="inlineStr">
        <is>
          <t>S&amp;S availability/depth vary by listing and time, confirm live.</t>
        </is>
      </c>
    </row>
    <row r="243" ht="26" customHeight="1">
      <c r="A243" s="34" t="inlineStr">
        <is>
          <t>Bang</t>
        </is>
      </c>
      <c r="B243" s="34" t="inlineStr">
        <is>
          <t>Bang Energy | Blue Razz | 24 pack 473mL</t>
        </is>
      </c>
      <c r="C243" s="34" t="inlineStr">
        <is>
          <t>4) Caffeine &amp; energy beverage</t>
        </is>
      </c>
      <c r="D243" s="51">
        <f>IF('M4 Caffeine &amp; Energy'!I243="","",'M4 Caffeine &amp; Energy'!I243)</f>
        <v/>
      </c>
      <c r="E243" s="52">
        <f>IF('M4 Caffeine &amp; Energy'!J243="","",'M4 Caffeine &amp; Energy'!J243)</f>
        <v/>
      </c>
      <c r="F243" s="50">
        <f>IF('M4 Caffeine &amp; Energy'!K243="","",'M4 Caffeine &amp; Energy'!K243)</f>
        <v/>
      </c>
      <c r="G243" s="49">
        <f>IF('M4 Caffeine &amp; Energy'!F243="","",'M4 Caffeine &amp; Energy'!F243)</f>
        <v/>
      </c>
      <c r="H243" s="50">
        <f>IF(AND(ISNUMBER('M4 Caffeine &amp; Energy'!F243),ISNUMBER('M4 Caffeine &amp; Energy'!K243)),'M4 Caffeine &amp; Energy'!F243-'M4 Caffeine &amp; Energy'!K243,"")</f>
        <v/>
      </c>
      <c r="I243" s="34" t="inlineStr">
        <is>
          <t>S&amp;S availability/depth vary by listing and time, confirm live.</t>
        </is>
      </c>
    </row>
    <row r="244" ht="26" customHeight="1">
      <c r="A244" s="34" t="inlineStr">
        <is>
          <t>Bang</t>
        </is>
      </c>
      <c r="B244" s="34" t="inlineStr">
        <is>
          <t>Bang Energy | Peach Mango | single 473mL</t>
        </is>
      </c>
      <c r="C244" s="34" t="inlineStr">
        <is>
          <t>4) Caffeine &amp; energy beverage</t>
        </is>
      </c>
      <c r="D244" s="51">
        <f>IF('M4 Caffeine &amp; Energy'!I244="","",'M4 Caffeine &amp; Energy'!I244)</f>
        <v/>
      </c>
      <c r="E244" s="52">
        <f>IF('M4 Caffeine &amp; Energy'!J244="","",'M4 Caffeine &amp; Energy'!J244)</f>
        <v/>
      </c>
      <c r="F244" s="50">
        <f>IF('M4 Caffeine &amp; Energy'!K244="","",'M4 Caffeine &amp; Energy'!K244)</f>
        <v/>
      </c>
      <c r="G244" s="49">
        <f>IF('M4 Caffeine &amp; Energy'!F244="","",'M4 Caffeine &amp; Energy'!F244)</f>
        <v/>
      </c>
      <c r="H244" s="50">
        <f>IF(AND(ISNUMBER('M4 Caffeine &amp; Energy'!F244),ISNUMBER('M4 Caffeine &amp; Energy'!K244)),'M4 Caffeine &amp; Energy'!F244-'M4 Caffeine &amp; Energy'!K244,"")</f>
        <v/>
      </c>
      <c r="I244" s="34" t="inlineStr">
        <is>
          <t>S&amp;S availability/depth vary by listing and time, confirm live.</t>
        </is>
      </c>
    </row>
    <row r="245" ht="26" customHeight="1">
      <c r="A245" s="34" t="inlineStr">
        <is>
          <t>Bang</t>
        </is>
      </c>
      <c r="B245" s="34" t="inlineStr">
        <is>
          <t>Bang Energy | Peach Mango | 8 pack 473mL</t>
        </is>
      </c>
      <c r="C245" s="34" t="inlineStr">
        <is>
          <t>4) Caffeine &amp; energy beverage</t>
        </is>
      </c>
      <c r="D245" s="51">
        <f>IF('M4 Caffeine &amp; Energy'!I245="","",'M4 Caffeine &amp; Energy'!I245)</f>
        <v/>
      </c>
      <c r="E245" s="52">
        <f>IF('M4 Caffeine &amp; Energy'!J245="","",'M4 Caffeine &amp; Energy'!J245)</f>
        <v/>
      </c>
      <c r="F245" s="50">
        <f>IF('M4 Caffeine &amp; Energy'!K245="","",'M4 Caffeine &amp; Energy'!K245)</f>
        <v/>
      </c>
      <c r="G245" s="49">
        <f>IF('M4 Caffeine &amp; Energy'!F245="","",'M4 Caffeine &amp; Energy'!F245)</f>
        <v/>
      </c>
      <c r="H245" s="50">
        <f>IF(AND(ISNUMBER('M4 Caffeine &amp; Energy'!F245),ISNUMBER('M4 Caffeine &amp; Energy'!K245)),'M4 Caffeine &amp; Energy'!F245-'M4 Caffeine &amp; Energy'!K245,"")</f>
        <v/>
      </c>
      <c r="I245" s="34" t="inlineStr">
        <is>
          <t>S&amp;S availability/depth vary by listing and time, confirm live.</t>
        </is>
      </c>
    </row>
    <row r="246" ht="26" customHeight="1">
      <c r="A246" s="34" t="inlineStr">
        <is>
          <t>Bang</t>
        </is>
      </c>
      <c r="B246" s="34" t="inlineStr">
        <is>
          <t>Bang Energy | Peach Mango | 12 pack 473mL</t>
        </is>
      </c>
      <c r="C246" s="34" t="inlineStr">
        <is>
          <t>4) Caffeine &amp; energy beverage</t>
        </is>
      </c>
      <c r="D246" s="51">
        <f>IF('M4 Caffeine &amp; Energy'!I246="","",'M4 Caffeine &amp; Energy'!I246)</f>
        <v/>
      </c>
      <c r="E246" s="52">
        <f>IF('M4 Caffeine &amp; Energy'!J246="","",'M4 Caffeine &amp; Energy'!J246)</f>
        <v/>
      </c>
      <c r="F246" s="50">
        <f>IF('M4 Caffeine &amp; Energy'!K246="","",'M4 Caffeine &amp; Energy'!K246)</f>
        <v/>
      </c>
      <c r="G246" s="49">
        <f>IF('M4 Caffeine &amp; Energy'!F246="","",'M4 Caffeine &amp; Energy'!F246)</f>
        <v/>
      </c>
      <c r="H246" s="50">
        <f>IF(AND(ISNUMBER('M4 Caffeine &amp; Energy'!F246),ISNUMBER('M4 Caffeine &amp; Energy'!K246)),'M4 Caffeine &amp; Energy'!F246-'M4 Caffeine &amp; Energy'!K246,"")</f>
        <v/>
      </c>
      <c r="I246" s="34" t="inlineStr">
        <is>
          <t>S&amp;S availability/depth vary by listing and time, confirm live.</t>
        </is>
      </c>
    </row>
    <row r="247" ht="26" customHeight="1">
      <c r="A247" s="34" t="inlineStr">
        <is>
          <t>Bang</t>
        </is>
      </c>
      <c r="B247" s="34" t="inlineStr">
        <is>
          <t>Bang Energy | Peach Mango | 18 pack 473mL</t>
        </is>
      </c>
      <c r="C247" s="34" t="inlineStr">
        <is>
          <t>4) Caffeine &amp; energy beverage</t>
        </is>
      </c>
      <c r="D247" s="51">
        <f>IF('M4 Caffeine &amp; Energy'!I247="","",'M4 Caffeine &amp; Energy'!I247)</f>
        <v/>
      </c>
      <c r="E247" s="52">
        <f>IF('M4 Caffeine &amp; Energy'!J247="","",'M4 Caffeine &amp; Energy'!J247)</f>
        <v/>
      </c>
      <c r="F247" s="50">
        <f>IF('M4 Caffeine &amp; Energy'!K247="","",'M4 Caffeine &amp; Energy'!K247)</f>
        <v/>
      </c>
      <c r="G247" s="49">
        <f>IF('M4 Caffeine &amp; Energy'!F247="","",'M4 Caffeine &amp; Energy'!F247)</f>
        <v/>
      </c>
      <c r="H247" s="50">
        <f>IF(AND(ISNUMBER('M4 Caffeine &amp; Energy'!F247),ISNUMBER('M4 Caffeine &amp; Energy'!K247)),'M4 Caffeine &amp; Energy'!F247-'M4 Caffeine &amp; Energy'!K247,"")</f>
        <v/>
      </c>
      <c r="I247" s="34" t="inlineStr">
        <is>
          <t>S&amp;S availability/depth vary by listing and time, confirm live.</t>
        </is>
      </c>
    </row>
    <row r="248" ht="26" customHeight="1">
      <c r="A248" s="34" t="inlineStr">
        <is>
          <t>Bang</t>
        </is>
      </c>
      <c r="B248" s="34" t="inlineStr">
        <is>
          <t>Bang Energy | Peach Mango | 24 pack 473mL</t>
        </is>
      </c>
      <c r="C248" s="34" t="inlineStr">
        <is>
          <t>4) Caffeine &amp; energy beverage</t>
        </is>
      </c>
      <c r="D248" s="51">
        <f>IF('M4 Caffeine &amp; Energy'!I248="","",'M4 Caffeine &amp; Energy'!I248)</f>
        <v/>
      </c>
      <c r="E248" s="52">
        <f>IF('M4 Caffeine &amp; Energy'!J248="","",'M4 Caffeine &amp; Energy'!J248)</f>
        <v/>
      </c>
      <c r="F248" s="50">
        <f>IF('M4 Caffeine &amp; Energy'!K248="","",'M4 Caffeine &amp; Energy'!K248)</f>
        <v/>
      </c>
      <c r="G248" s="49">
        <f>IF('M4 Caffeine &amp; Energy'!F248="","",'M4 Caffeine &amp; Energy'!F248)</f>
        <v/>
      </c>
      <c r="H248" s="50">
        <f>IF(AND(ISNUMBER('M4 Caffeine &amp; Energy'!F248),ISNUMBER('M4 Caffeine &amp; Energy'!K248)),'M4 Caffeine &amp; Energy'!F248-'M4 Caffeine &amp; Energy'!K248,"")</f>
        <v/>
      </c>
      <c r="I248" s="34" t="inlineStr">
        <is>
          <t>S&amp;S availability/depth vary by listing and time, confirm live.</t>
        </is>
      </c>
    </row>
    <row r="249" ht="26" customHeight="1">
      <c r="A249" s="34" t="inlineStr">
        <is>
          <t>Rockstar</t>
        </is>
      </c>
      <c r="B249" s="34" t="inlineStr">
        <is>
          <t>Rockstar Energy | Original | single 473mL</t>
        </is>
      </c>
      <c r="C249" s="34" t="inlineStr">
        <is>
          <t>4) Caffeine &amp; energy beverage</t>
        </is>
      </c>
      <c r="D249" s="51">
        <f>IF('M4 Caffeine &amp; Energy'!I249="","",'M4 Caffeine &amp; Energy'!I249)</f>
        <v/>
      </c>
      <c r="E249" s="52">
        <f>IF('M4 Caffeine &amp; Energy'!J249="","",'M4 Caffeine &amp; Energy'!J249)</f>
        <v/>
      </c>
      <c r="F249" s="50">
        <f>IF('M4 Caffeine &amp; Energy'!K249="","",'M4 Caffeine &amp; Energy'!K249)</f>
        <v/>
      </c>
      <c r="G249" s="49">
        <f>IF('M4 Caffeine &amp; Energy'!F249="","",'M4 Caffeine &amp; Energy'!F249)</f>
        <v/>
      </c>
      <c r="H249" s="50">
        <f>IF(AND(ISNUMBER('M4 Caffeine &amp; Energy'!F249),ISNUMBER('M4 Caffeine &amp; Energy'!K249)),'M4 Caffeine &amp; Energy'!F249-'M4 Caffeine &amp; Energy'!K249,"")</f>
        <v/>
      </c>
      <c r="I249" s="34" t="inlineStr">
        <is>
          <t>S&amp;S availability/depth vary by listing and time, confirm live.</t>
        </is>
      </c>
    </row>
    <row r="250" ht="26" customHeight="1">
      <c r="A250" s="34" t="inlineStr">
        <is>
          <t>Rockstar</t>
        </is>
      </c>
      <c r="B250" s="34" t="inlineStr">
        <is>
          <t>Rockstar Energy | Original | 8 pack 473mL</t>
        </is>
      </c>
      <c r="C250" s="34" t="inlineStr">
        <is>
          <t>4) Caffeine &amp; energy beverage</t>
        </is>
      </c>
      <c r="D250" s="51">
        <f>IF('M4 Caffeine &amp; Energy'!I250="","",'M4 Caffeine &amp; Energy'!I250)</f>
        <v/>
      </c>
      <c r="E250" s="52">
        <f>IF('M4 Caffeine &amp; Energy'!J250="","",'M4 Caffeine &amp; Energy'!J250)</f>
        <v/>
      </c>
      <c r="F250" s="50">
        <f>IF('M4 Caffeine &amp; Energy'!K250="","",'M4 Caffeine &amp; Energy'!K250)</f>
        <v/>
      </c>
      <c r="G250" s="49">
        <f>IF('M4 Caffeine &amp; Energy'!F250="","",'M4 Caffeine &amp; Energy'!F250)</f>
        <v/>
      </c>
      <c r="H250" s="50">
        <f>IF(AND(ISNUMBER('M4 Caffeine &amp; Energy'!F250),ISNUMBER('M4 Caffeine &amp; Energy'!K250)),'M4 Caffeine &amp; Energy'!F250-'M4 Caffeine &amp; Energy'!K250,"")</f>
        <v/>
      </c>
      <c r="I250" s="34" t="inlineStr">
        <is>
          <t>S&amp;S availability/depth vary by listing and time, confirm live.</t>
        </is>
      </c>
    </row>
    <row r="251" ht="26" customHeight="1">
      <c r="A251" s="34" t="inlineStr">
        <is>
          <t>Rockstar</t>
        </is>
      </c>
      <c r="B251" s="34" t="inlineStr">
        <is>
          <t>Rockstar Energy | Original | 12 pack 473mL</t>
        </is>
      </c>
      <c r="C251" s="34" t="inlineStr">
        <is>
          <t>4) Caffeine &amp; energy beverage</t>
        </is>
      </c>
      <c r="D251" s="51">
        <f>IF('M4 Caffeine &amp; Energy'!I251="","",'M4 Caffeine &amp; Energy'!I251)</f>
        <v/>
      </c>
      <c r="E251" s="52">
        <f>IF('M4 Caffeine &amp; Energy'!J251="","",'M4 Caffeine &amp; Energy'!J251)</f>
        <v/>
      </c>
      <c r="F251" s="50">
        <f>IF('M4 Caffeine &amp; Energy'!K251="","",'M4 Caffeine &amp; Energy'!K251)</f>
        <v/>
      </c>
      <c r="G251" s="49">
        <f>IF('M4 Caffeine &amp; Energy'!F251="","",'M4 Caffeine &amp; Energy'!F251)</f>
        <v/>
      </c>
      <c r="H251" s="50">
        <f>IF(AND(ISNUMBER('M4 Caffeine &amp; Energy'!F251),ISNUMBER('M4 Caffeine &amp; Energy'!K251)),'M4 Caffeine &amp; Energy'!F251-'M4 Caffeine &amp; Energy'!K251,"")</f>
        <v/>
      </c>
      <c r="I251" s="34" t="inlineStr">
        <is>
          <t>S&amp;S availability/depth vary by listing and time, confirm live.</t>
        </is>
      </c>
    </row>
    <row r="252" ht="26" customHeight="1">
      <c r="A252" s="34" t="inlineStr">
        <is>
          <t>Rockstar</t>
        </is>
      </c>
      <c r="B252" s="34" t="inlineStr">
        <is>
          <t>Rockstar Energy | Original | 18 pack 473mL</t>
        </is>
      </c>
      <c r="C252" s="34" t="inlineStr">
        <is>
          <t>4) Caffeine &amp; energy beverage</t>
        </is>
      </c>
      <c r="D252" s="51">
        <f>IF('M4 Caffeine &amp; Energy'!I252="","",'M4 Caffeine &amp; Energy'!I252)</f>
        <v/>
      </c>
      <c r="E252" s="52">
        <f>IF('M4 Caffeine &amp; Energy'!J252="","",'M4 Caffeine &amp; Energy'!J252)</f>
        <v/>
      </c>
      <c r="F252" s="50">
        <f>IF('M4 Caffeine &amp; Energy'!K252="","",'M4 Caffeine &amp; Energy'!K252)</f>
        <v/>
      </c>
      <c r="G252" s="49">
        <f>IF('M4 Caffeine &amp; Energy'!F252="","",'M4 Caffeine &amp; Energy'!F252)</f>
        <v/>
      </c>
      <c r="H252" s="50">
        <f>IF(AND(ISNUMBER('M4 Caffeine &amp; Energy'!F252),ISNUMBER('M4 Caffeine &amp; Energy'!K252)),'M4 Caffeine &amp; Energy'!F252-'M4 Caffeine &amp; Energy'!K252,"")</f>
        <v/>
      </c>
      <c r="I252" s="34" t="inlineStr">
        <is>
          <t>S&amp;S availability/depth vary by listing and time, confirm live.</t>
        </is>
      </c>
    </row>
    <row r="253" ht="26" customHeight="1">
      <c r="A253" s="34" t="inlineStr">
        <is>
          <t>Rockstar</t>
        </is>
      </c>
      <c r="B253" s="34" t="inlineStr">
        <is>
          <t>Rockstar Energy | Original | 24 pack 473mL</t>
        </is>
      </c>
      <c r="C253" s="34" t="inlineStr">
        <is>
          <t>4) Caffeine &amp; energy beverage</t>
        </is>
      </c>
      <c r="D253" s="51">
        <f>IF('M4 Caffeine &amp; Energy'!I253="","",'M4 Caffeine &amp; Energy'!I253)</f>
        <v/>
      </c>
      <c r="E253" s="52">
        <f>IF('M4 Caffeine &amp; Energy'!J253="","",'M4 Caffeine &amp; Energy'!J253)</f>
        <v/>
      </c>
      <c r="F253" s="50">
        <f>IF('M4 Caffeine &amp; Energy'!K253="","",'M4 Caffeine &amp; Energy'!K253)</f>
        <v/>
      </c>
      <c r="G253" s="49">
        <f>IF('M4 Caffeine &amp; Energy'!F253="","",'M4 Caffeine &amp; Energy'!F253)</f>
        <v/>
      </c>
      <c r="H253" s="50">
        <f>IF(AND(ISNUMBER('M4 Caffeine &amp; Energy'!F253),ISNUMBER('M4 Caffeine &amp; Energy'!K253)),'M4 Caffeine &amp; Energy'!F253-'M4 Caffeine &amp; Energy'!K253,"")</f>
        <v/>
      </c>
      <c r="I253" s="34" t="inlineStr">
        <is>
          <t>S&amp;S availability/depth vary by listing and time, confirm live.</t>
        </is>
      </c>
    </row>
    <row r="254" ht="26" customHeight="1">
      <c r="A254" s="34" t="inlineStr">
        <is>
          <t>Rockstar</t>
        </is>
      </c>
      <c r="B254" s="34" t="inlineStr">
        <is>
          <t>Rockstar Energy | Sugar Free | single 473mL</t>
        </is>
      </c>
      <c r="C254" s="34" t="inlineStr">
        <is>
          <t>4) Caffeine &amp; energy beverage</t>
        </is>
      </c>
      <c r="D254" s="51">
        <f>IF('M4 Caffeine &amp; Energy'!I254="","",'M4 Caffeine &amp; Energy'!I254)</f>
        <v/>
      </c>
      <c r="E254" s="52">
        <f>IF('M4 Caffeine &amp; Energy'!J254="","",'M4 Caffeine &amp; Energy'!J254)</f>
        <v/>
      </c>
      <c r="F254" s="50">
        <f>IF('M4 Caffeine &amp; Energy'!K254="","",'M4 Caffeine &amp; Energy'!K254)</f>
        <v/>
      </c>
      <c r="G254" s="49">
        <f>IF('M4 Caffeine &amp; Energy'!F254="","",'M4 Caffeine &amp; Energy'!F254)</f>
        <v/>
      </c>
      <c r="H254" s="50">
        <f>IF(AND(ISNUMBER('M4 Caffeine &amp; Energy'!F254),ISNUMBER('M4 Caffeine &amp; Energy'!K254)),'M4 Caffeine &amp; Energy'!F254-'M4 Caffeine &amp; Energy'!K254,"")</f>
        <v/>
      </c>
      <c r="I254" s="34" t="inlineStr">
        <is>
          <t>S&amp;S availability/depth vary by listing and time, confirm live.</t>
        </is>
      </c>
    </row>
    <row r="255" ht="26" customHeight="1">
      <c r="A255" s="34" t="inlineStr">
        <is>
          <t>Rockstar</t>
        </is>
      </c>
      <c r="B255" s="34" t="inlineStr">
        <is>
          <t>Rockstar Energy | Sugar Free | 8 pack 473mL</t>
        </is>
      </c>
      <c r="C255" s="34" t="inlineStr">
        <is>
          <t>4) Caffeine &amp; energy beverage</t>
        </is>
      </c>
      <c r="D255" s="51">
        <f>IF('M4 Caffeine &amp; Energy'!I255="","",'M4 Caffeine &amp; Energy'!I255)</f>
        <v/>
      </c>
      <c r="E255" s="52">
        <f>IF('M4 Caffeine &amp; Energy'!J255="","",'M4 Caffeine &amp; Energy'!J255)</f>
        <v/>
      </c>
      <c r="F255" s="50">
        <f>IF('M4 Caffeine &amp; Energy'!K255="","",'M4 Caffeine &amp; Energy'!K255)</f>
        <v/>
      </c>
      <c r="G255" s="49">
        <f>IF('M4 Caffeine &amp; Energy'!F255="","",'M4 Caffeine &amp; Energy'!F255)</f>
        <v/>
      </c>
      <c r="H255" s="50">
        <f>IF(AND(ISNUMBER('M4 Caffeine &amp; Energy'!F255),ISNUMBER('M4 Caffeine &amp; Energy'!K255)),'M4 Caffeine &amp; Energy'!F255-'M4 Caffeine &amp; Energy'!K255,"")</f>
        <v/>
      </c>
      <c r="I255" s="34" t="inlineStr">
        <is>
          <t>S&amp;S availability/depth vary by listing and time, confirm live.</t>
        </is>
      </c>
    </row>
    <row r="256" ht="26" customHeight="1">
      <c r="A256" s="34" t="inlineStr">
        <is>
          <t>Rockstar</t>
        </is>
      </c>
      <c r="B256" s="34" t="inlineStr">
        <is>
          <t>Rockstar Energy | Sugar Free | 12 pack 473mL</t>
        </is>
      </c>
      <c r="C256" s="34" t="inlineStr">
        <is>
          <t>4) Caffeine &amp; energy beverage</t>
        </is>
      </c>
      <c r="D256" s="51">
        <f>IF('M4 Caffeine &amp; Energy'!I256="","",'M4 Caffeine &amp; Energy'!I256)</f>
        <v/>
      </c>
      <c r="E256" s="52">
        <f>IF('M4 Caffeine &amp; Energy'!J256="","",'M4 Caffeine &amp; Energy'!J256)</f>
        <v/>
      </c>
      <c r="F256" s="50">
        <f>IF('M4 Caffeine &amp; Energy'!K256="","",'M4 Caffeine &amp; Energy'!K256)</f>
        <v/>
      </c>
      <c r="G256" s="49">
        <f>IF('M4 Caffeine &amp; Energy'!F256="","",'M4 Caffeine &amp; Energy'!F256)</f>
        <v/>
      </c>
      <c r="H256" s="50">
        <f>IF(AND(ISNUMBER('M4 Caffeine &amp; Energy'!F256),ISNUMBER('M4 Caffeine &amp; Energy'!K256)),'M4 Caffeine &amp; Energy'!F256-'M4 Caffeine &amp; Energy'!K256,"")</f>
        <v/>
      </c>
      <c r="I256" s="34" t="inlineStr">
        <is>
          <t>S&amp;S availability/depth vary by listing and time, confirm live.</t>
        </is>
      </c>
    </row>
    <row r="257" ht="26" customHeight="1">
      <c r="A257" s="34" t="inlineStr">
        <is>
          <t>Rockstar</t>
        </is>
      </c>
      <c r="B257" s="34" t="inlineStr">
        <is>
          <t>Rockstar Energy | Sugar Free | 18 pack 473mL</t>
        </is>
      </c>
      <c r="C257" s="34" t="inlineStr">
        <is>
          <t>4) Caffeine &amp; energy beverage</t>
        </is>
      </c>
      <c r="D257" s="51">
        <f>IF('M4 Caffeine &amp; Energy'!I257="","",'M4 Caffeine &amp; Energy'!I257)</f>
        <v/>
      </c>
      <c r="E257" s="52">
        <f>IF('M4 Caffeine &amp; Energy'!J257="","",'M4 Caffeine &amp; Energy'!J257)</f>
        <v/>
      </c>
      <c r="F257" s="50">
        <f>IF('M4 Caffeine &amp; Energy'!K257="","",'M4 Caffeine &amp; Energy'!K257)</f>
        <v/>
      </c>
      <c r="G257" s="49">
        <f>IF('M4 Caffeine &amp; Energy'!F257="","",'M4 Caffeine &amp; Energy'!F257)</f>
        <v/>
      </c>
      <c r="H257" s="50">
        <f>IF(AND(ISNUMBER('M4 Caffeine &amp; Energy'!F257),ISNUMBER('M4 Caffeine &amp; Energy'!K257)),'M4 Caffeine &amp; Energy'!F257-'M4 Caffeine &amp; Energy'!K257,"")</f>
        <v/>
      </c>
      <c r="I257" s="34" t="inlineStr">
        <is>
          <t>S&amp;S availability/depth vary by listing and time, confirm live.</t>
        </is>
      </c>
    </row>
    <row r="258" ht="26" customHeight="1">
      <c r="A258" s="34" t="inlineStr">
        <is>
          <t>Rockstar</t>
        </is>
      </c>
      <c r="B258" s="34" t="inlineStr">
        <is>
          <t>Rockstar Energy | Sugar Free | 24 pack 473mL</t>
        </is>
      </c>
      <c r="C258" s="34" t="inlineStr">
        <is>
          <t>4) Caffeine &amp; energy beverage</t>
        </is>
      </c>
      <c r="D258" s="51">
        <f>IF('M4 Caffeine &amp; Energy'!I258="","",'M4 Caffeine &amp; Energy'!I258)</f>
        <v/>
      </c>
      <c r="E258" s="52">
        <f>IF('M4 Caffeine &amp; Energy'!J258="","",'M4 Caffeine &amp; Energy'!J258)</f>
        <v/>
      </c>
      <c r="F258" s="50">
        <f>IF('M4 Caffeine &amp; Energy'!K258="","",'M4 Caffeine &amp; Energy'!K258)</f>
        <v/>
      </c>
      <c r="G258" s="49">
        <f>IF('M4 Caffeine &amp; Energy'!F258="","",'M4 Caffeine &amp; Energy'!F258)</f>
        <v/>
      </c>
      <c r="H258" s="50">
        <f>IF(AND(ISNUMBER('M4 Caffeine &amp; Energy'!F258),ISNUMBER('M4 Caffeine &amp; Energy'!K258)),'M4 Caffeine &amp; Energy'!F258-'M4 Caffeine &amp; Energy'!K258,"")</f>
        <v/>
      </c>
      <c r="I258" s="34" t="inlineStr">
        <is>
          <t>S&amp;S availability/depth vary by listing and time, confirm live.</t>
        </is>
      </c>
    </row>
    <row r="259" ht="26" customHeight="1">
      <c r="A259" s="34" t="inlineStr">
        <is>
          <t>Rockstar</t>
        </is>
      </c>
      <c r="B259" s="34" t="inlineStr">
        <is>
          <t>Rockstar Energy | Punched Fruit Punch | single 473mL</t>
        </is>
      </c>
      <c r="C259" s="34" t="inlineStr">
        <is>
          <t>4) Caffeine &amp; energy beverage</t>
        </is>
      </c>
      <c r="D259" s="51">
        <f>IF('M4 Caffeine &amp; Energy'!I259="","",'M4 Caffeine &amp; Energy'!I259)</f>
        <v/>
      </c>
      <c r="E259" s="52">
        <f>IF('M4 Caffeine &amp; Energy'!J259="","",'M4 Caffeine &amp; Energy'!J259)</f>
        <v/>
      </c>
      <c r="F259" s="50">
        <f>IF('M4 Caffeine &amp; Energy'!K259="","",'M4 Caffeine &amp; Energy'!K259)</f>
        <v/>
      </c>
      <c r="G259" s="49">
        <f>IF('M4 Caffeine &amp; Energy'!F259="","",'M4 Caffeine &amp; Energy'!F259)</f>
        <v/>
      </c>
      <c r="H259" s="50">
        <f>IF(AND(ISNUMBER('M4 Caffeine &amp; Energy'!F259),ISNUMBER('M4 Caffeine &amp; Energy'!K259)),'M4 Caffeine &amp; Energy'!F259-'M4 Caffeine &amp; Energy'!K259,"")</f>
        <v/>
      </c>
      <c r="I259" s="34" t="inlineStr">
        <is>
          <t>S&amp;S availability/depth vary by listing and time, confirm live.</t>
        </is>
      </c>
    </row>
    <row r="260" ht="26" customHeight="1">
      <c r="A260" s="34" t="inlineStr">
        <is>
          <t>Rockstar</t>
        </is>
      </c>
      <c r="B260" s="34" t="inlineStr">
        <is>
          <t>Rockstar Energy | Punched Fruit Punch | 8 pack 473mL</t>
        </is>
      </c>
      <c r="C260" s="34" t="inlineStr">
        <is>
          <t>4) Caffeine &amp; energy beverage</t>
        </is>
      </c>
      <c r="D260" s="51">
        <f>IF('M4 Caffeine &amp; Energy'!I260="","",'M4 Caffeine &amp; Energy'!I260)</f>
        <v/>
      </c>
      <c r="E260" s="52">
        <f>IF('M4 Caffeine &amp; Energy'!J260="","",'M4 Caffeine &amp; Energy'!J260)</f>
        <v/>
      </c>
      <c r="F260" s="50">
        <f>IF('M4 Caffeine &amp; Energy'!K260="","",'M4 Caffeine &amp; Energy'!K260)</f>
        <v/>
      </c>
      <c r="G260" s="49">
        <f>IF('M4 Caffeine &amp; Energy'!F260="","",'M4 Caffeine &amp; Energy'!F260)</f>
        <v/>
      </c>
      <c r="H260" s="50">
        <f>IF(AND(ISNUMBER('M4 Caffeine &amp; Energy'!F260),ISNUMBER('M4 Caffeine &amp; Energy'!K260)),'M4 Caffeine &amp; Energy'!F260-'M4 Caffeine &amp; Energy'!K260,"")</f>
        <v/>
      </c>
      <c r="I260" s="34" t="inlineStr">
        <is>
          <t>S&amp;S availability/depth vary by listing and time, confirm live.</t>
        </is>
      </c>
    </row>
    <row r="261" ht="26" customHeight="1">
      <c r="A261" s="34" t="inlineStr">
        <is>
          <t>Rockstar</t>
        </is>
      </c>
      <c r="B261" s="34" t="inlineStr">
        <is>
          <t>Rockstar Energy | Punched Fruit Punch | 12 pack 473mL</t>
        </is>
      </c>
      <c r="C261" s="34" t="inlineStr">
        <is>
          <t>4) Caffeine &amp; energy beverage</t>
        </is>
      </c>
      <c r="D261" s="51">
        <f>IF('M4 Caffeine &amp; Energy'!I261="","",'M4 Caffeine &amp; Energy'!I261)</f>
        <v/>
      </c>
      <c r="E261" s="52">
        <f>IF('M4 Caffeine &amp; Energy'!J261="","",'M4 Caffeine &amp; Energy'!J261)</f>
        <v/>
      </c>
      <c r="F261" s="50">
        <f>IF('M4 Caffeine &amp; Energy'!K261="","",'M4 Caffeine &amp; Energy'!K261)</f>
        <v/>
      </c>
      <c r="G261" s="49">
        <f>IF('M4 Caffeine &amp; Energy'!F261="","",'M4 Caffeine &amp; Energy'!F261)</f>
        <v/>
      </c>
      <c r="H261" s="50">
        <f>IF(AND(ISNUMBER('M4 Caffeine &amp; Energy'!F261),ISNUMBER('M4 Caffeine &amp; Energy'!K261)),'M4 Caffeine &amp; Energy'!F261-'M4 Caffeine &amp; Energy'!K261,"")</f>
        <v/>
      </c>
      <c r="I261" s="34" t="inlineStr">
        <is>
          <t>S&amp;S availability/depth vary by listing and time, confirm live.</t>
        </is>
      </c>
    </row>
    <row r="262" ht="26" customHeight="1">
      <c r="A262" s="34" t="inlineStr">
        <is>
          <t>Rockstar</t>
        </is>
      </c>
      <c r="B262" s="34" t="inlineStr">
        <is>
          <t>Rockstar Energy | Punched Fruit Punch | 18 pack 473mL</t>
        </is>
      </c>
      <c r="C262" s="34" t="inlineStr">
        <is>
          <t>4) Caffeine &amp; energy beverage</t>
        </is>
      </c>
      <c r="D262" s="51">
        <f>IF('M4 Caffeine &amp; Energy'!I262="","",'M4 Caffeine &amp; Energy'!I262)</f>
        <v/>
      </c>
      <c r="E262" s="52">
        <f>IF('M4 Caffeine &amp; Energy'!J262="","",'M4 Caffeine &amp; Energy'!J262)</f>
        <v/>
      </c>
      <c r="F262" s="50">
        <f>IF('M4 Caffeine &amp; Energy'!K262="","",'M4 Caffeine &amp; Energy'!K262)</f>
        <v/>
      </c>
      <c r="G262" s="49">
        <f>IF('M4 Caffeine &amp; Energy'!F262="","",'M4 Caffeine &amp; Energy'!F262)</f>
        <v/>
      </c>
      <c r="H262" s="50">
        <f>IF(AND(ISNUMBER('M4 Caffeine &amp; Energy'!F262),ISNUMBER('M4 Caffeine &amp; Energy'!K262)),'M4 Caffeine &amp; Energy'!F262-'M4 Caffeine &amp; Energy'!K262,"")</f>
        <v/>
      </c>
      <c r="I262" s="34" t="inlineStr">
        <is>
          <t>S&amp;S availability/depth vary by listing and time, confirm live.</t>
        </is>
      </c>
    </row>
    <row r="263" ht="26" customHeight="1">
      <c r="A263" s="34" t="inlineStr">
        <is>
          <t>Rockstar</t>
        </is>
      </c>
      <c r="B263" s="34" t="inlineStr">
        <is>
          <t>Rockstar Energy | Punched Fruit Punch | 24 pack 473mL</t>
        </is>
      </c>
      <c r="C263" s="34" t="inlineStr">
        <is>
          <t>4) Caffeine &amp; energy beverage</t>
        </is>
      </c>
      <c r="D263" s="51">
        <f>IF('M4 Caffeine &amp; Energy'!I263="","",'M4 Caffeine &amp; Energy'!I263)</f>
        <v/>
      </c>
      <c r="E263" s="52">
        <f>IF('M4 Caffeine &amp; Energy'!J263="","",'M4 Caffeine &amp; Energy'!J263)</f>
        <v/>
      </c>
      <c r="F263" s="50">
        <f>IF('M4 Caffeine &amp; Energy'!K263="","",'M4 Caffeine &amp; Energy'!K263)</f>
        <v/>
      </c>
      <c r="G263" s="49">
        <f>IF('M4 Caffeine &amp; Energy'!F263="","",'M4 Caffeine &amp; Energy'!F263)</f>
        <v/>
      </c>
      <c r="H263" s="50">
        <f>IF(AND(ISNUMBER('M4 Caffeine &amp; Energy'!F263),ISNUMBER('M4 Caffeine &amp; Energy'!K263)),'M4 Caffeine &amp; Energy'!F263-'M4 Caffeine &amp; Energy'!K263,"")</f>
        <v/>
      </c>
      <c r="I263" s="34" t="inlineStr">
        <is>
          <t>S&amp;S availability/depth vary by listing and time, confirm live.</t>
        </is>
      </c>
    </row>
    <row r="264" ht="26" customHeight="1">
      <c r="A264" s="34" t="inlineStr">
        <is>
          <t>Rockstar</t>
        </is>
      </c>
      <c r="B264" s="34" t="inlineStr">
        <is>
          <t>Rockstar Energy | Pure Zero Silver Ice | single 473mL</t>
        </is>
      </c>
      <c r="C264" s="34" t="inlineStr">
        <is>
          <t>4) Caffeine &amp; energy beverage</t>
        </is>
      </c>
      <c r="D264" s="51">
        <f>IF('M4 Caffeine &amp; Energy'!I264="","",'M4 Caffeine &amp; Energy'!I264)</f>
        <v/>
      </c>
      <c r="E264" s="52">
        <f>IF('M4 Caffeine &amp; Energy'!J264="","",'M4 Caffeine &amp; Energy'!J264)</f>
        <v/>
      </c>
      <c r="F264" s="50">
        <f>IF('M4 Caffeine &amp; Energy'!K264="","",'M4 Caffeine &amp; Energy'!K264)</f>
        <v/>
      </c>
      <c r="G264" s="49">
        <f>IF('M4 Caffeine &amp; Energy'!F264="","",'M4 Caffeine &amp; Energy'!F264)</f>
        <v/>
      </c>
      <c r="H264" s="50">
        <f>IF(AND(ISNUMBER('M4 Caffeine &amp; Energy'!F264),ISNUMBER('M4 Caffeine &amp; Energy'!K264)),'M4 Caffeine &amp; Energy'!F264-'M4 Caffeine &amp; Energy'!K264,"")</f>
        <v/>
      </c>
      <c r="I264" s="34" t="inlineStr">
        <is>
          <t>S&amp;S availability/depth vary by listing and time, confirm live.</t>
        </is>
      </c>
    </row>
    <row r="265" ht="26" customHeight="1">
      <c r="A265" s="34" t="inlineStr">
        <is>
          <t>Rockstar</t>
        </is>
      </c>
      <c r="B265" s="34" t="inlineStr">
        <is>
          <t>Rockstar Energy | Pure Zero Silver Ice | 8 pack 473mL</t>
        </is>
      </c>
      <c r="C265" s="34" t="inlineStr">
        <is>
          <t>4) Caffeine &amp; energy beverage</t>
        </is>
      </c>
      <c r="D265" s="51">
        <f>IF('M4 Caffeine &amp; Energy'!I265="","",'M4 Caffeine &amp; Energy'!I265)</f>
        <v/>
      </c>
      <c r="E265" s="52">
        <f>IF('M4 Caffeine &amp; Energy'!J265="","",'M4 Caffeine &amp; Energy'!J265)</f>
        <v/>
      </c>
      <c r="F265" s="50">
        <f>IF('M4 Caffeine &amp; Energy'!K265="","",'M4 Caffeine &amp; Energy'!K265)</f>
        <v/>
      </c>
      <c r="G265" s="49">
        <f>IF('M4 Caffeine &amp; Energy'!F265="","",'M4 Caffeine &amp; Energy'!F265)</f>
        <v/>
      </c>
      <c r="H265" s="50">
        <f>IF(AND(ISNUMBER('M4 Caffeine &amp; Energy'!F265),ISNUMBER('M4 Caffeine &amp; Energy'!K265)),'M4 Caffeine &amp; Energy'!F265-'M4 Caffeine &amp; Energy'!K265,"")</f>
        <v/>
      </c>
      <c r="I265" s="34" t="inlineStr">
        <is>
          <t>S&amp;S availability/depth vary by listing and time, confirm live.</t>
        </is>
      </c>
    </row>
    <row r="266" ht="26" customHeight="1">
      <c r="A266" s="34" t="inlineStr">
        <is>
          <t>Rockstar</t>
        </is>
      </c>
      <c r="B266" s="34" t="inlineStr">
        <is>
          <t>Rockstar Energy | Pure Zero Silver Ice | 12 pack 473mL</t>
        </is>
      </c>
      <c r="C266" s="34" t="inlineStr">
        <is>
          <t>4) Caffeine &amp; energy beverage</t>
        </is>
      </c>
      <c r="D266" s="51">
        <f>IF('M4 Caffeine &amp; Energy'!I266="","",'M4 Caffeine &amp; Energy'!I266)</f>
        <v/>
      </c>
      <c r="E266" s="52">
        <f>IF('M4 Caffeine &amp; Energy'!J266="","",'M4 Caffeine &amp; Energy'!J266)</f>
        <v/>
      </c>
      <c r="F266" s="50">
        <f>IF('M4 Caffeine &amp; Energy'!K266="","",'M4 Caffeine &amp; Energy'!K266)</f>
        <v/>
      </c>
      <c r="G266" s="49">
        <f>IF('M4 Caffeine &amp; Energy'!F266="","",'M4 Caffeine &amp; Energy'!F266)</f>
        <v/>
      </c>
      <c r="H266" s="50">
        <f>IF(AND(ISNUMBER('M4 Caffeine &amp; Energy'!F266),ISNUMBER('M4 Caffeine &amp; Energy'!K266)),'M4 Caffeine &amp; Energy'!F266-'M4 Caffeine &amp; Energy'!K266,"")</f>
        <v/>
      </c>
      <c r="I266" s="34" t="inlineStr">
        <is>
          <t>S&amp;S availability/depth vary by listing and time, confirm live.</t>
        </is>
      </c>
    </row>
    <row r="267" ht="26" customHeight="1">
      <c r="A267" s="34" t="inlineStr">
        <is>
          <t>Rockstar</t>
        </is>
      </c>
      <c r="B267" s="34" t="inlineStr">
        <is>
          <t>Rockstar Energy | Pure Zero Silver Ice | 18 pack 473mL</t>
        </is>
      </c>
      <c r="C267" s="34" t="inlineStr">
        <is>
          <t>4) Caffeine &amp; energy beverage</t>
        </is>
      </c>
      <c r="D267" s="51">
        <f>IF('M4 Caffeine &amp; Energy'!I267="","",'M4 Caffeine &amp; Energy'!I267)</f>
        <v/>
      </c>
      <c r="E267" s="52">
        <f>IF('M4 Caffeine &amp; Energy'!J267="","",'M4 Caffeine &amp; Energy'!J267)</f>
        <v/>
      </c>
      <c r="F267" s="50">
        <f>IF('M4 Caffeine &amp; Energy'!K267="","",'M4 Caffeine &amp; Energy'!K267)</f>
        <v/>
      </c>
      <c r="G267" s="49">
        <f>IF('M4 Caffeine &amp; Energy'!F267="","",'M4 Caffeine &amp; Energy'!F267)</f>
        <v/>
      </c>
      <c r="H267" s="50">
        <f>IF(AND(ISNUMBER('M4 Caffeine &amp; Energy'!F267),ISNUMBER('M4 Caffeine &amp; Energy'!K267)),'M4 Caffeine &amp; Energy'!F267-'M4 Caffeine &amp; Energy'!K267,"")</f>
        <v/>
      </c>
      <c r="I267" s="34" t="inlineStr">
        <is>
          <t>S&amp;S availability/depth vary by listing and time, confirm live.</t>
        </is>
      </c>
    </row>
    <row r="268" ht="26" customHeight="1">
      <c r="A268" s="34" t="inlineStr">
        <is>
          <t>Rockstar</t>
        </is>
      </c>
      <c r="B268" s="34" t="inlineStr">
        <is>
          <t>Rockstar Energy | Pure Zero Silver Ice | 24 pack 473mL</t>
        </is>
      </c>
      <c r="C268" s="34" t="inlineStr">
        <is>
          <t>4) Caffeine &amp; energy beverage</t>
        </is>
      </c>
      <c r="D268" s="51">
        <f>IF('M4 Caffeine &amp; Energy'!I268="","",'M4 Caffeine &amp; Energy'!I268)</f>
        <v/>
      </c>
      <c r="E268" s="52">
        <f>IF('M4 Caffeine &amp; Energy'!J268="","",'M4 Caffeine &amp; Energy'!J268)</f>
        <v/>
      </c>
      <c r="F268" s="50">
        <f>IF('M4 Caffeine &amp; Energy'!K268="","",'M4 Caffeine &amp; Energy'!K268)</f>
        <v/>
      </c>
      <c r="G268" s="49">
        <f>IF('M4 Caffeine &amp; Energy'!F268="","",'M4 Caffeine &amp; Energy'!F268)</f>
        <v/>
      </c>
      <c r="H268" s="50">
        <f>IF(AND(ISNUMBER('M4 Caffeine &amp; Energy'!F268),ISNUMBER('M4 Caffeine &amp; Energy'!K268)),'M4 Caffeine &amp; Energy'!F268-'M4 Caffeine &amp; Energy'!K268,"")</f>
        <v/>
      </c>
      <c r="I268" s="34" t="inlineStr">
        <is>
          <t>S&amp;S availability/depth vary by listing and time, confirm live.</t>
        </is>
      </c>
    </row>
    <row r="269" ht="26" customHeight="1">
      <c r="A269" s="34" t="inlineStr">
        <is>
          <t>GURU</t>
        </is>
      </c>
      <c r="B269" s="34" t="inlineStr">
        <is>
          <t>GURU Organic Energy | Original | 4 pack 250mL</t>
        </is>
      </c>
      <c r="C269" s="34" t="inlineStr">
        <is>
          <t>4) Caffeine &amp; energy beverage</t>
        </is>
      </c>
      <c r="D269" s="51">
        <f>IF('M4 Caffeine &amp; Energy'!I269="","",'M4 Caffeine &amp; Energy'!I269)</f>
        <v/>
      </c>
      <c r="E269" s="52">
        <f>IF('M4 Caffeine &amp; Energy'!J269="","",'M4 Caffeine &amp; Energy'!J269)</f>
        <v/>
      </c>
      <c r="F269" s="50">
        <f>IF('M4 Caffeine &amp; Energy'!K269="","",'M4 Caffeine &amp; Energy'!K269)</f>
        <v/>
      </c>
      <c r="G269" s="49">
        <f>IF('M4 Caffeine &amp; Energy'!F269="","",'M4 Caffeine &amp; Energy'!F269)</f>
        <v/>
      </c>
      <c r="H269" s="50">
        <f>IF(AND(ISNUMBER('M4 Caffeine &amp; Energy'!F269),ISNUMBER('M4 Caffeine &amp; Energy'!K269)),'M4 Caffeine &amp; Energy'!F269-'M4 Caffeine &amp; Energy'!K269,"")</f>
        <v/>
      </c>
      <c r="I269" s="34" t="inlineStr">
        <is>
          <t>S&amp;S availability/depth vary by listing and time, confirm live.</t>
        </is>
      </c>
    </row>
    <row r="270" ht="26" customHeight="1">
      <c r="A270" s="34" t="inlineStr">
        <is>
          <t>GURU</t>
        </is>
      </c>
      <c r="B270" s="34" t="inlineStr">
        <is>
          <t>GURU Organic Energy | Original | 8 pack 250mL</t>
        </is>
      </c>
      <c r="C270" s="34" t="inlineStr">
        <is>
          <t>4) Caffeine &amp; energy beverage</t>
        </is>
      </c>
      <c r="D270" s="51">
        <f>IF('M4 Caffeine &amp; Energy'!I270="","",'M4 Caffeine &amp; Energy'!I270)</f>
        <v/>
      </c>
      <c r="E270" s="52">
        <f>IF('M4 Caffeine &amp; Energy'!J270="","",'M4 Caffeine &amp; Energy'!J270)</f>
        <v/>
      </c>
      <c r="F270" s="50">
        <f>IF('M4 Caffeine &amp; Energy'!K270="","",'M4 Caffeine &amp; Energy'!K270)</f>
        <v/>
      </c>
      <c r="G270" s="49">
        <f>IF('M4 Caffeine &amp; Energy'!F270="","",'M4 Caffeine &amp; Energy'!F270)</f>
        <v/>
      </c>
      <c r="H270" s="50">
        <f>IF(AND(ISNUMBER('M4 Caffeine &amp; Energy'!F270),ISNUMBER('M4 Caffeine &amp; Energy'!K270)),'M4 Caffeine &amp; Energy'!F270-'M4 Caffeine &amp; Energy'!K270,"")</f>
        <v/>
      </c>
      <c r="I270" s="34" t="inlineStr">
        <is>
          <t>S&amp;S availability/depth vary by listing and time, confirm live.</t>
        </is>
      </c>
    </row>
    <row r="271" ht="26" customHeight="1">
      <c r="A271" s="34" t="inlineStr">
        <is>
          <t>GURU</t>
        </is>
      </c>
      <c r="B271" s="34" t="inlineStr">
        <is>
          <t>GURU Organic Energy | Original | 12 pack 250mL</t>
        </is>
      </c>
      <c r="C271" s="34" t="inlineStr">
        <is>
          <t>4) Caffeine &amp; energy beverage</t>
        </is>
      </c>
      <c r="D271" s="51">
        <f>IF('M4 Caffeine &amp; Energy'!I271="","",'M4 Caffeine &amp; Energy'!I271)</f>
        <v/>
      </c>
      <c r="E271" s="52">
        <f>IF('M4 Caffeine &amp; Energy'!J271="","",'M4 Caffeine &amp; Energy'!J271)</f>
        <v/>
      </c>
      <c r="F271" s="50">
        <f>IF('M4 Caffeine &amp; Energy'!K271="","",'M4 Caffeine &amp; Energy'!K271)</f>
        <v/>
      </c>
      <c r="G271" s="49">
        <f>IF('M4 Caffeine &amp; Energy'!F271="","",'M4 Caffeine &amp; Energy'!F271)</f>
        <v/>
      </c>
      <c r="H271" s="50">
        <f>IF(AND(ISNUMBER('M4 Caffeine &amp; Energy'!F271),ISNUMBER('M4 Caffeine &amp; Energy'!K271)),'M4 Caffeine &amp; Energy'!F271-'M4 Caffeine &amp; Energy'!K271,"")</f>
        <v/>
      </c>
      <c r="I271" s="34" t="inlineStr">
        <is>
          <t>S&amp;S availability/depth vary by listing and time, confirm live.</t>
        </is>
      </c>
    </row>
    <row r="272" ht="26" customHeight="1">
      <c r="A272" s="34" t="inlineStr">
        <is>
          <t>GURU</t>
        </is>
      </c>
      <c r="B272" s="34" t="inlineStr">
        <is>
          <t>GURU Organic Energy | Original | 18 pack 250mL</t>
        </is>
      </c>
      <c r="C272" s="34" t="inlineStr">
        <is>
          <t>4) Caffeine &amp; energy beverage</t>
        </is>
      </c>
      <c r="D272" s="51">
        <f>IF('M4 Caffeine &amp; Energy'!I272="","",'M4 Caffeine &amp; Energy'!I272)</f>
        <v/>
      </c>
      <c r="E272" s="52">
        <f>IF('M4 Caffeine &amp; Energy'!J272="","",'M4 Caffeine &amp; Energy'!J272)</f>
        <v/>
      </c>
      <c r="F272" s="50">
        <f>IF('M4 Caffeine &amp; Energy'!K272="","",'M4 Caffeine &amp; Energy'!K272)</f>
        <v/>
      </c>
      <c r="G272" s="49">
        <f>IF('M4 Caffeine &amp; Energy'!F272="","",'M4 Caffeine &amp; Energy'!F272)</f>
        <v/>
      </c>
      <c r="H272" s="50">
        <f>IF(AND(ISNUMBER('M4 Caffeine &amp; Energy'!F272),ISNUMBER('M4 Caffeine &amp; Energy'!K272)),'M4 Caffeine &amp; Energy'!F272-'M4 Caffeine &amp; Energy'!K272,"")</f>
        <v/>
      </c>
      <c r="I272" s="34" t="inlineStr">
        <is>
          <t>S&amp;S availability/depth vary by listing and time, confirm live.</t>
        </is>
      </c>
    </row>
    <row r="273" ht="26" customHeight="1">
      <c r="A273" s="34" t="inlineStr">
        <is>
          <t>GURU</t>
        </is>
      </c>
      <c r="B273" s="34" t="inlineStr">
        <is>
          <t>GURU Organic Energy | Original | 24 pack 250mL</t>
        </is>
      </c>
      <c r="C273" s="34" t="inlineStr">
        <is>
          <t>4) Caffeine &amp; energy beverage</t>
        </is>
      </c>
      <c r="D273" s="51">
        <f>IF('M4 Caffeine &amp; Energy'!I273="","",'M4 Caffeine &amp; Energy'!I273)</f>
        <v/>
      </c>
      <c r="E273" s="52">
        <f>IF('M4 Caffeine &amp; Energy'!J273="","",'M4 Caffeine &amp; Energy'!J273)</f>
        <v/>
      </c>
      <c r="F273" s="50">
        <f>IF('M4 Caffeine &amp; Energy'!K273="","",'M4 Caffeine &amp; Energy'!K273)</f>
        <v/>
      </c>
      <c r="G273" s="49">
        <f>IF('M4 Caffeine &amp; Energy'!F273="","",'M4 Caffeine &amp; Energy'!F273)</f>
        <v/>
      </c>
      <c r="H273" s="50">
        <f>IF(AND(ISNUMBER('M4 Caffeine &amp; Energy'!F273),ISNUMBER('M4 Caffeine &amp; Energy'!K273)),'M4 Caffeine &amp; Energy'!F273-'M4 Caffeine &amp; Energy'!K273,"")</f>
        <v/>
      </c>
      <c r="I273" s="34" t="inlineStr">
        <is>
          <t>S&amp;S availability/depth vary by listing and time, confirm live.</t>
        </is>
      </c>
    </row>
    <row r="274" ht="26" customHeight="1">
      <c r="A274" s="34" t="inlineStr">
        <is>
          <t>GURU</t>
        </is>
      </c>
      <c r="B274" s="34" t="inlineStr">
        <is>
          <t>GURU Organic Energy | Tropical Punch | 4 pack 250mL</t>
        </is>
      </c>
      <c r="C274" s="34" t="inlineStr">
        <is>
          <t>4) Caffeine &amp; energy beverage</t>
        </is>
      </c>
      <c r="D274" s="51">
        <f>IF('M4 Caffeine &amp; Energy'!I274="","",'M4 Caffeine &amp; Energy'!I274)</f>
        <v/>
      </c>
      <c r="E274" s="52">
        <f>IF('M4 Caffeine &amp; Energy'!J274="","",'M4 Caffeine &amp; Energy'!J274)</f>
        <v/>
      </c>
      <c r="F274" s="50">
        <f>IF('M4 Caffeine &amp; Energy'!K274="","",'M4 Caffeine &amp; Energy'!K274)</f>
        <v/>
      </c>
      <c r="G274" s="49">
        <f>IF('M4 Caffeine &amp; Energy'!F274="","",'M4 Caffeine &amp; Energy'!F274)</f>
        <v/>
      </c>
      <c r="H274" s="50">
        <f>IF(AND(ISNUMBER('M4 Caffeine &amp; Energy'!F274),ISNUMBER('M4 Caffeine &amp; Energy'!K274)),'M4 Caffeine &amp; Energy'!F274-'M4 Caffeine &amp; Energy'!K274,"")</f>
        <v/>
      </c>
      <c r="I274" s="34" t="inlineStr">
        <is>
          <t>S&amp;S availability/depth vary by listing and time, confirm live.</t>
        </is>
      </c>
    </row>
    <row r="275" ht="26" customHeight="1">
      <c r="A275" s="34" t="inlineStr">
        <is>
          <t>GURU</t>
        </is>
      </c>
      <c r="B275" s="34" t="inlineStr">
        <is>
          <t>GURU Organic Energy | Tropical Punch | 8 pack 250mL</t>
        </is>
      </c>
      <c r="C275" s="34" t="inlineStr">
        <is>
          <t>4) Caffeine &amp; energy beverage</t>
        </is>
      </c>
      <c r="D275" s="51">
        <f>IF('M4 Caffeine &amp; Energy'!I275="","",'M4 Caffeine &amp; Energy'!I275)</f>
        <v/>
      </c>
      <c r="E275" s="52">
        <f>IF('M4 Caffeine &amp; Energy'!J275="","",'M4 Caffeine &amp; Energy'!J275)</f>
        <v/>
      </c>
      <c r="F275" s="50">
        <f>IF('M4 Caffeine &amp; Energy'!K275="","",'M4 Caffeine &amp; Energy'!K275)</f>
        <v/>
      </c>
      <c r="G275" s="49">
        <f>IF('M4 Caffeine &amp; Energy'!F275="","",'M4 Caffeine &amp; Energy'!F275)</f>
        <v/>
      </c>
      <c r="H275" s="50">
        <f>IF(AND(ISNUMBER('M4 Caffeine &amp; Energy'!F275),ISNUMBER('M4 Caffeine &amp; Energy'!K275)),'M4 Caffeine &amp; Energy'!F275-'M4 Caffeine &amp; Energy'!K275,"")</f>
        <v/>
      </c>
      <c r="I275" s="34" t="inlineStr">
        <is>
          <t>S&amp;S availability/depth vary by listing and time, confirm live.</t>
        </is>
      </c>
    </row>
    <row r="276" ht="26" customHeight="1">
      <c r="A276" s="34" t="inlineStr">
        <is>
          <t>GURU</t>
        </is>
      </c>
      <c r="B276" s="34" t="inlineStr">
        <is>
          <t>GURU Organic Energy | Tropical Punch | 12 pack 250mL</t>
        </is>
      </c>
      <c r="C276" s="34" t="inlineStr">
        <is>
          <t>4) Caffeine &amp; energy beverage</t>
        </is>
      </c>
      <c r="D276" s="51">
        <f>IF('M4 Caffeine &amp; Energy'!I276="","",'M4 Caffeine &amp; Energy'!I276)</f>
        <v/>
      </c>
      <c r="E276" s="52">
        <f>IF('M4 Caffeine &amp; Energy'!J276="","",'M4 Caffeine &amp; Energy'!J276)</f>
        <v/>
      </c>
      <c r="F276" s="50">
        <f>IF('M4 Caffeine &amp; Energy'!K276="","",'M4 Caffeine &amp; Energy'!K276)</f>
        <v/>
      </c>
      <c r="G276" s="49">
        <f>IF('M4 Caffeine &amp; Energy'!F276="","",'M4 Caffeine &amp; Energy'!F276)</f>
        <v/>
      </c>
      <c r="H276" s="50">
        <f>IF(AND(ISNUMBER('M4 Caffeine &amp; Energy'!F276),ISNUMBER('M4 Caffeine &amp; Energy'!K276)),'M4 Caffeine &amp; Energy'!F276-'M4 Caffeine &amp; Energy'!K276,"")</f>
        <v/>
      </c>
      <c r="I276" s="34" t="inlineStr">
        <is>
          <t>S&amp;S availability/depth vary by listing and time, confirm live.</t>
        </is>
      </c>
    </row>
    <row r="277" ht="26" customHeight="1">
      <c r="A277" s="34" t="inlineStr">
        <is>
          <t>GURU</t>
        </is>
      </c>
      <c r="B277" s="34" t="inlineStr">
        <is>
          <t>GURU Organic Energy | Tropical Punch | 18 pack 250mL</t>
        </is>
      </c>
      <c r="C277" s="34" t="inlineStr">
        <is>
          <t>4) Caffeine &amp; energy beverage</t>
        </is>
      </c>
      <c r="D277" s="51">
        <f>IF('M4 Caffeine &amp; Energy'!I277="","",'M4 Caffeine &amp; Energy'!I277)</f>
        <v/>
      </c>
      <c r="E277" s="52">
        <f>IF('M4 Caffeine &amp; Energy'!J277="","",'M4 Caffeine &amp; Energy'!J277)</f>
        <v/>
      </c>
      <c r="F277" s="50">
        <f>IF('M4 Caffeine &amp; Energy'!K277="","",'M4 Caffeine &amp; Energy'!K277)</f>
        <v/>
      </c>
      <c r="G277" s="49">
        <f>IF('M4 Caffeine &amp; Energy'!F277="","",'M4 Caffeine &amp; Energy'!F277)</f>
        <v/>
      </c>
      <c r="H277" s="50">
        <f>IF(AND(ISNUMBER('M4 Caffeine &amp; Energy'!F277),ISNUMBER('M4 Caffeine &amp; Energy'!K277)),'M4 Caffeine &amp; Energy'!F277-'M4 Caffeine &amp; Energy'!K277,"")</f>
        <v/>
      </c>
      <c r="I277" s="34" t="inlineStr">
        <is>
          <t>S&amp;S availability/depth vary by listing and time, confirm live.</t>
        </is>
      </c>
    </row>
    <row r="278" ht="26" customHeight="1">
      <c r="A278" s="34" t="inlineStr">
        <is>
          <t>GURU</t>
        </is>
      </c>
      <c r="B278" s="34" t="inlineStr">
        <is>
          <t>GURU Organic Energy | Tropical Punch | 24 pack 250mL</t>
        </is>
      </c>
      <c r="C278" s="34" t="inlineStr">
        <is>
          <t>4) Caffeine &amp; energy beverage</t>
        </is>
      </c>
      <c r="D278" s="51">
        <f>IF('M4 Caffeine &amp; Energy'!I278="","",'M4 Caffeine &amp; Energy'!I278)</f>
        <v/>
      </c>
      <c r="E278" s="52">
        <f>IF('M4 Caffeine &amp; Energy'!J278="","",'M4 Caffeine &amp; Energy'!J278)</f>
        <v/>
      </c>
      <c r="F278" s="50">
        <f>IF('M4 Caffeine &amp; Energy'!K278="","",'M4 Caffeine &amp; Energy'!K278)</f>
        <v/>
      </c>
      <c r="G278" s="49">
        <f>IF('M4 Caffeine &amp; Energy'!F278="","",'M4 Caffeine &amp; Energy'!F278)</f>
        <v/>
      </c>
      <c r="H278" s="50">
        <f>IF(AND(ISNUMBER('M4 Caffeine &amp; Energy'!F278),ISNUMBER('M4 Caffeine &amp; Energy'!K278)),'M4 Caffeine &amp; Energy'!F278-'M4 Caffeine &amp; Energy'!K278,"")</f>
        <v/>
      </c>
      <c r="I278" s="34" t="inlineStr">
        <is>
          <t>S&amp;S availability/depth vary by listing and time, confirm live.</t>
        </is>
      </c>
    </row>
    <row r="279" ht="26" customHeight="1">
      <c r="A279" s="34" t="inlineStr">
        <is>
          <t>GURU</t>
        </is>
      </c>
      <c r="B279" s="34" t="inlineStr">
        <is>
          <t>GURU Organic Energy | Yerba Mate | 4 pack 250mL</t>
        </is>
      </c>
      <c r="C279" s="34" t="inlineStr">
        <is>
          <t>4) Caffeine &amp; energy beverage</t>
        </is>
      </c>
      <c r="D279" s="51">
        <f>IF('M4 Caffeine &amp; Energy'!I279="","",'M4 Caffeine &amp; Energy'!I279)</f>
        <v/>
      </c>
      <c r="E279" s="52">
        <f>IF('M4 Caffeine &amp; Energy'!J279="","",'M4 Caffeine &amp; Energy'!J279)</f>
        <v/>
      </c>
      <c r="F279" s="50">
        <f>IF('M4 Caffeine &amp; Energy'!K279="","",'M4 Caffeine &amp; Energy'!K279)</f>
        <v/>
      </c>
      <c r="G279" s="49">
        <f>IF('M4 Caffeine &amp; Energy'!F279="","",'M4 Caffeine &amp; Energy'!F279)</f>
        <v/>
      </c>
      <c r="H279" s="50">
        <f>IF(AND(ISNUMBER('M4 Caffeine &amp; Energy'!F279),ISNUMBER('M4 Caffeine &amp; Energy'!K279)),'M4 Caffeine &amp; Energy'!F279-'M4 Caffeine &amp; Energy'!K279,"")</f>
        <v/>
      </c>
      <c r="I279" s="34" t="inlineStr">
        <is>
          <t>S&amp;S availability/depth vary by listing and time, confirm live.</t>
        </is>
      </c>
    </row>
    <row r="280" ht="26" customHeight="1">
      <c r="A280" s="34" t="inlineStr">
        <is>
          <t>GURU</t>
        </is>
      </c>
      <c r="B280" s="34" t="inlineStr">
        <is>
          <t>GURU Organic Energy | Yerba Mate | 8 pack 250mL</t>
        </is>
      </c>
      <c r="C280" s="34" t="inlineStr">
        <is>
          <t>4) Caffeine &amp; energy beverage</t>
        </is>
      </c>
      <c r="D280" s="51">
        <f>IF('M4 Caffeine &amp; Energy'!I280="","",'M4 Caffeine &amp; Energy'!I280)</f>
        <v/>
      </c>
      <c r="E280" s="52">
        <f>IF('M4 Caffeine &amp; Energy'!J280="","",'M4 Caffeine &amp; Energy'!J280)</f>
        <v/>
      </c>
      <c r="F280" s="50">
        <f>IF('M4 Caffeine &amp; Energy'!K280="","",'M4 Caffeine &amp; Energy'!K280)</f>
        <v/>
      </c>
      <c r="G280" s="49">
        <f>IF('M4 Caffeine &amp; Energy'!F280="","",'M4 Caffeine &amp; Energy'!F280)</f>
        <v/>
      </c>
      <c r="H280" s="50">
        <f>IF(AND(ISNUMBER('M4 Caffeine &amp; Energy'!F280),ISNUMBER('M4 Caffeine &amp; Energy'!K280)),'M4 Caffeine &amp; Energy'!F280-'M4 Caffeine &amp; Energy'!K280,"")</f>
        <v/>
      </c>
      <c r="I280" s="34" t="inlineStr">
        <is>
          <t>S&amp;S availability/depth vary by listing and time, confirm live.</t>
        </is>
      </c>
    </row>
    <row r="281" ht="26" customHeight="1">
      <c r="A281" s="34" t="inlineStr">
        <is>
          <t>GURU</t>
        </is>
      </c>
      <c r="B281" s="34" t="inlineStr">
        <is>
          <t>GURU Organic Energy | Yerba Mate | 12 pack 250mL</t>
        </is>
      </c>
      <c r="C281" s="34" t="inlineStr">
        <is>
          <t>4) Caffeine &amp; energy beverage</t>
        </is>
      </c>
      <c r="D281" s="51">
        <f>IF('M4 Caffeine &amp; Energy'!I281="","",'M4 Caffeine &amp; Energy'!I281)</f>
        <v/>
      </c>
      <c r="E281" s="52">
        <f>IF('M4 Caffeine &amp; Energy'!J281="","",'M4 Caffeine &amp; Energy'!J281)</f>
        <v/>
      </c>
      <c r="F281" s="50">
        <f>IF('M4 Caffeine &amp; Energy'!K281="","",'M4 Caffeine &amp; Energy'!K281)</f>
        <v/>
      </c>
      <c r="G281" s="49">
        <f>IF('M4 Caffeine &amp; Energy'!F281="","",'M4 Caffeine &amp; Energy'!F281)</f>
        <v/>
      </c>
      <c r="H281" s="50">
        <f>IF(AND(ISNUMBER('M4 Caffeine &amp; Energy'!F281),ISNUMBER('M4 Caffeine &amp; Energy'!K281)),'M4 Caffeine &amp; Energy'!F281-'M4 Caffeine &amp; Energy'!K281,"")</f>
        <v/>
      </c>
      <c r="I281" s="34" t="inlineStr">
        <is>
          <t>S&amp;S availability/depth vary by listing and time, confirm live.</t>
        </is>
      </c>
    </row>
    <row r="282" ht="26" customHeight="1">
      <c r="A282" s="34" t="inlineStr">
        <is>
          <t>GURU</t>
        </is>
      </c>
      <c r="B282" s="34" t="inlineStr">
        <is>
          <t>GURU Organic Energy | Yerba Mate | 18 pack 250mL</t>
        </is>
      </c>
      <c r="C282" s="34" t="inlineStr">
        <is>
          <t>4) Caffeine &amp; energy beverage</t>
        </is>
      </c>
      <c r="D282" s="51">
        <f>IF('M4 Caffeine &amp; Energy'!I282="","",'M4 Caffeine &amp; Energy'!I282)</f>
        <v/>
      </c>
      <c r="E282" s="52">
        <f>IF('M4 Caffeine &amp; Energy'!J282="","",'M4 Caffeine &amp; Energy'!J282)</f>
        <v/>
      </c>
      <c r="F282" s="50">
        <f>IF('M4 Caffeine &amp; Energy'!K282="","",'M4 Caffeine &amp; Energy'!K282)</f>
        <v/>
      </c>
      <c r="G282" s="49">
        <f>IF('M4 Caffeine &amp; Energy'!F282="","",'M4 Caffeine &amp; Energy'!F282)</f>
        <v/>
      </c>
      <c r="H282" s="50">
        <f>IF(AND(ISNUMBER('M4 Caffeine &amp; Energy'!F282),ISNUMBER('M4 Caffeine &amp; Energy'!K282)),'M4 Caffeine &amp; Energy'!F282-'M4 Caffeine &amp; Energy'!K282,"")</f>
        <v/>
      </c>
      <c r="I282" s="34" t="inlineStr">
        <is>
          <t>S&amp;S availability/depth vary by listing and time, confirm live.</t>
        </is>
      </c>
    </row>
    <row r="283" ht="26" customHeight="1">
      <c r="A283" s="34" t="inlineStr">
        <is>
          <t>GURU</t>
        </is>
      </c>
      <c r="B283" s="34" t="inlineStr">
        <is>
          <t>GURU Organic Energy | Yerba Mate | 24 pack 250mL</t>
        </is>
      </c>
      <c r="C283" s="34" t="inlineStr">
        <is>
          <t>4) Caffeine &amp; energy beverage</t>
        </is>
      </c>
      <c r="D283" s="51">
        <f>IF('M4 Caffeine &amp; Energy'!I283="","",'M4 Caffeine &amp; Energy'!I283)</f>
        <v/>
      </c>
      <c r="E283" s="52">
        <f>IF('M4 Caffeine &amp; Energy'!J283="","",'M4 Caffeine &amp; Energy'!J283)</f>
        <v/>
      </c>
      <c r="F283" s="50">
        <f>IF('M4 Caffeine &amp; Energy'!K283="","",'M4 Caffeine &amp; Energy'!K283)</f>
        <v/>
      </c>
      <c r="G283" s="49">
        <f>IF('M4 Caffeine &amp; Energy'!F283="","",'M4 Caffeine &amp; Energy'!F283)</f>
        <v/>
      </c>
      <c r="H283" s="50">
        <f>IF(AND(ISNUMBER('M4 Caffeine &amp; Energy'!F283),ISNUMBER('M4 Caffeine &amp; Energy'!K283)),'M4 Caffeine &amp; Energy'!F283-'M4 Caffeine &amp; Energy'!K283,"")</f>
        <v/>
      </c>
      <c r="I283" s="34" t="inlineStr">
        <is>
          <t>S&amp;S availability/depth vary by listing and time, confirm live.</t>
        </is>
      </c>
    </row>
    <row r="284" ht="26" customHeight="1">
      <c r="A284" s="34" t="inlineStr">
        <is>
          <t>GURU</t>
        </is>
      </c>
      <c r="B284" s="34" t="inlineStr">
        <is>
          <t>GURU Organic Energy | GURU Lite (low cal) | 4 pack 250mL</t>
        </is>
      </c>
      <c r="C284" s="34" t="inlineStr">
        <is>
          <t>4) Caffeine &amp; energy beverage</t>
        </is>
      </c>
      <c r="D284" s="51">
        <f>IF('M4 Caffeine &amp; Energy'!I284="","",'M4 Caffeine &amp; Energy'!I284)</f>
        <v/>
      </c>
      <c r="E284" s="52">
        <f>IF('M4 Caffeine &amp; Energy'!J284="","",'M4 Caffeine &amp; Energy'!J284)</f>
        <v/>
      </c>
      <c r="F284" s="50">
        <f>IF('M4 Caffeine &amp; Energy'!K284="","",'M4 Caffeine &amp; Energy'!K284)</f>
        <v/>
      </c>
      <c r="G284" s="49">
        <f>IF('M4 Caffeine &amp; Energy'!F284="","",'M4 Caffeine &amp; Energy'!F284)</f>
        <v/>
      </c>
      <c r="H284" s="50">
        <f>IF(AND(ISNUMBER('M4 Caffeine &amp; Energy'!F284),ISNUMBER('M4 Caffeine &amp; Energy'!K284)),'M4 Caffeine &amp; Energy'!F284-'M4 Caffeine &amp; Energy'!K284,"")</f>
        <v/>
      </c>
      <c r="I284" s="34" t="inlineStr">
        <is>
          <t>S&amp;S availability/depth vary by listing and time, confirm live.</t>
        </is>
      </c>
    </row>
    <row r="285" ht="26" customHeight="1">
      <c r="A285" s="34" t="inlineStr">
        <is>
          <t>GURU</t>
        </is>
      </c>
      <c r="B285" s="34" t="inlineStr">
        <is>
          <t>GURU Organic Energy | GURU Lite (low cal) | 8 pack 250mL</t>
        </is>
      </c>
      <c r="C285" s="34" t="inlineStr">
        <is>
          <t>4) Caffeine &amp; energy beverage</t>
        </is>
      </c>
      <c r="D285" s="51">
        <f>IF('M4 Caffeine &amp; Energy'!I285="","",'M4 Caffeine &amp; Energy'!I285)</f>
        <v/>
      </c>
      <c r="E285" s="52">
        <f>IF('M4 Caffeine &amp; Energy'!J285="","",'M4 Caffeine &amp; Energy'!J285)</f>
        <v/>
      </c>
      <c r="F285" s="50">
        <f>IF('M4 Caffeine &amp; Energy'!K285="","",'M4 Caffeine &amp; Energy'!K285)</f>
        <v/>
      </c>
      <c r="G285" s="49">
        <f>IF('M4 Caffeine &amp; Energy'!F285="","",'M4 Caffeine &amp; Energy'!F285)</f>
        <v/>
      </c>
      <c r="H285" s="50">
        <f>IF(AND(ISNUMBER('M4 Caffeine &amp; Energy'!F285),ISNUMBER('M4 Caffeine &amp; Energy'!K285)),'M4 Caffeine &amp; Energy'!F285-'M4 Caffeine &amp; Energy'!K285,"")</f>
        <v/>
      </c>
      <c r="I285" s="34" t="inlineStr">
        <is>
          <t>S&amp;S availability/depth vary by listing and time, confirm live.</t>
        </is>
      </c>
    </row>
    <row r="286" ht="26" customHeight="1">
      <c r="A286" s="34" t="inlineStr">
        <is>
          <t>GURU</t>
        </is>
      </c>
      <c r="B286" s="34" t="inlineStr">
        <is>
          <t>GURU Organic Energy | GURU Lite (low cal) | 12 pack 250mL</t>
        </is>
      </c>
      <c r="C286" s="34" t="inlineStr">
        <is>
          <t>4) Caffeine &amp; energy beverage</t>
        </is>
      </c>
      <c r="D286" s="51">
        <f>IF('M4 Caffeine &amp; Energy'!I286="","",'M4 Caffeine &amp; Energy'!I286)</f>
        <v/>
      </c>
      <c r="E286" s="52">
        <f>IF('M4 Caffeine &amp; Energy'!J286="","",'M4 Caffeine &amp; Energy'!J286)</f>
        <v/>
      </c>
      <c r="F286" s="50">
        <f>IF('M4 Caffeine &amp; Energy'!K286="","",'M4 Caffeine &amp; Energy'!K286)</f>
        <v/>
      </c>
      <c r="G286" s="49">
        <f>IF('M4 Caffeine &amp; Energy'!F286="","",'M4 Caffeine &amp; Energy'!F286)</f>
        <v/>
      </c>
      <c r="H286" s="50">
        <f>IF(AND(ISNUMBER('M4 Caffeine &amp; Energy'!F286),ISNUMBER('M4 Caffeine &amp; Energy'!K286)),'M4 Caffeine &amp; Energy'!F286-'M4 Caffeine &amp; Energy'!K286,"")</f>
        <v/>
      </c>
      <c r="I286" s="34" t="inlineStr">
        <is>
          <t>S&amp;S availability/depth vary by listing and time, confirm live.</t>
        </is>
      </c>
    </row>
    <row r="287" ht="26" customHeight="1">
      <c r="A287" s="34" t="inlineStr">
        <is>
          <t>GURU</t>
        </is>
      </c>
      <c r="B287" s="34" t="inlineStr">
        <is>
          <t>GURU Organic Energy | GURU Lite (low cal) | 18 pack 250mL</t>
        </is>
      </c>
      <c r="C287" s="34" t="inlineStr">
        <is>
          <t>4) Caffeine &amp; energy beverage</t>
        </is>
      </c>
      <c r="D287" s="51">
        <f>IF('M4 Caffeine &amp; Energy'!I287="","",'M4 Caffeine &amp; Energy'!I287)</f>
        <v/>
      </c>
      <c r="E287" s="52">
        <f>IF('M4 Caffeine &amp; Energy'!J287="","",'M4 Caffeine &amp; Energy'!J287)</f>
        <v/>
      </c>
      <c r="F287" s="50">
        <f>IF('M4 Caffeine &amp; Energy'!K287="","",'M4 Caffeine &amp; Energy'!K287)</f>
        <v/>
      </c>
      <c r="G287" s="49">
        <f>IF('M4 Caffeine &amp; Energy'!F287="","",'M4 Caffeine &amp; Energy'!F287)</f>
        <v/>
      </c>
      <c r="H287" s="50">
        <f>IF(AND(ISNUMBER('M4 Caffeine &amp; Energy'!F287),ISNUMBER('M4 Caffeine &amp; Energy'!K287)),'M4 Caffeine &amp; Energy'!F287-'M4 Caffeine &amp; Energy'!K287,"")</f>
        <v/>
      </c>
      <c r="I287" s="34" t="inlineStr">
        <is>
          <t>S&amp;S availability/depth vary by listing and time, confirm live.</t>
        </is>
      </c>
    </row>
    <row r="288" ht="26" customHeight="1">
      <c r="A288" s="34" t="inlineStr">
        <is>
          <t>GURU</t>
        </is>
      </c>
      <c r="B288" s="34" t="inlineStr">
        <is>
          <t>GURU Organic Energy | GURU Lite (low cal) | 24 pack 250mL</t>
        </is>
      </c>
      <c r="C288" s="34" t="inlineStr">
        <is>
          <t>4) Caffeine &amp; energy beverage</t>
        </is>
      </c>
      <c r="D288" s="51">
        <f>IF('M4 Caffeine &amp; Energy'!I288="","",'M4 Caffeine &amp; Energy'!I288)</f>
        <v/>
      </c>
      <c r="E288" s="52">
        <f>IF('M4 Caffeine &amp; Energy'!J288="","",'M4 Caffeine &amp; Energy'!J288)</f>
        <v/>
      </c>
      <c r="F288" s="50">
        <f>IF('M4 Caffeine &amp; Energy'!K288="","",'M4 Caffeine &amp; Energy'!K288)</f>
        <v/>
      </c>
      <c r="G288" s="49">
        <f>IF('M4 Caffeine &amp; Energy'!F288="","",'M4 Caffeine &amp; Energy'!F288)</f>
        <v/>
      </c>
      <c r="H288" s="50">
        <f>IF(AND(ISNUMBER('M4 Caffeine &amp; Energy'!F288),ISNUMBER('M4 Caffeine &amp; Energy'!K288)),'M4 Caffeine &amp; Energy'!F288-'M4 Caffeine &amp; Energy'!K288,"")</f>
        <v/>
      </c>
      <c r="I288" s="34" t="inlineStr">
        <is>
          <t>S&amp;S availability/depth vary by listing and time, confirm live.</t>
        </is>
      </c>
    </row>
    <row r="289" ht="26" customHeight="1">
      <c r="A289" s="34" t="inlineStr">
        <is>
          <t>Guayaki</t>
        </is>
      </c>
      <c r="B289" s="34" t="inlineStr">
        <is>
          <t>Guayaki Yerba Mate | Revel Berry | single 458mL</t>
        </is>
      </c>
      <c r="C289" s="34" t="inlineStr">
        <is>
          <t>4) Caffeine &amp; energy beverage</t>
        </is>
      </c>
      <c r="D289" s="51">
        <f>IF('M4 Caffeine &amp; Energy'!I289="","",'M4 Caffeine &amp; Energy'!I289)</f>
        <v/>
      </c>
      <c r="E289" s="52">
        <f>IF('M4 Caffeine &amp; Energy'!J289="","",'M4 Caffeine &amp; Energy'!J289)</f>
        <v/>
      </c>
      <c r="F289" s="50">
        <f>IF('M4 Caffeine &amp; Energy'!K289="","",'M4 Caffeine &amp; Energy'!K289)</f>
        <v/>
      </c>
      <c r="G289" s="49">
        <f>IF('M4 Caffeine &amp; Energy'!F289="","",'M4 Caffeine &amp; Energy'!F289)</f>
        <v/>
      </c>
      <c r="H289" s="50">
        <f>IF(AND(ISNUMBER('M4 Caffeine &amp; Energy'!F289),ISNUMBER('M4 Caffeine &amp; Energy'!K289)),'M4 Caffeine &amp; Energy'!F289-'M4 Caffeine &amp; Energy'!K289,"")</f>
        <v/>
      </c>
      <c r="I289" s="34" t="inlineStr">
        <is>
          <t>S&amp;S availability/depth vary by listing and time, confirm live.</t>
        </is>
      </c>
    </row>
    <row r="290" ht="26" customHeight="1">
      <c r="A290" s="34" t="inlineStr">
        <is>
          <t>Guayaki</t>
        </is>
      </c>
      <c r="B290" s="34" t="inlineStr">
        <is>
          <t>Guayaki Yerba Mate | Revel Berry | 8 pack 458mL</t>
        </is>
      </c>
      <c r="C290" s="34" t="inlineStr">
        <is>
          <t>4) Caffeine &amp; energy beverage</t>
        </is>
      </c>
      <c r="D290" s="51">
        <f>IF('M4 Caffeine &amp; Energy'!I290="","",'M4 Caffeine &amp; Energy'!I290)</f>
        <v/>
      </c>
      <c r="E290" s="52">
        <f>IF('M4 Caffeine &amp; Energy'!J290="","",'M4 Caffeine &amp; Energy'!J290)</f>
        <v/>
      </c>
      <c r="F290" s="50">
        <f>IF('M4 Caffeine &amp; Energy'!K290="","",'M4 Caffeine &amp; Energy'!K290)</f>
        <v/>
      </c>
      <c r="G290" s="49">
        <f>IF('M4 Caffeine &amp; Energy'!F290="","",'M4 Caffeine &amp; Energy'!F290)</f>
        <v/>
      </c>
      <c r="H290" s="50">
        <f>IF(AND(ISNUMBER('M4 Caffeine &amp; Energy'!F290),ISNUMBER('M4 Caffeine &amp; Energy'!K290)),'M4 Caffeine &amp; Energy'!F290-'M4 Caffeine &amp; Energy'!K290,"")</f>
        <v/>
      </c>
      <c r="I290" s="34" t="inlineStr">
        <is>
          <t>S&amp;S availability/depth vary by listing and time, confirm live.</t>
        </is>
      </c>
    </row>
    <row r="291" ht="26" customHeight="1">
      <c r="A291" s="34" t="inlineStr">
        <is>
          <t>Guayaki</t>
        </is>
      </c>
      <c r="B291" s="34" t="inlineStr">
        <is>
          <t>Guayaki Yerba Mate | Revel Berry | 12 pack 458mL</t>
        </is>
      </c>
      <c r="C291" s="34" t="inlineStr">
        <is>
          <t>4) Caffeine &amp; energy beverage</t>
        </is>
      </c>
      <c r="D291" s="51">
        <f>IF('M4 Caffeine &amp; Energy'!I291="","",'M4 Caffeine &amp; Energy'!I291)</f>
        <v/>
      </c>
      <c r="E291" s="52">
        <f>IF('M4 Caffeine &amp; Energy'!J291="","",'M4 Caffeine &amp; Energy'!J291)</f>
        <v/>
      </c>
      <c r="F291" s="50">
        <f>IF('M4 Caffeine &amp; Energy'!K291="","",'M4 Caffeine &amp; Energy'!K291)</f>
        <v/>
      </c>
      <c r="G291" s="49">
        <f>IF('M4 Caffeine &amp; Energy'!F291="","",'M4 Caffeine &amp; Energy'!F291)</f>
        <v/>
      </c>
      <c r="H291" s="50">
        <f>IF(AND(ISNUMBER('M4 Caffeine &amp; Energy'!F291),ISNUMBER('M4 Caffeine &amp; Energy'!K291)),'M4 Caffeine &amp; Energy'!F291-'M4 Caffeine &amp; Energy'!K291,"")</f>
        <v/>
      </c>
      <c r="I291" s="34" t="inlineStr">
        <is>
          <t>S&amp;S availability/depth vary by listing and time, confirm live.</t>
        </is>
      </c>
    </row>
    <row r="292" ht="26" customHeight="1">
      <c r="A292" s="34" t="inlineStr">
        <is>
          <t>Guayaki</t>
        </is>
      </c>
      <c r="B292" s="34" t="inlineStr">
        <is>
          <t>Guayaki Yerba Mate | Revel Berry | 18 pack 458mL</t>
        </is>
      </c>
      <c r="C292" s="34" t="inlineStr">
        <is>
          <t>4) Caffeine &amp; energy beverage</t>
        </is>
      </c>
      <c r="D292" s="51">
        <f>IF('M4 Caffeine &amp; Energy'!I292="","",'M4 Caffeine &amp; Energy'!I292)</f>
        <v/>
      </c>
      <c r="E292" s="52">
        <f>IF('M4 Caffeine &amp; Energy'!J292="","",'M4 Caffeine &amp; Energy'!J292)</f>
        <v/>
      </c>
      <c r="F292" s="50">
        <f>IF('M4 Caffeine &amp; Energy'!K292="","",'M4 Caffeine &amp; Energy'!K292)</f>
        <v/>
      </c>
      <c r="G292" s="49">
        <f>IF('M4 Caffeine &amp; Energy'!F292="","",'M4 Caffeine &amp; Energy'!F292)</f>
        <v/>
      </c>
      <c r="H292" s="50">
        <f>IF(AND(ISNUMBER('M4 Caffeine &amp; Energy'!F292),ISNUMBER('M4 Caffeine &amp; Energy'!K292)),'M4 Caffeine &amp; Energy'!F292-'M4 Caffeine &amp; Energy'!K292,"")</f>
        <v/>
      </c>
      <c r="I292" s="34" t="inlineStr">
        <is>
          <t>S&amp;S availability/depth vary by listing and time, confirm live.</t>
        </is>
      </c>
    </row>
    <row r="293" ht="26" customHeight="1">
      <c r="A293" s="34" t="inlineStr">
        <is>
          <t>Guayaki</t>
        </is>
      </c>
      <c r="B293" s="34" t="inlineStr">
        <is>
          <t>Guayaki Yerba Mate | Revel Berry | 24 pack 458mL</t>
        </is>
      </c>
      <c r="C293" s="34" t="inlineStr">
        <is>
          <t>4) Caffeine &amp; energy beverage</t>
        </is>
      </c>
      <c r="D293" s="51">
        <f>IF('M4 Caffeine &amp; Energy'!I293="","",'M4 Caffeine &amp; Energy'!I293)</f>
        <v/>
      </c>
      <c r="E293" s="52">
        <f>IF('M4 Caffeine &amp; Energy'!J293="","",'M4 Caffeine &amp; Energy'!J293)</f>
        <v/>
      </c>
      <c r="F293" s="50">
        <f>IF('M4 Caffeine &amp; Energy'!K293="","",'M4 Caffeine &amp; Energy'!K293)</f>
        <v/>
      </c>
      <c r="G293" s="49">
        <f>IF('M4 Caffeine &amp; Energy'!F293="","",'M4 Caffeine &amp; Energy'!F293)</f>
        <v/>
      </c>
      <c r="H293" s="50">
        <f>IF(AND(ISNUMBER('M4 Caffeine &amp; Energy'!F293),ISNUMBER('M4 Caffeine &amp; Energy'!K293)),'M4 Caffeine &amp; Energy'!F293-'M4 Caffeine &amp; Energy'!K293,"")</f>
        <v/>
      </c>
      <c r="I293" s="34" t="inlineStr">
        <is>
          <t>S&amp;S availability/depth vary by listing and time, confirm live.</t>
        </is>
      </c>
    </row>
    <row r="294" ht="26" customHeight="1">
      <c r="A294" s="34" t="inlineStr">
        <is>
          <t>Guayaki</t>
        </is>
      </c>
      <c r="B294" s="34" t="inlineStr">
        <is>
          <t>Guayaki Yerba Mate | Enlighten Mint | single 458mL</t>
        </is>
      </c>
      <c r="C294" s="34" t="inlineStr">
        <is>
          <t>4) Caffeine &amp; energy beverage</t>
        </is>
      </c>
      <c r="D294" s="51">
        <f>IF('M4 Caffeine &amp; Energy'!I294="","",'M4 Caffeine &amp; Energy'!I294)</f>
        <v/>
      </c>
      <c r="E294" s="52">
        <f>IF('M4 Caffeine &amp; Energy'!J294="","",'M4 Caffeine &amp; Energy'!J294)</f>
        <v/>
      </c>
      <c r="F294" s="50">
        <f>IF('M4 Caffeine &amp; Energy'!K294="","",'M4 Caffeine &amp; Energy'!K294)</f>
        <v/>
      </c>
      <c r="G294" s="49">
        <f>IF('M4 Caffeine &amp; Energy'!F294="","",'M4 Caffeine &amp; Energy'!F294)</f>
        <v/>
      </c>
      <c r="H294" s="50">
        <f>IF(AND(ISNUMBER('M4 Caffeine &amp; Energy'!F294),ISNUMBER('M4 Caffeine &amp; Energy'!K294)),'M4 Caffeine &amp; Energy'!F294-'M4 Caffeine &amp; Energy'!K294,"")</f>
        <v/>
      </c>
      <c r="I294" s="34" t="inlineStr">
        <is>
          <t>S&amp;S availability/depth vary by listing and time, confirm live.</t>
        </is>
      </c>
    </row>
    <row r="295" ht="26" customHeight="1">
      <c r="A295" s="34" t="inlineStr">
        <is>
          <t>Guayaki</t>
        </is>
      </c>
      <c r="B295" s="34" t="inlineStr">
        <is>
          <t>Guayaki Yerba Mate | Enlighten Mint | 8 pack 458mL</t>
        </is>
      </c>
      <c r="C295" s="34" t="inlineStr">
        <is>
          <t>4) Caffeine &amp; energy beverage</t>
        </is>
      </c>
      <c r="D295" s="51">
        <f>IF('M4 Caffeine &amp; Energy'!I295="","",'M4 Caffeine &amp; Energy'!I295)</f>
        <v/>
      </c>
      <c r="E295" s="52">
        <f>IF('M4 Caffeine &amp; Energy'!J295="","",'M4 Caffeine &amp; Energy'!J295)</f>
        <v/>
      </c>
      <c r="F295" s="50">
        <f>IF('M4 Caffeine &amp; Energy'!K295="","",'M4 Caffeine &amp; Energy'!K295)</f>
        <v/>
      </c>
      <c r="G295" s="49">
        <f>IF('M4 Caffeine &amp; Energy'!F295="","",'M4 Caffeine &amp; Energy'!F295)</f>
        <v/>
      </c>
      <c r="H295" s="50">
        <f>IF(AND(ISNUMBER('M4 Caffeine &amp; Energy'!F295),ISNUMBER('M4 Caffeine &amp; Energy'!K295)),'M4 Caffeine &amp; Energy'!F295-'M4 Caffeine &amp; Energy'!K295,"")</f>
        <v/>
      </c>
      <c r="I295" s="34" t="inlineStr">
        <is>
          <t>S&amp;S availability/depth vary by listing and time, confirm live.</t>
        </is>
      </c>
    </row>
    <row r="296" ht="26" customHeight="1">
      <c r="A296" s="34" t="inlineStr">
        <is>
          <t>Guayaki</t>
        </is>
      </c>
      <c r="B296" s="34" t="inlineStr">
        <is>
          <t>Guayaki Yerba Mate | Enlighten Mint | 12 pack 458mL</t>
        </is>
      </c>
      <c r="C296" s="34" t="inlineStr">
        <is>
          <t>4) Caffeine &amp; energy beverage</t>
        </is>
      </c>
      <c r="D296" s="51">
        <f>IF('M4 Caffeine &amp; Energy'!I296="","",'M4 Caffeine &amp; Energy'!I296)</f>
        <v/>
      </c>
      <c r="E296" s="52">
        <f>IF('M4 Caffeine &amp; Energy'!J296="","",'M4 Caffeine &amp; Energy'!J296)</f>
        <v/>
      </c>
      <c r="F296" s="50">
        <f>IF('M4 Caffeine &amp; Energy'!K296="","",'M4 Caffeine &amp; Energy'!K296)</f>
        <v/>
      </c>
      <c r="G296" s="49">
        <f>IF('M4 Caffeine &amp; Energy'!F296="","",'M4 Caffeine &amp; Energy'!F296)</f>
        <v/>
      </c>
      <c r="H296" s="50">
        <f>IF(AND(ISNUMBER('M4 Caffeine &amp; Energy'!F296),ISNUMBER('M4 Caffeine &amp; Energy'!K296)),'M4 Caffeine &amp; Energy'!F296-'M4 Caffeine &amp; Energy'!K296,"")</f>
        <v/>
      </c>
      <c r="I296" s="34" t="inlineStr">
        <is>
          <t>S&amp;S availability/depth vary by listing and time, confirm live.</t>
        </is>
      </c>
    </row>
    <row r="297" ht="26" customHeight="1">
      <c r="A297" s="34" t="inlineStr">
        <is>
          <t>Guayaki</t>
        </is>
      </c>
      <c r="B297" s="34" t="inlineStr">
        <is>
          <t>Guayaki Yerba Mate | Enlighten Mint | 18 pack 458mL</t>
        </is>
      </c>
      <c r="C297" s="34" t="inlineStr">
        <is>
          <t>4) Caffeine &amp; energy beverage</t>
        </is>
      </c>
      <c r="D297" s="51">
        <f>IF('M4 Caffeine &amp; Energy'!I297="","",'M4 Caffeine &amp; Energy'!I297)</f>
        <v/>
      </c>
      <c r="E297" s="52">
        <f>IF('M4 Caffeine &amp; Energy'!J297="","",'M4 Caffeine &amp; Energy'!J297)</f>
        <v/>
      </c>
      <c r="F297" s="50">
        <f>IF('M4 Caffeine &amp; Energy'!K297="","",'M4 Caffeine &amp; Energy'!K297)</f>
        <v/>
      </c>
      <c r="G297" s="49">
        <f>IF('M4 Caffeine &amp; Energy'!F297="","",'M4 Caffeine &amp; Energy'!F297)</f>
        <v/>
      </c>
      <c r="H297" s="50">
        <f>IF(AND(ISNUMBER('M4 Caffeine &amp; Energy'!F297),ISNUMBER('M4 Caffeine &amp; Energy'!K297)),'M4 Caffeine &amp; Energy'!F297-'M4 Caffeine &amp; Energy'!K297,"")</f>
        <v/>
      </c>
      <c r="I297" s="34" t="inlineStr">
        <is>
          <t>S&amp;S availability/depth vary by listing and time, confirm live.</t>
        </is>
      </c>
    </row>
    <row r="298" ht="26" customHeight="1">
      <c r="A298" s="34" t="inlineStr">
        <is>
          <t>Guayaki</t>
        </is>
      </c>
      <c r="B298" s="34" t="inlineStr">
        <is>
          <t>Guayaki Yerba Mate | Enlighten Mint | 24 pack 458mL</t>
        </is>
      </c>
      <c r="C298" s="34" t="inlineStr">
        <is>
          <t>4) Caffeine &amp; energy beverage</t>
        </is>
      </c>
      <c r="D298" s="51">
        <f>IF('M4 Caffeine &amp; Energy'!I298="","",'M4 Caffeine &amp; Energy'!I298)</f>
        <v/>
      </c>
      <c r="E298" s="52">
        <f>IF('M4 Caffeine &amp; Energy'!J298="","",'M4 Caffeine &amp; Energy'!J298)</f>
        <v/>
      </c>
      <c r="F298" s="50">
        <f>IF('M4 Caffeine &amp; Energy'!K298="","",'M4 Caffeine &amp; Energy'!K298)</f>
        <v/>
      </c>
      <c r="G298" s="49">
        <f>IF('M4 Caffeine &amp; Energy'!F298="","",'M4 Caffeine &amp; Energy'!F298)</f>
        <v/>
      </c>
      <c r="H298" s="50">
        <f>IF(AND(ISNUMBER('M4 Caffeine &amp; Energy'!F298),ISNUMBER('M4 Caffeine &amp; Energy'!K298)),'M4 Caffeine &amp; Energy'!F298-'M4 Caffeine &amp; Energy'!K298,"")</f>
        <v/>
      </c>
      <c r="I298" s="34" t="inlineStr">
        <is>
          <t>S&amp;S availability/depth vary by listing and time, confirm live.</t>
        </is>
      </c>
    </row>
    <row r="299" ht="26" customHeight="1">
      <c r="A299" s="34" t="inlineStr">
        <is>
          <t>Guayaki</t>
        </is>
      </c>
      <c r="B299" s="34" t="inlineStr">
        <is>
          <t>Guayaki Yerba Mate | Bluephoria | single 458mL</t>
        </is>
      </c>
      <c r="C299" s="34" t="inlineStr">
        <is>
          <t>4) Caffeine &amp; energy beverage</t>
        </is>
      </c>
      <c r="D299" s="51">
        <f>IF('M4 Caffeine &amp; Energy'!I299="","",'M4 Caffeine &amp; Energy'!I299)</f>
        <v/>
      </c>
      <c r="E299" s="52">
        <f>IF('M4 Caffeine &amp; Energy'!J299="","",'M4 Caffeine &amp; Energy'!J299)</f>
        <v/>
      </c>
      <c r="F299" s="50">
        <f>IF('M4 Caffeine &amp; Energy'!K299="","",'M4 Caffeine &amp; Energy'!K299)</f>
        <v/>
      </c>
      <c r="G299" s="49">
        <f>IF('M4 Caffeine &amp; Energy'!F299="","",'M4 Caffeine &amp; Energy'!F299)</f>
        <v/>
      </c>
      <c r="H299" s="50">
        <f>IF(AND(ISNUMBER('M4 Caffeine &amp; Energy'!F299),ISNUMBER('M4 Caffeine &amp; Energy'!K299)),'M4 Caffeine &amp; Energy'!F299-'M4 Caffeine &amp; Energy'!K299,"")</f>
        <v/>
      </c>
      <c r="I299" s="34" t="inlineStr">
        <is>
          <t>S&amp;S availability/depth vary by listing and time, confirm live.</t>
        </is>
      </c>
    </row>
    <row r="300" ht="26" customHeight="1">
      <c r="A300" s="34" t="inlineStr">
        <is>
          <t>Guayaki</t>
        </is>
      </c>
      <c r="B300" s="34" t="inlineStr">
        <is>
          <t>Guayaki Yerba Mate | Bluephoria | 8 pack 458mL</t>
        </is>
      </c>
      <c r="C300" s="34" t="inlineStr">
        <is>
          <t>4) Caffeine &amp; energy beverage</t>
        </is>
      </c>
      <c r="D300" s="51">
        <f>IF('M4 Caffeine &amp; Energy'!I300="","",'M4 Caffeine &amp; Energy'!I300)</f>
        <v/>
      </c>
      <c r="E300" s="52">
        <f>IF('M4 Caffeine &amp; Energy'!J300="","",'M4 Caffeine &amp; Energy'!J300)</f>
        <v/>
      </c>
      <c r="F300" s="50">
        <f>IF('M4 Caffeine &amp; Energy'!K300="","",'M4 Caffeine &amp; Energy'!K300)</f>
        <v/>
      </c>
      <c r="G300" s="49">
        <f>IF('M4 Caffeine &amp; Energy'!F300="","",'M4 Caffeine &amp; Energy'!F300)</f>
        <v/>
      </c>
      <c r="H300" s="50">
        <f>IF(AND(ISNUMBER('M4 Caffeine &amp; Energy'!F300),ISNUMBER('M4 Caffeine &amp; Energy'!K300)),'M4 Caffeine &amp; Energy'!F300-'M4 Caffeine &amp; Energy'!K300,"")</f>
        <v/>
      </c>
      <c r="I300" s="34" t="inlineStr">
        <is>
          <t>S&amp;S availability/depth vary by listing and time, confirm live.</t>
        </is>
      </c>
    </row>
    <row r="301" ht="26" customHeight="1">
      <c r="A301" s="34" t="inlineStr">
        <is>
          <t>Guayaki</t>
        </is>
      </c>
      <c r="B301" s="34" t="inlineStr">
        <is>
          <t>Guayaki Yerba Mate | Bluephoria | 12 pack 458mL</t>
        </is>
      </c>
      <c r="C301" s="34" t="inlineStr">
        <is>
          <t>4) Caffeine &amp; energy beverage</t>
        </is>
      </c>
      <c r="D301" s="51">
        <f>IF('M4 Caffeine &amp; Energy'!I301="","",'M4 Caffeine &amp; Energy'!I301)</f>
        <v/>
      </c>
      <c r="E301" s="52">
        <f>IF('M4 Caffeine &amp; Energy'!J301="","",'M4 Caffeine &amp; Energy'!J301)</f>
        <v/>
      </c>
      <c r="F301" s="50">
        <f>IF('M4 Caffeine &amp; Energy'!K301="","",'M4 Caffeine &amp; Energy'!K301)</f>
        <v/>
      </c>
      <c r="G301" s="49">
        <f>IF('M4 Caffeine &amp; Energy'!F301="","",'M4 Caffeine &amp; Energy'!F301)</f>
        <v/>
      </c>
      <c r="H301" s="50">
        <f>IF(AND(ISNUMBER('M4 Caffeine &amp; Energy'!F301),ISNUMBER('M4 Caffeine &amp; Energy'!K301)),'M4 Caffeine &amp; Energy'!F301-'M4 Caffeine &amp; Energy'!K301,"")</f>
        <v/>
      </c>
      <c r="I301" s="34" t="inlineStr">
        <is>
          <t>S&amp;S availability/depth vary by listing and time, confirm live.</t>
        </is>
      </c>
    </row>
    <row r="302" ht="26" customHeight="1">
      <c r="A302" s="34" t="inlineStr">
        <is>
          <t>Guayaki</t>
        </is>
      </c>
      <c r="B302" s="34" t="inlineStr">
        <is>
          <t>Guayaki Yerba Mate | Bluephoria | 18 pack 458mL</t>
        </is>
      </c>
      <c r="C302" s="34" t="inlineStr">
        <is>
          <t>4) Caffeine &amp; energy beverage</t>
        </is>
      </c>
      <c r="D302" s="51">
        <f>IF('M4 Caffeine &amp; Energy'!I302="","",'M4 Caffeine &amp; Energy'!I302)</f>
        <v/>
      </c>
      <c r="E302" s="52">
        <f>IF('M4 Caffeine &amp; Energy'!J302="","",'M4 Caffeine &amp; Energy'!J302)</f>
        <v/>
      </c>
      <c r="F302" s="50">
        <f>IF('M4 Caffeine &amp; Energy'!K302="","",'M4 Caffeine &amp; Energy'!K302)</f>
        <v/>
      </c>
      <c r="G302" s="49">
        <f>IF('M4 Caffeine &amp; Energy'!F302="","",'M4 Caffeine &amp; Energy'!F302)</f>
        <v/>
      </c>
      <c r="H302" s="50">
        <f>IF(AND(ISNUMBER('M4 Caffeine &amp; Energy'!F302),ISNUMBER('M4 Caffeine &amp; Energy'!K302)),'M4 Caffeine &amp; Energy'!F302-'M4 Caffeine &amp; Energy'!K302,"")</f>
        <v/>
      </c>
      <c r="I302" s="34" t="inlineStr">
        <is>
          <t>S&amp;S availability/depth vary by listing and time, confirm live.</t>
        </is>
      </c>
    </row>
    <row r="303" ht="26" customHeight="1">
      <c r="A303" s="34" t="inlineStr">
        <is>
          <t>Guayaki</t>
        </is>
      </c>
      <c r="B303" s="34" t="inlineStr">
        <is>
          <t>Guayaki Yerba Mate | Bluephoria | 24 pack 458mL</t>
        </is>
      </c>
      <c r="C303" s="34" t="inlineStr">
        <is>
          <t>4) Caffeine &amp; energy beverage</t>
        </is>
      </c>
      <c r="D303" s="51">
        <f>IF('M4 Caffeine &amp; Energy'!I303="","",'M4 Caffeine &amp; Energy'!I303)</f>
        <v/>
      </c>
      <c r="E303" s="52">
        <f>IF('M4 Caffeine &amp; Energy'!J303="","",'M4 Caffeine &amp; Energy'!J303)</f>
        <v/>
      </c>
      <c r="F303" s="50">
        <f>IF('M4 Caffeine &amp; Energy'!K303="","",'M4 Caffeine &amp; Energy'!K303)</f>
        <v/>
      </c>
      <c r="G303" s="49">
        <f>IF('M4 Caffeine &amp; Energy'!F303="","",'M4 Caffeine &amp; Energy'!F303)</f>
        <v/>
      </c>
      <c r="H303" s="50">
        <f>IF(AND(ISNUMBER('M4 Caffeine &amp; Energy'!F303),ISNUMBER('M4 Caffeine &amp; Energy'!K303)),'M4 Caffeine &amp; Energy'!F303-'M4 Caffeine &amp; Energy'!K303,"")</f>
        <v/>
      </c>
      <c r="I303" s="34" t="inlineStr">
        <is>
          <t>S&amp;S availability/depth vary by listing and time, confirm live.</t>
        </is>
      </c>
    </row>
    <row r="304" ht="26" customHeight="1">
      <c r="A304" s="34" t="inlineStr">
        <is>
          <t>Guayaki</t>
        </is>
      </c>
      <c r="B304" s="34" t="inlineStr">
        <is>
          <t>Guayaki Yerba Mate | Lemon Elation | single 458mL</t>
        </is>
      </c>
      <c r="C304" s="34" t="inlineStr">
        <is>
          <t>4) Caffeine &amp; energy beverage</t>
        </is>
      </c>
      <c r="D304" s="51">
        <f>IF('M4 Caffeine &amp; Energy'!I304="","",'M4 Caffeine &amp; Energy'!I304)</f>
        <v/>
      </c>
      <c r="E304" s="52">
        <f>IF('M4 Caffeine &amp; Energy'!J304="","",'M4 Caffeine &amp; Energy'!J304)</f>
        <v/>
      </c>
      <c r="F304" s="50">
        <f>IF('M4 Caffeine &amp; Energy'!K304="","",'M4 Caffeine &amp; Energy'!K304)</f>
        <v/>
      </c>
      <c r="G304" s="49">
        <f>IF('M4 Caffeine &amp; Energy'!F304="","",'M4 Caffeine &amp; Energy'!F304)</f>
        <v/>
      </c>
      <c r="H304" s="50">
        <f>IF(AND(ISNUMBER('M4 Caffeine &amp; Energy'!F304),ISNUMBER('M4 Caffeine &amp; Energy'!K304)),'M4 Caffeine &amp; Energy'!F304-'M4 Caffeine &amp; Energy'!K304,"")</f>
        <v/>
      </c>
      <c r="I304" s="34" t="inlineStr">
        <is>
          <t>S&amp;S availability/depth vary by listing and time, confirm live.</t>
        </is>
      </c>
    </row>
    <row r="305" ht="26" customHeight="1">
      <c r="A305" s="34" t="inlineStr">
        <is>
          <t>Guayaki</t>
        </is>
      </c>
      <c r="B305" s="34" t="inlineStr">
        <is>
          <t>Guayaki Yerba Mate | Lemon Elation | 8 pack 458mL</t>
        </is>
      </c>
      <c r="C305" s="34" t="inlineStr">
        <is>
          <t>4) Caffeine &amp; energy beverage</t>
        </is>
      </c>
      <c r="D305" s="51">
        <f>IF('M4 Caffeine &amp; Energy'!I305="","",'M4 Caffeine &amp; Energy'!I305)</f>
        <v/>
      </c>
      <c r="E305" s="52">
        <f>IF('M4 Caffeine &amp; Energy'!J305="","",'M4 Caffeine &amp; Energy'!J305)</f>
        <v/>
      </c>
      <c r="F305" s="50">
        <f>IF('M4 Caffeine &amp; Energy'!K305="","",'M4 Caffeine &amp; Energy'!K305)</f>
        <v/>
      </c>
      <c r="G305" s="49">
        <f>IF('M4 Caffeine &amp; Energy'!F305="","",'M4 Caffeine &amp; Energy'!F305)</f>
        <v/>
      </c>
      <c r="H305" s="50">
        <f>IF(AND(ISNUMBER('M4 Caffeine &amp; Energy'!F305),ISNUMBER('M4 Caffeine &amp; Energy'!K305)),'M4 Caffeine &amp; Energy'!F305-'M4 Caffeine &amp; Energy'!K305,"")</f>
        <v/>
      </c>
      <c r="I305" s="34" t="inlineStr">
        <is>
          <t>S&amp;S availability/depth vary by listing and time, confirm live.</t>
        </is>
      </c>
    </row>
    <row r="306" ht="26" customHeight="1">
      <c r="A306" s="34" t="inlineStr">
        <is>
          <t>Guayaki</t>
        </is>
      </c>
      <c r="B306" s="34" t="inlineStr">
        <is>
          <t>Guayaki Yerba Mate | Lemon Elation | 12 pack 458mL</t>
        </is>
      </c>
      <c r="C306" s="34" t="inlineStr">
        <is>
          <t>4) Caffeine &amp; energy beverage</t>
        </is>
      </c>
      <c r="D306" s="51">
        <f>IF('M4 Caffeine &amp; Energy'!I306="","",'M4 Caffeine &amp; Energy'!I306)</f>
        <v/>
      </c>
      <c r="E306" s="52">
        <f>IF('M4 Caffeine &amp; Energy'!J306="","",'M4 Caffeine &amp; Energy'!J306)</f>
        <v/>
      </c>
      <c r="F306" s="50">
        <f>IF('M4 Caffeine &amp; Energy'!K306="","",'M4 Caffeine &amp; Energy'!K306)</f>
        <v/>
      </c>
      <c r="G306" s="49">
        <f>IF('M4 Caffeine &amp; Energy'!F306="","",'M4 Caffeine &amp; Energy'!F306)</f>
        <v/>
      </c>
      <c r="H306" s="50">
        <f>IF(AND(ISNUMBER('M4 Caffeine &amp; Energy'!F306),ISNUMBER('M4 Caffeine &amp; Energy'!K306)),'M4 Caffeine &amp; Energy'!F306-'M4 Caffeine &amp; Energy'!K306,"")</f>
        <v/>
      </c>
      <c r="I306" s="34" t="inlineStr">
        <is>
          <t>S&amp;S availability/depth vary by listing and time, confirm live.</t>
        </is>
      </c>
    </row>
    <row r="307" ht="26" customHeight="1">
      <c r="A307" s="34" t="inlineStr">
        <is>
          <t>Guayaki</t>
        </is>
      </c>
      <c r="B307" s="34" t="inlineStr">
        <is>
          <t>Guayaki Yerba Mate | Lemon Elation | 18 pack 458mL</t>
        </is>
      </c>
      <c r="C307" s="34" t="inlineStr">
        <is>
          <t>4) Caffeine &amp; energy beverage</t>
        </is>
      </c>
      <c r="D307" s="51">
        <f>IF('M4 Caffeine &amp; Energy'!I307="","",'M4 Caffeine &amp; Energy'!I307)</f>
        <v/>
      </c>
      <c r="E307" s="52">
        <f>IF('M4 Caffeine &amp; Energy'!J307="","",'M4 Caffeine &amp; Energy'!J307)</f>
        <v/>
      </c>
      <c r="F307" s="50">
        <f>IF('M4 Caffeine &amp; Energy'!K307="","",'M4 Caffeine &amp; Energy'!K307)</f>
        <v/>
      </c>
      <c r="G307" s="49">
        <f>IF('M4 Caffeine &amp; Energy'!F307="","",'M4 Caffeine &amp; Energy'!F307)</f>
        <v/>
      </c>
      <c r="H307" s="50">
        <f>IF(AND(ISNUMBER('M4 Caffeine &amp; Energy'!F307),ISNUMBER('M4 Caffeine &amp; Energy'!K307)),'M4 Caffeine &amp; Energy'!F307-'M4 Caffeine &amp; Energy'!K307,"")</f>
        <v/>
      </c>
      <c r="I307" s="34" t="inlineStr">
        <is>
          <t>S&amp;S availability/depth vary by listing and time, confirm live.</t>
        </is>
      </c>
    </row>
    <row r="308" ht="26" customHeight="1">
      <c r="A308" s="34" t="inlineStr">
        <is>
          <t>Guayaki</t>
        </is>
      </c>
      <c r="B308" s="34" t="inlineStr">
        <is>
          <t>Guayaki Yerba Mate | Lemon Elation | 24 pack 458mL</t>
        </is>
      </c>
      <c r="C308" s="34" t="inlineStr">
        <is>
          <t>4) Caffeine &amp; energy beverage</t>
        </is>
      </c>
      <c r="D308" s="51">
        <f>IF('M4 Caffeine &amp; Energy'!I308="","",'M4 Caffeine &amp; Energy'!I308)</f>
        <v/>
      </c>
      <c r="E308" s="52">
        <f>IF('M4 Caffeine &amp; Energy'!J308="","",'M4 Caffeine &amp; Energy'!J308)</f>
        <v/>
      </c>
      <c r="F308" s="50">
        <f>IF('M4 Caffeine &amp; Energy'!K308="","",'M4 Caffeine &amp; Energy'!K308)</f>
        <v/>
      </c>
      <c r="G308" s="49">
        <f>IF('M4 Caffeine &amp; Energy'!F308="","",'M4 Caffeine &amp; Energy'!F308)</f>
        <v/>
      </c>
      <c r="H308" s="50">
        <f>IF(AND(ISNUMBER('M4 Caffeine &amp; Energy'!F308),ISNUMBER('M4 Caffeine &amp; Energy'!K308)),'M4 Caffeine &amp; Energy'!F308-'M4 Caffeine &amp; Energy'!K308,"")</f>
        <v/>
      </c>
      <c r="I308" s="34" t="inlineStr">
        <is>
          <t>S&amp;S availability/depth vary by listing and time, confirm live.</t>
        </is>
      </c>
    </row>
    <row r="309" ht="26" customHeight="1">
      <c r="A309" s="34" t="inlineStr">
        <is>
          <t>Guayaki</t>
        </is>
      </c>
      <c r="B309" s="34" t="inlineStr">
        <is>
          <t>Guayaki Yerba Mate | Orange Exuberance | single 458mL</t>
        </is>
      </c>
      <c r="C309" s="34" t="inlineStr">
        <is>
          <t>4) Caffeine &amp; energy beverage</t>
        </is>
      </c>
      <c r="D309" s="51">
        <f>IF('M4 Caffeine &amp; Energy'!I309="","",'M4 Caffeine &amp; Energy'!I309)</f>
        <v/>
      </c>
      <c r="E309" s="52">
        <f>IF('M4 Caffeine &amp; Energy'!J309="","",'M4 Caffeine &amp; Energy'!J309)</f>
        <v/>
      </c>
      <c r="F309" s="50">
        <f>IF('M4 Caffeine &amp; Energy'!K309="","",'M4 Caffeine &amp; Energy'!K309)</f>
        <v/>
      </c>
      <c r="G309" s="49">
        <f>IF('M4 Caffeine &amp; Energy'!F309="","",'M4 Caffeine &amp; Energy'!F309)</f>
        <v/>
      </c>
      <c r="H309" s="50">
        <f>IF(AND(ISNUMBER('M4 Caffeine &amp; Energy'!F309),ISNUMBER('M4 Caffeine &amp; Energy'!K309)),'M4 Caffeine &amp; Energy'!F309-'M4 Caffeine &amp; Energy'!K309,"")</f>
        <v/>
      </c>
      <c r="I309" s="34" t="inlineStr">
        <is>
          <t>S&amp;S availability/depth vary by listing and time, confirm live.</t>
        </is>
      </c>
    </row>
    <row r="310" ht="26" customHeight="1">
      <c r="A310" s="34" t="inlineStr">
        <is>
          <t>Guayaki</t>
        </is>
      </c>
      <c r="B310" s="34" t="inlineStr">
        <is>
          <t>Guayaki Yerba Mate | Orange Exuberance | 8 pack 458mL</t>
        </is>
      </c>
      <c r="C310" s="34" t="inlineStr">
        <is>
          <t>4) Caffeine &amp; energy beverage</t>
        </is>
      </c>
      <c r="D310" s="51">
        <f>IF('M4 Caffeine &amp; Energy'!I310="","",'M4 Caffeine &amp; Energy'!I310)</f>
        <v/>
      </c>
      <c r="E310" s="52">
        <f>IF('M4 Caffeine &amp; Energy'!J310="","",'M4 Caffeine &amp; Energy'!J310)</f>
        <v/>
      </c>
      <c r="F310" s="50">
        <f>IF('M4 Caffeine &amp; Energy'!K310="","",'M4 Caffeine &amp; Energy'!K310)</f>
        <v/>
      </c>
      <c r="G310" s="49">
        <f>IF('M4 Caffeine &amp; Energy'!F310="","",'M4 Caffeine &amp; Energy'!F310)</f>
        <v/>
      </c>
      <c r="H310" s="50">
        <f>IF(AND(ISNUMBER('M4 Caffeine &amp; Energy'!F310),ISNUMBER('M4 Caffeine &amp; Energy'!K310)),'M4 Caffeine &amp; Energy'!F310-'M4 Caffeine &amp; Energy'!K310,"")</f>
        <v/>
      </c>
      <c r="I310" s="34" t="inlineStr">
        <is>
          <t>S&amp;S availability/depth vary by listing and time, confirm live.</t>
        </is>
      </c>
    </row>
    <row r="311" ht="26" customHeight="1">
      <c r="A311" s="34" t="inlineStr">
        <is>
          <t>Guayaki</t>
        </is>
      </c>
      <c r="B311" s="34" t="inlineStr">
        <is>
          <t>Guayaki Yerba Mate | Orange Exuberance | 12 pack 458mL</t>
        </is>
      </c>
      <c r="C311" s="34" t="inlineStr">
        <is>
          <t>4) Caffeine &amp; energy beverage</t>
        </is>
      </c>
      <c r="D311" s="51">
        <f>IF('M4 Caffeine &amp; Energy'!I311="","",'M4 Caffeine &amp; Energy'!I311)</f>
        <v/>
      </c>
      <c r="E311" s="52">
        <f>IF('M4 Caffeine &amp; Energy'!J311="","",'M4 Caffeine &amp; Energy'!J311)</f>
        <v/>
      </c>
      <c r="F311" s="50">
        <f>IF('M4 Caffeine &amp; Energy'!K311="","",'M4 Caffeine &amp; Energy'!K311)</f>
        <v/>
      </c>
      <c r="G311" s="49">
        <f>IF('M4 Caffeine &amp; Energy'!F311="","",'M4 Caffeine &amp; Energy'!F311)</f>
        <v/>
      </c>
      <c r="H311" s="50">
        <f>IF(AND(ISNUMBER('M4 Caffeine &amp; Energy'!F311),ISNUMBER('M4 Caffeine &amp; Energy'!K311)),'M4 Caffeine &amp; Energy'!F311-'M4 Caffeine &amp; Energy'!K311,"")</f>
        <v/>
      </c>
      <c r="I311" s="34" t="inlineStr">
        <is>
          <t>S&amp;S availability/depth vary by listing and time, confirm live.</t>
        </is>
      </c>
    </row>
    <row r="312" ht="26" customHeight="1">
      <c r="A312" s="34" t="inlineStr">
        <is>
          <t>Guayaki</t>
        </is>
      </c>
      <c r="B312" s="34" t="inlineStr">
        <is>
          <t>Guayaki Yerba Mate | Orange Exuberance | 18 pack 458mL</t>
        </is>
      </c>
      <c r="C312" s="34" t="inlineStr">
        <is>
          <t>4) Caffeine &amp; energy beverage</t>
        </is>
      </c>
      <c r="D312" s="51">
        <f>IF('M4 Caffeine &amp; Energy'!I312="","",'M4 Caffeine &amp; Energy'!I312)</f>
        <v/>
      </c>
      <c r="E312" s="52">
        <f>IF('M4 Caffeine &amp; Energy'!J312="","",'M4 Caffeine &amp; Energy'!J312)</f>
        <v/>
      </c>
      <c r="F312" s="50">
        <f>IF('M4 Caffeine &amp; Energy'!K312="","",'M4 Caffeine &amp; Energy'!K312)</f>
        <v/>
      </c>
      <c r="G312" s="49">
        <f>IF('M4 Caffeine &amp; Energy'!F312="","",'M4 Caffeine &amp; Energy'!F312)</f>
        <v/>
      </c>
      <c r="H312" s="50">
        <f>IF(AND(ISNUMBER('M4 Caffeine &amp; Energy'!F312),ISNUMBER('M4 Caffeine &amp; Energy'!K312)),'M4 Caffeine &amp; Energy'!F312-'M4 Caffeine &amp; Energy'!K312,"")</f>
        <v/>
      </c>
      <c r="I312" s="34" t="inlineStr">
        <is>
          <t>S&amp;S availability/depth vary by listing and time, confirm live.</t>
        </is>
      </c>
    </row>
    <row r="313" ht="26" customHeight="1">
      <c r="A313" s="34" t="inlineStr">
        <is>
          <t>Guayaki</t>
        </is>
      </c>
      <c r="B313" s="34" t="inlineStr">
        <is>
          <t>Guayaki Yerba Mate | Orange Exuberance | 24 pack 458mL</t>
        </is>
      </c>
      <c r="C313" s="34" t="inlineStr">
        <is>
          <t>4) Caffeine &amp; energy beverage</t>
        </is>
      </c>
      <c r="D313" s="51">
        <f>IF('M4 Caffeine &amp; Energy'!I313="","",'M4 Caffeine &amp; Energy'!I313)</f>
        <v/>
      </c>
      <c r="E313" s="52">
        <f>IF('M4 Caffeine &amp; Energy'!J313="","",'M4 Caffeine &amp; Energy'!J313)</f>
        <v/>
      </c>
      <c r="F313" s="50">
        <f>IF('M4 Caffeine &amp; Energy'!K313="","",'M4 Caffeine &amp; Energy'!K313)</f>
        <v/>
      </c>
      <c r="G313" s="49">
        <f>IF('M4 Caffeine &amp; Energy'!F313="","",'M4 Caffeine &amp; Energy'!F313)</f>
        <v/>
      </c>
      <c r="H313" s="50">
        <f>IF(AND(ISNUMBER('M4 Caffeine &amp; Energy'!F313),ISNUMBER('M4 Caffeine &amp; Energy'!K313)),'M4 Caffeine &amp; Energy'!F313-'M4 Caffeine &amp; Energy'!K313,"")</f>
        <v/>
      </c>
      <c r="I313" s="34" t="inlineStr">
        <is>
          <t>S&amp;S availability/depth vary by listing and time, confirm live.</t>
        </is>
      </c>
    </row>
    <row r="314" ht="26" customHeight="1">
      <c r="A314" s="34" t="inlineStr">
        <is>
          <t>NOS</t>
        </is>
      </c>
      <c r="B314" s="34" t="inlineStr">
        <is>
          <t>NOS Energy Drink | Original | single 473mL</t>
        </is>
      </c>
      <c r="C314" s="34" t="inlineStr">
        <is>
          <t>4) Caffeine &amp; energy beverage</t>
        </is>
      </c>
      <c r="D314" s="51">
        <f>IF('M4 Caffeine &amp; Energy'!I314="","",'M4 Caffeine &amp; Energy'!I314)</f>
        <v/>
      </c>
      <c r="E314" s="52">
        <f>IF('M4 Caffeine &amp; Energy'!J314="","",'M4 Caffeine &amp; Energy'!J314)</f>
        <v/>
      </c>
      <c r="F314" s="50">
        <f>IF('M4 Caffeine &amp; Energy'!K314="","",'M4 Caffeine &amp; Energy'!K314)</f>
        <v/>
      </c>
      <c r="G314" s="49">
        <f>IF('M4 Caffeine &amp; Energy'!F314="","",'M4 Caffeine &amp; Energy'!F314)</f>
        <v/>
      </c>
      <c r="H314" s="50">
        <f>IF(AND(ISNUMBER('M4 Caffeine &amp; Energy'!F314),ISNUMBER('M4 Caffeine &amp; Energy'!K314)),'M4 Caffeine &amp; Energy'!F314-'M4 Caffeine &amp; Energy'!K314,"")</f>
        <v/>
      </c>
      <c r="I314" s="34" t="inlineStr">
        <is>
          <t>S&amp;S availability/depth vary by listing and time, confirm live.</t>
        </is>
      </c>
    </row>
    <row r="315" ht="26" customHeight="1">
      <c r="A315" s="34" t="inlineStr">
        <is>
          <t>NOS</t>
        </is>
      </c>
      <c r="B315" s="34" t="inlineStr">
        <is>
          <t>NOS Energy Drink | Original | 8 pack 473mL</t>
        </is>
      </c>
      <c r="C315" s="34" t="inlineStr">
        <is>
          <t>4) Caffeine &amp; energy beverage</t>
        </is>
      </c>
      <c r="D315" s="51">
        <f>IF('M4 Caffeine &amp; Energy'!I315="","",'M4 Caffeine &amp; Energy'!I315)</f>
        <v/>
      </c>
      <c r="E315" s="52">
        <f>IF('M4 Caffeine &amp; Energy'!J315="","",'M4 Caffeine &amp; Energy'!J315)</f>
        <v/>
      </c>
      <c r="F315" s="50">
        <f>IF('M4 Caffeine &amp; Energy'!K315="","",'M4 Caffeine &amp; Energy'!K315)</f>
        <v/>
      </c>
      <c r="G315" s="49">
        <f>IF('M4 Caffeine &amp; Energy'!F315="","",'M4 Caffeine &amp; Energy'!F315)</f>
        <v/>
      </c>
      <c r="H315" s="50">
        <f>IF(AND(ISNUMBER('M4 Caffeine &amp; Energy'!F315),ISNUMBER('M4 Caffeine &amp; Energy'!K315)),'M4 Caffeine &amp; Energy'!F315-'M4 Caffeine &amp; Energy'!K315,"")</f>
        <v/>
      </c>
      <c r="I315" s="34" t="inlineStr">
        <is>
          <t>S&amp;S availability/depth vary by listing and time, confirm live.</t>
        </is>
      </c>
    </row>
    <row r="316" ht="26" customHeight="1">
      <c r="A316" s="34" t="inlineStr">
        <is>
          <t>NOS</t>
        </is>
      </c>
      <c r="B316" s="34" t="inlineStr">
        <is>
          <t>NOS Energy Drink | Original | 12 pack 473mL</t>
        </is>
      </c>
      <c r="C316" s="34" t="inlineStr">
        <is>
          <t>4) Caffeine &amp; energy beverage</t>
        </is>
      </c>
      <c r="D316" s="51">
        <f>IF('M4 Caffeine &amp; Energy'!I316="","",'M4 Caffeine &amp; Energy'!I316)</f>
        <v/>
      </c>
      <c r="E316" s="52">
        <f>IF('M4 Caffeine &amp; Energy'!J316="","",'M4 Caffeine &amp; Energy'!J316)</f>
        <v/>
      </c>
      <c r="F316" s="50">
        <f>IF('M4 Caffeine &amp; Energy'!K316="","",'M4 Caffeine &amp; Energy'!K316)</f>
        <v/>
      </c>
      <c r="G316" s="49">
        <f>IF('M4 Caffeine &amp; Energy'!F316="","",'M4 Caffeine &amp; Energy'!F316)</f>
        <v/>
      </c>
      <c r="H316" s="50">
        <f>IF(AND(ISNUMBER('M4 Caffeine &amp; Energy'!F316),ISNUMBER('M4 Caffeine &amp; Energy'!K316)),'M4 Caffeine &amp; Energy'!F316-'M4 Caffeine &amp; Energy'!K316,"")</f>
        <v/>
      </c>
      <c r="I316" s="34" t="inlineStr">
        <is>
          <t>S&amp;S availability/depth vary by listing and time, confirm live.</t>
        </is>
      </c>
    </row>
    <row r="317" ht="26" customHeight="1">
      <c r="A317" s="34" t="inlineStr">
        <is>
          <t>NOS</t>
        </is>
      </c>
      <c r="B317" s="34" t="inlineStr">
        <is>
          <t>NOS Energy Drink | Original | 18 pack 473mL</t>
        </is>
      </c>
      <c r="C317" s="34" t="inlineStr">
        <is>
          <t>4) Caffeine &amp; energy beverage</t>
        </is>
      </c>
      <c r="D317" s="51">
        <f>IF('M4 Caffeine &amp; Energy'!I317="","",'M4 Caffeine &amp; Energy'!I317)</f>
        <v/>
      </c>
      <c r="E317" s="52">
        <f>IF('M4 Caffeine &amp; Energy'!J317="","",'M4 Caffeine &amp; Energy'!J317)</f>
        <v/>
      </c>
      <c r="F317" s="50">
        <f>IF('M4 Caffeine &amp; Energy'!K317="","",'M4 Caffeine &amp; Energy'!K317)</f>
        <v/>
      </c>
      <c r="G317" s="49">
        <f>IF('M4 Caffeine &amp; Energy'!F317="","",'M4 Caffeine &amp; Energy'!F317)</f>
        <v/>
      </c>
      <c r="H317" s="50">
        <f>IF(AND(ISNUMBER('M4 Caffeine &amp; Energy'!F317),ISNUMBER('M4 Caffeine &amp; Energy'!K317)),'M4 Caffeine &amp; Energy'!F317-'M4 Caffeine &amp; Energy'!K317,"")</f>
        <v/>
      </c>
      <c r="I317" s="34" t="inlineStr">
        <is>
          <t>S&amp;S availability/depth vary by listing and time, confirm live.</t>
        </is>
      </c>
    </row>
    <row r="318" ht="26" customHeight="1">
      <c r="A318" s="34" t="inlineStr">
        <is>
          <t>NOS</t>
        </is>
      </c>
      <c r="B318" s="34" t="inlineStr">
        <is>
          <t>NOS Energy Drink | Original | 24 pack 473mL</t>
        </is>
      </c>
      <c r="C318" s="34" t="inlineStr">
        <is>
          <t>4) Caffeine &amp; energy beverage</t>
        </is>
      </c>
      <c r="D318" s="51">
        <f>IF('M4 Caffeine &amp; Energy'!I318="","",'M4 Caffeine &amp; Energy'!I318)</f>
        <v/>
      </c>
      <c r="E318" s="52">
        <f>IF('M4 Caffeine &amp; Energy'!J318="","",'M4 Caffeine &amp; Energy'!J318)</f>
        <v/>
      </c>
      <c r="F318" s="50">
        <f>IF('M4 Caffeine &amp; Energy'!K318="","",'M4 Caffeine &amp; Energy'!K318)</f>
        <v/>
      </c>
      <c r="G318" s="49">
        <f>IF('M4 Caffeine &amp; Energy'!F318="","",'M4 Caffeine &amp; Energy'!F318)</f>
        <v/>
      </c>
      <c r="H318" s="50">
        <f>IF(AND(ISNUMBER('M4 Caffeine &amp; Energy'!F318),ISNUMBER('M4 Caffeine &amp; Energy'!K318)),'M4 Caffeine &amp; Energy'!F318-'M4 Caffeine &amp; Energy'!K318,"")</f>
        <v/>
      </c>
      <c r="I318" s="34" t="inlineStr">
        <is>
          <t>S&amp;S availability/depth vary by listing and time, confirm live.</t>
        </is>
      </c>
    </row>
    <row r="319" ht="26" customHeight="1">
      <c r="A319" s="34" t="inlineStr">
        <is>
          <t>NOS</t>
        </is>
      </c>
      <c r="B319" s="34" t="inlineStr">
        <is>
          <t>NOS Energy Drink | Sugar Free | single 473mL</t>
        </is>
      </c>
      <c r="C319" s="34" t="inlineStr">
        <is>
          <t>4) Caffeine &amp; energy beverage</t>
        </is>
      </c>
      <c r="D319" s="51">
        <f>IF('M4 Caffeine &amp; Energy'!I319="","",'M4 Caffeine &amp; Energy'!I319)</f>
        <v/>
      </c>
      <c r="E319" s="52">
        <f>IF('M4 Caffeine &amp; Energy'!J319="","",'M4 Caffeine &amp; Energy'!J319)</f>
        <v/>
      </c>
      <c r="F319" s="50">
        <f>IF('M4 Caffeine &amp; Energy'!K319="","",'M4 Caffeine &amp; Energy'!K319)</f>
        <v/>
      </c>
      <c r="G319" s="49">
        <f>IF('M4 Caffeine &amp; Energy'!F319="","",'M4 Caffeine &amp; Energy'!F319)</f>
        <v/>
      </c>
      <c r="H319" s="50">
        <f>IF(AND(ISNUMBER('M4 Caffeine &amp; Energy'!F319),ISNUMBER('M4 Caffeine &amp; Energy'!K319)),'M4 Caffeine &amp; Energy'!F319-'M4 Caffeine &amp; Energy'!K319,"")</f>
        <v/>
      </c>
      <c r="I319" s="34" t="inlineStr">
        <is>
          <t>S&amp;S availability/depth vary by listing and time, confirm live.</t>
        </is>
      </c>
    </row>
    <row r="320" ht="26" customHeight="1">
      <c r="A320" s="34" t="inlineStr">
        <is>
          <t>NOS</t>
        </is>
      </c>
      <c r="B320" s="34" t="inlineStr">
        <is>
          <t>NOS Energy Drink | Sugar Free | 8 pack 473mL</t>
        </is>
      </c>
      <c r="C320" s="34" t="inlineStr">
        <is>
          <t>4) Caffeine &amp; energy beverage</t>
        </is>
      </c>
      <c r="D320" s="51">
        <f>IF('M4 Caffeine &amp; Energy'!I320="","",'M4 Caffeine &amp; Energy'!I320)</f>
        <v/>
      </c>
      <c r="E320" s="52">
        <f>IF('M4 Caffeine &amp; Energy'!J320="","",'M4 Caffeine &amp; Energy'!J320)</f>
        <v/>
      </c>
      <c r="F320" s="50">
        <f>IF('M4 Caffeine &amp; Energy'!K320="","",'M4 Caffeine &amp; Energy'!K320)</f>
        <v/>
      </c>
      <c r="G320" s="49">
        <f>IF('M4 Caffeine &amp; Energy'!F320="","",'M4 Caffeine &amp; Energy'!F320)</f>
        <v/>
      </c>
      <c r="H320" s="50">
        <f>IF(AND(ISNUMBER('M4 Caffeine &amp; Energy'!F320),ISNUMBER('M4 Caffeine &amp; Energy'!K320)),'M4 Caffeine &amp; Energy'!F320-'M4 Caffeine &amp; Energy'!K320,"")</f>
        <v/>
      </c>
      <c r="I320" s="34" t="inlineStr">
        <is>
          <t>S&amp;S availability/depth vary by listing and time, confirm live.</t>
        </is>
      </c>
    </row>
    <row r="321" ht="26" customHeight="1">
      <c r="A321" s="34" t="inlineStr">
        <is>
          <t>NOS</t>
        </is>
      </c>
      <c r="B321" s="34" t="inlineStr">
        <is>
          <t>NOS Energy Drink | Sugar Free | 12 pack 473mL</t>
        </is>
      </c>
      <c r="C321" s="34" t="inlineStr">
        <is>
          <t>4) Caffeine &amp; energy beverage</t>
        </is>
      </c>
      <c r="D321" s="51">
        <f>IF('M4 Caffeine &amp; Energy'!I321="","",'M4 Caffeine &amp; Energy'!I321)</f>
        <v/>
      </c>
      <c r="E321" s="52">
        <f>IF('M4 Caffeine &amp; Energy'!J321="","",'M4 Caffeine &amp; Energy'!J321)</f>
        <v/>
      </c>
      <c r="F321" s="50">
        <f>IF('M4 Caffeine &amp; Energy'!K321="","",'M4 Caffeine &amp; Energy'!K321)</f>
        <v/>
      </c>
      <c r="G321" s="49">
        <f>IF('M4 Caffeine &amp; Energy'!F321="","",'M4 Caffeine &amp; Energy'!F321)</f>
        <v/>
      </c>
      <c r="H321" s="50">
        <f>IF(AND(ISNUMBER('M4 Caffeine &amp; Energy'!F321),ISNUMBER('M4 Caffeine &amp; Energy'!K321)),'M4 Caffeine &amp; Energy'!F321-'M4 Caffeine &amp; Energy'!K321,"")</f>
        <v/>
      </c>
      <c r="I321" s="34" t="inlineStr">
        <is>
          <t>S&amp;S availability/depth vary by listing and time, confirm live.</t>
        </is>
      </c>
    </row>
    <row r="322" ht="26" customHeight="1">
      <c r="A322" s="34" t="inlineStr">
        <is>
          <t>NOS</t>
        </is>
      </c>
      <c r="B322" s="34" t="inlineStr">
        <is>
          <t>NOS Energy Drink | Sugar Free | 18 pack 473mL</t>
        </is>
      </c>
      <c r="C322" s="34" t="inlineStr">
        <is>
          <t>4) Caffeine &amp; energy beverage</t>
        </is>
      </c>
      <c r="D322" s="51">
        <f>IF('M4 Caffeine &amp; Energy'!I322="","",'M4 Caffeine &amp; Energy'!I322)</f>
        <v/>
      </c>
      <c r="E322" s="52">
        <f>IF('M4 Caffeine &amp; Energy'!J322="","",'M4 Caffeine &amp; Energy'!J322)</f>
        <v/>
      </c>
      <c r="F322" s="50">
        <f>IF('M4 Caffeine &amp; Energy'!K322="","",'M4 Caffeine &amp; Energy'!K322)</f>
        <v/>
      </c>
      <c r="G322" s="49">
        <f>IF('M4 Caffeine &amp; Energy'!F322="","",'M4 Caffeine &amp; Energy'!F322)</f>
        <v/>
      </c>
      <c r="H322" s="50">
        <f>IF(AND(ISNUMBER('M4 Caffeine &amp; Energy'!F322),ISNUMBER('M4 Caffeine &amp; Energy'!K322)),'M4 Caffeine &amp; Energy'!F322-'M4 Caffeine &amp; Energy'!K322,"")</f>
        <v/>
      </c>
      <c r="I322" s="34" t="inlineStr">
        <is>
          <t>S&amp;S availability/depth vary by listing and time, confirm live.</t>
        </is>
      </c>
    </row>
    <row r="323" ht="26" customHeight="1">
      <c r="A323" s="34" t="inlineStr">
        <is>
          <t>NOS</t>
        </is>
      </c>
      <c r="B323" s="34" t="inlineStr">
        <is>
          <t>NOS Energy Drink | Sugar Free | 24 pack 473mL</t>
        </is>
      </c>
      <c r="C323" s="34" t="inlineStr">
        <is>
          <t>4) Caffeine &amp; energy beverage</t>
        </is>
      </c>
      <c r="D323" s="51">
        <f>IF('M4 Caffeine &amp; Energy'!I323="","",'M4 Caffeine &amp; Energy'!I323)</f>
        <v/>
      </c>
      <c r="E323" s="52">
        <f>IF('M4 Caffeine &amp; Energy'!J323="","",'M4 Caffeine &amp; Energy'!J323)</f>
        <v/>
      </c>
      <c r="F323" s="50">
        <f>IF('M4 Caffeine &amp; Energy'!K323="","",'M4 Caffeine &amp; Energy'!K323)</f>
        <v/>
      </c>
      <c r="G323" s="49">
        <f>IF('M4 Caffeine &amp; Energy'!F323="","",'M4 Caffeine &amp; Energy'!F323)</f>
        <v/>
      </c>
      <c r="H323" s="50">
        <f>IF(AND(ISNUMBER('M4 Caffeine &amp; Energy'!F323),ISNUMBER('M4 Caffeine &amp; Energy'!K323)),'M4 Caffeine &amp; Energy'!F323-'M4 Caffeine &amp; Energy'!K323,"")</f>
        <v/>
      </c>
      <c r="I323" s="34" t="inlineStr">
        <is>
          <t>S&amp;S availability/depth vary by listing and time, confirm live.</t>
        </is>
      </c>
    </row>
    <row r="324" ht="26" customHeight="1">
      <c r="A324" s="34" t="inlineStr">
        <is>
          <t>Starbucks</t>
        </is>
      </c>
      <c r="B324" s="34" t="inlineStr">
        <is>
          <t>Starbucks Doubleshot Energy | Coffee | single 444mL</t>
        </is>
      </c>
      <c r="C324" s="34" t="inlineStr">
        <is>
          <t>4) Caffeine &amp; energy beverage</t>
        </is>
      </c>
      <c r="D324" s="51">
        <f>IF('M4 Caffeine &amp; Energy'!I324="","",'M4 Caffeine &amp; Energy'!I324)</f>
        <v/>
      </c>
      <c r="E324" s="52">
        <f>IF('M4 Caffeine &amp; Energy'!J324="","",'M4 Caffeine &amp; Energy'!J324)</f>
        <v/>
      </c>
      <c r="F324" s="50">
        <f>IF('M4 Caffeine &amp; Energy'!K324="","",'M4 Caffeine &amp; Energy'!K324)</f>
        <v/>
      </c>
      <c r="G324" s="49">
        <f>IF('M4 Caffeine &amp; Energy'!F324="","",'M4 Caffeine &amp; Energy'!F324)</f>
        <v/>
      </c>
      <c r="H324" s="50">
        <f>IF(AND(ISNUMBER('M4 Caffeine &amp; Energy'!F324),ISNUMBER('M4 Caffeine &amp; Energy'!K324)),'M4 Caffeine &amp; Energy'!F324-'M4 Caffeine &amp; Energy'!K324,"")</f>
        <v/>
      </c>
      <c r="I324" s="34" t="inlineStr">
        <is>
          <t>S&amp;S availability/depth vary by listing and time, confirm live.</t>
        </is>
      </c>
    </row>
    <row r="325" ht="26" customHeight="1">
      <c r="A325" s="34" t="inlineStr">
        <is>
          <t>Starbucks</t>
        </is>
      </c>
      <c r="B325" s="34" t="inlineStr">
        <is>
          <t>Starbucks Doubleshot Energy | Coffee | 8 pack 444mL</t>
        </is>
      </c>
      <c r="C325" s="34" t="inlineStr">
        <is>
          <t>4) Caffeine &amp; energy beverage</t>
        </is>
      </c>
      <c r="D325" s="51">
        <f>IF('M4 Caffeine &amp; Energy'!I325="","",'M4 Caffeine &amp; Energy'!I325)</f>
        <v/>
      </c>
      <c r="E325" s="52">
        <f>IF('M4 Caffeine &amp; Energy'!J325="","",'M4 Caffeine &amp; Energy'!J325)</f>
        <v/>
      </c>
      <c r="F325" s="50">
        <f>IF('M4 Caffeine &amp; Energy'!K325="","",'M4 Caffeine &amp; Energy'!K325)</f>
        <v/>
      </c>
      <c r="G325" s="49">
        <f>IF('M4 Caffeine &amp; Energy'!F325="","",'M4 Caffeine &amp; Energy'!F325)</f>
        <v/>
      </c>
      <c r="H325" s="50">
        <f>IF(AND(ISNUMBER('M4 Caffeine &amp; Energy'!F325),ISNUMBER('M4 Caffeine &amp; Energy'!K325)),'M4 Caffeine &amp; Energy'!F325-'M4 Caffeine &amp; Energy'!K325,"")</f>
        <v/>
      </c>
      <c r="I325" s="34" t="inlineStr">
        <is>
          <t>S&amp;S availability/depth vary by listing and time, confirm live.</t>
        </is>
      </c>
    </row>
    <row r="326" ht="26" customHeight="1">
      <c r="A326" s="34" t="inlineStr">
        <is>
          <t>Starbucks</t>
        </is>
      </c>
      <c r="B326" s="34" t="inlineStr">
        <is>
          <t>Starbucks Doubleshot Energy | Coffee | 12 pack 444mL</t>
        </is>
      </c>
      <c r="C326" s="34" t="inlineStr">
        <is>
          <t>4) Caffeine &amp; energy beverage</t>
        </is>
      </c>
      <c r="D326" s="51">
        <f>IF('M4 Caffeine &amp; Energy'!I326="","",'M4 Caffeine &amp; Energy'!I326)</f>
        <v/>
      </c>
      <c r="E326" s="52">
        <f>IF('M4 Caffeine &amp; Energy'!J326="","",'M4 Caffeine &amp; Energy'!J326)</f>
        <v/>
      </c>
      <c r="F326" s="50">
        <f>IF('M4 Caffeine &amp; Energy'!K326="","",'M4 Caffeine &amp; Energy'!K326)</f>
        <v/>
      </c>
      <c r="G326" s="49">
        <f>IF('M4 Caffeine &amp; Energy'!F326="","",'M4 Caffeine &amp; Energy'!F326)</f>
        <v/>
      </c>
      <c r="H326" s="50">
        <f>IF(AND(ISNUMBER('M4 Caffeine &amp; Energy'!F326),ISNUMBER('M4 Caffeine &amp; Energy'!K326)),'M4 Caffeine &amp; Energy'!F326-'M4 Caffeine &amp; Energy'!K326,"")</f>
        <v/>
      </c>
      <c r="I326" s="34" t="inlineStr">
        <is>
          <t>S&amp;S availability/depth vary by listing and time, confirm live.</t>
        </is>
      </c>
    </row>
    <row r="327" ht="26" customHeight="1">
      <c r="A327" s="34" t="inlineStr">
        <is>
          <t>Starbucks</t>
        </is>
      </c>
      <c r="B327" s="34" t="inlineStr">
        <is>
          <t>Starbucks Doubleshot Energy | Coffee | 18 pack 444mL</t>
        </is>
      </c>
      <c r="C327" s="34" t="inlineStr">
        <is>
          <t>4) Caffeine &amp; energy beverage</t>
        </is>
      </c>
      <c r="D327" s="51">
        <f>IF('M4 Caffeine &amp; Energy'!I327="","",'M4 Caffeine &amp; Energy'!I327)</f>
        <v/>
      </c>
      <c r="E327" s="52">
        <f>IF('M4 Caffeine &amp; Energy'!J327="","",'M4 Caffeine &amp; Energy'!J327)</f>
        <v/>
      </c>
      <c r="F327" s="50">
        <f>IF('M4 Caffeine &amp; Energy'!K327="","",'M4 Caffeine &amp; Energy'!K327)</f>
        <v/>
      </c>
      <c r="G327" s="49">
        <f>IF('M4 Caffeine &amp; Energy'!F327="","",'M4 Caffeine &amp; Energy'!F327)</f>
        <v/>
      </c>
      <c r="H327" s="50">
        <f>IF(AND(ISNUMBER('M4 Caffeine &amp; Energy'!F327),ISNUMBER('M4 Caffeine &amp; Energy'!K327)),'M4 Caffeine &amp; Energy'!F327-'M4 Caffeine &amp; Energy'!K327,"")</f>
        <v/>
      </c>
      <c r="I327" s="34" t="inlineStr">
        <is>
          <t>S&amp;S availability/depth vary by listing and time, confirm live.</t>
        </is>
      </c>
    </row>
    <row r="328" ht="26" customHeight="1">
      <c r="A328" s="34" t="inlineStr">
        <is>
          <t>Starbucks</t>
        </is>
      </c>
      <c r="B328" s="34" t="inlineStr">
        <is>
          <t>Starbucks Doubleshot Energy | Coffee | 24 pack 444mL</t>
        </is>
      </c>
      <c r="C328" s="34" t="inlineStr">
        <is>
          <t>4) Caffeine &amp; energy beverage</t>
        </is>
      </c>
      <c r="D328" s="51">
        <f>IF('M4 Caffeine &amp; Energy'!I328="","",'M4 Caffeine &amp; Energy'!I328)</f>
        <v/>
      </c>
      <c r="E328" s="52">
        <f>IF('M4 Caffeine &amp; Energy'!J328="","",'M4 Caffeine &amp; Energy'!J328)</f>
        <v/>
      </c>
      <c r="F328" s="50">
        <f>IF('M4 Caffeine &amp; Energy'!K328="","",'M4 Caffeine &amp; Energy'!K328)</f>
        <v/>
      </c>
      <c r="G328" s="49">
        <f>IF('M4 Caffeine &amp; Energy'!F328="","",'M4 Caffeine &amp; Energy'!F328)</f>
        <v/>
      </c>
      <c r="H328" s="50">
        <f>IF(AND(ISNUMBER('M4 Caffeine &amp; Energy'!F328),ISNUMBER('M4 Caffeine &amp; Energy'!K328)),'M4 Caffeine &amp; Energy'!F328-'M4 Caffeine &amp; Energy'!K328,"")</f>
        <v/>
      </c>
      <c r="I328" s="34" t="inlineStr">
        <is>
          <t>S&amp;S availability/depth vary by listing and time, confirm live.</t>
        </is>
      </c>
    </row>
    <row r="329" ht="26" customHeight="1">
      <c r="A329" s="34" t="inlineStr">
        <is>
          <t>Starbucks</t>
        </is>
      </c>
      <c r="B329" s="34" t="inlineStr">
        <is>
          <t>Starbucks Doubleshot Energy | Vanilla | single 444mL</t>
        </is>
      </c>
      <c r="C329" s="34" t="inlineStr">
        <is>
          <t>4) Caffeine &amp; energy beverage</t>
        </is>
      </c>
      <c r="D329" s="51">
        <f>IF('M4 Caffeine &amp; Energy'!I329="","",'M4 Caffeine &amp; Energy'!I329)</f>
        <v/>
      </c>
      <c r="E329" s="52">
        <f>IF('M4 Caffeine &amp; Energy'!J329="","",'M4 Caffeine &amp; Energy'!J329)</f>
        <v/>
      </c>
      <c r="F329" s="50">
        <f>IF('M4 Caffeine &amp; Energy'!K329="","",'M4 Caffeine &amp; Energy'!K329)</f>
        <v/>
      </c>
      <c r="G329" s="49">
        <f>IF('M4 Caffeine &amp; Energy'!F329="","",'M4 Caffeine &amp; Energy'!F329)</f>
        <v/>
      </c>
      <c r="H329" s="50">
        <f>IF(AND(ISNUMBER('M4 Caffeine &amp; Energy'!F329),ISNUMBER('M4 Caffeine &amp; Energy'!K329)),'M4 Caffeine &amp; Energy'!F329-'M4 Caffeine &amp; Energy'!K329,"")</f>
        <v/>
      </c>
      <c r="I329" s="34" t="inlineStr">
        <is>
          <t>S&amp;S availability/depth vary by listing and time, confirm live.</t>
        </is>
      </c>
    </row>
    <row r="330" ht="26" customHeight="1">
      <c r="A330" s="34" t="inlineStr">
        <is>
          <t>Starbucks</t>
        </is>
      </c>
      <c r="B330" s="34" t="inlineStr">
        <is>
          <t>Starbucks Doubleshot Energy | Vanilla | 8 pack 444mL</t>
        </is>
      </c>
      <c r="C330" s="34" t="inlineStr">
        <is>
          <t>4) Caffeine &amp; energy beverage</t>
        </is>
      </c>
      <c r="D330" s="51">
        <f>IF('M4 Caffeine &amp; Energy'!I330="","",'M4 Caffeine &amp; Energy'!I330)</f>
        <v/>
      </c>
      <c r="E330" s="52">
        <f>IF('M4 Caffeine &amp; Energy'!J330="","",'M4 Caffeine &amp; Energy'!J330)</f>
        <v/>
      </c>
      <c r="F330" s="50">
        <f>IF('M4 Caffeine &amp; Energy'!K330="","",'M4 Caffeine &amp; Energy'!K330)</f>
        <v/>
      </c>
      <c r="G330" s="49">
        <f>IF('M4 Caffeine &amp; Energy'!F330="","",'M4 Caffeine &amp; Energy'!F330)</f>
        <v/>
      </c>
      <c r="H330" s="50">
        <f>IF(AND(ISNUMBER('M4 Caffeine &amp; Energy'!F330),ISNUMBER('M4 Caffeine &amp; Energy'!K330)),'M4 Caffeine &amp; Energy'!F330-'M4 Caffeine &amp; Energy'!K330,"")</f>
        <v/>
      </c>
      <c r="I330" s="34" t="inlineStr">
        <is>
          <t>S&amp;S availability/depth vary by listing and time, confirm live.</t>
        </is>
      </c>
    </row>
    <row r="331" ht="26" customHeight="1">
      <c r="A331" s="34" t="inlineStr">
        <is>
          <t>Starbucks</t>
        </is>
      </c>
      <c r="B331" s="34" t="inlineStr">
        <is>
          <t>Starbucks Doubleshot Energy | Vanilla | 12 pack 444mL</t>
        </is>
      </c>
      <c r="C331" s="34" t="inlineStr">
        <is>
          <t>4) Caffeine &amp; energy beverage</t>
        </is>
      </c>
      <c r="D331" s="51">
        <f>IF('M4 Caffeine &amp; Energy'!I331="","",'M4 Caffeine &amp; Energy'!I331)</f>
        <v/>
      </c>
      <c r="E331" s="52">
        <f>IF('M4 Caffeine &amp; Energy'!J331="","",'M4 Caffeine &amp; Energy'!J331)</f>
        <v/>
      </c>
      <c r="F331" s="50">
        <f>IF('M4 Caffeine &amp; Energy'!K331="","",'M4 Caffeine &amp; Energy'!K331)</f>
        <v/>
      </c>
      <c r="G331" s="49">
        <f>IF('M4 Caffeine &amp; Energy'!F331="","",'M4 Caffeine &amp; Energy'!F331)</f>
        <v/>
      </c>
      <c r="H331" s="50">
        <f>IF(AND(ISNUMBER('M4 Caffeine &amp; Energy'!F331),ISNUMBER('M4 Caffeine &amp; Energy'!K331)),'M4 Caffeine &amp; Energy'!F331-'M4 Caffeine &amp; Energy'!K331,"")</f>
        <v/>
      </c>
      <c r="I331" s="34" t="inlineStr">
        <is>
          <t>S&amp;S availability/depth vary by listing and time, confirm live.</t>
        </is>
      </c>
    </row>
    <row r="332" ht="26" customHeight="1">
      <c r="A332" s="34" t="inlineStr">
        <is>
          <t>Starbucks</t>
        </is>
      </c>
      <c r="B332" s="34" t="inlineStr">
        <is>
          <t>Starbucks Doubleshot Energy | Vanilla | 18 pack 444mL</t>
        </is>
      </c>
      <c r="C332" s="34" t="inlineStr">
        <is>
          <t>4) Caffeine &amp; energy beverage</t>
        </is>
      </c>
      <c r="D332" s="51">
        <f>IF('M4 Caffeine &amp; Energy'!I332="","",'M4 Caffeine &amp; Energy'!I332)</f>
        <v/>
      </c>
      <c r="E332" s="52">
        <f>IF('M4 Caffeine &amp; Energy'!J332="","",'M4 Caffeine &amp; Energy'!J332)</f>
        <v/>
      </c>
      <c r="F332" s="50">
        <f>IF('M4 Caffeine &amp; Energy'!K332="","",'M4 Caffeine &amp; Energy'!K332)</f>
        <v/>
      </c>
      <c r="G332" s="49">
        <f>IF('M4 Caffeine &amp; Energy'!F332="","",'M4 Caffeine &amp; Energy'!F332)</f>
        <v/>
      </c>
      <c r="H332" s="50">
        <f>IF(AND(ISNUMBER('M4 Caffeine &amp; Energy'!F332),ISNUMBER('M4 Caffeine &amp; Energy'!K332)),'M4 Caffeine &amp; Energy'!F332-'M4 Caffeine &amp; Energy'!K332,"")</f>
        <v/>
      </c>
      <c r="I332" s="34" t="inlineStr">
        <is>
          <t>S&amp;S availability/depth vary by listing and time, confirm live.</t>
        </is>
      </c>
    </row>
    <row r="333" ht="26" customHeight="1">
      <c r="A333" s="34" t="inlineStr">
        <is>
          <t>Starbucks</t>
        </is>
      </c>
      <c r="B333" s="34" t="inlineStr">
        <is>
          <t>Starbucks Doubleshot Energy | Vanilla | 24 pack 444mL</t>
        </is>
      </c>
      <c r="C333" s="34" t="inlineStr">
        <is>
          <t>4) Caffeine &amp; energy beverage</t>
        </is>
      </c>
      <c r="D333" s="51">
        <f>IF('M4 Caffeine &amp; Energy'!I333="","",'M4 Caffeine &amp; Energy'!I333)</f>
        <v/>
      </c>
      <c r="E333" s="52">
        <f>IF('M4 Caffeine &amp; Energy'!J333="","",'M4 Caffeine &amp; Energy'!J333)</f>
        <v/>
      </c>
      <c r="F333" s="50">
        <f>IF('M4 Caffeine &amp; Energy'!K333="","",'M4 Caffeine &amp; Energy'!K333)</f>
        <v/>
      </c>
      <c r="G333" s="49">
        <f>IF('M4 Caffeine &amp; Energy'!F333="","",'M4 Caffeine &amp; Energy'!F333)</f>
        <v/>
      </c>
      <c r="H333" s="50">
        <f>IF(AND(ISNUMBER('M4 Caffeine &amp; Energy'!F333),ISNUMBER('M4 Caffeine &amp; Energy'!K333)),'M4 Caffeine &amp; Energy'!F333-'M4 Caffeine &amp; Energy'!K333,"")</f>
        <v/>
      </c>
      <c r="I333" s="34" t="inlineStr">
        <is>
          <t>S&amp;S availability/depth vary by listing and time, confirm live.</t>
        </is>
      </c>
    </row>
    <row r="334" ht="26" customHeight="1">
      <c r="A334" s="34" t="inlineStr">
        <is>
          <t>Starbucks</t>
        </is>
      </c>
      <c r="B334" s="34" t="inlineStr">
        <is>
          <t>Starbucks Doubleshot Energy | Mocha | single 444mL</t>
        </is>
      </c>
      <c r="C334" s="34" t="inlineStr">
        <is>
          <t>4) Caffeine &amp; energy beverage</t>
        </is>
      </c>
      <c r="D334" s="51">
        <f>IF('M4 Caffeine &amp; Energy'!I334="","",'M4 Caffeine &amp; Energy'!I334)</f>
        <v/>
      </c>
      <c r="E334" s="52">
        <f>IF('M4 Caffeine &amp; Energy'!J334="","",'M4 Caffeine &amp; Energy'!J334)</f>
        <v/>
      </c>
      <c r="F334" s="50">
        <f>IF('M4 Caffeine &amp; Energy'!K334="","",'M4 Caffeine &amp; Energy'!K334)</f>
        <v/>
      </c>
      <c r="G334" s="49">
        <f>IF('M4 Caffeine &amp; Energy'!F334="","",'M4 Caffeine &amp; Energy'!F334)</f>
        <v/>
      </c>
      <c r="H334" s="50">
        <f>IF(AND(ISNUMBER('M4 Caffeine &amp; Energy'!F334),ISNUMBER('M4 Caffeine &amp; Energy'!K334)),'M4 Caffeine &amp; Energy'!F334-'M4 Caffeine &amp; Energy'!K334,"")</f>
        <v/>
      </c>
      <c r="I334" s="34" t="inlineStr">
        <is>
          <t>S&amp;S availability/depth vary by listing and time, confirm live.</t>
        </is>
      </c>
    </row>
    <row r="335" ht="26" customHeight="1">
      <c r="A335" s="34" t="inlineStr">
        <is>
          <t>Starbucks</t>
        </is>
      </c>
      <c r="B335" s="34" t="inlineStr">
        <is>
          <t>Starbucks Doubleshot Energy | Mocha | 8 pack 444mL</t>
        </is>
      </c>
      <c r="C335" s="34" t="inlineStr">
        <is>
          <t>4) Caffeine &amp; energy beverage</t>
        </is>
      </c>
      <c r="D335" s="51">
        <f>IF('M4 Caffeine &amp; Energy'!I335="","",'M4 Caffeine &amp; Energy'!I335)</f>
        <v/>
      </c>
      <c r="E335" s="52">
        <f>IF('M4 Caffeine &amp; Energy'!J335="","",'M4 Caffeine &amp; Energy'!J335)</f>
        <v/>
      </c>
      <c r="F335" s="50">
        <f>IF('M4 Caffeine &amp; Energy'!K335="","",'M4 Caffeine &amp; Energy'!K335)</f>
        <v/>
      </c>
      <c r="G335" s="49">
        <f>IF('M4 Caffeine &amp; Energy'!F335="","",'M4 Caffeine &amp; Energy'!F335)</f>
        <v/>
      </c>
      <c r="H335" s="50">
        <f>IF(AND(ISNUMBER('M4 Caffeine &amp; Energy'!F335),ISNUMBER('M4 Caffeine &amp; Energy'!K335)),'M4 Caffeine &amp; Energy'!F335-'M4 Caffeine &amp; Energy'!K335,"")</f>
        <v/>
      </c>
      <c r="I335" s="34" t="inlineStr">
        <is>
          <t>S&amp;S availability/depth vary by listing and time, confirm live.</t>
        </is>
      </c>
    </row>
    <row r="336" ht="26" customHeight="1">
      <c r="A336" s="34" t="inlineStr">
        <is>
          <t>Starbucks</t>
        </is>
      </c>
      <c r="B336" s="34" t="inlineStr">
        <is>
          <t>Starbucks Doubleshot Energy | Mocha | 12 pack 444mL</t>
        </is>
      </c>
      <c r="C336" s="34" t="inlineStr">
        <is>
          <t>4) Caffeine &amp; energy beverage</t>
        </is>
      </c>
      <c r="D336" s="51">
        <f>IF('M4 Caffeine &amp; Energy'!I336="","",'M4 Caffeine &amp; Energy'!I336)</f>
        <v/>
      </c>
      <c r="E336" s="52">
        <f>IF('M4 Caffeine &amp; Energy'!J336="","",'M4 Caffeine &amp; Energy'!J336)</f>
        <v/>
      </c>
      <c r="F336" s="50">
        <f>IF('M4 Caffeine &amp; Energy'!K336="","",'M4 Caffeine &amp; Energy'!K336)</f>
        <v/>
      </c>
      <c r="G336" s="49">
        <f>IF('M4 Caffeine &amp; Energy'!F336="","",'M4 Caffeine &amp; Energy'!F336)</f>
        <v/>
      </c>
      <c r="H336" s="50">
        <f>IF(AND(ISNUMBER('M4 Caffeine &amp; Energy'!F336),ISNUMBER('M4 Caffeine &amp; Energy'!K336)),'M4 Caffeine &amp; Energy'!F336-'M4 Caffeine &amp; Energy'!K336,"")</f>
        <v/>
      </c>
      <c r="I336" s="34" t="inlineStr">
        <is>
          <t>S&amp;S availability/depth vary by listing and time, confirm live.</t>
        </is>
      </c>
    </row>
    <row r="337" ht="26" customHeight="1">
      <c r="A337" s="34" t="inlineStr">
        <is>
          <t>Starbucks</t>
        </is>
      </c>
      <c r="B337" s="34" t="inlineStr">
        <is>
          <t>Starbucks Doubleshot Energy | Mocha | 18 pack 444mL</t>
        </is>
      </c>
      <c r="C337" s="34" t="inlineStr">
        <is>
          <t>4) Caffeine &amp; energy beverage</t>
        </is>
      </c>
      <c r="D337" s="51">
        <f>IF('M4 Caffeine &amp; Energy'!I337="","",'M4 Caffeine &amp; Energy'!I337)</f>
        <v/>
      </c>
      <c r="E337" s="52">
        <f>IF('M4 Caffeine &amp; Energy'!J337="","",'M4 Caffeine &amp; Energy'!J337)</f>
        <v/>
      </c>
      <c r="F337" s="50">
        <f>IF('M4 Caffeine &amp; Energy'!K337="","",'M4 Caffeine &amp; Energy'!K337)</f>
        <v/>
      </c>
      <c r="G337" s="49">
        <f>IF('M4 Caffeine &amp; Energy'!F337="","",'M4 Caffeine &amp; Energy'!F337)</f>
        <v/>
      </c>
      <c r="H337" s="50">
        <f>IF(AND(ISNUMBER('M4 Caffeine &amp; Energy'!F337),ISNUMBER('M4 Caffeine &amp; Energy'!K337)),'M4 Caffeine &amp; Energy'!F337-'M4 Caffeine &amp; Energy'!K337,"")</f>
        <v/>
      </c>
      <c r="I337" s="34" t="inlineStr">
        <is>
          <t>S&amp;S availability/depth vary by listing and time, confirm live.</t>
        </is>
      </c>
    </row>
    <row r="338" ht="26" customHeight="1">
      <c r="A338" s="34" t="inlineStr">
        <is>
          <t>Starbucks</t>
        </is>
      </c>
      <c r="B338" s="34" t="inlineStr">
        <is>
          <t>Starbucks Doubleshot Energy | Mocha | 24 pack 444mL</t>
        </is>
      </c>
      <c r="C338" s="34" t="inlineStr">
        <is>
          <t>4) Caffeine &amp; energy beverage</t>
        </is>
      </c>
      <c r="D338" s="51">
        <f>IF('M4 Caffeine &amp; Energy'!I338="","",'M4 Caffeine &amp; Energy'!I338)</f>
        <v/>
      </c>
      <c r="E338" s="52">
        <f>IF('M4 Caffeine &amp; Energy'!J338="","",'M4 Caffeine &amp; Energy'!J338)</f>
        <v/>
      </c>
      <c r="F338" s="50">
        <f>IF('M4 Caffeine &amp; Energy'!K338="","",'M4 Caffeine &amp; Energy'!K338)</f>
        <v/>
      </c>
      <c r="G338" s="49">
        <f>IF('M4 Caffeine &amp; Energy'!F338="","",'M4 Caffeine &amp; Energy'!F338)</f>
        <v/>
      </c>
      <c r="H338" s="50">
        <f>IF(AND(ISNUMBER('M4 Caffeine &amp; Energy'!F338),ISNUMBER('M4 Caffeine &amp; Energy'!K338)),'M4 Caffeine &amp; Energy'!F338-'M4 Caffeine &amp; Energy'!K338,"")</f>
        <v/>
      </c>
      <c r="I338" s="34" t="inlineStr">
        <is>
          <t>S&amp;S availability/depth vary by listing and time, confirm live.</t>
        </is>
      </c>
    </row>
    <row r="339" ht="26" customHeight="1">
      <c r="A339" s="34" t="inlineStr">
        <is>
          <t>Starbucks</t>
        </is>
      </c>
      <c r="B339" s="34" t="inlineStr">
        <is>
          <t>Starbucks Doubleshot Energy | White Chocolate | single 444mL</t>
        </is>
      </c>
      <c r="C339" s="34" t="inlineStr">
        <is>
          <t>4) Caffeine &amp; energy beverage</t>
        </is>
      </c>
      <c r="D339" s="51">
        <f>IF('M4 Caffeine &amp; Energy'!I339="","",'M4 Caffeine &amp; Energy'!I339)</f>
        <v/>
      </c>
      <c r="E339" s="52">
        <f>IF('M4 Caffeine &amp; Energy'!J339="","",'M4 Caffeine &amp; Energy'!J339)</f>
        <v/>
      </c>
      <c r="F339" s="50">
        <f>IF('M4 Caffeine &amp; Energy'!K339="","",'M4 Caffeine &amp; Energy'!K339)</f>
        <v/>
      </c>
      <c r="G339" s="49">
        <f>IF('M4 Caffeine &amp; Energy'!F339="","",'M4 Caffeine &amp; Energy'!F339)</f>
        <v/>
      </c>
      <c r="H339" s="50">
        <f>IF(AND(ISNUMBER('M4 Caffeine &amp; Energy'!F339),ISNUMBER('M4 Caffeine &amp; Energy'!K339)),'M4 Caffeine &amp; Energy'!F339-'M4 Caffeine &amp; Energy'!K339,"")</f>
        <v/>
      </c>
      <c r="I339" s="34" t="inlineStr">
        <is>
          <t>S&amp;S availability/depth vary by listing and time, confirm live.</t>
        </is>
      </c>
    </row>
    <row r="340" ht="26" customHeight="1">
      <c r="A340" s="34" t="inlineStr">
        <is>
          <t>Starbucks</t>
        </is>
      </c>
      <c r="B340" s="34" t="inlineStr">
        <is>
          <t>Starbucks Doubleshot Energy | White Chocolate | 8 pack 444mL</t>
        </is>
      </c>
      <c r="C340" s="34" t="inlineStr">
        <is>
          <t>4) Caffeine &amp; energy beverage</t>
        </is>
      </c>
      <c r="D340" s="51">
        <f>IF('M4 Caffeine &amp; Energy'!I340="","",'M4 Caffeine &amp; Energy'!I340)</f>
        <v/>
      </c>
      <c r="E340" s="52">
        <f>IF('M4 Caffeine &amp; Energy'!J340="","",'M4 Caffeine &amp; Energy'!J340)</f>
        <v/>
      </c>
      <c r="F340" s="50">
        <f>IF('M4 Caffeine &amp; Energy'!K340="","",'M4 Caffeine &amp; Energy'!K340)</f>
        <v/>
      </c>
      <c r="G340" s="49">
        <f>IF('M4 Caffeine &amp; Energy'!F340="","",'M4 Caffeine &amp; Energy'!F340)</f>
        <v/>
      </c>
      <c r="H340" s="50">
        <f>IF(AND(ISNUMBER('M4 Caffeine &amp; Energy'!F340),ISNUMBER('M4 Caffeine &amp; Energy'!K340)),'M4 Caffeine &amp; Energy'!F340-'M4 Caffeine &amp; Energy'!K340,"")</f>
        <v/>
      </c>
      <c r="I340" s="34" t="inlineStr">
        <is>
          <t>S&amp;S availability/depth vary by listing and time, confirm live.</t>
        </is>
      </c>
    </row>
    <row r="341" ht="26" customHeight="1">
      <c r="A341" s="34" t="inlineStr">
        <is>
          <t>Starbucks</t>
        </is>
      </c>
      <c r="B341" s="34" t="inlineStr">
        <is>
          <t>Starbucks Doubleshot Energy | White Chocolate | 12 pack 444mL</t>
        </is>
      </c>
      <c r="C341" s="34" t="inlineStr">
        <is>
          <t>4) Caffeine &amp; energy beverage</t>
        </is>
      </c>
      <c r="D341" s="51">
        <f>IF('M4 Caffeine &amp; Energy'!I341="","",'M4 Caffeine &amp; Energy'!I341)</f>
        <v/>
      </c>
      <c r="E341" s="52">
        <f>IF('M4 Caffeine &amp; Energy'!J341="","",'M4 Caffeine &amp; Energy'!J341)</f>
        <v/>
      </c>
      <c r="F341" s="50">
        <f>IF('M4 Caffeine &amp; Energy'!K341="","",'M4 Caffeine &amp; Energy'!K341)</f>
        <v/>
      </c>
      <c r="G341" s="49">
        <f>IF('M4 Caffeine &amp; Energy'!F341="","",'M4 Caffeine &amp; Energy'!F341)</f>
        <v/>
      </c>
      <c r="H341" s="50">
        <f>IF(AND(ISNUMBER('M4 Caffeine &amp; Energy'!F341),ISNUMBER('M4 Caffeine &amp; Energy'!K341)),'M4 Caffeine &amp; Energy'!F341-'M4 Caffeine &amp; Energy'!K341,"")</f>
        <v/>
      </c>
      <c r="I341" s="34" t="inlineStr">
        <is>
          <t>S&amp;S availability/depth vary by listing and time, confirm live.</t>
        </is>
      </c>
    </row>
    <row r="342" ht="26" customHeight="1">
      <c r="A342" s="34" t="inlineStr">
        <is>
          <t>Starbucks</t>
        </is>
      </c>
      <c r="B342" s="34" t="inlineStr">
        <is>
          <t>Starbucks Doubleshot Energy | White Chocolate | 18 pack 444mL</t>
        </is>
      </c>
      <c r="C342" s="34" t="inlineStr">
        <is>
          <t>4) Caffeine &amp; energy beverage</t>
        </is>
      </c>
      <c r="D342" s="51">
        <f>IF('M4 Caffeine &amp; Energy'!I342="","",'M4 Caffeine &amp; Energy'!I342)</f>
        <v/>
      </c>
      <c r="E342" s="52">
        <f>IF('M4 Caffeine &amp; Energy'!J342="","",'M4 Caffeine &amp; Energy'!J342)</f>
        <v/>
      </c>
      <c r="F342" s="50">
        <f>IF('M4 Caffeine &amp; Energy'!K342="","",'M4 Caffeine &amp; Energy'!K342)</f>
        <v/>
      </c>
      <c r="G342" s="49">
        <f>IF('M4 Caffeine &amp; Energy'!F342="","",'M4 Caffeine &amp; Energy'!F342)</f>
        <v/>
      </c>
      <c r="H342" s="50">
        <f>IF(AND(ISNUMBER('M4 Caffeine &amp; Energy'!F342),ISNUMBER('M4 Caffeine &amp; Energy'!K342)),'M4 Caffeine &amp; Energy'!F342-'M4 Caffeine &amp; Energy'!K342,"")</f>
        <v/>
      </c>
      <c r="I342" s="34" t="inlineStr">
        <is>
          <t>S&amp;S availability/depth vary by listing and time, confirm live.</t>
        </is>
      </c>
    </row>
    <row r="343" ht="26" customHeight="1">
      <c r="A343" s="34" t="inlineStr">
        <is>
          <t>Starbucks</t>
        </is>
      </c>
      <c r="B343" s="34" t="inlineStr">
        <is>
          <t>Starbucks Doubleshot Energy | White Chocolate | 24 pack 444mL</t>
        </is>
      </c>
      <c r="C343" s="34" t="inlineStr">
        <is>
          <t>4) Caffeine &amp; energy beverage</t>
        </is>
      </c>
      <c r="D343" s="51">
        <f>IF('M4 Caffeine &amp; Energy'!I343="","",'M4 Caffeine &amp; Energy'!I343)</f>
        <v/>
      </c>
      <c r="E343" s="52">
        <f>IF('M4 Caffeine &amp; Energy'!J343="","",'M4 Caffeine &amp; Energy'!J343)</f>
        <v/>
      </c>
      <c r="F343" s="50">
        <f>IF('M4 Caffeine &amp; Energy'!K343="","",'M4 Caffeine &amp; Energy'!K343)</f>
        <v/>
      </c>
      <c r="G343" s="49">
        <f>IF('M4 Caffeine &amp; Energy'!F343="","",'M4 Caffeine &amp; Energy'!F343)</f>
        <v/>
      </c>
      <c r="H343" s="50">
        <f>IF(AND(ISNUMBER('M4 Caffeine &amp; Energy'!F343),ISNUMBER('M4 Caffeine &amp; Energy'!K343)),'M4 Caffeine &amp; Energy'!F343-'M4 Caffeine &amp; Energy'!K343,"")</f>
        <v/>
      </c>
      <c r="I343" s="34" t="inlineStr">
        <is>
          <t>S&amp;S availability/depth vary by listing and time, confirm live.</t>
        </is>
      </c>
    </row>
    <row r="344" ht="26" customHeight="1">
      <c r="A344" s="34" t="inlineStr">
        <is>
          <t>Ghost</t>
        </is>
      </c>
      <c r="B344" s="34" t="inlineStr">
        <is>
          <t>Ghost Energy | Sour Patch Kids Redberry | single 473mL</t>
        </is>
      </c>
      <c r="C344" s="34" t="inlineStr">
        <is>
          <t>4) Caffeine &amp; energy beverage</t>
        </is>
      </c>
      <c r="D344" s="51">
        <f>IF('M4 Caffeine &amp; Energy'!I344="","",'M4 Caffeine &amp; Energy'!I344)</f>
        <v/>
      </c>
      <c r="E344" s="52">
        <f>IF('M4 Caffeine &amp; Energy'!J344="","",'M4 Caffeine &amp; Energy'!J344)</f>
        <v/>
      </c>
      <c r="F344" s="50">
        <f>IF('M4 Caffeine &amp; Energy'!K344="","",'M4 Caffeine &amp; Energy'!K344)</f>
        <v/>
      </c>
      <c r="G344" s="49">
        <f>IF('M4 Caffeine &amp; Energy'!F344="","",'M4 Caffeine &amp; Energy'!F344)</f>
        <v/>
      </c>
      <c r="H344" s="50">
        <f>IF(AND(ISNUMBER('M4 Caffeine &amp; Energy'!F344),ISNUMBER('M4 Caffeine &amp; Energy'!K344)),'M4 Caffeine &amp; Energy'!F344-'M4 Caffeine &amp; Energy'!K344,"")</f>
        <v/>
      </c>
      <c r="I344" s="34" t="inlineStr">
        <is>
          <t>S&amp;S availability/depth vary by listing and time, confirm live.</t>
        </is>
      </c>
    </row>
    <row r="345" ht="26" customHeight="1">
      <c r="A345" s="34" t="inlineStr">
        <is>
          <t>Ghost</t>
        </is>
      </c>
      <c r="B345" s="34" t="inlineStr">
        <is>
          <t>Ghost Energy | Sour Patch Kids Redberry | 8 pack 473mL</t>
        </is>
      </c>
      <c r="C345" s="34" t="inlineStr">
        <is>
          <t>4) Caffeine &amp; energy beverage</t>
        </is>
      </c>
      <c r="D345" s="51">
        <f>IF('M4 Caffeine &amp; Energy'!I345="","",'M4 Caffeine &amp; Energy'!I345)</f>
        <v/>
      </c>
      <c r="E345" s="52">
        <f>IF('M4 Caffeine &amp; Energy'!J345="","",'M4 Caffeine &amp; Energy'!J345)</f>
        <v/>
      </c>
      <c r="F345" s="50">
        <f>IF('M4 Caffeine &amp; Energy'!K345="","",'M4 Caffeine &amp; Energy'!K345)</f>
        <v/>
      </c>
      <c r="G345" s="49">
        <f>IF('M4 Caffeine &amp; Energy'!F345="","",'M4 Caffeine &amp; Energy'!F345)</f>
        <v/>
      </c>
      <c r="H345" s="50">
        <f>IF(AND(ISNUMBER('M4 Caffeine &amp; Energy'!F345),ISNUMBER('M4 Caffeine &amp; Energy'!K345)),'M4 Caffeine &amp; Energy'!F345-'M4 Caffeine &amp; Energy'!K345,"")</f>
        <v/>
      </c>
      <c r="I345" s="34" t="inlineStr">
        <is>
          <t>S&amp;S availability/depth vary by listing and time, confirm live.</t>
        </is>
      </c>
    </row>
    <row r="346" ht="26" customHeight="1">
      <c r="A346" s="34" t="inlineStr">
        <is>
          <t>Ghost</t>
        </is>
      </c>
      <c r="B346" s="34" t="inlineStr">
        <is>
          <t>Ghost Energy | Sour Patch Kids Redberry | 12 pack 473mL</t>
        </is>
      </c>
      <c r="C346" s="34" t="inlineStr">
        <is>
          <t>4) Caffeine &amp; energy beverage</t>
        </is>
      </c>
      <c r="D346" s="51">
        <f>IF('M4 Caffeine &amp; Energy'!I346="","",'M4 Caffeine &amp; Energy'!I346)</f>
        <v/>
      </c>
      <c r="E346" s="52">
        <f>IF('M4 Caffeine &amp; Energy'!J346="","",'M4 Caffeine &amp; Energy'!J346)</f>
        <v/>
      </c>
      <c r="F346" s="50">
        <f>IF('M4 Caffeine &amp; Energy'!K346="","",'M4 Caffeine &amp; Energy'!K346)</f>
        <v/>
      </c>
      <c r="G346" s="49">
        <f>IF('M4 Caffeine &amp; Energy'!F346="","",'M4 Caffeine &amp; Energy'!F346)</f>
        <v/>
      </c>
      <c r="H346" s="50">
        <f>IF(AND(ISNUMBER('M4 Caffeine &amp; Energy'!F346),ISNUMBER('M4 Caffeine &amp; Energy'!K346)),'M4 Caffeine &amp; Energy'!F346-'M4 Caffeine &amp; Energy'!K346,"")</f>
        <v/>
      </c>
      <c r="I346" s="34" t="inlineStr">
        <is>
          <t>S&amp;S availability/depth vary by listing and time, confirm live.</t>
        </is>
      </c>
    </row>
    <row r="347" ht="26" customHeight="1">
      <c r="A347" s="34" t="inlineStr">
        <is>
          <t>Ghost</t>
        </is>
      </c>
      <c r="B347" s="34" t="inlineStr">
        <is>
          <t>Ghost Energy | Sour Patch Kids Redberry | 18 pack 473mL</t>
        </is>
      </c>
      <c r="C347" s="34" t="inlineStr">
        <is>
          <t>4) Caffeine &amp; energy beverage</t>
        </is>
      </c>
      <c r="D347" s="51">
        <f>IF('M4 Caffeine &amp; Energy'!I347="","",'M4 Caffeine &amp; Energy'!I347)</f>
        <v/>
      </c>
      <c r="E347" s="52">
        <f>IF('M4 Caffeine &amp; Energy'!J347="","",'M4 Caffeine &amp; Energy'!J347)</f>
        <v/>
      </c>
      <c r="F347" s="50">
        <f>IF('M4 Caffeine &amp; Energy'!K347="","",'M4 Caffeine &amp; Energy'!K347)</f>
        <v/>
      </c>
      <c r="G347" s="49">
        <f>IF('M4 Caffeine &amp; Energy'!F347="","",'M4 Caffeine &amp; Energy'!F347)</f>
        <v/>
      </c>
      <c r="H347" s="50">
        <f>IF(AND(ISNUMBER('M4 Caffeine &amp; Energy'!F347),ISNUMBER('M4 Caffeine &amp; Energy'!K347)),'M4 Caffeine &amp; Energy'!F347-'M4 Caffeine &amp; Energy'!K347,"")</f>
        <v/>
      </c>
      <c r="I347" s="34" t="inlineStr">
        <is>
          <t>S&amp;S availability/depth vary by listing and time, confirm live.</t>
        </is>
      </c>
    </row>
    <row r="348" ht="26" customHeight="1">
      <c r="A348" s="34" t="inlineStr">
        <is>
          <t>Ghost</t>
        </is>
      </c>
      <c r="B348" s="34" t="inlineStr">
        <is>
          <t>Ghost Energy | Sour Patch Kids Redberry | 24 pack 473mL</t>
        </is>
      </c>
      <c r="C348" s="34" t="inlineStr">
        <is>
          <t>4) Caffeine &amp; energy beverage</t>
        </is>
      </c>
      <c r="D348" s="51">
        <f>IF('M4 Caffeine &amp; Energy'!I348="","",'M4 Caffeine &amp; Energy'!I348)</f>
        <v/>
      </c>
      <c r="E348" s="52">
        <f>IF('M4 Caffeine &amp; Energy'!J348="","",'M4 Caffeine &amp; Energy'!J348)</f>
        <v/>
      </c>
      <c r="F348" s="50">
        <f>IF('M4 Caffeine &amp; Energy'!K348="","",'M4 Caffeine &amp; Energy'!K348)</f>
        <v/>
      </c>
      <c r="G348" s="49">
        <f>IF('M4 Caffeine &amp; Energy'!F348="","",'M4 Caffeine &amp; Energy'!F348)</f>
        <v/>
      </c>
      <c r="H348" s="50">
        <f>IF(AND(ISNUMBER('M4 Caffeine &amp; Energy'!F348),ISNUMBER('M4 Caffeine &amp; Energy'!K348)),'M4 Caffeine &amp; Energy'!F348-'M4 Caffeine &amp; Energy'!K348,"")</f>
        <v/>
      </c>
      <c r="I348" s="34" t="inlineStr">
        <is>
          <t>S&amp;S availability/depth vary by listing and time, confirm live.</t>
        </is>
      </c>
    </row>
    <row r="349" ht="26" customHeight="1">
      <c r="A349" s="34" t="inlineStr">
        <is>
          <t>Ghost</t>
        </is>
      </c>
      <c r="B349" s="34" t="inlineStr">
        <is>
          <t>Ghost Energy | Warheads Sour Watermelon | single 473mL</t>
        </is>
      </c>
      <c r="C349" s="34" t="inlineStr">
        <is>
          <t>4) Caffeine &amp; energy beverage</t>
        </is>
      </c>
      <c r="D349" s="51">
        <f>IF('M4 Caffeine &amp; Energy'!I349="","",'M4 Caffeine &amp; Energy'!I349)</f>
        <v/>
      </c>
      <c r="E349" s="52">
        <f>IF('M4 Caffeine &amp; Energy'!J349="","",'M4 Caffeine &amp; Energy'!J349)</f>
        <v/>
      </c>
      <c r="F349" s="50">
        <f>IF('M4 Caffeine &amp; Energy'!K349="","",'M4 Caffeine &amp; Energy'!K349)</f>
        <v/>
      </c>
      <c r="G349" s="49">
        <f>IF('M4 Caffeine &amp; Energy'!F349="","",'M4 Caffeine &amp; Energy'!F349)</f>
        <v/>
      </c>
      <c r="H349" s="50">
        <f>IF(AND(ISNUMBER('M4 Caffeine &amp; Energy'!F349),ISNUMBER('M4 Caffeine &amp; Energy'!K349)),'M4 Caffeine &amp; Energy'!F349-'M4 Caffeine &amp; Energy'!K349,"")</f>
        <v/>
      </c>
      <c r="I349" s="34" t="inlineStr">
        <is>
          <t>S&amp;S availability/depth vary by listing and time, confirm live.</t>
        </is>
      </c>
    </row>
    <row r="350" ht="26" customHeight="1">
      <c r="A350" s="34" t="inlineStr">
        <is>
          <t>Ghost</t>
        </is>
      </c>
      <c r="B350" s="34" t="inlineStr">
        <is>
          <t>Ghost Energy | Warheads Sour Watermelon | 8 pack 473mL</t>
        </is>
      </c>
      <c r="C350" s="34" t="inlineStr">
        <is>
          <t>4) Caffeine &amp; energy beverage</t>
        </is>
      </c>
      <c r="D350" s="51">
        <f>IF('M4 Caffeine &amp; Energy'!I350="","",'M4 Caffeine &amp; Energy'!I350)</f>
        <v/>
      </c>
      <c r="E350" s="52">
        <f>IF('M4 Caffeine &amp; Energy'!J350="","",'M4 Caffeine &amp; Energy'!J350)</f>
        <v/>
      </c>
      <c r="F350" s="50">
        <f>IF('M4 Caffeine &amp; Energy'!K350="","",'M4 Caffeine &amp; Energy'!K350)</f>
        <v/>
      </c>
      <c r="G350" s="49">
        <f>IF('M4 Caffeine &amp; Energy'!F350="","",'M4 Caffeine &amp; Energy'!F350)</f>
        <v/>
      </c>
      <c r="H350" s="50">
        <f>IF(AND(ISNUMBER('M4 Caffeine &amp; Energy'!F350),ISNUMBER('M4 Caffeine &amp; Energy'!K350)),'M4 Caffeine &amp; Energy'!F350-'M4 Caffeine &amp; Energy'!K350,"")</f>
        <v/>
      </c>
      <c r="I350" s="34" t="inlineStr">
        <is>
          <t>S&amp;S availability/depth vary by listing and time, confirm live.</t>
        </is>
      </c>
    </row>
    <row r="351" ht="26" customHeight="1">
      <c r="A351" s="34" t="inlineStr">
        <is>
          <t>Ghost</t>
        </is>
      </c>
      <c r="B351" s="34" t="inlineStr">
        <is>
          <t>Ghost Energy | Warheads Sour Watermelon | 12 pack 473mL</t>
        </is>
      </c>
      <c r="C351" s="34" t="inlineStr">
        <is>
          <t>4) Caffeine &amp; energy beverage</t>
        </is>
      </c>
      <c r="D351" s="51">
        <f>IF('M4 Caffeine &amp; Energy'!I351="","",'M4 Caffeine &amp; Energy'!I351)</f>
        <v/>
      </c>
      <c r="E351" s="52">
        <f>IF('M4 Caffeine &amp; Energy'!J351="","",'M4 Caffeine &amp; Energy'!J351)</f>
        <v/>
      </c>
      <c r="F351" s="50">
        <f>IF('M4 Caffeine &amp; Energy'!K351="","",'M4 Caffeine &amp; Energy'!K351)</f>
        <v/>
      </c>
      <c r="G351" s="49">
        <f>IF('M4 Caffeine &amp; Energy'!F351="","",'M4 Caffeine &amp; Energy'!F351)</f>
        <v/>
      </c>
      <c r="H351" s="50">
        <f>IF(AND(ISNUMBER('M4 Caffeine &amp; Energy'!F351),ISNUMBER('M4 Caffeine &amp; Energy'!K351)),'M4 Caffeine &amp; Energy'!F351-'M4 Caffeine &amp; Energy'!K351,"")</f>
        <v/>
      </c>
      <c r="I351" s="34" t="inlineStr">
        <is>
          <t>S&amp;S availability/depth vary by listing and time, confirm live.</t>
        </is>
      </c>
    </row>
    <row r="352" ht="26" customHeight="1">
      <c r="A352" s="34" t="inlineStr">
        <is>
          <t>Ghost</t>
        </is>
      </c>
      <c r="B352" s="34" t="inlineStr">
        <is>
          <t>Ghost Energy | Warheads Sour Watermelon | 18 pack 473mL</t>
        </is>
      </c>
      <c r="C352" s="34" t="inlineStr">
        <is>
          <t>4) Caffeine &amp; energy beverage</t>
        </is>
      </c>
      <c r="D352" s="51">
        <f>IF('M4 Caffeine &amp; Energy'!I352="","",'M4 Caffeine &amp; Energy'!I352)</f>
        <v/>
      </c>
      <c r="E352" s="52">
        <f>IF('M4 Caffeine &amp; Energy'!J352="","",'M4 Caffeine &amp; Energy'!J352)</f>
        <v/>
      </c>
      <c r="F352" s="50">
        <f>IF('M4 Caffeine &amp; Energy'!K352="","",'M4 Caffeine &amp; Energy'!K352)</f>
        <v/>
      </c>
      <c r="G352" s="49">
        <f>IF('M4 Caffeine &amp; Energy'!F352="","",'M4 Caffeine &amp; Energy'!F352)</f>
        <v/>
      </c>
      <c r="H352" s="50">
        <f>IF(AND(ISNUMBER('M4 Caffeine &amp; Energy'!F352),ISNUMBER('M4 Caffeine &amp; Energy'!K352)),'M4 Caffeine &amp; Energy'!F352-'M4 Caffeine &amp; Energy'!K352,"")</f>
        <v/>
      </c>
      <c r="I352" s="34" t="inlineStr">
        <is>
          <t>S&amp;S availability/depth vary by listing and time, confirm live.</t>
        </is>
      </c>
    </row>
    <row r="353" ht="26" customHeight="1">
      <c r="A353" s="34" t="inlineStr">
        <is>
          <t>Ghost</t>
        </is>
      </c>
      <c r="B353" s="34" t="inlineStr">
        <is>
          <t>Ghost Energy | Warheads Sour Watermelon | 24 pack 473mL</t>
        </is>
      </c>
      <c r="C353" s="34" t="inlineStr">
        <is>
          <t>4) Caffeine &amp; energy beverage</t>
        </is>
      </c>
      <c r="D353" s="51">
        <f>IF('M4 Caffeine &amp; Energy'!I353="","",'M4 Caffeine &amp; Energy'!I353)</f>
        <v/>
      </c>
      <c r="E353" s="52">
        <f>IF('M4 Caffeine &amp; Energy'!J353="","",'M4 Caffeine &amp; Energy'!J353)</f>
        <v/>
      </c>
      <c r="F353" s="50">
        <f>IF('M4 Caffeine &amp; Energy'!K353="","",'M4 Caffeine &amp; Energy'!K353)</f>
        <v/>
      </c>
      <c r="G353" s="49">
        <f>IF('M4 Caffeine &amp; Energy'!F353="","",'M4 Caffeine &amp; Energy'!F353)</f>
        <v/>
      </c>
      <c r="H353" s="50">
        <f>IF(AND(ISNUMBER('M4 Caffeine &amp; Energy'!F353),ISNUMBER('M4 Caffeine &amp; Energy'!K353)),'M4 Caffeine &amp; Energy'!F353-'M4 Caffeine &amp; Energy'!K353,"")</f>
        <v/>
      </c>
      <c r="I353" s="34" t="inlineStr">
        <is>
          <t>S&amp;S availability/depth vary by listing and time, confirm live.</t>
        </is>
      </c>
    </row>
    <row r="354" ht="26" customHeight="1">
      <c r="A354" s="34" t="inlineStr">
        <is>
          <t>Ghost</t>
        </is>
      </c>
      <c r="B354" s="34" t="inlineStr">
        <is>
          <t>Ghost Energy | Swedish Fish | single 473mL</t>
        </is>
      </c>
      <c r="C354" s="34" t="inlineStr">
        <is>
          <t>4) Caffeine &amp; energy beverage</t>
        </is>
      </c>
      <c r="D354" s="51">
        <f>IF('M4 Caffeine &amp; Energy'!I354="","",'M4 Caffeine &amp; Energy'!I354)</f>
        <v/>
      </c>
      <c r="E354" s="52">
        <f>IF('M4 Caffeine &amp; Energy'!J354="","",'M4 Caffeine &amp; Energy'!J354)</f>
        <v/>
      </c>
      <c r="F354" s="50">
        <f>IF('M4 Caffeine &amp; Energy'!K354="","",'M4 Caffeine &amp; Energy'!K354)</f>
        <v/>
      </c>
      <c r="G354" s="49">
        <f>IF('M4 Caffeine &amp; Energy'!F354="","",'M4 Caffeine &amp; Energy'!F354)</f>
        <v/>
      </c>
      <c r="H354" s="50">
        <f>IF(AND(ISNUMBER('M4 Caffeine &amp; Energy'!F354),ISNUMBER('M4 Caffeine &amp; Energy'!K354)),'M4 Caffeine &amp; Energy'!F354-'M4 Caffeine &amp; Energy'!K354,"")</f>
        <v/>
      </c>
      <c r="I354" s="34" t="inlineStr">
        <is>
          <t>S&amp;S availability/depth vary by listing and time, confirm live.</t>
        </is>
      </c>
    </row>
    <row r="355" ht="26" customHeight="1">
      <c r="A355" s="34" t="inlineStr">
        <is>
          <t>Ghost</t>
        </is>
      </c>
      <c r="B355" s="34" t="inlineStr">
        <is>
          <t>Ghost Energy | Swedish Fish | 8 pack 473mL</t>
        </is>
      </c>
      <c r="C355" s="34" t="inlineStr">
        <is>
          <t>4) Caffeine &amp; energy beverage</t>
        </is>
      </c>
      <c r="D355" s="51">
        <f>IF('M4 Caffeine &amp; Energy'!I355="","",'M4 Caffeine &amp; Energy'!I355)</f>
        <v/>
      </c>
      <c r="E355" s="52">
        <f>IF('M4 Caffeine &amp; Energy'!J355="","",'M4 Caffeine &amp; Energy'!J355)</f>
        <v/>
      </c>
      <c r="F355" s="50">
        <f>IF('M4 Caffeine &amp; Energy'!K355="","",'M4 Caffeine &amp; Energy'!K355)</f>
        <v/>
      </c>
      <c r="G355" s="49">
        <f>IF('M4 Caffeine &amp; Energy'!F355="","",'M4 Caffeine &amp; Energy'!F355)</f>
        <v/>
      </c>
      <c r="H355" s="50">
        <f>IF(AND(ISNUMBER('M4 Caffeine &amp; Energy'!F355),ISNUMBER('M4 Caffeine &amp; Energy'!K355)),'M4 Caffeine &amp; Energy'!F355-'M4 Caffeine &amp; Energy'!K355,"")</f>
        <v/>
      </c>
      <c r="I355" s="34" t="inlineStr">
        <is>
          <t>S&amp;S availability/depth vary by listing and time, confirm live.</t>
        </is>
      </c>
    </row>
    <row r="356" ht="26" customHeight="1">
      <c r="A356" s="34" t="inlineStr">
        <is>
          <t>Ghost</t>
        </is>
      </c>
      <c r="B356" s="34" t="inlineStr">
        <is>
          <t>Ghost Energy | Swedish Fish | 12 pack 473mL</t>
        </is>
      </c>
      <c r="C356" s="34" t="inlineStr">
        <is>
          <t>4) Caffeine &amp; energy beverage</t>
        </is>
      </c>
      <c r="D356" s="51">
        <f>IF('M4 Caffeine &amp; Energy'!I356="","",'M4 Caffeine &amp; Energy'!I356)</f>
        <v/>
      </c>
      <c r="E356" s="52">
        <f>IF('M4 Caffeine &amp; Energy'!J356="","",'M4 Caffeine &amp; Energy'!J356)</f>
        <v/>
      </c>
      <c r="F356" s="50">
        <f>IF('M4 Caffeine &amp; Energy'!K356="","",'M4 Caffeine &amp; Energy'!K356)</f>
        <v/>
      </c>
      <c r="G356" s="49">
        <f>IF('M4 Caffeine &amp; Energy'!F356="","",'M4 Caffeine &amp; Energy'!F356)</f>
        <v/>
      </c>
      <c r="H356" s="50">
        <f>IF(AND(ISNUMBER('M4 Caffeine &amp; Energy'!F356),ISNUMBER('M4 Caffeine &amp; Energy'!K356)),'M4 Caffeine &amp; Energy'!F356-'M4 Caffeine &amp; Energy'!K356,"")</f>
        <v/>
      </c>
      <c r="I356" s="34" t="inlineStr">
        <is>
          <t>S&amp;S availability/depth vary by listing and time, confirm live.</t>
        </is>
      </c>
    </row>
    <row r="357" ht="26" customHeight="1">
      <c r="A357" s="34" t="inlineStr">
        <is>
          <t>Ghost</t>
        </is>
      </c>
      <c r="B357" s="34" t="inlineStr">
        <is>
          <t>Ghost Energy | Swedish Fish | 18 pack 473mL</t>
        </is>
      </c>
      <c r="C357" s="34" t="inlineStr">
        <is>
          <t>4) Caffeine &amp; energy beverage</t>
        </is>
      </c>
      <c r="D357" s="51">
        <f>IF('M4 Caffeine &amp; Energy'!I357="","",'M4 Caffeine &amp; Energy'!I357)</f>
        <v/>
      </c>
      <c r="E357" s="52">
        <f>IF('M4 Caffeine &amp; Energy'!J357="","",'M4 Caffeine &amp; Energy'!J357)</f>
        <v/>
      </c>
      <c r="F357" s="50">
        <f>IF('M4 Caffeine &amp; Energy'!K357="","",'M4 Caffeine &amp; Energy'!K357)</f>
        <v/>
      </c>
      <c r="G357" s="49">
        <f>IF('M4 Caffeine &amp; Energy'!F357="","",'M4 Caffeine &amp; Energy'!F357)</f>
        <v/>
      </c>
      <c r="H357" s="50">
        <f>IF(AND(ISNUMBER('M4 Caffeine &amp; Energy'!F357),ISNUMBER('M4 Caffeine &amp; Energy'!K357)),'M4 Caffeine &amp; Energy'!F357-'M4 Caffeine &amp; Energy'!K357,"")</f>
        <v/>
      </c>
      <c r="I357" s="34" t="inlineStr">
        <is>
          <t>S&amp;S availability/depth vary by listing and time, confirm live.</t>
        </is>
      </c>
    </row>
    <row r="358" ht="26" customHeight="1">
      <c r="A358" s="34" t="inlineStr">
        <is>
          <t>Ghost</t>
        </is>
      </c>
      <c r="B358" s="34" t="inlineStr">
        <is>
          <t>Ghost Energy | Swedish Fish | 24 pack 473mL</t>
        </is>
      </c>
      <c r="C358" s="34" t="inlineStr">
        <is>
          <t>4) Caffeine &amp; energy beverage</t>
        </is>
      </c>
      <c r="D358" s="51">
        <f>IF('M4 Caffeine &amp; Energy'!I358="","",'M4 Caffeine &amp; Energy'!I358)</f>
        <v/>
      </c>
      <c r="E358" s="52">
        <f>IF('M4 Caffeine &amp; Energy'!J358="","",'M4 Caffeine &amp; Energy'!J358)</f>
        <v/>
      </c>
      <c r="F358" s="50">
        <f>IF('M4 Caffeine &amp; Energy'!K358="","",'M4 Caffeine &amp; Energy'!K358)</f>
        <v/>
      </c>
      <c r="G358" s="49">
        <f>IF('M4 Caffeine &amp; Energy'!F358="","",'M4 Caffeine &amp; Energy'!F358)</f>
        <v/>
      </c>
      <c r="H358" s="50">
        <f>IF(AND(ISNUMBER('M4 Caffeine &amp; Energy'!F358),ISNUMBER('M4 Caffeine &amp; Energy'!K358)),'M4 Caffeine &amp; Energy'!F358-'M4 Caffeine &amp; Energy'!K358,"")</f>
        <v/>
      </c>
      <c r="I358" s="34" t="inlineStr">
        <is>
          <t>S&amp;S availability/depth vary by listing and time, confirm live.</t>
        </is>
      </c>
    </row>
    <row r="359" ht="26" customHeight="1">
      <c r="A359" s="34" t="inlineStr">
        <is>
          <t>Ghost</t>
        </is>
      </c>
      <c r="B359" s="34" t="inlineStr">
        <is>
          <t>Ghost Energy | Tropical Mango | single 473mL</t>
        </is>
      </c>
      <c r="C359" s="34" t="inlineStr">
        <is>
          <t>4) Caffeine &amp; energy beverage</t>
        </is>
      </c>
      <c r="D359" s="51">
        <f>IF('M4 Caffeine &amp; Energy'!I359="","",'M4 Caffeine &amp; Energy'!I359)</f>
        <v/>
      </c>
      <c r="E359" s="52">
        <f>IF('M4 Caffeine &amp; Energy'!J359="","",'M4 Caffeine &amp; Energy'!J359)</f>
        <v/>
      </c>
      <c r="F359" s="50">
        <f>IF('M4 Caffeine &amp; Energy'!K359="","",'M4 Caffeine &amp; Energy'!K359)</f>
        <v/>
      </c>
      <c r="G359" s="49">
        <f>IF('M4 Caffeine &amp; Energy'!F359="","",'M4 Caffeine &amp; Energy'!F359)</f>
        <v/>
      </c>
      <c r="H359" s="50">
        <f>IF(AND(ISNUMBER('M4 Caffeine &amp; Energy'!F359),ISNUMBER('M4 Caffeine &amp; Energy'!K359)),'M4 Caffeine &amp; Energy'!F359-'M4 Caffeine &amp; Energy'!K359,"")</f>
        <v/>
      </c>
      <c r="I359" s="34" t="inlineStr">
        <is>
          <t>S&amp;S availability/depth vary by listing and time, confirm live.</t>
        </is>
      </c>
    </row>
    <row r="360" ht="26" customHeight="1">
      <c r="A360" s="34" t="inlineStr">
        <is>
          <t>Ghost</t>
        </is>
      </c>
      <c r="B360" s="34" t="inlineStr">
        <is>
          <t>Ghost Energy | Tropical Mango | 8 pack 473mL</t>
        </is>
      </c>
      <c r="C360" s="34" t="inlineStr">
        <is>
          <t>4) Caffeine &amp; energy beverage</t>
        </is>
      </c>
      <c r="D360" s="51">
        <f>IF('M4 Caffeine &amp; Energy'!I360="","",'M4 Caffeine &amp; Energy'!I360)</f>
        <v/>
      </c>
      <c r="E360" s="52">
        <f>IF('M4 Caffeine &amp; Energy'!J360="","",'M4 Caffeine &amp; Energy'!J360)</f>
        <v/>
      </c>
      <c r="F360" s="50">
        <f>IF('M4 Caffeine &amp; Energy'!K360="","",'M4 Caffeine &amp; Energy'!K360)</f>
        <v/>
      </c>
      <c r="G360" s="49">
        <f>IF('M4 Caffeine &amp; Energy'!F360="","",'M4 Caffeine &amp; Energy'!F360)</f>
        <v/>
      </c>
      <c r="H360" s="50">
        <f>IF(AND(ISNUMBER('M4 Caffeine &amp; Energy'!F360),ISNUMBER('M4 Caffeine &amp; Energy'!K360)),'M4 Caffeine &amp; Energy'!F360-'M4 Caffeine &amp; Energy'!K360,"")</f>
        <v/>
      </c>
      <c r="I360" s="34" t="inlineStr">
        <is>
          <t>S&amp;S availability/depth vary by listing and time, confirm live.</t>
        </is>
      </c>
    </row>
    <row r="361" ht="26" customHeight="1">
      <c r="A361" s="34" t="inlineStr">
        <is>
          <t>Ghost</t>
        </is>
      </c>
      <c r="B361" s="34" t="inlineStr">
        <is>
          <t>Ghost Energy | Tropical Mango | 12 pack 473mL</t>
        </is>
      </c>
      <c r="C361" s="34" t="inlineStr">
        <is>
          <t>4) Caffeine &amp; energy beverage</t>
        </is>
      </c>
      <c r="D361" s="51">
        <f>IF('M4 Caffeine &amp; Energy'!I361="","",'M4 Caffeine &amp; Energy'!I361)</f>
        <v/>
      </c>
      <c r="E361" s="52">
        <f>IF('M4 Caffeine &amp; Energy'!J361="","",'M4 Caffeine &amp; Energy'!J361)</f>
        <v/>
      </c>
      <c r="F361" s="50">
        <f>IF('M4 Caffeine &amp; Energy'!K361="","",'M4 Caffeine &amp; Energy'!K361)</f>
        <v/>
      </c>
      <c r="G361" s="49">
        <f>IF('M4 Caffeine &amp; Energy'!F361="","",'M4 Caffeine &amp; Energy'!F361)</f>
        <v/>
      </c>
      <c r="H361" s="50">
        <f>IF(AND(ISNUMBER('M4 Caffeine &amp; Energy'!F361),ISNUMBER('M4 Caffeine &amp; Energy'!K361)),'M4 Caffeine &amp; Energy'!F361-'M4 Caffeine &amp; Energy'!K361,"")</f>
        <v/>
      </c>
      <c r="I361" s="34" t="inlineStr">
        <is>
          <t>S&amp;S availability/depth vary by listing and time, confirm live.</t>
        </is>
      </c>
    </row>
    <row r="362" ht="26" customHeight="1">
      <c r="A362" s="34" t="inlineStr">
        <is>
          <t>Ghost</t>
        </is>
      </c>
      <c r="B362" s="34" t="inlineStr">
        <is>
          <t>Ghost Energy | Tropical Mango | 18 pack 473mL</t>
        </is>
      </c>
      <c r="C362" s="34" t="inlineStr">
        <is>
          <t>4) Caffeine &amp; energy beverage</t>
        </is>
      </c>
      <c r="D362" s="51">
        <f>IF('M4 Caffeine &amp; Energy'!I362="","",'M4 Caffeine &amp; Energy'!I362)</f>
        <v/>
      </c>
      <c r="E362" s="52">
        <f>IF('M4 Caffeine &amp; Energy'!J362="","",'M4 Caffeine &amp; Energy'!J362)</f>
        <v/>
      </c>
      <c r="F362" s="50">
        <f>IF('M4 Caffeine &amp; Energy'!K362="","",'M4 Caffeine &amp; Energy'!K362)</f>
        <v/>
      </c>
      <c r="G362" s="49">
        <f>IF('M4 Caffeine &amp; Energy'!F362="","",'M4 Caffeine &amp; Energy'!F362)</f>
        <v/>
      </c>
      <c r="H362" s="50">
        <f>IF(AND(ISNUMBER('M4 Caffeine &amp; Energy'!F362),ISNUMBER('M4 Caffeine &amp; Energy'!K362)),'M4 Caffeine &amp; Energy'!F362-'M4 Caffeine &amp; Energy'!K362,"")</f>
        <v/>
      </c>
      <c r="I362" s="34" t="inlineStr">
        <is>
          <t>S&amp;S availability/depth vary by listing and time, confirm live.</t>
        </is>
      </c>
    </row>
    <row r="363" ht="26" customHeight="1">
      <c r="A363" s="34" t="inlineStr">
        <is>
          <t>Ghost</t>
        </is>
      </c>
      <c r="B363" s="34" t="inlineStr">
        <is>
          <t>Ghost Energy | Tropical Mango | 24 pack 473mL</t>
        </is>
      </c>
      <c r="C363" s="34" t="inlineStr">
        <is>
          <t>4) Caffeine &amp; energy beverage</t>
        </is>
      </c>
      <c r="D363" s="51">
        <f>IF('M4 Caffeine &amp; Energy'!I363="","",'M4 Caffeine &amp; Energy'!I363)</f>
        <v/>
      </c>
      <c r="E363" s="52">
        <f>IF('M4 Caffeine &amp; Energy'!J363="","",'M4 Caffeine &amp; Energy'!J363)</f>
        <v/>
      </c>
      <c r="F363" s="50">
        <f>IF('M4 Caffeine &amp; Energy'!K363="","",'M4 Caffeine &amp; Energy'!K363)</f>
        <v/>
      </c>
      <c r="G363" s="49">
        <f>IF('M4 Caffeine &amp; Energy'!F363="","",'M4 Caffeine &amp; Energy'!F363)</f>
        <v/>
      </c>
      <c r="H363" s="50">
        <f>IF(AND(ISNUMBER('M4 Caffeine &amp; Energy'!F363),ISNUMBER('M4 Caffeine &amp; Energy'!K363)),'M4 Caffeine &amp; Energy'!F363-'M4 Caffeine &amp; Energy'!K363,"")</f>
        <v/>
      </c>
      <c r="I363" s="34" t="inlineStr">
        <is>
          <t>S&amp;S availability/depth vary by listing and time, confirm live.</t>
        </is>
      </c>
    </row>
    <row r="364" ht="26" customHeight="1">
      <c r="A364" s="34" t="inlineStr">
        <is>
          <t>Ghost</t>
        </is>
      </c>
      <c r="B364" s="34" t="inlineStr">
        <is>
          <t>Ghost Energy | Orange Cream | single 473mL</t>
        </is>
      </c>
      <c r="C364" s="34" t="inlineStr">
        <is>
          <t>4) Caffeine &amp; energy beverage</t>
        </is>
      </c>
      <c r="D364" s="51">
        <f>IF('M4 Caffeine &amp; Energy'!I364="","",'M4 Caffeine &amp; Energy'!I364)</f>
        <v/>
      </c>
      <c r="E364" s="52">
        <f>IF('M4 Caffeine &amp; Energy'!J364="","",'M4 Caffeine &amp; Energy'!J364)</f>
        <v/>
      </c>
      <c r="F364" s="50">
        <f>IF('M4 Caffeine &amp; Energy'!K364="","",'M4 Caffeine &amp; Energy'!K364)</f>
        <v/>
      </c>
      <c r="G364" s="49">
        <f>IF('M4 Caffeine &amp; Energy'!F364="","",'M4 Caffeine &amp; Energy'!F364)</f>
        <v/>
      </c>
      <c r="H364" s="50">
        <f>IF(AND(ISNUMBER('M4 Caffeine &amp; Energy'!F364),ISNUMBER('M4 Caffeine &amp; Energy'!K364)),'M4 Caffeine &amp; Energy'!F364-'M4 Caffeine &amp; Energy'!K364,"")</f>
        <v/>
      </c>
      <c r="I364" s="34" t="inlineStr">
        <is>
          <t>S&amp;S availability/depth vary by listing and time, confirm live.</t>
        </is>
      </c>
    </row>
    <row r="365" ht="26" customHeight="1">
      <c r="A365" s="34" t="inlineStr">
        <is>
          <t>Ghost</t>
        </is>
      </c>
      <c r="B365" s="34" t="inlineStr">
        <is>
          <t>Ghost Energy | Orange Cream | 8 pack 473mL</t>
        </is>
      </c>
      <c r="C365" s="34" t="inlineStr">
        <is>
          <t>4) Caffeine &amp; energy beverage</t>
        </is>
      </c>
      <c r="D365" s="51">
        <f>IF('M4 Caffeine &amp; Energy'!I365="","",'M4 Caffeine &amp; Energy'!I365)</f>
        <v/>
      </c>
      <c r="E365" s="52">
        <f>IF('M4 Caffeine &amp; Energy'!J365="","",'M4 Caffeine &amp; Energy'!J365)</f>
        <v/>
      </c>
      <c r="F365" s="50">
        <f>IF('M4 Caffeine &amp; Energy'!K365="","",'M4 Caffeine &amp; Energy'!K365)</f>
        <v/>
      </c>
      <c r="G365" s="49">
        <f>IF('M4 Caffeine &amp; Energy'!F365="","",'M4 Caffeine &amp; Energy'!F365)</f>
        <v/>
      </c>
      <c r="H365" s="50">
        <f>IF(AND(ISNUMBER('M4 Caffeine &amp; Energy'!F365),ISNUMBER('M4 Caffeine &amp; Energy'!K365)),'M4 Caffeine &amp; Energy'!F365-'M4 Caffeine &amp; Energy'!K365,"")</f>
        <v/>
      </c>
      <c r="I365" s="34" t="inlineStr">
        <is>
          <t>S&amp;S availability/depth vary by listing and time, confirm live.</t>
        </is>
      </c>
    </row>
    <row r="366" ht="26" customHeight="1">
      <c r="A366" s="34" t="inlineStr">
        <is>
          <t>Ghost</t>
        </is>
      </c>
      <c r="B366" s="34" t="inlineStr">
        <is>
          <t>Ghost Energy | Orange Cream | 12 pack 473mL</t>
        </is>
      </c>
      <c r="C366" s="34" t="inlineStr">
        <is>
          <t>4) Caffeine &amp; energy beverage</t>
        </is>
      </c>
      <c r="D366" s="51">
        <f>IF('M4 Caffeine &amp; Energy'!I366="","",'M4 Caffeine &amp; Energy'!I366)</f>
        <v/>
      </c>
      <c r="E366" s="52">
        <f>IF('M4 Caffeine &amp; Energy'!J366="","",'M4 Caffeine &amp; Energy'!J366)</f>
        <v/>
      </c>
      <c r="F366" s="50">
        <f>IF('M4 Caffeine &amp; Energy'!K366="","",'M4 Caffeine &amp; Energy'!K366)</f>
        <v/>
      </c>
      <c r="G366" s="49">
        <f>IF('M4 Caffeine &amp; Energy'!F366="","",'M4 Caffeine &amp; Energy'!F366)</f>
        <v/>
      </c>
      <c r="H366" s="50">
        <f>IF(AND(ISNUMBER('M4 Caffeine &amp; Energy'!F366),ISNUMBER('M4 Caffeine &amp; Energy'!K366)),'M4 Caffeine &amp; Energy'!F366-'M4 Caffeine &amp; Energy'!K366,"")</f>
        <v/>
      </c>
      <c r="I366" s="34" t="inlineStr">
        <is>
          <t>S&amp;S availability/depth vary by listing and time, confirm live.</t>
        </is>
      </c>
    </row>
    <row r="367" ht="26" customHeight="1">
      <c r="A367" s="34" t="inlineStr">
        <is>
          <t>Ghost</t>
        </is>
      </c>
      <c r="B367" s="34" t="inlineStr">
        <is>
          <t>Ghost Energy | Orange Cream | 18 pack 473mL</t>
        </is>
      </c>
      <c r="C367" s="34" t="inlineStr">
        <is>
          <t>4) Caffeine &amp; energy beverage</t>
        </is>
      </c>
      <c r="D367" s="51">
        <f>IF('M4 Caffeine &amp; Energy'!I367="","",'M4 Caffeine &amp; Energy'!I367)</f>
        <v/>
      </c>
      <c r="E367" s="52">
        <f>IF('M4 Caffeine &amp; Energy'!J367="","",'M4 Caffeine &amp; Energy'!J367)</f>
        <v/>
      </c>
      <c r="F367" s="50">
        <f>IF('M4 Caffeine &amp; Energy'!K367="","",'M4 Caffeine &amp; Energy'!K367)</f>
        <v/>
      </c>
      <c r="G367" s="49">
        <f>IF('M4 Caffeine &amp; Energy'!F367="","",'M4 Caffeine &amp; Energy'!F367)</f>
        <v/>
      </c>
      <c r="H367" s="50">
        <f>IF(AND(ISNUMBER('M4 Caffeine &amp; Energy'!F367),ISNUMBER('M4 Caffeine &amp; Energy'!K367)),'M4 Caffeine &amp; Energy'!F367-'M4 Caffeine &amp; Energy'!K367,"")</f>
        <v/>
      </c>
      <c r="I367" s="34" t="inlineStr">
        <is>
          <t>S&amp;S availability/depth vary by listing and time, confirm live.</t>
        </is>
      </c>
    </row>
    <row r="368" ht="26" customHeight="1">
      <c r="A368" s="34" t="inlineStr">
        <is>
          <t>Ghost</t>
        </is>
      </c>
      <c r="B368" s="34" t="inlineStr">
        <is>
          <t>Ghost Energy | Orange Cream | 24 pack 473mL</t>
        </is>
      </c>
      <c r="C368" s="34" t="inlineStr">
        <is>
          <t>4) Caffeine &amp; energy beverage</t>
        </is>
      </c>
      <c r="D368" s="51">
        <f>IF('M4 Caffeine &amp; Energy'!I368="","",'M4 Caffeine &amp; Energy'!I368)</f>
        <v/>
      </c>
      <c r="E368" s="52">
        <f>IF('M4 Caffeine &amp; Energy'!J368="","",'M4 Caffeine &amp; Energy'!J368)</f>
        <v/>
      </c>
      <c r="F368" s="50">
        <f>IF('M4 Caffeine &amp; Energy'!K368="","",'M4 Caffeine &amp; Energy'!K368)</f>
        <v/>
      </c>
      <c r="G368" s="49">
        <f>IF('M4 Caffeine &amp; Energy'!F368="","",'M4 Caffeine &amp; Energy'!F368)</f>
        <v/>
      </c>
      <c r="H368" s="50">
        <f>IF(AND(ISNUMBER('M4 Caffeine &amp; Energy'!F368),ISNUMBER('M4 Caffeine &amp; Energy'!K368)),'M4 Caffeine &amp; Energy'!F368-'M4 Caffeine &amp; Energy'!K368,"")</f>
        <v/>
      </c>
      <c r="I368" s="34" t="inlineStr">
        <is>
          <t>S&amp;S availability/depth vary by listing and time, confirm live.</t>
        </is>
      </c>
    </row>
    <row r="369" ht="26" customHeight="1">
      <c r="A369" s="34" t="inlineStr">
        <is>
          <t>ZOA</t>
        </is>
      </c>
      <c r="B369" s="34" t="inlineStr">
        <is>
          <t>ZOA Zero Sugar Energy | Wild Orange | single 473mL</t>
        </is>
      </c>
      <c r="C369" s="34" t="inlineStr">
        <is>
          <t>4) Caffeine &amp; energy beverage</t>
        </is>
      </c>
      <c r="D369" s="51">
        <f>IF('M4 Caffeine &amp; Energy'!I369="","",'M4 Caffeine &amp; Energy'!I369)</f>
        <v/>
      </c>
      <c r="E369" s="52">
        <f>IF('M4 Caffeine &amp; Energy'!J369="","",'M4 Caffeine &amp; Energy'!J369)</f>
        <v/>
      </c>
      <c r="F369" s="50">
        <f>IF('M4 Caffeine &amp; Energy'!K369="","",'M4 Caffeine &amp; Energy'!K369)</f>
        <v/>
      </c>
      <c r="G369" s="49">
        <f>IF('M4 Caffeine &amp; Energy'!F369="","",'M4 Caffeine &amp; Energy'!F369)</f>
        <v/>
      </c>
      <c r="H369" s="50">
        <f>IF(AND(ISNUMBER('M4 Caffeine &amp; Energy'!F369),ISNUMBER('M4 Caffeine &amp; Energy'!K369)),'M4 Caffeine &amp; Energy'!F369-'M4 Caffeine &amp; Energy'!K369,"")</f>
        <v/>
      </c>
      <c r="I369" s="34" t="inlineStr">
        <is>
          <t>S&amp;S availability/depth vary by listing and time, confirm live.</t>
        </is>
      </c>
    </row>
    <row r="370" ht="26" customHeight="1">
      <c r="A370" s="34" t="inlineStr">
        <is>
          <t>ZOA</t>
        </is>
      </c>
      <c r="B370" s="34" t="inlineStr">
        <is>
          <t>ZOA Zero Sugar Energy | Wild Orange | 8 pack 473mL</t>
        </is>
      </c>
      <c r="C370" s="34" t="inlineStr">
        <is>
          <t>4) Caffeine &amp; energy beverage</t>
        </is>
      </c>
      <c r="D370" s="51">
        <f>IF('M4 Caffeine &amp; Energy'!I370="","",'M4 Caffeine &amp; Energy'!I370)</f>
        <v/>
      </c>
      <c r="E370" s="52">
        <f>IF('M4 Caffeine &amp; Energy'!J370="","",'M4 Caffeine &amp; Energy'!J370)</f>
        <v/>
      </c>
      <c r="F370" s="50">
        <f>IF('M4 Caffeine &amp; Energy'!K370="","",'M4 Caffeine &amp; Energy'!K370)</f>
        <v/>
      </c>
      <c r="G370" s="49">
        <f>IF('M4 Caffeine &amp; Energy'!F370="","",'M4 Caffeine &amp; Energy'!F370)</f>
        <v/>
      </c>
      <c r="H370" s="50">
        <f>IF(AND(ISNUMBER('M4 Caffeine &amp; Energy'!F370),ISNUMBER('M4 Caffeine &amp; Energy'!K370)),'M4 Caffeine &amp; Energy'!F370-'M4 Caffeine &amp; Energy'!K370,"")</f>
        <v/>
      </c>
      <c r="I370" s="34" t="inlineStr">
        <is>
          <t>S&amp;S availability/depth vary by listing and time, confirm live.</t>
        </is>
      </c>
    </row>
    <row r="371" ht="26" customHeight="1">
      <c r="A371" s="34" t="inlineStr">
        <is>
          <t>ZOA</t>
        </is>
      </c>
      <c r="B371" s="34" t="inlineStr">
        <is>
          <t>ZOA Zero Sugar Energy | Wild Orange | 12 pack 473mL</t>
        </is>
      </c>
      <c r="C371" s="34" t="inlineStr">
        <is>
          <t>4) Caffeine &amp; energy beverage</t>
        </is>
      </c>
      <c r="D371" s="51">
        <f>IF('M4 Caffeine &amp; Energy'!I371="","",'M4 Caffeine &amp; Energy'!I371)</f>
        <v/>
      </c>
      <c r="E371" s="52">
        <f>IF('M4 Caffeine &amp; Energy'!J371="","",'M4 Caffeine &amp; Energy'!J371)</f>
        <v/>
      </c>
      <c r="F371" s="50">
        <f>IF('M4 Caffeine &amp; Energy'!K371="","",'M4 Caffeine &amp; Energy'!K371)</f>
        <v/>
      </c>
      <c r="G371" s="49">
        <f>IF('M4 Caffeine &amp; Energy'!F371="","",'M4 Caffeine &amp; Energy'!F371)</f>
        <v/>
      </c>
      <c r="H371" s="50">
        <f>IF(AND(ISNUMBER('M4 Caffeine &amp; Energy'!F371),ISNUMBER('M4 Caffeine &amp; Energy'!K371)),'M4 Caffeine &amp; Energy'!F371-'M4 Caffeine &amp; Energy'!K371,"")</f>
        <v/>
      </c>
      <c r="I371" s="34" t="inlineStr">
        <is>
          <t>S&amp;S availability/depth vary by listing and time, confirm live.</t>
        </is>
      </c>
    </row>
    <row r="372" ht="26" customHeight="1">
      <c r="A372" s="34" t="inlineStr">
        <is>
          <t>ZOA</t>
        </is>
      </c>
      <c r="B372" s="34" t="inlineStr">
        <is>
          <t>ZOA Zero Sugar Energy | Wild Orange | 18 pack 473mL</t>
        </is>
      </c>
      <c r="C372" s="34" t="inlineStr">
        <is>
          <t>4) Caffeine &amp; energy beverage</t>
        </is>
      </c>
      <c r="D372" s="51">
        <f>IF('M4 Caffeine &amp; Energy'!I372="","",'M4 Caffeine &amp; Energy'!I372)</f>
        <v/>
      </c>
      <c r="E372" s="52">
        <f>IF('M4 Caffeine &amp; Energy'!J372="","",'M4 Caffeine &amp; Energy'!J372)</f>
        <v/>
      </c>
      <c r="F372" s="50">
        <f>IF('M4 Caffeine &amp; Energy'!K372="","",'M4 Caffeine &amp; Energy'!K372)</f>
        <v/>
      </c>
      <c r="G372" s="49">
        <f>IF('M4 Caffeine &amp; Energy'!F372="","",'M4 Caffeine &amp; Energy'!F372)</f>
        <v/>
      </c>
      <c r="H372" s="50">
        <f>IF(AND(ISNUMBER('M4 Caffeine &amp; Energy'!F372),ISNUMBER('M4 Caffeine &amp; Energy'!K372)),'M4 Caffeine &amp; Energy'!F372-'M4 Caffeine &amp; Energy'!K372,"")</f>
        <v/>
      </c>
      <c r="I372" s="34" t="inlineStr">
        <is>
          <t>S&amp;S availability/depth vary by listing and time, confirm live.</t>
        </is>
      </c>
    </row>
    <row r="373" ht="26" customHeight="1">
      <c r="A373" s="34" t="inlineStr">
        <is>
          <t>ZOA</t>
        </is>
      </c>
      <c r="B373" s="34" t="inlineStr">
        <is>
          <t>ZOA Zero Sugar Energy | Wild Orange | 24 pack 473mL</t>
        </is>
      </c>
      <c r="C373" s="34" t="inlineStr">
        <is>
          <t>4) Caffeine &amp; energy beverage</t>
        </is>
      </c>
      <c r="D373" s="51">
        <f>IF('M4 Caffeine &amp; Energy'!I373="","",'M4 Caffeine &amp; Energy'!I373)</f>
        <v/>
      </c>
      <c r="E373" s="52">
        <f>IF('M4 Caffeine &amp; Energy'!J373="","",'M4 Caffeine &amp; Energy'!J373)</f>
        <v/>
      </c>
      <c r="F373" s="50">
        <f>IF('M4 Caffeine &amp; Energy'!K373="","",'M4 Caffeine &amp; Energy'!K373)</f>
        <v/>
      </c>
      <c r="G373" s="49">
        <f>IF('M4 Caffeine &amp; Energy'!F373="","",'M4 Caffeine &amp; Energy'!F373)</f>
        <v/>
      </c>
      <c r="H373" s="50">
        <f>IF(AND(ISNUMBER('M4 Caffeine &amp; Energy'!F373),ISNUMBER('M4 Caffeine &amp; Energy'!K373)),'M4 Caffeine &amp; Energy'!F373-'M4 Caffeine &amp; Energy'!K373,"")</f>
        <v/>
      </c>
      <c r="I373" s="34" t="inlineStr">
        <is>
          <t>S&amp;S availability/depth vary by listing and time, confirm live.</t>
        </is>
      </c>
    </row>
    <row r="374" ht="26" customHeight="1">
      <c r="A374" s="34" t="inlineStr">
        <is>
          <t>ZOA</t>
        </is>
      </c>
      <c r="B374" s="34" t="inlineStr">
        <is>
          <t>ZOA Zero Sugar Energy | Super Berry | single 473mL</t>
        </is>
      </c>
      <c r="C374" s="34" t="inlineStr">
        <is>
          <t>4) Caffeine &amp; energy beverage</t>
        </is>
      </c>
      <c r="D374" s="51">
        <f>IF('M4 Caffeine &amp; Energy'!I374="","",'M4 Caffeine &amp; Energy'!I374)</f>
        <v/>
      </c>
      <c r="E374" s="52">
        <f>IF('M4 Caffeine &amp; Energy'!J374="","",'M4 Caffeine &amp; Energy'!J374)</f>
        <v/>
      </c>
      <c r="F374" s="50">
        <f>IF('M4 Caffeine &amp; Energy'!K374="","",'M4 Caffeine &amp; Energy'!K374)</f>
        <v/>
      </c>
      <c r="G374" s="49">
        <f>IF('M4 Caffeine &amp; Energy'!F374="","",'M4 Caffeine &amp; Energy'!F374)</f>
        <v/>
      </c>
      <c r="H374" s="50">
        <f>IF(AND(ISNUMBER('M4 Caffeine &amp; Energy'!F374),ISNUMBER('M4 Caffeine &amp; Energy'!K374)),'M4 Caffeine &amp; Energy'!F374-'M4 Caffeine &amp; Energy'!K374,"")</f>
        <v/>
      </c>
      <c r="I374" s="34" t="inlineStr">
        <is>
          <t>S&amp;S availability/depth vary by listing and time, confirm live.</t>
        </is>
      </c>
    </row>
    <row r="375" ht="26" customHeight="1">
      <c r="A375" s="34" t="inlineStr">
        <is>
          <t>ZOA</t>
        </is>
      </c>
      <c r="B375" s="34" t="inlineStr">
        <is>
          <t>ZOA Zero Sugar Energy | Super Berry | 8 pack 473mL</t>
        </is>
      </c>
      <c r="C375" s="34" t="inlineStr">
        <is>
          <t>4) Caffeine &amp; energy beverage</t>
        </is>
      </c>
      <c r="D375" s="51">
        <f>IF('M4 Caffeine &amp; Energy'!I375="","",'M4 Caffeine &amp; Energy'!I375)</f>
        <v/>
      </c>
      <c r="E375" s="52">
        <f>IF('M4 Caffeine &amp; Energy'!J375="","",'M4 Caffeine &amp; Energy'!J375)</f>
        <v/>
      </c>
      <c r="F375" s="50">
        <f>IF('M4 Caffeine &amp; Energy'!K375="","",'M4 Caffeine &amp; Energy'!K375)</f>
        <v/>
      </c>
      <c r="G375" s="49">
        <f>IF('M4 Caffeine &amp; Energy'!F375="","",'M4 Caffeine &amp; Energy'!F375)</f>
        <v/>
      </c>
      <c r="H375" s="50">
        <f>IF(AND(ISNUMBER('M4 Caffeine &amp; Energy'!F375),ISNUMBER('M4 Caffeine &amp; Energy'!K375)),'M4 Caffeine &amp; Energy'!F375-'M4 Caffeine &amp; Energy'!K375,"")</f>
        <v/>
      </c>
      <c r="I375" s="34" t="inlineStr">
        <is>
          <t>S&amp;S availability/depth vary by listing and time, confirm live.</t>
        </is>
      </c>
    </row>
    <row r="376" ht="26" customHeight="1">
      <c r="A376" s="34" t="inlineStr">
        <is>
          <t>ZOA</t>
        </is>
      </c>
      <c r="B376" s="34" t="inlineStr">
        <is>
          <t>ZOA Zero Sugar Energy | Super Berry | 12 pack 473mL</t>
        </is>
      </c>
      <c r="C376" s="34" t="inlineStr">
        <is>
          <t>4) Caffeine &amp; energy beverage</t>
        </is>
      </c>
      <c r="D376" s="51">
        <f>IF('M4 Caffeine &amp; Energy'!I376="","",'M4 Caffeine &amp; Energy'!I376)</f>
        <v/>
      </c>
      <c r="E376" s="52">
        <f>IF('M4 Caffeine &amp; Energy'!J376="","",'M4 Caffeine &amp; Energy'!J376)</f>
        <v/>
      </c>
      <c r="F376" s="50">
        <f>IF('M4 Caffeine &amp; Energy'!K376="","",'M4 Caffeine &amp; Energy'!K376)</f>
        <v/>
      </c>
      <c r="G376" s="49">
        <f>IF('M4 Caffeine &amp; Energy'!F376="","",'M4 Caffeine &amp; Energy'!F376)</f>
        <v/>
      </c>
      <c r="H376" s="50">
        <f>IF(AND(ISNUMBER('M4 Caffeine &amp; Energy'!F376),ISNUMBER('M4 Caffeine &amp; Energy'!K376)),'M4 Caffeine &amp; Energy'!F376-'M4 Caffeine &amp; Energy'!K376,"")</f>
        <v/>
      </c>
      <c r="I376" s="34" t="inlineStr">
        <is>
          <t>S&amp;S availability/depth vary by listing and time, confirm live.</t>
        </is>
      </c>
    </row>
    <row r="377" ht="26" customHeight="1">
      <c r="A377" s="34" t="inlineStr">
        <is>
          <t>ZOA</t>
        </is>
      </c>
      <c r="B377" s="34" t="inlineStr">
        <is>
          <t>ZOA Zero Sugar Energy | Super Berry | 18 pack 473mL</t>
        </is>
      </c>
      <c r="C377" s="34" t="inlineStr">
        <is>
          <t>4) Caffeine &amp; energy beverage</t>
        </is>
      </c>
      <c r="D377" s="51">
        <f>IF('M4 Caffeine &amp; Energy'!I377="","",'M4 Caffeine &amp; Energy'!I377)</f>
        <v/>
      </c>
      <c r="E377" s="52">
        <f>IF('M4 Caffeine &amp; Energy'!J377="","",'M4 Caffeine &amp; Energy'!J377)</f>
        <v/>
      </c>
      <c r="F377" s="50">
        <f>IF('M4 Caffeine &amp; Energy'!K377="","",'M4 Caffeine &amp; Energy'!K377)</f>
        <v/>
      </c>
      <c r="G377" s="49">
        <f>IF('M4 Caffeine &amp; Energy'!F377="","",'M4 Caffeine &amp; Energy'!F377)</f>
        <v/>
      </c>
      <c r="H377" s="50">
        <f>IF(AND(ISNUMBER('M4 Caffeine &amp; Energy'!F377),ISNUMBER('M4 Caffeine &amp; Energy'!K377)),'M4 Caffeine &amp; Energy'!F377-'M4 Caffeine &amp; Energy'!K377,"")</f>
        <v/>
      </c>
      <c r="I377" s="34" t="inlineStr">
        <is>
          <t>S&amp;S availability/depth vary by listing and time, confirm live.</t>
        </is>
      </c>
    </row>
    <row r="378" ht="26" customHeight="1">
      <c r="A378" s="34" t="inlineStr">
        <is>
          <t>ZOA</t>
        </is>
      </c>
      <c r="B378" s="34" t="inlineStr">
        <is>
          <t>ZOA Zero Sugar Energy | Super Berry | 24 pack 473mL</t>
        </is>
      </c>
      <c r="C378" s="34" t="inlineStr">
        <is>
          <t>4) Caffeine &amp; energy beverage</t>
        </is>
      </c>
      <c r="D378" s="51">
        <f>IF('M4 Caffeine &amp; Energy'!I378="","",'M4 Caffeine &amp; Energy'!I378)</f>
        <v/>
      </c>
      <c r="E378" s="52">
        <f>IF('M4 Caffeine &amp; Energy'!J378="","",'M4 Caffeine &amp; Energy'!J378)</f>
        <v/>
      </c>
      <c r="F378" s="50">
        <f>IF('M4 Caffeine &amp; Energy'!K378="","",'M4 Caffeine &amp; Energy'!K378)</f>
        <v/>
      </c>
      <c r="G378" s="49">
        <f>IF('M4 Caffeine &amp; Energy'!F378="","",'M4 Caffeine &amp; Energy'!F378)</f>
        <v/>
      </c>
      <c r="H378" s="50">
        <f>IF(AND(ISNUMBER('M4 Caffeine &amp; Energy'!F378),ISNUMBER('M4 Caffeine &amp; Energy'!K378)),'M4 Caffeine &amp; Energy'!F378-'M4 Caffeine &amp; Energy'!K378,"")</f>
        <v/>
      </c>
      <c r="I378" s="34" t="inlineStr">
        <is>
          <t>S&amp;S availability/depth vary by listing and time, confirm live.</t>
        </is>
      </c>
    </row>
    <row r="379" ht="26" customHeight="1">
      <c r="A379" s="34" t="inlineStr">
        <is>
          <t>ZOA</t>
        </is>
      </c>
      <c r="B379" s="34" t="inlineStr">
        <is>
          <t>ZOA Zero Sugar Energy | Tropical Punch | single 473mL</t>
        </is>
      </c>
      <c r="C379" s="34" t="inlineStr">
        <is>
          <t>4) Caffeine &amp; energy beverage</t>
        </is>
      </c>
      <c r="D379" s="51">
        <f>IF('M4 Caffeine &amp; Energy'!I379="","",'M4 Caffeine &amp; Energy'!I379)</f>
        <v/>
      </c>
      <c r="E379" s="52">
        <f>IF('M4 Caffeine &amp; Energy'!J379="","",'M4 Caffeine &amp; Energy'!J379)</f>
        <v/>
      </c>
      <c r="F379" s="50">
        <f>IF('M4 Caffeine &amp; Energy'!K379="","",'M4 Caffeine &amp; Energy'!K379)</f>
        <v/>
      </c>
      <c r="G379" s="49">
        <f>IF('M4 Caffeine &amp; Energy'!F379="","",'M4 Caffeine &amp; Energy'!F379)</f>
        <v/>
      </c>
      <c r="H379" s="50">
        <f>IF(AND(ISNUMBER('M4 Caffeine &amp; Energy'!F379),ISNUMBER('M4 Caffeine &amp; Energy'!K379)),'M4 Caffeine &amp; Energy'!F379-'M4 Caffeine &amp; Energy'!K379,"")</f>
        <v/>
      </c>
      <c r="I379" s="34" t="inlineStr">
        <is>
          <t>S&amp;S availability/depth vary by listing and time, confirm live.</t>
        </is>
      </c>
    </row>
    <row r="380" ht="26" customHeight="1">
      <c r="A380" s="34" t="inlineStr">
        <is>
          <t>ZOA</t>
        </is>
      </c>
      <c r="B380" s="34" t="inlineStr">
        <is>
          <t>ZOA Zero Sugar Energy | Tropical Punch | 8 pack 473mL</t>
        </is>
      </c>
      <c r="C380" s="34" t="inlineStr">
        <is>
          <t>4) Caffeine &amp; energy beverage</t>
        </is>
      </c>
      <c r="D380" s="51">
        <f>IF('M4 Caffeine &amp; Energy'!I380="","",'M4 Caffeine &amp; Energy'!I380)</f>
        <v/>
      </c>
      <c r="E380" s="52">
        <f>IF('M4 Caffeine &amp; Energy'!J380="","",'M4 Caffeine &amp; Energy'!J380)</f>
        <v/>
      </c>
      <c r="F380" s="50">
        <f>IF('M4 Caffeine &amp; Energy'!K380="","",'M4 Caffeine &amp; Energy'!K380)</f>
        <v/>
      </c>
      <c r="G380" s="49">
        <f>IF('M4 Caffeine &amp; Energy'!F380="","",'M4 Caffeine &amp; Energy'!F380)</f>
        <v/>
      </c>
      <c r="H380" s="50">
        <f>IF(AND(ISNUMBER('M4 Caffeine &amp; Energy'!F380),ISNUMBER('M4 Caffeine &amp; Energy'!K380)),'M4 Caffeine &amp; Energy'!F380-'M4 Caffeine &amp; Energy'!K380,"")</f>
        <v/>
      </c>
      <c r="I380" s="34" t="inlineStr">
        <is>
          <t>S&amp;S availability/depth vary by listing and time, confirm live.</t>
        </is>
      </c>
    </row>
    <row r="381" ht="26" customHeight="1">
      <c r="A381" s="34" t="inlineStr">
        <is>
          <t>ZOA</t>
        </is>
      </c>
      <c r="B381" s="34" t="inlineStr">
        <is>
          <t>ZOA Zero Sugar Energy | Tropical Punch | 12 pack 473mL</t>
        </is>
      </c>
      <c r="C381" s="34" t="inlineStr">
        <is>
          <t>4) Caffeine &amp; energy beverage</t>
        </is>
      </c>
      <c r="D381" s="51">
        <f>IF('M4 Caffeine &amp; Energy'!I381="","",'M4 Caffeine &amp; Energy'!I381)</f>
        <v/>
      </c>
      <c r="E381" s="52">
        <f>IF('M4 Caffeine &amp; Energy'!J381="","",'M4 Caffeine &amp; Energy'!J381)</f>
        <v/>
      </c>
      <c r="F381" s="50">
        <f>IF('M4 Caffeine &amp; Energy'!K381="","",'M4 Caffeine &amp; Energy'!K381)</f>
        <v/>
      </c>
      <c r="G381" s="49">
        <f>IF('M4 Caffeine &amp; Energy'!F381="","",'M4 Caffeine &amp; Energy'!F381)</f>
        <v/>
      </c>
      <c r="H381" s="50">
        <f>IF(AND(ISNUMBER('M4 Caffeine &amp; Energy'!F381),ISNUMBER('M4 Caffeine &amp; Energy'!K381)),'M4 Caffeine &amp; Energy'!F381-'M4 Caffeine &amp; Energy'!K381,"")</f>
        <v/>
      </c>
      <c r="I381" s="34" t="inlineStr">
        <is>
          <t>S&amp;S availability/depth vary by listing and time, confirm live.</t>
        </is>
      </c>
    </row>
    <row r="382" ht="26" customHeight="1">
      <c r="A382" s="34" t="inlineStr">
        <is>
          <t>ZOA</t>
        </is>
      </c>
      <c r="B382" s="34" t="inlineStr">
        <is>
          <t>ZOA Zero Sugar Energy | Tropical Punch | 18 pack 473mL</t>
        </is>
      </c>
      <c r="C382" s="34" t="inlineStr">
        <is>
          <t>4) Caffeine &amp; energy beverage</t>
        </is>
      </c>
      <c r="D382" s="51">
        <f>IF('M4 Caffeine &amp; Energy'!I382="","",'M4 Caffeine &amp; Energy'!I382)</f>
        <v/>
      </c>
      <c r="E382" s="52">
        <f>IF('M4 Caffeine &amp; Energy'!J382="","",'M4 Caffeine &amp; Energy'!J382)</f>
        <v/>
      </c>
      <c r="F382" s="50">
        <f>IF('M4 Caffeine &amp; Energy'!K382="","",'M4 Caffeine &amp; Energy'!K382)</f>
        <v/>
      </c>
      <c r="G382" s="49">
        <f>IF('M4 Caffeine &amp; Energy'!F382="","",'M4 Caffeine &amp; Energy'!F382)</f>
        <v/>
      </c>
      <c r="H382" s="50">
        <f>IF(AND(ISNUMBER('M4 Caffeine &amp; Energy'!F382),ISNUMBER('M4 Caffeine &amp; Energy'!K382)),'M4 Caffeine &amp; Energy'!F382-'M4 Caffeine &amp; Energy'!K382,"")</f>
        <v/>
      </c>
      <c r="I382" s="34" t="inlineStr">
        <is>
          <t>S&amp;S availability/depth vary by listing and time, confirm live.</t>
        </is>
      </c>
    </row>
    <row r="383" ht="26" customHeight="1">
      <c r="A383" s="34" t="inlineStr">
        <is>
          <t>ZOA</t>
        </is>
      </c>
      <c r="B383" s="34" t="inlineStr">
        <is>
          <t>ZOA Zero Sugar Energy | Tropical Punch | 24 pack 473mL</t>
        </is>
      </c>
      <c r="C383" s="34" t="inlineStr">
        <is>
          <t>4) Caffeine &amp; energy beverage</t>
        </is>
      </c>
      <c r="D383" s="51">
        <f>IF('M4 Caffeine &amp; Energy'!I383="","",'M4 Caffeine &amp; Energy'!I383)</f>
        <v/>
      </c>
      <c r="E383" s="52">
        <f>IF('M4 Caffeine &amp; Energy'!J383="","",'M4 Caffeine &amp; Energy'!J383)</f>
        <v/>
      </c>
      <c r="F383" s="50">
        <f>IF('M4 Caffeine &amp; Energy'!K383="","",'M4 Caffeine &amp; Energy'!K383)</f>
        <v/>
      </c>
      <c r="G383" s="49">
        <f>IF('M4 Caffeine &amp; Energy'!F383="","",'M4 Caffeine &amp; Energy'!F383)</f>
        <v/>
      </c>
      <c r="H383" s="50">
        <f>IF(AND(ISNUMBER('M4 Caffeine &amp; Energy'!F383),ISNUMBER('M4 Caffeine &amp; Energy'!K383)),'M4 Caffeine &amp; Energy'!F383-'M4 Caffeine &amp; Energy'!K383,"")</f>
        <v/>
      </c>
      <c r="I383" s="34" t="inlineStr">
        <is>
          <t>S&amp;S availability/depth vary by listing and time, confirm live.</t>
        </is>
      </c>
    </row>
    <row r="384" ht="26" customHeight="1">
      <c r="A384" s="34" t="inlineStr">
        <is>
          <t>ZOA</t>
        </is>
      </c>
      <c r="B384" s="34" t="inlineStr">
        <is>
          <t>ZOA Zero Sugar Energy | White Peach | single 473mL</t>
        </is>
      </c>
      <c r="C384" s="34" t="inlineStr">
        <is>
          <t>4) Caffeine &amp; energy beverage</t>
        </is>
      </c>
      <c r="D384" s="51">
        <f>IF('M4 Caffeine &amp; Energy'!I384="","",'M4 Caffeine &amp; Energy'!I384)</f>
        <v/>
      </c>
      <c r="E384" s="52">
        <f>IF('M4 Caffeine &amp; Energy'!J384="","",'M4 Caffeine &amp; Energy'!J384)</f>
        <v/>
      </c>
      <c r="F384" s="50">
        <f>IF('M4 Caffeine &amp; Energy'!K384="","",'M4 Caffeine &amp; Energy'!K384)</f>
        <v/>
      </c>
      <c r="G384" s="49">
        <f>IF('M4 Caffeine &amp; Energy'!F384="","",'M4 Caffeine &amp; Energy'!F384)</f>
        <v/>
      </c>
      <c r="H384" s="50">
        <f>IF(AND(ISNUMBER('M4 Caffeine &amp; Energy'!F384),ISNUMBER('M4 Caffeine &amp; Energy'!K384)),'M4 Caffeine &amp; Energy'!F384-'M4 Caffeine &amp; Energy'!K384,"")</f>
        <v/>
      </c>
      <c r="I384" s="34" t="inlineStr">
        <is>
          <t>S&amp;S availability/depth vary by listing and time, confirm live.</t>
        </is>
      </c>
    </row>
    <row r="385" ht="26" customHeight="1">
      <c r="A385" s="34" t="inlineStr">
        <is>
          <t>ZOA</t>
        </is>
      </c>
      <c r="B385" s="34" t="inlineStr">
        <is>
          <t>ZOA Zero Sugar Energy | White Peach | 8 pack 473mL</t>
        </is>
      </c>
      <c r="C385" s="34" t="inlineStr">
        <is>
          <t>4) Caffeine &amp; energy beverage</t>
        </is>
      </c>
      <c r="D385" s="51">
        <f>IF('M4 Caffeine &amp; Energy'!I385="","",'M4 Caffeine &amp; Energy'!I385)</f>
        <v/>
      </c>
      <c r="E385" s="52">
        <f>IF('M4 Caffeine &amp; Energy'!J385="","",'M4 Caffeine &amp; Energy'!J385)</f>
        <v/>
      </c>
      <c r="F385" s="50">
        <f>IF('M4 Caffeine &amp; Energy'!K385="","",'M4 Caffeine &amp; Energy'!K385)</f>
        <v/>
      </c>
      <c r="G385" s="49">
        <f>IF('M4 Caffeine &amp; Energy'!F385="","",'M4 Caffeine &amp; Energy'!F385)</f>
        <v/>
      </c>
      <c r="H385" s="50">
        <f>IF(AND(ISNUMBER('M4 Caffeine &amp; Energy'!F385),ISNUMBER('M4 Caffeine &amp; Energy'!K385)),'M4 Caffeine &amp; Energy'!F385-'M4 Caffeine &amp; Energy'!K385,"")</f>
        <v/>
      </c>
      <c r="I385" s="34" t="inlineStr">
        <is>
          <t>S&amp;S availability/depth vary by listing and time, confirm live.</t>
        </is>
      </c>
    </row>
    <row r="386" ht="26" customHeight="1">
      <c r="A386" s="34" t="inlineStr">
        <is>
          <t>ZOA</t>
        </is>
      </c>
      <c r="B386" s="34" t="inlineStr">
        <is>
          <t>ZOA Zero Sugar Energy | White Peach | 12 pack 473mL</t>
        </is>
      </c>
      <c r="C386" s="34" t="inlineStr">
        <is>
          <t>4) Caffeine &amp; energy beverage</t>
        </is>
      </c>
      <c r="D386" s="51">
        <f>IF('M4 Caffeine &amp; Energy'!I386="","",'M4 Caffeine &amp; Energy'!I386)</f>
        <v/>
      </c>
      <c r="E386" s="52">
        <f>IF('M4 Caffeine &amp; Energy'!J386="","",'M4 Caffeine &amp; Energy'!J386)</f>
        <v/>
      </c>
      <c r="F386" s="50">
        <f>IF('M4 Caffeine &amp; Energy'!K386="","",'M4 Caffeine &amp; Energy'!K386)</f>
        <v/>
      </c>
      <c r="G386" s="49">
        <f>IF('M4 Caffeine &amp; Energy'!F386="","",'M4 Caffeine &amp; Energy'!F386)</f>
        <v/>
      </c>
      <c r="H386" s="50">
        <f>IF(AND(ISNUMBER('M4 Caffeine &amp; Energy'!F386),ISNUMBER('M4 Caffeine &amp; Energy'!K386)),'M4 Caffeine &amp; Energy'!F386-'M4 Caffeine &amp; Energy'!K386,"")</f>
        <v/>
      </c>
      <c r="I386" s="34" t="inlineStr">
        <is>
          <t>S&amp;S availability/depth vary by listing and time, confirm live.</t>
        </is>
      </c>
    </row>
    <row r="387" ht="26" customHeight="1">
      <c r="A387" s="34" t="inlineStr">
        <is>
          <t>ZOA</t>
        </is>
      </c>
      <c r="B387" s="34" t="inlineStr">
        <is>
          <t>ZOA Zero Sugar Energy | White Peach | 18 pack 473mL</t>
        </is>
      </c>
      <c r="C387" s="34" t="inlineStr">
        <is>
          <t>4) Caffeine &amp; energy beverage</t>
        </is>
      </c>
      <c r="D387" s="51">
        <f>IF('M4 Caffeine &amp; Energy'!I387="","",'M4 Caffeine &amp; Energy'!I387)</f>
        <v/>
      </c>
      <c r="E387" s="52">
        <f>IF('M4 Caffeine &amp; Energy'!J387="","",'M4 Caffeine &amp; Energy'!J387)</f>
        <v/>
      </c>
      <c r="F387" s="50">
        <f>IF('M4 Caffeine &amp; Energy'!K387="","",'M4 Caffeine &amp; Energy'!K387)</f>
        <v/>
      </c>
      <c r="G387" s="49">
        <f>IF('M4 Caffeine &amp; Energy'!F387="","",'M4 Caffeine &amp; Energy'!F387)</f>
        <v/>
      </c>
      <c r="H387" s="50">
        <f>IF(AND(ISNUMBER('M4 Caffeine &amp; Energy'!F387),ISNUMBER('M4 Caffeine &amp; Energy'!K387)),'M4 Caffeine &amp; Energy'!F387-'M4 Caffeine &amp; Energy'!K387,"")</f>
        <v/>
      </c>
      <c r="I387" s="34" t="inlineStr">
        <is>
          <t>S&amp;S availability/depth vary by listing and time, confirm live.</t>
        </is>
      </c>
    </row>
    <row r="388" ht="26" customHeight="1">
      <c r="A388" s="34" t="inlineStr">
        <is>
          <t>ZOA</t>
        </is>
      </c>
      <c r="B388" s="34" t="inlineStr">
        <is>
          <t>ZOA Zero Sugar Energy | White Peach | 24 pack 473mL</t>
        </is>
      </c>
      <c r="C388" s="34" t="inlineStr">
        <is>
          <t>4) Caffeine &amp; energy beverage</t>
        </is>
      </c>
      <c r="D388" s="51">
        <f>IF('M4 Caffeine &amp; Energy'!I388="","",'M4 Caffeine &amp; Energy'!I388)</f>
        <v/>
      </c>
      <c r="E388" s="52">
        <f>IF('M4 Caffeine &amp; Energy'!J388="","",'M4 Caffeine &amp; Energy'!J388)</f>
        <v/>
      </c>
      <c r="F388" s="50">
        <f>IF('M4 Caffeine &amp; Energy'!K388="","",'M4 Caffeine &amp; Energy'!K388)</f>
        <v/>
      </c>
      <c r="G388" s="49">
        <f>IF('M4 Caffeine &amp; Energy'!F388="","",'M4 Caffeine &amp; Energy'!F388)</f>
        <v/>
      </c>
      <c r="H388" s="50">
        <f>IF(AND(ISNUMBER('M4 Caffeine &amp; Energy'!F388),ISNUMBER('M4 Caffeine &amp; Energy'!K388)),'M4 Caffeine &amp; Energy'!F388-'M4 Caffeine &amp; Energy'!K388,"")</f>
        <v/>
      </c>
      <c r="I388" s="34" t="inlineStr">
        <is>
          <t>S&amp;S availability/depth vary by listing and time, confirm live.</t>
        </is>
      </c>
    </row>
    <row r="389" ht="26" customHeight="1">
      <c r="A389" s="34" t="inlineStr">
        <is>
          <t>ZOA</t>
        </is>
      </c>
      <c r="B389" s="34" t="inlineStr">
        <is>
          <t>ZOA Zero Sugar Energy | Lemon Lime | single 473mL</t>
        </is>
      </c>
      <c r="C389" s="34" t="inlineStr">
        <is>
          <t>4) Caffeine &amp; energy beverage</t>
        </is>
      </c>
      <c r="D389" s="51">
        <f>IF('M4 Caffeine &amp; Energy'!I389="","",'M4 Caffeine &amp; Energy'!I389)</f>
        <v/>
      </c>
      <c r="E389" s="52">
        <f>IF('M4 Caffeine &amp; Energy'!J389="","",'M4 Caffeine &amp; Energy'!J389)</f>
        <v/>
      </c>
      <c r="F389" s="50">
        <f>IF('M4 Caffeine &amp; Energy'!K389="","",'M4 Caffeine &amp; Energy'!K389)</f>
        <v/>
      </c>
      <c r="G389" s="49">
        <f>IF('M4 Caffeine &amp; Energy'!F389="","",'M4 Caffeine &amp; Energy'!F389)</f>
        <v/>
      </c>
      <c r="H389" s="50">
        <f>IF(AND(ISNUMBER('M4 Caffeine &amp; Energy'!F389),ISNUMBER('M4 Caffeine &amp; Energy'!K389)),'M4 Caffeine &amp; Energy'!F389-'M4 Caffeine &amp; Energy'!K389,"")</f>
        <v/>
      </c>
      <c r="I389" s="34" t="inlineStr">
        <is>
          <t>S&amp;S availability/depth vary by listing and time, confirm live.</t>
        </is>
      </c>
    </row>
    <row r="390" ht="26" customHeight="1">
      <c r="A390" s="34" t="inlineStr">
        <is>
          <t>ZOA</t>
        </is>
      </c>
      <c r="B390" s="34" t="inlineStr">
        <is>
          <t>ZOA Zero Sugar Energy | Lemon Lime | 8 pack 473mL</t>
        </is>
      </c>
      <c r="C390" s="34" t="inlineStr">
        <is>
          <t>4) Caffeine &amp; energy beverage</t>
        </is>
      </c>
      <c r="D390" s="51">
        <f>IF('M4 Caffeine &amp; Energy'!I390="","",'M4 Caffeine &amp; Energy'!I390)</f>
        <v/>
      </c>
      <c r="E390" s="52">
        <f>IF('M4 Caffeine &amp; Energy'!J390="","",'M4 Caffeine &amp; Energy'!J390)</f>
        <v/>
      </c>
      <c r="F390" s="50">
        <f>IF('M4 Caffeine &amp; Energy'!K390="","",'M4 Caffeine &amp; Energy'!K390)</f>
        <v/>
      </c>
      <c r="G390" s="49">
        <f>IF('M4 Caffeine &amp; Energy'!F390="","",'M4 Caffeine &amp; Energy'!F390)</f>
        <v/>
      </c>
      <c r="H390" s="50">
        <f>IF(AND(ISNUMBER('M4 Caffeine &amp; Energy'!F390),ISNUMBER('M4 Caffeine &amp; Energy'!K390)),'M4 Caffeine &amp; Energy'!F390-'M4 Caffeine &amp; Energy'!K390,"")</f>
        <v/>
      </c>
      <c r="I390" s="34" t="inlineStr">
        <is>
          <t>S&amp;S availability/depth vary by listing and time, confirm live.</t>
        </is>
      </c>
    </row>
    <row r="391" ht="26" customHeight="1">
      <c r="A391" s="34" t="inlineStr">
        <is>
          <t>ZOA</t>
        </is>
      </c>
      <c r="B391" s="34" t="inlineStr">
        <is>
          <t>ZOA Zero Sugar Energy | Lemon Lime | 12 pack 473mL</t>
        </is>
      </c>
      <c r="C391" s="34" t="inlineStr">
        <is>
          <t>4) Caffeine &amp; energy beverage</t>
        </is>
      </c>
      <c r="D391" s="51">
        <f>IF('M4 Caffeine &amp; Energy'!I391="","",'M4 Caffeine &amp; Energy'!I391)</f>
        <v/>
      </c>
      <c r="E391" s="52">
        <f>IF('M4 Caffeine &amp; Energy'!J391="","",'M4 Caffeine &amp; Energy'!J391)</f>
        <v/>
      </c>
      <c r="F391" s="50">
        <f>IF('M4 Caffeine &amp; Energy'!K391="","",'M4 Caffeine &amp; Energy'!K391)</f>
        <v/>
      </c>
      <c r="G391" s="49">
        <f>IF('M4 Caffeine &amp; Energy'!F391="","",'M4 Caffeine &amp; Energy'!F391)</f>
        <v/>
      </c>
      <c r="H391" s="50">
        <f>IF(AND(ISNUMBER('M4 Caffeine &amp; Energy'!F391),ISNUMBER('M4 Caffeine &amp; Energy'!K391)),'M4 Caffeine &amp; Energy'!F391-'M4 Caffeine &amp; Energy'!K391,"")</f>
        <v/>
      </c>
      <c r="I391" s="34" t="inlineStr">
        <is>
          <t>S&amp;S availability/depth vary by listing and time, confirm live.</t>
        </is>
      </c>
    </row>
    <row r="392" ht="26" customHeight="1">
      <c r="A392" s="34" t="inlineStr">
        <is>
          <t>ZOA</t>
        </is>
      </c>
      <c r="B392" s="34" t="inlineStr">
        <is>
          <t>ZOA Zero Sugar Energy | Lemon Lime | 18 pack 473mL</t>
        </is>
      </c>
      <c r="C392" s="34" t="inlineStr">
        <is>
          <t>4) Caffeine &amp; energy beverage</t>
        </is>
      </c>
      <c r="D392" s="51">
        <f>IF('M4 Caffeine &amp; Energy'!I392="","",'M4 Caffeine &amp; Energy'!I392)</f>
        <v/>
      </c>
      <c r="E392" s="52">
        <f>IF('M4 Caffeine &amp; Energy'!J392="","",'M4 Caffeine &amp; Energy'!J392)</f>
        <v/>
      </c>
      <c r="F392" s="50">
        <f>IF('M4 Caffeine &amp; Energy'!K392="","",'M4 Caffeine &amp; Energy'!K392)</f>
        <v/>
      </c>
      <c r="G392" s="49">
        <f>IF('M4 Caffeine &amp; Energy'!F392="","",'M4 Caffeine &amp; Energy'!F392)</f>
        <v/>
      </c>
      <c r="H392" s="50">
        <f>IF(AND(ISNUMBER('M4 Caffeine &amp; Energy'!F392),ISNUMBER('M4 Caffeine &amp; Energy'!K392)),'M4 Caffeine &amp; Energy'!F392-'M4 Caffeine &amp; Energy'!K392,"")</f>
        <v/>
      </c>
      <c r="I392" s="34" t="inlineStr">
        <is>
          <t>S&amp;S availability/depth vary by listing and time, confirm live.</t>
        </is>
      </c>
    </row>
    <row r="393" ht="26" customHeight="1">
      <c r="A393" s="34" t="inlineStr">
        <is>
          <t>ZOA</t>
        </is>
      </c>
      <c r="B393" s="34" t="inlineStr">
        <is>
          <t>ZOA Zero Sugar Energy | Lemon Lime | 24 pack 473mL</t>
        </is>
      </c>
      <c r="C393" s="34" t="inlineStr">
        <is>
          <t>4) Caffeine &amp; energy beverage</t>
        </is>
      </c>
      <c r="D393" s="51">
        <f>IF('M4 Caffeine &amp; Energy'!I393="","",'M4 Caffeine &amp; Energy'!I393)</f>
        <v/>
      </c>
      <c r="E393" s="52">
        <f>IF('M4 Caffeine &amp; Energy'!J393="","",'M4 Caffeine &amp; Energy'!J393)</f>
        <v/>
      </c>
      <c r="F393" s="50">
        <f>IF('M4 Caffeine &amp; Energy'!K393="","",'M4 Caffeine &amp; Energy'!K393)</f>
        <v/>
      </c>
      <c r="G393" s="49">
        <f>IF('M4 Caffeine &amp; Energy'!F393="","",'M4 Caffeine &amp; Energy'!F393)</f>
        <v/>
      </c>
      <c r="H393" s="50">
        <f>IF(AND(ISNUMBER('M4 Caffeine &amp; Energy'!F393),ISNUMBER('M4 Caffeine &amp; Energy'!K393)),'M4 Caffeine &amp; Energy'!F393-'M4 Caffeine &amp; Energy'!K393,"")</f>
        <v/>
      </c>
      <c r="I393" s="34" t="inlineStr">
        <is>
          <t>S&amp;S availability/depth vary by listing and time, confirm live.</t>
        </is>
      </c>
    </row>
    <row r="394" ht="26" customHeight="1">
      <c r="A394" s="34" t="inlineStr">
        <is>
          <t>Zevia</t>
        </is>
      </c>
      <c r="B394" s="34" t="inlineStr">
        <is>
          <t>Zevia Energy | Mango Ginger | single 355mL</t>
        </is>
      </c>
      <c r="C394" s="34" t="inlineStr">
        <is>
          <t>4) Caffeine &amp; energy beverage</t>
        </is>
      </c>
      <c r="D394" s="51">
        <f>IF('M4 Caffeine &amp; Energy'!I394="","",'M4 Caffeine &amp; Energy'!I394)</f>
        <v/>
      </c>
      <c r="E394" s="52">
        <f>IF('M4 Caffeine &amp; Energy'!J394="","",'M4 Caffeine &amp; Energy'!J394)</f>
        <v/>
      </c>
      <c r="F394" s="50">
        <f>IF('M4 Caffeine &amp; Energy'!K394="","",'M4 Caffeine &amp; Energy'!K394)</f>
        <v/>
      </c>
      <c r="G394" s="49">
        <f>IF('M4 Caffeine &amp; Energy'!F394="","",'M4 Caffeine &amp; Energy'!F394)</f>
        <v/>
      </c>
      <c r="H394" s="50">
        <f>IF(AND(ISNUMBER('M4 Caffeine &amp; Energy'!F394),ISNUMBER('M4 Caffeine &amp; Energy'!K394)),'M4 Caffeine &amp; Energy'!F394-'M4 Caffeine &amp; Energy'!K394,"")</f>
        <v/>
      </c>
      <c r="I394" s="34" t="inlineStr">
        <is>
          <t>S&amp;S availability/depth vary by listing and time, confirm live.</t>
        </is>
      </c>
    </row>
    <row r="395" ht="26" customHeight="1">
      <c r="A395" s="34" t="inlineStr">
        <is>
          <t>Zevia</t>
        </is>
      </c>
      <c r="B395" s="34" t="inlineStr">
        <is>
          <t>Zevia Energy | Mango Ginger | 8 pack 355mL</t>
        </is>
      </c>
      <c r="C395" s="34" t="inlineStr">
        <is>
          <t>4) Caffeine &amp; energy beverage</t>
        </is>
      </c>
      <c r="D395" s="51">
        <f>IF('M4 Caffeine &amp; Energy'!I395="","",'M4 Caffeine &amp; Energy'!I395)</f>
        <v/>
      </c>
      <c r="E395" s="52">
        <f>IF('M4 Caffeine &amp; Energy'!J395="","",'M4 Caffeine &amp; Energy'!J395)</f>
        <v/>
      </c>
      <c r="F395" s="50">
        <f>IF('M4 Caffeine &amp; Energy'!K395="","",'M4 Caffeine &amp; Energy'!K395)</f>
        <v/>
      </c>
      <c r="G395" s="49">
        <f>IF('M4 Caffeine &amp; Energy'!F395="","",'M4 Caffeine &amp; Energy'!F395)</f>
        <v/>
      </c>
      <c r="H395" s="50">
        <f>IF(AND(ISNUMBER('M4 Caffeine &amp; Energy'!F395),ISNUMBER('M4 Caffeine &amp; Energy'!K395)),'M4 Caffeine &amp; Energy'!F395-'M4 Caffeine &amp; Energy'!K395,"")</f>
        <v/>
      </c>
      <c r="I395" s="34" t="inlineStr">
        <is>
          <t>S&amp;S availability/depth vary by listing and time, confirm live.</t>
        </is>
      </c>
    </row>
    <row r="396" ht="26" customHeight="1">
      <c r="A396" s="34" t="inlineStr">
        <is>
          <t>Zevia</t>
        </is>
      </c>
      <c r="B396" s="34" t="inlineStr">
        <is>
          <t>Zevia Energy | Mango Ginger | 12 pack 355mL</t>
        </is>
      </c>
      <c r="C396" s="34" t="inlineStr">
        <is>
          <t>4) Caffeine &amp; energy beverage</t>
        </is>
      </c>
      <c r="D396" s="51">
        <f>IF('M4 Caffeine &amp; Energy'!I396="","",'M4 Caffeine &amp; Energy'!I396)</f>
        <v/>
      </c>
      <c r="E396" s="52">
        <f>IF('M4 Caffeine &amp; Energy'!J396="","",'M4 Caffeine &amp; Energy'!J396)</f>
        <v/>
      </c>
      <c r="F396" s="50">
        <f>IF('M4 Caffeine &amp; Energy'!K396="","",'M4 Caffeine &amp; Energy'!K396)</f>
        <v/>
      </c>
      <c r="G396" s="49">
        <f>IF('M4 Caffeine &amp; Energy'!F396="","",'M4 Caffeine &amp; Energy'!F396)</f>
        <v/>
      </c>
      <c r="H396" s="50">
        <f>IF(AND(ISNUMBER('M4 Caffeine &amp; Energy'!F396),ISNUMBER('M4 Caffeine &amp; Energy'!K396)),'M4 Caffeine &amp; Energy'!F396-'M4 Caffeine &amp; Energy'!K396,"")</f>
        <v/>
      </c>
      <c r="I396" s="34" t="inlineStr">
        <is>
          <t>S&amp;S availability/depth vary by listing and time, confirm live.</t>
        </is>
      </c>
    </row>
    <row r="397" ht="26" customHeight="1">
      <c r="A397" s="34" t="inlineStr">
        <is>
          <t>Zevia</t>
        </is>
      </c>
      <c r="B397" s="34" t="inlineStr">
        <is>
          <t>Zevia Energy | Mango Ginger | 15 pack 355mL</t>
        </is>
      </c>
      <c r="C397" s="34" t="inlineStr">
        <is>
          <t>4) Caffeine &amp; energy beverage</t>
        </is>
      </c>
      <c r="D397" s="51">
        <f>IF('M4 Caffeine &amp; Energy'!I397="","",'M4 Caffeine &amp; Energy'!I397)</f>
        <v/>
      </c>
      <c r="E397" s="52">
        <f>IF('M4 Caffeine &amp; Energy'!J397="","",'M4 Caffeine &amp; Energy'!J397)</f>
        <v/>
      </c>
      <c r="F397" s="50">
        <f>IF('M4 Caffeine &amp; Energy'!K397="","",'M4 Caffeine &amp; Energy'!K397)</f>
        <v/>
      </c>
      <c r="G397" s="49">
        <f>IF('M4 Caffeine &amp; Energy'!F397="","",'M4 Caffeine &amp; Energy'!F397)</f>
        <v/>
      </c>
      <c r="H397" s="50">
        <f>IF(AND(ISNUMBER('M4 Caffeine &amp; Energy'!F397),ISNUMBER('M4 Caffeine &amp; Energy'!K397)),'M4 Caffeine &amp; Energy'!F397-'M4 Caffeine &amp; Energy'!K397,"")</f>
        <v/>
      </c>
      <c r="I397" s="34" t="inlineStr">
        <is>
          <t>S&amp;S availability/depth vary by listing and time, confirm live.</t>
        </is>
      </c>
    </row>
    <row r="398" ht="26" customHeight="1">
      <c r="A398" s="34" t="inlineStr">
        <is>
          <t>Zevia</t>
        </is>
      </c>
      <c r="B398" s="34" t="inlineStr">
        <is>
          <t>Zevia Energy | Mango Ginger | 18 pack 355mL</t>
        </is>
      </c>
      <c r="C398" s="34" t="inlineStr">
        <is>
          <t>4) Caffeine &amp; energy beverage</t>
        </is>
      </c>
      <c r="D398" s="51">
        <f>IF('M4 Caffeine &amp; Energy'!I398="","",'M4 Caffeine &amp; Energy'!I398)</f>
        <v/>
      </c>
      <c r="E398" s="52">
        <f>IF('M4 Caffeine &amp; Energy'!J398="","",'M4 Caffeine &amp; Energy'!J398)</f>
        <v/>
      </c>
      <c r="F398" s="50">
        <f>IF('M4 Caffeine &amp; Energy'!K398="","",'M4 Caffeine &amp; Energy'!K398)</f>
        <v/>
      </c>
      <c r="G398" s="49">
        <f>IF('M4 Caffeine &amp; Energy'!F398="","",'M4 Caffeine &amp; Energy'!F398)</f>
        <v/>
      </c>
      <c r="H398" s="50">
        <f>IF(AND(ISNUMBER('M4 Caffeine &amp; Energy'!F398),ISNUMBER('M4 Caffeine &amp; Energy'!K398)),'M4 Caffeine &amp; Energy'!F398-'M4 Caffeine &amp; Energy'!K398,"")</f>
        <v/>
      </c>
      <c r="I398" s="34" t="inlineStr">
        <is>
          <t>S&amp;S availability/depth vary by listing and time, confirm live.</t>
        </is>
      </c>
    </row>
    <row r="399" ht="26" customHeight="1">
      <c r="A399" s="34" t="inlineStr">
        <is>
          <t>Zevia</t>
        </is>
      </c>
      <c r="B399" s="34" t="inlineStr">
        <is>
          <t>Zevia Energy | Mango Ginger | 24 pack 355mL</t>
        </is>
      </c>
      <c r="C399" s="34" t="inlineStr">
        <is>
          <t>4) Caffeine &amp; energy beverage</t>
        </is>
      </c>
      <c r="D399" s="51">
        <f>IF('M4 Caffeine &amp; Energy'!I399="","",'M4 Caffeine &amp; Energy'!I399)</f>
        <v/>
      </c>
      <c r="E399" s="52">
        <f>IF('M4 Caffeine &amp; Energy'!J399="","",'M4 Caffeine &amp; Energy'!J399)</f>
        <v/>
      </c>
      <c r="F399" s="50">
        <f>IF('M4 Caffeine &amp; Energy'!K399="","",'M4 Caffeine &amp; Energy'!K399)</f>
        <v/>
      </c>
      <c r="G399" s="49">
        <f>IF('M4 Caffeine &amp; Energy'!F399="","",'M4 Caffeine &amp; Energy'!F399)</f>
        <v/>
      </c>
      <c r="H399" s="50">
        <f>IF(AND(ISNUMBER('M4 Caffeine &amp; Energy'!F399),ISNUMBER('M4 Caffeine &amp; Energy'!K399)),'M4 Caffeine &amp; Energy'!F399-'M4 Caffeine &amp; Energy'!K399,"")</f>
        <v/>
      </c>
      <c r="I399" s="34" t="inlineStr">
        <is>
          <t>S&amp;S availability/depth vary by listing and time, confirm live.</t>
        </is>
      </c>
    </row>
    <row r="400" ht="26" customHeight="1">
      <c r="A400" s="34" t="inlineStr">
        <is>
          <t>Zevia</t>
        </is>
      </c>
      <c r="B400" s="34" t="inlineStr">
        <is>
          <t>Zevia Energy | Grapefruit | single 355mL</t>
        </is>
      </c>
      <c r="C400" s="34" t="inlineStr">
        <is>
          <t>4) Caffeine &amp; energy beverage</t>
        </is>
      </c>
      <c r="D400" s="51">
        <f>IF('M4 Caffeine &amp; Energy'!I400="","",'M4 Caffeine &amp; Energy'!I400)</f>
        <v/>
      </c>
      <c r="E400" s="52">
        <f>IF('M4 Caffeine &amp; Energy'!J400="","",'M4 Caffeine &amp; Energy'!J400)</f>
        <v/>
      </c>
      <c r="F400" s="50">
        <f>IF('M4 Caffeine &amp; Energy'!K400="","",'M4 Caffeine &amp; Energy'!K400)</f>
        <v/>
      </c>
      <c r="G400" s="49">
        <f>IF('M4 Caffeine &amp; Energy'!F400="","",'M4 Caffeine &amp; Energy'!F400)</f>
        <v/>
      </c>
      <c r="H400" s="50">
        <f>IF(AND(ISNUMBER('M4 Caffeine &amp; Energy'!F400),ISNUMBER('M4 Caffeine &amp; Energy'!K400)),'M4 Caffeine &amp; Energy'!F400-'M4 Caffeine &amp; Energy'!K400,"")</f>
        <v/>
      </c>
      <c r="I400" s="34" t="inlineStr">
        <is>
          <t>S&amp;S availability/depth vary by listing and time, confirm live.</t>
        </is>
      </c>
    </row>
    <row r="401" ht="26" customHeight="1">
      <c r="A401" s="34" t="inlineStr">
        <is>
          <t>Zevia</t>
        </is>
      </c>
      <c r="B401" s="34" t="inlineStr">
        <is>
          <t>Zevia Energy | Grapefruit | 8 pack 355mL</t>
        </is>
      </c>
      <c r="C401" s="34" t="inlineStr">
        <is>
          <t>4) Caffeine &amp; energy beverage</t>
        </is>
      </c>
      <c r="D401" s="51">
        <f>IF('M4 Caffeine &amp; Energy'!I401="","",'M4 Caffeine &amp; Energy'!I401)</f>
        <v/>
      </c>
      <c r="E401" s="52">
        <f>IF('M4 Caffeine &amp; Energy'!J401="","",'M4 Caffeine &amp; Energy'!J401)</f>
        <v/>
      </c>
      <c r="F401" s="50">
        <f>IF('M4 Caffeine &amp; Energy'!K401="","",'M4 Caffeine &amp; Energy'!K401)</f>
        <v/>
      </c>
      <c r="G401" s="49">
        <f>IF('M4 Caffeine &amp; Energy'!F401="","",'M4 Caffeine &amp; Energy'!F401)</f>
        <v/>
      </c>
      <c r="H401" s="50">
        <f>IF(AND(ISNUMBER('M4 Caffeine &amp; Energy'!F401),ISNUMBER('M4 Caffeine &amp; Energy'!K401)),'M4 Caffeine &amp; Energy'!F401-'M4 Caffeine &amp; Energy'!K401,"")</f>
        <v/>
      </c>
      <c r="I401" s="34" t="inlineStr">
        <is>
          <t>S&amp;S availability/depth vary by listing and time, confirm live.</t>
        </is>
      </c>
    </row>
    <row r="402" ht="26" customHeight="1">
      <c r="A402" s="34" t="inlineStr">
        <is>
          <t>Zevia</t>
        </is>
      </c>
      <c r="B402" s="34" t="inlineStr">
        <is>
          <t>Zevia Energy | Grapefruit | 12 pack 355mL</t>
        </is>
      </c>
      <c r="C402" s="34" t="inlineStr">
        <is>
          <t>4) Caffeine &amp; energy beverage</t>
        </is>
      </c>
      <c r="D402" s="51">
        <f>IF('M4 Caffeine &amp; Energy'!I402="","",'M4 Caffeine &amp; Energy'!I402)</f>
        <v/>
      </c>
      <c r="E402" s="52">
        <f>IF('M4 Caffeine &amp; Energy'!J402="","",'M4 Caffeine &amp; Energy'!J402)</f>
        <v/>
      </c>
      <c r="F402" s="50">
        <f>IF('M4 Caffeine &amp; Energy'!K402="","",'M4 Caffeine &amp; Energy'!K402)</f>
        <v/>
      </c>
      <c r="G402" s="49">
        <f>IF('M4 Caffeine &amp; Energy'!F402="","",'M4 Caffeine &amp; Energy'!F402)</f>
        <v/>
      </c>
      <c r="H402" s="50">
        <f>IF(AND(ISNUMBER('M4 Caffeine &amp; Energy'!F402),ISNUMBER('M4 Caffeine &amp; Energy'!K402)),'M4 Caffeine &amp; Energy'!F402-'M4 Caffeine &amp; Energy'!K402,"")</f>
        <v/>
      </c>
      <c r="I402" s="34" t="inlineStr">
        <is>
          <t>S&amp;S availability/depth vary by listing and time, confirm live.</t>
        </is>
      </c>
    </row>
    <row r="403" ht="26" customHeight="1">
      <c r="A403" s="34" t="inlineStr">
        <is>
          <t>Zevia</t>
        </is>
      </c>
      <c r="B403" s="34" t="inlineStr">
        <is>
          <t>Zevia Energy | Grapefruit | 15 pack 355mL</t>
        </is>
      </c>
      <c r="C403" s="34" t="inlineStr">
        <is>
          <t>4) Caffeine &amp; energy beverage</t>
        </is>
      </c>
      <c r="D403" s="51">
        <f>IF('M4 Caffeine &amp; Energy'!I403="","",'M4 Caffeine &amp; Energy'!I403)</f>
        <v/>
      </c>
      <c r="E403" s="52">
        <f>IF('M4 Caffeine &amp; Energy'!J403="","",'M4 Caffeine &amp; Energy'!J403)</f>
        <v/>
      </c>
      <c r="F403" s="50">
        <f>IF('M4 Caffeine &amp; Energy'!K403="","",'M4 Caffeine &amp; Energy'!K403)</f>
        <v/>
      </c>
      <c r="G403" s="49">
        <f>IF('M4 Caffeine &amp; Energy'!F403="","",'M4 Caffeine &amp; Energy'!F403)</f>
        <v/>
      </c>
      <c r="H403" s="50">
        <f>IF(AND(ISNUMBER('M4 Caffeine &amp; Energy'!F403),ISNUMBER('M4 Caffeine &amp; Energy'!K403)),'M4 Caffeine &amp; Energy'!F403-'M4 Caffeine &amp; Energy'!K403,"")</f>
        <v/>
      </c>
      <c r="I403" s="34" t="inlineStr">
        <is>
          <t>S&amp;S availability/depth vary by listing and time, confirm live.</t>
        </is>
      </c>
    </row>
    <row r="404" ht="26" customHeight="1">
      <c r="A404" s="34" t="inlineStr">
        <is>
          <t>Zevia</t>
        </is>
      </c>
      <c r="B404" s="34" t="inlineStr">
        <is>
          <t>Zevia Energy | Grapefruit | 18 pack 355mL</t>
        </is>
      </c>
      <c r="C404" s="34" t="inlineStr">
        <is>
          <t>4) Caffeine &amp; energy beverage</t>
        </is>
      </c>
      <c r="D404" s="51">
        <f>IF('M4 Caffeine &amp; Energy'!I404="","",'M4 Caffeine &amp; Energy'!I404)</f>
        <v/>
      </c>
      <c r="E404" s="52">
        <f>IF('M4 Caffeine &amp; Energy'!J404="","",'M4 Caffeine &amp; Energy'!J404)</f>
        <v/>
      </c>
      <c r="F404" s="50">
        <f>IF('M4 Caffeine &amp; Energy'!K404="","",'M4 Caffeine &amp; Energy'!K404)</f>
        <v/>
      </c>
      <c r="G404" s="49">
        <f>IF('M4 Caffeine &amp; Energy'!F404="","",'M4 Caffeine &amp; Energy'!F404)</f>
        <v/>
      </c>
      <c r="H404" s="50">
        <f>IF(AND(ISNUMBER('M4 Caffeine &amp; Energy'!F404),ISNUMBER('M4 Caffeine &amp; Energy'!K404)),'M4 Caffeine &amp; Energy'!F404-'M4 Caffeine &amp; Energy'!K404,"")</f>
        <v/>
      </c>
      <c r="I404" s="34" t="inlineStr">
        <is>
          <t>S&amp;S availability/depth vary by listing and time, confirm live.</t>
        </is>
      </c>
    </row>
    <row r="405" ht="26" customHeight="1">
      <c r="A405" s="34" t="inlineStr">
        <is>
          <t>Zevia</t>
        </is>
      </c>
      <c r="B405" s="34" t="inlineStr">
        <is>
          <t>Zevia Energy | Grapefruit | 24 pack 355mL</t>
        </is>
      </c>
      <c r="C405" s="34" t="inlineStr">
        <is>
          <t>4) Caffeine &amp; energy beverage</t>
        </is>
      </c>
      <c r="D405" s="51">
        <f>IF('M4 Caffeine &amp; Energy'!I405="","",'M4 Caffeine &amp; Energy'!I405)</f>
        <v/>
      </c>
      <c r="E405" s="52">
        <f>IF('M4 Caffeine &amp; Energy'!J405="","",'M4 Caffeine &amp; Energy'!J405)</f>
        <v/>
      </c>
      <c r="F405" s="50">
        <f>IF('M4 Caffeine &amp; Energy'!K405="","",'M4 Caffeine &amp; Energy'!K405)</f>
        <v/>
      </c>
      <c r="G405" s="49">
        <f>IF('M4 Caffeine &amp; Energy'!F405="","",'M4 Caffeine &amp; Energy'!F405)</f>
        <v/>
      </c>
      <c r="H405" s="50">
        <f>IF(AND(ISNUMBER('M4 Caffeine &amp; Energy'!F405),ISNUMBER('M4 Caffeine &amp; Energy'!K405)),'M4 Caffeine &amp; Energy'!F405-'M4 Caffeine &amp; Energy'!K405,"")</f>
        <v/>
      </c>
      <c r="I405" s="34" t="inlineStr">
        <is>
          <t>S&amp;S availability/depth vary by listing and time, confirm live.</t>
        </is>
      </c>
    </row>
    <row r="406" ht="26" customHeight="1">
      <c r="A406" s="34" t="inlineStr">
        <is>
          <t>Zevia</t>
        </is>
      </c>
      <c r="B406" s="34" t="inlineStr">
        <is>
          <t>Zevia Energy | Kola | single 355mL</t>
        </is>
      </c>
      <c r="C406" s="34" t="inlineStr">
        <is>
          <t>4) Caffeine &amp; energy beverage</t>
        </is>
      </c>
      <c r="D406" s="51">
        <f>IF('M4 Caffeine &amp; Energy'!I406="","",'M4 Caffeine &amp; Energy'!I406)</f>
        <v/>
      </c>
      <c r="E406" s="52">
        <f>IF('M4 Caffeine &amp; Energy'!J406="","",'M4 Caffeine &amp; Energy'!J406)</f>
        <v/>
      </c>
      <c r="F406" s="50">
        <f>IF('M4 Caffeine &amp; Energy'!K406="","",'M4 Caffeine &amp; Energy'!K406)</f>
        <v/>
      </c>
      <c r="G406" s="49">
        <f>IF('M4 Caffeine &amp; Energy'!F406="","",'M4 Caffeine &amp; Energy'!F406)</f>
        <v/>
      </c>
      <c r="H406" s="50">
        <f>IF(AND(ISNUMBER('M4 Caffeine &amp; Energy'!F406),ISNUMBER('M4 Caffeine &amp; Energy'!K406)),'M4 Caffeine &amp; Energy'!F406-'M4 Caffeine &amp; Energy'!K406,"")</f>
        <v/>
      </c>
      <c r="I406" s="34" t="inlineStr">
        <is>
          <t>S&amp;S availability/depth vary by listing and time, confirm live.</t>
        </is>
      </c>
    </row>
    <row r="407" ht="26" customHeight="1">
      <c r="A407" s="34" t="inlineStr">
        <is>
          <t>Zevia</t>
        </is>
      </c>
      <c r="B407" s="34" t="inlineStr">
        <is>
          <t>Zevia Energy | Kola | 8 pack 355mL</t>
        </is>
      </c>
      <c r="C407" s="34" t="inlineStr">
        <is>
          <t>4) Caffeine &amp; energy beverage</t>
        </is>
      </c>
      <c r="D407" s="51">
        <f>IF('M4 Caffeine &amp; Energy'!I407="","",'M4 Caffeine &amp; Energy'!I407)</f>
        <v/>
      </c>
      <c r="E407" s="52">
        <f>IF('M4 Caffeine &amp; Energy'!J407="","",'M4 Caffeine &amp; Energy'!J407)</f>
        <v/>
      </c>
      <c r="F407" s="50">
        <f>IF('M4 Caffeine &amp; Energy'!K407="","",'M4 Caffeine &amp; Energy'!K407)</f>
        <v/>
      </c>
      <c r="G407" s="49">
        <f>IF('M4 Caffeine &amp; Energy'!F407="","",'M4 Caffeine &amp; Energy'!F407)</f>
        <v/>
      </c>
      <c r="H407" s="50">
        <f>IF(AND(ISNUMBER('M4 Caffeine &amp; Energy'!F407),ISNUMBER('M4 Caffeine &amp; Energy'!K407)),'M4 Caffeine &amp; Energy'!F407-'M4 Caffeine &amp; Energy'!K407,"")</f>
        <v/>
      </c>
      <c r="I407" s="34" t="inlineStr">
        <is>
          <t>S&amp;S availability/depth vary by listing and time, confirm live.</t>
        </is>
      </c>
    </row>
    <row r="408" ht="26" customHeight="1">
      <c r="A408" s="34" t="inlineStr">
        <is>
          <t>Zevia</t>
        </is>
      </c>
      <c r="B408" s="34" t="inlineStr">
        <is>
          <t>Zevia Energy | Kola | 12 pack 355mL</t>
        </is>
      </c>
      <c r="C408" s="34" t="inlineStr">
        <is>
          <t>4) Caffeine &amp; energy beverage</t>
        </is>
      </c>
      <c r="D408" s="51">
        <f>IF('M4 Caffeine &amp; Energy'!I408="","",'M4 Caffeine &amp; Energy'!I408)</f>
        <v/>
      </c>
      <c r="E408" s="52">
        <f>IF('M4 Caffeine &amp; Energy'!J408="","",'M4 Caffeine &amp; Energy'!J408)</f>
        <v/>
      </c>
      <c r="F408" s="50">
        <f>IF('M4 Caffeine &amp; Energy'!K408="","",'M4 Caffeine &amp; Energy'!K408)</f>
        <v/>
      </c>
      <c r="G408" s="49">
        <f>IF('M4 Caffeine &amp; Energy'!F408="","",'M4 Caffeine &amp; Energy'!F408)</f>
        <v/>
      </c>
      <c r="H408" s="50">
        <f>IF(AND(ISNUMBER('M4 Caffeine &amp; Energy'!F408),ISNUMBER('M4 Caffeine &amp; Energy'!K408)),'M4 Caffeine &amp; Energy'!F408-'M4 Caffeine &amp; Energy'!K408,"")</f>
        <v/>
      </c>
      <c r="I408" s="34" t="inlineStr">
        <is>
          <t>S&amp;S availability/depth vary by listing and time, confirm live.</t>
        </is>
      </c>
    </row>
    <row r="409" ht="26" customHeight="1">
      <c r="A409" s="34" t="inlineStr">
        <is>
          <t>Zevia</t>
        </is>
      </c>
      <c r="B409" s="34" t="inlineStr">
        <is>
          <t>Zevia Energy | Kola | 15 pack 355mL</t>
        </is>
      </c>
      <c r="C409" s="34" t="inlineStr">
        <is>
          <t>4) Caffeine &amp; energy beverage</t>
        </is>
      </c>
      <c r="D409" s="51">
        <f>IF('M4 Caffeine &amp; Energy'!I409="","",'M4 Caffeine &amp; Energy'!I409)</f>
        <v/>
      </c>
      <c r="E409" s="52">
        <f>IF('M4 Caffeine &amp; Energy'!J409="","",'M4 Caffeine &amp; Energy'!J409)</f>
        <v/>
      </c>
      <c r="F409" s="50">
        <f>IF('M4 Caffeine &amp; Energy'!K409="","",'M4 Caffeine &amp; Energy'!K409)</f>
        <v/>
      </c>
      <c r="G409" s="49">
        <f>IF('M4 Caffeine &amp; Energy'!F409="","",'M4 Caffeine &amp; Energy'!F409)</f>
        <v/>
      </c>
      <c r="H409" s="50">
        <f>IF(AND(ISNUMBER('M4 Caffeine &amp; Energy'!F409),ISNUMBER('M4 Caffeine &amp; Energy'!K409)),'M4 Caffeine &amp; Energy'!F409-'M4 Caffeine &amp; Energy'!K409,"")</f>
        <v/>
      </c>
      <c r="I409" s="34" t="inlineStr">
        <is>
          <t>S&amp;S availability/depth vary by listing and time, confirm live.</t>
        </is>
      </c>
    </row>
    <row r="410" ht="26" customHeight="1">
      <c r="A410" s="34" t="inlineStr">
        <is>
          <t>Zevia</t>
        </is>
      </c>
      <c r="B410" s="34" t="inlineStr">
        <is>
          <t>Zevia Energy | Kola | 18 pack 355mL</t>
        </is>
      </c>
      <c r="C410" s="34" t="inlineStr">
        <is>
          <t>4) Caffeine &amp; energy beverage</t>
        </is>
      </c>
      <c r="D410" s="51">
        <f>IF('M4 Caffeine &amp; Energy'!I410="","",'M4 Caffeine &amp; Energy'!I410)</f>
        <v/>
      </c>
      <c r="E410" s="52">
        <f>IF('M4 Caffeine &amp; Energy'!J410="","",'M4 Caffeine &amp; Energy'!J410)</f>
        <v/>
      </c>
      <c r="F410" s="50">
        <f>IF('M4 Caffeine &amp; Energy'!K410="","",'M4 Caffeine &amp; Energy'!K410)</f>
        <v/>
      </c>
      <c r="G410" s="49">
        <f>IF('M4 Caffeine &amp; Energy'!F410="","",'M4 Caffeine &amp; Energy'!F410)</f>
        <v/>
      </c>
      <c r="H410" s="50">
        <f>IF(AND(ISNUMBER('M4 Caffeine &amp; Energy'!F410),ISNUMBER('M4 Caffeine &amp; Energy'!K410)),'M4 Caffeine &amp; Energy'!F410-'M4 Caffeine &amp; Energy'!K410,"")</f>
        <v/>
      </c>
      <c r="I410" s="34" t="inlineStr">
        <is>
          <t>S&amp;S availability/depth vary by listing and time, confirm live.</t>
        </is>
      </c>
    </row>
    <row r="411" ht="26" customHeight="1">
      <c r="A411" s="34" t="inlineStr">
        <is>
          <t>Zevia</t>
        </is>
      </c>
      <c r="B411" s="34" t="inlineStr">
        <is>
          <t>Zevia Energy | Kola | 24 pack 355mL</t>
        </is>
      </c>
      <c r="C411" s="34" t="inlineStr">
        <is>
          <t>4) Caffeine &amp; energy beverage</t>
        </is>
      </c>
      <c r="D411" s="51">
        <f>IF('M4 Caffeine &amp; Energy'!I411="","",'M4 Caffeine &amp; Energy'!I411)</f>
        <v/>
      </c>
      <c r="E411" s="52">
        <f>IF('M4 Caffeine &amp; Energy'!J411="","",'M4 Caffeine &amp; Energy'!J411)</f>
        <v/>
      </c>
      <c r="F411" s="50">
        <f>IF('M4 Caffeine &amp; Energy'!K411="","",'M4 Caffeine &amp; Energy'!K411)</f>
        <v/>
      </c>
      <c r="G411" s="49">
        <f>IF('M4 Caffeine &amp; Energy'!F411="","",'M4 Caffeine &amp; Energy'!F411)</f>
        <v/>
      </c>
      <c r="H411" s="50">
        <f>IF(AND(ISNUMBER('M4 Caffeine &amp; Energy'!F411),ISNUMBER('M4 Caffeine &amp; Energy'!K411)),'M4 Caffeine &amp; Energy'!F411-'M4 Caffeine &amp; Energy'!K411,"")</f>
        <v/>
      </c>
      <c r="I411" s="34" t="inlineStr">
        <is>
          <t>S&amp;S availability/depth vary by listing and time, confirm live.</t>
        </is>
      </c>
    </row>
    <row r="412" ht="26" customHeight="1">
      <c r="A412" s="34" t="inlineStr">
        <is>
          <t>Zevia</t>
        </is>
      </c>
      <c r="B412" s="34" t="inlineStr">
        <is>
          <t>Zevia Energy | Raspberry Lime | single 355mL</t>
        </is>
      </c>
      <c r="C412" s="34" t="inlineStr">
        <is>
          <t>4) Caffeine &amp; energy beverage</t>
        </is>
      </c>
      <c r="D412" s="51">
        <f>IF('M4 Caffeine &amp; Energy'!I412="","",'M4 Caffeine &amp; Energy'!I412)</f>
        <v/>
      </c>
      <c r="E412" s="52">
        <f>IF('M4 Caffeine &amp; Energy'!J412="","",'M4 Caffeine &amp; Energy'!J412)</f>
        <v/>
      </c>
      <c r="F412" s="50">
        <f>IF('M4 Caffeine &amp; Energy'!K412="","",'M4 Caffeine &amp; Energy'!K412)</f>
        <v/>
      </c>
      <c r="G412" s="49">
        <f>IF('M4 Caffeine &amp; Energy'!F412="","",'M4 Caffeine &amp; Energy'!F412)</f>
        <v/>
      </c>
      <c r="H412" s="50">
        <f>IF(AND(ISNUMBER('M4 Caffeine &amp; Energy'!F412),ISNUMBER('M4 Caffeine &amp; Energy'!K412)),'M4 Caffeine &amp; Energy'!F412-'M4 Caffeine &amp; Energy'!K412,"")</f>
        <v/>
      </c>
      <c r="I412" s="34" t="inlineStr">
        <is>
          <t>S&amp;S availability/depth vary by listing and time, confirm live.</t>
        </is>
      </c>
    </row>
    <row r="413" ht="26" customHeight="1">
      <c r="A413" s="34" t="inlineStr">
        <is>
          <t>Zevia</t>
        </is>
      </c>
      <c r="B413" s="34" t="inlineStr">
        <is>
          <t>Zevia Energy | Raspberry Lime | 8 pack 355mL</t>
        </is>
      </c>
      <c r="C413" s="34" t="inlineStr">
        <is>
          <t>4) Caffeine &amp; energy beverage</t>
        </is>
      </c>
      <c r="D413" s="51">
        <f>IF('M4 Caffeine &amp; Energy'!I413="","",'M4 Caffeine &amp; Energy'!I413)</f>
        <v/>
      </c>
      <c r="E413" s="52">
        <f>IF('M4 Caffeine &amp; Energy'!J413="","",'M4 Caffeine &amp; Energy'!J413)</f>
        <v/>
      </c>
      <c r="F413" s="50">
        <f>IF('M4 Caffeine &amp; Energy'!K413="","",'M4 Caffeine &amp; Energy'!K413)</f>
        <v/>
      </c>
      <c r="G413" s="49">
        <f>IF('M4 Caffeine &amp; Energy'!F413="","",'M4 Caffeine &amp; Energy'!F413)</f>
        <v/>
      </c>
      <c r="H413" s="50">
        <f>IF(AND(ISNUMBER('M4 Caffeine &amp; Energy'!F413),ISNUMBER('M4 Caffeine &amp; Energy'!K413)),'M4 Caffeine &amp; Energy'!F413-'M4 Caffeine &amp; Energy'!K413,"")</f>
        <v/>
      </c>
      <c r="I413" s="34" t="inlineStr">
        <is>
          <t>S&amp;S availability/depth vary by listing and time, confirm live.</t>
        </is>
      </c>
    </row>
    <row r="414" ht="26" customHeight="1">
      <c r="A414" s="34" t="inlineStr">
        <is>
          <t>Zevia</t>
        </is>
      </c>
      <c r="B414" s="34" t="inlineStr">
        <is>
          <t>Zevia Energy | Raspberry Lime | 12 pack 355mL</t>
        </is>
      </c>
      <c r="C414" s="34" t="inlineStr">
        <is>
          <t>4) Caffeine &amp; energy beverage</t>
        </is>
      </c>
      <c r="D414" s="51">
        <f>IF('M4 Caffeine &amp; Energy'!I414="","",'M4 Caffeine &amp; Energy'!I414)</f>
        <v/>
      </c>
      <c r="E414" s="52">
        <f>IF('M4 Caffeine &amp; Energy'!J414="","",'M4 Caffeine &amp; Energy'!J414)</f>
        <v/>
      </c>
      <c r="F414" s="50">
        <f>IF('M4 Caffeine &amp; Energy'!K414="","",'M4 Caffeine &amp; Energy'!K414)</f>
        <v/>
      </c>
      <c r="G414" s="49">
        <f>IF('M4 Caffeine &amp; Energy'!F414="","",'M4 Caffeine &amp; Energy'!F414)</f>
        <v/>
      </c>
      <c r="H414" s="50">
        <f>IF(AND(ISNUMBER('M4 Caffeine &amp; Energy'!F414),ISNUMBER('M4 Caffeine &amp; Energy'!K414)),'M4 Caffeine &amp; Energy'!F414-'M4 Caffeine &amp; Energy'!K414,"")</f>
        <v/>
      </c>
      <c r="I414" s="34" t="inlineStr">
        <is>
          <t>S&amp;S availability/depth vary by listing and time, confirm live.</t>
        </is>
      </c>
    </row>
    <row r="415" ht="26" customHeight="1">
      <c r="A415" s="34" t="inlineStr">
        <is>
          <t>Zevia</t>
        </is>
      </c>
      <c r="B415" s="34" t="inlineStr">
        <is>
          <t>Zevia Energy | Raspberry Lime | 15 pack 355mL</t>
        </is>
      </c>
      <c r="C415" s="34" t="inlineStr">
        <is>
          <t>4) Caffeine &amp; energy beverage</t>
        </is>
      </c>
      <c r="D415" s="51">
        <f>IF('M4 Caffeine &amp; Energy'!I415="","",'M4 Caffeine &amp; Energy'!I415)</f>
        <v/>
      </c>
      <c r="E415" s="52">
        <f>IF('M4 Caffeine &amp; Energy'!J415="","",'M4 Caffeine &amp; Energy'!J415)</f>
        <v/>
      </c>
      <c r="F415" s="50">
        <f>IF('M4 Caffeine &amp; Energy'!K415="","",'M4 Caffeine &amp; Energy'!K415)</f>
        <v/>
      </c>
      <c r="G415" s="49">
        <f>IF('M4 Caffeine &amp; Energy'!F415="","",'M4 Caffeine &amp; Energy'!F415)</f>
        <v/>
      </c>
      <c r="H415" s="50">
        <f>IF(AND(ISNUMBER('M4 Caffeine &amp; Energy'!F415),ISNUMBER('M4 Caffeine &amp; Energy'!K415)),'M4 Caffeine &amp; Energy'!F415-'M4 Caffeine &amp; Energy'!K415,"")</f>
        <v/>
      </c>
      <c r="I415" s="34" t="inlineStr">
        <is>
          <t>S&amp;S availability/depth vary by listing and time, confirm live.</t>
        </is>
      </c>
    </row>
    <row r="416" ht="26" customHeight="1">
      <c r="A416" s="34" t="inlineStr">
        <is>
          <t>Zevia</t>
        </is>
      </c>
      <c r="B416" s="34" t="inlineStr">
        <is>
          <t>Zevia Energy | Raspberry Lime | 18 pack 355mL</t>
        </is>
      </c>
      <c r="C416" s="34" t="inlineStr">
        <is>
          <t>4) Caffeine &amp; energy beverage</t>
        </is>
      </c>
      <c r="D416" s="51">
        <f>IF('M4 Caffeine &amp; Energy'!I416="","",'M4 Caffeine &amp; Energy'!I416)</f>
        <v/>
      </c>
      <c r="E416" s="52">
        <f>IF('M4 Caffeine &amp; Energy'!J416="","",'M4 Caffeine &amp; Energy'!J416)</f>
        <v/>
      </c>
      <c r="F416" s="50">
        <f>IF('M4 Caffeine &amp; Energy'!K416="","",'M4 Caffeine &amp; Energy'!K416)</f>
        <v/>
      </c>
      <c r="G416" s="49">
        <f>IF('M4 Caffeine &amp; Energy'!F416="","",'M4 Caffeine &amp; Energy'!F416)</f>
        <v/>
      </c>
      <c r="H416" s="50">
        <f>IF(AND(ISNUMBER('M4 Caffeine &amp; Energy'!F416),ISNUMBER('M4 Caffeine &amp; Energy'!K416)),'M4 Caffeine &amp; Energy'!F416-'M4 Caffeine &amp; Energy'!K416,"")</f>
        <v/>
      </c>
      <c r="I416" s="34" t="inlineStr">
        <is>
          <t>S&amp;S availability/depth vary by listing and time, confirm live.</t>
        </is>
      </c>
    </row>
    <row r="417" ht="26" customHeight="1">
      <c r="A417" s="34" t="inlineStr">
        <is>
          <t>Zevia</t>
        </is>
      </c>
      <c r="B417" s="34" t="inlineStr">
        <is>
          <t>Zevia Energy | Raspberry Lime | 24 pack 355mL</t>
        </is>
      </c>
      <c r="C417" s="34" t="inlineStr">
        <is>
          <t>4) Caffeine &amp; energy beverage</t>
        </is>
      </c>
      <c r="D417" s="51">
        <f>IF('M4 Caffeine &amp; Energy'!I417="","",'M4 Caffeine &amp; Energy'!I417)</f>
        <v/>
      </c>
      <c r="E417" s="52">
        <f>IF('M4 Caffeine &amp; Energy'!J417="","",'M4 Caffeine &amp; Energy'!J417)</f>
        <v/>
      </c>
      <c r="F417" s="50">
        <f>IF('M4 Caffeine &amp; Energy'!K417="","",'M4 Caffeine &amp; Energy'!K417)</f>
        <v/>
      </c>
      <c r="G417" s="49">
        <f>IF('M4 Caffeine &amp; Energy'!F417="","",'M4 Caffeine &amp; Energy'!F417)</f>
        <v/>
      </c>
      <c r="H417" s="50">
        <f>IF(AND(ISNUMBER('M4 Caffeine &amp; Energy'!F417),ISNUMBER('M4 Caffeine &amp; Energy'!K417)),'M4 Caffeine &amp; Energy'!F417-'M4 Caffeine &amp; Energy'!K417,"")</f>
        <v/>
      </c>
      <c r="I417" s="34" t="inlineStr">
        <is>
          <t>S&amp;S availability/depth vary by listing and time, confirm live.</t>
        </is>
      </c>
    </row>
    <row r="418" ht="26" customHeight="1">
      <c r="A418" s="34" t="inlineStr">
        <is>
          <t>Gatorade</t>
        </is>
      </c>
      <c r="B418" s="34" t="inlineStr">
        <is>
          <t>Gatorade Thirst Quencher | Cool Blue | single 591mL</t>
        </is>
      </c>
      <c r="C418" s="34" t="inlineStr">
        <is>
          <t>2) Electrolyte beverage (RTD)</t>
        </is>
      </c>
      <c r="D418" s="51">
        <f>IF('M2 Electrolyte RTD'!I2="","",'M2 Electrolyte RTD'!I2)</f>
        <v/>
      </c>
      <c r="E418" s="52">
        <f>IF('M2 Electrolyte RTD'!J2="","",'M2 Electrolyte RTD'!J2)</f>
        <v/>
      </c>
      <c r="F418" s="50">
        <f>IF('M2 Electrolyte RTD'!K2="","",'M2 Electrolyte RTD'!K2)</f>
        <v/>
      </c>
      <c r="G418" s="49">
        <f>IF('M2 Electrolyte RTD'!F2="","",'M2 Electrolyte RTD'!F2)</f>
        <v/>
      </c>
      <c r="H418" s="50">
        <f>IF(AND(ISNUMBER('M2 Electrolyte RTD'!F2),ISNUMBER('M2 Electrolyte RTD'!K2)),'M2 Electrolyte RTD'!F2-'M2 Electrolyte RTD'!K2,"")</f>
        <v/>
      </c>
      <c r="I418" s="34" t="inlineStr">
        <is>
          <t>S&amp;S availability/depth vary by listing and time, confirm live.</t>
        </is>
      </c>
    </row>
    <row r="419" ht="26" customHeight="1">
      <c r="A419" s="34" t="inlineStr">
        <is>
          <t>Gatorade</t>
        </is>
      </c>
      <c r="B419" s="34" t="inlineStr">
        <is>
          <t>Gatorade Thirst Quencher | Cool Blue | 6 pack 591mL</t>
        </is>
      </c>
      <c r="C419" s="34" t="inlineStr">
        <is>
          <t>2) Electrolyte beverage (RTD)</t>
        </is>
      </c>
      <c r="D419" s="51">
        <f>IF('M2 Electrolyte RTD'!I3="","",'M2 Electrolyte RTD'!I3)</f>
        <v/>
      </c>
      <c r="E419" s="52">
        <f>IF('M2 Electrolyte RTD'!J3="","",'M2 Electrolyte RTD'!J3)</f>
        <v/>
      </c>
      <c r="F419" s="50">
        <f>IF('M2 Electrolyte RTD'!K3="","",'M2 Electrolyte RTD'!K3)</f>
        <v/>
      </c>
      <c r="G419" s="49">
        <f>IF('M2 Electrolyte RTD'!F3="","",'M2 Electrolyte RTD'!F3)</f>
        <v/>
      </c>
      <c r="H419" s="50">
        <f>IF(AND(ISNUMBER('M2 Electrolyte RTD'!F3),ISNUMBER('M2 Electrolyte RTD'!K3)),'M2 Electrolyte RTD'!F3-'M2 Electrolyte RTD'!K3,"")</f>
        <v/>
      </c>
      <c r="I419" s="34" t="inlineStr">
        <is>
          <t>S&amp;S availability/depth vary by listing and time, confirm live.</t>
        </is>
      </c>
    </row>
    <row r="420" ht="26" customHeight="1">
      <c r="A420" s="34" t="inlineStr">
        <is>
          <t>Gatorade</t>
        </is>
      </c>
      <c r="B420" s="34" t="inlineStr">
        <is>
          <t>Gatorade Thirst Quencher | Cool Blue | 12 pack 591mL</t>
        </is>
      </c>
      <c r="C420" s="34" t="inlineStr">
        <is>
          <t>2) Electrolyte beverage (RTD)</t>
        </is>
      </c>
      <c r="D420" s="51">
        <f>IF('M2 Electrolyte RTD'!I4="","",'M2 Electrolyte RTD'!I4)</f>
        <v/>
      </c>
      <c r="E420" s="52">
        <f>IF('M2 Electrolyte RTD'!J4="","",'M2 Electrolyte RTD'!J4)</f>
        <v/>
      </c>
      <c r="F420" s="50">
        <f>IF('M2 Electrolyte RTD'!K4="","",'M2 Electrolyte RTD'!K4)</f>
        <v/>
      </c>
      <c r="G420" s="49">
        <f>IF('M2 Electrolyte RTD'!F4="","",'M2 Electrolyte RTD'!F4)</f>
        <v/>
      </c>
      <c r="H420" s="50">
        <f>IF(AND(ISNUMBER('M2 Electrolyte RTD'!F4),ISNUMBER('M2 Electrolyte RTD'!K4)),'M2 Electrolyte RTD'!F4-'M2 Electrolyte RTD'!K4,"")</f>
        <v/>
      </c>
      <c r="I420" s="34" t="inlineStr">
        <is>
          <t>S&amp;S availability/depth vary by listing and time, confirm live.</t>
        </is>
      </c>
    </row>
    <row r="421" ht="26" customHeight="1">
      <c r="A421" s="34" t="inlineStr">
        <is>
          <t>Gatorade</t>
        </is>
      </c>
      <c r="B421" s="34" t="inlineStr">
        <is>
          <t>Gatorade Thirst Quencher | Cool Blue | 24 pack 591mL</t>
        </is>
      </c>
      <c r="C421" s="34" t="inlineStr">
        <is>
          <t>2) Electrolyte beverage (RTD)</t>
        </is>
      </c>
      <c r="D421" s="51">
        <f>IF('M2 Electrolyte RTD'!I5="","",'M2 Electrolyte RTD'!I5)</f>
        <v/>
      </c>
      <c r="E421" s="52">
        <f>IF('M2 Electrolyte RTD'!J5="","",'M2 Electrolyte RTD'!J5)</f>
        <v/>
      </c>
      <c r="F421" s="50">
        <f>IF('M2 Electrolyte RTD'!K5="","",'M2 Electrolyte RTD'!K5)</f>
        <v/>
      </c>
      <c r="G421" s="49">
        <f>IF('M2 Electrolyte RTD'!F5="","",'M2 Electrolyte RTD'!F5)</f>
        <v/>
      </c>
      <c r="H421" s="50">
        <f>IF(AND(ISNUMBER('M2 Electrolyte RTD'!F5),ISNUMBER('M2 Electrolyte RTD'!K5)),'M2 Electrolyte RTD'!F5-'M2 Electrolyte RTD'!K5,"")</f>
        <v/>
      </c>
      <c r="I421" s="34" t="inlineStr">
        <is>
          <t>S&amp;S availability/depth vary by listing and time, confirm live.</t>
        </is>
      </c>
    </row>
    <row r="422" ht="26" customHeight="1">
      <c r="A422" s="34" t="inlineStr">
        <is>
          <t>Gatorade</t>
        </is>
      </c>
      <c r="B422" s="34" t="inlineStr">
        <is>
          <t>Gatorade Thirst Quencher | Fruit Punch | single 591mL</t>
        </is>
      </c>
      <c r="C422" s="34" t="inlineStr">
        <is>
          <t>2) Electrolyte beverage (RTD)</t>
        </is>
      </c>
      <c r="D422" s="51">
        <f>IF('M2 Electrolyte RTD'!I6="","",'M2 Electrolyte RTD'!I6)</f>
        <v/>
      </c>
      <c r="E422" s="52">
        <f>IF('M2 Electrolyte RTD'!J6="","",'M2 Electrolyte RTD'!J6)</f>
        <v/>
      </c>
      <c r="F422" s="50">
        <f>IF('M2 Electrolyte RTD'!K6="","",'M2 Electrolyte RTD'!K6)</f>
        <v/>
      </c>
      <c r="G422" s="49">
        <f>IF('M2 Electrolyte RTD'!F6="","",'M2 Electrolyte RTD'!F6)</f>
        <v/>
      </c>
      <c r="H422" s="50">
        <f>IF(AND(ISNUMBER('M2 Electrolyte RTD'!F6),ISNUMBER('M2 Electrolyte RTD'!K6)),'M2 Electrolyte RTD'!F6-'M2 Electrolyte RTD'!K6,"")</f>
        <v/>
      </c>
      <c r="I422" s="34" t="inlineStr">
        <is>
          <t>S&amp;S availability/depth vary by listing and time, confirm live.</t>
        </is>
      </c>
    </row>
    <row r="423" ht="26" customHeight="1">
      <c r="A423" s="34" t="inlineStr">
        <is>
          <t>Gatorade</t>
        </is>
      </c>
      <c r="B423" s="34" t="inlineStr">
        <is>
          <t>Gatorade Thirst Quencher | Fruit Punch | 6 pack 591mL</t>
        </is>
      </c>
      <c r="C423" s="34" t="inlineStr">
        <is>
          <t>2) Electrolyte beverage (RTD)</t>
        </is>
      </c>
      <c r="D423" s="51">
        <f>IF('M2 Electrolyte RTD'!I7="","",'M2 Electrolyte RTD'!I7)</f>
        <v/>
      </c>
      <c r="E423" s="52">
        <f>IF('M2 Electrolyte RTD'!J7="","",'M2 Electrolyte RTD'!J7)</f>
        <v/>
      </c>
      <c r="F423" s="50">
        <f>IF('M2 Electrolyte RTD'!K7="","",'M2 Electrolyte RTD'!K7)</f>
        <v/>
      </c>
      <c r="G423" s="49">
        <f>IF('M2 Electrolyte RTD'!F7="","",'M2 Electrolyte RTD'!F7)</f>
        <v/>
      </c>
      <c r="H423" s="50">
        <f>IF(AND(ISNUMBER('M2 Electrolyte RTD'!F7),ISNUMBER('M2 Electrolyte RTD'!K7)),'M2 Electrolyte RTD'!F7-'M2 Electrolyte RTD'!K7,"")</f>
        <v/>
      </c>
      <c r="I423" s="34" t="inlineStr">
        <is>
          <t>S&amp;S availability/depth vary by listing and time, confirm live.</t>
        </is>
      </c>
    </row>
    <row r="424" ht="26" customHeight="1">
      <c r="A424" s="34" t="inlineStr">
        <is>
          <t>Gatorade</t>
        </is>
      </c>
      <c r="B424" s="34" t="inlineStr">
        <is>
          <t>Gatorade Thirst Quencher | Fruit Punch | 12 pack 591mL</t>
        </is>
      </c>
      <c r="C424" s="34" t="inlineStr">
        <is>
          <t>2) Electrolyte beverage (RTD)</t>
        </is>
      </c>
      <c r="D424" s="51">
        <f>IF('M2 Electrolyte RTD'!I8="","",'M2 Electrolyte RTD'!I8)</f>
        <v/>
      </c>
      <c r="E424" s="52">
        <f>IF('M2 Electrolyte RTD'!J8="","",'M2 Electrolyte RTD'!J8)</f>
        <v/>
      </c>
      <c r="F424" s="50">
        <f>IF('M2 Electrolyte RTD'!K8="","",'M2 Electrolyte RTD'!K8)</f>
        <v/>
      </c>
      <c r="G424" s="49">
        <f>IF('M2 Electrolyte RTD'!F8="","",'M2 Electrolyte RTD'!F8)</f>
        <v/>
      </c>
      <c r="H424" s="50">
        <f>IF(AND(ISNUMBER('M2 Electrolyte RTD'!F8),ISNUMBER('M2 Electrolyte RTD'!K8)),'M2 Electrolyte RTD'!F8-'M2 Electrolyte RTD'!K8,"")</f>
        <v/>
      </c>
      <c r="I424" s="34" t="inlineStr">
        <is>
          <t>S&amp;S availability/depth vary by listing and time, confirm live.</t>
        </is>
      </c>
    </row>
    <row r="425" ht="26" customHeight="1">
      <c r="A425" s="34" t="inlineStr">
        <is>
          <t>Gatorade</t>
        </is>
      </c>
      <c r="B425" s="34" t="inlineStr">
        <is>
          <t>Gatorade Thirst Quencher | Fruit Punch | 24 pack 591mL</t>
        </is>
      </c>
      <c r="C425" s="34" t="inlineStr">
        <is>
          <t>2) Electrolyte beverage (RTD)</t>
        </is>
      </c>
      <c r="D425" s="51">
        <f>IF('M2 Electrolyte RTD'!I9="","",'M2 Electrolyte RTD'!I9)</f>
        <v/>
      </c>
      <c r="E425" s="52">
        <f>IF('M2 Electrolyte RTD'!J9="","",'M2 Electrolyte RTD'!J9)</f>
        <v/>
      </c>
      <c r="F425" s="50">
        <f>IF('M2 Electrolyte RTD'!K9="","",'M2 Electrolyte RTD'!K9)</f>
        <v/>
      </c>
      <c r="G425" s="49">
        <f>IF('M2 Electrolyte RTD'!F9="","",'M2 Electrolyte RTD'!F9)</f>
        <v/>
      </c>
      <c r="H425" s="50">
        <f>IF(AND(ISNUMBER('M2 Electrolyte RTD'!F9),ISNUMBER('M2 Electrolyte RTD'!K9)),'M2 Electrolyte RTD'!F9-'M2 Electrolyte RTD'!K9,"")</f>
        <v/>
      </c>
      <c r="I425" s="34" t="inlineStr">
        <is>
          <t>S&amp;S availability/depth vary by listing and time, confirm live.</t>
        </is>
      </c>
    </row>
    <row r="426" ht="26" customHeight="1">
      <c r="A426" s="34" t="inlineStr">
        <is>
          <t>Gatorade</t>
        </is>
      </c>
      <c r="B426" s="34" t="inlineStr">
        <is>
          <t>Gatorade Thirst Quencher | Glacier Freeze | single 591mL</t>
        </is>
      </c>
      <c r="C426" s="34" t="inlineStr">
        <is>
          <t>2) Electrolyte beverage (RTD)</t>
        </is>
      </c>
      <c r="D426" s="51">
        <f>IF('M2 Electrolyte RTD'!I10="","",'M2 Electrolyte RTD'!I10)</f>
        <v/>
      </c>
      <c r="E426" s="52">
        <f>IF('M2 Electrolyte RTD'!J10="","",'M2 Electrolyte RTD'!J10)</f>
        <v/>
      </c>
      <c r="F426" s="50">
        <f>IF('M2 Electrolyte RTD'!K10="","",'M2 Electrolyte RTD'!K10)</f>
        <v/>
      </c>
      <c r="G426" s="49">
        <f>IF('M2 Electrolyte RTD'!F10="","",'M2 Electrolyte RTD'!F10)</f>
        <v/>
      </c>
      <c r="H426" s="50">
        <f>IF(AND(ISNUMBER('M2 Electrolyte RTD'!F10),ISNUMBER('M2 Electrolyte RTD'!K10)),'M2 Electrolyte RTD'!F10-'M2 Electrolyte RTD'!K10,"")</f>
        <v/>
      </c>
      <c r="I426" s="34" t="inlineStr">
        <is>
          <t>S&amp;S availability/depth vary by listing and time, confirm live.</t>
        </is>
      </c>
    </row>
    <row r="427" ht="26" customHeight="1">
      <c r="A427" s="34" t="inlineStr">
        <is>
          <t>Gatorade</t>
        </is>
      </c>
      <c r="B427" s="34" t="inlineStr">
        <is>
          <t>Gatorade Thirst Quencher | Glacier Freeze | 6 pack 591mL</t>
        </is>
      </c>
      <c r="C427" s="34" t="inlineStr">
        <is>
          <t>2) Electrolyte beverage (RTD)</t>
        </is>
      </c>
      <c r="D427" s="51">
        <f>IF('M2 Electrolyte RTD'!I11="","",'M2 Electrolyte RTD'!I11)</f>
        <v/>
      </c>
      <c r="E427" s="52">
        <f>IF('M2 Electrolyte RTD'!J11="","",'M2 Electrolyte RTD'!J11)</f>
        <v/>
      </c>
      <c r="F427" s="50">
        <f>IF('M2 Electrolyte RTD'!K11="","",'M2 Electrolyte RTD'!K11)</f>
        <v/>
      </c>
      <c r="G427" s="49">
        <f>IF('M2 Electrolyte RTD'!F11="","",'M2 Electrolyte RTD'!F11)</f>
        <v/>
      </c>
      <c r="H427" s="50">
        <f>IF(AND(ISNUMBER('M2 Electrolyte RTD'!F11),ISNUMBER('M2 Electrolyte RTD'!K11)),'M2 Electrolyte RTD'!F11-'M2 Electrolyte RTD'!K11,"")</f>
        <v/>
      </c>
      <c r="I427" s="34" t="inlineStr">
        <is>
          <t>S&amp;S availability/depth vary by listing and time, confirm live.</t>
        </is>
      </c>
    </row>
    <row r="428" ht="26" customHeight="1">
      <c r="A428" s="34" t="inlineStr">
        <is>
          <t>Gatorade</t>
        </is>
      </c>
      <c r="B428" s="34" t="inlineStr">
        <is>
          <t>Gatorade Thirst Quencher | Glacier Freeze | 12 pack 591mL</t>
        </is>
      </c>
      <c r="C428" s="34" t="inlineStr">
        <is>
          <t>2) Electrolyte beverage (RTD)</t>
        </is>
      </c>
      <c r="D428" s="51">
        <f>IF('M2 Electrolyte RTD'!I12="","",'M2 Electrolyte RTD'!I12)</f>
        <v/>
      </c>
      <c r="E428" s="52">
        <f>IF('M2 Electrolyte RTD'!J12="","",'M2 Electrolyte RTD'!J12)</f>
        <v/>
      </c>
      <c r="F428" s="50">
        <f>IF('M2 Electrolyte RTD'!K12="","",'M2 Electrolyte RTD'!K12)</f>
        <v/>
      </c>
      <c r="G428" s="49">
        <f>IF('M2 Electrolyte RTD'!F12="","",'M2 Electrolyte RTD'!F12)</f>
        <v/>
      </c>
      <c r="H428" s="50">
        <f>IF(AND(ISNUMBER('M2 Electrolyte RTD'!F12),ISNUMBER('M2 Electrolyte RTD'!K12)),'M2 Electrolyte RTD'!F12-'M2 Electrolyte RTD'!K12,"")</f>
        <v/>
      </c>
      <c r="I428" s="34" t="inlineStr">
        <is>
          <t>S&amp;S availability/depth vary by listing and time, confirm live.</t>
        </is>
      </c>
    </row>
    <row r="429" ht="26" customHeight="1">
      <c r="A429" s="34" t="inlineStr">
        <is>
          <t>Gatorade</t>
        </is>
      </c>
      <c r="B429" s="34" t="inlineStr">
        <is>
          <t>Gatorade Thirst Quencher | Glacier Freeze | 24 pack 591mL</t>
        </is>
      </c>
      <c r="C429" s="34" t="inlineStr">
        <is>
          <t>2) Electrolyte beverage (RTD)</t>
        </is>
      </c>
      <c r="D429" s="51">
        <f>IF('M2 Electrolyte RTD'!I13="","",'M2 Electrolyte RTD'!I13)</f>
        <v/>
      </c>
      <c r="E429" s="52">
        <f>IF('M2 Electrolyte RTD'!J13="","",'M2 Electrolyte RTD'!J13)</f>
        <v/>
      </c>
      <c r="F429" s="50">
        <f>IF('M2 Electrolyte RTD'!K13="","",'M2 Electrolyte RTD'!K13)</f>
        <v/>
      </c>
      <c r="G429" s="49">
        <f>IF('M2 Electrolyte RTD'!F13="","",'M2 Electrolyte RTD'!F13)</f>
        <v/>
      </c>
      <c r="H429" s="50">
        <f>IF(AND(ISNUMBER('M2 Electrolyte RTD'!F13),ISNUMBER('M2 Electrolyte RTD'!K13)),'M2 Electrolyte RTD'!F13-'M2 Electrolyte RTD'!K13,"")</f>
        <v/>
      </c>
      <c r="I429" s="34" t="inlineStr">
        <is>
          <t>S&amp;S availability/depth vary by listing and time, confirm live.</t>
        </is>
      </c>
    </row>
    <row r="430" ht="26" customHeight="1">
      <c r="A430" s="34" t="inlineStr">
        <is>
          <t>Gatorade</t>
        </is>
      </c>
      <c r="B430" s="34" t="inlineStr">
        <is>
          <t>Gatorade Thirst Quencher | Lemon-Lime | single 591mL</t>
        </is>
      </c>
      <c r="C430" s="34" t="inlineStr">
        <is>
          <t>2) Electrolyte beverage (RTD)</t>
        </is>
      </c>
      <c r="D430" s="51">
        <f>IF('M2 Electrolyte RTD'!I14="","",'M2 Electrolyte RTD'!I14)</f>
        <v/>
      </c>
      <c r="E430" s="52">
        <f>IF('M2 Electrolyte RTD'!J14="","",'M2 Electrolyte RTD'!J14)</f>
        <v/>
      </c>
      <c r="F430" s="50">
        <f>IF('M2 Electrolyte RTD'!K14="","",'M2 Electrolyte RTD'!K14)</f>
        <v/>
      </c>
      <c r="G430" s="49">
        <f>IF('M2 Electrolyte RTD'!F14="","",'M2 Electrolyte RTD'!F14)</f>
        <v/>
      </c>
      <c r="H430" s="50">
        <f>IF(AND(ISNUMBER('M2 Electrolyte RTD'!F14),ISNUMBER('M2 Electrolyte RTD'!K14)),'M2 Electrolyte RTD'!F14-'M2 Electrolyte RTD'!K14,"")</f>
        <v/>
      </c>
      <c r="I430" s="34" t="inlineStr">
        <is>
          <t>S&amp;S availability/depth vary by listing and time, confirm live.</t>
        </is>
      </c>
    </row>
    <row r="431" ht="26" customHeight="1">
      <c r="A431" s="34" t="inlineStr">
        <is>
          <t>Gatorade</t>
        </is>
      </c>
      <c r="B431" s="34" t="inlineStr">
        <is>
          <t>Gatorade Thirst Quencher | Lemon-Lime | 6 pack 591mL</t>
        </is>
      </c>
      <c r="C431" s="34" t="inlineStr">
        <is>
          <t>2) Electrolyte beverage (RTD)</t>
        </is>
      </c>
      <c r="D431" s="51">
        <f>IF('M2 Electrolyte RTD'!I15="","",'M2 Electrolyte RTD'!I15)</f>
        <v/>
      </c>
      <c r="E431" s="52">
        <f>IF('M2 Electrolyte RTD'!J15="","",'M2 Electrolyte RTD'!J15)</f>
        <v/>
      </c>
      <c r="F431" s="50">
        <f>IF('M2 Electrolyte RTD'!K15="","",'M2 Electrolyte RTD'!K15)</f>
        <v/>
      </c>
      <c r="G431" s="49">
        <f>IF('M2 Electrolyte RTD'!F15="","",'M2 Electrolyte RTD'!F15)</f>
        <v/>
      </c>
      <c r="H431" s="50">
        <f>IF(AND(ISNUMBER('M2 Electrolyte RTD'!F15),ISNUMBER('M2 Electrolyte RTD'!K15)),'M2 Electrolyte RTD'!F15-'M2 Electrolyte RTD'!K15,"")</f>
        <v/>
      </c>
      <c r="I431" s="34" t="inlineStr">
        <is>
          <t>S&amp;S availability/depth vary by listing and time, confirm live.</t>
        </is>
      </c>
    </row>
    <row r="432" ht="26" customHeight="1">
      <c r="A432" s="34" t="inlineStr">
        <is>
          <t>Gatorade</t>
        </is>
      </c>
      <c r="B432" s="34" t="inlineStr">
        <is>
          <t>Gatorade Thirst Quencher | Lemon-Lime | 12 pack 591mL</t>
        </is>
      </c>
      <c r="C432" s="34" t="inlineStr">
        <is>
          <t>2) Electrolyte beverage (RTD)</t>
        </is>
      </c>
      <c r="D432" s="51">
        <f>IF('M2 Electrolyte RTD'!I16="","",'M2 Electrolyte RTD'!I16)</f>
        <v/>
      </c>
      <c r="E432" s="52">
        <f>IF('M2 Electrolyte RTD'!J16="","",'M2 Electrolyte RTD'!J16)</f>
        <v/>
      </c>
      <c r="F432" s="50">
        <f>IF('M2 Electrolyte RTD'!K16="","",'M2 Electrolyte RTD'!K16)</f>
        <v/>
      </c>
      <c r="G432" s="49">
        <f>IF('M2 Electrolyte RTD'!F16="","",'M2 Electrolyte RTD'!F16)</f>
        <v/>
      </c>
      <c r="H432" s="50">
        <f>IF(AND(ISNUMBER('M2 Electrolyte RTD'!F16),ISNUMBER('M2 Electrolyte RTD'!K16)),'M2 Electrolyte RTD'!F16-'M2 Electrolyte RTD'!K16,"")</f>
        <v/>
      </c>
      <c r="I432" s="34" t="inlineStr">
        <is>
          <t>S&amp;S availability/depth vary by listing and time, confirm live.</t>
        </is>
      </c>
    </row>
    <row r="433" ht="26" customHeight="1">
      <c r="A433" s="34" t="inlineStr">
        <is>
          <t>Gatorade</t>
        </is>
      </c>
      <c r="B433" s="34" t="inlineStr">
        <is>
          <t>Gatorade Thirst Quencher | Lemon-Lime | 24 pack 591mL</t>
        </is>
      </c>
      <c r="C433" s="34" t="inlineStr">
        <is>
          <t>2) Electrolyte beverage (RTD)</t>
        </is>
      </c>
      <c r="D433" s="51">
        <f>IF('M2 Electrolyte RTD'!I17="","",'M2 Electrolyte RTD'!I17)</f>
        <v/>
      </c>
      <c r="E433" s="52">
        <f>IF('M2 Electrolyte RTD'!J17="","",'M2 Electrolyte RTD'!J17)</f>
        <v/>
      </c>
      <c r="F433" s="50">
        <f>IF('M2 Electrolyte RTD'!K17="","",'M2 Electrolyte RTD'!K17)</f>
        <v/>
      </c>
      <c r="G433" s="49">
        <f>IF('M2 Electrolyte RTD'!F17="","",'M2 Electrolyte RTD'!F17)</f>
        <v/>
      </c>
      <c r="H433" s="50">
        <f>IF(AND(ISNUMBER('M2 Electrolyte RTD'!F17),ISNUMBER('M2 Electrolyte RTD'!K17)),'M2 Electrolyte RTD'!F17-'M2 Electrolyte RTD'!K17,"")</f>
        <v/>
      </c>
      <c r="I433" s="34" t="inlineStr">
        <is>
          <t>S&amp;S availability/depth vary by listing and time, confirm live.</t>
        </is>
      </c>
    </row>
    <row r="434" ht="26" customHeight="1">
      <c r="A434" s="34" t="inlineStr">
        <is>
          <t>Gatorade</t>
        </is>
      </c>
      <c r="B434" s="34" t="inlineStr">
        <is>
          <t>Gatorade Thirst Quencher | Orange | single 591mL</t>
        </is>
      </c>
      <c r="C434" s="34" t="inlineStr">
        <is>
          <t>2) Electrolyte beverage (RTD)</t>
        </is>
      </c>
      <c r="D434" s="51">
        <f>IF('M2 Electrolyte RTD'!I18="","",'M2 Electrolyte RTD'!I18)</f>
        <v/>
      </c>
      <c r="E434" s="52">
        <f>IF('M2 Electrolyte RTD'!J18="","",'M2 Electrolyte RTD'!J18)</f>
        <v/>
      </c>
      <c r="F434" s="50">
        <f>IF('M2 Electrolyte RTD'!K18="","",'M2 Electrolyte RTD'!K18)</f>
        <v/>
      </c>
      <c r="G434" s="49">
        <f>IF('M2 Electrolyte RTD'!F18="","",'M2 Electrolyte RTD'!F18)</f>
        <v/>
      </c>
      <c r="H434" s="50">
        <f>IF(AND(ISNUMBER('M2 Electrolyte RTD'!F18),ISNUMBER('M2 Electrolyte RTD'!K18)),'M2 Electrolyte RTD'!F18-'M2 Electrolyte RTD'!K18,"")</f>
        <v/>
      </c>
      <c r="I434" s="34" t="inlineStr">
        <is>
          <t>S&amp;S availability/depth vary by listing and time, confirm live.</t>
        </is>
      </c>
    </row>
    <row r="435" ht="26" customHeight="1">
      <c r="A435" s="34" t="inlineStr">
        <is>
          <t>Gatorade</t>
        </is>
      </c>
      <c r="B435" s="34" t="inlineStr">
        <is>
          <t>Gatorade Thirst Quencher | Orange | 6 pack 591mL</t>
        </is>
      </c>
      <c r="C435" s="34" t="inlineStr">
        <is>
          <t>2) Electrolyte beverage (RTD)</t>
        </is>
      </c>
      <c r="D435" s="51">
        <f>IF('M2 Electrolyte RTD'!I19="","",'M2 Electrolyte RTD'!I19)</f>
        <v/>
      </c>
      <c r="E435" s="52">
        <f>IF('M2 Electrolyte RTD'!J19="","",'M2 Electrolyte RTD'!J19)</f>
        <v/>
      </c>
      <c r="F435" s="50">
        <f>IF('M2 Electrolyte RTD'!K19="","",'M2 Electrolyte RTD'!K19)</f>
        <v/>
      </c>
      <c r="G435" s="49">
        <f>IF('M2 Electrolyte RTD'!F19="","",'M2 Electrolyte RTD'!F19)</f>
        <v/>
      </c>
      <c r="H435" s="50">
        <f>IF(AND(ISNUMBER('M2 Electrolyte RTD'!F19),ISNUMBER('M2 Electrolyte RTD'!K19)),'M2 Electrolyte RTD'!F19-'M2 Electrolyte RTD'!K19,"")</f>
        <v/>
      </c>
      <c r="I435" s="34" t="inlineStr">
        <is>
          <t>S&amp;S availability/depth vary by listing and time, confirm live.</t>
        </is>
      </c>
    </row>
    <row r="436" ht="26" customHeight="1">
      <c r="A436" s="34" t="inlineStr">
        <is>
          <t>Gatorade</t>
        </is>
      </c>
      <c r="B436" s="34" t="inlineStr">
        <is>
          <t>Gatorade Thirst Quencher | Orange | 12 pack 591mL</t>
        </is>
      </c>
      <c r="C436" s="34" t="inlineStr">
        <is>
          <t>2) Electrolyte beverage (RTD)</t>
        </is>
      </c>
      <c r="D436" s="51">
        <f>IF('M2 Electrolyte RTD'!I20="","",'M2 Electrolyte RTD'!I20)</f>
        <v/>
      </c>
      <c r="E436" s="52">
        <f>IF('M2 Electrolyte RTD'!J20="","",'M2 Electrolyte RTD'!J20)</f>
        <v/>
      </c>
      <c r="F436" s="50">
        <f>IF('M2 Electrolyte RTD'!K20="","",'M2 Electrolyte RTD'!K20)</f>
        <v/>
      </c>
      <c r="G436" s="49">
        <f>IF('M2 Electrolyte RTD'!F20="","",'M2 Electrolyte RTD'!F20)</f>
        <v/>
      </c>
      <c r="H436" s="50">
        <f>IF(AND(ISNUMBER('M2 Electrolyte RTD'!F20),ISNUMBER('M2 Electrolyte RTD'!K20)),'M2 Electrolyte RTD'!F20-'M2 Electrolyte RTD'!K20,"")</f>
        <v/>
      </c>
      <c r="I436" s="34" t="inlineStr">
        <is>
          <t>S&amp;S availability/depth vary by listing and time, confirm live.</t>
        </is>
      </c>
    </row>
    <row r="437" ht="26" customHeight="1">
      <c r="A437" s="34" t="inlineStr">
        <is>
          <t>Gatorade</t>
        </is>
      </c>
      <c r="B437" s="34" t="inlineStr">
        <is>
          <t>Gatorade Thirst Quencher | Orange | 24 pack 591mL</t>
        </is>
      </c>
      <c r="C437" s="34" t="inlineStr">
        <is>
          <t>2) Electrolyte beverage (RTD)</t>
        </is>
      </c>
      <c r="D437" s="51">
        <f>IF('M2 Electrolyte RTD'!I21="","",'M2 Electrolyte RTD'!I21)</f>
        <v/>
      </c>
      <c r="E437" s="52">
        <f>IF('M2 Electrolyte RTD'!J21="","",'M2 Electrolyte RTD'!J21)</f>
        <v/>
      </c>
      <c r="F437" s="50">
        <f>IF('M2 Electrolyte RTD'!K21="","",'M2 Electrolyte RTD'!K21)</f>
        <v/>
      </c>
      <c r="G437" s="49">
        <f>IF('M2 Electrolyte RTD'!F21="","",'M2 Electrolyte RTD'!F21)</f>
        <v/>
      </c>
      <c r="H437" s="50">
        <f>IF(AND(ISNUMBER('M2 Electrolyte RTD'!F21),ISNUMBER('M2 Electrolyte RTD'!K21)),'M2 Electrolyte RTD'!F21-'M2 Electrolyte RTD'!K21,"")</f>
        <v/>
      </c>
      <c r="I437" s="34" t="inlineStr">
        <is>
          <t>S&amp;S availability/depth vary by listing and time, confirm live.</t>
        </is>
      </c>
    </row>
    <row r="438" ht="26" customHeight="1">
      <c r="A438" s="34" t="inlineStr">
        <is>
          <t>Gatorade</t>
        </is>
      </c>
      <c r="B438" s="34" t="inlineStr">
        <is>
          <t>Gatorade Thirst Quencher | Riptide Rush | single 591mL</t>
        </is>
      </c>
      <c r="C438" s="34" t="inlineStr">
        <is>
          <t>2) Electrolyte beverage (RTD)</t>
        </is>
      </c>
      <c r="D438" s="51">
        <f>IF('M2 Electrolyte RTD'!I22="","",'M2 Electrolyte RTD'!I22)</f>
        <v/>
      </c>
      <c r="E438" s="52">
        <f>IF('M2 Electrolyte RTD'!J22="","",'M2 Electrolyte RTD'!J22)</f>
        <v/>
      </c>
      <c r="F438" s="50">
        <f>IF('M2 Electrolyte RTD'!K22="","",'M2 Electrolyte RTD'!K22)</f>
        <v/>
      </c>
      <c r="G438" s="49">
        <f>IF('M2 Electrolyte RTD'!F22="","",'M2 Electrolyte RTD'!F22)</f>
        <v/>
      </c>
      <c r="H438" s="50">
        <f>IF(AND(ISNUMBER('M2 Electrolyte RTD'!F22),ISNUMBER('M2 Electrolyte RTD'!K22)),'M2 Electrolyte RTD'!F22-'M2 Electrolyte RTD'!K22,"")</f>
        <v/>
      </c>
      <c r="I438" s="34" t="inlineStr">
        <is>
          <t>S&amp;S availability/depth vary by listing and time, confirm live.</t>
        </is>
      </c>
    </row>
    <row r="439" ht="26" customHeight="1">
      <c r="A439" s="34" t="inlineStr">
        <is>
          <t>Gatorade</t>
        </is>
      </c>
      <c r="B439" s="34" t="inlineStr">
        <is>
          <t>Gatorade Thirst Quencher | Riptide Rush | 6 pack 591mL</t>
        </is>
      </c>
      <c r="C439" s="34" t="inlineStr">
        <is>
          <t>2) Electrolyte beverage (RTD)</t>
        </is>
      </c>
      <c r="D439" s="51">
        <f>IF('M2 Electrolyte RTD'!I23="","",'M2 Electrolyte RTD'!I23)</f>
        <v/>
      </c>
      <c r="E439" s="52">
        <f>IF('M2 Electrolyte RTD'!J23="","",'M2 Electrolyte RTD'!J23)</f>
        <v/>
      </c>
      <c r="F439" s="50">
        <f>IF('M2 Electrolyte RTD'!K23="","",'M2 Electrolyte RTD'!K23)</f>
        <v/>
      </c>
      <c r="G439" s="49">
        <f>IF('M2 Electrolyte RTD'!F23="","",'M2 Electrolyte RTD'!F23)</f>
        <v/>
      </c>
      <c r="H439" s="50">
        <f>IF(AND(ISNUMBER('M2 Electrolyte RTD'!F23),ISNUMBER('M2 Electrolyte RTD'!K23)),'M2 Electrolyte RTD'!F23-'M2 Electrolyte RTD'!K23,"")</f>
        <v/>
      </c>
      <c r="I439" s="34" t="inlineStr">
        <is>
          <t>S&amp;S availability/depth vary by listing and time, confirm live.</t>
        </is>
      </c>
    </row>
    <row r="440" ht="26" customHeight="1">
      <c r="A440" s="34" t="inlineStr">
        <is>
          <t>Gatorade</t>
        </is>
      </c>
      <c r="B440" s="34" t="inlineStr">
        <is>
          <t>Gatorade Thirst Quencher | Riptide Rush | 12 pack 591mL</t>
        </is>
      </c>
      <c r="C440" s="34" t="inlineStr">
        <is>
          <t>2) Electrolyte beverage (RTD)</t>
        </is>
      </c>
      <c r="D440" s="51">
        <f>IF('M2 Electrolyte RTD'!I24="","",'M2 Electrolyte RTD'!I24)</f>
        <v/>
      </c>
      <c r="E440" s="52">
        <f>IF('M2 Electrolyte RTD'!J24="","",'M2 Electrolyte RTD'!J24)</f>
        <v/>
      </c>
      <c r="F440" s="50">
        <f>IF('M2 Electrolyte RTD'!K24="","",'M2 Electrolyte RTD'!K24)</f>
        <v/>
      </c>
      <c r="G440" s="49">
        <f>IF('M2 Electrolyte RTD'!F24="","",'M2 Electrolyte RTD'!F24)</f>
        <v/>
      </c>
      <c r="H440" s="50">
        <f>IF(AND(ISNUMBER('M2 Electrolyte RTD'!F24),ISNUMBER('M2 Electrolyte RTD'!K24)),'M2 Electrolyte RTD'!F24-'M2 Electrolyte RTD'!K24,"")</f>
        <v/>
      </c>
      <c r="I440" s="34" t="inlineStr">
        <is>
          <t>S&amp;S availability/depth vary by listing and time, confirm live.</t>
        </is>
      </c>
    </row>
    <row r="441" ht="26" customHeight="1">
      <c r="A441" s="34" t="inlineStr">
        <is>
          <t>Gatorade</t>
        </is>
      </c>
      <c r="B441" s="34" t="inlineStr">
        <is>
          <t>Gatorade Thirst Quencher | Riptide Rush | 24 pack 591mL</t>
        </is>
      </c>
      <c r="C441" s="34" t="inlineStr">
        <is>
          <t>2) Electrolyte beverage (RTD)</t>
        </is>
      </c>
      <c r="D441" s="51">
        <f>IF('M2 Electrolyte RTD'!I25="","",'M2 Electrolyte RTD'!I25)</f>
        <v/>
      </c>
      <c r="E441" s="52">
        <f>IF('M2 Electrolyte RTD'!J25="","",'M2 Electrolyte RTD'!J25)</f>
        <v/>
      </c>
      <c r="F441" s="50">
        <f>IF('M2 Electrolyte RTD'!K25="","",'M2 Electrolyte RTD'!K25)</f>
        <v/>
      </c>
      <c r="G441" s="49">
        <f>IF('M2 Electrolyte RTD'!F25="","",'M2 Electrolyte RTD'!F25)</f>
        <v/>
      </c>
      <c r="H441" s="50">
        <f>IF(AND(ISNUMBER('M2 Electrolyte RTD'!F25),ISNUMBER('M2 Electrolyte RTD'!K25)),'M2 Electrolyte RTD'!F25-'M2 Electrolyte RTD'!K25,"")</f>
        <v/>
      </c>
      <c r="I441" s="34" t="inlineStr">
        <is>
          <t>S&amp;S availability/depth vary by listing and time, confirm live.</t>
        </is>
      </c>
    </row>
    <row r="442" ht="26" customHeight="1">
      <c r="A442" s="34" t="inlineStr">
        <is>
          <t>Gatorade</t>
        </is>
      </c>
      <c r="B442" s="34" t="inlineStr">
        <is>
          <t>Gatorade Zero Sugar | Glacier Cherry | single 591mL</t>
        </is>
      </c>
      <c r="C442" s="34" t="inlineStr">
        <is>
          <t>2) Electrolyte beverage (RTD)</t>
        </is>
      </c>
      <c r="D442" s="51">
        <f>IF('M2 Electrolyte RTD'!I26="","",'M2 Electrolyte RTD'!I26)</f>
        <v/>
      </c>
      <c r="E442" s="52">
        <f>IF('M2 Electrolyte RTD'!J26="","",'M2 Electrolyte RTD'!J26)</f>
        <v/>
      </c>
      <c r="F442" s="50">
        <f>IF('M2 Electrolyte RTD'!K26="","",'M2 Electrolyte RTD'!K26)</f>
        <v/>
      </c>
      <c r="G442" s="49">
        <f>IF('M2 Electrolyte RTD'!F26="","",'M2 Electrolyte RTD'!F26)</f>
        <v/>
      </c>
      <c r="H442" s="50">
        <f>IF(AND(ISNUMBER('M2 Electrolyte RTD'!F26),ISNUMBER('M2 Electrolyte RTD'!K26)),'M2 Electrolyte RTD'!F26-'M2 Electrolyte RTD'!K26,"")</f>
        <v/>
      </c>
      <c r="I442" s="34" t="inlineStr">
        <is>
          <t>S&amp;S availability/depth vary by listing and time, confirm live.</t>
        </is>
      </c>
    </row>
    <row r="443" ht="26" customHeight="1">
      <c r="A443" s="34" t="inlineStr">
        <is>
          <t>Gatorade</t>
        </is>
      </c>
      <c r="B443" s="34" t="inlineStr">
        <is>
          <t>Gatorade Zero Sugar | Glacier Cherry | 6 pack 591mL</t>
        </is>
      </c>
      <c r="C443" s="34" t="inlineStr">
        <is>
          <t>2) Electrolyte beverage (RTD)</t>
        </is>
      </c>
      <c r="D443" s="51">
        <f>IF('M2 Electrolyte RTD'!I27="","",'M2 Electrolyte RTD'!I27)</f>
        <v/>
      </c>
      <c r="E443" s="52">
        <f>IF('M2 Electrolyte RTD'!J27="","",'M2 Electrolyte RTD'!J27)</f>
        <v/>
      </c>
      <c r="F443" s="50">
        <f>IF('M2 Electrolyte RTD'!K27="","",'M2 Electrolyte RTD'!K27)</f>
        <v/>
      </c>
      <c r="G443" s="49">
        <f>IF('M2 Electrolyte RTD'!F27="","",'M2 Electrolyte RTD'!F27)</f>
        <v/>
      </c>
      <c r="H443" s="50">
        <f>IF(AND(ISNUMBER('M2 Electrolyte RTD'!F27),ISNUMBER('M2 Electrolyte RTD'!K27)),'M2 Electrolyte RTD'!F27-'M2 Electrolyte RTD'!K27,"")</f>
        <v/>
      </c>
      <c r="I443" s="34" t="inlineStr">
        <is>
          <t>S&amp;S availability/depth vary by listing and time, confirm live.</t>
        </is>
      </c>
    </row>
    <row r="444" ht="26" customHeight="1">
      <c r="A444" s="34" t="inlineStr">
        <is>
          <t>Gatorade</t>
        </is>
      </c>
      <c r="B444" s="34" t="inlineStr">
        <is>
          <t>Gatorade Zero Sugar | Glacier Cherry | 12 pack 591mL</t>
        </is>
      </c>
      <c r="C444" s="34" t="inlineStr">
        <is>
          <t>2) Electrolyte beverage (RTD)</t>
        </is>
      </c>
      <c r="D444" s="51">
        <f>IF('M2 Electrolyte RTD'!I28="","",'M2 Electrolyte RTD'!I28)</f>
        <v/>
      </c>
      <c r="E444" s="52">
        <f>IF('M2 Electrolyte RTD'!J28="","",'M2 Electrolyte RTD'!J28)</f>
        <v/>
      </c>
      <c r="F444" s="50">
        <f>IF('M2 Electrolyte RTD'!K28="","",'M2 Electrolyte RTD'!K28)</f>
        <v/>
      </c>
      <c r="G444" s="49">
        <f>IF('M2 Electrolyte RTD'!F28="","",'M2 Electrolyte RTD'!F28)</f>
        <v/>
      </c>
      <c r="H444" s="50">
        <f>IF(AND(ISNUMBER('M2 Electrolyte RTD'!F28),ISNUMBER('M2 Electrolyte RTD'!K28)),'M2 Electrolyte RTD'!F28-'M2 Electrolyte RTD'!K28,"")</f>
        <v/>
      </c>
      <c r="I444" s="34" t="inlineStr">
        <is>
          <t>S&amp;S availability/depth vary by listing and time, confirm live.</t>
        </is>
      </c>
    </row>
    <row r="445" ht="26" customHeight="1">
      <c r="A445" s="34" t="inlineStr">
        <is>
          <t>Gatorade</t>
        </is>
      </c>
      <c r="B445" s="34" t="inlineStr">
        <is>
          <t>Gatorade Zero Sugar | Glacier Cherry | 24 pack 591mL</t>
        </is>
      </c>
      <c r="C445" s="34" t="inlineStr">
        <is>
          <t>2) Electrolyte beverage (RTD)</t>
        </is>
      </c>
      <c r="D445" s="51">
        <f>IF('M2 Electrolyte RTD'!I29="","",'M2 Electrolyte RTD'!I29)</f>
        <v/>
      </c>
      <c r="E445" s="52">
        <f>IF('M2 Electrolyte RTD'!J29="","",'M2 Electrolyte RTD'!J29)</f>
        <v/>
      </c>
      <c r="F445" s="50">
        <f>IF('M2 Electrolyte RTD'!K29="","",'M2 Electrolyte RTD'!K29)</f>
        <v/>
      </c>
      <c r="G445" s="49">
        <f>IF('M2 Electrolyte RTD'!F29="","",'M2 Electrolyte RTD'!F29)</f>
        <v/>
      </c>
      <c r="H445" s="50">
        <f>IF(AND(ISNUMBER('M2 Electrolyte RTD'!F29),ISNUMBER('M2 Electrolyte RTD'!K29)),'M2 Electrolyte RTD'!F29-'M2 Electrolyte RTD'!K29,"")</f>
        <v/>
      </c>
      <c r="I445" s="34" t="inlineStr">
        <is>
          <t>S&amp;S availability/depth vary by listing and time, confirm live.</t>
        </is>
      </c>
    </row>
    <row r="446" ht="26" customHeight="1">
      <c r="A446" s="34" t="inlineStr">
        <is>
          <t>Gatorade</t>
        </is>
      </c>
      <c r="B446" s="34" t="inlineStr">
        <is>
          <t>Gatorade Zero Sugar | Lemon-Lime | single 591mL</t>
        </is>
      </c>
      <c r="C446" s="34" t="inlineStr">
        <is>
          <t>2) Electrolyte beverage (RTD)</t>
        </is>
      </c>
      <c r="D446" s="51">
        <f>IF('M2 Electrolyte RTD'!I30="","",'M2 Electrolyte RTD'!I30)</f>
        <v/>
      </c>
      <c r="E446" s="52">
        <f>IF('M2 Electrolyte RTD'!J30="","",'M2 Electrolyte RTD'!J30)</f>
        <v/>
      </c>
      <c r="F446" s="50">
        <f>IF('M2 Electrolyte RTD'!K30="","",'M2 Electrolyte RTD'!K30)</f>
        <v/>
      </c>
      <c r="G446" s="49">
        <f>IF('M2 Electrolyte RTD'!F30="","",'M2 Electrolyte RTD'!F30)</f>
        <v/>
      </c>
      <c r="H446" s="50">
        <f>IF(AND(ISNUMBER('M2 Electrolyte RTD'!F30),ISNUMBER('M2 Electrolyte RTD'!K30)),'M2 Electrolyte RTD'!F30-'M2 Electrolyte RTD'!K30,"")</f>
        <v/>
      </c>
      <c r="I446" s="34" t="inlineStr">
        <is>
          <t>S&amp;S availability/depth vary by listing and time, confirm live.</t>
        </is>
      </c>
    </row>
    <row r="447" ht="26" customHeight="1">
      <c r="A447" s="34" t="inlineStr">
        <is>
          <t>Gatorade</t>
        </is>
      </c>
      <c r="B447" s="34" t="inlineStr">
        <is>
          <t>Gatorade Zero Sugar | Lemon-Lime | 6 pack 591mL</t>
        </is>
      </c>
      <c r="C447" s="34" t="inlineStr">
        <is>
          <t>2) Electrolyte beverage (RTD)</t>
        </is>
      </c>
      <c r="D447" s="51">
        <f>IF('M2 Electrolyte RTD'!I31="","",'M2 Electrolyte RTD'!I31)</f>
        <v/>
      </c>
      <c r="E447" s="52">
        <f>IF('M2 Electrolyte RTD'!J31="","",'M2 Electrolyte RTD'!J31)</f>
        <v/>
      </c>
      <c r="F447" s="50">
        <f>IF('M2 Electrolyte RTD'!K31="","",'M2 Electrolyte RTD'!K31)</f>
        <v/>
      </c>
      <c r="G447" s="49">
        <f>IF('M2 Electrolyte RTD'!F31="","",'M2 Electrolyte RTD'!F31)</f>
        <v/>
      </c>
      <c r="H447" s="50">
        <f>IF(AND(ISNUMBER('M2 Electrolyte RTD'!F31),ISNUMBER('M2 Electrolyte RTD'!K31)),'M2 Electrolyte RTD'!F31-'M2 Electrolyte RTD'!K31,"")</f>
        <v/>
      </c>
      <c r="I447" s="34" t="inlineStr">
        <is>
          <t>S&amp;S availability/depth vary by listing and time, confirm live.</t>
        </is>
      </c>
    </row>
    <row r="448" ht="26" customHeight="1">
      <c r="A448" s="34" t="inlineStr">
        <is>
          <t>Gatorade</t>
        </is>
      </c>
      <c r="B448" s="34" t="inlineStr">
        <is>
          <t>Gatorade Zero Sugar | Lemon-Lime | 12 pack 591mL</t>
        </is>
      </c>
      <c r="C448" s="34" t="inlineStr">
        <is>
          <t>2) Electrolyte beverage (RTD)</t>
        </is>
      </c>
      <c r="D448" s="51">
        <f>IF('M2 Electrolyte RTD'!I32="","",'M2 Electrolyte RTD'!I32)</f>
        <v/>
      </c>
      <c r="E448" s="52">
        <f>IF('M2 Electrolyte RTD'!J32="","",'M2 Electrolyte RTD'!J32)</f>
        <v/>
      </c>
      <c r="F448" s="50">
        <f>IF('M2 Electrolyte RTD'!K32="","",'M2 Electrolyte RTD'!K32)</f>
        <v/>
      </c>
      <c r="G448" s="49">
        <f>IF('M2 Electrolyte RTD'!F32="","",'M2 Electrolyte RTD'!F32)</f>
        <v/>
      </c>
      <c r="H448" s="50">
        <f>IF(AND(ISNUMBER('M2 Electrolyte RTD'!F32),ISNUMBER('M2 Electrolyte RTD'!K32)),'M2 Electrolyte RTD'!F32-'M2 Electrolyte RTD'!K32,"")</f>
        <v/>
      </c>
      <c r="I448" s="34" t="inlineStr">
        <is>
          <t>S&amp;S availability/depth vary by listing and time, confirm live.</t>
        </is>
      </c>
    </row>
    <row r="449" ht="26" customHeight="1">
      <c r="A449" s="34" t="inlineStr">
        <is>
          <t>Gatorade</t>
        </is>
      </c>
      <c r="B449" s="34" t="inlineStr">
        <is>
          <t>Gatorade Zero Sugar | Lemon-Lime | 24 pack 591mL</t>
        </is>
      </c>
      <c r="C449" s="34" t="inlineStr">
        <is>
          <t>2) Electrolyte beverage (RTD)</t>
        </is>
      </c>
      <c r="D449" s="51">
        <f>IF('M2 Electrolyte RTD'!I33="","",'M2 Electrolyte RTD'!I33)</f>
        <v/>
      </c>
      <c r="E449" s="52">
        <f>IF('M2 Electrolyte RTD'!J33="","",'M2 Electrolyte RTD'!J33)</f>
        <v/>
      </c>
      <c r="F449" s="50">
        <f>IF('M2 Electrolyte RTD'!K33="","",'M2 Electrolyte RTD'!K33)</f>
        <v/>
      </c>
      <c r="G449" s="49">
        <f>IF('M2 Electrolyte RTD'!F33="","",'M2 Electrolyte RTD'!F33)</f>
        <v/>
      </c>
      <c r="H449" s="50">
        <f>IF(AND(ISNUMBER('M2 Electrolyte RTD'!F33),ISNUMBER('M2 Electrolyte RTD'!K33)),'M2 Electrolyte RTD'!F33-'M2 Electrolyte RTD'!K33,"")</f>
        <v/>
      </c>
      <c r="I449" s="34" t="inlineStr">
        <is>
          <t>S&amp;S availability/depth vary by listing and time, confirm live.</t>
        </is>
      </c>
    </row>
    <row r="450" ht="26" customHeight="1">
      <c r="A450" s="34" t="inlineStr">
        <is>
          <t>Gatorade</t>
        </is>
      </c>
      <c r="B450" s="34" t="inlineStr">
        <is>
          <t>Gatorade Zero Sugar | Orange | single 591mL</t>
        </is>
      </c>
      <c r="C450" s="34" t="inlineStr">
        <is>
          <t>2) Electrolyte beverage (RTD)</t>
        </is>
      </c>
      <c r="D450" s="51">
        <f>IF('M2 Electrolyte RTD'!I34="","",'M2 Electrolyte RTD'!I34)</f>
        <v/>
      </c>
      <c r="E450" s="52">
        <f>IF('M2 Electrolyte RTD'!J34="","",'M2 Electrolyte RTD'!J34)</f>
        <v/>
      </c>
      <c r="F450" s="50">
        <f>IF('M2 Electrolyte RTD'!K34="","",'M2 Electrolyte RTD'!K34)</f>
        <v/>
      </c>
      <c r="G450" s="49">
        <f>IF('M2 Electrolyte RTD'!F34="","",'M2 Electrolyte RTD'!F34)</f>
        <v/>
      </c>
      <c r="H450" s="50">
        <f>IF(AND(ISNUMBER('M2 Electrolyte RTD'!F34),ISNUMBER('M2 Electrolyte RTD'!K34)),'M2 Electrolyte RTD'!F34-'M2 Electrolyte RTD'!K34,"")</f>
        <v/>
      </c>
      <c r="I450" s="34" t="inlineStr">
        <is>
          <t>S&amp;S availability/depth vary by listing and time, confirm live.</t>
        </is>
      </c>
    </row>
    <row r="451" ht="26" customHeight="1">
      <c r="A451" s="34" t="inlineStr">
        <is>
          <t>Gatorade</t>
        </is>
      </c>
      <c r="B451" s="34" t="inlineStr">
        <is>
          <t>Gatorade Zero Sugar | Orange | 6 pack 591mL</t>
        </is>
      </c>
      <c r="C451" s="34" t="inlineStr">
        <is>
          <t>2) Electrolyte beverage (RTD)</t>
        </is>
      </c>
      <c r="D451" s="51">
        <f>IF('M2 Electrolyte RTD'!I35="","",'M2 Electrolyte RTD'!I35)</f>
        <v/>
      </c>
      <c r="E451" s="52">
        <f>IF('M2 Electrolyte RTD'!J35="","",'M2 Electrolyte RTD'!J35)</f>
        <v/>
      </c>
      <c r="F451" s="50">
        <f>IF('M2 Electrolyte RTD'!K35="","",'M2 Electrolyte RTD'!K35)</f>
        <v/>
      </c>
      <c r="G451" s="49">
        <f>IF('M2 Electrolyte RTD'!F35="","",'M2 Electrolyte RTD'!F35)</f>
        <v/>
      </c>
      <c r="H451" s="50">
        <f>IF(AND(ISNUMBER('M2 Electrolyte RTD'!F35),ISNUMBER('M2 Electrolyte RTD'!K35)),'M2 Electrolyte RTD'!F35-'M2 Electrolyte RTD'!K35,"")</f>
        <v/>
      </c>
      <c r="I451" s="34" t="inlineStr">
        <is>
          <t>S&amp;S availability/depth vary by listing and time, confirm live.</t>
        </is>
      </c>
    </row>
    <row r="452" ht="26" customHeight="1">
      <c r="A452" s="34" t="inlineStr">
        <is>
          <t>Gatorade</t>
        </is>
      </c>
      <c r="B452" s="34" t="inlineStr">
        <is>
          <t>Gatorade Zero Sugar | Orange | 12 pack 591mL</t>
        </is>
      </c>
      <c r="C452" s="34" t="inlineStr">
        <is>
          <t>2) Electrolyte beverage (RTD)</t>
        </is>
      </c>
      <c r="D452" s="51">
        <f>IF('M2 Electrolyte RTD'!I36="","",'M2 Electrolyte RTD'!I36)</f>
        <v/>
      </c>
      <c r="E452" s="52">
        <f>IF('M2 Electrolyte RTD'!J36="","",'M2 Electrolyte RTD'!J36)</f>
        <v/>
      </c>
      <c r="F452" s="50">
        <f>IF('M2 Electrolyte RTD'!K36="","",'M2 Electrolyte RTD'!K36)</f>
        <v/>
      </c>
      <c r="G452" s="49">
        <f>IF('M2 Electrolyte RTD'!F36="","",'M2 Electrolyte RTD'!F36)</f>
        <v/>
      </c>
      <c r="H452" s="50">
        <f>IF(AND(ISNUMBER('M2 Electrolyte RTD'!F36),ISNUMBER('M2 Electrolyte RTD'!K36)),'M2 Electrolyte RTD'!F36-'M2 Electrolyte RTD'!K36,"")</f>
        <v/>
      </c>
      <c r="I452" s="34" t="inlineStr">
        <is>
          <t>S&amp;S availability/depth vary by listing and time, confirm live.</t>
        </is>
      </c>
    </row>
    <row r="453" ht="26" customHeight="1">
      <c r="A453" s="34" t="inlineStr">
        <is>
          <t>Gatorade</t>
        </is>
      </c>
      <c r="B453" s="34" t="inlineStr">
        <is>
          <t>Gatorade Zero Sugar | Orange | 24 pack 591mL</t>
        </is>
      </c>
      <c r="C453" s="34" t="inlineStr">
        <is>
          <t>2) Electrolyte beverage (RTD)</t>
        </is>
      </c>
      <c r="D453" s="51">
        <f>IF('M2 Electrolyte RTD'!I37="","",'M2 Electrolyte RTD'!I37)</f>
        <v/>
      </c>
      <c r="E453" s="52">
        <f>IF('M2 Electrolyte RTD'!J37="","",'M2 Electrolyte RTD'!J37)</f>
        <v/>
      </c>
      <c r="F453" s="50">
        <f>IF('M2 Electrolyte RTD'!K37="","",'M2 Electrolyte RTD'!K37)</f>
        <v/>
      </c>
      <c r="G453" s="49">
        <f>IF('M2 Electrolyte RTD'!F37="","",'M2 Electrolyte RTD'!F37)</f>
        <v/>
      </c>
      <c r="H453" s="50">
        <f>IF(AND(ISNUMBER('M2 Electrolyte RTD'!F37),ISNUMBER('M2 Electrolyte RTD'!K37)),'M2 Electrolyte RTD'!F37-'M2 Electrolyte RTD'!K37,"")</f>
        <v/>
      </c>
      <c r="I453" s="34" t="inlineStr">
        <is>
          <t>S&amp;S availability/depth vary by listing and time, confirm live.</t>
        </is>
      </c>
    </row>
    <row r="454" ht="26" customHeight="1">
      <c r="A454" s="34" t="inlineStr">
        <is>
          <t>Gatorade</t>
        </is>
      </c>
      <c r="B454" s="34" t="inlineStr">
        <is>
          <t>Gatorade Zero Sugar | Berry | single 591mL</t>
        </is>
      </c>
      <c r="C454" s="34" t="inlineStr">
        <is>
          <t>2) Electrolyte beverage (RTD)</t>
        </is>
      </c>
      <c r="D454" s="51">
        <f>IF('M2 Electrolyte RTD'!I38="","",'M2 Electrolyte RTD'!I38)</f>
        <v/>
      </c>
      <c r="E454" s="52">
        <f>IF('M2 Electrolyte RTD'!J38="","",'M2 Electrolyte RTD'!J38)</f>
        <v/>
      </c>
      <c r="F454" s="50">
        <f>IF('M2 Electrolyte RTD'!K38="","",'M2 Electrolyte RTD'!K38)</f>
        <v/>
      </c>
      <c r="G454" s="49">
        <f>IF('M2 Electrolyte RTD'!F38="","",'M2 Electrolyte RTD'!F38)</f>
        <v/>
      </c>
      <c r="H454" s="50">
        <f>IF(AND(ISNUMBER('M2 Electrolyte RTD'!F38),ISNUMBER('M2 Electrolyte RTD'!K38)),'M2 Electrolyte RTD'!F38-'M2 Electrolyte RTD'!K38,"")</f>
        <v/>
      </c>
      <c r="I454" s="34" t="inlineStr">
        <is>
          <t>S&amp;S availability/depth vary by listing and time, confirm live.</t>
        </is>
      </c>
    </row>
    <row r="455" ht="26" customHeight="1">
      <c r="A455" s="34" t="inlineStr">
        <is>
          <t>Gatorade</t>
        </is>
      </c>
      <c r="B455" s="34" t="inlineStr">
        <is>
          <t>Gatorade Zero Sugar | Berry | 6 pack 591mL</t>
        </is>
      </c>
      <c r="C455" s="34" t="inlineStr">
        <is>
          <t>2) Electrolyte beverage (RTD)</t>
        </is>
      </c>
      <c r="D455" s="51">
        <f>IF('M2 Electrolyte RTD'!I39="","",'M2 Electrolyte RTD'!I39)</f>
        <v/>
      </c>
      <c r="E455" s="52">
        <f>IF('M2 Electrolyte RTD'!J39="","",'M2 Electrolyte RTD'!J39)</f>
        <v/>
      </c>
      <c r="F455" s="50">
        <f>IF('M2 Electrolyte RTD'!K39="","",'M2 Electrolyte RTD'!K39)</f>
        <v/>
      </c>
      <c r="G455" s="49">
        <f>IF('M2 Electrolyte RTD'!F39="","",'M2 Electrolyte RTD'!F39)</f>
        <v/>
      </c>
      <c r="H455" s="50">
        <f>IF(AND(ISNUMBER('M2 Electrolyte RTD'!F39),ISNUMBER('M2 Electrolyte RTD'!K39)),'M2 Electrolyte RTD'!F39-'M2 Electrolyte RTD'!K39,"")</f>
        <v/>
      </c>
      <c r="I455" s="34" t="inlineStr">
        <is>
          <t>S&amp;S availability/depth vary by listing and time, confirm live.</t>
        </is>
      </c>
    </row>
    <row r="456" ht="26" customHeight="1">
      <c r="A456" s="34" t="inlineStr">
        <is>
          <t>Gatorade</t>
        </is>
      </c>
      <c r="B456" s="34" t="inlineStr">
        <is>
          <t>Gatorade Zero Sugar | Berry | 12 pack 591mL</t>
        </is>
      </c>
      <c r="C456" s="34" t="inlineStr">
        <is>
          <t>2) Electrolyte beverage (RTD)</t>
        </is>
      </c>
      <c r="D456" s="51">
        <f>IF('M2 Electrolyte RTD'!I40="","",'M2 Electrolyte RTD'!I40)</f>
        <v/>
      </c>
      <c r="E456" s="52">
        <f>IF('M2 Electrolyte RTD'!J40="","",'M2 Electrolyte RTD'!J40)</f>
        <v/>
      </c>
      <c r="F456" s="50">
        <f>IF('M2 Electrolyte RTD'!K40="","",'M2 Electrolyte RTD'!K40)</f>
        <v/>
      </c>
      <c r="G456" s="49">
        <f>IF('M2 Electrolyte RTD'!F40="","",'M2 Electrolyte RTD'!F40)</f>
        <v/>
      </c>
      <c r="H456" s="50">
        <f>IF(AND(ISNUMBER('M2 Electrolyte RTD'!F40),ISNUMBER('M2 Electrolyte RTD'!K40)),'M2 Electrolyte RTD'!F40-'M2 Electrolyte RTD'!K40,"")</f>
        <v/>
      </c>
      <c r="I456" s="34" t="inlineStr">
        <is>
          <t>S&amp;S availability/depth vary by listing and time, confirm live.</t>
        </is>
      </c>
    </row>
    <row r="457" ht="26" customHeight="1">
      <c r="A457" s="34" t="inlineStr">
        <is>
          <t>Gatorade</t>
        </is>
      </c>
      <c r="B457" s="34" t="inlineStr">
        <is>
          <t>Gatorade Zero Sugar | Berry | 24 pack 591mL</t>
        </is>
      </c>
      <c r="C457" s="34" t="inlineStr">
        <is>
          <t>2) Electrolyte beverage (RTD)</t>
        </is>
      </c>
      <c r="D457" s="51">
        <f>IF('M2 Electrolyte RTD'!I41="","",'M2 Electrolyte RTD'!I41)</f>
        <v/>
      </c>
      <c r="E457" s="52">
        <f>IF('M2 Electrolyte RTD'!J41="","",'M2 Electrolyte RTD'!J41)</f>
        <v/>
      </c>
      <c r="F457" s="50">
        <f>IF('M2 Electrolyte RTD'!K41="","",'M2 Electrolyte RTD'!K41)</f>
        <v/>
      </c>
      <c r="G457" s="49">
        <f>IF('M2 Electrolyte RTD'!F41="","",'M2 Electrolyte RTD'!F41)</f>
        <v/>
      </c>
      <c r="H457" s="50">
        <f>IF(AND(ISNUMBER('M2 Electrolyte RTD'!F41),ISNUMBER('M2 Electrolyte RTD'!K41)),'M2 Electrolyte RTD'!F41-'M2 Electrolyte RTD'!K41,"")</f>
        <v/>
      </c>
      <c r="I457" s="34" t="inlineStr">
        <is>
          <t>S&amp;S availability/depth vary by listing and time, confirm live.</t>
        </is>
      </c>
    </row>
    <row r="458" ht="26" customHeight="1">
      <c r="A458" s="34" t="inlineStr">
        <is>
          <t>Gatorade</t>
        </is>
      </c>
      <c r="B458" s="34" t="inlineStr">
        <is>
          <t>Gatorade Zero Sugar | Glacier Freeze | single 591mL</t>
        </is>
      </c>
      <c r="C458" s="34" t="inlineStr">
        <is>
          <t>2) Electrolyte beverage (RTD)</t>
        </is>
      </c>
      <c r="D458" s="51">
        <f>IF('M2 Electrolyte RTD'!I42="","",'M2 Electrolyte RTD'!I42)</f>
        <v/>
      </c>
      <c r="E458" s="52">
        <f>IF('M2 Electrolyte RTD'!J42="","",'M2 Electrolyte RTD'!J42)</f>
        <v/>
      </c>
      <c r="F458" s="50">
        <f>IF('M2 Electrolyte RTD'!K42="","",'M2 Electrolyte RTD'!K42)</f>
        <v/>
      </c>
      <c r="G458" s="49">
        <f>IF('M2 Electrolyte RTD'!F42="","",'M2 Electrolyte RTD'!F42)</f>
        <v/>
      </c>
      <c r="H458" s="50">
        <f>IF(AND(ISNUMBER('M2 Electrolyte RTD'!F42),ISNUMBER('M2 Electrolyte RTD'!K42)),'M2 Electrolyte RTD'!F42-'M2 Electrolyte RTD'!K42,"")</f>
        <v/>
      </c>
      <c r="I458" s="34" t="inlineStr">
        <is>
          <t>S&amp;S availability/depth vary by listing and time, confirm live.</t>
        </is>
      </c>
    </row>
    <row r="459" ht="26" customHeight="1">
      <c r="A459" s="34" t="inlineStr">
        <is>
          <t>Gatorade</t>
        </is>
      </c>
      <c r="B459" s="34" t="inlineStr">
        <is>
          <t>Gatorade Zero Sugar | Glacier Freeze | 6 pack 591mL</t>
        </is>
      </c>
      <c r="C459" s="34" t="inlineStr">
        <is>
          <t>2) Electrolyte beverage (RTD)</t>
        </is>
      </c>
      <c r="D459" s="51">
        <f>IF('M2 Electrolyte RTD'!I43="","",'M2 Electrolyte RTD'!I43)</f>
        <v/>
      </c>
      <c r="E459" s="52">
        <f>IF('M2 Electrolyte RTD'!J43="","",'M2 Electrolyte RTD'!J43)</f>
        <v/>
      </c>
      <c r="F459" s="50">
        <f>IF('M2 Electrolyte RTD'!K43="","",'M2 Electrolyte RTD'!K43)</f>
        <v/>
      </c>
      <c r="G459" s="49">
        <f>IF('M2 Electrolyte RTD'!F43="","",'M2 Electrolyte RTD'!F43)</f>
        <v/>
      </c>
      <c r="H459" s="50">
        <f>IF(AND(ISNUMBER('M2 Electrolyte RTD'!F43),ISNUMBER('M2 Electrolyte RTD'!K43)),'M2 Electrolyte RTD'!F43-'M2 Electrolyte RTD'!K43,"")</f>
        <v/>
      </c>
      <c r="I459" s="34" t="inlineStr">
        <is>
          <t>S&amp;S availability/depth vary by listing and time, confirm live.</t>
        </is>
      </c>
    </row>
    <row r="460" ht="26" customHeight="1">
      <c r="A460" s="34" t="inlineStr">
        <is>
          <t>Gatorade</t>
        </is>
      </c>
      <c r="B460" s="34" t="inlineStr">
        <is>
          <t>Gatorade Zero Sugar | Glacier Freeze | 12 pack 591mL</t>
        </is>
      </c>
      <c r="C460" s="34" t="inlineStr">
        <is>
          <t>2) Electrolyte beverage (RTD)</t>
        </is>
      </c>
      <c r="D460" s="51">
        <f>IF('M2 Electrolyte RTD'!I44="","",'M2 Electrolyte RTD'!I44)</f>
        <v/>
      </c>
      <c r="E460" s="52">
        <f>IF('M2 Electrolyte RTD'!J44="","",'M2 Electrolyte RTD'!J44)</f>
        <v/>
      </c>
      <c r="F460" s="50">
        <f>IF('M2 Electrolyte RTD'!K44="","",'M2 Electrolyte RTD'!K44)</f>
        <v/>
      </c>
      <c r="G460" s="49">
        <f>IF('M2 Electrolyte RTD'!F44="","",'M2 Electrolyte RTD'!F44)</f>
        <v/>
      </c>
      <c r="H460" s="50">
        <f>IF(AND(ISNUMBER('M2 Electrolyte RTD'!F44),ISNUMBER('M2 Electrolyte RTD'!K44)),'M2 Electrolyte RTD'!F44-'M2 Electrolyte RTD'!K44,"")</f>
        <v/>
      </c>
      <c r="I460" s="34" t="inlineStr">
        <is>
          <t>S&amp;S availability/depth vary by listing and time, confirm live.</t>
        </is>
      </c>
    </row>
    <row r="461" ht="26" customHeight="1">
      <c r="A461" s="34" t="inlineStr">
        <is>
          <t>Gatorade</t>
        </is>
      </c>
      <c r="B461" s="34" t="inlineStr">
        <is>
          <t>Gatorade Zero Sugar | Glacier Freeze | 24 pack 591mL</t>
        </is>
      </c>
      <c r="C461" s="34" t="inlineStr">
        <is>
          <t>2) Electrolyte beverage (RTD)</t>
        </is>
      </c>
      <c r="D461" s="51">
        <f>IF('M2 Electrolyte RTD'!I45="","",'M2 Electrolyte RTD'!I45)</f>
        <v/>
      </c>
      <c r="E461" s="52">
        <f>IF('M2 Electrolyte RTD'!J45="","",'M2 Electrolyte RTD'!J45)</f>
        <v/>
      </c>
      <c r="F461" s="50">
        <f>IF('M2 Electrolyte RTD'!K45="","",'M2 Electrolyte RTD'!K45)</f>
        <v/>
      </c>
      <c r="G461" s="49">
        <f>IF('M2 Electrolyte RTD'!F45="","",'M2 Electrolyte RTD'!F45)</f>
        <v/>
      </c>
      <c r="H461" s="50">
        <f>IF(AND(ISNUMBER('M2 Electrolyte RTD'!F45),ISNUMBER('M2 Electrolyte RTD'!K45)),'M2 Electrolyte RTD'!F45-'M2 Electrolyte RTD'!K45,"")</f>
        <v/>
      </c>
      <c r="I461" s="34" t="inlineStr">
        <is>
          <t>S&amp;S availability/depth vary by listing and time, confirm live.</t>
        </is>
      </c>
    </row>
    <row r="462" ht="26" customHeight="1">
      <c r="A462" s="34" t="inlineStr">
        <is>
          <t>Powerade</t>
        </is>
      </c>
      <c r="B462" s="34" t="inlineStr">
        <is>
          <t>Powerade Mountain Berry Blast | Mountain Berry Blast | single 591mL</t>
        </is>
      </c>
      <c r="C462" s="34" t="inlineStr">
        <is>
          <t>2) Electrolyte beverage (RTD)</t>
        </is>
      </c>
      <c r="D462" s="51">
        <f>IF('M2 Electrolyte RTD'!I46="","",'M2 Electrolyte RTD'!I46)</f>
        <v/>
      </c>
      <c r="E462" s="52">
        <f>IF('M2 Electrolyte RTD'!J46="","",'M2 Electrolyte RTD'!J46)</f>
        <v/>
      </c>
      <c r="F462" s="50">
        <f>IF('M2 Electrolyte RTD'!K46="","",'M2 Electrolyte RTD'!K46)</f>
        <v/>
      </c>
      <c r="G462" s="49">
        <f>IF('M2 Electrolyte RTD'!F46="","",'M2 Electrolyte RTD'!F46)</f>
        <v/>
      </c>
      <c r="H462" s="50">
        <f>IF(AND(ISNUMBER('M2 Electrolyte RTD'!F46),ISNUMBER('M2 Electrolyte RTD'!K46)),'M2 Electrolyte RTD'!F46-'M2 Electrolyte RTD'!K46,"")</f>
        <v/>
      </c>
      <c r="I462" s="34" t="inlineStr">
        <is>
          <t>S&amp;S availability/depth vary by listing and time, confirm live.</t>
        </is>
      </c>
    </row>
    <row r="463" ht="26" customHeight="1">
      <c r="A463" s="34" t="inlineStr">
        <is>
          <t>Powerade</t>
        </is>
      </c>
      <c r="B463" s="34" t="inlineStr">
        <is>
          <t>Powerade Mountain Berry Blast | Mountain Berry Blast | 6 pack 591mL</t>
        </is>
      </c>
      <c r="C463" s="34" t="inlineStr">
        <is>
          <t>2) Electrolyte beverage (RTD)</t>
        </is>
      </c>
      <c r="D463" s="51">
        <f>IF('M2 Electrolyte RTD'!I47="","",'M2 Electrolyte RTD'!I47)</f>
        <v/>
      </c>
      <c r="E463" s="52">
        <f>IF('M2 Electrolyte RTD'!J47="","",'M2 Electrolyte RTD'!J47)</f>
        <v/>
      </c>
      <c r="F463" s="50">
        <f>IF('M2 Electrolyte RTD'!K47="","",'M2 Electrolyte RTD'!K47)</f>
        <v/>
      </c>
      <c r="G463" s="49">
        <f>IF('M2 Electrolyte RTD'!F47="","",'M2 Electrolyte RTD'!F47)</f>
        <v/>
      </c>
      <c r="H463" s="50">
        <f>IF(AND(ISNUMBER('M2 Electrolyte RTD'!F47),ISNUMBER('M2 Electrolyte RTD'!K47)),'M2 Electrolyte RTD'!F47-'M2 Electrolyte RTD'!K47,"")</f>
        <v/>
      </c>
      <c r="I463" s="34" t="inlineStr">
        <is>
          <t>S&amp;S availability/depth vary by listing and time, confirm live.</t>
        </is>
      </c>
    </row>
    <row r="464" ht="26" customHeight="1">
      <c r="A464" s="34" t="inlineStr">
        <is>
          <t>Powerade</t>
        </is>
      </c>
      <c r="B464" s="34" t="inlineStr">
        <is>
          <t>Powerade Mountain Berry Blast | Mountain Berry Blast | 12 pack 591mL</t>
        </is>
      </c>
      <c r="C464" s="34" t="inlineStr">
        <is>
          <t>2) Electrolyte beverage (RTD)</t>
        </is>
      </c>
      <c r="D464" s="51">
        <f>IF('M2 Electrolyte RTD'!I48="","",'M2 Electrolyte RTD'!I48)</f>
        <v/>
      </c>
      <c r="E464" s="52">
        <f>IF('M2 Electrolyte RTD'!J48="","",'M2 Electrolyte RTD'!J48)</f>
        <v/>
      </c>
      <c r="F464" s="50">
        <f>IF('M2 Electrolyte RTD'!K48="","",'M2 Electrolyte RTD'!K48)</f>
        <v/>
      </c>
      <c r="G464" s="49">
        <f>IF('M2 Electrolyte RTD'!F48="","",'M2 Electrolyte RTD'!F48)</f>
        <v/>
      </c>
      <c r="H464" s="50">
        <f>IF(AND(ISNUMBER('M2 Electrolyte RTD'!F48),ISNUMBER('M2 Electrolyte RTD'!K48)),'M2 Electrolyte RTD'!F48-'M2 Electrolyte RTD'!K48,"")</f>
        <v/>
      </c>
      <c r="I464" s="34" t="inlineStr">
        <is>
          <t>S&amp;S availability/depth vary by listing and time, confirm live.</t>
        </is>
      </c>
    </row>
    <row r="465" ht="26" customHeight="1">
      <c r="A465" s="34" t="inlineStr">
        <is>
          <t>Powerade</t>
        </is>
      </c>
      <c r="B465" s="34" t="inlineStr">
        <is>
          <t>Powerade Mountain Berry Blast | Mountain Berry Blast | 24 pack 591mL</t>
        </is>
      </c>
      <c r="C465" s="34" t="inlineStr">
        <is>
          <t>2) Electrolyte beverage (RTD)</t>
        </is>
      </c>
      <c r="D465" s="51">
        <f>IF('M2 Electrolyte RTD'!I49="","",'M2 Electrolyte RTD'!I49)</f>
        <v/>
      </c>
      <c r="E465" s="52">
        <f>IF('M2 Electrolyte RTD'!J49="","",'M2 Electrolyte RTD'!J49)</f>
        <v/>
      </c>
      <c r="F465" s="50">
        <f>IF('M2 Electrolyte RTD'!K49="","",'M2 Electrolyte RTD'!K49)</f>
        <v/>
      </c>
      <c r="G465" s="49">
        <f>IF('M2 Electrolyte RTD'!F49="","",'M2 Electrolyte RTD'!F49)</f>
        <v/>
      </c>
      <c r="H465" s="50">
        <f>IF(AND(ISNUMBER('M2 Electrolyte RTD'!F49),ISNUMBER('M2 Electrolyte RTD'!K49)),'M2 Electrolyte RTD'!F49-'M2 Electrolyte RTD'!K49,"")</f>
        <v/>
      </c>
      <c r="I465" s="34" t="inlineStr">
        <is>
          <t>S&amp;S availability/depth vary by listing and time, confirm live.</t>
        </is>
      </c>
    </row>
    <row r="466" ht="26" customHeight="1">
      <c r="A466" s="34" t="inlineStr">
        <is>
          <t>Powerade</t>
        </is>
      </c>
      <c r="B466" s="34" t="inlineStr">
        <is>
          <t>Powerade Mountain Berry Blast | Fruit Punch | single 591mL</t>
        </is>
      </c>
      <c r="C466" s="34" t="inlineStr">
        <is>
          <t>2) Electrolyte beverage (RTD)</t>
        </is>
      </c>
      <c r="D466" s="51">
        <f>IF('M2 Electrolyte RTD'!I50="","",'M2 Electrolyte RTD'!I50)</f>
        <v/>
      </c>
      <c r="E466" s="52">
        <f>IF('M2 Electrolyte RTD'!J50="","",'M2 Electrolyte RTD'!J50)</f>
        <v/>
      </c>
      <c r="F466" s="50">
        <f>IF('M2 Electrolyte RTD'!K50="","",'M2 Electrolyte RTD'!K50)</f>
        <v/>
      </c>
      <c r="G466" s="49">
        <f>IF('M2 Electrolyte RTD'!F50="","",'M2 Electrolyte RTD'!F50)</f>
        <v/>
      </c>
      <c r="H466" s="50">
        <f>IF(AND(ISNUMBER('M2 Electrolyte RTD'!F50),ISNUMBER('M2 Electrolyte RTD'!K50)),'M2 Electrolyte RTD'!F50-'M2 Electrolyte RTD'!K50,"")</f>
        <v/>
      </c>
      <c r="I466" s="34" t="inlineStr">
        <is>
          <t>S&amp;S availability/depth vary by listing and time, confirm live.</t>
        </is>
      </c>
    </row>
    <row r="467" ht="26" customHeight="1">
      <c r="A467" s="34" t="inlineStr">
        <is>
          <t>Powerade</t>
        </is>
      </c>
      <c r="B467" s="34" t="inlineStr">
        <is>
          <t>Powerade Mountain Berry Blast | Fruit Punch | 6 pack 591mL</t>
        </is>
      </c>
      <c r="C467" s="34" t="inlineStr">
        <is>
          <t>2) Electrolyte beverage (RTD)</t>
        </is>
      </c>
      <c r="D467" s="51">
        <f>IF('M2 Electrolyte RTD'!I51="","",'M2 Electrolyte RTD'!I51)</f>
        <v/>
      </c>
      <c r="E467" s="52">
        <f>IF('M2 Electrolyte RTD'!J51="","",'M2 Electrolyte RTD'!J51)</f>
        <v/>
      </c>
      <c r="F467" s="50">
        <f>IF('M2 Electrolyte RTD'!K51="","",'M2 Electrolyte RTD'!K51)</f>
        <v/>
      </c>
      <c r="G467" s="49">
        <f>IF('M2 Electrolyte RTD'!F51="","",'M2 Electrolyte RTD'!F51)</f>
        <v/>
      </c>
      <c r="H467" s="50">
        <f>IF(AND(ISNUMBER('M2 Electrolyte RTD'!F51),ISNUMBER('M2 Electrolyte RTD'!K51)),'M2 Electrolyte RTD'!F51-'M2 Electrolyte RTD'!K51,"")</f>
        <v/>
      </c>
      <c r="I467" s="34" t="inlineStr">
        <is>
          <t>S&amp;S availability/depth vary by listing and time, confirm live.</t>
        </is>
      </c>
    </row>
    <row r="468" ht="26" customHeight="1">
      <c r="A468" s="34" t="inlineStr">
        <is>
          <t>Powerade</t>
        </is>
      </c>
      <c r="B468" s="34" t="inlineStr">
        <is>
          <t>Powerade Mountain Berry Blast | Fruit Punch | 12 pack 591mL</t>
        </is>
      </c>
      <c r="C468" s="34" t="inlineStr">
        <is>
          <t>2) Electrolyte beverage (RTD)</t>
        </is>
      </c>
      <c r="D468" s="51">
        <f>IF('M2 Electrolyte RTD'!I52="","",'M2 Electrolyte RTD'!I52)</f>
        <v/>
      </c>
      <c r="E468" s="52">
        <f>IF('M2 Electrolyte RTD'!J52="","",'M2 Electrolyte RTD'!J52)</f>
        <v/>
      </c>
      <c r="F468" s="50">
        <f>IF('M2 Electrolyte RTD'!K52="","",'M2 Electrolyte RTD'!K52)</f>
        <v/>
      </c>
      <c r="G468" s="49">
        <f>IF('M2 Electrolyte RTD'!F52="","",'M2 Electrolyte RTD'!F52)</f>
        <v/>
      </c>
      <c r="H468" s="50">
        <f>IF(AND(ISNUMBER('M2 Electrolyte RTD'!F52),ISNUMBER('M2 Electrolyte RTD'!K52)),'M2 Electrolyte RTD'!F52-'M2 Electrolyte RTD'!K52,"")</f>
        <v/>
      </c>
      <c r="I468" s="34" t="inlineStr">
        <is>
          <t>S&amp;S availability/depth vary by listing and time, confirm live.</t>
        </is>
      </c>
    </row>
    <row r="469" ht="26" customHeight="1">
      <c r="A469" s="34" t="inlineStr">
        <is>
          <t>Powerade</t>
        </is>
      </c>
      <c r="B469" s="34" t="inlineStr">
        <is>
          <t>Powerade Mountain Berry Blast | Fruit Punch | 24 pack 591mL</t>
        </is>
      </c>
      <c r="C469" s="34" t="inlineStr">
        <is>
          <t>2) Electrolyte beverage (RTD)</t>
        </is>
      </c>
      <c r="D469" s="51">
        <f>IF('M2 Electrolyte RTD'!I53="","",'M2 Electrolyte RTD'!I53)</f>
        <v/>
      </c>
      <c r="E469" s="52">
        <f>IF('M2 Electrolyte RTD'!J53="","",'M2 Electrolyte RTD'!J53)</f>
        <v/>
      </c>
      <c r="F469" s="50">
        <f>IF('M2 Electrolyte RTD'!K53="","",'M2 Electrolyte RTD'!K53)</f>
        <v/>
      </c>
      <c r="G469" s="49">
        <f>IF('M2 Electrolyte RTD'!F53="","",'M2 Electrolyte RTD'!F53)</f>
        <v/>
      </c>
      <c r="H469" s="50">
        <f>IF(AND(ISNUMBER('M2 Electrolyte RTD'!F53),ISNUMBER('M2 Electrolyte RTD'!K53)),'M2 Electrolyte RTD'!F53-'M2 Electrolyte RTD'!K53,"")</f>
        <v/>
      </c>
      <c r="I469" s="34" t="inlineStr">
        <is>
          <t>S&amp;S availability/depth vary by listing and time, confirm live.</t>
        </is>
      </c>
    </row>
    <row r="470" ht="26" customHeight="1">
      <c r="A470" s="34" t="inlineStr">
        <is>
          <t>Powerade</t>
        </is>
      </c>
      <c r="B470" s="34" t="inlineStr">
        <is>
          <t>Powerade Mountain Berry Blast | Grape | single 591mL</t>
        </is>
      </c>
      <c r="C470" s="34" t="inlineStr">
        <is>
          <t>2) Electrolyte beverage (RTD)</t>
        </is>
      </c>
      <c r="D470" s="51">
        <f>IF('M2 Electrolyte RTD'!I54="","",'M2 Electrolyte RTD'!I54)</f>
        <v/>
      </c>
      <c r="E470" s="52">
        <f>IF('M2 Electrolyte RTD'!J54="","",'M2 Electrolyte RTD'!J54)</f>
        <v/>
      </c>
      <c r="F470" s="50">
        <f>IF('M2 Electrolyte RTD'!K54="","",'M2 Electrolyte RTD'!K54)</f>
        <v/>
      </c>
      <c r="G470" s="49">
        <f>IF('M2 Electrolyte RTD'!F54="","",'M2 Electrolyte RTD'!F54)</f>
        <v/>
      </c>
      <c r="H470" s="50">
        <f>IF(AND(ISNUMBER('M2 Electrolyte RTD'!F54),ISNUMBER('M2 Electrolyte RTD'!K54)),'M2 Electrolyte RTD'!F54-'M2 Electrolyte RTD'!K54,"")</f>
        <v/>
      </c>
      <c r="I470" s="34" t="inlineStr">
        <is>
          <t>S&amp;S availability/depth vary by listing and time, confirm live.</t>
        </is>
      </c>
    </row>
    <row r="471" ht="26" customHeight="1">
      <c r="A471" s="34" t="inlineStr">
        <is>
          <t>Powerade</t>
        </is>
      </c>
      <c r="B471" s="34" t="inlineStr">
        <is>
          <t>Powerade Mountain Berry Blast | Grape | 6 pack 591mL</t>
        </is>
      </c>
      <c r="C471" s="34" t="inlineStr">
        <is>
          <t>2) Electrolyte beverage (RTD)</t>
        </is>
      </c>
      <c r="D471" s="51">
        <f>IF('M2 Electrolyte RTD'!I55="","",'M2 Electrolyte RTD'!I55)</f>
        <v/>
      </c>
      <c r="E471" s="52">
        <f>IF('M2 Electrolyte RTD'!J55="","",'M2 Electrolyte RTD'!J55)</f>
        <v/>
      </c>
      <c r="F471" s="50">
        <f>IF('M2 Electrolyte RTD'!K55="","",'M2 Electrolyte RTD'!K55)</f>
        <v/>
      </c>
      <c r="G471" s="49">
        <f>IF('M2 Electrolyte RTD'!F55="","",'M2 Electrolyte RTD'!F55)</f>
        <v/>
      </c>
      <c r="H471" s="50">
        <f>IF(AND(ISNUMBER('M2 Electrolyte RTD'!F55),ISNUMBER('M2 Electrolyte RTD'!K55)),'M2 Electrolyte RTD'!F55-'M2 Electrolyte RTD'!K55,"")</f>
        <v/>
      </c>
      <c r="I471" s="34" t="inlineStr">
        <is>
          <t>S&amp;S availability/depth vary by listing and time, confirm live.</t>
        </is>
      </c>
    </row>
    <row r="472" ht="26" customHeight="1">
      <c r="A472" s="34" t="inlineStr">
        <is>
          <t>Powerade</t>
        </is>
      </c>
      <c r="B472" s="34" t="inlineStr">
        <is>
          <t>Powerade Mountain Berry Blast | Grape | 12 pack 591mL</t>
        </is>
      </c>
      <c r="C472" s="34" t="inlineStr">
        <is>
          <t>2) Electrolyte beverage (RTD)</t>
        </is>
      </c>
      <c r="D472" s="51">
        <f>IF('M2 Electrolyte RTD'!I56="","",'M2 Electrolyte RTD'!I56)</f>
        <v/>
      </c>
      <c r="E472" s="52">
        <f>IF('M2 Electrolyte RTD'!J56="","",'M2 Electrolyte RTD'!J56)</f>
        <v/>
      </c>
      <c r="F472" s="50">
        <f>IF('M2 Electrolyte RTD'!K56="","",'M2 Electrolyte RTD'!K56)</f>
        <v/>
      </c>
      <c r="G472" s="49">
        <f>IF('M2 Electrolyte RTD'!F56="","",'M2 Electrolyte RTD'!F56)</f>
        <v/>
      </c>
      <c r="H472" s="50">
        <f>IF(AND(ISNUMBER('M2 Electrolyte RTD'!F56),ISNUMBER('M2 Electrolyte RTD'!K56)),'M2 Electrolyte RTD'!F56-'M2 Electrolyte RTD'!K56,"")</f>
        <v/>
      </c>
      <c r="I472" s="34" t="inlineStr">
        <is>
          <t>S&amp;S availability/depth vary by listing and time, confirm live.</t>
        </is>
      </c>
    </row>
    <row r="473" ht="26" customHeight="1">
      <c r="A473" s="34" t="inlineStr">
        <is>
          <t>Powerade</t>
        </is>
      </c>
      <c r="B473" s="34" t="inlineStr">
        <is>
          <t>Powerade Mountain Berry Blast | Grape | 24 pack 591mL</t>
        </is>
      </c>
      <c r="C473" s="34" t="inlineStr">
        <is>
          <t>2) Electrolyte beverage (RTD)</t>
        </is>
      </c>
      <c r="D473" s="51">
        <f>IF('M2 Electrolyte RTD'!I57="","",'M2 Electrolyte RTD'!I57)</f>
        <v/>
      </c>
      <c r="E473" s="52">
        <f>IF('M2 Electrolyte RTD'!J57="","",'M2 Electrolyte RTD'!J57)</f>
        <v/>
      </c>
      <c r="F473" s="50">
        <f>IF('M2 Electrolyte RTD'!K57="","",'M2 Electrolyte RTD'!K57)</f>
        <v/>
      </c>
      <c r="G473" s="49">
        <f>IF('M2 Electrolyte RTD'!F57="","",'M2 Electrolyte RTD'!F57)</f>
        <v/>
      </c>
      <c r="H473" s="50">
        <f>IF(AND(ISNUMBER('M2 Electrolyte RTD'!F57),ISNUMBER('M2 Electrolyte RTD'!K57)),'M2 Electrolyte RTD'!F57-'M2 Electrolyte RTD'!K57,"")</f>
        <v/>
      </c>
      <c r="I473" s="34" t="inlineStr">
        <is>
          <t>S&amp;S availability/depth vary by listing and time, confirm live.</t>
        </is>
      </c>
    </row>
    <row r="474" ht="26" customHeight="1">
      <c r="A474" s="34" t="inlineStr">
        <is>
          <t>Powerade</t>
        </is>
      </c>
      <c r="B474" s="34" t="inlineStr">
        <is>
          <t>Powerade Mountain Berry Blast | White Cherry | single 591mL</t>
        </is>
      </c>
      <c r="C474" s="34" t="inlineStr">
        <is>
          <t>2) Electrolyte beverage (RTD)</t>
        </is>
      </c>
      <c r="D474" s="51">
        <f>IF('M2 Electrolyte RTD'!I58="","",'M2 Electrolyte RTD'!I58)</f>
        <v/>
      </c>
      <c r="E474" s="52">
        <f>IF('M2 Electrolyte RTD'!J58="","",'M2 Electrolyte RTD'!J58)</f>
        <v/>
      </c>
      <c r="F474" s="50">
        <f>IF('M2 Electrolyte RTD'!K58="","",'M2 Electrolyte RTD'!K58)</f>
        <v/>
      </c>
      <c r="G474" s="49">
        <f>IF('M2 Electrolyte RTD'!F58="","",'M2 Electrolyte RTD'!F58)</f>
        <v/>
      </c>
      <c r="H474" s="50">
        <f>IF(AND(ISNUMBER('M2 Electrolyte RTD'!F58),ISNUMBER('M2 Electrolyte RTD'!K58)),'M2 Electrolyte RTD'!F58-'M2 Electrolyte RTD'!K58,"")</f>
        <v/>
      </c>
      <c r="I474" s="34" t="inlineStr">
        <is>
          <t>S&amp;S availability/depth vary by listing and time, confirm live.</t>
        </is>
      </c>
    </row>
    <row r="475" ht="26" customHeight="1">
      <c r="A475" s="34" t="inlineStr">
        <is>
          <t>Powerade</t>
        </is>
      </c>
      <c r="B475" s="34" t="inlineStr">
        <is>
          <t>Powerade Mountain Berry Blast | White Cherry | 6 pack 591mL</t>
        </is>
      </c>
      <c r="C475" s="34" t="inlineStr">
        <is>
          <t>2) Electrolyte beverage (RTD)</t>
        </is>
      </c>
      <c r="D475" s="51">
        <f>IF('M2 Electrolyte RTD'!I59="","",'M2 Electrolyte RTD'!I59)</f>
        <v/>
      </c>
      <c r="E475" s="52">
        <f>IF('M2 Electrolyte RTD'!J59="","",'M2 Electrolyte RTD'!J59)</f>
        <v/>
      </c>
      <c r="F475" s="50">
        <f>IF('M2 Electrolyte RTD'!K59="","",'M2 Electrolyte RTD'!K59)</f>
        <v/>
      </c>
      <c r="G475" s="49">
        <f>IF('M2 Electrolyte RTD'!F59="","",'M2 Electrolyte RTD'!F59)</f>
        <v/>
      </c>
      <c r="H475" s="50">
        <f>IF(AND(ISNUMBER('M2 Electrolyte RTD'!F59),ISNUMBER('M2 Electrolyte RTD'!K59)),'M2 Electrolyte RTD'!F59-'M2 Electrolyte RTD'!K59,"")</f>
        <v/>
      </c>
      <c r="I475" s="34" t="inlineStr">
        <is>
          <t>S&amp;S availability/depth vary by listing and time, confirm live.</t>
        </is>
      </c>
    </row>
    <row r="476" ht="26" customHeight="1">
      <c r="A476" s="34" t="inlineStr">
        <is>
          <t>Powerade</t>
        </is>
      </c>
      <c r="B476" s="34" t="inlineStr">
        <is>
          <t>Powerade Mountain Berry Blast | White Cherry | 12 pack 591mL</t>
        </is>
      </c>
      <c r="C476" s="34" t="inlineStr">
        <is>
          <t>2) Electrolyte beverage (RTD)</t>
        </is>
      </c>
      <c r="D476" s="51">
        <f>IF('M2 Electrolyte RTD'!I60="","",'M2 Electrolyte RTD'!I60)</f>
        <v/>
      </c>
      <c r="E476" s="52">
        <f>IF('M2 Electrolyte RTD'!J60="","",'M2 Electrolyte RTD'!J60)</f>
        <v/>
      </c>
      <c r="F476" s="50">
        <f>IF('M2 Electrolyte RTD'!K60="","",'M2 Electrolyte RTD'!K60)</f>
        <v/>
      </c>
      <c r="G476" s="49">
        <f>IF('M2 Electrolyte RTD'!F60="","",'M2 Electrolyte RTD'!F60)</f>
        <v/>
      </c>
      <c r="H476" s="50">
        <f>IF(AND(ISNUMBER('M2 Electrolyte RTD'!F60),ISNUMBER('M2 Electrolyte RTD'!K60)),'M2 Electrolyte RTD'!F60-'M2 Electrolyte RTD'!K60,"")</f>
        <v/>
      </c>
      <c r="I476" s="34" t="inlineStr">
        <is>
          <t>S&amp;S availability/depth vary by listing and time, confirm live.</t>
        </is>
      </c>
    </row>
    <row r="477" ht="26" customHeight="1">
      <c r="A477" s="34" t="inlineStr">
        <is>
          <t>Powerade</t>
        </is>
      </c>
      <c r="B477" s="34" t="inlineStr">
        <is>
          <t>Powerade Mountain Berry Blast | White Cherry | 24 pack 591mL</t>
        </is>
      </c>
      <c r="C477" s="34" t="inlineStr">
        <is>
          <t>2) Electrolyte beverage (RTD)</t>
        </is>
      </c>
      <c r="D477" s="51">
        <f>IF('M2 Electrolyte RTD'!I61="","",'M2 Electrolyte RTD'!I61)</f>
        <v/>
      </c>
      <c r="E477" s="52">
        <f>IF('M2 Electrolyte RTD'!J61="","",'M2 Electrolyte RTD'!J61)</f>
        <v/>
      </c>
      <c r="F477" s="50">
        <f>IF('M2 Electrolyte RTD'!K61="","",'M2 Electrolyte RTD'!K61)</f>
        <v/>
      </c>
      <c r="G477" s="49">
        <f>IF('M2 Electrolyte RTD'!F61="","",'M2 Electrolyte RTD'!F61)</f>
        <v/>
      </c>
      <c r="H477" s="50">
        <f>IF(AND(ISNUMBER('M2 Electrolyte RTD'!F61),ISNUMBER('M2 Electrolyte RTD'!K61)),'M2 Electrolyte RTD'!F61-'M2 Electrolyte RTD'!K61,"")</f>
        <v/>
      </c>
      <c r="I477" s="34" t="inlineStr">
        <is>
          <t>S&amp;S availability/depth vary by listing and time, confirm live.</t>
        </is>
      </c>
    </row>
    <row r="478" ht="26" customHeight="1">
      <c r="A478" s="34" t="inlineStr">
        <is>
          <t>Powerade</t>
        </is>
      </c>
      <c r="B478" s="34" t="inlineStr">
        <is>
          <t>Powerade Mountain Berry Blast | Lemon-Lime | single 591mL</t>
        </is>
      </c>
      <c r="C478" s="34" t="inlineStr">
        <is>
          <t>2) Electrolyte beverage (RTD)</t>
        </is>
      </c>
      <c r="D478" s="51">
        <f>IF('M2 Electrolyte RTD'!I62="","",'M2 Electrolyte RTD'!I62)</f>
        <v/>
      </c>
      <c r="E478" s="52">
        <f>IF('M2 Electrolyte RTD'!J62="","",'M2 Electrolyte RTD'!J62)</f>
        <v/>
      </c>
      <c r="F478" s="50">
        <f>IF('M2 Electrolyte RTD'!K62="","",'M2 Electrolyte RTD'!K62)</f>
        <v/>
      </c>
      <c r="G478" s="49">
        <f>IF('M2 Electrolyte RTD'!F62="","",'M2 Electrolyte RTD'!F62)</f>
        <v/>
      </c>
      <c r="H478" s="50">
        <f>IF(AND(ISNUMBER('M2 Electrolyte RTD'!F62),ISNUMBER('M2 Electrolyte RTD'!K62)),'M2 Electrolyte RTD'!F62-'M2 Electrolyte RTD'!K62,"")</f>
        <v/>
      </c>
      <c r="I478" s="34" t="inlineStr">
        <is>
          <t>S&amp;S availability/depth vary by listing and time, confirm live.</t>
        </is>
      </c>
    </row>
    <row r="479" ht="26" customHeight="1">
      <c r="A479" s="34" t="inlineStr">
        <is>
          <t>Powerade</t>
        </is>
      </c>
      <c r="B479" s="34" t="inlineStr">
        <is>
          <t>Powerade Mountain Berry Blast | Lemon-Lime | 6 pack 591mL</t>
        </is>
      </c>
      <c r="C479" s="34" t="inlineStr">
        <is>
          <t>2) Electrolyte beverage (RTD)</t>
        </is>
      </c>
      <c r="D479" s="51">
        <f>IF('M2 Electrolyte RTD'!I63="","",'M2 Electrolyte RTD'!I63)</f>
        <v/>
      </c>
      <c r="E479" s="52">
        <f>IF('M2 Electrolyte RTD'!J63="","",'M2 Electrolyte RTD'!J63)</f>
        <v/>
      </c>
      <c r="F479" s="50">
        <f>IF('M2 Electrolyte RTD'!K63="","",'M2 Electrolyte RTD'!K63)</f>
        <v/>
      </c>
      <c r="G479" s="49">
        <f>IF('M2 Electrolyte RTD'!F63="","",'M2 Electrolyte RTD'!F63)</f>
        <v/>
      </c>
      <c r="H479" s="50">
        <f>IF(AND(ISNUMBER('M2 Electrolyte RTD'!F63),ISNUMBER('M2 Electrolyte RTD'!K63)),'M2 Electrolyte RTD'!F63-'M2 Electrolyte RTD'!K63,"")</f>
        <v/>
      </c>
      <c r="I479" s="34" t="inlineStr">
        <is>
          <t>S&amp;S availability/depth vary by listing and time, confirm live.</t>
        </is>
      </c>
    </row>
    <row r="480" ht="26" customHeight="1">
      <c r="A480" s="34" t="inlineStr">
        <is>
          <t>Powerade</t>
        </is>
      </c>
      <c r="B480" s="34" t="inlineStr">
        <is>
          <t>Powerade Mountain Berry Blast | Lemon-Lime | 12 pack 591mL</t>
        </is>
      </c>
      <c r="C480" s="34" t="inlineStr">
        <is>
          <t>2) Electrolyte beverage (RTD)</t>
        </is>
      </c>
      <c r="D480" s="51">
        <f>IF('M2 Electrolyte RTD'!I64="","",'M2 Electrolyte RTD'!I64)</f>
        <v/>
      </c>
      <c r="E480" s="52">
        <f>IF('M2 Electrolyte RTD'!J64="","",'M2 Electrolyte RTD'!J64)</f>
        <v/>
      </c>
      <c r="F480" s="50">
        <f>IF('M2 Electrolyte RTD'!K64="","",'M2 Electrolyte RTD'!K64)</f>
        <v/>
      </c>
      <c r="G480" s="49">
        <f>IF('M2 Electrolyte RTD'!F64="","",'M2 Electrolyte RTD'!F64)</f>
        <v/>
      </c>
      <c r="H480" s="50">
        <f>IF(AND(ISNUMBER('M2 Electrolyte RTD'!F64),ISNUMBER('M2 Electrolyte RTD'!K64)),'M2 Electrolyte RTD'!F64-'M2 Electrolyte RTD'!K64,"")</f>
        <v/>
      </c>
      <c r="I480" s="34" t="inlineStr">
        <is>
          <t>S&amp;S availability/depth vary by listing and time, confirm live.</t>
        </is>
      </c>
    </row>
    <row r="481" ht="26" customHeight="1">
      <c r="A481" s="34" t="inlineStr">
        <is>
          <t>Powerade</t>
        </is>
      </c>
      <c r="B481" s="34" t="inlineStr">
        <is>
          <t>Powerade Mountain Berry Blast | Lemon-Lime | 24 pack 591mL</t>
        </is>
      </c>
      <c r="C481" s="34" t="inlineStr">
        <is>
          <t>2) Electrolyte beverage (RTD)</t>
        </is>
      </c>
      <c r="D481" s="51">
        <f>IF('M2 Electrolyte RTD'!I65="","",'M2 Electrolyte RTD'!I65)</f>
        <v/>
      </c>
      <c r="E481" s="52">
        <f>IF('M2 Electrolyte RTD'!J65="","",'M2 Electrolyte RTD'!J65)</f>
        <v/>
      </c>
      <c r="F481" s="50">
        <f>IF('M2 Electrolyte RTD'!K65="","",'M2 Electrolyte RTD'!K65)</f>
        <v/>
      </c>
      <c r="G481" s="49">
        <f>IF('M2 Electrolyte RTD'!F65="","",'M2 Electrolyte RTD'!F65)</f>
        <v/>
      </c>
      <c r="H481" s="50">
        <f>IF(AND(ISNUMBER('M2 Electrolyte RTD'!F65),ISNUMBER('M2 Electrolyte RTD'!K65)),'M2 Electrolyte RTD'!F65-'M2 Electrolyte RTD'!K65,"")</f>
        <v/>
      </c>
      <c r="I481" s="34" t="inlineStr">
        <is>
          <t>S&amp;S availability/depth vary by listing and time, confirm live.</t>
        </is>
      </c>
    </row>
    <row r="482" ht="26" customHeight="1">
      <c r="A482" s="34" t="inlineStr">
        <is>
          <t>Powerade</t>
        </is>
      </c>
      <c r="B482" s="34" t="inlineStr">
        <is>
          <t>Powerade Zero | Mixed Berry | single 591mL</t>
        </is>
      </c>
      <c r="C482" s="34" t="inlineStr">
        <is>
          <t>2) Electrolyte beverage (RTD)</t>
        </is>
      </c>
      <c r="D482" s="51">
        <f>IF('M2 Electrolyte RTD'!I66="","",'M2 Electrolyte RTD'!I66)</f>
        <v/>
      </c>
      <c r="E482" s="52">
        <f>IF('M2 Electrolyte RTD'!J66="","",'M2 Electrolyte RTD'!J66)</f>
        <v/>
      </c>
      <c r="F482" s="50">
        <f>IF('M2 Electrolyte RTD'!K66="","",'M2 Electrolyte RTD'!K66)</f>
        <v/>
      </c>
      <c r="G482" s="49">
        <f>IF('M2 Electrolyte RTD'!F66="","",'M2 Electrolyte RTD'!F66)</f>
        <v/>
      </c>
      <c r="H482" s="50">
        <f>IF(AND(ISNUMBER('M2 Electrolyte RTD'!F66),ISNUMBER('M2 Electrolyte RTD'!K66)),'M2 Electrolyte RTD'!F66-'M2 Electrolyte RTD'!K66,"")</f>
        <v/>
      </c>
      <c r="I482" s="34" t="inlineStr">
        <is>
          <t>S&amp;S availability/depth vary by listing and time, confirm live.</t>
        </is>
      </c>
    </row>
    <row r="483" ht="26" customHeight="1">
      <c r="A483" s="34" t="inlineStr">
        <is>
          <t>Powerade</t>
        </is>
      </c>
      <c r="B483" s="34" t="inlineStr">
        <is>
          <t>Powerade Zero | Mixed Berry | 6 pack 591mL</t>
        </is>
      </c>
      <c r="C483" s="34" t="inlineStr">
        <is>
          <t>2) Electrolyte beverage (RTD)</t>
        </is>
      </c>
      <c r="D483" s="51">
        <f>IF('M2 Electrolyte RTD'!I67="","",'M2 Electrolyte RTD'!I67)</f>
        <v/>
      </c>
      <c r="E483" s="52">
        <f>IF('M2 Electrolyte RTD'!J67="","",'M2 Electrolyte RTD'!J67)</f>
        <v/>
      </c>
      <c r="F483" s="50">
        <f>IF('M2 Electrolyte RTD'!K67="","",'M2 Electrolyte RTD'!K67)</f>
        <v/>
      </c>
      <c r="G483" s="49">
        <f>IF('M2 Electrolyte RTD'!F67="","",'M2 Electrolyte RTD'!F67)</f>
        <v/>
      </c>
      <c r="H483" s="50">
        <f>IF(AND(ISNUMBER('M2 Electrolyte RTD'!F67),ISNUMBER('M2 Electrolyte RTD'!K67)),'M2 Electrolyte RTD'!F67-'M2 Electrolyte RTD'!K67,"")</f>
        <v/>
      </c>
      <c r="I483" s="34" t="inlineStr">
        <is>
          <t>S&amp;S availability/depth vary by listing and time, confirm live.</t>
        </is>
      </c>
    </row>
    <row r="484" ht="26" customHeight="1">
      <c r="A484" s="34" t="inlineStr">
        <is>
          <t>Powerade</t>
        </is>
      </c>
      <c r="B484" s="34" t="inlineStr">
        <is>
          <t>Powerade Zero | Mixed Berry | 12 pack 591mL</t>
        </is>
      </c>
      <c r="C484" s="34" t="inlineStr">
        <is>
          <t>2) Electrolyte beverage (RTD)</t>
        </is>
      </c>
      <c r="D484" s="51">
        <f>IF('M2 Electrolyte RTD'!I68="","",'M2 Electrolyte RTD'!I68)</f>
        <v/>
      </c>
      <c r="E484" s="52">
        <f>IF('M2 Electrolyte RTD'!J68="","",'M2 Electrolyte RTD'!J68)</f>
        <v/>
      </c>
      <c r="F484" s="50">
        <f>IF('M2 Electrolyte RTD'!K68="","",'M2 Electrolyte RTD'!K68)</f>
        <v/>
      </c>
      <c r="G484" s="49">
        <f>IF('M2 Electrolyte RTD'!F68="","",'M2 Electrolyte RTD'!F68)</f>
        <v/>
      </c>
      <c r="H484" s="50">
        <f>IF(AND(ISNUMBER('M2 Electrolyte RTD'!F68),ISNUMBER('M2 Electrolyte RTD'!K68)),'M2 Electrolyte RTD'!F68-'M2 Electrolyte RTD'!K68,"")</f>
        <v/>
      </c>
      <c r="I484" s="34" t="inlineStr">
        <is>
          <t>S&amp;S availability/depth vary by listing and time, confirm live.</t>
        </is>
      </c>
    </row>
    <row r="485" ht="26" customHeight="1">
      <c r="A485" s="34" t="inlineStr">
        <is>
          <t>Powerade</t>
        </is>
      </c>
      <c r="B485" s="34" t="inlineStr">
        <is>
          <t>Powerade Zero | Mixed Berry | 24 pack 591mL</t>
        </is>
      </c>
      <c r="C485" s="34" t="inlineStr">
        <is>
          <t>2) Electrolyte beverage (RTD)</t>
        </is>
      </c>
      <c r="D485" s="51">
        <f>IF('M2 Electrolyte RTD'!I69="","",'M2 Electrolyte RTD'!I69)</f>
        <v/>
      </c>
      <c r="E485" s="52">
        <f>IF('M2 Electrolyte RTD'!J69="","",'M2 Electrolyte RTD'!J69)</f>
        <v/>
      </c>
      <c r="F485" s="50">
        <f>IF('M2 Electrolyte RTD'!K69="","",'M2 Electrolyte RTD'!K69)</f>
        <v/>
      </c>
      <c r="G485" s="49">
        <f>IF('M2 Electrolyte RTD'!F69="","",'M2 Electrolyte RTD'!F69)</f>
        <v/>
      </c>
      <c r="H485" s="50">
        <f>IF(AND(ISNUMBER('M2 Electrolyte RTD'!F69),ISNUMBER('M2 Electrolyte RTD'!K69)),'M2 Electrolyte RTD'!F69-'M2 Electrolyte RTD'!K69,"")</f>
        <v/>
      </c>
      <c r="I485" s="34" t="inlineStr">
        <is>
          <t>S&amp;S availability/depth vary by listing and time, confirm live.</t>
        </is>
      </c>
    </row>
    <row r="486" ht="26" customHeight="1">
      <c r="A486" s="34" t="inlineStr">
        <is>
          <t>Powerade</t>
        </is>
      </c>
      <c r="B486" s="34" t="inlineStr">
        <is>
          <t>Powerade Zero | Fruit Punch | single 591mL</t>
        </is>
      </c>
      <c r="C486" s="34" t="inlineStr">
        <is>
          <t>2) Electrolyte beverage (RTD)</t>
        </is>
      </c>
      <c r="D486" s="51">
        <f>IF('M2 Electrolyte RTD'!I70="","",'M2 Electrolyte RTD'!I70)</f>
        <v/>
      </c>
      <c r="E486" s="52">
        <f>IF('M2 Electrolyte RTD'!J70="","",'M2 Electrolyte RTD'!J70)</f>
        <v/>
      </c>
      <c r="F486" s="50">
        <f>IF('M2 Electrolyte RTD'!K70="","",'M2 Electrolyte RTD'!K70)</f>
        <v/>
      </c>
      <c r="G486" s="49">
        <f>IF('M2 Electrolyte RTD'!F70="","",'M2 Electrolyte RTD'!F70)</f>
        <v/>
      </c>
      <c r="H486" s="50">
        <f>IF(AND(ISNUMBER('M2 Electrolyte RTD'!F70),ISNUMBER('M2 Electrolyte RTD'!K70)),'M2 Electrolyte RTD'!F70-'M2 Electrolyte RTD'!K70,"")</f>
        <v/>
      </c>
      <c r="I486" s="34" t="inlineStr">
        <is>
          <t>S&amp;S availability/depth vary by listing and time, confirm live.</t>
        </is>
      </c>
    </row>
    <row r="487" ht="26" customHeight="1">
      <c r="A487" s="34" t="inlineStr">
        <is>
          <t>Powerade</t>
        </is>
      </c>
      <c r="B487" s="34" t="inlineStr">
        <is>
          <t>Powerade Zero | Fruit Punch | 6 pack 591mL</t>
        </is>
      </c>
      <c r="C487" s="34" t="inlineStr">
        <is>
          <t>2) Electrolyte beverage (RTD)</t>
        </is>
      </c>
      <c r="D487" s="51">
        <f>IF('M2 Electrolyte RTD'!I71="","",'M2 Electrolyte RTD'!I71)</f>
        <v/>
      </c>
      <c r="E487" s="52">
        <f>IF('M2 Electrolyte RTD'!J71="","",'M2 Electrolyte RTD'!J71)</f>
        <v/>
      </c>
      <c r="F487" s="50">
        <f>IF('M2 Electrolyte RTD'!K71="","",'M2 Electrolyte RTD'!K71)</f>
        <v/>
      </c>
      <c r="G487" s="49">
        <f>IF('M2 Electrolyte RTD'!F71="","",'M2 Electrolyte RTD'!F71)</f>
        <v/>
      </c>
      <c r="H487" s="50">
        <f>IF(AND(ISNUMBER('M2 Electrolyte RTD'!F71),ISNUMBER('M2 Electrolyte RTD'!K71)),'M2 Electrolyte RTD'!F71-'M2 Electrolyte RTD'!K71,"")</f>
        <v/>
      </c>
      <c r="I487" s="34" t="inlineStr">
        <is>
          <t>S&amp;S availability/depth vary by listing and time, confirm live.</t>
        </is>
      </c>
    </row>
    <row r="488" ht="26" customHeight="1">
      <c r="A488" s="34" t="inlineStr">
        <is>
          <t>Powerade</t>
        </is>
      </c>
      <c r="B488" s="34" t="inlineStr">
        <is>
          <t>Powerade Zero | Fruit Punch | 12 pack 591mL</t>
        </is>
      </c>
      <c r="C488" s="34" t="inlineStr">
        <is>
          <t>2) Electrolyte beverage (RTD)</t>
        </is>
      </c>
      <c r="D488" s="51">
        <f>IF('M2 Electrolyte RTD'!I72="","",'M2 Electrolyte RTD'!I72)</f>
        <v/>
      </c>
      <c r="E488" s="52">
        <f>IF('M2 Electrolyte RTD'!J72="","",'M2 Electrolyte RTD'!J72)</f>
        <v/>
      </c>
      <c r="F488" s="50">
        <f>IF('M2 Electrolyte RTD'!K72="","",'M2 Electrolyte RTD'!K72)</f>
        <v/>
      </c>
      <c r="G488" s="49">
        <f>IF('M2 Electrolyte RTD'!F72="","",'M2 Electrolyte RTD'!F72)</f>
        <v/>
      </c>
      <c r="H488" s="50">
        <f>IF(AND(ISNUMBER('M2 Electrolyte RTD'!F72),ISNUMBER('M2 Electrolyte RTD'!K72)),'M2 Electrolyte RTD'!F72-'M2 Electrolyte RTD'!K72,"")</f>
        <v/>
      </c>
      <c r="I488" s="34" t="inlineStr">
        <is>
          <t>S&amp;S availability/depth vary by listing and time, confirm live.</t>
        </is>
      </c>
    </row>
    <row r="489" ht="26" customHeight="1">
      <c r="A489" s="34" t="inlineStr">
        <is>
          <t>Powerade</t>
        </is>
      </c>
      <c r="B489" s="34" t="inlineStr">
        <is>
          <t>Powerade Zero | Fruit Punch | 24 pack 591mL</t>
        </is>
      </c>
      <c r="C489" s="34" t="inlineStr">
        <is>
          <t>2) Electrolyte beverage (RTD)</t>
        </is>
      </c>
      <c r="D489" s="51">
        <f>IF('M2 Electrolyte RTD'!I73="","",'M2 Electrolyte RTD'!I73)</f>
        <v/>
      </c>
      <c r="E489" s="52">
        <f>IF('M2 Electrolyte RTD'!J73="","",'M2 Electrolyte RTD'!J73)</f>
        <v/>
      </c>
      <c r="F489" s="50">
        <f>IF('M2 Electrolyte RTD'!K73="","",'M2 Electrolyte RTD'!K73)</f>
        <v/>
      </c>
      <c r="G489" s="49">
        <f>IF('M2 Electrolyte RTD'!F73="","",'M2 Electrolyte RTD'!F73)</f>
        <v/>
      </c>
      <c r="H489" s="50">
        <f>IF(AND(ISNUMBER('M2 Electrolyte RTD'!F73),ISNUMBER('M2 Electrolyte RTD'!K73)),'M2 Electrolyte RTD'!F73-'M2 Electrolyte RTD'!K73,"")</f>
        <v/>
      </c>
      <c r="I489" s="34" t="inlineStr">
        <is>
          <t>S&amp;S availability/depth vary by listing and time, confirm live.</t>
        </is>
      </c>
    </row>
    <row r="490" ht="26" customHeight="1">
      <c r="A490" s="34" t="inlineStr">
        <is>
          <t>Powerade</t>
        </is>
      </c>
      <c r="B490" s="34" t="inlineStr">
        <is>
          <t>Powerade Zero | Grape | single 591mL</t>
        </is>
      </c>
      <c r="C490" s="34" t="inlineStr">
        <is>
          <t>2) Electrolyte beverage (RTD)</t>
        </is>
      </c>
      <c r="D490" s="51">
        <f>IF('M2 Electrolyte RTD'!I74="","",'M2 Electrolyte RTD'!I74)</f>
        <v/>
      </c>
      <c r="E490" s="52">
        <f>IF('M2 Electrolyte RTD'!J74="","",'M2 Electrolyte RTD'!J74)</f>
        <v/>
      </c>
      <c r="F490" s="50">
        <f>IF('M2 Electrolyte RTD'!K74="","",'M2 Electrolyte RTD'!K74)</f>
        <v/>
      </c>
      <c r="G490" s="49">
        <f>IF('M2 Electrolyte RTD'!F74="","",'M2 Electrolyte RTD'!F74)</f>
        <v/>
      </c>
      <c r="H490" s="50">
        <f>IF(AND(ISNUMBER('M2 Electrolyte RTD'!F74),ISNUMBER('M2 Electrolyte RTD'!K74)),'M2 Electrolyte RTD'!F74-'M2 Electrolyte RTD'!K74,"")</f>
        <v/>
      </c>
      <c r="I490" s="34" t="inlineStr">
        <is>
          <t>S&amp;S availability/depth vary by listing and time, confirm live.</t>
        </is>
      </c>
    </row>
    <row r="491" ht="26" customHeight="1">
      <c r="A491" s="34" t="inlineStr">
        <is>
          <t>Powerade</t>
        </is>
      </c>
      <c r="B491" s="34" t="inlineStr">
        <is>
          <t>Powerade Zero | Grape | 6 pack 591mL</t>
        </is>
      </c>
      <c r="C491" s="34" t="inlineStr">
        <is>
          <t>2) Electrolyte beverage (RTD)</t>
        </is>
      </c>
      <c r="D491" s="51">
        <f>IF('M2 Electrolyte RTD'!I75="","",'M2 Electrolyte RTD'!I75)</f>
        <v/>
      </c>
      <c r="E491" s="52">
        <f>IF('M2 Electrolyte RTD'!J75="","",'M2 Electrolyte RTD'!J75)</f>
        <v/>
      </c>
      <c r="F491" s="50">
        <f>IF('M2 Electrolyte RTD'!K75="","",'M2 Electrolyte RTD'!K75)</f>
        <v/>
      </c>
      <c r="G491" s="49">
        <f>IF('M2 Electrolyte RTD'!F75="","",'M2 Electrolyte RTD'!F75)</f>
        <v/>
      </c>
      <c r="H491" s="50">
        <f>IF(AND(ISNUMBER('M2 Electrolyte RTD'!F75),ISNUMBER('M2 Electrolyte RTD'!K75)),'M2 Electrolyte RTD'!F75-'M2 Electrolyte RTD'!K75,"")</f>
        <v/>
      </c>
      <c r="I491" s="34" t="inlineStr">
        <is>
          <t>S&amp;S availability/depth vary by listing and time, confirm live.</t>
        </is>
      </c>
    </row>
    <row r="492" ht="26" customHeight="1">
      <c r="A492" s="34" t="inlineStr">
        <is>
          <t>Powerade</t>
        </is>
      </c>
      <c r="B492" s="34" t="inlineStr">
        <is>
          <t>Powerade Zero | Grape | 12 pack 591mL</t>
        </is>
      </c>
      <c r="C492" s="34" t="inlineStr">
        <is>
          <t>2) Electrolyte beverage (RTD)</t>
        </is>
      </c>
      <c r="D492" s="51">
        <f>IF('M2 Electrolyte RTD'!I76="","",'M2 Electrolyte RTD'!I76)</f>
        <v/>
      </c>
      <c r="E492" s="52">
        <f>IF('M2 Electrolyte RTD'!J76="","",'M2 Electrolyte RTD'!J76)</f>
        <v/>
      </c>
      <c r="F492" s="50">
        <f>IF('M2 Electrolyte RTD'!K76="","",'M2 Electrolyte RTD'!K76)</f>
        <v/>
      </c>
      <c r="G492" s="49">
        <f>IF('M2 Electrolyte RTD'!F76="","",'M2 Electrolyte RTD'!F76)</f>
        <v/>
      </c>
      <c r="H492" s="50">
        <f>IF(AND(ISNUMBER('M2 Electrolyte RTD'!F76),ISNUMBER('M2 Electrolyte RTD'!K76)),'M2 Electrolyte RTD'!F76-'M2 Electrolyte RTD'!K76,"")</f>
        <v/>
      </c>
      <c r="I492" s="34" t="inlineStr">
        <is>
          <t>S&amp;S availability/depth vary by listing and time, confirm live.</t>
        </is>
      </c>
    </row>
    <row r="493" ht="26" customHeight="1">
      <c r="A493" s="34" t="inlineStr">
        <is>
          <t>Powerade</t>
        </is>
      </c>
      <c r="B493" s="34" t="inlineStr">
        <is>
          <t>Powerade Zero | Grape | 24 pack 591mL</t>
        </is>
      </c>
      <c r="C493" s="34" t="inlineStr">
        <is>
          <t>2) Electrolyte beverage (RTD)</t>
        </is>
      </c>
      <c r="D493" s="51">
        <f>IF('M2 Electrolyte RTD'!I77="","",'M2 Electrolyte RTD'!I77)</f>
        <v/>
      </c>
      <c r="E493" s="52">
        <f>IF('M2 Electrolyte RTD'!J77="","",'M2 Electrolyte RTD'!J77)</f>
        <v/>
      </c>
      <c r="F493" s="50">
        <f>IF('M2 Electrolyte RTD'!K77="","",'M2 Electrolyte RTD'!K77)</f>
        <v/>
      </c>
      <c r="G493" s="49">
        <f>IF('M2 Electrolyte RTD'!F77="","",'M2 Electrolyte RTD'!F77)</f>
        <v/>
      </c>
      <c r="H493" s="50">
        <f>IF(AND(ISNUMBER('M2 Electrolyte RTD'!F77),ISNUMBER('M2 Electrolyte RTD'!K77)),'M2 Electrolyte RTD'!F77-'M2 Electrolyte RTD'!K77,"")</f>
        <v/>
      </c>
      <c r="I493" s="34" t="inlineStr">
        <is>
          <t>S&amp;S availability/depth vary by listing and time, confirm live.</t>
        </is>
      </c>
    </row>
    <row r="494" ht="26" customHeight="1">
      <c r="A494" s="34" t="inlineStr">
        <is>
          <t>Powerade</t>
        </is>
      </c>
      <c r="B494" s="34" t="inlineStr">
        <is>
          <t>Powerade Zero | White Cherry | single 591mL</t>
        </is>
      </c>
      <c r="C494" s="34" t="inlineStr">
        <is>
          <t>2) Electrolyte beverage (RTD)</t>
        </is>
      </c>
      <c r="D494" s="51">
        <f>IF('M2 Electrolyte RTD'!I78="","",'M2 Electrolyte RTD'!I78)</f>
        <v/>
      </c>
      <c r="E494" s="52">
        <f>IF('M2 Electrolyte RTD'!J78="","",'M2 Electrolyte RTD'!J78)</f>
        <v/>
      </c>
      <c r="F494" s="50">
        <f>IF('M2 Electrolyte RTD'!K78="","",'M2 Electrolyte RTD'!K78)</f>
        <v/>
      </c>
      <c r="G494" s="49">
        <f>IF('M2 Electrolyte RTD'!F78="","",'M2 Electrolyte RTD'!F78)</f>
        <v/>
      </c>
      <c r="H494" s="50">
        <f>IF(AND(ISNUMBER('M2 Electrolyte RTD'!F78),ISNUMBER('M2 Electrolyte RTD'!K78)),'M2 Electrolyte RTD'!F78-'M2 Electrolyte RTD'!K78,"")</f>
        <v/>
      </c>
      <c r="I494" s="34" t="inlineStr">
        <is>
          <t>S&amp;S availability/depth vary by listing and time, confirm live.</t>
        </is>
      </c>
    </row>
    <row r="495" ht="26" customHeight="1">
      <c r="A495" s="34" t="inlineStr">
        <is>
          <t>Powerade</t>
        </is>
      </c>
      <c r="B495" s="34" t="inlineStr">
        <is>
          <t>Powerade Zero | White Cherry | 6 pack 591mL</t>
        </is>
      </c>
      <c r="C495" s="34" t="inlineStr">
        <is>
          <t>2) Electrolyte beverage (RTD)</t>
        </is>
      </c>
      <c r="D495" s="51">
        <f>IF('M2 Electrolyte RTD'!I79="","",'M2 Electrolyte RTD'!I79)</f>
        <v/>
      </c>
      <c r="E495" s="52">
        <f>IF('M2 Electrolyte RTD'!J79="","",'M2 Electrolyte RTD'!J79)</f>
        <v/>
      </c>
      <c r="F495" s="50">
        <f>IF('M2 Electrolyte RTD'!K79="","",'M2 Electrolyte RTD'!K79)</f>
        <v/>
      </c>
      <c r="G495" s="49">
        <f>IF('M2 Electrolyte RTD'!F79="","",'M2 Electrolyte RTD'!F79)</f>
        <v/>
      </c>
      <c r="H495" s="50">
        <f>IF(AND(ISNUMBER('M2 Electrolyte RTD'!F79),ISNUMBER('M2 Electrolyte RTD'!K79)),'M2 Electrolyte RTD'!F79-'M2 Electrolyte RTD'!K79,"")</f>
        <v/>
      </c>
      <c r="I495" s="34" t="inlineStr">
        <is>
          <t>S&amp;S availability/depth vary by listing and time, confirm live.</t>
        </is>
      </c>
    </row>
    <row r="496" ht="26" customHeight="1">
      <c r="A496" s="34" t="inlineStr">
        <is>
          <t>Powerade</t>
        </is>
      </c>
      <c r="B496" s="34" t="inlineStr">
        <is>
          <t>Powerade Zero | White Cherry | 12 pack 591mL</t>
        </is>
      </c>
      <c r="C496" s="34" t="inlineStr">
        <is>
          <t>2) Electrolyte beverage (RTD)</t>
        </is>
      </c>
      <c r="D496" s="51">
        <f>IF('M2 Electrolyte RTD'!I80="","",'M2 Electrolyte RTD'!I80)</f>
        <v/>
      </c>
      <c r="E496" s="52">
        <f>IF('M2 Electrolyte RTD'!J80="","",'M2 Electrolyte RTD'!J80)</f>
        <v/>
      </c>
      <c r="F496" s="50">
        <f>IF('M2 Electrolyte RTD'!K80="","",'M2 Electrolyte RTD'!K80)</f>
        <v/>
      </c>
      <c r="G496" s="49">
        <f>IF('M2 Electrolyte RTD'!F80="","",'M2 Electrolyte RTD'!F80)</f>
        <v/>
      </c>
      <c r="H496" s="50">
        <f>IF(AND(ISNUMBER('M2 Electrolyte RTD'!F80),ISNUMBER('M2 Electrolyte RTD'!K80)),'M2 Electrolyte RTD'!F80-'M2 Electrolyte RTD'!K80,"")</f>
        <v/>
      </c>
      <c r="I496" s="34" t="inlineStr">
        <is>
          <t>S&amp;S availability/depth vary by listing and time, confirm live.</t>
        </is>
      </c>
    </row>
    <row r="497" ht="26" customHeight="1">
      <c r="A497" s="34" t="inlineStr">
        <is>
          <t>Powerade</t>
        </is>
      </c>
      <c r="B497" s="34" t="inlineStr">
        <is>
          <t>Powerade Zero | White Cherry | 24 pack 591mL</t>
        </is>
      </c>
      <c r="C497" s="34" t="inlineStr">
        <is>
          <t>2) Electrolyte beverage (RTD)</t>
        </is>
      </c>
      <c r="D497" s="51">
        <f>IF('M2 Electrolyte RTD'!I81="","",'M2 Electrolyte RTD'!I81)</f>
        <v/>
      </c>
      <c r="E497" s="52">
        <f>IF('M2 Electrolyte RTD'!J81="","",'M2 Electrolyte RTD'!J81)</f>
        <v/>
      </c>
      <c r="F497" s="50">
        <f>IF('M2 Electrolyte RTD'!K81="","",'M2 Electrolyte RTD'!K81)</f>
        <v/>
      </c>
      <c r="G497" s="49">
        <f>IF('M2 Electrolyte RTD'!F81="","",'M2 Electrolyte RTD'!F81)</f>
        <v/>
      </c>
      <c r="H497" s="50">
        <f>IF(AND(ISNUMBER('M2 Electrolyte RTD'!F81),ISNUMBER('M2 Electrolyte RTD'!K81)),'M2 Electrolyte RTD'!F81-'M2 Electrolyte RTD'!K81,"")</f>
        <v/>
      </c>
      <c r="I497" s="34" t="inlineStr">
        <is>
          <t>S&amp;S availability/depth vary by listing and time, confirm live.</t>
        </is>
      </c>
    </row>
    <row r="498" ht="26" customHeight="1">
      <c r="A498" s="34" t="inlineStr">
        <is>
          <t>BODYARMOR</t>
        </is>
      </c>
      <c r="B498" s="34" t="inlineStr">
        <is>
          <t>BODYARMOR Sports Drink | Fruit Punch | single 473mL</t>
        </is>
      </c>
      <c r="C498" s="34" t="inlineStr">
        <is>
          <t>2) Electrolyte beverage (RTD)</t>
        </is>
      </c>
      <c r="D498" s="51">
        <f>IF('M2 Electrolyte RTD'!I82="","",'M2 Electrolyte RTD'!I82)</f>
        <v/>
      </c>
      <c r="E498" s="52">
        <f>IF('M2 Electrolyte RTD'!J82="","",'M2 Electrolyte RTD'!J82)</f>
        <v/>
      </c>
      <c r="F498" s="50">
        <f>IF('M2 Electrolyte RTD'!K82="","",'M2 Electrolyte RTD'!K82)</f>
        <v/>
      </c>
      <c r="G498" s="49">
        <f>IF('M2 Electrolyte RTD'!F82="","",'M2 Electrolyte RTD'!F82)</f>
        <v/>
      </c>
      <c r="H498" s="50">
        <f>IF(AND(ISNUMBER('M2 Electrolyte RTD'!F82),ISNUMBER('M2 Electrolyte RTD'!K82)),'M2 Electrolyte RTD'!F82-'M2 Electrolyte RTD'!K82,"")</f>
        <v/>
      </c>
      <c r="I498" s="34" t="inlineStr">
        <is>
          <t>S&amp;S availability/depth vary by listing and time, confirm live.</t>
        </is>
      </c>
    </row>
    <row r="499" ht="26" customHeight="1">
      <c r="A499" s="34" t="inlineStr">
        <is>
          <t>BODYARMOR</t>
        </is>
      </c>
      <c r="B499" s="34" t="inlineStr">
        <is>
          <t>BODYARMOR Sports Drink | Fruit Punch | 8 pack 473mL</t>
        </is>
      </c>
      <c r="C499" s="34" t="inlineStr">
        <is>
          <t>2) Electrolyte beverage (RTD)</t>
        </is>
      </c>
      <c r="D499" s="51">
        <f>IF('M2 Electrolyte RTD'!I83="","",'M2 Electrolyte RTD'!I83)</f>
        <v/>
      </c>
      <c r="E499" s="52">
        <f>IF('M2 Electrolyte RTD'!J83="","",'M2 Electrolyte RTD'!J83)</f>
        <v/>
      </c>
      <c r="F499" s="50">
        <f>IF('M2 Electrolyte RTD'!K83="","",'M2 Electrolyte RTD'!K83)</f>
        <v/>
      </c>
      <c r="G499" s="49">
        <f>IF('M2 Electrolyte RTD'!F83="","",'M2 Electrolyte RTD'!F83)</f>
        <v/>
      </c>
      <c r="H499" s="50">
        <f>IF(AND(ISNUMBER('M2 Electrolyte RTD'!F83),ISNUMBER('M2 Electrolyte RTD'!K83)),'M2 Electrolyte RTD'!F83-'M2 Electrolyte RTD'!K83,"")</f>
        <v/>
      </c>
      <c r="I499" s="34" t="inlineStr">
        <is>
          <t>S&amp;S availability/depth vary by listing and time, confirm live.</t>
        </is>
      </c>
    </row>
    <row r="500" ht="26" customHeight="1">
      <c r="A500" s="34" t="inlineStr">
        <is>
          <t>BODYARMOR</t>
        </is>
      </c>
      <c r="B500" s="34" t="inlineStr">
        <is>
          <t>BODYARMOR Sports Drink | Fruit Punch | 12 pack 473mL</t>
        </is>
      </c>
      <c r="C500" s="34" t="inlineStr">
        <is>
          <t>2) Electrolyte beverage (RTD)</t>
        </is>
      </c>
      <c r="D500" s="51">
        <f>IF('M2 Electrolyte RTD'!I84="","",'M2 Electrolyte RTD'!I84)</f>
        <v/>
      </c>
      <c r="E500" s="52">
        <f>IF('M2 Electrolyte RTD'!J84="","",'M2 Electrolyte RTD'!J84)</f>
        <v/>
      </c>
      <c r="F500" s="50">
        <f>IF('M2 Electrolyte RTD'!K84="","",'M2 Electrolyte RTD'!K84)</f>
        <v/>
      </c>
      <c r="G500" s="49">
        <f>IF('M2 Electrolyte RTD'!F84="","",'M2 Electrolyte RTD'!F84)</f>
        <v/>
      </c>
      <c r="H500" s="50">
        <f>IF(AND(ISNUMBER('M2 Electrolyte RTD'!F84),ISNUMBER('M2 Electrolyte RTD'!K84)),'M2 Electrolyte RTD'!F84-'M2 Electrolyte RTD'!K84,"")</f>
        <v/>
      </c>
      <c r="I500" s="34" t="inlineStr">
        <is>
          <t>S&amp;S availability/depth vary by listing and time, confirm live.</t>
        </is>
      </c>
    </row>
    <row r="501" ht="26" customHeight="1">
      <c r="A501" s="34" t="inlineStr">
        <is>
          <t>BODYARMOR</t>
        </is>
      </c>
      <c r="B501" s="34" t="inlineStr">
        <is>
          <t>BODYARMOR Sports Drink | Fruit Punch | 18 pack 473mL</t>
        </is>
      </c>
      <c r="C501" s="34" t="inlineStr">
        <is>
          <t>2) Electrolyte beverage (RTD)</t>
        </is>
      </c>
      <c r="D501" s="51">
        <f>IF('M2 Electrolyte RTD'!I85="","",'M2 Electrolyte RTD'!I85)</f>
        <v/>
      </c>
      <c r="E501" s="52">
        <f>IF('M2 Electrolyte RTD'!J85="","",'M2 Electrolyte RTD'!J85)</f>
        <v/>
      </c>
      <c r="F501" s="50">
        <f>IF('M2 Electrolyte RTD'!K85="","",'M2 Electrolyte RTD'!K85)</f>
        <v/>
      </c>
      <c r="G501" s="49">
        <f>IF('M2 Electrolyte RTD'!F85="","",'M2 Electrolyte RTD'!F85)</f>
        <v/>
      </c>
      <c r="H501" s="50">
        <f>IF(AND(ISNUMBER('M2 Electrolyte RTD'!F85),ISNUMBER('M2 Electrolyte RTD'!K85)),'M2 Electrolyte RTD'!F85-'M2 Electrolyte RTD'!K85,"")</f>
        <v/>
      </c>
      <c r="I501" s="34" t="inlineStr">
        <is>
          <t>S&amp;S availability/depth vary by listing and time, confirm live.</t>
        </is>
      </c>
    </row>
    <row r="502" ht="26" customHeight="1">
      <c r="A502" s="34" t="inlineStr">
        <is>
          <t>BODYARMOR</t>
        </is>
      </c>
      <c r="B502" s="34" t="inlineStr">
        <is>
          <t>BODYARMOR Sports Drink | Fruit Punch | 24 pack 473mL</t>
        </is>
      </c>
      <c r="C502" s="34" t="inlineStr">
        <is>
          <t>2) Electrolyte beverage (RTD)</t>
        </is>
      </c>
      <c r="D502" s="51">
        <f>IF('M2 Electrolyte RTD'!I86="","",'M2 Electrolyte RTD'!I86)</f>
        <v/>
      </c>
      <c r="E502" s="52">
        <f>IF('M2 Electrolyte RTD'!J86="","",'M2 Electrolyte RTD'!J86)</f>
        <v/>
      </c>
      <c r="F502" s="50">
        <f>IF('M2 Electrolyte RTD'!K86="","",'M2 Electrolyte RTD'!K86)</f>
        <v/>
      </c>
      <c r="G502" s="49">
        <f>IF('M2 Electrolyte RTD'!F86="","",'M2 Electrolyte RTD'!F86)</f>
        <v/>
      </c>
      <c r="H502" s="50">
        <f>IF(AND(ISNUMBER('M2 Electrolyte RTD'!F86),ISNUMBER('M2 Electrolyte RTD'!K86)),'M2 Electrolyte RTD'!F86-'M2 Electrolyte RTD'!K86,"")</f>
        <v/>
      </c>
      <c r="I502" s="34" t="inlineStr">
        <is>
          <t>S&amp;S availability/depth vary by listing and time, confirm live.</t>
        </is>
      </c>
    </row>
    <row r="503" ht="26" customHeight="1">
      <c r="A503" s="34" t="inlineStr">
        <is>
          <t>BODYARMOR</t>
        </is>
      </c>
      <c r="B503" s="34" t="inlineStr">
        <is>
          <t>BODYARMOR Sports Drink | Strawberry Banana | single 473mL</t>
        </is>
      </c>
      <c r="C503" s="34" t="inlineStr">
        <is>
          <t>2) Electrolyte beverage (RTD)</t>
        </is>
      </c>
      <c r="D503" s="51">
        <f>IF('M2 Electrolyte RTD'!I87="","",'M2 Electrolyte RTD'!I87)</f>
        <v/>
      </c>
      <c r="E503" s="52">
        <f>IF('M2 Electrolyte RTD'!J87="","",'M2 Electrolyte RTD'!J87)</f>
        <v/>
      </c>
      <c r="F503" s="50">
        <f>IF('M2 Electrolyte RTD'!K87="","",'M2 Electrolyte RTD'!K87)</f>
        <v/>
      </c>
      <c r="G503" s="49">
        <f>IF('M2 Electrolyte RTD'!F87="","",'M2 Electrolyte RTD'!F87)</f>
        <v/>
      </c>
      <c r="H503" s="50">
        <f>IF(AND(ISNUMBER('M2 Electrolyte RTD'!F87),ISNUMBER('M2 Electrolyte RTD'!K87)),'M2 Electrolyte RTD'!F87-'M2 Electrolyte RTD'!K87,"")</f>
        <v/>
      </c>
      <c r="I503" s="34" t="inlineStr">
        <is>
          <t>S&amp;S availability/depth vary by listing and time, confirm live.</t>
        </is>
      </c>
    </row>
    <row r="504" ht="26" customHeight="1">
      <c r="A504" s="34" t="inlineStr">
        <is>
          <t>BODYARMOR</t>
        </is>
      </c>
      <c r="B504" s="34" t="inlineStr">
        <is>
          <t>BODYARMOR Sports Drink | Strawberry Banana | 8 pack 473mL</t>
        </is>
      </c>
      <c r="C504" s="34" t="inlineStr">
        <is>
          <t>2) Electrolyte beverage (RTD)</t>
        </is>
      </c>
      <c r="D504" s="51">
        <f>IF('M2 Electrolyte RTD'!I88="","",'M2 Electrolyte RTD'!I88)</f>
        <v/>
      </c>
      <c r="E504" s="52">
        <f>IF('M2 Electrolyte RTD'!J88="","",'M2 Electrolyte RTD'!J88)</f>
        <v/>
      </c>
      <c r="F504" s="50">
        <f>IF('M2 Electrolyte RTD'!K88="","",'M2 Electrolyte RTD'!K88)</f>
        <v/>
      </c>
      <c r="G504" s="49">
        <f>IF('M2 Electrolyte RTD'!F88="","",'M2 Electrolyte RTD'!F88)</f>
        <v/>
      </c>
      <c r="H504" s="50">
        <f>IF(AND(ISNUMBER('M2 Electrolyte RTD'!F88),ISNUMBER('M2 Electrolyte RTD'!K88)),'M2 Electrolyte RTD'!F88-'M2 Electrolyte RTD'!K88,"")</f>
        <v/>
      </c>
      <c r="I504" s="34" t="inlineStr">
        <is>
          <t>S&amp;S availability/depth vary by listing and time, confirm live.</t>
        </is>
      </c>
    </row>
    <row r="505" ht="26" customHeight="1">
      <c r="A505" s="34" t="inlineStr">
        <is>
          <t>BODYARMOR</t>
        </is>
      </c>
      <c r="B505" s="34" t="inlineStr">
        <is>
          <t>BODYARMOR Sports Drink | Strawberry Banana | 12 pack 473mL</t>
        </is>
      </c>
      <c r="C505" s="34" t="inlineStr">
        <is>
          <t>2) Electrolyte beverage (RTD)</t>
        </is>
      </c>
      <c r="D505" s="51">
        <f>IF('M2 Electrolyte RTD'!I89="","",'M2 Electrolyte RTD'!I89)</f>
        <v/>
      </c>
      <c r="E505" s="52">
        <f>IF('M2 Electrolyte RTD'!J89="","",'M2 Electrolyte RTD'!J89)</f>
        <v/>
      </c>
      <c r="F505" s="50">
        <f>IF('M2 Electrolyte RTD'!K89="","",'M2 Electrolyte RTD'!K89)</f>
        <v/>
      </c>
      <c r="G505" s="49">
        <f>IF('M2 Electrolyte RTD'!F89="","",'M2 Electrolyte RTD'!F89)</f>
        <v/>
      </c>
      <c r="H505" s="50">
        <f>IF(AND(ISNUMBER('M2 Electrolyte RTD'!F89),ISNUMBER('M2 Electrolyte RTD'!K89)),'M2 Electrolyte RTD'!F89-'M2 Electrolyte RTD'!K89,"")</f>
        <v/>
      </c>
      <c r="I505" s="34" t="inlineStr">
        <is>
          <t>S&amp;S availability/depth vary by listing and time, confirm live.</t>
        </is>
      </c>
    </row>
    <row r="506" ht="26" customHeight="1">
      <c r="A506" s="34" t="inlineStr">
        <is>
          <t>BODYARMOR</t>
        </is>
      </c>
      <c r="B506" s="34" t="inlineStr">
        <is>
          <t>BODYARMOR Sports Drink | Strawberry Banana | 18 pack 473mL</t>
        </is>
      </c>
      <c r="C506" s="34" t="inlineStr">
        <is>
          <t>2) Electrolyte beverage (RTD)</t>
        </is>
      </c>
      <c r="D506" s="51">
        <f>IF('M2 Electrolyte RTD'!I90="","",'M2 Electrolyte RTD'!I90)</f>
        <v/>
      </c>
      <c r="E506" s="52">
        <f>IF('M2 Electrolyte RTD'!J90="","",'M2 Electrolyte RTD'!J90)</f>
        <v/>
      </c>
      <c r="F506" s="50">
        <f>IF('M2 Electrolyte RTD'!K90="","",'M2 Electrolyte RTD'!K90)</f>
        <v/>
      </c>
      <c r="G506" s="49">
        <f>IF('M2 Electrolyte RTD'!F90="","",'M2 Electrolyte RTD'!F90)</f>
        <v/>
      </c>
      <c r="H506" s="50">
        <f>IF(AND(ISNUMBER('M2 Electrolyte RTD'!F90),ISNUMBER('M2 Electrolyte RTD'!K90)),'M2 Electrolyte RTD'!F90-'M2 Electrolyte RTD'!K90,"")</f>
        <v/>
      </c>
      <c r="I506" s="34" t="inlineStr">
        <is>
          <t>S&amp;S availability/depth vary by listing and time, confirm live.</t>
        </is>
      </c>
    </row>
    <row r="507" ht="26" customHeight="1">
      <c r="A507" s="34" t="inlineStr">
        <is>
          <t>BODYARMOR</t>
        </is>
      </c>
      <c r="B507" s="34" t="inlineStr">
        <is>
          <t>BODYARMOR Sports Drink | Strawberry Banana | 24 pack 473mL</t>
        </is>
      </c>
      <c r="C507" s="34" t="inlineStr">
        <is>
          <t>2) Electrolyte beverage (RTD)</t>
        </is>
      </c>
      <c r="D507" s="51">
        <f>IF('M2 Electrolyte RTD'!I91="","",'M2 Electrolyte RTD'!I91)</f>
        <v/>
      </c>
      <c r="E507" s="52">
        <f>IF('M2 Electrolyte RTD'!J91="","",'M2 Electrolyte RTD'!J91)</f>
        <v/>
      </c>
      <c r="F507" s="50">
        <f>IF('M2 Electrolyte RTD'!K91="","",'M2 Electrolyte RTD'!K91)</f>
        <v/>
      </c>
      <c r="G507" s="49">
        <f>IF('M2 Electrolyte RTD'!F91="","",'M2 Electrolyte RTD'!F91)</f>
        <v/>
      </c>
      <c r="H507" s="50">
        <f>IF(AND(ISNUMBER('M2 Electrolyte RTD'!F91),ISNUMBER('M2 Electrolyte RTD'!K91)),'M2 Electrolyte RTD'!F91-'M2 Electrolyte RTD'!K91,"")</f>
        <v/>
      </c>
      <c r="I507" s="34" t="inlineStr">
        <is>
          <t>S&amp;S availability/depth vary by listing and time, confirm live.</t>
        </is>
      </c>
    </row>
    <row r="508" ht="26" customHeight="1">
      <c r="A508" s="34" t="inlineStr">
        <is>
          <t>BODYARMOR</t>
        </is>
      </c>
      <c r="B508" s="34" t="inlineStr">
        <is>
          <t>BODYARMOR Sports Drink | Orange Mango | single 473mL</t>
        </is>
      </c>
      <c r="C508" s="34" t="inlineStr">
        <is>
          <t>2) Electrolyte beverage (RTD)</t>
        </is>
      </c>
      <c r="D508" s="51">
        <f>IF('M2 Electrolyte RTD'!I92="","",'M2 Electrolyte RTD'!I92)</f>
        <v/>
      </c>
      <c r="E508" s="52">
        <f>IF('M2 Electrolyte RTD'!J92="","",'M2 Electrolyte RTD'!J92)</f>
        <v/>
      </c>
      <c r="F508" s="50">
        <f>IF('M2 Electrolyte RTD'!K92="","",'M2 Electrolyte RTD'!K92)</f>
        <v/>
      </c>
      <c r="G508" s="49">
        <f>IF('M2 Electrolyte RTD'!F92="","",'M2 Electrolyte RTD'!F92)</f>
        <v/>
      </c>
      <c r="H508" s="50">
        <f>IF(AND(ISNUMBER('M2 Electrolyte RTD'!F92),ISNUMBER('M2 Electrolyte RTD'!K92)),'M2 Electrolyte RTD'!F92-'M2 Electrolyte RTD'!K92,"")</f>
        <v/>
      </c>
      <c r="I508" s="34" t="inlineStr">
        <is>
          <t>S&amp;S availability/depth vary by listing and time, confirm live.</t>
        </is>
      </c>
    </row>
    <row r="509" ht="26" customHeight="1">
      <c r="A509" s="34" t="inlineStr">
        <is>
          <t>BODYARMOR</t>
        </is>
      </c>
      <c r="B509" s="34" t="inlineStr">
        <is>
          <t>BODYARMOR Sports Drink | Orange Mango | 8 pack 473mL</t>
        </is>
      </c>
      <c r="C509" s="34" t="inlineStr">
        <is>
          <t>2) Electrolyte beverage (RTD)</t>
        </is>
      </c>
      <c r="D509" s="51">
        <f>IF('M2 Electrolyte RTD'!I93="","",'M2 Electrolyte RTD'!I93)</f>
        <v/>
      </c>
      <c r="E509" s="52">
        <f>IF('M2 Electrolyte RTD'!J93="","",'M2 Electrolyte RTD'!J93)</f>
        <v/>
      </c>
      <c r="F509" s="50">
        <f>IF('M2 Electrolyte RTD'!K93="","",'M2 Electrolyte RTD'!K93)</f>
        <v/>
      </c>
      <c r="G509" s="49">
        <f>IF('M2 Electrolyte RTD'!F93="","",'M2 Electrolyte RTD'!F93)</f>
        <v/>
      </c>
      <c r="H509" s="50">
        <f>IF(AND(ISNUMBER('M2 Electrolyte RTD'!F93),ISNUMBER('M2 Electrolyte RTD'!K93)),'M2 Electrolyte RTD'!F93-'M2 Electrolyte RTD'!K93,"")</f>
        <v/>
      </c>
      <c r="I509" s="34" t="inlineStr">
        <is>
          <t>S&amp;S availability/depth vary by listing and time, confirm live.</t>
        </is>
      </c>
    </row>
    <row r="510" ht="26" customHeight="1">
      <c r="A510" s="34" t="inlineStr">
        <is>
          <t>BODYARMOR</t>
        </is>
      </c>
      <c r="B510" s="34" t="inlineStr">
        <is>
          <t>BODYARMOR Sports Drink | Orange Mango | 12 pack 473mL</t>
        </is>
      </c>
      <c r="C510" s="34" t="inlineStr">
        <is>
          <t>2) Electrolyte beverage (RTD)</t>
        </is>
      </c>
      <c r="D510" s="51">
        <f>IF('M2 Electrolyte RTD'!I94="","",'M2 Electrolyte RTD'!I94)</f>
        <v/>
      </c>
      <c r="E510" s="52">
        <f>IF('M2 Electrolyte RTD'!J94="","",'M2 Electrolyte RTD'!J94)</f>
        <v/>
      </c>
      <c r="F510" s="50">
        <f>IF('M2 Electrolyte RTD'!K94="","",'M2 Electrolyte RTD'!K94)</f>
        <v/>
      </c>
      <c r="G510" s="49">
        <f>IF('M2 Electrolyte RTD'!F94="","",'M2 Electrolyte RTD'!F94)</f>
        <v/>
      </c>
      <c r="H510" s="50">
        <f>IF(AND(ISNUMBER('M2 Electrolyte RTD'!F94),ISNUMBER('M2 Electrolyte RTD'!K94)),'M2 Electrolyte RTD'!F94-'M2 Electrolyte RTD'!K94,"")</f>
        <v/>
      </c>
      <c r="I510" s="34" t="inlineStr">
        <is>
          <t>S&amp;S availability/depth vary by listing and time, confirm live.</t>
        </is>
      </c>
    </row>
    <row r="511" ht="26" customHeight="1">
      <c r="A511" s="34" t="inlineStr">
        <is>
          <t>BODYARMOR</t>
        </is>
      </c>
      <c r="B511" s="34" t="inlineStr">
        <is>
          <t>BODYARMOR Sports Drink | Orange Mango | 18 pack 473mL</t>
        </is>
      </c>
      <c r="C511" s="34" t="inlineStr">
        <is>
          <t>2) Electrolyte beverage (RTD)</t>
        </is>
      </c>
      <c r="D511" s="51">
        <f>IF('M2 Electrolyte RTD'!I95="","",'M2 Electrolyte RTD'!I95)</f>
        <v/>
      </c>
      <c r="E511" s="52">
        <f>IF('M2 Electrolyte RTD'!J95="","",'M2 Electrolyte RTD'!J95)</f>
        <v/>
      </c>
      <c r="F511" s="50">
        <f>IF('M2 Electrolyte RTD'!K95="","",'M2 Electrolyte RTD'!K95)</f>
        <v/>
      </c>
      <c r="G511" s="49">
        <f>IF('M2 Electrolyte RTD'!F95="","",'M2 Electrolyte RTD'!F95)</f>
        <v/>
      </c>
      <c r="H511" s="50">
        <f>IF(AND(ISNUMBER('M2 Electrolyte RTD'!F95),ISNUMBER('M2 Electrolyte RTD'!K95)),'M2 Electrolyte RTD'!F95-'M2 Electrolyte RTD'!K95,"")</f>
        <v/>
      </c>
      <c r="I511" s="34" t="inlineStr">
        <is>
          <t>S&amp;S availability/depth vary by listing and time, confirm live.</t>
        </is>
      </c>
    </row>
    <row r="512" ht="26" customHeight="1">
      <c r="A512" s="34" t="inlineStr">
        <is>
          <t>BODYARMOR</t>
        </is>
      </c>
      <c r="B512" s="34" t="inlineStr">
        <is>
          <t>BODYARMOR Sports Drink | Orange Mango | 24 pack 473mL</t>
        </is>
      </c>
      <c r="C512" s="34" t="inlineStr">
        <is>
          <t>2) Electrolyte beverage (RTD)</t>
        </is>
      </c>
      <c r="D512" s="51">
        <f>IF('M2 Electrolyte RTD'!I96="","",'M2 Electrolyte RTD'!I96)</f>
        <v/>
      </c>
      <c r="E512" s="52">
        <f>IF('M2 Electrolyte RTD'!J96="","",'M2 Electrolyte RTD'!J96)</f>
        <v/>
      </c>
      <c r="F512" s="50">
        <f>IF('M2 Electrolyte RTD'!K96="","",'M2 Electrolyte RTD'!K96)</f>
        <v/>
      </c>
      <c r="G512" s="49">
        <f>IF('M2 Electrolyte RTD'!F96="","",'M2 Electrolyte RTD'!F96)</f>
        <v/>
      </c>
      <c r="H512" s="50">
        <f>IF(AND(ISNUMBER('M2 Electrolyte RTD'!F96),ISNUMBER('M2 Electrolyte RTD'!K96)),'M2 Electrolyte RTD'!F96-'M2 Electrolyte RTD'!K96,"")</f>
        <v/>
      </c>
      <c r="I512" s="34" t="inlineStr">
        <is>
          <t>S&amp;S availability/depth vary by listing and time, confirm live.</t>
        </is>
      </c>
    </row>
    <row r="513" ht="26" customHeight="1">
      <c r="A513" s="34" t="inlineStr">
        <is>
          <t>BODYARMOR</t>
        </is>
      </c>
      <c r="B513" s="34" t="inlineStr">
        <is>
          <t>BODYARMOR Sports Drink | Mixed Berry | single 473mL</t>
        </is>
      </c>
      <c r="C513" s="34" t="inlineStr">
        <is>
          <t>2) Electrolyte beverage (RTD)</t>
        </is>
      </c>
      <c r="D513" s="51">
        <f>IF('M2 Electrolyte RTD'!I97="","",'M2 Electrolyte RTD'!I97)</f>
        <v/>
      </c>
      <c r="E513" s="52">
        <f>IF('M2 Electrolyte RTD'!J97="","",'M2 Electrolyte RTD'!J97)</f>
        <v/>
      </c>
      <c r="F513" s="50">
        <f>IF('M2 Electrolyte RTD'!K97="","",'M2 Electrolyte RTD'!K97)</f>
        <v/>
      </c>
      <c r="G513" s="49">
        <f>IF('M2 Electrolyte RTD'!F97="","",'M2 Electrolyte RTD'!F97)</f>
        <v/>
      </c>
      <c r="H513" s="50">
        <f>IF(AND(ISNUMBER('M2 Electrolyte RTD'!F97),ISNUMBER('M2 Electrolyte RTD'!K97)),'M2 Electrolyte RTD'!F97-'M2 Electrolyte RTD'!K97,"")</f>
        <v/>
      </c>
      <c r="I513" s="34" t="inlineStr">
        <is>
          <t>S&amp;S availability/depth vary by listing and time, confirm live.</t>
        </is>
      </c>
    </row>
    <row r="514" ht="26" customHeight="1">
      <c r="A514" s="34" t="inlineStr">
        <is>
          <t>BODYARMOR</t>
        </is>
      </c>
      <c r="B514" s="34" t="inlineStr">
        <is>
          <t>BODYARMOR Sports Drink | Mixed Berry | 8 pack 473mL</t>
        </is>
      </c>
      <c r="C514" s="34" t="inlineStr">
        <is>
          <t>2) Electrolyte beverage (RTD)</t>
        </is>
      </c>
      <c r="D514" s="51">
        <f>IF('M2 Electrolyte RTD'!I98="","",'M2 Electrolyte RTD'!I98)</f>
        <v/>
      </c>
      <c r="E514" s="52">
        <f>IF('M2 Electrolyte RTD'!J98="","",'M2 Electrolyte RTD'!J98)</f>
        <v/>
      </c>
      <c r="F514" s="50">
        <f>IF('M2 Electrolyte RTD'!K98="","",'M2 Electrolyte RTD'!K98)</f>
        <v/>
      </c>
      <c r="G514" s="49">
        <f>IF('M2 Electrolyte RTD'!F98="","",'M2 Electrolyte RTD'!F98)</f>
        <v/>
      </c>
      <c r="H514" s="50">
        <f>IF(AND(ISNUMBER('M2 Electrolyte RTD'!F98),ISNUMBER('M2 Electrolyte RTD'!K98)),'M2 Electrolyte RTD'!F98-'M2 Electrolyte RTD'!K98,"")</f>
        <v/>
      </c>
      <c r="I514" s="34" t="inlineStr">
        <is>
          <t>S&amp;S availability/depth vary by listing and time, confirm live.</t>
        </is>
      </c>
    </row>
    <row r="515" ht="26" customHeight="1">
      <c r="A515" s="34" t="inlineStr">
        <is>
          <t>BODYARMOR</t>
        </is>
      </c>
      <c r="B515" s="34" t="inlineStr">
        <is>
          <t>BODYARMOR Sports Drink | Mixed Berry | 12 pack 473mL</t>
        </is>
      </c>
      <c r="C515" s="34" t="inlineStr">
        <is>
          <t>2) Electrolyte beverage (RTD)</t>
        </is>
      </c>
      <c r="D515" s="51">
        <f>IF('M2 Electrolyte RTD'!I99="","",'M2 Electrolyte RTD'!I99)</f>
        <v/>
      </c>
      <c r="E515" s="52">
        <f>IF('M2 Electrolyte RTD'!J99="","",'M2 Electrolyte RTD'!J99)</f>
        <v/>
      </c>
      <c r="F515" s="50">
        <f>IF('M2 Electrolyte RTD'!K99="","",'M2 Electrolyte RTD'!K99)</f>
        <v/>
      </c>
      <c r="G515" s="49">
        <f>IF('M2 Electrolyte RTD'!F99="","",'M2 Electrolyte RTD'!F99)</f>
        <v/>
      </c>
      <c r="H515" s="50">
        <f>IF(AND(ISNUMBER('M2 Electrolyte RTD'!F99),ISNUMBER('M2 Electrolyte RTD'!K99)),'M2 Electrolyte RTD'!F99-'M2 Electrolyte RTD'!K99,"")</f>
        <v/>
      </c>
      <c r="I515" s="34" t="inlineStr">
        <is>
          <t>S&amp;S availability/depth vary by listing and time, confirm live.</t>
        </is>
      </c>
    </row>
    <row r="516" ht="26" customHeight="1">
      <c r="A516" s="34" t="inlineStr">
        <is>
          <t>BODYARMOR</t>
        </is>
      </c>
      <c r="B516" s="34" t="inlineStr">
        <is>
          <t>BODYARMOR Sports Drink | Mixed Berry | 18 pack 473mL</t>
        </is>
      </c>
      <c r="C516" s="34" t="inlineStr">
        <is>
          <t>2) Electrolyte beverage (RTD)</t>
        </is>
      </c>
      <c r="D516" s="51">
        <f>IF('M2 Electrolyte RTD'!I100="","",'M2 Electrolyte RTD'!I100)</f>
        <v/>
      </c>
      <c r="E516" s="52">
        <f>IF('M2 Electrolyte RTD'!J100="","",'M2 Electrolyte RTD'!J100)</f>
        <v/>
      </c>
      <c r="F516" s="50">
        <f>IF('M2 Electrolyte RTD'!K100="","",'M2 Electrolyte RTD'!K100)</f>
        <v/>
      </c>
      <c r="G516" s="49">
        <f>IF('M2 Electrolyte RTD'!F100="","",'M2 Electrolyte RTD'!F100)</f>
        <v/>
      </c>
      <c r="H516" s="50">
        <f>IF(AND(ISNUMBER('M2 Electrolyte RTD'!F100),ISNUMBER('M2 Electrolyte RTD'!K100)),'M2 Electrolyte RTD'!F100-'M2 Electrolyte RTD'!K100,"")</f>
        <v/>
      </c>
      <c r="I516" s="34" t="inlineStr">
        <is>
          <t>S&amp;S availability/depth vary by listing and time, confirm live.</t>
        </is>
      </c>
    </row>
    <row r="517" ht="26" customHeight="1">
      <c r="A517" s="34" t="inlineStr">
        <is>
          <t>BODYARMOR</t>
        </is>
      </c>
      <c r="B517" s="34" t="inlineStr">
        <is>
          <t>BODYARMOR Sports Drink | Mixed Berry | 24 pack 473mL</t>
        </is>
      </c>
      <c r="C517" s="34" t="inlineStr">
        <is>
          <t>2) Electrolyte beverage (RTD)</t>
        </is>
      </c>
      <c r="D517" s="51">
        <f>IF('M2 Electrolyte RTD'!I101="","",'M2 Electrolyte RTD'!I101)</f>
        <v/>
      </c>
      <c r="E517" s="52">
        <f>IF('M2 Electrolyte RTD'!J101="","",'M2 Electrolyte RTD'!J101)</f>
        <v/>
      </c>
      <c r="F517" s="50">
        <f>IF('M2 Electrolyte RTD'!K101="","",'M2 Electrolyte RTD'!K101)</f>
        <v/>
      </c>
      <c r="G517" s="49">
        <f>IF('M2 Electrolyte RTD'!F101="","",'M2 Electrolyte RTD'!F101)</f>
        <v/>
      </c>
      <c r="H517" s="50">
        <f>IF(AND(ISNUMBER('M2 Electrolyte RTD'!F101),ISNUMBER('M2 Electrolyte RTD'!K101)),'M2 Electrolyte RTD'!F101-'M2 Electrolyte RTD'!K101,"")</f>
        <v/>
      </c>
      <c r="I517" s="34" t="inlineStr">
        <is>
          <t>S&amp;S availability/depth vary by listing and time, confirm live.</t>
        </is>
      </c>
    </row>
    <row r="518" ht="26" customHeight="1">
      <c r="A518" s="34" t="inlineStr">
        <is>
          <t>BODYARMOR</t>
        </is>
      </c>
      <c r="B518" s="34" t="inlineStr">
        <is>
          <t>BODYARMOR Sports Drink | Tropical Punch | single 473mL</t>
        </is>
      </c>
      <c r="C518" s="34" t="inlineStr">
        <is>
          <t>2) Electrolyte beverage (RTD)</t>
        </is>
      </c>
      <c r="D518" s="51">
        <f>IF('M2 Electrolyte RTD'!I102="","",'M2 Electrolyte RTD'!I102)</f>
        <v/>
      </c>
      <c r="E518" s="52">
        <f>IF('M2 Electrolyte RTD'!J102="","",'M2 Electrolyte RTD'!J102)</f>
        <v/>
      </c>
      <c r="F518" s="50">
        <f>IF('M2 Electrolyte RTD'!K102="","",'M2 Electrolyte RTD'!K102)</f>
        <v/>
      </c>
      <c r="G518" s="49">
        <f>IF('M2 Electrolyte RTD'!F102="","",'M2 Electrolyte RTD'!F102)</f>
        <v/>
      </c>
      <c r="H518" s="50">
        <f>IF(AND(ISNUMBER('M2 Electrolyte RTD'!F102),ISNUMBER('M2 Electrolyte RTD'!K102)),'M2 Electrolyte RTD'!F102-'M2 Electrolyte RTD'!K102,"")</f>
        <v/>
      </c>
      <c r="I518" s="34" t="inlineStr">
        <is>
          <t>S&amp;S availability/depth vary by listing and time, confirm live.</t>
        </is>
      </c>
    </row>
    <row r="519" ht="26" customHeight="1">
      <c r="A519" s="34" t="inlineStr">
        <is>
          <t>BODYARMOR</t>
        </is>
      </c>
      <c r="B519" s="34" t="inlineStr">
        <is>
          <t>BODYARMOR Sports Drink | Tropical Punch | 8 pack 473mL</t>
        </is>
      </c>
      <c r="C519" s="34" t="inlineStr">
        <is>
          <t>2) Electrolyte beverage (RTD)</t>
        </is>
      </c>
      <c r="D519" s="51">
        <f>IF('M2 Electrolyte RTD'!I103="","",'M2 Electrolyte RTD'!I103)</f>
        <v/>
      </c>
      <c r="E519" s="52">
        <f>IF('M2 Electrolyte RTD'!J103="","",'M2 Electrolyte RTD'!J103)</f>
        <v/>
      </c>
      <c r="F519" s="50">
        <f>IF('M2 Electrolyte RTD'!K103="","",'M2 Electrolyte RTD'!K103)</f>
        <v/>
      </c>
      <c r="G519" s="49">
        <f>IF('M2 Electrolyte RTD'!F103="","",'M2 Electrolyte RTD'!F103)</f>
        <v/>
      </c>
      <c r="H519" s="50">
        <f>IF(AND(ISNUMBER('M2 Electrolyte RTD'!F103),ISNUMBER('M2 Electrolyte RTD'!K103)),'M2 Electrolyte RTD'!F103-'M2 Electrolyte RTD'!K103,"")</f>
        <v/>
      </c>
      <c r="I519" s="34" t="inlineStr">
        <is>
          <t>S&amp;S availability/depth vary by listing and time, confirm live.</t>
        </is>
      </c>
    </row>
    <row r="520" ht="26" customHeight="1">
      <c r="A520" s="34" t="inlineStr">
        <is>
          <t>BODYARMOR</t>
        </is>
      </c>
      <c r="B520" s="34" t="inlineStr">
        <is>
          <t>BODYARMOR Sports Drink | Tropical Punch | 12 pack 473mL</t>
        </is>
      </c>
      <c r="C520" s="34" t="inlineStr">
        <is>
          <t>2) Electrolyte beverage (RTD)</t>
        </is>
      </c>
      <c r="D520" s="51">
        <f>IF('M2 Electrolyte RTD'!I104="","",'M2 Electrolyte RTD'!I104)</f>
        <v/>
      </c>
      <c r="E520" s="52">
        <f>IF('M2 Electrolyte RTD'!J104="","",'M2 Electrolyte RTD'!J104)</f>
        <v/>
      </c>
      <c r="F520" s="50">
        <f>IF('M2 Electrolyte RTD'!K104="","",'M2 Electrolyte RTD'!K104)</f>
        <v/>
      </c>
      <c r="G520" s="49">
        <f>IF('M2 Electrolyte RTD'!F104="","",'M2 Electrolyte RTD'!F104)</f>
        <v/>
      </c>
      <c r="H520" s="50">
        <f>IF(AND(ISNUMBER('M2 Electrolyte RTD'!F104),ISNUMBER('M2 Electrolyte RTD'!K104)),'M2 Electrolyte RTD'!F104-'M2 Electrolyte RTD'!K104,"")</f>
        <v/>
      </c>
      <c r="I520" s="34" t="inlineStr">
        <is>
          <t>S&amp;S availability/depth vary by listing and time, confirm live.</t>
        </is>
      </c>
    </row>
    <row r="521" ht="26" customHeight="1">
      <c r="A521" s="34" t="inlineStr">
        <is>
          <t>BODYARMOR</t>
        </is>
      </c>
      <c r="B521" s="34" t="inlineStr">
        <is>
          <t>BODYARMOR Sports Drink | Tropical Punch | 18 pack 473mL</t>
        </is>
      </c>
      <c r="C521" s="34" t="inlineStr">
        <is>
          <t>2) Electrolyte beverage (RTD)</t>
        </is>
      </c>
      <c r="D521" s="51">
        <f>IF('M2 Electrolyte RTD'!I105="","",'M2 Electrolyte RTD'!I105)</f>
        <v/>
      </c>
      <c r="E521" s="52">
        <f>IF('M2 Electrolyte RTD'!J105="","",'M2 Electrolyte RTD'!J105)</f>
        <v/>
      </c>
      <c r="F521" s="50">
        <f>IF('M2 Electrolyte RTD'!K105="","",'M2 Electrolyte RTD'!K105)</f>
        <v/>
      </c>
      <c r="G521" s="49">
        <f>IF('M2 Electrolyte RTD'!F105="","",'M2 Electrolyte RTD'!F105)</f>
        <v/>
      </c>
      <c r="H521" s="50">
        <f>IF(AND(ISNUMBER('M2 Electrolyte RTD'!F105),ISNUMBER('M2 Electrolyte RTD'!K105)),'M2 Electrolyte RTD'!F105-'M2 Electrolyte RTD'!K105,"")</f>
        <v/>
      </c>
      <c r="I521" s="34" t="inlineStr">
        <is>
          <t>S&amp;S availability/depth vary by listing and time, confirm live.</t>
        </is>
      </c>
    </row>
    <row r="522" ht="26" customHeight="1">
      <c r="A522" s="34" t="inlineStr">
        <is>
          <t>BODYARMOR</t>
        </is>
      </c>
      <c r="B522" s="34" t="inlineStr">
        <is>
          <t>BODYARMOR Sports Drink | Tropical Punch | 24 pack 473mL</t>
        </is>
      </c>
      <c r="C522" s="34" t="inlineStr">
        <is>
          <t>2) Electrolyte beverage (RTD)</t>
        </is>
      </c>
      <c r="D522" s="51">
        <f>IF('M2 Electrolyte RTD'!I106="","",'M2 Electrolyte RTD'!I106)</f>
        <v/>
      </c>
      <c r="E522" s="52">
        <f>IF('M2 Electrolyte RTD'!J106="","",'M2 Electrolyte RTD'!J106)</f>
        <v/>
      </c>
      <c r="F522" s="50">
        <f>IF('M2 Electrolyte RTD'!K106="","",'M2 Electrolyte RTD'!K106)</f>
        <v/>
      </c>
      <c r="G522" s="49">
        <f>IF('M2 Electrolyte RTD'!F106="","",'M2 Electrolyte RTD'!F106)</f>
        <v/>
      </c>
      <c r="H522" s="50">
        <f>IF(AND(ISNUMBER('M2 Electrolyte RTD'!F106),ISNUMBER('M2 Electrolyte RTD'!K106)),'M2 Electrolyte RTD'!F106-'M2 Electrolyte RTD'!K106,"")</f>
        <v/>
      </c>
      <c r="I522" s="34" t="inlineStr">
        <is>
          <t>S&amp;S availability/depth vary by listing and time, confirm live.</t>
        </is>
      </c>
    </row>
    <row r="523" ht="26" customHeight="1">
      <c r="A523" s="34" t="inlineStr">
        <is>
          <t>BODYARMOR</t>
        </is>
      </c>
      <c r="B523" s="34" t="inlineStr">
        <is>
          <t>BODYARMOR LYTE | Blueberry Pomegranate | single 473mL</t>
        </is>
      </c>
      <c r="C523" s="34" t="inlineStr">
        <is>
          <t>2) Electrolyte beverage (RTD)</t>
        </is>
      </c>
      <c r="D523" s="51">
        <f>IF('M2 Electrolyte RTD'!I107="","",'M2 Electrolyte RTD'!I107)</f>
        <v/>
      </c>
      <c r="E523" s="52">
        <f>IF('M2 Electrolyte RTD'!J107="","",'M2 Electrolyte RTD'!J107)</f>
        <v/>
      </c>
      <c r="F523" s="50">
        <f>IF('M2 Electrolyte RTD'!K107="","",'M2 Electrolyte RTD'!K107)</f>
        <v/>
      </c>
      <c r="G523" s="49">
        <f>IF('M2 Electrolyte RTD'!F107="","",'M2 Electrolyte RTD'!F107)</f>
        <v/>
      </c>
      <c r="H523" s="50">
        <f>IF(AND(ISNUMBER('M2 Electrolyte RTD'!F107),ISNUMBER('M2 Electrolyte RTD'!K107)),'M2 Electrolyte RTD'!F107-'M2 Electrolyte RTD'!K107,"")</f>
        <v/>
      </c>
      <c r="I523" s="34" t="inlineStr">
        <is>
          <t>S&amp;S availability/depth vary by listing and time, confirm live.</t>
        </is>
      </c>
    </row>
    <row r="524" ht="26" customHeight="1">
      <c r="A524" s="34" t="inlineStr">
        <is>
          <t>BODYARMOR</t>
        </is>
      </c>
      <c r="B524" s="34" t="inlineStr">
        <is>
          <t>BODYARMOR LYTE | Blueberry Pomegranate | 8 pack 473mL</t>
        </is>
      </c>
      <c r="C524" s="34" t="inlineStr">
        <is>
          <t>2) Electrolyte beverage (RTD)</t>
        </is>
      </c>
      <c r="D524" s="51">
        <f>IF('M2 Electrolyte RTD'!I108="","",'M2 Electrolyte RTD'!I108)</f>
        <v/>
      </c>
      <c r="E524" s="52">
        <f>IF('M2 Electrolyte RTD'!J108="","",'M2 Electrolyte RTD'!J108)</f>
        <v/>
      </c>
      <c r="F524" s="50">
        <f>IF('M2 Electrolyte RTD'!K108="","",'M2 Electrolyte RTD'!K108)</f>
        <v/>
      </c>
      <c r="G524" s="49">
        <f>IF('M2 Electrolyte RTD'!F108="","",'M2 Electrolyte RTD'!F108)</f>
        <v/>
      </c>
      <c r="H524" s="50">
        <f>IF(AND(ISNUMBER('M2 Electrolyte RTD'!F108),ISNUMBER('M2 Electrolyte RTD'!K108)),'M2 Electrolyte RTD'!F108-'M2 Electrolyte RTD'!K108,"")</f>
        <v/>
      </c>
      <c r="I524" s="34" t="inlineStr">
        <is>
          <t>S&amp;S availability/depth vary by listing and time, confirm live.</t>
        </is>
      </c>
    </row>
    <row r="525" ht="26" customHeight="1">
      <c r="A525" s="34" t="inlineStr">
        <is>
          <t>BODYARMOR</t>
        </is>
      </c>
      <c r="B525" s="34" t="inlineStr">
        <is>
          <t>BODYARMOR LYTE | Blueberry Pomegranate | 12 pack 473mL</t>
        </is>
      </c>
      <c r="C525" s="34" t="inlineStr">
        <is>
          <t>2) Electrolyte beverage (RTD)</t>
        </is>
      </c>
      <c r="D525" s="51">
        <f>IF('M2 Electrolyte RTD'!I109="","",'M2 Electrolyte RTD'!I109)</f>
        <v/>
      </c>
      <c r="E525" s="52">
        <f>IF('M2 Electrolyte RTD'!J109="","",'M2 Electrolyte RTD'!J109)</f>
        <v/>
      </c>
      <c r="F525" s="50">
        <f>IF('M2 Electrolyte RTD'!K109="","",'M2 Electrolyte RTD'!K109)</f>
        <v/>
      </c>
      <c r="G525" s="49">
        <f>IF('M2 Electrolyte RTD'!F109="","",'M2 Electrolyte RTD'!F109)</f>
        <v/>
      </c>
      <c r="H525" s="50">
        <f>IF(AND(ISNUMBER('M2 Electrolyte RTD'!F109),ISNUMBER('M2 Electrolyte RTD'!K109)),'M2 Electrolyte RTD'!F109-'M2 Electrolyte RTD'!K109,"")</f>
        <v/>
      </c>
      <c r="I525" s="34" t="inlineStr">
        <is>
          <t>S&amp;S availability/depth vary by listing and time, confirm live.</t>
        </is>
      </c>
    </row>
    <row r="526" ht="26" customHeight="1">
      <c r="A526" s="34" t="inlineStr">
        <is>
          <t>BODYARMOR</t>
        </is>
      </c>
      <c r="B526" s="34" t="inlineStr">
        <is>
          <t>BODYARMOR LYTE | Blueberry Pomegranate | 18 pack 473mL</t>
        </is>
      </c>
      <c r="C526" s="34" t="inlineStr">
        <is>
          <t>2) Electrolyte beverage (RTD)</t>
        </is>
      </c>
      <c r="D526" s="51">
        <f>IF('M2 Electrolyte RTD'!I110="","",'M2 Electrolyte RTD'!I110)</f>
        <v/>
      </c>
      <c r="E526" s="52">
        <f>IF('M2 Electrolyte RTD'!J110="","",'M2 Electrolyte RTD'!J110)</f>
        <v/>
      </c>
      <c r="F526" s="50">
        <f>IF('M2 Electrolyte RTD'!K110="","",'M2 Electrolyte RTD'!K110)</f>
        <v/>
      </c>
      <c r="G526" s="49">
        <f>IF('M2 Electrolyte RTD'!F110="","",'M2 Electrolyte RTD'!F110)</f>
        <v/>
      </c>
      <c r="H526" s="50">
        <f>IF(AND(ISNUMBER('M2 Electrolyte RTD'!F110),ISNUMBER('M2 Electrolyte RTD'!K110)),'M2 Electrolyte RTD'!F110-'M2 Electrolyte RTD'!K110,"")</f>
        <v/>
      </c>
      <c r="I526" s="34" t="inlineStr">
        <is>
          <t>S&amp;S availability/depth vary by listing and time, confirm live.</t>
        </is>
      </c>
    </row>
    <row r="527" ht="26" customHeight="1">
      <c r="A527" s="34" t="inlineStr">
        <is>
          <t>BODYARMOR</t>
        </is>
      </c>
      <c r="B527" s="34" t="inlineStr">
        <is>
          <t>BODYARMOR LYTE | Blueberry Pomegranate | 24 pack 473mL</t>
        </is>
      </c>
      <c r="C527" s="34" t="inlineStr">
        <is>
          <t>2) Electrolyte beverage (RTD)</t>
        </is>
      </c>
      <c r="D527" s="51">
        <f>IF('M2 Electrolyte RTD'!I111="","",'M2 Electrolyte RTD'!I111)</f>
        <v/>
      </c>
      <c r="E527" s="52">
        <f>IF('M2 Electrolyte RTD'!J111="","",'M2 Electrolyte RTD'!J111)</f>
        <v/>
      </c>
      <c r="F527" s="50">
        <f>IF('M2 Electrolyte RTD'!K111="","",'M2 Electrolyte RTD'!K111)</f>
        <v/>
      </c>
      <c r="G527" s="49">
        <f>IF('M2 Electrolyte RTD'!F111="","",'M2 Electrolyte RTD'!F111)</f>
        <v/>
      </c>
      <c r="H527" s="50">
        <f>IF(AND(ISNUMBER('M2 Electrolyte RTD'!F111),ISNUMBER('M2 Electrolyte RTD'!K111)),'M2 Electrolyte RTD'!F111-'M2 Electrolyte RTD'!K111,"")</f>
        <v/>
      </c>
      <c r="I527" s="34" t="inlineStr">
        <is>
          <t>S&amp;S availability/depth vary by listing and time, confirm live.</t>
        </is>
      </c>
    </row>
    <row r="528" ht="26" customHeight="1">
      <c r="A528" s="34" t="inlineStr">
        <is>
          <t>BODYARMOR</t>
        </is>
      </c>
      <c r="B528" s="34" t="inlineStr">
        <is>
          <t>BODYARMOR LYTE | Peach Mango | single 473mL</t>
        </is>
      </c>
      <c r="C528" s="34" t="inlineStr">
        <is>
          <t>2) Electrolyte beverage (RTD)</t>
        </is>
      </c>
      <c r="D528" s="51">
        <f>IF('M2 Electrolyte RTD'!I112="","",'M2 Electrolyte RTD'!I112)</f>
        <v/>
      </c>
      <c r="E528" s="52">
        <f>IF('M2 Electrolyte RTD'!J112="","",'M2 Electrolyte RTD'!J112)</f>
        <v/>
      </c>
      <c r="F528" s="50">
        <f>IF('M2 Electrolyte RTD'!K112="","",'M2 Electrolyte RTD'!K112)</f>
        <v/>
      </c>
      <c r="G528" s="49">
        <f>IF('M2 Electrolyte RTD'!F112="","",'M2 Electrolyte RTD'!F112)</f>
        <v/>
      </c>
      <c r="H528" s="50">
        <f>IF(AND(ISNUMBER('M2 Electrolyte RTD'!F112),ISNUMBER('M2 Electrolyte RTD'!K112)),'M2 Electrolyte RTD'!F112-'M2 Electrolyte RTD'!K112,"")</f>
        <v/>
      </c>
      <c r="I528" s="34" t="inlineStr">
        <is>
          <t>S&amp;S availability/depth vary by listing and time, confirm live.</t>
        </is>
      </c>
    </row>
    <row r="529" ht="26" customHeight="1">
      <c r="A529" s="34" t="inlineStr">
        <is>
          <t>BODYARMOR</t>
        </is>
      </c>
      <c r="B529" s="34" t="inlineStr">
        <is>
          <t>BODYARMOR LYTE | Peach Mango | 8 pack 473mL</t>
        </is>
      </c>
      <c r="C529" s="34" t="inlineStr">
        <is>
          <t>2) Electrolyte beverage (RTD)</t>
        </is>
      </c>
      <c r="D529" s="51">
        <f>IF('M2 Electrolyte RTD'!I113="","",'M2 Electrolyte RTD'!I113)</f>
        <v/>
      </c>
      <c r="E529" s="52">
        <f>IF('M2 Electrolyte RTD'!J113="","",'M2 Electrolyte RTD'!J113)</f>
        <v/>
      </c>
      <c r="F529" s="50">
        <f>IF('M2 Electrolyte RTD'!K113="","",'M2 Electrolyte RTD'!K113)</f>
        <v/>
      </c>
      <c r="G529" s="49">
        <f>IF('M2 Electrolyte RTD'!F113="","",'M2 Electrolyte RTD'!F113)</f>
        <v/>
      </c>
      <c r="H529" s="50">
        <f>IF(AND(ISNUMBER('M2 Electrolyte RTD'!F113),ISNUMBER('M2 Electrolyte RTD'!K113)),'M2 Electrolyte RTD'!F113-'M2 Electrolyte RTD'!K113,"")</f>
        <v/>
      </c>
      <c r="I529" s="34" t="inlineStr">
        <is>
          <t>S&amp;S availability/depth vary by listing and time, confirm live.</t>
        </is>
      </c>
    </row>
    <row r="530" ht="26" customHeight="1">
      <c r="A530" s="34" t="inlineStr">
        <is>
          <t>BODYARMOR</t>
        </is>
      </c>
      <c r="B530" s="34" t="inlineStr">
        <is>
          <t>BODYARMOR LYTE | Peach Mango | 12 pack 473mL</t>
        </is>
      </c>
      <c r="C530" s="34" t="inlineStr">
        <is>
          <t>2) Electrolyte beverage (RTD)</t>
        </is>
      </c>
      <c r="D530" s="51">
        <f>IF('M2 Electrolyte RTD'!I114="","",'M2 Electrolyte RTD'!I114)</f>
        <v/>
      </c>
      <c r="E530" s="52">
        <f>IF('M2 Electrolyte RTD'!J114="","",'M2 Electrolyte RTD'!J114)</f>
        <v/>
      </c>
      <c r="F530" s="50">
        <f>IF('M2 Electrolyte RTD'!K114="","",'M2 Electrolyte RTD'!K114)</f>
        <v/>
      </c>
      <c r="G530" s="49">
        <f>IF('M2 Electrolyte RTD'!F114="","",'M2 Electrolyte RTD'!F114)</f>
        <v/>
      </c>
      <c r="H530" s="50">
        <f>IF(AND(ISNUMBER('M2 Electrolyte RTD'!F114),ISNUMBER('M2 Electrolyte RTD'!K114)),'M2 Electrolyte RTD'!F114-'M2 Electrolyte RTD'!K114,"")</f>
        <v/>
      </c>
      <c r="I530" s="34" t="inlineStr">
        <is>
          <t>S&amp;S availability/depth vary by listing and time, confirm live.</t>
        </is>
      </c>
    </row>
    <row r="531" ht="26" customHeight="1">
      <c r="A531" s="34" t="inlineStr">
        <is>
          <t>BODYARMOR</t>
        </is>
      </c>
      <c r="B531" s="34" t="inlineStr">
        <is>
          <t>BODYARMOR LYTE | Peach Mango | 18 pack 473mL</t>
        </is>
      </c>
      <c r="C531" s="34" t="inlineStr">
        <is>
          <t>2) Electrolyte beverage (RTD)</t>
        </is>
      </c>
      <c r="D531" s="51">
        <f>IF('M2 Electrolyte RTD'!I115="","",'M2 Electrolyte RTD'!I115)</f>
        <v/>
      </c>
      <c r="E531" s="52">
        <f>IF('M2 Electrolyte RTD'!J115="","",'M2 Electrolyte RTD'!J115)</f>
        <v/>
      </c>
      <c r="F531" s="50">
        <f>IF('M2 Electrolyte RTD'!K115="","",'M2 Electrolyte RTD'!K115)</f>
        <v/>
      </c>
      <c r="G531" s="49">
        <f>IF('M2 Electrolyte RTD'!F115="","",'M2 Electrolyte RTD'!F115)</f>
        <v/>
      </c>
      <c r="H531" s="50">
        <f>IF(AND(ISNUMBER('M2 Electrolyte RTD'!F115),ISNUMBER('M2 Electrolyte RTD'!K115)),'M2 Electrolyte RTD'!F115-'M2 Electrolyte RTD'!K115,"")</f>
        <v/>
      </c>
      <c r="I531" s="34" t="inlineStr">
        <is>
          <t>S&amp;S availability/depth vary by listing and time, confirm live.</t>
        </is>
      </c>
    </row>
    <row r="532" ht="26" customHeight="1">
      <c r="A532" s="34" t="inlineStr">
        <is>
          <t>BODYARMOR</t>
        </is>
      </c>
      <c r="B532" s="34" t="inlineStr">
        <is>
          <t>BODYARMOR LYTE | Peach Mango | 24 pack 473mL</t>
        </is>
      </c>
      <c r="C532" s="34" t="inlineStr">
        <is>
          <t>2) Electrolyte beverage (RTD)</t>
        </is>
      </c>
      <c r="D532" s="51">
        <f>IF('M2 Electrolyte RTD'!I116="","",'M2 Electrolyte RTD'!I116)</f>
        <v/>
      </c>
      <c r="E532" s="52">
        <f>IF('M2 Electrolyte RTD'!J116="","",'M2 Electrolyte RTD'!J116)</f>
        <v/>
      </c>
      <c r="F532" s="50">
        <f>IF('M2 Electrolyte RTD'!K116="","",'M2 Electrolyte RTD'!K116)</f>
        <v/>
      </c>
      <c r="G532" s="49">
        <f>IF('M2 Electrolyte RTD'!F116="","",'M2 Electrolyte RTD'!F116)</f>
        <v/>
      </c>
      <c r="H532" s="50">
        <f>IF(AND(ISNUMBER('M2 Electrolyte RTD'!F116),ISNUMBER('M2 Electrolyte RTD'!K116)),'M2 Electrolyte RTD'!F116-'M2 Electrolyte RTD'!K116,"")</f>
        <v/>
      </c>
      <c r="I532" s="34" t="inlineStr">
        <is>
          <t>S&amp;S availability/depth vary by listing and time, confirm live.</t>
        </is>
      </c>
    </row>
    <row r="533" ht="26" customHeight="1">
      <c r="A533" s="34" t="inlineStr">
        <is>
          <t>BODYARMOR</t>
        </is>
      </c>
      <c r="B533" s="34" t="inlineStr">
        <is>
          <t>BODYARMOR LYTE | Tropical Coconut | single 473mL</t>
        </is>
      </c>
      <c r="C533" s="34" t="inlineStr">
        <is>
          <t>2) Electrolyte beverage (RTD)</t>
        </is>
      </c>
      <c r="D533" s="51">
        <f>IF('M2 Electrolyte RTD'!I117="","",'M2 Electrolyte RTD'!I117)</f>
        <v/>
      </c>
      <c r="E533" s="52">
        <f>IF('M2 Electrolyte RTD'!J117="","",'M2 Electrolyte RTD'!J117)</f>
        <v/>
      </c>
      <c r="F533" s="50">
        <f>IF('M2 Electrolyte RTD'!K117="","",'M2 Electrolyte RTD'!K117)</f>
        <v/>
      </c>
      <c r="G533" s="49">
        <f>IF('M2 Electrolyte RTD'!F117="","",'M2 Electrolyte RTD'!F117)</f>
        <v/>
      </c>
      <c r="H533" s="50">
        <f>IF(AND(ISNUMBER('M2 Electrolyte RTD'!F117),ISNUMBER('M2 Electrolyte RTD'!K117)),'M2 Electrolyte RTD'!F117-'M2 Electrolyte RTD'!K117,"")</f>
        <v/>
      </c>
      <c r="I533" s="34" t="inlineStr">
        <is>
          <t>S&amp;S availability/depth vary by listing and time, confirm live.</t>
        </is>
      </c>
    </row>
    <row r="534" ht="26" customHeight="1">
      <c r="A534" s="34" t="inlineStr">
        <is>
          <t>BODYARMOR</t>
        </is>
      </c>
      <c r="B534" s="34" t="inlineStr">
        <is>
          <t>BODYARMOR LYTE | Tropical Coconut | 8 pack 473mL</t>
        </is>
      </c>
      <c r="C534" s="34" t="inlineStr">
        <is>
          <t>2) Electrolyte beverage (RTD)</t>
        </is>
      </c>
      <c r="D534" s="51">
        <f>IF('M2 Electrolyte RTD'!I118="","",'M2 Electrolyte RTD'!I118)</f>
        <v/>
      </c>
      <c r="E534" s="52">
        <f>IF('M2 Electrolyte RTD'!J118="","",'M2 Electrolyte RTD'!J118)</f>
        <v/>
      </c>
      <c r="F534" s="50">
        <f>IF('M2 Electrolyte RTD'!K118="","",'M2 Electrolyte RTD'!K118)</f>
        <v/>
      </c>
      <c r="G534" s="49">
        <f>IF('M2 Electrolyte RTD'!F118="","",'M2 Electrolyte RTD'!F118)</f>
        <v/>
      </c>
      <c r="H534" s="50">
        <f>IF(AND(ISNUMBER('M2 Electrolyte RTD'!F118),ISNUMBER('M2 Electrolyte RTD'!K118)),'M2 Electrolyte RTD'!F118-'M2 Electrolyte RTD'!K118,"")</f>
        <v/>
      </c>
      <c r="I534" s="34" t="inlineStr">
        <is>
          <t>S&amp;S availability/depth vary by listing and time, confirm live.</t>
        </is>
      </c>
    </row>
    <row r="535" ht="26" customHeight="1">
      <c r="A535" s="34" t="inlineStr">
        <is>
          <t>BODYARMOR</t>
        </is>
      </c>
      <c r="B535" s="34" t="inlineStr">
        <is>
          <t>BODYARMOR LYTE | Tropical Coconut | 12 pack 473mL</t>
        </is>
      </c>
      <c r="C535" s="34" t="inlineStr">
        <is>
          <t>2) Electrolyte beverage (RTD)</t>
        </is>
      </c>
      <c r="D535" s="51">
        <f>IF('M2 Electrolyte RTD'!I119="","",'M2 Electrolyte RTD'!I119)</f>
        <v/>
      </c>
      <c r="E535" s="52">
        <f>IF('M2 Electrolyte RTD'!J119="","",'M2 Electrolyte RTD'!J119)</f>
        <v/>
      </c>
      <c r="F535" s="50">
        <f>IF('M2 Electrolyte RTD'!K119="","",'M2 Electrolyte RTD'!K119)</f>
        <v/>
      </c>
      <c r="G535" s="49">
        <f>IF('M2 Electrolyte RTD'!F119="","",'M2 Electrolyte RTD'!F119)</f>
        <v/>
      </c>
      <c r="H535" s="50">
        <f>IF(AND(ISNUMBER('M2 Electrolyte RTD'!F119),ISNUMBER('M2 Electrolyte RTD'!K119)),'M2 Electrolyte RTD'!F119-'M2 Electrolyte RTD'!K119,"")</f>
        <v/>
      </c>
      <c r="I535" s="34" t="inlineStr">
        <is>
          <t>S&amp;S availability/depth vary by listing and time, confirm live.</t>
        </is>
      </c>
    </row>
    <row r="536" ht="26" customHeight="1">
      <c r="A536" s="34" t="inlineStr">
        <is>
          <t>BODYARMOR</t>
        </is>
      </c>
      <c r="B536" s="34" t="inlineStr">
        <is>
          <t>BODYARMOR LYTE | Tropical Coconut | 18 pack 473mL</t>
        </is>
      </c>
      <c r="C536" s="34" t="inlineStr">
        <is>
          <t>2) Electrolyte beverage (RTD)</t>
        </is>
      </c>
      <c r="D536" s="51">
        <f>IF('M2 Electrolyte RTD'!I120="","",'M2 Electrolyte RTD'!I120)</f>
        <v/>
      </c>
      <c r="E536" s="52">
        <f>IF('M2 Electrolyte RTD'!J120="","",'M2 Electrolyte RTD'!J120)</f>
        <v/>
      </c>
      <c r="F536" s="50">
        <f>IF('M2 Electrolyte RTD'!K120="","",'M2 Electrolyte RTD'!K120)</f>
        <v/>
      </c>
      <c r="G536" s="49">
        <f>IF('M2 Electrolyte RTD'!F120="","",'M2 Electrolyte RTD'!F120)</f>
        <v/>
      </c>
      <c r="H536" s="50">
        <f>IF(AND(ISNUMBER('M2 Electrolyte RTD'!F120),ISNUMBER('M2 Electrolyte RTD'!K120)),'M2 Electrolyte RTD'!F120-'M2 Electrolyte RTD'!K120,"")</f>
        <v/>
      </c>
      <c r="I536" s="34" t="inlineStr">
        <is>
          <t>S&amp;S availability/depth vary by listing and time, confirm live.</t>
        </is>
      </c>
    </row>
    <row r="537" ht="26" customHeight="1">
      <c r="A537" s="34" t="inlineStr">
        <is>
          <t>BODYARMOR</t>
        </is>
      </c>
      <c r="B537" s="34" t="inlineStr">
        <is>
          <t>BODYARMOR LYTE | Tropical Coconut | 24 pack 473mL</t>
        </is>
      </c>
      <c r="C537" s="34" t="inlineStr">
        <is>
          <t>2) Electrolyte beverage (RTD)</t>
        </is>
      </c>
      <c r="D537" s="51">
        <f>IF('M2 Electrolyte RTD'!I121="","",'M2 Electrolyte RTD'!I121)</f>
        <v/>
      </c>
      <c r="E537" s="52">
        <f>IF('M2 Electrolyte RTD'!J121="","",'M2 Electrolyte RTD'!J121)</f>
        <v/>
      </c>
      <c r="F537" s="50">
        <f>IF('M2 Electrolyte RTD'!K121="","",'M2 Electrolyte RTD'!K121)</f>
        <v/>
      </c>
      <c r="G537" s="49">
        <f>IF('M2 Electrolyte RTD'!F121="","",'M2 Electrolyte RTD'!F121)</f>
        <v/>
      </c>
      <c r="H537" s="50">
        <f>IF(AND(ISNUMBER('M2 Electrolyte RTD'!F121),ISNUMBER('M2 Electrolyte RTD'!K121)),'M2 Electrolyte RTD'!F121-'M2 Electrolyte RTD'!K121,"")</f>
        <v/>
      </c>
      <c r="I537" s="34" t="inlineStr">
        <is>
          <t>S&amp;S availability/depth vary by listing and time, confirm live.</t>
        </is>
      </c>
    </row>
    <row r="538" ht="26" customHeight="1">
      <c r="A538" s="34" t="inlineStr">
        <is>
          <t>BODYARMOR</t>
        </is>
      </c>
      <c r="B538" s="34" t="inlineStr">
        <is>
          <t>BODYARMOR LYTE | Berry Punch | single 473mL</t>
        </is>
      </c>
      <c r="C538" s="34" t="inlineStr">
        <is>
          <t>2) Electrolyte beverage (RTD)</t>
        </is>
      </c>
      <c r="D538" s="51">
        <f>IF('M2 Electrolyte RTD'!I122="","",'M2 Electrolyte RTD'!I122)</f>
        <v/>
      </c>
      <c r="E538" s="52">
        <f>IF('M2 Electrolyte RTD'!J122="","",'M2 Electrolyte RTD'!J122)</f>
        <v/>
      </c>
      <c r="F538" s="50">
        <f>IF('M2 Electrolyte RTD'!K122="","",'M2 Electrolyte RTD'!K122)</f>
        <v/>
      </c>
      <c r="G538" s="49">
        <f>IF('M2 Electrolyte RTD'!F122="","",'M2 Electrolyte RTD'!F122)</f>
        <v/>
      </c>
      <c r="H538" s="50">
        <f>IF(AND(ISNUMBER('M2 Electrolyte RTD'!F122),ISNUMBER('M2 Electrolyte RTD'!K122)),'M2 Electrolyte RTD'!F122-'M2 Electrolyte RTD'!K122,"")</f>
        <v/>
      </c>
      <c r="I538" s="34" t="inlineStr">
        <is>
          <t>S&amp;S availability/depth vary by listing and time, confirm live.</t>
        </is>
      </c>
    </row>
    <row r="539" ht="26" customHeight="1">
      <c r="A539" s="34" t="inlineStr">
        <is>
          <t>BODYARMOR</t>
        </is>
      </c>
      <c r="B539" s="34" t="inlineStr">
        <is>
          <t>BODYARMOR LYTE | Berry Punch | 8 pack 473mL</t>
        </is>
      </c>
      <c r="C539" s="34" t="inlineStr">
        <is>
          <t>2) Electrolyte beverage (RTD)</t>
        </is>
      </c>
      <c r="D539" s="51">
        <f>IF('M2 Electrolyte RTD'!I123="","",'M2 Electrolyte RTD'!I123)</f>
        <v/>
      </c>
      <c r="E539" s="52">
        <f>IF('M2 Electrolyte RTD'!J123="","",'M2 Electrolyte RTD'!J123)</f>
        <v/>
      </c>
      <c r="F539" s="50">
        <f>IF('M2 Electrolyte RTD'!K123="","",'M2 Electrolyte RTD'!K123)</f>
        <v/>
      </c>
      <c r="G539" s="49">
        <f>IF('M2 Electrolyte RTD'!F123="","",'M2 Electrolyte RTD'!F123)</f>
        <v/>
      </c>
      <c r="H539" s="50">
        <f>IF(AND(ISNUMBER('M2 Electrolyte RTD'!F123),ISNUMBER('M2 Electrolyte RTD'!K123)),'M2 Electrolyte RTD'!F123-'M2 Electrolyte RTD'!K123,"")</f>
        <v/>
      </c>
      <c r="I539" s="34" t="inlineStr">
        <is>
          <t>S&amp;S availability/depth vary by listing and time, confirm live.</t>
        </is>
      </c>
    </row>
    <row r="540" ht="26" customHeight="1">
      <c r="A540" s="34" t="inlineStr">
        <is>
          <t>BODYARMOR</t>
        </is>
      </c>
      <c r="B540" s="34" t="inlineStr">
        <is>
          <t>BODYARMOR LYTE | Berry Punch | 12 pack 473mL</t>
        </is>
      </c>
      <c r="C540" s="34" t="inlineStr">
        <is>
          <t>2) Electrolyte beverage (RTD)</t>
        </is>
      </c>
      <c r="D540" s="51">
        <f>IF('M2 Electrolyte RTD'!I124="","",'M2 Electrolyte RTD'!I124)</f>
        <v/>
      </c>
      <c r="E540" s="52">
        <f>IF('M2 Electrolyte RTD'!J124="","",'M2 Electrolyte RTD'!J124)</f>
        <v/>
      </c>
      <c r="F540" s="50">
        <f>IF('M2 Electrolyte RTD'!K124="","",'M2 Electrolyte RTD'!K124)</f>
        <v/>
      </c>
      <c r="G540" s="49">
        <f>IF('M2 Electrolyte RTD'!F124="","",'M2 Electrolyte RTD'!F124)</f>
        <v/>
      </c>
      <c r="H540" s="50">
        <f>IF(AND(ISNUMBER('M2 Electrolyte RTD'!F124),ISNUMBER('M2 Electrolyte RTD'!K124)),'M2 Electrolyte RTD'!F124-'M2 Electrolyte RTD'!K124,"")</f>
        <v/>
      </c>
      <c r="I540" s="34" t="inlineStr">
        <is>
          <t>S&amp;S availability/depth vary by listing and time, confirm live.</t>
        </is>
      </c>
    </row>
    <row r="541" ht="26" customHeight="1">
      <c r="A541" s="34" t="inlineStr">
        <is>
          <t>BODYARMOR</t>
        </is>
      </c>
      <c r="B541" s="34" t="inlineStr">
        <is>
          <t>BODYARMOR LYTE | Berry Punch | 18 pack 473mL</t>
        </is>
      </c>
      <c r="C541" s="34" t="inlineStr">
        <is>
          <t>2) Electrolyte beverage (RTD)</t>
        </is>
      </c>
      <c r="D541" s="51">
        <f>IF('M2 Electrolyte RTD'!I125="","",'M2 Electrolyte RTD'!I125)</f>
        <v/>
      </c>
      <c r="E541" s="52">
        <f>IF('M2 Electrolyte RTD'!J125="","",'M2 Electrolyte RTD'!J125)</f>
        <v/>
      </c>
      <c r="F541" s="50">
        <f>IF('M2 Electrolyte RTD'!K125="","",'M2 Electrolyte RTD'!K125)</f>
        <v/>
      </c>
      <c r="G541" s="49">
        <f>IF('M2 Electrolyte RTD'!F125="","",'M2 Electrolyte RTD'!F125)</f>
        <v/>
      </c>
      <c r="H541" s="50">
        <f>IF(AND(ISNUMBER('M2 Electrolyte RTD'!F125),ISNUMBER('M2 Electrolyte RTD'!K125)),'M2 Electrolyte RTD'!F125-'M2 Electrolyte RTD'!K125,"")</f>
        <v/>
      </c>
      <c r="I541" s="34" t="inlineStr">
        <is>
          <t>S&amp;S availability/depth vary by listing and time, confirm live.</t>
        </is>
      </c>
    </row>
    <row r="542" ht="26" customHeight="1">
      <c r="A542" s="34" t="inlineStr">
        <is>
          <t>BODYARMOR</t>
        </is>
      </c>
      <c r="B542" s="34" t="inlineStr">
        <is>
          <t>BODYARMOR LYTE | Berry Punch | 24 pack 473mL</t>
        </is>
      </c>
      <c r="C542" s="34" t="inlineStr">
        <is>
          <t>2) Electrolyte beverage (RTD)</t>
        </is>
      </c>
      <c r="D542" s="51">
        <f>IF('M2 Electrolyte RTD'!I126="","",'M2 Electrolyte RTD'!I126)</f>
        <v/>
      </c>
      <c r="E542" s="52">
        <f>IF('M2 Electrolyte RTD'!J126="","",'M2 Electrolyte RTD'!J126)</f>
        <v/>
      </c>
      <c r="F542" s="50">
        <f>IF('M2 Electrolyte RTD'!K126="","",'M2 Electrolyte RTD'!K126)</f>
        <v/>
      </c>
      <c r="G542" s="49">
        <f>IF('M2 Electrolyte RTD'!F126="","",'M2 Electrolyte RTD'!F126)</f>
        <v/>
      </c>
      <c r="H542" s="50">
        <f>IF(AND(ISNUMBER('M2 Electrolyte RTD'!F126),ISNUMBER('M2 Electrolyte RTD'!K126)),'M2 Electrolyte RTD'!F126-'M2 Electrolyte RTD'!K126,"")</f>
        <v/>
      </c>
      <c r="I542" s="34" t="inlineStr">
        <is>
          <t>S&amp;S availability/depth vary by listing and time, confirm live.</t>
        </is>
      </c>
    </row>
    <row r="543" ht="26" customHeight="1">
      <c r="A543" s="34" t="inlineStr">
        <is>
          <t>Prime</t>
        </is>
      </c>
      <c r="B543" s="34" t="inlineStr">
        <is>
          <t>Prime Hydration | Blue Raspberry | single 500mL</t>
        </is>
      </c>
      <c r="C543" s="34" t="inlineStr">
        <is>
          <t>2) Electrolyte beverage (RTD)</t>
        </is>
      </c>
      <c r="D543" s="51">
        <f>IF('M2 Electrolyte RTD'!I127="","",'M2 Electrolyte RTD'!I127)</f>
        <v/>
      </c>
      <c r="E543" s="52">
        <f>IF('M2 Electrolyte RTD'!J127="","",'M2 Electrolyte RTD'!J127)</f>
        <v/>
      </c>
      <c r="F543" s="50">
        <f>IF('M2 Electrolyte RTD'!K127="","",'M2 Electrolyte RTD'!K127)</f>
        <v/>
      </c>
      <c r="G543" s="49">
        <f>IF('M2 Electrolyte RTD'!F127="","",'M2 Electrolyte RTD'!F127)</f>
        <v/>
      </c>
      <c r="H543" s="50">
        <f>IF(AND(ISNUMBER('M2 Electrolyte RTD'!F127),ISNUMBER('M2 Electrolyte RTD'!K127)),'M2 Electrolyte RTD'!F127-'M2 Electrolyte RTD'!K127,"")</f>
        <v/>
      </c>
      <c r="I543" s="34" t="inlineStr">
        <is>
          <t>S&amp;S availability/depth vary by listing and time, confirm live.</t>
        </is>
      </c>
    </row>
    <row r="544" ht="26" customHeight="1">
      <c r="A544" s="34" t="inlineStr">
        <is>
          <t>Prime</t>
        </is>
      </c>
      <c r="B544" s="34" t="inlineStr">
        <is>
          <t>Prime Hydration | Blue Raspberry | 8 pack 500mL</t>
        </is>
      </c>
      <c r="C544" s="34" t="inlineStr">
        <is>
          <t>2) Electrolyte beverage (RTD)</t>
        </is>
      </c>
      <c r="D544" s="51">
        <f>IF('M2 Electrolyte RTD'!I128="","",'M2 Electrolyte RTD'!I128)</f>
        <v/>
      </c>
      <c r="E544" s="52">
        <f>IF('M2 Electrolyte RTD'!J128="","",'M2 Electrolyte RTD'!J128)</f>
        <v/>
      </c>
      <c r="F544" s="50">
        <f>IF('M2 Electrolyte RTD'!K128="","",'M2 Electrolyte RTD'!K128)</f>
        <v/>
      </c>
      <c r="G544" s="49">
        <f>IF('M2 Electrolyte RTD'!F128="","",'M2 Electrolyte RTD'!F128)</f>
        <v/>
      </c>
      <c r="H544" s="50">
        <f>IF(AND(ISNUMBER('M2 Electrolyte RTD'!F128),ISNUMBER('M2 Electrolyte RTD'!K128)),'M2 Electrolyte RTD'!F128-'M2 Electrolyte RTD'!K128,"")</f>
        <v/>
      </c>
      <c r="I544" s="34" t="inlineStr">
        <is>
          <t>S&amp;S availability/depth vary by listing and time, confirm live.</t>
        </is>
      </c>
    </row>
    <row r="545" ht="26" customHeight="1">
      <c r="A545" s="34" t="inlineStr">
        <is>
          <t>Prime</t>
        </is>
      </c>
      <c r="B545" s="34" t="inlineStr">
        <is>
          <t>Prime Hydration | Blue Raspberry | 12 pack 500mL</t>
        </is>
      </c>
      <c r="C545" s="34" t="inlineStr">
        <is>
          <t>2) Electrolyte beverage (RTD)</t>
        </is>
      </c>
      <c r="D545" s="51">
        <f>IF('M2 Electrolyte RTD'!I129="","",'M2 Electrolyte RTD'!I129)</f>
        <v/>
      </c>
      <c r="E545" s="52">
        <f>IF('M2 Electrolyte RTD'!J129="","",'M2 Electrolyte RTD'!J129)</f>
        <v/>
      </c>
      <c r="F545" s="50">
        <f>IF('M2 Electrolyte RTD'!K129="","",'M2 Electrolyte RTD'!K129)</f>
        <v/>
      </c>
      <c r="G545" s="49">
        <f>IF('M2 Electrolyte RTD'!F129="","",'M2 Electrolyte RTD'!F129)</f>
        <v/>
      </c>
      <c r="H545" s="50">
        <f>IF(AND(ISNUMBER('M2 Electrolyte RTD'!F129),ISNUMBER('M2 Electrolyte RTD'!K129)),'M2 Electrolyte RTD'!F129-'M2 Electrolyte RTD'!K129,"")</f>
        <v/>
      </c>
      <c r="I545" s="34" t="inlineStr">
        <is>
          <t>S&amp;S availability/depth vary by listing and time, confirm live.</t>
        </is>
      </c>
    </row>
    <row r="546" ht="26" customHeight="1">
      <c r="A546" s="34" t="inlineStr">
        <is>
          <t>Prime</t>
        </is>
      </c>
      <c r="B546" s="34" t="inlineStr">
        <is>
          <t>Prime Hydration | Blue Raspberry | 18 pack 500mL</t>
        </is>
      </c>
      <c r="C546" s="34" t="inlineStr">
        <is>
          <t>2) Electrolyte beverage (RTD)</t>
        </is>
      </c>
      <c r="D546" s="51">
        <f>IF('M2 Electrolyte RTD'!I130="","",'M2 Electrolyte RTD'!I130)</f>
        <v/>
      </c>
      <c r="E546" s="52">
        <f>IF('M2 Electrolyte RTD'!J130="","",'M2 Electrolyte RTD'!J130)</f>
        <v/>
      </c>
      <c r="F546" s="50">
        <f>IF('M2 Electrolyte RTD'!K130="","",'M2 Electrolyte RTD'!K130)</f>
        <v/>
      </c>
      <c r="G546" s="49">
        <f>IF('M2 Electrolyte RTD'!F130="","",'M2 Electrolyte RTD'!F130)</f>
        <v/>
      </c>
      <c r="H546" s="50">
        <f>IF(AND(ISNUMBER('M2 Electrolyte RTD'!F130),ISNUMBER('M2 Electrolyte RTD'!K130)),'M2 Electrolyte RTD'!F130-'M2 Electrolyte RTD'!K130,"")</f>
        <v/>
      </c>
      <c r="I546" s="34" t="inlineStr">
        <is>
          <t>S&amp;S availability/depth vary by listing and time, confirm live.</t>
        </is>
      </c>
    </row>
    <row r="547" ht="26" customHeight="1">
      <c r="A547" s="34" t="inlineStr">
        <is>
          <t>Prime</t>
        </is>
      </c>
      <c r="B547" s="34" t="inlineStr">
        <is>
          <t>Prime Hydration | Blue Raspberry | 24 pack 500mL</t>
        </is>
      </c>
      <c r="C547" s="34" t="inlineStr">
        <is>
          <t>2) Electrolyte beverage (RTD)</t>
        </is>
      </c>
      <c r="D547" s="51">
        <f>IF('M2 Electrolyte RTD'!I131="","",'M2 Electrolyte RTD'!I131)</f>
        <v/>
      </c>
      <c r="E547" s="52">
        <f>IF('M2 Electrolyte RTD'!J131="","",'M2 Electrolyte RTD'!J131)</f>
        <v/>
      </c>
      <c r="F547" s="50">
        <f>IF('M2 Electrolyte RTD'!K131="","",'M2 Electrolyte RTD'!K131)</f>
        <v/>
      </c>
      <c r="G547" s="49">
        <f>IF('M2 Electrolyte RTD'!F131="","",'M2 Electrolyte RTD'!F131)</f>
        <v/>
      </c>
      <c r="H547" s="50">
        <f>IF(AND(ISNUMBER('M2 Electrolyte RTD'!F131),ISNUMBER('M2 Electrolyte RTD'!K131)),'M2 Electrolyte RTD'!F131-'M2 Electrolyte RTD'!K131,"")</f>
        <v/>
      </c>
      <c r="I547" s="34" t="inlineStr">
        <is>
          <t>S&amp;S availability/depth vary by listing and time, confirm live.</t>
        </is>
      </c>
    </row>
    <row r="548" ht="26" customHeight="1">
      <c r="A548" s="34" t="inlineStr">
        <is>
          <t>Prime</t>
        </is>
      </c>
      <c r="B548" s="34" t="inlineStr">
        <is>
          <t>Prime Hydration | Tropical Punch | single 500mL</t>
        </is>
      </c>
      <c r="C548" s="34" t="inlineStr">
        <is>
          <t>2) Electrolyte beverage (RTD)</t>
        </is>
      </c>
      <c r="D548" s="51">
        <f>IF('M2 Electrolyte RTD'!I132="","",'M2 Electrolyte RTD'!I132)</f>
        <v/>
      </c>
      <c r="E548" s="52">
        <f>IF('M2 Electrolyte RTD'!J132="","",'M2 Electrolyte RTD'!J132)</f>
        <v/>
      </c>
      <c r="F548" s="50">
        <f>IF('M2 Electrolyte RTD'!K132="","",'M2 Electrolyte RTD'!K132)</f>
        <v/>
      </c>
      <c r="G548" s="49">
        <f>IF('M2 Electrolyte RTD'!F132="","",'M2 Electrolyte RTD'!F132)</f>
        <v/>
      </c>
      <c r="H548" s="50">
        <f>IF(AND(ISNUMBER('M2 Electrolyte RTD'!F132),ISNUMBER('M2 Electrolyte RTD'!K132)),'M2 Electrolyte RTD'!F132-'M2 Electrolyte RTD'!K132,"")</f>
        <v/>
      </c>
      <c r="I548" s="34" t="inlineStr">
        <is>
          <t>S&amp;S availability/depth vary by listing and time, confirm live.</t>
        </is>
      </c>
    </row>
    <row r="549" ht="26" customHeight="1">
      <c r="A549" s="34" t="inlineStr">
        <is>
          <t>Prime</t>
        </is>
      </c>
      <c r="B549" s="34" t="inlineStr">
        <is>
          <t>Prime Hydration | Tropical Punch | 8 pack 500mL</t>
        </is>
      </c>
      <c r="C549" s="34" t="inlineStr">
        <is>
          <t>2) Electrolyte beverage (RTD)</t>
        </is>
      </c>
      <c r="D549" s="51">
        <f>IF('M2 Electrolyte RTD'!I133="","",'M2 Electrolyte RTD'!I133)</f>
        <v/>
      </c>
      <c r="E549" s="52">
        <f>IF('M2 Electrolyte RTD'!J133="","",'M2 Electrolyte RTD'!J133)</f>
        <v/>
      </c>
      <c r="F549" s="50">
        <f>IF('M2 Electrolyte RTD'!K133="","",'M2 Electrolyte RTD'!K133)</f>
        <v/>
      </c>
      <c r="G549" s="49">
        <f>IF('M2 Electrolyte RTD'!F133="","",'M2 Electrolyte RTD'!F133)</f>
        <v/>
      </c>
      <c r="H549" s="50">
        <f>IF(AND(ISNUMBER('M2 Electrolyte RTD'!F133),ISNUMBER('M2 Electrolyte RTD'!K133)),'M2 Electrolyte RTD'!F133-'M2 Electrolyte RTD'!K133,"")</f>
        <v/>
      </c>
      <c r="I549" s="34" t="inlineStr">
        <is>
          <t>S&amp;S availability/depth vary by listing and time, confirm live.</t>
        </is>
      </c>
    </row>
    <row r="550" ht="26" customHeight="1">
      <c r="A550" s="34" t="inlineStr">
        <is>
          <t>Prime</t>
        </is>
      </c>
      <c r="B550" s="34" t="inlineStr">
        <is>
          <t>Prime Hydration | Tropical Punch | 12 pack 500mL</t>
        </is>
      </c>
      <c r="C550" s="34" t="inlineStr">
        <is>
          <t>2) Electrolyte beverage (RTD)</t>
        </is>
      </c>
      <c r="D550" s="51">
        <f>IF('M2 Electrolyte RTD'!I134="","",'M2 Electrolyte RTD'!I134)</f>
        <v/>
      </c>
      <c r="E550" s="52">
        <f>IF('M2 Electrolyte RTD'!J134="","",'M2 Electrolyte RTD'!J134)</f>
        <v/>
      </c>
      <c r="F550" s="50">
        <f>IF('M2 Electrolyte RTD'!K134="","",'M2 Electrolyte RTD'!K134)</f>
        <v/>
      </c>
      <c r="G550" s="49">
        <f>IF('M2 Electrolyte RTD'!F134="","",'M2 Electrolyte RTD'!F134)</f>
        <v/>
      </c>
      <c r="H550" s="50">
        <f>IF(AND(ISNUMBER('M2 Electrolyte RTD'!F134),ISNUMBER('M2 Electrolyte RTD'!K134)),'M2 Electrolyte RTD'!F134-'M2 Electrolyte RTD'!K134,"")</f>
        <v/>
      </c>
      <c r="I550" s="34" t="inlineStr">
        <is>
          <t>S&amp;S availability/depth vary by listing and time, confirm live.</t>
        </is>
      </c>
    </row>
    <row r="551" ht="26" customHeight="1">
      <c r="A551" s="34" t="inlineStr">
        <is>
          <t>Prime</t>
        </is>
      </c>
      <c r="B551" s="34" t="inlineStr">
        <is>
          <t>Prime Hydration | Tropical Punch | 18 pack 500mL</t>
        </is>
      </c>
      <c r="C551" s="34" t="inlineStr">
        <is>
          <t>2) Electrolyte beverage (RTD)</t>
        </is>
      </c>
      <c r="D551" s="51">
        <f>IF('M2 Electrolyte RTD'!I135="","",'M2 Electrolyte RTD'!I135)</f>
        <v/>
      </c>
      <c r="E551" s="52">
        <f>IF('M2 Electrolyte RTD'!J135="","",'M2 Electrolyte RTD'!J135)</f>
        <v/>
      </c>
      <c r="F551" s="50">
        <f>IF('M2 Electrolyte RTD'!K135="","",'M2 Electrolyte RTD'!K135)</f>
        <v/>
      </c>
      <c r="G551" s="49">
        <f>IF('M2 Electrolyte RTD'!F135="","",'M2 Electrolyte RTD'!F135)</f>
        <v/>
      </c>
      <c r="H551" s="50">
        <f>IF(AND(ISNUMBER('M2 Electrolyte RTD'!F135),ISNUMBER('M2 Electrolyte RTD'!K135)),'M2 Electrolyte RTD'!F135-'M2 Electrolyte RTD'!K135,"")</f>
        <v/>
      </c>
      <c r="I551" s="34" t="inlineStr">
        <is>
          <t>S&amp;S availability/depth vary by listing and time, confirm live.</t>
        </is>
      </c>
    </row>
    <row r="552" ht="26" customHeight="1">
      <c r="A552" s="34" t="inlineStr">
        <is>
          <t>Prime</t>
        </is>
      </c>
      <c r="B552" s="34" t="inlineStr">
        <is>
          <t>Prime Hydration | Tropical Punch | 24 pack 500mL</t>
        </is>
      </c>
      <c r="C552" s="34" t="inlineStr">
        <is>
          <t>2) Electrolyte beverage (RTD)</t>
        </is>
      </c>
      <c r="D552" s="51">
        <f>IF('M2 Electrolyte RTD'!I136="","",'M2 Electrolyte RTD'!I136)</f>
        <v/>
      </c>
      <c r="E552" s="52">
        <f>IF('M2 Electrolyte RTD'!J136="","",'M2 Electrolyte RTD'!J136)</f>
        <v/>
      </c>
      <c r="F552" s="50">
        <f>IF('M2 Electrolyte RTD'!K136="","",'M2 Electrolyte RTD'!K136)</f>
        <v/>
      </c>
      <c r="G552" s="49">
        <f>IF('M2 Electrolyte RTD'!F136="","",'M2 Electrolyte RTD'!F136)</f>
        <v/>
      </c>
      <c r="H552" s="50">
        <f>IF(AND(ISNUMBER('M2 Electrolyte RTD'!F136),ISNUMBER('M2 Electrolyte RTD'!K136)),'M2 Electrolyte RTD'!F136-'M2 Electrolyte RTD'!K136,"")</f>
        <v/>
      </c>
      <c r="I552" s="34" t="inlineStr">
        <is>
          <t>S&amp;S availability/depth vary by listing and time, confirm live.</t>
        </is>
      </c>
    </row>
    <row r="553" ht="26" customHeight="1">
      <c r="A553" s="34" t="inlineStr">
        <is>
          <t>Prime</t>
        </is>
      </c>
      <c r="B553" s="34" t="inlineStr">
        <is>
          <t>Prime Hydration | Ice Pop | single 500mL</t>
        </is>
      </c>
      <c r="C553" s="34" t="inlineStr">
        <is>
          <t>2) Electrolyte beverage (RTD)</t>
        </is>
      </c>
      <c r="D553" s="51">
        <f>IF('M2 Electrolyte RTD'!I137="","",'M2 Electrolyte RTD'!I137)</f>
        <v/>
      </c>
      <c r="E553" s="52">
        <f>IF('M2 Electrolyte RTD'!J137="","",'M2 Electrolyte RTD'!J137)</f>
        <v/>
      </c>
      <c r="F553" s="50">
        <f>IF('M2 Electrolyte RTD'!K137="","",'M2 Electrolyte RTD'!K137)</f>
        <v/>
      </c>
      <c r="G553" s="49">
        <f>IF('M2 Electrolyte RTD'!F137="","",'M2 Electrolyte RTD'!F137)</f>
        <v/>
      </c>
      <c r="H553" s="50">
        <f>IF(AND(ISNUMBER('M2 Electrolyte RTD'!F137),ISNUMBER('M2 Electrolyte RTD'!K137)),'M2 Electrolyte RTD'!F137-'M2 Electrolyte RTD'!K137,"")</f>
        <v/>
      </c>
      <c r="I553" s="34" t="inlineStr">
        <is>
          <t>S&amp;S availability/depth vary by listing and time, confirm live.</t>
        </is>
      </c>
    </row>
    <row r="554" ht="26" customHeight="1">
      <c r="A554" s="34" t="inlineStr">
        <is>
          <t>Prime</t>
        </is>
      </c>
      <c r="B554" s="34" t="inlineStr">
        <is>
          <t>Prime Hydration | Ice Pop | 8 pack 500mL</t>
        </is>
      </c>
      <c r="C554" s="34" t="inlineStr">
        <is>
          <t>2) Electrolyte beverage (RTD)</t>
        </is>
      </c>
      <c r="D554" s="51">
        <f>IF('M2 Electrolyte RTD'!I138="","",'M2 Electrolyte RTD'!I138)</f>
        <v/>
      </c>
      <c r="E554" s="52">
        <f>IF('M2 Electrolyte RTD'!J138="","",'M2 Electrolyte RTD'!J138)</f>
        <v/>
      </c>
      <c r="F554" s="50">
        <f>IF('M2 Electrolyte RTD'!K138="","",'M2 Electrolyte RTD'!K138)</f>
        <v/>
      </c>
      <c r="G554" s="49">
        <f>IF('M2 Electrolyte RTD'!F138="","",'M2 Electrolyte RTD'!F138)</f>
        <v/>
      </c>
      <c r="H554" s="50">
        <f>IF(AND(ISNUMBER('M2 Electrolyte RTD'!F138),ISNUMBER('M2 Electrolyte RTD'!K138)),'M2 Electrolyte RTD'!F138-'M2 Electrolyte RTD'!K138,"")</f>
        <v/>
      </c>
      <c r="I554" s="34" t="inlineStr">
        <is>
          <t>S&amp;S availability/depth vary by listing and time, confirm live.</t>
        </is>
      </c>
    </row>
    <row r="555" ht="26" customHeight="1">
      <c r="A555" s="34" t="inlineStr">
        <is>
          <t>Prime</t>
        </is>
      </c>
      <c r="B555" s="34" t="inlineStr">
        <is>
          <t>Prime Hydration | Ice Pop | 12 pack 500mL</t>
        </is>
      </c>
      <c r="C555" s="34" t="inlineStr">
        <is>
          <t>2) Electrolyte beverage (RTD)</t>
        </is>
      </c>
      <c r="D555" s="51">
        <f>IF('M2 Electrolyte RTD'!I139="","",'M2 Electrolyte RTD'!I139)</f>
        <v/>
      </c>
      <c r="E555" s="52">
        <f>IF('M2 Electrolyte RTD'!J139="","",'M2 Electrolyte RTD'!J139)</f>
        <v/>
      </c>
      <c r="F555" s="50">
        <f>IF('M2 Electrolyte RTD'!K139="","",'M2 Electrolyte RTD'!K139)</f>
        <v/>
      </c>
      <c r="G555" s="49">
        <f>IF('M2 Electrolyte RTD'!F139="","",'M2 Electrolyte RTD'!F139)</f>
        <v/>
      </c>
      <c r="H555" s="50">
        <f>IF(AND(ISNUMBER('M2 Electrolyte RTD'!F139),ISNUMBER('M2 Electrolyte RTD'!K139)),'M2 Electrolyte RTD'!F139-'M2 Electrolyte RTD'!K139,"")</f>
        <v/>
      </c>
      <c r="I555" s="34" t="inlineStr">
        <is>
          <t>S&amp;S availability/depth vary by listing and time, confirm live.</t>
        </is>
      </c>
    </row>
    <row r="556" ht="26" customHeight="1">
      <c r="A556" s="34" t="inlineStr">
        <is>
          <t>Prime</t>
        </is>
      </c>
      <c r="B556" s="34" t="inlineStr">
        <is>
          <t>Prime Hydration | Ice Pop | 18 pack 500mL</t>
        </is>
      </c>
      <c r="C556" s="34" t="inlineStr">
        <is>
          <t>2) Electrolyte beverage (RTD)</t>
        </is>
      </c>
      <c r="D556" s="51">
        <f>IF('M2 Electrolyte RTD'!I140="","",'M2 Electrolyte RTD'!I140)</f>
        <v/>
      </c>
      <c r="E556" s="52">
        <f>IF('M2 Electrolyte RTD'!J140="","",'M2 Electrolyte RTD'!J140)</f>
        <v/>
      </c>
      <c r="F556" s="50">
        <f>IF('M2 Electrolyte RTD'!K140="","",'M2 Electrolyte RTD'!K140)</f>
        <v/>
      </c>
      <c r="G556" s="49">
        <f>IF('M2 Electrolyte RTD'!F140="","",'M2 Electrolyte RTD'!F140)</f>
        <v/>
      </c>
      <c r="H556" s="50">
        <f>IF(AND(ISNUMBER('M2 Electrolyte RTD'!F140),ISNUMBER('M2 Electrolyte RTD'!K140)),'M2 Electrolyte RTD'!F140-'M2 Electrolyte RTD'!K140,"")</f>
        <v/>
      </c>
      <c r="I556" s="34" t="inlineStr">
        <is>
          <t>S&amp;S availability/depth vary by listing and time, confirm live.</t>
        </is>
      </c>
    </row>
    <row r="557" ht="26" customHeight="1">
      <c r="A557" s="34" t="inlineStr">
        <is>
          <t>Prime</t>
        </is>
      </c>
      <c r="B557" s="34" t="inlineStr">
        <is>
          <t>Prime Hydration | Ice Pop | 24 pack 500mL</t>
        </is>
      </c>
      <c r="C557" s="34" t="inlineStr">
        <is>
          <t>2) Electrolyte beverage (RTD)</t>
        </is>
      </c>
      <c r="D557" s="51">
        <f>IF('M2 Electrolyte RTD'!I141="","",'M2 Electrolyte RTD'!I141)</f>
        <v/>
      </c>
      <c r="E557" s="52">
        <f>IF('M2 Electrolyte RTD'!J141="","",'M2 Electrolyte RTD'!J141)</f>
        <v/>
      </c>
      <c r="F557" s="50">
        <f>IF('M2 Electrolyte RTD'!K141="","",'M2 Electrolyte RTD'!K141)</f>
        <v/>
      </c>
      <c r="G557" s="49">
        <f>IF('M2 Electrolyte RTD'!F141="","",'M2 Electrolyte RTD'!F141)</f>
        <v/>
      </c>
      <c r="H557" s="50">
        <f>IF(AND(ISNUMBER('M2 Electrolyte RTD'!F141),ISNUMBER('M2 Electrolyte RTD'!K141)),'M2 Electrolyte RTD'!F141-'M2 Electrolyte RTD'!K141,"")</f>
        <v/>
      </c>
      <c r="I557" s="34" t="inlineStr">
        <is>
          <t>S&amp;S availability/depth vary by listing and time, confirm live.</t>
        </is>
      </c>
    </row>
    <row r="558" ht="26" customHeight="1">
      <c r="A558" s="34" t="inlineStr">
        <is>
          <t>Prime</t>
        </is>
      </c>
      <c r="B558" s="34" t="inlineStr">
        <is>
          <t>Prime Hydration | Lemon Lime | single 500mL</t>
        </is>
      </c>
      <c r="C558" s="34" t="inlineStr">
        <is>
          <t>2) Electrolyte beverage (RTD)</t>
        </is>
      </c>
      <c r="D558" s="51">
        <f>IF('M2 Electrolyte RTD'!I142="","",'M2 Electrolyte RTD'!I142)</f>
        <v/>
      </c>
      <c r="E558" s="52">
        <f>IF('M2 Electrolyte RTD'!J142="","",'M2 Electrolyte RTD'!J142)</f>
        <v/>
      </c>
      <c r="F558" s="50">
        <f>IF('M2 Electrolyte RTD'!K142="","",'M2 Electrolyte RTD'!K142)</f>
        <v/>
      </c>
      <c r="G558" s="49">
        <f>IF('M2 Electrolyte RTD'!F142="","",'M2 Electrolyte RTD'!F142)</f>
        <v/>
      </c>
      <c r="H558" s="50">
        <f>IF(AND(ISNUMBER('M2 Electrolyte RTD'!F142),ISNUMBER('M2 Electrolyte RTD'!K142)),'M2 Electrolyte RTD'!F142-'M2 Electrolyte RTD'!K142,"")</f>
        <v/>
      </c>
      <c r="I558" s="34" t="inlineStr">
        <is>
          <t>S&amp;S availability/depth vary by listing and time, confirm live.</t>
        </is>
      </c>
    </row>
    <row r="559" ht="26" customHeight="1">
      <c r="A559" s="34" t="inlineStr">
        <is>
          <t>Prime</t>
        </is>
      </c>
      <c r="B559" s="34" t="inlineStr">
        <is>
          <t>Prime Hydration | Lemon Lime | 8 pack 500mL</t>
        </is>
      </c>
      <c r="C559" s="34" t="inlineStr">
        <is>
          <t>2) Electrolyte beverage (RTD)</t>
        </is>
      </c>
      <c r="D559" s="51">
        <f>IF('M2 Electrolyte RTD'!I143="","",'M2 Electrolyte RTD'!I143)</f>
        <v/>
      </c>
      <c r="E559" s="52">
        <f>IF('M2 Electrolyte RTD'!J143="","",'M2 Electrolyte RTD'!J143)</f>
        <v/>
      </c>
      <c r="F559" s="50">
        <f>IF('M2 Electrolyte RTD'!K143="","",'M2 Electrolyte RTD'!K143)</f>
        <v/>
      </c>
      <c r="G559" s="49">
        <f>IF('M2 Electrolyte RTD'!F143="","",'M2 Electrolyte RTD'!F143)</f>
        <v/>
      </c>
      <c r="H559" s="50">
        <f>IF(AND(ISNUMBER('M2 Electrolyte RTD'!F143),ISNUMBER('M2 Electrolyte RTD'!K143)),'M2 Electrolyte RTD'!F143-'M2 Electrolyte RTD'!K143,"")</f>
        <v/>
      </c>
      <c r="I559" s="34" t="inlineStr">
        <is>
          <t>S&amp;S availability/depth vary by listing and time, confirm live.</t>
        </is>
      </c>
    </row>
    <row r="560" ht="26" customHeight="1">
      <c r="A560" s="34" t="inlineStr">
        <is>
          <t>Prime</t>
        </is>
      </c>
      <c r="B560" s="34" t="inlineStr">
        <is>
          <t>Prime Hydration | Lemon Lime | 12 pack 500mL</t>
        </is>
      </c>
      <c r="C560" s="34" t="inlineStr">
        <is>
          <t>2) Electrolyte beverage (RTD)</t>
        </is>
      </c>
      <c r="D560" s="51">
        <f>IF('M2 Electrolyte RTD'!I144="","",'M2 Electrolyte RTD'!I144)</f>
        <v/>
      </c>
      <c r="E560" s="52">
        <f>IF('M2 Electrolyte RTD'!J144="","",'M2 Electrolyte RTD'!J144)</f>
        <v/>
      </c>
      <c r="F560" s="50">
        <f>IF('M2 Electrolyte RTD'!K144="","",'M2 Electrolyte RTD'!K144)</f>
        <v/>
      </c>
      <c r="G560" s="49">
        <f>IF('M2 Electrolyte RTD'!F144="","",'M2 Electrolyte RTD'!F144)</f>
        <v/>
      </c>
      <c r="H560" s="50">
        <f>IF(AND(ISNUMBER('M2 Electrolyte RTD'!F144),ISNUMBER('M2 Electrolyte RTD'!K144)),'M2 Electrolyte RTD'!F144-'M2 Electrolyte RTD'!K144,"")</f>
        <v/>
      </c>
      <c r="I560" s="34" t="inlineStr">
        <is>
          <t>S&amp;S availability/depth vary by listing and time, confirm live.</t>
        </is>
      </c>
    </row>
    <row r="561" ht="26" customHeight="1">
      <c r="A561" s="34" t="inlineStr">
        <is>
          <t>Prime</t>
        </is>
      </c>
      <c r="B561" s="34" t="inlineStr">
        <is>
          <t>Prime Hydration | Lemon Lime | 18 pack 500mL</t>
        </is>
      </c>
      <c r="C561" s="34" t="inlineStr">
        <is>
          <t>2) Electrolyte beverage (RTD)</t>
        </is>
      </c>
      <c r="D561" s="51">
        <f>IF('M2 Electrolyte RTD'!I145="","",'M2 Electrolyte RTD'!I145)</f>
        <v/>
      </c>
      <c r="E561" s="52">
        <f>IF('M2 Electrolyte RTD'!J145="","",'M2 Electrolyte RTD'!J145)</f>
        <v/>
      </c>
      <c r="F561" s="50">
        <f>IF('M2 Electrolyte RTD'!K145="","",'M2 Electrolyte RTD'!K145)</f>
        <v/>
      </c>
      <c r="G561" s="49">
        <f>IF('M2 Electrolyte RTD'!F145="","",'M2 Electrolyte RTD'!F145)</f>
        <v/>
      </c>
      <c r="H561" s="50">
        <f>IF(AND(ISNUMBER('M2 Electrolyte RTD'!F145),ISNUMBER('M2 Electrolyte RTD'!K145)),'M2 Electrolyte RTD'!F145-'M2 Electrolyte RTD'!K145,"")</f>
        <v/>
      </c>
      <c r="I561" s="34" t="inlineStr">
        <is>
          <t>S&amp;S availability/depth vary by listing and time, confirm live.</t>
        </is>
      </c>
    </row>
    <row r="562" ht="26" customHeight="1">
      <c r="A562" s="34" t="inlineStr">
        <is>
          <t>Prime</t>
        </is>
      </c>
      <c r="B562" s="34" t="inlineStr">
        <is>
          <t>Prime Hydration | Lemon Lime | 24 pack 500mL</t>
        </is>
      </c>
      <c r="C562" s="34" t="inlineStr">
        <is>
          <t>2) Electrolyte beverage (RTD)</t>
        </is>
      </c>
      <c r="D562" s="51">
        <f>IF('M2 Electrolyte RTD'!I146="","",'M2 Electrolyte RTD'!I146)</f>
        <v/>
      </c>
      <c r="E562" s="52">
        <f>IF('M2 Electrolyte RTD'!J146="","",'M2 Electrolyte RTD'!J146)</f>
        <v/>
      </c>
      <c r="F562" s="50">
        <f>IF('M2 Electrolyte RTD'!K146="","",'M2 Electrolyte RTD'!K146)</f>
        <v/>
      </c>
      <c r="G562" s="49">
        <f>IF('M2 Electrolyte RTD'!F146="","",'M2 Electrolyte RTD'!F146)</f>
        <v/>
      </c>
      <c r="H562" s="50">
        <f>IF(AND(ISNUMBER('M2 Electrolyte RTD'!F146),ISNUMBER('M2 Electrolyte RTD'!K146)),'M2 Electrolyte RTD'!F146-'M2 Electrolyte RTD'!K146,"")</f>
        <v/>
      </c>
      <c r="I562" s="34" t="inlineStr">
        <is>
          <t>S&amp;S availability/depth vary by listing and time, confirm live.</t>
        </is>
      </c>
    </row>
    <row r="563" ht="26" customHeight="1">
      <c r="A563" s="34" t="inlineStr">
        <is>
          <t>Prime</t>
        </is>
      </c>
      <c r="B563" s="34" t="inlineStr">
        <is>
          <t>Prime Hydration | Strawberry Watermelon | single 500mL</t>
        </is>
      </c>
      <c r="C563" s="34" t="inlineStr">
        <is>
          <t>2) Electrolyte beverage (RTD)</t>
        </is>
      </c>
      <c r="D563" s="51">
        <f>IF('M2 Electrolyte RTD'!I147="","",'M2 Electrolyte RTD'!I147)</f>
        <v/>
      </c>
      <c r="E563" s="52">
        <f>IF('M2 Electrolyte RTD'!J147="","",'M2 Electrolyte RTD'!J147)</f>
        <v/>
      </c>
      <c r="F563" s="50">
        <f>IF('M2 Electrolyte RTD'!K147="","",'M2 Electrolyte RTD'!K147)</f>
        <v/>
      </c>
      <c r="G563" s="49">
        <f>IF('M2 Electrolyte RTD'!F147="","",'M2 Electrolyte RTD'!F147)</f>
        <v/>
      </c>
      <c r="H563" s="50">
        <f>IF(AND(ISNUMBER('M2 Electrolyte RTD'!F147),ISNUMBER('M2 Electrolyte RTD'!K147)),'M2 Electrolyte RTD'!F147-'M2 Electrolyte RTD'!K147,"")</f>
        <v/>
      </c>
      <c r="I563" s="34" t="inlineStr">
        <is>
          <t>S&amp;S availability/depth vary by listing and time, confirm live.</t>
        </is>
      </c>
    </row>
    <row r="564" ht="26" customHeight="1">
      <c r="A564" s="34" t="inlineStr">
        <is>
          <t>Prime</t>
        </is>
      </c>
      <c r="B564" s="34" t="inlineStr">
        <is>
          <t>Prime Hydration | Strawberry Watermelon | 8 pack 500mL</t>
        </is>
      </c>
      <c r="C564" s="34" t="inlineStr">
        <is>
          <t>2) Electrolyte beverage (RTD)</t>
        </is>
      </c>
      <c r="D564" s="51">
        <f>IF('M2 Electrolyte RTD'!I148="","",'M2 Electrolyte RTD'!I148)</f>
        <v/>
      </c>
      <c r="E564" s="52">
        <f>IF('M2 Electrolyte RTD'!J148="","",'M2 Electrolyte RTD'!J148)</f>
        <v/>
      </c>
      <c r="F564" s="50">
        <f>IF('M2 Electrolyte RTD'!K148="","",'M2 Electrolyte RTD'!K148)</f>
        <v/>
      </c>
      <c r="G564" s="49">
        <f>IF('M2 Electrolyte RTD'!F148="","",'M2 Electrolyte RTD'!F148)</f>
        <v/>
      </c>
      <c r="H564" s="50">
        <f>IF(AND(ISNUMBER('M2 Electrolyte RTD'!F148),ISNUMBER('M2 Electrolyte RTD'!K148)),'M2 Electrolyte RTD'!F148-'M2 Electrolyte RTD'!K148,"")</f>
        <v/>
      </c>
      <c r="I564" s="34" t="inlineStr">
        <is>
          <t>S&amp;S availability/depth vary by listing and time, confirm live.</t>
        </is>
      </c>
    </row>
    <row r="565" ht="26" customHeight="1">
      <c r="A565" s="34" t="inlineStr">
        <is>
          <t>Prime</t>
        </is>
      </c>
      <c r="B565" s="34" t="inlineStr">
        <is>
          <t>Prime Hydration | Strawberry Watermelon | 12 pack 500mL</t>
        </is>
      </c>
      <c r="C565" s="34" t="inlineStr">
        <is>
          <t>2) Electrolyte beverage (RTD)</t>
        </is>
      </c>
      <c r="D565" s="51">
        <f>IF('M2 Electrolyte RTD'!I149="","",'M2 Electrolyte RTD'!I149)</f>
        <v/>
      </c>
      <c r="E565" s="52">
        <f>IF('M2 Electrolyte RTD'!J149="","",'M2 Electrolyte RTD'!J149)</f>
        <v/>
      </c>
      <c r="F565" s="50">
        <f>IF('M2 Electrolyte RTD'!K149="","",'M2 Electrolyte RTD'!K149)</f>
        <v/>
      </c>
      <c r="G565" s="49">
        <f>IF('M2 Electrolyte RTD'!F149="","",'M2 Electrolyte RTD'!F149)</f>
        <v/>
      </c>
      <c r="H565" s="50">
        <f>IF(AND(ISNUMBER('M2 Electrolyte RTD'!F149),ISNUMBER('M2 Electrolyte RTD'!K149)),'M2 Electrolyte RTD'!F149-'M2 Electrolyte RTD'!K149,"")</f>
        <v/>
      </c>
      <c r="I565" s="34" t="inlineStr">
        <is>
          <t>S&amp;S availability/depth vary by listing and time, confirm live.</t>
        </is>
      </c>
    </row>
    <row r="566" ht="26" customHeight="1">
      <c r="A566" s="34" t="inlineStr">
        <is>
          <t>Prime</t>
        </is>
      </c>
      <c r="B566" s="34" t="inlineStr">
        <is>
          <t>Prime Hydration | Strawberry Watermelon | 18 pack 500mL</t>
        </is>
      </c>
      <c r="C566" s="34" t="inlineStr">
        <is>
          <t>2) Electrolyte beverage (RTD)</t>
        </is>
      </c>
      <c r="D566" s="51">
        <f>IF('M2 Electrolyte RTD'!I150="","",'M2 Electrolyte RTD'!I150)</f>
        <v/>
      </c>
      <c r="E566" s="52">
        <f>IF('M2 Electrolyte RTD'!J150="","",'M2 Electrolyte RTD'!J150)</f>
        <v/>
      </c>
      <c r="F566" s="50">
        <f>IF('M2 Electrolyte RTD'!K150="","",'M2 Electrolyte RTD'!K150)</f>
        <v/>
      </c>
      <c r="G566" s="49">
        <f>IF('M2 Electrolyte RTD'!F150="","",'M2 Electrolyte RTD'!F150)</f>
        <v/>
      </c>
      <c r="H566" s="50">
        <f>IF(AND(ISNUMBER('M2 Electrolyte RTD'!F150),ISNUMBER('M2 Electrolyte RTD'!K150)),'M2 Electrolyte RTD'!F150-'M2 Electrolyte RTD'!K150,"")</f>
        <v/>
      </c>
      <c r="I566" s="34" t="inlineStr">
        <is>
          <t>S&amp;S availability/depth vary by listing and time, confirm live.</t>
        </is>
      </c>
    </row>
    <row r="567" ht="26" customHeight="1">
      <c r="A567" s="34" t="inlineStr">
        <is>
          <t>Prime</t>
        </is>
      </c>
      <c r="B567" s="34" t="inlineStr">
        <is>
          <t>Prime Hydration | Strawberry Watermelon | 24 pack 500mL</t>
        </is>
      </c>
      <c r="C567" s="34" t="inlineStr">
        <is>
          <t>2) Electrolyte beverage (RTD)</t>
        </is>
      </c>
      <c r="D567" s="51">
        <f>IF('M2 Electrolyte RTD'!I151="","",'M2 Electrolyte RTD'!I151)</f>
        <v/>
      </c>
      <c r="E567" s="52">
        <f>IF('M2 Electrolyte RTD'!J151="","",'M2 Electrolyte RTD'!J151)</f>
        <v/>
      </c>
      <c r="F567" s="50">
        <f>IF('M2 Electrolyte RTD'!K151="","",'M2 Electrolyte RTD'!K151)</f>
        <v/>
      </c>
      <c r="G567" s="49">
        <f>IF('M2 Electrolyte RTD'!F151="","",'M2 Electrolyte RTD'!F151)</f>
        <v/>
      </c>
      <c r="H567" s="50">
        <f>IF(AND(ISNUMBER('M2 Electrolyte RTD'!F151),ISNUMBER('M2 Electrolyte RTD'!K151)),'M2 Electrolyte RTD'!F151-'M2 Electrolyte RTD'!K151,"")</f>
        <v/>
      </c>
      <c r="I567" s="34" t="inlineStr">
        <is>
          <t>S&amp;S availability/depth vary by listing and time, confirm live.</t>
        </is>
      </c>
    </row>
    <row r="568" ht="26" customHeight="1">
      <c r="A568" s="34" t="inlineStr">
        <is>
          <t>Prime</t>
        </is>
      </c>
      <c r="B568" s="34" t="inlineStr">
        <is>
          <t>Prime Hydration | Meta Moon | single 500mL</t>
        </is>
      </c>
      <c r="C568" s="34" t="inlineStr">
        <is>
          <t>2) Electrolyte beverage (RTD)</t>
        </is>
      </c>
      <c r="D568" s="51">
        <f>IF('M2 Electrolyte RTD'!I152="","",'M2 Electrolyte RTD'!I152)</f>
        <v/>
      </c>
      <c r="E568" s="52">
        <f>IF('M2 Electrolyte RTD'!J152="","",'M2 Electrolyte RTD'!J152)</f>
        <v/>
      </c>
      <c r="F568" s="50">
        <f>IF('M2 Electrolyte RTD'!K152="","",'M2 Electrolyte RTD'!K152)</f>
        <v/>
      </c>
      <c r="G568" s="49">
        <f>IF('M2 Electrolyte RTD'!F152="","",'M2 Electrolyte RTD'!F152)</f>
        <v/>
      </c>
      <c r="H568" s="50">
        <f>IF(AND(ISNUMBER('M2 Electrolyte RTD'!F152),ISNUMBER('M2 Electrolyte RTD'!K152)),'M2 Electrolyte RTD'!F152-'M2 Electrolyte RTD'!K152,"")</f>
        <v/>
      </c>
      <c r="I568" s="34" t="inlineStr">
        <is>
          <t>S&amp;S availability/depth vary by listing and time, confirm live.</t>
        </is>
      </c>
    </row>
    <row r="569" ht="26" customHeight="1">
      <c r="A569" s="34" t="inlineStr">
        <is>
          <t>Prime</t>
        </is>
      </c>
      <c r="B569" s="34" t="inlineStr">
        <is>
          <t>Prime Hydration | Meta Moon | 8 pack 500mL</t>
        </is>
      </c>
      <c r="C569" s="34" t="inlineStr">
        <is>
          <t>2) Electrolyte beverage (RTD)</t>
        </is>
      </c>
      <c r="D569" s="51">
        <f>IF('M2 Electrolyte RTD'!I153="","",'M2 Electrolyte RTD'!I153)</f>
        <v/>
      </c>
      <c r="E569" s="52">
        <f>IF('M2 Electrolyte RTD'!J153="","",'M2 Electrolyte RTD'!J153)</f>
        <v/>
      </c>
      <c r="F569" s="50">
        <f>IF('M2 Electrolyte RTD'!K153="","",'M2 Electrolyte RTD'!K153)</f>
        <v/>
      </c>
      <c r="G569" s="49">
        <f>IF('M2 Electrolyte RTD'!F153="","",'M2 Electrolyte RTD'!F153)</f>
        <v/>
      </c>
      <c r="H569" s="50">
        <f>IF(AND(ISNUMBER('M2 Electrolyte RTD'!F153),ISNUMBER('M2 Electrolyte RTD'!K153)),'M2 Electrolyte RTD'!F153-'M2 Electrolyte RTD'!K153,"")</f>
        <v/>
      </c>
      <c r="I569" s="34" t="inlineStr">
        <is>
          <t>S&amp;S availability/depth vary by listing and time, confirm live.</t>
        </is>
      </c>
    </row>
    <row r="570" ht="26" customHeight="1">
      <c r="A570" s="34" t="inlineStr">
        <is>
          <t>Prime</t>
        </is>
      </c>
      <c r="B570" s="34" t="inlineStr">
        <is>
          <t>Prime Hydration | Meta Moon | 12 pack 500mL</t>
        </is>
      </c>
      <c r="C570" s="34" t="inlineStr">
        <is>
          <t>2) Electrolyte beverage (RTD)</t>
        </is>
      </c>
      <c r="D570" s="51">
        <f>IF('M2 Electrolyte RTD'!I154="","",'M2 Electrolyte RTD'!I154)</f>
        <v/>
      </c>
      <c r="E570" s="52">
        <f>IF('M2 Electrolyte RTD'!J154="","",'M2 Electrolyte RTD'!J154)</f>
        <v/>
      </c>
      <c r="F570" s="50">
        <f>IF('M2 Electrolyte RTD'!K154="","",'M2 Electrolyte RTD'!K154)</f>
        <v/>
      </c>
      <c r="G570" s="49">
        <f>IF('M2 Electrolyte RTD'!F154="","",'M2 Electrolyte RTD'!F154)</f>
        <v/>
      </c>
      <c r="H570" s="50">
        <f>IF(AND(ISNUMBER('M2 Electrolyte RTD'!F154),ISNUMBER('M2 Electrolyte RTD'!K154)),'M2 Electrolyte RTD'!F154-'M2 Electrolyte RTD'!K154,"")</f>
        <v/>
      </c>
      <c r="I570" s="34" t="inlineStr">
        <is>
          <t>S&amp;S availability/depth vary by listing and time, confirm live.</t>
        </is>
      </c>
    </row>
    <row r="571" ht="26" customHeight="1">
      <c r="A571" s="34" t="inlineStr">
        <is>
          <t>Prime</t>
        </is>
      </c>
      <c r="B571" s="34" t="inlineStr">
        <is>
          <t>Prime Hydration | Meta Moon | 18 pack 500mL</t>
        </is>
      </c>
      <c r="C571" s="34" t="inlineStr">
        <is>
          <t>2) Electrolyte beverage (RTD)</t>
        </is>
      </c>
      <c r="D571" s="51">
        <f>IF('M2 Electrolyte RTD'!I155="","",'M2 Electrolyte RTD'!I155)</f>
        <v/>
      </c>
      <c r="E571" s="52">
        <f>IF('M2 Electrolyte RTD'!J155="","",'M2 Electrolyte RTD'!J155)</f>
        <v/>
      </c>
      <c r="F571" s="50">
        <f>IF('M2 Electrolyte RTD'!K155="","",'M2 Electrolyte RTD'!K155)</f>
        <v/>
      </c>
      <c r="G571" s="49">
        <f>IF('M2 Electrolyte RTD'!F155="","",'M2 Electrolyte RTD'!F155)</f>
        <v/>
      </c>
      <c r="H571" s="50">
        <f>IF(AND(ISNUMBER('M2 Electrolyte RTD'!F155),ISNUMBER('M2 Electrolyte RTD'!K155)),'M2 Electrolyte RTD'!F155-'M2 Electrolyte RTD'!K155,"")</f>
        <v/>
      </c>
      <c r="I571" s="34" t="inlineStr">
        <is>
          <t>S&amp;S availability/depth vary by listing and time, confirm live.</t>
        </is>
      </c>
    </row>
    <row r="572" ht="26" customHeight="1">
      <c r="A572" s="34" t="inlineStr">
        <is>
          <t>Prime</t>
        </is>
      </c>
      <c r="B572" s="34" t="inlineStr">
        <is>
          <t>Prime Hydration | Meta Moon | 24 pack 500mL</t>
        </is>
      </c>
      <c r="C572" s="34" t="inlineStr">
        <is>
          <t>2) Electrolyte beverage (RTD)</t>
        </is>
      </c>
      <c r="D572" s="51">
        <f>IF('M2 Electrolyte RTD'!I156="","",'M2 Electrolyte RTD'!I156)</f>
        <v/>
      </c>
      <c r="E572" s="52">
        <f>IF('M2 Electrolyte RTD'!J156="","",'M2 Electrolyte RTD'!J156)</f>
        <v/>
      </c>
      <c r="F572" s="50">
        <f>IF('M2 Electrolyte RTD'!K156="","",'M2 Electrolyte RTD'!K156)</f>
        <v/>
      </c>
      <c r="G572" s="49">
        <f>IF('M2 Electrolyte RTD'!F156="","",'M2 Electrolyte RTD'!F156)</f>
        <v/>
      </c>
      <c r="H572" s="50">
        <f>IF(AND(ISNUMBER('M2 Electrolyte RTD'!F156),ISNUMBER('M2 Electrolyte RTD'!K156)),'M2 Electrolyte RTD'!F156-'M2 Electrolyte RTD'!K156,"")</f>
        <v/>
      </c>
      <c r="I572" s="34" t="inlineStr">
        <is>
          <t>S&amp;S availability/depth vary by listing and time, confirm live.</t>
        </is>
      </c>
    </row>
    <row r="573" ht="26" customHeight="1">
      <c r="A573" s="34" t="inlineStr">
        <is>
          <t>Roar Organic</t>
        </is>
      </c>
      <c r="B573" s="34" t="inlineStr">
        <is>
          <t>Roar Organic Electrolyte Infusions | Cucumber Watermelon | single 532mL</t>
        </is>
      </c>
      <c r="C573" s="34" t="inlineStr">
        <is>
          <t>2) Electrolyte beverage (RTD)</t>
        </is>
      </c>
      <c r="D573" s="51">
        <f>IF('M2 Electrolyte RTD'!I157="","",'M2 Electrolyte RTD'!I157)</f>
        <v/>
      </c>
      <c r="E573" s="52">
        <f>IF('M2 Electrolyte RTD'!J157="","",'M2 Electrolyte RTD'!J157)</f>
        <v/>
      </c>
      <c r="F573" s="50">
        <f>IF('M2 Electrolyte RTD'!K157="","",'M2 Electrolyte RTD'!K157)</f>
        <v/>
      </c>
      <c r="G573" s="49">
        <f>IF('M2 Electrolyte RTD'!F157="","",'M2 Electrolyte RTD'!F157)</f>
        <v/>
      </c>
      <c r="H573" s="50">
        <f>IF(AND(ISNUMBER('M2 Electrolyte RTD'!F157),ISNUMBER('M2 Electrolyte RTD'!K157)),'M2 Electrolyte RTD'!F157-'M2 Electrolyte RTD'!K157,"")</f>
        <v/>
      </c>
      <c r="I573" s="34" t="inlineStr">
        <is>
          <t>S&amp;S availability/depth vary by listing and time, confirm live.</t>
        </is>
      </c>
    </row>
    <row r="574" ht="26" customHeight="1">
      <c r="A574" s="34" t="inlineStr">
        <is>
          <t>Roar Organic</t>
        </is>
      </c>
      <c r="B574" s="34" t="inlineStr">
        <is>
          <t>Roar Organic Electrolyte Infusions | Cucumber Watermelon | 8 pack 532mL</t>
        </is>
      </c>
      <c r="C574" s="34" t="inlineStr">
        <is>
          <t>2) Electrolyte beverage (RTD)</t>
        </is>
      </c>
      <c r="D574" s="51">
        <f>IF('M2 Electrolyte RTD'!I158="","",'M2 Electrolyte RTD'!I158)</f>
        <v/>
      </c>
      <c r="E574" s="52">
        <f>IF('M2 Electrolyte RTD'!J158="","",'M2 Electrolyte RTD'!J158)</f>
        <v/>
      </c>
      <c r="F574" s="50">
        <f>IF('M2 Electrolyte RTD'!K158="","",'M2 Electrolyte RTD'!K158)</f>
        <v/>
      </c>
      <c r="G574" s="49">
        <f>IF('M2 Electrolyte RTD'!F158="","",'M2 Electrolyte RTD'!F158)</f>
        <v/>
      </c>
      <c r="H574" s="50">
        <f>IF(AND(ISNUMBER('M2 Electrolyte RTD'!F158),ISNUMBER('M2 Electrolyte RTD'!K158)),'M2 Electrolyte RTD'!F158-'M2 Electrolyte RTD'!K158,"")</f>
        <v/>
      </c>
      <c r="I574" s="34" t="inlineStr">
        <is>
          <t>S&amp;S availability/depth vary by listing and time, confirm live.</t>
        </is>
      </c>
    </row>
    <row r="575" ht="26" customHeight="1">
      <c r="A575" s="34" t="inlineStr">
        <is>
          <t>Roar Organic</t>
        </is>
      </c>
      <c r="B575" s="34" t="inlineStr">
        <is>
          <t>Roar Organic Electrolyte Infusions | Cucumber Watermelon | 12 pack 532mL</t>
        </is>
      </c>
      <c r="C575" s="34" t="inlineStr">
        <is>
          <t>2) Electrolyte beverage (RTD)</t>
        </is>
      </c>
      <c r="D575" s="51">
        <f>IF('M2 Electrolyte RTD'!I159="","",'M2 Electrolyte RTD'!I159)</f>
        <v/>
      </c>
      <c r="E575" s="52">
        <f>IF('M2 Electrolyte RTD'!J159="","",'M2 Electrolyte RTD'!J159)</f>
        <v/>
      </c>
      <c r="F575" s="50">
        <f>IF('M2 Electrolyte RTD'!K159="","",'M2 Electrolyte RTD'!K159)</f>
        <v/>
      </c>
      <c r="G575" s="49">
        <f>IF('M2 Electrolyte RTD'!F159="","",'M2 Electrolyte RTD'!F159)</f>
        <v/>
      </c>
      <c r="H575" s="50">
        <f>IF(AND(ISNUMBER('M2 Electrolyte RTD'!F159),ISNUMBER('M2 Electrolyte RTD'!K159)),'M2 Electrolyte RTD'!F159-'M2 Electrolyte RTD'!K159,"")</f>
        <v/>
      </c>
      <c r="I575" s="34" t="inlineStr">
        <is>
          <t>S&amp;S availability/depth vary by listing and time, confirm live.</t>
        </is>
      </c>
    </row>
    <row r="576" ht="26" customHeight="1">
      <c r="A576" s="34" t="inlineStr">
        <is>
          <t>Roar Organic</t>
        </is>
      </c>
      <c r="B576" s="34" t="inlineStr">
        <is>
          <t>Roar Organic Electrolyte Infusions | Cucumber Watermelon | 18 pack 532mL</t>
        </is>
      </c>
      <c r="C576" s="34" t="inlineStr">
        <is>
          <t>2) Electrolyte beverage (RTD)</t>
        </is>
      </c>
      <c r="D576" s="51">
        <f>IF('M2 Electrolyte RTD'!I160="","",'M2 Electrolyte RTD'!I160)</f>
        <v/>
      </c>
      <c r="E576" s="52">
        <f>IF('M2 Electrolyte RTD'!J160="","",'M2 Electrolyte RTD'!J160)</f>
        <v/>
      </c>
      <c r="F576" s="50">
        <f>IF('M2 Electrolyte RTD'!K160="","",'M2 Electrolyte RTD'!K160)</f>
        <v/>
      </c>
      <c r="G576" s="49">
        <f>IF('M2 Electrolyte RTD'!F160="","",'M2 Electrolyte RTD'!F160)</f>
        <v/>
      </c>
      <c r="H576" s="50">
        <f>IF(AND(ISNUMBER('M2 Electrolyte RTD'!F160),ISNUMBER('M2 Electrolyte RTD'!K160)),'M2 Electrolyte RTD'!F160-'M2 Electrolyte RTD'!K160,"")</f>
        <v/>
      </c>
      <c r="I576" s="34" t="inlineStr">
        <is>
          <t>S&amp;S availability/depth vary by listing and time, confirm live.</t>
        </is>
      </c>
    </row>
    <row r="577" ht="26" customHeight="1">
      <c r="A577" s="34" t="inlineStr">
        <is>
          <t>Roar Organic</t>
        </is>
      </c>
      <c r="B577" s="34" t="inlineStr">
        <is>
          <t>Roar Organic Electrolyte Infusions | Cucumber Watermelon | 24 pack 532mL</t>
        </is>
      </c>
      <c r="C577" s="34" t="inlineStr">
        <is>
          <t>2) Electrolyte beverage (RTD)</t>
        </is>
      </c>
      <c r="D577" s="51">
        <f>IF('M2 Electrolyte RTD'!I161="","",'M2 Electrolyte RTD'!I161)</f>
        <v/>
      </c>
      <c r="E577" s="52">
        <f>IF('M2 Electrolyte RTD'!J161="","",'M2 Electrolyte RTD'!J161)</f>
        <v/>
      </c>
      <c r="F577" s="50">
        <f>IF('M2 Electrolyte RTD'!K161="","",'M2 Electrolyte RTD'!K161)</f>
        <v/>
      </c>
      <c r="G577" s="49">
        <f>IF('M2 Electrolyte RTD'!F161="","",'M2 Electrolyte RTD'!F161)</f>
        <v/>
      </c>
      <c r="H577" s="50">
        <f>IF(AND(ISNUMBER('M2 Electrolyte RTD'!F161),ISNUMBER('M2 Electrolyte RTD'!K161)),'M2 Electrolyte RTD'!F161-'M2 Electrolyte RTD'!K161,"")</f>
        <v/>
      </c>
      <c r="I577" s="34" t="inlineStr">
        <is>
          <t>S&amp;S availability/depth vary by listing and time, confirm live.</t>
        </is>
      </c>
    </row>
    <row r="578" ht="26" customHeight="1">
      <c r="A578" s="34" t="inlineStr">
        <is>
          <t>Roar Organic</t>
        </is>
      </c>
      <c r="B578" s="34" t="inlineStr">
        <is>
          <t>Roar Organic Electrolyte Infusions | Mango Clementine | single 532mL</t>
        </is>
      </c>
      <c r="C578" s="34" t="inlineStr">
        <is>
          <t>2) Electrolyte beverage (RTD)</t>
        </is>
      </c>
      <c r="D578" s="51">
        <f>IF('M2 Electrolyte RTD'!I162="","",'M2 Electrolyte RTD'!I162)</f>
        <v/>
      </c>
      <c r="E578" s="52">
        <f>IF('M2 Electrolyte RTD'!J162="","",'M2 Electrolyte RTD'!J162)</f>
        <v/>
      </c>
      <c r="F578" s="50">
        <f>IF('M2 Electrolyte RTD'!K162="","",'M2 Electrolyte RTD'!K162)</f>
        <v/>
      </c>
      <c r="G578" s="49">
        <f>IF('M2 Electrolyte RTD'!F162="","",'M2 Electrolyte RTD'!F162)</f>
        <v/>
      </c>
      <c r="H578" s="50">
        <f>IF(AND(ISNUMBER('M2 Electrolyte RTD'!F162),ISNUMBER('M2 Electrolyte RTD'!K162)),'M2 Electrolyte RTD'!F162-'M2 Electrolyte RTD'!K162,"")</f>
        <v/>
      </c>
      <c r="I578" s="34" t="inlineStr">
        <is>
          <t>S&amp;S availability/depth vary by listing and time, confirm live.</t>
        </is>
      </c>
    </row>
    <row r="579" ht="26" customHeight="1">
      <c r="A579" s="34" t="inlineStr">
        <is>
          <t>Roar Organic</t>
        </is>
      </c>
      <c r="B579" s="34" t="inlineStr">
        <is>
          <t>Roar Organic Electrolyte Infusions | Mango Clementine | 8 pack 532mL</t>
        </is>
      </c>
      <c r="C579" s="34" t="inlineStr">
        <is>
          <t>2) Electrolyte beverage (RTD)</t>
        </is>
      </c>
      <c r="D579" s="51">
        <f>IF('M2 Electrolyte RTD'!I163="","",'M2 Electrolyte RTD'!I163)</f>
        <v/>
      </c>
      <c r="E579" s="52">
        <f>IF('M2 Electrolyte RTD'!J163="","",'M2 Electrolyte RTD'!J163)</f>
        <v/>
      </c>
      <c r="F579" s="50">
        <f>IF('M2 Electrolyte RTD'!K163="","",'M2 Electrolyte RTD'!K163)</f>
        <v/>
      </c>
      <c r="G579" s="49">
        <f>IF('M2 Electrolyte RTD'!F163="","",'M2 Electrolyte RTD'!F163)</f>
        <v/>
      </c>
      <c r="H579" s="50">
        <f>IF(AND(ISNUMBER('M2 Electrolyte RTD'!F163),ISNUMBER('M2 Electrolyte RTD'!K163)),'M2 Electrolyte RTD'!F163-'M2 Electrolyte RTD'!K163,"")</f>
        <v/>
      </c>
      <c r="I579" s="34" t="inlineStr">
        <is>
          <t>S&amp;S availability/depth vary by listing and time, confirm live.</t>
        </is>
      </c>
    </row>
    <row r="580" ht="26" customHeight="1">
      <c r="A580" s="34" t="inlineStr">
        <is>
          <t>Roar Organic</t>
        </is>
      </c>
      <c r="B580" s="34" t="inlineStr">
        <is>
          <t>Roar Organic Electrolyte Infusions | Mango Clementine | 12 pack 532mL</t>
        </is>
      </c>
      <c r="C580" s="34" t="inlineStr">
        <is>
          <t>2) Electrolyte beverage (RTD)</t>
        </is>
      </c>
      <c r="D580" s="51">
        <f>IF('M2 Electrolyte RTD'!I164="","",'M2 Electrolyte RTD'!I164)</f>
        <v/>
      </c>
      <c r="E580" s="52">
        <f>IF('M2 Electrolyte RTD'!J164="","",'M2 Electrolyte RTD'!J164)</f>
        <v/>
      </c>
      <c r="F580" s="50">
        <f>IF('M2 Electrolyte RTD'!K164="","",'M2 Electrolyte RTD'!K164)</f>
        <v/>
      </c>
      <c r="G580" s="49">
        <f>IF('M2 Electrolyte RTD'!F164="","",'M2 Electrolyte RTD'!F164)</f>
        <v/>
      </c>
      <c r="H580" s="50">
        <f>IF(AND(ISNUMBER('M2 Electrolyte RTD'!F164),ISNUMBER('M2 Electrolyte RTD'!K164)),'M2 Electrolyte RTD'!F164-'M2 Electrolyte RTD'!K164,"")</f>
        <v/>
      </c>
      <c r="I580" s="34" t="inlineStr">
        <is>
          <t>S&amp;S availability/depth vary by listing and time, confirm live.</t>
        </is>
      </c>
    </row>
    <row r="581" ht="26" customHeight="1">
      <c r="A581" s="34" t="inlineStr">
        <is>
          <t>Roar Organic</t>
        </is>
      </c>
      <c r="B581" s="34" t="inlineStr">
        <is>
          <t>Roar Organic Electrolyte Infusions | Mango Clementine | 18 pack 532mL</t>
        </is>
      </c>
      <c r="C581" s="34" t="inlineStr">
        <is>
          <t>2) Electrolyte beverage (RTD)</t>
        </is>
      </c>
      <c r="D581" s="51">
        <f>IF('M2 Electrolyte RTD'!I165="","",'M2 Electrolyte RTD'!I165)</f>
        <v/>
      </c>
      <c r="E581" s="52">
        <f>IF('M2 Electrolyte RTD'!J165="","",'M2 Electrolyte RTD'!J165)</f>
        <v/>
      </c>
      <c r="F581" s="50">
        <f>IF('M2 Electrolyte RTD'!K165="","",'M2 Electrolyte RTD'!K165)</f>
        <v/>
      </c>
      <c r="G581" s="49">
        <f>IF('M2 Electrolyte RTD'!F165="","",'M2 Electrolyte RTD'!F165)</f>
        <v/>
      </c>
      <c r="H581" s="50">
        <f>IF(AND(ISNUMBER('M2 Electrolyte RTD'!F165),ISNUMBER('M2 Electrolyte RTD'!K165)),'M2 Electrolyte RTD'!F165-'M2 Electrolyte RTD'!K165,"")</f>
        <v/>
      </c>
      <c r="I581" s="34" t="inlineStr">
        <is>
          <t>S&amp;S availability/depth vary by listing and time, confirm live.</t>
        </is>
      </c>
    </row>
    <row r="582" ht="26" customHeight="1">
      <c r="A582" s="34" t="inlineStr">
        <is>
          <t>Roar Organic</t>
        </is>
      </c>
      <c r="B582" s="34" t="inlineStr">
        <is>
          <t>Roar Organic Electrolyte Infusions | Mango Clementine | 24 pack 532mL</t>
        </is>
      </c>
      <c r="C582" s="34" t="inlineStr">
        <is>
          <t>2) Electrolyte beverage (RTD)</t>
        </is>
      </c>
      <c r="D582" s="51">
        <f>IF('M2 Electrolyte RTD'!I166="","",'M2 Electrolyte RTD'!I166)</f>
        <v/>
      </c>
      <c r="E582" s="52">
        <f>IF('M2 Electrolyte RTD'!J166="","",'M2 Electrolyte RTD'!J166)</f>
        <v/>
      </c>
      <c r="F582" s="50">
        <f>IF('M2 Electrolyte RTD'!K166="","",'M2 Electrolyte RTD'!K166)</f>
        <v/>
      </c>
      <c r="G582" s="49">
        <f>IF('M2 Electrolyte RTD'!F166="","",'M2 Electrolyte RTD'!F166)</f>
        <v/>
      </c>
      <c r="H582" s="50">
        <f>IF(AND(ISNUMBER('M2 Electrolyte RTD'!F166),ISNUMBER('M2 Electrolyte RTD'!K166)),'M2 Electrolyte RTD'!F166-'M2 Electrolyte RTD'!K166,"")</f>
        <v/>
      </c>
      <c r="I582" s="34" t="inlineStr">
        <is>
          <t>S&amp;S availability/depth vary by listing and time, confirm live.</t>
        </is>
      </c>
    </row>
    <row r="583" ht="26" customHeight="1">
      <c r="A583" s="34" t="inlineStr">
        <is>
          <t>Roar Organic</t>
        </is>
      </c>
      <c r="B583" s="34" t="inlineStr">
        <is>
          <t>Roar Organic Electrolyte Infusions | Blueberry Acai | single 532mL</t>
        </is>
      </c>
      <c r="C583" s="34" t="inlineStr">
        <is>
          <t>2) Electrolyte beverage (RTD)</t>
        </is>
      </c>
      <c r="D583" s="51">
        <f>IF('M2 Electrolyte RTD'!I167="","",'M2 Electrolyte RTD'!I167)</f>
        <v/>
      </c>
      <c r="E583" s="52">
        <f>IF('M2 Electrolyte RTD'!J167="","",'M2 Electrolyte RTD'!J167)</f>
        <v/>
      </c>
      <c r="F583" s="50">
        <f>IF('M2 Electrolyte RTD'!K167="","",'M2 Electrolyte RTD'!K167)</f>
        <v/>
      </c>
      <c r="G583" s="49">
        <f>IF('M2 Electrolyte RTD'!F167="","",'M2 Electrolyte RTD'!F167)</f>
        <v/>
      </c>
      <c r="H583" s="50">
        <f>IF(AND(ISNUMBER('M2 Electrolyte RTD'!F167),ISNUMBER('M2 Electrolyte RTD'!K167)),'M2 Electrolyte RTD'!F167-'M2 Electrolyte RTD'!K167,"")</f>
        <v/>
      </c>
      <c r="I583" s="34" t="inlineStr">
        <is>
          <t>S&amp;S availability/depth vary by listing and time, confirm live.</t>
        </is>
      </c>
    </row>
    <row r="584" ht="26" customHeight="1">
      <c r="A584" s="34" t="inlineStr">
        <is>
          <t>Roar Organic</t>
        </is>
      </c>
      <c r="B584" s="34" t="inlineStr">
        <is>
          <t>Roar Organic Electrolyte Infusions | Blueberry Acai | 8 pack 532mL</t>
        </is>
      </c>
      <c r="C584" s="34" t="inlineStr">
        <is>
          <t>2) Electrolyte beverage (RTD)</t>
        </is>
      </c>
      <c r="D584" s="51">
        <f>IF('M2 Electrolyte RTD'!I168="","",'M2 Electrolyte RTD'!I168)</f>
        <v/>
      </c>
      <c r="E584" s="52">
        <f>IF('M2 Electrolyte RTD'!J168="","",'M2 Electrolyte RTD'!J168)</f>
        <v/>
      </c>
      <c r="F584" s="50">
        <f>IF('M2 Electrolyte RTD'!K168="","",'M2 Electrolyte RTD'!K168)</f>
        <v/>
      </c>
      <c r="G584" s="49">
        <f>IF('M2 Electrolyte RTD'!F168="","",'M2 Electrolyte RTD'!F168)</f>
        <v/>
      </c>
      <c r="H584" s="50">
        <f>IF(AND(ISNUMBER('M2 Electrolyte RTD'!F168),ISNUMBER('M2 Electrolyte RTD'!K168)),'M2 Electrolyte RTD'!F168-'M2 Electrolyte RTD'!K168,"")</f>
        <v/>
      </c>
      <c r="I584" s="34" t="inlineStr">
        <is>
          <t>S&amp;S availability/depth vary by listing and time, confirm live.</t>
        </is>
      </c>
    </row>
    <row r="585" ht="26" customHeight="1">
      <c r="A585" s="34" t="inlineStr">
        <is>
          <t>Roar Organic</t>
        </is>
      </c>
      <c r="B585" s="34" t="inlineStr">
        <is>
          <t>Roar Organic Electrolyte Infusions | Blueberry Acai | 12 pack 532mL</t>
        </is>
      </c>
      <c r="C585" s="34" t="inlineStr">
        <is>
          <t>2) Electrolyte beverage (RTD)</t>
        </is>
      </c>
      <c r="D585" s="51">
        <f>IF('M2 Electrolyte RTD'!I169="","",'M2 Electrolyte RTD'!I169)</f>
        <v/>
      </c>
      <c r="E585" s="52">
        <f>IF('M2 Electrolyte RTD'!J169="","",'M2 Electrolyte RTD'!J169)</f>
        <v/>
      </c>
      <c r="F585" s="50">
        <f>IF('M2 Electrolyte RTD'!K169="","",'M2 Electrolyte RTD'!K169)</f>
        <v/>
      </c>
      <c r="G585" s="49">
        <f>IF('M2 Electrolyte RTD'!F169="","",'M2 Electrolyte RTD'!F169)</f>
        <v/>
      </c>
      <c r="H585" s="50">
        <f>IF(AND(ISNUMBER('M2 Electrolyte RTD'!F169),ISNUMBER('M2 Electrolyte RTD'!K169)),'M2 Electrolyte RTD'!F169-'M2 Electrolyte RTD'!K169,"")</f>
        <v/>
      </c>
      <c r="I585" s="34" t="inlineStr">
        <is>
          <t>S&amp;S availability/depth vary by listing and time, confirm live.</t>
        </is>
      </c>
    </row>
    <row r="586" ht="26" customHeight="1">
      <c r="A586" s="34" t="inlineStr">
        <is>
          <t>Roar Organic</t>
        </is>
      </c>
      <c r="B586" s="34" t="inlineStr">
        <is>
          <t>Roar Organic Electrolyte Infusions | Blueberry Acai | 18 pack 532mL</t>
        </is>
      </c>
      <c r="C586" s="34" t="inlineStr">
        <is>
          <t>2) Electrolyte beverage (RTD)</t>
        </is>
      </c>
      <c r="D586" s="51">
        <f>IF('M2 Electrolyte RTD'!I170="","",'M2 Electrolyte RTD'!I170)</f>
        <v/>
      </c>
      <c r="E586" s="52">
        <f>IF('M2 Electrolyte RTD'!J170="","",'M2 Electrolyte RTD'!J170)</f>
        <v/>
      </c>
      <c r="F586" s="50">
        <f>IF('M2 Electrolyte RTD'!K170="","",'M2 Electrolyte RTD'!K170)</f>
        <v/>
      </c>
      <c r="G586" s="49">
        <f>IF('M2 Electrolyte RTD'!F170="","",'M2 Electrolyte RTD'!F170)</f>
        <v/>
      </c>
      <c r="H586" s="50">
        <f>IF(AND(ISNUMBER('M2 Electrolyte RTD'!F170),ISNUMBER('M2 Electrolyte RTD'!K170)),'M2 Electrolyte RTD'!F170-'M2 Electrolyte RTD'!K170,"")</f>
        <v/>
      </c>
      <c r="I586" s="34" t="inlineStr">
        <is>
          <t>S&amp;S availability/depth vary by listing and time, confirm live.</t>
        </is>
      </c>
    </row>
    <row r="587" ht="26" customHeight="1">
      <c r="A587" s="34" t="inlineStr">
        <is>
          <t>Roar Organic</t>
        </is>
      </c>
      <c r="B587" s="34" t="inlineStr">
        <is>
          <t>Roar Organic Electrolyte Infusions | Blueberry Acai | 24 pack 532mL</t>
        </is>
      </c>
      <c r="C587" s="34" t="inlineStr">
        <is>
          <t>2) Electrolyte beverage (RTD)</t>
        </is>
      </c>
      <c r="D587" s="51">
        <f>IF('M2 Electrolyte RTD'!I171="","",'M2 Electrolyte RTD'!I171)</f>
        <v/>
      </c>
      <c r="E587" s="52">
        <f>IF('M2 Electrolyte RTD'!J171="","",'M2 Electrolyte RTD'!J171)</f>
        <v/>
      </c>
      <c r="F587" s="50">
        <f>IF('M2 Electrolyte RTD'!K171="","",'M2 Electrolyte RTD'!K171)</f>
        <v/>
      </c>
      <c r="G587" s="49">
        <f>IF('M2 Electrolyte RTD'!F171="","",'M2 Electrolyte RTD'!F171)</f>
        <v/>
      </c>
      <c r="H587" s="50">
        <f>IF(AND(ISNUMBER('M2 Electrolyte RTD'!F171),ISNUMBER('M2 Electrolyte RTD'!K171)),'M2 Electrolyte RTD'!F171-'M2 Electrolyte RTD'!K171,"")</f>
        <v/>
      </c>
      <c r="I587" s="34" t="inlineStr">
        <is>
          <t>S&amp;S availability/depth vary by listing and time, confirm live.</t>
        </is>
      </c>
    </row>
    <row r="588" ht="26" customHeight="1">
      <c r="A588" s="34" t="inlineStr">
        <is>
          <t>Roar Organic</t>
        </is>
      </c>
      <c r="B588" s="34" t="inlineStr">
        <is>
          <t>Roar Organic Electrolyte Infusions | Georgia Peach | single 532mL</t>
        </is>
      </c>
      <c r="C588" s="34" t="inlineStr">
        <is>
          <t>2) Electrolyte beverage (RTD)</t>
        </is>
      </c>
      <c r="D588" s="51">
        <f>IF('M2 Electrolyte RTD'!I172="","",'M2 Electrolyte RTD'!I172)</f>
        <v/>
      </c>
      <c r="E588" s="52">
        <f>IF('M2 Electrolyte RTD'!J172="","",'M2 Electrolyte RTD'!J172)</f>
        <v/>
      </c>
      <c r="F588" s="50">
        <f>IF('M2 Electrolyte RTD'!K172="","",'M2 Electrolyte RTD'!K172)</f>
        <v/>
      </c>
      <c r="G588" s="49">
        <f>IF('M2 Electrolyte RTD'!F172="","",'M2 Electrolyte RTD'!F172)</f>
        <v/>
      </c>
      <c r="H588" s="50">
        <f>IF(AND(ISNUMBER('M2 Electrolyte RTD'!F172),ISNUMBER('M2 Electrolyte RTD'!K172)),'M2 Electrolyte RTD'!F172-'M2 Electrolyte RTD'!K172,"")</f>
        <v/>
      </c>
      <c r="I588" s="34" t="inlineStr">
        <is>
          <t>S&amp;S availability/depth vary by listing and time, confirm live.</t>
        </is>
      </c>
    </row>
    <row r="589" ht="26" customHeight="1">
      <c r="A589" s="34" t="inlineStr">
        <is>
          <t>Roar Organic</t>
        </is>
      </c>
      <c r="B589" s="34" t="inlineStr">
        <is>
          <t>Roar Organic Electrolyte Infusions | Georgia Peach | 8 pack 532mL</t>
        </is>
      </c>
      <c r="C589" s="34" t="inlineStr">
        <is>
          <t>2) Electrolyte beverage (RTD)</t>
        </is>
      </c>
      <c r="D589" s="51">
        <f>IF('M2 Electrolyte RTD'!I173="","",'M2 Electrolyte RTD'!I173)</f>
        <v/>
      </c>
      <c r="E589" s="52">
        <f>IF('M2 Electrolyte RTD'!J173="","",'M2 Electrolyte RTD'!J173)</f>
        <v/>
      </c>
      <c r="F589" s="50">
        <f>IF('M2 Electrolyte RTD'!K173="","",'M2 Electrolyte RTD'!K173)</f>
        <v/>
      </c>
      <c r="G589" s="49">
        <f>IF('M2 Electrolyte RTD'!F173="","",'M2 Electrolyte RTD'!F173)</f>
        <v/>
      </c>
      <c r="H589" s="50">
        <f>IF(AND(ISNUMBER('M2 Electrolyte RTD'!F173),ISNUMBER('M2 Electrolyte RTD'!K173)),'M2 Electrolyte RTD'!F173-'M2 Electrolyte RTD'!K173,"")</f>
        <v/>
      </c>
      <c r="I589" s="34" t="inlineStr">
        <is>
          <t>S&amp;S availability/depth vary by listing and time, confirm live.</t>
        </is>
      </c>
    </row>
    <row r="590" ht="26" customHeight="1">
      <c r="A590" s="34" t="inlineStr">
        <is>
          <t>Roar Organic</t>
        </is>
      </c>
      <c r="B590" s="34" t="inlineStr">
        <is>
          <t>Roar Organic Electrolyte Infusions | Georgia Peach | 12 pack 532mL</t>
        </is>
      </c>
      <c r="C590" s="34" t="inlineStr">
        <is>
          <t>2) Electrolyte beverage (RTD)</t>
        </is>
      </c>
      <c r="D590" s="51">
        <f>IF('M2 Electrolyte RTD'!I174="","",'M2 Electrolyte RTD'!I174)</f>
        <v/>
      </c>
      <c r="E590" s="52">
        <f>IF('M2 Electrolyte RTD'!J174="","",'M2 Electrolyte RTD'!J174)</f>
        <v/>
      </c>
      <c r="F590" s="50">
        <f>IF('M2 Electrolyte RTD'!K174="","",'M2 Electrolyte RTD'!K174)</f>
        <v/>
      </c>
      <c r="G590" s="49">
        <f>IF('M2 Electrolyte RTD'!F174="","",'M2 Electrolyte RTD'!F174)</f>
        <v/>
      </c>
      <c r="H590" s="50">
        <f>IF(AND(ISNUMBER('M2 Electrolyte RTD'!F174),ISNUMBER('M2 Electrolyte RTD'!K174)),'M2 Electrolyte RTD'!F174-'M2 Electrolyte RTD'!K174,"")</f>
        <v/>
      </c>
      <c r="I590" s="34" t="inlineStr">
        <is>
          <t>S&amp;S availability/depth vary by listing and time, confirm live.</t>
        </is>
      </c>
    </row>
    <row r="591" ht="26" customHeight="1">
      <c r="A591" s="34" t="inlineStr">
        <is>
          <t>Roar Organic</t>
        </is>
      </c>
      <c r="B591" s="34" t="inlineStr">
        <is>
          <t>Roar Organic Electrolyte Infusions | Georgia Peach | 18 pack 532mL</t>
        </is>
      </c>
      <c r="C591" s="34" t="inlineStr">
        <is>
          <t>2) Electrolyte beverage (RTD)</t>
        </is>
      </c>
      <c r="D591" s="51">
        <f>IF('M2 Electrolyte RTD'!I175="","",'M2 Electrolyte RTD'!I175)</f>
        <v/>
      </c>
      <c r="E591" s="52">
        <f>IF('M2 Electrolyte RTD'!J175="","",'M2 Electrolyte RTD'!J175)</f>
        <v/>
      </c>
      <c r="F591" s="50">
        <f>IF('M2 Electrolyte RTD'!K175="","",'M2 Electrolyte RTD'!K175)</f>
        <v/>
      </c>
      <c r="G591" s="49">
        <f>IF('M2 Electrolyte RTD'!F175="","",'M2 Electrolyte RTD'!F175)</f>
        <v/>
      </c>
      <c r="H591" s="50">
        <f>IF(AND(ISNUMBER('M2 Electrolyte RTD'!F175),ISNUMBER('M2 Electrolyte RTD'!K175)),'M2 Electrolyte RTD'!F175-'M2 Electrolyte RTD'!K175,"")</f>
        <v/>
      </c>
      <c r="I591" s="34" t="inlineStr">
        <is>
          <t>S&amp;S availability/depth vary by listing and time, confirm live.</t>
        </is>
      </c>
    </row>
    <row r="592" ht="26" customHeight="1">
      <c r="A592" s="34" t="inlineStr">
        <is>
          <t>Roar Organic</t>
        </is>
      </c>
      <c r="B592" s="34" t="inlineStr">
        <is>
          <t>Roar Organic Electrolyte Infusions | Georgia Peach | 24 pack 532mL</t>
        </is>
      </c>
      <c r="C592" s="34" t="inlineStr">
        <is>
          <t>2) Electrolyte beverage (RTD)</t>
        </is>
      </c>
      <c r="D592" s="51">
        <f>IF('M2 Electrolyte RTD'!I176="","",'M2 Electrolyte RTD'!I176)</f>
        <v/>
      </c>
      <c r="E592" s="52">
        <f>IF('M2 Electrolyte RTD'!J176="","",'M2 Electrolyte RTD'!J176)</f>
        <v/>
      </c>
      <c r="F592" s="50">
        <f>IF('M2 Electrolyte RTD'!K176="","",'M2 Electrolyte RTD'!K176)</f>
        <v/>
      </c>
      <c r="G592" s="49">
        <f>IF('M2 Electrolyte RTD'!F176="","",'M2 Electrolyte RTD'!F176)</f>
        <v/>
      </c>
      <c r="H592" s="50">
        <f>IF(AND(ISNUMBER('M2 Electrolyte RTD'!F176),ISNUMBER('M2 Electrolyte RTD'!K176)),'M2 Electrolyte RTD'!F176-'M2 Electrolyte RTD'!K176,"")</f>
        <v/>
      </c>
      <c r="I592" s="34" t="inlineStr">
        <is>
          <t>S&amp;S availability/depth vary by listing and time, confirm live.</t>
        </is>
      </c>
    </row>
    <row r="593" ht="26" customHeight="1">
      <c r="A593" s="34" t="inlineStr">
        <is>
          <t>BioSteel</t>
        </is>
      </c>
      <c r="B593" s="34" t="inlineStr">
        <is>
          <t>BioSteel Sports Drink (RTD) | Blue Raspberry | single 500mL</t>
        </is>
      </c>
      <c r="C593" s="34" t="inlineStr">
        <is>
          <t>2) Electrolyte beverage (RTD)</t>
        </is>
      </c>
      <c r="D593" s="51">
        <f>IF('M2 Electrolyte RTD'!I177="","",'M2 Electrolyte RTD'!I177)</f>
        <v/>
      </c>
      <c r="E593" s="52">
        <f>IF('M2 Electrolyte RTD'!J177="","",'M2 Electrolyte RTD'!J177)</f>
        <v/>
      </c>
      <c r="F593" s="50">
        <f>IF('M2 Electrolyte RTD'!K177="","",'M2 Electrolyte RTD'!K177)</f>
        <v/>
      </c>
      <c r="G593" s="49">
        <f>IF('M2 Electrolyte RTD'!F177="","",'M2 Electrolyte RTD'!F177)</f>
        <v/>
      </c>
      <c r="H593" s="50">
        <f>IF(AND(ISNUMBER('M2 Electrolyte RTD'!F177),ISNUMBER('M2 Electrolyte RTD'!K177)),'M2 Electrolyte RTD'!F177-'M2 Electrolyte RTD'!K177,"")</f>
        <v/>
      </c>
      <c r="I593" s="34" t="inlineStr">
        <is>
          <t>S&amp;S availability/depth vary by listing and time, confirm live.</t>
        </is>
      </c>
    </row>
    <row r="594" ht="26" customHeight="1">
      <c r="A594" s="34" t="inlineStr">
        <is>
          <t>BioSteel</t>
        </is>
      </c>
      <c r="B594" s="34" t="inlineStr">
        <is>
          <t>BioSteel Sports Drink (RTD) | Blue Raspberry | 8 pack 500mL</t>
        </is>
      </c>
      <c r="C594" s="34" t="inlineStr">
        <is>
          <t>2) Electrolyte beverage (RTD)</t>
        </is>
      </c>
      <c r="D594" s="51">
        <f>IF('M2 Electrolyte RTD'!I178="","",'M2 Electrolyte RTD'!I178)</f>
        <v/>
      </c>
      <c r="E594" s="52">
        <f>IF('M2 Electrolyte RTD'!J178="","",'M2 Electrolyte RTD'!J178)</f>
        <v/>
      </c>
      <c r="F594" s="50">
        <f>IF('M2 Electrolyte RTD'!K178="","",'M2 Electrolyte RTD'!K178)</f>
        <v/>
      </c>
      <c r="G594" s="49">
        <f>IF('M2 Electrolyte RTD'!F178="","",'M2 Electrolyte RTD'!F178)</f>
        <v/>
      </c>
      <c r="H594" s="50">
        <f>IF(AND(ISNUMBER('M2 Electrolyte RTD'!F178),ISNUMBER('M2 Electrolyte RTD'!K178)),'M2 Electrolyte RTD'!F178-'M2 Electrolyte RTD'!K178,"")</f>
        <v/>
      </c>
      <c r="I594" s="34" t="inlineStr">
        <is>
          <t>S&amp;S availability/depth vary by listing and time, confirm live.</t>
        </is>
      </c>
    </row>
    <row r="595" ht="26" customHeight="1">
      <c r="A595" s="34" t="inlineStr">
        <is>
          <t>BioSteel</t>
        </is>
      </c>
      <c r="B595" s="34" t="inlineStr">
        <is>
          <t>BioSteel Sports Drink (RTD) | Blue Raspberry | 12 pack 500mL</t>
        </is>
      </c>
      <c r="C595" s="34" t="inlineStr">
        <is>
          <t>2) Electrolyte beverage (RTD)</t>
        </is>
      </c>
      <c r="D595" s="51">
        <f>IF('M2 Electrolyte RTD'!I179="","",'M2 Electrolyte RTD'!I179)</f>
        <v/>
      </c>
      <c r="E595" s="52">
        <f>IF('M2 Electrolyte RTD'!J179="","",'M2 Electrolyte RTD'!J179)</f>
        <v/>
      </c>
      <c r="F595" s="50">
        <f>IF('M2 Electrolyte RTD'!K179="","",'M2 Electrolyte RTD'!K179)</f>
        <v/>
      </c>
      <c r="G595" s="49">
        <f>IF('M2 Electrolyte RTD'!F179="","",'M2 Electrolyte RTD'!F179)</f>
        <v/>
      </c>
      <c r="H595" s="50">
        <f>IF(AND(ISNUMBER('M2 Electrolyte RTD'!F179),ISNUMBER('M2 Electrolyte RTD'!K179)),'M2 Electrolyte RTD'!F179-'M2 Electrolyte RTD'!K179,"")</f>
        <v/>
      </c>
      <c r="I595" s="34" t="inlineStr">
        <is>
          <t>S&amp;S availability/depth vary by listing and time, confirm live.</t>
        </is>
      </c>
    </row>
    <row r="596" ht="26" customHeight="1">
      <c r="A596" s="34" t="inlineStr">
        <is>
          <t>BioSteel</t>
        </is>
      </c>
      <c r="B596" s="34" t="inlineStr">
        <is>
          <t>BioSteel Sports Drink (RTD) | Blue Raspberry | 18 pack 500mL</t>
        </is>
      </c>
      <c r="C596" s="34" t="inlineStr">
        <is>
          <t>2) Electrolyte beverage (RTD)</t>
        </is>
      </c>
      <c r="D596" s="51">
        <f>IF('M2 Electrolyte RTD'!I180="","",'M2 Electrolyte RTD'!I180)</f>
        <v/>
      </c>
      <c r="E596" s="52">
        <f>IF('M2 Electrolyte RTD'!J180="","",'M2 Electrolyte RTD'!J180)</f>
        <v/>
      </c>
      <c r="F596" s="50">
        <f>IF('M2 Electrolyte RTD'!K180="","",'M2 Electrolyte RTD'!K180)</f>
        <v/>
      </c>
      <c r="G596" s="49">
        <f>IF('M2 Electrolyte RTD'!F180="","",'M2 Electrolyte RTD'!F180)</f>
        <v/>
      </c>
      <c r="H596" s="50">
        <f>IF(AND(ISNUMBER('M2 Electrolyte RTD'!F180),ISNUMBER('M2 Electrolyte RTD'!K180)),'M2 Electrolyte RTD'!F180-'M2 Electrolyte RTD'!K180,"")</f>
        <v/>
      </c>
      <c r="I596" s="34" t="inlineStr">
        <is>
          <t>S&amp;S availability/depth vary by listing and time, confirm live.</t>
        </is>
      </c>
    </row>
    <row r="597" ht="26" customHeight="1">
      <c r="A597" s="34" t="inlineStr">
        <is>
          <t>BioSteel</t>
        </is>
      </c>
      <c r="B597" s="34" t="inlineStr">
        <is>
          <t>BioSteel Sports Drink (RTD) | Blue Raspberry | 24 pack 500mL</t>
        </is>
      </c>
      <c r="C597" s="34" t="inlineStr">
        <is>
          <t>2) Electrolyte beverage (RTD)</t>
        </is>
      </c>
      <c r="D597" s="51">
        <f>IF('M2 Electrolyte RTD'!I181="","",'M2 Electrolyte RTD'!I181)</f>
        <v/>
      </c>
      <c r="E597" s="52">
        <f>IF('M2 Electrolyte RTD'!J181="","",'M2 Electrolyte RTD'!J181)</f>
        <v/>
      </c>
      <c r="F597" s="50">
        <f>IF('M2 Electrolyte RTD'!K181="","",'M2 Electrolyte RTD'!K181)</f>
        <v/>
      </c>
      <c r="G597" s="49">
        <f>IF('M2 Electrolyte RTD'!F181="","",'M2 Electrolyte RTD'!F181)</f>
        <v/>
      </c>
      <c r="H597" s="50">
        <f>IF(AND(ISNUMBER('M2 Electrolyte RTD'!F181),ISNUMBER('M2 Electrolyte RTD'!K181)),'M2 Electrolyte RTD'!F181-'M2 Electrolyte RTD'!K181,"")</f>
        <v/>
      </c>
      <c r="I597" s="34" t="inlineStr">
        <is>
          <t>S&amp;S availability/depth vary by listing and time, confirm live.</t>
        </is>
      </c>
    </row>
    <row r="598" ht="26" customHeight="1">
      <c r="A598" s="34" t="inlineStr">
        <is>
          <t>BioSteel</t>
        </is>
      </c>
      <c r="B598" s="34" t="inlineStr">
        <is>
          <t>BioSteel Sports Drink (RTD) | White Freeze | single 500mL</t>
        </is>
      </c>
      <c r="C598" s="34" t="inlineStr">
        <is>
          <t>2) Electrolyte beverage (RTD)</t>
        </is>
      </c>
      <c r="D598" s="51">
        <f>IF('M2 Electrolyte RTD'!I182="","",'M2 Electrolyte RTD'!I182)</f>
        <v/>
      </c>
      <c r="E598" s="52">
        <f>IF('M2 Electrolyte RTD'!J182="","",'M2 Electrolyte RTD'!J182)</f>
        <v/>
      </c>
      <c r="F598" s="50">
        <f>IF('M2 Electrolyte RTD'!K182="","",'M2 Electrolyte RTD'!K182)</f>
        <v/>
      </c>
      <c r="G598" s="49">
        <f>IF('M2 Electrolyte RTD'!F182="","",'M2 Electrolyte RTD'!F182)</f>
        <v/>
      </c>
      <c r="H598" s="50">
        <f>IF(AND(ISNUMBER('M2 Electrolyte RTD'!F182),ISNUMBER('M2 Electrolyte RTD'!K182)),'M2 Electrolyte RTD'!F182-'M2 Electrolyte RTD'!K182,"")</f>
        <v/>
      </c>
      <c r="I598" s="34" t="inlineStr">
        <is>
          <t>S&amp;S availability/depth vary by listing and time, confirm live.</t>
        </is>
      </c>
    </row>
    <row r="599" ht="26" customHeight="1">
      <c r="A599" s="34" t="inlineStr">
        <is>
          <t>BioSteel</t>
        </is>
      </c>
      <c r="B599" s="34" t="inlineStr">
        <is>
          <t>BioSteel Sports Drink (RTD) | White Freeze | 8 pack 500mL</t>
        </is>
      </c>
      <c r="C599" s="34" t="inlineStr">
        <is>
          <t>2) Electrolyte beverage (RTD)</t>
        </is>
      </c>
      <c r="D599" s="51">
        <f>IF('M2 Electrolyte RTD'!I183="","",'M2 Electrolyte RTD'!I183)</f>
        <v/>
      </c>
      <c r="E599" s="52">
        <f>IF('M2 Electrolyte RTD'!J183="","",'M2 Electrolyte RTD'!J183)</f>
        <v/>
      </c>
      <c r="F599" s="50">
        <f>IF('M2 Electrolyte RTD'!K183="","",'M2 Electrolyte RTD'!K183)</f>
        <v/>
      </c>
      <c r="G599" s="49">
        <f>IF('M2 Electrolyte RTD'!F183="","",'M2 Electrolyte RTD'!F183)</f>
        <v/>
      </c>
      <c r="H599" s="50">
        <f>IF(AND(ISNUMBER('M2 Electrolyte RTD'!F183),ISNUMBER('M2 Electrolyte RTD'!K183)),'M2 Electrolyte RTD'!F183-'M2 Electrolyte RTD'!K183,"")</f>
        <v/>
      </c>
      <c r="I599" s="34" t="inlineStr">
        <is>
          <t>S&amp;S availability/depth vary by listing and time, confirm live.</t>
        </is>
      </c>
    </row>
    <row r="600" ht="26" customHeight="1">
      <c r="A600" s="34" t="inlineStr">
        <is>
          <t>BioSteel</t>
        </is>
      </c>
      <c r="B600" s="34" t="inlineStr">
        <is>
          <t>BioSteel Sports Drink (RTD) | White Freeze | 12 pack 500mL</t>
        </is>
      </c>
      <c r="C600" s="34" t="inlineStr">
        <is>
          <t>2) Electrolyte beverage (RTD)</t>
        </is>
      </c>
      <c r="D600" s="51">
        <f>IF('M2 Electrolyte RTD'!I184="","",'M2 Electrolyte RTD'!I184)</f>
        <v/>
      </c>
      <c r="E600" s="52">
        <f>IF('M2 Electrolyte RTD'!J184="","",'M2 Electrolyte RTD'!J184)</f>
        <v/>
      </c>
      <c r="F600" s="50">
        <f>IF('M2 Electrolyte RTD'!K184="","",'M2 Electrolyte RTD'!K184)</f>
        <v/>
      </c>
      <c r="G600" s="49">
        <f>IF('M2 Electrolyte RTD'!F184="","",'M2 Electrolyte RTD'!F184)</f>
        <v/>
      </c>
      <c r="H600" s="50">
        <f>IF(AND(ISNUMBER('M2 Electrolyte RTD'!F184),ISNUMBER('M2 Electrolyte RTD'!K184)),'M2 Electrolyte RTD'!F184-'M2 Electrolyte RTD'!K184,"")</f>
        <v/>
      </c>
      <c r="I600" s="34" t="inlineStr">
        <is>
          <t>S&amp;S availability/depth vary by listing and time, confirm live.</t>
        </is>
      </c>
    </row>
    <row r="601" ht="26" customHeight="1">
      <c r="A601" s="34" t="inlineStr">
        <is>
          <t>BioSteel</t>
        </is>
      </c>
      <c r="B601" s="34" t="inlineStr">
        <is>
          <t>BioSteel Sports Drink (RTD) | White Freeze | 18 pack 500mL</t>
        </is>
      </c>
      <c r="C601" s="34" t="inlineStr">
        <is>
          <t>2) Electrolyte beverage (RTD)</t>
        </is>
      </c>
      <c r="D601" s="51">
        <f>IF('M2 Electrolyte RTD'!I185="","",'M2 Electrolyte RTD'!I185)</f>
        <v/>
      </c>
      <c r="E601" s="52">
        <f>IF('M2 Electrolyte RTD'!J185="","",'M2 Electrolyte RTD'!J185)</f>
        <v/>
      </c>
      <c r="F601" s="50">
        <f>IF('M2 Electrolyte RTD'!K185="","",'M2 Electrolyte RTD'!K185)</f>
        <v/>
      </c>
      <c r="G601" s="49">
        <f>IF('M2 Electrolyte RTD'!F185="","",'M2 Electrolyte RTD'!F185)</f>
        <v/>
      </c>
      <c r="H601" s="50">
        <f>IF(AND(ISNUMBER('M2 Electrolyte RTD'!F185),ISNUMBER('M2 Electrolyte RTD'!K185)),'M2 Electrolyte RTD'!F185-'M2 Electrolyte RTD'!K185,"")</f>
        <v/>
      </c>
      <c r="I601" s="34" t="inlineStr">
        <is>
          <t>S&amp;S availability/depth vary by listing and time, confirm live.</t>
        </is>
      </c>
    </row>
    <row r="602" ht="26" customHeight="1">
      <c r="A602" s="34" t="inlineStr">
        <is>
          <t>BioSteel</t>
        </is>
      </c>
      <c r="B602" s="34" t="inlineStr">
        <is>
          <t>BioSteel Sports Drink (RTD) | White Freeze | 24 pack 500mL</t>
        </is>
      </c>
      <c r="C602" s="34" t="inlineStr">
        <is>
          <t>2) Electrolyte beverage (RTD)</t>
        </is>
      </c>
      <c r="D602" s="51">
        <f>IF('M2 Electrolyte RTD'!I186="","",'M2 Electrolyte RTD'!I186)</f>
        <v/>
      </c>
      <c r="E602" s="52">
        <f>IF('M2 Electrolyte RTD'!J186="","",'M2 Electrolyte RTD'!J186)</f>
        <v/>
      </c>
      <c r="F602" s="50">
        <f>IF('M2 Electrolyte RTD'!K186="","",'M2 Electrolyte RTD'!K186)</f>
        <v/>
      </c>
      <c r="G602" s="49">
        <f>IF('M2 Electrolyte RTD'!F186="","",'M2 Electrolyte RTD'!F186)</f>
        <v/>
      </c>
      <c r="H602" s="50">
        <f>IF(AND(ISNUMBER('M2 Electrolyte RTD'!F186),ISNUMBER('M2 Electrolyte RTD'!K186)),'M2 Electrolyte RTD'!F186-'M2 Electrolyte RTD'!K186,"")</f>
        <v/>
      </c>
      <c r="I602" s="34" t="inlineStr">
        <is>
          <t>S&amp;S availability/depth vary by listing and time, confirm live.</t>
        </is>
      </c>
    </row>
    <row r="603" ht="26" customHeight="1">
      <c r="A603" s="34" t="inlineStr">
        <is>
          <t>BioSteel</t>
        </is>
      </c>
      <c r="B603" s="34" t="inlineStr">
        <is>
          <t>BioSteel Sports Drink (RTD) | Rainbow Twist | single 500mL</t>
        </is>
      </c>
      <c r="C603" s="34" t="inlineStr">
        <is>
          <t>2) Electrolyte beverage (RTD)</t>
        </is>
      </c>
      <c r="D603" s="51">
        <f>IF('M2 Electrolyte RTD'!I187="","",'M2 Electrolyte RTD'!I187)</f>
        <v/>
      </c>
      <c r="E603" s="52">
        <f>IF('M2 Electrolyte RTD'!J187="","",'M2 Electrolyte RTD'!J187)</f>
        <v/>
      </c>
      <c r="F603" s="50">
        <f>IF('M2 Electrolyte RTD'!K187="","",'M2 Electrolyte RTD'!K187)</f>
        <v/>
      </c>
      <c r="G603" s="49">
        <f>IF('M2 Electrolyte RTD'!F187="","",'M2 Electrolyte RTD'!F187)</f>
        <v/>
      </c>
      <c r="H603" s="50">
        <f>IF(AND(ISNUMBER('M2 Electrolyte RTD'!F187),ISNUMBER('M2 Electrolyte RTD'!K187)),'M2 Electrolyte RTD'!F187-'M2 Electrolyte RTD'!K187,"")</f>
        <v/>
      </c>
      <c r="I603" s="34" t="inlineStr">
        <is>
          <t>S&amp;S availability/depth vary by listing and time, confirm live.</t>
        </is>
      </c>
    </row>
    <row r="604" ht="26" customHeight="1">
      <c r="A604" s="34" t="inlineStr">
        <is>
          <t>BioSteel</t>
        </is>
      </c>
      <c r="B604" s="34" t="inlineStr">
        <is>
          <t>BioSteel Sports Drink (RTD) | Rainbow Twist | 8 pack 500mL</t>
        </is>
      </c>
      <c r="C604" s="34" t="inlineStr">
        <is>
          <t>2) Electrolyte beverage (RTD)</t>
        </is>
      </c>
      <c r="D604" s="51">
        <f>IF('M2 Electrolyte RTD'!I188="","",'M2 Electrolyte RTD'!I188)</f>
        <v/>
      </c>
      <c r="E604" s="52">
        <f>IF('M2 Electrolyte RTD'!J188="","",'M2 Electrolyte RTD'!J188)</f>
        <v/>
      </c>
      <c r="F604" s="50">
        <f>IF('M2 Electrolyte RTD'!K188="","",'M2 Electrolyte RTD'!K188)</f>
        <v/>
      </c>
      <c r="G604" s="49">
        <f>IF('M2 Electrolyte RTD'!F188="","",'M2 Electrolyte RTD'!F188)</f>
        <v/>
      </c>
      <c r="H604" s="50">
        <f>IF(AND(ISNUMBER('M2 Electrolyte RTD'!F188),ISNUMBER('M2 Electrolyte RTD'!K188)),'M2 Electrolyte RTD'!F188-'M2 Electrolyte RTD'!K188,"")</f>
        <v/>
      </c>
      <c r="I604" s="34" t="inlineStr">
        <is>
          <t>S&amp;S availability/depth vary by listing and time, confirm live.</t>
        </is>
      </c>
    </row>
    <row r="605" ht="26" customHeight="1">
      <c r="A605" s="34" t="inlineStr">
        <is>
          <t>BioSteel</t>
        </is>
      </c>
      <c r="B605" s="34" t="inlineStr">
        <is>
          <t>BioSteel Sports Drink (RTD) | Rainbow Twist | 12 pack 500mL</t>
        </is>
      </c>
      <c r="C605" s="34" t="inlineStr">
        <is>
          <t>2) Electrolyte beverage (RTD)</t>
        </is>
      </c>
      <c r="D605" s="51">
        <f>IF('M2 Electrolyte RTD'!I189="","",'M2 Electrolyte RTD'!I189)</f>
        <v/>
      </c>
      <c r="E605" s="52">
        <f>IF('M2 Electrolyte RTD'!J189="","",'M2 Electrolyte RTD'!J189)</f>
        <v/>
      </c>
      <c r="F605" s="50">
        <f>IF('M2 Electrolyte RTD'!K189="","",'M2 Electrolyte RTD'!K189)</f>
        <v/>
      </c>
      <c r="G605" s="49">
        <f>IF('M2 Electrolyte RTD'!F189="","",'M2 Electrolyte RTD'!F189)</f>
        <v/>
      </c>
      <c r="H605" s="50">
        <f>IF(AND(ISNUMBER('M2 Electrolyte RTD'!F189),ISNUMBER('M2 Electrolyte RTD'!K189)),'M2 Electrolyte RTD'!F189-'M2 Electrolyte RTD'!K189,"")</f>
        <v/>
      </c>
      <c r="I605" s="34" t="inlineStr">
        <is>
          <t>S&amp;S availability/depth vary by listing and time, confirm live.</t>
        </is>
      </c>
    </row>
    <row r="606" ht="26" customHeight="1">
      <c r="A606" s="34" t="inlineStr">
        <is>
          <t>BioSteel</t>
        </is>
      </c>
      <c r="B606" s="34" t="inlineStr">
        <is>
          <t>BioSteel Sports Drink (RTD) | Rainbow Twist | 18 pack 500mL</t>
        </is>
      </c>
      <c r="C606" s="34" t="inlineStr">
        <is>
          <t>2) Electrolyte beverage (RTD)</t>
        </is>
      </c>
      <c r="D606" s="51">
        <f>IF('M2 Electrolyte RTD'!I190="","",'M2 Electrolyte RTD'!I190)</f>
        <v/>
      </c>
      <c r="E606" s="52">
        <f>IF('M2 Electrolyte RTD'!J190="","",'M2 Electrolyte RTD'!J190)</f>
        <v/>
      </c>
      <c r="F606" s="50">
        <f>IF('M2 Electrolyte RTD'!K190="","",'M2 Electrolyte RTD'!K190)</f>
        <v/>
      </c>
      <c r="G606" s="49">
        <f>IF('M2 Electrolyte RTD'!F190="","",'M2 Electrolyte RTD'!F190)</f>
        <v/>
      </c>
      <c r="H606" s="50">
        <f>IF(AND(ISNUMBER('M2 Electrolyte RTD'!F190),ISNUMBER('M2 Electrolyte RTD'!K190)),'M2 Electrolyte RTD'!F190-'M2 Electrolyte RTD'!K190,"")</f>
        <v/>
      </c>
      <c r="I606" s="34" t="inlineStr">
        <is>
          <t>S&amp;S availability/depth vary by listing and time, confirm live.</t>
        </is>
      </c>
    </row>
    <row r="607" ht="26" customHeight="1">
      <c r="A607" s="34" t="inlineStr">
        <is>
          <t>BioSteel</t>
        </is>
      </c>
      <c r="B607" s="34" t="inlineStr">
        <is>
          <t>BioSteel Sports Drink (RTD) | Rainbow Twist | 24 pack 500mL</t>
        </is>
      </c>
      <c r="C607" s="34" t="inlineStr">
        <is>
          <t>2) Electrolyte beverage (RTD)</t>
        </is>
      </c>
      <c r="D607" s="51">
        <f>IF('M2 Electrolyte RTD'!I191="","",'M2 Electrolyte RTD'!I191)</f>
        <v/>
      </c>
      <c r="E607" s="52">
        <f>IF('M2 Electrolyte RTD'!J191="","",'M2 Electrolyte RTD'!J191)</f>
        <v/>
      </c>
      <c r="F607" s="50">
        <f>IF('M2 Electrolyte RTD'!K191="","",'M2 Electrolyte RTD'!K191)</f>
        <v/>
      </c>
      <c r="G607" s="49">
        <f>IF('M2 Electrolyte RTD'!F191="","",'M2 Electrolyte RTD'!F191)</f>
        <v/>
      </c>
      <c r="H607" s="50">
        <f>IF(AND(ISNUMBER('M2 Electrolyte RTD'!F191),ISNUMBER('M2 Electrolyte RTD'!K191)),'M2 Electrolyte RTD'!F191-'M2 Electrolyte RTD'!K191,"")</f>
        <v/>
      </c>
      <c r="I607" s="34" t="inlineStr">
        <is>
          <t>S&amp;S availability/depth vary by listing and time, confirm live.</t>
        </is>
      </c>
    </row>
    <row r="608" ht="26" customHeight="1">
      <c r="A608" s="34" t="inlineStr">
        <is>
          <t>BioSteel</t>
        </is>
      </c>
      <c r="B608" s="34" t="inlineStr">
        <is>
          <t>BioSteel Sports Drink (RTD) | Mixed Berry | single 500mL</t>
        </is>
      </c>
      <c r="C608" s="34" t="inlineStr">
        <is>
          <t>2) Electrolyte beverage (RTD)</t>
        </is>
      </c>
      <c r="D608" s="51">
        <f>IF('M2 Electrolyte RTD'!I192="","",'M2 Electrolyte RTD'!I192)</f>
        <v/>
      </c>
      <c r="E608" s="52">
        <f>IF('M2 Electrolyte RTD'!J192="","",'M2 Electrolyte RTD'!J192)</f>
        <v/>
      </c>
      <c r="F608" s="50">
        <f>IF('M2 Electrolyte RTD'!K192="","",'M2 Electrolyte RTD'!K192)</f>
        <v/>
      </c>
      <c r="G608" s="49">
        <f>IF('M2 Electrolyte RTD'!F192="","",'M2 Electrolyte RTD'!F192)</f>
        <v/>
      </c>
      <c r="H608" s="50">
        <f>IF(AND(ISNUMBER('M2 Electrolyte RTD'!F192),ISNUMBER('M2 Electrolyte RTD'!K192)),'M2 Electrolyte RTD'!F192-'M2 Electrolyte RTD'!K192,"")</f>
        <v/>
      </c>
      <c r="I608" s="34" t="inlineStr">
        <is>
          <t>S&amp;S availability/depth vary by listing and time, confirm live.</t>
        </is>
      </c>
    </row>
    <row r="609" ht="26" customHeight="1">
      <c r="A609" s="34" t="inlineStr">
        <is>
          <t>BioSteel</t>
        </is>
      </c>
      <c r="B609" s="34" t="inlineStr">
        <is>
          <t>BioSteel Sports Drink (RTD) | Mixed Berry | 8 pack 500mL</t>
        </is>
      </c>
      <c r="C609" s="34" t="inlineStr">
        <is>
          <t>2) Electrolyte beverage (RTD)</t>
        </is>
      </c>
      <c r="D609" s="51">
        <f>IF('M2 Electrolyte RTD'!I193="","",'M2 Electrolyte RTD'!I193)</f>
        <v/>
      </c>
      <c r="E609" s="52">
        <f>IF('M2 Electrolyte RTD'!J193="","",'M2 Electrolyte RTD'!J193)</f>
        <v/>
      </c>
      <c r="F609" s="50">
        <f>IF('M2 Electrolyte RTD'!K193="","",'M2 Electrolyte RTD'!K193)</f>
        <v/>
      </c>
      <c r="G609" s="49">
        <f>IF('M2 Electrolyte RTD'!F193="","",'M2 Electrolyte RTD'!F193)</f>
        <v/>
      </c>
      <c r="H609" s="50">
        <f>IF(AND(ISNUMBER('M2 Electrolyte RTD'!F193),ISNUMBER('M2 Electrolyte RTD'!K193)),'M2 Electrolyte RTD'!F193-'M2 Electrolyte RTD'!K193,"")</f>
        <v/>
      </c>
      <c r="I609" s="34" t="inlineStr">
        <is>
          <t>S&amp;S availability/depth vary by listing and time, confirm live.</t>
        </is>
      </c>
    </row>
    <row r="610" ht="26" customHeight="1">
      <c r="A610" s="34" t="inlineStr">
        <is>
          <t>BioSteel</t>
        </is>
      </c>
      <c r="B610" s="34" t="inlineStr">
        <is>
          <t>BioSteel Sports Drink (RTD) | Mixed Berry | 12 pack 500mL</t>
        </is>
      </c>
      <c r="C610" s="34" t="inlineStr">
        <is>
          <t>2) Electrolyte beverage (RTD)</t>
        </is>
      </c>
      <c r="D610" s="51">
        <f>IF('M2 Electrolyte RTD'!I194="","",'M2 Electrolyte RTD'!I194)</f>
        <v/>
      </c>
      <c r="E610" s="52">
        <f>IF('M2 Electrolyte RTD'!J194="","",'M2 Electrolyte RTD'!J194)</f>
        <v/>
      </c>
      <c r="F610" s="50">
        <f>IF('M2 Electrolyte RTD'!K194="","",'M2 Electrolyte RTD'!K194)</f>
        <v/>
      </c>
      <c r="G610" s="49">
        <f>IF('M2 Electrolyte RTD'!F194="","",'M2 Electrolyte RTD'!F194)</f>
        <v/>
      </c>
      <c r="H610" s="50">
        <f>IF(AND(ISNUMBER('M2 Electrolyte RTD'!F194),ISNUMBER('M2 Electrolyte RTD'!K194)),'M2 Electrolyte RTD'!F194-'M2 Electrolyte RTD'!K194,"")</f>
        <v/>
      </c>
      <c r="I610" s="34" t="inlineStr">
        <is>
          <t>S&amp;S availability/depth vary by listing and time, confirm live.</t>
        </is>
      </c>
    </row>
    <row r="611" ht="26" customHeight="1">
      <c r="A611" s="34" t="inlineStr">
        <is>
          <t>BioSteel</t>
        </is>
      </c>
      <c r="B611" s="34" t="inlineStr">
        <is>
          <t>BioSteel Sports Drink (RTD) | Mixed Berry | 18 pack 500mL</t>
        </is>
      </c>
      <c r="C611" s="34" t="inlineStr">
        <is>
          <t>2) Electrolyte beverage (RTD)</t>
        </is>
      </c>
      <c r="D611" s="51">
        <f>IF('M2 Electrolyte RTD'!I195="","",'M2 Electrolyte RTD'!I195)</f>
        <v/>
      </c>
      <c r="E611" s="52">
        <f>IF('M2 Electrolyte RTD'!J195="","",'M2 Electrolyte RTD'!J195)</f>
        <v/>
      </c>
      <c r="F611" s="50">
        <f>IF('M2 Electrolyte RTD'!K195="","",'M2 Electrolyte RTD'!K195)</f>
        <v/>
      </c>
      <c r="G611" s="49">
        <f>IF('M2 Electrolyte RTD'!F195="","",'M2 Electrolyte RTD'!F195)</f>
        <v/>
      </c>
      <c r="H611" s="50">
        <f>IF(AND(ISNUMBER('M2 Electrolyte RTD'!F195),ISNUMBER('M2 Electrolyte RTD'!K195)),'M2 Electrolyte RTD'!F195-'M2 Electrolyte RTD'!K195,"")</f>
        <v/>
      </c>
      <c r="I611" s="34" t="inlineStr">
        <is>
          <t>S&amp;S availability/depth vary by listing and time, confirm live.</t>
        </is>
      </c>
    </row>
    <row r="612" ht="26" customHeight="1">
      <c r="A612" s="34" t="inlineStr">
        <is>
          <t>BioSteel</t>
        </is>
      </c>
      <c r="B612" s="34" t="inlineStr">
        <is>
          <t>BioSteel Sports Drink (RTD) | Mixed Berry | 24 pack 500mL</t>
        </is>
      </c>
      <c r="C612" s="34" t="inlineStr">
        <is>
          <t>2) Electrolyte beverage (RTD)</t>
        </is>
      </c>
      <c r="D612" s="51">
        <f>IF('M2 Electrolyte RTD'!I196="","",'M2 Electrolyte RTD'!I196)</f>
        <v/>
      </c>
      <c r="E612" s="52">
        <f>IF('M2 Electrolyte RTD'!J196="","",'M2 Electrolyte RTD'!J196)</f>
        <v/>
      </c>
      <c r="F612" s="50">
        <f>IF('M2 Electrolyte RTD'!K196="","",'M2 Electrolyte RTD'!K196)</f>
        <v/>
      </c>
      <c r="G612" s="49">
        <f>IF('M2 Electrolyte RTD'!F196="","",'M2 Electrolyte RTD'!F196)</f>
        <v/>
      </c>
      <c r="H612" s="50">
        <f>IF(AND(ISNUMBER('M2 Electrolyte RTD'!F196),ISNUMBER('M2 Electrolyte RTD'!K196)),'M2 Electrolyte RTD'!F196-'M2 Electrolyte RTD'!K196,"")</f>
        <v/>
      </c>
      <c r="I612" s="34" t="inlineStr">
        <is>
          <t>S&amp;S availability/depth vary by listing and time, confirm live.</t>
        </is>
      </c>
    </row>
    <row r="613" ht="26" customHeight="1">
      <c r="A613" s="34" t="inlineStr">
        <is>
          <t>BioSteel</t>
        </is>
      </c>
      <c r="B613" s="34" t="inlineStr">
        <is>
          <t>BioSteel Sports Drink (RTD) | Peach Mango | single 500mL</t>
        </is>
      </c>
      <c r="C613" s="34" t="inlineStr">
        <is>
          <t>2) Electrolyte beverage (RTD)</t>
        </is>
      </c>
      <c r="D613" s="51">
        <f>IF('M2 Electrolyte RTD'!I197="","",'M2 Electrolyte RTD'!I197)</f>
        <v/>
      </c>
      <c r="E613" s="52">
        <f>IF('M2 Electrolyte RTD'!J197="","",'M2 Electrolyte RTD'!J197)</f>
        <v/>
      </c>
      <c r="F613" s="50">
        <f>IF('M2 Electrolyte RTD'!K197="","",'M2 Electrolyte RTD'!K197)</f>
        <v/>
      </c>
      <c r="G613" s="49">
        <f>IF('M2 Electrolyte RTD'!F197="","",'M2 Electrolyte RTD'!F197)</f>
        <v/>
      </c>
      <c r="H613" s="50">
        <f>IF(AND(ISNUMBER('M2 Electrolyte RTD'!F197),ISNUMBER('M2 Electrolyte RTD'!K197)),'M2 Electrolyte RTD'!F197-'M2 Electrolyte RTD'!K197,"")</f>
        <v/>
      </c>
      <c r="I613" s="34" t="inlineStr">
        <is>
          <t>S&amp;S availability/depth vary by listing and time, confirm live.</t>
        </is>
      </c>
    </row>
    <row r="614" ht="26" customHeight="1">
      <c r="A614" s="34" t="inlineStr">
        <is>
          <t>BioSteel</t>
        </is>
      </c>
      <c r="B614" s="34" t="inlineStr">
        <is>
          <t>BioSteel Sports Drink (RTD) | Peach Mango | 8 pack 500mL</t>
        </is>
      </c>
      <c r="C614" s="34" t="inlineStr">
        <is>
          <t>2) Electrolyte beverage (RTD)</t>
        </is>
      </c>
      <c r="D614" s="51">
        <f>IF('M2 Electrolyte RTD'!I198="","",'M2 Electrolyte RTD'!I198)</f>
        <v/>
      </c>
      <c r="E614" s="52">
        <f>IF('M2 Electrolyte RTD'!J198="","",'M2 Electrolyte RTD'!J198)</f>
        <v/>
      </c>
      <c r="F614" s="50">
        <f>IF('M2 Electrolyte RTD'!K198="","",'M2 Electrolyte RTD'!K198)</f>
        <v/>
      </c>
      <c r="G614" s="49">
        <f>IF('M2 Electrolyte RTD'!F198="","",'M2 Electrolyte RTD'!F198)</f>
        <v/>
      </c>
      <c r="H614" s="50">
        <f>IF(AND(ISNUMBER('M2 Electrolyte RTD'!F198),ISNUMBER('M2 Electrolyte RTD'!K198)),'M2 Electrolyte RTD'!F198-'M2 Electrolyte RTD'!K198,"")</f>
        <v/>
      </c>
      <c r="I614" s="34" t="inlineStr">
        <is>
          <t>S&amp;S availability/depth vary by listing and time, confirm live.</t>
        </is>
      </c>
    </row>
    <row r="615" ht="26" customHeight="1">
      <c r="A615" s="34" t="inlineStr">
        <is>
          <t>BioSteel</t>
        </is>
      </c>
      <c r="B615" s="34" t="inlineStr">
        <is>
          <t>BioSteel Sports Drink (RTD) | Peach Mango | 12 pack 500mL</t>
        </is>
      </c>
      <c r="C615" s="34" t="inlineStr">
        <is>
          <t>2) Electrolyte beverage (RTD)</t>
        </is>
      </c>
      <c r="D615" s="51">
        <f>IF('M2 Electrolyte RTD'!I199="","",'M2 Electrolyte RTD'!I199)</f>
        <v/>
      </c>
      <c r="E615" s="52">
        <f>IF('M2 Electrolyte RTD'!J199="","",'M2 Electrolyte RTD'!J199)</f>
        <v/>
      </c>
      <c r="F615" s="50">
        <f>IF('M2 Electrolyte RTD'!K199="","",'M2 Electrolyte RTD'!K199)</f>
        <v/>
      </c>
      <c r="G615" s="49">
        <f>IF('M2 Electrolyte RTD'!F199="","",'M2 Electrolyte RTD'!F199)</f>
        <v/>
      </c>
      <c r="H615" s="50">
        <f>IF(AND(ISNUMBER('M2 Electrolyte RTD'!F199),ISNUMBER('M2 Electrolyte RTD'!K199)),'M2 Electrolyte RTD'!F199-'M2 Electrolyte RTD'!K199,"")</f>
        <v/>
      </c>
      <c r="I615" s="34" t="inlineStr">
        <is>
          <t>S&amp;S availability/depth vary by listing and time, confirm live.</t>
        </is>
      </c>
    </row>
    <row r="616" ht="26" customHeight="1">
      <c r="A616" s="34" t="inlineStr">
        <is>
          <t>BioSteel</t>
        </is>
      </c>
      <c r="B616" s="34" t="inlineStr">
        <is>
          <t>BioSteel Sports Drink (RTD) | Peach Mango | 18 pack 500mL</t>
        </is>
      </c>
      <c r="C616" s="34" t="inlineStr">
        <is>
          <t>2) Electrolyte beverage (RTD)</t>
        </is>
      </c>
      <c r="D616" s="51">
        <f>IF('M2 Electrolyte RTD'!I200="","",'M2 Electrolyte RTD'!I200)</f>
        <v/>
      </c>
      <c r="E616" s="52">
        <f>IF('M2 Electrolyte RTD'!J200="","",'M2 Electrolyte RTD'!J200)</f>
        <v/>
      </c>
      <c r="F616" s="50">
        <f>IF('M2 Electrolyte RTD'!K200="","",'M2 Electrolyte RTD'!K200)</f>
        <v/>
      </c>
      <c r="G616" s="49">
        <f>IF('M2 Electrolyte RTD'!F200="","",'M2 Electrolyte RTD'!F200)</f>
        <v/>
      </c>
      <c r="H616" s="50">
        <f>IF(AND(ISNUMBER('M2 Electrolyte RTD'!F200),ISNUMBER('M2 Electrolyte RTD'!K200)),'M2 Electrolyte RTD'!F200-'M2 Electrolyte RTD'!K200,"")</f>
        <v/>
      </c>
      <c r="I616" s="34" t="inlineStr">
        <is>
          <t>S&amp;S availability/depth vary by listing and time, confirm live.</t>
        </is>
      </c>
    </row>
    <row r="617" ht="26" customHeight="1">
      <c r="A617" s="34" t="inlineStr">
        <is>
          <t>BioSteel</t>
        </is>
      </c>
      <c r="B617" s="34" t="inlineStr">
        <is>
          <t>BioSteel Sports Drink (RTD) | Peach Mango | 24 pack 500mL</t>
        </is>
      </c>
      <c r="C617" s="34" t="inlineStr">
        <is>
          <t>2) Electrolyte beverage (RTD)</t>
        </is>
      </c>
      <c r="D617" s="51">
        <f>IF('M2 Electrolyte RTD'!I201="","",'M2 Electrolyte RTD'!I201)</f>
        <v/>
      </c>
      <c r="E617" s="52">
        <f>IF('M2 Electrolyte RTD'!J201="","",'M2 Electrolyte RTD'!J201)</f>
        <v/>
      </c>
      <c r="F617" s="50">
        <f>IF('M2 Electrolyte RTD'!K201="","",'M2 Electrolyte RTD'!K201)</f>
        <v/>
      </c>
      <c r="G617" s="49">
        <f>IF('M2 Electrolyte RTD'!F201="","",'M2 Electrolyte RTD'!F201)</f>
        <v/>
      </c>
      <c r="H617" s="50">
        <f>IF(AND(ISNUMBER('M2 Electrolyte RTD'!F201),ISNUMBER('M2 Electrolyte RTD'!K201)),'M2 Electrolyte RTD'!F201-'M2 Electrolyte RTD'!K201,"")</f>
        <v/>
      </c>
      <c r="I617" s="34" t="inlineStr">
        <is>
          <t>S&amp;S availability/depth vary by listing and time, confirm live.</t>
        </is>
      </c>
    </row>
    <row r="618" ht="26" customHeight="1">
      <c r="A618" s="34" t="inlineStr">
        <is>
          <t>CWENCH</t>
        </is>
      </c>
      <c r="B618" s="34" t="inlineStr">
        <is>
          <t>CWENCH Hydration | Blue Raspberry | single 500mL</t>
        </is>
      </c>
      <c r="C618" s="34" t="inlineStr">
        <is>
          <t>2) Electrolyte beverage (RTD)</t>
        </is>
      </c>
      <c r="D618" s="51">
        <f>IF('M2 Electrolyte RTD'!I202="","",'M2 Electrolyte RTD'!I202)</f>
        <v/>
      </c>
      <c r="E618" s="52">
        <f>IF('M2 Electrolyte RTD'!J202="","",'M2 Electrolyte RTD'!J202)</f>
        <v/>
      </c>
      <c r="F618" s="50">
        <f>IF('M2 Electrolyte RTD'!K202="","",'M2 Electrolyte RTD'!K202)</f>
        <v/>
      </c>
      <c r="G618" s="49">
        <f>IF('M2 Electrolyte RTD'!F202="","",'M2 Electrolyte RTD'!F202)</f>
        <v/>
      </c>
      <c r="H618" s="50">
        <f>IF(AND(ISNUMBER('M2 Electrolyte RTD'!F202),ISNUMBER('M2 Electrolyte RTD'!K202)),'M2 Electrolyte RTD'!F202-'M2 Electrolyte RTD'!K202,"")</f>
        <v/>
      </c>
      <c r="I618" s="34" t="inlineStr">
        <is>
          <t>S&amp;S availability/depth vary by listing and time, confirm live.</t>
        </is>
      </c>
    </row>
    <row r="619" ht="26" customHeight="1">
      <c r="A619" s="34" t="inlineStr">
        <is>
          <t>CWENCH</t>
        </is>
      </c>
      <c r="B619" s="34" t="inlineStr">
        <is>
          <t>CWENCH Hydration | Blue Raspberry | 8 pack 500mL</t>
        </is>
      </c>
      <c r="C619" s="34" t="inlineStr">
        <is>
          <t>2) Electrolyte beverage (RTD)</t>
        </is>
      </c>
      <c r="D619" s="51">
        <f>IF('M2 Electrolyte RTD'!I203="","",'M2 Electrolyte RTD'!I203)</f>
        <v/>
      </c>
      <c r="E619" s="52">
        <f>IF('M2 Electrolyte RTD'!J203="","",'M2 Electrolyte RTD'!J203)</f>
        <v/>
      </c>
      <c r="F619" s="50">
        <f>IF('M2 Electrolyte RTD'!K203="","",'M2 Electrolyte RTD'!K203)</f>
        <v/>
      </c>
      <c r="G619" s="49">
        <f>IF('M2 Electrolyte RTD'!F203="","",'M2 Electrolyte RTD'!F203)</f>
        <v/>
      </c>
      <c r="H619" s="50">
        <f>IF(AND(ISNUMBER('M2 Electrolyte RTD'!F203),ISNUMBER('M2 Electrolyte RTD'!K203)),'M2 Electrolyte RTD'!F203-'M2 Electrolyte RTD'!K203,"")</f>
        <v/>
      </c>
      <c r="I619" s="34" t="inlineStr">
        <is>
          <t>S&amp;S availability/depth vary by listing and time, confirm live.</t>
        </is>
      </c>
    </row>
    <row r="620" ht="26" customHeight="1">
      <c r="A620" s="34" t="inlineStr">
        <is>
          <t>CWENCH</t>
        </is>
      </c>
      <c r="B620" s="34" t="inlineStr">
        <is>
          <t>CWENCH Hydration | Blue Raspberry | 12 pack 500mL</t>
        </is>
      </c>
      <c r="C620" s="34" t="inlineStr">
        <is>
          <t>2) Electrolyte beverage (RTD)</t>
        </is>
      </c>
      <c r="D620" s="51">
        <f>IF('M2 Electrolyte RTD'!I204="","",'M2 Electrolyte RTD'!I204)</f>
        <v/>
      </c>
      <c r="E620" s="52">
        <f>IF('M2 Electrolyte RTD'!J204="","",'M2 Electrolyte RTD'!J204)</f>
        <v/>
      </c>
      <c r="F620" s="50">
        <f>IF('M2 Electrolyte RTD'!K204="","",'M2 Electrolyte RTD'!K204)</f>
        <v/>
      </c>
      <c r="G620" s="49">
        <f>IF('M2 Electrolyte RTD'!F204="","",'M2 Electrolyte RTD'!F204)</f>
        <v/>
      </c>
      <c r="H620" s="50">
        <f>IF(AND(ISNUMBER('M2 Electrolyte RTD'!F204),ISNUMBER('M2 Electrolyte RTD'!K204)),'M2 Electrolyte RTD'!F204-'M2 Electrolyte RTD'!K204,"")</f>
        <v/>
      </c>
      <c r="I620" s="34" t="inlineStr">
        <is>
          <t>S&amp;S availability/depth vary by listing and time, confirm live.</t>
        </is>
      </c>
    </row>
    <row r="621" ht="26" customHeight="1">
      <c r="A621" s="34" t="inlineStr">
        <is>
          <t>CWENCH</t>
        </is>
      </c>
      <c r="B621" s="34" t="inlineStr">
        <is>
          <t>CWENCH Hydration | Blue Raspberry | 18 pack 500mL</t>
        </is>
      </c>
      <c r="C621" s="34" t="inlineStr">
        <is>
          <t>2) Electrolyte beverage (RTD)</t>
        </is>
      </c>
      <c r="D621" s="51">
        <f>IF('M2 Electrolyte RTD'!I205="","",'M2 Electrolyte RTD'!I205)</f>
        <v/>
      </c>
      <c r="E621" s="52">
        <f>IF('M2 Electrolyte RTD'!J205="","",'M2 Electrolyte RTD'!J205)</f>
        <v/>
      </c>
      <c r="F621" s="50">
        <f>IF('M2 Electrolyte RTD'!K205="","",'M2 Electrolyte RTD'!K205)</f>
        <v/>
      </c>
      <c r="G621" s="49">
        <f>IF('M2 Electrolyte RTD'!F205="","",'M2 Electrolyte RTD'!F205)</f>
        <v/>
      </c>
      <c r="H621" s="50">
        <f>IF(AND(ISNUMBER('M2 Electrolyte RTD'!F205),ISNUMBER('M2 Electrolyte RTD'!K205)),'M2 Electrolyte RTD'!F205-'M2 Electrolyte RTD'!K205,"")</f>
        <v/>
      </c>
      <c r="I621" s="34" t="inlineStr">
        <is>
          <t>S&amp;S availability/depth vary by listing and time, confirm live.</t>
        </is>
      </c>
    </row>
    <row r="622" ht="26" customHeight="1">
      <c r="A622" s="34" t="inlineStr">
        <is>
          <t>CWENCH</t>
        </is>
      </c>
      <c r="B622" s="34" t="inlineStr">
        <is>
          <t>CWENCH Hydration | Blue Raspberry | 24 pack 500mL</t>
        </is>
      </c>
      <c r="C622" s="34" t="inlineStr">
        <is>
          <t>2) Electrolyte beverage (RTD)</t>
        </is>
      </c>
      <c r="D622" s="51">
        <f>IF('M2 Electrolyte RTD'!I206="","",'M2 Electrolyte RTD'!I206)</f>
        <v/>
      </c>
      <c r="E622" s="52">
        <f>IF('M2 Electrolyte RTD'!J206="","",'M2 Electrolyte RTD'!J206)</f>
        <v/>
      </c>
      <c r="F622" s="50">
        <f>IF('M2 Electrolyte RTD'!K206="","",'M2 Electrolyte RTD'!K206)</f>
        <v/>
      </c>
      <c r="G622" s="49">
        <f>IF('M2 Electrolyte RTD'!F206="","",'M2 Electrolyte RTD'!F206)</f>
        <v/>
      </c>
      <c r="H622" s="50">
        <f>IF(AND(ISNUMBER('M2 Electrolyte RTD'!F206),ISNUMBER('M2 Electrolyte RTD'!K206)),'M2 Electrolyte RTD'!F206-'M2 Electrolyte RTD'!K206,"")</f>
        <v/>
      </c>
      <c r="I622" s="34" t="inlineStr">
        <is>
          <t>S&amp;S availability/depth vary by listing and time, confirm live.</t>
        </is>
      </c>
    </row>
    <row r="623" ht="26" customHeight="1">
      <c r="A623" s="34" t="inlineStr">
        <is>
          <t>CWENCH</t>
        </is>
      </c>
      <c r="B623" s="34" t="inlineStr">
        <is>
          <t>CWENCH Hydration | Fruit Punch | single 500mL</t>
        </is>
      </c>
      <c r="C623" s="34" t="inlineStr">
        <is>
          <t>2) Electrolyte beverage (RTD)</t>
        </is>
      </c>
      <c r="D623" s="51">
        <f>IF('M2 Electrolyte RTD'!I207="","",'M2 Electrolyte RTD'!I207)</f>
        <v/>
      </c>
      <c r="E623" s="52">
        <f>IF('M2 Electrolyte RTD'!J207="","",'M2 Electrolyte RTD'!J207)</f>
        <v/>
      </c>
      <c r="F623" s="50">
        <f>IF('M2 Electrolyte RTD'!K207="","",'M2 Electrolyte RTD'!K207)</f>
        <v/>
      </c>
      <c r="G623" s="49">
        <f>IF('M2 Electrolyte RTD'!F207="","",'M2 Electrolyte RTD'!F207)</f>
        <v/>
      </c>
      <c r="H623" s="50">
        <f>IF(AND(ISNUMBER('M2 Electrolyte RTD'!F207),ISNUMBER('M2 Electrolyte RTD'!K207)),'M2 Electrolyte RTD'!F207-'M2 Electrolyte RTD'!K207,"")</f>
        <v/>
      </c>
      <c r="I623" s="34" t="inlineStr">
        <is>
          <t>S&amp;S availability/depth vary by listing and time, confirm live.</t>
        </is>
      </c>
    </row>
    <row r="624" ht="26" customHeight="1">
      <c r="A624" s="34" t="inlineStr">
        <is>
          <t>CWENCH</t>
        </is>
      </c>
      <c r="B624" s="34" t="inlineStr">
        <is>
          <t>CWENCH Hydration | Fruit Punch | 8 pack 500mL</t>
        </is>
      </c>
      <c r="C624" s="34" t="inlineStr">
        <is>
          <t>2) Electrolyte beverage (RTD)</t>
        </is>
      </c>
      <c r="D624" s="51">
        <f>IF('M2 Electrolyte RTD'!I208="","",'M2 Electrolyte RTD'!I208)</f>
        <v/>
      </c>
      <c r="E624" s="52">
        <f>IF('M2 Electrolyte RTD'!J208="","",'M2 Electrolyte RTD'!J208)</f>
        <v/>
      </c>
      <c r="F624" s="50">
        <f>IF('M2 Electrolyte RTD'!K208="","",'M2 Electrolyte RTD'!K208)</f>
        <v/>
      </c>
      <c r="G624" s="49">
        <f>IF('M2 Electrolyte RTD'!F208="","",'M2 Electrolyte RTD'!F208)</f>
        <v/>
      </c>
      <c r="H624" s="50">
        <f>IF(AND(ISNUMBER('M2 Electrolyte RTD'!F208),ISNUMBER('M2 Electrolyte RTD'!K208)),'M2 Electrolyte RTD'!F208-'M2 Electrolyte RTD'!K208,"")</f>
        <v/>
      </c>
      <c r="I624" s="34" t="inlineStr">
        <is>
          <t>S&amp;S availability/depth vary by listing and time, confirm live.</t>
        </is>
      </c>
    </row>
    <row r="625" ht="26" customHeight="1">
      <c r="A625" s="34" t="inlineStr">
        <is>
          <t>CWENCH</t>
        </is>
      </c>
      <c r="B625" s="34" t="inlineStr">
        <is>
          <t>CWENCH Hydration | Fruit Punch | 12 pack 500mL</t>
        </is>
      </c>
      <c r="C625" s="34" t="inlineStr">
        <is>
          <t>2) Electrolyte beverage (RTD)</t>
        </is>
      </c>
      <c r="D625" s="51">
        <f>IF('M2 Electrolyte RTD'!I209="","",'M2 Electrolyte RTD'!I209)</f>
        <v/>
      </c>
      <c r="E625" s="52">
        <f>IF('M2 Electrolyte RTD'!J209="","",'M2 Electrolyte RTD'!J209)</f>
        <v/>
      </c>
      <c r="F625" s="50">
        <f>IF('M2 Electrolyte RTD'!K209="","",'M2 Electrolyte RTD'!K209)</f>
        <v/>
      </c>
      <c r="G625" s="49">
        <f>IF('M2 Electrolyte RTD'!F209="","",'M2 Electrolyte RTD'!F209)</f>
        <v/>
      </c>
      <c r="H625" s="50">
        <f>IF(AND(ISNUMBER('M2 Electrolyte RTD'!F209),ISNUMBER('M2 Electrolyte RTD'!K209)),'M2 Electrolyte RTD'!F209-'M2 Electrolyte RTD'!K209,"")</f>
        <v/>
      </c>
      <c r="I625" s="34" t="inlineStr">
        <is>
          <t>S&amp;S availability/depth vary by listing and time, confirm live.</t>
        </is>
      </c>
    </row>
    <row r="626" ht="26" customHeight="1">
      <c r="A626" s="34" t="inlineStr">
        <is>
          <t>CWENCH</t>
        </is>
      </c>
      <c r="B626" s="34" t="inlineStr">
        <is>
          <t>CWENCH Hydration | Fruit Punch | 18 pack 500mL</t>
        </is>
      </c>
      <c r="C626" s="34" t="inlineStr">
        <is>
          <t>2) Electrolyte beverage (RTD)</t>
        </is>
      </c>
      <c r="D626" s="51">
        <f>IF('M2 Electrolyte RTD'!I210="","",'M2 Electrolyte RTD'!I210)</f>
        <v/>
      </c>
      <c r="E626" s="52">
        <f>IF('M2 Electrolyte RTD'!J210="","",'M2 Electrolyte RTD'!J210)</f>
        <v/>
      </c>
      <c r="F626" s="50">
        <f>IF('M2 Electrolyte RTD'!K210="","",'M2 Electrolyte RTD'!K210)</f>
        <v/>
      </c>
      <c r="G626" s="49">
        <f>IF('M2 Electrolyte RTD'!F210="","",'M2 Electrolyte RTD'!F210)</f>
        <v/>
      </c>
      <c r="H626" s="50">
        <f>IF(AND(ISNUMBER('M2 Electrolyte RTD'!F210),ISNUMBER('M2 Electrolyte RTD'!K210)),'M2 Electrolyte RTD'!F210-'M2 Electrolyte RTD'!K210,"")</f>
        <v/>
      </c>
      <c r="I626" s="34" t="inlineStr">
        <is>
          <t>S&amp;S availability/depth vary by listing and time, confirm live.</t>
        </is>
      </c>
    </row>
    <row r="627" ht="26" customHeight="1">
      <c r="A627" s="34" t="inlineStr">
        <is>
          <t>CWENCH</t>
        </is>
      </c>
      <c r="B627" s="34" t="inlineStr">
        <is>
          <t>CWENCH Hydration | Fruit Punch | 24 pack 500mL</t>
        </is>
      </c>
      <c r="C627" s="34" t="inlineStr">
        <is>
          <t>2) Electrolyte beverage (RTD)</t>
        </is>
      </c>
      <c r="D627" s="51">
        <f>IF('M2 Electrolyte RTD'!I211="","",'M2 Electrolyte RTD'!I211)</f>
        <v/>
      </c>
      <c r="E627" s="52">
        <f>IF('M2 Electrolyte RTD'!J211="","",'M2 Electrolyte RTD'!J211)</f>
        <v/>
      </c>
      <c r="F627" s="50">
        <f>IF('M2 Electrolyte RTD'!K211="","",'M2 Electrolyte RTD'!K211)</f>
        <v/>
      </c>
      <c r="G627" s="49">
        <f>IF('M2 Electrolyte RTD'!F211="","",'M2 Electrolyte RTD'!F211)</f>
        <v/>
      </c>
      <c r="H627" s="50">
        <f>IF(AND(ISNUMBER('M2 Electrolyte RTD'!F211),ISNUMBER('M2 Electrolyte RTD'!K211)),'M2 Electrolyte RTD'!F211-'M2 Electrolyte RTD'!K211,"")</f>
        <v/>
      </c>
      <c r="I627" s="34" t="inlineStr">
        <is>
          <t>S&amp;S availability/depth vary by listing and time, confirm live.</t>
        </is>
      </c>
    </row>
    <row r="628" ht="26" customHeight="1">
      <c r="A628" s="34" t="inlineStr">
        <is>
          <t>CWENCH</t>
        </is>
      </c>
      <c r="B628" s="34" t="inlineStr">
        <is>
          <t>CWENCH Hydration | Green Apple | single 500mL</t>
        </is>
      </c>
      <c r="C628" s="34" t="inlineStr">
        <is>
          <t>2) Electrolyte beverage (RTD)</t>
        </is>
      </c>
      <c r="D628" s="51">
        <f>IF('M2 Electrolyte RTD'!I212="","",'M2 Electrolyte RTD'!I212)</f>
        <v/>
      </c>
      <c r="E628" s="52">
        <f>IF('M2 Electrolyte RTD'!J212="","",'M2 Electrolyte RTD'!J212)</f>
        <v/>
      </c>
      <c r="F628" s="50">
        <f>IF('M2 Electrolyte RTD'!K212="","",'M2 Electrolyte RTD'!K212)</f>
        <v/>
      </c>
      <c r="G628" s="49">
        <f>IF('M2 Electrolyte RTD'!F212="","",'M2 Electrolyte RTD'!F212)</f>
        <v/>
      </c>
      <c r="H628" s="50">
        <f>IF(AND(ISNUMBER('M2 Electrolyte RTD'!F212),ISNUMBER('M2 Electrolyte RTD'!K212)),'M2 Electrolyte RTD'!F212-'M2 Electrolyte RTD'!K212,"")</f>
        <v/>
      </c>
      <c r="I628" s="34" t="inlineStr">
        <is>
          <t>S&amp;S availability/depth vary by listing and time, confirm live.</t>
        </is>
      </c>
    </row>
    <row r="629" ht="26" customHeight="1">
      <c r="A629" s="34" t="inlineStr">
        <is>
          <t>CWENCH</t>
        </is>
      </c>
      <c r="B629" s="34" t="inlineStr">
        <is>
          <t>CWENCH Hydration | Green Apple | 8 pack 500mL</t>
        </is>
      </c>
      <c r="C629" s="34" t="inlineStr">
        <is>
          <t>2) Electrolyte beverage (RTD)</t>
        </is>
      </c>
      <c r="D629" s="51">
        <f>IF('M2 Electrolyte RTD'!I213="","",'M2 Electrolyte RTD'!I213)</f>
        <v/>
      </c>
      <c r="E629" s="52">
        <f>IF('M2 Electrolyte RTD'!J213="","",'M2 Electrolyte RTD'!J213)</f>
        <v/>
      </c>
      <c r="F629" s="50">
        <f>IF('M2 Electrolyte RTD'!K213="","",'M2 Electrolyte RTD'!K213)</f>
        <v/>
      </c>
      <c r="G629" s="49">
        <f>IF('M2 Electrolyte RTD'!F213="","",'M2 Electrolyte RTD'!F213)</f>
        <v/>
      </c>
      <c r="H629" s="50">
        <f>IF(AND(ISNUMBER('M2 Electrolyte RTD'!F213),ISNUMBER('M2 Electrolyte RTD'!K213)),'M2 Electrolyte RTD'!F213-'M2 Electrolyte RTD'!K213,"")</f>
        <v/>
      </c>
      <c r="I629" s="34" t="inlineStr">
        <is>
          <t>S&amp;S availability/depth vary by listing and time, confirm live.</t>
        </is>
      </c>
    </row>
    <row r="630" ht="26" customHeight="1">
      <c r="A630" s="34" t="inlineStr">
        <is>
          <t>CWENCH</t>
        </is>
      </c>
      <c r="B630" s="34" t="inlineStr">
        <is>
          <t>CWENCH Hydration | Green Apple | 12 pack 500mL</t>
        </is>
      </c>
      <c r="C630" s="34" t="inlineStr">
        <is>
          <t>2) Electrolyte beverage (RTD)</t>
        </is>
      </c>
      <c r="D630" s="51">
        <f>IF('M2 Electrolyte RTD'!I214="","",'M2 Electrolyte RTD'!I214)</f>
        <v/>
      </c>
      <c r="E630" s="52">
        <f>IF('M2 Electrolyte RTD'!J214="","",'M2 Electrolyte RTD'!J214)</f>
        <v/>
      </c>
      <c r="F630" s="50">
        <f>IF('M2 Electrolyte RTD'!K214="","",'M2 Electrolyte RTD'!K214)</f>
        <v/>
      </c>
      <c r="G630" s="49">
        <f>IF('M2 Electrolyte RTD'!F214="","",'M2 Electrolyte RTD'!F214)</f>
        <v/>
      </c>
      <c r="H630" s="50">
        <f>IF(AND(ISNUMBER('M2 Electrolyte RTD'!F214),ISNUMBER('M2 Electrolyte RTD'!K214)),'M2 Electrolyte RTD'!F214-'M2 Electrolyte RTD'!K214,"")</f>
        <v/>
      </c>
      <c r="I630" s="34" t="inlineStr">
        <is>
          <t>S&amp;S availability/depth vary by listing and time, confirm live.</t>
        </is>
      </c>
    </row>
    <row r="631" ht="26" customHeight="1">
      <c r="A631" s="34" t="inlineStr">
        <is>
          <t>CWENCH</t>
        </is>
      </c>
      <c r="B631" s="34" t="inlineStr">
        <is>
          <t>CWENCH Hydration | Green Apple | 18 pack 500mL</t>
        </is>
      </c>
      <c r="C631" s="34" t="inlineStr">
        <is>
          <t>2) Electrolyte beverage (RTD)</t>
        </is>
      </c>
      <c r="D631" s="51">
        <f>IF('M2 Electrolyte RTD'!I215="","",'M2 Electrolyte RTD'!I215)</f>
        <v/>
      </c>
      <c r="E631" s="52">
        <f>IF('M2 Electrolyte RTD'!J215="","",'M2 Electrolyte RTD'!J215)</f>
        <v/>
      </c>
      <c r="F631" s="50">
        <f>IF('M2 Electrolyte RTD'!K215="","",'M2 Electrolyte RTD'!K215)</f>
        <v/>
      </c>
      <c r="G631" s="49">
        <f>IF('M2 Electrolyte RTD'!F215="","",'M2 Electrolyte RTD'!F215)</f>
        <v/>
      </c>
      <c r="H631" s="50">
        <f>IF(AND(ISNUMBER('M2 Electrolyte RTD'!F215),ISNUMBER('M2 Electrolyte RTD'!K215)),'M2 Electrolyte RTD'!F215-'M2 Electrolyte RTD'!K215,"")</f>
        <v/>
      </c>
      <c r="I631" s="34" t="inlineStr">
        <is>
          <t>S&amp;S availability/depth vary by listing and time, confirm live.</t>
        </is>
      </c>
    </row>
    <row r="632" ht="26" customHeight="1">
      <c r="A632" s="34" t="inlineStr">
        <is>
          <t>CWENCH</t>
        </is>
      </c>
      <c r="B632" s="34" t="inlineStr">
        <is>
          <t>CWENCH Hydration | Green Apple | 24 pack 500mL</t>
        </is>
      </c>
      <c r="C632" s="34" t="inlineStr">
        <is>
          <t>2) Electrolyte beverage (RTD)</t>
        </is>
      </c>
      <c r="D632" s="51">
        <f>IF('M2 Electrolyte RTD'!I216="","",'M2 Electrolyte RTD'!I216)</f>
        <v/>
      </c>
      <c r="E632" s="52">
        <f>IF('M2 Electrolyte RTD'!J216="","",'M2 Electrolyte RTD'!J216)</f>
        <v/>
      </c>
      <c r="F632" s="50">
        <f>IF('M2 Electrolyte RTD'!K216="","",'M2 Electrolyte RTD'!K216)</f>
        <v/>
      </c>
      <c r="G632" s="49">
        <f>IF('M2 Electrolyte RTD'!F216="","",'M2 Electrolyte RTD'!F216)</f>
        <v/>
      </c>
      <c r="H632" s="50">
        <f>IF(AND(ISNUMBER('M2 Electrolyte RTD'!F216),ISNUMBER('M2 Electrolyte RTD'!K216)),'M2 Electrolyte RTD'!F216-'M2 Electrolyte RTD'!K216,"")</f>
        <v/>
      </c>
      <c r="I632" s="34" t="inlineStr">
        <is>
          <t>S&amp;S availability/depth vary by listing and time, confirm live.</t>
        </is>
      </c>
    </row>
    <row r="633" ht="26" customHeight="1">
      <c r="A633" s="34" t="inlineStr">
        <is>
          <t>CWENCH</t>
        </is>
      </c>
      <c r="B633" s="34" t="inlineStr">
        <is>
          <t>CWENCH Hydration | Watermelon | single 500mL</t>
        </is>
      </c>
      <c r="C633" s="34" t="inlineStr">
        <is>
          <t>2) Electrolyte beverage (RTD)</t>
        </is>
      </c>
      <c r="D633" s="51">
        <f>IF('M2 Electrolyte RTD'!I217="","",'M2 Electrolyte RTD'!I217)</f>
        <v/>
      </c>
      <c r="E633" s="52">
        <f>IF('M2 Electrolyte RTD'!J217="","",'M2 Electrolyte RTD'!J217)</f>
        <v/>
      </c>
      <c r="F633" s="50">
        <f>IF('M2 Electrolyte RTD'!K217="","",'M2 Electrolyte RTD'!K217)</f>
        <v/>
      </c>
      <c r="G633" s="49">
        <f>IF('M2 Electrolyte RTD'!F217="","",'M2 Electrolyte RTD'!F217)</f>
        <v/>
      </c>
      <c r="H633" s="50">
        <f>IF(AND(ISNUMBER('M2 Electrolyte RTD'!F217),ISNUMBER('M2 Electrolyte RTD'!K217)),'M2 Electrolyte RTD'!F217-'M2 Electrolyte RTD'!K217,"")</f>
        <v/>
      </c>
      <c r="I633" s="34" t="inlineStr">
        <is>
          <t>S&amp;S availability/depth vary by listing and time, confirm live.</t>
        </is>
      </c>
    </row>
    <row r="634" ht="26" customHeight="1">
      <c r="A634" s="34" t="inlineStr">
        <is>
          <t>CWENCH</t>
        </is>
      </c>
      <c r="B634" s="34" t="inlineStr">
        <is>
          <t>CWENCH Hydration | Watermelon | 8 pack 500mL</t>
        </is>
      </c>
      <c r="C634" s="34" t="inlineStr">
        <is>
          <t>2) Electrolyte beverage (RTD)</t>
        </is>
      </c>
      <c r="D634" s="51">
        <f>IF('M2 Electrolyte RTD'!I218="","",'M2 Electrolyte RTD'!I218)</f>
        <v/>
      </c>
      <c r="E634" s="52">
        <f>IF('M2 Electrolyte RTD'!J218="","",'M2 Electrolyte RTD'!J218)</f>
        <v/>
      </c>
      <c r="F634" s="50">
        <f>IF('M2 Electrolyte RTD'!K218="","",'M2 Electrolyte RTD'!K218)</f>
        <v/>
      </c>
      <c r="G634" s="49">
        <f>IF('M2 Electrolyte RTD'!F218="","",'M2 Electrolyte RTD'!F218)</f>
        <v/>
      </c>
      <c r="H634" s="50">
        <f>IF(AND(ISNUMBER('M2 Electrolyte RTD'!F218),ISNUMBER('M2 Electrolyte RTD'!K218)),'M2 Electrolyte RTD'!F218-'M2 Electrolyte RTD'!K218,"")</f>
        <v/>
      </c>
      <c r="I634" s="34" t="inlineStr">
        <is>
          <t>S&amp;S availability/depth vary by listing and time, confirm live.</t>
        </is>
      </c>
    </row>
    <row r="635" ht="26" customHeight="1">
      <c r="A635" s="34" t="inlineStr">
        <is>
          <t>CWENCH</t>
        </is>
      </c>
      <c r="B635" s="34" t="inlineStr">
        <is>
          <t>CWENCH Hydration | Watermelon | 12 pack 500mL</t>
        </is>
      </c>
      <c r="C635" s="34" t="inlineStr">
        <is>
          <t>2) Electrolyte beverage (RTD)</t>
        </is>
      </c>
      <c r="D635" s="51">
        <f>IF('M2 Electrolyte RTD'!I219="","",'M2 Electrolyte RTD'!I219)</f>
        <v/>
      </c>
      <c r="E635" s="52">
        <f>IF('M2 Electrolyte RTD'!J219="","",'M2 Electrolyte RTD'!J219)</f>
        <v/>
      </c>
      <c r="F635" s="50">
        <f>IF('M2 Electrolyte RTD'!K219="","",'M2 Electrolyte RTD'!K219)</f>
        <v/>
      </c>
      <c r="G635" s="49">
        <f>IF('M2 Electrolyte RTD'!F219="","",'M2 Electrolyte RTD'!F219)</f>
        <v/>
      </c>
      <c r="H635" s="50">
        <f>IF(AND(ISNUMBER('M2 Electrolyte RTD'!F219),ISNUMBER('M2 Electrolyte RTD'!K219)),'M2 Electrolyte RTD'!F219-'M2 Electrolyte RTD'!K219,"")</f>
        <v/>
      </c>
      <c r="I635" s="34" t="inlineStr">
        <is>
          <t>S&amp;S availability/depth vary by listing and time, confirm live.</t>
        </is>
      </c>
    </row>
    <row r="636" ht="26" customHeight="1">
      <c r="A636" s="34" t="inlineStr">
        <is>
          <t>CWENCH</t>
        </is>
      </c>
      <c r="B636" s="34" t="inlineStr">
        <is>
          <t>CWENCH Hydration | Watermelon | 18 pack 500mL</t>
        </is>
      </c>
      <c r="C636" s="34" t="inlineStr">
        <is>
          <t>2) Electrolyte beverage (RTD)</t>
        </is>
      </c>
      <c r="D636" s="51">
        <f>IF('M2 Electrolyte RTD'!I220="","",'M2 Electrolyte RTD'!I220)</f>
        <v/>
      </c>
      <c r="E636" s="52">
        <f>IF('M2 Electrolyte RTD'!J220="","",'M2 Electrolyte RTD'!J220)</f>
        <v/>
      </c>
      <c r="F636" s="50">
        <f>IF('M2 Electrolyte RTD'!K220="","",'M2 Electrolyte RTD'!K220)</f>
        <v/>
      </c>
      <c r="G636" s="49">
        <f>IF('M2 Electrolyte RTD'!F220="","",'M2 Electrolyte RTD'!F220)</f>
        <v/>
      </c>
      <c r="H636" s="50">
        <f>IF(AND(ISNUMBER('M2 Electrolyte RTD'!F220),ISNUMBER('M2 Electrolyte RTD'!K220)),'M2 Electrolyte RTD'!F220-'M2 Electrolyte RTD'!K220,"")</f>
        <v/>
      </c>
      <c r="I636" s="34" t="inlineStr">
        <is>
          <t>S&amp;S availability/depth vary by listing and time, confirm live.</t>
        </is>
      </c>
    </row>
    <row r="637" ht="26" customHeight="1">
      <c r="A637" s="34" t="inlineStr">
        <is>
          <t>CWENCH</t>
        </is>
      </c>
      <c r="B637" s="34" t="inlineStr">
        <is>
          <t>CWENCH Hydration | Watermelon | 24 pack 500mL</t>
        </is>
      </c>
      <c r="C637" s="34" t="inlineStr">
        <is>
          <t>2) Electrolyte beverage (RTD)</t>
        </is>
      </c>
      <c r="D637" s="51">
        <f>IF('M2 Electrolyte RTD'!I221="","",'M2 Electrolyte RTD'!I221)</f>
        <v/>
      </c>
      <c r="E637" s="52">
        <f>IF('M2 Electrolyte RTD'!J221="","",'M2 Electrolyte RTD'!J221)</f>
        <v/>
      </c>
      <c r="F637" s="50">
        <f>IF('M2 Electrolyte RTD'!K221="","",'M2 Electrolyte RTD'!K221)</f>
        <v/>
      </c>
      <c r="G637" s="49">
        <f>IF('M2 Electrolyte RTD'!F221="","",'M2 Electrolyte RTD'!F221)</f>
        <v/>
      </c>
      <c r="H637" s="50">
        <f>IF(AND(ISNUMBER('M2 Electrolyte RTD'!F221),ISNUMBER('M2 Electrolyte RTD'!K221)),'M2 Electrolyte RTD'!F221-'M2 Electrolyte RTD'!K221,"")</f>
        <v/>
      </c>
      <c r="I637" s="34" t="inlineStr">
        <is>
          <t>S&amp;S availability/depth vary by listing and time, confirm live.</t>
        </is>
      </c>
    </row>
    <row r="638" ht="26" customHeight="1">
      <c r="A638" s="34" t="inlineStr">
        <is>
          <t>CWENCH</t>
        </is>
      </c>
      <c r="B638" s="34" t="inlineStr">
        <is>
          <t>CWENCH Hydration | Peach | single 500mL</t>
        </is>
      </c>
      <c r="C638" s="34" t="inlineStr">
        <is>
          <t>2) Electrolyte beverage (RTD)</t>
        </is>
      </c>
      <c r="D638" s="51">
        <f>IF('M2 Electrolyte RTD'!I222="","",'M2 Electrolyte RTD'!I222)</f>
        <v/>
      </c>
      <c r="E638" s="52">
        <f>IF('M2 Electrolyte RTD'!J222="","",'M2 Electrolyte RTD'!J222)</f>
        <v/>
      </c>
      <c r="F638" s="50">
        <f>IF('M2 Electrolyte RTD'!K222="","",'M2 Electrolyte RTD'!K222)</f>
        <v/>
      </c>
      <c r="G638" s="49">
        <f>IF('M2 Electrolyte RTD'!F222="","",'M2 Electrolyte RTD'!F222)</f>
        <v/>
      </c>
      <c r="H638" s="50">
        <f>IF(AND(ISNUMBER('M2 Electrolyte RTD'!F222),ISNUMBER('M2 Electrolyte RTD'!K222)),'M2 Electrolyte RTD'!F222-'M2 Electrolyte RTD'!K222,"")</f>
        <v/>
      </c>
      <c r="I638" s="34" t="inlineStr">
        <is>
          <t>S&amp;S availability/depth vary by listing and time, confirm live.</t>
        </is>
      </c>
    </row>
    <row r="639" ht="26" customHeight="1">
      <c r="A639" s="34" t="inlineStr">
        <is>
          <t>CWENCH</t>
        </is>
      </c>
      <c r="B639" s="34" t="inlineStr">
        <is>
          <t>CWENCH Hydration | Peach | 8 pack 500mL</t>
        </is>
      </c>
      <c r="C639" s="34" t="inlineStr">
        <is>
          <t>2) Electrolyte beverage (RTD)</t>
        </is>
      </c>
      <c r="D639" s="51">
        <f>IF('M2 Electrolyte RTD'!I223="","",'M2 Electrolyte RTD'!I223)</f>
        <v/>
      </c>
      <c r="E639" s="52">
        <f>IF('M2 Electrolyte RTD'!J223="","",'M2 Electrolyte RTD'!J223)</f>
        <v/>
      </c>
      <c r="F639" s="50">
        <f>IF('M2 Electrolyte RTD'!K223="","",'M2 Electrolyte RTD'!K223)</f>
        <v/>
      </c>
      <c r="G639" s="49">
        <f>IF('M2 Electrolyte RTD'!F223="","",'M2 Electrolyte RTD'!F223)</f>
        <v/>
      </c>
      <c r="H639" s="50">
        <f>IF(AND(ISNUMBER('M2 Electrolyte RTD'!F223),ISNUMBER('M2 Electrolyte RTD'!K223)),'M2 Electrolyte RTD'!F223-'M2 Electrolyte RTD'!K223,"")</f>
        <v/>
      </c>
      <c r="I639" s="34" t="inlineStr">
        <is>
          <t>S&amp;S availability/depth vary by listing and time, confirm live.</t>
        </is>
      </c>
    </row>
    <row r="640" ht="26" customHeight="1">
      <c r="A640" s="34" t="inlineStr">
        <is>
          <t>CWENCH</t>
        </is>
      </c>
      <c r="B640" s="34" t="inlineStr">
        <is>
          <t>CWENCH Hydration | Peach | 12 pack 500mL</t>
        </is>
      </c>
      <c r="C640" s="34" t="inlineStr">
        <is>
          <t>2) Electrolyte beverage (RTD)</t>
        </is>
      </c>
      <c r="D640" s="51">
        <f>IF('M2 Electrolyte RTD'!I224="","",'M2 Electrolyte RTD'!I224)</f>
        <v/>
      </c>
      <c r="E640" s="52">
        <f>IF('M2 Electrolyte RTD'!J224="","",'M2 Electrolyte RTD'!J224)</f>
        <v/>
      </c>
      <c r="F640" s="50">
        <f>IF('M2 Electrolyte RTD'!K224="","",'M2 Electrolyte RTD'!K224)</f>
        <v/>
      </c>
      <c r="G640" s="49">
        <f>IF('M2 Electrolyte RTD'!F224="","",'M2 Electrolyte RTD'!F224)</f>
        <v/>
      </c>
      <c r="H640" s="50">
        <f>IF(AND(ISNUMBER('M2 Electrolyte RTD'!F224),ISNUMBER('M2 Electrolyte RTD'!K224)),'M2 Electrolyte RTD'!F224-'M2 Electrolyte RTD'!K224,"")</f>
        <v/>
      </c>
      <c r="I640" s="34" t="inlineStr">
        <is>
          <t>S&amp;S availability/depth vary by listing and time, confirm live.</t>
        </is>
      </c>
    </row>
    <row r="641" ht="26" customHeight="1">
      <c r="A641" s="34" t="inlineStr">
        <is>
          <t>CWENCH</t>
        </is>
      </c>
      <c r="B641" s="34" t="inlineStr">
        <is>
          <t>CWENCH Hydration | Peach | 18 pack 500mL</t>
        </is>
      </c>
      <c r="C641" s="34" t="inlineStr">
        <is>
          <t>2) Electrolyte beverage (RTD)</t>
        </is>
      </c>
      <c r="D641" s="51">
        <f>IF('M2 Electrolyte RTD'!I225="","",'M2 Electrolyte RTD'!I225)</f>
        <v/>
      </c>
      <c r="E641" s="52">
        <f>IF('M2 Electrolyte RTD'!J225="","",'M2 Electrolyte RTD'!J225)</f>
        <v/>
      </c>
      <c r="F641" s="50">
        <f>IF('M2 Electrolyte RTD'!K225="","",'M2 Electrolyte RTD'!K225)</f>
        <v/>
      </c>
      <c r="G641" s="49">
        <f>IF('M2 Electrolyte RTD'!F225="","",'M2 Electrolyte RTD'!F225)</f>
        <v/>
      </c>
      <c r="H641" s="50">
        <f>IF(AND(ISNUMBER('M2 Electrolyte RTD'!F225),ISNUMBER('M2 Electrolyte RTD'!K225)),'M2 Electrolyte RTD'!F225-'M2 Electrolyte RTD'!K225,"")</f>
        <v/>
      </c>
      <c r="I641" s="34" t="inlineStr">
        <is>
          <t>S&amp;S availability/depth vary by listing and time, confirm live.</t>
        </is>
      </c>
    </row>
    <row r="642" ht="26" customHeight="1">
      <c r="A642" s="34" t="inlineStr">
        <is>
          <t>CWENCH</t>
        </is>
      </c>
      <c r="B642" s="34" t="inlineStr">
        <is>
          <t>CWENCH Hydration | Peach | 24 pack 500mL</t>
        </is>
      </c>
      <c r="C642" s="34" t="inlineStr">
        <is>
          <t>2) Electrolyte beverage (RTD)</t>
        </is>
      </c>
      <c r="D642" s="51">
        <f>IF('M2 Electrolyte RTD'!I226="","",'M2 Electrolyte RTD'!I226)</f>
        <v/>
      </c>
      <c r="E642" s="52">
        <f>IF('M2 Electrolyte RTD'!J226="","",'M2 Electrolyte RTD'!J226)</f>
        <v/>
      </c>
      <c r="F642" s="50">
        <f>IF('M2 Electrolyte RTD'!K226="","",'M2 Electrolyte RTD'!K226)</f>
        <v/>
      </c>
      <c r="G642" s="49">
        <f>IF('M2 Electrolyte RTD'!F226="","",'M2 Electrolyte RTD'!F226)</f>
        <v/>
      </c>
      <c r="H642" s="50">
        <f>IF(AND(ISNUMBER('M2 Electrolyte RTD'!F226),ISNUMBER('M2 Electrolyte RTD'!K226)),'M2 Electrolyte RTD'!F226-'M2 Electrolyte RTD'!K226,"")</f>
        <v/>
      </c>
      <c r="I642" s="34" t="inlineStr">
        <is>
          <t>S&amp;S availability/depth vary by listing and time, confirm live.</t>
        </is>
      </c>
    </row>
    <row r="643" ht="26" customHeight="1">
      <c r="A643" s="34" t="inlineStr">
        <is>
          <t>Pedialyte</t>
        </is>
      </c>
      <c r="B643" s="34" t="inlineStr">
        <is>
          <t>Pedialyte Electrolyte Solution | Unflavored | 8 pack 1L</t>
        </is>
      </c>
      <c r="C643" s="34" t="inlineStr">
        <is>
          <t>2) Electrolyte beverage (RTD)</t>
        </is>
      </c>
      <c r="D643" s="51">
        <f>IF('M2 Electrolyte RTD'!I227="","",'M2 Electrolyte RTD'!I227)</f>
        <v/>
      </c>
      <c r="E643" s="52">
        <f>IF('M2 Electrolyte RTD'!J227="","",'M2 Electrolyte RTD'!J227)</f>
        <v/>
      </c>
      <c r="F643" s="50">
        <f>IF('M2 Electrolyte RTD'!K227="","",'M2 Electrolyte RTD'!K227)</f>
        <v/>
      </c>
      <c r="G643" s="49">
        <f>IF('M2 Electrolyte RTD'!F227="","",'M2 Electrolyte RTD'!F227)</f>
        <v/>
      </c>
      <c r="H643" s="50">
        <f>IF(AND(ISNUMBER('M2 Electrolyte RTD'!F227),ISNUMBER('M2 Electrolyte RTD'!K227)),'M2 Electrolyte RTD'!F227-'M2 Electrolyte RTD'!K227,"")</f>
        <v/>
      </c>
      <c r="I643" s="34" t="inlineStr">
        <is>
          <t>S&amp;S availability/depth vary by listing and time, confirm live.</t>
        </is>
      </c>
    </row>
    <row r="644" ht="26" customHeight="1">
      <c r="A644" s="34" t="inlineStr">
        <is>
          <t>Pedialyte</t>
        </is>
      </c>
      <c r="B644" s="34" t="inlineStr">
        <is>
          <t>Pedialyte Electrolyte Solution | Unflavored | 12 pack 1L</t>
        </is>
      </c>
      <c r="C644" s="34" t="inlineStr">
        <is>
          <t>2) Electrolyte beverage (RTD)</t>
        </is>
      </c>
      <c r="D644" s="51">
        <f>IF('M2 Electrolyte RTD'!I228="","",'M2 Electrolyte RTD'!I228)</f>
        <v/>
      </c>
      <c r="E644" s="52">
        <f>IF('M2 Electrolyte RTD'!J228="","",'M2 Electrolyte RTD'!J228)</f>
        <v/>
      </c>
      <c r="F644" s="50">
        <f>IF('M2 Electrolyte RTD'!K228="","",'M2 Electrolyte RTD'!K228)</f>
        <v/>
      </c>
      <c r="G644" s="49">
        <f>IF('M2 Electrolyte RTD'!F228="","",'M2 Electrolyte RTD'!F228)</f>
        <v/>
      </c>
      <c r="H644" s="50">
        <f>IF(AND(ISNUMBER('M2 Electrolyte RTD'!F228),ISNUMBER('M2 Electrolyte RTD'!K228)),'M2 Electrolyte RTD'!F228-'M2 Electrolyte RTD'!K228,"")</f>
        <v/>
      </c>
      <c r="I644" s="34" t="inlineStr">
        <is>
          <t>S&amp;S availability/depth vary by listing and time, confirm live.</t>
        </is>
      </c>
    </row>
    <row r="645" ht="26" customHeight="1">
      <c r="A645" s="34" t="inlineStr">
        <is>
          <t>Pedialyte</t>
        </is>
      </c>
      <c r="B645" s="34" t="inlineStr">
        <is>
          <t>Pedialyte Electrolyte Solution | Unflavored | 24 pack 1L</t>
        </is>
      </c>
      <c r="C645" s="34" t="inlineStr">
        <is>
          <t>2) Electrolyte beverage (RTD)</t>
        </is>
      </c>
      <c r="D645" s="51">
        <f>IF('M2 Electrolyte RTD'!I229="","",'M2 Electrolyte RTD'!I229)</f>
        <v/>
      </c>
      <c r="E645" s="52">
        <f>IF('M2 Electrolyte RTD'!J229="","",'M2 Electrolyte RTD'!J229)</f>
        <v/>
      </c>
      <c r="F645" s="50">
        <f>IF('M2 Electrolyte RTD'!K229="","",'M2 Electrolyte RTD'!K229)</f>
        <v/>
      </c>
      <c r="G645" s="49">
        <f>IF('M2 Electrolyte RTD'!F229="","",'M2 Electrolyte RTD'!F229)</f>
        <v/>
      </c>
      <c r="H645" s="50">
        <f>IF(AND(ISNUMBER('M2 Electrolyte RTD'!F229),ISNUMBER('M2 Electrolyte RTD'!K229)),'M2 Electrolyte RTD'!F229-'M2 Electrolyte RTD'!K229,"")</f>
        <v/>
      </c>
      <c r="I645" s="34" t="inlineStr">
        <is>
          <t>S&amp;S availability/depth vary by listing and time, confirm live.</t>
        </is>
      </c>
    </row>
    <row r="646" ht="26" customHeight="1">
      <c r="A646" s="34" t="inlineStr">
        <is>
          <t>Pedialyte</t>
        </is>
      </c>
      <c r="B646" s="34" t="inlineStr">
        <is>
          <t>Pedialyte Electrolyte Solution | Fruit | 8 pack 1L</t>
        </is>
      </c>
      <c r="C646" s="34" t="inlineStr">
        <is>
          <t>2) Electrolyte beverage (RTD)</t>
        </is>
      </c>
      <c r="D646" s="51">
        <f>IF('M2 Electrolyte RTD'!I230="","",'M2 Electrolyte RTD'!I230)</f>
        <v/>
      </c>
      <c r="E646" s="52">
        <f>IF('M2 Electrolyte RTD'!J230="","",'M2 Electrolyte RTD'!J230)</f>
        <v/>
      </c>
      <c r="F646" s="50">
        <f>IF('M2 Electrolyte RTD'!K230="","",'M2 Electrolyte RTD'!K230)</f>
        <v/>
      </c>
      <c r="G646" s="49">
        <f>IF('M2 Electrolyte RTD'!F230="","",'M2 Electrolyte RTD'!F230)</f>
        <v/>
      </c>
      <c r="H646" s="50">
        <f>IF(AND(ISNUMBER('M2 Electrolyte RTD'!F230),ISNUMBER('M2 Electrolyte RTD'!K230)),'M2 Electrolyte RTD'!F230-'M2 Electrolyte RTD'!K230,"")</f>
        <v/>
      </c>
      <c r="I646" s="34" t="inlineStr">
        <is>
          <t>S&amp;S availability/depth vary by listing and time, confirm live.</t>
        </is>
      </c>
    </row>
    <row r="647" ht="26" customHeight="1">
      <c r="A647" s="34" t="inlineStr">
        <is>
          <t>Pedialyte</t>
        </is>
      </c>
      <c r="B647" s="34" t="inlineStr">
        <is>
          <t>Pedialyte Electrolyte Solution | Fruit | 12 pack 1L</t>
        </is>
      </c>
      <c r="C647" s="34" t="inlineStr">
        <is>
          <t>2) Electrolyte beverage (RTD)</t>
        </is>
      </c>
      <c r="D647" s="51">
        <f>IF('M2 Electrolyte RTD'!I231="","",'M2 Electrolyte RTD'!I231)</f>
        <v/>
      </c>
      <c r="E647" s="52">
        <f>IF('M2 Electrolyte RTD'!J231="","",'M2 Electrolyte RTD'!J231)</f>
        <v/>
      </c>
      <c r="F647" s="50">
        <f>IF('M2 Electrolyte RTD'!K231="","",'M2 Electrolyte RTD'!K231)</f>
        <v/>
      </c>
      <c r="G647" s="49">
        <f>IF('M2 Electrolyte RTD'!F231="","",'M2 Electrolyte RTD'!F231)</f>
        <v/>
      </c>
      <c r="H647" s="50">
        <f>IF(AND(ISNUMBER('M2 Electrolyte RTD'!F231),ISNUMBER('M2 Electrolyte RTD'!K231)),'M2 Electrolyte RTD'!F231-'M2 Electrolyte RTD'!K231,"")</f>
        <v/>
      </c>
      <c r="I647" s="34" t="inlineStr">
        <is>
          <t>S&amp;S availability/depth vary by listing and time, confirm live.</t>
        </is>
      </c>
    </row>
    <row r="648" ht="26" customHeight="1">
      <c r="A648" s="34" t="inlineStr">
        <is>
          <t>Pedialyte</t>
        </is>
      </c>
      <c r="B648" s="34" t="inlineStr">
        <is>
          <t>Pedialyte Electrolyte Solution | Fruit | 24 pack 1L</t>
        </is>
      </c>
      <c r="C648" s="34" t="inlineStr">
        <is>
          <t>2) Electrolyte beverage (RTD)</t>
        </is>
      </c>
      <c r="D648" s="51">
        <f>IF('M2 Electrolyte RTD'!I232="","",'M2 Electrolyte RTD'!I232)</f>
        <v/>
      </c>
      <c r="E648" s="52">
        <f>IF('M2 Electrolyte RTD'!J232="","",'M2 Electrolyte RTD'!J232)</f>
        <v/>
      </c>
      <c r="F648" s="50">
        <f>IF('M2 Electrolyte RTD'!K232="","",'M2 Electrolyte RTD'!K232)</f>
        <v/>
      </c>
      <c r="G648" s="49">
        <f>IF('M2 Electrolyte RTD'!F232="","",'M2 Electrolyte RTD'!F232)</f>
        <v/>
      </c>
      <c r="H648" s="50">
        <f>IF(AND(ISNUMBER('M2 Electrolyte RTD'!F232),ISNUMBER('M2 Electrolyte RTD'!K232)),'M2 Electrolyte RTD'!F232-'M2 Electrolyte RTD'!K232,"")</f>
        <v/>
      </c>
      <c r="I648" s="34" t="inlineStr">
        <is>
          <t>S&amp;S availability/depth vary by listing and time, confirm live.</t>
        </is>
      </c>
    </row>
    <row r="649" ht="26" customHeight="1">
      <c r="A649" s="34" t="inlineStr">
        <is>
          <t>Pedialyte</t>
        </is>
      </c>
      <c r="B649" s="34" t="inlineStr">
        <is>
          <t>Pedialyte Electrolyte Solution | Grape | 8 pack 1L</t>
        </is>
      </c>
      <c r="C649" s="34" t="inlineStr">
        <is>
          <t>2) Electrolyte beverage (RTD)</t>
        </is>
      </c>
      <c r="D649" s="51">
        <f>IF('M2 Electrolyte RTD'!I233="","",'M2 Electrolyte RTD'!I233)</f>
        <v/>
      </c>
      <c r="E649" s="52">
        <f>IF('M2 Electrolyte RTD'!J233="","",'M2 Electrolyte RTD'!J233)</f>
        <v/>
      </c>
      <c r="F649" s="50">
        <f>IF('M2 Electrolyte RTD'!K233="","",'M2 Electrolyte RTD'!K233)</f>
        <v/>
      </c>
      <c r="G649" s="49">
        <f>IF('M2 Electrolyte RTD'!F233="","",'M2 Electrolyte RTD'!F233)</f>
        <v/>
      </c>
      <c r="H649" s="50">
        <f>IF(AND(ISNUMBER('M2 Electrolyte RTD'!F233),ISNUMBER('M2 Electrolyte RTD'!K233)),'M2 Electrolyte RTD'!F233-'M2 Electrolyte RTD'!K233,"")</f>
        <v/>
      </c>
      <c r="I649" s="34" t="inlineStr">
        <is>
          <t>S&amp;S availability/depth vary by listing and time, confirm live.</t>
        </is>
      </c>
    </row>
    <row r="650" ht="26" customHeight="1">
      <c r="A650" s="34" t="inlineStr">
        <is>
          <t>Pedialyte</t>
        </is>
      </c>
      <c r="B650" s="34" t="inlineStr">
        <is>
          <t>Pedialyte Electrolyte Solution | Grape | 12 pack 1L</t>
        </is>
      </c>
      <c r="C650" s="34" t="inlineStr">
        <is>
          <t>2) Electrolyte beverage (RTD)</t>
        </is>
      </c>
      <c r="D650" s="51">
        <f>IF('M2 Electrolyte RTD'!I234="","",'M2 Electrolyte RTD'!I234)</f>
        <v/>
      </c>
      <c r="E650" s="52">
        <f>IF('M2 Electrolyte RTD'!J234="","",'M2 Electrolyte RTD'!J234)</f>
        <v/>
      </c>
      <c r="F650" s="50">
        <f>IF('M2 Electrolyte RTD'!K234="","",'M2 Electrolyte RTD'!K234)</f>
        <v/>
      </c>
      <c r="G650" s="49">
        <f>IF('M2 Electrolyte RTD'!F234="","",'M2 Electrolyte RTD'!F234)</f>
        <v/>
      </c>
      <c r="H650" s="50">
        <f>IF(AND(ISNUMBER('M2 Electrolyte RTD'!F234),ISNUMBER('M2 Electrolyte RTD'!K234)),'M2 Electrolyte RTD'!F234-'M2 Electrolyte RTD'!K234,"")</f>
        <v/>
      </c>
      <c r="I650" s="34" t="inlineStr">
        <is>
          <t>S&amp;S availability/depth vary by listing and time, confirm live.</t>
        </is>
      </c>
    </row>
    <row r="651" ht="26" customHeight="1">
      <c r="A651" s="34" t="inlineStr">
        <is>
          <t>Pedialyte</t>
        </is>
      </c>
      <c r="B651" s="34" t="inlineStr">
        <is>
          <t>Pedialyte Electrolyte Solution | Grape | 24 pack 1L</t>
        </is>
      </c>
      <c r="C651" s="34" t="inlineStr">
        <is>
          <t>2) Electrolyte beverage (RTD)</t>
        </is>
      </c>
      <c r="D651" s="51">
        <f>IF('M2 Electrolyte RTD'!I235="","",'M2 Electrolyte RTD'!I235)</f>
        <v/>
      </c>
      <c r="E651" s="52">
        <f>IF('M2 Electrolyte RTD'!J235="","",'M2 Electrolyte RTD'!J235)</f>
        <v/>
      </c>
      <c r="F651" s="50">
        <f>IF('M2 Electrolyte RTD'!K235="","",'M2 Electrolyte RTD'!K235)</f>
        <v/>
      </c>
      <c r="G651" s="49">
        <f>IF('M2 Electrolyte RTD'!F235="","",'M2 Electrolyte RTD'!F235)</f>
        <v/>
      </c>
      <c r="H651" s="50">
        <f>IF(AND(ISNUMBER('M2 Electrolyte RTD'!F235),ISNUMBER('M2 Electrolyte RTD'!K235)),'M2 Electrolyte RTD'!F235-'M2 Electrolyte RTD'!K235,"")</f>
        <v/>
      </c>
      <c r="I651" s="34" t="inlineStr">
        <is>
          <t>S&amp;S availability/depth vary by listing and time, confirm live.</t>
        </is>
      </c>
    </row>
    <row r="652" ht="26" customHeight="1">
      <c r="A652" s="34" t="inlineStr">
        <is>
          <t>Pedialyte</t>
        </is>
      </c>
      <c r="B652" s="34" t="inlineStr">
        <is>
          <t>Pedialyte Electrolyte Solution | Strawberry | 8 pack 1L</t>
        </is>
      </c>
      <c r="C652" s="34" t="inlineStr">
        <is>
          <t>2) Electrolyte beverage (RTD)</t>
        </is>
      </c>
      <c r="D652" s="51">
        <f>IF('M2 Electrolyte RTD'!I236="","",'M2 Electrolyte RTD'!I236)</f>
        <v/>
      </c>
      <c r="E652" s="52">
        <f>IF('M2 Electrolyte RTD'!J236="","",'M2 Electrolyte RTD'!J236)</f>
        <v/>
      </c>
      <c r="F652" s="50">
        <f>IF('M2 Electrolyte RTD'!K236="","",'M2 Electrolyte RTD'!K236)</f>
        <v/>
      </c>
      <c r="G652" s="49">
        <f>IF('M2 Electrolyte RTD'!F236="","",'M2 Electrolyte RTD'!F236)</f>
        <v/>
      </c>
      <c r="H652" s="50">
        <f>IF(AND(ISNUMBER('M2 Electrolyte RTD'!F236),ISNUMBER('M2 Electrolyte RTD'!K236)),'M2 Electrolyte RTD'!F236-'M2 Electrolyte RTD'!K236,"")</f>
        <v/>
      </c>
      <c r="I652" s="34" t="inlineStr">
        <is>
          <t>S&amp;S availability/depth vary by listing and time, confirm live.</t>
        </is>
      </c>
    </row>
    <row r="653" ht="26" customHeight="1">
      <c r="A653" s="34" t="inlineStr">
        <is>
          <t>Pedialyte</t>
        </is>
      </c>
      <c r="B653" s="34" t="inlineStr">
        <is>
          <t>Pedialyte Electrolyte Solution | Strawberry | 12 pack 1L</t>
        </is>
      </c>
      <c r="C653" s="34" t="inlineStr">
        <is>
          <t>2) Electrolyte beverage (RTD)</t>
        </is>
      </c>
      <c r="D653" s="51">
        <f>IF('M2 Electrolyte RTD'!I237="","",'M2 Electrolyte RTD'!I237)</f>
        <v/>
      </c>
      <c r="E653" s="52">
        <f>IF('M2 Electrolyte RTD'!J237="","",'M2 Electrolyte RTD'!J237)</f>
        <v/>
      </c>
      <c r="F653" s="50">
        <f>IF('M2 Electrolyte RTD'!K237="","",'M2 Electrolyte RTD'!K237)</f>
        <v/>
      </c>
      <c r="G653" s="49">
        <f>IF('M2 Electrolyte RTD'!F237="","",'M2 Electrolyte RTD'!F237)</f>
        <v/>
      </c>
      <c r="H653" s="50">
        <f>IF(AND(ISNUMBER('M2 Electrolyte RTD'!F237),ISNUMBER('M2 Electrolyte RTD'!K237)),'M2 Electrolyte RTD'!F237-'M2 Electrolyte RTD'!K237,"")</f>
        <v/>
      </c>
      <c r="I653" s="34" t="inlineStr">
        <is>
          <t>S&amp;S availability/depth vary by listing and time, confirm live.</t>
        </is>
      </c>
    </row>
    <row r="654" ht="26" customHeight="1">
      <c r="A654" s="34" t="inlineStr">
        <is>
          <t>Pedialyte</t>
        </is>
      </c>
      <c r="B654" s="34" t="inlineStr">
        <is>
          <t>Pedialyte Electrolyte Solution | Strawberry | 24 pack 1L</t>
        </is>
      </c>
      <c r="C654" s="34" t="inlineStr">
        <is>
          <t>2) Electrolyte beverage (RTD)</t>
        </is>
      </c>
      <c r="D654" s="51">
        <f>IF('M2 Electrolyte RTD'!I238="","",'M2 Electrolyte RTD'!I238)</f>
        <v/>
      </c>
      <c r="E654" s="52">
        <f>IF('M2 Electrolyte RTD'!J238="","",'M2 Electrolyte RTD'!J238)</f>
        <v/>
      </c>
      <c r="F654" s="50">
        <f>IF('M2 Electrolyte RTD'!K238="","",'M2 Electrolyte RTD'!K238)</f>
        <v/>
      </c>
      <c r="G654" s="49">
        <f>IF('M2 Electrolyte RTD'!F238="","",'M2 Electrolyte RTD'!F238)</f>
        <v/>
      </c>
      <c r="H654" s="50">
        <f>IF(AND(ISNUMBER('M2 Electrolyte RTD'!F238),ISNUMBER('M2 Electrolyte RTD'!K238)),'M2 Electrolyte RTD'!F238-'M2 Electrolyte RTD'!K238,"")</f>
        <v/>
      </c>
      <c r="I654" s="34" t="inlineStr">
        <is>
          <t>S&amp;S availability/depth vary by listing and time, confirm live.</t>
        </is>
      </c>
    </row>
    <row r="655" ht="26" customHeight="1">
      <c r="A655" s="34" t="inlineStr">
        <is>
          <t>Pedialyte</t>
        </is>
      </c>
      <c r="B655" s="34" t="inlineStr">
        <is>
          <t>Pedialyte Electrolyte Solution | Mixed Fruit | 8 pack 1L</t>
        </is>
      </c>
      <c r="C655" s="34" t="inlineStr">
        <is>
          <t>2) Electrolyte beverage (RTD)</t>
        </is>
      </c>
      <c r="D655" s="51">
        <f>IF('M2 Electrolyte RTD'!I239="","",'M2 Electrolyte RTD'!I239)</f>
        <v/>
      </c>
      <c r="E655" s="52">
        <f>IF('M2 Electrolyte RTD'!J239="","",'M2 Electrolyte RTD'!J239)</f>
        <v/>
      </c>
      <c r="F655" s="50">
        <f>IF('M2 Electrolyte RTD'!K239="","",'M2 Electrolyte RTD'!K239)</f>
        <v/>
      </c>
      <c r="G655" s="49">
        <f>IF('M2 Electrolyte RTD'!F239="","",'M2 Electrolyte RTD'!F239)</f>
        <v/>
      </c>
      <c r="H655" s="50">
        <f>IF(AND(ISNUMBER('M2 Electrolyte RTD'!F239),ISNUMBER('M2 Electrolyte RTD'!K239)),'M2 Electrolyte RTD'!F239-'M2 Electrolyte RTD'!K239,"")</f>
        <v/>
      </c>
      <c r="I655" s="34" t="inlineStr">
        <is>
          <t>S&amp;S availability/depth vary by listing and time, confirm live.</t>
        </is>
      </c>
    </row>
    <row r="656" ht="26" customHeight="1">
      <c r="A656" s="34" t="inlineStr">
        <is>
          <t>Pedialyte</t>
        </is>
      </c>
      <c r="B656" s="34" t="inlineStr">
        <is>
          <t>Pedialyte Electrolyte Solution | Mixed Fruit | 12 pack 1L</t>
        </is>
      </c>
      <c r="C656" s="34" t="inlineStr">
        <is>
          <t>2) Electrolyte beverage (RTD)</t>
        </is>
      </c>
      <c r="D656" s="51">
        <f>IF('M2 Electrolyte RTD'!I240="","",'M2 Electrolyte RTD'!I240)</f>
        <v/>
      </c>
      <c r="E656" s="52">
        <f>IF('M2 Electrolyte RTD'!J240="","",'M2 Electrolyte RTD'!J240)</f>
        <v/>
      </c>
      <c r="F656" s="50">
        <f>IF('M2 Electrolyte RTD'!K240="","",'M2 Electrolyte RTD'!K240)</f>
        <v/>
      </c>
      <c r="G656" s="49">
        <f>IF('M2 Electrolyte RTD'!F240="","",'M2 Electrolyte RTD'!F240)</f>
        <v/>
      </c>
      <c r="H656" s="50">
        <f>IF(AND(ISNUMBER('M2 Electrolyte RTD'!F240),ISNUMBER('M2 Electrolyte RTD'!K240)),'M2 Electrolyte RTD'!F240-'M2 Electrolyte RTD'!K240,"")</f>
        <v/>
      </c>
      <c r="I656" s="34" t="inlineStr">
        <is>
          <t>S&amp;S availability/depth vary by listing and time, confirm live.</t>
        </is>
      </c>
    </row>
    <row r="657" ht="26" customHeight="1">
      <c r="A657" s="34" t="inlineStr">
        <is>
          <t>Pedialyte</t>
        </is>
      </c>
      <c r="B657" s="34" t="inlineStr">
        <is>
          <t>Pedialyte Electrolyte Solution | Mixed Fruit | 24 pack 1L</t>
        </is>
      </c>
      <c r="C657" s="34" t="inlineStr">
        <is>
          <t>2) Electrolyte beverage (RTD)</t>
        </is>
      </c>
      <c r="D657" s="51">
        <f>IF('M2 Electrolyte RTD'!I241="","",'M2 Electrolyte RTD'!I241)</f>
        <v/>
      </c>
      <c r="E657" s="52">
        <f>IF('M2 Electrolyte RTD'!J241="","",'M2 Electrolyte RTD'!J241)</f>
        <v/>
      </c>
      <c r="F657" s="50">
        <f>IF('M2 Electrolyte RTD'!K241="","",'M2 Electrolyte RTD'!K241)</f>
        <v/>
      </c>
      <c r="G657" s="49">
        <f>IF('M2 Electrolyte RTD'!F241="","",'M2 Electrolyte RTD'!F241)</f>
        <v/>
      </c>
      <c r="H657" s="50">
        <f>IF(AND(ISNUMBER('M2 Electrolyte RTD'!F241),ISNUMBER('M2 Electrolyte RTD'!K241)),'M2 Electrolyte RTD'!F241-'M2 Electrolyte RTD'!K241,"")</f>
        <v/>
      </c>
      <c r="I657" s="34" t="inlineStr">
        <is>
          <t>S&amp;S availability/depth vary by listing and time, confirm live.</t>
        </is>
      </c>
    </row>
    <row r="658" ht="26" customHeight="1">
      <c r="A658" s="34" t="inlineStr">
        <is>
          <t>Gatorade</t>
        </is>
      </c>
      <c r="B658" s="34" t="inlineStr">
        <is>
          <t>Gatorlyte Rapid Rehydration | Orange | single 591mL</t>
        </is>
      </c>
      <c r="C658" s="34" t="inlineStr">
        <is>
          <t>2) Electrolyte beverage (RTD)</t>
        </is>
      </c>
      <c r="D658" s="51">
        <f>IF('M2 Electrolyte RTD'!I242="","",'M2 Electrolyte RTD'!I242)</f>
        <v/>
      </c>
      <c r="E658" s="52">
        <f>IF('M2 Electrolyte RTD'!J242="","",'M2 Electrolyte RTD'!J242)</f>
        <v/>
      </c>
      <c r="F658" s="50">
        <f>IF('M2 Electrolyte RTD'!K242="","",'M2 Electrolyte RTD'!K242)</f>
        <v/>
      </c>
      <c r="G658" s="49">
        <f>IF('M2 Electrolyte RTD'!F242="","",'M2 Electrolyte RTD'!F242)</f>
        <v/>
      </c>
      <c r="H658" s="50">
        <f>IF(AND(ISNUMBER('M2 Electrolyte RTD'!F242),ISNUMBER('M2 Electrolyte RTD'!K242)),'M2 Electrolyte RTD'!F242-'M2 Electrolyte RTD'!K242,"")</f>
        <v/>
      </c>
      <c r="I658" s="34" t="inlineStr">
        <is>
          <t>S&amp;S availability/depth vary by listing and time, confirm live.</t>
        </is>
      </c>
    </row>
    <row r="659" ht="26" customHeight="1">
      <c r="A659" s="34" t="inlineStr">
        <is>
          <t>Gatorade</t>
        </is>
      </c>
      <c r="B659" s="34" t="inlineStr">
        <is>
          <t>Gatorlyte Rapid Rehydration | Orange | 6 pack 591mL</t>
        </is>
      </c>
      <c r="C659" s="34" t="inlineStr">
        <is>
          <t>2) Electrolyte beverage (RTD)</t>
        </is>
      </c>
      <c r="D659" s="51">
        <f>IF('M2 Electrolyte RTD'!I243="","",'M2 Electrolyte RTD'!I243)</f>
        <v/>
      </c>
      <c r="E659" s="52">
        <f>IF('M2 Electrolyte RTD'!J243="","",'M2 Electrolyte RTD'!J243)</f>
        <v/>
      </c>
      <c r="F659" s="50">
        <f>IF('M2 Electrolyte RTD'!K243="","",'M2 Electrolyte RTD'!K243)</f>
        <v/>
      </c>
      <c r="G659" s="49">
        <f>IF('M2 Electrolyte RTD'!F243="","",'M2 Electrolyte RTD'!F243)</f>
        <v/>
      </c>
      <c r="H659" s="50">
        <f>IF(AND(ISNUMBER('M2 Electrolyte RTD'!F243),ISNUMBER('M2 Electrolyte RTD'!K243)),'M2 Electrolyte RTD'!F243-'M2 Electrolyte RTD'!K243,"")</f>
        <v/>
      </c>
      <c r="I659" s="34" t="inlineStr">
        <is>
          <t>S&amp;S availability/depth vary by listing and time, confirm live.</t>
        </is>
      </c>
    </row>
    <row r="660" ht="26" customHeight="1">
      <c r="A660" s="34" t="inlineStr">
        <is>
          <t>Gatorade</t>
        </is>
      </c>
      <c r="B660" s="34" t="inlineStr">
        <is>
          <t>Gatorlyte Rapid Rehydration | Orange | 12 pack 591mL</t>
        </is>
      </c>
      <c r="C660" s="34" t="inlineStr">
        <is>
          <t>2) Electrolyte beverage (RTD)</t>
        </is>
      </c>
      <c r="D660" s="51">
        <f>IF('M2 Electrolyte RTD'!I244="","",'M2 Electrolyte RTD'!I244)</f>
        <v/>
      </c>
      <c r="E660" s="52">
        <f>IF('M2 Electrolyte RTD'!J244="","",'M2 Electrolyte RTD'!J244)</f>
        <v/>
      </c>
      <c r="F660" s="50">
        <f>IF('M2 Electrolyte RTD'!K244="","",'M2 Electrolyte RTD'!K244)</f>
        <v/>
      </c>
      <c r="G660" s="49">
        <f>IF('M2 Electrolyte RTD'!F244="","",'M2 Electrolyte RTD'!F244)</f>
        <v/>
      </c>
      <c r="H660" s="50">
        <f>IF(AND(ISNUMBER('M2 Electrolyte RTD'!F244),ISNUMBER('M2 Electrolyte RTD'!K244)),'M2 Electrolyte RTD'!F244-'M2 Electrolyte RTD'!K244,"")</f>
        <v/>
      </c>
      <c r="I660" s="34" t="inlineStr">
        <is>
          <t>S&amp;S availability/depth vary by listing and time, confirm live.</t>
        </is>
      </c>
    </row>
    <row r="661" ht="26" customHeight="1">
      <c r="A661" s="34" t="inlineStr">
        <is>
          <t>Gatorade</t>
        </is>
      </c>
      <c r="B661" s="34" t="inlineStr">
        <is>
          <t>Gatorlyte Rapid Rehydration | Orange | 24 pack 591mL</t>
        </is>
      </c>
      <c r="C661" s="34" t="inlineStr">
        <is>
          <t>2) Electrolyte beverage (RTD)</t>
        </is>
      </c>
      <c r="D661" s="51">
        <f>IF('M2 Electrolyte RTD'!I245="","",'M2 Electrolyte RTD'!I245)</f>
        <v/>
      </c>
      <c r="E661" s="52">
        <f>IF('M2 Electrolyte RTD'!J245="","",'M2 Electrolyte RTD'!J245)</f>
        <v/>
      </c>
      <c r="F661" s="50">
        <f>IF('M2 Electrolyte RTD'!K245="","",'M2 Electrolyte RTD'!K245)</f>
        <v/>
      </c>
      <c r="G661" s="49">
        <f>IF('M2 Electrolyte RTD'!F245="","",'M2 Electrolyte RTD'!F245)</f>
        <v/>
      </c>
      <c r="H661" s="50">
        <f>IF(AND(ISNUMBER('M2 Electrolyte RTD'!F245),ISNUMBER('M2 Electrolyte RTD'!K245)),'M2 Electrolyte RTD'!F245-'M2 Electrolyte RTD'!K245,"")</f>
        <v/>
      </c>
      <c r="I661" s="34" t="inlineStr">
        <is>
          <t>S&amp;S availability/depth vary by listing and time, confirm live.</t>
        </is>
      </c>
    </row>
    <row r="662" ht="26" customHeight="1">
      <c r="A662" s="34" t="inlineStr">
        <is>
          <t>Gatorade</t>
        </is>
      </c>
      <c r="B662" s="34" t="inlineStr">
        <is>
          <t>Gatorlyte Rapid Rehydration | Cherry Lime | single 591mL</t>
        </is>
      </c>
      <c r="C662" s="34" t="inlineStr">
        <is>
          <t>2) Electrolyte beverage (RTD)</t>
        </is>
      </c>
      <c r="D662" s="51">
        <f>IF('M2 Electrolyte RTD'!I246="","",'M2 Electrolyte RTD'!I246)</f>
        <v/>
      </c>
      <c r="E662" s="52">
        <f>IF('M2 Electrolyte RTD'!J246="","",'M2 Electrolyte RTD'!J246)</f>
        <v/>
      </c>
      <c r="F662" s="50">
        <f>IF('M2 Electrolyte RTD'!K246="","",'M2 Electrolyte RTD'!K246)</f>
        <v/>
      </c>
      <c r="G662" s="49">
        <f>IF('M2 Electrolyte RTD'!F246="","",'M2 Electrolyte RTD'!F246)</f>
        <v/>
      </c>
      <c r="H662" s="50">
        <f>IF(AND(ISNUMBER('M2 Electrolyte RTD'!F246),ISNUMBER('M2 Electrolyte RTD'!K246)),'M2 Electrolyte RTD'!F246-'M2 Electrolyte RTD'!K246,"")</f>
        <v/>
      </c>
      <c r="I662" s="34" t="inlineStr">
        <is>
          <t>S&amp;S availability/depth vary by listing and time, confirm live.</t>
        </is>
      </c>
    </row>
    <row r="663" ht="26" customHeight="1">
      <c r="A663" s="34" t="inlineStr">
        <is>
          <t>Gatorade</t>
        </is>
      </c>
      <c r="B663" s="34" t="inlineStr">
        <is>
          <t>Gatorlyte Rapid Rehydration | Cherry Lime | 6 pack 591mL</t>
        </is>
      </c>
      <c r="C663" s="34" t="inlineStr">
        <is>
          <t>2) Electrolyte beverage (RTD)</t>
        </is>
      </c>
      <c r="D663" s="51">
        <f>IF('M2 Electrolyte RTD'!I247="","",'M2 Electrolyte RTD'!I247)</f>
        <v/>
      </c>
      <c r="E663" s="52">
        <f>IF('M2 Electrolyte RTD'!J247="","",'M2 Electrolyte RTD'!J247)</f>
        <v/>
      </c>
      <c r="F663" s="50">
        <f>IF('M2 Electrolyte RTD'!K247="","",'M2 Electrolyte RTD'!K247)</f>
        <v/>
      </c>
      <c r="G663" s="49">
        <f>IF('M2 Electrolyte RTD'!F247="","",'M2 Electrolyte RTD'!F247)</f>
        <v/>
      </c>
      <c r="H663" s="50">
        <f>IF(AND(ISNUMBER('M2 Electrolyte RTD'!F247),ISNUMBER('M2 Electrolyte RTD'!K247)),'M2 Electrolyte RTD'!F247-'M2 Electrolyte RTD'!K247,"")</f>
        <v/>
      </c>
      <c r="I663" s="34" t="inlineStr">
        <is>
          <t>S&amp;S availability/depth vary by listing and time, confirm live.</t>
        </is>
      </c>
    </row>
    <row r="664" ht="26" customHeight="1">
      <c r="A664" s="34" t="inlineStr">
        <is>
          <t>Gatorade</t>
        </is>
      </c>
      <c r="B664" s="34" t="inlineStr">
        <is>
          <t>Gatorlyte Rapid Rehydration | Cherry Lime | 12 pack 591mL</t>
        </is>
      </c>
      <c r="C664" s="34" t="inlineStr">
        <is>
          <t>2) Electrolyte beverage (RTD)</t>
        </is>
      </c>
      <c r="D664" s="51">
        <f>IF('M2 Electrolyte RTD'!I248="","",'M2 Electrolyte RTD'!I248)</f>
        <v/>
      </c>
      <c r="E664" s="52">
        <f>IF('M2 Electrolyte RTD'!J248="","",'M2 Electrolyte RTD'!J248)</f>
        <v/>
      </c>
      <c r="F664" s="50">
        <f>IF('M2 Electrolyte RTD'!K248="","",'M2 Electrolyte RTD'!K248)</f>
        <v/>
      </c>
      <c r="G664" s="49">
        <f>IF('M2 Electrolyte RTD'!F248="","",'M2 Electrolyte RTD'!F248)</f>
        <v/>
      </c>
      <c r="H664" s="50">
        <f>IF(AND(ISNUMBER('M2 Electrolyte RTD'!F248),ISNUMBER('M2 Electrolyte RTD'!K248)),'M2 Electrolyte RTD'!F248-'M2 Electrolyte RTD'!K248,"")</f>
        <v/>
      </c>
      <c r="I664" s="34" t="inlineStr">
        <is>
          <t>S&amp;S availability/depth vary by listing and time, confirm live.</t>
        </is>
      </c>
    </row>
    <row r="665" ht="26" customHeight="1">
      <c r="A665" s="34" t="inlineStr">
        <is>
          <t>Gatorade</t>
        </is>
      </c>
      <c r="B665" s="34" t="inlineStr">
        <is>
          <t>Gatorlyte Rapid Rehydration | Cherry Lime | 24 pack 591mL</t>
        </is>
      </c>
      <c r="C665" s="34" t="inlineStr">
        <is>
          <t>2) Electrolyte beverage (RTD)</t>
        </is>
      </c>
      <c r="D665" s="51">
        <f>IF('M2 Electrolyte RTD'!I249="","",'M2 Electrolyte RTD'!I249)</f>
        <v/>
      </c>
      <c r="E665" s="52">
        <f>IF('M2 Electrolyte RTD'!J249="","",'M2 Electrolyte RTD'!J249)</f>
        <v/>
      </c>
      <c r="F665" s="50">
        <f>IF('M2 Electrolyte RTD'!K249="","",'M2 Electrolyte RTD'!K249)</f>
        <v/>
      </c>
      <c r="G665" s="49">
        <f>IF('M2 Electrolyte RTD'!F249="","",'M2 Electrolyte RTD'!F249)</f>
        <v/>
      </c>
      <c r="H665" s="50">
        <f>IF(AND(ISNUMBER('M2 Electrolyte RTD'!F249),ISNUMBER('M2 Electrolyte RTD'!K249)),'M2 Electrolyte RTD'!F249-'M2 Electrolyte RTD'!K249,"")</f>
        <v/>
      </c>
      <c r="I665" s="34" t="inlineStr">
        <is>
          <t>S&amp;S availability/depth vary by listing and time, confirm live.</t>
        </is>
      </c>
    </row>
    <row r="666" ht="26" customHeight="1">
      <c r="A666" s="34" t="inlineStr">
        <is>
          <t>Gatorade</t>
        </is>
      </c>
      <c r="B666" s="34" t="inlineStr">
        <is>
          <t>Gatorlyte Rapid Rehydration | Glacier Cherry | single 591mL</t>
        </is>
      </c>
      <c r="C666" s="34" t="inlineStr">
        <is>
          <t>2) Electrolyte beverage (RTD)</t>
        </is>
      </c>
      <c r="D666" s="51">
        <f>IF('M2 Electrolyte RTD'!I250="","",'M2 Electrolyte RTD'!I250)</f>
        <v/>
      </c>
      <c r="E666" s="52">
        <f>IF('M2 Electrolyte RTD'!J250="","",'M2 Electrolyte RTD'!J250)</f>
        <v/>
      </c>
      <c r="F666" s="50">
        <f>IF('M2 Electrolyte RTD'!K250="","",'M2 Electrolyte RTD'!K250)</f>
        <v/>
      </c>
      <c r="G666" s="49">
        <f>IF('M2 Electrolyte RTD'!F250="","",'M2 Electrolyte RTD'!F250)</f>
        <v/>
      </c>
      <c r="H666" s="50">
        <f>IF(AND(ISNUMBER('M2 Electrolyte RTD'!F250),ISNUMBER('M2 Electrolyte RTD'!K250)),'M2 Electrolyte RTD'!F250-'M2 Electrolyte RTD'!K250,"")</f>
        <v/>
      </c>
      <c r="I666" s="34" t="inlineStr">
        <is>
          <t>S&amp;S availability/depth vary by listing and time, confirm live.</t>
        </is>
      </c>
    </row>
    <row r="667" ht="26" customHeight="1">
      <c r="A667" s="34" t="inlineStr">
        <is>
          <t>Gatorade</t>
        </is>
      </c>
      <c r="B667" s="34" t="inlineStr">
        <is>
          <t>Gatorlyte Rapid Rehydration | Glacier Cherry | 6 pack 591mL</t>
        </is>
      </c>
      <c r="C667" s="34" t="inlineStr">
        <is>
          <t>2) Electrolyte beverage (RTD)</t>
        </is>
      </c>
      <c r="D667" s="51">
        <f>IF('M2 Electrolyte RTD'!I251="","",'M2 Electrolyte RTD'!I251)</f>
        <v/>
      </c>
      <c r="E667" s="52">
        <f>IF('M2 Electrolyte RTD'!J251="","",'M2 Electrolyte RTD'!J251)</f>
        <v/>
      </c>
      <c r="F667" s="50">
        <f>IF('M2 Electrolyte RTD'!K251="","",'M2 Electrolyte RTD'!K251)</f>
        <v/>
      </c>
      <c r="G667" s="49">
        <f>IF('M2 Electrolyte RTD'!F251="","",'M2 Electrolyte RTD'!F251)</f>
        <v/>
      </c>
      <c r="H667" s="50">
        <f>IF(AND(ISNUMBER('M2 Electrolyte RTD'!F251),ISNUMBER('M2 Electrolyte RTD'!K251)),'M2 Electrolyte RTD'!F251-'M2 Electrolyte RTD'!K251,"")</f>
        <v/>
      </c>
      <c r="I667" s="34" t="inlineStr">
        <is>
          <t>S&amp;S availability/depth vary by listing and time, confirm live.</t>
        </is>
      </c>
    </row>
    <row r="668" ht="26" customHeight="1">
      <c r="A668" s="34" t="inlineStr">
        <is>
          <t>Gatorade</t>
        </is>
      </c>
      <c r="B668" s="34" t="inlineStr">
        <is>
          <t>Gatorlyte Rapid Rehydration | Glacier Cherry | 12 pack 591mL</t>
        </is>
      </c>
      <c r="C668" s="34" t="inlineStr">
        <is>
          <t>2) Electrolyte beverage (RTD)</t>
        </is>
      </c>
      <c r="D668" s="51">
        <f>IF('M2 Electrolyte RTD'!I252="","",'M2 Electrolyte RTD'!I252)</f>
        <v/>
      </c>
      <c r="E668" s="52">
        <f>IF('M2 Electrolyte RTD'!J252="","",'M2 Electrolyte RTD'!J252)</f>
        <v/>
      </c>
      <c r="F668" s="50">
        <f>IF('M2 Electrolyte RTD'!K252="","",'M2 Electrolyte RTD'!K252)</f>
        <v/>
      </c>
      <c r="G668" s="49">
        <f>IF('M2 Electrolyte RTD'!F252="","",'M2 Electrolyte RTD'!F252)</f>
        <v/>
      </c>
      <c r="H668" s="50">
        <f>IF(AND(ISNUMBER('M2 Electrolyte RTD'!F252),ISNUMBER('M2 Electrolyte RTD'!K252)),'M2 Electrolyte RTD'!F252-'M2 Electrolyte RTD'!K252,"")</f>
        <v/>
      </c>
      <c r="I668" s="34" t="inlineStr">
        <is>
          <t>S&amp;S availability/depth vary by listing and time, confirm live.</t>
        </is>
      </c>
    </row>
    <row r="669" ht="26" customHeight="1">
      <c r="A669" s="34" t="inlineStr">
        <is>
          <t>Gatorade</t>
        </is>
      </c>
      <c r="B669" s="34" t="inlineStr">
        <is>
          <t>Gatorlyte Rapid Rehydration | Glacier Cherry | 24 pack 591mL</t>
        </is>
      </c>
      <c r="C669" s="34" t="inlineStr">
        <is>
          <t>2) Electrolyte beverage (RTD)</t>
        </is>
      </c>
      <c r="D669" s="51">
        <f>IF('M2 Electrolyte RTD'!I253="","",'M2 Electrolyte RTD'!I253)</f>
        <v/>
      </c>
      <c r="E669" s="52">
        <f>IF('M2 Electrolyte RTD'!J253="","",'M2 Electrolyte RTD'!J253)</f>
        <v/>
      </c>
      <c r="F669" s="50">
        <f>IF('M2 Electrolyte RTD'!K253="","",'M2 Electrolyte RTD'!K253)</f>
        <v/>
      </c>
      <c r="G669" s="49">
        <f>IF('M2 Electrolyte RTD'!F253="","",'M2 Electrolyte RTD'!F253)</f>
        <v/>
      </c>
      <c r="H669" s="50">
        <f>IF(AND(ISNUMBER('M2 Electrolyte RTD'!F253),ISNUMBER('M2 Electrolyte RTD'!K253)),'M2 Electrolyte RTD'!F253-'M2 Electrolyte RTD'!K253,"")</f>
        <v/>
      </c>
      <c r="I669" s="34" t="inlineStr">
        <is>
          <t>S&amp;S availability/depth vary by listing and time, confirm live.</t>
        </is>
      </c>
    </row>
    <row r="670" ht="26" customHeight="1">
      <c r="A670" s="34" t="inlineStr">
        <is>
          <t>Gatorade</t>
        </is>
      </c>
      <c r="B670" s="34" t="inlineStr">
        <is>
          <t>Gatorlyte Rapid Rehydration | Strawberry Kiwi | single 591mL</t>
        </is>
      </c>
      <c r="C670" s="34" t="inlineStr">
        <is>
          <t>2) Electrolyte beverage (RTD)</t>
        </is>
      </c>
      <c r="D670" s="51">
        <f>IF('M2 Electrolyte RTD'!I254="","",'M2 Electrolyte RTD'!I254)</f>
        <v/>
      </c>
      <c r="E670" s="52">
        <f>IF('M2 Electrolyte RTD'!J254="","",'M2 Electrolyte RTD'!J254)</f>
        <v/>
      </c>
      <c r="F670" s="50">
        <f>IF('M2 Electrolyte RTD'!K254="","",'M2 Electrolyte RTD'!K254)</f>
        <v/>
      </c>
      <c r="G670" s="49">
        <f>IF('M2 Electrolyte RTD'!F254="","",'M2 Electrolyte RTD'!F254)</f>
        <v/>
      </c>
      <c r="H670" s="50">
        <f>IF(AND(ISNUMBER('M2 Electrolyte RTD'!F254),ISNUMBER('M2 Electrolyte RTD'!K254)),'M2 Electrolyte RTD'!F254-'M2 Electrolyte RTD'!K254,"")</f>
        <v/>
      </c>
      <c r="I670" s="34" t="inlineStr">
        <is>
          <t>S&amp;S availability/depth vary by listing and time, confirm live.</t>
        </is>
      </c>
    </row>
    <row r="671" ht="26" customHeight="1">
      <c r="A671" s="34" t="inlineStr">
        <is>
          <t>Gatorade</t>
        </is>
      </c>
      <c r="B671" s="34" t="inlineStr">
        <is>
          <t>Gatorlyte Rapid Rehydration | Strawberry Kiwi | 6 pack 591mL</t>
        </is>
      </c>
      <c r="C671" s="34" t="inlineStr">
        <is>
          <t>2) Electrolyte beverage (RTD)</t>
        </is>
      </c>
      <c r="D671" s="51">
        <f>IF('M2 Electrolyte RTD'!I255="","",'M2 Electrolyte RTD'!I255)</f>
        <v/>
      </c>
      <c r="E671" s="52">
        <f>IF('M2 Electrolyte RTD'!J255="","",'M2 Electrolyte RTD'!J255)</f>
        <v/>
      </c>
      <c r="F671" s="50">
        <f>IF('M2 Electrolyte RTD'!K255="","",'M2 Electrolyte RTD'!K255)</f>
        <v/>
      </c>
      <c r="G671" s="49">
        <f>IF('M2 Electrolyte RTD'!F255="","",'M2 Electrolyte RTD'!F255)</f>
        <v/>
      </c>
      <c r="H671" s="50">
        <f>IF(AND(ISNUMBER('M2 Electrolyte RTD'!F255),ISNUMBER('M2 Electrolyte RTD'!K255)),'M2 Electrolyte RTD'!F255-'M2 Electrolyte RTD'!K255,"")</f>
        <v/>
      </c>
      <c r="I671" s="34" t="inlineStr">
        <is>
          <t>S&amp;S availability/depth vary by listing and time, confirm live.</t>
        </is>
      </c>
    </row>
    <row r="672" ht="26" customHeight="1">
      <c r="A672" s="34" t="inlineStr">
        <is>
          <t>Gatorade</t>
        </is>
      </c>
      <c r="B672" s="34" t="inlineStr">
        <is>
          <t>Gatorlyte Rapid Rehydration | Strawberry Kiwi | 12 pack 591mL</t>
        </is>
      </c>
      <c r="C672" s="34" t="inlineStr">
        <is>
          <t>2) Electrolyte beverage (RTD)</t>
        </is>
      </c>
      <c r="D672" s="51">
        <f>IF('M2 Electrolyte RTD'!I256="","",'M2 Electrolyte RTD'!I256)</f>
        <v/>
      </c>
      <c r="E672" s="52">
        <f>IF('M2 Electrolyte RTD'!J256="","",'M2 Electrolyte RTD'!J256)</f>
        <v/>
      </c>
      <c r="F672" s="50">
        <f>IF('M2 Electrolyte RTD'!K256="","",'M2 Electrolyte RTD'!K256)</f>
        <v/>
      </c>
      <c r="G672" s="49">
        <f>IF('M2 Electrolyte RTD'!F256="","",'M2 Electrolyte RTD'!F256)</f>
        <v/>
      </c>
      <c r="H672" s="50">
        <f>IF(AND(ISNUMBER('M2 Electrolyte RTD'!F256),ISNUMBER('M2 Electrolyte RTD'!K256)),'M2 Electrolyte RTD'!F256-'M2 Electrolyte RTD'!K256,"")</f>
        <v/>
      </c>
      <c r="I672" s="34" t="inlineStr">
        <is>
          <t>S&amp;S availability/depth vary by listing and time, confirm live.</t>
        </is>
      </c>
    </row>
    <row r="673" ht="26" customHeight="1">
      <c r="A673" s="34" t="inlineStr">
        <is>
          <t>Gatorade</t>
        </is>
      </c>
      <c r="B673" s="34" t="inlineStr">
        <is>
          <t>Gatorlyte Rapid Rehydration | Strawberry Kiwi | 24 pack 591mL</t>
        </is>
      </c>
      <c r="C673" s="34" t="inlineStr">
        <is>
          <t>2) Electrolyte beverage (RTD)</t>
        </is>
      </c>
      <c r="D673" s="51">
        <f>IF('M2 Electrolyte RTD'!I257="","",'M2 Electrolyte RTD'!I257)</f>
        <v/>
      </c>
      <c r="E673" s="52">
        <f>IF('M2 Electrolyte RTD'!J257="","",'M2 Electrolyte RTD'!J257)</f>
        <v/>
      </c>
      <c r="F673" s="50">
        <f>IF('M2 Electrolyte RTD'!K257="","",'M2 Electrolyte RTD'!K257)</f>
        <v/>
      </c>
      <c r="G673" s="49">
        <f>IF('M2 Electrolyte RTD'!F257="","",'M2 Electrolyte RTD'!F257)</f>
        <v/>
      </c>
      <c r="H673" s="50">
        <f>IF(AND(ISNUMBER('M2 Electrolyte RTD'!F257),ISNUMBER('M2 Electrolyte RTD'!K257)),'M2 Electrolyte RTD'!F257-'M2 Electrolyte RTD'!K257,"")</f>
        <v/>
      </c>
      <c r="I673" s="34" t="inlineStr">
        <is>
          <t>S&amp;S availability/depth vary by listing and time, confirm live.</t>
        </is>
      </c>
    </row>
    <row r="674" ht="26" customHeight="1">
      <c r="A674" s="34" t="inlineStr">
        <is>
          <t>Vita Coco</t>
        </is>
      </c>
      <c r="B674" s="34" t="inlineStr">
        <is>
          <t>Vita Coco Pure Coconut Water | Original | single 330mL</t>
        </is>
      </c>
      <c r="C674" s="34" t="inlineStr">
        <is>
          <t>2) Electrolyte beverage (RTD)</t>
        </is>
      </c>
      <c r="D674" s="51">
        <f>IF('M2 Electrolyte RTD'!I258="","",'M2 Electrolyte RTD'!I258)</f>
        <v/>
      </c>
      <c r="E674" s="52">
        <f>IF('M2 Electrolyte RTD'!J258="","",'M2 Electrolyte RTD'!J258)</f>
        <v/>
      </c>
      <c r="F674" s="50">
        <f>IF('M2 Electrolyte RTD'!K258="","",'M2 Electrolyte RTD'!K258)</f>
        <v/>
      </c>
      <c r="G674" s="49">
        <f>IF('M2 Electrolyte RTD'!F258="","",'M2 Electrolyte RTD'!F258)</f>
        <v/>
      </c>
      <c r="H674" s="50">
        <f>IF(AND(ISNUMBER('M2 Electrolyte RTD'!F258),ISNUMBER('M2 Electrolyte RTD'!K258)),'M2 Electrolyte RTD'!F258-'M2 Electrolyte RTD'!K258,"")</f>
        <v/>
      </c>
      <c r="I674" s="34" t="inlineStr">
        <is>
          <t>S&amp;S availability/depth vary by listing and time, confirm live.</t>
        </is>
      </c>
    </row>
    <row r="675" ht="26" customHeight="1">
      <c r="A675" s="34" t="inlineStr">
        <is>
          <t>Vita Coco</t>
        </is>
      </c>
      <c r="B675" s="34" t="inlineStr">
        <is>
          <t>Vita Coco Pure Coconut Water | Original | 8 pack 330mL</t>
        </is>
      </c>
      <c r="C675" s="34" t="inlineStr">
        <is>
          <t>2) Electrolyte beverage (RTD)</t>
        </is>
      </c>
      <c r="D675" s="51">
        <f>IF('M2 Electrolyte RTD'!I259="","",'M2 Electrolyte RTD'!I259)</f>
        <v/>
      </c>
      <c r="E675" s="52">
        <f>IF('M2 Electrolyte RTD'!J259="","",'M2 Electrolyte RTD'!J259)</f>
        <v/>
      </c>
      <c r="F675" s="50">
        <f>IF('M2 Electrolyte RTD'!K259="","",'M2 Electrolyte RTD'!K259)</f>
        <v/>
      </c>
      <c r="G675" s="49">
        <f>IF('M2 Electrolyte RTD'!F259="","",'M2 Electrolyte RTD'!F259)</f>
        <v/>
      </c>
      <c r="H675" s="50">
        <f>IF(AND(ISNUMBER('M2 Electrolyte RTD'!F259),ISNUMBER('M2 Electrolyte RTD'!K259)),'M2 Electrolyte RTD'!F259-'M2 Electrolyte RTD'!K259,"")</f>
        <v/>
      </c>
      <c r="I675" s="34" t="inlineStr">
        <is>
          <t>S&amp;S availability/depth vary by listing and time, confirm live.</t>
        </is>
      </c>
    </row>
    <row r="676" ht="26" customHeight="1">
      <c r="A676" s="34" t="inlineStr">
        <is>
          <t>Vita Coco</t>
        </is>
      </c>
      <c r="B676" s="34" t="inlineStr">
        <is>
          <t>Vita Coco Pure Coconut Water | Original | 12 pack 330mL</t>
        </is>
      </c>
      <c r="C676" s="34" t="inlineStr">
        <is>
          <t>2) Electrolyte beverage (RTD)</t>
        </is>
      </c>
      <c r="D676" s="51">
        <f>IF('M2 Electrolyte RTD'!I260="","",'M2 Electrolyte RTD'!I260)</f>
        <v/>
      </c>
      <c r="E676" s="52">
        <f>IF('M2 Electrolyte RTD'!J260="","",'M2 Electrolyte RTD'!J260)</f>
        <v/>
      </c>
      <c r="F676" s="50">
        <f>IF('M2 Electrolyte RTD'!K260="","",'M2 Electrolyte RTD'!K260)</f>
        <v/>
      </c>
      <c r="G676" s="49">
        <f>IF('M2 Electrolyte RTD'!F260="","",'M2 Electrolyte RTD'!F260)</f>
        <v/>
      </c>
      <c r="H676" s="50">
        <f>IF(AND(ISNUMBER('M2 Electrolyte RTD'!F260),ISNUMBER('M2 Electrolyte RTD'!K260)),'M2 Electrolyte RTD'!F260-'M2 Electrolyte RTD'!K260,"")</f>
        <v/>
      </c>
      <c r="I676" s="34" t="inlineStr">
        <is>
          <t>S&amp;S availability/depth vary by listing and time, confirm live.</t>
        </is>
      </c>
    </row>
    <row r="677" ht="26" customHeight="1">
      <c r="A677" s="34" t="inlineStr">
        <is>
          <t>Vita Coco</t>
        </is>
      </c>
      <c r="B677" s="34" t="inlineStr">
        <is>
          <t>Vita Coco Pure Coconut Water | Original | 15 pack 330mL</t>
        </is>
      </c>
      <c r="C677" s="34" t="inlineStr">
        <is>
          <t>2) Electrolyte beverage (RTD)</t>
        </is>
      </c>
      <c r="D677" s="51">
        <f>IF('M2 Electrolyte RTD'!I261="","",'M2 Electrolyte RTD'!I261)</f>
        <v/>
      </c>
      <c r="E677" s="52">
        <f>IF('M2 Electrolyte RTD'!J261="","",'M2 Electrolyte RTD'!J261)</f>
        <v/>
      </c>
      <c r="F677" s="50">
        <f>IF('M2 Electrolyte RTD'!K261="","",'M2 Electrolyte RTD'!K261)</f>
        <v/>
      </c>
      <c r="G677" s="49">
        <f>IF('M2 Electrolyte RTD'!F261="","",'M2 Electrolyte RTD'!F261)</f>
        <v/>
      </c>
      <c r="H677" s="50">
        <f>IF(AND(ISNUMBER('M2 Electrolyte RTD'!F261),ISNUMBER('M2 Electrolyte RTD'!K261)),'M2 Electrolyte RTD'!F261-'M2 Electrolyte RTD'!K261,"")</f>
        <v/>
      </c>
      <c r="I677" s="34" t="inlineStr">
        <is>
          <t>S&amp;S availability/depth vary by listing and time, confirm live.</t>
        </is>
      </c>
    </row>
    <row r="678" ht="26" customHeight="1">
      <c r="A678" s="34" t="inlineStr">
        <is>
          <t>Vita Coco</t>
        </is>
      </c>
      <c r="B678" s="34" t="inlineStr">
        <is>
          <t>Vita Coco Pure Coconut Water | Original | 18 pack 330mL</t>
        </is>
      </c>
      <c r="C678" s="34" t="inlineStr">
        <is>
          <t>2) Electrolyte beverage (RTD)</t>
        </is>
      </c>
      <c r="D678" s="51">
        <f>IF('M2 Electrolyte RTD'!I262="","",'M2 Electrolyte RTD'!I262)</f>
        <v/>
      </c>
      <c r="E678" s="52">
        <f>IF('M2 Electrolyte RTD'!J262="","",'M2 Electrolyte RTD'!J262)</f>
        <v/>
      </c>
      <c r="F678" s="50">
        <f>IF('M2 Electrolyte RTD'!K262="","",'M2 Electrolyte RTD'!K262)</f>
        <v/>
      </c>
      <c r="G678" s="49">
        <f>IF('M2 Electrolyte RTD'!F262="","",'M2 Electrolyte RTD'!F262)</f>
        <v/>
      </c>
      <c r="H678" s="50">
        <f>IF(AND(ISNUMBER('M2 Electrolyte RTD'!F262),ISNUMBER('M2 Electrolyte RTD'!K262)),'M2 Electrolyte RTD'!F262-'M2 Electrolyte RTD'!K262,"")</f>
        <v/>
      </c>
      <c r="I678" s="34" t="inlineStr">
        <is>
          <t>S&amp;S availability/depth vary by listing and time, confirm live.</t>
        </is>
      </c>
    </row>
    <row r="679" ht="26" customHeight="1">
      <c r="A679" s="34" t="inlineStr">
        <is>
          <t>Vita Coco</t>
        </is>
      </c>
      <c r="B679" s="34" t="inlineStr">
        <is>
          <t>Vita Coco Pure Coconut Water | Original | 24 pack 330mL</t>
        </is>
      </c>
      <c r="C679" s="34" t="inlineStr">
        <is>
          <t>2) Electrolyte beverage (RTD)</t>
        </is>
      </c>
      <c r="D679" s="51">
        <f>IF('M2 Electrolyte RTD'!I263="","",'M2 Electrolyte RTD'!I263)</f>
        <v/>
      </c>
      <c r="E679" s="52">
        <f>IF('M2 Electrolyte RTD'!J263="","",'M2 Electrolyte RTD'!J263)</f>
        <v/>
      </c>
      <c r="F679" s="50">
        <f>IF('M2 Electrolyte RTD'!K263="","",'M2 Electrolyte RTD'!K263)</f>
        <v/>
      </c>
      <c r="G679" s="49">
        <f>IF('M2 Electrolyte RTD'!F263="","",'M2 Electrolyte RTD'!F263)</f>
        <v/>
      </c>
      <c r="H679" s="50">
        <f>IF(AND(ISNUMBER('M2 Electrolyte RTD'!F263),ISNUMBER('M2 Electrolyte RTD'!K263)),'M2 Electrolyte RTD'!F263-'M2 Electrolyte RTD'!K263,"")</f>
        <v/>
      </c>
      <c r="I679" s="34" t="inlineStr">
        <is>
          <t>S&amp;S availability/depth vary by listing and time, confirm live.</t>
        </is>
      </c>
    </row>
    <row r="680" ht="26" customHeight="1">
      <c r="A680" s="34" t="inlineStr">
        <is>
          <t>Vita Coco</t>
        </is>
      </c>
      <c r="B680" s="34" t="inlineStr">
        <is>
          <t>Vita Coco Pure Coconut Water | Pineapple | single 330mL</t>
        </is>
      </c>
      <c r="C680" s="34" t="inlineStr">
        <is>
          <t>2) Electrolyte beverage (RTD)</t>
        </is>
      </c>
      <c r="D680" s="51">
        <f>IF('M2 Electrolyte RTD'!I264="","",'M2 Electrolyte RTD'!I264)</f>
        <v/>
      </c>
      <c r="E680" s="52">
        <f>IF('M2 Electrolyte RTD'!J264="","",'M2 Electrolyte RTD'!J264)</f>
        <v/>
      </c>
      <c r="F680" s="50">
        <f>IF('M2 Electrolyte RTD'!K264="","",'M2 Electrolyte RTD'!K264)</f>
        <v/>
      </c>
      <c r="G680" s="49">
        <f>IF('M2 Electrolyte RTD'!F264="","",'M2 Electrolyte RTD'!F264)</f>
        <v/>
      </c>
      <c r="H680" s="50">
        <f>IF(AND(ISNUMBER('M2 Electrolyte RTD'!F264),ISNUMBER('M2 Electrolyte RTD'!K264)),'M2 Electrolyte RTD'!F264-'M2 Electrolyte RTD'!K264,"")</f>
        <v/>
      </c>
      <c r="I680" s="34" t="inlineStr">
        <is>
          <t>S&amp;S availability/depth vary by listing and time, confirm live.</t>
        </is>
      </c>
    </row>
    <row r="681" ht="26" customHeight="1">
      <c r="A681" s="34" t="inlineStr">
        <is>
          <t>Vita Coco</t>
        </is>
      </c>
      <c r="B681" s="34" t="inlineStr">
        <is>
          <t>Vita Coco Pure Coconut Water | Pineapple | 8 pack 330mL</t>
        </is>
      </c>
      <c r="C681" s="34" t="inlineStr">
        <is>
          <t>2) Electrolyte beverage (RTD)</t>
        </is>
      </c>
      <c r="D681" s="51">
        <f>IF('M2 Electrolyte RTD'!I265="","",'M2 Electrolyte RTD'!I265)</f>
        <v/>
      </c>
      <c r="E681" s="52">
        <f>IF('M2 Electrolyte RTD'!J265="","",'M2 Electrolyte RTD'!J265)</f>
        <v/>
      </c>
      <c r="F681" s="50">
        <f>IF('M2 Electrolyte RTD'!K265="","",'M2 Electrolyte RTD'!K265)</f>
        <v/>
      </c>
      <c r="G681" s="49">
        <f>IF('M2 Electrolyte RTD'!F265="","",'M2 Electrolyte RTD'!F265)</f>
        <v/>
      </c>
      <c r="H681" s="50">
        <f>IF(AND(ISNUMBER('M2 Electrolyte RTD'!F265),ISNUMBER('M2 Electrolyte RTD'!K265)),'M2 Electrolyte RTD'!F265-'M2 Electrolyte RTD'!K265,"")</f>
        <v/>
      </c>
      <c r="I681" s="34" t="inlineStr">
        <is>
          <t>S&amp;S availability/depth vary by listing and time, confirm live.</t>
        </is>
      </c>
    </row>
    <row r="682" ht="26" customHeight="1">
      <c r="A682" s="34" t="inlineStr">
        <is>
          <t>Vita Coco</t>
        </is>
      </c>
      <c r="B682" s="34" t="inlineStr">
        <is>
          <t>Vita Coco Pure Coconut Water | Pineapple | 12 pack 330mL</t>
        </is>
      </c>
      <c r="C682" s="34" t="inlineStr">
        <is>
          <t>2) Electrolyte beverage (RTD)</t>
        </is>
      </c>
      <c r="D682" s="51">
        <f>IF('M2 Electrolyte RTD'!I266="","",'M2 Electrolyte RTD'!I266)</f>
        <v/>
      </c>
      <c r="E682" s="52">
        <f>IF('M2 Electrolyte RTD'!J266="","",'M2 Electrolyte RTD'!J266)</f>
        <v/>
      </c>
      <c r="F682" s="50">
        <f>IF('M2 Electrolyte RTD'!K266="","",'M2 Electrolyte RTD'!K266)</f>
        <v/>
      </c>
      <c r="G682" s="49">
        <f>IF('M2 Electrolyte RTD'!F266="","",'M2 Electrolyte RTD'!F266)</f>
        <v/>
      </c>
      <c r="H682" s="50">
        <f>IF(AND(ISNUMBER('M2 Electrolyte RTD'!F266),ISNUMBER('M2 Electrolyte RTD'!K266)),'M2 Electrolyte RTD'!F266-'M2 Electrolyte RTD'!K266,"")</f>
        <v/>
      </c>
      <c r="I682" s="34" t="inlineStr">
        <is>
          <t>S&amp;S availability/depth vary by listing and time, confirm live.</t>
        </is>
      </c>
    </row>
    <row r="683" ht="26" customHeight="1">
      <c r="A683" s="34" t="inlineStr">
        <is>
          <t>Vita Coco</t>
        </is>
      </c>
      <c r="B683" s="34" t="inlineStr">
        <is>
          <t>Vita Coco Pure Coconut Water | Pineapple | 15 pack 330mL</t>
        </is>
      </c>
      <c r="C683" s="34" t="inlineStr">
        <is>
          <t>2) Electrolyte beverage (RTD)</t>
        </is>
      </c>
      <c r="D683" s="51">
        <f>IF('M2 Electrolyte RTD'!I267="","",'M2 Electrolyte RTD'!I267)</f>
        <v/>
      </c>
      <c r="E683" s="52">
        <f>IF('M2 Electrolyte RTD'!J267="","",'M2 Electrolyte RTD'!J267)</f>
        <v/>
      </c>
      <c r="F683" s="50">
        <f>IF('M2 Electrolyte RTD'!K267="","",'M2 Electrolyte RTD'!K267)</f>
        <v/>
      </c>
      <c r="G683" s="49">
        <f>IF('M2 Electrolyte RTD'!F267="","",'M2 Electrolyte RTD'!F267)</f>
        <v/>
      </c>
      <c r="H683" s="50">
        <f>IF(AND(ISNUMBER('M2 Electrolyte RTD'!F267),ISNUMBER('M2 Electrolyte RTD'!K267)),'M2 Electrolyte RTD'!F267-'M2 Electrolyte RTD'!K267,"")</f>
        <v/>
      </c>
      <c r="I683" s="34" t="inlineStr">
        <is>
          <t>S&amp;S availability/depth vary by listing and time, confirm live.</t>
        </is>
      </c>
    </row>
    <row r="684" ht="26" customHeight="1">
      <c r="A684" s="34" t="inlineStr">
        <is>
          <t>Vita Coco</t>
        </is>
      </c>
      <c r="B684" s="34" t="inlineStr">
        <is>
          <t>Vita Coco Pure Coconut Water | Pineapple | 18 pack 330mL</t>
        </is>
      </c>
      <c r="C684" s="34" t="inlineStr">
        <is>
          <t>2) Electrolyte beverage (RTD)</t>
        </is>
      </c>
      <c r="D684" s="51">
        <f>IF('M2 Electrolyte RTD'!I268="","",'M2 Electrolyte RTD'!I268)</f>
        <v/>
      </c>
      <c r="E684" s="52">
        <f>IF('M2 Electrolyte RTD'!J268="","",'M2 Electrolyte RTD'!J268)</f>
        <v/>
      </c>
      <c r="F684" s="50">
        <f>IF('M2 Electrolyte RTD'!K268="","",'M2 Electrolyte RTD'!K268)</f>
        <v/>
      </c>
      <c r="G684" s="49">
        <f>IF('M2 Electrolyte RTD'!F268="","",'M2 Electrolyte RTD'!F268)</f>
        <v/>
      </c>
      <c r="H684" s="50">
        <f>IF(AND(ISNUMBER('M2 Electrolyte RTD'!F268),ISNUMBER('M2 Electrolyte RTD'!K268)),'M2 Electrolyte RTD'!F268-'M2 Electrolyte RTD'!K268,"")</f>
        <v/>
      </c>
      <c r="I684" s="34" t="inlineStr">
        <is>
          <t>S&amp;S availability/depth vary by listing and time, confirm live.</t>
        </is>
      </c>
    </row>
    <row r="685" ht="26" customHeight="1">
      <c r="A685" s="34" t="inlineStr">
        <is>
          <t>Vita Coco</t>
        </is>
      </c>
      <c r="B685" s="34" t="inlineStr">
        <is>
          <t>Vita Coco Pure Coconut Water | Pineapple | 24 pack 330mL</t>
        </is>
      </c>
      <c r="C685" s="34" t="inlineStr">
        <is>
          <t>2) Electrolyte beverage (RTD)</t>
        </is>
      </c>
      <c r="D685" s="51">
        <f>IF('M2 Electrolyte RTD'!I269="","",'M2 Electrolyte RTD'!I269)</f>
        <v/>
      </c>
      <c r="E685" s="52">
        <f>IF('M2 Electrolyte RTD'!J269="","",'M2 Electrolyte RTD'!J269)</f>
        <v/>
      </c>
      <c r="F685" s="50">
        <f>IF('M2 Electrolyte RTD'!K269="","",'M2 Electrolyte RTD'!K269)</f>
        <v/>
      </c>
      <c r="G685" s="49">
        <f>IF('M2 Electrolyte RTD'!F269="","",'M2 Electrolyte RTD'!F269)</f>
        <v/>
      </c>
      <c r="H685" s="50">
        <f>IF(AND(ISNUMBER('M2 Electrolyte RTD'!F269),ISNUMBER('M2 Electrolyte RTD'!K269)),'M2 Electrolyte RTD'!F269-'M2 Electrolyte RTD'!K269,"")</f>
        <v/>
      </c>
      <c r="I685" s="34" t="inlineStr">
        <is>
          <t>S&amp;S availability/depth vary by listing and time, confirm live.</t>
        </is>
      </c>
    </row>
    <row r="686" ht="26" customHeight="1">
      <c r="A686" s="34" t="inlineStr">
        <is>
          <t>Vita Coco</t>
        </is>
      </c>
      <c r="B686" s="34" t="inlineStr">
        <is>
          <t>Vita Coco Pure Coconut Water | Peach Mango | single 330mL</t>
        </is>
      </c>
      <c r="C686" s="34" t="inlineStr">
        <is>
          <t>2) Electrolyte beverage (RTD)</t>
        </is>
      </c>
      <c r="D686" s="51">
        <f>IF('M2 Electrolyte RTD'!I270="","",'M2 Electrolyte RTD'!I270)</f>
        <v/>
      </c>
      <c r="E686" s="52">
        <f>IF('M2 Electrolyte RTD'!J270="","",'M2 Electrolyte RTD'!J270)</f>
        <v/>
      </c>
      <c r="F686" s="50">
        <f>IF('M2 Electrolyte RTD'!K270="","",'M2 Electrolyte RTD'!K270)</f>
        <v/>
      </c>
      <c r="G686" s="49">
        <f>IF('M2 Electrolyte RTD'!F270="","",'M2 Electrolyte RTD'!F270)</f>
        <v/>
      </c>
      <c r="H686" s="50">
        <f>IF(AND(ISNUMBER('M2 Electrolyte RTD'!F270),ISNUMBER('M2 Electrolyte RTD'!K270)),'M2 Electrolyte RTD'!F270-'M2 Electrolyte RTD'!K270,"")</f>
        <v/>
      </c>
      <c r="I686" s="34" t="inlineStr">
        <is>
          <t>S&amp;S availability/depth vary by listing and time, confirm live.</t>
        </is>
      </c>
    </row>
    <row r="687" ht="26" customHeight="1">
      <c r="A687" s="34" t="inlineStr">
        <is>
          <t>Vita Coco</t>
        </is>
      </c>
      <c r="B687" s="34" t="inlineStr">
        <is>
          <t>Vita Coco Pure Coconut Water | Peach Mango | 8 pack 330mL</t>
        </is>
      </c>
      <c r="C687" s="34" t="inlineStr">
        <is>
          <t>2) Electrolyte beverage (RTD)</t>
        </is>
      </c>
      <c r="D687" s="51">
        <f>IF('M2 Electrolyte RTD'!I271="","",'M2 Electrolyte RTD'!I271)</f>
        <v/>
      </c>
      <c r="E687" s="52">
        <f>IF('M2 Electrolyte RTD'!J271="","",'M2 Electrolyte RTD'!J271)</f>
        <v/>
      </c>
      <c r="F687" s="50">
        <f>IF('M2 Electrolyte RTD'!K271="","",'M2 Electrolyte RTD'!K271)</f>
        <v/>
      </c>
      <c r="G687" s="49">
        <f>IF('M2 Electrolyte RTD'!F271="","",'M2 Electrolyte RTD'!F271)</f>
        <v/>
      </c>
      <c r="H687" s="50">
        <f>IF(AND(ISNUMBER('M2 Electrolyte RTD'!F271),ISNUMBER('M2 Electrolyte RTD'!K271)),'M2 Electrolyte RTD'!F271-'M2 Electrolyte RTD'!K271,"")</f>
        <v/>
      </c>
      <c r="I687" s="34" t="inlineStr">
        <is>
          <t>S&amp;S availability/depth vary by listing and time, confirm live.</t>
        </is>
      </c>
    </row>
    <row r="688" ht="26" customHeight="1">
      <c r="A688" s="34" t="inlineStr">
        <is>
          <t>Vita Coco</t>
        </is>
      </c>
      <c r="B688" s="34" t="inlineStr">
        <is>
          <t>Vita Coco Pure Coconut Water | Peach Mango | 12 pack 330mL</t>
        </is>
      </c>
      <c r="C688" s="34" t="inlineStr">
        <is>
          <t>2) Electrolyte beverage (RTD)</t>
        </is>
      </c>
      <c r="D688" s="51">
        <f>IF('M2 Electrolyte RTD'!I272="","",'M2 Electrolyte RTD'!I272)</f>
        <v/>
      </c>
      <c r="E688" s="52">
        <f>IF('M2 Electrolyte RTD'!J272="","",'M2 Electrolyte RTD'!J272)</f>
        <v/>
      </c>
      <c r="F688" s="50">
        <f>IF('M2 Electrolyte RTD'!K272="","",'M2 Electrolyte RTD'!K272)</f>
        <v/>
      </c>
      <c r="G688" s="49">
        <f>IF('M2 Electrolyte RTD'!F272="","",'M2 Electrolyte RTD'!F272)</f>
        <v/>
      </c>
      <c r="H688" s="50">
        <f>IF(AND(ISNUMBER('M2 Electrolyte RTD'!F272),ISNUMBER('M2 Electrolyte RTD'!K272)),'M2 Electrolyte RTD'!F272-'M2 Electrolyte RTD'!K272,"")</f>
        <v/>
      </c>
      <c r="I688" s="34" t="inlineStr">
        <is>
          <t>S&amp;S availability/depth vary by listing and time, confirm live.</t>
        </is>
      </c>
    </row>
    <row r="689" ht="26" customHeight="1">
      <c r="A689" s="34" t="inlineStr">
        <is>
          <t>Vita Coco</t>
        </is>
      </c>
      <c r="B689" s="34" t="inlineStr">
        <is>
          <t>Vita Coco Pure Coconut Water | Peach Mango | 15 pack 330mL</t>
        </is>
      </c>
      <c r="C689" s="34" t="inlineStr">
        <is>
          <t>2) Electrolyte beverage (RTD)</t>
        </is>
      </c>
      <c r="D689" s="51">
        <f>IF('M2 Electrolyte RTD'!I273="","",'M2 Electrolyte RTD'!I273)</f>
        <v/>
      </c>
      <c r="E689" s="52">
        <f>IF('M2 Electrolyte RTD'!J273="","",'M2 Electrolyte RTD'!J273)</f>
        <v/>
      </c>
      <c r="F689" s="50">
        <f>IF('M2 Electrolyte RTD'!K273="","",'M2 Electrolyte RTD'!K273)</f>
        <v/>
      </c>
      <c r="G689" s="49">
        <f>IF('M2 Electrolyte RTD'!F273="","",'M2 Electrolyte RTD'!F273)</f>
        <v/>
      </c>
      <c r="H689" s="50">
        <f>IF(AND(ISNUMBER('M2 Electrolyte RTD'!F273),ISNUMBER('M2 Electrolyte RTD'!K273)),'M2 Electrolyte RTD'!F273-'M2 Electrolyte RTD'!K273,"")</f>
        <v/>
      </c>
      <c r="I689" s="34" t="inlineStr">
        <is>
          <t>S&amp;S availability/depth vary by listing and time, confirm live.</t>
        </is>
      </c>
    </row>
    <row r="690" ht="26" customHeight="1">
      <c r="A690" s="34" t="inlineStr">
        <is>
          <t>Vita Coco</t>
        </is>
      </c>
      <c r="B690" s="34" t="inlineStr">
        <is>
          <t>Vita Coco Pure Coconut Water | Peach Mango | 18 pack 330mL</t>
        </is>
      </c>
      <c r="C690" s="34" t="inlineStr">
        <is>
          <t>2) Electrolyte beverage (RTD)</t>
        </is>
      </c>
      <c r="D690" s="51">
        <f>IF('M2 Electrolyte RTD'!I274="","",'M2 Electrolyte RTD'!I274)</f>
        <v/>
      </c>
      <c r="E690" s="52">
        <f>IF('M2 Electrolyte RTD'!J274="","",'M2 Electrolyte RTD'!J274)</f>
        <v/>
      </c>
      <c r="F690" s="50">
        <f>IF('M2 Electrolyte RTD'!K274="","",'M2 Electrolyte RTD'!K274)</f>
        <v/>
      </c>
      <c r="G690" s="49">
        <f>IF('M2 Electrolyte RTD'!F274="","",'M2 Electrolyte RTD'!F274)</f>
        <v/>
      </c>
      <c r="H690" s="50">
        <f>IF(AND(ISNUMBER('M2 Electrolyte RTD'!F274),ISNUMBER('M2 Electrolyte RTD'!K274)),'M2 Electrolyte RTD'!F274-'M2 Electrolyte RTD'!K274,"")</f>
        <v/>
      </c>
      <c r="I690" s="34" t="inlineStr">
        <is>
          <t>S&amp;S availability/depth vary by listing and time, confirm live.</t>
        </is>
      </c>
    </row>
    <row r="691" ht="26" customHeight="1">
      <c r="A691" s="34" t="inlineStr">
        <is>
          <t>Vita Coco</t>
        </is>
      </c>
      <c r="B691" s="34" t="inlineStr">
        <is>
          <t>Vita Coco Pure Coconut Water | Peach Mango | 24 pack 330mL</t>
        </is>
      </c>
      <c r="C691" s="34" t="inlineStr">
        <is>
          <t>2) Electrolyte beverage (RTD)</t>
        </is>
      </c>
      <c r="D691" s="51">
        <f>IF('M2 Electrolyte RTD'!I275="","",'M2 Electrolyte RTD'!I275)</f>
        <v/>
      </c>
      <c r="E691" s="52">
        <f>IF('M2 Electrolyte RTD'!J275="","",'M2 Electrolyte RTD'!J275)</f>
        <v/>
      </c>
      <c r="F691" s="50">
        <f>IF('M2 Electrolyte RTD'!K275="","",'M2 Electrolyte RTD'!K275)</f>
        <v/>
      </c>
      <c r="G691" s="49">
        <f>IF('M2 Electrolyte RTD'!F275="","",'M2 Electrolyte RTD'!F275)</f>
        <v/>
      </c>
      <c r="H691" s="50">
        <f>IF(AND(ISNUMBER('M2 Electrolyte RTD'!F275),ISNUMBER('M2 Electrolyte RTD'!K275)),'M2 Electrolyte RTD'!F275-'M2 Electrolyte RTD'!K275,"")</f>
        <v/>
      </c>
      <c r="I691" s="34" t="inlineStr">
        <is>
          <t>S&amp;S availability/depth vary by listing and time, confirm live.</t>
        </is>
      </c>
    </row>
    <row r="692" ht="26" customHeight="1">
      <c r="A692" s="34" t="inlineStr">
        <is>
          <t>Vita Coco</t>
        </is>
      </c>
      <c r="B692" s="34" t="inlineStr">
        <is>
          <t>Vita Coco Pure Coconut Water | The Original (Pressed) | single 330mL</t>
        </is>
      </c>
      <c r="C692" s="34" t="inlineStr">
        <is>
          <t>2) Electrolyte beverage (RTD)</t>
        </is>
      </c>
      <c r="D692" s="51">
        <f>IF('M2 Electrolyte RTD'!I276="","",'M2 Electrolyte RTD'!I276)</f>
        <v/>
      </c>
      <c r="E692" s="52">
        <f>IF('M2 Electrolyte RTD'!J276="","",'M2 Electrolyte RTD'!J276)</f>
        <v/>
      </c>
      <c r="F692" s="50">
        <f>IF('M2 Electrolyte RTD'!K276="","",'M2 Electrolyte RTD'!K276)</f>
        <v/>
      </c>
      <c r="G692" s="49">
        <f>IF('M2 Electrolyte RTD'!F276="","",'M2 Electrolyte RTD'!F276)</f>
        <v/>
      </c>
      <c r="H692" s="50">
        <f>IF(AND(ISNUMBER('M2 Electrolyte RTD'!F276),ISNUMBER('M2 Electrolyte RTD'!K276)),'M2 Electrolyte RTD'!F276-'M2 Electrolyte RTD'!K276,"")</f>
        <v/>
      </c>
      <c r="I692" s="34" t="inlineStr">
        <is>
          <t>S&amp;S availability/depth vary by listing and time, confirm live.</t>
        </is>
      </c>
    </row>
    <row r="693" ht="26" customHeight="1">
      <c r="A693" s="34" t="inlineStr">
        <is>
          <t>Vita Coco</t>
        </is>
      </c>
      <c r="B693" s="34" t="inlineStr">
        <is>
          <t>Vita Coco Pure Coconut Water | The Original (Pressed) | 8 pack 330mL</t>
        </is>
      </c>
      <c r="C693" s="34" t="inlineStr">
        <is>
          <t>2) Electrolyte beverage (RTD)</t>
        </is>
      </c>
      <c r="D693" s="51">
        <f>IF('M2 Electrolyte RTD'!I277="","",'M2 Electrolyte RTD'!I277)</f>
        <v/>
      </c>
      <c r="E693" s="52">
        <f>IF('M2 Electrolyte RTD'!J277="","",'M2 Electrolyte RTD'!J277)</f>
        <v/>
      </c>
      <c r="F693" s="50">
        <f>IF('M2 Electrolyte RTD'!K277="","",'M2 Electrolyte RTD'!K277)</f>
        <v/>
      </c>
      <c r="G693" s="49">
        <f>IF('M2 Electrolyte RTD'!F277="","",'M2 Electrolyte RTD'!F277)</f>
        <v/>
      </c>
      <c r="H693" s="50">
        <f>IF(AND(ISNUMBER('M2 Electrolyte RTD'!F277),ISNUMBER('M2 Electrolyte RTD'!K277)),'M2 Electrolyte RTD'!F277-'M2 Electrolyte RTD'!K277,"")</f>
        <v/>
      </c>
      <c r="I693" s="34" t="inlineStr">
        <is>
          <t>S&amp;S availability/depth vary by listing and time, confirm live.</t>
        </is>
      </c>
    </row>
    <row r="694" ht="26" customHeight="1">
      <c r="A694" s="34" t="inlineStr">
        <is>
          <t>Vita Coco</t>
        </is>
      </c>
      <c r="B694" s="34" t="inlineStr">
        <is>
          <t>Vita Coco Pure Coconut Water | The Original (Pressed) | 12 pack 330mL</t>
        </is>
      </c>
      <c r="C694" s="34" t="inlineStr">
        <is>
          <t>2) Electrolyte beverage (RTD)</t>
        </is>
      </c>
      <c r="D694" s="51">
        <f>IF('M2 Electrolyte RTD'!I278="","",'M2 Electrolyte RTD'!I278)</f>
        <v/>
      </c>
      <c r="E694" s="52">
        <f>IF('M2 Electrolyte RTD'!J278="","",'M2 Electrolyte RTD'!J278)</f>
        <v/>
      </c>
      <c r="F694" s="50">
        <f>IF('M2 Electrolyte RTD'!K278="","",'M2 Electrolyte RTD'!K278)</f>
        <v/>
      </c>
      <c r="G694" s="49">
        <f>IF('M2 Electrolyte RTD'!F278="","",'M2 Electrolyte RTD'!F278)</f>
        <v/>
      </c>
      <c r="H694" s="50">
        <f>IF(AND(ISNUMBER('M2 Electrolyte RTD'!F278),ISNUMBER('M2 Electrolyte RTD'!K278)),'M2 Electrolyte RTD'!F278-'M2 Electrolyte RTD'!K278,"")</f>
        <v/>
      </c>
      <c r="I694" s="34" t="inlineStr">
        <is>
          <t>S&amp;S availability/depth vary by listing and time, confirm live.</t>
        </is>
      </c>
    </row>
    <row r="695" ht="26" customHeight="1">
      <c r="A695" s="34" t="inlineStr">
        <is>
          <t>Vita Coco</t>
        </is>
      </c>
      <c r="B695" s="34" t="inlineStr">
        <is>
          <t>Vita Coco Pure Coconut Water | The Original (Pressed) | 15 pack 330mL</t>
        </is>
      </c>
      <c r="C695" s="34" t="inlineStr">
        <is>
          <t>2) Electrolyte beverage (RTD)</t>
        </is>
      </c>
      <c r="D695" s="51">
        <f>IF('M2 Electrolyte RTD'!I279="","",'M2 Electrolyte RTD'!I279)</f>
        <v/>
      </c>
      <c r="E695" s="52">
        <f>IF('M2 Electrolyte RTD'!J279="","",'M2 Electrolyte RTD'!J279)</f>
        <v/>
      </c>
      <c r="F695" s="50">
        <f>IF('M2 Electrolyte RTD'!K279="","",'M2 Electrolyte RTD'!K279)</f>
        <v/>
      </c>
      <c r="G695" s="49">
        <f>IF('M2 Electrolyte RTD'!F279="","",'M2 Electrolyte RTD'!F279)</f>
        <v/>
      </c>
      <c r="H695" s="50">
        <f>IF(AND(ISNUMBER('M2 Electrolyte RTD'!F279),ISNUMBER('M2 Electrolyte RTD'!K279)),'M2 Electrolyte RTD'!F279-'M2 Electrolyte RTD'!K279,"")</f>
        <v/>
      </c>
      <c r="I695" s="34" t="inlineStr">
        <is>
          <t>S&amp;S availability/depth vary by listing and time, confirm live.</t>
        </is>
      </c>
    </row>
    <row r="696" ht="26" customHeight="1">
      <c r="A696" s="34" t="inlineStr">
        <is>
          <t>Vita Coco</t>
        </is>
      </c>
      <c r="B696" s="34" t="inlineStr">
        <is>
          <t>Vita Coco Pure Coconut Water | The Original (Pressed) | 18 pack 330mL</t>
        </is>
      </c>
      <c r="C696" s="34" t="inlineStr">
        <is>
          <t>2) Electrolyte beverage (RTD)</t>
        </is>
      </c>
      <c r="D696" s="51">
        <f>IF('M2 Electrolyte RTD'!I280="","",'M2 Electrolyte RTD'!I280)</f>
        <v/>
      </c>
      <c r="E696" s="52">
        <f>IF('M2 Electrolyte RTD'!J280="","",'M2 Electrolyte RTD'!J280)</f>
        <v/>
      </c>
      <c r="F696" s="50">
        <f>IF('M2 Electrolyte RTD'!K280="","",'M2 Electrolyte RTD'!K280)</f>
        <v/>
      </c>
      <c r="G696" s="49">
        <f>IF('M2 Electrolyte RTD'!F280="","",'M2 Electrolyte RTD'!F280)</f>
        <v/>
      </c>
      <c r="H696" s="50">
        <f>IF(AND(ISNUMBER('M2 Electrolyte RTD'!F280),ISNUMBER('M2 Electrolyte RTD'!K280)),'M2 Electrolyte RTD'!F280-'M2 Electrolyte RTD'!K280,"")</f>
        <v/>
      </c>
      <c r="I696" s="34" t="inlineStr">
        <is>
          <t>S&amp;S availability/depth vary by listing and time, confirm live.</t>
        </is>
      </c>
    </row>
    <row r="697" ht="26" customHeight="1">
      <c r="A697" s="34" t="inlineStr">
        <is>
          <t>Vita Coco</t>
        </is>
      </c>
      <c r="B697" s="34" t="inlineStr">
        <is>
          <t>Vita Coco Pure Coconut Water | The Original (Pressed) | 24 pack 330mL</t>
        </is>
      </c>
      <c r="C697" s="34" t="inlineStr">
        <is>
          <t>2) Electrolyte beverage (RTD)</t>
        </is>
      </c>
      <c r="D697" s="51">
        <f>IF('M2 Electrolyte RTD'!I281="","",'M2 Electrolyte RTD'!I281)</f>
        <v/>
      </c>
      <c r="E697" s="52">
        <f>IF('M2 Electrolyte RTD'!J281="","",'M2 Electrolyte RTD'!J281)</f>
        <v/>
      </c>
      <c r="F697" s="50">
        <f>IF('M2 Electrolyte RTD'!K281="","",'M2 Electrolyte RTD'!K281)</f>
        <v/>
      </c>
      <c r="G697" s="49">
        <f>IF('M2 Electrolyte RTD'!F281="","",'M2 Electrolyte RTD'!F281)</f>
        <v/>
      </c>
      <c r="H697" s="50">
        <f>IF(AND(ISNUMBER('M2 Electrolyte RTD'!F281),ISNUMBER('M2 Electrolyte RTD'!K281)),'M2 Electrolyte RTD'!F281-'M2 Electrolyte RTD'!K281,"")</f>
        <v/>
      </c>
      <c r="I697" s="34" t="inlineStr">
        <is>
          <t>S&amp;S availability/depth vary by listing and time, confirm live.</t>
        </is>
      </c>
    </row>
    <row r="698" ht="26" customHeight="1">
      <c r="A698" s="34" t="inlineStr">
        <is>
          <t>Electrolit</t>
        </is>
      </c>
      <c r="B698" s="34" t="inlineStr">
        <is>
          <t>Electrolit Hydration Beverage | Strawberry-Kiwi | single 625mL</t>
        </is>
      </c>
      <c r="C698" s="34" t="inlineStr">
        <is>
          <t>2) Electrolyte beverage (RTD)</t>
        </is>
      </c>
      <c r="D698" s="51">
        <f>IF('M2 Electrolyte RTD'!I282="","",'M2 Electrolyte RTD'!I282)</f>
        <v/>
      </c>
      <c r="E698" s="52">
        <f>IF('M2 Electrolyte RTD'!J282="","",'M2 Electrolyte RTD'!J282)</f>
        <v/>
      </c>
      <c r="F698" s="50">
        <f>IF('M2 Electrolyte RTD'!K282="","",'M2 Electrolyte RTD'!K282)</f>
        <v/>
      </c>
      <c r="G698" s="49">
        <f>IF('M2 Electrolyte RTD'!F282="","",'M2 Electrolyte RTD'!F282)</f>
        <v/>
      </c>
      <c r="H698" s="50">
        <f>IF(AND(ISNUMBER('M2 Electrolyte RTD'!F282),ISNUMBER('M2 Electrolyte RTD'!K282)),'M2 Electrolyte RTD'!F282-'M2 Electrolyte RTD'!K282,"")</f>
        <v/>
      </c>
      <c r="I698" s="34" t="inlineStr">
        <is>
          <t>S&amp;S availability/depth vary by listing and time, confirm live.</t>
        </is>
      </c>
    </row>
    <row r="699" ht="26" customHeight="1">
      <c r="A699" s="34" t="inlineStr">
        <is>
          <t>Electrolit</t>
        </is>
      </c>
      <c r="B699" s="34" t="inlineStr">
        <is>
          <t>Electrolit Hydration Beverage | Strawberry-Kiwi | 6 pack 625mL</t>
        </is>
      </c>
      <c r="C699" s="34" t="inlineStr">
        <is>
          <t>2) Electrolyte beverage (RTD)</t>
        </is>
      </c>
      <c r="D699" s="51">
        <f>IF('M2 Electrolyte RTD'!I283="","",'M2 Electrolyte RTD'!I283)</f>
        <v/>
      </c>
      <c r="E699" s="52">
        <f>IF('M2 Electrolyte RTD'!J283="","",'M2 Electrolyte RTD'!J283)</f>
        <v/>
      </c>
      <c r="F699" s="50">
        <f>IF('M2 Electrolyte RTD'!K283="","",'M2 Electrolyte RTD'!K283)</f>
        <v/>
      </c>
      <c r="G699" s="49">
        <f>IF('M2 Electrolyte RTD'!F283="","",'M2 Electrolyte RTD'!F283)</f>
        <v/>
      </c>
      <c r="H699" s="50">
        <f>IF(AND(ISNUMBER('M2 Electrolyte RTD'!F283),ISNUMBER('M2 Electrolyte RTD'!K283)),'M2 Electrolyte RTD'!F283-'M2 Electrolyte RTD'!K283,"")</f>
        <v/>
      </c>
      <c r="I699" s="34" t="inlineStr">
        <is>
          <t>S&amp;S availability/depth vary by listing and time, confirm live.</t>
        </is>
      </c>
    </row>
    <row r="700" ht="26" customHeight="1">
      <c r="A700" s="34" t="inlineStr">
        <is>
          <t>Electrolit</t>
        </is>
      </c>
      <c r="B700" s="34" t="inlineStr">
        <is>
          <t>Electrolit Hydration Beverage | Strawberry-Kiwi | 12 pack 625mL</t>
        </is>
      </c>
      <c r="C700" s="34" t="inlineStr">
        <is>
          <t>2) Electrolyte beverage (RTD)</t>
        </is>
      </c>
      <c r="D700" s="51">
        <f>IF('M2 Electrolyte RTD'!I284="","",'M2 Electrolyte RTD'!I284)</f>
        <v/>
      </c>
      <c r="E700" s="52">
        <f>IF('M2 Electrolyte RTD'!J284="","",'M2 Electrolyte RTD'!J284)</f>
        <v/>
      </c>
      <c r="F700" s="50">
        <f>IF('M2 Electrolyte RTD'!K284="","",'M2 Electrolyte RTD'!K284)</f>
        <v/>
      </c>
      <c r="G700" s="49">
        <f>IF('M2 Electrolyte RTD'!F284="","",'M2 Electrolyte RTD'!F284)</f>
        <v/>
      </c>
      <c r="H700" s="50">
        <f>IF(AND(ISNUMBER('M2 Electrolyte RTD'!F284),ISNUMBER('M2 Electrolyte RTD'!K284)),'M2 Electrolyte RTD'!F284-'M2 Electrolyte RTD'!K284,"")</f>
        <v/>
      </c>
      <c r="I700" s="34" t="inlineStr">
        <is>
          <t>S&amp;S availability/depth vary by listing and time, confirm live.</t>
        </is>
      </c>
    </row>
    <row r="701" ht="26" customHeight="1">
      <c r="A701" s="34" t="inlineStr">
        <is>
          <t>Electrolit</t>
        </is>
      </c>
      <c r="B701" s="34" t="inlineStr">
        <is>
          <t>Electrolit Hydration Beverage | Strawberry-Kiwi | 24 pack 625mL</t>
        </is>
      </c>
      <c r="C701" s="34" t="inlineStr">
        <is>
          <t>2) Electrolyte beverage (RTD)</t>
        </is>
      </c>
      <c r="D701" s="51">
        <f>IF('M2 Electrolyte RTD'!I285="","",'M2 Electrolyte RTD'!I285)</f>
        <v/>
      </c>
      <c r="E701" s="52">
        <f>IF('M2 Electrolyte RTD'!J285="","",'M2 Electrolyte RTD'!J285)</f>
        <v/>
      </c>
      <c r="F701" s="50">
        <f>IF('M2 Electrolyte RTD'!K285="","",'M2 Electrolyte RTD'!K285)</f>
        <v/>
      </c>
      <c r="G701" s="49">
        <f>IF('M2 Electrolyte RTD'!F285="","",'M2 Electrolyte RTD'!F285)</f>
        <v/>
      </c>
      <c r="H701" s="50">
        <f>IF(AND(ISNUMBER('M2 Electrolyte RTD'!F285),ISNUMBER('M2 Electrolyte RTD'!K285)),'M2 Electrolyte RTD'!F285-'M2 Electrolyte RTD'!K285,"")</f>
        <v/>
      </c>
      <c r="I701" s="34" t="inlineStr">
        <is>
          <t>S&amp;S availability/depth vary by listing and time, confirm live.</t>
        </is>
      </c>
    </row>
    <row r="702" ht="26" customHeight="1">
      <c r="A702" s="34" t="inlineStr">
        <is>
          <t>Electrolit</t>
        </is>
      </c>
      <c r="B702" s="34" t="inlineStr">
        <is>
          <t>Electrolit Hydration Beverage | Fruit Punch | single 625mL</t>
        </is>
      </c>
      <c r="C702" s="34" t="inlineStr">
        <is>
          <t>2) Electrolyte beverage (RTD)</t>
        </is>
      </c>
      <c r="D702" s="51">
        <f>IF('M2 Electrolyte RTD'!I286="","",'M2 Electrolyte RTD'!I286)</f>
        <v/>
      </c>
      <c r="E702" s="52">
        <f>IF('M2 Electrolyte RTD'!J286="","",'M2 Electrolyte RTD'!J286)</f>
        <v/>
      </c>
      <c r="F702" s="50">
        <f>IF('M2 Electrolyte RTD'!K286="","",'M2 Electrolyte RTD'!K286)</f>
        <v/>
      </c>
      <c r="G702" s="49">
        <f>IF('M2 Electrolyte RTD'!F286="","",'M2 Electrolyte RTD'!F286)</f>
        <v/>
      </c>
      <c r="H702" s="50">
        <f>IF(AND(ISNUMBER('M2 Electrolyte RTD'!F286),ISNUMBER('M2 Electrolyte RTD'!K286)),'M2 Electrolyte RTD'!F286-'M2 Electrolyte RTD'!K286,"")</f>
        <v/>
      </c>
      <c r="I702" s="34" t="inlineStr">
        <is>
          <t>S&amp;S availability/depth vary by listing and time, confirm live.</t>
        </is>
      </c>
    </row>
    <row r="703" ht="26" customHeight="1">
      <c r="A703" s="34" t="inlineStr">
        <is>
          <t>Electrolit</t>
        </is>
      </c>
      <c r="B703" s="34" t="inlineStr">
        <is>
          <t>Electrolit Hydration Beverage | Fruit Punch | 6 pack 625mL</t>
        </is>
      </c>
      <c r="C703" s="34" t="inlineStr">
        <is>
          <t>2) Electrolyte beverage (RTD)</t>
        </is>
      </c>
      <c r="D703" s="51">
        <f>IF('M2 Electrolyte RTD'!I287="","",'M2 Electrolyte RTD'!I287)</f>
        <v/>
      </c>
      <c r="E703" s="52">
        <f>IF('M2 Electrolyte RTD'!J287="","",'M2 Electrolyte RTD'!J287)</f>
        <v/>
      </c>
      <c r="F703" s="50">
        <f>IF('M2 Electrolyte RTD'!K287="","",'M2 Electrolyte RTD'!K287)</f>
        <v/>
      </c>
      <c r="G703" s="49">
        <f>IF('M2 Electrolyte RTD'!F287="","",'M2 Electrolyte RTD'!F287)</f>
        <v/>
      </c>
      <c r="H703" s="50">
        <f>IF(AND(ISNUMBER('M2 Electrolyte RTD'!F287),ISNUMBER('M2 Electrolyte RTD'!K287)),'M2 Electrolyte RTD'!F287-'M2 Electrolyte RTD'!K287,"")</f>
        <v/>
      </c>
      <c r="I703" s="34" t="inlineStr">
        <is>
          <t>S&amp;S availability/depth vary by listing and time, confirm live.</t>
        </is>
      </c>
    </row>
    <row r="704" ht="26" customHeight="1">
      <c r="A704" s="34" t="inlineStr">
        <is>
          <t>Electrolit</t>
        </is>
      </c>
      <c r="B704" s="34" t="inlineStr">
        <is>
          <t>Electrolit Hydration Beverage | Fruit Punch | 12 pack 625mL</t>
        </is>
      </c>
      <c r="C704" s="34" t="inlineStr">
        <is>
          <t>2) Electrolyte beverage (RTD)</t>
        </is>
      </c>
      <c r="D704" s="51">
        <f>IF('M2 Electrolyte RTD'!I288="","",'M2 Electrolyte RTD'!I288)</f>
        <v/>
      </c>
      <c r="E704" s="52">
        <f>IF('M2 Electrolyte RTD'!J288="","",'M2 Electrolyte RTD'!J288)</f>
        <v/>
      </c>
      <c r="F704" s="50">
        <f>IF('M2 Electrolyte RTD'!K288="","",'M2 Electrolyte RTD'!K288)</f>
        <v/>
      </c>
      <c r="G704" s="49">
        <f>IF('M2 Electrolyte RTD'!F288="","",'M2 Electrolyte RTD'!F288)</f>
        <v/>
      </c>
      <c r="H704" s="50">
        <f>IF(AND(ISNUMBER('M2 Electrolyte RTD'!F288),ISNUMBER('M2 Electrolyte RTD'!K288)),'M2 Electrolyte RTD'!F288-'M2 Electrolyte RTD'!K288,"")</f>
        <v/>
      </c>
      <c r="I704" s="34" t="inlineStr">
        <is>
          <t>S&amp;S availability/depth vary by listing and time, confirm live.</t>
        </is>
      </c>
    </row>
    <row r="705" ht="26" customHeight="1">
      <c r="A705" s="34" t="inlineStr">
        <is>
          <t>Electrolit</t>
        </is>
      </c>
      <c r="B705" s="34" t="inlineStr">
        <is>
          <t>Electrolit Hydration Beverage | Fruit Punch | 24 pack 625mL</t>
        </is>
      </c>
      <c r="C705" s="34" t="inlineStr">
        <is>
          <t>2) Electrolyte beverage (RTD)</t>
        </is>
      </c>
      <c r="D705" s="51">
        <f>IF('M2 Electrolyte RTD'!I289="","",'M2 Electrolyte RTD'!I289)</f>
        <v/>
      </c>
      <c r="E705" s="52">
        <f>IF('M2 Electrolyte RTD'!J289="","",'M2 Electrolyte RTD'!J289)</f>
        <v/>
      </c>
      <c r="F705" s="50">
        <f>IF('M2 Electrolyte RTD'!K289="","",'M2 Electrolyte RTD'!K289)</f>
        <v/>
      </c>
      <c r="G705" s="49">
        <f>IF('M2 Electrolyte RTD'!F289="","",'M2 Electrolyte RTD'!F289)</f>
        <v/>
      </c>
      <c r="H705" s="50">
        <f>IF(AND(ISNUMBER('M2 Electrolyte RTD'!F289),ISNUMBER('M2 Electrolyte RTD'!K289)),'M2 Electrolyte RTD'!F289-'M2 Electrolyte RTD'!K289,"")</f>
        <v/>
      </c>
      <c r="I705" s="34" t="inlineStr">
        <is>
          <t>S&amp;S availability/depth vary by listing and time, confirm live.</t>
        </is>
      </c>
    </row>
    <row r="706" ht="26" customHeight="1">
      <c r="A706" s="34" t="inlineStr">
        <is>
          <t>Electrolit</t>
        </is>
      </c>
      <c r="B706" s="34" t="inlineStr">
        <is>
          <t>Electrolit Hydration Beverage | Watermelon | single 625mL</t>
        </is>
      </c>
      <c r="C706" s="34" t="inlineStr">
        <is>
          <t>2) Electrolyte beverage (RTD)</t>
        </is>
      </c>
      <c r="D706" s="51">
        <f>IF('M2 Electrolyte RTD'!I290="","",'M2 Electrolyte RTD'!I290)</f>
        <v/>
      </c>
      <c r="E706" s="52">
        <f>IF('M2 Electrolyte RTD'!J290="","",'M2 Electrolyte RTD'!J290)</f>
        <v/>
      </c>
      <c r="F706" s="50">
        <f>IF('M2 Electrolyte RTD'!K290="","",'M2 Electrolyte RTD'!K290)</f>
        <v/>
      </c>
      <c r="G706" s="49">
        <f>IF('M2 Electrolyte RTD'!F290="","",'M2 Electrolyte RTD'!F290)</f>
        <v/>
      </c>
      <c r="H706" s="50">
        <f>IF(AND(ISNUMBER('M2 Electrolyte RTD'!F290),ISNUMBER('M2 Electrolyte RTD'!K290)),'M2 Electrolyte RTD'!F290-'M2 Electrolyte RTD'!K290,"")</f>
        <v/>
      </c>
      <c r="I706" s="34" t="inlineStr">
        <is>
          <t>S&amp;S availability/depth vary by listing and time, confirm live.</t>
        </is>
      </c>
    </row>
    <row r="707" ht="26" customHeight="1">
      <c r="A707" s="34" t="inlineStr">
        <is>
          <t>Electrolit</t>
        </is>
      </c>
      <c r="B707" s="34" t="inlineStr">
        <is>
          <t>Electrolit Hydration Beverage | Watermelon | 6 pack 625mL</t>
        </is>
      </c>
      <c r="C707" s="34" t="inlineStr">
        <is>
          <t>2) Electrolyte beverage (RTD)</t>
        </is>
      </c>
      <c r="D707" s="51">
        <f>IF('M2 Electrolyte RTD'!I291="","",'M2 Electrolyte RTD'!I291)</f>
        <v/>
      </c>
      <c r="E707" s="52">
        <f>IF('M2 Electrolyte RTD'!J291="","",'M2 Electrolyte RTD'!J291)</f>
        <v/>
      </c>
      <c r="F707" s="50">
        <f>IF('M2 Electrolyte RTD'!K291="","",'M2 Electrolyte RTD'!K291)</f>
        <v/>
      </c>
      <c r="G707" s="49">
        <f>IF('M2 Electrolyte RTD'!F291="","",'M2 Electrolyte RTD'!F291)</f>
        <v/>
      </c>
      <c r="H707" s="50">
        <f>IF(AND(ISNUMBER('M2 Electrolyte RTD'!F291),ISNUMBER('M2 Electrolyte RTD'!K291)),'M2 Electrolyte RTD'!F291-'M2 Electrolyte RTD'!K291,"")</f>
        <v/>
      </c>
      <c r="I707" s="34" t="inlineStr">
        <is>
          <t>S&amp;S availability/depth vary by listing and time, confirm live.</t>
        </is>
      </c>
    </row>
    <row r="708" ht="26" customHeight="1">
      <c r="A708" s="34" t="inlineStr">
        <is>
          <t>Electrolit</t>
        </is>
      </c>
      <c r="B708" s="34" t="inlineStr">
        <is>
          <t>Electrolit Hydration Beverage | Watermelon | 12 pack 625mL</t>
        </is>
      </c>
      <c r="C708" s="34" t="inlineStr">
        <is>
          <t>2) Electrolyte beverage (RTD)</t>
        </is>
      </c>
      <c r="D708" s="51">
        <f>IF('M2 Electrolyte RTD'!I292="","",'M2 Electrolyte RTD'!I292)</f>
        <v/>
      </c>
      <c r="E708" s="52">
        <f>IF('M2 Electrolyte RTD'!J292="","",'M2 Electrolyte RTD'!J292)</f>
        <v/>
      </c>
      <c r="F708" s="50">
        <f>IF('M2 Electrolyte RTD'!K292="","",'M2 Electrolyte RTD'!K292)</f>
        <v/>
      </c>
      <c r="G708" s="49">
        <f>IF('M2 Electrolyte RTD'!F292="","",'M2 Electrolyte RTD'!F292)</f>
        <v/>
      </c>
      <c r="H708" s="50">
        <f>IF(AND(ISNUMBER('M2 Electrolyte RTD'!F292),ISNUMBER('M2 Electrolyte RTD'!K292)),'M2 Electrolyte RTD'!F292-'M2 Electrolyte RTD'!K292,"")</f>
        <v/>
      </c>
      <c r="I708" s="34" t="inlineStr">
        <is>
          <t>S&amp;S availability/depth vary by listing and time, confirm live.</t>
        </is>
      </c>
    </row>
    <row r="709" ht="26" customHeight="1">
      <c r="A709" s="34" t="inlineStr">
        <is>
          <t>Electrolit</t>
        </is>
      </c>
      <c r="B709" s="34" t="inlineStr">
        <is>
          <t>Electrolit Hydration Beverage | Watermelon | 24 pack 625mL</t>
        </is>
      </c>
      <c r="C709" s="34" t="inlineStr">
        <is>
          <t>2) Electrolyte beverage (RTD)</t>
        </is>
      </c>
      <c r="D709" s="51">
        <f>IF('M2 Electrolyte RTD'!I293="","",'M2 Electrolyte RTD'!I293)</f>
        <v/>
      </c>
      <c r="E709" s="52">
        <f>IF('M2 Electrolyte RTD'!J293="","",'M2 Electrolyte RTD'!J293)</f>
        <v/>
      </c>
      <c r="F709" s="50">
        <f>IF('M2 Electrolyte RTD'!K293="","",'M2 Electrolyte RTD'!K293)</f>
        <v/>
      </c>
      <c r="G709" s="49">
        <f>IF('M2 Electrolyte RTD'!F293="","",'M2 Electrolyte RTD'!F293)</f>
        <v/>
      </c>
      <c r="H709" s="50">
        <f>IF(AND(ISNUMBER('M2 Electrolyte RTD'!F293),ISNUMBER('M2 Electrolyte RTD'!K293)),'M2 Electrolyte RTD'!F293-'M2 Electrolyte RTD'!K293,"")</f>
        <v/>
      </c>
      <c r="I709" s="34" t="inlineStr">
        <is>
          <t>S&amp;S availability/depth vary by listing and time, confirm live.</t>
        </is>
      </c>
    </row>
    <row r="710" ht="26" customHeight="1">
      <c r="A710" s="34" t="inlineStr">
        <is>
          <t>Electrolit</t>
        </is>
      </c>
      <c r="B710" s="34" t="inlineStr">
        <is>
          <t>Electrolit Hydration Beverage | Coconut | single 625mL</t>
        </is>
      </c>
      <c r="C710" s="34" t="inlineStr">
        <is>
          <t>2) Electrolyte beverage (RTD)</t>
        </is>
      </c>
      <c r="D710" s="51">
        <f>IF('M2 Electrolyte RTD'!I294="","",'M2 Electrolyte RTD'!I294)</f>
        <v/>
      </c>
      <c r="E710" s="52">
        <f>IF('M2 Electrolyte RTD'!J294="","",'M2 Electrolyte RTD'!J294)</f>
        <v/>
      </c>
      <c r="F710" s="50">
        <f>IF('M2 Electrolyte RTD'!K294="","",'M2 Electrolyte RTD'!K294)</f>
        <v/>
      </c>
      <c r="G710" s="49">
        <f>IF('M2 Electrolyte RTD'!F294="","",'M2 Electrolyte RTD'!F294)</f>
        <v/>
      </c>
      <c r="H710" s="50">
        <f>IF(AND(ISNUMBER('M2 Electrolyte RTD'!F294),ISNUMBER('M2 Electrolyte RTD'!K294)),'M2 Electrolyte RTD'!F294-'M2 Electrolyte RTD'!K294,"")</f>
        <v/>
      </c>
      <c r="I710" s="34" t="inlineStr">
        <is>
          <t>S&amp;S availability/depth vary by listing and time, confirm live.</t>
        </is>
      </c>
    </row>
    <row r="711" ht="26" customHeight="1">
      <c r="A711" s="34" t="inlineStr">
        <is>
          <t>Electrolit</t>
        </is>
      </c>
      <c r="B711" s="34" t="inlineStr">
        <is>
          <t>Electrolit Hydration Beverage | Coconut | 6 pack 625mL</t>
        </is>
      </c>
      <c r="C711" s="34" t="inlineStr">
        <is>
          <t>2) Electrolyte beverage (RTD)</t>
        </is>
      </c>
      <c r="D711" s="51">
        <f>IF('M2 Electrolyte RTD'!I295="","",'M2 Electrolyte RTD'!I295)</f>
        <v/>
      </c>
      <c r="E711" s="52">
        <f>IF('M2 Electrolyte RTD'!J295="","",'M2 Electrolyte RTD'!J295)</f>
        <v/>
      </c>
      <c r="F711" s="50">
        <f>IF('M2 Electrolyte RTD'!K295="","",'M2 Electrolyte RTD'!K295)</f>
        <v/>
      </c>
      <c r="G711" s="49">
        <f>IF('M2 Electrolyte RTD'!F295="","",'M2 Electrolyte RTD'!F295)</f>
        <v/>
      </c>
      <c r="H711" s="50">
        <f>IF(AND(ISNUMBER('M2 Electrolyte RTD'!F295),ISNUMBER('M2 Electrolyte RTD'!K295)),'M2 Electrolyte RTD'!F295-'M2 Electrolyte RTD'!K295,"")</f>
        <v/>
      </c>
      <c r="I711" s="34" t="inlineStr">
        <is>
          <t>S&amp;S availability/depth vary by listing and time, confirm live.</t>
        </is>
      </c>
    </row>
    <row r="712" ht="26" customHeight="1">
      <c r="A712" s="34" t="inlineStr">
        <is>
          <t>Electrolit</t>
        </is>
      </c>
      <c r="B712" s="34" t="inlineStr">
        <is>
          <t>Electrolit Hydration Beverage | Coconut | 12 pack 625mL</t>
        </is>
      </c>
      <c r="C712" s="34" t="inlineStr">
        <is>
          <t>2) Electrolyte beverage (RTD)</t>
        </is>
      </c>
      <c r="D712" s="51">
        <f>IF('M2 Electrolyte RTD'!I296="","",'M2 Electrolyte RTD'!I296)</f>
        <v/>
      </c>
      <c r="E712" s="52">
        <f>IF('M2 Electrolyte RTD'!J296="","",'M2 Electrolyte RTD'!J296)</f>
        <v/>
      </c>
      <c r="F712" s="50">
        <f>IF('M2 Electrolyte RTD'!K296="","",'M2 Electrolyte RTD'!K296)</f>
        <v/>
      </c>
      <c r="G712" s="49">
        <f>IF('M2 Electrolyte RTD'!F296="","",'M2 Electrolyte RTD'!F296)</f>
        <v/>
      </c>
      <c r="H712" s="50">
        <f>IF(AND(ISNUMBER('M2 Electrolyte RTD'!F296),ISNUMBER('M2 Electrolyte RTD'!K296)),'M2 Electrolyte RTD'!F296-'M2 Electrolyte RTD'!K296,"")</f>
        <v/>
      </c>
      <c r="I712" s="34" t="inlineStr">
        <is>
          <t>S&amp;S availability/depth vary by listing and time, confirm live.</t>
        </is>
      </c>
    </row>
    <row r="713" ht="26" customHeight="1">
      <c r="A713" s="34" t="inlineStr">
        <is>
          <t>Electrolit</t>
        </is>
      </c>
      <c r="B713" s="34" t="inlineStr">
        <is>
          <t>Electrolit Hydration Beverage | Coconut | 24 pack 625mL</t>
        </is>
      </c>
      <c r="C713" s="34" t="inlineStr">
        <is>
          <t>2) Electrolyte beverage (RTD)</t>
        </is>
      </c>
      <c r="D713" s="51">
        <f>IF('M2 Electrolyte RTD'!I297="","",'M2 Electrolyte RTD'!I297)</f>
        <v/>
      </c>
      <c r="E713" s="52">
        <f>IF('M2 Electrolyte RTD'!J297="","",'M2 Electrolyte RTD'!J297)</f>
        <v/>
      </c>
      <c r="F713" s="50">
        <f>IF('M2 Electrolyte RTD'!K297="","",'M2 Electrolyte RTD'!K297)</f>
        <v/>
      </c>
      <c r="G713" s="49">
        <f>IF('M2 Electrolyte RTD'!F297="","",'M2 Electrolyte RTD'!F297)</f>
        <v/>
      </c>
      <c r="H713" s="50">
        <f>IF(AND(ISNUMBER('M2 Electrolyte RTD'!F297),ISNUMBER('M2 Electrolyte RTD'!K297)),'M2 Electrolyte RTD'!F297-'M2 Electrolyte RTD'!K297,"")</f>
        <v/>
      </c>
      <c r="I713" s="34" t="inlineStr">
        <is>
          <t>S&amp;S availability/depth vary by listing and time, confirm live.</t>
        </is>
      </c>
    </row>
    <row r="714" ht="26" customHeight="1">
      <c r="A714" s="34" t="inlineStr">
        <is>
          <t>Electrolit</t>
        </is>
      </c>
      <c r="B714" s="34" t="inlineStr">
        <is>
          <t>Electrolit Hydration Beverage | Blue Raspberry | single 625mL</t>
        </is>
      </c>
      <c r="C714" s="34" t="inlineStr">
        <is>
          <t>2) Electrolyte beverage (RTD)</t>
        </is>
      </c>
      <c r="D714" s="51">
        <f>IF('M2 Electrolyte RTD'!I298="","",'M2 Electrolyte RTD'!I298)</f>
        <v/>
      </c>
      <c r="E714" s="52">
        <f>IF('M2 Electrolyte RTD'!J298="","",'M2 Electrolyte RTD'!J298)</f>
        <v/>
      </c>
      <c r="F714" s="50">
        <f>IF('M2 Electrolyte RTD'!K298="","",'M2 Electrolyte RTD'!K298)</f>
        <v/>
      </c>
      <c r="G714" s="49">
        <f>IF('M2 Electrolyte RTD'!F298="","",'M2 Electrolyte RTD'!F298)</f>
        <v/>
      </c>
      <c r="H714" s="50">
        <f>IF(AND(ISNUMBER('M2 Electrolyte RTD'!F298),ISNUMBER('M2 Electrolyte RTD'!K298)),'M2 Electrolyte RTD'!F298-'M2 Electrolyte RTD'!K298,"")</f>
        <v/>
      </c>
      <c r="I714" s="34" t="inlineStr">
        <is>
          <t>S&amp;S availability/depth vary by listing and time, confirm live.</t>
        </is>
      </c>
    </row>
    <row r="715" ht="26" customHeight="1">
      <c r="A715" s="34" t="inlineStr">
        <is>
          <t>Electrolit</t>
        </is>
      </c>
      <c r="B715" s="34" t="inlineStr">
        <is>
          <t>Electrolit Hydration Beverage | Blue Raspberry | 6 pack 625mL</t>
        </is>
      </c>
      <c r="C715" s="34" t="inlineStr">
        <is>
          <t>2) Electrolyte beverage (RTD)</t>
        </is>
      </c>
      <c r="D715" s="51">
        <f>IF('M2 Electrolyte RTD'!I299="","",'M2 Electrolyte RTD'!I299)</f>
        <v/>
      </c>
      <c r="E715" s="52">
        <f>IF('M2 Electrolyte RTD'!J299="","",'M2 Electrolyte RTD'!J299)</f>
        <v/>
      </c>
      <c r="F715" s="50">
        <f>IF('M2 Electrolyte RTD'!K299="","",'M2 Electrolyte RTD'!K299)</f>
        <v/>
      </c>
      <c r="G715" s="49">
        <f>IF('M2 Electrolyte RTD'!F299="","",'M2 Electrolyte RTD'!F299)</f>
        <v/>
      </c>
      <c r="H715" s="50">
        <f>IF(AND(ISNUMBER('M2 Electrolyte RTD'!F299),ISNUMBER('M2 Electrolyte RTD'!K299)),'M2 Electrolyte RTD'!F299-'M2 Electrolyte RTD'!K299,"")</f>
        <v/>
      </c>
      <c r="I715" s="34" t="inlineStr">
        <is>
          <t>S&amp;S availability/depth vary by listing and time, confirm live.</t>
        </is>
      </c>
    </row>
    <row r="716" ht="26" customHeight="1">
      <c r="A716" s="34" t="inlineStr">
        <is>
          <t>Electrolit</t>
        </is>
      </c>
      <c r="B716" s="34" t="inlineStr">
        <is>
          <t>Electrolit Hydration Beverage | Blue Raspberry | 12 pack 625mL</t>
        </is>
      </c>
      <c r="C716" s="34" t="inlineStr">
        <is>
          <t>2) Electrolyte beverage (RTD)</t>
        </is>
      </c>
      <c r="D716" s="51">
        <f>IF('M2 Electrolyte RTD'!I300="","",'M2 Electrolyte RTD'!I300)</f>
        <v/>
      </c>
      <c r="E716" s="52">
        <f>IF('M2 Electrolyte RTD'!J300="","",'M2 Electrolyte RTD'!J300)</f>
        <v/>
      </c>
      <c r="F716" s="50">
        <f>IF('M2 Electrolyte RTD'!K300="","",'M2 Electrolyte RTD'!K300)</f>
        <v/>
      </c>
      <c r="G716" s="49">
        <f>IF('M2 Electrolyte RTD'!F300="","",'M2 Electrolyte RTD'!F300)</f>
        <v/>
      </c>
      <c r="H716" s="50">
        <f>IF(AND(ISNUMBER('M2 Electrolyte RTD'!F300),ISNUMBER('M2 Electrolyte RTD'!K300)),'M2 Electrolyte RTD'!F300-'M2 Electrolyte RTD'!K300,"")</f>
        <v/>
      </c>
      <c r="I716" s="34" t="inlineStr">
        <is>
          <t>S&amp;S availability/depth vary by listing and time, confirm live.</t>
        </is>
      </c>
    </row>
    <row r="717" ht="26" customHeight="1">
      <c r="A717" s="34" t="inlineStr">
        <is>
          <t>Electrolit</t>
        </is>
      </c>
      <c r="B717" s="34" t="inlineStr">
        <is>
          <t>Electrolit Hydration Beverage | Blue Raspberry | 24 pack 625mL</t>
        </is>
      </c>
      <c r="C717" s="34" t="inlineStr">
        <is>
          <t>2) Electrolyte beverage (RTD)</t>
        </is>
      </c>
      <c r="D717" s="51">
        <f>IF('M2 Electrolyte RTD'!I301="","",'M2 Electrolyte RTD'!I301)</f>
        <v/>
      </c>
      <c r="E717" s="52">
        <f>IF('M2 Electrolyte RTD'!J301="","",'M2 Electrolyte RTD'!J301)</f>
        <v/>
      </c>
      <c r="F717" s="50">
        <f>IF('M2 Electrolyte RTD'!K301="","",'M2 Electrolyte RTD'!K301)</f>
        <v/>
      </c>
      <c r="G717" s="49">
        <f>IF('M2 Electrolyte RTD'!F301="","",'M2 Electrolyte RTD'!F301)</f>
        <v/>
      </c>
      <c r="H717" s="50">
        <f>IF(AND(ISNUMBER('M2 Electrolyte RTD'!F301),ISNUMBER('M2 Electrolyte RTD'!K301)),'M2 Electrolyte RTD'!F301-'M2 Electrolyte RTD'!K301,"")</f>
        <v/>
      </c>
      <c r="I717" s="34" t="inlineStr">
        <is>
          <t>S&amp;S availability/depth vary by listing and time, confirm live.</t>
        </is>
      </c>
    </row>
    <row r="718" ht="26" customHeight="1">
      <c r="A718" s="34" t="inlineStr">
        <is>
          <t>Electrolit</t>
        </is>
      </c>
      <c r="B718" s="34" t="inlineStr">
        <is>
          <t>Electrolit Hydration Beverage | Grape | single 625mL</t>
        </is>
      </c>
      <c r="C718" s="34" t="inlineStr">
        <is>
          <t>2) Electrolyte beverage (RTD)</t>
        </is>
      </c>
      <c r="D718" s="51">
        <f>IF('M2 Electrolyte RTD'!I302="","",'M2 Electrolyte RTD'!I302)</f>
        <v/>
      </c>
      <c r="E718" s="52">
        <f>IF('M2 Electrolyte RTD'!J302="","",'M2 Electrolyte RTD'!J302)</f>
        <v/>
      </c>
      <c r="F718" s="50">
        <f>IF('M2 Electrolyte RTD'!K302="","",'M2 Electrolyte RTD'!K302)</f>
        <v/>
      </c>
      <c r="G718" s="49">
        <f>IF('M2 Electrolyte RTD'!F302="","",'M2 Electrolyte RTD'!F302)</f>
        <v/>
      </c>
      <c r="H718" s="50">
        <f>IF(AND(ISNUMBER('M2 Electrolyte RTD'!F302),ISNUMBER('M2 Electrolyte RTD'!K302)),'M2 Electrolyte RTD'!F302-'M2 Electrolyte RTD'!K302,"")</f>
        <v/>
      </c>
      <c r="I718" s="34" t="inlineStr">
        <is>
          <t>S&amp;S availability/depth vary by listing and time, confirm live.</t>
        </is>
      </c>
    </row>
    <row r="719" ht="26" customHeight="1">
      <c r="A719" s="34" t="inlineStr">
        <is>
          <t>Electrolit</t>
        </is>
      </c>
      <c r="B719" s="34" t="inlineStr">
        <is>
          <t>Electrolit Hydration Beverage | Grape | 6 pack 625mL</t>
        </is>
      </c>
      <c r="C719" s="34" t="inlineStr">
        <is>
          <t>2) Electrolyte beverage (RTD)</t>
        </is>
      </c>
      <c r="D719" s="51">
        <f>IF('M2 Electrolyte RTD'!I303="","",'M2 Electrolyte RTD'!I303)</f>
        <v/>
      </c>
      <c r="E719" s="52">
        <f>IF('M2 Electrolyte RTD'!J303="","",'M2 Electrolyte RTD'!J303)</f>
        <v/>
      </c>
      <c r="F719" s="50">
        <f>IF('M2 Electrolyte RTD'!K303="","",'M2 Electrolyte RTD'!K303)</f>
        <v/>
      </c>
      <c r="G719" s="49">
        <f>IF('M2 Electrolyte RTD'!F303="","",'M2 Electrolyte RTD'!F303)</f>
        <v/>
      </c>
      <c r="H719" s="50">
        <f>IF(AND(ISNUMBER('M2 Electrolyte RTD'!F303),ISNUMBER('M2 Electrolyte RTD'!K303)),'M2 Electrolyte RTD'!F303-'M2 Electrolyte RTD'!K303,"")</f>
        <v/>
      </c>
      <c r="I719" s="34" t="inlineStr">
        <is>
          <t>S&amp;S availability/depth vary by listing and time, confirm live.</t>
        </is>
      </c>
    </row>
    <row r="720" ht="26" customHeight="1">
      <c r="A720" s="34" t="inlineStr">
        <is>
          <t>Electrolit</t>
        </is>
      </c>
      <c r="B720" s="34" t="inlineStr">
        <is>
          <t>Electrolit Hydration Beverage | Grape | 12 pack 625mL</t>
        </is>
      </c>
      <c r="C720" s="34" t="inlineStr">
        <is>
          <t>2) Electrolyte beverage (RTD)</t>
        </is>
      </c>
      <c r="D720" s="51">
        <f>IF('M2 Electrolyte RTD'!I304="","",'M2 Electrolyte RTD'!I304)</f>
        <v/>
      </c>
      <c r="E720" s="52">
        <f>IF('M2 Electrolyte RTD'!J304="","",'M2 Electrolyte RTD'!J304)</f>
        <v/>
      </c>
      <c r="F720" s="50">
        <f>IF('M2 Electrolyte RTD'!K304="","",'M2 Electrolyte RTD'!K304)</f>
        <v/>
      </c>
      <c r="G720" s="49">
        <f>IF('M2 Electrolyte RTD'!F304="","",'M2 Electrolyte RTD'!F304)</f>
        <v/>
      </c>
      <c r="H720" s="50">
        <f>IF(AND(ISNUMBER('M2 Electrolyte RTD'!F304),ISNUMBER('M2 Electrolyte RTD'!K304)),'M2 Electrolyte RTD'!F304-'M2 Electrolyte RTD'!K304,"")</f>
        <v/>
      </c>
      <c r="I720" s="34" t="inlineStr">
        <is>
          <t>S&amp;S availability/depth vary by listing and time, confirm live.</t>
        </is>
      </c>
    </row>
    <row r="721" ht="26" customHeight="1">
      <c r="A721" s="34" t="inlineStr">
        <is>
          <t>Electrolit</t>
        </is>
      </c>
      <c r="B721" s="34" t="inlineStr">
        <is>
          <t>Electrolit Hydration Beverage | Grape | 24 pack 625mL</t>
        </is>
      </c>
      <c r="C721" s="34" t="inlineStr">
        <is>
          <t>2) Electrolyte beverage (RTD)</t>
        </is>
      </c>
      <c r="D721" s="51">
        <f>IF('M2 Electrolyte RTD'!I305="","",'M2 Electrolyte RTD'!I305)</f>
        <v/>
      </c>
      <c r="E721" s="52">
        <f>IF('M2 Electrolyte RTD'!J305="","",'M2 Electrolyte RTD'!J305)</f>
        <v/>
      </c>
      <c r="F721" s="50">
        <f>IF('M2 Electrolyte RTD'!K305="","",'M2 Electrolyte RTD'!K305)</f>
        <v/>
      </c>
      <c r="G721" s="49">
        <f>IF('M2 Electrolyte RTD'!F305="","",'M2 Electrolyte RTD'!F305)</f>
        <v/>
      </c>
      <c r="H721" s="50">
        <f>IF(AND(ISNUMBER('M2 Electrolyte RTD'!F305),ISNUMBER('M2 Electrolyte RTD'!K305)),'M2 Electrolyte RTD'!F305-'M2 Electrolyte RTD'!K305,"")</f>
        <v/>
      </c>
      <c r="I721" s="34" t="inlineStr">
        <is>
          <t>S&amp;S availability/depth vary by listing and time, confirm live.</t>
        </is>
      </c>
    </row>
    <row r="722" ht="26" customHeight="1">
      <c r="A722" s="34" t="inlineStr">
        <is>
          <t>Gatorade</t>
        </is>
      </c>
      <c r="B722" s="34" t="inlineStr">
        <is>
          <t>Gatorade Fit Electrolyte Beverage | Tropical Mango | single 591mL</t>
        </is>
      </c>
      <c r="C722" s="34" t="inlineStr">
        <is>
          <t>2) Electrolyte beverage (RTD)</t>
        </is>
      </c>
      <c r="D722" s="51">
        <f>IF('M2 Electrolyte RTD'!I306="","",'M2 Electrolyte RTD'!I306)</f>
        <v/>
      </c>
      <c r="E722" s="52">
        <f>IF('M2 Electrolyte RTD'!J306="","",'M2 Electrolyte RTD'!J306)</f>
        <v/>
      </c>
      <c r="F722" s="50">
        <f>IF('M2 Electrolyte RTD'!K306="","",'M2 Electrolyte RTD'!K306)</f>
        <v/>
      </c>
      <c r="G722" s="49">
        <f>IF('M2 Electrolyte RTD'!F306="","",'M2 Electrolyte RTD'!F306)</f>
        <v/>
      </c>
      <c r="H722" s="50">
        <f>IF(AND(ISNUMBER('M2 Electrolyte RTD'!F306),ISNUMBER('M2 Electrolyte RTD'!K306)),'M2 Electrolyte RTD'!F306-'M2 Electrolyte RTD'!K306,"")</f>
        <v/>
      </c>
      <c r="I722" s="34" t="inlineStr">
        <is>
          <t>S&amp;S availability/depth vary by listing and time, confirm live.</t>
        </is>
      </c>
    </row>
    <row r="723" ht="26" customHeight="1">
      <c r="A723" s="34" t="inlineStr">
        <is>
          <t>Gatorade</t>
        </is>
      </c>
      <c r="B723" s="34" t="inlineStr">
        <is>
          <t>Gatorade Fit Electrolyte Beverage | Tropical Mango | 6 pack 591mL</t>
        </is>
      </c>
      <c r="C723" s="34" t="inlineStr">
        <is>
          <t>2) Electrolyte beverage (RTD)</t>
        </is>
      </c>
      <c r="D723" s="51">
        <f>IF('M2 Electrolyte RTD'!I307="","",'M2 Electrolyte RTD'!I307)</f>
        <v/>
      </c>
      <c r="E723" s="52">
        <f>IF('M2 Electrolyte RTD'!J307="","",'M2 Electrolyte RTD'!J307)</f>
        <v/>
      </c>
      <c r="F723" s="50">
        <f>IF('M2 Electrolyte RTD'!K307="","",'M2 Electrolyte RTD'!K307)</f>
        <v/>
      </c>
      <c r="G723" s="49">
        <f>IF('M2 Electrolyte RTD'!F307="","",'M2 Electrolyte RTD'!F307)</f>
        <v/>
      </c>
      <c r="H723" s="50">
        <f>IF(AND(ISNUMBER('M2 Electrolyte RTD'!F307),ISNUMBER('M2 Electrolyte RTD'!K307)),'M2 Electrolyte RTD'!F307-'M2 Electrolyte RTD'!K307,"")</f>
        <v/>
      </c>
      <c r="I723" s="34" t="inlineStr">
        <is>
          <t>S&amp;S availability/depth vary by listing and time, confirm live.</t>
        </is>
      </c>
    </row>
    <row r="724" ht="26" customHeight="1">
      <c r="A724" s="34" t="inlineStr">
        <is>
          <t>Gatorade</t>
        </is>
      </c>
      <c r="B724" s="34" t="inlineStr">
        <is>
          <t>Gatorade Fit Electrolyte Beverage | Tropical Mango | 12 pack 591mL</t>
        </is>
      </c>
      <c r="C724" s="34" t="inlineStr">
        <is>
          <t>2) Electrolyte beverage (RTD)</t>
        </is>
      </c>
      <c r="D724" s="51">
        <f>IF('M2 Electrolyte RTD'!I308="","",'M2 Electrolyte RTD'!I308)</f>
        <v/>
      </c>
      <c r="E724" s="52">
        <f>IF('M2 Electrolyte RTD'!J308="","",'M2 Electrolyte RTD'!J308)</f>
        <v/>
      </c>
      <c r="F724" s="50">
        <f>IF('M2 Electrolyte RTD'!K308="","",'M2 Electrolyte RTD'!K308)</f>
        <v/>
      </c>
      <c r="G724" s="49">
        <f>IF('M2 Electrolyte RTD'!F308="","",'M2 Electrolyte RTD'!F308)</f>
        <v/>
      </c>
      <c r="H724" s="50">
        <f>IF(AND(ISNUMBER('M2 Electrolyte RTD'!F308),ISNUMBER('M2 Electrolyte RTD'!K308)),'M2 Electrolyte RTD'!F308-'M2 Electrolyte RTD'!K308,"")</f>
        <v/>
      </c>
      <c r="I724" s="34" t="inlineStr">
        <is>
          <t>S&amp;S availability/depth vary by listing and time, confirm live.</t>
        </is>
      </c>
    </row>
    <row r="725" ht="26" customHeight="1">
      <c r="A725" s="34" t="inlineStr">
        <is>
          <t>Gatorade</t>
        </is>
      </c>
      <c r="B725" s="34" t="inlineStr">
        <is>
          <t>Gatorade Fit Electrolyte Beverage | Tropical Mango | 24 pack 591mL</t>
        </is>
      </c>
      <c r="C725" s="34" t="inlineStr">
        <is>
          <t>2) Electrolyte beverage (RTD)</t>
        </is>
      </c>
      <c r="D725" s="51">
        <f>IF('M2 Electrolyte RTD'!I309="","",'M2 Electrolyte RTD'!I309)</f>
        <v/>
      </c>
      <c r="E725" s="52">
        <f>IF('M2 Electrolyte RTD'!J309="","",'M2 Electrolyte RTD'!J309)</f>
        <v/>
      </c>
      <c r="F725" s="50">
        <f>IF('M2 Electrolyte RTD'!K309="","",'M2 Electrolyte RTD'!K309)</f>
        <v/>
      </c>
      <c r="G725" s="49">
        <f>IF('M2 Electrolyte RTD'!F309="","",'M2 Electrolyte RTD'!F309)</f>
        <v/>
      </c>
      <c r="H725" s="50">
        <f>IF(AND(ISNUMBER('M2 Electrolyte RTD'!F309),ISNUMBER('M2 Electrolyte RTD'!K309)),'M2 Electrolyte RTD'!F309-'M2 Electrolyte RTD'!K309,"")</f>
        <v/>
      </c>
      <c r="I725" s="34" t="inlineStr">
        <is>
          <t>S&amp;S availability/depth vary by listing and time, confirm live.</t>
        </is>
      </c>
    </row>
    <row r="726" ht="26" customHeight="1">
      <c r="A726" s="34" t="inlineStr">
        <is>
          <t>Gatorade</t>
        </is>
      </c>
      <c r="B726" s="34" t="inlineStr">
        <is>
          <t>Gatorade Fit Electrolyte Beverage | Blue Citrus | single 591mL</t>
        </is>
      </c>
      <c r="C726" s="34" t="inlineStr">
        <is>
          <t>2) Electrolyte beverage (RTD)</t>
        </is>
      </c>
      <c r="D726" s="51">
        <f>IF('M2 Electrolyte RTD'!I310="","",'M2 Electrolyte RTD'!I310)</f>
        <v/>
      </c>
      <c r="E726" s="52">
        <f>IF('M2 Electrolyte RTD'!J310="","",'M2 Electrolyte RTD'!J310)</f>
        <v/>
      </c>
      <c r="F726" s="50">
        <f>IF('M2 Electrolyte RTD'!K310="","",'M2 Electrolyte RTD'!K310)</f>
        <v/>
      </c>
      <c r="G726" s="49">
        <f>IF('M2 Electrolyte RTD'!F310="","",'M2 Electrolyte RTD'!F310)</f>
        <v/>
      </c>
      <c r="H726" s="50">
        <f>IF(AND(ISNUMBER('M2 Electrolyte RTD'!F310),ISNUMBER('M2 Electrolyte RTD'!K310)),'M2 Electrolyte RTD'!F310-'M2 Electrolyte RTD'!K310,"")</f>
        <v/>
      </c>
      <c r="I726" s="34" t="inlineStr">
        <is>
          <t>S&amp;S availability/depth vary by listing and time, confirm live.</t>
        </is>
      </c>
    </row>
    <row r="727" ht="26" customHeight="1">
      <c r="A727" s="34" t="inlineStr">
        <is>
          <t>Gatorade</t>
        </is>
      </c>
      <c r="B727" s="34" t="inlineStr">
        <is>
          <t>Gatorade Fit Electrolyte Beverage | Blue Citrus | 6 pack 591mL</t>
        </is>
      </c>
      <c r="C727" s="34" t="inlineStr">
        <is>
          <t>2) Electrolyte beverage (RTD)</t>
        </is>
      </c>
      <c r="D727" s="51">
        <f>IF('M2 Electrolyte RTD'!I311="","",'M2 Electrolyte RTD'!I311)</f>
        <v/>
      </c>
      <c r="E727" s="52">
        <f>IF('M2 Electrolyte RTD'!J311="","",'M2 Electrolyte RTD'!J311)</f>
        <v/>
      </c>
      <c r="F727" s="50">
        <f>IF('M2 Electrolyte RTD'!K311="","",'M2 Electrolyte RTD'!K311)</f>
        <v/>
      </c>
      <c r="G727" s="49">
        <f>IF('M2 Electrolyte RTD'!F311="","",'M2 Electrolyte RTD'!F311)</f>
        <v/>
      </c>
      <c r="H727" s="50">
        <f>IF(AND(ISNUMBER('M2 Electrolyte RTD'!F311),ISNUMBER('M2 Electrolyte RTD'!K311)),'M2 Electrolyte RTD'!F311-'M2 Electrolyte RTD'!K311,"")</f>
        <v/>
      </c>
      <c r="I727" s="34" t="inlineStr">
        <is>
          <t>S&amp;S availability/depth vary by listing and time, confirm live.</t>
        </is>
      </c>
    </row>
    <row r="728" ht="26" customHeight="1">
      <c r="A728" s="34" t="inlineStr">
        <is>
          <t>Gatorade</t>
        </is>
      </c>
      <c r="B728" s="34" t="inlineStr">
        <is>
          <t>Gatorade Fit Electrolyte Beverage | Blue Citrus | 12 pack 591mL</t>
        </is>
      </c>
      <c r="C728" s="34" t="inlineStr">
        <is>
          <t>2) Electrolyte beverage (RTD)</t>
        </is>
      </c>
      <c r="D728" s="51">
        <f>IF('M2 Electrolyte RTD'!I312="","",'M2 Electrolyte RTD'!I312)</f>
        <v/>
      </c>
      <c r="E728" s="52">
        <f>IF('M2 Electrolyte RTD'!J312="","",'M2 Electrolyte RTD'!J312)</f>
        <v/>
      </c>
      <c r="F728" s="50">
        <f>IF('M2 Electrolyte RTD'!K312="","",'M2 Electrolyte RTD'!K312)</f>
        <v/>
      </c>
      <c r="G728" s="49">
        <f>IF('M2 Electrolyte RTD'!F312="","",'M2 Electrolyte RTD'!F312)</f>
        <v/>
      </c>
      <c r="H728" s="50">
        <f>IF(AND(ISNUMBER('M2 Electrolyte RTD'!F312),ISNUMBER('M2 Electrolyte RTD'!K312)),'M2 Electrolyte RTD'!F312-'M2 Electrolyte RTD'!K312,"")</f>
        <v/>
      </c>
      <c r="I728" s="34" t="inlineStr">
        <is>
          <t>S&amp;S availability/depth vary by listing and time, confirm live.</t>
        </is>
      </c>
    </row>
    <row r="729" ht="26" customHeight="1">
      <c r="A729" s="34" t="inlineStr">
        <is>
          <t>Gatorade</t>
        </is>
      </c>
      <c r="B729" s="34" t="inlineStr">
        <is>
          <t>Gatorade Fit Electrolyte Beverage | Blue Citrus | 24 pack 591mL</t>
        </is>
      </c>
      <c r="C729" s="34" t="inlineStr">
        <is>
          <t>2) Electrolyte beverage (RTD)</t>
        </is>
      </c>
      <c r="D729" s="51">
        <f>IF('M2 Electrolyte RTD'!I313="","",'M2 Electrolyte RTD'!I313)</f>
        <v/>
      </c>
      <c r="E729" s="52">
        <f>IF('M2 Electrolyte RTD'!J313="","",'M2 Electrolyte RTD'!J313)</f>
        <v/>
      </c>
      <c r="F729" s="50">
        <f>IF('M2 Electrolyte RTD'!K313="","",'M2 Electrolyte RTD'!K313)</f>
        <v/>
      </c>
      <c r="G729" s="49">
        <f>IF('M2 Electrolyte RTD'!F313="","",'M2 Electrolyte RTD'!F313)</f>
        <v/>
      </c>
      <c r="H729" s="50">
        <f>IF(AND(ISNUMBER('M2 Electrolyte RTD'!F313),ISNUMBER('M2 Electrolyte RTD'!K313)),'M2 Electrolyte RTD'!F313-'M2 Electrolyte RTD'!K313,"")</f>
        <v/>
      </c>
      <c r="I729" s="34" t="inlineStr">
        <is>
          <t>S&amp;S availability/depth vary by listing and time, confirm live.</t>
        </is>
      </c>
    </row>
    <row r="730" ht="26" customHeight="1">
      <c r="A730" s="34" t="inlineStr">
        <is>
          <t>Gatorade</t>
        </is>
      </c>
      <c r="B730" s="34" t="inlineStr">
        <is>
          <t>Gatorade Fit Electrolyte Beverage | Strawberry Watermelon | single 591mL</t>
        </is>
      </c>
      <c r="C730" s="34" t="inlineStr">
        <is>
          <t>2) Electrolyte beverage (RTD)</t>
        </is>
      </c>
      <c r="D730" s="51">
        <f>IF('M2 Electrolyte RTD'!I314="","",'M2 Electrolyte RTD'!I314)</f>
        <v/>
      </c>
      <c r="E730" s="52">
        <f>IF('M2 Electrolyte RTD'!J314="","",'M2 Electrolyte RTD'!J314)</f>
        <v/>
      </c>
      <c r="F730" s="50">
        <f>IF('M2 Electrolyte RTD'!K314="","",'M2 Electrolyte RTD'!K314)</f>
        <v/>
      </c>
      <c r="G730" s="49">
        <f>IF('M2 Electrolyte RTD'!F314="","",'M2 Electrolyte RTD'!F314)</f>
        <v/>
      </c>
      <c r="H730" s="50">
        <f>IF(AND(ISNUMBER('M2 Electrolyte RTD'!F314),ISNUMBER('M2 Electrolyte RTD'!K314)),'M2 Electrolyte RTD'!F314-'M2 Electrolyte RTD'!K314,"")</f>
        <v/>
      </c>
      <c r="I730" s="34" t="inlineStr">
        <is>
          <t>S&amp;S availability/depth vary by listing and time, confirm live.</t>
        </is>
      </c>
    </row>
    <row r="731" ht="26" customHeight="1">
      <c r="A731" s="34" t="inlineStr">
        <is>
          <t>Gatorade</t>
        </is>
      </c>
      <c r="B731" s="34" t="inlineStr">
        <is>
          <t>Gatorade Fit Electrolyte Beverage | Strawberry Watermelon | 6 pack 591mL</t>
        </is>
      </c>
      <c r="C731" s="34" t="inlineStr">
        <is>
          <t>2) Electrolyte beverage (RTD)</t>
        </is>
      </c>
      <c r="D731" s="51">
        <f>IF('M2 Electrolyte RTD'!I315="","",'M2 Electrolyte RTD'!I315)</f>
        <v/>
      </c>
      <c r="E731" s="52">
        <f>IF('M2 Electrolyte RTD'!J315="","",'M2 Electrolyte RTD'!J315)</f>
        <v/>
      </c>
      <c r="F731" s="50">
        <f>IF('M2 Electrolyte RTD'!K315="","",'M2 Electrolyte RTD'!K315)</f>
        <v/>
      </c>
      <c r="G731" s="49">
        <f>IF('M2 Electrolyte RTD'!F315="","",'M2 Electrolyte RTD'!F315)</f>
        <v/>
      </c>
      <c r="H731" s="50">
        <f>IF(AND(ISNUMBER('M2 Electrolyte RTD'!F315),ISNUMBER('M2 Electrolyte RTD'!K315)),'M2 Electrolyte RTD'!F315-'M2 Electrolyte RTD'!K315,"")</f>
        <v/>
      </c>
      <c r="I731" s="34" t="inlineStr">
        <is>
          <t>S&amp;S availability/depth vary by listing and time, confirm live.</t>
        </is>
      </c>
    </row>
    <row r="732" ht="26" customHeight="1">
      <c r="A732" s="34" t="inlineStr">
        <is>
          <t>Gatorade</t>
        </is>
      </c>
      <c r="B732" s="34" t="inlineStr">
        <is>
          <t>Gatorade Fit Electrolyte Beverage | Strawberry Watermelon | 12 pack 591mL</t>
        </is>
      </c>
      <c r="C732" s="34" t="inlineStr">
        <is>
          <t>2) Electrolyte beverage (RTD)</t>
        </is>
      </c>
      <c r="D732" s="51">
        <f>IF('M2 Electrolyte RTD'!I316="","",'M2 Electrolyte RTD'!I316)</f>
        <v/>
      </c>
      <c r="E732" s="52">
        <f>IF('M2 Electrolyte RTD'!J316="","",'M2 Electrolyte RTD'!J316)</f>
        <v/>
      </c>
      <c r="F732" s="50">
        <f>IF('M2 Electrolyte RTD'!K316="","",'M2 Electrolyte RTD'!K316)</f>
        <v/>
      </c>
      <c r="G732" s="49">
        <f>IF('M2 Electrolyte RTD'!F316="","",'M2 Electrolyte RTD'!F316)</f>
        <v/>
      </c>
      <c r="H732" s="50">
        <f>IF(AND(ISNUMBER('M2 Electrolyte RTD'!F316),ISNUMBER('M2 Electrolyte RTD'!K316)),'M2 Electrolyte RTD'!F316-'M2 Electrolyte RTD'!K316,"")</f>
        <v/>
      </c>
      <c r="I732" s="34" t="inlineStr">
        <is>
          <t>S&amp;S availability/depth vary by listing and time, confirm live.</t>
        </is>
      </c>
    </row>
    <row r="733" ht="26" customHeight="1">
      <c r="A733" s="34" t="inlineStr">
        <is>
          <t>Gatorade</t>
        </is>
      </c>
      <c r="B733" s="34" t="inlineStr">
        <is>
          <t>Gatorade Fit Electrolyte Beverage | Strawberry Watermelon | 24 pack 591mL</t>
        </is>
      </c>
      <c r="C733" s="34" t="inlineStr">
        <is>
          <t>2) Electrolyte beverage (RTD)</t>
        </is>
      </c>
      <c r="D733" s="51">
        <f>IF('M2 Electrolyte RTD'!I317="","",'M2 Electrolyte RTD'!I317)</f>
        <v/>
      </c>
      <c r="E733" s="52">
        <f>IF('M2 Electrolyte RTD'!J317="","",'M2 Electrolyte RTD'!J317)</f>
        <v/>
      </c>
      <c r="F733" s="50">
        <f>IF('M2 Electrolyte RTD'!K317="","",'M2 Electrolyte RTD'!K317)</f>
        <v/>
      </c>
      <c r="G733" s="49">
        <f>IF('M2 Electrolyte RTD'!F317="","",'M2 Electrolyte RTD'!F317)</f>
        <v/>
      </c>
      <c r="H733" s="50">
        <f>IF(AND(ISNUMBER('M2 Electrolyte RTD'!F317),ISNUMBER('M2 Electrolyte RTD'!K317)),'M2 Electrolyte RTD'!F317-'M2 Electrolyte RTD'!K317,"")</f>
        <v/>
      </c>
      <c r="I733" s="34" t="inlineStr">
        <is>
          <t>S&amp;S availability/depth vary by listing and time, confirm live.</t>
        </is>
      </c>
    </row>
    <row r="734" ht="26" customHeight="1">
      <c r="A734" s="34" t="inlineStr">
        <is>
          <t>Gatorade</t>
        </is>
      </c>
      <c r="B734" s="34" t="inlineStr">
        <is>
          <t>Gatorade Fit Electrolyte Beverage | Watermelon Strawberry | single 591mL</t>
        </is>
      </c>
      <c r="C734" s="34" t="inlineStr">
        <is>
          <t>2) Electrolyte beverage (RTD)</t>
        </is>
      </c>
      <c r="D734" s="51">
        <f>IF('M2 Electrolyte RTD'!I318="","",'M2 Electrolyte RTD'!I318)</f>
        <v/>
      </c>
      <c r="E734" s="52">
        <f>IF('M2 Electrolyte RTD'!J318="","",'M2 Electrolyte RTD'!J318)</f>
        <v/>
      </c>
      <c r="F734" s="50">
        <f>IF('M2 Electrolyte RTD'!K318="","",'M2 Electrolyte RTD'!K318)</f>
        <v/>
      </c>
      <c r="G734" s="49">
        <f>IF('M2 Electrolyte RTD'!F318="","",'M2 Electrolyte RTD'!F318)</f>
        <v/>
      </c>
      <c r="H734" s="50">
        <f>IF(AND(ISNUMBER('M2 Electrolyte RTD'!F318),ISNUMBER('M2 Electrolyte RTD'!K318)),'M2 Electrolyte RTD'!F318-'M2 Electrolyte RTD'!K318,"")</f>
        <v/>
      </c>
      <c r="I734" s="34" t="inlineStr">
        <is>
          <t>S&amp;S availability/depth vary by listing and time, confirm live.</t>
        </is>
      </c>
    </row>
    <row r="735" ht="26" customHeight="1">
      <c r="A735" s="34" t="inlineStr">
        <is>
          <t>Gatorade</t>
        </is>
      </c>
      <c r="B735" s="34" t="inlineStr">
        <is>
          <t>Gatorade Fit Electrolyte Beverage | Watermelon Strawberry | 6 pack 591mL</t>
        </is>
      </c>
      <c r="C735" s="34" t="inlineStr">
        <is>
          <t>2) Electrolyte beverage (RTD)</t>
        </is>
      </c>
      <c r="D735" s="51">
        <f>IF('M2 Electrolyte RTD'!I319="","",'M2 Electrolyte RTD'!I319)</f>
        <v/>
      </c>
      <c r="E735" s="52">
        <f>IF('M2 Electrolyte RTD'!J319="","",'M2 Electrolyte RTD'!J319)</f>
        <v/>
      </c>
      <c r="F735" s="50">
        <f>IF('M2 Electrolyte RTD'!K319="","",'M2 Electrolyte RTD'!K319)</f>
        <v/>
      </c>
      <c r="G735" s="49">
        <f>IF('M2 Electrolyte RTD'!F319="","",'M2 Electrolyte RTD'!F319)</f>
        <v/>
      </c>
      <c r="H735" s="50">
        <f>IF(AND(ISNUMBER('M2 Electrolyte RTD'!F319),ISNUMBER('M2 Electrolyte RTD'!K319)),'M2 Electrolyte RTD'!F319-'M2 Electrolyte RTD'!K319,"")</f>
        <v/>
      </c>
      <c r="I735" s="34" t="inlineStr">
        <is>
          <t>S&amp;S availability/depth vary by listing and time, confirm live.</t>
        </is>
      </c>
    </row>
    <row r="736" ht="26" customHeight="1">
      <c r="A736" s="34" t="inlineStr">
        <is>
          <t>Gatorade</t>
        </is>
      </c>
      <c r="B736" s="34" t="inlineStr">
        <is>
          <t>Gatorade Fit Electrolyte Beverage | Watermelon Strawberry | 12 pack 591mL</t>
        </is>
      </c>
      <c r="C736" s="34" t="inlineStr">
        <is>
          <t>2) Electrolyte beverage (RTD)</t>
        </is>
      </c>
      <c r="D736" s="51">
        <f>IF('M2 Electrolyte RTD'!I320="","",'M2 Electrolyte RTD'!I320)</f>
        <v/>
      </c>
      <c r="E736" s="52">
        <f>IF('M2 Electrolyte RTD'!J320="","",'M2 Electrolyte RTD'!J320)</f>
        <v/>
      </c>
      <c r="F736" s="50">
        <f>IF('M2 Electrolyte RTD'!K320="","",'M2 Electrolyte RTD'!K320)</f>
        <v/>
      </c>
      <c r="G736" s="49">
        <f>IF('M2 Electrolyte RTD'!F320="","",'M2 Electrolyte RTD'!F320)</f>
        <v/>
      </c>
      <c r="H736" s="50">
        <f>IF(AND(ISNUMBER('M2 Electrolyte RTD'!F320),ISNUMBER('M2 Electrolyte RTD'!K320)),'M2 Electrolyte RTD'!F320-'M2 Electrolyte RTD'!K320,"")</f>
        <v/>
      </c>
      <c r="I736" s="34" t="inlineStr">
        <is>
          <t>S&amp;S availability/depth vary by listing and time, confirm live.</t>
        </is>
      </c>
    </row>
    <row r="737" ht="26" customHeight="1">
      <c r="A737" s="34" t="inlineStr">
        <is>
          <t>Gatorade</t>
        </is>
      </c>
      <c r="B737" s="34" t="inlineStr">
        <is>
          <t>Gatorade Fit Electrolyte Beverage | Watermelon Strawberry | 24 pack 591mL</t>
        </is>
      </c>
      <c r="C737" s="34" t="inlineStr">
        <is>
          <t>2) Electrolyte beverage (RTD)</t>
        </is>
      </c>
      <c r="D737" s="51">
        <f>IF('M2 Electrolyte RTD'!I321="","",'M2 Electrolyte RTD'!I321)</f>
        <v/>
      </c>
      <c r="E737" s="52">
        <f>IF('M2 Electrolyte RTD'!J321="","",'M2 Electrolyte RTD'!J321)</f>
        <v/>
      </c>
      <c r="F737" s="50">
        <f>IF('M2 Electrolyte RTD'!K321="","",'M2 Electrolyte RTD'!K321)</f>
        <v/>
      </c>
      <c r="G737" s="49">
        <f>IF('M2 Electrolyte RTD'!F321="","",'M2 Electrolyte RTD'!F321)</f>
        <v/>
      </c>
      <c r="H737" s="50">
        <f>IF(AND(ISNUMBER('M2 Electrolyte RTD'!F321),ISNUMBER('M2 Electrolyte RTD'!K321)),'M2 Electrolyte RTD'!F321-'M2 Electrolyte RTD'!K321,"")</f>
        <v/>
      </c>
      <c r="I737" s="34" t="inlineStr">
        <is>
          <t>S&amp;S availability/depth vary by listing and time, confirm live.</t>
        </is>
      </c>
    </row>
    <row r="738" ht="26" customHeight="1">
      <c r="A738" s="34" t="inlineStr">
        <is>
          <t>OLIPOP</t>
        </is>
      </c>
      <c r="B738" s="34" t="inlineStr">
        <is>
          <t>OLIPOP Prebiotic Soda | Vintage Cola | single 355mL</t>
        </is>
      </c>
      <c r="C738" s="34" t="inlineStr">
        <is>
          <t>3) Functional beverage (still/sparkling)</t>
        </is>
      </c>
      <c r="D738" s="51">
        <f>IF('M3 Functional Beverage'!I2="","",'M3 Functional Beverage'!I2)</f>
        <v/>
      </c>
      <c r="E738" s="52">
        <f>IF('M3 Functional Beverage'!J2="","",'M3 Functional Beverage'!J2)</f>
        <v/>
      </c>
      <c r="F738" s="50">
        <f>IF('M3 Functional Beverage'!K2="","",'M3 Functional Beverage'!K2)</f>
        <v/>
      </c>
      <c r="G738" s="49">
        <f>IF('M3 Functional Beverage'!F2="","",'M3 Functional Beverage'!F2)</f>
        <v/>
      </c>
      <c r="H738" s="50">
        <f>IF(AND(ISNUMBER('M3 Functional Beverage'!F2),ISNUMBER('M3 Functional Beverage'!K2)),'M3 Functional Beverage'!F2-'M3 Functional Beverage'!K2,"")</f>
        <v/>
      </c>
      <c r="I738" s="34" t="inlineStr">
        <is>
          <t>S&amp;S availability/depth vary by listing and time, confirm live.</t>
        </is>
      </c>
    </row>
    <row r="739" ht="26" customHeight="1">
      <c r="A739" s="34" t="inlineStr">
        <is>
          <t>OLIPOP</t>
        </is>
      </c>
      <c r="B739" s="34" t="inlineStr">
        <is>
          <t>OLIPOP Prebiotic Soda | Vintage Cola | 8 pack 355mL</t>
        </is>
      </c>
      <c r="C739" s="34" t="inlineStr">
        <is>
          <t>3) Functional beverage (still/sparkling)</t>
        </is>
      </c>
      <c r="D739" s="51">
        <f>IF('M3 Functional Beverage'!I3="","",'M3 Functional Beverage'!I3)</f>
        <v/>
      </c>
      <c r="E739" s="52">
        <f>IF('M3 Functional Beverage'!J3="","",'M3 Functional Beverage'!J3)</f>
        <v/>
      </c>
      <c r="F739" s="50">
        <f>IF('M3 Functional Beverage'!K3="","",'M3 Functional Beverage'!K3)</f>
        <v/>
      </c>
      <c r="G739" s="49">
        <f>IF('M3 Functional Beverage'!F3="","",'M3 Functional Beverage'!F3)</f>
        <v/>
      </c>
      <c r="H739" s="50">
        <f>IF(AND(ISNUMBER('M3 Functional Beverage'!F3),ISNUMBER('M3 Functional Beverage'!K3)),'M3 Functional Beverage'!F3-'M3 Functional Beverage'!K3,"")</f>
        <v/>
      </c>
      <c r="I739" s="34" t="inlineStr">
        <is>
          <t>S&amp;S availability/depth vary by listing and time, confirm live.</t>
        </is>
      </c>
    </row>
    <row r="740" ht="26" customHeight="1">
      <c r="A740" s="34" t="inlineStr">
        <is>
          <t>OLIPOP</t>
        </is>
      </c>
      <c r="B740" s="34" t="inlineStr">
        <is>
          <t>OLIPOP Prebiotic Soda | Vintage Cola | 12 pack 355mL</t>
        </is>
      </c>
      <c r="C740" s="34" t="inlineStr">
        <is>
          <t>3) Functional beverage (still/sparkling)</t>
        </is>
      </c>
      <c r="D740" s="51">
        <f>IF('M3 Functional Beverage'!I4="","",'M3 Functional Beverage'!I4)</f>
        <v/>
      </c>
      <c r="E740" s="52">
        <f>IF('M3 Functional Beverage'!J4="","",'M3 Functional Beverage'!J4)</f>
        <v/>
      </c>
      <c r="F740" s="50">
        <f>IF('M3 Functional Beverage'!K4="","",'M3 Functional Beverage'!K4)</f>
        <v/>
      </c>
      <c r="G740" s="49">
        <f>IF('M3 Functional Beverage'!F4="","",'M3 Functional Beverage'!F4)</f>
        <v/>
      </c>
      <c r="H740" s="50">
        <f>IF(AND(ISNUMBER('M3 Functional Beverage'!F4),ISNUMBER('M3 Functional Beverage'!K4)),'M3 Functional Beverage'!F4-'M3 Functional Beverage'!K4,"")</f>
        <v/>
      </c>
      <c r="I740" s="34" t="inlineStr">
        <is>
          <t>S&amp;S availability/depth vary by listing and time, confirm live.</t>
        </is>
      </c>
    </row>
    <row r="741" ht="26" customHeight="1">
      <c r="A741" s="34" t="inlineStr">
        <is>
          <t>OLIPOP</t>
        </is>
      </c>
      <c r="B741" s="34" t="inlineStr">
        <is>
          <t>OLIPOP Prebiotic Soda | Vintage Cola | 15 pack 355mL</t>
        </is>
      </c>
      <c r="C741" s="34" t="inlineStr">
        <is>
          <t>3) Functional beverage (still/sparkling)</t>
        </is>
      </c>
      <c r="D741" s="51">
        <f>IF('M3 Functional Beverage'!I5="","",'M3 Functional Beverage'!I5)</f>
        <v/>
      </c>
      <c r="E741" s="52">
        <f>IF('M3 Functional Beverage'!J5="","",'M3 Functional Beverage'!J5)</f>
        <v/>
      </c>
      <c r="F741" s="50">
        <f>IF('M3 Functional Beverage'!K5="","",'M3 Functional Beverage'!K5)</f>
        <v/>
      </c>
      <c r="G741" s="49">
        <f>IF('M3 Functional Beverage'!F5="","",'M3 Functional Beverage'!F5)</f>
        <v/>
      </c>
      <c r="H741" s="50">
        <f>IF(AND(ISNUMBER('M3 Functional Beverage'!F5),ISNUMBER('M3 Functional Beverage'!K5)),'M3 Functional Beverage'!F5-'M3 Functional Beverage'!K5,"")</f>
        <v/>
      </c>
      <c r="I741" s="34" t="inlineStr">
        <is>
          <t>S&amp;S availability/depth vary by listing and time, confirm live.</t>
        </is>
      </c>
    </row>
    <row r="742" ht="26" customHeight="1">
      <c r="A742" s="34" t="inlineStr">
        <is>
          <t>OLIPOP</t>
        </is>
      </c>
      <c r="B742" s="34" t="inlineStr">
        <is>
          <t>OLIPOP Prebiotic Soda | Vintage Cola | 18 pack 355mL</t>
        </is>
      </c>
      <c r="C742" s="34" t="inlineStr">
        <is>
          <t>3) Functional beverage (still/sparkling)</t>
        </is>
      </c>
      <c r="D742" s="51">
        <f>IF('M3 Functional Beverage'!I6="","",'M3 Functional Beverage'!I6)</f>
        <v/>
      </c>
      <c r="E742" s="52">
        <f>IF('M3 Functional Beverage'!J6="","",'M3 Functional Beverage'!J6)</f>
        <v/>
      </c>
      <c r="F742" s="50">
        <f>IF('M3 Functional Beverage'!K6="","",'M3 Functional Beverage'!K6)</f>
        <v/>
      </c>
      <c r="G742" s="49">
        <f>IF('M3 Functional Beverage'!F6="","",'M3 Functional Beverage'!F6)</f>
        <v/>
      </c>
      <c r="H742" s="50">
        <f>IF(AND(ISNUMBER('M3 Functional Beverage'!F6),ISNUMBER('M3 Functional Beverage'!K6)),'M3 Functional Beverage'!F6-'M3 Functional Beverage'!K6,"")</f>
        <v/>
      </c>
      <c r="I742" s="34" t="inlineStr">
        <is>
          <t>S&amp;S availability/depth vary by listing and time, confirm live.</t>
        </is>
      </c>
    </row>
    <row r="743" ht="26" customHeight="1">
      <c r="A743" s="34" t="inlineStr">
        <is>
          <t>OLIPOP</t>
        </is>
      </c>
      <c r="B743" s="34" t="inlineStr">
        <is>
          <t>OLIPOP Prebiotic Soda | Vintage Cola | 24 pack 355mL</t>
        </is>
      </c>
      <c r="C743" s="34" t="inlineStr">
        <is>
          <t>3) Functional beverage (still/sparkling)</t>
        </is>
      </c>
      <c r="D743" s="51">
        <f>IF('M3 Functional Beverage'!I7="","",'M3 Functional Beverage'!I7)</f>
        <v/>
      </c>
      <c r="E743" s="52">
        <f>IF('M3 Functional Beverage'!J7="","",'M3 Functional Beverage'!J7)</f>
        <v/>
      </c>
      <c r="F743" s="50">
        <f>IF('M3 Functional Beverage'!K7="","",'M3 Functional Beverage'!K7)</f>
        <v/>
      </c>
      <c r="G743" s="49">
        <f>IF('M3 Functional Beverage'!F7="","",'M3 Functional Beverage'!F7)</f>
        <v/>
      </c>
      <c r="H743" s="50">
        <f>IF(AND(ISNUMBER('M3 Functional Beverage'!F7),ISNUMBER('M3 Functional Beverage'!K7)),'M3 Functional Beverage'!F7-'M3 Functional Beverage'!K7,"")</f>
        <v/>
      </c>
      <c r="I743" s="34" t="inlineStr">
        <is>
          <t>S&amp;S availability/depth vary by listing and time, confirm live.</t>
        </is>
      </c>
    </row>
    <row r="744" ht="26" customHeight="1">
      <c r="A744" s="34" t="inlineStr">
        <is>
          <t>OLIPOP</t>
        </is>
      </c>
      <c r="B744" s="34" t="inlineStr">
        <is>
          <t>OLIPOP Prebiotic Soda | Classic Root Beer | single 355mL</t>
        </is>
      </c>
      <c r="C744" s="34" t="inlineStr">
        <is>
          <t>3) Functional beverage (still/sparkling)</t>
        </is>
      </c>
      <c r="D744" s="51">
        <f>IF('M3 Functional Beverage'!I8="","",'M3 Functional Beverage'!I8)</f>
        <v/>
      </c>
      <c r="E744" s="52">
        <f>IF('M3 Functional Beverage'!J8="","",'M3 Functional Beverage'!J8)</f>
        <v/>
      </c>
      <c r="F744" s="50">
        <f>IF('M3 Functional Beverage'!K8="","",'M3 Functional Beverage'!K8)</f>
        <v/>
      </c>
      <c r="G744" s="49">
        <f>IF('M3 Functional Beverage'!F8="","",'M3 Functional Beverage'!F8)</f>
        <v/>
      </c>
      <c r="H744" s="50">
        <f>IF(AND(ISNUMBER('M3 Functional Beverage'!F8),ISNUMBER('M3 Functional Beverage'!K8)),'M3 Functional Beverage'!F8-'M3 Functional Beverage'!K8,"")</f>
        <v/>
      </c>
      <c r="I744" s="34" t="inlineStr">
        <is>
          <t>S&amp;S availability/depth vary by listing and time, confirm live.</t>
        </is>
      </c>
    </row>
    <row r="745" ht="26" customHeight="1">
      <c r="A745" s="34" t="inlineStr">
        <is>
          <t>OLIPOP</t>
        </is>
      </c>
      <c r="B745" s="34" t="inlineStr">
        <is>
          <t>OLIPOP Prebiotic Soda | Classic Root Beer | 8 pack 355mL</t>
        </is>
      </c>
      <c r="C745" s="34" t="inlineStr">
        <is>
          <t>3) Functional beverage (still/sparkling)</t>
        </is>
      </c>
      <c r="D745" s="51">
        <f>IF('M3 Functional Beverage'!I9="","",'M3 Functional Beverage'!I9)</f>
        <v/>
      </c>
      <c r="E745" s="52">
        <f>IF('M3 Functional Beverage'!J9="","",'M3 Functional Beverage'!J9)</f>
        <v/>
      </c>
      <c r="F745" s="50">
        <f>IF('M3 Functional Beverage'!K9="","",'M3 Functional Beverage'!K9)</f>
        <v/>
      </c>
      <c r="G745" s="49">
        <f>IF('M3 Functional Beverage'!F9="","",'M3 Functional Beverage'!F9)</f>
        <v/>
      </c>
      <c r="H745" s="50">
        <f>IF(AND(ISNUMBER('M3 Functional Beverage'!F9),ISNUMBER('M3 Functional Beverage'!K9)),'M3 Functional Beverage'!F9-'M3 Functional Beverage'!K9,"")</f>
        <v/>
      </c>
      <c r="I745" s="34" t="inlineStr">
        <is>
          <t>S&amp;S availability/depth vary by listing and time, confirm live.</t>
        </is>
      </c>
    </row>
    <row r="746" ht="26" customHeight="1">
      <c r="A746" s="34" t="inlineStr">
        <is>
          <t>OLIPOP</t>
        </is>
      </c>
      <c r="B746" s="34" t="inlineStr">
        <is>
          <t>OLIPOP Prebiotic Soda | Classic Root Beer | 12 pack 355mL</t>
        </is>
      </c>
      <c r="C746" s="34" t="inlineStr">
        <is>
          <t>3) Functional beverage (still/sparkling)</t>
        </is>
      </c>
      <c r="D746" s="51">
        <f>IF('M3 Functional Beverage'!I10="","",'M3 Functional Beverage'!I10)</f>
        <v/>
      </c>
      <c r="E746" s="52">
        <f>IF('M3 Functional Beverage'!J10="","",'M3 Functional Beverage'!J10)</f>
        <v/>
      </c>
      <c r="F746" s="50">
        <f>IF('M3 Functional Beverage'!K10="","",'M3 Functional Beverage'!K10)</f>
        <v/>
      </c>
      <c r="G746" s="49">
        <f>IF('M3 Functional Beverage'!F10="","",'M3 Functional Beverage'!F10)</f>
        <v/>
      </c>
      <c r="H746" s="50">
        <f>IF(AND(ISNUMBER('M3 Functional Beverage'!F10),ISNUMBER('M3 Functional Beverage'!K10)),'M3 Functional Beverage'!F10-'M3 Functional Beverage'!K10,"")</f>
        <v/>
      </c>
      <c r="I746" s="34" t="inlineStr">
        <is>
          <t>S&amp;S availability/depth vary by listing and time, confirm live.</t>
        </is>
      </c>
    </row>
    <row r="747" ht="26" customHeight="1">
      <c r="A747" s="34" t="inlineStr">
        <is>
          <t>OLIPOP</t>
        </is>
      </c>
      <c r="B747" s="34" t="inlineStr">
        <is>
          <t>OLIPOP Prebiotic Soda | Classic Root Beer | 15 pack 355mL</t>
        </is>
      </c>
      <c r="C747" s="34" t="inlineStr">
        <is>
          <t>3) Functional beverage (still/sparkling)</t>
        </is>
      </c>
      <c r="D747" s="51">
        <f>IF('M3 Functional Beverage'!I11="","",'M3 Functional Beverage'!I11)</f>
        <v/>
      </c>
      <c r="E747" s="52">
        <f>IF('M3 Functional Beverage'!J11="","",'M3 Functional Beverage'!J11)</f>
        <v/>
      </c>
      <c r="F747" s="50">
        <f>IF('M3 Functional Beverage'!K11="","",'M3 Functional Beverage'!K11)</f>
        <v/>
      </c>
      <c r="G747" s="49">
        <f>IF('M3 Functional Beverage'!F11="","",'M3 Functional Beverage'!F11)</f>
        <v/>
      </c>
      <c r="H747" s="50">
        <f>IF(AND(ISNUMBER('M3 Functional Beverage'!F11),ISNUMBER('M3 Functional Beverage'!K11)),'M3 Functional Beverage'!F11-'M3 Functional Beverage'!K11,"")</f>
        <v/>
      </c>
      <c r="I747" s="34" t="inlineStr">
        <is>
          <t>S&amp;S availability/depth vary by listing and time, confirm live.</t>
        </is>
      </c>
    </row>
    <row r="748" ht="26" customHeight="1">
      <c r="A748" s="34" t="inlineStr">
        <is>
          <t>OLIPOP</t>
        </is>
      </c>
      <c r="B748" s="34" t="inlineStr">
        <is>
          <t>OLIPOP Prebiotic Soda | Classic Root Beer | 18 pack 355mL</t>
        </is>
      </c>
      <c r="C748" s="34" t="inlineStr">
        <is>
          <t>3) Functional beverage (still/sparkling)</t>
        </is>
      </c>
      <c r="D748" s="51">
        <f>IF('M3 Functional Beverage'!I12="","",'M3 Functional Beverage'!I12)</f>
        <v/>
      </c>
      <c r="E748" s="52">
        <f>IF('M3 Functional Beverage'!J12="","",'M3 Functional Beverage'!J12)</f>
        <v/>
      </c>
      <c r="F748" s="50">
        <f>IF('M3 Functional Beverage'!K12="","",'M3 Functional Beverage'!K12)</f>
        <v/>
      </c>
      <c r="G748" s="49">
        <f>IF('M3 Functional Beverage'!F12="","",'M3 Functional Beverage'!F12)</f>
        <v/>
      </c>
      <c r="H748" s="50">
        <f>IF(AND(ISNUMBER('M3 Functional Beverage'!F12),ISNUMBER('M3 Functional Beverage'!K12)),'M3 Functional Beverage'!F12-'M3 Functional Beverage'!K12,"")</f>
        <v/>
      </c>
      <c r="I748" s="34" t="inlineStr">
        <is>
          <t>S&amp;S availability/depth vary by listing and time, confirm live.</t>
        </is>
      </c>
    </row>
    <row r="749" ht="26" customHeight="1">
      <c r="A749" s="34" t="inlineStr">
        <is>
          <t>OLIPOP</t>
        </is>
      </c>
      <c r="B749" s="34" t="inlineStr">
        <is>
          <t>OLIPOP Prebiotic Soda | Classic Root Beer | 24 pack 355mL</t>
        </is>
      </c>
      <c r="C749" s="34" t="inlineStr">
        <is>
          <t>3) Functional beverage (still/sparkling)</t>
        </is>
      </c>
      <c r="D749" s="51">
        <f>IF('M3 Functional Beverage'!I13="","",'M3 Functional Beverage'!I13)</f>
        <v/>
      </c>
      <c r="E749" s="52">
        <f>IF('M3 Functional Beverage'!J13="","",'M3 Functional Beverage'!J13)</f>
        <v/>
      </c>
      <c r="F749" s="50">
        <f>IF('M3 Functional Beverage'!K13="","",'M3 Functional Beverage'!K13)</f>
        <v/>
      </c>
      <c r="G749" s="49">
        <f>IF('M3 Functional Beverage'!F13="","",'M3 Functional Beverage'!F13)</f>
        <v/>
      </c>
      <c r="H749" s="50">
        <f>IF(AND(ISNUMBER('M3 Functional Beverage'!F13),ISNUMBER('M3 Functional Beverage'!K13)),'M3 Functional Beverage'!F13-'M3 Functional Beverage'!K13,"")</f>
        <v/>
      </c>
      <c r="I749" s="34" t="inlineStr">
        <is>
          <t>S&amp;S availability/depth vary by listing and time, confirm live.</t>
        </is>
      </c>
    </row>
    <row r="750" ht="26" customHeight="1">
      <c r="A750" s="34" t="inlineStr">
        <is>
          <t>OLIPOP</t>
        </is>
      </c>
      <c r="B750" s="34" t="inlineStr">
        <is>
          <t>OLIPOP Prebiotic Soda | Cherry Cola | single 355mL</t>
        </is>
      </c>
      <c r="C750" s="34" t="inlineStr">
        <is>
          <t>3) Functional beverage (still/sparkling)</t>
        </is>
      </c>
      <c r="D750" s="51">
        <f>IF('M3 Functional Beverage'!I14="","",'M3 Functional Beverage'!I14)</f>
        <v/>
      </c>
      <c r="E750" s="52">
        <f>IF('M3 Functional Beverage'!J14="","",'M3 Functional Beverage'!J14)</f>
        <v/>
      </c>
      <c r="F750" s="50">
        <f>IF('M3 Functional Beverage'!K14="","",'M3 Functional Beverage'!K14)</f>
        <v/>
      </c>
      <c r="G750" s="49">
        <f>IF('M3 Functional Beverage'!F14="","",'M3 Functional Beverage'!F14)</f>
        <v/>
      </c>
      <c r="H750" s="50">
        <f>IF(AND(ISNUMBER('M3 Functional Beverage'!F14),ISNUMBER('M3 Functional Beverage'!K14)),'M3 Functional Beverage'!F14-'M3 Functional Beverage'!K14,"")</f>
        <v/>
      </c>
      <c r="I750" s="34" t="inlineStr">
        <is>
          <t>S&amp;S availability/depth vary by listing and time, confirm live.</t>
        </is>
      </c>
    </row>
    <row r="751" ht="26" customHeight="1">
      <c r="A751" s="34" t="inlineStr">
        <is>
          <t>OLIPOP</t>
        </is>
      </c>
      <c r="B751" s="34" t="inlineStr">
        <is>
          <t>OLIPOP Prebiotic Soda | Cherry Cola | 8 pack 355mL</t>
        </is>
      </c>
      <c r="C751" s="34" t="inlineStr">
        <is>
          <t>3) Functional beverage (still/sparkling)</t>
        </is>
      </c>
      <c r="D751" s="51">
        <f>IF('M3 Functional Beverage'!I15="","",'M3 Functional Beverage'!I15)</f>
        <v/>
      </c>
      <c r="E751" s="52">
        <f>IF('M3 Functional Beverage'!J15="","",'M3 Functional Beverage'!J15)</f>
        <v/>
      </c>
      <c r="F751" s="50">
        <f>IF('M3 Functional Beverage'!K15="","",'M3 Functional Beverage'!K15)</f>
        <v/>
      </c>
      <c r="G751" s="49">
        <f>IF('M3 Functional Beverage'!F15="","",'M3 Functional Beverage'!F15)</f>
        <v/>
      </c>
      <c r="H751" s="50">
        <f>IF(AND(ISNUMBER('M3 Functional Beverage'!F15),ISNUMBER('M3 Functional Beverage'!K15)),'M3 Functional Beverage'!F15-'M3 Functional Beverage'!K15,"")</f>
        <v/>
      </c>
      <c r="I751" s="34" t="inlineStr">
        <is>
          <t>S&amp;S availability/depth vary by listing and time, confirm live.</t>
        </is>
      </c>
    </row>
    <row r="752" ht="26" customHeight="1">
      <c r="A752" s="34" t="inlineStr">
        <is>
          <t>OLIPOP</t>
        </is>
      </c>
      <c r="B752" s="34" t="inlineStr">
        <is>
          <t>OLIPOP Prebiotic Soda | Cherry Cola | 12 pack 355mL</t>
        </is>
      </c>
      <c r="C752" s="34" t="inlineStr">
        <is>
          <t>3) Functional beverage (still/sparkling)</t>
        </is>
      </c>
      <c r="D752" s="51">
        <f>IF('M3 Functional Beverage'!I16="","",'M3 Functional Beverage'!I16)</f>
        <v/>
      </c>
      <c r="E752" s="52">
        <f>IF('M3 Functional Beverage'!J16="","",'M3 Functional Beverage'!J16)</f>
        <v/>
      </c>
      <c r="F752" s="50">
        <f>IF('M3 Functional Beverage'!K16="","",'M3 Functional Beverage'!K16)</f>
        <v/>
      </c>
      <c r="G752" s="49">
        <f>IF('M3 Functional Beverage'!F16="","",'M3 Functional Beverage'!F16)</f>
        <v/>
      </c>
      <c r="H752" s="50">
        <f>IF(AND(ISNUMBER('M3 Functional Beverage'!F16),ISNUMBER('M3 Functional Beverage'!K16)),'M3 Functional Beverage'!F16-'M3 Functional Beverage'!K16,"")</f>
        <v/>
      </c>
      <c r="I752" s="34" t="inlineStr">
        <is>
          <t>S&amp;S availability/depth vary by listing and time, confirm live.</t>
        </is>
      </c>
    </row>
    <row r="753" ht="26" customHeight="1">
      <c r="A753" s="34" t="inlineStr">
        <is>
          <t>OLIPOP</t>
        </is>
      </c>
      <c r="B753" s="34" t="inlineStr">
        <is>
          <t>OLIPOP Prebiotic Soda | Cherry Cola | 15 pack 355mL</t>
        </is>
      </c>
      <c r="C753" s="34" t="inlineStr">
        <is>
          <t>3) Functional beverage (still/sparkling)</t>
        </is>
      </c>
      <c r="D753" s="51">
        <f>IF('M3 Functional Beverage'!I17="","",'M3 Functional Beverage'!I17)</f>
        <v/>
      </c>
      <c r="E753" s="52">
        <f>IF('M3 Functional Beverage'!J17="","",'M3 Functional Beverage'!J17)</f>
        <v/>
      </c>
      <c r="F753" s="50">
        <f>IF('M3 Functional Beverage'!K17="","",'M3 Functional Beverage'!K17)</f>
        <v/>
      </c>
      <c r="G753" s="49">
        <f>IF('M3 Functional Beverage'!F17="","",'M3 Functional Beverage'!F17)</f>
        <v/>
      </c>
      <c r="H753" s="50">
        <f>IF(AND(ISNUMBER('M3 Functional Beverage'!F17),ISNUMBER('M3 Functional Beverage'!K17)),'M3 Functional Beverage'!F17-'M3 Functional Beverage'!K17,"")</f>
        <v/>
      </c>
      <c r="I753" s="34" t="inlineStr">
        <is>
          <t>S&amp;S availability/depth vary by listing and time, confirm live.</t>
        </is>
      </c>
    </row>
    <row r="754" ht="26" customHeight="1">
      <c r="A754" s="34" t="inlineStr">
        <is>
          <t>OLIPOP</t>
        </is>
      </c>
      <c r="B754" s="34" t="inlineStr">
        <is>
          <t>OLIPOP Prebiotic Soda | Cherry Cola | 18 pack 355mL</t>
        </is>
      </c>
      <c r="C754" s="34" t="inlineStr">
        <is>
          <t>3) Functional beverage (still/sparkling)</t>
        </is>
      </c>
      <c r="D754" s="51">
        <f>IF('M3 Functional Beverage'!I18="","",'M3 Functional Beverage'!I18)</f>
        <v/>
      </c>
      <c r="E754" s="52">
        <f>IF('M3 Functional Beverage'!J18="","",'M3 Functional Beverage'!J18)</f>
        <v/>
      </c>
      <c r="F754" s="50">
        <f>IF('M3 Functional Beverage'!K18="","",'M3 Functional Beverage'!K18)</f>
        <v/>
      </c>
      <c r="G754" s="49">
        <f>IF('M3 Functional Beverage'!F18="","",'M3 Functional Beverage'!F18)</f>
        <v/>
      </c>
      <c r="H754" s="50">
        <f>IF(AND(ISNUMBER('M3 Functional Beverage'!F18),ISNUMBER('M3 Functional Beverage'!K18)),'M3 Functional Beverage'!F18-'M3 Functional Beverage'!K18,"")</f>
        <v/>
      </c>
      <c r="I754" s="34" t="inlineStr">
        <is>
          <t>S&amp;S availability/depth vary by listing and time, confirm live.</t>
        </is>
      </c>
    </row>
    <row r="755" ht="26" customHeight="1">
      <c r="A755" s="34" t="inlineStr">
        <is>
          <t>OLIPOP</t>
        </is>
      </c>
      <c r="B755" s="34" t="inlineStr">
        <is>
          <t>OLIPOP Prebiotic Soda | Cherry Cola | 24 pack 355mL</t>
        </is>
      </c>
      <c r="C755" s="34" t="inlineStr">
        <is>
          <t>3) Functional beverage (still/sparkling)</t>
        </is>
      </c>
      <c r="D755" s="51">
        <f>IF('M3 Functional Beverage'!I19="","",'M3 Functional Beverage'!I19)</f>
        <v/>
      </c>
      <c r="E755" s="52">
        <f>IF('M3 Functional Beverage'!J19="","",'M3 Functional Beverage'!J19)</f>
        <v/>
      </c>
      <c r="F755" s="50">
        <f>IF('M3 Functional Beverage'!K19="","",'M3 Functional Beverage'!K19)</f>
        <v/>
      </c>
      <c r="G755" s="49">
        <f>IF('M3 Functional Beverage'!F19="","",'M3 Functional Beverage'!F19)</f>
        <v/>
      </c>
      <c r="H755" s="50">
        <f>IF(AND(ISNUMBER('M3 Functional Beverage'!F19),ISNUMBER('M3 Functional Beverage'!K19)),'M3 Functional Beverage'!F19-'M3 Functional Beverage'!K19,"")</f>
        <v/>
      </c>
      <c r="I755" s="34" t="inlineStr">
        <is>
          <t>S&amp;S availability/depth vary by listing and time, confirm live.</t>
        </is>
      </c>
    </row>
    <row r="756" ht="26" customHeight="1">
      <c r="A756" s="34" t="inlineStr">
        <is>
          <t>OLIPOP</t>
        </is>
      </c>
      <c r="B756" s="34" t="inlineStr">
        <is>
          <t>OLIPOP Prebiotic Soda | Strawberry Vanilla | single 355mL</t>
        </is>
      </c>
      <c r="C756" s="34" t="inlineStr">
        <is>
          <t>3) Functional beverage (still/sparkling)</t>
        </is>
      </c>
      <c r="D756" s="51">
        <f>IF('M3 Functional Beverage'!I20="","",'M3 Functional Beverage'!I20)</f>
        <v/>
      </c>
      <c r="E756" s="52">
        <f>IF('M3 Functional Beverage'!J20="","",'M3 Functional Beverage'!J20)</f>
        <v/>
      </c>
      <c r="F756" s="50">
        <f>IF('M3 Functional Beverage'!K20="","",'M3 Functional Beverage'!K20)</f>
        <v/>
      </c>
      <c r="G756" s="49">
        <f>IF('M3 Functional Beverage'!F20="","",'M3 Functional Beverage'!F20)</f>
        <v/>
      </c>
      <c r="H756" s="50">
        <f>IF(AND(ISNUMBER('M3 Functional Beverage'!F20),ISNUMBER('M3 Functional Beverage'!K20)),'M3 Functional Beverage'!F20-'M3 Functional Beverage'!K20,"")</f>
        <v/>
      </c>
      <c r="I756" s="34" t="inlineStr">
        <is>
          <t>S&amp;S availability/depth vary by listing and time, confirm live.</t>
        </is>
      </c>
    </row>
    <row r="757" ht="26" customHeight="1">
      <c r="A757" s="34" t="inlineStr">
        <is>
          <t>OLIPOP</t>
        </is>
      </c>
      <c r="B757" s="34" t="inlineStr">
        <is>
          <t>OLIPOP Prebiotic Soda | Strawberry Vanilla | 8 pack 355mL</t>
        </is>
      </c>
      <c r="C757" s="34" t="inlineStr">
        <is>
          <t>3) Functional beverage (still/sparkling)</t>
        </is>
      </c>
      <c r="D757" s="51">
        <f>IF('M3 Functional Beverage'!I21="","",'M3 Functional Beverage'!I21)</f>
        <v/>
      </c>
      <c r="E757" s="52">
        <f>IF('M3 Functional Beverage'!J21="","",'M3 Functional Beverage'!J21)</f>
        <v/>
      </c>
      <c r="F757" s="50">
        <f>IF('M3 Functional Beverage'!K21="","",'M3 Functional Beverage'!K21)</f>
        <v/>
      </c>
      <c r="G757" s="49">
        <f>IF('M3 Functional Beverage'!F21="","",'M3 Functional Beverage'!F21)</f>
        <v/>
      </c>
      <c r="H757" s="50">
        <f>IF(AND(ISNUMBER('M3 Functional Beverage'!F21),ISNUMBER('M3 Functional Beverage'!K21)),'M3 Functional Beverage'!F21-'M3 Functional Beverage'!K21,"")</f>
        <v/>
      </c>
      <c r="I757" s="34" t="inlineStr">
        <is>
          <t>S&amp;S availability/depth vary by listing and time, confirm live.</t>
        </is>
      </c>
    </row>
    <row r="758" ht="26" customHeight="1">
      <c r="A758" s="34" t="inlineStr">
        <is>
          <t>OLIPOP</t>
        </is>
      </c>
      <c r="B758" s="34" t="inlineStr">
        <is>
          <t>OLIPOP Prebiotic Soda | Strawberry Vanilla | 12 pack 355mL</t>
        </is>
      </c>
      <c r="C758" s="34" t="inlineStr">
        <is>
          <t>3) Functional beverage (still/sparkling)</t>
        </is>
      </c>
      <c r="D758" s="51">
        <f>IF('M3 Functional Beverage'!I22="","",'M3 Functional Beverage'!I22)</f>
        <v/>
      </c>
      <c r="E758" s="52">
        <f>IF('M3 Functional Beverage'!J22="","",'M3 Functional Beverage'!J22)</f>
        <v/>
      </c>
      <c r="F758" s="50">
        <f>IF('M3 Functional Beverage'!K22="","",'M3 Functional Beverage'!K22)</f>
        <v/>
      </c>
      <c r="G758" s="49">
        <f>IF('M3 Functional Beverage'!F22="","",'M3 Functional Beverage'!F22)</f>
        <v/>
      </c>
      <c r="H758" s="50">
        <f>IF(AND(ISNUMBER('M3 Functional Beverage'!F22),ISNUMBER('M3 Functional Beverage'!K22)),'M3 Functional Beverage'!F22-'M3 Functional Beverage'!K22,"")</f>
        <v/>
      </c>
      <c r="I758" s="34" t="inlineStr">
        <is>
          <t>S&amp;S availability/depth vary by listing and time, confirm live.</t>
        </is>
      </c>
    </row>
    <row r="759" ht="26" customHeight="1">
      <c r="A759" s="34" t="inlineStr">
        <is>
          <t>OLIPOP</t>
        </is>
      </c>
      <c r="B759" s="34" t="inlineStr">
        <is>
          <t>OLIPOP Prebiotic Soda | Strawberry Vanilla | 15 pack 355mL</t>
        </is>
      </c>
      <c r="C759" s="34" t="inlineStr">
        <is>
          <t>3) Functional beverage (still/sparkling)</t>
        </is>
      </c>
      <c r="D759" s="51">
        <f>IF('M3 Functional Beverage'!I23="","",'M3 Functional Beverage'!I23)</f>
        <v/>
      </c>
      <c r="E759" s="52">
        <f>IF('M3 Functional Beverage'!J23="","",'M3 Functional Beverage'!J23)</f>
        <v/>
      </c>
      <c r="F759" s="50">
        <f>IF('M3 Functional Beverage'!K23="","",'M3 Functional Beverage'!K23)</f>
        <v/>
      </c>
      <c r="G759" s="49">
        <f>IF('M3 Functional Beverage'!F23="","",'M3 Functional Beverage'!F23)</f>
        <v/>
      </c>
      <c r="H759" s="50">
        <f>IF(AND(ISNUMBER('M3 Functional Beverage'!F23),ISNUMBER('M3 Functional Beverage'!K23)),'M3 Functional Beverage'!F23-'M3 Functional Beverage'!K23,"")</f>
        <v/>
      </c>
      <c r="I759" s="34" t="inlineStr">
        <is>
          <t>S&amp;S availability/depth vary by listing and time, confirm live.</t>
        </is>
      </c>
    </row>
    <row r="760" ht="26" customHeight="1">
      <c r="A760" s="34" t="inlineStr">
        <is>
          <t>OLIPOP</t>
        </is>
      </c>
      <c r="B760" s="34" t="inlineStr">
        <is>
          <t>OLIPOP Prebiotic Soda | Strawberry Vanilla | 18 pack 355mL</t>
        </is>
      </c>
      <c r="C760" s="34" t="inlineStr">
        <is>
          <t>3) Functional beverage (still/sparkling)</t>
        </is>
      </c>
      <c r="D760" s="51">
        <f>IF('M3 Functional Beverage'!I24="","",'M3 Functional Beverage'!I24)</f>
        <v/>
      </c>
      <c r="E760" s="52">
        <f>IF('M3 Functional Beverage'!J24="","",'M3 Functional Beverage'!J24)</f>
        <v/>
      </c>
      <c r="F760" s="50">
        <f>IF('M3 Functional Beverage'!K24="","",'M3 Functional Beverage'!K24)</f>
        <v/>
      </c>
      <c r="G760" s="49">
        <f>IF('M3 Functional Beverage'!F24="","",'M3 Functional Beverage'!F24)</f>
        <v/>
      </c>
      <c r="H760" s="50">
        <f>IF(AND(ISNUMBER('M3 Functional Beverage'!F24),ISNUMBER('M3 Functional Beverage'!K24)),'M3 Functional Beverage'!F24-'M3 Functional Beverage'!K24,"")</f>
        <v/>
      </c>
      <c r="I760" s="34" t="inlineStr">
        <is>
          <t>S&amp;S availability/depth vary by listing and time, confirm live.</t>
        </is>
      </c>
    </row>
    <row r="761" ht="26" customHeight="1">
      <c r="A761" s="34" t="inlineStr">
        <is>
          <t>OLIPOP</t>
        </is>
      </c>
      <c r="B761" s="34" t="inlineStr">
        <is>
          <t>OLIPOP Prebiotic Soda | Strawberry Vanilla | 24 pack 355mL</t>
        </is>
      </c>
      <c r="C761" s="34" t="inlineStr">
        <is>
          <t>3) Functional beverage (still/sparkling)</t>
        </is>
      </c>
      <c r="D761" s="51">
        <f>IF('M3 Functional Beverage'!I25="","",'M3 Functional Beverage'!I25)</f>
        <v/>
      </c>
      <c r="E761" s="52">
        <f>IF('M3 Functional Beverage'!J25="","",'M3 Functional Beverage'!J25)</f>
        <v/>
      </c>
      <c r="F761" s="50">
        <f>IF('M3 Functional Beverage'!K25="","",'M3 Functional Beverage'!K25)</f>
        <v/>
      </c>
      <c r="G761" s="49">
        <f>IF('M3 Functional Beverage'!F25="","",'M3 Functional Beverage'!F25)</f>
        <v/>
      </c>
      <c r="H761" s="50">
        <f>IF(AND(ISNUMBER('M3 Functional Beverage'!F25),ISNUMBER('M3 Functional Beverage'!K25)),'M3 Functional Beverage'!F25-'M3 Functional Beverage'!K25,"")</f>
        <v/>
      </c>
      <c r="I761" s="34" t="inlineStr">
        <is>
          <t>S&amp;S availability/depth vary by listing and time, confirm live.</t>
        </is>
      </c>
    </row>
    <row r="762" ht="26" customHeight="1">
      <c r="A762" s="34" t="inlineStr">
        <is>
          <t>OLIPOP</t>
        </is>
      </c>
      <c r="B762" s="34" t="inlineStr">
        <is>
          <t>OLIPOP Prebiotic Soda | Orange Squeeze | single 355mL</t>
        </is>
      </c>
      <c r="C762" s="34" t="inlineStr">
        <is>
          <t>3) Functional beverage (still/sparkling)</t>
        </is>
      </c>
      <c r="D762" s="51">
        <f>IF('M3 Functional Beverage'!I26="","",'M3 Functional Beverage'!I26)</f>
        <v/>
      </c>
      <c r="E762" s="52">
        <f>IF('M3 Functional Beverage'!J26="","",'M3 Functional Beverage'!J26)</f>
        <v/>
      </c>
      <c r="F762" s="50">
        <f>IF('M3 Functional Beverage'!K26="","",'M3 Functional Beverage'!K26)</f>
        <v/>
      </c>
      <c r="G762" s="49">
        <f>IF('M3 Functional Beverage'!F26="","",'M3 Functional Beverage'!F26)</f>
        <v/>
      </c>
      <c r="H762" s="50">
        <f>IF(AND(ISNUMBER('M3 Functional Beverage'!F26),ISNUMBER('M3 Functional Beverage'!K26)),'M3 Functional Beverage'!F26-'M3 Functional Beverage'!K26,"")</f>
        <v/>
      </c>
      <c r="I762" s="34" t="inlineStr">
        <is>
          <t>S&amp;S availability/depth vary by listing and time, confirm live.</t>
        </is>
      </c>
    </row>
    <row r="763" ht="26" customHeight="1">
      <c r="A763" s="34" t="inlineStr">
        <is>
          <t>OLIPOP</t>
        </is>
      </c>
      <c r="B763" s="34" t="inlineStr">
        <is>
          <t>OLIPOP Prebiotic Soda | Orange Squeeze | 8 pack 355mL</t>
        </is>
      </c>
      <c r="C763" s="34" t="inlineStr">
        <is>
          <t>3) Functional beverage (still/sparkling)</t>
        </is>
      </c>
      <c r="D763" s="51">
        <f>IF('M3 Functional Beverage'!I27="","",'M3 Functional Beverage'!I27)</f>
        <v/>
      </c>
      <c r="E763" s="52">
        <f>IF('M3 Functional Beverage'!J27="","",'M3 Functional Beverage'!J27)</f>
        <v/>
      </c>
      <c r="F763" s="50">
        <f>IF('M3 Functional Beverage'!K27="","",'M3 Functional Beverage'!K27)</f>
        <v/>
      </c>
      <c r="G763" s="49">
        <f>IF('M3 Functional Beverage'!F27="","",'M3 Functional Beverage'!F27)</f>
        <v/>
      </c>
      <c r="H763" s="50">
        <f>IF(AND(ISNUMBER('M3 Functional Beverage'!F27),ISNUMBER('M3 Functional Beverage'!K27)),'M3 Functional Beverage'!F27-'M3 Functional Beverage'!K27,"")</f>
        <v/>
      </c>
      <c r="I763" s="34" t="inlineStr">
        <is>
          <t>S&amp;S availability/depth vary by listing and time, confirm live.</t>
        </is>
      </c>
    </row>
    <row r="764" ht="26" customHeight="1">
      <c r="A764" s="34" t="inlineStr">
        <is>
          <t>OLIPOP</t>
        </is>
      </c>
      <c r="B764" s="34" t="inlineStr">
        <is>
          <t>OLIPOP Prebiotic Soda | Orange Squeeze | 12 pack 355mL</t>
        </is>
      </c>
      <c r="C764" s="34" t="inlineStr">
        <is>
          <t>3) Functional beverage (still/sparkling)</t>
        </is>
      </c>
      <c r="D764" s="51">
        <f>IF('M3 Functional Beverage'!I28="","",'M3 Functional Beverage'!I28)</f>
        <v/>
      </c>
      <c r="E764" s="52">
        <f>IF('M3 Functional Beverage'!J28="","",'M3 Functional Beverage'!J28)</f>
        <v/>
      </c>
      <c r="F764" s="50">
        <f>IF('M3 Functional Beverage'!K28="","",'M3 Functional Beverage'!K28)</f>
        <v/>
      </c>
      <c r="G764" s="49">
        <f>IF('M3 Functional Beverage'!F28="","",'M3 Functional Beverage'!F28)</f>
        <v/>
      </c>
      <c r="H764" s="50">
        <f>IF(AND(ISNUMBER('M3 Functional Beverage'!F28),ISNUMBER('M3 Functional Beverage'!K28)),'M3 Functional Beverage'!F28-'M3 Functional Beverage'!K28,"")</f>
        <v/>
      </c>
      <c r="I764" s="34" t="inlineStr">
        <is>
          <t>S&amp;S availability/depth vary by listing and time, confirm live.</t>
        </is>
      </c>
    </row>
    <row r="765" ht="26" customHeight="1">
      <c r="A765" s="34" t="inlineStr">
        <is>
          <t>OLIPOP</t>
        </is>
      </c>
      <c r="B765" s="34" t="inlineStr">
        <is>
          <t>OLIPOP Prebiotic Soda | Orange Squeeze | 15 pack 355mL</t>
        </is>
      </c>
      <c r="C765" s="34" t="inlineStr">
        <is>
          <t>3) Functional beverage (still/sparkling)</t>
        </is>
      </c>
      <c r="D765" s="51">
        <f>IF('M3 Functional Beverage'!I29="","",'M3 Functional Beverage'!I29)</f>
        <v/>
      </c>
      <c r="E765" s="52">
        <f>IF('M3 Functional Beverage'!J29="","",'M3 Functional Beverage'!J29)</f>
        <v/>
      </c>
      <c r="F765" s="50">
        <f>IF('M3 Functional Beverage'!K29="","",'M3 Functional Beverage'!K29)</f>
        <v/>
      </c>
      <c r="G765" s="49">
        <f>IF('M3 Functional Beverage'!F29="","",'M3 Functional Beverage'!F29)</f>
        <v/>
      </c>
      <c r="H765" s="50">
        <f>IF(AND(ISNUMBER('M3 Functional Beverage'!F29),ISNUMBER('M3 Functional Beverage'!K29)),'M3 Functional Beverage'!F29-'M3 Functional Beverage'!K29,"")</f>
        <v/>
      </c>
      <c r="I765" s="34" t="inlineStr">
        <is>
          <t>S&amp;S availability/depth vary by listing and time, confirm live.</t>
        </is>
      </c>
    </row>
    <row r="766" ht="26" customHeight="1">
      <c r="A766" s="34" t="inlineStr">
        <is>
          <t>OLIPOP</t>
        </is>
      </c>
      <c r="B766" s="34" t="inlineStr">
        <is>
          <t>OLIPOP Prebiotic Soda | Orange Squeeze | 18 pack 355mL</t>
        </is>
      </c>
      <c r="C766" s="34" t="inlineStr">
        <is>
          <t>3) Functional beverage (still/sparkling)</t>
        </is>
      </c>
      <c r="D766" s="51">
        <f>IF('M3 Functional Beverage'!I30="","",'M3 Functional Beverage'!I30)</f>
        <v/>
      </c>
      <c r="E766" s="52">
        <f>IF('M3 Functional Beverage'!J30="","",'M3 Functional Beverage'!J30)</f>
        <v/>
      </c>
      <c r="F766" s="50">
        <f>IF('M3 Functional Beverage'!K30="","",'M3 Functional Beverage'!K30)</f>
        <v/>
      </c>
      <c r="G766" s="49">
        <f>IF('M3 Functional Beverage'!F30="","",'M3 Functional Beverage'!F30)</f>
        <v/>
      </c>
      <c r="H766" s="50">
        <f>IF(AND(ISNUMBER('M3 Functional Beverage'!F30),ISNUMBER('M3 Functional Beverage'!K30)),'M3 Functional Beverage'!F30-'M3 Functional Beverage'!K30,"")</f>
        <v/>
      </c>
      <c r="I766" s="34" t="inlineStr">
        <is>
          <t>S&amp;S availability/depth vary by listing and time, confirm live.</t>
        </is>
      </c>
    </row>
    <row r="767" ht="26" customHeight="1">
      <c r="A767" s="34" t="inlineStr">
        <is>
          <t>OLIPOP</t>
        </is>
      </c>
      <c r="B767" s="34" t="inlineStr">
        <is>
          <t>OLIPOP Prebiotic Soda | Orange Squeeze | 24 pack 355mL</t>
        </is>
      </c>
      <c r="C767" s="34" t="inlineStr">
        <is>
          <t>3) Functional beverage (still/sparkling)</t>
        </is>
      </c>
      <c r="D767" s="51">
        <f>IF('M3 Functional Beverage'!I31="","",'M3 Functional Beverage'!I31)</f>
        <v/>
      </c>
      <c r="E767" s="52">
        <f>IF('M3 Functional Beverage'!J31="","",'M3 Functional Beverage'!J31)</f>
        <v/>
      </c>
      <c r="F767" s="50">
        <f>IF('M3 Functional Beverage'!K31="","",'M3 Functional Beverage'!K31)</f>
        <v/>
      </c>
      <c r="G767" s="49">
        <f>IF('M3 Functional Beverage'!F31="","",'M3 Functional Beverage'!F31)</f>
        <v/>
      </c>
      <c r="H767" s="50">
        <f>IF(AND(ISNUMBER('M3 Functional Beverage'!F31),ISNUMBER('M3 Functional Beverage'!K31)),'M3 Functional Beverage'!F31-'M3 Functional Beverage'!K31,"")</f>
        <v/>
      </c>
      <c r="I767" s="34" t="inlineStr">
        <is>
          <t>S&amp;S availability/depth vary by listing and time, confirm live.</t>
        </is>
      </c>
    </row>
    <row r="768" ht="26" customHeight="1">
      <c r="A768" s="34" t="inlineStr">
        <is>
          <t>OLIPOP</t>
        </is>
      </c>
      <c r="B768" s="34" t="inlineStr">
        <is>
          <t>OLIPOP Prebiotic Soda | Ginger Ale | single 355mL</t>
        </is>
      </c>
      <c r="C768" s="34" t="inlineStr">
        <is>
          <t>3) Functional beverage (still/sparkling)</t>
        </is>
      </c>
      <c r="D768" s="51">
        <f>IF('M3 Functional Beverage'!I32="","",'M3 Functional Beverage'!I32)</f>
        <v/>
      </c>
      <c r="E768" s="52">
        <f>IF('M3 Functional Beverage'!J32="","",'M3 Functional Beverage'!J32)</f>
        <v/>
      </c>
      <c r="F768" s="50">
        <f>IF('M3 Functional Beverage'!K32="","",'M3 Functional Beverage'!K32)</f>
        <v/>
      </c>
      <c r="G768" s="49">
        <f>IF('M3 Functional Beverage'!F32="","",'M3 Functional Beverage'!F32)</f>
        <v/>
      </c>
      <c r="H768" s="50">
        <f>IF(AND(ISNUMBER('M3 Functional Beverage'!F32),ISNUMBER('M3 Functional Beverage'!K32)),'M3 Functional Beverage'!F32-'M3 Functional Beverage'!K32,"")</f>
        <v/>
      </c>
      <c r="I768" s="34" t="inlineStr">
        <is>
          <t>S&amp;S availability/depth vary by listing and time, confirm live.</t>
        </is>
      </c>
    </row>
    <row r="769" ht="26" customHeight="1">
      <c r="A769" s="34" t="inlineStr">
        <is>
          <t>OLIPOP</t>
        </is>
      </c>
      <c r="B769" s="34" t="inlineStr">
        <is>
          <t>OLIPOP Prebiotic Soda | Ginger Ale | 8 pack 355mL</t>
        </is>
      </c>
      <c r="C769" s="34" t="inlineStr">
        <is>
          <t>3) Functional beverage (still/sparkling)</t>
        </is>
      </c>
      <c r="D769" s="51">
        <f>IF('M3 Functional Beverage'!I33="","",'M3 Functional Beverage'!I33)</f>
        <v/>
      </c>
      <c r="E769" s="52">
        <f>IF('M3 Functional Beverage'!J33="","",'M3 Functional Beverage'!J33)</f>
        <v/>
      </c>
      <c r="F769" s="50">
        <f>IF('M3 Functional Beverage'!K33="","",'M3 Functional Beverage'!K33)</f>
        <v/>
      </c>
      <c r="G769" s="49">
        <f>IF('M3 Functional Beverage'!F33="","",'M3 Functional Beverage'!F33)</f>
        <v/>
      </c>
      <c r="H769" s="50">
        <f>IF(AND(ISNUMBER('M3 Functional Beverage'!F33),ISNUMBER('M3 Functional Beverage'!K33)),'M3 Functional Beverage'!F33-'M3 Functional Beverage'!K33,"")</f>
        <v/>
      </c>
      <c r="I769" s="34" t="inlineStr">
        <is>
          <t>S&amp;S availability/depth vary by listing and time, confirm live.</t>
        </is>
      </c>
    </row>
    <row r="770" ht="26" customHeight="1">
      <c r="A770" s="34" t="inlineStr">
        <is>
          <t>OLIPOP</t>
        </is>
      </c>
      <c r="B770" s="34" t="inlineStr">
        <is>
          <t>OLIPOP Prebiotic Soda | Ginger Ale | 12 pack 355mL</t>
        </is>
      </c>
      <c r="C770" s="34" t="inlineStr">
        <is>
          <t>3) Functional beverage (still/sparkling)</t>
        </is>
      </c>
      <c r="D770" s="51">
        <f>IF('M3 Functional Beverage'!I34="","",'M3 Functional Beverage'!I34)</f>
        <v/>
      </c>
      <c r="E770" s="52">
        <f>IF('M3 Functional Beverage'!J34="","",'M3 Functional Beverage'!J34)</f>
        <v/>
      </c>
      <c r="F770" s="50">
        <f>IF('M3 Functional Beverage'!K34="","",'M3 Functional Beverage'!K34)</f>
        <v/>
      </c>
      <c r="G770" s="49">
        <f>IF('M3 Functional Beverage'!F34="","",'M3 Functional Beverage'!F34)</f>
        <v/>
      </c>
      <c r="H770" s="50">
        <f>IF(AND(ISNUMBER('M3 Functional Beverage'!F34),ISNUMBER('M3 Functional Beverage'!K34)),'M3 Functional Beverage'!F34-'M3 Functional Beverage'!K34,"")</f>
        <v/>
      </c>
      <c r="I770" s="34" t="inlineStr">
        <is>
          <t>S&amp;S availability/depth vary by listing and time, confirm live.</t>
        </is>
      </c>
    </row>
    <row r="771" ht="26" customHeight="1">
      <c r="A771" s="34" t="inlineStr">
        <is>
          <t>OLIPOP</t>
        </is>
      </c>
      <c r="B771" s="34" t="inlineStr">
        <is>
          <t>OLIPOP Prebiotic Soda | Ginger Ale | 15 pack 355mL</t>
        </is>
      </c>
      <c r="C771" s="34" t="inlineStr">
        <is>
          <t>3) Functional beverage (still/sparkling)</t>
        </is>
      </c>
      <c r="D771" s="51">
        <f>IF('M3 Functional Beverage'!I35="","",'M3 Functional Beverage'!I35)</f>
        <v/>
      </c>
      <c r="E771" s="52">
        <f>IF('M3 Functional Beverage'!J35="","",'M3 Functional Beverage'!J35)</f>
        <v/>
      </c>
      <c r="F771" s="50">
        <f>IF('M3 Functional Beverage'!K35="","",'M3 Functional Beverage'!K35)</f>
        <v/>
      </c>
      <c r="G771" s="49">
        <f>IF('M3 Functional Beverage'!F35="","",'M3 Functional Beverage'!F35)</f>
        <v/>
      </c>
      <c r="H771" s="50">
        <f>IF(AND(ISNUMBER('M3 Functional Beverage'!F35),ISNUMBER('M3 Functional Beverage'!K35)),'M3 Functional Beverage'!F35-'M3 Functional Beverage'!K35,"")</f>
        <v/>
      </c>
      <c r="I771" s="34" t="inlineStr">
        <is>
          <t>S&amp;S availability/depth vary by listing and time, confirm live.</t>
        </is>
      </c>
    </row>
    <row r="772" ht="26" customHeight="1">
      <c r="A772" s="34" t="inlineStr">
        <is>
          <t>OLIPOP</t>
        </is>
      </c>
      <c r="B772" s="34" t="inlineStr">
        <is>
          <t>OLIPOP Prebiotic Soda | Ginger Ale | 18 pack 355mL</t>
        </is>
      </c>
      <c r="C772" s="34" t="inlineStr">
        <is>
          <t>3) Functional beverage (still/sparkling)</t>
        </is>
      </c>
      <c r="D772" s="51">
        <f>IF('M3 Functional Beverage'!I36="","",'M3 Functional Beverage'!I36)</f>
        <v/>
      </c>
      <c r="E772" s="52">
        <f>IF('M3 Functional Beverage'!J36="","",'M3 Functional Beverage'!J36)</f>
        <v/>
      </c>
      <c r="F772" s="50">
        <f>IF('M3 Functional Beverage'!K36="","",'M3 Functional Beverage'!K36)</f>
        <v/>
      </c>
      <c r="G772" s="49">
        <f>IF('M3 Functional Beverage'!F36="","",'M3 Functional Beverage'!F36)</f>
        <v/>
      </c>
      <c r="H772" s="50">
        <f>IF(AND(ISNUMBER('M3 Functional Beverage'!F36),ISNUMBER('M3 Functional Beverage'!K36)),'M3 Functional Beverage'!F36-'M3 Functional Beverage'!K36,"")</f>
        <v/>
      </c>
      <c r="I772" s="34" t="inlineStr">
        <is>
          <t>S&amp;S availability/depth vary by listing and time, confirm live.</t>
        </is>
      </c>
    </row>
    <row r="773" ht="26" customHeight="1">
      <c r="A773" s="34" t="inlineStr">
        <is>
          <t>OLIPOP</t>
        </is>
      </c>
      <c r="B773" s="34" t="inlineStr">
        <is>
          <t>OLIPOP Prebiotic Soda | Ginger Ale | 24 pack 355mL</t>
        </is>
      </c>
      <c r="C773" s="34" t="inlineStr">
        <is>
          <t>3) Functional beverage (still/sparkling)</t>
        </is>
      </c>
      <c r="D773" s="51">
        <f>IF('M3 Functional Beverage'!I37="","",'M3 Functional Beverage'!I37)</f>
        <v/>
      </c>
      <c r="E773" s="52">
        <f>IF('M3 Functional Beverage'!J37="","",'M3 Functional Beverage'!J37)</f>
        <v/>
      </c>
      <c r="F773" s="50">
        <f>IF('M3 Functional Beverage'!K37="","",'M3 Functional Beverage'!K37)</f>
        <v/>
      </c>
      <c r="G773" s="49">
        <f>IF('M3 Functional Beverage'!F37="","",'M3 Functional Beverage'!F37)</f>
        <v/>
      </c>
      <c r="H773" s="50">
        <f>IF(AND(ISNUMBER('M3 Functional Beverage'!F37),ISNUMBER('M3 Functional Beverage'!K37)),'M3 Functional Beverage'!F37-'M3 Functional Beverage'!K37,"")</f>
        <v/>
      </c>
      <c r="I773" s="34" t="inlineStr">
        <is>
          <t>S&amp;S availability/depth vary by listing and time, confirm live.</t>
        </is>
      </c>
    </row>
    <row r="774" ht="26" customHeight="1">
      <c r="A774" s="34" t="inlineStr">
        <is>
          <t>OLIPOP</t>
        </is>
      </c>
      <c r="B774" s="34" t="inlineStr">
        <is>
          <t>OLIPOP Prebiotic Soda | Doctor Goodwin | single 355mL</t>
        </is>
      </c>
      <c r="C774" s="34" t="inlineStr">
        <is>
          <t>3) Functional beverage (still/sparkling)</t>
        </is>
      </c>
      <c r="D774" s="51">
        <f>IF('M3 Functional Beverage'!I38="","",'M3 Functional Beverage'!I38)</f>
        <v/>
      </c>
      <c r="E774" s="52">
        <f>IF('M3 Functional Beverage'!J38="","",'M3 Functional Beverage'!J38)</f>
        <v/>
      </c>
      <c r="F774" s="50">
        <f>IF('M3 Functional Beverage'!K38="","",'M3 Functional Beverage'!K38)</f>
        <v/>
      </c>
      <c r="G774" s="49">
        <f>IF('M3 Functional Beverage'!F38="","",'M3 Functional Beverage'!F38)</f>
        <v/>
      </c>
      <c r="H774" s="50">
        <f>IF(AND(ISNUMBER('M3 Functional Beverage'!F38),ISNUMBER('M3 Functional Beverage'!K38)),'M3 Functional Beverage'!F38-'M3 Functional Beverage'!K38,"")</f>
        <v/>
      </c>
      <c r="I774" s="34" t="inlineStr">
        <is>
          <t>S&amp;S availability/depth vary by listing and time, confirm live.</t>
        </is>
      </c>
    </row>
    <row r="775" ht="26" customHeight="1">
      <c r="A775" s="34" t="inlineStr">
        <is>
          <t>OLIPOP</t>
        </is>
      </c>
      <c r="B775" s="34" t="inlineStr">
        <is>
          <t>OLIPOP Prebiotic Soda | Doctor Goodwin | 8 pack 355mL</t>
        </is>
      </c>
      <c r="C775" s="34" t="inlineStr">
        <is>
          <t>3) Functional beverage (still/sparkling)</t>
        </is>
      </c>
      <c r="D775" s="51">
        <f>IF('M3 Functional Beverage'!I39="","",'M3 Functional Beverage'!I39)</f>
        <v/>
      </c>
      <c r="E775" s="52">
        <f>IF('M3 Functional Beverage'!J39="","",'M3 Functional Beverage'!J39)</f>
        <v/>
      </c>
      <c r="F775" s="50">
        <f>IF('M3 Functional Beverage'!K39="","",'M3 Functional Beverage'!K39)</f>
        <v/>
      </c>
      <c r="G775" s="49">
        <f>IF('M3 Functional Beverage'!F39="","",'M3 Functional Beverage'!F39)</f>
        <v/>
      </c>
      <c r="H775" s="50">
        <f>IF(AND(ISNUMBER('M3 Functional Beverage'!F39),ISNUMBER('M3 Functional Beverage'!K39)),'M3 Functional Beverage'!F39-'M3 Functional Beverage'!K39,"")</f>
        <v/>
      </c>
      <c r="I775" s="34" t="inlineStr">
        <is>
          <t>S&amp;S availability/depth vary by listing and time, confirm live.</t>
        </is>
      </c>
    </row>
    <row r="776" ht="26" customHeight="1">
      <c r="A776" s="34" t="inlineStr">
        <is>
          <t>OLIPOP</t>
        </is>
      </c>
      <c r="B776" s="34" t="inlineStr">
        <is>
          <t>OLIPOP Prebiotic Soda | Doctor Goodwin | 12 pack 355mL</t>
        </is>
      </c>
      <c r="C776" s="34" t="inlineStr">
        <is>
          <t>3) Functional beverage (still/sparkling)</t>
        </is>
      </c>
      <c r="D776" s="51">
        <f>IF('M3 Functional Beverage'!I40="","",'M3 Functional Beverage'!I40)</f>
        <v/>
      </c>
      <c r="E776" s="52">
        <f>IF('M3 Functional Beverage'!J40="","",'M3 Functional Beverage'!J40)</f>
        <v/>
      </c>
      <c r="F776" s="50">
        <f>IF('M3 Functional Beverage'!K40="","",'M3 Functional Beverage'!K40)</f>
        <v/>
      </c>
      <c r="G776" s="49">
        <f>IF('M3 Functional Beverage'!F40="","",'M3 Functional Beverage'!F40)</f>
        <v/>
      </c>
      <c r="H776" s="50">
        <f>IF(AND(ISNUMBER('M3 Functional Beverage'!F40),ISNUMBER('M3 Functional Beverage'!K40)),'M3 Functional Beverage'!F40-'M3 Functional Beverage'!K40,"")</f>
        <v/>
      </c>
      <c r="I776" s="34" t="inlineStr">
        <is>
          <t>S&amp;S availability/depth vary by listing and time, confirm live.</t>
        </is>
      </c>
    </row>
    <row r="777" ht="26" customHeight="1">
      <c r="A777" s="34" t="inlineStr">
        <is>
          <t>OLIPOP</t>
        </is>
      </c>
      <c r="B777" s="34" t="inlineStr">
        <is>
          <t>OLIPOP Prebiotic Soda | Doctor Goodwin | 15 pack 355mL</t>
        </is>
      </c>
      <c r="C777" s="34" t="inlineStr">
        <is>
          <t>3) Functional beverage (still/sparkling)</t>
        </is>
      </c>
      <c r="D777" s="51">
        <f>IF('M3 Functional Beverage'!I41="","",'M3 Functional Beverage'!I41)</f>
        <v/>
      </c>
      <c r="E777" s="52">
        <f>IF('M3 Functional Beverage'!J41="","",'M3 Functional Beverage'!J41)</f>
        <v/>
      </c>
      <c r="F777" s="50">
        <f>IF('M3 Functional Beverage'!K41="","",'M3 Functional Beverage'!K41)</f>
        <v/>
      </c>
      <c r="G777" s="49">
        <f>IF('M3 Functional Beverage'!F41="","",'M3 Functional Beverage'!F41)</f>
        <v/>
      </c>
      <c r="H777" s="50">
        <f>IF(AND(ISNUMBER('M3 Functional Beverage'!F41),ISNUMBER('M3 Functional Beverage'!K41)),'M3 Functional Beverage'!F41-'M3 Functional Beverage'!K41,"")</f>
        <v/>
      </c>
      <c r="I777" s="34" t="inlineStr">
        <is>
          <t>S&amp;S availability/depth vary by listing and time, confirm live.</t>
        </is>
      </c>
    </row>
    <row r="778" ht="26" customHeight="1">
      <c r="A778" s="34" t="inlineStr">
        <is>
          <t>OLIPOP</t>
        </is>
      </c>
      <c r="B778" s="34" t="inlineStr">
        <is>
          <t>OLIPOP Prebiotic Soda | Doctor Goodwin | 18 pack 355mL</t>
        </is>
      </c>
      <c r="C778" s="34" t="inlineStr">
        <is>
          <t>3) Functional beverage (still/sparkling)</t>
        </is>
      </c>
      <c r="D778" s="51">
        <f>IF('M3 Functional Beverage'!I42="","",'M3 Functional Beverage'!I42)</f>
        <v/>
      </c>
      <c r="E778" s="52">
        <f>IF('M3 Functional Beverage'!J42="","",'M3 Functional Beverage'!J42)</f>
        <v/>
      </c>
      <c r="F778" s="50">
        <f>IF('M3 Functional Beverage'!K42="","",'M3 Functional Beverage'!K42)</f>
        <v/>
      </c>
      <c r="G778" s="49">
        <f>IF('M3 Functional Beverage'!F42="","",'M3 Functional Beverage'!F42)</f>
        <v/>
      </c>
      <c r="H778" s="50">
        <f>IF(AND(ISNUMBER('M3 Functional Beverage'!F42),ISNUMBER('M3 Functional Beverage'!K42)),'M3 Functional Beverage'!F42-'M3 Functional Beverage'!K42,"")</f>
        <v/>
      </c>
      <c r="I778" s="34" t="inlineStr">
        <is>
          <t>S&amp;S availability/depth vary by listing and time, confirm live.</t>
        </is>
      </c>
    </row>
    <row r="779" ht="26" customHeight="1">
      <c r="A779" s="34" t="inlineStr">
        <is>
          <t>OLIPOP</t>
        </is>
      </c>
      <c r="B779" s="34" t="inlineStr">
        <is>
          <t>OLIPOP Prebiotic Soda | Doctor Goodwin | 24 pack 355mL</t>
        </is>
      </c>
      <c r="C779" s="34" t="inlineStr">
        <is>
          <t>3) Functional beverage (still/sparkling)</t>
        </is>
      </c>
      <c r="D779" s="51">
        <f>IF('M3 Functional Beverage'!I43="","",'M3 Functional Beverage'!I43)</f>
        <v/>
      </c>
      <c r="E779" s="52">
        <f>IF('M3 Functional Beverage'!J43="","",'M3 Functional Beverage'!J43)</f>
        <v/>
      </c>
      <c r="F779" s="50">
        <f>IF('M3 Functional Beverage'!K43="","",'M3 Functional Beverage'!K43)</f>
        <v/>
      </c>
      <c r="G779" s="49">
        <f>IF('M3 Functional Beverage'!F43="","",'M3 Functional Beverage'!F43)</f>
        <v/>
      </c>
      <c r="H779" s="50">
        <f>IF(AND(ISNUMBER('M3 Functional Beverage'!F43),ISNUMBER('M3 Functional Beverage'!K43)),'M3 Functional Beverage'!F43-'M3 Functional Beverage'!K43,"")</f>
        <v/>
      </c>
      <c r="I779" s="34" t="inlineStr">
        <is>
          <t>S&amp;S availability/depth vary by listing and time, confirm live.</t>
        </is>
      </c>
    </row>
    <row r="780" ht="26" customHeight="1">
      <c r="A780" s="34" t="inlineStr">
        <is>
          <t>OLIPOP</t>
        </is>
      </c>
      <c r="B780" s="34" t="inlineStr">
        <is>
          <t>OLIPOP Prebiotic Soda | Lemon Lime | single 355mL</t>
        </is>
      </c>
      <c r="C780" s="34" t="inlineStr">
        <is>
          <t>3) Functional beverage (still/sparkling)</t>
        </is>
      </c>
      <c r="D780" s="51">
        <f>IF('M3 Functional Beverage'!I44="","",'M3 Functional Beverage'!I44)</f>
        <v/>
      </c>
      <c r="E780" s="52">
        <f>IF('M3 Functional Beverage'!J44="","",'M3 Functional Beverage'!J44)</f>
        <v/>
      </c>
      <c r="F780" s="50">
        <f>IF('M3 Functional Beverage'!K44="","",'M3 Functional Beverage'!K44)</f>
        <v/>
      </c>
      <c r="G780" s="49">
        <f>IF('M3 Functional Beverage'!F44="","",'M3 Functional Beverage'!F44)</f>
        <v/>
      </c>
      <c r="H780" s="50">
        <f>IF(AND(ISNUMBER('M3 Functional Beverage'!F44),ISNUMBER('M3 Functional Beverage'!K44)),'M3 Functional Beverage'!F44-'M3 Functional Beverage'!K44,"")</f>
        <v/>
      </c>
      <c r="I780" s="34" t="inlineStr">
        <is>
          <t>S&amp;S availability/depth vary by listing and time, confirm live.</t>
        </is>
      </c>
    </row>
    <row r="781" ht="26" customHeight="1">
      <c r="A781" s="34" t="inlineStr">
        <is>
          <t>OLIPOP</t>
        </is>
      </c>
      <c r="B781" s="34" t="inlineStr">
        <is>
          <t>OLIPOP Prebiotic Soda | Lemon Lime | 8 pack 355mL</t>
        </is>
      </c>
      <c r="C781" s="34" t="inlineStr">
        <is>
          <t>3) Functional beverage (still/sparkling)</t>
        </is>
      </c>
      <c r="D781" s="51">
        <f>IF('M3 Functional Beverage'!I45="","",'M3 Functional Beverage'!I45)</f>
        <v/>
      </c>
      <c r="E781" s="52">
        <f>IF('M3 Functional Beverage'!J45="","",'M3 Functional Beverage'!J45)</f>
        <v/>
      </c>
      <c r="F781" s="50">
        <f>IF('M3 Functional Beverage'!K45="","",'M3 Functional Beverage'!K45)</f>
        <v/>
      </c>
      <c r="G781" s="49">
        <f>IF('M3 Functional Beverage'!F45="","",'M3 Functional Beverage'!F45)</f>
        <v/>
      </c>
      <c r="H781" s="50">
        <f>IF(AND(ISNUMBER('M3 Functional Beverage'!F45),ISNUMBER('M3 Functional Beverage'!K45)),'M3 Functional Beverage'!F45-'M3 Functional Beverage'!K45,"")</f>
        <v/>
      </c>
      <c r="I781" s="34" t="inlineStr">
        <is>
          <t>S&amp;S availability/depth vary by listing and time, confirm live.</t>
        </is>
      </c>
    </row>
    <row r="782" ht="26" customHeight="1">
      <c r="A782" s="34" t="inlineStr">
        <is>
          <t>OLIPOP</t>
        </is>
      </c>
      <c r="B782" s="34" t="inlineStr">
        <is>
          <t>OLIPOP Prebiotic Soda | Lemon Lime | 12 pack 355mL</t>
        </is>
      </c>
      <c r="C782" s="34" t="inlineStr">
        <is>
          <t>3) Functional beverage (still/sparkling)</t>
        </is>
      </c>
      <c r="D782" s="51">
        <f>IF('M3 Functional Beverage'!I46="","",'M3 Functional Beverage'!I46)</f>
        <v/>
      </c>
      <c r="E782" s="52">
        <f>IF('M3 Functional Beverage'!J46="","",'M3 Functional Beverage'!J46)</f>
        <v/>
      </c>
      <c r="F782" s="50">
        <f>IF('M3 Functional Beverage'!K46="","",'M3 Functional Beverage'!K46)</f>
        <v/>
      </c>
      <c r="G782" s="49">
        <f>IF('M3 Functional Beverage'!F46="","",'M3 Functional Beverage'!F46)</f>
        <v/>
      </c>
      <c r="H782" s="50">
        <f>IF(AND(ISNUMBER('M3 Functional Beverage'!F46),ISNUMBER('M3 Functional Beverage'!K46)),'M3 Functional Beverage'!F46-'M3 Functional Beverage'!K46,"")</f>
        <v/>
      </c>
      <c r="I782" s="34" t="inlineStr">
        <is>
          <t>S&amp;S availability/depth vary by listing and time, confirm live.</t>
        </is>
      </c>
    </row>
    <row r="783" ht="26" customHeight="1">
      <c r="A783" s="34" t="inlineStr">
        <is>
          <t>OLIPOP</t>
        </is>
      </c>
      <c r="B783" s="34" t="inlineStr">
        <is>
          <t>OLIPOP Prebiotic Soda | Lemon Lime | 15 pack 355mL</t>
        </is>
      </c>
      <c r="C783" s="34" t="inlineStr">
        <is>
          <t>3) Functional beverage (still/sparkling)</t>
        </is>
      </c>
      <c r="D783" s="51">
        <f>IF('M3 Functional Beverage'!I47="","",'M3 Functional Beverage'!I47)</f>
        <v/>
      </c>
      <c r="E783" s="52">
        <f>IF('M3 Functional Beverage'!J47="","",'M3 Functional Beverage'!J47)</f>
        <v/>
      </c>
      <c r="F783" s="50">
        <f>IF('M3 Functional Beverage'!K47="","",'M3 Functional Beverage'!K47)</f>
        <v/>
      </c>
      <c r="G783" s="49">
        <f>IF('M3 Functional Beverage'!F47="","",'M3 Functional Beverage'!F47)</f>
        <v/>
      </c>
      <c r="H783" s="50">
        <f>IF(AND(ISNUMBER('M3 Functional Beverage'!F47),ISNUMBER('M3 Functional Beverage'!K47)),'M3 Functional Beverage'!F47-'M3 Functional Beverage'!K47,"")</f>
        <v/>
      </c>
      <c r="I783" s="34" t="inlineStr">
        <is>
          <t>S&amp;S availability/depth vary by listing and time, confirm live.</t>
        </is>
      </c>
    </row>
    <row r="784" ht="26" customHeight="1">
      <c r="A784" s="34" t="inlineStr">
        <is>
          <t>OLIPOP</t>
        </is>
      </c>
      <c r="B784" s="34" t="inlineStr">
        <is>
          <t>OLIPOP Prebiotic Soda | Lemon Lime | 18 pack 355mL</t>
        </is>
      </c>
      <c r="C784" s="34" t="inlineStr">
        <is>
          <t>3) Functional beverage (still/sparkling)</t>
        </is>
      </c>
      <c r="D784" s="51">
        <f>IF('M3 Functional Beverage'!I48="","",'M3 Functional Beverage'!I48)</f>
        <v/>
      </c>
      <c r="E784" s="52">
        <f>IF('M3 Functional Beverage'!J48="","",'M3 Functional Beverage'!J48)</f>
        <v/>
      </c>
      <c r="F784" s="50">
        <f>IF('M3 Functional Beverage'!K48="","",'M3 Functional Beverage'!K48)</f>
        <v/>
      </c>
      <c r="G784" s="49">
        <f>IF('M3 Functional Beverage'!F48="","",'M3 Functional Beverage'!F48)</f>
        <v/>
      </c>
      <c r="H784" s="50">
        <f>IF(AND(ISNUMBER('M3 Functional Beverage'!F48),ISNUMBER('M3 Functional Beverage'!K48)),'M3 Functional Beverage'!F48-'M3 Functional Beverage'!K48,"")</f>
        <v/>
      </c>
      <c r="I784" s="34" t="inlineStr">
        <is>
          <t>S&amp;S availability/depth vary by listing and time, confirm live.</t>
        </is>
      </c>
    </row>
    <row r="785" ht="26" customHeight="1">
      <c r="A785" s="34" t="inlineStr">
        <is>
          <t>OLIPOP</t>
        </is>
      </c>
      <c r="B785" s="34" t="inlineStr">
        <is>
          <t>OLIPOP Prebiotic Soda | Lemon Lime | 24 pack 355mL</t>
        </is>
      </c>
      <c r="C785" s="34" t="inlineStr">
        <is>
          <t>3) Functional beverage (still/sparkling)</t>
        </is>
      </c>
      <c r="D785" s="51">
        <f>IF('M3 Functional Beverage'!I49="","",'M3 Functional Beverage'!I49)</f>
        <v/>
      </c>
      <c r="E785" s="52">
        <f>IF('M3 Functional Beverage'!J49="","",'M3 Functional Beverage'!J49)</f>
        <v/>
      </c>
      <c r="F785" s="50">
        <f>IF('M3 Functional Beverage'!K49="","",'M3 Functional Beverage'!K49)</f>
        <v/>
      </c>
      <c r="G785" s="49">
        <f>IF('M3 Functional Beverage'!F49="","",'M3 Functional Beverage'!F49)</f>
        <v/>
      </c>
      <c r="H785" s="50">
        <f>IF(AND(ISNUMBER('M3 Functional Beverage'!F49),ISNUMBER('M3 Functional Beverage'!K49)),'M3 Functional Beverage'!F49-'M3 Functional Beverage'!K49,"")</f>
        <v/>
      </c>
      <c r="I785" s="34" t="inlineStr">
        <is>
          <t>S&amp;S availability/depth vary by listing and time, confirm live.</t>
        </is>
      </c>
    </row>
    <row r="786" ht="26" customHeight="1">
      <c r="A786" s="34" t="inlineStr">
        <is>
          <t>OLIPOP</t>
        </is>
      </c>
      <c r="B786" s="34" t="inlineStr">
        <is>
          <t>OLIPOP Prebiotic Soda | Watermelon Lime | single 355mL</t>
        </is>
      </c>
      <c r="C786" s="34" t="inlineStr">
        <is>
          <t>3) Functional beverage (still/sparkling)</t>
        </is>
      </c>
      <c r="D786" s="51">
        <f>IF('M3 Functional Beverage'!I50="","",'M3 Functional Beverage'!I50)</f>
        <v/>
      </c>
      <c r="E786" s="52">
        <f>IF('M3 Functional Beverage'!J50="","",'M3 Functional Beverage'!J50)</f>
        <v/>
      </c>
      <c r="F786" s="50">
        <f>IF('M3 Functional Beverage'!K50="","",'M3 Functional Beverage'!K50)</f>
        <v/>
      </c>
      <c r="G786" s="49">
        <f>IF('M3 Functional Beverage'!F50="","",'M3 Functional Beverage'!F50)</f>
        <v/>
      </c>
      <c r="H786" s="50">
        <f>IF(AND(ISNUMBER('M3 Functional Beverage'!F50),ISNUMBER('M3 Functional Beverage'!K50)),'M3 Functional Beverage'!F50-'M3 Functional Beverage'!K50,"")</f>
        <v/>
      </c>
      <c r="I786" s="34" t="inlineStr">
        <is>
          <t>S&amp;S availability/depth vary by listing and time, confirm live.</t>
        </is>
      </c>
    </row>
    <row r="787" ht="26" customHeight="1">
      <c r="A787" s="34" t="inlineStr">
        <is>
          <t>OLIPOP</t>
        </is>
      </c>
      <c r="B787" s="34" t="inlineStr">
        <is>
          <t>OLIPOP Prebiotic Soda | Watermelon Lime | 8 pack 355mL</t>
        </is>
      </c>
      <c r="C787" s="34" t="inlineStr">
        <is>
          <t>3) Functional beverage (still/sparkling)</t>
        </is>
      </c>
      <c r="D787" s="51">
        <f>IF('M3 Functional Beverage'!I51="","",'M3 Functional Beverage'!I51)</f>
        <v/>
      </c>
      <c r="E787" s="52">
        <f>IF('M3 Functional Beverage'!J51="","",'M3 Functional Beverage'!J51)</f>
        <v/>
      </c>
      <c r="F787" s="50">
        <f>IF('M3 Functional Beverage'!K51="","",'M3 Functional Beverage'!K51)</f>
        <v/>
      </c>
      <c r="G787" s="49">
        <f>IF('M3 Functional Beverage'!F51="","",'M3 Functional Beverage'!F51)</f>
        <v/>
      </c>
      <c r="H787" s="50">
        <f>IF(AND(ISNUMBER('M3 Functional Beverage'!F51),ISNUMBER('M3 Functional Beverage'!K51)),'M3 Functional Beverage'!F51-'M3 Functional Beverage'!K51,"")</f>
        <v/>
      </c>
      <c r="I787" s="34" t="inlineStr">
        <is>
          <t>S&amp;S availability/depth vary by listing and time, confirm live.</t>
        </is>
      </c>
    </row>
    <row r="788" ht="26" customHeight="1">
      <c r="A788" s="34" t="inlineStr">
        <is>
          <t>OLIPOP</t>
        </is>
      </c>
      <c r="B788" s="34" t="inlineStr">
        <is>
          <t>OLIPOP Prebiotic Soda | Watermelon Lime | 12 pack 355mL</t>
        </is>
      </c>
      <c r="C788" s="34" t="inlineStr">
        <is>
          <t>3) Functional beverage (still/sparkling)</t>
        </is>
      </c>
      <c r="D788" s="51">
        <f>IF('M3 Functional Beverage'!I52="","",'M3 Functional Beverage'!I52)</f>
        <v/>
      </c>
      <c r="E788" s="52">
        <f>IF('M3 Functional Beverage'!J52="","",'M3 Functional Beverage'!J52)</f>
        <v/>
      </c>
      <c r="F788" s="50">
        <f>IF('M3 Functional Beverage'!K52="","",'M3 Functional Beverage'!K52)</f>
        <v/>
      </c>
      <c r="G788" s="49">
        <f>IF('M3 Functional Beverage'!F52="","",'M3 Functional Beverage'!F52)</f>
        <v/>
      </c>
      <c r="H788" s="50">
        <f>IF(AND(ISNUMBER('M3 Functional Beverage'!F52),ISNUMBER('M3 Functional Beverage'!K52)),'M3 Functional Beverage'!F52-'M3 Functional Beverage'!K52,"")</f>
        <v/>
      </c>
      <c r="I788" s="34" t="inlineStr">
        <is>
          <t>S&amp;S availability/depth vary by listing and time, confirm live.</t>
        </is>
      </c>
    </row>
    <row r="789" ht="26" customHeight="1">
      <c r="A789" s="34" t="inlineStr">
        <is>
          <t>OLIPOP</t>
        </is>
      </c>
      <c r="B789" s="34" t="inlineStr">
        <is>
          <t>OLIPOP Prebiotic Soda | Watermelon Lime | 15 pack 355mL</t>
        </is>
      </c>
      <c r="C789" s="34" t="inlineStr">
        <is>
          <t>3) Functional beverage (still/sparkling)</t>
        </is>
      </c>
      <c r="D789" s="51">
        <f>IF('M3 Functional Beverage'!I53="","",'M3 Functional Beverage'!I53)</f>
        <v/>
      </c>
      <c r="E789" s="52">
        <f>IF('M3 Functional Beverage'!J53="","",'M3 Functional Beverage'!J53)</f>
        <v/>
      </c>
      <c r="F789" s="50">
        <f>IF('M3 Functional Beverage'!K53="","",'M3 Functional Beverage'!K53)</f>
        <v/>
      </c>
      <c r="G789" s="49">
        <f>IF('M3 Functional Beverage'!F53="","",'M3 Functional Beverage'!F53)</f>
        <v/>
      </c>
      <c r="H789" s="50">
        <f>IF(AND(ISNUMBER('M3 Functional Beverage'!F53),ISNUMBER('M3 Functional Beverage'!K53)),'M3 Functional Beverage'!F53-'M3 Functional Beverage'!K53,"")</f>
        <v/>
      </c>
      <c r="I789" s="34" t="inlineStr">
        <is>
          <t>S&amp;S availability/depth vary by listing and time, confirm live.</t>
        </is>
      </c>
    </row>
    <row r="790" ht="26" customHeight="1">
      <c r="A790" s="34" t="inlineStr">
        <is>
          <t>OLIPOP</t>
        </is>
      </c>
      <c r="B790" s="34" t="inlineStr">
        <is>
          <t>OLIPOP Prebiotic Soda | Watermelon Lime | 18 pack 355mL</t>
        </is>
      </c>
      <c r="C790" s="34" t="inlineStr">
        <is>
          <t>3) Functional beverage (still/sparkling)</t>
        </is>
      </c>
      <c r="D790" s="51">
        <f>IF('M3 Functional Beverage'!I54="","",'M3 Functional Beverage'!I54)</f>
        <v/>
      </c>
      <c r="E790" s="52">
        <f>IF('M3 Functional Beverage'!J54="","",'M3 Functional Beverage'!J54)</f>
        <v/>
      </c>
      <c r="F790" s="50">
        <f>IF('M3 Functional Beverage'!K54="","",'M3 Functional Beverage'!K54)</f>
        <v/>
      </c>
      <c r="G790" s="49">
        <f>IF('M3 Functional Beverage'!F54="","",'M3 Functional Beverage'!F54)</f>
        <v/>
      </c>
      <c r="H790" s="50">
        <f>IF(AND(ISNUMBER('M3 Functional Beverage'!F54),ISNUMBER('M3 Functional Beverage'!K54)),'M3 Functional Beverage'!F54-'M3 Functional Beverage'!K54,"")</f>
        <v/>
      </c>
      <c r="I790" s="34" t="inlineStr">
        <is>
          <t>S&amp;S availability/depth vary by listing and time, confirm live.</t>
        </is>
      </c>
    </row>
    <row r="791" ht="26" customHeight="1">
      <c r="A791" s="34" t="inlineStr">
        <is>
          <t>OLIPOP</t>
        </is>
      </c>
      <c r="B791" s="34" t="inlineStr">
        <is>
          <t>OLIPOP Prebiotic Soda | Watermelon Lime | 24 pack 355mL</t>
        </is>
      </c>
      <c r="C791" s="34" t="inlineStr">
        <is>
          <t>3) Functional beverage (still/sparkling)</t>
        </is>
      </c>
      <c r="D791" s="51">
        <f>IF('M3 Functional Beverage'!I55="","",'M3 Functional Beverage'!I55)</f>
        <v/>
      </c>
      <c r="E791" s="52">
        <f>IF('M3 Functional Beverage'!J55="","",'M3 Functional Beverage'!J55)</f>
        <v/>
      </c>
      <c r="F791" s="50">
        <f>IF('M3 Functional Beverage'!K55="","",'M3 Functional Beverage'!K55)</f>
        <v/>
      </c>
      <c r="G791" s="49">
        <f>IF('M3 Functional Beverage'!F55="","",'M3 Functional Beverage'!F55)</f>
        <v/>
      </c>
      <c r="H791" s="50">
        <f>IF(AND(ISNUMBER('M3 Functional Beverage'!F55),ISNUMBER('M3 Functional Beverage'!K55)),'M3 Functional Beverage'!F55-'M3 Functional Beverage'!K55,"")</f>
        <v/>
      </c>
      <c r="I791" s="34" t="inlineStr">
        <is>
          <t>S&amp;S availability/depth vary by listing and time, confirm live.</t>
        </is>
      </c>
    </row>
    <row r="792" ht="26" customHeight="1">
      <c r="A792" s="34" t="inlineStr">
        <is>
          <t>Poppi</t>
        </is>
      </c>
      <c r="B792" s="34" t="inlineStr">
        <is>
          <t>Poppi Prebiotic Soda | Strawberry Lemon | single 355mL</t>
        </is>
      </c>
      <c r="C792" s="34" t="inlineStr">
        <is>
          <t>3) Functional beverage (still/sparkling)</t>
        </is>
      </c>
      <c r="D792" s="51">
        <f>IF('M3 Functional Beverage'!I56="","",'M3 Functional Beverage'!I56)</f>
        <v/>
      </c>
      <c r="E792" s="52">
        <f>IF('M3 Functional Beverage'!J56="","",'M3 Functional Beverage'!J56)</f>
        <v/>
      </c>
      <c r="F792" s="50">
        <f>IF('M3 Functional Beverage'!K56="","",'M3 Functional Beverage'!K56)</f>
        <v/>
      </c>
      <c r="G792" s="49">
        <f>IF('M3 Functional Beverage'!F56="","",'M3 Functional Beverage'!F56)</f>
        <v/>
      </c>
      <c r="H792" s="50">
        <f>IF(AND(ISNUMBER('M3 Functional Beverage'!F56),ISNUMBER('M3 Functional Beverage'!K56)),'M3 Functional Beverage'!F56-'M3 Functional Beverage'!K56,"")</f>
        <v/>
      </c>
      <c r="I792" s="34" t="inlineStr">
        <is>
          <t>S&amp;S availability/depth vary by listing and time, confirm live.</t>
        </is>
      </c>
    </row>
    <row r="793" ht="26" customHeight="1">
      <c r="A793" s="34" t="inlineStr">
        <is>
          <t>Poppi</t>
        </is>
      </c>
      <c r="B793" s="34" t="inlineStr">
        <is>
          <t>Poppi Prebiotic Soda | Strawberry Lemon | 8 pack 355mL</t>
        </is>
      </c>
      <c r="C793" s="34" t="inlineStr">
        <is>
          <t>3) Functional beverage (still/sparkling)</t>
        </is>
      </c>
      <c r="D793" s="51">
        <f>IF('M3 Functional Beverage'!I57="","",'M3 Functional Beverage'!I57)</f>
        <v/>
      </c>
      <c r="E793" s="52">
        <f>IF('M3 Functional Beverage'!J57="","",'M3 Functional Beverage'!J57)</f>
        <v/>
      </c>
      <c r="F793" s="50">
        <f>IF('M3 Functional Beverage'!K57="","",'M3 Functional Beverage'!K57)</f>
        <v/>
      </c>
      <c r="G793" s="49">
        <f>IF('M3 Functional Beverage'!F57="","",'M3 Functional Beverage'!F57)</f>
        <v/>
      </c>
      <c r="H793" s="50">
        <f>IF(AND(ISNUMBER('M3 Functional Beverage'!F57),ISNUMBER('M3 Functional Beverage'!K57)),'M3 Functional Beverage'!F57-'M3 Functional Beverage'!K57,"")</f>
        <v/>
      </c>
      <c r="I793" s="34" t="inlineStr">
        <is>
          <t>S&amp;S availability/depth vary by listing and time, confirm live.</t>
        </is>
      </c>
    </row>
    <row r="794" ht="26" customHeight="1">
      <c r="A794" s="34" t="inlineStr">
        <is>
          <t>Poppi</t>
        </is>
      </c>
      <c r="B794" s="34" t="inlineStr">
        <is>
          <t>Poppi Prebiotic Soda | Strawberry Lemon | 12 pack 355mL</t>
        </is>
      </c>
      <c r="C794" s="34" t="inlineStr">
        <is>
          <t>3) Functional beverage (still/sparkling)</t>
        </is>
      </c>
      <c r="D794" s="51">
        <f>IF('M3 Functional Beverage'!I58="","",'M3 Functional Beverage'!I58)</f>
        <v/>
      </c>
      <c r="E794" s="52">
        <f>IF('M3 Functional Beverage'!J58="","",'M3 Functional Beverage'!J58)</f>
        <v/>
      </c>
      <c r="F794" s="50">
        <f>IF('M3 Functional Beverage'!K58="","",'M3 Functional Beverage'!K58)</f>
        <v/>
      </c>
      <c r="G794" s="49">
        <f>IF('M3 Functional Beverage'!F58="","",'M3 Functional Beverage'!F58)</f>
        <v/>
      </c>
      <c r="H794" s="50">
        <f>IF(AND(ISNUMBER('M3 Functional Beverage'!F58),ISNUMBER('M3 Functional Beverage'!K58)),'M3 Functional Beverage'!F58-'M3 Functional Beverage'!K58,"")</f>
        <v/>
      </c>
      <c r="I794" s="34" t="inlineStr">
        <is>
          <t>S&amp;S availability/depth vary by listing and time, confirm live.</t>
        </is>
      </c>
    </row>
    <row r="795" ht="26" customHeight="1">
      <c r="A795" s="34" t="inlineStr">
        <is>
          <t>Poppi</t>
        </is>
      </c>
      <c r="B795" s="34" t="inlineStr">
        <is>
          <t>Poppi Prebiotic Soda | Strawberry Lemon | 15 pack 355mL</t>
        </is>
      </c>
      <c r="C795" s="34" t="inlineStr">
        <is>
          <t>3) Functional beverage (still/sparkling)</t>
        </is>
      </c>
      <c r="D795" s="51">
        <f>IF('M3 Functional Beverage'!I59="","",'M3 Functional Beverage'!I59)</f>
        <v/>
      </c>
      <c r="E795" s="52">
        <f>IF('M3 Functional Beverage'!J59="","",'M3 Functional Beverage'!J59)</f>
        <v/>
      </c>
      <c r="F795" s="50">
        <f>IF('M3 Functional Beverage'!K59="","",'M3 Functional Beverage'!K59)</f>
        <v/>
      </c>
      <c r="G795" s="49">
        <f>IF('M3 Functional Beverage'!F59="","",'M3 Functional Beverage'!F59)</f>
        <v/>
      </c>
      <c r="H795" s="50">
        <f>IF(AND(ISNUMBER('M3 Functional Beverage'!F59),ISNUMBER('M3 Functional Beverage'!K59)),'M3 Functional Beverage'!F59-'M3 Functional Beverage'!K59,"")</f>
        <v/>
      </c>
      <c r="I795" s="34" t="inlineStr">
        <is>
          <t>S&amp;S availability/depth vary by listing and time, confirm live.</t>
        </is>
      </c>
    </row>
    <row r="796" ht="26" customHeight="1">
      <c r="A796" s="34" t="inlineStr">
        <is>
          <t>Poppi</t>
        </is>
      </c>
      <c r="B796" s="34" t="inlineStr">
        <is>
          <t>Poppi Prebiotic Soda | Strawberry Lemon | 18 pack 355mL</t>
        </is>
      </c>
      <c r="C796" s="34" t="inlineStr">
        <is>
          <t>3) Functional beverage (still/sparkling)</t>
        </is>
      </c>
      <c r="D796" s="51">
        <f>IF('M3 Functional Beverage'!I60="","",'M3 Functional Beverage'!I60)</f>
        <v/>
      </c>
      <c r="E796" s="52">
        <f>IF('M3 Functional Beverage'!J60="","",'M3 Functional Beverage'!J60)</f>
        <v/>
      </c>
      <c r="F796" s="50">
        <f>IF('M3 Functional Beverage'!K60="","",'M3 Functional Beverage'!K60)</f>
        <v/>
      </c>
      <c r="G796" s="49">
        <f>IF('M3 Functional Beverage'!F60="","",'M3 Functional Beverage'!F60)</f>
        <v/>
      </c>
      <c r="H796" s="50">
        <f>IF(AND(ISNUMBER('M3 Functional Beverage'!F60),ISNUMBER('M3 Functional Beverage'!K60)),'M3 Functional Beverage'!F60-'M3 Functional Beverage'!K60,"")</f>
        <v/>
      </c>
      <c r="I796" s="34" t="inlineStr">
        <is>
          <t>S&amp;S availability/depth vary by listing and time, confirm live.</t>
        </is>
      </c>
    </row>
    <row r="797" ht="26" customHeight="1">
      <c r="A797" s="34" t="inlineStr">
        <is>
          <t>Poppi</t>
        </is>
      </c>
      <c r="B797" s="34" t="inlineStr">
        <is>
          <t>Poppi Prebiotic Soda | Strawberry Lemon | 24 pack 355mL</t>
        </is>
      </c>
      <c r="C797" s="34" t="inlineStr">
        <is>
          <t>3) Functional beverage (still/sparkling)</t>
        </is>
      </c>
      <c r="D797" s="51">
        <f>IF('M3 Functional Beverage'!I61="","",'M3 Functional Beverage'!I61)</f>
        <v/>
      </c>
      <c r="E797" s="52">
        <f>IF('M3 Functional Beverage'!J61="","",'M3 Functional Beverage'!J61)</f>
        <v/>
      </c>
      <c r="F797" s="50">
        <f>IF('M3 Functional Beverage'!K61="","",'M3 Functional Beverage'!K61)</f>
        <v/>
      </c>
      <c r="G797" s="49">
        <f>IF('M3 Functional Beverage'!F61="","",'M3 Functional Beverage'!F61)</f>
        <v/>
      </c>
      <c r="H797" s="50">
        <f>IF(AND(ISNUMBER('M3 Functional Beverage'!F61),ISNUMBER('M3 Functional Beverage'!K61)),'M3 Functional Beverage'!F61-'M3 Functional Beverage'!K61,"")</f>
        <v/>
      </c>
      <c r="I797" s="34" t="inlineStr">
        <is>
          <t>S&amp;S availability/depth vary by listing and time, confirm live.</t>
        </is>
      </c>
    </row>
    <row r="798" ht="26" customHeight="1">
      <c r="A798" s="34" t="inlineStr">
        <is>
          <t>Poppi</t>
        </is>
      </c>
      <c r="B798" s="34" t="inlineStr">
        <is>
          <t>Poppi Prebiotic Soda | Raspberry Rose | single 355mL</t>
        </is>
      </c>
      <c r="C798" s="34" t="inlineStr">
        <is>
          <t>3) Functional beverage (still/sparkling)</t>
        </is>
      </c>
      <c r="D798" s="51">
        <f>IF('M3 Functional Beverage'!I62="","",'M3 Functional Beverage'!I62)</f>
        <v/>
      </c>
      <c r="E798" s="52">
        <f>IF('M3 Functional Beverage'!J62="","",'M3 Functional Beverage'!J62)</f>
        <v/>
      </c>
      <c r="F798" s="50">
        <f>IF('M3 Functional Beverage'!K62="","",'M3 Functional Beverage'!K62)</f>
        <v/>
      </c>
      <c r="G798" s="49">
        <f>IF('M3 Functional Beverage'!F62="","",'M3 Functional Beverage'!F62)</f>
        <v/>
      </c>
      <c r="H798" s="50">
        <f>IF(AND(ISNUMBER('M3 Functional Beverage'!F62),ISNUMBER('M3 Functional Beverage'!K62)),'M3 Functional Beverage'!F62-'M3 Functional Beverage'!K62,"")</f>
        <v/>
      </c>
      <c r="I798" s="34" t="inlineStr">
        <is>
          <t>S&amp;S availability/depth vary by listing and time, confirm live.</t>
        </is>
      </c>
    </row>
    <row r="799" ht="26" customHeight="1">
      <c r="A799" s="34" t="inlineStr">
        <is>
          <t>Poppi</t>
        </is>
      </c>
      <c r="B799" s="34" t="inlineStr">
        <is>
          <t>Poppi Prebiotic Soda | Raspberry Rose | 8 pack 355mL</t>
        </is>
      </c>
      <c r="C799" s="34" t="inlineStr">
        <is>
          <t>3) Functional beverage (still/sparkling)</t>
        </is>
      </c>
      <c r="D799" s="51">
        <f>IF('M3 Functional Beverage'!I63="","",'M3 Functional Beverage'!I63)</f>
        <v/>
      </c>
      <c r="E799" s="52">
        <f>IF('M3 Functional Beverage'!J63="","",'M3 Functional Beverage'!J63)</f>
        <v/>
      </c>
      <c r="F799" s="50">
        <f>IF('M3 Functional Beverage'!K63="","",'M3 Functional Beverage'!K63)</f>
        <v/>
      </c>
      <c r="G799" s="49">
        <f>IF('M3 Functional Beverage'!F63="","",'M3 Functional Beverage'!F63)</f>
        <v/>
      </c>
      <c r="H799" s="50">
        <f>IF(AND(ISNUMBER('M3 Functional Beverage'!F63),ISNUMBER('M3 Functional Beverage'!K63)),'M3 Functional Beverage'!F63-'M3 Functional Beverage'!K63,"")</f>
        <v/>
      </c>
      <c r="I799" s="34" t="inlineStr">
        <is>
          <t>S&amp;S availability/depth vary by listing and time, confirm live.</t>
        </is>
      </c>
    </row>
    <row r="800" ht="26" customHeight="1">
      <c r="A800" s="34" t="inlineStr">
        <is>
          <t>Poppi</t>
        </is>
      </c>
      <c r="B800" s="34" t="inlineStr">
        <is>
          <t>Poppi Prebiotic Soda | Raspberry Rose | 12 pack 355mL</t>
        </is>
      </c>
      <c r="C800" s="34" t="inlineStr">
        <is>
          <t>3) Functional beverage (still/sparkling)</t>
        </is>
      </c>
      <c r="D800" s="51">
        <f>IF('M3 Functional Beverage'!I64="","",'M3 Functional Beverage'!I64)</f>
        <v/>
      </c>
      <c r="E800" s="52">
        <f>IF('M3 Functional Beverage'!J64="","",'M3 Functional Beverage'!J64)</f>
        <v/>
      </c>
      <c r="F800" s="50">
        <f>IF('M3 Functional Beverage'!K64="","",'M3 Functional Beverage'!K64)</f>
        <v/>
      </c>
      <c r="G800" s="49">
        <f>IF('M3 Functional Beverage'!F64="","",'M3 Functional Beverage'!F64)</f>
        <v/>
      </c>
      <c r="H800" s="50">
        <f>IF(AND(ISNUMBER('M3 Functional Beverage'!F64),ISNUMBER('M3 Functional Beverage'!K64)),'M3 Functional Beverage'!F64-'M3 Functional Beverage'!K64,"")</f>
        <v/>
      </c>
      <c r="I800" s="34" t="inlineStr">
        <is>
          <t>S&amp;S availability/depth vary by listing and time, confirm live.</t>
        </is>
      </c>
    </row>
    <row r="801" ht="26" customHeight="1">
      <c r="A801" s="34" t="inlineStr">
        <is>
          <t>Poppi</t>
        </is>
      </c>
      <c r="B801" s="34" t="inlineStr">
        <is>
          <t>Poppi Prebiotic Soda | Raspberry Rose | 15 pack 355mL</t>
        </is>
      </c>
      <c r="C801" s="34" t="inlineStr">
        <is>
          <t>3) Functional beverage (still/sparkling)</t>
        </is>
      </c>
      <c r="D801" s="51">
        <f>IF('M3 Functional Beverage'!I65="","",'M3 Functional Beverage'!I65)</f>
        <v/>
      </c>
      <c r="E801" s="52">
        <f>IF('M3 Functional Beverage'!J65="","",'M3 Functional Beverage'!J65)</f>
        <v/>
      </c>
      <c r="F801" s="50">
        <f>IF('M3 Functional Beverage'!K65="","",'M3 Functional Beverage'!K65)</f>
        <v/>
      </c>
      <c r="G801" s="49">
        <f>IF('M3 Functional Beverage'!F65="","",'M3 Functional Beverage'!F65)</f>
        <v/>
      </c>
      <c r="H801" s="50">
        <f>IF(AND(ISNUMBER('M3 Functional Beverage'!F65),ISNUMBER('M3 Functional Beverage'!K65)),'M3 Functional Beverage'!F65-'M3 Functional Beverage'!K65,"")</f>
        <v/>
      </c>
      <c r="I801" s="34" t="inlineStr">
        <is>
          <t>S&amp;S availability/depth vary by listing and time, confirm live.</t>
        </is>
      </c>
    </row>
    <row r="802" ht="26" customHeight="1">
      <c r="A802" s="34" t="inlineStr">
        <is>
          <t>Poppi</t>
        </is>
      </c>
      <c r="B802" s="34" t="inlineStr">
        <is>
          <t>Poppi Prebiotic Soda | Raspberry Rose | 18 pack 355mL</t>
        </is>
      </c>
      <c r="C802" s="34" t="inlineStr">
        <is>
          <t>3) Functional beverage (still/sparkling)</t>
        </is>
      </c>
      <c r="D802" s="51">
        <f>IF('M3 Functional Beverage'!I66="","",'M3 Functional Beverage'!I66)</f>
        <v/>
      </c>
      <c r="E802" s="52">
        <f>IF('M3 Functional Beverage'!J66="","",'M3 Functional Beverage'!J66)</f>
        <v/>
      </c>
      <c r="F802" s="50">
        <f>IF('M3 Functional Beverage'!K66="","",'M3 Functional Beverage'!K66)</f>
        <v/>
      </c>
      <c r="G802" s="49">
        <f>IF('M3 Functional Beverage'!F66="","",'M3 Functional Beverage'!F66)</f>
        <v/>
      </c>
      <c r="H802" s="50">
        <f>IF(AND(ISNUMBER('M3 Functional Beverage'!F66),ISNUMBER('M3 Functional Beverage'!K66)),'M3 Functional Beverage'!F66-'M3 Functional Beverage'!K66,"")</f>
        <v/>
      </c>
      <c r="I802" s="34" t="inlineStr">
        <is>
          <t>S&amp;S availability/depth vary by listing and time, confirm live.</t>
        </is>
      </c>
    </row>
    <row r="803" ht="26" customHeight="1">
      <c r="A803" s="34" t="inlineStr">
        <is>
          <t>Poppi</t>
        </is>
      </c>
      <c r="B803" s="34" t="inlineStr">
        <is>
          <t>Poppi Prebiotic Soda | Raspberry Rose | 24 pack 355mL</t>
        </is>
      </c>
      <c r="C803" s="34" t="inlineStr">
        <is>
          <t>3) Functional beverage (still/sparkling)</t>
        </is>
      </c>
      <c r="D803" s="51">
        <f>IF('M3 Functional Beverage'!I67="","",'M3 Functional Beverage'!I67)</f>
        <v/>
      </c>
      <c r="E803" s="52">
        <f>IF('M3 Functional Beverage'!J67="","",'M3 Functional Beverage'!J67)</f>
        <v/>
      </c>
      <c r="F803" s="50">
        <f>IF('M3 Functional Beverage'!K67="","",'M3 Functional Beverage'!K67)</f>
        <v/>
      </c>
      <c r="G803" s="49">
        <f>IF('M3 Functional Beverage'!F67="","",'M3 Functional Beverage'!F67)</f>
        <v/>
      </c>
      <c r="H803" s="50">
        <f>IF(AND(ISNUMBER('M3 Functional Beverage'!F67),ISNUMBER('M3 Functional Beverage'!K67)),'M3 Functional Beverage'!F67-'M3 Functional Beverage'!K67,"")</f>
        <v/>
      </c>
      <c r="I803" s="34" t="inlineStr">
        <is>
          <t>S&amp;S availability/depth vary by listing and time, confirm live.</t>
        </is>
      </c>
    </row>
    <row r="804" ht="26" customHeight="1">
      <c r="A804" s="34" t="inlineStr">
        <is>
          <t>Poppi</t>
        </is>
      </c>
      <c r="B804" s="34" t="inlineStr">
        <is>
          <t>Poppi Prebiotic Soda | Classic Cola | single 355mL</t>
        </is>
      </c>
      <c r="C804" s="34" t="inlineStr">
        <is>
          <t>3) Functional beverage (still/sparkling)</t>
        </is>
      </c>
      <c r="D804" s="51">
        <f>IF('M3 Functional Beverage'!I68="","",'M3 Functional Beverage'!I68)</f>
        <v/>
      </c>
      <c r="E804" s="52">
        <f>IF('M3 Functional Beverage'!J68="","",'M3 Functional Beverage'!J68)</f>
        <v/>
      </c>
      <c r="F804" s="50">
        <f>IF('M3 Functional Beverage'!K68="","",'M3 Functional Beverage'!K68)</f>
        <v/>
      </c>
      <c r="G804" s="49">
        <f>IF('M3 Functional Beverage'!F68="","",'M3 Functional Beverage'!F68)</f>
        <v/>
      </c>
      <c r="H804" s="50">
        <f>IF(AND(ISNUMBER('M3 Functional Beverage'!F68),ISNUMBER('M3 Functional Beverage'!K68)),'M3 Functional Beverage'!F68-'M3 Functional Beverage'!K68,"")</f>
        <v/>
      </c>
      <c r="I804" s="34" t="inlineStr">
        <is>
          <t>S&amp;S availability/depth vary by listing and time, confirm live.</t>
        </is>
      </c>
    </row>
    <row r="805" ht="26" customHeight="1">
      <c r="A805" s="34" t="inlineStr">
        <is>
          <t>Poppi</t>
        </is>
      </c>
      <c r="B805" s="34" t="inlineStr">
        <is>
          <t>Poppi Prebiotic Soda | Classic Cola | 8 pack 355mL</t>
        </is>
      </c>
      <c r="C805" s="34" t="inlineStr">
        <is>
          <t>3) Functional beverage (still/sparkling)</t>
        </is>
      </c>
      <c r="D805" s="51">
        <f>IF('M3 Functional Beverage'!I69="","",'M3 Functional Beverage'!I69)</f>
        <v/>
      </c>
      <c r="E805" s="52">
        <f>IF('M3 Functional Beverage'!J69="","",'M3 Functional Beverage'!J69)</f>
        <v/>
      </c>
      <c r="F805" s="50">
        <f>IF('M3 Functional Beverage'!K69="","",'M3 Functional Beverage'!K69)</f>
        <v/>
      </c>
      <c r="G805" s="49">
        <f>IF('M3 Functional Beverage'!F69="","",'M3 Functional Beverage'!F69)</f>
        <v/>
      </c>
      <c r="H805" s="50">
        <f>IF(AND(ISNUMBER('M3 Functional Beverage'!F69),ISNUMBER('M3 Functional Beverage'!K69)),'M3 Functional Beverage'!F69-'M3 Functional Beverage'!K69,"")</f>
        <v/>
      </c>
      <c r="I805" s="34" t="inlineStr">
        <is>
          <t>S&amp;S availability/depth vary by listing and time, confirm live.</t>
        </is>
      </c>
    </row>
    <row r="806" ht="26" customHeight="1">
      <c r="A806" s="34" t="inlineStr">
        <is>
          <t>Poppi</t>
        </is>
      </c>
      <c r="B806" s="34" t="inlineStr">
        <is>
          <t>Poppi Prebiotic Soda | Classic Cola | 12 pack 355mL</t>
        </is>
      </c>
      <c r="C806" s="34" t="inlineStr">
        <is>
          <t>3) Functional beverage (still/sparkling)</t>
        </is>
      </c>
      <c r="D806" s="51">
        <f>IF('M3 Functional Beverage'!I70="","",'M3 Functional Beverage'!I70)</f>
        <v/>
      </c>
      <c r="E806" s="52">
        <f>IF('M3 Functional Beverage'!J70="","",'M3 Functional Beverage'!J70)</f>
        <v/>
      </c>
      <c r="F806" s="50">
        <f>IF('M3 Functional Beverage'!K70="","",'M3 Functional Beverage'!K70)</f>
        <v/>
      </c>
      <c r="G806" s="49">
        <f>IF('M3 Functional Beverage'!F70="","",'M3 Functional Beverage'!F70)</f>
        <v/>
      </c>
      <c r="H806" s="50">
        <f>IF(AND(ISNUMBER('M3 Functional Beverage'!F70),ISNUMBER('M3 Functional Beverage'!K70)),'M3 Functional Beverage'!F70-'M3 Functional Beverage'!K70,"")</f>
        <v/>
      </c>
      <c r="I806" s="34" t="inlineStr">
        <is>
          <t>S&amp;S availability/depth vary by listing and time, confirm live.</t>
        </is>
      </c>
    </row>
    <row r="807" ht="26" customHeight="1">
      <c r="A807" s="34" t="inlineStr">
        <is>
          <t>Poppi</t>
        </is>
      </c>
      <c r="B807" s="34" t="inlineStr">
        <is>
          <t>Poppi Prebiotic Soda | Classic Cola | 15 pack 355mL</t>
        </is>
      </c>
      <c r="C807" s="34" t="inlineStr">
        <is>
          <t>3) Functional beverage (still/sparkling)</t>
        </is>
      </c>
      <c r="D807" s="51">
        <f>IF('M3 Functional Beverage'!I71="","",'M3 Functional Beverage'!I71)</f>
        <v/>
      </c>
      <c r="E807" s="52">
        <f>IF('M3 Functional Beverage'!J71="","",'M3 Functional Beverage'!J71)</f>
        <v/>
      </c>
      <c r="F807" s="50">
        <f>IF('M3 Functional Beverage'!K71="","",'M3 Functional Beverage'!K71)</f>
        <v/>
      </c>
      <c r="G807" s="49">
        <f>IF('M3 Functional Beverage'!F71="","",'M3 Functional Beverage'!F71)</f>
        <v/>
      </c>
      <c r="H807" s="50">
        <f>IF(AND(ISNUMBER('M3 Functional Beverage'!F71),ISNUMBER('M3 Functional Beverage'!K71)),'M3 Functional Beverage'!F71-'M3 Functional Beverage'!K71,"")</f>
        <v/>
      </c>
      <c r="I807" s="34" t="inlineStr">
        <is>
          <t>S&amp;S availability/depth vary by listing and time, confirm live.</t>
        </is>
      </c>
    </row>
    <row r="808" ht="26" customHeight="1">
      <c r="A808" s="34" t="inlineStr">
        <is>
          <t>Poppi</t>
        </is>
      </c>
      <c r="B808" s="34" t="inlineStr">
        <is>
          <t>Poppi Prebiotic Soda | Classic Cola | 18 pack 355mL</t>
        </is>
      </c>
      <c r="C808" s="34" t="inlineStr">
        <is>
          <t>3) Functional beverage (still/sparkling)</t>
        </is>
      </c>
      <c r="D808" s="51">
        <f>IF('M3 Functional Beverage'!I72="","",'M3 Functional Beverage'!I72)</f>
        <v/>
      </c>
      <c r="E808" s="52">
        <f>IF('M3 Functional Beverage'!J72="","",'M3 Functional Beverage'!J72)</f>
        <v/>
      </c>
      <c r="F808" s="50">
        <f>IF('M3 Functional Beverage'!K72="","",'M3 Functional Beverage'!K72)</f>
        <v/>
      </c>
      <c r="G808" s="49">
        <f>IF('M3 Functional Beverage'!F72="","",'M3 Functional Beverage'!F72)</f>
        <v/>
      </c>
      <c r="H808" s="50">
        <f>IF(AND(ISNUMBER('M3 Functional Beverage'!F72),ISNUMBER('M3 Functional Beverage'!K72)),'M3 Functional Beverage'!F72-'M3 Functional Beverage'!K72,"")</f>
        <v/>
      </c>
      <c r="I808" s="34" t="inlineStr">
        <is>
          <t>S&amp;S availability/depth vary by listing and time, confirm live.</t>
        </is>
      </c>
    </row>
    <row r="809" ht="26" customHeight="1">
      <c r="A809" s="34" t="inlineStr">
        <is>
          <t>Poppi</t>
        </is>
      </c>
      <c r="B809" s="34" t="inlineStr">
        <is>
          <t>Poppi Prebiotic Soda | Classic Cola | 24 pack 355mL</t>
        </is>
      </c>
      <c r="C809" s="34" t="inlineStr">
        <is>
          <t>3) Functional beverage (still/sparkling)</t>
        </is>
      </c>
      <c r="D809" s="51">
        <f>IF('M3 Functional Beverage'!I73="","",'M3 Functional Beverage'!I73)</f>
        <v/>
      </c>
      <c r="E809" s="52">
        <f>IF('M3 Functional Beverage'!J73="","",'M3 Functional Beverage'!J73)</f>
        <v/>
      </c>
      <c r="F809" s="50">
        <f>IF('M3 Functional Beverage'!K73="","",'M3 Functional Beverage'!K73)</f>
        <v/>
      </c>
      <c r="G809" s="49">
        <f>IF('M3 Functional Beverage'!F73="","",'M3 Functional Beverage'!F73)</f>
        <v/>
      </c>
      <c r="H809" s="50">
        <f>IF(AND(ISNUMBER('M3 Functional Beverage'!F73),ISNUMBER('M3 Functional Beverage'!K73)),'M3 Functional Beverage'!F73-'M3 Functional Beverage'!K73,"")</f>
        <v/>
      </c>
      <c r="I809" s="34" t="inlineStr">
        <is>
          <t>S&amp;S availability/depth vary by listing and time, confirm live.</t>
        </is>
      </c>
    </row>
    <row r="810" ht="26" customHeight="1">
      <c r="A810" s="34" t="inlineStr">
        <is>
          <t>Poppi</t>
        </is>
      </c>
      <c r="B810" s="34" t="inlineStr">
        <is>
          <t>Poppi Prebiotic Soda | Cherry Limeade | single 355mL</t>
        </is>
      </c>
      <c r="C810" s="34" t="inlineStr">
        <is>
          <t>3) Functional beverage (still/sparkling)</t>
        </is>
      </c>
      <c r="D810" s="51">
        <f>IF('M3 Functional Beverage'!I74="","",'M3 Functional Beverage'!I74)</f>
        <v/>
      </c>
      <c r="E810" s="52">
        <f>IF('M3 Functional Beverage'!J74="","",'M3 Functional Beverage'!J74)</f>
        <v/>
      </c>
      <c r="F810" s="50">
        <f>IF('M3 Functional Beverage'!K74="","",'M3 Functional Beverage'!K74)</f>
        <v/>
      </c>
      <c r="G810" s="49">
        <f>IF('M3 Functional Beverage'!F74="","",'M3 Functional Beverage'!F74)</f>
        <v/>
      </c>
      <c r="H810" s="50">
        <f>IF(AND(ISNUMBER('M3 Functional Beverage'!F74),ISNUMBER('M3 Functional Beverage'!K74)),'M3 Functional Beverage'!F74-'M3 Functional Beverage'!K74,"")</f>
        <v/>
      </c>
      <c r="I810" s="34" t="inlineStr">
        <is>
          <t>S&amp;S availability/depth vary by listing and time, confirm live.</t>
        </is>
      </c>
    </row>
    <row r="811" ht="26" customHeight="1">
      <c r="A811" s="34" t="inlineStr">
        <is>
          <t>Poppi</t>
        </is>
      </c>
      <c r="B811" s="34" t="inlineStr">
        <is>
          <t>Poppi Prebiotic Soda | Cherry Limeade | 8 pack 355mL</t>
        </is>
      </c>
      <c r="C811" s="34" t="inlineStr">
        <is>
          <t>3) Functional beverage (still/sparkling)</t>
        </is>
      </c>
      <c r="D811" s="51">
        <f>IF('M3 Functional Beverage'!I75="","",'M3 Functional Beverage'!I75)</f>
        <v/>
      </c>
      <c r="E811" s="52">
        <f>IF('M3 Functional Beverage'!J75="","",'M3 Functional Beverage'!J75)</f>
        <v/>
      </c>
      <c r="F811" s="50">
        <f>IF('M3 Functional Beverage'!K75="","",'M3 Functional Beverage'!K75)</f>
        <v/>
      </c>
      <c r="G811" s="49">
        <f>IF('M3 Functional Beverage'!F75="","",'M3 Functional Beverage'!F75)</f>
        <v/>
      </c>
      <c r="H811" s="50">
        <f>IF(AND(ISNUMBER('M3 Functional Beverage'!F75),ISNUMBER('M3 Functional Beverage'!K75)),'M3 Functional Beverage'!F75-'M3 Functional Beverage'!K75,"")</f>
        <v/>
      </c>
      <c r="I811" s="34" t="inlineStr">
        <is>
          <t>S&amp;S availability/depth vary by listing and time, confirm live.</t>
        </is>
      </c>
    </row>
    <row r="812" ht="26" customHeight="1">
      <c r="A812" s="34" t="inlineStr">
        <is>
          <t>Poppi</t>
        </is>
      </c>
      <c r="B812" s="34" t="inlineStr">
        <is>
          <t>Poppi Prebiotic Soda | Cherry Limeade | 12 pack 355mL</t>
        </is>
      </c>
      <c r="C812" s="34" t="inlineStr">
        <is>
          <t>3) Functional beverage (still/sparkling)</t>
        </is>
      </c>
      <c r="D812" s="51">
        <f>IF('M3 Functional Beverage'!I76="","",'M3 Functional Beverage'!I76)</f>
        <v/>
      </c>
      <c r="E812" s="52">
        <f>IF('M3 Functional Beverage'!J76="","",'M3 Functional Beverage'!J76)</f>
        <v/>
      </c>
      <c r="F812" s="50">
        <f>IF('M3 Functional Beverage'!K76="","",'M3 Functional Beverage'!K76)</f>
        <v/>
      </c>
      <c r="G812" s="49">
        <f>IF('M3 Functional Beverage'!F76="","",'M3 Functional Beverage'!F76)</f>
        <v/>
      </c>
      <c r="H812" s="50">
        <f>IF(AND(ISNUMBER('M3 Functional Beverage'!F76),ISNUMBER('M3 Functional Beverage'!K76)),'M3 Functional Beverage'!F76-'M3 Functional Beverage'!K76,"")</f>
        <v/>
      </c>
      <c r="I812" s="34" t="inlineStr">
        <is>
          <t>S&amp;S availability/depth vary by listing and time, confirm live.</t>
        </is>
      </c>
    </row>
    <row r="813" ht="26" customHeight="1">
      <c r="A813" s="34" t="inlineStr">
        <is>
          <t>Poppi</t>
        </is>
      </c>
      <c r="B813" s="34" t="inlineStr">
        <is>
          <t>Poppi Prebiotic Soda | Cherry Limeade | 15 pack 355mL</t>
        </is>
      </c>
      <c r="C813" s="34" t="inlineStr">
        <is>
          <t>3) Functional beverage (still/sparkling)</t>
        </is>
      </c>
      <c r="D813" s="51">
        <f>IF('M3 Functional Beverage'!I77="","",'M3 Functional Beverage'!I77)</f>
        <v/>
      </c>
      <c r="E813" s="52">
        <f>IF('M3 Functional Beverage'!J77="","",'M3 Functional Beverage'!J77)</f>
        <v/>
      </c>
      <c r="F813" s="50">
        <f>IF('M3 Functional Beverage'!K77="","",'M3 Functional Beverage'!K77)</f>
        <v/>
      </c>
      <c r="G813" s="49">
        <f>IF('M3 Functional Beverage'!F77="","",'M3 Functional Beverage'!F77)</f>
        <v/>
      </c>
      <c r="H813" s="50">
        <f>IF(AND(ISNUMBER('M3 Functional Beverage'!F77),ISNUMBER('M3 Functional Beverage'!K77)),'M3 Functional Beverage'!F77-'M3 Functional Beverage'!K77,"")</f>
        <v/>
      </c>
      <c r="I813" s="34" t="inlineStr">
        <is>
          <t>S&amp;S availability/depth vary by listing and time, confirm live.</t>
        </is>
      </c>
    </row>
    <row r="814" ht="26" customHeight="1">
      <c r="A814" s="34" t="inlineStr">
        <is>
          <t>Poppi</t>
        </is>
      </c>
      <c r="B814" s="34" t="inlineStr">
        <is>
          <t>Poppi Prebiotic Soda | Cherry Limeade | 18 pack 355mL</t>
        </is>
      </c>
      <c r="C814" s="34" t="inlineStr">
        <is>
          <t>3) Functional beverage (still/sparkling)</t>
        </is>
      </c>
      <c r="D814" s="51">
        <f>IF('M3 Functional Beverage'!I78="","",'M3 Functional Beverage'!I78)</f>
        <v/>
      </c>
      <c r="E814" s="52">
        <f>IF('M3 Functional Beverage'!J78="","",'M3 Functional Beverage'!J78)</f>
        <v/>
      </c>
      <c r="F814" s="50">
        <f>IF('M3 Functional Beverage'!K78="","",'M3 Functional Beverage'!K78)</f>
        <v/>
      </c>
      <c r="G814" s="49">
        <f>IF('M3 Functional Beverage'!F78="","",'M3 Functional Beverage'!F78)</f>
        <v/>
      </c>
      <c r="H814" s="50">
        <f>IF(AND(ISNUMBER('M3 Functional Beverage'!F78),ISNUMBER('M3 Functional Beverage'!K78)),'M3 Functional Beverage'!F78-'M3 Functional Beverage'!K78,"")</f>
        <v/>
      </c>
      <c r="I814" s="34" t="inlineStr">
        <is>
          <t>S&amp;S availability/depth vary by listing and time, confirm live.</t>
        </is>
      </c>
    </row>
    <row r="815" ht="26" customHeight="1">
      <c r="A815" s="34" t="inlineStr">
        <is>
          <t>Poppi</t>
        </is>
      </c>
      <c r="B815" s="34" t="inlineStr">
        <is>
          <t>Poppi Prebiotic Soda | Cherry Limeade | 24 pack 355mL</t>
        </is>
      </c>
      <c r="C815" s="34" t="inlineStr">
        <is>
          <t>3) Functional beverage (still/sparkling)</t>
        </is>
      </c>
      <c r="D815" s="51">
        <f>IF('M3 Functional Beverage'!I79="","",'M3 Functional Beverage'!I79)</f>
        <v/>
      </c>
      <c r="E815" s="52">
        <f>IF('M3 Functional Beverage'!J79="","",'M3 Functional Beverage'!J79)</f>
        <v/>
      </c>
      <c r="F815" s="50">
        <f>IF('M3 Functional Beverage'!K79="","",'M3 Functional Beverage'!K79)</f>
        <v/>
      </c>
      <c r="G815" s="49">
        <f>IF('M3 Functional Beverage'!F79="","",'M3 Functional Beverage'!F79)</f>
        <v/>
      </c>
      <c r="H815" s="50">
        <f>IF(AND(ISNUMBER('M3 Functional Beverage'!F79),ISNUMBER('M3 Functional Beverage'!K79)),'M3 Functional Beverage'!F79-'M3 Functional Beverage'!K79,"")</f>
        <v/>
      </c>
      <c r="I815" s="34" t="inlineStr">
        <is>
          <t>S&amp;S availability/depth vary by listing and time, confirm live.</t>
        </is>
      </c>
    </row>
    <row r="816" ht="26" customHeight="1">
      <c r="A816" s="34" t="inlineStr">
        <is>
          <t>Poppi</t>
        </is>
      </c>
      <c r="B816" s="34" t="inlineStr">
        <is>
          <t>Poppi Prebiotic Soda | Orange | single 355mL</t>
        </is>
      </c>
      <c r="C816" s="34" t="inlineStr">
        <is>
          <t>3) Functional beverage (still/sparkling)</t>
        </is>
      </c>
      <c r="D816" s="51">
        <f>IF('M3 Functional Beverage'!I80="","",'M3 Functional Beverage'!I80)</f>
        <v/>
      </c>
      <c r="E816" s="52">
        <f>IF('M3 Functional Beverage'!J80="","",'M3 Functional Beverage'!J80)</f>
        <v/>
      </c>
      <c r="F816" s="50">
        <f>IF('M3 Functional Beverage'!K80="","",'M3 Functional Beverage'!K80)</f>
        <v/>
      </c>
      <c r="G816" s="49">
        <f>IF('M3 Functional Beverage'!F80="","",'M3 Functional Beverage'!F80)</f>
        <v/>
      </c>
      <c r="H816" s="50">
        <f>IF(AND(ISNUMBER('M3 Functional Beverage'!F80),ISNUMBER('M3 Functional Beverage'!K80)),'M3 Functional Beverage'!F80-'M3 Functional Beverage'!K80,"")</f>
        <v/>
      </c>
      <c r="I816" s="34" t="inlineStr">
        <is>
          <t>S&amp;S availability/depth vary by listing and time, confirm live.</t>
        </is>
      </c>
    </row>
    <row r="817" ht="26" customHeight="1">
      <c r="A817" s="34" t="inlineStr">
        <is>
          <t>Poppi</t>
        </is>
      </c>
      <c r="B817" s="34" t="inlineStr">
        <is>
          <t>Poppi Prebiotic Soda | Orange | 8 pack 355mL</t>
        </is>
      </c>
      <c r="C817" s="34" t="inlineStr">
        <is>
          <t>3) Functional beverage (still/sparkling)</t>
        </is>
      </c>
      <c r="D817" s="51">
        <f>IF('M3 Functional Beverage'!I81="","",'M3 Functional Beverage'!I81)</f>
        <v/>
      </c>
      <c r="E817" s="52">
        <f>IF('M3 Functional Beverage'!J81="","",'M3 Functional Beverage'!J81)</f>
        <v/>
      </c>
      <c r="F817" s="50">
        <f>IF('M3 Functional Beverage'!K81="","",'M3 Functional Beverage'!K81)</f>
        <v/>
      </c>
      <c r="G817" s="49">
        <f>IF('M3 Functional Beverage'!F81="","",'M3 Functional Beverage'!F81)</f>
        <v/>
      </c>
      <c r="H817" s="50">
        <f>IF(AND(ISNUMBER('M3 Functional Beverage'!F81),ISNUMBER('M3 Functional Beverage'!K81)),'M3 Functional Beverage'!F81-'M3 Functional Beverage'!K81,"")</f>
        <v/>
      </c>
      <c r="I817" s="34" t="inlineStr">
        <is>
          <t>S&amp;S availability/depth vary by listing and time, confirm live.</t>
        </is>
      </c>
    </row>
    <row r="818" ht="26" customHeight="1">
      <c r="A818" s="34" t="inlineStr">
        <is>
          <t>Poppi</t>
        </is>
      </c>
      <c r="B818" s="34" t="inlineStr">
        <is>
          <t>Poppi Prebiotic Soda | Orange | 12 pack 355mL</t>
        </is>
      </c>
      <c r="C818" s="34" t="inlineStr">
        <is>
          <t>3) Functional beverage (still/sparkling)</t>
        </is>
      </c>
      <c r="D818" s="51">
        <f>IF('M3 Functional Beverage'!I82="","",'M3 Functional Beverage'!I82)</f>
        <v/>
      </c>
      <c r="E818" s="52">
        <f>IF('M3 Functional Beverage'!J82="","",'M3 Functional Beverage'!J82)</f>
        <v/>
      </c>
      <c r="F818" s="50">
        <f>IF('M3 Functional Beverage'!K82="","",'M3 Functional Beverage'!K82)</f>
        <v/>
      </c>
      <c r="G818" s="49">
        <f>IF('M3 Functional Beverage'!F82="","",'M3 Functional Beverage'!F82)</f>
        <v/>
      </c>
      <c r="H818" s="50">
        <f>IF(AND(ISNUMBER('M3 Functional Beverage'!F82),ISNUMBER('M3 Functional Beverage'!K82)),'M3 Functional Beverage'!F82-'M3 Functional Beverage'!K82,"")</f>
        <v/>
      </c>
      <c r="I818" s="34" t="inlineStr">
        <is>
          <t>S&amp;S availability/depth vary by listing and time, confirm live.</t>
        </is>
      </c>
    </row>
    <row r="819" ht="26" customHeight="1">
      <c r="A819" s="34" t="inlineStr">
        <is>
          <t>Poppi</t>
        </is>
      </c>
      <c r="B819" s="34" t="inlineStr">
        <is>
          <t>Poppi Prebiotic Soda | Orange | 15 pack 355mL</t>
        </is>
      </c>
      <c r="C819" s="34" t="inlineStr">
        <is>
          <t>3) Functional beverage (still/sparkling)</t>
        </is>
      </c>
      <c r="D819" s="51">
        <f>IF('M3 Functional Beverage'!I83="","",'M3 Functional Beverage'!I83)</f>
        <v/>
      </c>
      <c r="E819" s="52">
        <f>IF('M3 Functional Beverage'!J83="","",'M3 Functional Beverage'!J83)</f>
        <v/>
      </c>
      <c r="F819" s="50">
        <f>IF('M3 Functional Beverage'!K83="","",'M3 Functional Beverage'!K83)</f>
        <v/>
      </c>
      <c r="G819" s="49">
        <f>IF('M3 Functional Beverage'!F83="","",'M3 Functional Beverage'!F83)</f>
        <v/>
      </c>
      <c r="H819" s="50">
        <f>IF(AND(ISNUMBER('M3 Functional Beverage'!F83),ISNUMBER('M3 Functional Beverage'!K83)),'M3 Functional Beverage'!F83-'M3 Functional Beverage'!K83,"")</f>
        <v/>
      </c>
      <c r="I819" s="34" t="inlineStr">
        <is>
          <t>S&amp;S availability/depth vary by listing and time, confirm live.</t>
        </is>
      </c>
    </row>
    <row r="820" ht="26" customHeight="1">
      <c r="A820" s="34" t="inlineStr">
        <is>
          <t>Poppi</t>
        </is>
      </c>
      <c r="B820" s="34" t="inlineStr">
        <is>
          <t>Poppi Prebiotic Soda | Orange | 18 pack 355mL</t>
        </is>
      </c>
      <c r="C820" s="34" t="inlineStr">
        <is>
          <t>3) Functional beverage (still/sparkling)</t>
        </is>
      </c>
      <c r="D820" s="51">
        <f>IF('M3 Functional Beverage'!I84="","",'M3 Functional Beverage'!I84)</f>
        <v/>
      </c>
      <c r="E820" s="52">
        <f>IF('M3 Functional Beverage'!J84="","",'M3 Functional Beverage'!J84)</f>
        <v/>
      </c>
      <c r="F820" s="50">
        <f>IF('M3 Functional Beverage'!K84="","",'M3 Functional Beverage'!K84)</f>
        <v/>
      </c>
      <c r="G820" s="49">
        <f>IF('M3 Functional Beverage'!F84="","",'M3 Functional Beverage'!F84)</f>
        <v/>
      </c>
      <c r="H820" s="50">
        <f>IF(AND(ISNUMBER('M3 Functional Beverage'!F84),ISNUMBER('M3 Functional Beverage'!K84)),'M3 Functional Beverage'!F84-'M3 Functional Beverage'!K84,"")</f>
        <v/>
      </c>
      <c r="I820" s="34" t="inlineStr">
        <is>
          <t>S&amp;S availability/depth vary by listing and time, confirm live.</t>
        </is>
      </c>
    </row>
    <row r="821" ht="26" customHeight="1">
      <c r="A821" s="34" t="inlineStr">
        <is>
          <t>Poppi</t>
        </is>
      </c>
      <c r="B821" s="34" t="inlineStr">
        <is>
          <t>Poppi Prebiotic Soda | Orange | 24 pack 355mL</t>
        </is>
      </c>
      <c r="C821" s="34" t="inlineStr">
        <is>
          <t>3) Functional beverage (still/sparkling)</t>
        </is>
      </c>
      <c r="D821" s="51">
        <f>IF('M3 Functional Beverage'!I85="","",'M3 Functional Beverage'!I85)</f>
        <v/>
      </c>
      <c r="E821" s="52">
        <f>IF('M3 Functional Beverage'!J85="","",'M3 Functional Beverage'!J85)</f>
        <v/>
      </c>
      <c r="F821" s="50">
        <f>IF('M3 Functional Beverage'!K85="","",'M3 Functional Beverage'!K85)</f>
        <v/>
      </c>
      <c r="G821" s="49">
        <f>IF('M3 Functional Beverage'!F85="","",'M3 Functional Beverage'!F85)</f>
        <v/>
      </c>
      <c r="H821" s="50">
        <f>IF(AND(ISNUMBER('M3 Functional Beverage'!F85),ISNUMBER('M3 Functional Beverage'!K85)),'M3 Functional Beverage'!F85-'M3 Functional Beverage'!K85,"")</f>
        <v/>
      </c>
      <c r="I821" s="34" t="inlineStr">
        <is>
          <t>S&amp;S availability/depth vary by listing and time, confirm live.</t>
        </is>
      </c>
    </row>
    <row r="822" ht="26" customHeight="1">
      <c r="A822" s="34" t="inlineStr">
        <is>
          <t>Poppi</t>
        </is>
      </c>
      <c r="B822" s="34" t="inlineStr">
        <is>
          <t>Poppi Prebiotic Soda | Grape | single 355mL</t>
        </is>
      </c>
      <c r="C822" s="34" t="inlineStr">
        <is>
          <t>3) Functional beverage (still/sparkling)</t>
        </is>
      </c>
      <c r="D822" s="51">
        <f>IF('M3 Functional Beverage'!I86="","",'M3 Functional Beverage'!I86)</f>
        <v/>
      </c>
      <c r="E822" s="52">
        <f>IF('M3 Functional Beverage'!J86="","",'M3 Functional Beverage'!J86)</f>
        <v/>
      </c>
      <c r="F822" s="50">
        <f>IF('M3 Functional Beverage'!K86="","",'M3 Functional Beverage'!K86)</f>
        <v/>
      </c>
      <c r="G822" s="49">
        <f>IF('M3 Functional Beverage'!F86="","",'M3 Functional Beverage'!F86)</f>
        <v/>
      </c>
      <c r="H822" s="50">
        <f>IF(AND(ISNUMBER('M3 Functional Beverage'!F86),ISNUMBER('M3 Functional Beverage'!K86)),'M3 Functional Beverage'!F86-'M3 Functional Beverage'!K86,"")</f>
        <v/>
      </c>
      <c r="I822" s="34" t="inlineStr">
        <is>
          <t>S&amp;S availability/depth vary by listing and time, confirm live.</t>
        </is>
      </c>
    </row>
    <row r="823" ht="26" customHeight="1">
      <c r="A823" s="34" t="inlineStr">
        <is>
          <t>Poppi</t>
        </is>
      </c>
      <c r="B823" s="34" t="inlineStr">
        <is>
          <t>Poppi Prebiotic Soda | Grape | 8 pack 355mL</t>
        </is>
      </c>
      <c r="C823" s="34" t="inlineStr">
        <is>
          <t>3) Functional beverage (still/sparkling)</t>
        </is>
      </c>
      <c r="D823" s="51">
        <f>IF('M3 Functional Beverage'!I87="","",'M3 Functional Beverage'!I87)</f>
        <v/>
      </c>
      <c r="E823" s="52">
        <f>IF('M3 Functional Beverage'!J87="","",'M3 Functional Beverage'!J87)</f>
        <v/>
      </c>
      <c r="F823" s="50">
        <f>IF('M3 Functional Beverage'!K87="","",'M3 Functional Beverage'!K87)</f>
        <v/>
      </c>
      <c r="G823" s="49">
        <f>IF('M3 Functional Beverage'!F87="","",'M3 Functional Beverage'!F87)</f>
        <v/>
      </c>
      <c r="H823" s="50">
        <f>IF(AND(ISNUMBER('M3 Functional Beverage'!F87),ISNUMBER('M3 Functional Beverage'!K87)),'M3 Functional Beverage'!F87-'M3 Functional Beverage'!K87,"")</f>
        <v/>
      </c>
      <c r="I823" s="34" t="inlineStr">
        <is>
          <t>S&amp;S availability/depth vary by listing and time, confirm live.</t>
        </is>
      </c>
    </row>
    <row r="824" ht="26" customHeight="1">
      <c r="A824" s="34" t="inlineStr">
        <is>
          <t>Poppi</t>
        </is>
      </c>
      <c r="B824" s="34" t="inlineStr">
        <is>
          <t>Poppi Prebiotic Soda | Grape | 12 pack 355mL</t>
        </is>
      </c>
      <c r="C824" s="34" t="inlineStr">
        <is>
          <t>3) Functional beverage (still/sparkling)</t>
        </is>
      </c>
      <c r="D824" s="51">
        <f>IF('M3 Functional Beverage'!I88="","",'M3 Functional Beverage'!I88)</f>
        <v/>
      </c>
      <c r="E824" s="52">
        <f>IF('M3 Functional Beverage'!J88="","",'M3 Functional Beverage'!J88)</f>
        <v/>
      </c>
      <c r="F824" s="50">
        <f>IF('M3 Functional Beverage'!K88="","",'M3 Functional Beverage'!K88)</f>
        <v/>
      </c>
      <c r="G824" s="49">
        <f>IF('M3 Functional Beverage'!F88="","",'M3 Functional Beverage'!F88)</f>
        <v/>
      </c>
      <c r="H824" s="50">
        <f>IF(AND(ISNUMBER('M3 Functional Beverage'!F88),ISNUMBER('M3 Functional Beverage'!K88)),'M3 Functional Beverage'!F88-'M3 Functional Beverage'!K88,"")</f>
        <v/>
      </c>
      <c r="I824" s="34" t="inlineStr">
        <is>
          <t>S&amp;S availability/depth vary by listing and time, confirm live.</t>
        </is>
      </c>
    </row>
    <row r="825" ht="26" customHeight="1">
      <c r="A825" s="34" t="inlineStr">
        <is>
          <t>Poppi</t>
        </is>
      </c>
      <c r="B825" s="34" t="inlineStr">
        <is>
          <t>Poppi Prebiotic Soda | Grape | 15 pack 355mL</t>
        </is>
      </c>
      <c r="C825" s="34" t="inlineStr">
        <is>
          <t>3) Functional beverage (still/sparkling)</t>
        </is>
      </c>
      <c r="D825" s="51">
        <f>IF('M3 Functional Beverage'!I89="","",'M3 Functional Beverage'!I89)</f>
        <v/>
      </c>
      <c r="E825" s="52">
        <f>IF('M3 Functional Beverage'!J89="","",'M3 Functional Beverage'!J89)</f>
        <v/>
      </c>
      <c r="F825" s="50">
        <f>IF('M3 Functional Beverage'!K89="","",'M3 Functional Beverage'!K89)</f>
        <v/>
      </c>
      <c r="G825" s="49">
        <f>IF('M3 Functional Beverage'!F89="","",'M3 Functional Beverage'!F89)</f>
        <v/>
      </c>
      <c r="H825" s="50">
        <f>IF(AND(ISNUMBER('M3 Functional Beverage'!F89),ISNUMBER('M3 Functional Beverage'!K89)),'M3 Functional Beverage'!F89-'M3 Functional Beverage'!K89,"")</f>
        <v/>
      </c>
      <c r="I825" s="34" t="inlineStr">
        <is>
          <t>S&amp;S availability/depth vary by listing and time, confirm live.</t>
        </is>
      </c>
    </row>
    <row r="826" ht="26" customHeight="1">
      <c r="A826" s="34" t="inlineStr">
        <is>
          <t>Poppi</t>
        </is>
      </c>
      <c r="B826" s="34" t="inlineStr">
        <is>
          <t>Poppi Prebiotic Soda | Grape | 18 pack 355mL</t>
        </is>
      </c>
      <c r="C826" s="34" t="inlineStr">
        <is>
          <t>3) Functional beverage (still/sparkling)</t>
        </is>
      </c>
      <c r="D826" s="51">
        <f>IF('M3 Functional Beverage'!I90="","",'M3 Functional Beverage'!I90)</f>
        <v/>
      </c>
      <c r="E826" s="52">
        <f>IF('M3 Functional Beverage'!J90="","",'M3 Functional Beverage'!J90)</f>
        <v/>
      </c>
      <c r="F826" s="50">
        <f>IF('M3 Functional Beverage'!K90="","",'M3 Functional Beverage'!K90)</f>
        <v/>
      </c>
      <c r="G826" s="49">
        <f>IF('M3 Functional Beverage'!F90="","",'M3 Functional Beverage'!F90)</f>
        <v/>
      </c>
      <c r="H826" s="50">
        <f>IF(AND(ISNUMBER('M3 Functional Beverage'!F90),ISNUMBER('M3 Functional Beverage'!K90)),'M3 Functional Beverage'!F90-'M3 Functional Beverage'!K90,"")</f>
        <v/>
      </c>
      <c r="I826" s="34" t="inlineStr">
        <is>
          <t>S&amp;S availability/depth vary by listing and time, confirm live.</t>
        </is>
      </c>
    </row>
    <row r="827" ht="26" customHeight="1">
      <c r="A827" s="34" t="inlineStr">
        <is>
          <t>Poppi</t>
        </is>
      </c>
      <c r="B827" s="34" t="inlineStr">
        <is>
          <t>Poppi Prebiotic Soda | Grape | 24 pack 355mL</t>
        </is>
      </c>
      <c r="C827" s="34" t="inlineStr">
        <is>
          <t>3) Functional beverage (still/sparkling)</t>
        </is>
      </c>
      <c r="D827" s="51">
        <f>IF('M3 Functional Beverage'!I91="","",'M3 Functional Beverage'!I91)</f>
        <v/>
      </c>
      <c r="E827" s="52">
        <f>IF('M3 Functional Beverage'!J91="","",'M3 Functional Beverage'!J91)</f>
        <v/>
      </c>
      <c r="F827" s="50">
        <f>IF('M3 Functional Beverage'!K91="","",'M3 Functional Beverage'!K91)</f>
        <v/>
      </c>
      <c r="G827" s="49">
        <f>IF('M3 Functional Beverage'!F91="","",'M3 Functional Beverage'!F91)</f>
        <v/>
      </c>
      <c r="H827" s="50">
        <f>IF(AND(ISNUMBER('M3 Functional Beverage'!F91),ISNUMBER('M3 Functional Beverage'!K91)),'M3 Functional Beverage'!F91-'M3 Functional Beverage'!K91,"")</f>
        <v/>
      </c>
      <c r="I827" s="34" t="inlineStr">
        <is>
          <t>S&amp;S availability/depth vary by listing and time, confirm live.</t>
        </is>
      </c>
    </row>
    <row r="828" ht="26" customHeight="1">
      <c r="A828" s="34" t="inlineStr">
        <is>
          <t>Poppi</t>
        </is>
      </c>
      <c r="B828" s="34" t="inlineStr">
        <is>
          <t>Poppi Prebiotic Soda | Watermelon | single 355mL</t>
        </is>
      </c>
      <c r="C828" s="34" t="inlineStr">
        <is>
          <t>3) Functional beverage (still/sparkling)</t>
        </is>
      </c>
      <c r="D828" s="51">
        <f>IF('M3 Functional Beverage'!I92="","",'M3 Functional Beverage'!I92)</f>
        <v/>
      </c>
      <c r="E828" s="52">
        <f>IF('M3 Functional Beverage'!J92="","",'M3 Functional Beverage'!J92)</f>
        <v/>
      </c>
      <c r="F828" s="50">
        <f>IF('M3 Functional Beverage'!K92="","",'M3 Functional Beverage'!K92)</f>
        <v/>
      </c>
      <c r="G828" s="49">
        <f>IF('M3 Functional Beverage'!F92="","",'M3 Functional Beverage'!F92)</f>
        <v/>
      </c>
      <c r="H828" s="50">
        <f>IF(AND(ISNUMBER('M3 Functional Beverage'!F92),ISNUMBER('M3 Functional Beverage'!K92)),'M3 Functional Beverage'!F92-'M3 Functional Beverage'!K92,"")</f>
        <v/>
      </c>
      <c r="I828" s="34" t="inlineStr">
        <is>
          <t>S&amp;S availability/depth vary by listing and time, confirm live.</t>
        </is>
      </c>
    </row>
    <row r="829" ht="26" customHeight="1">
      <c r="A829" s="34" t="inlineStr">
        <is>
          <t>Poppi</t>
        </is>
      </c>
      <c r="B829" s="34" t="inlineStr">
        <is>
          <t>Poppi Prebiotic Soda | Watermelon | 8 pack 355mL</t>
        </is>
      </c>
      <c r="C829" s="34" t="inlineStr">
        <is>
          <t>3) Functional beverage (still/sparkling)</t>
        </is>
      </c>
      <c r="D829" s="51">
        <f>IF('M3 Functional Beverage'!I93="","",'M3 Functional Beverage'!I93)</f>
        <v/>
      </c>
      <c r="E829" s="52">
        <f>IF('M3 Functional Beverage'!J93="","",'M3 Functional Beverage'!J93)</f>
        <v/>
      </c>
      <c r="F829" s="50">
        <f>IF('M3 Functional Beverage'!K93="","",'M3 Functional Beverage'!K93)</f>
        <v/>
      </c>
      <c r="G829" s="49">
        <f>IF('M3 Functional Beverage'!F93="","",'M3 Functional Beverage'!F93)</f>
        <v/>
      </c>
      <c r="H829" s="50">
        <f>IF(AND(ISNUMBER('M3 Functional Beverage'!F93),ISNUMBER('M3 Functional Beverage'!K93)),'M3 Functional Beverage'!F93-'M3 Functional Beverage'!K93,"")</f>
        <v/>
      </c>
      <c r="I829" s="34" t="inlineStr">
        <is>
          <t>S&amp;S availability/depth vary by listing and time, confirm live.</t>
        </is>
      </c>
    </row>
    <row r="830" ht="26" customHeight="1">
      <c r="A830" s="34" t="inlineStr">
        <is>
          <t>Poppi</t>
        </is>
      </c>
      <c r="B830" s="34" t="inlineStr">
        <is>
          <t>Poppi Prebiotic Soda | Watermelon | 12 pack 355mL</t>
        </is>
      </c>
      <c r="C830" s="34" t="inlineStr">
        <is>
          <t>3) Functional beverage (still/sparkling)</t>
        </is>
      </c>
      <c r="D830" s="51">
        <f>IF('M3 Functional Beverage'!I94="","",'M3 Functional Beverage'!I94)</f>
        <v/>
      </c>
      <c r="E830" s="52">
        <f>IF('M3 Functional Beverage'!J94="","",'M3 Functional Beverage'!J94)</f>
        <v/>
      </c>
      <c r="F830" s="50">
        <f>IF('M3 Functional Beverage'!K94="","",'M3 Functional Beverage'!K94)</f>
        <v/>
      </c>
      <c r="G830" s="49">
        <f>IF('M3 Functional Beverage'!F94="","",'M3 Functional Beverage'!F94)</f>
        <v/>
      </c>
      <c r="H830" s="50">
        <f>IF(AND(ISNUMBER('M3 Functional Beverage'!F94),ISNUMBER('M3 Functional Beverage'!K94)),'M3 Functional Beverage'!F94-'M3 Functional Beverage'!K94,"")</f>
        <v/>
      </c>
      <c r="I830" s="34" t="inlineStr">
        <is>
          <t>S&amp;S availability/depth vary by listing and time, confirm live.</t>
        </is>
      </c>
    </row>
    <row r="831" ht="26" customHeight="1">
      <c r="A831" s="34" t="inlineStr">
        <is>
          <t>Poppi</t>
        </is>
      </c>
      <c r="B831" s="34" t="inlineStr">
        <is>
          <t>Poppi Prebiotic Soda | Watermelon | 15 pack 355mL</t>
        </is>
      </c>
      <c r="C831" s="34" t="inlineStr">
        <is>
          <t>3) Functional beverage (still/sparkling)</t>
        </is>
      </c>
      <c r="D831" s="51">
        <f>IF('M3 Functional Beverage'!I95="","",'M3 Functional Beverage'!I95)</f>
        <v/>
      </c>
      <c r="E831" s="52">
        <f>IF('M3 Functional Beverage'!J95="","",'M3 Functional Beverage'!J95)</f>
        <v/>
      </c>
      <c r="F831" s="50">
        <f>IF('M3 Functional Beverage'!K95="","",'M3 Functional Beverage'!K95)</f>
        <v/>
      </c>
      <c r="G831" s="49">
        <f>IF('M3 Functional Beverage'!F95="","",'M3 Functional Beverage'!F95)</f>
        <v/>
      </c>
      <c r="H831" s="50">
        <f>IF(AND(ISNUMBER('M3 Functional Beverage'!F95),ISNUMBER('M3 Functional Beverage'!K95)),'M3 Functional Beverage'!F95-'M3 Functional Beverage'!K95,"")</f>
        <v/>
      </c>
      <c r="I831" s="34" t="inlineStr">
        <is>
          <t>S&amp;S availability/depth vary by listing and time, confirm live.</t>
        </is>
      </c>
    </row>
    <row r="832" ht="26" customHeight="1">
      <c r="A832" s="34" t="inlineStr">
        <is>
          <t>Poppi</t>
        </is>
      </c>
      <c r="B832" s="34" t="inlineStr">
        <is>
          <t>Poppi Prebiotic Soda | Watermelon | 18 pack 355mL</t>
        </is>
      </c>
      <c r="C832" s="34" t="inlineStr">
        <is>
          <t>3) Functional beverage (still/sparkling)</t>
        </is>
      </c>
      <c r="D832" s="51">
        <f>IF('M3 Functional Beverage'!I96="","",'M3 Functional Beverage'!I96)</f>
        <v/>
      </c>
      <c r="E832" s="52">
        <f>IF('M3 Functional Beverage'!J96="","",'M3 Functional Beverage'!J96)</f>
        <v/>
      </c>
      <c r="F832" s="50">
        <f>IF('M3 Functional Beverage'!K96="","",'M3 Functional Beverage'!K96)</f>
        <v/>
      </c>
      <c r="G832" s="49">
        <f>IF('M3 Functional Beverage'!F96="","",'M3 Functional Beverage'!F96)</f>
        <v/>
      </c>
      <c r="H832" s="50">
        <f>IF(AND(ISNUMBER('M3 Functional Beverage'!F96),ISNUMBER('M3 Functional Beverage'!K96)),'M3 Functional Beverage'!F96-'M3 Functional Beverage'!K96,"")</f>
        <v/>
      </c>
      <c r="I832" s="34" t="inlineStr">
        <is>
          <t>S&amp;S availability/depth vary by listing and time, confirm live.</t>
        </is>
      </c>
    </row>
    <row r="833" ht="26" customHeight="1">
      <c r="A833" s="34" t="inlineStr">
        <is>
          <t>Poppi</t>
        </is>
      </c>
      <c r="B833" s="34" t="inlineStr">
        <is>
          <t>Poppi Prebiotic Soda | Watermelon | 24 pack 355mL</t>
        </is>
      </c>
      <c r="C833" s="34" t="inlineStr">
        <is>
          <t>3) Functional beverage (still/sparkling)</t>
        </is>
      </c>
      <c r="D833" s="51">
        <f>IF('M3 Functional Beverage'!I97="","",'M3 Functional Beverage'!I97)</f>
        <v/>
      </c>
      <c r="E833" s="52">
        <f>IF('M3 Functional Beverage'!J97="","",'M3 Functional Beverage'!J97)</f>
        <v/>
      </c>
      <c r="F833" s="50">
        <f>IF('M3 Functional Beverage'!K97="","",'M3 Functional Beverage'!K97)</f>
        <v/>
      </c>
      <c r="G833" s="49">
        <f>IF('M3 Functional Beverage'!F97="","",'M3 Functional Beverage'!F97)</f>
        <v/>
      </c>
      <c r="H833" s="50">
        <f>IF(AND(ISNUMBER('M3 Functional Beverage'!F97),ISNUMBER('M3 Functional Beverage'!K97)),'M3 Functional Beverage'!F97-'M3 Functional Beverage'!K97,"")</f>
        <v/>
      </c>
      <c r="I833" s="34" t="inlineStr">
        <is>
          <t>S&amp;S availability/depth vary by listing and time, confirm live.</t>
        </is>
      </c>
    </row>
    <row r="834" ht="26" customHeight="1">
      <c r="A834" s="34" t="inlineStr">
        <is>
          <t>Poppi</t>
        </is>
      </c>
      <c r="B834" s="34" t="inlineStr">
        <is>
          <t>Poppi Prebiotic Soda | Ginger Lime | single 355mL</t>
        </is>
      </c>
      <c r="C834" s="34" t="inlineStr">
        <is>
          <t>3) Functional beverage (still/sparkling)</t>
        </is>
      </c>
      <c r="D834" s="51">
        <f>IF('M3 Functional Beverage'!I98="","",'M3 Functional Beverage'!I98)</f>
        <v/>
      </c>
      <c r="E834" s="52">
        <f>IF('M3 Functional Beverage'!J98="","",'M3 Functional Beverage'!J98)</f>
        <v/>
      </c>
      <c r="F834" s="50">
        <f>IF('M3 Functional Beverage'!K98="","",'M3 Functional Beverage'!K98)</f>
        <v/>
      </c>
      <c r="G834" s="49">
        <f>IF('M3 Functional Beverage'!F98="","",'M3 Functional Beverage'!F98)</f>
        <v/>
      </c>
      <c r="H834" s="50">
        <f>IF(AND(ISNUMBER('M3 Functional Beverage'!F98),ISNUMBER('M3 Functional Beverage'!K98)),'M3 Functional Beverage'!F98-'M3 Functional Beverage'!K98,"")</f>
        <v/>
      </c>
      <c r="I834" s="34" t="inlineStr">
        <is>
          <t>S&amp;S availability/depth vary by listing and time, confirm live.</t>
        </is>
      </c>
    </row>
    <row r="835" ht="26" customHeight="1">
      <c r="A835" s="34" t="inlineStr">
        <is>
          <t>Poppi</t>
        </is>
      </c>
      <c r="B835" s="34" t="inlineStr">
        <is>
          <t>Poppi Prebiotic Soda | Ginger Lime | 8 pack 355mL</t>
        </is>
      </c>
      <c r="C835" s="34" t="inlineStr">
        <is>
          <t>3) Functional beverage (still/sparkling)</t>
        </is>
      </c>
      <c r="D835" s="51">
        <f>IF('M3 Functional Beverage'!I99="","",'M3 Functional Beverage'!I99)</f>
        <v/>
      </c>
      <c r="E835" s="52">
        <f>IF('M3 Functional Beverage'!J99="","",'M3 Functional Beverage'!J99)</f>
        <v/>
      </c>
      <c r="F835" s="50">
        <f>IF('M3 Functional Beverage'!K99="","",'M3 Functional Beverage'!K99)</f>
        <v/>
      </c>
      <c r="G835" s="49">
        <f>IF('M3 Functional Beverage'!F99="","",'M3 Functional Beverage'!F99)</f>
        <v/>
      </c>
      <c r="H835" s="50">
        <f>IF(AND(ISNUMBER('M3 Functional Beverage'!F99),ISNUMBER('M3 Functional Beverage'!K99)),'M3 Functional Beverage'!F99-'M3 Functional Beverage'!K99,"")</f>
        <v/>
      </c>
      <c r="I835" s="34" t="inlineStr">
        <is>
          <t>S&amp;S availability/depth vary by listing and time, confirm live.</t>
        </is>
      </c>
    </row>
    <row r="836" ht="26" customHeight="1">
      <c r="A836" s="34" t="inlineStr">
        <is>
          <t>Poppi</t>
        </is>
      </c>
      <c r="B836" s="34" t="inlineStr">
        <is>
          <t>Poppi Prebiotic Soda | Ginger Lime | 12 pack 355mL</t>
        </is>
      </c>
      <c r="C836" s="34" t="inlineStr">
        <is>
          <t>3) Functional beverage (still/sparkling)</t>
        </is>
      </c>
      <c r="D836" s="51">
        <f>IF('M3 Functional Beverage'!I100="","",'M3 Functional Beverage'!I100)</f>
        <v/>
      </c>
      <c r="E836" s="52">
        <f>IF('M3 Functional Beverage'!J100="","",'M3 Functional Beverage'!J100)</f>
        <v/>
      </c>
      <c r="F836" s="50">
        <f>IF('M3 Functional Beverage'!K100="","",'M3 Functional Beverage'!K100)</f>
        <v/>
      </c>
      <c r="G836" s="49">
        <f>IF('M3 Functional Beverage'!F100="","",'M3 Functional Beverage'!F100)</f>
        <v/>
      </c>
      <c r="H836" s="50">
        <f>IF(AND(ISNUMBER('M3 Functional Beverage'!F100),ISNUMBER('M3 Functional Beverage'!K100)),'M3 Functional Beverage'!F100-'M3 Functional Beverage'!K100,"")</f>
        <v/>
      </c>
      <c r="I836" s="34" t="inlineStr">
        <is>
          <t>S&amp;S availability/depth vary by listing and time, confirm live.</t>
        </is>
      </c>
    </row>
    <row r="837" ht="26" customHeight="1">
      <c r="A837" s="34" t="inlineStr">
        <is>
          <t>Poppi</t>
        </is>
      </c>
      <c r="B837" s="34" t="inlineStr">
        <is>
          <t>Poppi Prebiotic Soda | Ginger Lime | 15 pack 355mL</t>
        </is>
      </c>
      <c r="C837" s="34" t="inlineStr">
        <is>
          <t>3) Functional beverage (still/sparkling)</t>
        </is>
      </c>
      <c r="D837" s="51">
        <f>IF('M3 Functional Beverage'!I101="","",'M3 Functional Beverage'!I101)</f>
        <v/>
      </c>
      <c r="E837" s="52">
        <f>IF('M3 Functional Beverage'!J101="","",'M3 Functional Beverage'!J101)</f>
        <v/>
      </c>
      <c r="F837" s="50">
        <f>IF('M3 Functional Beverage'!K101="","",'M3 Functional Beverage'!K101)</f>
        <v/>
      </c>
      <c r="G837" s="49">
        <f>IF('M3 Functional Beverage'!F101="","",'M3 Functional Beverage'!F101)</f>
        <v/>
      </c>
      <c r="H837" s="50">
        <f>IF(AND(ISNUMBER('M3 Functional Beverage'!F101),ISNUMBER('M3 Functional Beverage'!K101)),'M3 Functional Beverage'!F101-'M3 Functional Beverage'!K101,"")</f>
        <v/>
      </c>
      <c r="I837" s="34" t="inlineStr">
        <is>
          <t>S&amp;S availability/depth vary by listing and time, confirm live.</t>
        </is>
      </c>
    </row>
    <row r="838" ht="26" customHeight="1">
      <c r="A838" s="34" t="inlineStr">
        <is>
          <t>Poppi</t>
        </is>
      </c>
      <c r="B838" s="34" t="inlineStr">
        <is>
          <t>Poppi Prebiotic Soda | Ginger Lime | 18 pack 355mL</t>
        </is>
      </c>
      <c r="C838" s="34" t="inlineStr">
        <is>
          <t>3) Functional beverage (still/sparkling)</t>
        </is>
      </c>
      <c r="D838" s="51">
        <f>IF('M3 Functional Beverage'!I102="","",'M3 Functional Beverage'!I102)</f>
        <v/>
      </c>
      <c r="E838" s="52">
        <f>IF('M3 Functional Beverage'!J102="","",'M3 Functional Beverage'!J102)</f>
        <v/>
      </c>
      <c r="F838" s="50">
        <f>IF('M3 Functional Beverage'!K102="","",'M3 Functional Beverage'!K102)</f>
        <v/>
      </c>
      <c r="G838" s="49">
        <f>IF('M3 Functional Beverage'!F102="","",'M3 Functional Beverage'!F102)</f>
        <v/>
      </c>
      <c r="H838" s="50">
        <f>IF(AND(ISNUMBER('M3 Functional Beverage'!F102),ISNUMBER('M3 Functional Beverage'!K102)),'M3 Functional Beverage'!F102-'M3 Functional Beverage'!K102,"")</f>
        <v/>
      </c>
      <c r="I838" s="34" t="inlineStr">
        <is>
          <t>S&amp;S availability/depth vary by listing and time, confirm live.</t>
        </is>
      </c>
    </row>
    <row r="839" ht="26" customHeight="1">
      <c r="A839" s="34" t="inlineStr">
        <is>
          <t>Poppi</t>
        </is>
      </c>
      <c r="B839" s="34" t="inlineStr">
        <is>
          <t>Poppi Prebiotic Soda | Ginger Lime | 24 pack 355mL</t>
        </is>
      </c>
      <c r="C839" s="34" t="inlineStr">
        <is>
          <t>3) Functional beverage (still/sparkling)</t>
        </is>
      </c>
      <c r="D839" s="51">
        <f>IF('M3 Functional Beverage'!I103="","",'M3 Functional Beverage'!I103)</f>
        <v/>
      </c>
      <c r="E839" s="52">
        <f>IF('M3 Functional Beverage'!J103="","",'M3 Functional Beverage'!J103)</f>
        <v/>
      </c>
      <c r="F839" s="50">
        <f>IF('M3 Functional Beverage'!K103="","",'M3 Functional Beverage'!K103)</f>
        <v/>
      </c>
      <c r="G839" s="49">
        <f>IF('M3 Functional Beverage'!F103="","",'M3 Functional Beverage'!F103)</f>
        <v/>
      </c>
      <c r="H839" s="50">
        <f>IF(AND(ISNUMBER('M3 Functional Beverage'!F103),ISNUMBER('M3 Functional Beverage'!K103)),'M3 Functional Beverage'!F103-'M3 Functional Beverage'!K103,"")</f>
        <v/>
      </c>
      <c r="I839" s="34" t="inlineStr">
        <is>
          <t>S&amp;S availability/depth vary by listing and time, confirm live.</t>
        </is>
      </c>
    </row>
    <row r="840" ht="26" customHeight="1">
      <c r="A840" s="34" t="inlineStr">
        <is>
          <t>Poppi</t>
        </is>
      </c>
      <c r="B840" s="34" t="inlineStr">
        <is>
          <t>Poppi Prebiotic Soda | Doc Pop | single 355mL</t>
        </is>
      </c>
      <c r="C840" s="34" t="inlineStr">
        <is>
          <t>3) Functional beverage (still/sparkling)</t>
        </is>
      </c>
      <c r="D840" s="51">
        <f>IF('M3 Functional Beverage'!I104="","",'M3 Functional Beverage'!I104)</f>
        <v/>
      </c>
      <c r="E840" s="52">
        <f>IF('M3 Functional Beverage'!J104="","",'M3 Functional Beverage'!J104)</f>
        <v/>
      </c>
      <c r="F840" s="50">
        <f>IF('M3 Functional Beverage'!K104="","",'M3 Functional Beverage'!K104)</f>
        <v/>
      </c>
      <c r="G840" s="49">
        <f>IF('M3 Functional Beverage'!F104="","",'M3 Functional Beverage'!F104)</f>
        <v/>
      </c>
      <c r="H840" s="50">
        <f>IF(AND(ISNUMBER('M3 Functional Beverage'!F104),ISNUMBER('M3 Functional Beverage'!K104)),'M3 Functional Beverage'!F104-'M3 Functional Beverage'!K104,"")</f>
        <v/>
      </c>
      <c r="I840" s="34" t="inlineStr">
        <is>
          <t>S&amp;S availability/depth vary by listing and time, confirm live.</t>
        </is>
      </c>
    </row>
    <row r="841" ht="26" customHeight="1">
      <c r="A841" s="34" t="inlineStr">
        <is>
          <t>Poppi</t>
        </is>
      </c>
      <c r="B841" s="34" t="inlineStr">
        <is>
          <t>Poppi Prebiotic Soda | Doc Pop | 8 pack 355mL</t>
        </is>
      </c>
      <c r="C841" s="34" t="inlineStr">
        <is>
          <t>3) Functional beverage (still/sparkling)</t>
        </is>
      </c>
      <c r="D841" s="51">
        <f>IF('M3 Functional Beverage'!I105="","",'M3 Functional Beverage'!I105)</f>
        <v/>
      </c>
      <c r="E841" s="52">
        <f>IF('M3 Functional Beverage'!J105="","",'M3 Functional Beverage'!J105)</f>
        <v/>
      </c>
      <c r="F841" s="50">
        <f>IF('M3 Functional Beverage'!K105="","",'M3 Functional Beverage'!K105)</f>
        <v/>
      </c>
      <c r="G841" s="49">
        <f>IF('M3 Functional Beverage'!F105="","",'M3 Functional Beverage'!F105)</f>
        <v/>
      </c>
      <c r="H841" s="50">
        <f>IF(AND(ISNUMBER('M3 Functional Beverage'!F105),ISNUMBER('M3 Functional Beverage'!K105)),'M3 Functional Beverage'!F105-'M3 Functional Beverage'!K105,"")</f>
        <v/>
      </c>
      <c r="I841" s="34" t="inlineStr">
        <is>
          <t>S&amp;S availability/depth vary by listing and time, confirm live.</t>
        </is>
      </c>
    </row>
    <row r="842" ht="26" customHeight="1">
      <c r="A842" s="34" t="inlineStr">
        <is>
          <t>Poppi</t>
        </is>
      </c>
      <c r="B842" s="34" t="inlineStr">
        <is>
          <t>Poppi Prebiotic Soda | Doc Pop | 12 pack 355mL</t>
        </is>
      </c>
      <c r="C842" s="34" t="inlineStr">
        <is>
          <t>3) Functional beverage (still/sparkling)</t>
        </is>
      </c>
      <c r="D842" s="51">
        <f>IF('M3 Functional Beverage'!I106="","",'M3 Functional Beverage'!I106)</f>
        <v/>
      </c>
      <c r="E842" s="52">
        <f>IF('M3 Functional Beverage'!J106="","",'M3 Functional Beverage'!J106)</f>
        <v/>
      </c>
      <c r="F842" s="50">
        <f>IF('M3 Functional Beverage'!K106="","",'M3 Functional Beverage'!K106)</f>
        <v/>
      </c>
      <c r="G842" s="49">
        <f>IF('M3 Functional Beverage'!F106="","",'M3 Functional Beverage'!F106)</f>
        <v/>
      </c>
      <c r="H842" s="50">
        <f>IF(AND(ISNUMBER('M3 Functional Beverage'!F106),ISNUMBER('M3 Functional Beverage'!K106)),'M3 Functional Beverage'!F106-'M3 Functional Beverage'!K106,"")</f>
        <v/>
      </c>
      <c r="I842" s="34" t="inlineStr">
        <is>
          <t>S&amp;S availability/depth vary by listing and time, confirm live.</t>
        </is>
      </c>
    </row>
    <row r="843" ht="26" customHeight="1">
      <c r="A843" s="34" t="inlineStr">
        <is>
          <t>Poppi</t>
        </is>
      </c>
      <c r="B843" s="34" t="inlineStr">
        <is>
          <t>Poppi Prebiotic Soda | Doc Pop | 15 pack 355mL</t>
        </is>
      </c>
      <c r="C843" s="34" t="inlineStr">
        <is>
          <t>3) Functional beverage (still/sparkling)</t>
        </is>
      </c>
      <c r="D843" s="51">
        <f>IF('M3 Functional Beverage'!I107="","",'M3 Functional Beverage'!I107)</f>
        <v/>
      </c>
      <c r="E843" s="52">
        <f>IF('M3 Functional Beverage'!J107="","",'M3 Functional Beverage'!J107)</f>
        <v/>
      </c>
      <c r="F843" s="50">
        <f>IF('M3 Functional Beverage'!K107="","",'M3 Functional Beverage'!K107)</f>
        <v/>
      </c>
      <c r="G843" s="49">
        <f>IF('M3 Functional Beverage'!F107="","",'M3 Functional Beverage'!F107)</f>
        <v/>
      </c>
      <c r="H843" s="50">
        <f>IF(AND(ISNUMBER('M3 Functional Beverage'!F107),ISNUMBER('M3 Functional Beverage'!K107)),'M3 Functional Beverage'!F107-'M3 Functional Beverage'!K107,"")</f>
        <v/>
      </c>
      <c r="I843" s="34" t="inlineStr">
        <is>
          <t>S&amp;S availability/depth vary by listing and time, confirm live.</t>
        </is>
      </c>
    </row>
    <row r="844" ht="26" customHeight="1">
      <c r="A844" s="34" t="inlineStr">
        <is>
          <t>Poppi</t>
        </is>
      </c>
      <c r="B844" s="34" t="inlineStr">
        <is>
          <t>Poppi Prebiotic Soda | Doc Pop | 18 pack 355mL</t>
        </is>
      </c>
      <c r="C844" s="34" t="inlineStr">
        <is>
          <t>3) Functional beverage (still/sparkling)</t>
        </is>
      </c>
      <c r="D844" s="51">
        <f>IF('M3 Functional Beverage'!I108="","",'M3 Functional Beverage'!I108)</f>
        <v/>
      </c>
      <c r="E844" s="52">
        <f>IF('M3 Functional Beverage'!J108="","",'M3 Functional Beverage'!J108)</f>
        <v/>
      </c>
      <c r="F844" s="50">
        <f>IF('M3 Functional Beverage'!K108="","",'M3 Functional Beverage'!K108)</f>
        <v/>
      </c>
      <c r="G844" s="49">
        <f>IF('M3 Functional Beverage'!F108="","",'M3 Functional Beverage'!F108)</f>
        <v/>
      </c>
      <c r="H844" s="50">
        <f>IF(AND(ISNUMBER('M3 Functional Beverage'!F108),ISNUMBER('M3 Functional Beverage'!K108)),'M3 Functional Beverage'!F108-'M3 Functional Beverage'!K108,"")</f>
        <v/>
      </c>
      <c r="I844" s="34" t="inlineStr">
        <is>
          <t>S&amp;S availability/depth vary by listing and time, confirm live.</t>
        </is>
      </c>
    </row>
    <row r="845" ht="26" customHeight="1">
      <c r="A845" s="34" t="inlineStr">
        <is>
          <t>Poppi</t>
        </is>
      </c>
      <c r="B845" s="34" t="inlineStr">
        <is>
          <t>Poppi Prebiotic Soda | Doc Pop | 24 pack 355mL</t>
        </is>
      </c>
      <c r="C845" s="34" t="inlineStr">
        <is>
          <t>3) Functional beverage (still/sparkling)</t>
        </is>
      </c>
      <c r="D845" s="51">
        <f>IF('M3 Functional Beverage'!I109="","",'M3 Functional Beverage'!I109)</f>
        <v/>
      </c>
      <c r="E845" s="52">
        <f>IF('M3 Functional Beverage'!J109="","",'M3 Functional Beverage'!J109)</f>
        <v/>
      </c>
      <c r="F845" s="50">
        <f>IF('M3 Functional Beverage'!K109="","",'M3 Functional Beverage'!K109)</f>
        <v/>
      </c>
      <c r="G845" s="49">
        <f>IF('M3 Functional Beverage'!F109="","",'M3 Functional Beverage'!F109)</f>
        <v/>
      </c>
      <c r="H845" s="50">
        <f>IF(AND(ISNUMBER('M3 Functional Beverage'!F109),ISNUMBER('M3 Functional Beverage'!K109)),'M3 Functional Beverage'!F109-'M3 Functional Beverage'!K109,"")</f>
        <v/>
      </c>
      <c r="I845" s="34" t="inlineStr">
        <is>
          <t>S&amp;S availability/depth vary by listing and time, confirm live.</t>
        </is>
      </c>
    </row>
    <row r="846" ht="26" customHeight="1">
      <c r="A846" s="34" t="inlineStr">
        <is>
          <t>Poppi</t>
        </is>
      </c>
      <c r="B846" s="34" t="inlineStr">
        <is>
          <t>Poppi Prebiotic Soda | Root Beer | single 355mL</t>
        </is>
      </c>
      <c r="C846" s="34" t="inlineStr">
        <is>
          <t>3) Functional beverage (still/sparkling)</t>
        </is>
      </c>
      <c r="D846" s="51">
        <f>IF('M3 Functional Beverage'!I110="","",'M3 Functional Beverage'!I110)</f>
        <v/>
      </c>
      <c r="E846" s="52">
        <f>IF('M3 Functional Beverage'!J110="","",'M3 Functional Beverage'!J110)</f>
        <v/>
      </c>
      <c r="F846" s="50">
        <f>IF('M3 Functional Beverage'!K110="","",'M3 Functional Beverage'!K110)</f>
        <v/>
      </c>
      <c r="G846" s="49">
        <f>IF('M3 Functional Beverage'!F110="","",'M3 Functional Beverage'!F110)</f>
        <v/>
      </c>
      <c r="H846" s="50">
        <f>IF(AND(ISNUMBER('M3 Functional Beverage'!F110),ISNUMBER('M3 Functional Beverage'!K110)),'M3 Functional Beverage'!F110-'M3 Functional Beverage'!K110,"")</f>
        <v/>
      </c>
      <c r="I846" s="34" t="inlineStr">
        <is>
          <t>S&amp;S availability/depth vary by listing and time, confirm live.</t>
        </is>
      </c>
    </row>
    <row r="847" ht="26" customHeight="1">
      <c r="A847" s="34" t="inlineStr">
        <is>
          <t>Poppi</t>
        </is>
      </c>
      <c r="B847" s="34" t="inlineStr">
        <is>
          <t>Poppi Prebiotic Soda | Root Beer | 8 pack 355mL</t>
        </is>
      </c>
      <c r="C847" s="34" t="inlineStr">
        <is>
          <t>3) Functional beverage (still/sparkling)</t>
        </is>
      </c>
      <c r="D847" s="51">
        <f>IF('M3 Functional Beverage'!I111="","",'M3 Functional Beverage'!I111)</f>
        <v/>
      </c>
      <c r="E847" s="52">
        <f>IF('M3 Functional Beverage'!J111="","",'M3 Functional Beverage'!J111)</f>
        <v/>
      </c>
      <c r="F847" s="50">
        <f>IF('M3 Functional Beverage'!K111="","",'M3 Functional Beverage'!K111)</f>
        <v/>
      </c>
      <c r="G847" s="49">
        <f>IF('M3 Functional Beverage'!F111="","",'M3 Functional Beverage'!F111)</f>
        <v/>
      </c>
      <c r="H847" s="50">
        <f>IF(AND(ISNUMBER('M3 Functional Beverage'!F111),ISNUMBER('M3 Functional Beverage'!K111)),'M3 Functional Beverage'!F111-'M3 Functional Beverage'!K111,"")</f>
        <v/>
      </c>
      <c r="I847" s="34" t="inlineStr">
        <is>
          <t>S&amp;S availability/depth vary by listing and time, confirm live.</t>
        </is>
      </c>
    </row>
    <row r="848" ht="26" customHeight="1">
      <c r="A848" s="34" t="inlineStr">
        <is>
          <t>Poppi</t>
        </is>
      </c>
      <c r="B848" s="34" t="inlineStr">
        <is>
          <t>Poppi Prebiotic Soda | Root Beer | 12 pack 355mL</t>
        </is>
      </c>
      <c r="C848" s="34" t="inlineStr">
        <is>
          <t>3) Functional beverage (still/sparkling)</t>
        </is>
      </c>
      <c r="D848" s="51">
        <f>IF('M3 Functional Beverage'!I112="","",'M3 Functional Beverage'!I112)</f>
        <v/>
      </c>
      <c r="E848" s="52">
        <f>IF('M3 Functional Beverage'!J112="","",'M3 Functional Beverage'!J112)</f>
        <v/>
      </c>
      <c r="F848" s="50">
        <f>IF('M3 Functional Beverage'!K112="","",'M3 Functional Beverage'!K112)</f>
        <v/>
      </c>
      <c r="G848" s="49">
        <f>IF('M3 Functional Beverage'!F112="","",'M3 Functional Beverage'!F112)</f>
        <v/>
      </c>
      <c r="H848" s="50">
        <f>IF(AND(ISNUMBER('M3 Functional Beverage'!F112),ISNUMBER('M3 Functional Beverage'!K112)),'M3 Functional Beverage'!F112-'M3 Functional Beverage'!K112,"")</f>
        <v/>
      </c>
      <c r="I848" s="34" t="inlineStr">
        <is>
          <t>S&amp;S availability/depth vary by listing and time, confirm live.</t>
        </is>
      </c>
    </row>
    <row r="849" ht="26" customHeight="1">
      <c r="A849" s="34" t="inlineStr">
        <is>
          <t>Poppi</t>
        </is>
      </c>
      <c r="B849" s="34" t="inlineStr">
        <is>
          <t>Poppi Prebiotic Soda | Root Beer | 15 pack 355mL</t>
        </is>
      </c>
      <c r="C849" s="34" t="inlineStr">
        <is>
          <t>3) Functional beverage (still/sparkling)</t>
        </is>
      </c>
      <c r="D849" s="51">
        <f>IF('M3 Functional Beverage'!I113="","",'M3 Functional Beverage'!I113)</f>
        <v/>
      </c>
      <c r="E849" s="52">
        <f>IF('M3 Functional Beverage'!J113="","",'M3 Functional Beverage'!J113)</f>
        <v/>
      </c>
      <c r="F849" s="50">
        <f>IF('M3 Functional Beverage'!K113="","",'M3 Functional Beverage'!K113)</f>
        <v/>
      </c>
      <c r="G849" s="49">
        <f>IF('M3 Functional Beverage'!F113="","",'M3 Functional Beverage'!F113)</f>
        <v/>
      </c>
      <c r="H849" s="50">
        <f>IF(AND(ISNUMBER('M3 Functional Beverage'!F113),ISNUMBER('M3 Functional Beverage'!K113)),'M3 Functional Beverage'!F113-'M3 Functional Beverage'!K113,"")</f>
        <v/>
      </c>
      <c r="I849" s="34" t="inlineStr">
        <is>
          <t>S&amp;S availability/depth vary by listing and time, confirm live.</t>
        </is>
      </c>
    </row>
    <row r="850" ht="26" customHeight="1">
      <c r="A850" s="34" t="inlineStr">
        <is>
          <t>Poppi</t>
        </is>
      </c>
      <c r="B850" s="34" t="inlineStr">
        <is>
          <t>Poppi Prebiotic Soda | Root Beer | 18 pack 355mL</t>
        </is>
      </c>
      <c r="C850" s="34" t="inlineStr">
        <is>
          <t>3) Functional beverage (still/sparkling)</t>
        </is>
      </c>
      <c r="D850" s="51">
        <f>IF('M3 Functional Beverage'!I114="","",'M3 Functional Beverage'!I114)</f>
        <v/>
      </c>
      <c r="E850" s="52">
        <f>IF('M3 Functional Beverage'!J114="","",'M3 Functional Beverage'!J114)</f>
        <v/>
      </c>
      <c r="F850" s="50">
        <f>IF('M3 Functional Beverage'!K114="","",'M3 Functional Beverage'!K114)</f>
        <v/>
      </c>
      <c r="G850" s="49">
        <f>IF('M3 Functional Beverage'!F114="","",'M3 Functional Beverage'!F114)</f>
        <v/>
      </c>
      <c r="H850" s="50">
        <f>IF(AND(ISNUMBER('M3 Functional Beverage'!F114),ISNUMBER('M3 Functional Beverage'!K114)),'M3 Functional Beverage'!F114-'M3 Functional Beverage'!K114,"")</f>
        <v/>
      </c>
      <c r="I850" s="34" t="inlineStr">
        <is>
          <t>S&amp;S availability/depth vary by listing and time, confirm live.</t>
        </is>
      </c>
    </row>
    <row r="851" ht="26" customHeight="1">
      <c r="A851" s="34" t="inlineStr">
        <is>
          <t>Poppi</t>
        </is>
      </c>
      <c r="B851" s="34" t="inlineStr">
        <is>
          <t>Poppi Prebiotic Soda | Root Beer | 24 pack 355mL</t>
        </is>
      </c>
      <c r="C851" s="34" t="inlineStr">
        <is>
          <t>3) Functional beverage (still/sparkling)</t>
        </is>
      </c>
      <c r="D851" s="51">
        <f>IF('M3 Functional Beverage'!I115="","",'M3 Functional Beverage'!I115)</f>
        <v/>
      </c>
      <c r="E851" s="52">
        <f>IF('M3 Functional Beverage'!J115="","",'M3 Functional Beverage'!J115)</f>
        <v/>
      </c>
      <c r="F851" s="50">
        <f>IF('M3 Functional Beverage'!K115="","",'M3 Functional Beverage'!K115)</f>
        <v/>
      </c>
      <c r="G851" s="49">
        <f>IF('M3 Functional Beverage'!F115="","",'M3 Functional Beverage'!F115)</f>
        <v/>
      </c>
      <c r="H851" s="50">
        <f>IF(AND(ISNUMBER('M3 Functional Beverage'!F115),ISNUMBER('M3 Functional Beverage'!K115)),'M3 Functional Beverage'!F115-'M3 Functional Beverage'!K115,"")</f>
        <v/>
      </c>
      <c r="I851" s="34" t="inlineStr">
        <is>
          <t>S&amp;S availability/depth vary by listing and time, confirm live.</t>
        </is>
      </c>
    </row>
    <row r="852" ht="26" customHeight="1">
      <c r="A852" s="34" t="inlineStr">
        <is>
          <t>Culture Pop</t>
        </is>
      </c>
      <c r="B852" s="34" t="inlineStr">
        <is>
          <t>Culture Pop Probiotic Soda | Ginger Lemon | single 355mL</t>
        </is>
      </c>
      <c r="C852" s="34" t="inlineStr">
        <is>
          <t>3) Functional beverage (still/sparkling)</t>
        </is>
      </c>
      <c r="D852" s="51">
        <f>IF('M3 Functional Beverage'!I116="","",'M3 Functional Beverage'!I116)</f>
        <v/>
      </c>
      <c r="E852" s="52">
        <f>IF('M3 Functional Beverage'!J116="","",'M3 Functional Beverage'!J116)</f>
        <v/>
      </c>
      <c r="F852" s="50">
        <f>IF('M3 Functional Beverage'!K116="","",'M3 Functional Beverage'!K116)</f>
        <v/>
      </c>
      <c r="G852" s="49">
        <f>IF('M3 Functional Beverage'!F116="","",'M3 Functional Beverage'!F116)</f>
        <v/>
      </c>
      <c r="H852" s="50">
        <f>IF(AND(ISNUMBER('M3 Functional Beverage'!F116),ISNUMBER('M3 Functional Beverage'!K116)),'M3 Functional Beverage'!F116-'M3 Functional Beverage'!K116,"")</f>
        <v/>
      </c>
      <c r="I852" s="34" t="inlineStr">
        <is>
          <t>S&amp;S availability/depth vary by listing and time, confirm live.</t>
        </is>
      </c>
    </row>
    <row r="853" ht="26" customHeight="1">
      <c r="A853" s="34" t="inlineStr">
        <is>
          <t>Culture Pop</t>
        </is>
      </c>
      <c r="B853" s="34" t="inlineStr">
        <is>
          <t>Culture Pop Probiotic Soda | Ginger Lemon | 8 pack 355mL</t>
        </is>
      </c>
      <c r="C853" s="34" t="inlineStr">
        <is>
          <t>3) Functional beverage (still/sparkling)</t>
        </is>
      </c>
      <c r="D853" s="51">
        <f>IF('M3 Functional Beverage'!I117="","",'M3 Functional Beverage'!I117)</f>
        <v/>
      </c>
      <c r="E853" s="52">
        <f>IF('M3 Functional Beverage'!J117="","",'M3 Functional Beverage'!J117)</f>
        <v/>
      </c>
      <c r="F853" s="50">
        <f>IF('M3 Functional Beverage'!K117="","",'M3 Functional Beverage'!K117)</f>
        <v/>
      </c>
      <c r="G853" s="49">
        <f>IF('M3 Functional Beverage'!F117="","",'M3 Functional Beverage'!F117)</f>
        <v/>
      </c>
      <c r="H853" s="50">
        <f>IF(AND(ISNUMBER('M3 Functional Beverage'!F117),ISNUMBER('M3 Functional Beverage'!K117)),'M3 Functional Beverage'!F117-'M3 Functional Beverage'!K117,"")</f>
        <v/>
      </c>
      <c r="I853" s="34" t="inlineStr">
        <is>
          <t>S&amp;S availability/depth vary by listing and time, confirm live.</t>
        </is>
      </c>
    </row>
    <row r="854" ht="26" customHeight="1">
      <c r="A854" s="34" t="inlineStr">
        <is>
          <t>Culture Pop</t>
        </is>
      </c>
      <c r="B854" s="34" t="inlineStr">
        <is>
          <t>Culture Pop Probiotic Soda | Ginger Lemon | 12 pack 355mL</t>
        </is>
      </c>
      <c r="C854" s="34" t="inlineStr">
        <is>
          <t>3) Functional beverage (still/sparkling)</t>
        </is>
      </c>
      <c r="D854" s="51">
        <f>IF('M3 Functional Beverage'!I118="","",'M3 Functional Beverage'!I118)</f>
        <v/>
      </c>
      <c r="E854" s="52">
        <f>IF('M3 Functional Beverage'!J118="","",'M3 Functional Beverage'!J118)</f>
        <v/>
      </c>
      <c r="F854" s="50">
        <f>IF('M3 Functional Beverage'!K118="","",'M3 Functional Beverage'!K118)</f>
        <v/>
      </c>
      <c r="G854" s="49">
        <f>IF('M3 Functional Beverage'!F118="","",'M3 Functional Beverage'!F118)</f>
        <v/>
      </c>
      <c r="H854" s="50">
        <f>IF(AND(ISNUMBER('M3 Functional Beverage'!F118),ISNUMBER('M3 Functional Beverage'!K118)),'M3 Functional Beverage'!F118-'M3 Functional Beverage'!K118,"")</f>
        <v/>
      </c>
      <c r="I854" s="34" t="inlineStr">
        <is>
          <t>S&amp;S availability/depth vary by listing and time, confirm live.</t>
        </is>
      </c>
    </row>
    <row r="855" ht="26" customHeight="1">
      <c r="A855" s="34" t="inlineStr">
        <is>
          <t>Culture Pop</t>
        </is>
      </c>
      <c r="B855" s="34" t="inlineStr">
        <is>
          <t>Culture Pop Probiotic Soda | Ginger Lemon | 15 pack 355mL</t>
        </is>
      </c>
      <c r="C855" s="34" t="inlineStr">
        <is>
          <t>3) Functional beverage (still/sparkling)</t>
        </is>
      </c>
      <c r="D855" s="51">
        <f>IF('M3 Functional Beverage'!I119="","",'M3 Functional Beverage'!I119)</f>
        <v/>
      </c>
      <c r="E855" s="52">
        <f>IF('M3 Functional Beverage'!J119="","",'M3 Functional Beverage'!J119)</f>
        <v/>
      </c>
      <c r="F855" s="50">
        <f>IF('M3 Functional Beverage'!K119="","",'M3 Functional Beverage'!K119)</f>
        <v/>
      </c>
      <c r="G855" s="49">
        <f>IF('M3 Functional Beverage'!F119="","",'M3 Functional Beverage'!F119)</f>
        <v/>
      </c>
      <c r="H855" s="50">
        <f>IF(AND(ISNUMBER('M3 Functional Beverage'!F119),ISNUMBER('M3 Functional Beverage'!K119)),'M3 Functional Beverage'!F119-'M3 Functional Beverage'!K119,"")</f>
        <v/>
      </c>
      <c r="I855" s="34" t="inlineStr">
        <is>
          <t>S&amp;S availability/depth vary by listing and time, confirm live.</t>
        </is>
      </c>
    </row>
    <row r="856" ht="26" customHeight="1">
      <c r="A856" s="34" t="inlineStr">
        <is>
          <t>Culture Pop</t>
        </is>
      </c>
      <c r="B856" s="34" t="inlineStr">
        <is>
          <t>Culture Pop Probiotic Soda | Ginger Lemon | 18 pack 355mL</t>
        </is>
      </c>
      <c r="C856" s="34" t="inlineStr">
        <is>
          <t>3) Functional beverage (still/sparkling)</t>
        </is>
      </c>
      <c r="D856" s="51">
        <f>IF('M3 Functional Beverage'!I120="","",'M3 Functional Beverage'!I120)</f>
        <v/>
      </c>
      <c r="E856" s="52">
        <f>IF('M3 Functional Beverage'!J120="","",'M3 Functional Beverage'!J120)</f>
        <v/>
      </c>
      <c r="F856" s="50">
        <f>IF('M3 Functional Beverage'!K120="","",'M3 Functional Beverage'!K120)</f>
        <v/>
      </c>
      <c r="G856" s="49">
        <f>IF('M3 Functional Beverage'!F120="","",'M3 Functional Beverage'!F120)</f>
        <v/>
      </c>
      <c r="H856" s="50">
        <f>IF(AND(ISNUMBER('M3 Functional Beverage'!F120),ISNUMBER('M3 Functional Beverage'!K120)),'M3 Functional Beverage'!F120-'M3 Functional Beverage'!K120,"")</f>
        <v/>
      </c>
      <c r="I856" s="34" t="inlineStr">
        <is>
          <t>S&amp;S availability/depth vary by listing and time, confirm live.</t>
        </is>
      </c>
    </row>
    <row r="857" ht="26" customHeight="1">
      <c r="A857" s="34" t="inlineStr">
        <is>
          <t>Culture Pop</t>
        </is>
      </c>
      <c r="B857" s="34" t="inlineStr">
        <is>
          <t>Culture Pop Probiotic Soda | Ginger Lemon | 24 pack 355mL</t>
        </is>
      </c>
      <c r="C857" s="34" t="inlineStr">
        <is>
          <t>3) Functional beverage (still/sparkling)</t>
        </is>
      </c>
      <c r="D857" s="51">
        <f>IF('M3 Functional Beverage'!I121="","",'M3 Functional Beverage'!I121)</f>
        <v/>
      </c>
      <c r="E857" s="52">
        <f>IF('M3 Functional Beverage'!J121="","",'M3 Functional Beverage'!J121)</f>
        <v/>
      </c>
      <c r="F857" s="50">
        <f>IF('M3 Functional Beverage'!K121="","",'M3 Functional Beverage'!K121)</f>
        <v/>
      </c>
      <c r="G857" s="49">
        <f>IF('M3 Functional Beverage'!F121="","",'M3 Functional Beverage'!F121)</f>
        <v/>
      </c>
      <c r="H857" s="50">
        <f>IF(AND(ISNUMBER('M3 Functional Beverage'!F121),ISNUMBER('M3 Functional Beverage'!K121)),'M3 Functional Beverage'!F121-'M3 Functional Beverage'!K121,"")</f>
        <v/>
      </c>
      <c r="I857" s="34" t="inlineStr">
        <is>
          <t>S&amp;S availability/depth vary by listing and time, confirm live.</t>
        </is>
      </c>
    </row>
    <row r="858" ht="26" customHeight="1">
      <c r="A858" s="34" t="inlineStr">
        <is>
          <t>Culture Pop</t>
        </is>
      </c>
      <c r="B858" s="34" t="inlineStr">
        <is>
          <t>Culture Pop Probiotic Soda | Wild Berry | single 355mL</t>
        </is>
      </c>
      <c r="C858" s="34" t="inlineStr">
        <is>
          <t>3) Functional beverage (still/sparkling)</t>
        </is>
      </c>
      <c r="D858" s="51">
        <f>IF('M3 Functional Beverage'!I122="","",'M3 Functional Beverage'!I122)</f>
        <v/>
      </c>
      <c r="E858" s="52">
        <f>IF('M3 Functional Beverage'!J122="","",'M3 Functional Beverage'!J122)</f>
        <v/>
      </c>
      <c r="F858" s="50">
        <f>IF('M3 Functional Beverage'!K122="","",'M3 Functional Beverage'!K122)</f>
        <v/>
      </c>
      <c r="G858" s="49">
        <f>IF('M3 Functional Beverage'!F122="","",'M3 Functional Beverage'!F122)</f>
        <v/>
      </c>
      <c r="H858" s="50">
        <f>IF(AND(ISNUMBER('M3 Functional Beverage'!F122),ISNUMBER('M3 Functional Beverage'!K122)),'M3 Functional Beverage'!F122-'M3 Functional Beverage'!K122,"")</f>
        <v/>
      </c>
      <c r="I858" s="34" t="inlineStr">
        <is>
          <t>S&amp;S availability/depth vary by listing and time, confirm live.</t>
        </is>
      </c>
    </row>
    <row r="859" ht="26" customHeight="1">
      <c r="A859" s="34" t="inlineStr">
        <is>
          <t>Culture Pop</t>
        </is>
      </c>
      <c r="B859" s="34" t="inlineStr">
        <is>
          <t>Culture Pop Probiotic Soda | Wild Berry | 8 pack 355mL</t>
        </is>
      </c>
      <c r="C859" s="34" t="inlineStr">
        <is>
          <t>3) Functional beverage (still/sparkling)</t>
        </is>
      </c>
      <c r="D859" s="51">
        <f>IF('M3 Functional Beverage'!I123="","",'M3 Functional Beverage'!I123)</f>
        <v/>
      </c>
      <c r="E859" s="52">
        <f>IF('M3 Functional Beverage'!J123="","",'M3 Functional Beverage'!J123)</f>
        <v/>
      </c>
      <c r="F859" s="50">
        <f>IF('M3 Functional Beverage'!K123="","",'M3 Functional Beverage'!K123)</f>
        <v/>
      </c>
      <c r="G859" s="49">
        <f>IF('M3 Functional Beverage'!F123="","",'M3 Functional Beverage'!F123)</f>
        <v/>
      </c>
      <c r="H859" s="50">
        <f>IF(AND(ISNUMBER('M3 Functional Beverage'!F123),ISNUMBER('M3 Functional Beverage'!K123)),'M3 Functional Beverage'!F123-'M3 Functional Beverage'!K123,"")</f>
        <v/>
      </c>
      <c r="I859" s="34" t="inlineStr">
        <is>
          <t>S&amp;S availability/depth vary by listing and time, confirm live.</t>
        </is>
      </c>
    </row>
    <row r="860" ht="26" customHeight="1">
      <c r="A860" s="34" t="inlineStr">
        <is>
          <t>Culture Pop</t>
        </is>
      </c>
      <c r="B860" s="34" t="inlineStr">
        <is>
          <t>Culture Pop Probiotic Soda | Wild Berry | 12 pack 355mL</t>
        </is>
      </c>
      <c r="C860" s="34" t="inlineStr">
        <is>
          <t>3) Functional beverage (still/sparkling)</t>
        </is>
      </c>
      <c r="D860" s="51">
        <f>IF('M3 Functional Beverage'!I124="","",'M3 Functional Beverage'!I124)</f>
        <v/>
      </c>
      <c r="E860" s="52">
        <f>IF('M3 Functional Beverage'!J124="","",'M3 Functional Beverage'!J124)</f>
        <v/>
      </c>
      <c r="F860" s="50">
        <f>IF('M3 Functional Beverage'!K124="","",'M3 Functional Beverage'!K124)</f>
        <v/>
      </c>
      <c r="G860" s="49">
        <f>IF('M3 Functional Beverage'!F124="","",'M3 Functional Beverage'!F124)</f>
        <v/>
      </c>
      <c r="H860" s="50">
        <f>IF(AND(ISNUMBER('M3 Functional Beverage'!F124),ISNUMBER('M3 Functional Beverage'!K124)),'M3 Functional Beverage'!F124-'M3 Functional Beverage'!K124,"")</f>
        <v/>
      </c>
      <c r="I860" s="34" t="inlineStr">
        <is>
          <t>S&amp;S availability/depth vary by listing and time, confirm live.</t>
        </is>
      </c>
    </row>
    <row r="861" ht="26" customHeight="1">
      <c r="A861" s="34" t="inlineStr">
        <is>
          <t>Culture Pop</t>
        </is>
      </c>
      <c r="B861" s="34" t="inlineStr">
        <is>
          <t>Culture Pop Probiotic Soda | Wild Berry | 15 pack 355mL</t>
        </is>
      </c>
      <c r="C861" s="34" t="inlineStr">
        <is>
          <t>3) Functional beverage (still/sparkling)</t>
        </is>
      </c>
      <c r="D861" s="51">
        <f>IF('M3 Functional Beverage'!I125="","",'M3 Functional Beverage'!I125)</f>
        <v/>
      </c>
      <c r="E861" s="52">
        <f>IF('M3 Functional Beverage'!J125="","",'M3 Functional Beverage'!J125)</f>
        <v/>
      </c>
      <c r="F861" s="50">
        <f>IF('M3 Functional Beverage'!K125="","",'M3 Functional Beverage'!K125)</f>
        <v/>
      </c>
      <c r="G861" s="49">
        <f>IF('M3 Functional Beverage'!F125="","",'M3 Functional Beverage'!F125)</f>
        <v/>
      </c>
      <c r="H861" s="50">
        <f>IF(AND(ISNUMBER('M3 Functional Beverage'!F125),ISNUMBER('M3 Functional Beverage'!K125)),'M3 Functional Beverage'!F125-'M3 Functional Beverage'!K125,"")</f>
        <v/>
      </c>
      <c r="I861" s="34" t="inlineStr">
        <is>
          <t>S&amp;S availability/depth vary by listing and time, confirm live.</t>
        </is>
      </c>
    </row>
    <row r="862" ht="26" customHeight="1">
      <c r="A862" s="34" t="inlineStr">
        <is>
          <t>Culture Pop</t>
        </is>
      </c>
      <c r="B862" s="34" t="inlineStr">
        <is>
          <t>Culture Pop Probiotic Soda | Wild Berry | 18 pack 355mL</t>
        </is>
      </c>
      <c r="C862" s="34" t="inlineStr">
        <is>
          <t>3) Functional beverage (still/sparkling)</t>
        </is>
      </c>
      <c r="D862" s="51">
        <f>IF('M3 Functional Beverage'!I126="","",'M3 Functional Beverage'!I126)</f>
        <v/>
      </c>
      <c r="E862" s="52">
        <f>IF('M3 Functional Beverage'!J126="","",'M3 Functional Beverage'!J126)</f>
        <v/>
      </c>
      <c r="F862" s="50">
        <f>IF('M3 Functional Beverage'!K126="","",'M3 Functional Beverage'!K126)</f>
        <v/>
      </c>
      <c r="G862" s="49">
        <f>IF('M3 Functional Beverage'!F126="","",'M3 Functional Beverage'!F126)</f>
        <v/>
      </c>
      <c r="H862" s="50">
        <f>IF(AND(ISNUMBER('M3 Functional Beverage'!F126),ISNUMBER('M3 Functional Beverage'!K126)),'M3 Functional Beverage'!F126-'M3 Functional Beverage'!K126,"")</f>
        <v/>
      </c>
      <c r="I862" s="34" t="inlineStr">
        <is>
          <t>S&amp;S availability/depth vary by listing and time, confirm live.</t>
        </is>
      </c>
    </row>
    <row r="863" ht="26" customHeight="1">
      <c r="A863" s="34" t="inlineStr">
        <is>
          <t>Culture Pop</t>
        </is>
      </c>
      <c r="B863" s="34" t="inlineStr">
        <is>
          <t>Culture Pop Probiotic Soda | Wild Berry | 24 pack 355mL</t>
        </is>
      </c>
      <c r="C863" s="34" t="inlineStr">
        <is>
          <t>3) Functional beverage (still/sparkling)</t>
        </is>
      </c>
      <c r="D863" s="51">
        <f>IF('M3 Functional Beverage'!I127="","",'M3 Functional Beverage'!I127)</f>
        <v/>
      </c>
      <c r="E863" s="52">
        <f>IF('M3 Functional Beverage'!J127="","",'M3 Functional Beverage'!J127)</f>
        <v/>
      </c>
      <c r="F863" s="50">
        <f>IF('M3 Functional Beverage'!K127="","",'M3 Functional Beverage'!K127)</f>
        <v/>
      </c>
      <c r="G863" s="49">
        <f>IF('M3 Functional Beverage'!F127="","",'M3 Functional Beverage'!F127)</f>
        <v/>
      </c>
      <c r="H863" s="50">
        <f>IF(AND(ISNUMBER('M3 Functional Beverage'!F127),ISNUMBER('M3 Functional Beverage'!K127)),'M3 Functional Beverage'!F127-'M3 Functional Beverage'!K127,"")</f>
        <v/>
      </c>
      <c r="I863" s="34" t="inlineStr">
        <is>
          <t>S&amp;S availability/depth vary by listing and time, confirm live.</t>
        </is>
      </c>
    </row>
    <row r="864" ht="26" customHeight="1">
      <c r="A864" s="34" t="inlineStr">
        <is>
          <t>Culture Pop</t>
        </is>
      </c>
      <c r="B864" s="34" t="inlineStr">
        <is>
          <t>Culture Pop Probiotic Soda | Orange Mango | single 355mL</t>
        </is>
      </c>
      <c r="C864" s="34" t="inlineStr">
        <is>
          <t>3) Functional beverage (still/sparkling)</t>
        </is>
      </c>
      <c r="D864" s="51">
        <f>IF('M3 Functional Beverage'!I128="","",'M3 Functional Beverage'!I128)</f>
        <v/>
      </c>
      <c r="E864" s="52">
        <f>IF('M3 Functional Beverage'!J128="","",'M3 Functional Beverage'!J128)</f>
        <v/>
      </c>
      <c r="F864" s="50">
        <f>IF('M3 Functional Beverage'!K128="","",'M3 Functional Beverage'!K128)</f>
        <v/>
      </c>
      <c r="G864" s="49">
        <f>IF('M3 Functional Beverage'!F128="","",'M3 Functional Beverage'!F128)</f>
        <v/>
      </c>
      <c r="H864" s="50">
        <f>IF(AND(ISNUMBER('M3 Functional Beverage'!F128),ISNUMBER('M3 Functional Beverage'!K128)),'M3 Functional Beverage'!F128-'M3 Functional Beverage'!K128,"")</f>
        <v/>
      </c>
      <c r="I864" s="34" t="inlineStr">
        <is>
          <t>S&amp;S availability/depth vary by listing and time, confirm live.</t>
        </is>
      </c>
    </row>
    <row r="865" ht="26" customHeight="1">
      <c r="A865" s="34" t="inlineStr">
        <is>
          <t>Culture Pop</t>
        </is>
      </c>
      <c r="B865" s="34" t="inlineStr">
        <is>
          <t>Culture Pop Probiotic Soda | Orange Mango | 8 pack 355mL</t>
        </is>
      </c>
      <c r="C865" s="34" t="inlineStr">
        <is>
          <t>3) Functional beverage (still/sparkling)</t>
        </is>
      </c>
      <c r="D865" s="51">
        <f>IF('M3 Functional Beverage'!I129="","",'M3 Functional Beverage'!I129)</f>
        <v/>
      </c>
      <c r="E865" s="52">
        <f>IF('M3 Functional Beverage'!J129="","",'M3 Functional Beverage'!J129)</f>
        <v/>
      </c>
      <c r="F865" s="50">
        <f>IF('M3 Functional Beverage'!K129="","",'M3 Functional Beverage'!K129)</f>
        <v/>
      </c>
      <c r="G865" s="49">
        <f>IF('M3 Functional Beverage'!F129="","",'M3 Functional Beverage'!F129)</f>
        <v/>
      </c>
      <c r="H865" s="50">
        <f>IF(AND(ISNUMBER('M3 Functional Beverage'!F129),ISNUMBER('M3 Functional Beverage'!K129)),'M3 Functional Beverage'!F129-'M3 Functional Beverage'!K129,"")</f>
        <v/>
      </c>
      <c r="I865" s="34" t="inlineStr">
        <is>
          <t>S&amp;S availability/depth vary by listing and time, confirm live.</t>
        </is>
      </c>
    </row>
    <row r="866" ht="26" customHeight="1">
      <c r="A866" s="34" t="inlineStr">
        <is>
          <t>Culture Pop</t>
        </is>
      </c>
      <c r="B866" s="34" t="inlineStr">
        <is>
          <t>Culture Pop Probiotic Soda | Orange Mango | 12 pack 355mL</t>
        </is>
      </c>
      <c r="C866" s="34" t="inlineStr">
        <is>
          <t>3) Functional beverage (still/sparkling)</t>
        </is>
      </c>
      <c r="D866" s="51">
        <f>IF('M3 Functional Beverage'!I130="","",'M3 Functional Beverage'!I130)</f>
        <v/>
      </c>
      <c r="E866" s="52">
        <f>IF('M3 Functional Beverage'!J130="","",'M3 Functional Beverage'!J130)</f>
        <v/>
      </c>
      <c r="F866" s="50">
        <f>IF('M3 Functional Beverage'!K130="","",'M3 Functional Beverage'!K130)</f>
        <v/>
      </c>
      <c r="G866" s="49">
        <f>IF('M3 Functional Beverage'!F130="","",'M3 Functional Beverage'!F130)</f>
        <v/>
      </c>
      <c r="H866" s="50">
        <f>IF(AND(ISNUMBER('M3 Functional Beverage'!F130),ISNUMBER('M3 Functional Beverage'!K130)),'M3 Functional Beverage'!F130-'M3 Functional Beverage'!K130,"")</f>
        <v/>
      </c>
      <c r="I866" s="34" t="inlineStr">
        <is>
          <t>S&amp;S availability/depth vary by listing and time, confirm live.</t>
        </is>
      </c>
    </row>
    <row r="867" ht="26" customHeight="1">
      <c r="A867" s="34" t="inlineStr">
        <is>
          <t>Culture Pop</t>
        </is>
      </c>
      <c r="B867" s="34" t="inlineStr">
        <is>
          <t>Culture Pop Probiotic Soda | Orange Mango | 15 pack 355mL</t>
        </is>
      </c>
      <c r="C867" s="34" t="inlineStr">
        <is>
          <t>3) Functional beverage (still/sparkling)</t>
        </is>
      </c>
      <c r="D867" s="51">
        <f>IF('M3 Functional Beverage'!I131="","",'M3 Functional Beverage'!I131)</f>
        <v/>
      </c>
      <c r="E867" s="52">
        <f>IF('M3 Functional Beverage'!J131="","",'M3 Functional Beverage'!J131)</f>
        <v/>
      </c>
      <c r="F867" s="50">
        <f>IF('M3 Functional Beverage'!K131="","",'M3 Functional Beverage'!K131)</f>
        <v/>
      </c>
      <c r="G867" s="49">
        <f>IF('M3 Functional Beverage'!F131="","",'M3 Functional Beverage'!F131)</f>
        <v/>
      </c>
      <c r="H867" s="50">
        <f>IF(AND(ISNUMBER('M3 Functional Beverage'!F131),ISNUMBER('M3 Functional Beverage'!K131)),'M3 Functional Beverage'!F131-'M3 Functional Beverage'!K131,"")</f>
        <v/>
      </c>
      <c r="I867" s="34" t="inlineStr">
        <is>
          <t>S&amp;S availability/depth vary by listing and time, confirm live.</t>
        </is>
      </c>
    </row>
    <row r="868" ht="26" customHeight="1">
      <c r="A868" s="34" t="inlineStr">
        <is>
          <t>Culture Pop</t>
        </is>
      </c>
      <c r="B868" s="34" t="inlineStr">
        <is>
          <t>Culture Pop Probiotic Soda | Orange Mango | 18 pack 355mL</t>
        </is>
      </c>
      <c r="C868" s="34" t="inlineStr">
        <is>
          <t>3) Functional beverage (still/sparkling)</t>
        </is>
      </c>
      <c r="D868" s="51">
        <f>IF('M3 Functional Beverage'!I132="","",'M3 Functional Beverage'!I132)</f>
        <v/>
      </c>
      <c r="E868" s="52">
        <f>IF('M3 Functional Beverage'!J132="","",'M3 Functional Beverage'!J132)</f>
        <v/>
      </c>
      <c r="F868" s="50">
        <f>IF('M3 Functional Beverage'!K132="","",'M3 Functional Beverage'!K132)</f>
        <v/>
      </c>
      <c r="G868" s="49">
        <f>IF('M3 Functional Beverage'!F132="","",'M3 Functional Beverage'!F132)</f>
        <v/>
      </c>
      <c r="H868" s="50">
        <f>IF(AND(ISNUMBER('M3 Functional Beverage'!F132),ISNUMBER('M3 Functional Beverage'!K132)),'M3 Functional Beverage'!F132-'M3 Functional Beverage'!K132,"")</f>
        <v/>
      </c>
      <c r="I868" s="34" t="inlineStr">
        <is>
          <t>S&amp;S availability/depth vary by listing and time, confirm live.</t>
        </is>
      </c>
    </row>
    <row r="869" ht="26" customHeight="1">
      <c r="A869" s="34" t="inlineStr">
        <is>
          <t>Culture Pop</t>
        </is>
      </c>
      <c r="B869" s="34" t="inlineStr">
        <is>
          <t>Culture Pop Probiotic Soda | Orange Mango | 24 pack 355mL</t>
        </is>
      </c>
      <c r="C869" s="34" t="inlineStr">
        <is>
          <t>3) Functional beverage (still/sparkling)</t>
        </is>
      </c>
      <c r="D869" s="51">
        <f>IF('M3 Functional Beverage'!I133="","",'M3 Functional Beverage'!I133)</f>
        <v/>
      </c>
      <c r="E869" s="52">
        <f>IF('M3 Functional Beverage'!J133="","",'M3 Functional Beverage'!J133)</f>
        <v/>
      </c>
      <c r="F869" s="50">
        <f>IF('M3 Functional Beverage'!K133="","",'M3 Functional Beverage'!K133)</f>
        <v/>
      </c>
      <c r="G869" s="49">
        <f>IF('M3 Functional Beverage'!F133="","",'M3 Functional Beverage'!F133)</f>
        <v/>
      </c>
      <c r="H869" s="50">
        <f>IF(AND(ISNUMBER('M3 Functional Beverage'!F133),ISNUMBER('M3 Functional Beverage'!K133)),'M3 Functional Beverage'!F133-'M3 Functional Beverage'!K133,"")</f>
        <v/>
      </c>
      <c r="I869" s="34" t="inlineStr">
        <is>
          <t>S&amp;S availability/depth vary by listing and time, confirm live.</t>
        </is>
      </c>
    </row>
    <row r="870" ht="26" customHeight="1">
      <c r="A870" s="34" t="inlineStr">
        <is>
          <t>Culture Pop</t>
        </is>
      </c>
      <c r="B870" s="34" t="inlineStr">
        <is>
          <t>Culture Pop Probiotic Soda | Lime Watermelon | single 355mL</t>
        </is>
      </c>
      <c r="C870" s="34" t="inlineStr">
        <is>
          <t>3) Functional beverage (still/sparkling)</t>
        </is>
      </c>
      <c r="D870" s="51">
        <f>IF('M3 Functional Beverage'!I134="","",'M3 Functional Beverage'!I134)</f>
        <v/>
      </c>
      <c r="E870" s="52">
        <f>IF('M3 Functional Beverage'!J134="","",'M3 Functional Beverage'!J134)</f>
        <v/>
      </c>
      <c r="F870" s="50">
        <f>IF('M3 Functional Beverage'!K134="","",'M3 Functional Beverage'!K134)</f>
        <v/>
      </c>
      <c r="G870" s="49">
        <f>IF('M3 Functional Beverage'!F134="","",'M3 Functional Beverage'!F134)</f>
        <v/>
      </c>
      <c r="H870" s="50">
        <f>IF(AND(ISNUMBER('M3 Functional Beverage'!F134),ISNUMBER('M3 Functional Beverage'!K134)),'M3 Functional Beverage'!F134-'M3 Functional Beverage'!K134,"")</f>
        <v/>
      </c>
      <c r="I870" s="34" t="inlineStr">
        <is>
          <t>S&amp;S availability/depth vary by listing and time, confirm live.</t>
        </is>
      </c>
    </row>
    <row r="871" ht="26" customHeight="1">
      <c r="A871" s="34" t="inlineStr">
        <is>
          <t>Culture Pop</t>
        </is>
      </c>
      <c r="B871" s="34" t="inlineStr">
        <is>
          <t>Culture Pop Probiotic Soda | Lime Watermelon | 8 pack 355mL</t>
        </is>
      </c>
      <c r="C871" s="34" t="inlineStr">
        <is>
          <t>3) Functional beverage (still/sparkling)</t>
        </is>
      </c>
      <c r="D871" s="51">
        <f>IF('M3 Functional Beverage'!I135="","",'M3 Functional Beverage'!I135)</f>
        <v/>
      </c>
      <c r="E871" s="52">
        <f>IF('M3 Functional Beverage'!J135="","",'M3 Functional Beverage'!J135)</f>
        <v/>
      </c>
      <c r="F871" s="50">
        <f>IF('M3 Functional Beverage'!K135="","",'M3 Functional Beverage'!K135)</f>
        <v/>
      </c>
      <c r="G871" s="49">
        <f>IF('M3 Functional Beverage'!F135="","",'M3 Functional Beverage'!F135)</f>
        <v/>
      </c>
      <c r="H871" s="50">
        <f>IF(AND(ISNUMBER('M3 Functional Beverage'!F135),ISNUMBER('M3 Functional Beverage'!K135)),'M3 Functional Beverage'!F135-'M3 Functional Beverage'!K135,"")</f>
        <v/>
      </c>
      <c r="I871" s="34" t="inlineStr">
        <is>
          <t>S&amp;S availability/depth vary by listing and time, confirm live.</t>
        </is>
      </c>
    </row>
    <row r="872" ht="26" customHeight="1">
      <c r="A872" s="34" t="inlineStr">
        <is>
          <t>Culture Pop</t>
        </is>
      </c>
      <c r="B872" s="34" t="inlineStr">
        <is>
          <t>Culture Pop Probiotic Soda | Lime Watermelon | 12 pack 355mL</t>
        </is>
      </c>
      <c r="C872" s="34" t="inlineStr">
        <is>
          <t>3) Functional beverage (still/sparkling)</t>
        </is>
      </c>
      <c r="D872" s="51">
        <f>IF('M3 Functional Beverage'!I136="","",'M3 Functional Beverage'!I136)</f>
        <v/>
      </c>
      <c r="E872" s="52">
        <f>IF('M3 Functional Beverage'!J136="","",'M3 Functional Beverage'!J136)</f>
        <v/>
      </c>
      <c r="F872" s="50">
        <f>IF('M3 Functional Beverage'!K136="","",'M3 Functional Beverage'!K136)</f>
        <v/>
      </c>
      <c r="G872" s="49">
        <f>IF('M3 Functional Beverage'!F136="","",'M3 Functional Beverage'!F136)</f>
        <v/>
      </c>
      <c r="H872" s="50">
        <f>IF(AND(ISNUMBER('M3 Functional Beverage'!F136),ISNUMBER('M3 Functional Beverage'!K136)),'M3 Functional Beverage'!F136-'M3 Functional Beverage'!K136,"")</f>
        <v/>
      </c>
      <c r="I872" s="34" t="inlineStr">
        <is>
          <t>S&amp;S availability/depth vary by listing and time, confirm live.</t>
        </is>
      </c>
    </row>
    <row r="873" ht="26" customHeight="1">
      <c r="A873" s="34" t="inlineStr">
        <is>
          <t>Culture Pop</t>
        </is>
      </c>
      <c r="B873" s="34" t="inlineStr">
        <is>
          <t>Culture Pop Probiotic Soda | Lime Watermelon | 15 pack 355mL</t>
        </is>
      </c>
      <c r="C873" s="34" t="inlineStr">
        <is>
          <t>3) Functional beverage (still/sparkling)</t>
        </is>
      </c>
      <c r="D873" s="51">
        <f>IF('M3 Functional Beverage'!I137="","",'M3 Functional Beverage'!I137)</f>
        <v/>
      </c>
      <c r="E873" s="52">
        <f>IF('M3 Functional Beverage'!J137="","",'M3 Functional Beverage'!J137)</f>
        <v/>
      </c>
      <c r="F873" s="50">
        <f>IF('M3 Functional Beverage'!K137="","",'M3 Functional Beverage'!K137)</f>
        <v/>
      </c>
      <c r="G873" s="49">
        <f>IF('M3 Functional Beverage'!F137="","",'M3 Functional Beverage'!F137)</f>
        <v/>
      </c>
      <c r="H873" s="50">
        <f>IF(AND(ISNUMBER('M3 Functional Beverage'!F137),ISNUMBER('M3 Functional Beverage'!K137)),'M3 Functional Beverage'!F137-'M3 Functional Beverage'!K137,"")</f>
        <v/>
      </c>
      <c r="I873" s="34" t="inlineStr">
        <is>
          <t>S&amp;S availability/depth vary by listing and time, confirm live.</t>
        </is>
      </c>
    </row>
    <row r="874" ht="26" customHeight="1">
      <c r="A874" s="34" t="inlineStr">
        <is>
          <t>Culture Pop</t>
        </is>
      </c>
      <c r="B874" s="34" t="inlineStr">
        <is>
          <t>Culture Pop Probiotic Soda | Lime Watermelon | 18 pack 355mL</t>
        </is>
      </c>
      <c r="C874" s="34" t="inlineStr">
        <is>
          <t>3) Functional beverage (still/sparkling)</t>
        </is>
      </c>
      <c r="D874" s="51">
        <f>IF('M3 Functional Beverage'!I138="","",'M3 Functional Beverage'!I138)</f>
        <v/>
      </c>
      <c r="E874" s="52">
        <f>IF('M3 Functional Beverage'!J138="","",'M3 Functional Beverage'!J138)</f>
        <v/>
      </c>
      <c r="F874" s="50">
        <f>IF('M3 Functional Beverage'!K138="","",'M3 Functional Beverage'!K138)</f>
        <v/>
      </c>
      <c r="G874" s="49">
        <f>IF('M3 Functional Beverage'!F138="","",'M3 Functional Beverage'!F138)</f>
        <v/>
      </c>
      <c r="H874" s="50">
        <f>IF(AND(ISNUMBER('M3 Functional Beverage'!F138),ISNUMBER('M3 Functional Beverage'!K138)),'M3 Functional Beverage'!F138-'M3 Functional Beverage'!K138,"")</f>
        <v/>
      </c>
      <c r="I874" s="34" t="inlineStr">
        <is>
          <t>S&amp;S availability/depth vary by listing and time, confirm live.</t>
        </is>
      </c>
    </row>
    <row r="875" ht="26" customHeight="1">
      <c r="A875" s="34" t="inlineStr">
        <is>
          <t>Culture Pop</t>
        </is>
      </c>
      <c r="B875" s="34" t="inlineStr">
        <is>
          <t>Culture Pop Probiotic Soda | Lime Watermelon | 24 pack 355mL</t>
        </is>
      </c>
      <c r="C875" s="34" t="inlineStr">
        <is>
          <t>3) Functional beverage (still/sparkling)</t>
        </is>
      </c>
      <c r="D875" s="51">
        <f>IF('M3 Functional Beverage'!I139="","",'M3 Functional Beverage'!I139)</f>
        <v/>
      </c>
      <c r="E875" s="52">
        <f>IF('M3 Functional Beverage'!J139="","",'M3 Functional Beverage'!J139)</f>
        <v/>
      </c>
      <c r="F875" s="50">
        <f>IF('M3 Functional Beverage'!K139="","",'M3 Functional Beverage'!K139)</f>
        <v/>
      </c>
      <c r="G875" s="49">
        <f>IF('M3 Functional Beverage'!F139="","",'M3 Functional Beverage'!F139)</f>
        <v/>
      </c>
      <c r="H875" s="50">
        <f>IF(AND(ISNUMBER('M3 Functional Beverage'!F139),ISNUMBER('M3 Functional Beverage'!K139)),'M3 Functional Beverage'!F139-'M3 Functional Beverage'!K139,"")</f>
        <v/>
      </c>
      <c r="I875" s="34" t="inlineStr">
        <is>
          <t>S&amp;S availability/depth vary by listing and time, confirm live.</t>
        </is>
      </c>
    </row>
    <row r="876" ht="26" customHeight="1">
      <c r="A876" s="34" t="inlineStr">
        <is>
          <t>Culture Pop</t>
        </is>
      </c>
      <c r="B876" s="34" t="inlineStr">
        <is>
          <t>Culture Pop Probiotic Soda | Cherry Pomegranate | single 355mL</t>
        </is>
      </c>
      <c r="C876" s="34" t="inlineStr">
        <is>
          <t>3) Functional beverage (still/sparkling)</t>
        </is>
      </c>
      <c r="D876" s="51">
        <f>IF('M3 Functional Beverage'!I140="","",'M3 Functional Beverage'!I140)</f>
        <v/>
      </c>
      <c r="E876" s="52">
        <f>IF('M3 Functional Beverage'!J140="","",'M3 Functional Beverage'!J140)</f>
        <v/>
      </c>
      <c r="F876" s="50">
        <f>IF('M3 Functional Beverage'!K140="","",'M3 Functional Beverage'!K140)</f>
        <v/>
      </c>
      <c r="G876" s="49">
        <f>IF('M3 Functional Beverage'!F140="","",'M3 Functional Beverage'!F140)</f>
        <v/>
      </c>
      <c r="H876" s="50">
        <f>IF(AND(ISNUMBER('M3 Functional Beverage'!F140),ISNUMBER('M3 Functional Beverage'!K140)),'M3 Functional Beverage'!F140-'M3 Functional Beverage'!K140,"")</f>
        <v/>
      </c>
      <c r="I876" s="34" t="inlineStr">
        <is>
          <t>S&amp;S availability/depth vary by listing and time, confirm live.</t>
        </is>
      </c>
    </row>
    <row r="877" ht="26" customHeight="1">
      <c r="A877" s="34" t="inlineStr">
        <is>
          <t>Culture Pop</t>
        </is>
      </c>
      <c r="B877" s="34" t="inlineStr">
        <is>
          <t>Culture Pop Probiotic Soda | Cherry Pomegranate | 8 pack 355mL</t>
        </is>
      </c>
      <c r="C877" s="34" t="inlineStr">
        <is>
          <t>3) Functional beverage (still/sparkling)</t>
        </is>
      </c>
      <c r="D877" s="51">
        <f>IF('M3 Functional Beverage'!I141="","",'M3 Functional Beverage'!I141)</f>
        <v/>
      </c>
      <c r="E877" s="52">
        <f>IF('M3 Functional Beverage'!J141="","",'M3 Functional Beverage'!J141)</f>
        <v/>
      </c>
      <c r="F877" s="50">
        <f>IF('M3 Functional Beverage'!K141="","",'M3 Functional Beverage'!K141)</f>
        <v/>
      </c>
      <c r="G877" s="49">
        <f>IF('M3 Functional Beverage'!F141="","",'M3 Functional Beverage'!F141)</f>
        <v/>
      </c>
      <c r="H877" s="50">
        <f>IF(AND(ISNUMBER('M3 Functional Beverage'!F141),ISNUMBER('M3 Functional Beverage'!K141)),'M3 Functional Beverage'!F141-'M3 Functional Beverage'!K141,"")</f>
        <v/>
      </c>
      <c r="I877" s="34" t="inlineStr">
        <is>
          <t>S&amp;S availability/depth vary by listing and time, confirm live.</t>
        </is>
      </c>
    </row>
    <row r="878" ht="26" customHeight="1">
      <c r="A878" s="34" t="inlineStr">
        <is>
          <t>Culture Pop</t>
        </is>
      </c>
      <c r="B878" s="34" t="inlineStr">
        <is>
          <t>Culture Pop Probiotic Soda | Cherry Pomegranate | 12 pack 355mL</t>
        </is>
      </c>
      <c r="C878" s="34" t="inlineStr">
        <is>
          <t>3) Functional beverage (still/sparkling)</t>
        </is>
      </c>
      <c r="D878" s="51">
        <f>IF('M3 Functional Beverage'!I142="","",'M3 Functional Beverage'!I142)</f>
        <v/>
      </c>
      <c r="E878" s="52">
        <f>IF('M3 Functional Beverage'!J142="","",'M3 Functional Beverage'!J142)</f>
        <v/>
      </c>
      <c r="F878" s="50">
        <f>IF('M3 Functional Beverage'!K142="","",'M3 Functional Beverage'!K142)</f>
        <v/>
      </c>
      <c r="G878" s="49">
        <f>IF('M3 Functional Beverage'!F142="","",'M3 Functional Beverage'!F142)</f>
        <v/>
      </c>
      <c r="H878" s="50">
        <f>IF(AND(ISNUMBER('M3 Functional Beverage'!F142),ISNUMBER('M3 Functional Beverage'!K142)),'M3 Functional Beverage'!F142-'M3 Functional Beverage'!K142,"")</f>
        <v/>
      </c>
      <c r="I878" s="34" t="inlineStr">
        <is>
          <t>S&amp;S availability/depth vary by listing and time, confirm live.</t>
        </is>
      </c>
    </row>
    <row r="879" ht="26" customHeight="1">
      <c r="A879" s="34" t="inlineStr">
        <is>
          <t>Culture Pop</t>
        </is>
      </c>
      <c r="B879" s="34" t="inlineStr">
        <is>
          <t>Culture Pop Probiotic Soda | Cherry Pomegranate | 15 pack 355mL</t>
        </is>
      </c>
      <c r="C879" s="34" t="inlineStr">
        <is>
          <t>3) Functional beverage (still/sparkling)</t>
        </is>
      </c>
      <c r="D879" s="51">
        <f>IF('M3 Functional Beverage'!I143="","",'M3 Functional Beverage'!I143)</f>
        <v/>
      </c>
      <c r="E879" s="52">
        <f>IF('M3 Functional Beverage'!J143="","",'M3 Functional Beverage'!J143)</f>
        <v/>
      </c>
      <c r="F879" s="50">
        <f>IF('M3 Functional Beverage'!K143="","",'M3 Functional Beverage'!K143)</f>
        <v/>
      </c>
      <c r="G879" s="49">
        <f>IF('M3 Functional Beverage'!F143="","",'M3 Functional Beverage'!F143)</f>
        <v/>
      </c>
      <c r="H879" s="50">
        <f>IF(AND(ISNUMBER('M3 Functional Beverage'!F143),ISNUMBER('M3 Functional Beverage'!K143)),'M3 Functional Beverage'!F143-'M3 Functional Beverage'!K143,"")</f>
        <v/>
      </c>
      <c r="I879" s="34" t="inlineStr">
        <is>
          <t>S&amp;S availability/depth vary by listing and time, confirm live.</t>
        </is>
      </c>
    </row>
    <row r="880" ht="26" customHeight="1">
      <c r="A880" s="34" t="inlineStr">
        <is>
          <t>Culture Pop</t>
        </is>
      </c>
      <c r="B880" s="34" t="inlineStr">
        <is>
          <t>Culture Pop Probiotic Soda | Cherry Pomegranate | 18 pack 355mL</t>
        </is>
      </c>
      <c r="C880" s="34" t="inlineStr">
        <is>
          <t>3) Functional beverage (still/sparkling)</t>
        </is>
      </c>
      <c r="D880" s="51">
        <f>IF('M3 Functional Beverage'!I144="","",'M3 Functional Beverage'!I144)</f>
        <v/>
      </c>
      <c r="E880" s="52">
        <f>IF('M3 Functional Beverage'!J144="","",'M3 Functional Beverage'!J144)</f>
        <v/>
      </c>
      <c r="F880" s="50">
        <f>IF('M3 Functional Beverage'!K144="","",'M3 Functional Beverage'!K144)</f>
        <v/>
      </c>
      <c r="G880" s="49">
        <f>IF('M3 Functional Beverage'!F144="","",'M3 Functional Beverage'!F144)</f>
        <v/>
      </c>
      <c r="H880" s="50">
        <f>IF(AND(ISNUMBER('M3 Functional Beverage'!F144),ISNUMBER('M3 Functional Beverage'!K144)),'M3 Functional Beverage'!F144-'M3 Functional Beverage'!K144,"")</f>
        <v/>
      </c>
      <c r="I880" s="34" t="inlineStr">
        <is>
          <t>S&amp;S availability/depth vary by listing and time, confirm live.</t>
        </is>
      </c>
    </row>
    <row r="881" ht="26" customHeight="1">
      <c r="A881" s="34" t="inlineStr">
        <is>
          <t>Culture Pop</t>
        </is>
      </c>
      <c r="B881" s="34" t="inlineStr">
        <is>
          <t>Culture Pop Probiotic Soda | Cherry Pomegranate | 24 pack 355mL</t>
        </is>
      </c>
      <c r="C881" s="34" t="inlineStr">
        <is>
          <t>3) Functional beverage (still/sparkling)</t>
        </is>
      </c>
      <c r="D881" s="51">
        <f>IF('M3 Functional Beverage'!I145="","",'M3 Functional Beverage'!I145)</f>
        <v/>
      </c>
      <c r="E881" s="52">
        <f>IF('M3 Functional Beverage'!J145="","",'M3 Functional Beverage'!J145)</f>
        <v/>
      </c>
      <c r="F881" s="50">
        <f>IF('M3 Functional Beverage'!K145="","",'M3 Functional Beverage'!K145)</f>
        <v/>
      </c>
      <c r="G881" s="49">
        <f>IF('M3 Functional Beverage'!F145="","",'M3 Functional Beverage'!F145)</f>
        <v/>
      </c>
      <c r="H881" s="50">
        <f>IF(AND(ISNUMBER('M3 Functional Beverage'!F145),ISNUMBER('M3 Functional Beverage'!K145)),'M3 Functional Beverage'!F145-'M3 Functional Beverage'!K145,"")</f>
        <v/>
      </c>
      <c r="I881" s="34" t="inlineStr">
        <is>
          <t>S&amp;S availability/depth vary by listing and time, confirm live.</t>
        </is>
      </c>
    </row>
    <row r="882" ht="26" customHeight="1">
      <c r="A882" s="34" t="inlineStr">
        <is>
          <t>Mayawell</t>
        </is>
      </c>
      <c r="B882" s="34" t="inlineStr">
        <is>
          <t>Mayawell Prebiotic Soda | Strawberry Hibiscus | single 355mL</t>
        </is>
      </c>
      <c r="C882" s="34" t="inlineStr">
        <is>
          <t>3) Functional beverage (still/sparkling)</t>
        </is>
      </c>
      <c r="D882" s="51">
        <f>IF('M3 Functional Beverage'!I146="","",'M3 Functional Beverage'!I146)</f>
        <v/>
      </c>
      <c r="E882" s="52">
        <f>IF('M3 Functional Beverage'!J146="","",'M3 Functional Beverage'!J146)</f>
        <v/>
      </c>
      <c r="F882" s="50">
        <f>IF('M3 Functional Beverage'!K146="","",'M3 Functional Beverage'!K146)</f>
        <v/>
      </c>
      <c r="G882" s="49">
        <f>IF('M3 Functional Beverage'!F146="","",'M3 Functional Beverage'!F146)</f>
        <v/>
      </c>
      <c r="H882" s="50">
        <f>IF(AND(ISNUMBER('M3 Functional Beverage'!F146),ISNUMBER('M3 Functional Beverage'!K146)),'M3 Functional Beverage'!F146-'M3 Functional Beverage'!K146,"")</f>
        <v/>
      </c>
      <c r="I882" s="34" t="inlineStr">
        <is>
          <t>S&amp;S availability/depth vary by listing and time, confirm live.</t>
        </is>
      </c>
    </row>
    <row r="883" ht="26" customHeight="1">
      <c r="A883" s="34" t="inlineStr">
        <is>
          <t>Mayawell</t>
        </is>
      </c>
      <c r="B883" s="34" t="inlineStr">
        <is>
          <t>Mayawell Prebiotic Soda | Strawberry Hibiscus | 8 pack 355mL</t>
        </is>
      </c>
      <c r="C883" s="34" t="inlineStr">
        <is>
          <t>3) Functional beverage (still/sparkling)</t>
        </is>
      </c>
      <c r="D883" s="51">
        <f>IF('M3 Functional Beverage'!I147="","",'M3 Functional Beverage'!I147)</f>
        <v/>
      </c>
      <c r="E883" s="52">
        <f>IF('M3 Functional Beverage'!J147="","",'M3 Functional Beverage'!J147)</f>
        <v/>
      </c>
      <c r="F883" s="50">
        <f>IF('M3 Functional Beverage'!K147="","",'M3 Functional Beverage'!K147)</f>
        <v/>
      </c>
      <c r="G883" s="49">
        <f>IF('M3 Functional Beverage'!F147="","",'M3 Functional Beverage'!F147)</f>
        <v/>
      </c>
      <c r="H883" s="50">
        <f>IF(AND(ISNUMBER('M3 Functional Beverage'!F147),ISNUMBER('M3 Functional Beverage'!K147)),'M3 Functional Beverage'!F147-'M3 Functional Beverage'!K147,"")</f>
        <v/>
      </c>
      <c r="I883" s="34" t="inlineStr">
        <is>
          <t>S&amp;S availability/depth vary by listing and time, confirm live.</t>
        </is>
      </c>
    </row>
    <row r="884" ht="26" customHeight="1">
      <c r="A884" s="34" t="inlineStr">
        <is>
          <t>Mayawell</t>
        </is>
      </c>
      <c r="B884" s="34" t="inlineStr">
        <is>
          <t>Mayawell Prebiotic Soda | Strawberry Hibiscus | 12 pack 355mL</t>
        </is>
      </c>
      <c r="C884" s="34" t="inlineStr">
        <is>
          <t>3) Functional beverage (still/sparkling)</t>
        </is>
      </c>
      <c r="D884" s="51">
        <f>IF('M3 Functional Beverage'!I148="","",'M3 Functional Beverage'!I148)</f>
        <v/>
      </c>
      <c r="E884" s="52">
        <f>IF('M3 Functional Beverage'!J148="","",'M3 Functional Beverage'!J148)</f>
        <v/>
      </c>
      <c r="F884" s="50">
        <f>IF('M3 Functional Beverage'!K148="","",'M3 Functional Beverage'!K148)</f>
        <v/>
      </c>
      <c r="G884" s="49">
        <f>IF('M3 Functional Beverage'!F148="","",'M3 Functional Beverage'!F148)</f>
        <v/>
      </c>
      <c r="H884" s="50">
        <f>IF(AND(ISNUMBER('M3 Functional Beverage'!F148),ISNUMBER('M3 Functional Beverage'!K148)),'M3 Functional Beverage'!F148-'M3 Functional Beverage'!K148,"")</f>
        <v/>
      </c>
      <c r="I884" s="34" t="inlineStr">
        <is>
          <t>S&amp;S availability/depth vary by listing and time, confirm live.</t>
        </is>
      </c>
    </row>
    <row r="885" ht="26" customHeight="1">
      <c r="A885" s="34" t="inlineStr">
        <is>
          <t>Mayawell</t>
        </is>
      </c>
      <c r="B885" s="34" t="inlineStr">
        <is>
          <t>Mayawell Prebiotic Soda | Strawberry Hibiscus | 15 pack 355mL</t>
        </is>
      </c>
      <c r="C885" s="34" t="inlineStr">
        <is>
          <t>3) Functional beverage (still/sparkling)</t>
        </is>
      </c>
      <c r="D885" s="51">
        <f>IF('M3 Functional Beverage'!I149="","",'M3 Functional Beverage'!I149)</f>
        <v/>
      </c>
      <c r="E885" s="52">
        <f>IF('M3 Functional Beverage'!J149="","",'M3 Functional Beverage'!J149)</f>
        <v/>
      </c>
      <c r="F885" s="50">
        <f>IF('M3 Functional Beverage'!K149="","",'M3 Functional Beverage'!K149)</f>
        <v/>
      </c>
      <c r="G885" s="49">
        <f>IF('M3 Functional Beverage'!F149="","",'M3 Functional Beverage'!F149)</f>
        <v/>
      </c>
      <c r="H885" s="50">
        <f>IF(AND(ISNUMBER('M3 Functional Beverage'!F149),ISNUMBER('M3 Functional Beverage'!K149)),'M3 Functional Beverage'!F149-'M3 Functional Beverage'!K149,"")</f>
        <v/>
      </c>
      <c r="I885" s="34" t="inlineStr">
        <is>
          <t>S&amp;S availability/depth vary by listing and time, confirm live.</t>
        </is>
      </c>
    </row>
    <row r="886" ht="26" customHeight="1">
      <c r="A886" s="34" t="inlineStr">
        <is>
          <t>Mayawell</t>
        </is>
      </c>
      <c r="B886" s="34" t="inlineStr">
        <is>
          <t>Mayawell Prebiotic Soda | Strawberry Hibiscus | 18 pack 355mL</t>
        </is>
      </c>
      <c r="C886" s="34" t="inlineStr">
        <is>
          <t>3) Functional beverage (still/sparkling)</t>
        </is>
      </c>
      <c r="D886" s="51">
        <f>IF('M3 Functional Beverage'!I150="","",'M3 Functional Beverage'!I150)</f>
        <v/>
      </c>
      <c r="E886" s="52">
        <f>IF('M3 Functional Beverage'!J150="","",'M3 Functional Beverage'!J150)</f>
        <v/>
      </c>
      <c r="F886" s="50">
        <f>IF('M3 Functional Beverage'!K150="","",'M3 Functional Beverage'!K150)</f>
        <v/>
      </c>
      <c r="G886" s="49">
        <f>IF('M3 Functional Beverage'!F150="","",'M3 Functional Beverage'!F150)</f>
        <v/>
      </c>
      <c r="H886" s="50">
        <f>IF(AND(ISNUMBER('M3 Functional Beverage'!F150),ISNUMBER('M3 Functional Beverage'!K150)),'M3 Functional Beverage'!F150-'M3 Functional Beverage'!K150,"")</f>
        <v/>
      </c>
      <c r="I886" s="34" t="inlineStr">
        <is>
          <t>S&amp;S availability/depth vary by listing and time, confirm live.</t>
        </is>
      </c>
    </row>
    <row r="887" ht="26" customHeight="1">
      <c r="A887" s="34" t="inlineStr">
        <is>
          <t>Mayawell</t>
        </is>
      </c>
      <c r="B887" s="34" t="inlineStr">
        <is>
          <t>Mayawell Prebiotic Soda | Strawberry Hibiscus | 24 pack 355mL</t>
        </is>
      </c>
      <c r="C887" s="34" t="inlineStr">
        <is>
          <t>3) Functional beverage (still/sparkling)</t>
        </is>
      </c>
      <c r="D887" s="51">
        <f>IF('M3 Functional Beverage'!I151="","",'M3 Functional Beverage'!I151)</f>
        <v/>
      </c>
      <c r="E887" s="52">
        <f>IF('M3 Functional Beverage'!J151="","",'M3 Functional Beverage'!J151)</f>
        <v/>
      </c>
      <c r="F887" s="50">
        <f>IF('M3 Functional Beverage'!K151="","",'M3 Functional Beverage'!K151)</f>
        <v/>
      </c>
      <c r="G887" s="49">
        <f>IF('M3 Functional Beverage'!F151="","",'M3 Functional Beverage'!F151)</f>
        <v/>
      </c>
      <c r="H887" s="50">
        <f>IF(AND(ISNUMBER('M3 Functional Beverage'!F151),ISNUMBER('M3 Functional Beverage'!K151)),'M3 Functional Beverage'!F151-'M3 Functional Beverage'!K151,"")</f>
        <v/>
      </c>
      <c r="I887" s="34" t="inlineStr">
        <is>
          <t>S&amp;S availability/depth vary by listing and time, confirm live.</t>
        </is>
      </c>
    </row>
    <row r="888" ht="26" customHeight="1">
      <c r="A888" s="34" t="inlineStr">
        <is>
          <t>Mayawell</t>
        </is>
      </c>
      <c r="B888" s="34" t="inlineStr">
        <is>
          <t>Mayawell Prebiotic Soda | Prickly Pear | single 355mL</t>
        </is>
      </c>
      <c r="C888" s="34" t="inlineStr">
        <is>
          <t>3) Functional beverage (still/sparkling)</t>
        </is>
      </c>
      <c r="D888" s="51">
        <f>IF('M3 Functional Beverage'!I152="","",'M3 Functional Beverage'!I152)</f>
        <v/>
      </c>
      <c r="E888" s="52">
        <f>IF('M3 Functional Beverage'!J152="","",'M3 Functional Beverage'!J152)</f>
        <v/>
      </c>
      <c r="F888" s="50">
        <f>IF('M3 Functional Beverage'!K152="","",'M3 Functional Beverage'!K152)</f>
        <v/>
      </c>
      <c r="G888" s="49">
        <f>IF('M3 Functional Beverage'!F152="","",'M3 Functional Beverage'!F152)</f>
        <v/>
      </c>
      <c r="H888" s="50">
        <f>IF(AND(ISNUMBER('M3 Functional Beverage'!F152),ISNUMBER('M3 Functional Beverage'!K152)),'M3 Functional Beverage'!F152-'M3 Functional Beverage'!K152,"")</f>
        <v/>
      </c>
      <c r="I888" s="34" t="inlineStr">
        <is>
          <t>S&amp;S availability/depth vary by listing and time, confirm live.</t>
        </is>
      </c>
    </row>
    <row r="889" ht="26" customHeight="1">
      <c r="A889" s="34" t="inlineStr">
        <is>
          <t>Mayawell</t>
        </is>
      </c>
      <c r="B889" s="34" t="inlineStr">
        <is>
          <t>Mayawell Prebiotic Soda | Prickly Pear | 8 pack 355mL</t>
        </is>
      </c>
      <c r="C889" s="34" t="inlineStr">
        <is>
          <t>3) Functional beverage (still/sparkling)</t>
        </is>
      </c>
      <c r="D889" s="51">
        <f>IF('M3 Functional Beverage'!I153="","",'M3 Functional Beverage'!I153)</f>
        <v/>
      </c>
      <c r="E889" s="52">
        <f>IF('M3 Functional Beverage'!J153="","",'M3 Functional Beverage'!J153)</f>
        <v/>
      </c>
      <c r="F889" s="50">
        <f>IF('M3 Functional Beverage'!K153="","",'M3 Functional Beverage'!K153)</f>
        <v/>
      </c>
      <c r="G889" s="49">
        <f>IF('M3 Functional Beverage'!F153="","",'M3 Functional Beverage'!F153)</f>
        <v/>
      </c>
      <c r="H889" s="50">
        <f>IF(AND(ISNUMBER('M3 Functional Beverage'!F153),ISNUMBER('M3 Functional Beverage'!K153)),'M3 Functional Beverage'!F153-'M3 Functional Beverage'!K153,"")</f>
        <v/>
      </c>
      <c r="I889" s="34" t="inlineStr">
        <is>
          <t>S&amp;S availability/depth vary by listing and time, confirm live.</t>
        </is>
      </c>
    </row>
    <row r="890" ht="26" customHeight="1">
      <c r="A890" s="34" t="inlineStr">
        <is>
          <t>Mayawell</t>
        </is>
      </c>
      <c r="B890" s="34" t="inlineStr">
        <is>
          <t>Mayawell Prebiotic Soda | Prickly Pear | 12 pack 355mL</t>
        </is>
      </c>
      <c r="C890" s="34" t="inlineStr">
        <is>
          <t>3) Functional beverage (still/sparkling)</t>
        </is>
      </c>
      <c r="D890" s="51">
        <f>IF('M3 Functional Beverage'!I154="","",'M3 Functional Beverage'!I154)</f>
        <v/>
      </c>
      <c r="E890" s="52">
        <f>IF('M3 Functional Beverage'!J154="","",'M3 Functional Beverage'!J154)</f>
        <v/>
      </c>
      <c r="F890" s="50">
        <f>IF('M3 Functional Beverage'!K154="","",'M3 Functional Beverage'!K154)</f>
        <v/>
      </c>
      <c r="G890" s="49">
        <f>IF('M3 Functional Beverage'!F154="","",'M3 Functional Beverage'!F154)</f>
        <v/>
      </c>
      <c r="H890" s="50">
        <f>IF(AND(ISNUMBER('M3 Functional Beverage'!F154),ISNUMBER('M3 Functional Beverage'!K154)),'M3 Functional Beverage'!F154-'M3 Functional Beverage'!K154,"")</f>
        <v/>
      </c>
      <c r="I890" s="34" t="inlineStr">
        <is>
          <t>S&amp;S availability/depth vary by listing and time, confirm live.</t>
        </is>
      </c>
    </row>
    <row r="891" ht="26" customHeight="1">
      <c r="A891" s="34" t="inlineStr">
        <is>
          <t>Mayawell</t>
        </is>
      </c>
      <c r="B891" s="34" t="inlineStr">
        <is>
          <t>Mayawell Prebiotic Soda | Prickly Pear | 15 pack 355mL</t>
        </is>
      </c>
      <c r="C891" s="34" t="inlineStr">
        <is>
          <t>3) Functional beverage (still/sparkling)</t>
        </is>
      </c>
      <c r="D891" s="51">
        <f>IF('M3 Functional Beverage'!I155="","",'M3 Functional Beverage'!I155)</f>
        <v/>
      </c>
      <c r="E891" s="52">
        <f>IF('M3 Functional Beverage'!J155="","",'M3 Functional Beverage'!J155)</f>
        <v/>
      </c>
      <c r="F891" s="50">
        <f>IF('M3 Functional Beverage'!K155="","",'M3 Functional Beverage'!K155)</f>
        <v/>
      </c>
      <c r="G891" s="49">
        <f>IF('M3 Functional Beverage'!F155="","",'M3 Functional Beverage'!F155)</f>
        <v/>
      </c>
      <c r="H891" s="50">
        <f>IF(AND(ISNUMBER('M3 Functional Beverage'!F155),ISNUMBER('M3 Functional Beverage'!K155)),'M3 Functional Beverage'!F155-'M3 Functional Beverage'!K155,"")</f>
        <v/>
      </c>
      <c r="I891" s="34" t="inlineStr">
        <is>
          <t>S&amp;S availability/depth vary by listing and time, confirm live.</t>
        </is>
      </c>
    </row>
    <row r="892" ht="26" customHeight="1">
      <c r="A892" s="34" t="inlineStr">
        <is>
          <t>Mayawell</t>
        </is>
      </c>
      <c r="B892" s="34" t="inlineStr">
        <is>
          <t>Mayawell Prebiotic Soda | Prickly Pear | 18 pack 355mL</t>
        </is>
      </c>
      <c r="C892" s="34" t="inlineStr">
        <is>
          <t>3) Functional beverage (still/sparkling)</t>
        </is>
      </c>
      <c r="D892" s="51">
        <f>IF('M3 Functional Beverage'!I156="","",'M3 Functional Beverage'!I156)</f>
        <v/>
      </c>
      <c r="E892" s="52">
        <f>IF('M3 Functional Beverage'!J156="","",'M3 Functional Beverage'!J156)</f>
        <v/>
      </c>
      <c r="F892" s="50">
        <f>IF('M3 Functional Beverage'!K156="","",'M3 Functional Beverage'!K156)</f>
        <v/>
      </c>
      <c r="G892" s="49">
        <f>IF('M3 Functional Beverage'!F156="","",'M3 Functional Beverage'!F156)</f>
        <v/>
      </c>
      <c r="H892" s="50">
        <f>IF(AND(ISNUMBER('M3 Functional Beverage'!F156),ISNUMBER('M3 Functional Beverage'!K156)),'M3 Functional Beverage'!F156-'M3 Functional Beverage'!K156,"")</f>
        <v/>
      </c>
      <c r="I892" s="34" t="inlineStr">
        <is>
          <t>S&amp;S availability/depth vary by listing and time, confirm live.</t>
        </is>
      </c>
    </row>
    <row r="893" ht="26" customHeight="1">
      <c r="A893" s="34" t="inlineStr">
        <is>
          <t>Mayawell</t>
        </is>
      </c>
      <c r="B893" s="34" t="inlineStr">
        <is>
          <t>Mayawell Prebiotic Soda | Prickly Pear | 24 pack 355mL</t>
        </is>
      </c>
      <c r="C893" s="34" t="inlineStr">
        <is>
          <t>3) Functional beverage (still/sparkling)</t>
        </is>
      </c>
      <c r="D893" s="51">
        <f>IF('M3 Functional Beverage'!I157="","",'M3 Functional Beverage'!I157)</f>
        <v/>
      </c>
      <c r="E893" s="52">
        <f>IF('M3 Functional Beverage'!J157="","",'M3 Functional Beverage'!J157)</f>
        <v/>
      </c>
      <c r="F893" s="50">
        <f>IF('M3 Functional Beverage'!K157="","",'M3 Functional Beverage'!K157)</f>
        <v/>
      </c>
      <c r="G893" s="49">
        <f>IF('M3 Functional Beverage'!F157="","",'M3 Functional Beverage'!F157)</f>
        <v/>
      </c>
      <c r="H893" s="50">
        <f>IF(AND(ISNUMBER('M3 Functional Beverage'!F157),ISNUMBER('M3 Functional Beverage'!K157)),'M3 Functional Beverage'!F157-'M3 Functional Beverage'!K157,"")</f>
        <v/>
      </c>
      <c r="I893" s="34" t="inlineStr">
        <is>
          <t>S&amp;S availability/depth vary by listing and time, confirm live.</t>
        </is>
      </c>
    </row>
    <row r="894" ht="26" customHeight="1">
      <c r="A894" s="34" t="inlineStr">
        <is>
          <t>Mayawell</t>
        </is>
      </c>
      <c r="B894" s="34" t="inlineStr">
        <is>
          <t>Mayawell Prebiotic Soda | Mango Chili | single 355mL</t>
        </is>
      </c>
      <c r="C894" s="34" t="inlineStr">
        <is>
          <t>3) Functional beverage (still/sparkling)</t>
        </is>
      </c>
      <c r="D894" s="51">
        <f>IF('M3 Functional Beverage'!I158="","",'M3 Functional Beverage'!I158)</f>
        <v/>
      </c>
      <c r="E894" s="52">
        <f>IF('M3 Functional Beverage'!J158="","",'M3 Functional Beverage'!J158)</f>
        <v/>
      </c>
      <c r="F894" s="50">
        <f>IF('M3 Functional Beverage'!K158="","",'M3 Functional Beverage'!K158)</f>
        <v/>
      </c>
      <c r="G894" s="49">
        <f>IF('M3 Functional Beverage'!F158="","",'M3 Functional Beverage'!F158)</f>
        <v/>
      </c>
      <c r="H894" s="50">
        <f>IF(AND(ISNUMBER('M3 Functional Beverage'!F158),ISNUMBER('M3 Functional Beverage'!K158)),'M3 Functional Beverage'!F158-'M3 Functional Beverage'!K158,"")</f>
        <v/>
      </c>
      <c r="I894" s="34" t="inlineStr">
        <is>
          <t>S&amp;S availability/depth vary by listing and time, confirm live.</t>
        </is>
      </c>
    </row>
    <row r="895" ht="26" customHeight="1">
      <c r="A895" s="34" t="inlineStr">
        <is>
          <t>Mayawell</t>
        </is>
      </c>
      <c r="B895" s="34" t="inlineStr">
        <is>
          <t>Mayawell Prebiotic Soda | Mango Chili | 8 pack 355mL</t>
        </is>
      </c>
      <c r="C895" s="34" t="inlineStr">
        <is>
          <t>3) Functional beverage (still/sparkling)</t>
        </is>
      </c>
      <c r="D895" s="51">
        <f>IF('M3 Functional Beverage'!I159="","",'M3 Functional Beverage'!I159)</f>
        <v/>
      </c>
      <c r="E895" s="52">
        <f>IF('M3 Functional Beverage'!J159="","",'M3 Functional Beverage'!J159)</f>
        <v/>
      </c>
      <c r="F895" s="50">
        <f>IF('M3 Functional Beverage'!K159="","",'M3 Functional Beverage'!K159)</f>
        <v/>
      </c>
      <c r="G895" s="49">
        <f>IF('M3 Functional Beverage'!F159="","",'M3 Functional Beverage'!F159)</f>
        <v/>
      </c>
      <c r="H895" s="50">
        <f>IF(AND(ISNUMBER('M3 Functional Beverage'!F159),ISNUMBER('M3 Functional Beverage'!K159)),'M3 Functional Beverage'!F159-'M3 Functional Beverage'!K159,"")</f>
        <v/>
      </c>
      <c r="I895" s="34" t="inlineStr">
        <is>
          <t>S&amp;S availability/depth vary by listing and time, confirm live.</t>
        </is>
      </c>
    </row>
    <row r="896" ht="26" customHeight="1">
      <c r="A896" s="34" t="inlineStr">
        <is>
          <t>Mayawell</t>
        </is>
      </c>
      <c r="B896" s="34" t="inlineStr">
        <is>
          <t>Mayawell Prebiotic Soda | Mango Chili | 12 pack 355mL</t>
        </is>
      </c>
      <c r="C896" s="34" t="inlineStr">
        <is>
          <t>3) Functional beverage (still/sparkling)</t>
        </is>
      </c>
      <c r="D896" s="51">
        <f>IF('M3 Functional Beverage'!I160="","",'M3 Functional Beverage'!I160)</f>
        <v/>
      </c>
      <c r="E896" s="52">
        <f>IF('M3 Functional Beverage'!J160="","",'M3 Functional Beverage'!J160)</f>
        <v/>
      </c>
      <c r="F896" s="50">
        <f>IF('M3 Functional Beverage'!K160="","",'M3 Functional Beverage'!K160)</f>
        <v/>
      </c>
      <c r="G896" s="49">
        <f>IF('M3 Functional Beverage'!F160="","",'M3 Functional Beverage'!F160)</f>
        <v/>
      </c>
      <c r="H896" s="50">
        <f>IF(AND(ISNUMBER('M3 Functional Beverage'!F160),ISNUMBER('M3 Functional Beverage'!K160)),'M3 Functional Beverage'!F160-'M3 Functional Beverage'!K160,"")</f>
        <v/>
      </c>
      <c r="I896" s="34" t="inlineStr">
        <is>
          <t>S&amp;S availability/depth vary by listing and time, confirm live.</t>
        </is>
      </c>
    </row>
    <row r="897" ht="26" customHeight="1">
      <c r="A897" s="34" t="inlineStr">
        <is>
          <t>Mayawell</t>
        </is>
      </c>
      <c r="B897" s="34" t="inlineStr">
        <is>
          <t>Mayawell Prebiotic Soda | Mango Chili | 15 pack 355mL</t>
        </is>
      </c>
      <c r="C897" s="34" t="inlineStr">
        <is>
          <t>3) Functional beverage (still/sparkling)</t>
        </is>
      </c>
      <c r="D897" s="51">
        <f>IF('M3 Functional Beverage'!I161="","",'M3 Functional Beverage'!I161)</f>
        <v/>
      </c>
      <c r="E897" s="52">
        <f>IF('M3 Functional Beverage'!J161="","",'M3 Functional Beverage'!J161)</f>
        <v/>
      </c>
      <c r="F897" s="50">
        <f>IF('M3 Functional Beverage'!K161="","",'M3 Functional Beverage'!K161)</f>
        <v/>
      </c>
      <c r="G897" s="49">
        <f>IF('M3 Functional Beverage'!F161="","",'M3 Functional Beverage'!F161)</f>
        <v/>
      </c>
      <c r="H897" s="50">
        <f>IF(AND(ISNUMBER('M3 Functional Beverage'!F161),ISNUMBER('M3 Functional Beverage'!K161)),'M3 Functional Beverage'!F161-'M3 Functional Beverage'!K161,"")</f>
        <v/>
      </c>
      <c r="I897" s="34" t="inlineStr">
        <is>
          <t>S&amp;S availability/depth vary by listing and time, confirm live.</t>
        </is>
      </c>
    </row>
    <row r="898" ht="26" customHeight="1">
      <c r="A898" s="34" t="inlineStr">
        <is>
          <t>Mayawell</t>
        </is>
      </c>
      <c r="B898" s="34" t="inlineStr">
        <is>
          <t>Mayawell Prebiotic Soda | Mango Chili | 18 pack 355mL</t>
        </is>
      </c>
      <c r="C898" s="34" t="inlineStr">
        <is>
          <t>3) Functional beverage (still/sparkling)</t>
        </is>
      </c>
      <c r="D898" s="51">
        <f>IF('M3 Functional Beverage'!I162="","",'M3 Functional Beverage'!I162)</f>
        <v/>
      </c>
      <c r="E898" s="52">
        <f>IF('M3 Functional Beverage'!J162="","",'M3 Functional Beverage'!J162)</f>
        <v/>
      </c>
      <c r="F898" s="50">
        <f>IF('M3 Functional Beverage'!K162="","",'M3 Functional Beverage'!K162)</f>
        <v/>
      </c>
      <c r="G898" s="49">
        <f>IF('M3 Functional Beverage'!F162="","",'M3 Functional Beverage'!F162)</f>
        <v/>
      </c>
      <c r="H898" s="50">
        <f>IF(AND(ISNUMBER('M3 Functional Beverage'!F162),ISNUMBER('M3 Functional Beverage'!K162)),'M3 Functional Beverage'!F162-'M3 Functional Beverage'!K162,"")</f>
        <v/>
      </c>
      <c r="I898" s="34" t="inlineStr">
        <is>
          <t>S&amp;S availability/depth vary by listing and time, confirm live.</t>
        </is>
      </c>
    </row>
    <row r="899" ht="26" customHeight="1">
      <c r="A899" s="34" t="inlineStr">
        <is>
          <t>Mayawell</t>
        </is>
      </c>
      <c r="B899" s="34" t="inlineStr">
        <is>
          <t>Mayawell Prebiotic Soda | Mango Chili | 24 pack 355mL</t>
        </is>
      </c>
      <c r="C899" s="34" t="inlineStr">
        <is>
          <t>3) Functional beverage (still/sparkling)</t>
        </is>
      </c>
      <c r="D899" s="51">
        <f>IF('M3 Functional Beverage'!I163="","",'M3 Functional Beverage'!I163)</f>
        <v/>
      </c>
      <c r="E899" s="52">
        <f>IF('M3 Functional Beverage'!J163="","",'M3 Functional Beverage'!J163)</f>
        <v/>
      </c>
      <c r="F899" s="50">
        <f>IF('M3 Functional Beverage'!K163="","",'M3 Functional Beverage'!K163)</f>
        <v/>
      </c>
      <c r="G899" s="49">
        <f>IF('M3 Functional Beverage'!F163="","",'M3 Functional Beverage'!F163)</f>
        <v/>
      </c>
      <c r="H899" s="50">
        <f>IF(AND(ISNUMBER('M3 Functional Beverage'!F163),ISNUMBER('M3 Functional Beverage'!K163)),'M3 Functional Beverage'!F163-'M3 Functional Beverage'!K163,"")</f>
        <v/>
      </c>
      <c r="I899" s="34" t="inlineStr">
        <is>
          <t>S&amp;S availability/depth vary by listing and time, confirm live.</t>
        </is>
      </c>
    </row>
    <row r="900" ht="26" customHeight="1">
      <c r="A900" s="34" t="inlineStr">
        <is>
          <t>Mayawell</t>
        </is>
      </c>
      <c r="B900" s="34" t="inlineStr">
        <is>
          <t>Mayawell Prebiotic Soda | Grapefruit Jalapeno | single 355mL</t>
        </is>
      </c>
      <c r="C900" s="34" t="inlineStr">
        <is>
          <t>3) Functional beverage (still/sparkling)</t>
        </is>
      </c>
      <c r="D900" s="51">
        <f>IF('M3 Functional Beverage'!I164="","",'M3 Functional Beverage'!I164)</f>
        <v/>
      </c>
      <c r="E900" s="52">
        <f>IF('M3 Functional Beverage'!J164="","",'M3 Functional Beverage'!J164)</f>
        <v/>
      </c>
      <c r="F900" s="50">
        <f>IF('M3 Functional Beverage'!K164="","",'M3 Functional Beverage'!K164)</f>
        <v/>
      </c>
      <c r="G900" s="49">
        <f>IF('M3 Functional Beverage'!F164="","",'M3 Functional Beverage'!F164)</f>
        <v/>
      </c>
      <c r="H900" s="50">
        <f>IF(AND(ISNUMBER('M3 Functional Beverage'!F164),ISNUMBER('M3 Functional Beverage'!K164)),'M3 Functional Beverage'!F164-'M3 Functional Beverage'!K164,"")</f>
        <v/>
      </c>
      <c r="I900" s="34" t="inlineStr">
        <is>
          <t>S&amp;S availability/depth vary by listing and time, confirm live.</t>
        </is>
      </c>
    </row>
    <row r="901" ht="26" customHeight="1">
      <c r="A901" s="34" t="inlineStr">
        <is>
          <t>Mayawell</t>
        </is>
      </c>
      <c r="B901" s="34" t="inlineStr">
        <is>
          <t>Mayawell Prebiotic Soda | Grapefruit Jalapeno | 8 pack 355mL</t>
        </is>
      </c>
      <c r="C901" s="34" t="inlineStr">
        <is>
          <t>3) Functional beverage (still/sparkling)</t>
        </is>
      </c>
      <c r="D901" s="51">
        <f>IF('M3 Functional Beverage'!I165="","",'M3 Functional Beverage'!I165)</f>
        <v/>
      </c>
      <c r="E901" s="52">
        <f>IF('M3 Functional Beverage'!J165="","",'M3 Functional Beverage'!J165)</f>
        <v/>
      </c>
      <c r="F901" s="50">
        <f>IF('M3 Functional Beverage'!K165="","",'M3 Functional Beverage'!K165)</f>
        <v/>
      </c>
      <c r="G901" s="49">
        <f>IF('M3 Functional Beverage'!F165="","",'M3 Functional Beverage'!F165)</f>
        <v/>
      </c>
      <c r="H901" s="50">
        <f>IF(AND(ISNUMBER('M3 Functional Beverage'!F165),ISNUMBER('M3 Functional Beverage'!K165)),'M3 Functional Beverage'!F165-'M3 Functional Beverage'!K165,"")</f>
        <v/>
      </c>
      <c r="I901" s="34" t="inlineStr">
        <is>
          <t>S&amp;S availability/depth vary by listing and time, confirm live.</t>
        </is>
      </c>
    </row>
    <row r="902" ht="26" customHeight="1">
      <c r="A902" s="34" t="inlineStr">
        <is>
          <t>Mayawell</t>
        </is>
      </c>
      <c r="B902" s="34" t="inlineStr">
        <is>
          <t>Mayawell Prebiotic Soda | Grapefruit Jalapeno | 12 pack 355mL</t>
        </is>
      </c>
      <c r="C902" s="34" t="inlineStr">
        <is>
          <t>3) Functional beverage (still/sparkling)</t>
        </is>
      </c>
      <c r="D902" s="51">
        <f>IF('M3 Functional Beverage'!I166="","",'M3 Functional Beverage'!I166)</f>
        <v/>
      </c>
      <c r="E902" s="52">
        <f>IF('M3 Functional Beverage'!J166="","",'M3 Functional Beverage'!J166)</f>
        <v/>
      </c>
      <c r="F902" s="50">
        <f>IF('M3 Functional Beverage'!K166="","",'M3 Functional Beverage'!K166)</f>
        <v/>
      </c>
      <c r="G902" s="49">
        <f>IF('M3 Functional Beverage'!F166="","",'M3 Functional Beverage'!F166)</f>
        <v/>
      </c>
      <c r="H902" s="50">
        <f>IF(AND(ISNUMBER('M3 Functional Beverage'!F166),ISNUMBER('M3 Functional Beverage'!K166)),'M3 Functional Beverage'!F166-'M3 Functional Beverage'!K166,"")</f>
        <v/>
      </c>
      <c r="I902" s="34" t="inlineStr">
        <is>
          <t>S&amp;S availability/depth vary by listing and time, confirm live.</t>
        </is>
      </c>
    </row>
    <row r="903" ht="26" customHeight="1">
      <c r="A903" s="34" t="inlineStr">
        <is>
          <t>Mayawell</t>
        </is>
      </c>
      <c r="B903" s="34" t="inlineStr">
        <is>
          <t>Mayawell Prebiotic Soda | Grapefruit Jalapeno | 15 pack 355mL</t>
        </is>
      </c>
      <c r="C903" s="34" t="inlineStr">
        <is>
          <t>3) Functional beverage (still/sparkling)</t>
        </is>
      </c>
      <c r="D903" s="51">
        <f>IF('M3 Functional Beverage'!I167="","",'M3 Functional Beverage'!I167)</f>
        <v/>
      </c>
      <c r="E903" s="52">
        <f>IF('M3 Functional Beverage'!J167="","",'M3 Functional Beverage'!J167)</f>
        <v/>
      </c>
      <c r="F903" s="50">
        <f>IF('M3 Functional Beverage'!K167="","",'M3 Functional Beverage'!K167)</f>
        <v/>
      </c>
      <c r="G903" s="49">
        <f>IF('M3 Functional Beverage'!F167="","",'M3 Functional Beverage'!F167)</f>
        <v/>
      </c>
      <c r="H903" s="50">
        <f>IF(AND(ISNUMBER('M3 Functional Beverage'!F167),ISNUMBER('M3 Functional Beverage'!K167)),'M3 Functional Beverage'!F167-'M3 Functional Beverage'!K167,"")</f>
        <v/>
      </c>
      <c r="I903" s="34" t="inlineStr">
        <is>
          <t>S&amp;S availability/depth vary by listing and time, confirm live.</t>
        </is>
      </c>
    </row>
    <row r="904" ht="26" customHeight="1">
      <c r="A904" s="34" t="inlineStr">
        <is>
          <t>Mayawell</t>
        </is>
      </c>
      <c r="B904" s="34" t="inlineStr">
        <is>
          <t>Mayawell Prebiotic Soda | Grapefruit Jalapeno | 18 pack 355mL</t>
        </is>
      </c>
      <c r="C904" s="34" t="inlineStr">
        <is>
          <t>3) Functional beverage (still/sparkling)</t>
        </is>
      </c>
      <c r="D904" s="51">
        <f>IF('M3 Functional Beverage'!I168="","",'M3 Functional Beverage'!I168)</f>
        <v/>
      </c>
      <c r="E904" s="52">
        <f>IF('M3 Functional Beverage'!J168="","",'M3 Functional Beverage'!J168)</f>
        <v/>
      </c>
      <c r="F904" s="50">
        <f>IF('M3 Functional Beverage'!K168="","",'M3 Functional Beverage'!K168)</f>
        <v/>
      </c>
      <c r="G904" s="49">
        <f>IF('M3 Functional Beverage'!F168="","",'M3 Functional Beverage'!F168)</f>
        <v/>
      </c>
      <c r="H904" s="50">
        <f>IF(AND(ISNUMBER('M3 Functional Beverage'!F168),ISNUMBER('M3 Functional Beverage'!K168)),'M3 Functional Beverage'!F168-'M3 Functional Beverage'!K168,"")</f>
        <v/>
      </c>
      <c r="I904" s="34" t="inlineStr">
        <is>
          <t>S&amp;S availability/depth vary by listing and time, confirm live.</t>
        </is>
      </c>
    </row>
    <row r="905" ht="26" customHeight="1">
      <c r="A905" s="34" t="inlineStr">
        <is>
          <t>Mayawell</t>
        </is>
      </c>
      <c r="B905" s="34" t="inlineStr">
        <is>
          <t>Mayawell Prebiotic Soda | Grapefruit Jalapeno | 24 pack 355mL</t>
        </is>
      </c>
      <c r="C905" s="34" t="inlineStr">
        <is>
          <t>3) Functional beverage (still/sparkling)</t>
        </is>
      </c>
      <c r="D905" s="51">
        <f>IF('M3 Functional Beverage'!I169="","",'M3 Functional Beverage'!I169)</f>
        <v/>
      </c>
      <c r="E905" s="52">
        <f>IF('M3 Functional Beverage'!J169="","",'M3 Functional Beverage'!J169)</f>
        <v/>
      </c>
      <c r="F905" s="50">
        <f>IF('M3 Functional Beverage'!K169="","",'M3 Functional Beverage'!K169)</f>
        <v/>
      </c>
      <c r="G905" s="49">
        <f>IF('M3 Functional Beverage'!F169="","",'M3 Functional Beverage'!F169)</f>
        <v/>
      </c>
      <c r="H905" s="50">
        <f>IF(AND(ISNUMBER('M3 Functional Beverage'!F169),ISNUMBER('M3 Functional Beverage'!K169)),'M3 Functional Beverage'!F169-'M3 Functional Beverage'!K169,"")</f>
        <v/>
      </c>
      <c r="I905" s="34" t="inlineStr">
        <is>
          <t>S&amp;S availability/depth vary by listing and time, confirm live.</t>
        </is>
      </c>
    </row>
    <row r="906" ht="26" customHeight="1">
      <c r="A906" s="34" t="inlineStr">
        <is>
          <t>De La Calle</t>
        </is>
      </c>
      <c r="B906" s="34" t="inlineStr">
        <is>
          <t>De La Calle Tepache | Tamarindo | single 355mL</t>
        </is>
      </c>
      <c r="C906" s="34" t="inlineStr">
        <is>
          <t>3) Functional beverage (still/sparkling)</t>
        </is>
      </c>
      <c r="D906" s="51">
        <f>IF('M3 Functional Beverage'!I170="","",'M3 Functional Beverage'!I170)</f>
        <v/>
      </c>
      <c r="E906" s="52">
        <f>IF('M3 Functional Beverage'!J170="","",'M3 Functional Beverage'!J170)</f>
        <v/>
      </c>
      <c r="F906" s="50">
        <f>IF('M3 Functional Beverage'!K170="","",'M3 Functional Beverage'!K170)</f>
        <v/>
      </c>
      <c r="G906" s="49">
        <f>IF('M3 Functional Beverage'!F170="","",'M3 Functional Beverage'!F170)</f>
        <v/>
      </c>
      <c r="H906" s="50">
        <f>IF(AND(ISNUMBER('M3 Functional Beverage'!F170),ISNUMBER('M3 Functional Beverage'!K170)),'M3 Functional Beverage'!F170-'M3 Functional Beverage'!K170,"")</f>
        <v/>
      </c>
      <c r="I906" s="34" t="inlineStr">
        <is>
          <t>S&amp;S availability/depth vary by listing and time, confirm live.</t>
        </is>
      </c>
    </row>
    <row r="907" ht="26" customHeight="1">
      <c r="A907" s="34" t="inlineStr">
        <is>
          <t>De La Calle</t>
        </is>
      </c>
      <c r="B907" s="34" t="inlineStr">
        <is>
          <t>De La Calle Tepache | Tamarindo | 8 pack 355mL</t>
        </is>
      </c>
      <c r="C907" s="34" t="inlineStr">
        <is>
          <t>3) Functional beverage (still/sparkling)</t>
        </is>
      </c>
      <c r="D907" s="51">
        <f>IF('M3 Functional Beverage'!I171="","",'M3 Functional Beverage'!I171)</f>
        <v/>
      </c>
      <c r="E907" s="52">
        <f>IF('M3 Functional Beverage'!J171="","",'M3 Functional Beverage'!J171)</f>
        <v/>
      </c>
      <c r="F907" s="50">
        <f>IF('M3 Functional Beverage'!K171="","",'M3 Functional Beverage'!K171)</f>
        <v/>
      </c>
      <c r="G907" s="49">
        <f>IF('M3 Functional Beverage'!F171="","",'M3 Functional Beverage'!F171)</f>
        <v/>
      </c>
      <c r="H907" s="50">
        <f>IF(AND(ISNUMBER('M3 Functional Beverage'!F171),ISNUMBER('M3 Functional Beverage'!K171)),'M3 Functional Beverage'!F171-'M3 Functional Beverage'!K171,"")</f>
        <v/>
      </c>
      <c r="I907" s="34" t="inlineStr">
        <is>
          <t>S&amp;S availability/depth vary by listing and time, confirm live.</t>
        </is>
      </c>
    </row>
    <row r="908" ht="26" customHeight="1">
      <c r="A908" s="34" t="inlineStr">
        <is>
          <t>De La Calle</t>
        </is>
      </c>
      <c r="B908" s="34" t="inlineStr">
        <is>
          <t>De La Calle Tepache | Tamarindo | 12 pack 355mL</t>
        </is>
      </c>
      <c r="C908" s="34" t="inlineStr">
        <is>
          <t>3) Functional beverage (still/sparkling)</t>
        </is>
      </c>
      <c r="D908" s="51">
        <f>IF('M3 Functional Beverage'!I172="","",'M3 Functional Beverage'!I172)</f>
        <v/>
      </c>
      <c r="E908" s="52">
        <f>IF('M3 Functional Beverage'!J172="","",'M3 Functional Beverage'!J172)</f>
        <v/>
      </c>
      <c r="F908" s="50">
        <f>IF('M3 Functional Beverage'!K172="","",'M3 Functional Beverage'!K172)</f>
        <v/>
      </c>
      <c r="G908" s="49">
        <f>IF('M3 Functional Beverage'!F172="","",'M3 Functional Beverage'!F172)</f>
        <v/>
      </c>
      <c r="H908" s="50">
        <f>IF(AND(ISNUMBER('M3 Functional Beverage'!F172),ISNUMBER('M3 Functional Beverage'!K172)),'M3 Functional Beverage'!F172-'M3 Functional Beverage'!K172,"")</f>
        <v/>
      </c>
      <c r="I908" s="34" t="inlineStr">
        <is>
          <t>S&amp;S availability/depth vary by listing and time, confirm live.</t>
        </is>
      </c>
    </row>
    <row r="909" ht="26" customHeight="1">
      <c r="A909" s="34" t="inlineStr">
        <is>
          <t>De La Calle</t>
        </is>
      </c>
      <c r="B909" s="34" t="inlineStr">
        <is>
          <t>De La Calle Tepache | Tamarindo | 15 pack 355mL</t>
        </is>
      </c>
      <c r="C909" s="34" t="inlineStr">
        <is>
          <t>3) Functional beverage (still/sparkling)</t>
        </is>
      </c>
      <c r="D909" s="51">
        <f>IF('M3 Functional Beverage'!I173="","",'M3 Functional Beverage'!I173)</f>
        <v/>
      </c>
      <c r="E909" s="52">
        <f>IF('M3 Functional Beverage'!J173="","",'M3 Functional Beverage'!J173)</f>
        <v/>
      </c>
      <c r="F909" s="50">
        <f>IF('M3 Functional Beverage'!K173="","",'M3 Functional Beverage'!K173)</f>
        <v/>
      </c>
      <c r="G909" s="49">
        <f>IF('M3 Functional Beverage'!F173="","",'M3 Functional Beverage'!F173)</f>
        <v/>
      </c>
      <c r="H909" s="50">
        <f>IF(AND(ISNUMBER('M3 Functional Beverage'!F173),ISNUMBER('M3 Functional Beverage'!K173)),'M3 Functional Beverage'!F173-'M3 Functional Beverage'!K173,"")</f>
        <v/>
      </c>
      <c r="I909" s="34" t="inlineStr">
        <is>
          <t>S&amp;S availability/depth vary by listing and time, confirm live.</t>
        </is>
      </c>
    </row>
    <row r="910" ht="26" customHeight="1">
      <c r="A910" s="34" t="inlineStr">
        <is>
          <t>De La Calle</t>
        </is>
      </c>
      <c r="B910" s="34" t="inlineStr">
        <is>
          <t>De La Calle Tepache | Tamarindo | 18 pack 355mL</t>
        </is>
      </c>
      <c r="C910" s="34" t="inlineStr">
        <is>
          <t>3) Functional beverage (still/sparkling)</t>
        </is>
      </c>
      <c r="D910" s="51">
        <f>IF('M3 Functional Beverage'!I174="","",'M3 Functional Beverage'!I174)</f>
        <v/>
      </c>
      <c r="E910" s="52">
        <f>IF('M3 Functional Beverage'!J174="","",'M3 Functional Beverage'!J174)</f>
        <v/>
      </c>
      <c r="F910" s="50">
        <f>IF('M3 Functional Beverage'!K174="","",'M3 Functional Beverage'!K174)</f>
        <v/>
      </c>
      <c r="G910" s="49">
        <f>IF('M3 Functional Beverage'!F174="","",'M3 Functional Beverage'!F174)</f>
        <v/>
      </c>
      <c r="H910" s="50">
        <f>IF(AND(ISNUMBER('M3 Functional Beverage'!F174),ISNUMBER('M3 Functional Beverage'!K174)),'M3 Functional Beverage'!F174-'M3 Functional Beverage'!K174,"")</f>
        <v/>
      </c>
      <c r="I910" s="34" t="inlineStr">
        <is>
          <t>S&amp;S availability/depth vary by listing and time, confirm live.</t>
        </is>
      </c>
    </row>
    <row r="911" ht="26" customHeight="1">
      <c r="A911" s="34" t="inlineStr">
        <is>
          <t>De La Calle</t>
        </is>
      </c>
      <c r="B911" s="34" t="inlineStr">
        <is>
          <t>De La Calle Tepache | Tamarindo | 24 pack 355mL</t>
        </is>
      </c>
      <c r="C911" s="34" t="inlineStr">
        <is>
          <t>3) Functional beverage (still/sparkling)</t>
        </is>
      </c>
      <c r="D911" s="51">
        <f>IF('M3 Functional Beverage'!I175="","",'M3 Functional Beverage'!I175)</f>
        <v/>
      </c>
      <c r="E911" s="52">
        <f>IF('M3 Functional Beverage'!J175="","",'M3 Functional Beverage'!J175)</f>
        <v/>
      </c>
      <c r="F911" s="50">
        <f>IF('M3 Functional Beverage'!K175="","",'M3 Functional Beverage'!K175)</f>
        <v/>
      </c>
      <c r="G911" s="49">
        <f>IF('M3 Functional Beverage'!F175="","",'M3 Functional Beverage'!F175)</f>
        <v/>
      </c>
      <c r="H911" s="50">
        <f>IF(AND(ISNUMBER('M3 Functional Beverage'!F175),ISNUMBER('M3 Functional Beverage'!K175)),'M3 Functional Beverage'!F175-'M3 Functional Beverage'!K175,"")</f>
        <v/>
      </c>
      <c r="I911" s="34" t="inlineStr">
        <is>
          <t>S&amp;S availability/depth vary by listing and time, confirm live.</t>
        </is>
      </c>
    </row>
    <row r="912" ht="26" customHeight="1">
      <c r="A912" s="34" t="inlineStr">
        <is>
          <t>De La Calle</t>
        </is>
      </c>
      <c r="B912" s="34" t="inlineStr">
        <is>
          <t>De La Calle Tepache | Mango Chili | single 355mL</t>
        </is>
      </c>
      <c r="C912" s="34" t="inlineStr">
        <is>
          <t>3) Functional beverage (still/sparkling)</t>
        </is>
      </c>
      <c r="D912" s="51">
        <f>IF('M3 Functional Beverage'!I176="","",'M3 Functional Beverage'!I176)</f>
        <v/>
      </c>
      <c r="E912" s="52">
        <f>IF('M3 Functional Beverage'!J176="","",'M3 Functional Beverage'!J176)</f>
        <v/>
      </c>
      <c r="F912" s="50">
        <f>IF('M3 Functional Beverage'!K176="","",'M3 Functional Beverage'!K176)</f>
        <v/>
      </c>
      <c r="G912" s="49">
        <f>IF('M3 Functional Beverage'!F176="","",'M3 Functional Beverage'!F176)</f>
        <v/>
      </c>
      <c r="H912" s="50">
        <f>IF(AND(ISNUMBER('M3 Functional Beverage'!F176),ISNUMBER('M3 Functional Beverage'!K176)),'M3 Functional Beverage'!F176-'M3 Functional Beverage'!K176,"")</f>
        <v/>
      </c>
      <c r="I912" s="34" t="inlineStr">
        <is>
          <t>S&amp;S availability/depth vary by listing and time, confirm live.</t>
        </is>
      </c>
    </row>
    <row r="913" ht="26" customHeight="1">
      <c r="A913" s="34" t="inlineStr">
        <is>
          <t>De La Calle</t>
        </is>
      </c>
      <c r="B913" s="34" t="inlineStr">
        <is>
          <t>De La Calle Tepache | Mango Chili | 8 pack 355mL</t>
        </is>
      </c>
      <c r="C913" s="34" t="inlineStr">
        <is>
          <t>3) Functional beverage (still/sparkling)</t>
        </is>
      </c>
      <c r="D913" s="51">
        <f>IF('M3 Functional Beverage'!I177="","",'M3 Functional Beverage'!I177)</f>
        <v/>
      </c>
      <c r="E913" s="52">
        <f>IF('M3 Functional Beverage'!J177="","",'M3 Functional Beverage'!J177)</f>
        <v/>
      </c>
      <c r="F913" s="50">
        <f>IF('M3 Functional Beverage'!K177="","",'M3 Functional Beverage'!K177)</f>
        <v/>
      </c>
      <c r="G913" s="49">
        <f>IF('M3 Functional Beverage'!F177="","",'M3 Functional Beverage'!F177)</f>
        <v/>
      </c>
      <c r="H913" s="50">
        <f>IF(AND(ISNUMBER('M3 Functional Beverage'!F177),ISNUMBER('M3 Functional Beverage'!K177)),'M3 Functional Beverage'!F177-'M3 Functional Beverage'!K177,"")</f>
        <v/>
      </c>
      <c r="I913" s="34" t="inlineStr">
        <is>
          <t>S&amp;S availability/depth vary by listing and time, confirm live.</t>
        </is>
      </c>
    </row>
    <row r="914" ht="26" customHeight="1">
      <c r="A914" s="34" t="inlineStr">
        <is>
          <t>De La Calle</t>
        </is>
      </c>
      <c r="B914" s="34" t="inlineStr">
        <is>
          <t>De La Calle Tepache | Mango Chili | 12 pack 355mL</t>
        </is>
      </c>
      <c r="C914" s="34" t="inlineStr">
        <is>
          <t>3) Functional beverage (still/sparkling)</t>
        </is>
      </c>
      <c r="D914" s="51">
        <f>IF('M3 Functional Beverage'!I178="","",'M3 Functional Beverage'!I178)</f>
        <v/>
      </c>
      <c r="E914" s="52">
        <f>IF('M3 Functional Beverage'!J178="","",'M3 Functional Beverage'!J178)</f>
        <v/>
      </c>
      <c r="F914" s="50">
        <f>IF('M3 Functional Beverage'!K178="","",'M3 Functional Beverage'!K178)</f>
        <v/>
      </c>
      <c r="G914" s="49">
        <f>IF('M3 Functional Beverage'!F178="","",'M3 Functional Beverage'!F178)</f>
        <v/>
      </c>
      <c r="H914" s="50">
        <f>IF(AND(ISNUMBER('M3 Functional Beverage'!F178),ISNUMBER('M3 Functional Beverage'!K178)),'M3 Functional Beverage'!F178-'M3 Functional Beverage'!K178,"")</f>
        <v/>
      </c>
      <c r="I914" s="34" t="inlineStr">
        <is>
          <t>S&amp;S availability/depth vary by listing and time, confirm live.</t>
        </is>
      </c>
    </row>
    <row r="915" ht="26" customHeight="1">
      <c r="A915" s="34" t="inlineStr">
        <is>
          <t>De La Calle</t>
        </is>
      </c>
      <c r="B915" s="34" t="inlineStr">
        <is>
          <t>De La Calle Tepache | Mango Chili | 15 pack 355mL</t>
        </is>
      </c>
      <c r="C915" s="34" t="inlineStr">
        <is>
          <t>3) Functional beverage (still/sparkling)</t>
        </is>
      </c>
      <c r="D915" s="51">
        <f>IF('M3 Functional Beverage'!I179="","",'M3 Functional Beverage'!I179)</f>
        <v/>
      </c>
      <c r="E915" s="52">
        <f>IF('M3 Functional Beverage'!J179="","",'M3 Functional Beverage'!J179)</f>
        <v/>
      </c>
      <c r="F915" s="50">
        <f>IF('M3 Functional Beverage'!K179="","",'M3 Functional Beverage'!K179)</f>
        <v/>
      </c>
      <c r="G915" s="49">
        <f>IF('M3 Functional Beverage'!F179="","",'M3 Functional Beverage'!F179)</f>
        <v/>
      </c>
      <c r="H915" s="50">
        <f>IF(AND(ISNUMBER('M3 Functional Beverage'!F179),ISNUMBER('M3 Functional Beverage'!K179)),'M3 Functional Beverage'!F179-'M3 Functional Beverage'!K179,"")</f>
        <v/>
      </c>
      <c r="I915" s="34" t="inlineStr">
        <is>
          <t>S&amp;S availability/depth vary by listing and time, confirm live.</t>
        </is>
      </c>
    </row>
    <row r="916" ht="26" customHeight="1">
      <c r="A916" s="34" t="inlineStr">
        <is>
          <t>De La Calle</t>
        </is>
      </c>
      <c r="B916" s="34" t="inlineStr">
        <is>
          <t>De La Calle Tepache | Mango Chili | 18 pack 355mL</t>
        </is>
      </c>
      <c r="C916" s="34" t="inlineStr">
        <is>
          <t>3) Functional beverage (still/sparkling)</t>
        </is>
      </c>
      <c r="D916" s="51">
        <f>IF('M3 Functional Beverage'!I180="","",'M3 Functional Beverage'!I180)</f>
        <v/>
      </c>
      <c r="E916" s="52">
        <f>IF('M3 Functional Beverage'!J180="","",'M3 Functional Beverage'!J180)</f>
        <v/>
      </c>
      <c r="F916" s="50">
        <f>IF('M3 Functional Beverage'!K180="","",'M3 Functional Beverage'!K180)</f>
        <v/>
      </c>
      <c r="G916" s="49">
        <f>IF('M3 Functional Beverage'!F180="","",'M3 Functional Beverage'!F180)</f>
        <v/>
      </c>
      <c r="H916" s="50">
        <f>IF(AND(ISNUMBER('M3 Functional Beverage'!F180),ISNUMBER('M3 Functional Beverage'!K180)),'M3 Functional Beverage'!F180-'M3 Functional Beverage'!K180,"")</f>
        <v/>
      </c>
      <c r="I916" s="34" t="inlineStr">
        <is>
          <t>S&amp;S availability/depth vary by listing and time, confirm live.</t>
        </is>
      </c>
    </row>
    <row r="917" ht="26" customHeight="1">
      <c r="A917" s="34" t="inlineStr">
        <is>
          <t>De La Calle</t>
        </is>
      </c>
      <c r="B917" s="34" t="inlineStr">
        <is>
          <t>De La Calle Tepache | Mango Chili | 24 pack 355mL</t>
        </is>
      </c>
      <c r="C917" s="34" t="inlineStr">
        <is>
          <t>3) Functional beverage (still/sparkling)</t>
        </is>
      </c>
      <c r="D917" s="51">
        <f>IF('M3 Functional Beverage'!I181="","",'M3 Functional Beverage'!I181)</f>
        <v/>
      </c>
      <c r="E917" s="52">
        <f>IF('M3 Functional Beverage'!J181="","",'M3 Functional Beverage'!J181)</f>
        <v/>
      </c>
      <c r="F917" s="50">
        <f>IF('M3 Functional Beverage'!K181="","",'M3 Functional Beverage'!K181)</f>
        <v/>
      </c>
      <c r="G917" s="49">
        <f>IF('M3 Functional Beverage'!F181="","",'M3 Functional Beverage'!F181)</f>
        <v/>
      </c>
      <c r="H917" s="50">
        <f>IF(AND(ISNUMBER('M3 Functional Beverage'!F181),ISNUMBER('M3 Functional Beverage'!K181)),'M3 Functional Beverage'!F181-'M3 Functional Beverage'!K181,"")</f>
        <v/>
      </c>
      <c r="I917" s="34" t="inlineStr">
        <is>
          <t>S&amp;S availability/depth vary by listing and time, confirm live.</t>
        </is>
      </c>
    </row>
    <row r="918" ht="26" customHeight="1">
      <c r="A918" s="34" t="inlineStr">
        <is>
          <t>De La Calle</t>
        </is>
      </c>
      <c r="B918" s="34" t="inlineStr">
        <is>
          <t>De La Calle Tepache | Original | single 355mL</t>
        </is>
      </c>
      <c r="C918" s="34" t="inlineStr">
        <is>
          <t>3) Functional beverage (still/sparkling)</t>
        </is>
      </c>
      <c r="D918" s="51">
        <f>IF('M3 Functional Beverage'!I182="","",'M3 Functional Beverage'!I182)</f>
        <v/>
      </c>
      <c r="E918" s="52">
        <f>IF('M3 Functional Beverage'!J182="","",'M3 Functional Beverage'!J182)</f>
        <v/>
      </c>
      <c r="F918" s="50">
        <f>IF('M3 Functional Beverage'!K182="","",'M3 Functional Beverage'!K182)</f>
        <v/>
      </c>
      <c r="G918" s="49">
        <f>IF('M3 Functional Beverage'!F182="","",'M3 Functional Beverage'!F182)</f>
        <v/>
      </c>
      <c r="H918" s="50">
        <f>IF(AND(ISNUMBER('M3 Functional Beverage'!F182),ISNUMBER('M3 Functional Beverage'!K182)),'M3 Functional Beverage'!F182-'M3 Functional Beverage'!K182,"")</f>
        <v/>
      </c>
      <c r="I918" s="34" t="inlineStr">
        <is>
          <t>S&amp;S availability/depth vary by listing and time, confirm live.</t>
        </is>
      </c>
    </row>
    <row r="919" ht="26" customHeight="1">
      <c r="A919" s="34" t="inlineStr">
        <is>
          <t>De La Calle</t>
        </is>
      </c>
      <c r="B919" s="34" t="inlineStr">
        <is>
          <t>De La Calle Tepache | Original | 8 pack 355mL</t>
        </is>
      </c>
      <c r="C919" s="34" t="inlineStr">
        <is>
          <t>3) Functional beverage (still/sparkling)</t>
        </is>
      </c>
      <c r="D919" s="51">
        <f>IF('M3 Functional Beverage'!I183="","",'M3 Functional Beverage'!I183)</f>
        <v/>
      </c>
      <c r="E919" s="52">
        <f>IF('M3 Functional Beverage'!J183="","",'M3 Functional Beverage'!J183)</f>
        <v/>
      </c>
      <c r="F919" s="50">
        <f>IF('M3 Functional Beverage'!K183="","",'M3 Functional Beverage'!K183)</f>
        <v/>
      </c>
      <c r="G919" s="49">
        <f>IF('M3 Functional Beverage'!F183="","",'M3 Functional Beverage'!F183)</f>
        <v/>
      </c>
      <c r="H919" s="50">
        <f>IF(AND(ISNUMBER('M3 Functional Beverage'!F183),ISNUMBER('M3 Functional Beverage'!K183)),'M3 Functional Beverage'!F183-'M3 Functional Beverage'!K183,"")</f>
        <v/>
      </c>
      <c r="I919" s="34" t="inlineStr">
        <is>
          <t>S&amp;S availability/depth vary by listing and time, confirm live.</t>
        </is>
      </c>
    </row>
    <row r="920" ht="26" customHeight="1">
      <c r="A920" s="34" t="inlineStr">
        <is>
          <t>De La Calle</t>
        </is>
      </c>
      <c r="B920" s="34" t="inlineStr">
        <is>
          <t>De La Calle Tepache | Original | 12 pack 355mL</t>
        </is>
      </c>
      <c r="C920" s="34" t="inlineStr">
        <is>
          <t>3) Functional beverage (still/sparkling)</t>
        </is>
      </c>
      <c r="D920" s="51">
        <f>IF('M3 Functional Beverage'!I184="","",'M3 Functional Beverage'!I184)</f>
        <v/>
      </c>
      <c r="E920" s="52">
        <f>IF('M3 Functional Beverage'!J184="","",'M3 Functional Beverage'!J184)</f>
        <v/>
      </c>
      <c r="F920" s="50">
        <f>IF('M3 Functional Beverage'!K184="","",'M3 Functional Beverage'!K184)</f>
        <v/>
      </c>
      <c r="G920" s="49">
        <f>IF('M3 Functional Beverage'!F184="","",'M3 Functional Beverage'!F184)</f>
        <v/>
      </c>
      <c r="H920" s="50">
        <f>IF(AND(ISNUMBER('M3 Functional Beverage'!F184),ISNUMBER('M3 Functional Beverage'!K184)),'M3 Functional Beverage'!F184-'M3 Functional Beverage'!K184,"")</f>
        <v/>
      </c>
      <c r="I920" s="34" t="inlineStr">
        <is>
          <t>S&amp;S availability/depth vary by listing and time, confirm live.</t>
        </is>
      </c>
    </row>
    <row r="921" ht="26" customHeight="1">
      <c r="A921" s="34" t="inlineStr">
        <is>
          <t>De La Calle</t>
        </is>
      </c>
      <c r="B921" s="34" t="inlineStr">
        <is>
          <t>De La Calle Tepache | Original | 15 pack 355mL</t>
        </is>
      </c>
      <c r="C921" s="34" t="inlineStr">
        <is>
          <t>3) Functional beverage (still/sparkling)</t>
        </is>
      </c>
      <c r="D921" s="51">
        <f>IF('M3 Functional Beverage'!I185="","",'M3 Functional Beverage'!I185)</f>
        <v/>
      </c>
      <c r="E921" s="52">
        <f>IF('M3 Functional Beverage'!J185="","",'M3 Functional Beverage'!J185)</f>
        <v/>
      </c>
      <c r="F921" s="50">
        <f>IF('M3 Functional Beverage'!K185="","",'M3 Functional Beverage'!K185)</f>
        <v/>
      </c>
      <c r="G921" s="49">
        <f>IF('M3 Functional Beverage'!F185="","",'M3 Functional Beverage'!F185)</f>
        <v/>
      </c>
      <c r="H921" s="50">
        <f>IF(AND(ISNUMBER('M3 Functional Beverage'!F185),ISNUMBER('M3 Functional Beverage'!K185)),'M3 Functional Beverage'!F185-'M3 Functional Beverage'!K185,"")</f>
        <v/>
      </c>
      <c r="I921" s="34" t="inlineStr">
        <is>
          <t>S&amp;S availability/depth vary by listing and time, confirm live.</t>
        </is>
      </c>
    </row>
    <row r="922" ht="26" customHeight="1">
      <c r="A922" s="34" t="inlineStr">
        <is>
          <t>De La Calle</t>
        </is>
      </c>
      <c r="B922" s="34" t="inlineStr">
        <is>
          <t>De La Calle Tepache | Original | 18 pack 355mL</t>
        </is>
      </c>
      <c r="C922" s="34" t="inlineStr">
        <is>
          <t>3) Functional beverage (still/sparkling)</t>
        </is>
      </c>
      <c r="D922" s="51">
        <f>IF('M3 Functional Beverage'!I186="","",'M3 Functional Beverage'!I186)</f>
        <v/>
      </c>
      <c r="E922" s="52">
        <f>IF('M3 Functional Beverage'!J186="","",'M3 Functional Beverage'!J186)</f>
        <v/>
      </c>
      <c r="F922" s="50">
        <f>IF('M3 Functional Beverage'!K186="","",'M3 Functional Beverage'!K186)</f>
        <v/>
      </c>
      <c r="G922" s="49">
        <f>IF('M3 Functional Beverage'!F186="","",'M3 Functional Beverage'!F186)</f>
        <v/>
      </c>
      <c r="H922" s="50">
        <f>IF(AND(ISNUMBER('M3 Functional Beverage'!F186),ISNUMBER('M3 Functional Beverage'!K186)),'M3 Functional Beverage'!F186-'M3 Functional Beverage'!K186,"")</f>
        <v/>
      </c>
      <c r="I922" s="34" t="inlineStr">
        <is>
          <t>S&amp;S availability/depth vary by listing and time, confirm live.</t>
        </is>
      </c>
    </row>
    <row r="923" ht="26" customHeight="1">
      <c r="A923" s="34" t="inlineStr">
        <is>
          <t>De La Calle</t>
        </is>
      </c>
      <c r="B923" s="34" t="inlineStr">
        <is>
          <t>De La Calle Tepache | Original | 24 pack 355mL</t>
        </is>
      </c>
      <c r="C923" s="34" t="inlineStr">
        <is>
          <t>3) Functional beverage (still/sparkling)</t>
        </is>
      </c>
      <c r="D923" s="51">
        <f>IF('M3 Functional Beverage'!I187="","",'M3 Functional Beverage'!I187)</f>
        <v/>
      </c>
      <c r="E923" s="52">
        <f>IF('M3 Functional Beverage'!J187="","",'M3 Functional Beverage'!J187)</f>
        <v/>
      </c>
      <c r="F923" s="50">
        <f>IF('M3 Functional Beverage'!K187="","",'M3 Functional Beverage'!K187)</f>
        <v/>
      </c>
      <c r="G923" s="49">
        <f>IF('M3 Functional Beverage'!F187="","",'M3 Functional Beverage'!F187)</f>
        <v/>
      </c>
      <c r="H923" s="50">
        <f>IF(AND(ISNUMBER('M3 Functional Beverage'!F187),ISNUMBER('M3 Functional Beverage'!K187)),'M3 Functional Beverage'!F187-'M3 Functional Beverage'!K187,"")</f>
        <v/>
      </c>
      <c r="I923" s="34" t="inlineStr">
        <is>
          <t>S&amp;S availability/depth vary by listing and time, confirm live.</t>
        </is>
      </c>
    </row>
    <row r="924" ht="26" customHeight="1">
      <c r="A924" s="34" t="inlineStr">
        <is>
          <t>De La Calle</t>
        </is>
      </c>
      <c r="B924" s="34" t="inlineStr">
        <is>
          <t>De La Calle Tepache | Guava | single 355mL</t>
        </is>
      </c>
      <c r="C924" s="34" t="inlineStr">
        <is>
          <t>3) Functional beverage (still/sparkling)</t>
        </is>
      </c>
      <c r="D924" s="51">
        <f>IF('M3 Functional Beverage'!I188="","",'M3 Functional Beverage'!I188)</f>
        <v/>
      </c>
      <c r="E924" s="52">
        <f>IF('M3 Functional Beverage'!J188="","",'M3 Functional Beverage'!J188)</f>
        <v/>
      </c>
      <c r="F924" s="50">
        <f>IF('M3 Functional Beverage'!K188="","",'M3 Functional Beverage'!K188)</f>
        <v/>
      </c>
      <c r="G924" s="49">
        <f>IF('M3 Functional Beverage'!F188="","",'M3 Functional Beverage'!F188)</f>
        <v/>
      </c>
      <c r="H924" s="50">
        <f>IF(AND(ISNUMBER('M3 Functional Beverage'!F188),ISNUMBER('M3 Functional Beverage'!K188)),'M3 Functional Beverage'!F188-'M3 Functional Beverage'!K188,"")</f>
        <v/>
      </c>
      <c r="I924" s="34" t="inlineStr">
        <is>
          <t>S&amp;S availability/depth vary by listing and time, confirm live.</t>
        </is>
      </c>
    </row>
    <row r="925" ht="26" customHeight="1">
      <c r="A925" s="34" t="inlineStr">
        <is>
          <t>De La Calle</t>
        </is>
      </c>
      <c r="B925" s="34" t="inlineStr">
        <is>
          <t>De La Calle Tepache | Guava | 8 pack 355mL</t>
        </is>
      </c>
      <c r="C925" s="34" t="inlineStr">
        <is>
          <t>3) Functional beverage (still/sparkling)</t>
        </is>
      </c>
      <c r="D925" s="51">
        <f>IF('M3 Functional Beverage'!I189="","",'M3 Functional Beverage'!I189)</f>
        <v/>
      </c>
      <c r="E925" s="52">
        <f>IF('M3 Functional Beverage'!J189="","",'M3 Functional Beverage'!J189)</f>
        <v/>
      </c>
      <c r="F925" s="50">
        <f>IF('M3 Functional Beverage'!K189="","",'M3 Functional Beverage'!K189)</f>
        <v/>
      </c>
      <c r="G925" s="49">
        <f>IF('M3 Functional Beverage'!F189="","",'M3 Functional Beverage'!F189)</f>
        <v/>
      </c>
      <c r="H925" s="50">
        <f>IF(AND(ISNUMBER('M3 Functional Beverage'!F189),ISNUMBER('M3 Functional Beverage'!K189)),'M3 Functional Beverage'!F189-'M3 Functional Beverage'!K189,"")</f>
        <v/>
      </c>
      <c r="I925" s="34" t="inlineStr">
        <is>
          <t>S&amp;S availability/depth vary by listing and time, confirm live.</t>
        </is>
      </c>
    </row>
    <row r="926" ht="26" customHeight="1">
      <c r="A926" s="34" t="inlineStr">
        <is>
          <t>De La Calle</t>
        </is>
      </c>
      <c r="B926" s="34" t="inlineStr">
        <is>
          <t>De La Calle Tepache | Guava | 12 pack 355mL</t>
        </is>
      </c>
      <c r="C926" s="34" t="inlineStr">
        <is>
          <t>3) Functional beverage (still/sparkling)</t>
        </is>
      </c>
      <c r="D926" s="51">
        <f>IF('M3 Functional Beverage'!I190="","",'M3 Functional Beverage'!I190)</f>
        <v/>
      </c>
      <c r="E926" s="52">
        <f>IF('M3 Functional Beverage'!J190="","",'M3 Functional Beverage'!J190)</f>
        <v/>
      </c>
      <c r="F926" s="50">
        <f>IF('M3 Functional Beverage'!K190="","",'M3 Functional Beverage'!K190)</f>
        <v/>
      </c>
      <c r="G926" s="49">
        <f>IF('M3 Functional Beverage'!F190="","",'M3 Functional Beverage'!F190)</f>
        <v/>
      </c>
      <c r="H926" s="50">
        <f>IF(AND(ISNUMBER('M3 Functional Beverage'!F190),ISNUMBER('M3 Functional Beverage'!K190)),'M3 Functional Beverage'!F190-'M3 Functional Beverage'!K190,"")</f>
        <v/>
      </c>
      <c r="I926" s="34" t="inlineStr">
        <is>
          <t>S&amp;S availability/depth vary by listing and time, confirm live.</t>
        </is>
      </c>
    </row>
    <row r="927" ht="26" customHeight="1">
      <c r="A927" s="34" t="inlineStr">
        <is>
          <t>De La Calle</t>
        </is>
      </c>
      <c r="B927" s="34" t="inlineStr">
        <is>
          <t>De La Calle Tepache | Guava | 15 pack 355mL</t>
        </is>
      </c>
      <c r="C927" s="34" t="inlineStr">
        <is>
          <t>3) Functional beverage (still/sparkling)</t>
        </is>
      </c>
      <c r="D927" s="51">
        <f>IF('M3 Functional Beverage'!I191="","",'M3 Functional Beverage'!I191)</f>
        <v/>
      </c>
      <c r="E927" s="52">
        <f>IF('M3 Functional Beverage'!J191="","",'M3 Functional Beverage'!J191)</f>
        <v/>
      </c>
      <c r="F927" s="50">
        <f>IF('M3 Functional Beverage'!K191="","",'M3 Functional Beverage'!K191)</f>
        <v/>
      </c>
      <c r="G927" s="49">
        <f>IF('M3 Functional Beverage'!F191="","",'M3 Functional Beverage'!F191)</f>
        <v/>
      </c>
      <c r="H927" s="50">
        <f>IF(AND(ISNUMBER('M3 Functional Beverage'!F191),ISNUMBER('M3 Functional Beverage'!K191)),'M3 Functional Beverage'!F191-'M3 Functional Beverage'!K191,"")</f>
        <v/>
      </c>
      <c r="I927" s="34" t="inlineStr">
        <is>
          <t>S&amp;S availability/depth vary by listing and time, confirm live.</t>
        </is>
      </c>
    </row>
    <row r="928" ht="26" customHeight="1">
      <c r="A928" s="34" t="inlineStr">
        <is>
          <t>De La Calle</t>
        </is>
      </c>
      <c r="B928" s="34" t="inlineStr">
        <is>
          <t>De La Calle Tepache | Guava | 18 pack 355mL</t>
        </is>
      </c>
      <c r="C928" s="34" t="inlineStr">
        <is>
          <t>3) Functional beverage (still/sparkling)</t>
        </is>
      </c>
      <c r="D928" s="51">
        <f>IF('M3 Functional Beverage'!I192="","",'M3 Functional Beverage'!I192)</f>
        <v/>
      </c>
      <c r="E928" s="52">
        <f>IF('M3 Functional Beverage'!J192="","",'M3 Functional Beverage'!J192)</f>
        <v/>
      </c>
      <c r="F928" s="50">
        <f>IF('M3 Functional Beverage'!K192="","",'M3 Functional Beverage'!K192)</f>
        <v/>
      </c>
      <c r="G928" s="49">
        <f>IF('M3 Functional Beverage'!F192="","",'M3 Functional Beverage'!F192)</f>
        <v/>
      </c>
      <c r="H928" s="50">
        <f>IF(AND(ISNUMBER('M3 Functional Beverage'!F192),ISNUMBER('M3 Functional Beverage'!K192)),'M3 Functional Beverage'!F192-'M3 Functional Beverage'!K192,"")</f>
        <v/>
      </c>
      <c r="I928" s="34" t="inlineStr">
        <is>
          <t>S&amp;S availability/depth vary by listing and time, confirm live.</t>
        </is>
      </c>
    </row>
    <row r="929" ht="26" customHeight="1">
      <c r="A929" s="34" t="inlineStr">
        <is>
          <t>De La Calle</t>
        </is>
      </c>
      <c r="B929" s="34" t="inlineStr">
        <is>
          <t>De La Calle Tepache | Guava | 24 pack 355mL</t>
        </is>
      </c>
      <c r="C929" s="34" t="inlineStr">
        <is>
          <t>3) Functional beverage (still/sparkling)</t>
        </is>
      </c>
      <c r="D929" s="51">
        <f>IF('M3 Functional Beverage'!I193="","",'M3 Functional Beverage'!I193)</f>
        <v/>
      </c>
      <c r="E929" s="52">
        <f>IF('M3 Functional Beverage'!J193="","",'M3 Functional Beverage'!J193)</f>
        <v/>
      </c>
      <c r="F929" s="50">
        <f>IF('M3 Functional Beverage'!K193="","",'M3 Functional Beverage'!K193)</f>
        <v/>
      </c>
      <c r="G929" s="49">
        <f>IF('M3 Functional Beverage'!F193="","",'M3 Functional Beverage'!F193)</f>
        <v/>
      </c>
      <c r="H929" s="50">
        <f>IF(AND(ISNUMBER('M3 Functional Beverage'!F193),ISNUMBER('M3 Functional Beverage'!K193)),'M3 Functional Beverage'!F193-'M3 Functional Beverage'!K193,"")</f>
        <v/>
      </c>
      <c r="I929" s="34" t="inlineStr">
        <is>
          <t>S&amp;S availability/depth vary by listing and time, confirm live.</t>
        </is>
      </c>
    </row>
    <row r="930" ht="26" customHeight="1">
      <c r="A930" s="34" t="inlineStr">
        <is>
          <t>De La Calle</t>
        </is>
      </c>
      <c r="B930" s="34" t="inlineStr">
        <is>
          <t>De La Calle Tepache | Pineapple Spice | single 355mL</t>
        </is>
      </c>
      <c r="C930" s="34" t="inlineStr">
        <is>
          <t>3) Functional beverage (still/sparkling)</t>
        </is>
      </c>
      <c r="D930" s="51">
        <f>IF('M3 Functional Beverage'!I194="","",'M3 Functional Beverage'!I194)</f>
        <v/>
      </c>
      <c r="E930" s="52">
        <f>IF('M3 Functional Beverage'!J194="","",'M3 Functional Beverage'!J194)</f>
        <v/>
      </c>
      <c r="F930" s="50">
        <f>IF('M3 Functional Beverage'!K194="","",'M3 Functional Beverage'!K194)</f>
        <v/>
      </c>
      <c r="G930" s="49">
        <f>IF('M3 Functional Beverage'!F194="","",'M3 Functional Beverage'!F194)</f>
        <v/>
      </c>
      <c r="H930" s="50">
        <f>IF(AND(ISNUMBER('M3 Functional Beverage'!F194),ISNUMBER('M3 Functional Beverage'!K194)),'M3 Functional Beverage'!F194-'M3 Functional Beverage'!K194,"")</f>
        <v/>
      </c>
      <c r="I930" s="34" t="inlineStr">
        <is>
          <t>S&amp;S availability/depth vary by listing and time, confirm live.</t>
        </is>
      </c>
    </row>
    <row r="931" ht="26" customHeight="1">
      <c r="A931" s="34" t="inlineStr">
        <is>
          <t>De La Calle</t>
        </is>
      </c>
      <c r="B931" s="34" t="inlineStr">
        <is>
          <t>De La Calle Tepache | Pineapple Spice | 8 pack 355mL</t>
        </is>
      </c>
      <c r="C931" s="34" t="inlineStr">
        <is>
          <t>3) Functional beverage (still/sparkling)</t>
        </is>
      </c>
      <c r="D931" s="51">
        <f>IF('M3 Functional Beverage'!I195="","",'M3 Functional Beverage'!I195)</f>
        <v/>
      </c>
      <c r="E931" s="52">
        <f>IF('M3 Functional Beverage'!J195="","",'M3 Functional Beverage'!J195)</f>
        <v/>
      </c>
      <c r="F931" s="50">
        <f>IF('M3 Functional Beverage'!K195="","",'M3 Functional Beverage'!K195)</f>
        <v/>
      </c>
      <c r="G931" s="49">
        <f>IF('M3 Functional Beverage'!F195="","",'M3 Functional Beverage'!F195)</f>
        <v/>
      </c>
      <c r="H931" s="50">
        <f>IF(AND(ISNUMBER('M3 Functional Beverage'!F195),ISNUMBER('M3 Functional Beverage'!K195)),'M3 Functional Beverage'!F195-'M3 Functional Beverage'!K195,"")</f>
        <v/>
      </c>
      <c r="I931" s="34" t="inlineStr">
        <is>
          <t>S&amp;S availability/depth vary by listing and time, confirm live.</t>
        </is>
      </c>
    </row>
    <row r="932" ht="26" customHeight="1">
      <c r="A932" s="34" t="inlineStr">
        <is>
          <t>De La Calle</t>
        </is>
      </c>
      <c r="B932" s="34" t="inlineStr">
        <is>
          <t>De La Calle Tepache | Pineapple Spice | 12 pack 355mL</t>
        </is>
      </c>
      <c r="C932" s="34" t="inlineStr">
        <is>
          <t>3) Functional beverage (still/sparkling)</t>
        </is>
      </c>
      <c r="D932" s="51">
        <f>IF('M3 Functional Beverage'!I196="","",'M3 Functional Beverage'!I196)</f>
        <v/>
      </c>
      <c r="E932" s="52">
        <f>IF('M3 Functional Beverage'!J196="","",'M3 Functional Beverage'!J196)</f>
        <v/>
      </c>
      <c r="F932" s="50">
        <f>IF('M3 Functional Beverage'!K196="","",'M3 Functional Beverage'!K196)</f>
        <v/>
      </c>
      <c r="G932" s="49">
        <f>IF('M3 Functional Beverage'!F196="","",'M3 Functional Beverage'!F196)</f>
        <v/>
      </c>
      <c r="H932" s="50">
        <f>IF(AND(ISNUMBER('M3 Functional Beverage'!F196),ISNUMBER('M3 Functional Beverage'!K196)),'M3 Functional Beverage'!F196-'M3 Functional Beverage'!K196,"")</f>
        <v/>
      </c>
      <c r="I932" s="34" t="inlineStr">
        <is>
          <t>S&amp;S availability/depth vary by listing and time, confirm live.</t>
        </is>
      </c>
    </row>
    <row r="933" ht="26" customHeight="1">
      <c r="A933" s="34" t="inlineStr">
        <is>
          <t>De La Calle</t>
        </is>
      </c>
      <c r="B933" s="34" t="inlineStr">
        <is>
          <t>De La Calle Tepache | Pineapple Spice | 15 pack 355mL</t>
        </is>
      </c>
      <c r="C933" s="34" t="inlineStr">
        <is>
          <t>3) Functional beverage (still/sparkling)</t>
        </is>
      </c>
      <c r="D933" s="51">
        <f>IF('M3 Functional Beverage'!I197="","",'M3 Functional Beverage'!I197)</f>
        <v/>
      </c>
      <c r="E933" s="52">
        <f>IF('M3 Functional Beverage'!J197="","",'M3 Functional Beverage'!J197)</f>
        <v/>
      </c>
      <c r="F933" s="50">
        <f>IF('M3 Functional Beverage'!K197="","",'M3 Functional Beverage'!K197)</f>
        <v/>
      </c>
      <c r="G933" s="49">
        <f>IF('M3 Functional Beverage'!F197="","",'M3 Functional Beverage'!F197)</f>
        <v/>
      </c>
      <c r="H933" s="50">
        <f>IF(AND(ISNUMBER('M3 Functional Beverage'!F197),ISNUMBER('M3 Functional Beverage'!K197)),'M3 Functional Beverage'!F197-'M3 Functional Beverage'!K197,"")</f>
        <v/>
      </c>
      <c r="I933" s="34" t="inlineStr">
        <is>
          <t>S&amp;S availability/depth vary by listing and time, confirm live.</t>
        </is>
      </c>
    </row>
    <row r="934" ht="26" customHeight="1">
      <c r="A934" s="34" t="inlineStr">
        <is>
          <t>De La Calle</t>
        </is>
      </c>
      <c r="B934" s="34" t="inlineStr">
        <is>
          <t>De La Calle Tepache | Pineapple Spice | 18 pack 355mL</t>
        </is>
      </c>
      <c r="C934" s="34" t="inlineStr">
        <is>
          <t>3) Functional beverage (still/sparkling)</t>
        </is>
      </c>
      <c r="D934" s="51">
        <f>IF('M3 Functional Beverage'!I198="","",'M3 Functional Beverage'!I198)</f>
        <v/>
      </c>
      <c r="E934" s="52">
        <f>IF('M3 Functional Beverage'!J198="","",'M3 Functional Beverage'!J198)</f>
        <v/>
      </c>
      <c r="F934" s="50">
        <f>IF('M3 Functional Beverage'!K198="","",'M3 Functional Beverage'!K198)</f>
        <v/>
      </c>
      <c r="G934" s="49">
        <f>IF('M3 Functional Beverage'!F198="","",'M3 Functional Beverage'!F198)</f>
        <v/>
      </c>
      <c r="H934" s="50">
        <f>IF(AND(ISNUMBER('M3 Functional Beverage'!F198),ISNUMBER('M3 Functional Beverage'!K198)),'M3 Functional Beverage'!F198-'M3 Functional Beverage'!K198,"")</f>
        <v/>
      </c>
      <c r="I934" s="34" t="inlineStr">
        <is>
          <t>S&amp;S availability/depth vary by listing and time, confirm live.</t>
        </is>
      </c>
    </row>
    <row r="935" ht="26" customHeight="1">
      <c r="A935" s="34" t="inlineStr">
        <is>
          <t>De La Calle</t>
        </is>
      </c>
      <c r="B935" s="34" t="inlineStr">
        <is>
          <t>De La Calle Tepache | Pineapple Spice | 24 pack 355mL</t>
        </is>
      </c>
      <c r="C935" s="34" t="inlineStr">
        <is>
          <t>3) Functional beverage (still/sparkling)</t>
        </is>
      </c>
      <c r="D935" s="51">
        <f>IF('M3 Functional Beverage'!I199="","",'M3 Functional Beverage'!I199)</f>
        <v/>
      </c>
      <c r="E935" s="52">
        <f>IF('M3 Functional Beverage'!J199="","",'M3 Functional Beverage'!J199)</f>
        <v/>
      </c>
      <c r="F935" s="50">
        <f>IF('M3 Functional Beverage'!K199="","",'M3 Functional Beverage'!K199)</f>
        <v/>
      </c>
      <c r="G935" s="49">
        <f>IF('M3 Functional Beverage'!F199="","",'M3 Functional Beverage'!F199)</f>
        <v/>
      </c>
      <c r="H935" s="50">
        <f>IF(AND(ISNUMBER('M3 Functional Beverage'!F199),ISNUMBER('M3 Functional Beverage'!K199)),'M3 Functional Beverage'!F199-'M3 Functional Beverage'!K199,"")</f>
        <v/>
      </c>
      <c r="I935" s="34" t="inlineStr">
        <is>
          <t>S&amp;S availability/depth vary by listing and time, confirm live.</t>
        </is>
      </c>
    </row>
    <row r="936" ht="26" customHeight="1">
      <c r="A936" s="34" t="inlineStr">
        <is>
          <t>GT's</t>
        </is>
      </c>
      <c r="B936" s="34" t="inlineStr">
        <is>
          <t>GT's Synergy Raw Kombucha | Trilogy | single 480mL</t>
        </is>
      </c>
      <c r="C936" s="34" t="inlineStr">
        <is>
          <t>3) Functional beverage (still/sparkling)</t>
        </is>
      </c>
      <c r="D936" s="51">
        <f>IF('M3 Functional Beverage'!I200="","",'M3 Functional Beverage'!I200)</f>
        <v/>
      </c>
      <c r="E936" s="52">
        <f>IF('M3 Functional Beverage'!J200="","",'M3 Functional Beverage'!J200)</f>
        <v/>
      </c>
      <c r="F936" s="50">
        <f>IF('M3 Functional Beverage'!K200="","",'M3 Functional Beverage'!K200)</f>
        <v/>
      </c>
      <c r="G936" s="49">
        <f>IF('M3 Functional Beverage'!F200="","",'M3 Functional Beverage'!F200)</f>
        <v/>
      </c>
      <c r="H936" s="50">
        <f>IF(AND(ISNUMBER('M3 Functional Beverage'!F200),ISNUMBER('M3 Functional Beverage'!K200)),'M3 Functional Beverage'!F200-'M3 Functional Beverage'!K200,"")</f>
        <v/>
      </c>
      <c r="I936" s="34" t="inlineStr">
        <is>
          <t>S&amp;S availability/depth vary by listing and time, confirm live.</t>
        </is>
      </c>
    </row>
    <row r="937" ht="26" customHeight="1">
      <c r="A937" s="34" t="inlineStr">
        <is>
          <t>GT's</t>
        </is>
      </c>
      <c r="B937" s="34" t="inlineStr">
        <is>
          <t>GT's Synergy Raw Kombucha | Trilogy | 8 pack 480mL</t>
        </is>
      </c>
      <c r="C937" s="34" t="inlineStr">
        <is>
          <t>3) Functional beverage (still/sparkling)</t>
        </is>
      </c>
      <c r="D937" s="51">
        <f>IF('M3 Functional Beverage'!I201="","",'M3 Functional Beverage'!I201)</f>
        <v/>
      </c>
      <c r="E937" s="52">
        <f>IF('M3 Functional Beverage'!J201="","",'M3 Functional Beverage'!J201)</f>
        <v/>
      </c>
      <c r="F937" s="50">
        <f>IF('M3 Functional Beverage'!K201="","",'M3 Functional Beverage'!K201)</f>
        <v/>
      </c>
      <c r="G937" s="49">
        <f>IF('M3 Functional Beverage'!F201="","",'M3 Functional Beverage'!F201)</f>
        <v/>
      </c>
      <c r="H937" s="50">
        <f>IF(AND(ISNUMBER('M3 Functional Beverage'!F201),ISNUMBER('M3 Functional Beverage'!K201)),'M3 Functional Beverage'!F201-'M3 Functional Beverage'!K201,"")</f>
        <v/>
      </c>
      <c r="I937" s="34" t="inlineStr">
        <is>
          <t>S&amp;S availability/depth vary by listing and time, confirm live.</t>
        </is>
      </c>
    </row>
    <row r="938" ht="26" customHeight="1">
      <c r="A938" s="34" t="inlineStr">
        <is>
          <t>GT's</t>
        </is>
      </c>
      <c r="B938" s="34" t="inlineStr">
        <is>
          <t>GT's Synergy Raw Kombucha | Trilogy | 12 pack 480mL</t>
        </is>
      </c>
      <c r="C938" s="34" t="inlineStr">
        <is>
          <t>3) Functional beverage (still/sparkling)</t>
        </is>
      </c>
      <c r="D938" s="51">
        <f>IF('M3 Functional Beverage'!I202="","",'M3 Functional Beverage'!I202)</f>
        <v/>
      </c>
      <c r="E938" s="52">
        <f>IF('M3 Functional Beverage'!J202="","",'M3 Functional Beverage'!J202)</f>
        <v/>
      </c>
      <c r="F938" s="50">
        <f>IF('M3 Functional Beverage'!K202="","",'M3 Functional Beverage'!K202)</f>
        <v/>
      </c>
      <c r="G938" s="49">
        <f>IF('M3 Functional Beverage'!F202="","",'M3 Functional Beverage'!F202)</f>
        <v/>
      </c>
      <c r="H938" s="50">
        <f>IF(AND(ISNUMBER('M3 Functional Beverage'!F202),ISNUMBER('M3 Functional Beverage'!K202)),'M3 Functional Beverage'!F202-'M3 Functional Beverage'!K202,"")</f>
        <v/>
      </c>
      <c r="I938" s="34" t="inlineStr">
        <is>
          <t>S&amp;S availability/depth vary by listing and time, confirm live.</t>
        </is>
      </c>
    </row>
    <row r="939" ht="26" customHeight="1">
      <c r="A939" s="34" t="inlineStr">
        <is>
          <t>GT's</t>
        </is>
      </c>
      <c r="B939" s="34" t="inlineStr">
        <is>
          <t>GT's Synergy Raw Kombucha | Trilogy | 18 pack 480mL</t>
        </is>
      </c>
      <c r="C939" s="34" t="inlineStr">
        <is>
          <t>3) Functional beverage (still/sparkling)</t>
        </is>
      </c>
      <c r="D939" s="51">
        <f>IF('M3 Functional Beverage'!I203="","",'M3 Functional Beverage'!I203)</f>
        <v/>
      </c>
      <c r="E939" s="52">
        <f>IF('M3 Functional Beverage'!J203="","",'M3 Functional Beverage'!J203)</f>
        <v/>
      </c>
      <c r="F939" s="50">
        <f>IF('M3 Functional Beverage'!K203="","",'M3 Functional Beverage'!K203)</f>
        <v/>
      </c>
      <c r="G939" s="49">
        <f>IF('M3 Functional Beverage'!F203="","",'M3 Functional Beverage'!F203)</f>
        <v/>
      </c>
      <c r="H939" s="50">
        <f>IF(AND(ISNUMBER('M3 Functional Beverage'!F203),ISNUMBER('M3 Functional Beverage'!K203)),'M3 Functional Beverage'!F203-'M3 Functional Beverage'!K203,"")</f>
        <v/>
      </c>
      <c r="I939" s="34" t="inlineStr">
        <is>
          <t>S&amp;S availability/depth vary by listing and time, confirm live.</t>
        </is>
      </c>
    </row>
    <row r="940" ht="26" customHeight="1">
      <c r="A940" s="34" t="inlineStr">
        <is>
          <t>GT's</t>
        </is>
      </c>
      <c r="B940" s="34" t="inlineStr">
        <is>
          <t>GT's Synergy Raw Kombucha | Trilogy | 24 pack 480mL</t>
        </is>
      </c>
      <c r="C940" s="34" t="inlineStr">
        <is>
          <t>3) Functional beverage (still/sparkling)</t>
        </is>
      </c>
      <c r="D940" s="51">
        <f>IF('M3 Functional Beverage'!I204="","",'M3 Functional Beverage'!I204)</f>
        <v/>
      </c>
      <c r="E940" s="52">
        <f>IF('M3 Functional Beverage'!J204="","",'M3 Functional Beverage'!J204)</f>
        <v/>
      </c>
      <c r="F940" s="50">
        <f>IF('M3 Functional Beverage'!K204="","",'M3 Functional Beverage'!K204)</f>
        <v/>
      </c>
      <c r="G940" s="49">
        <f>IF('M3 Functional Beverage'!F204="","",'M3 Functional Beverage'!F204)</f>
        <v/>
      </c>
      <c r="H940" s="50">
        <f>IF(AND(ISNUMBER('M3 Functional Beverage'!F204),ISNUMBER('M3 Functional Beverage'!K204)),'M3 Functional Beverage'!F204-'M3 Functional Beverage'!K204,"")</f>
        <v/>
      </c>
      <c r="I940" s="34" t="inlineStr">
        <is>
          <t>S&amp;S availability/depth vary by listing and time, confirm live.</t>
        </is>
      </c>
    </row>
    <row r="941" ht="26" customHeight="1">
      <c r="A941" s="34" t="inlineStr">
        <is>
          <t>GT's</t>
        </is>
      </c>
      <c r="B941" s="34" t="inlineStr">
        <is>
          <t>GT's Synergy Raw Kombucha | Gingerade | single 480mL</t>
        </is>
      </c>
      <c r="C941" s="34" t="inlineStr">
        <is>
          <t>3) Functional beverage (still/sparkling)</t>
        </is>
      </c>
      <c r="D941" s="51">
        <f>IF('M3 Functional Beverage'!I205="","",'M3 Functional Beverage'!I205)</f>
        <v/>
      </c>
      <c r="E941" s="52">
        <f>IF('M3 Functional Beverage'!J205="","",'M3 Functional Beverage'!J205)</f>
        <v/>
      </c>
      <c r="F941" s="50">
        <f>IF('M3 Functional Beverage'!K205="","",'M3 Functional Beverage'!K205)</f>
        <v/>
      </c>
      <c r="G941" s="49">
        <f>IF('M3 Functional Beverage'!F205="","",'M3 Functional Beverage'!F205)</f>
        <v/>
      </c>
      <c r="H941" s="50">
        <f>IF(AND(ISNUMBER('M3 Functional Beverage'!F205),ISNUMBER('M3 Functional Beverage'!K205)),'M3 Functional Beverage'!F205-'M3 Functional Beverage'!K205,"")</f>
        <v/>
      </c>
      <c r="I941" s="34" t="inlineStr">
        <is>
          <t>S&amp;S availability/depth vary by listing and time, confirm live.</t>
        </is>
      </c>
    </row>
    <row r="942" ht="26" customHeight="1">
      <c r="A942" s="34" t="inlineStr">
        <is>
          <t>GT's</t>
        </is>
      </c>
      <c r="B942" s="34" t="inlineStr">
        <is>
          <t>GT's Synergy Raw Kombucha | Gingerade | 8 pack 480mL</t>
        </is>
      </c>
      <c r="C942" s="34" t="inlineStr">
        <is>
          <t>3) Functional beverage (still/sparkling)</t>
        </is>
      </c>
      <c r="D942" s="51">
        <f>IF('M3 Functional Beverage'!I206="","",'M3 Functional Beverage'!I206)</f>
        <v/>
      </c>
      <c r="E942" s="52">
        <f>IF('M3 Functional Beverage'!J206="","",'M3 Functional Beverage'!J206)</f>
        <v/>
      </c>
      <c r="F942" s="50">
        <f>IF('M3 Functional Beverage'!K206="","",'M3 Functional Beverage'!K206)</f>
        <v/>
      </c>
      <c r="G942" s="49">
        <f>IF('M3 Functional Beverage'!F206="","",'M3 Functional Beverage'!F206)</f>
        <v/>
      </c>
      <c r="H942" s="50">
        <f>IF(AND(ISNUMBER('M3 Functional Beverage'!F206),ISNUMBER('M3 Functional Beverage'!K206)),'M3 Functional Beverage'!F206-'M3 Functional Beverage'!K206,"")</f>
        <v/>
      </c>
      <c r="I942" s="34" t="inlineStr">
        <is>
          <t>S&amp;S availability/depth vary by listing and time, confirm live.</t>
        </is>
      </c>
    </row>
    <row r="943" ht="26" customHeight="1">
      <c r="A943" s="34" t="inlineStr">
        <is>
          <t>GT's</t>
        </is>
      </c>
      <c r="B943" s="34" t="inlineStr">
        <is>
          <t>GT's Synergy Raw Kombucha | Gingerade | 12 pack 480mL</t>
        </is>
      </c>
      <c r="C943" s="34" t="inlineStr">
        <is>
          <t>3) Functional beverage (still/sparkling)</t>
        </is>
      </c>
      <c r="D943" s="51">
        <f>IF('M3 Functional Beverage'!I207="","",'M3 Functional Beverage'!I207)</f>
        <v/>
      </c>
      <c r="E943" s="52">
        <f>IF('M3 Functional Beverage'!J207="","",'M3 Functional Beverage'!J207)</f>
        <v/>
      </c>
      <c r="F943" s="50">
        <f>IF('M3 Functional Beverage'!K207="","",'M3 Functional Beverage'!K207)</f>
        <v/>
      </c>
      <c r="G943" s="49">
        <f>IF('M3 Functional Beverage'!F207="","",'M3 Functional Beverage'!F207)</f>
        <v/>
      </c>
      <c r="H943" s="50">
        <f>IF(AND(ISNUMBER('M3 Functional Beverage'!F207),ISNUMBER('M3 Functional Beverage'!K207)),'M3 Functional Beverage'!F207-'M3 Functional Beverage'!K207,"")</f>
        <v/>
      </c>
      <c r="I943" s="34" t="inlineStr">
        <is>
          <t>S&amp;S availability/depth vary by listing and time, confirm live.</t>
        </is>
      </c>
    </row>
    <row r="944" ht="26" customHeight="1">
      <c r="A944" s="34" t="inlineStr">
        <is>
          <t>GT's</t>
        </is>
      </c>
      <c r="B944" s="34" t="inlineStr">
        <is>
          <t>GT's Synergy Raw Kombucha | Gingerade | 18 pack 480mL</t>
        </is>
      </c>
      <c r="C944" s="34" t="inlineStr">
        <is>
          <t>3) Functional beverage (still/sparkling)</t>
        </is>
      </c>
      <c r="D944" s="51">
        <f>IF('M3 Functional Beverage'!I208="","",'M3 Functional Beverage'!I208)</f>
        <v/>
      </c>
      <c r="E944" s="52">
        <f>IF('M3 Functional Beverage'!J208="","",'M3 Functional Beverage'!J208)</f>
        <v/>
      </c>
      <c r="F944" s="50">
        <f>IF('M3 Functional Beverage'!K208="","",'M3 Functional Beverage'!K208)</f>
        <v/>
      </c>
      <c r="G944" s="49">
        <f>IF('M3 Functional Beverage'!F208="","",'M3 Functional Beverage'!F208)</f>
        <v/>
      </c>
      <c r="H944" s="50">
        <f>IF(AND(ISNUMBER('M3 Functional Beverage'!F208),ISNUMBER('M3 Functional Beverage'!K208)),'M3 Functional Beverage'!F208-'M3 Functional Beverage'!K208,"")</f>
        <v/>
      </c>
      <c r="I944" s="34" t="inlineStr">
        <is>
          <t>S&amp;S availability/depth vary by listing and time, confirm live.</t>
        </is>
      </c>
    </row>
    <row r="945" ht="26" customHeight="1">
      <c r="A945" s="34" t="inlineStr">
        <is>
          <t>GT's</t>
        </is>
      </c>
      <c r="B945" s="34" t="inlineStr">
        <is>
          <t>GT's Synergy Raw Kombucha | Gingerade | 24 pack 480mL</t>
        </is>
      </c>
      <c r="C945" s="34" t="inlineStr">
        <is>
          <t>3) Functional beverage (still/sparkling)</t>
        </is>
      </c>
      <c r="D945" s="51">
        <f>IF('M3 Functional Beverage'!I209="","",'M3 Functional Beverage'!I209)</f>
        <v/>
      </c>
      <c r="E945" s="52">
        <f>IF('M3 Functional Beverage'!J209="","",'M3 Functional Beverage'!J209)</f>
        <v/>
      </c>
      <c r="F945" s="50">
        <f>IF('M3 Functional Beverage'!K209="","",'M3 Functional Beverage'!K209)</f>
        <v/>
      </c>
      <c r="G945" s="49">
        <f>IF('M3 Functional Beverage'!F209="","",'M3 Functional Beverage'!F209)</f>
        <v/>
      </c>
      <c r="H945" s="50">
        <f>IF(AND(ISNUMBER('M3 Functional Beverage'!F209),ISNUMBER('M3 Functional Beverage'!K209)),'M3 Functional Beverage'!F209-'M3 Functional Beverage'!K209,"")</f>
        <v/>
      </c>
      <c r="I945" s="34" t="inlineStr">
        <is>
          <t>S&amp;S availability/depth vary by listing and time, confirm live.</t>
        </is>
      </c>
    </row>
    <row r="946" ht="26" customHeight="1">
      <c r="A946" s="34" t="inlineStr">
        <is>
          <t>GT's</t>
        </is>
      </c>
      <c r="B946" s="34" t="inlineStr">
        <is>
          <t>GT's Synergy Raw Kombucha | Gingerberry | single 480mL</t>
        </is>
      </c>
      <c r="C946" s="34" t="inlineStr">
        <is>
          <t>3) Functional beverage (still/sparkling)</t>
        </is>
      </c>
      <c r="D946" s="51">
        <f>IF('M3 Functional Beverage'!I210="","",'M3 Functional Beverage'!I210)</f>
        <v/>
      </c>
      <c r="E946" s="52">
        <f>IF('M3 Functional Beverage'!J210="","",'M3 Functional Beverage'!J210)</f>
        <v/>
      </c>
      <c r="F946" s="50">
        <f>IF('M3 Functional Beverage'!K210="","",'M3 Functional Beverage'!K210)</f>
        <v/>
      </c>
      <c r="G946" s="49">
        <f>IF('M3 Functional Beverage'!F210="","",'M3 Functional Beverage'!F210)</f>
        <v/>
      </c>
      <c r="H946" s="50">
        <f>IF(AND(ISNUMBER('M3 Functional Beverage'!F210),ISNUMBER('M3 Functional Beverage'!K210)),'M3 Functional Beverage'!F210-'M3 Functional Beverage'!K210,"")</f>
        <v/>
      </c>
      <c r="I946" s="34" t="inlineStr">
        <is>
          <t>S&amp;S availability/depth vary by listing and time, confirm live.</t>
        </is>
      </c>
    </row>
    <row r="947" ht="26" customHeight="1">
      <c r="A947" s="34" t="inlineStr">
        <is>
          <t>GT's</t>
        </is>
      </c>
      <c r="B947" s="34" t="inlineStr">
        <is>
          <t>GT's Synergy Raw Kombucha | Gingerberry | 8 pack 480mL</t>
        </is>
      </c>
      <c r="C947" s="34" t="inlineStr">
        <is>
          <t>3) Functional beverage (still/sparkling)</t>
        </is>
      </c>
      <c r="D947" s="51">
        <f>IF('M3 Functional Beverage'!I211="","",'M3 Functional Beverage'!I211)</f>
        <v/>
      </c>
      <c r="E947" s="52">
        <f>IF('M3 Functional Beverage'!J211="","",'M3 Functional Beverage'!J211)</f>
        <v/>
      </c>
      <c r="F947" s="50">
        <f>IF('M3 Functional Beverage'!K211="","",'M3 Functional Beverage'!K211)</f>
        <v/>
      </c>
      <c r="G947" s="49">
        <f>IF('M3 Functional Beverage'!F211="","",'M3 Functional Beverage'!F211)</f>
        <v/>
      </c>
      <c r="H947" s="50">
        <f>IF(AND(ISNUMBER('M3 Functional Beverage'!F211),ISNUMBER('M3 Functional Beverage'!K211)),'M3 Functional Beverage'!F211-'M3 Functional Beverage'!K211,"")</f>
        <v/>
      </c>
      <c r="I947" s="34" t="inlineStr">
        <is>
          <t>S&amp;S availability/depth vary by listing and time, confirm live.</t>
        </is>
      </c>
    </row>
    <row r="948" ht="26" customHeight="1">
      <c r="A948" s="34" t="inlineStr">
        <is>
          <t>GT's</t>
        </is>
      </c>
      <c r="B948" s="34" t="inlineStr">
        <is>
          <t>GT's Synergy Raw Kombucha | Gingerberry | 12 pack 480mL</t>
        </is>
      </c>
      <c r="C948" s="34" t="inlineStr">
        <is>
          <t>3) Functional beverage (still/sparkling)</t>
        </is>
      </c>
      <c r="D948" s="51">
        <f>IF('M3 Functional Beverage'!I212="","",'M3 Functional Beverage'!I212)</f>
        <v/>
      </c>
      <c r="E948" s="52">
        <f>IF('M3 Functional Beverage'!J212="","",'M3 Functional Beverage'!J212)</f>
        <v/>
      </c>
      <c r="F948" s="50">
        <f>IF('M3 Functional Beverage'!K212="","",'M3 Functional Beverage'!K212)</f>
        <v/>
      </c>
      <c r="G948" s="49">
        <f>IF('M3 Functional Beverage'!F212="","",'M3 Functional Beverage'!F212)</f>
        <v/>
      </c>
      <c r="H948" s="50">
        <f>IF(AND(ISNUMBER('M3 Functional Beverage'!F212),ISNUMBER('M3 Functional Beverage'!K212)),'M3 Functional Beverage'!F212-'M3 Functional Beverage'!K212,"")</f>
        <v/>
      </c>
      <c r="I948" s="34" t="inlineStr">
        <is>
          <t>S&amp;S availability/depth vary by listing and time, confirm live.</t>
        </is>
      </c>
    </row>
    <row r="949" ht="26" customHeight="1">
      <c r="A949" s="34" t="inlineStr">
        <is>
          <t>GT's</t>
        </is>
      </c>
      <c r="B949" s="34" t="inlineStr">
        <is>
          <t>GT's Synergy Raw Kombucha | Gingerberry | 18 pack 480mL</t>
        </is>
      </c>
      <c r="C949" s="34" t="inlineStr">
        <is>
          <t>3) Functional beverage (still/sparkling)</t>
        </is>
      </c>
      <c r="D949" s="51">
        <f>IF('M3 Functional Beverage'!I213="","",'M3 Functional Beverage'!I213)</f>
        <v/>
      </c>
      <c r="E949" s="52">
        <f>IF('M3 Functional Beverage'!J213="","",'M3 Functional Beverage'!J213)</f>
        <v/>
      </c>
      <c r="F949" s="50">
        <f>IF('M3 Functional Beverage'!K213="","",'M3 Functional Beverage'!K213)</f>
        <v/>
      </c>
      <c r="G949" s="49">
        <f>IF('M3 Functional Beverage'!F213="","",'M3 Functional Beverage'!F213)</f>
        <v/>
      </c>
      <c r="H949" s="50">
        <f>IF(AND(ISNUMBER('M3 Functional Beverage'!F213),ISNUMBER('M3 Functional Beverage'!K213)),'M3 Functional Beverage'!F213-'M3 Functional Beverage'!K213,"")</f>
        <v/>
      </c>
      <c r="I949" s="34" t="inlineStr">
        <is>
          <t>S&amp;S availability/depth vary by listing and time, confirm live.</t>
        </is>
      </c>
    </row>
    <row r="950" ht="26" customHeight="1">
      <c r="A950" s="34" t="inlineStr">
        <is>
          <t>GT's</t>
        </is>
      </c>
      <c r="B950" s="34" t="inlineStr">
        <is>
          <t>GT's Synergy Raw Kombucha | Gingerberry | 24 pack 480mL</t>
        </is>
      </c>
      <c r="C950" s="34" t="inlineStr">
        <is>
          <t>3) Functional beverage (still/sparkling)</t>
        </is>
      </c>
      <c r="D950" s="51">
        <f>IF('M3 Functional Beverage'!I214="","",'M3 Functional Beverage'!I214)</f>
        <v/>
      </c>
      <c r="E950" s="52">
        <f>IF('M3 Functional Beverage'!J214="","",'M3 Functional Beverage'!J214)</f>
        <v/>
      </c>
      <c r="F950" s="50">
        <f>IF('M3 Functional Beverage'!K214="","",'M3 Functional Beverage'!K214)</f>
        <v/>
      </c>
      <c r="G950" s="49">
        <f>IF('M3 Functional Beverage'!F214="","",'M3 Functional Beverage'!F214)</f>
        <v/>
      </c>
      <c r="H950" s="50">
        <f>IF(AND(ISNUMBER('M3 Functional Beverage'!F214),ISNUMBER('M3 Functional Beverage'!K214)),'M3 Functional Beverage'!F214-'M3 Functional Beverage'!K214,"")</f>
        <v/>
      </c>
      <c r="I950" s="34" t="inlineStr">
        <is>
          <t>S&amp;S availability/depth vary by listing and time, confirm live.</t>
        </is>
      </c>
    </row>
    <row r="951" ht="26" customHeight="1">
      <c r="A951" s="34" t="inlineStr">
        <is>
          <t>GT's</t>
        </is>
      </c>
      <c r="B951" s="34" t="inlineStr">
        <is>
          <t>GT's Synergy Raw Kombucha | Strawberry Lemonade | single 480mL</t>
        </is>
      </c>
      <c r="C951" s="34" t="inlineStr">
        <is>
          <t>3) Functional beverage (still/sparkling)</t>
        </is>
      </c>
      <c r="D951" s="51">
        <f>IF('M3 Functional Beverage'!I215="","",'M3 Functional Beverage'!I215)</f>
        <v/>
      </c>
      <c r="E951" s="52">
        <f>IF('M3 Functional Beverage'!J215="","",'M3 Functional Beverage'!J215)</f>
        <v/>
      </c>
      <c r="F951" s="50">
        <f>IF('M3 Functional Beverage'!K215="","",'M3 Functional Beverage'!K215)</f>
        <v/>
      </c>
      <c r="G951" s="49">
        <f>IF('M3 Functional Beverage'!F215="","",'M3 Functional Beverage'!F215)</f>
        <v/>
      </c>
      <c r="H951" s="50">
        <f>IF(AND(ISNUMBER('M3 Functional Beverage'!F215),ISNUMBER('M3 Functional Beverage'!K215)),'M3 Functional Beverage'!F215-'M3 Functional Beverage'!K215,"")</f>
        <v/>
      </c>
      <c r="I951" s="34" t="inlineStr">
        <is>
          <t>S&amp;S availability/depth vary by listing and time, confirm live.</t>
        </is>
      </c>
    </row>
    <row r="952" ht="26" customHeight="1">
      <c r="A952" s="34" t="inlineStr">
        <is>
          <t>GT's</t>
        </is>
      </c>
      <c r="B952" s="34" t="inlineStr">
        <is>
          <t>GT's Synergy Raw Kombucha | Strawberry Lemonade | 8 pack 480mL</t>
        </is>
      </c>
      <c r="C952" s="34" t="inlineStr">
        <is>
          <t>3) Functional beverage (still/sparkling)</t>
        </is>
      </c>
      <c r="D952" s="51">
        <f>IF('M3 Functional Beverage'!I216="","",'M3 Functional Beverage'!I216)</f>
        <v/>
      </c>
      <c r="E952" s="52">
        <f>IF('M3 Functional Beverage'!J216="","",'M3 Functional Beverage'!J216)</f>
        <v/>
      </c>
      <c r="F952" s="50">
        <f>IF('M3 Functional Beverage'!K216="","",'M3 Functional Beverage'!K216)</f>
        <v/>
      </c>
      <c r="G952" s="49">
        <f>IF('M3 Functional Beverage'!F216="","",'M3 Functional Beverage'!F216)</f>
        <v/>
      </c>
      <c r="H952" s="50">
        <f>IF(AND(ISNUMBER('M3 Functional Beverage'!F216),ISNUMBER('M3 Functional Beverage'!K216)),'M3 Functional Beverage'!F216-'M3 Functional Beverage'!K216,"")</f>
        <v/>
      </c>
      <c r="I952" s="34" t="inlineStr">
        <is>
          <t>S&amp;S availability/depth vary by listing and time, confirm live.</t>
        </is>
      </c>
    </row>
    <row r="953" ht="26" customHeight="1">
      <c r="A953" s="34" t="inlineStr">
        <is>
          <t>GT's</t>
        </is>
      </c>
      <c r="B953" s="34" t="inlineStr">
        <is>
          <t>GT's Synergy Raw Kombucha | Strawberry Lemonade | 12 pack 480mL</t>
        </is>
      </c>
      <c r="C953" s="34" t="inlineStr">
        <is>
          <t>3) Functional beverage (still/sparkling)</t>
        </is>
      </c>
      <c r="D953" s="51">
        <f>IF('M3 Functional Beverage'!I217="","",'M3 Functional Beverage'!I217)</f>
        <v/>
      </c>
      <c r="E953" s="52">
        <f>IF('M3 Functional Beverage'!J217="","",'M3 Functional Beverage'!J217)</f>
        <v/>
      </c>
      <c r="F953" s="50">
        <f>IF('M3 Functional Beverage'!K217="","",'M3 Functional Beverage'!K217)</f>
        <v/>
      </c>
      <c r="G953" s="49">
        <f>IF('M3 Functional Beverage'!F217="","",'M3 Functional Beverage'!F217)</f>
        <v/>
      </c>
      <c r="H953" s="50">
        <f>IF(AND(ISNUMBER('M3 Functional Beverage'!F217),ISNUMBER('M3 Functional Beverage'!K217)),'M3 Functional Beverage'!F217-'M3 Functional Beverage'!K217,"")</f>
        <v/>
      </c>
      <c r="I953" s="34" t="inlineStr">
        <is>
          <t>S&amp;S availability/depth vary by listing and time, confirm live.</t>
        </is>
      </c>
    </row>
    <row r="954" ht="26" customHeight="1">
      <c r="A954" s="34" t="inlineStr">
        <is>
          <t>GT's</t>
        </is>
      </c>
      <c r="B954" s="34" t="inlineStr">
        <is>
          <t>GT's Synergy Raw Kombucha | Strawberry Lemonade | 18 pack 480mL</t>
        </is>
      </c>
      <c r="C954" s="34" t="inlineStr">
        <is>
          <t>3) Functional beverage (still/sparkling)</t>
        </is>
      </c>
      <c r="D954" s="51">
        <f>IF('M3 Functional Beverage'!I218="","",'M3 Functional Beverage'!I218)</f>
        <v/>
      </c>
      <c r="E954" s="52">
        <f>IF('M3 Functional Beverage'!J218="","",'M3 Functional Beverage'!J218)</f>
        <v/>
      </c>
      <c r="F954" s="50">
        <f>IF('M3 Functional Beverage'!K218="","",'M3 Functional Beverage'!K218)</f>
        <v/>
      </c>
      <c r="G954" s="49">
        <f>IF('M3 Functional Beverage'!F218="","",'M3 Functional Beverage'!F218)</f>
        <v/>
      </c>
      <c r="H954" s="50">
        <f>IF(AND(ISNUMBER('M3 Functional Beverage'!F218),ISNUMBER('M3 Functional Beverage'!K218)),'M3 Functional Beverage'!F218-'M3 Functional Beverage'!K218,"")</f>
        <v/>
      </c>
      <c r="I954" s="34" t="inlineStr">
        <is>
          <t>S&amp;S availability/depth vary by listing and time, confirm live.</t>
        </is>
      </c>
    </row>
    <row r="955" ht="26" customHeight="1">
      <c r="A955" s="34" t="inlineStr">
        <is>
          <t>GT's</t>
        </is>
      </c>
      <c r="B955" s="34" t="inlineStr">
        <is>
          <t>GT's Synergy Raw Kombucha | Strawberry Lemonade | 24 pack 480mL</t>
        </is>
      </c>
      <c r="C955" s="34" t="inlineStr">
        <is>
          <t>3) Functional beverage (still/sparkling)</t>
        </is>
      </c>
      <c r="D955" s="51">
        <f>IF('M3 Functional Beverage'!I219="","",'M3 Functional Beverage'!I219)</f>
        <v/>
      </c>
      <c r="E955" s="52">
        <f>IF('M3 Functional Beverage'!J219="","",'M3 Functional Beverage'!J219)</f>
        <v/>
      </c>
      <c r="F955" s="50">
        <f>IF('M3 Functional Beverage'!K219="","",'M3 Functional Beverage'!K219)</f>
        <v/>
      </c>
      <c r="G955" s="49">
        <f>IF('M3 Functional Beverage'!F219="","",'M3 Functional Beverage'!F219)</f>
        <v/>
      </c>
      <c r="H955" s="50">
        <f>IF(AND(ISNUMBER('M3 Functional Beverage'!F219),ISNUMBER('M3 Functional Beverage'!K219)),'M3 Functional Beverage'!F219-'M3 Functional Beverage'!K219,"")</f>
        <v/>
      </c>
      <c r="I955" s="34" t="inlineStr">
        <is>
          <t>S&amp;S availability/depth vary by listing and time, confirm live.</t>
        </is>
      </c>
    </row>
    <row r="956" ht="26" customHeight="1">
      <c r="A956" s="34" t="inlineStr">
        <is>
          <t>GT's</t>
        </is>
      </c>
      <c r="B956" s="34" t="inlineStr">
        <is>
          <t>GT's Synergy Raw Kombucha | Cosmic Cranberry | single 480mL</t>
        </is>
      </c>
      <c r="C956" s="34" t="inlineStr">
        <is>
          <t>3) Functional beverage (still/sparkling)</t>
        </is>
      </c>
      <c r="D956" s="51">
        <f>IF('M3 Functional Beverage'!I220="","",'M3 Functional Beverage'!I220)</f>
        <v/>
      </c>
      <c r="E956" s="52">
        <f>IF('M3 Functional Beverage'!J220="","",'M3 Functional Beverage'!J220)</f>
        <v/>
      </c>
      <c r="F956" s="50">
        <f>IF('M3 Functional Beverage'!K220="","",'M3 Functional Beverage'!K220)</f>
        <v/>
      </c>
      <c r="G956" s="49">
        <f>IF('M3 Functional Beverage'!F220="","",'M3 Functional Beverage'!F220)</f>
        <v/>
      </c>
      <c r="H956" s="50">
        <f>IF(AND(ISNUMBER('M3 Functional Beverage'!F220),ISNUMBER('M3 Functional Beverage'!K220)),'M3 Functional Beverage'!F220-'M3 Functional Beverage'!K220,"")</f>
        <v/>
      </c>
      <c r="I956" s="34" t="inlineStr">
        <is>
          <t>S&amp;S availability/depth vary by listing and time, confirm live.</t>
        </is>
      </c>
    </row>
    <row r="957" ht="26" customHeight="1">
      <c r="A957" s="34" t="inlineStr">
        <is>
          <t>GT's</t>
        </is>
      </c>
      <c r="B957" s="34" t="inlineStr">
        <is>
          <t>GT's Synergy Raw Kombucha | Cosmic Cranberry | 8 pack 480mL</t>
        </is>
      </c>
      <c r="C957" s="34" t="inlineStr">
        <is>
          <t>3) Functional beverage (still/sparkling)</t>
        </is>
      </c>
      <c r="D957" s="51">
        <f>IF('M3 Functional Beverage'!I221="","",'M3 Functional Beverage'!I221)</f>
        <v/>
      </c>
      <c r="E957" s="52">
        <f>IF('M3 Functional Beverage'!J221="","",'M3 Functional Beverage'!J221)</f>
        <v/>
      </c>
      <c r="F957" s="50">
        <f>IF('M3 Functional Beverage'!K221="","",'M3 Functional Beverage'!K221)</f>
        <v/>
      </c>
      <c r="G957" s="49">
        <f>IF('M3 Functional Beverage'!F221="","",'M3 Functional Beverage'!F221)</f>
        <v/>
      </c>
      <c r="H957" s="50">
        <f>IF(AND(ISNUMBER('M3 Functional Beverage'!F221),ISNUMBER('M3 Functional Beverage'!K221)),'M3 Functional Beverage'!F221-'M3 Functional Beverage'!K221,"")</f>
        <v/>
      </c>
      <c r="I957" s="34" t="inlineStr">
        <is>
          <t>S&amp;S availability/depth vary by listing and time, confirm live.</t>
        </is>
      </c>
    </row>
    <row r="958" ht="26" customHeight="1">
      <c r="A958" s="34" t="inlineStr">
        <is>
          <t>GT's</t>
        </is>
      </c>
      <c r="B958" s="34" t="inlineStr">
        <is>
          <t>GT's Synergy Raw Kombucha | Cosmic Cranberry | 12 pack 480mL</t>
        </is>
      </c>
      <c r="C958" s="34" t="inlineStr">
        <is>
          <t>3) Functional beverage (still/sparkling)</t>
        </is>
      </c>
      <c r="D958" s="51">
        <f>IF('M3 Functional Beverage'!I222="","",'M3 Functional Beverage'!I222)</f>
        <v/>
      </c>
      <c r="E958" s="52">
        <f>IF('M3 Functional Beverage'!J222="","",'M3 Functional Beverage'!J222)</f>
        <v/>
      </c>
      <c r="F958" s="50">
        <f>IF('M3 Functional Beverage'!K222="","",'M3 Functional Beverage'!K222)</f>
        <v/>
      </c>
      <c r="G958" s="49">
        <f>IF('M3 Functional Beverage'!F222="","",'M3 Functional Beverage'!F222)</f>
        <v/>
      </c>
      <c r="H958" s="50">
        <f>IF(AND(ISNUMBER('M3 Functional Beverage'!F222),ISNUMBER('M3 Functional Beverage'!K222)),'M3 Functional Beverage'!F222-'M3 Functional Beverage'!K222,"")</f>
        <v/>
      </c>
      <c r="I958" s="34" t="inlineStr">
        <is>
          <t>S&amp;S availability/depth vary by listing and time, confirm live.</t>
        </is>
      </c>
    </row>
    <row r="959" ht="26" customHeight="1">
      <c r="A959" s="34" t="inlineStr">
        <is>
          <t>GT's</t>
        </is>
      </c>
      <c r="B959" s="34" t="inlineStr">
        <is>
          <t>GT's Synergy Raw Kombucha | Cosmic Cranberry | 18 pack 480mL</t>
        </is>
      </c>
      <c r="C959" s="34" t="inlineStr">
        <is>
          <t>3) Functional beverage (still/sparkling)</t>
        </is>
      </c>
      <c r="D959" s="51">
        <f>IF('M3 Functional Beverage'!I223="","",'M3 Functional Beverage'!I223)</f>
        <v/>
      </c>
      <c r="E959" s="52">
        <f>IF('M3 Functional Beverage'!J223="","",'M3 Functional Beverage'!J223)</f>
        <v/>
      </c>
      <c r="F959" s="50">
        <f>IF('M3 Functional Beverage'!K223="","",'M3 Functional Beverage'!K223)</f>
        <v/>
      </c>
      <c r="G959" s="49">
        <f>IF('M3 Functional Beverage'!F223="","",'M3 Functional Beverage'!F223)</f>
        <v/>
      </c>
      <c r="H959" s="50">
        <f>IF(AND(ISNUMBER('M3 Functional Beverage'!F223),ISNUMBER('M3 Functional Beverage'!K223)),'M3 Functional Beverage'!F223-'M3 Functional Beverage'!K223,"")</f>
        <v/>
      </c>
      <c r="I959" s="34" t="inlineStr">
        <is>
          <t>S&amp;S availability/depth vary by listing and time, confirm live.</t>
        </is>
      </c>
    </row>
    <row r="960" ht="26" customHeight="1">
      <c r="A960" s="34" t="inlineStr">
        <is>
          <t>GT's</t>
        </is>
      </c>
      <c r="B960" s="34" t="inlineStr">
        <is>
          <t>GT's Synergy Raw Kombucha | Cosmic Cranberry | 24 pack 480mL</t>
        </is>
      </c>
      <c r="C960" s="34" t="inlineStr">
        <is>
          <t>3) Functional beverage (still/sparkling)</t>
        </is>
      </c>
      <c r="D960" s="51">
        <f>IF('M3 Functional Beverage'!I224="","",'M3 Functional Beverage'!I224)</f>
        <v/>
      </c>
      <c r="E960" s="52">
        <f>IF('M3 Functional Beverage'!J224="","",'M3 Functional Beverage'!J224)</f>
        <v/>
      </c>
      <c r="F960" s="50">
        <f>IF('M3 Functional Beverage'!K224="","",'M3 Functional Beverage'!K224)</f>
        <v/>
      </c>
      <c r="G960" s="49">
        <f>IF('M3 Functional Beverage'!F224="","",'M3 Functional Beverage'!F224)</f>
        <v/>
      </c>
      <c r="H960" s="50">
        <f>IF(AND(ISNUMBER('M3 Functional Beverage'!F224),ISNUMBER('M3 Functional Beverage'!K224)),'M3 Functional Beverage'!F224-'M3 Functional Beverage'!K224,"")</f>
        <v/>
      </c>
      <c r="I960" s="34" t="inlineStr">
        <is>
          <t>S&amp;S availability/depth vary by listing and time, confirm live.</t>
        </is>
      </c>
    </row>
    <row r="961" ht="26" customHeight="1">
      <c r="A961" s="34" t="inlineStr">
        <is>
          <t>Health-Ade</t>
        </is>
      </c>
      <c r="B961" s="34" t="inlineStr">
        <is>
          <t>Health-Ade Kombucha | Pink Lady Apple | single 473mL</t>
        </is>
      </c>
      <c r="C961" s="34" t="inlineStr">
        <is>
          <t>3) Functional beverage (still/sparkling)</t>
        </is>
      </c>
      <c r="D961" s="51">
        <f>IF('M3 Functional Beverage'!I225="","",'M3 Functional Beverage'!I225)</f>
        <v/>
      </c>
      <c r="E961" s="52">
        <f>IF('M3 Functional Beverage'!J225="","",'M3 Functional Beverage'!J225)</f>
        <v/>
      </c>
      <c r="F961" s="50">
        <f>IF('M3 Functional Beverage'!K225="","",'M3 Functional Beverage'!K225)</f>
        <v/>
      </c>
      <c r="G961" s="49">
        <f>IF('M3 Functional Beverage'!F225="","",'M3 Functional Beverage'!F225)</f>
        <v/>
      </c>
      <c r="H961" s="50">
        <f>IF(AND(ISNUMBER('M3 Functional Beverage'!F225),ISNUMBER('M3 Functional Beverage'!K225)),'M3 Functional Beverage'!F225-'M3 Functional Beverage'!K225,"")</f>
        <v/>
      </c>
      <c r="I961" s="34" t="inlineStr">
        <is>
          <t>S&amp;S availability/depth vary by listing and time, confirm live.</t>
        </is>
      </c>
    </row>
    <row r="962" ht="26" customHeight="1">
      <c r="A962" s="34" t="inlineStr">
        <is>
          <t>Health-Ade</t>
        </is>
      </c>
      <c r="B962" s="34" t="inlineStr">
        <is>
          <t>Health-Ade Kombucha | Pink Lady Apple | 8 pack 473mL</t>
        </is>
      </c>
      <c r="C962" s="34" t="inlineStr">
        <is>
          <t>3) Functional beverage (still/sparkling)</t>
        </is>
      </c>
      <c r="D962" s="51">
        <f>IF('M3 Functional Beverage'!I226="","",'M3 Functional Beverage'!I226)</f>
        <v/>
      </c>
      <c r="E962" s="52">
        <f>IF('M3 Functional Beverage'!J226="","",'M3 Functional Beverage'!J226)</f>
        <v/>
      </c>
      <c r="F962" s="50">
        <f>IF('M3 Functional Beverage'!K226="","",'M3 Functional Beverage'!K226)</f>
        <v/>
      </c>
      <c r="G962" s="49">
        <f>IF('M3 Functional Beverage'!F226="","",'M3 Functional Beverage'!F226)</f>
        <v/>
      </c>
      <c r="H962" s="50">
        <f>IF(AND(ISNUMBER('M3 Functional Beverage'!F226),ISNUMBER('M3 Functional Beverage'!K226)),'M3 Functional Beverage'!F226-'M3 Functional Beverage'!K226,"")</f>
        <v/>
      </c>
      <c r="I962" s="34" t="inlineStr">
        <is>
          <t>S&amp;S availability/depth vary by listing and time, confirm live.</t>
        </is>
      </c>
    </row>
    <row r="963" ht="26" customHeight="1">
      <c r="A963" s="34" t="inlineStr">
        <is>
          <t>Health-Ade</t>
        </is>
      </c>
      <c r="B963" s="34" t="inlineStr">
        <is>
          <t>Health-Ade Kombucha | Pink Lady Apple | 12 pack 473mL</t>
        </is>
      </c>
      <c r="C963" s="34" t="inlineStr">
        <is>
          <t>3) Functional beverage (still/sparkling)</t>
        </is>
      </c>
      <c r="D963" s="51">
        <f>IF('M3 Functional Beverage'!I227="","",'M3 Functional Beverage'!I227)</f>
        <v/>
      </c>
      <c r="E963" s="52">
        <f>IF('M3 Functional Beverage'!J227="","",'M3 Functional Beverage'!J227)</f>
        <v/>
      </c>
      <c r="F963" s="50">
        <f>IF('M3 Functional Beverage'!K227="","",'M3 Functional Beverage'!K227)</f>
        <v/>
      </c>
      <c r="G963" s="49">
        <f>IF('M3 Functional Beverage'!F227="","",'M3 Functional Beverage'!F227)</f>
        <v/>
      </c>
      <c r="H963" s="50">
        <f>IF(AND(ISNUMBER('M3 Functional Beverage'!F227),ISNUMBER('M3 Functional Beverage'!K227)),'M3 Functional Beverage'!F227-'M3 Functional Beverage'!K227,"")</f>
        <v/>
      </c>
      <c r="I963" s="34" t="inlineStr">
        <is>
          <t>S&amp;S availability/depth vary by listing and time, confirm live.</t>
        </is>
      </c>
    </row>
    <row r="964" ht="26" customHeight="1">
      <c r="A964" s="34" t="inlineStr">
        <is>
          <t>Health-Ade</t>
        </is>
      </c>
      <c r="B964" s="34" t="inlineStr">
        <is>
          <t>Health-Ade Kombucha | Pink Lady Apple | 18 pack 473mL</t>
        </is>
      </c>
      <c r="C964" s="34" t="inlineStr">
        <is>
          <t>3) Functional beverage (still/sparkling)</t>
        </is>
      </c>
      <c r="D964" s="51">
        <f>IF('M3 Functional Beverage'!I228="","",'M3 Functional Beverage'!I228)</f>
        <v/>
      </c>
      <c r="E964" s="52">
        <f>IF('M3 Functional Beverage'!J228="","",'M3 Functional Beverage'!J228)</f>
        <v/>
      </c>
      <c r="F964" s="50">
        <f>IF('M3 Functional Beverage'!K228="","",'M3 Functional Beverage'!K228)</f>
        <v/>
      </c>
      <c r="G964" s="49">
        <f>IF('M3 Functional Beverage'!F228="","",'M3 Functional Beverage'!F228)</f>
        <v/>
      </c>
      <c r="H964" s="50">
        <f>IF(AND(ISNUMBER('M3 Functional Beverage'!F228),ISNUMBER('M3 Functional Beverage'!K228)),'M3 Functional Beverage'!F228-'M3 Functional Beverage'!K228,"")</f>
        <v/>
      </c>
      <c r="I964" s="34" t="inlineStr">
        <is>
          <t>S&amp;S availability/depth vary by listing and time, confirm live.</t>
        </is>
      </c>
    </row>
    <row r="965" ht="26" customHeight="1">
      <c r="A965" s="34" t="inlineStr">
        <is>
          <t>Health-Ade</t>
        </is>
      </c>
      <c r="B965" s="34" t="inlineStr">
        <is>
          <t>Health-Ade Kombucha | Pink Lady Apple | 24 pack 473mL</t>
        </is>
      </c>
      <c r="C965" s="34" t="inlineStr">
        <is>
          <t>3) Functional beverage (still/sparkling)</t>
        </is>
      </c>
      <c r="D965" s="51">
        <f>IF('M3 Functional Beverage'!I229="","",'M3 Functional Beverage'!I229)</f>
        <v/>
      </c>
      <c r="E965" s="52">
        <f>IF('M3 Functional Beverage'!J229="","",'M3 Functional Beverage'!J229)</f>
        <v/>
      </c>
      <c r="F965" s="50">
        <f>IF('M3 Functional Beverage'!K229="","",'M3 Functional Beverage'!K229)</f>
        <v/>
      </c>
      <c r="G965" s="49">
        <f>IF('M3 Functional Beverage'!F229="","",'M3 Functional Beverage'!F229)</f>
        <v/>
      </c>
      <c r="H965" s="50">
        <f>IF(AND(ISNUMBER('M3 Functional Beverage'!F229),ISNUMBER('M3 Functional Beverage'!K229)),'M3 Functional Beverage'!F229-'M3 Functional Beverage'!K229,"")</f>
        <v/>
      </c>
      <c r="I965" s="34" t="inlineStr">
        <is>
          <t>S&amp;S availability/depth vary by listing and time, confirm live.</t>
        </is>
      </c>
    </row>
    <row r="966" ht="26" customHeight="1">
      <c r="A966" s="34" t="inlineStr">
        <is>
          <t>Health-Ade</t>
        </is>
      </c>
      <c r="B966" s="34" t="inlineStr">
        <is>
          <t>Health-Ade Kombucha | Pomegranate | single 473mL</t>
        </is>
      </c>
      <c r="C966" s="34" t="inlineStr">
        <is>
          <t>3) Functional beverage (still/sparkling)</t>
        </is>
      </c>
      <c r="D966" s="51">
        <f>IF('M3 Functional Beverage'!I230="","",'M3 Functional Beverage'!I230)</f>
        <v/>
      </c>
      <c r="E966" s="52">
        <f>IF('M3 Functional Beverage'!J230="","",'M3 Functional Beverage'!J230)</f>
        <v/>
      </c>
      <c r="F966" s="50">
        <f>IF('M3 Functional Beverage'!K230="","",'M3 Functional Beverage'!K230)</f>
        <v/>
      </c>
      <c r="G966" s="49">
        <f>IF('M3 Functional Beverage'!F230="","",'M3 Functional Beverage'!F230)</f>
        <v/>
      </c>
      <c r="H966" s="50">
        <f>IF(AND(ISNUMBER('M3 Functional Beverage'!F230),ISNUMBER('M3 Functional Beverage'!K230)),'M3 Functional Beverage'!F230-'M3 Functional Beverage'!K230,"")</f>
        <v/>
      </c>
      <c r="I966" s="34" t="inlineStr">
        <is>
          <t>S&amp;S availability/depth vary by listing and time, confirm live.</t>
        </is>
      </c>
    </row>
    <row r="967" ht="26" customHeight="1">
      <c r="A967" s="34" t="inlineStr">
        <is>
          <t>Health-Ade</t>
        </is>
      </c>
      <c r="B967" s="34" t="inlineStr">
        <is>
          <t>Health-Ade Kombucha | Pomegranate | 8 pack 473mL</t>
        </is>
      </c>
      <c r="C967" s="34" t="inlineStr">
        <is>
          <t>3) Functional beverage (still/sparkling)</t>
        </is>
      </c>
      <c r="D967" s="51">
        <f>IF('M3 Functional Beverage'!I231="","",'M3 Functional Beverage'!I231)</f>
        <v/>
      </c>
      <c r="E967" s="52">
        <f>IF('M3 Functional Beverage'!J231="","",'M3 Functional Beverage'!J231)</f>
        <v/>
      </c>
      <c r="F967" s="50">
        <f>IF('M3 Functional Beverage'!K231="","",'M3 Functional Beverage'!K231)</f>
        <v/>
      </c>
      <c r="G967" s="49">
        <f>IF('M3 Functional Beverage'!F231="","",'M3 Functional Beverage'!F231)</f>
        <v/>
      </c>
      <c r="H967" s="50">
        <f>IF(AND(ISNUMBER('M3 Functional Beverage'!F231),ISNUMBER('M3 Functional Beverage'!K231)),'M3 Functional Beverage'!F231-'M3 Functional Beverage'!K231,"")</f>
        <v/>
      </c>
      <c r="I967" s="34" t="inlineStr">
        <is>
          <t>S&amp;S availability/depth vary by listing and time, confirm live.</t>
        </is>
      </c>
    </row>
    <row r="968" ht="26" customHeight="1">
      <c r="A968" s="34" t="inlineStr">
        <is>
          <t>Health-Ade</t>
        </is>
      </c>
      <c r="B968" s="34" t="inlineStr">
        <is>
          <t>Health-Ade Kombucha | Pomegranate | 12 pack 473mL</t>
        </is>
      </c>
      <c r="C968" s="34" t="inlineStr">
        <is>
          <t>3) Functional beverage (still/sparkling)</t>
        </is>
      </c>
      <c r="D968" s="51">
        <f>IF('M3 Functional Beverage'!I232="","",'M3 Functional Beverage'!I232)</f>
        <v/>
      </c>
      <c r="E968" s="52">
        <f>IF('M3 Functional Beverage'!J232="","",'M3 Functional Beverage'!J232)</f>
        <v/>
      </c>
      <c r="F968" s="50">
        <f>IF('M3 Functional Beverage'!K232="","",'M3 Functional Beverage'!K232)</f>
        <v/>
      </c>
      <c r="G968" s="49">
        <f>IF('M3 Functional Beverage'!F232="","",'M3 Functional Beverage'!F232)</f>
        <v/>
      </c>
      <c r="H968" s="50">
        <f>IF(AND(ISNUMBER('M3 Functional Beverage'!F232),ISNUMBER('M3 Functional Beverage'!K232)),'M3 Functional Beverage'!F232-'M3 Functional Beverage'!K232,"")</f>
        <v/>
      </c>
      <c r="I968" s="34" t="inlineStr">
        <is>
          <t>S&amp;S availability/depth vary by listing and time, confirm live.</t>
        </is>
      </c>
    </row>
    <row r="969" ht="26" customHeight="1">
      <c r="A969" s="34" t="inlineStr">
        <is>
          <t>Health-Ade</t>
        </is>
      </c>
      <c r="B969" s="34" t="inlineStr">
        <is>
          <t>Health-Ade Kombucha | Pomegranate | 18 pack 473mL</t>
        </is>
      </c>
      <c r="C969" s="34" t="inlineStr">
        <is>
          <t>3) Functional beverage (still/sparkling)</t>
        </is>
      </c>
      <c r="D969" s="51">
        <f>IF('M3 Functional Beverage'!I233="","",'M3 Functional Beverage'!I233)</f>
        <v/>
      </c>
      <c r="E969" s="52">
        <f>IF('M3 Functional Beverage'!J233="","",'M3 Functional Beverage'!J233)</f>
        <v/>
      </c>
      <c r="F969" s="50">
        <f>IF('M3 Functional Beverage'!K233="","",'M3 Functional Beverage'!K233)</f>
        <v/>
      </c>
      <c r="G969" s="49">
        <f>IF('M3 Functional Beverage'!F233="","",'M3 Functional Beverage'!F233)</f>
        <v/>
      </c>
      <c r="H969" s="50">
        <f>IF(AND(ISNUMBER('M3 Functional Beverage'!F233),ISNUMBER('M3 Functional Beverage'!K233)),'M3 Functional Beverage'!F233-'M3 Functional Beverage'!K233,"")</f>
        <v/>
      </c>
      <c r="I969" s="34" t="inlineStr">
        <is>
          <t>S&amp;S availability/depth vary by listing and time, confirm live.</t>
        </is>
      </c>
    </row>
    <row r="970" ht="26" customHeight="1">
      <c r="A970" s="34" t="inlineStr">
        <is>
          <t>Health-Ade</t>
        </is>
      </c>
      <c r="B970" s="34" t="inlineStr">
        <is>
          <t>Health-Ade Kombucha | Pomegranate | 24 pack 473mL</t>
        </is>
      </c>
      <c r="C970" s="34" t="inlineStr">
        <is>
          <t>3) Functional beverage (still/sparkling)</t>
        </is>
      </c>
      <c r="D970" s="51">
        <f>IF('M3 Functional Beverage'!I234="","",'M3 Functional Beverage'!I234)</f>
        <v/>
      </c>
      <c r="E970" s="52">
        <f>IF('M3 Functional Beverage'!J234="","",'M3 Functional Beverage'!J234)</f>
        <v/>
      </c>
      <c r="F970" s="50">
        <f>IF('M3 Functional Beverage'!K234="","",'M3 Functional Beverage'!K234)</f>
        <v/>
      </c>
      <c r="G970" s="49">
        <f>IF('M3 Functional Beverage'!F234="","",'M3 Functional Beverage'!F234)</f>
        <v/>
      </c>
      <c r="H970" s="50">
        <f>IF(AND(ISNUMBER('M3 Functional Beverage'!F234),ISNUMBER('M3 Functional Beverage'!K234)),'M3 Functional Beverage'!F234-'M3 Functional Beverage'!K234,"")</f>
        <v/>
      </c>
      <c r="I970" s="34" t="inlineStr">
        <is>
          <t>S&amp;S availability/depth vary by listing and time, confirm live.</t>
        </is>
      </c>
    </row>
    <row r="971" ht="26" customHeight="1">
      <c r="A971" s="34" t="inlineStr">
        <is>
          <t>Health-Ade</t>
        </is>
      </c>
      <c r="B971" s="34" t="inlineStr">
        <is>
          <t>Health-Ade Kombucha | Ginger Lemon | single 473mL</t>
        </is>
      </c>
      <c r="C971" s="34" t="inlineStr">
        <is>
          <t>3) Functional beverage (still/sparkling)</t>
        </is>
      </c>
      <c r="D971" s="51">
        <f>IF('M3 Functional Beverage'!I235="","",'M3 Functional Beverage'!I235)</f>
        <v/>
      </c>
      <c r="E971" s="52">
        <f>IF('M3 Functional Beverage'!J235="","",'M3 Functional Beverage'!J235)</f>
        <v/>
      </c>
      <c r="F971" s="50">
        <f>IF('M3 Functional Beverage'!K235="","",'M3 Functional Beverage'!K235)</f>
        <v/>
      </c>
      <c r="G971" s="49">
        <f>IF('M3 Functional Beverage'!F235="","",'M3 Functional Beverage'!F235)</f>
        <v/>
      </c>
      <c r="H971" s="50">
        <f>IF(AND(ISNUMBER('M3 Functional Beverage'!F235),ISNUMBER('M3 Functional Beverage'!K235)),'M3 Functional Beverage'!F235-'M3 Functional Beverage'!K235,"")</f>
        <v/>
      </c>
      <c r="I971" s="34" t="inlineStr">
        <is>
          <t>S&amp;S availability/depth vary by listing and time, confirm live.</t>
        </is>
      </c>
    </row>
    <row r="972" ht="26" customHeight="1">
      <c r="A972" s="34" t="inlineStr">
        <is>
          <t>Health-Ade</t>
        </is>
      </c>
      <c r="B972" s="34" t="inlineStr">
        <is>
          <t>Health-Ade Kombucha | Ginger Lemon | 8 pack 473mL</t>
        </is>
      </c>
      <c r="C972" s="34" t="inlineStr">
        <is>
          <t>3) Functional beverage (still/sparkling)</t>
        </is>
      </c>
      <c r="D972" s="51">
        <f>IF('M3 Functional Beverage'!I236="","",'M3 Functional Beverage'!I236)</f>
        <v/>
      </c>
      <c r="E972" s="52">
        <f>IF('M3 Functional Beverage'!J236="","",'M3 Functional Beverage'!J236)</f>
        <v/>
      </c>
      <c r="F972" s="50">
        <f>IF('M3 Functional Beverage'!K236="","",'M3 Functional Beverage'!K236)</f>
        <v/>
      </c>
      <c r="G972" s="49">
        <f>IF('M3 Functional Beverage'!F236="","",'M3 Functional Beverage'!F236)</f>
        <v/>
      </c>
      <c r="H972" s="50">
        <f>IF(AND(ISNUMBER('M3 Functional Beverage'!F236),ISNUMBER('M3 Functional Beverage'!K236)),'M3 Functional Beverage'!F236-'M3 Functional Beverage'!K236,"")</f>
        <v/>
      </c>
      <c r="I972" s="34" t="inlineStr">
        <is>
          <t>S&amp;S availability/depth vary by listing and time, confirm live.</t>
        </is>
      </c>
    </row>
    <row r="973" ht="26" customHeight="1">
      <c r="A973" s="34" t="inlineStr">
        <is>
          <t>Health-Ade</t>
        </is>
      </c>
      <c r="B973" s="34" t="inlineStr">
        <is>
          <t>Health-Ade Kombucha | Ginger Lemon | 12 pack 473mL</t>
        </is>
      </c>
      <c r="C973" s="34" t="inlineStr">
        <is>
          <t>3) Functional beverage (still/sparkling)</t>
        </is>
      </c>
      <c r="D973" s="51">
        <f>IF('M3 Functional Beverage'!I237="","",'M3 Functional Beverage'!I237)</f>
        <v/>
      </c>
      <c r="E973" s="52">
        <f>IF('M3 Functional Beverage'!J237="","",'M3 Functional Beverage'!J237)</f>
        <v/>
      </c>
      <c r="F973" s="50">
        <f>IF('M3 Functional Beverage'!K237="","",'M3 Functional Beverage'!K237)</f>
        <v/>
      </c>
      <c r="G973" s="49">
        <f>IF('M3 Functional Beverage'!F237="","",'M3 Functional Beverage'!F237)</f>
        <v/>
      </c>
      <c r="H973" s="50">
        <f>IF(AND(ISNUMBER('M3 Functional Beverage'!F237),ISNUMBER('M3 Functional Beverage'!K237)),'M3 Functional Beverage'!F237-'M3 Functional Beverage'!K237,"")</f>
        <v/>
      </c>
      <c r="I973" s="34" t="inlineStr">
        <is>
          <t>S&amp;S availability/depth vary by listing and time, confirm live.</t>
        </is>
      </c>
    </row>
    <row r="974" ht="26" customHeight="1">
      <c r="A974" s="34" t="inlineStr">
        <is>
          <t>Health-Ade</t>
        </is>
      </c>
      <c r="B974" s="34" t="inlineStr">
        <is>
          <t>Health-Ade Kombucha | Ginger Lemon | 18 pack 473mL</t>
        </is>
      </c>
      <c r="C974" s="34" t="inlineStr">
        <is>
          <t>3) Functional beverage (still/sparkling)</t>
        </is>
      </c>
      <c r="D974" s="51">
        <f>IF('M3 Functional Beverage'!I238="","",'M3 Functional Beverage'!I238)</f>
        <v/>
      </c>
      <c r="E974" s="52">
        <f>IF('M3 Functional Beverage'!J238="","",'M3 Functional Beverage'!J238)</f>
        <v/>
      </c>
      <c r="F974" s="50">
        <f>IF('M3 Functional Beverage'!K238="","",'M3 Functional Beverage'!K238)</f>
        <v/>
      </c>
      <c r="G974" s="49">
        <f>IF('M3 Functional Beverage'!F238="","",'M3 Functional Beverage'!F238)</f>
        <v/>
      </c>
      <c r="H974" s="50">
        <f>IF(AND(ISNUMBER('M3 Functional Beverage'!F238),ISNUMBER('M3 Functional Beverage'!K238)),'M3 Functional Beverage'!F238-'M3 Functional Beverage'!K238,"")</f>
        <v/>
      </c>
      <c r="I974" s="34" t="inlineStr">
        <is>
          <t>S&amp;S availability/depth vary by listing and time, confirm live.</t>
        </is>
      </c>
    </row>
    <row r="975" ht="26" customHeight="1">
      <c r="A975" s="34" t="inlineStr">
        <is>
          <t>Health-Ade</t>
        </is>
      </c>
      <c r="B975" s="34" t="inlineStr">
        <is>
          <t>Health-Ade Kombucha | Ginger Lemon | 24 pack 473mL</t>
        </is>
      </c>
      <c r="C975" s="34" t="inlineStr">
        <is>
          <t>3) Functional beverage (still/sparkling)</t>
        </is>
      </c>
      <c r="D975" s="51">
        <f>IF('M3 Functional Beverage'!I239="","",'M3 Functional Beverage'!I239)</f>
        <v/>
      </c>
      <c r="E975" s="52">
        <f>IF('M3 Functional Beverage'!J239="","",'M3 Functional Beverage'!J239)</f>
        <v/>
      </c>
      <c r="F975" s="50">
        <f>IF('M3 Functional Beverage'!K239="","",'M3 Functional Beverage'!K239)</f>
        <v/>
      </c>
      <c r="G975" s="49">
        <f>IF('M3 Functional Beverage'!F239="","",'M3 Functional Beverage'!F239)</f>
        <v/>
      </c>
      <c r="H975" s="50">
        <f>IF(AND(ISNUMBER('M3 Functional Beverage'!F239),ISNUMBER('M3 Functional Beverage'!K239)),'M3 Functional Beverage'!F239-'M3 Functional Beverage'!K239,"")</f>
        <v/>
      </c>
      <c r="I975" s="34" t="inlineStr">
        <is>
          <t>S&amp;S availability/depth vary by listing and time, confirm live.</t>
        </is>
      </c>
    </row>
    <row r="976" ht="26" customHeight="1">
      <c r="A976" s="34" t="inlineStr">
        <is>
          <t>Health-Ade</t>
        </is>
      </c>
      <c r="B976" s="34" t="inlineStr">
        <is>
          <t>Health-Ade Kombucha | Bubbly Rose | single 473mL</t>
        </is>
      </c>
      <c r="C976" s="34" t="inlineStr">
        <is>
          <t>3) Functional beverage (still/sparkling)</t>
        </is>
      </c>
      <c r="D976" s="51">
        <f>IF('M3 Functional Beverage'!I240="","",'M3 Functional Beverage'!I240)</f>
        <v/>
      </c>
      <c r="E976" s="52">
        <f>IF('M3 Functional Beverage'!J240="","",'M3 Functional Beverage'!J240)</f>
        <v/>
      </c>
      <c r="F976" s="50">
        <f>IF('M3 Functional Beverage'!K240="","",'M3 Functional Beverage'!K240)</f>
        <v/>
      </c>
      <c r="G976" s="49">
        <f>IF('M3 Functional Beverage'!F240="","",'M3 Functional Beverage'!F240)</f>
        <v/>
      </c>
      <c r="H976" s="50">
        <f>IF(AND(ISNUMBER('M3 Functional Beverage'!F240),ISNUMBER('M3 Functional Beverage'!K240)),'M3 Functional Beverage'!F240-'M3 Functional Beverage'!K240,"")</f>
        <v/>
      </c>
      <c r="I976" s="34" t="inlineStr">
        <is>
          <t>S&amp;S availability/depth vary by listing and time, confirm live.</t>
        </is>
      </c>
    </row>
    <row r="977" ht="26" customHeight="1">
      <c r="A977" s="34" t="inlineStr">
        <is>
          <t>Health-Ade</t>
        </is>
      </c>
      <c r="B977" s="34" t="inlineStr">
        <is>
          <t>Health-Ade Kombucha | Bubbly Rose | 8 pack 473mL</t>
        </is>
      </c>
      <c r="C977" s="34" t="inlineStr">
        <is>
          <t>3) Functional beverage (still/sparkling)</t>
        </is>
      </c>
      <c r="D977" s="51">
        <f>IF('M3 Functional Beverage'!I241="","",'M3 Functional Beverage'!I241)</f>
        <v/>
      </c>
      <c r="E977" s="52">
        <f>IF('M3 Functional Beverage'!J241="","",'M3 Functional Beverage'!J241)</f>
        <v/>
      </c>
      <c r="F977" s="50">
        <f>IF('M3 Functional Beverage'!K241="","",'M3 Functional Beverage'!K241)</f>
        <v/>
      </c>
      <c r="G977" s="49">
        <f>IF('M3 Functional Beverage'!F241="","",'M3 Functional Beverage'!F241)</f>
        <v/>
      </c>
      <c r="H977" s="50">
        <f>IF(AND(ISNUMBER('M3 Functional Beverage'!F241),ISNUMBER('M3 Functional Beverage'!K241)),'M3 Functional Beverage'!F241-'M3 Functional Beverage'!K241,"")</f>
        <v/>
      </c>
      <c r="I977" s="34" t="inlineStr">
        <is>
          <t>S&amp;S availability/depth vary by listing and time, confirm live.</t>
        </is>
      </c>
    </row>
    <row r="978" ht="26" customHeight="1">
      <c r="A978" s="34" t="inlineStr">
        <is>
          <t>Health-Ade</t>
        </is>
      </c>
      <c r="B978" s="34" t="inlineStr">
        <is>
          <t>Health-Ade Kombucha | Bubbly Rose | 12 pack 473mL</t>
        </is>
      </c>
      <c r="C978" s="34" t="inlineStr">
        <is>
          <t>3) Functional beverage (still/sparkling)</t>
        </is>
      </c>
      <c r="D978" s="51">
        <f>IF('M3 Functional Beverage'!I242="","",'M3 Functional Beverage'!I242)</f>
        <v/>
      </c>
      <c r="E978" s="52">
        <f>IF('M3 Functional Beverage'!J242="","",'M3 Functional Beverage'!J242)</f>
        <v/>
      </c>
      <c r="F978" s="50">
        <f>IF('M3 Functional Beverage'!K242="","",'M3 Functional Beverage'!K242)</f>
        <v/>
      </c>
      <c r="G978" s="49">
        <f>IF('M3 Functional Beverage'!F242="","",'M3 Functional Beverage'!F242)</f>
        <v/>
      </c>
      <c r="H978" s="50">
        <f>IF(AND(ISNUMBER('M3 Functional Beverage'!F242),ISNUMBER('M3 Functional Beverage'!K242)),'M3 Functional Beverage'!F242-'M3 Functional Beverage'!K242,"")</f>
        <v/>
      </c>
      <c r="I978" s="34" t="inlineStr">
        <is>
          <t>S&amp;S availability/depth vary by listing and time, confirm live.</t>
        </is>
      </c>
    </row>
    <row r="979" ht="26" customHeight="1">
      <c r="A979" s="34" t="inlineStr">
        <is>
          <t>Health-Ade</t>
        </is>
      </c>
      <c r="B979" s="34" t="inlineStr">
        <is>
          <t>Health-Ade Kombucha | Bubbly Rose | 18 pack 473mL</t>
        </is>
      </c>
      <c r="C979" s="34" t="inlineStr">
        <is>
          <t>3) Functional beverage (still/sparkling)</t>
        </is>
      </c>
      <c r="D979" s="51">
        <f>IF('M3 Functional Beverage'!I243="","",'M3 Functional Beverage'!I243)</f>
        <v/>
      </c>
      <c r="E979" s="52">
        <f>IF('M3 Functional Beverage'!J243="","",'M3 Functional Beverage'!J243)</f>
        <v/>
      </c>
      <c r="F979" s="50">
        <f>IF('M3 Functional Beverage'!K243="","",'M3 Functional Beverage'!K243)</f>
        <v/>
      </c>
      <c r="G979" s="49">
        <f>IF('M3 Functional Beverage'!F243="","",'M3 Functional Beverage'!F243)</f>
        <v/>
      </c>
      <c r="H979" s="50">
        <f>IF(AND(ISNUMBER('M3 Functional Beverage'!F243),ISNUMBER('M3 Functional Beverage'!K243)),'M3 Functional Beverage'!F243-'M3 Functional Beverage'!K243,"")</f>
        <v/>
      </c>
      <c r="I979" s="34" t="inlineStr">
        <is>
          <t>S&amp;S availability/depth vary by listing and time, confirm live.</t>
        </is>
      </c>
    </row>
    <row r="980" ht="26" customHeight="1">
      <c r="A980" s="34" t="inlineStr">
        <is>
          <t>Health-Ade</t>
        </is>
      </c>
      <c r="B980" s="34" t="inlineStr">
        <is>
          <t>Health-Ade Kombucha | Bubbly Rose | 24 pack 473mL</t>
        </is>
      </c>
      <c r="C980" s="34" t="inlineStr">
        <is>
          <t>3) Functional beverage (still/sparkling)</t>
        </is>
      </c>
      <c r="D980" s="51">
        <f>IF('M3 Functional Beverage'!I244="","",'M3 Functional Beverage'!I244)</f>
        <v/>
      </c>
      <c r="E980" s="52">
        <f>IF('M3 Functional Beverage'!J244="","",'M3 Functional Beverage'!J244)</f>
        <v/>
      </c>
      <c r="F980" s="50">
        <f>IF('M3 Functional Beverage'!K244="","",'M3 Functional Beverage'!K244)</f>
        <v/>
      </c>
      <c r="G980" s="49">
        <f>IF('M3 Functional Beverage'!F244="","",'M3 Functional Beverage'!F244)</f>
        <v/>
      </c>
      <c r="H980" s="50">
        <f>IF(AND(ISNUMBER('M3 Functional Beverage'!F244),ISNUMBER('M3 Functional Beverage'!K244)),'M3 Functional Beverage'!F244-'M3 Functional Beverage'!K244,"")</f>
        <v/>
      </c>
      <c r="I980" s="34" t="inlineStr">
        <is>
          <t>S&amp;S availability/depth vary by listing and time, confirm live.</t>
        </is>
      </c>
    </row>
    <row r="981" ht="26" customHeight="1">
      <c r="A981" s="34" t="inlineStr">
        <is>
          <t>Health-Ade</t>
        </is>
      </c>
      <c r="B981" s="34" t="inlineStr">
        <is>
          <t>Health-Ade Kombucha | California Grape | single 473mL</t>
        </is>
      </c>
      <c r="C981" s="34" t="inlineStr">
        <is>
          <t>3) Functional beverage (still/sparkling)</t>
        </is>
      </c>
      <c r="D981" s="51">
        <f>IF('M3 Functional Beverage'!I245="","",'M3 Functional Beverage'!I245)</f>
        <v/>
      </c>
      <c r="E981" s="52">
        <f>IF('M3 Functional Beverage'!J245="","",'M3 Functional Beverage'!J245)</f>
        <v/>
      </c>
      <c r="F981" s="50">
        <f>IF('M3 Functional Beverage'!K245="","",'M3 Functional Beverage'!K245)</f>
        <v/>
      </c>
      <c r="G981" s="49">
        <f>IF('M3 Functional Beverage'!F245="","",'M3 Functional Beverage'!F245)</f>
        <v/>
      </c>
      <c r="H981" s="50">
        <f>IF(AND(ISNUMBER('M3 Functional Beverage'!F245),ISNUMBER('M3 Functional Beverage'!K245)),'M3 Functional Beverage'!F245-'M3 Functional Beverage'!K245,"")</f>
        <v/>
      </c>
      <c r="I981" s="34" t="inlineStr">
        <is>
          <t>S&amp;S availability/depth vary by listing and time, confirm live.</t>
        </is>
      </c>
    </row>
    <row r="982" ht="26" customHeight="1">
      <c r="A982" s="34" t="inlineStr">
        <is>
          <t>Health-Ade</t>
        </is>
      </c>
      <c r="B982" s="34" t="inlineStr">
        <is>
          <t>Health-Ade Kombucha | California Grape | 8 pack 473mL</t>
        </is>
      </c>
      <c r="C982" s="34" t="inlineStr">
        <is>
          <t>3) Functional beverage (still/sparkling)</t>
        </is>
      </c>
      <c r="D982" s="51">
        <f>IF('M3 Functional Beverage'!I246="","",'M3 Functional Beverage'!I246)</f>
        <v/>
      </c>
      <c r="E982" s="52">
        <f>IF('M3 Functional Beverage'!J246="","",'M3 Functional Beverage'!J246)</f>
        <v/>
      </c>
      <c r="F982" s="50">
        <f>IF('M3 Functional Beverage'!K246="","",'M3 Functional Beverage'!K246)</f>
        <v/>
      </c>
      <c r="G982" s="49">
        <f>IF('M3 Functional Beverage'!F246="","",'M3 Functional Beverage'!F246)</f>
        <v/>
      </c>
      <c r="H982" s="50">
        <f>IF(AND(ISNUMBER('M3 Functional Beverage'!F246),ISNUMBER('M3 Functional Beverage'!K246)),'M3 Functional Beverage'!F246-'M3 Functional Beverage'!K246,"")</f>
        <v/>
      </c>
      <c r="I982" s="34" t="inlineStr">
        <is>
          <t>S&amp;S availability/depth vary by listing and time, confirm live.</t>
        </is>
      </c>
    </row>
    <row r="983" ht="26" customHeight="1">
      <c r="A983" s="34" t="inlineStr">
        <is>
          <t>Health-Ade</t>
        </is>
      </c>
      <c r="B983" s="34" t="inlineStr">
        <is>
          <t>Health-Ade Kombucha | California Grape | 12 pack 473mL</t>
        </is>
      </c>
      <c r="C983" s="34" t="inlineStr">
        <is>
          <t>3) Functional beverage (still/sparkling)</t>
        </is>
      </c>
      <c r="D983" s="51">
        <f>IF('M3 Functional Beverage'!I247="","",'M3 Functional Beverage'!I247)</f>
        <v/>
      </c>
      <c r="E983" s="52">
        <f>IF('M3 Functional Beverage'!J247="","",'M3 Functional Beverage'!J247)</f>
        <v/>
      </c>
      <c r="F983" s="50">
        <f>IF('M3 Functional Beverage'!K247="","",'M3 Functional Beverage'!K247)</f>
        <v/>
      </c>
      <c r="G983" s="49">
        <f>IF('M3 Functional Beverage'!F247="","",'M3 Functional Beverage'!F247)</f>
        <v/>
      </c>
      <c r="H983" s="50">
        <f>IF(AND(ISNUMBER('M3 Functional Beverage'!F247),ISNUMBER('M3 Functional Beverage'!K247)),'M3 Functional Beverage'!F247-'M3 Functional Beverage'!K247,"")</f>
        <v/>
      </c>
      <c r="I983" s="34" t="inlineStr">
        <is>
          <t>S&amp;S availability/depth vary by listing and time, confirm live.</t>
        </is>
      </c>
    </row>
    <row r="984" ht="26" customHeight="1">
      <c r="A984" s="34" t="inlineStr">
        <is>
          <t>Health-Ade</t>
        </is>
      </c>
      <c r="B984" s="34" t="inlineStr">
        <is>
          <t>Health-Ade Kombucha | California Grape | 18 pack 473mL</t>
        </is>
      </c>
      <c r="C984" s="34" t="inlineStr">
        <is>
          <t>3) Functional beverage (still/sparkling)</t>
        </is>
      </c>
      <c r="D984" s="51">
        <f>IF('M3 Functional Beverage'!I248="","",'M3 Functional Beverage'!I248)</f>
        <v/>
      </c>
      <c r="E984" s="52">
        <f>IF('M3 Functional Beverage'!J248="","",'M3 Functional Beverage'!J248)</f>
        <v/>
      </c>
      <c r="F984" s="50">
        <f>IF('M3 Functional Beverage'!K248="","",'M3 Functional Beverage'!K248)</f>
        <v/>
      </c>
      <c r="G984" s="49">
        <f>IF('M3 Functional Beverage'!F248="","",'M3 Functional Beverage'!F248)</f>
        <v/>
      </c>
      <c r="H984" s="50">
        <f>IF(AND(ISNUMBER('M3 Functional Beverage'!F248),ISNUMBER('M3 Functional Beverage'!K248)),'M3 Functional Beverage'!F248-'M3 Functional Beverage'!K248,"")</f>
        <v/>
      </c>
      <c r="I984" s="34" t="inlineStr">
        <is>
          <t>S&amp;S availability/depth vary by listing and time, confirm live.</t>
        </is>
      </c>
    </row>
    <row r="985" ht="26" customHeight="1">
      <c r="A985" s="34" t="inlineStr">
        <is>
          <t>Health-Ade</t>
        </is>
      </c>
      <c r="B985" s="34" t="inlineStr">
        <is>
          <t>Health-Ade Kombucha | California Grape | 24 pack 473mL</t>
        </is>
      </c>
      <c r="C985" s="34" t="inlineStr">
        <is>
          <t>3) Functional beverage (still/sparkling)</t>
        </is>
      </c>
      <c r="D985" s="51">
        <f>IF('M3 Functional Beverage'!I249="","",'M3 Functional Beverage'!I249)</f>
        <v/>
      </c>
      <c r="E985" s="52">
        <f>IF('M3 Functional Beverage'!J249="","",'M3 Functional Beverage'!J249)</f>
        <v/>
      </c>
      <c r="F985" s="50">
        <f>IF('M3 Functional Beverage'!K249="","",'M3 Functional Beverage'!K249)</f>
        <v/>
      </c>
      <c r="G985" s="49">
        <f>IF('M3 Functional Beverage'!F249="","",'M3 Functional Beverage'!F249)</f>
        <v/>
      </c>
      <c r="H985" s="50">
        <f>IF(AND(ISNUMBER('M3 Functional Beverage'!F249),ISNUMBER('M3 Functional Beverage'!K249)),'M3 Functional Beverage'!F249-'M3 Functional Beverage'!K249,"")</f>
        <v/>
      </c>
      <c r="I985" s="34" t="inlineStr">
        <is>
          <t>S&amp;S availability/depth vary by listing and time, confirm live.</t>
        </is>
      </c>
    </row>
    <row r="986" ht="26" customHeight="1">
      <c r="A986" s="34" t="inlineStr">
        <is>
          <t>Remedy</t>
        </is>
      </c>
      <c r="B986" s="34" t="inlineStr">
        <is>
          <t>Remedy Kombucha | Raspberry Lemonade | 4 pack 250mL</t>
        </is>
      </c>
      <c r="C986" s="34" t="inlineStr">
        <is>
          <t>3) Functional beverage (still/sparkling)</t>
        </is>
      </c>
      <c r="D986" s="51">
        <f>IF('M3 Functional Beverage'!I250="","",'M3 Functional Beverage'!I250)</f>
        <v/>
      </c>
      <c r="E986" s="52">
        <f>IF('M3 Functional Beverage'!J250="","",'M3 Functional Beverage'!J250)</f>
        <v/>
      </c>
      <c r="F986" s="50">
        <f>IF('M3 Functional Beverage'!K250="","",'M3 Functional Beverage'!K250)</f>
        <v/>
      </c>
      <c r="G986" s="49">
        <f>IF('M3 Functional Beverage'!F250="","",'M3 Functional Beverage'!F250)</f>
        <v/>
      </c>
      <c r="H986" s="50">
        <f>IF(AND(ISNUMBER('M3 Functional Beverage'!F250),ISNUMBER('M3 Functional Beverage'!K250)),'M3 Functional Beverage'!F250-'M3 Functional Beverage'!K250,"")</f>
        <v/>
      </c>
      <c r="I986" s="34" t="inlineStr">
        <is>
          <t>S&amp;S availability/depth vary by listing and time, confirm live.</t>
        </is>
      </c>
    </row>
    <row r="987" ht="26" customHeight="1">
      <c r="A987" s="34" t="inlineStr">
        <is>
          <t>Remedy</t>
        </is>
      </c>
      <c r="B987" s="34" t="inlineStr">
        <is>
          <t>Remedy Kombucha | Raspberry Lemonade | 8 pack 250mL</t>
        </is>
      </c>
      <c r="C987" s="34" t="inlineStr">
        <is>
          <t>3) Functional beverage (still/sparkling)</t>
        </is>
      </c>
      <c r="D987" s="51">
        <f>IF('M3 Functional Beverage'!I251="","",'M3 Functional Beverage'!I251)</f>
        <v/>
      </c>
      <c r="E987" s="52">
        <f>IF('M3 Functional Beverage'!J251="","",'M3 Functional Beverage'!J251)</f>
        <v/>
      </c>
      <c r="F987" s="50">
        <f>IF('M3 Functional Beverage'!K251="","",'M3 Functional Beverage'!K251)</f>
        <v/>
      </c>
      <c r="G987" s="49">
        <f>IF('M3 Functional Beverage'!F251="","",'M3 Functional Beverage'!F251)</f>
        <v/>
      </c>
      <c r="H987" s="50">
        <f>IF(AND(ISNUMBER('M3 Functional Beverage'!F251),ISNUMBER('M3 Functional Beverage'!K251)),'M3 Functional Beverage'!F251-'M3 Functional Beverage'!K251,"")</f>
        <v/>
      </c>
      <c r="I987" s="34" t="inlineStr">
        <is>
          <t>S&amp;S availability/depth vary by listing and time, confirm live.</t>
        </is>
      </c>
    </row>
    <row r="988" ht="26" customHeight="1">
      <c r="A988" s="34" t="inlineStr">
        <is>
          <t>Remedy</t>
        </is>
      </c>
      <c r="B988" s="34" t="inlineStr">
        <is>
          <t>Remedy Kombucha | Raspberry Lemonade | 12 pack 250mL</t>
        </is>
      </c>
      <c r="C988" s="34" t="inlineStr">
        <is>
          <t>3) Functional beverage (still/sparkling)</t>
        </is>
      </c>
      <c r="D988" s="51">
        <f>IF('M3 Functional Beverage'!I252="","",'M3 Functional Beverage'!I252)</f>
        <v/>
      </c>
      <c r="E988" s="52">
        <f>IF('M3 Functional Beverage'!J252="","",'M3 Functional Beverage'!J252)</f>
        <v/>
      </c>
      <c r="F988" s="50">
        <f>IF('M3 Functional Beverage'!K252="","",'M3 Functional Beverage'!K252)</f>
        <v/>
      </c>
      <c r="G988" s="49">
        <f>IF('M3 Functional Beverage'!F252="","",'M3 Functional Beverage'!F252)</f>
        <v/>
      </c>
      <c r="H988" s="50">
        <f>IF(AND(ISNUMBER('M3 Functional Beverage'!F252),ISNUMBER('M3 Functional Beverage'!K252)),'M3 Functional Beverage'!F252-'M3 Functional Beverage'!K252,"")</f>
        <v/>
      </c>
      <c r="I988" s="34" t="inlineStr">
        <is>
          <t>S&amp;S availability/depth vary by listing and time, confirm live.</t>
        </is>
      </c>
    </row>
    <row r="989" ht="26" customHeight="1">
      <c r="A989" s="34" t="inlineStr">
        <is>
          <t>Remedy</t>
        </is>
      </c>
      <c r="B989" s="34" t="inlineStr">
        <is>
          <t>Remedy Kombucha | Raspberry Lemonade | 18 pack 250mL</t>
        </is>
      </c>
      <c r="C989" s="34" t="inlineStr">
        <is>
          <t>3) Functional beverage (still/sparkling)</t>
        </is>
      </c>
      <c r="D989" s="51">
        <f>IF('M3 Functional Beverage'!I253="","",'M3 Functional Beverage'!I253)</f>
        <v/>
      </c>
      <c r="E989" s="52">
        <f>IF('M3 Functional Beverage'!J253="","",'M3 Functional Beverage'!J253)</f>
        <v/>
      </c>
      <c r="F989" s="50">
        <f>IF('M3 Functional Beverage'!K253="","",'M3 Functional Beverage'!K253)</f>
        <v/>
      </c>
      <c r="G989" s="49">
        <f>IF('M3 Functional Beverage'!F253="","",'M3 Functional Beverage'!F253)</f>
        <v/>
      </c>
      <c r="H989" s="50">
        <f>IF(AND(ISNUMBER('M3 Functional Beverage'!F253),ISNUMBER('M3 Functional Beverage'!K253)),'M3 Functional Beverage'!F253-'M3 Functional Beverage'!K253,"")</f>
        <v/>
      </c>
      <c r="I989" s="34" t="inlineStr">
        <is>
          <t>S&amp;S availability/depth vary by listing and time, confirm live.</t>
        </is>
      </c>
    </row>
    <row r="990" ht="26" customHeight="1">
      <c r="A990" s="34" t="inlineStr">
        <is>
          <t>Remedy</t>
        </is>
      </c>
      <c r="B990" s="34" t="inlineStr">
        <is>
          <t>Remedy Kombucha | Raspberry Lemonade | 24 pack 250mL</t>
        </is>
      </c>
      <c r="C990" s="34" t="inlineStr">
        <is>
          <t>3) Functional beverage (still/sparkling)</t>
        </is>
      </c>
      <c r="D990" s="51">
        <f>IF('M3 Functional Beverage'!I254="","",'M3 Functional Beverage'!I254)</f>
        <v/>
      </c>
      <c r="E990" s="52">
        <f>IF('M3 Functional Beverage'!J254="","",'M3 Functional Beverage'!J254)</f>
        <v/>
      </c>
      <c r="F990" s="50">
        <f>IF('M3 Functional Beverage'!K254="","",'M3 Functional Beverage'!K254)</f>
        <v/>
      </c>
      <c r="G990" s="49">
        <f>IF('M3 Functional Beverage'!F254="","",'M3 Functional Beverage'!F254)</f>
        <v/>
      </c>
      <c r="H990" s="50">
        <f>IF(AND(ISNUMBER('M3 Functional Beverage'!F254),ISNUMBER('M3 Functional Beverage'!K254)),'M3 Functional Beverage'!F254-'M3 Functional Beverage'!K254,"")</f>
        <v/>
      </c>
      <c r="I990" s="34" t="inlineStr">
        <is>
          <t>S&amp;S availability/depth vary by listing and time, confirm live.</t>
        </is>
      </c>
    </row>
    <row r="991" ht="26" customHeight="1">
      <c r="A991" s="34" t="inlineStr">
        <is>
          <t>Remedy</t>
        </is>
      </c>
      <c r="B991" s="34" t="inlineStr">
        <is>
          <t>Remedy Kombucha | Ginger Lemon | 4 pack 250mL</t>
        </is>
      </c>
      <c r="C991" s="34" t="inlineStr">
        <is>
          <t>3) Functional beverage (still/sparkling)</t>
        </is>
      </c>
      <c r="D991" s="51">
        <f>IF('M3 Functional Beverage'!I255="","",'M3 Functional Beverage'!I255)</f>
        <v/>
      </c>
      <c r="E991" s="52">
        <f>IF('M3 Functional Beverage'!J255="","",'M3 Functional Beverage'!J255)</f>
        <v/>
      </c>
      <c r="F991" s="50">
        <f>IF('M3 Functional Beverage'!K255="","",'M3 Functional Beverage'!K255)</f>
        <v/>
      </c>
      <c r="G991" s="49">
        <f>IF('M3 Functional Beverage'!F255="","",'M3 Functional Beverage'!F255)</f>
        <v/>
      </c>
      <c r="H991" s="50">
        <f>IF(AND(ISNUMBER('M3 Functional Beverage'!F255),ISNUMBER('M3 Functional Beverage'!K255)),'M3 Functional Beverage'!F255-'M3 Functional Beverage'!K255,"")</f>
        <v/>
      </c>
      <c r="I991" s="34" t="inlineStr">
        <is>
          <t>S&amp;S availability/depth vary by listing and time, confirm live.</t>
        </is>
      </c>
    </row>
    <row r="992" ht="26" customHeight="1">
      <c r="A992" s="34" t="inlineStr">
        <is>
          <t>Remedy</t>
        </is>
      </c>
      <c r="B992" s="34" t="inlineStr">
        <is>
          <t>Remedy Kombucha | Ginger Lemon | 8 pack 250mL</t>
        </is>
      </c>
      <c r="C992" s="34" t="inlineStr">
        <is>
          <t>3) Functional beverage (still/sparkling)</t>
        </is>
      </c>
      <c r="D992" s="51">
        <f>IF('M3 Functional Beverage'!I256="","",'M3 Functional Beverage'!I256)</f>
        <v/>
      </c>
      <c r="E992" s="52">
        <f>IF('M3 Functional Beverage'!J256="","",'M3 Functional Beverage'!J256)</f>
        <v/>
      </c>
      <c r="F992" s="50">
        <f>IF('M3 Functional Beverage'!K256="","",'M3 Functional Beverage'!K256)</f>
        <v/>
      </c>
      <c r="G992" s="49">
        <f>IF('M3 Functional Beverage'!F256="","",'M3 Functional Beverage'!F256)</f>
        <v/>
      </c>
      <c r="H992" s="50">
        <f>IF(AND(ISNUMBER('M3 Functional Beverage'!F256),ISNUMBER('M3 Functional Beverage'!K256)),'M3 Functional Beverage'!F256-'M3 Functional Beverage'!K256,"")</f>
        <v/>
      </c>
      <c r="I992" s="34" t="inlineStr">
        <is>
          <t>S&amp;S availability/depth vary by listing and time, confirm live.</t>
        </is>
      </c>
    </row>
    <row r="993" ht="26" customHeight="1">
      <c r="A993" s="34" t="inlineStr">
        <is>
          <t>Remedy</t>
        </is>
      </c>
      <c r="B993" s="34" t="inlineStr">
        <is>
          <t>Remedy Kombucha | Ginger Lemon | 12 pack 250mL</t>
        </is>
      </c>
      <c r="C993" s="34" t="inlineStr">
        <is>
          <t>3) Functional beverage (still/sparkling)</t>
        </is>
      </c>
      <c r="D993" s="51">
        <f>IF('M3 Functional Beverage'!I257="","",'M3 Functional Beverage'!I257)</f>
        <v/>
      </c>
      <c r="E993" s="52">
        <f>IF('M3 Functional Beverage'!J257="","",'M3 Functional Beverage'!J257)</f>
        <v/>
      </c>
      <c r="F993" s="50">
        <f>IF('M3 Functional Beverage'!K257="","",'M3 Functional Beverage'!K257)</f>
        <v/>
      </c>
      <c r="G993" s="49">
        <f>IF('M3 Functional Beverage'!F257="","",'M3 Functional Beverage'!F257)</f>
        <v/>
      </c>
      <c r="H993" s="50">
        <f>IF(AND(ISNUMBER('M3 Functional Beverage'!F257),ISNUMBER('M3 Functional Beverage'!K257)),'M3 Functional Beverage'!F257-'M3 Functional Beverage'!K257,"")</f>
        <v/>
      </c>
      <c r="I993" s="34" t="inlineStr">
        <is>
          <t>S&amp;S availability/depth vary by listing and time, confirm live.</t>
        </is>
      </c>
    </row>
    <row r="994" ht="26" customHeight="1">
      <c r="A994" s="34" t="inlineStr">
        <is>
          <t>Remedy</t>
        </is>
      </c>
      <c r="B994" s="34" t="inlineStr">
        <is>
          <t>Remedy Kombucha | Ginger Lemon | 18 pack 250mL</t>
        </is>
      </c>
      <c r="C994" s="34" t="inlineStr">
        <is>
          <t>3) Functional beverage (still/sparkling)</t>
        </is>
      </c>
      <c r="D994" s="51">
        <f>IF('M3 Functional Beverage'!I258="","",'M3 Functional Beverage'!I258)</f>
        <v/>
      </c>
      <c r="E994" s="52">
        <f>IF('M3 Functional Beverage'!J258="","",'M3 Functional Beverage'!J258)</f>
        <v/>
      </c>
      <c r="F994" s="50">
        <f>IF('M3 Functional Beverage'!K258="","",'M3 Functional Beverage'!K258)</f>
        <v/>
      </c>
      <c r="G994" s="49">
        <f>IF('M3 Functional Beverage'!F258="","",'M3 Functional Beverage'!F258)</f>
        <v/>
      </c>
      <c r="H994" s="50">
        <f>IF(AND(ISNUMBER('M3 Functional Beverage'!F258),ISNUMBER('M3 Functional Beverage'!K258)),'M3 Functional Beverage'!F258-'M3 Functional Beverage'!K258,"")</f>
        <v/>
      </c>
      <c r="I994" s="34" t="inlineStr">
        <is>
          <t>S&amp;S availability/depth vary by listing and time, confirm live.</t>
        </is>
      </c>
    </row>
    <row r="995" ht="26" customHeight="1">
      <c r="A995" s="34" t="inlineStr">
        <is>
          <t>Remedy</t>
        </is>
      </c>
      <c r="B995" s="34" t="inlineStr">
        <is>
          <t>Remedy Kombucha | Ginger Lemon | 24 pack 250mL</t>
        </is>
      </c>
      <c r="C995" s="34" t="inlineStr">
        <is>
          <t>3) Functional beverage (still/sparkling)</t>
        </is>
      </c>
      <c r="D995" s="51">
        <f>IF('M3 Functional Beverage'!I259="","",'M3 Functional Beverage'!I259)</f>
        <v/>
      </c>
      <c r="E995" s="52">
        <f>IF('M3 Functional Beverage'!J259="","",'M3 Functional Beverage'!J259)</f>
        <v/>
      </c>
      <c r="F995" s="50">
        <f>IF('M3 Functional Beverage'!K259="","",'M3 Functional Beverage'!K259)</f>
        <v/>
      </c>
      <c r="G995" s="49">
        <f>IF('M3 Functional Beverage'!F259="","",'M3 Functional Beverage'!F259)</f>
        <v/>
      </c>
      <c r="H995" s="50">
        <f>IF(AND(ISNUMBER('M3 Functional Beverage'!F259),ISNUMBER('M3 Functional Beverage'!K259)),'M3 Functional Beverage'!F259-'M3 Functional Beverage'!K259,"")</f>
        <v/>
      </c>
      <c r="I995" s="34" t="inlineStr">
        <is>
          <t>S&amp;S availability/depth vary by listing and time, confirm live.</t>
        </is>
      </c>
    </row>
    <row r="996" ht="26" customHeight="1">
      <c r="A996" s="34" t="inlineStr">
        <is>
          <t>Remedy</t>
        </is>
      </c>
      <c r="B996" s="34" t="inlineStr">
        <is>
          <t>Remedy Kombucha | Peach | 4 pack 250mL</t>
        </is>
      </c>
      <c r="C996" s="34" t="inlineStr">
        <is>
          <t>3) Functional beverage (still/sparkling)</t>
        </is>
      </c>
      <c r="D996" s="51">
        <f>IF('M3 Functional Beverage'!I260="","",'M3 Functional Beverage'!I260)</f>
        <v/>
      </c>
      <c r="E996" s="52">
        <f>IF('M3 Functional Beverage'!J260="","",'M3 Functional Beverage'!J260)</f>
        <v/>
      </c>
      <c r="F996" s="50">
        <f>IF('M3 Functional Beverage'!K260="","",'M3 Functional Beverage'!K260)</f>
        <v/>
      </c>
      <c r="G996" s="49">
        <f>IF('M3 Functional Beverage'!F260="","",'M3 Functional Beverage'!F260)</f>
        <v/>
      </c>
      <c r="H996" s="50">
        <f>IF(AND(ISNUMBER('M3 Functional Beverage'!F260),ISNUMBER('M3 Functional Beverage'!K260)),'M3 Functional Beverage'!F260-'M3 Functional Beverage'!K260,"")</f>
        <v/>
      </c>
      <c r="I996" s="34" t="inlineStr">
        <is>
          <t>S&amp;S availability/depth vary by listing and time, confirm live.</t>
        </is>
      </c>
    </row>
    <row r="997" ht="26" customHeight="1">
      <c r="A997" s="34" t="inlineStr">
        <is>
          <t>Remedy</t>
        </is>
      </c>
      <c r="B997" s="34" t="inlineStr">
        <is>
          <t>Remedy Kombucha | Peach | 8 pack 250mL</t>
        </is>
      </c>
      <c r="C997" s="34" t="inlineStr">
        <is>
          <t>3) Functional beverage (still/sparkling)</t>
        </is>
      </c>
      <c r="D997" s="51">
        <f>IF('M3 Functional Beverage'!I261="","",'M3 Functional Beverage'!I261)</f>
        <v/>
      </c>
      <c r="E997" s="52">
        <f>IF('M3 Functional Beverage'!J261="","",'M3 Functional Beverage'!J261)</f>
        <v/>
      </c>
      <c r="F997" s="50">
        <f>IF('M3 Functional Beverage'!K261="","",'M3 Functional Beverage'!K261)</f>
        <v/>
      </c>
      <c r="G997" s="49">
        <f>IF('M3 Functional Beverage'!F261="","",'M3 Functional Beverage'!F261)</f>
        <v/>
      </c>
      <c r="H997" s="50">
        <f>IF(AND(ISNUMBER('M3 Functional Beverage'!F261),ISNUMBER('M3 Functional Beverage'!K261)),'M3 Functional Beverage'!F261-'M3 Functional Beverage'!K261,"")</f>
        <v/>
      </c>
      <c r="I997" s="34" t="inlineStr">
        <is>
          <t>S&amp;S availability/depth vary by listing and time, confirm live.</t>
        </is>
      </c>
    </row>
    <row r="998" ht="26" customHeight="1">
      <c r="A998" s="34" t="inlineStr">
        <is>
          <t>Remedy</t>
        </is>
      </c>
      <c r="B998" s="34" t="inlineStr">
        <is>
          <t>Remedy Kombucha | Peach | 12 pack 250mL</t>
        </is>
      </c>
      <c r="C998" s="34" t="inlineStr">
        <is>
          <t>3) Functional beverage (still/sparkling)</t>
        </is>
      </c>
      <c r="D998" s="51">
        <f>IF('M3 Functional Beverage'!I262="","",'M3 Functional Beverage'!I262)</f>
        <v/>
      </c>
      <c r="E998" s="52">
        <f>IF('M3 Functional Beverage'!J262="","",'M3 Functional Beverage'!J262)</f>
        <v/>
      </c>
      <c r="F998" s="50">
        <f>IF('M3 Functional Beverage'!K262="","",'M3 Functional Beverage'!K262)</f>
        <v/>
      </c>
      <c r="G998" s="49">
        <f>IF('M3 Functional Beverage'!F262="","",'M3 Functional Beverage'!F262)</f>
        <v/>
      </c>
      <c r="H998" s="50">
        <f>IF(AND(ISNUMBER('M3 Functional Beverage'!F262),ISNUMBER('M3 Functional Beverage'!K262)),'M3 Functional Beverage'!F262-'M3 Functional Beverage'!K262,"")</f>
        <v/>
      </c>
      <c r="I998" s="34" t="inlineStr">
        <is>
          <t>S&amp;S availability/depth vary by listing and time, confirm live.</t>
        </is>
      </c>
    </row>
    <row r="999" ht="26" customHeight="1">
      <c r="A999" s="34" t="inlineStr">
        <is>
          <t>Remedy</t>
        </is>
      </c>
      <c r="B999" s="34" t="inlineStr">
        <is>
          <t>Remedy Kombucha | Peach | 18 pack 250mL</t>
        </is>
      </c>
      <c r="C999" s="34" t="inlineStr">
        <is>
          <t>3) Functional beverage (still/sparkling)</t>
        </is>
      </c>
      <c r="D999" s="51">
        <f>IF('M3 Functional Beverage'!I263="","",'M3 Functional Beverage'!I263)</f>
        <v/>
      </c>
      <c r="E999" s="52">
        <f>IF('M3 Functional Beverage'!J263="","",'M3 Functional Beverage'!J263)</f>
        <v/>
      </c>
      <c r="F999" s="50">
        <f>IF('M3 Functional Beverage'!K263="","",'M3 Functional Beverage'!K263)</f>
        <v/>
      </c>
      <c r="G999" s="49">
        <f>IF('M3 Functional Beverage'!F263="","",'M3 Functional Beverage'!F263)</f>
        <v/>
      </c>
      <c r="H999" s="50">
        <f>IF(AND(ISNUMBER('M3 Functional Beverage'!F263),ISNUMBER('M3 Functional Beverage'!K263)),'M3 Functional Beverage'!F263-'M3 Functional Beverage'!K263,"")</f>
        <v/>
      </c>
      <c r="I999" s="34" t="inlineStr">
        <is>
          <t>S&amp;S availability/depth vary by listing and time, confirm live.</t>
        </is>
      </c>
    </row>
    <row r="1000" ht="26" customHeight="1">
      <c r="A1000" s="34" t="inlineStr">
        <is>
          <t>Remedy</t>
        </is>
      </c>
      <c r="B1000" s="34" t="inlineStr">
        <is>
          <t>Remedy Kombucha | Peach | 24 pack 250mL</t>
        </is>
      </c>
      <c r="C1000" s="34" t="inlineStr">
        <is>
          <t>3) Functional beverage (still/sparkling)</t>
        </is>
      </c>
      <c r="D1000" s="51">
        <f>IF('M3 Functional Beverage'!I264="","",'M3 Functional Beverage'!I264)</f>
        <v/>
      </c>
      <c r="E1000" s="52">
        <f>IF('M3 Functional Beverage'!J264="","",'M3 Functional Beverage'!J264)</f>
        <v/>
      </c>
      <c r="F1000" s="50">
        <f>IF('M3 Functional Beverage'!K264="","",'M3 Functional Beverage'!K264)</f>
        <v/>
      </c>
      <c r="G1000" s="49">
        <f>IF('M3 Functional Beverage'!F264="","",'M3 Functional Beverage'!F264)</f>
        <v/>
      </c>
      <c r="H1000" s="50">
        <f>IF(AND(ISNUMBER('M3 Functional Beverage'!F264),ISNUMBER('M3 Functional Beverage'!K264)),'M3 Functional Beverage'!F264-'M3 Functional Beverage'!K264,"")</f>
        <v/>
      </c>
      <c r="I1000" s="34" t="inlineStr">
        <is>
          <t>S&amp;S availability/depth vary by listing and time, confirm live.</t>
        </is>
      </c>
    </row>
    <row r="1001" ht="26" customHeight="1">
      <c r="A1001" s="34" t="inlineStr">
        <is>
          <t>Remedy</t>
        </is>
      </c>
      <c r="B1001" s="34" t="inlineStr">
        <is>
          <t>Remedy Kombucha | Cherry Plum | 4 pack 250mL</t>
        </is>
      </c>
      <c r="C1001" s="34" t="inlineStr">
        <is>
          <t>3) Functional beverage (still/sparkling)</t>
        </is>
      </c>
      <c r="D1001" s="51">
        <f>IF('M3 Functional Beverage'!I265="","",'M3 Functional Beverage'!I265)</f>
        <v/>
      </c>
      <c r="E1001" s="52">
        <f>IF('M3 Functional Beverage'!J265="","",'M3 Functional Beverage'!J265)</f>
        <v/>
      </c>
      <c r="F1001" s="50">
        <f>IF('M3 Functional Beverage'!K265="","",'M3 Functional Beverage'!K265)</f>
        <v/>
      </c>
      <c r="G1001" s="49">
        <f>IF('M3 Functional Beverage'!F265="","",'M3 Functional Beverage'!F265)</f>
        <v/>
      </c>
      <c r="H1001" s="50">
        <f>IF(AND(ISNUMBER('M3 Functional Beverage'!F265),ISNUMBER('M3 Functional Beverage'!K265)),'M3 Functional Beverage'!F265-'M3 Functional Beverage'!K265,"")</f>
        <v/>
      </c>
      <c r="I1001" s="34" t="inlineStr">
        <is>
          <t>S&amp;S availability/depth vary by listing and time, confirm live.</t>
        </is>
      </c>
    </row>
    <row r="1002" ht="26" customHeight="1">
      <c r="A1002" s="34" t="inlineStr">
        <is>
          <t>Remedy</t>
        </is>
      </c>
      <c r="B1002" s="34" t="inlineStr">
        <is>
          <t>Remedy Kombucha | Cherry Plum | 8 pack 250mL</t>
        </is>
      </c>
      <c r="C1002" s="34" t="inlineStr">
        <is>
          <t>3) Functional beverage (still/sparkling)</t>
        </is>
      </c>
      <c r="D1002" s="51">
        <f>IF('M3 Functional Beverage'!I266="","",'M3 Functional Beverage'!I266)</f>
        <v/>
      </c>
      <c r="E1002" s="52">
        <f>IF('M3 Functional Beverage'!J266="","",'M3 Functional Beverage'!J266)</f>
        <v/>
      </c>
      <c r="F1002" s="50">
        <f>IF('M3 Functional Beverage'!K266="","",'M3 Functional Beverage'!K266)</f>
        <v/>
      </c>
      <c r="G1002" s="49">
        <f>IF('M3 Functional Beverage'!F266="","",'M3 Functional Beverage'!F266)</f>
        <v/>
      </c>
      <c r="H1002" s="50">
        <f>IF(AND(ISNUMBER('M3 Functional Beverage'!F266),ISNUMBER('M3 Functional Beverage'!K266)),'M3 Functional Beverage'!F266-'M3 Functional Beverage'!K266,"")</f>
        <v/>
      </c>
      <c r="I1002" s="34" t="inlineStr">
        <is>
          <t>S&amp;S availability/depth vary by listing and time, confirm live.</t>
        </is>
      </c>
    </row>
    <row r="1003" ht="26" customHeight="1">
      <c r="A1003" s="34" t="inlineStr">
        <is>
          <t>Remedy</t>
        </is>
      </c>
      <c r="B1003" s="34" t="inlineStr">
        <is>
          <t>Remedy Kombucha | Cherry Plum | 12 pack 250mL</t>
        </is>
      </c>
      <c r="C1003" s="34" t="inlineStr">
        <is>
          <t>3) Functional beverage (still/sparkling)</t>
        </is>
      </c>
      <c r="D1003" s="51">
        <f>IF('M3 Functional Beverage'!I267="","",'M3 Functional Beverage'!I267)</f>
        <v/>
      </c>
      <c r="E1003" s="52">
        <f>IF('M3 Functional Beverage'!J267="","",'M3 Functional Beverage'!J267)</f>
        <v/>
      </c>
      <c r="F1003" s="50">
        <f>IF('M3 Functional Beverage'!K267="","",'M3 Functional Beverage'!K267)</f>
        <v/>
      </c>
      <c r="G1003" s="49">
        <f>IF('M3 Functional Beverage'!F267="","",'M3 Functional Beverage'!F267)</f>
        <v/>
      </c>
      <c r="H1003" s="50">
        <f>IF(AND(ISNUMBER('M3 Functional Beverage'!F267),ISNUMBER('M3 Functional Beverage'!K267)),'M3 Functional Beverage'!F267-'M3 Functional Beverage'!K267,"")</f>
        <v/>
      </c>
      <c r="I1003" s="34" t="inlineStr">
        <is>
          <t>S&amp;S availability/depth vary by listing and time, confirm live.</t>
        </is>
      </c>
    </row>
    <row r="1004" ht="26" customHeight="1">
      <c r="A1004" s="34" t="inlineStr">
        <is>
          <t>Remedy</t>
        </is>
      </c>
      <c r="B1004" s="34" t="inlineStr">
        <is>
          <t>Remedy Kombucha | Cherry Plum | 18 pack 250mL</t>
        </is>
      </c>
      <c r="C1004" s="34" t="inlineStr">
        <is>
          <t>3) Functional beverage (still/sparkling)</t>
        </is>
      </c>
      <c r="D1004" s="51">
        <f>IF('M3 Functional Beverage'!I268="","",'M3 Functional Beverage'!I268)</f>
        <v/>
      </c>
      <c r="E1004" s="52">
        <f>IF('M3 Functional Beverage'!J268="","",'M3 Functional Beverage'!J268)</f>
        <v/>
      </c>
      <c r="F1004" s="50">
        <f>IF('M3 Functional Beverage'!K268="","",'M3 Functional Beverage'!K268)</f>
        <v/>
      </c>
      <c r="G1004" s="49">
        <f>IF('M3 Functional Beverage'!F268="","",'M3 Functional Beverage'!F268)</f>
        <v/>
      </c>
      <c r="H1004" s="50">
        <f>IF(AND(ISNUMBER('M3 Functional Beverage'!F268),ISNUMBER('M3 Functional Beverage'!K268)),'M3 Functional Beverage'!F268-'M3 Functional Beverage'!K268,"")</f>
        <v/>
      </c>
      <c r="I1004" s="34" t="inlineStr">
        <is>
          <t>S&amp;S availability/depth vary by listing and time, confirm live.</t>
        </is>
      </c>
    </row>
    <row r="1005" ht="26" customHeight="1">
      <c r="A1005" s="34" t="inlineStr">
        <is>
          <t>Remedy</t>
        </is>
      </c>
      <c r="B1005" s="34" t="inlineStr">
        <is>
          <t>Remedy Kombucha | Cherry Plum | 24 pack 250mL</t>
        </is>
      </c>
      <c r="C1005" s="34" t="inlineStr">
        <is>
          <t>3) Functional beverage (still/sparkling)</t>
        </is>
      </c>
      <c r="D1005" s="51">
        <f>IF('M3 Functional Beverage'!I269="","",'M3 Functional Beverage'!I269)</f>
        <v/>
      </c>
      <c r="E1005" s="52">
        <f>IF('M3 Functional Beverage'!J269="","",'M3 Functional Beverage'!J269)</f>
        <v/>
      </c>
      <c r="F1005" s="50">
        <f>IF('M3 Functional Beverage'!K269="","",'M3 Functional Beverage'!K269)</f>
        <v/>
      </c>
      <c r="G1005" s="49">
        <f>IF('M3 Functional Beverage'!F269="","",'M3 Functional Beverage'!F269)</f>
        <v/>
      </c>
      <c r="H1005" s="50">
        <f>IF(AND(ISNUMBER('M3 Functional Beverage'!F269),ISNUMBER('M3 Functional Beverage'!K269)),'M3 Functional Beverage'!F269-'M3 Functional Beverage'!K269,"")</f>
        <v/>
      </c>
      <c r="I1005" s="34" t="inlineStr">
        <is>
          <t>S&amp;S availability/depth vary by listing and time, confirm live.</t>
        </is>
      </c>
    </row>
    <row r="1006" ht="26" customHeight="1">
      <c r="A1006" s="34" t="inlineStr">
        <is>
          <t>Remedy</t>
        </is>
      </c>
      <c r="B1006" s="34" t="inlineStr">
        <is>
          <t>Remedy Kombucha | Passionfruit | 4 pack 250mL</t>
        </is>
      </c>
      <c r="C1006" s="34" t="inlineStr">
        <is>
          <t>3) Functional beverage (still/sparkling)</t>
        </is>
      </c>
      <c r="D1006" s="51">
        <f>IF('M3 Functional Beverage'!I270="","",'M3 Functional Beverage'!I270)</f>
        <v/>
      </c>
      <c r="E1006" s="52">
        <f>IF('M3 Functional Beverage'!J270="","",'M3 Functional Beverage'!J270)</f>
        <v/>
      </c>
      <c r="F1006" s="50">
        <f>IF('M3 Functional Beverage'!K270="","",'M3 Functional Beverage'!K270)</f>
        <v/>
      </c>
      <c r="G1006" s="49">
        <f>IF('M3 Functional Beverage'!F270="","",'M3 Functional Beverage'!F270)</f>
        <v/>
      </c>
      <c r="H1006" s="50">
        <f>IF(AND(ISNUMBER('M3 Functional Beverage'!F270),ISNUMBER('M3 Functional Beverage'!K270)),'M3 Functional Beverage'!F270-'M3 Functional Beverage'!K270,"")</f>
        <v/>
      </c>
      <c r="I1006" s="34" t="inlineStr">
        <is>
          <t>S&amp;S availability/depth vary by listing and time, confirm live.</t>
        </is>
      </c>
    </row>
    <row r="1007" ht="26" customHeight="1">
      <c r="A1007" s="34" t="inlineStr">
        <is>
          <t>Remedy</t>
        </is>
      </c>
      <c r="B1007" s="34" t="inlineStr">
        <is>
          <t>Remedy Kombucha | Passionfruit | 8 pack 250mL</t>
        </is>
      </c>
      <c r="C1007" s="34" t="inlineStr">
        <is>
          <t>3) Functional beverage (still/sparkling)</t>
        </is>
      </c>
      <c r="D1007" s="51">
        <f>IF('M3 Functional Beverage'!I271="","",'M3 Functional Beverage'!I271)</f>
        <v/>
      </c>
      <c r="E1007" s="52">
        <f>IF('M3 Functional Beverage'!J271="","",'M3 Functional Beverage'!J271)</f>
        <v/>
      </c>
      <c r="F1007" s="50">
        <f>IF('M3 Functional Beverage'!K271="","",'M3 Functional Beverage'!K271)</f>
        <v/>
      </c>
      <c r="G1007" s="49">
        <f>IF('M3 Functional Beverage'!F271="","",'M3 Functional Beverage'!F271)</f>
        <v/>
      </c>
      <c r="H1007" s="50">
        <f>IF(AND(ISNUMBER('M3 Functional Beverage'!F271),ISNUMBER('M3 Functional Beverage'!K271)),'M3 Functional Beverage'!F271-'M3 Functional Beverage'!K271,"")</f>
        <v/>
      </c>
      <c r="I1007" s="34" t="inlineStr">
        <is>
          <t>S&amp;S availability/depth vary by listing and time, confirm live.</t>
        </is>
      </c>
    </row>
    <row r="1008" ht="26" customHeight="1">
      <c r="A1008" s="34" t="inlineStr">
        <is>
          <t>Remedy</t>
        </is>
      </c>
      <c r="B1008" s="34" t="inlineStr">
        <is>
          <t>Remedy Kombucha | Passionfruit | 12 pack 250mL</t>
        </is>
      </c>
      <c r="C1008" s="34" t="inlineStr">
        <is>
          <t>3) Functional beverage (still/sparkling)</t>
        </is>
      </c>
      <c r="D1008" s="51">
        <f>IF('M3 Functional Beverage'!I272="","",'M3 Functional Beverage'!I272)</f>
        <v/>
      </c>
      <c r="E1008" s="52">
        <f>IF('M3 Functional Beverage'!J272="","",'M3 Functional Beverage'!J272)</f>
        <v/>
      </c>
      <c r="F1008" s="50">
        <f>IF('M3 Functional Beverage'!K272="","",'M3 Functional Beverage'!K272)</f>
        <v/>
      </c>
      <c r="G1008" s="49">
        <f>IF('M3 Functional Beverage'!F272="","",'M3 Functional Beverage'!F272)</f>
        <v/>
      </c>
      <c r="H1008" s="50">
        <f>IF(AND(ISNUMBER('M3 Functional Beverage'!F272),ISNUMBER('M3 Functional Beverage'!K272)),'M3 Functional Beverage'!F272-'M3 Functional Beverage'!K272,"")</f>
        <v/>
      </c>
      <c r="I1008" s="34" t="inlineStr">
        <is>
          <t>S&amp;S availability/depth vary by listing and time, confirm live.</t>
        </is>
      </c>
    </row>
    <row r="1009" ht="26" customHeight="1">
      <c r="A1009" s="34" t="inlineStr">
        <is>
          <t>Remedy</t>
        </is>
      </c>
      <c r="B1009" s="34" t="inlineStr">
        <is>
          <t>Remedy Kombucha | Passionfruit | 18 pack 250mL</t>
        </is>
      </c>
      <c r="C1009" s="34" t="inlineStr">
        <is>
          <t>3) Functional beverage (still/sparkling)</t>
        </is>
      </c>
      <c r="D1009" s="51">
        <f>IF('M3 Functional Beverage'!I273="","",'M3 Functional Beverage'!I273)</f>
        <v/>
      </c>
      <c r="E1009" s="52">
        <f>IF('M3 Functional Beverage'!J273="","",'M3 Functional Beverage'!J273)</f>
        <v/>
      </c>
      <c r="F1009" s="50">
        <f>IF('M3 Functional Beverage'!K273="","",'M3 Functional Beverage'!K273)</f>
        <v/>
      </c>
      <c r="G1009" s="49">
        <f>IF('M3 Functional Beverage'!F273="","",'M3 Functional Beverage'!F273)</f>
        <v/>
      </c>
      <c r="H1009" s="50">
        <f>IF(AND(ISNUMBER('M3 Functional Beverage'!F273),ISNUMBER('M3 Functional Beverage'!K273)),'M3 Functional Beverage'!F273-'M3 Functional Beverage'!K273,"")</f>
        <v/>
      </c>
      <c r="I1009" s="34" t="inlineStr">
        <is>
          <t>S&amp;S availability/depth vary by listing and time, confirm live.</t>
        </is>
      </c>
    </row>
    <row r="1010" ht="26" customHeight="1">
      <c r="A1010" s="34" t="inlineStr">
        <is>
          <t>Remedy</t>
        </is>
      </c>
      <c r="B1010" s="34" t="inlineStr">
        <is>
          <t>Remedy Kombucha | Passionfruit | 24 pack 250mL</t>
        </is>
      </c>
      <c r="C1010" s="34" t="inlineStr">
        <is>
          <t>3) Functional beverage (still/sparkling)</t>
        </is>
      </c>
      <c r="D1010" s="51">
        <f>IF('M3 Functional Beverage'!I274="","",'M3 Functional Beverage'!I274)</f>
        <v/>
      </c>
      <c r="E1010" s="52">
        <f>IF('M3 Functional Beverage'!J274="","",'M3 Functional Beverage'!J274)</f>
        <v/>
      </c>
      <c r="F1010" s="50">
        <f>IF('M3 Functional Beverage'!K274="","",'M3 Functional Beverage'!K274)</f>
        <v/>
      </c>
      <c r="G1010" s="49">
        <f>IF('M3 Functional Beverage'!F274="","",'M3 Functional Beverage'!F274)</f>
        <v/>
      </c>
      <c r="H1010" s="50">
        <f>IF(AND(ISNUMBER('M3 Functional Beverage'!F274),ISNUMBER('M3 Functional Beverage'!K274)),'M3 Functional Beverage'!F274-'M3 Functional Beverage'!K274,"")</f>
        <v/>
      </c>
      <c r="I1010" s="34" t="inlineStr">
        <is>
          <t>S&amp;S availability/depth vary by listing and time, confirm live.</t>
        </is>
      </c>
    </row>
    <row r="1011" ht="26" customHeight="1">
      <c r="A1011" s="34" t="inlineStr">
        <is>
          <t>Recess</t>
        </is>
      </c>
      <c r="B1011" s="34" t="inlineStr">
        <is>
          <t>Recess Mood | Blackberry Chai | single 355mL</t>
        </is>
      </c>
      <c r="C1011" s="34" t="inlineStr">
        <is>
          <t>3) Functional beverage (still/sparkling)</t>
        </is>
      </c>
      <c r="D1011" s="51">
        <f>IF('M3 Functional Beverage'!I275="","",'M3 Functional Beverage'!I275)</f>
        <v/>
      </c>
      <c r="E1011" s="52">
        <f>IF('M3 Functional Beverage'!J275="","",'M3 Functional Beverage'!J275)</f>
        <v/>
      </c>
      <c r="F1011" s="50">
        <f>IF('M3 Functional Beverage'!K275="","",'M3 Functional Beverage'!K275)</f>
        <v/>
      </c>
      <c r="G1011" s="49">
        <f>IF('M3 Functional Beverage'!F275="","",'M3 Functional Beverage'!F275)</f>
        <v/>
      </c>
      <c r="H1011" s="50">
        <f>IF(AND(ISNUMBER('M3 Functional Beverage'!F275),ISNUMBER('M3 Functional Beverage'!K275)),'M3 Functional Beverage'!F275-'M3 Functional Beverage'!K275,"")</f>
        <v/>
      </c>
      <c r="I1011" s="34" t="inlineStr">
        <is>
          <t>S&amp;S availability/depth vary by listing and time, confirm live.</t>
        </is>
      </c>
    </row>
    <row r="1012" ht="26" customHeight="1">
      <c r="A1012" s="34" t="inlineStr">
        <is>
          <t>Recess</t>
        </is>
      </c>
      <c r="B1012" s="34" t="inlineStr">
        <is>
          <t>Recess Mood | Blackberry Chai | 8 pack 355mL</t>
        </is>
      </c>
      <c r="C1012" s="34" t="inlineStr">
        <is>
          <t>3) Functional beverage (still/sparkling)</t>
        </is>
      </c>
      <c r="D1012" s="51">
        <f>IF('M3 Functional Beverage'!I276="","",'M3 Functional Beverage'!I276)</f>
        <v/>
      </c>
      <c r="E1012" s="52">
        <f>IF('M3 Functional Beverage'!J276="","",'M3 Functional Beverage'!J276)</f>
        <v/>
      </c>
      <c r="F1012" s="50">
        <f>IF('M3 Functional Beverage'!K276="","",'M3 Functional Beverage'!K276)</f>
        <v/>
      </c>
      <c r="G1012" s="49">
        <f>IF('M3 Functional Beverage'!F276="","",'M3 Functional Beverage'!F276)</f>
        <v/>
      </c>
      <c r="H1012" s="50">
        <f>IF(AND(ISNUMBER('M3 Functional Beverage'!F276),ISNUMBER('M3 Functional Beverage'!K276)),'M3 Functional Beverage'!F276-'M3 Functional Beverage'!K276,"")</f>
        <v/>
      </c>
      <c r="I1012" s="34" t="inlineStr">
        <is>
          <t>S&amp;S availability/depth vary by listing and time, confirm live.</t>
        </is>
      </c>
    </row>
    <row r="1013" ht="26" customHeight="1">
      <c r="A1013" s="34" t="inlineStr">
        <is>
          <t>Recess</t>
        </is>
      </c>
      <c r="B1013" s="34" t="inlineStr">
        <is>
          <t>Recess Mood | Blackberry Chai | 12 pack 355mL</t>
        </is>
      </c>
      <c r="C1013" s="34" t="inlineStr">
        <is>
          <t>3) Functional beverage (still/sparkling)</t>
        </is>
      </c>
      <c r="D1013" s="51">
        <f>IF('M3 Functional Beverage'!I277="","",'M3 Functional Beverage'!I277)</f>
        <v/>
      </c>
      <c r="E1013" s="52">
        <f>IF('M3 Functional Beverage'!J277="","",'M3 Functional Beverage'!J277)</f>
        <v/>
      </c>
      <c r="F1013" s="50">
        <f>IF('M3 Functional Beverage'!K277="","",'M3 Functional Beverage'!K277)</f>
        <v/>
      </c>
      <c r="G1013" s="49">
        <f>IF('M3 Functional Beverage'!F277="","",'M3 Functional Beverage'!F277)</f>
        <v/>
      </c>
      <c r="H1013" s="50">
        <f>IF(AND(ISNUMBER('M3 Functional Beverage'!F277),ISNUMBER('M3 Functional Beverage'!K277)),'M3 Functional Beverage'!F277-'M3 Functional Beverage'!K277,"")</f>
        <v/>
      </c>
      <c r="I1013" s="34" t="inlineStr">
        <is>
          <t>S&amp;S availability/depth vary by listing and time, confirm live.</t>
        </is>
      </c>
    </row>
    <row r="1014" ht="26" customHeight="1">
      <c r="A1014" s="34" t="inlineStr">
        <is>
          <t>Recess</t>
        </is>
      </c>
      <c r="B1014" s="34" t="inlineStr">
        <is>
          <t>Recess Mood | Blackberry Chai | 15 pack 355mL</t>
        </is>
      </c>
      <c r="C1014" s="34" t="inlineStr">
        <is>
          <t>3) Functional beverage (still/sparkling)</t>
        </is>
      </c>
      <c r="D1014" s="51">
        <f>IF('M3 Functional Beverage'!I278="","",'M3 Functional Beverage'!I278)</f>
        <v/>
      </c>
      <c r="E1014" s="52">
        <f>IF('M3 Functional Beverage'!J278="","",'M3 Functional Beverage'!J278)</f>
        <v/>
      </c>
      <c r="F1014" s="50">
        <f>IF('M3 Functional Beverage'!K278="","",'M3 Functional Beverage'!K278)</f>
        <v/>
      </c>
      <c r="G1014" s="49">
        <f>IF('M3 Functional Beverage'!F278="","",'M3 Functional Beverage'!F278)</f>
        <v/>
      </c>
      <c r="H1014" s="50">
        <f>IF(AND(ISNUMBER('M3 Functional Beverage'!F278),ISNUMBER('M3 Functional Beverage'!K278)),'M3 Functional Beverage'!F278-'M3 Functional Beverage'!K278,"")</f>
        <v/>
      </c>
      <c r="I1014" s="34" t="inlineStr">
        <is>
          <t>S&amp;S availability/depth vary by listing and time, confirm live.</t>
        </is>
      </c>
    </row>
    <row r="1015" ht="26" customHeight="1">
      <c r="A1015" s="34" t="inlineStr">
        <is>
          <t>Recess</t>
        </is>
      </c>
      <c r="B1015" s="34" t="inlineStr">
        <is>
          <t>Recess Mood | Blackberry Chai | 18 pack 355mL</t>
        </is>
      </c>
      <c r="C1015" s="34" t="inlineStr">
        <is>
          <t>3) Functional beverage (still/sparkling)</t>
        </is>
      </c>
      <c r="D1015" s="51">
        <f>IF('M3 Functional Beverage'!I279="","",'M3 Functional Beverage'!I279)</f>
        <v/>
      </c>
      <c r="E1015" s="52">
        <f>IF('M3 Functional Beverage'!J279="","",'M3 Functional Beverage'!J279)</f>
        <v/>
      </c>
      <c r="F1015" s="50">
        <f>IF('M3 Functional Beverage'!K279="","",'M3 Functional Beverage'!K279)</f>
        <v/>
      </c>
      <c r="G1015" s="49">
        <f>IF('M3 Functional Beverage'!F279="","",'M3 Functional Beverage'!F279)</f>
        <v/>
      </c>
      <c r="H1015" s="50">
        <f>IF(AND(ISNUMBER('M3 Functional Beverage'!F279),ISNUMBER('M3 Functional Beverage'!K279)),'M3 Functional Beverage'!F279-'M3 Functional Beverage'!K279,"")</f>
        <v/>
      </c>
      <c r="I1015" s="34" t="inlineStr">
        <is>
          <t>S&amp;S availability/depth vary by listing and time, confirm live.</t>
        </is>
      </c>
    </row>
    <row r="1016" ht="26" customHeight="1">
      <c r="A1016" s="34" t="inlineStr">
        <is>
          <t>Recess</t>
        </is>
      </c>
      <c r="B1016" s="34" t="inlineStr">
        <is>
          <t>Recess Mood | Blackberry Chai | 24 pack 355mL</t>
        </is>
      </c>
      <c r="C1016" s="34" t="inlineStr">
        <is>
          <t>3) Functional beverage (still/sparkling)</t>
        </is>
      </c>
      <c r="D1016" s="51">
        <f>IF('M3 Functional Beverage'!I280="","",'M3 Functional Beverage'!I280)</f>
        <v/>
      </c>
      <c r="E1016" s="52">
        <f>IF('M3 Functional Beverage'!J280="","",'M3 Functional Beverage'!J280)</f>
        <v/>
      </c>
      <c r="F1016" s="50">
        <f>IF('M3 Functional Beverage'!K280="","",'M3 Functional Beverage'!K280)</f>
        <v/>
      </c>
      <c r="G1016" s="49">
        <f>IF('M3 Functional Beverage'!F280="","",'M3 Functional Beverage'!F280)</f>
        <v/>
      </c>
      <c r="H1016" s="50">
        <f>IF(AND(ISNUMBER('M3 Functional Beverage'!F280),ISNUMBER('M3 Functional Beverage'!K280)),'M3 Functional Beverage'!F280-'M3 Functional Beverage'!K280,"")</f>
        <v/>
      </c>
      <c r="I1016" s="34" t="inlineStr">
        <is>
          <t>S&amp;S availability/depth vary by listing and time, confirm live.</t>
        </is>
      </c>
    </row>
    <row r="1017" ht="26" customHeight="1">
      <c r="A1017" s="34" t="inlineStr">
        <is>
          <t>Recess</t>
        </is>
      </c>
      <c r="B1017" s="34" t="inlineStr">
        <is>
          <t>Recess Mood | Pomegranate Hibiscus | single 355mL</t>
        </is>
      </c>
      <c r="C1017" s="34" t="inlineStr">
        <is>
          <t>3) Functional beverage (still/sparkling)</t>
        </is>
      </c>
      <c r="D1017" s="51">
        <f>IF('M3 Functional Beverage'!I281="","",'M3 Functional Beverage'!I281)</f>
        <v/>
      </c>
      <c r="E1017" s="52">
        <f>IF('M3 Functional Beverage'!J281="","",'M3 Functional Beverage'!J281)</f>
        <v/>
      </c>
      <c r="F1017" s="50">
        <f>IF('M3 Functional Beverage'!K281="","",'M3 Functional Beverage'!K281)</f>
        <v/>
      </c>
      <c r="G1017" s="49">
        <f>IF('M3 Functional Beverage'!F281="","",'M3 Functional Beverage'!F281)</f>
        <v/>
      </c>
      <c r="H1017" s="50">
        <f>IF(AND(ISNUMBER('M3 Functional Beverage'!F281),ISNUMBER('M3 Functional Beverage'!K281)),'M3 Functional Beverage'!F281-'M3 Functional Beverage'!K281,"")</f>
        <v/>
      </c>
      <c r="I1017" s="34" t="inlineStr">
        <is>
          <t>S&amp;S availability/depth vary by listing and time, confirm live.</t>
        </is>
      </c>
    </row>
    <row r="1018" ht="26" customHeight="1">
      <c r="A1018" s="34" t="inlineStr">
        <is>
          <t>Recess</t>
        </is>
      </c>
      <c r="B1018" s="34" t="inlineStr">
        <is>
          <t>Recess Mood | Pomegranate Hibiscus | 8 pack 355mL</t>
        </is>
      </c>
      <c r="C1018" s="34" t="inlineStr">
        <is>
          <t>3) Functional beverage (still/sparkling)</t>
        </is>
      </c>
      <c r="D1018" s="51">
        <f>IF('M3 Functional Beverage'!I282="","",'M3 Functional Beverage'!I282)</f>
        <v/>
      </c>
      <c r="E1018" s="52">
        <f>IF('M3 Functional Beverage'!J282="","",'M3 Functional Beverage'!J282)</f>
        <v/>
      </c>
      <c r="F1018" s="50">
        <f>IF('M3 Functional Beverage'!K282="","",'M3 Functional Beverage'!K282)</f>
        <v/>
      </c>
      <c r="G1018" s="49">
        <f>IF('M3 Functional Beverage'!F282="","",'M3 Functional Beverage'!F282)</f>
        <v/>
      </c>
      <c r="H1018" s="50">
        <f>IF(AND(ISNUMBER('M3 Functional Beverage'!F282),ISNUMBER('M3 Functional Beverage'!K282)),'M3 Functional Beverage'!F282-'M3 Functional Beverage'!K282,"")</f>
        <v/>
      </c>
      <c r="I1018" s="34" t="inlineStr">
        <is>
          <t>S&amp;S availability/depth vary by listing and time, confirm live.</t>
        </is>
      </c>
    </row>
    <row r="1019" ht="26" customHeight="1">
      <c r="A1019" s="34" t="inlineStr">
        <is>
          <t>Recess</t>
        </is>
      </c>
      <c r="B1019" s="34" t="inlineStr">
        <is>
          <t>Recess Mood | Pomegranate Hibiscus | 12 pack 355mL</t>
        </is>
      </c>
      <c r="C1019" s="34" t="inlineStr">
        <is>
          <t>3) Functional beverage (still/sparkling)</t>
        </is>
      </c>
      <c r="D1019" s="51">
        <f>IF('M3 Functional Beverage'!I283="","",'M3 Functional Beverage'!I283)</f>
        <v/>
      </c>
      <c r="E1019" s="52">
        <f>IF('M3 Functional Beverage'!J283="","",'M3 Functional Beverage'!J283)</f>
        <v/>
      </c>
      <c r="F1019" s="50">
        <f>IF('M3 Functional Beverage'!K283="","",'M3 Functional Beverage'!K283)</f>
        <v/>
      </c>
      <c r="G1019" s="49">
        <f>IF('M3 Functional Beverage'!F283="","",'M3 Functional Beverage'!F283)</f>
        <v/>
      </c>
      <c r="H1019" s="50">
        <f>IF(AND(ISNUMBER('M3 Functional Beverage'!F283),ISNUMBER('M3 Functional Beverage'!K283)),'M3 Functional Beverage'!F283-'M3 Functional Beverage'!K283,"")</f>
        <v/>
      </c>
      <c r="I1019" s="34" t="inlineStr">
        <is>
          <t>S&amp;S availability/depth vary by listing and time, confirm live.</t>
        </is>
      </c>
    </row>
    <row r="1020" ht="26" customHeight="1">
      <c r="A1020" s="34" t="inlineStr">
        <is>
          <t>Recess</t>
        </is>
      </c>
      <c r="B1020" s="34" t="inlineStr">
        <is>
          <t>Recess Mood | Pomegranate Hibiscus | 15 pack 355mL</t>
        </is>
      </c>
      <c r="C1020" s="34" t="inlineStr">
        <is>
          <t>3) Functional beverage (still/sparkling)</t>
        </is>
      </c>
      <c r="D1020" s="51">
        <f>IF('M3 Functional Beverage'!I284="","",'M3 Functional Beverage'!I284)</f>
        <v/>
      </c>
      <c r="E1020" s="52">
        <f>IF('M3 Functional Beverage'!J284="","",'M3 Functional Beverage'!J284)</f>
        <v/>
      </c>
      <c r="F1020" s="50">
        <f>IF('M3 Functional Beverage'!K284="","",'M3 Functional Beverage'!K284)</f>
        <v/>
      </c>
      <c r="G1020" s="49">
        <f>IF('M3 Functional Beverage'!F284="","",'M3 Functional Beverage'!F284)</f>
        <v/>
      </c>
      <c r="H1020" s="50">
        <f>IF(AND(ISNUMBER('M3 Functional Beverage'!F284),ISNUMBER('M3 Functional Beverage'!K284)),'M3 Functional Beverage'!F284-'M3 Functional Beverage'!K284,"")</f>
        <v/>
      </c>
      <c r="I1020" s="34" t="inlineStr">
        <is>
          <t>S&amp;S availability/depth vary by listing and time, confirm live.</t>
        </is>
      </c>
    </row>
    <row r="1021" ht="26" customHeight="1">
      <c r="A1021" s="34" t="inlineStr">
        <is>
          <t>Recess</t>
        </is>
      </c>
      <c r="B1021" s="34" t="inlineStr">
        <is>
          <t>Recess Mood | Pomegranate Hibiscus | 18 pack 355mL</t>
        </is>
      </c>
      <c r="C1021" s="34" t="inlineStr">
        <is>
          <t>3) Functional beverage (still/sparkling)</t>
        </is>
      </c>
      <c r="D1021" s="51">
        <f>IF('M3 Functional Beverage'!I285="","",'M3 Functional Beverage'!I285)</f>
        <v/>
      </c>
      <c r="E1021" s="52">
        <f>IF('M3 Functional Beverage'!J285="","",'M3 Functional Beverage'!J285)</f>
        <v/>
      </c>
      <c r="F1021" s="50">
        <f>IF('M3 Functional Beverage'!K285="","",'M3 Functional Beverage'!K285)</f>
        <v/>
      </c>
      <c r="G1021" s="49">
        <f>IF('M3 Functional Beverage'!F285="","",'M3 Functional Beverage'!F285)</f>
        <v/>
      </c>
      <c r="H1021" s="50">
        <f>IF(AND(ISNUMBER('M3 Functional Beverage'!F285),ISNUMBER('M3 Functional Beverage'!K285)),'M3 Functional Beverage'!F285-'M3 Functional Beverage'!K285,"")</f>
        <v/>
      </c>
      <c r="I1021" s="34" t="inlineStr">
        <is>
          <t>S&amp;S availability/depth vary by listing and time, confirm live.</t>
        </is>
      </c>
    </row>
    <row r="1022" ht="26" customHeight="1">
      <c r="A1022" s="34" t="inlineStr">
        <is>
          <t>Recess</t>
        </is>
      </c>
      <c r="B1022" s="34" t="inlineStr">
        <is>
          <t>Recess Mood | Pomegranate Hibiscus | 24 pack 355mL</t>
        </is>
      </c>
      <c r="C1022" s="34" t="inlineStr">
        <is>
          <t>3) Functional beverage (still/sparkling)</t>
        </is>
      </c>
      <c r="D1022" s="51">
        <f>IF('M3 Functional Beverage'!I286="","",'M3 Functional Beverage'!I286)</f>
        <v/>
      </c>
      <c r="E1022" s="52">
        <f>IF('M3 Functional Beverage'!J286="","",'M3 Functional Beverage'!J286)</f>
        <v/>
      </c>
      <c r="F1022" s="50">
        <f>IF('M3 Functional Beverage'!K286="","",'M3 Functional Beverage'!K286)</f>
        <v/>
      </c>
      <c r="G1022" s="49">
        <f>IF('M3 Functional Beverage'!F286="","",'M3 Functional Beverage'!F286)</f>
        <v/>
      </c>
      <c r="H1022" s="50">
        <f>IF(AND(ISNUMBER('M3 Functional Beverage'!F286),ISNUMBER('M3 Functional Beverage'!K286)),'M3 Functional Beverage'!F286-'M3 Functional Beverage'!K286,"")</f>
        <v/>
      </c>
      <c r="I1022" s="34" t="inlineStr">
        <is>
          <t>S&amp;S availability/depth vary by listing and time, confirm live.</t>
        </is>
      </c>
    </row>
    <row r="1023" ht="26" customHeight="1">
      <c r="A1023" s="34" t="inlineStr">
        <is>
          <t>Recess</t>
        </is>
      </c>
      <c r="B1023" s="34" t="inlineStr">
        <is>
          <t>Recess Mood | Blood Orange | single 355mL</t>
        </is>
      </c>
      <c r="C1023" s="34" t="inlineStr">
        <is>
          <t>3) Functional beverage (still/sparkling)</t>
        </is>
      </c>
      <c r="D1023" s="51">
        <f>IF('M3 Functional Beverage'!I287="","",'M3 Functional Beverage'!I287)</f>
        <v/>
      </c>
      <c r="E1023" s="52">
        <f>IF('M3 Functional Beverage'!J287="","",'M3 Functional Beverage'!J287)</f>
        <v/>
      </c>
      <c r="F1023" s="50">
        <f>IF('M3 Functional Beverage'!K287="","",'M3 Functional Beverage'!K287)</f>
        <v/>
      </c>
      <c r="G1023" s="49">
        <f>IF('M3 Functional Beverage'!F287="","",'M3 Functional Beverage'!F287)</f>
        <v/>
      </c>
      <c r="H1023" s="50">
        <f>IF(AND(ISNUMBER('M3 Functional Beverage'!F287),ISNUMBER('M3 Functional Beverage'!K287)),'M3 Functional Beverage'!F287-'M3 Functional Beverage'!K287,"")</f>
        <v/>
      </c>
      <c r="I1023" s="34" t="inlineStr">
        <is>
          <t>S&amp;S availability/depth vary by listing and time, confirm live.</t>
        </is>
      </c>
    </row>
    <row r="1024" ht="26" customHeight="1">
      <c r="A1024" s="34" t="inlineStr">
        <is>
          <t>Recess</t>
        </is>
      </c>
      <c r="B1024" s="34" t="inlineStr">
        <is>
          <t>Recess Mood | Blood Orange | 8 pack 355mL</t>
        </is>
      </c>
      <c r="C1024" s="34" t="inlineStr">
        <is>
          <t>3) Functional beverage (still/sparkling)</t>
        </is>
      </c>
      <c r="D1024" s="51">
        <f>IF('M3 Functional Beverage'!I288="","",'M3 Functional Beverage'!I288)</f>
        <v/>
      </c>
      <c r="E1024" s="52">
        <f>IF('M3 Functional Beverage'!J288="","",'M3 Functional Beverage'!J288)</f>
        <v/>
      </c>
      <c r="F1024" s="50">
        <f>IF('M3 Functional Beverage'!K288="","",'M3 Functional Beverage'!K288)</f>
        <v/>
      </c>
      <c r="G1024" s="49">
        <f>IF('M3 Functional Beverage'!F288="","",'M3 Functional Beverage'!F288)</f>
        <v/>
      </c>
      <c r="H1024" s="50">
        <f>IF(AND(ISNUMBER('M3 Functional Beverage'!F288),ISNUMBER('M3 Functional Beverage'!K288)),'M3 Functional Beverage'!F288-'M3 Functional Beverage'!K288,"")</f>
        <v/>
      </c>
      <c r="I1024" s="34" t="inlineStr">
        <is>
          <t>S&amp;S availability/depth vary by listing and time, confirm live.</t>
        </is>
      </c>
    </row>
    <row r="1025" ht="26" customHeight="1">
      <c r="A1025" s="34" t="inlineStr">
        <is>
          <t>Recess</t>
        </is>
      </c>
      <c r="B1025" s="34" t="inlineStr">
        <is>
          <t>Recess Mood | Blood Orange | 12 pack 355mL</t>
        </is>
      </c>
      <c r="C1025" s="34" t="inlineStr">
        <is>
          <t>3) Functional beverage (still/sparkling)</t>
        </is>
      </c>
      <c r="D1025" s="51">
        <f>IF('M3 Functional Beverage'!I289="","",'M3 Functional Beverage'!I289)</f>
        <v/>
      </c>
      <c r="E1025" s="52">
        <f>IF('M3 Functional Beverage'!J289="","",'M3 Functional Beverage'!J289)</f>
        <v/>
      </c>
      <c r="F1025" s="50">
        <f>IF('M3 Functional Beverage'!K289="","",'M3 Functional Beverage'!K289)</f>
        <v/>
      </c>
      <c r="G1025" s="49">
        <f>IF('M3 Functional Beverage'!F289="","",'M3 Functional Beverage'!F289)</f>
        <v/>
      </c>
      <c r="H1025" s="50">
        <f>IF(AND(ISNUMBER('M3 Functional Beverage'!F289),ISNUMBER('M3 Functional Beverage'!K289)),'M3 Functional Beverage'!F289-'M3 Functional Beverage'!K289,"")</f>
        <v/>
      </c>
      <c r="I1025" s="34" t="inlineStr">
        <is>
          <t>S&amp;S availability/depth vary by listing and time, confirm live.</t>
        </is>
      </c>
    </row>
    <row r="1026" ht="26" customHeight="1">
      <c r="A1026" s="34" t="inlineStr">
        <is>
          <t>Recess</t>
        </is>
      </c>
      <c r="B1026" s="34" t="inlineStr">
        <is>
          <t>Recess Mood | Blood Orange | 15 pack 355mL</t>
        </is>
      </c>
      <c r="C1026" s="34" t="inlineStr">
        <is>
          <t>3) Functional beverage (still/sparkling)</t>
        </is>
      </c>
      <c r="D1026" s="51">
        <f>IF('M3 Functional Beverage'!I290="","",'M3 Functional Beverage'!I290)</f>
        <v/>
      </c>
      <c r="E1026" s="52">
        <f>IF('M3 Functional Beverage'!J290="","",'M3 Functional Beverage'!J290)</f>
        <v/>
      </c>
      <c r="F1026" s="50">
        <f>IF('M3 Functional Beverage'!K290="","",'M3 Functional Beverage'!K290)</f>
        <v/>
      </c>
      <c r="G1026" s="49">
        <f>IF('M3 Functional Beverage'!F290="","",'M3 Functional Beverage'!F290)</f>
        <v/>
      </c>
      <c r="H1026" s="50">
        <f>IF(AND(ISNUMBER('M3 Functional Beverage'!F290),ISNUMBER('M3 Functional Beverage'!K290)),'M3 Functional Beverage'!F290-'M3 Functional Beverage'!K290,"")</f>
        <v/>
      </c>
      <c r="I1026" s="34" t="inlineStr">
        <is>
          <t>S&amp;S availability/depth vary by listing and time, confirm live.</t>
        </is>
      </c>
    </row>
    <row r="1027" ht="26" customHeight="1">
      <c r="A1027" s="34" t="inlineStr">
        <is>
          <t>Recess</t>
        </is>
      </c>
      <c r="B1027" s="34" t="inlineStr">
        <is>
          <t>Recess Mood | Blood Orange | 18 pack 355mL</t>
        </is>
      </c>
      <c r="C1027" s="34" t="inlineStr">
        <is>
          <t>3) Functional beverage (still/sparkling)</t>
        </is>
      </c>
      <c r="D1027" s="51">
        <f>IF('M3 Functional Beverage'!I291="","",'M3 Functional Beverage'!I291)</f>
        <v/>
      </c>
      <c r="E1027" s="52">
        <f>IF('M3 Functional Beverage'!J291="","",'M3 Functional Beverage'!J291)</f>
        <v/>
      </c>
      <c r="F1027" s="50">
        <f>IF('M3 Functional Beverage'!K291="","",'M3 Functional Beverage'!K291)</f>
        <v/>
      </c>
      <c r="G1027" s="49">
        <f>IF('M3 Functional Beverage'!F291="","",'M3 Functional Beverage'!F291)</f>
        <v/>
      </c>
      <c r="H1027" s="50">
        <f>IF(AND(ISNUMBER('M3 Functional Beverage'!F291),ISNUMBER('M3 Functional Beverage'!K291)),'M3 Functional Beverage'!F291-'M3 Functional Beverage'!K291,"")</f>
        <v/>
      </c>
      <c r="I1027" s="34" t="inlineStr">
        <is>
          <t>S&amp;S availability/depth vary by listing and time, confirm live.</t>
        </is>
      </c>
    </row>
    <row r="1028" ht="26" customHeight="1">
      <c r="A1028" s="34" t="inlineStr">
        <is>
          <t>Recess</t>
        </is>
      </c>
      <c r="B1028" s="34" t="inlineStr">
        <is>
          <t>Recess Mood | Blood Orange | 24 pack 355mL</t>
        </is>
      </c>
      <c r="C1028" s="34" t="inlineStr">
        <is>
          <t>3) Functional beverage (still/sparkling)</t>
        </is>
      </c>
      <c r="D1028" s="51">
        <f>IF('M3 Functional Beverage'!I292="","",'M3 Functional Beverage'!I292)</f>
        <v/>
      </c>
      <c r="E1028" s="52">
        <f>IF('M3 Functional Beverage'!J292="","",'M3 Functional Beverage'!J292)</f>
        <v/>
      </c>
      <c r="F1028" s="50">
        <f>IF('M3 Functional Beverage'!K292="","",'M3 Functional Beverage'!K292)</f>
        <v/>
      </c>
      <c r="G1028" s="49">
        <f>IF('M3 Functional Beverage'!F292="","",'M3 Functional Beverage'!F292)</f>
        <v/>
      </c>
      <c r="H1028" s="50">
        <f>IF(AND(ISNUMBER('M3 Functional Beverage'!F292),ISNUMBER('M3 Functional Beverage'!K292)),'M3 Functional Beverage'!F292-'M3 Functional Beverage'!K292,"")</f>
        <v/>
      </c>
      <c r="I1028" s="34" t="inlineStr">
        <is>
          <t>S&amp;S availability/depth vary by listing and time, confirm live.</t>
        </is>
      </c>
    </row>
    <row r="1029" ht="26" customHeight="1">
      <c r="A1029" s="34" t="inlineStr">
        <is>
          <t>Recess</t>
        </is>
      </c>
      <c r="B1029" s="34" t="inlineStr">
        <is>
          <t>Recess Mood | Black Cherry | single 355mL</t>
        </is>
      </c>
      <c r="C1029" s="34" t="inlineStr">
        <is>
          <t>3) Functional beverage (still/sparkling)</t>
        </is>
      </c>
      <c r="D1029" s="51">
        <f>IF('M3 Functional Beverage'!I293="","",'M3 Functional Beverage'!I293)</f>
        <v/>
      </c>
      <c r="E1029" s="52">
        <f>IF('M3 Functional Beverage'!J293="","",'M3 Functional Beverage'!J293)</f>
        <v/>
      </c>
      <c r="F1029" s="50">
        <f>IF('M3 Functional Beverage'!K293="","",'M3 Functional Beverage'!K293)</f>
        <v/>
      </c>
      <c r="G1029" s="49">
        <f>IF('M3 Functional Beverage'!F293="","",'M3 Functional Beverage'!F293)</f>
        <v/>
      </c>
      <c r="H1029" s="50">
        <f>IF(AND(ISNUMBER('M3 Functional Beverage'!F293),ISNUMBER('M3 Functional Beverage'!K293)),'M3 Functional Beverage'!F293-'M3 Functional Beverage'!K293,"")</f>
        <v/>
      </c>
      <c r="I1029" s="34" t="inlineStr">
        <is>
          <t>S&amp;S availability/depth vary by listing and time, confirm live.</t>
        </is>
      </c>
    </row>
    <row r="1030" ht="26" customHeight="1">
      <c r="A1030" s="34" t="inlineStr">
        <is>
          <t>Recess</t>
        </is>
      </c>
      <c r="B1030" s="34" t="inlineStr">
        <is>
          <t>Recess Mood | Black Cherry | 8 pack 355mL</t>
        </is>
      </c>
      <c r="C1030" s="34" t="inlineStr">
        <is>
          <t>3) Functional beverage (still/sparkling)</t>
        </is>
      </c>
      <c r="D1030" s="51">
        <f>IF('M3 Functional Beverage'!I294="","",'M3 Functional Beverage'!I294)</f>
        <v/>
      </c>
      <c r="E1030" s="52">
        <f>IF('M3 Functional Beverage'!J294="","",'M3 Functional Beverage'!J294)</f>
        <v/>
      </c>
      <c r="F1030" s="50">
        <f>IF('M3 Functional Beverage'!K294="","",'M3 Functional Beverage'!K294)</f>
        <v/>
      </c>
      <c r="G1030" s="49">
        <f>IF('M3 Functional Beverage'!F294="","",'M3 Functional Beverage'!F294)</f>
        <v/>
      </c>
      <c r="H1030" s="50">
        <f>IF(AND(ISNUMBER('M3 Functional Beverage'!F294),ISNUMBER('M3 Functional Beverage'!K294)),'M3 Functional Beverage'!F294-'M3 Functional Beverage'!K294,"")</f>
        <v/>
      </c>
      <c r="I1030" s="34" t="inlineStr">
        <is>
          <t>S&amp;S availability/depth vary by listing and time, confirm live.</t>
        </is>
      </c>
    </row>
    <row r="1031" ht="26" customHeight="1">
      <c r="A1031" s="34" t="inlineStr">
        <is>
          <t>Recess</t>
        </is>
      </c>
      <c r="B1031" s="34" t="inlineStr">
        <is>
          <t>Recess Mood | Black Cherry | 12 pack 355mL</t>
        </is>
      </c>
      <c r="C1031" s="34" t="inlineStr">
        <is>
          <t>3) Functional beverage (still/sparkling)</t>
        </is>
      </c>
      <c r="D1031" s="51">
        <f>IF('M3 Functional Beverage'!I295="","",'M3 Functional Beverage'!I295)</f>
        <v/>
      </c>
      <c r="E1031" s="52">
        <f>IF('M3 Functional Beverage'!J295="","",'M3 Functional Beverage'!J295)</f>
        <v/>
      </c>
      <c r="F1031" s="50">
        <f>IF('M3 Functional Beverage'!K295="","",'M3 Functional Beverage'!K295)</f>
        <v/>
      </c>
      <c r="G1031" s="49">
        <f>IF('M3 Functional Beverage'!F295="","",'M3 Functional Beverage'!F295)</f>
        <v/>
      </c>
      <c r="H1031" s="50">
        <f>IF(AND(ISNUMBER('M3 Functional Beverage'!F295),ISNUMBER('M3 Functional Beverage'!K295)),'M3 Functional Beverage'!F295-'M3 Functional Beverage'!K295,"")</f>
        <v/>
      </c>
      <c r="I1031" s="34" t="inlineStr">
        <is>
          <t>S&amp;S availability/depth vary by listing and time, confirm live.</t>
        </is>
      </c>
    </row>
    <row r="1032" ht="26" customHeight="1">
      <c r="A1032" s="34" t="inlineStr">
        <is>
          <t>Recess</t>
        </is>
      </c>
      <c r="B1032" s="34" t="inlineStr">
        <is>
          <t>Recess Mood | Black Cherry | 15 pack 355mL</t>
        </is>
      </c>
      <c r="C1032" s="34" t="inlineStr">
        <is>
          <t>3) Functional beverage (still/sparkling)</t>
        </is>
      </c>
      <c r="D1032" s="51">
        <f>IF('M3 Functional Beverage'!I296="","",'M3 Functional Beverage'!I296)</f>
        <v/>
      </c>
      <c r="E1032" s="52">
        <f>IF('M3 Functional Beverage'!J296="","",'M3 Functional Beverage'!J296)</f>
        <v/>
      </c>
      <c r="F1032" s="50">
        <f>IF('M3 Functional Beverage'!K296="","",'M3 Functional Beverage'!K296)</f>
        <v/>
      </c>
      <c r="G1032" s="49">
        <f>IF('M3 Functional Beverage'!F296="","",'M3 Functional Beverage'!F296)</f>
        <v/>
      </c>
      <c r="H1032" s="50">
        <f>IF(AND(ISNUMBER('M3 Functional Beverage'!F296),ISNUMBER('M3 Functional Beverage'!K296)),'M3 Functional Beverage'!F296-'M3 Functional Beverage'!K296,"")</f>
        <v/>
      </c>
      <c r="I1032" s="34" t="inlineStr">
        <is>
          <t>S&amp;S availability/depth vary by listing and time, confirm live.</t>
        </is>
      </c>
    </row>
    <row r="1033" ht="26" customHeight="1">
      <c r="A1033" s="34" t="inlineStr">
        <is>
          <t>Recess</t>
        </is>
      </c>
      <c r="B1033" s="34" t="inlineStr">
        <is>
          <t>Recess Mood | Black Cherry | 18 pack 355mL</t>
        </is>
      </c>
      <c r="C1033" s="34" t="inlineStr">
        <is>
          <t>3) Functional beverage (still/sparkling)</t>
        </is>
      </c>
      <c r="D1033" s="51">
        <f>IF('M3 Functional Beverage'!I297="","",'M3 Functional Beverage'!I297)</f>
        <v/>
      </c>
      <c r="E1033" s="52">
        <f>IF('M3 Functional Beverage'!J297="","",'M3 Functional Beverage'!J297)</f>
        <v/>
      </c>
      <c r="F1033" s="50">
        <f>IF('M3 Functional Beverage'!K297="","",'M3 Functional Beverage'!K297)</f>
        <v/>
      </c>
      <c r="G1033" s="49">
        <f>IF('M3 Functional Beverage'!F297="","",'M3 Functional Beverage'!F297)</f>
        <v/>
      </c>
      <c r="H1033" s="50">
        <f>IF(AND(ISNUMBER('M3 Functional Beverage'!F297),ISNUMBER('M3 Functional Beverage'!K297)),'M3 Functional Beverage'!F297-'M3 Functional Beverage'!K297,"")</f>
        <v/>
      </c>
      <c r="I1033" s="34" t="inlineStr">
        <is>
          <t>S&amp;S availability/depth vary by listing and time, confirm live.</t>
        </is>
      </c>
    </row>
    <row r="1034" ht="26" customHeight="1">
      <c r="A1034" s="34" t="inlineStr">
        <is>
          <t>Recess</t>
        </is>
      </c>
      <c r="B1034" s="34" t="inlineStr">
        <is>
          <t>Recess Mood | Black Cherry | 24 pack 355mL</t>
        </is>
      </c>
      <c r="C1034" s="34" t="inlineStr">
        <is>
          <t>3) Functional beverage (still/sparkling)</t>
        </is>
      </c>
      <c r="D1034" s="51">
        <f>IF('M3 Functional Beverage'!I298="","",'M3 Functional Beverage'!I298)</f>
        <v/>
      </c>
      <c r="E1034" s="52">
        <f>IF('M3 Functional Beverage'!J298="","",'M3 Functional Beverage'!J298)</f>
        <v/>
      </c>
      <c r="F1034" s="50">
        <f>IF('M3 Functional Beverage'!K298="","",'M3 Functional Beverage'!K298)</f>
        <v/>
      </c>
      <c r="G1034" s="49">
        <f>IF('M3 Functional Beverage'!F298="","",'M3 Functional Beverage'!F298)</f>
        <v/>
      </c>
      <c r="H1034" s="50">
        <f>IF(AND(ISNUMBER('M3 Functional Beverage'!F298),ISNUMBER('M3 Functional Beverage'!K298)),'M3 Functional Beverage'!F298-'M3 Functional Beverage'!K298,"")</f>
        <v/>
      </c>
      <c r="I1034" s="34" t="inlineStr">
        <is>
          <t>S&amp;S availability/depth vary by listing and time, confirm live.</t>
        </is>
      </c>
    </row>
    <row r="1035" ht="26" customHeight="1">
      <c r="A1035" s="34" t="inlineStr">
        <is>
          <t>Recess</t>
        </is>
      </c>
      <c r="B1035" s="34" t="inlineStr">
        <is>
          <t>Recess Mood | Coconut Lime | single 355mL</t>
        </is>
      </c>
      <c r="C1035" s="34" t="inlineStr">
        <is>
          <t>3) Functional beverage (still/sparkling)</t>
        </is>
      </c>
      <c r="D1035" s="51">
        <f>IF('M3 Functional Beverage'!I299="","",'M3 Functional Beverage'!I299)</f>
        <v/>
      </c>
      <c r="E1035" s="52">
        <f>IF('M3 Functional Beverage'!J299="","",'M3 Functional Beverage'!J299)</f>
        <v/>
      </c>
      <c r="F1035" s="50">
        <f>IF('M3 Functional Beverage'!K299="","",'M3 Functional Beverage'!K299)</f>
        <v/>
      </c>
      <c r="G1035" s="49">
        <f>IF('M3 Functional Beverage'!F299="","",'M3 Functional Beverage'!F299)</f>
        <v/>
      </c>
      <c r="H1035" s="50">
        <f>IF(AND(ISNUMBER('M3 Functional Beverage'!F299),ISNUMBER('M3 Functional Beverage'!K299)),'M3 Functional Beverage'!F299-'M3 Functional Beverage'!K299,"")</f>
        <v/>
      </c>
      <c r="I1035" s="34" t="inlineStr">
        <is>
          <t>S&amp;S availability/depth vary by listing and time, confirm live.</t>
        </is>
      </c>
    </row>
    <row r="1036" ht="26" customHeight="1">
      <c r="A1036" s="34" t="inlineStr">
        <is>
          <t>Recess</t>
        </is>
      </c>
      <c r="B1036" s="34" t="inlineStr">
        <is>
          <t>Recess Mood | Coconut Lime | 8 pack 355mL</t>
        </is>
      </c>
      <c r="C1036" s="34" t="inlineStr">
        <is>
          <t>3) Functional beverage (still/sparkling)</t>
        </is>
      </c>
      <c r="D1036" s="51">
        <f>IF('M3 Functional Beverage'!I300="","",'M3 Functional Beverage'!I300)</f>
        <v/>
      </c>
      <c r="E1036" s="52">
        <f>IF('M3 Functional Beverage'!J300="","",'M3 Functional Beverage'!J300)</f>
        <v/>
      </c>
      <c r="F1036" s="50">
        <f>IF('M3 Functional Beverage'!K300="","",'M3 Functional Beverage'!K300)</f>
        <v/>
      </c>
      <c r="G1036" s="49">
        <f>IF('M3 Functional Beverage'!F300="","",'M3 Functional Beverage'!F300)</f>
        <v/>
      </c>
      <c r="H1036" s="50">
        <f>IF(AND(ISNUMBER('M3 Functional Beverage'!F300),ISNUMBER('M3 Functional Beverage'!K300)),'M3 Functional Beverage'!F300-'M3 Functional Beverage'!K300,"")</f>
        <v/>
      </c>
      <c r="I1036" s="34" t="inlineStr">
        <is>
          <t>S&amp;S availability/depth vary by listing and time, confirm live.</t>
        </is>
      </c>
    </row>
    <row r="1037" ht="26" customHeight="1">
      <c r="A1037" s="34" t="inlineStr">
        <is>
          <t>Recess</t>
        </is>
      </c>
      <c r="B1037" s="34" t="inlineStr">
        <is>
          <t>Recess Mood | Coconut Lime | 12 pack 355mL</t>
        </is>
      </c>
      <c r="C1037" s="34" t="inlineStr">
        <is>
          <t>3) Functional beverage (still/sparkling)</t>
        </is>
      </c>
      <c r="D1037" s="51">
        <f>IF('M3 Functional Beverage'!I301="","",'M3 Functional Beverage'!I301)</f>
        <v/>
      </c>
      <c r="E1037" s="52">
        <f>IF('M3 Functional Beverage'!J301="","",'M3 Functional Beverage'!J301)</f>
        <v/>
      </c>
      <c r="F1037" s="50">
        <f>IF('M3 Functional Beverage'!K301="","",'M3 Functional Beverage'!K301)</f>
        <v/>
      </c>
      <c r="G1037" s="49">
        <f>IF('M3 Functional Beverage'!F301="","",'M3 Functional Beverage'!F301)</f>
        <v/>
      </c>
      <c r="H1037" s="50">
        <f>IF(AND(ISNUMBER('M3 Functional Beverage'!F301),ISNUMBER('M3 Functional Beverage'!K301)),'M3 Functional Beverage'!F301-'M3 Functional Beverage'!K301,"")</f>
        <v/>
      </c>
      <c r="I1037" s="34" t="inlineStr">
        <is>
          <t>S&amp;S availability/depth vary by listing and time, confirm live.</t>
        </is>
      </c>
    </row>
    <row r="1038" ht="26" customHeight="1">
      <c r="A1038" s="34" t="inlineStr">
        <is>
          <t>Recess</t>
        </is>
      </c>
      <c r="B1038" s="34" t="inlineStr">
        <is>
          <t>Recess Mood | Coconut Lime | 15 pack 355mL</t>
        </is>
      </c>
      <c r="C1038" s="34" t="inlineStr">
        <is>
          <t>3) Functional beverage (still/sparkling)</t>
        </is>
      </c>
      <c r="D1038" s="51">
        <f>IF('M3 Functional Beverage'!I302="","",'M3 Functional Beverage'!I302)</f>
        <v/>
      </c>
      <c r="E1038" s="52">
        <f>IF('M3 Functional Beverage'!J302="","",'M3 Functional Beverage'!J302)</f>
        <v/>
      </c>
      <c r="F1038" s="50">
        <f>IF('M3 Functional Beverage'!K302="","",'M3 Functional Beverage'!K302)</f>
        <v/>
      </c>
      <c r="G1038" s="49">
        <f>IF('M3 Functional Beverage'!F302="","",'M3 Functional Beverage'!F302)</f>
        <v/>
      </c>
      <c r="H1038" s="50">
        <f>IF(AND(ISNUMBER('M3 Functional Beverage'!F302),ISNUMBER('M3 Functional Beverage'!K302)),'M3 Functional Beverage'!F302-'M3 Functional Beverage'!K302,"")</f>
        <v/>
      </c>
      <c r="I1038" s="34" t="inlineStr">
        <is>
          <t>S&amp;S availability/depth vary by listing and time, confirm live.</t>
        </is>
      </c>
    </row>
    <row r="1039" ht="26" customHeight="1">
      <c r="A1039" s="34" t="inlineStr">
        <is>
          <t>Recess</t>
        </is>
      </c>
      <c r="B1039" s="34" t="inlineStr">
        <is>
          <t>Recess Mood | Coconut Lime | 18 pack 355mL</t>
        </is>
      </c>
      <c r="C1039" s="34" t="inlineStr">
        <is>
          <t>3) Functional beverage (still/sparkling)</t>
        </is>
      </c>
      <c r="D1039" s="51">
        <f>IF('M3 Functional Beverage'!I303="","",'M3 Functional Beverage'!I303)</f>
        <v/>
      </c>
      <c r="E1039" s="52">
        <f>IF('M3 Functional Beverage'!J303="","",'M3 Functional Beverage'!J303)</f>
        <v/>
      </c>
      <c r="F1039" s="50">
        <f>IF('M3 Functional Beverage'!K303="","",'M3 Functional Beverage'!K303)</f>
        <v/>
      </c>
      <c r="G1039" s="49">
        <f>IF('M3 Functional Beverage'!F303="","",'M3 Functional Beverage'!F303)</f>
        <v/>
      </c>
      <c r="H1039" s="50">
        <f>IF(AND(ISNUMBER('M3 Functional Beverage'!F303),ISNUMBER('M3 Functional Beverage'!K303)),'M3 Functional Beverage'!F303-'M3 Functional Beverage'!K303,"")</f>
        <v/>
      </c>
      <c r="I1039" s="34" t="inlineStr">
        <is>
          <t>S&amp;S availability/depth vary by listing and time, confirm live.</t>
        </is>
      </c>
    </row>
    <row r="1040" ht="26" customHeight="1">
      <c r="A1040" s="34" t="inlineStr">
        <is>
          <t>Recess</t>
        </is>
      </c>
      <c r="B1040" s="34" t="inlineStr">
        <is>
          <t>Recess Mood | Coconut Lime | 24 pack 355mL</t>
        </is>
      </c>
      <c r="C1040" s="34" t="inlineStr">
        <is>
          <t>3) Functional beverage (still/sparkling)</t>
        </is>
      </c>
      <c r="D1040" s="51">
        <f>IF('M3 Functional Beverage'!I304="","",'M3 Functional Beverage'!I304)</f>
        <v/>
      </c>
      <c r="E1040" s="52">
        <f>IF('M3 Functional Beverage'!J304="","",'M3 Functional Beverage'!J304)</f>
        <v/>
      </c>
      <c r="F1040" s="50">
        <f>IF('M3 Functional Beverage'!K304="","",'M3 Functional Beverage'!K304)</f>
        <v/>
      </c>
      <c r="G1040" s="49">
        <f>IF('M3 Functional Beverage'!F304="","",'M3 Functional Beverage'!F304)</f>
        <v/>
      </c>
      <c r="H1040" s="50">
        <f>IF(AND(ISNUMBER('M3 Functional Beverage'!F304),ISNUMBER('M3 Functional Beverage'!K304)),'M3 Functional Beverage'!F304-'M3 Functional Beverage'!K304,"")</f>
        <v/>
      </c>
      <c r="I1040" s="34" t="inlineStr">
        <is>
          <t>S&amp;S availability/depth vary by listing and time, confirm live.</t>
        </is>
      </c>
    </row>
    <row r="1041" ht="26" customHeight="1">
      <c r="A1041" s="34" t="inlineStr">
        <is>
          <t>Protein2o</t>
        </is>
      </c>
      <c r="B1041" s="34" t="inlineStr">
        <is>
          <t>Protein2o Protein Infused Water | Wild Cherry | single 500mL</t>
        </is>
      </c>
      <c r="C1041" s="34" t="inlineStr">
        <is>
          <t>3) Functional beverage (still/sparkling)</t>
        </is>
      </c>
      <c r="D1041" s="51">
        <f>IF('M3 Functional Beverage'!I305="","",'M3 Functional Beverage'!I305)</f>
        <v/>
      </c>
      <c r="E1041" s="52">
        <f>IF('M3 Functional Beverage'!J305="","",'M3 Functional Beverage'!J305)</f>
        <v/>
      </c>
      <c r="F1041" s="50">
        <f>IF('M3 Functional Beverage'!K305="","",'M3 Functional Beverage'!K305)</f>
        <v/>
      </c>
      <c r="G1041" s="49">
        <f>IF('M3 Functional Beverage'!F305="","",'M3 Functional Beverage'!F305)</f>
        <v/>
      </c>
      <c r="H1041" s="50">
        <f>IF(AND(ISNUMBER('M3 Functional Beverage'!F305),ISNUMBER('M3 Functional Beverage'!K305)),'M3 Functional Beverage'!F305-'M3 Functional Beverage'!K305,"")</f>
        <v/>
      </c>
      <c r="I1041" s="34" t="inlineStr">
        <is>
          <t>S&amp;S availability/depth vary by listing and time, confirm live.</t>
        </is>
      </c>
    </row>
    <row r="1042" ht="26" customHeight="1">
      <c r="A1042" s="34" t="inlineStr">
        <is>
          <t>Protein2o</t>
        </is>
      </c>
      <c r="B1042" s="34" t="inlineStr">
        <is>
          <t>Protein2o Protein Infused Water | Wild Cherry | 8 pack 500mL</t>
        </is>
      </c>
      <c r="C1042" s="34" t="inlineStr">
        <is>
          <t>3) Functional beverage (still/sparkling)</t>
        </is>
      </c>
      <c r="D1042" s="51">
        <f>IF('M3 Functional Beverage'!I306="","",'M3 Functional Beverage'!I306)</f>
        <v/>
      </c>
      <c r="E1042" s="52">
        <f>IF('M3 Functional Beverage'!J306="","",'M3 Functional Beverage'!J306)</f>
        <v/>
      </c>
      <c r="F1042" s="50">
        <f>IF('M3 Functional Beverage'!K306="","",'M3 Functional Beverage'!K306)</f>
        <v/>
      </c>
      <c r="G1042" s="49">
        <f>IF('M3 Functional Beverage'!F306="","",'M3 Functional Beverage'!F306)</f>
        <v/>
      </c>
      <c r="H1042" s="50">
        <f>IF(AND(ISNUMBER('M3 Functional Beverage'!F306),ISNUMBER('M3 Functional Beverage'!K306)),'M3 Functional Beverage'!F306-'M3 Functional Beverage'!K306,"")</f>
        <v/>
      </c>
      <c r="I1042" s="34" t="inlineStr">
        <is>
          <t>S&amp;S availability/depth vary by listing and time, confirm live.</t>
        </is>
      </c>
    </row>
    <row r="1043" ht="26" customHeight="1">
      <c r="A1043" s="34" t="inlineStr">
        <is>
          <t>Protein2o</t>
        </is>
      </c>
      <c r="B1043" s="34" t="inlineStr">
        <is>
          <t>Protein2o Protein Infused Water | Wild Cherry | 12 pack 500mL</t>
        </is>
      </c>
      <c r="C1043" s="34" t="inlineStr">
        <is>
          <t>3) Functional beverage (still/sparkling)</t>
        </is>
      </c>
      <c r="D1043" s="51">
        <f>IF('M3 Functional Beverage'!I307="","",'M3 Functional Beverage'!I307)</f>
        <v/>
      </c>
      <c r="E1043" s="52">
        <f>IF('M3 Functional Beverage'!J307="","",'M3 Functional Beverage'!J307)</f>
        <v/>
      </c>
      <c r="F1043" s="50">
        <f>IF('M3 Functional Beverage'!K307="","",'M3 Functional Beverage'!K307)</f>
        <v/>
      </c>
      <c r="G1043" s="49">
        <f>IF('M3 Functional Beverage'!F307="","",'M3 Functional Beverage'!F307)</f>
        <v/>
      </c>
      <c r="H1043" s="50">
        <f>IF(AND(ISNUMBER('M3 Functional Beverage'!F307),ISNUMBER('M3 Functional Beverage'!K307)),'M3 Functional Beverage'!F307-'M3 Functional Beverage'!K307,"")</f>
        <v/>
      </c>
      <c r="I1043" s="34" t="inlineStr">
        <is>
          <t>S&amp;S availability/depth vary by listing and time, confirm live.</t>
        </is>
      </c>
    </row>
    <row r="1044" ht="26" customHeight="1">
      <c r="A1044" s="34" t="inlineStr">
        <is>
          <t>Protein2o</t>
        </is>
      </c>
      <c r="B1044" s="34" t="inlineStr">
        <is>
          <t>Protein2o Protein Infused Water | Wild Cherry | 18 pack 500mL</t>
        </is>
      </c>
      <c r="C1044" s="34" t="inlineStr">
        <is>
          <t>3) Functional beverage (still/sparkling)</t>
        </is>
      </c>
      <c r="D1044" s="51">
        <f>IF('M3 Functional Beverage'!I308="","",'M3 Functional Beverage'!I308)</f>
        <v/>
      </c>
      <c r="E1044" s="52">
        <f>IF('M3 Functional Beverage'!J308="","",'M3 Functional Beverage'!J308)</f>
        <v/>
      </c>
      <c r="F1044" s="50">
        <f>IF('M3 Functional Beverage'!K308="","",'M3 Functional Beverage'!K308)</f>
        <v/>
      </c>
      <c r="G1044" s="49">
        <f>IF('M3 Functional Beverage'!F308="","",'M3 Functional Beverage'!F308)</f>
        <v/>
      </c>
      <c r="H1044" s="50">
        <f>IF(AND(ISNUMBER('M3 Functional Beverage'!F308),ISNUMBER('M3 Functional Beverage'!K308)),'M3 Functional Beverage'!F308-'M3 Functional Beverage'!K308,"")</f>
        <v/>
      </c>
      <c r="I1044" s="34" t="inlineStr">
        <is>
          <t>S&amp;S availability/depth vary by listing and time, confirm live.</t>
        </is>
      </c>
    </row>
    <row r="1045" ht="26" customHeight="1">
      <c r="A1045" s="34" t="inlineStr">
        <is>
          <t>Protein2o</t>
        </is>
      </c>
      <c r="B1045" s="34" t="inlineStr">
        <is>
          <t>Protein2o Protein Infused Water | Wild Cherry | 24 pack 500mL</t>
        </is>
      </c>
      <c r="C1045" s="34" t="inlineStr">
        <is>
          <t>3) Functional beverage (still/sparkling)</t>
        </is>
      </c>
      <c r="D1045" s="51">
        <f>IF('M3 Functional Beverage'!I309="","",'M3 Functional Beverage'!I309)</f>
        <v/>
      </c>
      <c r="E1045" s="52">
        <f>IF('M3 Functional Beverage'!J309="","",'M3 Functional Beverage'!J309)</f>
        <v/>
      </c>
      <c r="F1045" s="50">
        <f>IF('M3 Functional Beverage'!K309="","",'M3 Functional Beverage'!K309)</f>
        <v/>
      </c>
      <c r="G1045" s="49">
        <f>IF('M3 Functional Beverage'!F309="","",'M3 Functional Beverage'!F309)</f>
        <v/>
      </c>
      <c r="H1045" s="50">
        <f>IF(AND(ISNUMBER('M3 Functional Beverage'!F309),ISNUMBER('M3 Functional Beverage'!K309)),'M3 Functional Beverage'!F309-'M3 Functional Beverage'!K309,"")</f>
        <v/>
      </c>
      <c r="I1045" s="34" t="inlineStr">
        <is>
          <t>S&amp;S availability/depth vary by listing and time, confirm live.</t>
        </is>
      </c>
    </row>
    <row r="1046" ht="26" customHeight="1">
      <c r="A1046" s="34" t="inlineStr">
        <is>
          <t>Protein2o</t>
        </is>
      </c>
      <c r="B1046" s="34" t="inlineStr">
        <is>
          <t>Protein2o Protein Infused Water | Mixed Berry | single 500mL</t>
        </is>
      </c>
      <c r="C1046" s="34" t="inlineStr">
        <is>
          <t>3) Functional beverage (still/sparkling)</t>
        </is>
      </c>
      <c r="D1046" s="51">
        <f>IF('M3 Functional Beverage'!I310="","",'M3 Functional Beverage'!I310)</f>
        <v/>
      </c>
      <c r="E1046" s="52">
        <f>IF('M3 Functional Beverage'!J310="","",'M3 Functional Beverage'!J310)</f>
        <v/>
      </c>
      <c r="F1046" s="50">
        <f>IF('M3 Functional Beverage'!K310="","",'M3 Functional Beverage'!K310)</f>
        <v/>
      </c>
      <c r="G1046" s="49">
        <f>IF('M3 Functional Beverage'!F310="","",'M3 Functional Beverage'!F310)</f>
        <v/>
      </c>
      <c r="H1046" s="50">
        <f>IF(AND(ISNUMBER('M3 Functional Beverage'!F310),ISNUMBER('M3 Functional Beverage'!K310)),'M3 Functional Beverage'!F310-'M3 Functional Beverage'!K310,"")</f>
        <v/>
      </c>
      <c r="I1046" s="34" t="inlineStr">
        <is>
          <t>S&amp;S availability/depth vary by listing and time, confirm live.</t>
        </is>
      </c>
    </row>
    <row r="1047" ht="26" customHeight="1">
      <c r="A1047" s="34" t="inlineStr">
        <is>
          <t>Protein2o</t>
        </is>
      </c>
      <c r="B1047" s="34" t="inlineStr">
        <is>
          <t>Protein2o Protein Infused Water | Mixed Berry | 8 pack 500mL</t>
        </is>
      </c>
      <c r="C1047" s="34" t="inlineStr">
        <is>
          <t>3) Functional beverage (still/sparkling)</t>
        </is>
      </c>
      <c r="D1047" s="51">
        <f>IF('M3 Functional Beverage'!I311="","",'M3 Functional Beverage'!I311)</f>
        <v/>
      </c>
      <c r="E1047" s="52">
        <f>IF('M3 Functional Beverage'!J311="","",'M3 Functional Beverage'!J311)</f>
        <v/>
      </c>
      <c r="F1047" s="50">
        <f>IF('M3 Functional Beverage'!K311="","",'M3 Functional Beverage'!K311)</f>
        <v/>
      </c>
      <c r="G1047" s="49">
        <f>IF('M3 Functional Beverage'!F311="","",'M3 Functional Beverage'!F311)</f>
        <v/>
      </c>
      <c r="H1047" s="50">
        <f>IF(AND(ISNUMBER('M3 Functional Beverage'!F311),ISNUMBER('M3 Functional Beverage'!K311)),'M3 Functional Beverage'!F311-'M3 Functional Beverage'!K311,"")</f>
        <v/>
      </c>
      <c r="I1047" s="34" t="inlineStr">
        <is>
          <t>S&amp;S availability/depth vary by listing and time, confirm live.</t>
        </is>
      </c>
    </row>
    <row r="1048" ht="26" customHeight="1">
      <c r="A1048" s="34" t="inlineStr">
        <is>
          <t>Protein2o</t>
        </is>
      </c>
      <c r="B1048" s="34" t="inlineStr">
        <is>
          <t>Protein2o Protein Infused Water | Mixed Berry | 12 pack 500mL</t>
        </is>
      </c>
      <c r="C1048" s="34" t="inlineStr">
        <is>
          <t>3) Functional beverage (still/sparkling)</t>
        </is>
      </c>
      <c r="D1048" s="51">
        <f>IF('M3 Functional Beverage'!I312="","",'M3 Functional Beverage'!I312)</f>
        <v/>
      </c>
      <c r="E1048" s="52">
        <f>IF('M3 Functional Beverage'!J312="","",'M3 Functional Beverage'!J312)</f>
        <v/>
      </c>
      <c r="F1048" s="50">
        <f>IF('M3 Functional Beverage'!K312="","",'M3 Functional Beverage'!K312)</f>
        <v/>
      </c>
      <c r="G1048" s="49">
        <f>IF('M3 Functional Beverage'!F312="","",'M3 Functional Beverage'!F312)</f>
        <v/>
      </c>
      <c r="H1048" s="50">
        <f>IF(AND(ISNUMBER('M3 Functional Beverage'!F312),ISNUMBER('M3 Functional Beverage'!K312)),'M3 Functional Beverage'!F312-'M3 Functional Beverage'!K312,"")</f>
        <v/>
      </c>
      <c r="I1048" s="34" t="inlineStr">
        <is>
          <t>S&amp;S availability/depth vary by listing and time, confirm live.</t>
        </is>
      </c>
    </row>
    <row r="1049" ht="26" customHeight="1">
      <c r="A1049" s="34" t="inlineStr">
        <is>
          <t>Protein2o</t>
        </is>
      </c>
      <c r="B1049" s="34" t="inlineStr">
        <is>
          <t>Protein2o Protein Infused Water | Mixed Berry | 18 pack 500mL</t>
        </is>
      </c>
      <c r="C1049" s="34" t="inlineStr">
        <is>
          <t>3) Functional beverage (still/sparkling)</t>
        </is>
      </c>
      <c r="D1049" s="51">
        <f>IF('M3 Functional Beverage'!I313="","",'M3 Functional Beverage'!I313)</f>
        <v/>
      </c>
      <c r="E1049" s="52">
        <f>IF('M3 Functional Beverage'!J313="","",'M3 Functional Beverage'!J313)</f>
        <v/>
      </c>
      <c r="F1049" s="50">
        <f>IF('M3 Functional Beverage'!K313="","",'M3 Functional Beverage'!K313)</f>
        <v/>
      </c>
      <c r="G1049" s="49">
        <f>IF('M3 Functional Beverage'!F313="","",'M3 Functional Beverage'!F313)</f>
        <v/>
      </c>
      <c r="H1049" s="50">
        <f>IF(AND(ISNUMBER('M3 Functional Beverage'!F313),ISNUMBER('M3 Functional Beverage'!K313)),'M3 Functional Beverage'!F313-'M3 Functional Beverage'!K313,"")</f>
        <v/>
      </c>
      <c r="I1049" s="34" t="inlineStr">
        <is>
          <t>S&amp;S availability/depth vary by listing and time, confirm live.</t>
        </is>
      </c>
    </row>
    <row r="1050" ht="26" customHeight="1">
      <c r="A1050" s="34" t="inlineStr">
        <is>
          <t>Protein2o</t>
        </is>
      </c>
      <c r="B1050" s="34" t="inlineStr">
        <is>
          <t>Protein2o Protein Infused Water | Mixed Berry | 24 pack 500mL</t>
        </is>
      </c>
      <c r="C1050" s="34" t="inlineStr">
        <is>
          <t>3) Functional beverage (still/sparkling)</t>
        </is>
      </c>
      <c r="D1050" s="51">
        <f>IF('M3 Functional Beverage'!I314="","",'M3 Functional Beverage'!I314)</f>
        <v/>
      </c>
      <c r="E1050" s="52">
        <f>IF('M3 Functional Beverage'!J314="","",'M3 Functional Beverage'!J314)</f>
        <v/>
      </c>
      <c r="F1050" s="50">
        <f>IF('M3 Functional Beverage'!K314="","",'M3 Functional Beverage'!K314)</f>
        <v/>
      </c>
      <c r="G1050" s="49">
        <f>IF('M3 Functional Beverage'!F314="","",'M3 Functional Beverage'!F314)</f>
        <v/>
      </c>
      <c r="H1050" s="50">
        <f>IF(AND(ISNUMBER('M3 Functional Beverage'!F314),ISNUMBER('M3 Functional Beverage'!K314)),'M3 Functional Beverage'!F314-'M3 Functional Beverage'!K314,"")</f>
        <v/>
      </c>
      <c r="I1050" s="34" t="inlineStr">
        <is>
          <t>S&amp;S availability/depth vary by listing and time, confirm live.</t>
        </is>
      </c>
    </row>
    <row r="1051" ht="26" customHeight="1">
      <c r="A1051" s="34" t="inlineStr">
        <is>
          <t>Protein2o</t>
        </is>
      </c>
      <c r="B1051" s="34" t="inlineStr">
        <is>
          <t>Protein2o Protein Infused Water | Tropical Coconut | single 500mL</t>
        </is>
      </c>
      <c r="C1051" s="34" t="inlineStr">
        <is>
          <t>3) Functional beverage (still/sparkling)</t>
        </is>
      </c>
      <c r="D1051" s="51">
        <f>IF('M3 Functional Beverage'!I315="","",'M3 Functional Beverage'!I315)</f>
        <v/>
      </c>
      <c r="E1051" s="52">
        <f>IF('M3 Functional Beverage'!J315="","",'M3 Functional Beverage'!J315)</f>
        <v/>
      </c>
      <c r="F1051" s="50">
        <f>IF('M3 Functional Beverage'!K315="","",'M3 Functional Beverage'!K315)</f>
        <v/>
      </c>
      <c r="G1051" s="49">
        <f>IF('M3 Functional Beverage'!F315="","",'M3 Functional Beverage'!F315)</f>
        <v/>
      </c>
      <c r="H1051" s="50">
        <f>IF(AND(ISNUMBER('M3 Functional Beverage'!F315),ISNUMBER('M3 Functional Beverage'!K315)),'M3 Functional Beverage'!F315-'M3 Functional Beverage'!K315,"")</f>
        <v/>
      </c>
      <c r="I1051" s="34" t="inlineStr">
        <is>
          <t>S&amp;S availability/depth vary by listing and time, confirm live.</t>
        </is>
      </c>
    </row>
    <row r="1052" ht="26" customHeight="1">
      <c r="A1052" s="34" t="inlineStr">
        <is>
          <t>Protein2o</t>
        </is>
      </c>
      <c r="B1052" s="34" t="inlineStr">
        <is>
          <t>Protein2o Protein Infused Water | Tropical Coconut | 8 pack 500mL</t>
        </is>
      </c>
      <c r="C1052" s="34" t="inlineStr">
        <is>
          <t>3) Functional beverage (still/sparkling)</t>
        </is>
      </c>
      <c r="D1052" s="51">
        <f>IF('M3 Functional Beverage'!I316="","",'M3 Functional Beverage'!I316)</f>
        <v/>
      </c>
      <c r="E1052" s="52">
        <f>IF('M3 Functional Beverage'!J316="","",'M3 Functional Beverage'!J316)</f>
        <v/>
      </c>
      <c r="F1052" s="50">
        <f>IF('M3 Functional Beverage'!K316="","",'M3 Functional Beverage'!K316)</f>
        <v/>
      </c>
      <c r="G1052" s="49">
        <f>IF('M3 Functional Beverage'!F316="","",'M3 Functional Beverage'!F316)</f>
        <v/>
      </c>
      <c r="H1052" s="50">
        <f>IF(AND(ISNUMBER('M3 Functional Beverage'!F316),ISNUMBER('M3 Functional Beverage'!K316)),'M3 Functional Beverage'!F316-'M3 Functional Beverage'!K316,"")</f>
        <v/>
      </c>
      <c r="I1052" s="34" t="inlineStr">
        <is>
          <t>S&amp;S availability/depth vary by listing and time, confirm live.</t>
        </is>
      </c>
    </row>
    <row r="1053" ht="26" customHeight="1">
      <c r="A1053" s="34" t="inlineStr">
        <is>
          <t>Protein2o</t>
        </is>
      </c>
      <c r="B1053" s="34" t="inlineStr">
        <is>
          <t>Protein2o Protein Infused Water | Tropical Coconut | 12 pack 500mL</t>
        </is>
      </c>
      <c r="C1053" s="34" t="inlineStr">
        <is>
          <t>3) Functional beverage (still/sparkling)</t>
        </is>
      </c>
      <c r="D1053" s="51">
        <f>IF('M3 Functional Beverage'!I317="","",'M3 Functional Beverage'!I317)</f>
        <v/>
      </c>
      <c r="E1053" s="52">
        <f>IF('M3 Functional Beverage'!J317="","",'M3 Functional Beverage'!J317)</f>
        <v/>
      </c>
      <c r="F1053" s="50">
        <f>IF('M3 Functional Beverage'!K317="","",'M3 Functional Beverage'!K317)</f>
        <v/>
      </c>
      <c r="G1053" s="49">
        <f>IF('M3 Functional Beverage'!F317="","",'M3 Functional Beverage'!F317)</f>
        <v/>
      </c>
      <c r="H1053" s="50">
        <f>IF(AND(ISNUMBER('M3 Functional Beverage'!F317),ISNUMBER('M3 Functional Beverage'!K317)),'M3 Functional Beverage'!F317-'M3 Functional Beverage'!K317,"")</f>
        <v/>
      </c>
      <c r="I1053" s="34" t="inlineStr">
        <is>
          <t>S&amp;S availability/depth vary by listing and time, confirm live.</t>
        </is>
      </c>
    </row>
    <row r="1054" ht="26" customHeight="1">
      <c r="A1054" s="34" t="inlineStr">
        <is>
          <t>Protein2o</t>
        </is>
      </c>
      <c r="B1054" s="34" t="inlineStr">
        <is>
          <t>Protein2o Protein Infused Water | Tropical Coconut | 18 pack 500mL</t>
        </is>
      </c>
      <c r="C1054" s="34" t="inlineStr">
        <is>
          <t>3) Functional beverage (still/sparkling)</t>
        </is>
      </c>
      <c r="D1054" s="51">
        <f>IF('M3 Functional Beverage'!I318="","",'M3 Functional Beverage'!I318)</f>
        <v/>
      </c>
      <c r="E1054" s="52">
        <f>IF('M3 Functional Beverage'!J318="","",'M3 Functional Beverage'!J318)</f>
        <v/>
      </c>
      <c r="F1054" s="50">
        <f>IF('M3 Functional Beverage'!K318="","",'M3 Functional Beverage'!K318)</f>
        <v/>
      </c>
      <c r="G1054" s="49">
        <f>IF('M3 Functional Beverage'!F318="","",'M3 Functional Beverage'!F318)</f>
        <v/>
      </c>
      <c r="H1054" s="50">
        <f>IF(AND(ISNUMBER('M3 Functional Beverage'!F318),ISNUMBER('M3 Functional Beverage'!K318)),'M3 Functional Beverage'!F318-'M3 Functional Beverage'!K318,"")</f>
        <v/>
      </c>
      <c r="I1054" s="34" t="inlineStr">
        <is>
          <t>S&amp;S availability/depth vary by listing and time, confirm live.</t>
        </is>
      </c>
    </row>
    <row r="1055" ht="26" customHeight="1">
      <c r="A1055" s="34" t="inlineStr">
        <is>
          <t>Protein2o</t>
        </is>
      </c>
      <c r="B1055" s="34" t="inlineStr">
        <is>
          <t>Protein2o Protein Infused Water | Tropical Coconut | 24 pack 500mL</t>
        </is>
      </c>
      <c r="C1055" s="34" t="inlineStr">
        <is>
          <t>3) Functional beverage (still/sparkling)</t>
        </is>
      </c>
      <c r="D1055" s="51">
        <f>IF('M3 Functional Beverage'!I319="","",'M3 Functional Beverage'!I319)</f>
        <v/>
      </c>
      <c r="E1055" s="52">
        <f>IF('M3 Functional Beverage'!J319="","",'M3 Functional Beverage'!J319)</f>
        <v/>
      </c>
      <c r="F1055" s="50">
        <f>IF('M3 Functional Beverage'!K319="","",'M3 Functional Beverage'!K319)</f>
        <v/>
      </c>
      <c r="G1055" s="49">
        <f>IF('M3 Functional Beverage'!F319="","",'M3 Functional Beverage'!F319)</f>
        <v/>
      </c>
      <c r="H1055" s="50">
        <f>IF(AND(ISNUMBER('M3 Functional Beverage'!F319),ISNUMBER('M3 Functional Beverage'!K319)),'M3 Functional Beverage'!F319-'M3 Functional Beverage'!K319,"")</f>
        <v/>
      </c>
      <c r="I1055" s="34" t="inlineStr">
        <is>
          <t>S&amp;S availability/depth vary by listing and time, confirm live.</t>
        </is>
      </c>
    </row>
    <row r="1056" ht="26" customHeight="1">
      <c r="A1056" s="34" t="inlineStr">
        <is>
          <t>Protein2o</t>
        </is>
      </c>
      <c r="B1056" s="34" t="inlineStr">
        <is>
          <t>Protein2o Protein Infused Water | Peach Mango | single 500mL</t>
        </is>
      </c>
      <c r="C1056" s="34" t="inlineStr">
        <is>
          <t>3) Functional beverage (still/sparkling)</t>
        </is>
      </c>
      <c r="D1056" s="51">
        <f>IF('M3 Functional Beverage'!I320="","",'M3 Functional Beverage'!I320)</f>
        <v/>
      </c>
      <c r="E1056" s="52">
        <f>IF('M3 Functional Beverage'!J320="","",'M3 Functional Beverage'!J320)</f>
        <v/>
      </c>
      <c r="F1056" s="50">
        <f>IF('M3 Functional Beverage'!K320="","",'M3 Functional Beverage'!K320)</f>
        <v/>
      </c>
      <c r="G1056" s="49">
        <f>IF('M3 Functional Beverage'!F320="","",'M3 Functional Beverage'!F320)</f>
        <v/>
      </c>
      <c r="H1056" s="50">
        <f>IF(AND(ISNUMBER('M3 Functional Beverage'!F320),ISNUMBER('M3 Functional Beverage'!K320)),'M3 Functional Beverage'!F320-'M3 Functional Beverage'!K320,"")</f>
        <v/>
      </c>
      <c r="I1056" s="34" t="inlineStr">
        <is>
          <t>S&amp;S availability/depth vary by listing and time, confirm live.</t>
        </is>
      </c>
    </row>
    <row r="1057" ht="26" customHeight="1">
      <c r="A1057" s="34" t="inlineStr">
        <is>
          <t>Protein2o</t>
        </is>
      </c>
      <c r="B1057" s="34" t="inlineStr">
        <is>
          <t>Protein2o Protein Infused Water | Peach Mango | 8 pack 500mL</t>
        </is>
      </c>
      <c r="C1057" s="34" t="inlineStr">
        <is>
          <t>3) Functional beverage (still/sparkling)</t>
        </is>
      </c>
      <c r="D1057" s="51">
        <f>IF('M3 Functional Beverage'!I321="","",'M3 Functional Beverage'!I321)</f>
        <v/>
      </c>
      <c r="E1057" s="52">
        <f>IF('M3 Functional Beverage'!J321="","",'M3 Functional Beverage'!J321)</f>
        <v/>
      </c>
      <c r="F1057" s="50">
        <f>IF('M3 Functional Beverage'!K321="","",'M3 Functional Beverage'!K321)</f>
        <v/>
      </c>
      <c r="G1057" s="49">
        <f>IF('M3 Functional Beverage'!F321="","",'M3 Functional Beverage'!F321)</f>
        <v/>
      </c>
      <c r="H1057" s="50">
        <f>IF(AND(ISNUMBER('M3 Functional Beverage'!F321),ISNUMBER('M3 Functional Beverage'!K321)),'M3 Functional Beverage'!F321-'M3 Functional Beverage'!K321,"")</f>
        <v/>
      </c>
      <c r="I1057" s="34" t="inlineStr">
        <is>
          <t>S&amp;S availability/depth vary by listing and time, confirm live.</t>
        </is>
      </c>
    </row>
    <row r="1058" ht="26" customHeight="1">
      <c r="A1058" s="34" t="inlineStr">
        <is>
          <t>Protein2o</t>
        </is>
      </c>
      <c r="B1058" s="34" t="inlineStr">
        <is>
          <t>Protein2o Protein Infused Water | Peach Mango | 12 pack 500mL</t>
        </is>
      </c>
      <c r="C1058" s="34" t="inlineStr">
        <is>
          <t>3) Functional beverage (still/sparkling)</t>
        </is>
      </c>
      <c r="D1058" s="51">
        <f>IF('M3 Functional Beverage'!I322="","",'M3 Functional Beverage'!I322)</f>
        <v/>
      </c>
      <c r="E1058" s="52">
        <f>IF('M3 Functional Beverage'!J322="","",'M3 Functional Beverage'!J322)</f>
        <v/>
      </c>
      <c r="F1058" s="50">
        <f>IF('M3 Functional Beverage'!K322="","",'M3 Functional Beverage'!K322)</f>
        <v/>
      </c>
      <c r="G1058" s="49">
        <f>IF('M3 Functional Beverage'!F322="","",'M3 Functional Beverage'!F322)</f>
        <v/>
      </c>
      <c r="H1058" s="50">
        <f>IF(AND(ISNUMBER('M3 Functional Beverage'!F322),ISNUMBER('M3 Functional Beverage'!K322)),'M3 Functional Beverage'!F322-'M3 Functional Beverage'!K322,"")</f>
        <v/>
      </c>
      <c r="I1058" s="34" t="inlineStr">
        <is>
          <t>S&amp;S availability/depth vary by listing and time, confirm live.</t>
        </is>
      </c>
    </row>
    <row r="1059" ht="26" customHeight="1">
      <c r="A1059" s="34" t="inlineStr">
        <is>
          <t>Protein2o</t>
        </is>
      </c>
      <c r="B1059" s="34" t="inlineStr">
        <is>
          <t>Protein2o Protein Infused Water | Peach Mango | 18 pack 500mL</t>
        </is>
      </c>
      <c r="C1059" s="34" t="inlineStr">
        <is>
          <t>3) Functional beverage (still/sparkling)</t>
        </is>
      </c>
      <c r="D1059" s="51">
        <f>IF('M3 Functional Beverage'!I323="","",'M3 Functional Beverage'!I323)</f>
        <v/>
      </c>
      <c r="E1059" s="52">
        <f>IF('M3 Functional Beverage'!J323="","",'M3 Functional Beverage'!J323)</f>
        <v/>
      </c>
      <c r="F1059" s="50">
        <f>IF('M3 Functional Beverage'!K323="","",'M3 Functional Beverage'!K323)</f>
        <v/>
      </c>
      <c r="G1059" s="49">
        <f>IF('M3 Functional Beverage'!F323="","",'M3 Functional Beverage'!F323)</f>
        <v/>
      </c>
      <c r="H1059" s="50">
        <f>IF(AND(ISNUMBER('M3 Functional Beverage'!F323),ISNUMBER('M3 Functional Beverage'!K323)),'M3 Functional Beverage'!F323-'M3 Functional Beverage'!K323,"")</f>
        <v/>
      </c>
      <c r="I1059" s="34" t="inlineStr">
        <is>
          <t>S&amp;S availability/depth vary by listing and time, confirm live.</t>
        </is>
      </c>
    </row>
    <row r="1060" ht="26" customHeight="1">
      <c r="A1060" s="34" t="inlineStr">
        <is>
          <t>Protein2o</t>
        </is>
      </c>
      <c r="B1060" s="34" t="inlineStr">
        <is>
          <t>Protein2o Protein Infused Water | Peach Mango | 24 pack 500mL</t>
        </is>
      </c>
      <c r="C1060" s="34" t="inlineStr">
        <is>
          <t>3) Functional beverage (still/sparkling)</t>
        </is>
      </c>
      <c r="D1060" s="51">
        <f>IF('M3 Functional Beverage'!I324="","",'M3 Functional Beverage'!I324)</f>
        <v/>
      </c>
      <c r="E1060" s="52">
        <f>IF('M3 Functional Beverage'!J324="","",'M3 Functional Beverage'!J324)</f>
        <v/>
      </c>
      <c r="F1060" s="50">
        <f>IF('M3 Functional Beverage'!K324="","",'M3 Functional Beverage'!K324)</f>
        <v/>
      </c>
      <c r="G1060" s="49">
        <f>IF('M3 Functional Beverage'!F324="","",'M3 Functional Beverage'!F324)</f>
        <v/>
      </c>
      <c r="H1060" s="50">
        <f>IF(AND(ISNUMBER('M3 Functional Beverage'!F324),ISNUMBER('M3 Functional Beverage'!K324)),'M3 Functional Beverage'!F324-'M3 Functional Beverage'!K324,"")</f>
        <v/>
      </c>
      <c r="I1060" s="34" t="inlineStr">
        <is>
          <t>S&amp;S availability/depth vary by listing and time, confirm live.</t>
        </is>
      </c>
    </row>
    <row r="1061" ht="26" customHeight="1">
      <c r="A1061" s="34" t="inlineStr">
        <is>
          <t>Protein2o</t>
        </is>
      </c>
      <c r="B1061" s="34" t="inlineStr">
        <is>
          <t>Protein2o Protein Infused Water | Blueberry Raspberry | single 500mL</t>
        </is>
      </c>
      <c r="C1061" s="34" t="inlineStr">
        <is>
          <t>3) Functional beverage (still/sparkling)</t>
        </is>
      </c>
      <c r="D1061" s="51">
        <f>IF('M3 Functional Beverage'!I325="","",'M3 Functional Beverage'!I325)</f>
        <v/>
      </c>
      <c r="E1061" s="52">
        <f>IF('M3 Functional Beverage'!J325="","",'M3 Functional Beverage'!J325)</f>
        <v/>
      </c>
      <c r="F1061" s="50">
        <f>IF('M3 Functional Beverage'!K325="","",'M3 Functional Beverage'!K325)</f>
        <v/>
      </c>
      <c r="G1061" s="49">
        <f>IF('M3 Functional Beverage'!F325="","",'M3 Functional Beverage'!F325)</f>
        <v/>
      </c>
      <c r="H1061" s="50">
        <f>IF(AND(ISNUMBER('M3 Functional Beverage'!F325),ISNUMBER('M3 Functional Beverage'!K325)),'M3 Functional Beverage'!F325-'M3 Functional Beverage'!K325,"")</f>
        <v/>
      </c>
      <c r="I1061" s="34" t="inlineStr">
        <is>
          <t>S&amp;S availability/depth vary by listing and time, confirm live.</t>
        </is>
      </c>
    </row>
    <row r="1062" ht="26" customHeight="1">
      <c r="A1062" s="34" t="inlineStr">
        <is>
          <t>Protein2o</t>
        </is>
      </c>
      <c r="B1062" s="34" t="inlineStr">
        <is>
          <t>Protein2o Protein Infused Water | Blueberry Raspberry | 8 pack 500mL</t>
        </is>
      </c>
      <c r="C1062" s="34" t="inlineStr">
        <is>
          <t>3) Functional beverage (still/sparkling)</t>
        </is>
      </c>
      <c r="D1062" s="51">
        <f>IF('M3 Functional Beverage'!I326="","",'M3 Functional Beverage'!I326)</f>
        <v/>
      </c>
      <c r="E1062" s="52">
        <f>IF('M3 Functional Beverage'!J326="","",'M3 Functional Beverage'!J326)</f>
        <v/>
      </c>
      <c r="F1062" s="50">
        <f>IF('M3 Functional Beverage'!K326="","",'M3 Functional Beverage'!K326)</f>
        <v/>
      </c>
      <c r="G1062" s="49">
        <f>IF('M3 Functional Beverage'!F326="","",'M3 Functional Beverage'!F326)</f>
        <v/>
      </c>
      <c r="H1062" s="50">
        <f>IF(AND(ISNUMBER('M3 Functional Beverage'!F326),ISNUMBER('M3 Functional Beverage'!K326)),'M3 Functional Beverage'!F326-'M3 Functional Beverage'!K326,"")</f>
        <v/>
      </c>
      <c r="I1062" s="34" t="inlineStr">
        <is>
          <t>S&amp;S availability/depth vary by listing and time, confirm live.</t>
        </is>
      </c>
    </row>
    <row r="1063" ht="26" customHeight="1">
      <c r="A1063" s="34" t="inlineStr">
        <is>
          <t>Protein2o</t>
        </is>
      </c>
      <c r="B1063" s="34" t="inlineStr">
        <is>
          <t>Protein2o Protein Infused Water | Blueberry Raspberry | 12 pack 500mL</t>
        </is>
      </c>
      <c r="C1063" s="34" t="inlineStr">
        <is>
          <t>3) Functional beverage (still/sparkling)</t>
        </is>
      </c>
      <c r="D1063" s="51">
        <f>IF('M3 Functional Beverage'!I327="","",'M3 Functional Beverage'!I327)</f>
        <v/>
      </c>
      <c r="E1063" s="52">
        <f>IF('M3 Functional Beverage'!J327="","",'M3 Functional Beverage'!J327)</f>
        <v/>
      </c>
      <c r="F1063" s="50">
        <f>IF('M3 Functional Beverage'!K327="","",'M3 Functional Beverage'!K327)</f>
        <v/>
      </c>
      <c r="G1063" s="49">
        <f>IF('M3 Functional Beverage'!F327="","",'M3 Functional Beverage'!F327)</f>
        <v/>
      </c>
      <c r="H1063" s="50">
        <f>IF(AND(ISNUMBER('M3 Functional Beverage'!F327),ISNUMBER('M3 Functional Beverage'!K327)),'M3 Functional Beverage'!F327-'M3 Functional Beverage'!K327,"")</f>
        <v/>
      </c>
      <c r="I1063" s="34" t="inlineStr">
        <is>
          <t>S&amp;S availability/depth vary by listing and time, confirm live.</t>
        </is>
      </c>
    </row>
    <row r="1064" ht="26" customHeight="1">
      <c r="A1064" s="34" t="inlineStr">
        <is>
          <t>Protein2o</t>
        </is>
      </c>
      <c r="B1064" s="34" t="inlineStr">
        <is>
          <t>Protein2o Protein Infused Water | Blueberry Raspberry | 18 pack 500mL</t>
        </is>
      </c>
      <c r="C1064" s="34" t="inlineStr">
        <is>
          <t>3) Functional beverage (still/sparkling)</t>
        </is>
      </c>
      <c r="D1064" s="51">
        <f>IF('M3 Functional Beverage'!I328="","",'M3 Functional Beverage'!I328)</f>
        <v/>
      </c>
      <c r="E1064" s="52">
        <f>IF('M3 Functional Beverage'!J328="","",'M3 Functional Beverage'!J328)</f>
        <v/>
      </c>
      <c r="F1064" s="50">
        <f>IF('M3 Functional Beverage'!K328="","",'M3 Functional Beverage'!K328)</f>
        <v/>
      </c>
      <c r="G1064" s="49">
        <f>IF('M3 Functional Beverage'!F328="","",'M3 Functional Beverage'!F328)</f>
        <v/>
      </c>
      <c r="H1064" s="50">
        <f>IF(AND(ISNUMBER('M3 Functional Beverage'!F328),ISNUMBER('M3 Functional Beverage'!K328)),'M3 Functional Beverage'!F328-'M3 Functional Beverage'!K328,"")</f>
        <v/>
      </c>
      <c r="I1064" s="34" t="inlineStr">
        <is>
          <t>S&amp;S availability/depth vary by listing and time, confirm live.</t>
        </is>
      </c>
    </row>
    <row r="1065" ht="26" customHeight="1">
      <c r="A1065" s="34" t="inlineStr">
        <is>
          <t>Protein2o</t>
        </is>
      </c>
      <c r="B1065" s="34" t="inlineStr">
        <is>
          <t>Protein2o Protein Infused Water | Blueberry Raspberry | 24 pack 500mL</t>
        </is>
      </c>
      <c r="C1065" s="34" t="inlineStr">
        <is>
          <t>3) Functional beverage (still/sparkling)</t>
        </is>
      </c>
      <c r="D1065" s="51">
        <f>IF('M3 Functional Beverage'!I329="","",'M3 Functional Beverage'!I329)</f>
        <v/>
      </c>
      <c r="E1065" s="52">
        <f>IF('M3 Functional Beverage'!J329="","",'M3 Functional Beverage'!J329)</f>
        <v/>
      </c>
      <c r="F1065" s="50">
        <f>IF('M3 Functional Beverage'!K329="","",'M3 Functional Beverage'!K329)</f>
        <v/>
      </c>
      <c r="G1065" s="49">
        <f>IF('M3 Functional Beverage'!F329="","",'M3 Functional Beverage'!F329)</f>
        <v/>
      </c>
      <c r="H1065" s="50">
        <f>IF(AND(ISNUMBER('M3 Functional Beverage'!F329),ISNUMBER('M3 Functional Beverage'!K329)),'M3 Functional Beverage'!F329-'M3 Functional Beverage'!K329,"")</f>
        <v/>
      </c>
      <c r="I1065" s="34" t="inlineStr">
        <is>
          <t>S&amp;S availability/depth vary by listing and time, confirm live.</t>
        </is>
      </c>
    </row>
    <row r="1066" ht="26" customHeight="1">
      <c r="A1066" s="34" t="inlineStr">
        <is>
          <t>vitaminwater</t>
        </is>
      </c>
      <c r="B1066" s="34" t="inlineStr">
        <is>
          <t>vitaminwater (glaceau) | XXX Acai-Blueberry-Pomegranate | single 591mL</t>
        </is>
      </c>
      <c r="C1066" s="34" t="inlineStr">
        <is>
          <t>3) Functional beverage (still/sparkling)</t>
        </is>
      </c>
      <c r="D1066" s="51">
        <f>IF('M3 Functional Beverage'!I330="","",'M3 Functional Beverage'!I330)</f>
        <v/>
      </c>
      <c r="E1066" s="52">
        <f>IF('M3 Functional Beverage'!J330="","",'M3 Functional Beverage'!J330)</f>
        <v/>
      </c>
      <c r="F1066" s="50">
        <f>IF('M3 Functional Beverage'!K330="","",'M3 Functional Beverage'!K330)</f>
        <v/>
      </c>
      <c r="G1066" s="49">
        <f>IF('M3 Functional Beverage'!F330="","",'M3 Functional Beverage'!F330)</f>
        <v/>
      </c>
      <c r="H1066" s="50">
        <f>IF(AND(ISNUMBER('M3 Functional Beverage'!F330),ISNUMBER('M3 Functional Beverage'!K330)),'M3 Functional Beverage'!F330-'M3 Functional Beverage'!K330,"")</f>
        <v/>
      </c>
      <c r="I1066" s="34" t="inlineStr">
        <is>
          <t>S&amp;S availability/depth vary by listing and time, confirm live.</t>
        </is>
      </c>
    </row>
    <row r="1067" ht="26" customHeight="1">
      <c r="A1067" s="34" t="inlineStr">
        <is>
          <t>vitaminwater</t>
        </is>
      </c>
      <c r="B1067" s="34" t="inlineStr">
        <is>
          <t>vitaminwater (glaceau) | XXX Acai-Blueberry-Pomegranate | 6 pack 591mL</t>
        </is>
      </c>
      <c r="C1067" s="34" t="inlineStr">
        <is>
          <t>3) Functional beverage (still/sparkling)</t>
        </is>
      </c>
      <c r="D1067" s="51">
        <f>IF('M3 Functional Beverage'!I331="","",'M3 Functional Beverage'!I331)</f>
        <v/>
      </c>
      <c r="E1067" s="52">
        <f>IF('M3 Functional Beverage'!J331="","",'M3 Functional Beverage'!J331)</f>
        <v/>
      </c>
      <c r="F1067" s="50">
        <f>IF('M3 Functional Beverage'!K331="","",'M3 Functional Beverage'!K331)</f>
        <v/>
      </c>
      <c r="G1067" s="49">
        <f>IF('M3 Functional Beverage'!F331="","",'M3 Functional Beverage'!F331)</f>
        <v/>
      </c>
      <c r="H1067" s="50">
        <f>IF(AND(ISNUMBER('M3 Functional Beverage'!F331),ISNUMBER('M3 Functional Beverage'!K331)),'M3 Functional Beverage'!F331-'M3 Functional Beverage'!K331,"")</f>
        <v/>
      </c>
      <c r="I1067" s="34" t="inlineStr">
        <is>
          <t>S&amp;S availability/depth vary by listing and time, confirm live.</t>
        </is>
      </c>
    </row>
    <row r="1068" ht="26" customHeight="1">
      <c r="A1068" s="34" t="inlineStr">
        <is>
          <t>vitaminwater</t>
        </is>
      </c>
      <c r="B1068" s="34" t="inlineStr">
        <is>
          <t>vitaminwater (glaceau) | XXX Acai-Blueberry-Pomegranate | 12 pack 591mL</t>
        </is>
      </c>
      <c r="C1068" s="34" t="inlineStr">
        <is>
          <t>3) Functional beverage (still/sparkling)</t>
        </is>
      </c>
      <c r="D1068" s="51">
        <f>IF('M3 Functional Beverage'!I332="","",'M3 Functional Beverage'!I332)</f>
        <v/>
      </c>
      <c r="E1068" s="52">
        <f>IF('M3 Functional Beverage'!J332="","",'M3 Functional Beverage'!J332)</f>
        <v/>
      </c>
      <c r="F1068" s="50">
        <f>IF('M3 Functional Beverage'!K332="","",'M3 Functional Beverage'!K332)</f>
        <v/>
      </c>
      <c r="G1068" s="49">
        <f>IF('M3 Functional Beverage'!F332="","",'M3 Functional Beverage'!F332)</f>
        <v/>
      </c>
      <c r="H1068" s="50">
        <f>IF(AND(ISNUMBER('M3 Functional Beverage'!F332),ISNUMBER('M3 Functional Beverage'!K332)),'M3 Functional Beverage'!F332-'M3 Functional Beverage'!K332,"")</f>
        <v/>
      </c>
      <c r="I1068" s="34" t="inlineStr">
        <is>
          <t>S&amp;S availability/depth vary by listing and time, confirm live.</t>
        </is>
      </c>
    </row>
    <row r="1069" ht="26" customHeight="1">
      <c r="A1069" s="34" t="inlineStr">
        <is>
          <t>vitaminwater</t>
        </is>
      </c>
      <c r="B1069" s="34" t="inlineStr">
        <is>
          <t>vitaminwater (glaceau) | XXX Acai-Blueberry-Pomegranate | 24 pack 591mL</t>
        </is>
      </c>
      <c r="C1069" s="34" t="inlineStr">
        <is>
          <t>3) Functional beverage (still/sparkling)</t>
        </is>
      </c>
      <c r="D1069" s="51">
        <f>IF('M3 Functional Beverage'!I333="","",'M3 Functional Beverage'!I333)</f>
        <v/>
      </c>
      <c r="E1069" s="52">
        <f>IF('M3 Functional Beverage'!J333="","",'M3 Functional Beverage'!J333)</f>
        <v/>
      </c>
      <c r="F1069" s="50">
        <f>IF('M3 Functional Beverage'!K333="","",'M3 Functional Beverage'!K333)</f>
        <v/>
      </c>
      <c r="G1069" s="49">
        <f>IF('M3 Functional Beverage'!F333="","",'M3 Functional Beverage'!F333)</f>
        <v/>
      </c>
      <c r="H1069" s="50">
        <f>IF(AND(ISNUMBER('M3 Functional Beverage'!F333),ISNUMBER('M3 Functional Beverage'!K333)),'M3 Functional Beverage'!F333-'M3 Functional Beverage'!K333,"")</f>
        <v/>
      </c>
      <c r="I1069" s="34" t="inlineStr">
        <is>
          <t>S&amp;S availability/depth vary by listing and time, confirm live.</t>
        </is>
      </c>
    </row>
    <row r="1070" ht="26" customHeight="1">
      <c r="A1070" s="34" t="inlineStr">
        <is>
          <t>vitaminwater</t>
        </is>
      </c>
      <c r="B1070" s="34" t="inlineStr">
        <is>
          <t>vitaminwater (glaceau) | Power-C Dragonfruit | single 591mL</t>
        </is>
      </c>
      <c r="C1070" s="34" t="inlineStr">
        <is>
          <t>3) Functional beverage (still/sparkling)</t>
        </is>
      </c>
      <c r="D1070" s="51">
        <f>IF('M3 Functional Beverage'!I334="","",'M3 Functional Beverage'!I334)</f>
        <v/>
      </c>
      <c r="E1070" s="52">
        <f>IF('M3 Functional Beverage'!J334="","",'M3 Functional Beverage'!J334)</f>
        <v/>
      </c>
      <c r="F1070" s="50">
        <f>IF('M3 Functional Beverage'!K334="","",'M3 Functional Beverage'!K334)</f>
        <v/>
      </c>
      <c r="G1070" s="49">
        <f>IF('M3 Functional Beverage'!F334="","",'M3 Functional Beverage'!F334)</f>
        <v/>
      </c>
      <c r="H1070" s="50">
        <f>IF(AND(ISNUMBER('M3 Functional Beverage'!F334),ISNUMBER('M3 Functional Beverage'!K334)),'M3 Functional Beverage'!F334-'M3 Functional Beverage'!K334,"")</f>
        <v/>
      </c>
      <c r="I1070" s="34" t="inlineStr">
        <is>
          <t>S&amp;S availability/depth vary by listing and time, confirm live.</t>
        </is>
      </c>
    </row>
    <row r="1071" ht="26" customHeight="1">
      <c r="A1071" s="34" t="inlineStr">
        <is>
          <t>vitaminwater</t>
        </is>
      </c>
      <c r="B1071" s="34" t="inlineStr">
        <is>
          <t>vitaminwater (glaceau) | Power-C Dragonfruit | 6 pack 591mL</t>
        </is>
      </c>
      <c r="C1071" s="34" t="inlineStr">
        <is>
          <t>3) Functional beverage (still/sparkling)</t>
        </is>
      </c>
      <c r="D1071" s="51">
        <f>IF('M3 Functional Beverage'!I335="","",'M3 Functional Beverage'!I335)</f>
        <v/>
      </c>
      <c r="E1071" s="52">
        <f>IF('M3 Functional Beverage'!J335="","",'M3 Functional Beverage'!J335)</f>
        <v/>
      </c>
      <c r="F1071" s="50">
        <f>IF('M3 Functional Beverage'!K335="","",'M3 Functional Beverage'!K335)</f>
        <v/>
      </c>
      <c r="G1071" s="49">
        <f>IF('M3 Functional Beverage'!F335="","",'M3 Functional Beverage'!F335)</f>
        <v/>
      </c>
      <c r="H1071" s="50">
        <f>IF(AND(ISNUMBER('M3 Functional Beverage'!F335),ISNUMBER('M3 Functional Beverage'!K335)),'M3 Functional Beverage'!F335-'M3 Functional Beverage'!K335,"")</f>
        <v/>
      </c>
      <c r="I1071" s="34" t="inlineStr">
        <is>
          <t>S&amp;S availability/depth vary by listing and time, confirm live.</t>
        </is>
      </c>
    </row>
    <row r="1072" ht="26" customHeight="1">
      <c r="A1072" s="34" t="inlineStr">
        <is>
          <t>vitaminwater</t>
        </is>
      </c>
      <c r="B1072" s="34" t="inlineStr">
        <is>
          <t>vitaminwater (glaceau) | Power-C Dragonfruit | 12 pack 591mL</t>
        </is>
      </c>
      <c r="C1072" s="34" t="inlineStr">
        <is>
          <t>3) Functional beverage (still/sparkling)</t>
        </is>
      </c>
      <c r="D1072" s="51">
        <f>IF('M3 Functional Beverage'!I336="","",'M3 Functional Beverage'!I336)</f>
        <v/>
      </c>
      <c r="E1072" s="52">
        <f>IF('M3 Functional Beverage'!J336="","",'M3 Functional Beverage'!J336)</f>
        <v/>
      </c>
      <c r="F1072" s="50">
        <f>IF('M3 Functional Beverage'!K336="","",'M3 Functional Beverage'!K336)</f>
        <v/>
      </c>
      <c r="G1072" s="49">
        <f>IF('M3 Functional Beverage'!F336="","",'M3 Functional Beverage'!F336)</f>
        <v/>
      </c>
      <c r="H1072" s="50">
        <f>IF(AND(ISNUMBER('M3 Functional Beverage'!F336),ISNUMBER('M3 Functional Beverage'!K336)),'M3 Functional Beverage'!F336-'M3 Functional Beverage'!K336,"")</f>
        <v/>
      </c>
      <c r="I1072" s="34" t="inlineStr">
        <is>
          <t>S&amp;S availability/depth vary by listing and time, confirm live.</t>
        </is>
      </c>
    </row>
    <row r="1073" ht="26" customHeight="1">
      <c r="A1073" s="34" t="inlineStr">
        <is>
          <t>vitaminwater</t>
        </is>
      </c>
      <c r="B1073" s="34" t="inlineStr">
        <is>
          <t>vitaminwater (glaceau) | Power-C Dragonfruit | 24 pack 591mL</t>
        </is>
      </c>
      <c r="C1073" s="34" t="inlineStr">
        <is>
          <t>3) Functional beverage (still/sparkling)</t>
        </is>
      </c>
      <c r="D1073" s="51">
        <f>IF('M3 Functional Beverage'!I337="","",'M3 Functional Beverage'!I337)</f>
        <v/>
      </c>
      <c r="E1073" s="52">
        <f>IF('M3 Functional Beverage'!J337="","",'M3 Functional Beverage'!J337)</f>
        <v/>
      </c>
      <c r="F1073" s="50">
        <f>IF('M3 Functional Beverage'!K337="","",'M3 Functional Beverage'!K337)</f>
        <v/>
      </c>
      <c r="G1073" s="49">
        <f>IF('M3 Functional Beverage'!F337="","",'M3 Functional Beverage'!F337)</f>
        <v/>
      </c>
      <c r="H1073" s="50">
        <f>IF(AND(ISNUMBER('M3 Functional Beverage'!F337),ISNUMBER('M3 Functional Beverage'!K337)),'M3 Functional Beverage'!F337-'M3 Functional Beverage'!K337,"")</f>
        <v/>
      </c>
      <c r="I1073" s="34" t="inlineStr">
        <is>
          <t>S&amp;S availability/depth vary by listing and time, confirm live.</t>
        </is>
      </c>
    </row>
    <row r="1074" ht="26" customHeight="1">
      <c r="A1074" s="34" t="inlineStr">
        <is>
          <t>vitaminwater</t>
        </is>
      </c>
      <c r="B1074" s="34" t="inlineStr">
        <is>
          <t>vitaminwater (glaceau) | Focus Kiwi-Strawberry | single 591mL</t>
        </is>
      </c>
      <c r="C1074" s="34" t="inlineStr">
        <is>
          <t>3) Functional beverage (still/sparkling)</t>
        </is>
      </c>
      <c r="D1074" s="51">
        <f>IF('M3 Functional Beverage'!I338="","",'M3 Functional Beverage'!I338)</f>
        <v/>
      </c>
      <c r="E1074" s="52">
        <f>IF('M3 Functional Beverage'!J338="","",'M3 Functional Beverage'!J338)</f>
        <v/>
      </c>
      <c r="F1074" s="50">
        <f>IF('M3 Functional Beverage'!K338="","",'M3 Functional Beverage'!K338)</f>
        <v/>
      </c>
      <c r="G1074" s="49">
        <f>IF('M3 Functional Beverage'!F338="","",'M3 Functional Beverage'!F338)</f>
        <v/>
      </c>
      <c r="H1074" s="50">
        <f>IF(AND(ISNUMBER('M3 Functional Beverage'!F338),ISNUMBER('M3 Functional Beverage'!K338)),'M3 Functional Beverage'!F338-'M3 Functional Beverage'!K338,"")</f>
        <v/>
      </c>
      <c r="I1074" s="34" t="inlineStr">
        <is>
          <t>S&amp;S availability/depth vary by listing and time, confirm live.</t>
        </is>
      </c>
    </row>
    <row r="1075" ht="26" customHeight="1">
      <c r="A1075" s="34" t="inlineStr">
        <is>
          <t>vitaminwater</t>
        </is>
      </c>
      <c r="B1075" s="34" t="inlineStr">
        <is>
          <t>vitaminwater (glaceau) | Focus Kiwi-Strawberry | 6 pack 591mL</t>
        </is>
      </c>
      <c r="C1075" s="34" t="inlineStr">
        <is>
          <t>3) Functional beverage (still/sparkling)</t>
        </is>
      </c>
      <c r="D1075" s="51">
        <f>IF('M3 Functional Beverage'!I339="","",'M3 Functional Beverage'!I339)</f>
        <v/>
      </c>
      <c r="E1075" s="52">
        <f>IF('M3 Functional Beverage'!J339="","",'M3 Functional Beverage'!J339)</f>
        <v/>
      </c>
      <c r="F1075" s="50">
        <f>IF('M3 Functional Beverage'!K339="","",'M3 Functional Beverage'!K339)</f>
        <v/>
      </c>
      <c r="G1075" s="49">
        <f>IF('M3 Functional Beverage'!F339="","",'M3 Functional Beverage'!F339)</f>
        <v/>
      </c>
      <c r="H1075" s="50">
        <f>IF(AND(ISNUMBER('M3 Functional Beverage'!F339),ISNUMBER('M3 Functional Beverage'!K339)),'M3 Functional Beverage'!F339-'M3 Functional Beverage'!K339,"")</f>
        <v/>
      </c>
      <c r="I1075" s="34" t="inlineStr">
        <is>
          <t>S&amp;S availability/depth vary by listing and time, confirm live.</t>
        </is>
      </c>
    </row>
    <row r="1076" ht="26" customHeight="1">
      <c r="A1076" s="34" t="inlineStr">
        <is>
          <t>vitaminwater</t>
        </is>
      </c>
      <c r="B1076" s="34" t="inlineStr">
        <is>
          <t>vitaminwater (glaceau) | Focus Kiwi-Strawberry | 12 pack 591mL</t>
        </is>
      </c>
      <c r="C1076" s="34" t="inlineStr">
        <is>
          <t>3) Functional beverage (still/sparkling)</t>
        </is>
      </c>
      <c r="D1076" s="51">
        <f>IF('M3 Functional Beverage'!I340="","",'M3 Functional Beverage'!I340)</f>
        <v/>
      </c>
      <c r="E1076" s="52">
        <f>IF('M3 Functional Beverage'!J340="","",'M3 Functional Beverage'!J340)</f>
        <v/>
      </c>
      <c r="F1076" s="50">
        <f>IF('M3 Functional Beverage'!K340="","",'M3 Functional Beverage'!K340)</f>
        <v/>
      </c>
      <c r="G1076" s="49">
        <f>IF('M3 Functional Beverage'!F340="","",'M3 Functional Beverage'!F340)</f>
        <v/>
      </c>
      <c r="H1076" s="50">
        <f>IF(AND(ISNUMBER('M3 Functional Beverage'!F340),ISNUMBER('M3 Functional Beverage'!K340)),'M3 Functional Beverage'!F340-'M3 Functional Beverage'!K340,"")</f>
        <v/>
      </c>
      <c r="I1076" s="34" t="inlineStr">
        <is>
          <t>S&amp;S availability/depth vary by listing and time, confirm live.</t>
        </is>
      </c>
    </row>
    <row r="1077" ht="26" customHeight="1">
      <c r="A1077" s="34" t="inlineStr">
        <is>
          <t>vitaminwater</t>
        </is>
      </c>
      <c r="B1077" s="34" t="inlineStr">
        <is>
          <t>vitaminwater (glaceau) | Focus Kiwi-Strawberry | 24 pack 591mL</t>
        </is>
      </c>
      <c r="C1077" s="34" t="inlineStr">
        <is>
          <t>3) Functional beverage (still/sparkling)</t>
        </is>
      </c>
      <c r="D1077" s="51">
        <f>IF('M3 Functional Beverage'!I341="","",'M3 Functional Beverage'!I341)</f>
        <v/>
      </c>
      <c r="E1077" s="52">
        <f>IF('M3 Functional Beverage'!J341="","",'M3 Functional Beverage'!J341)</f>
        <v/>
      </c>
      <c r="F1077" s="50">
        <f>IF('M3 Functional Beverage'!K341="","",'M3 Functional Beverage'!K341)</f>
        <v/>
      </c>
      <c r="G1077" s="49">
        <f>IF('M3 Functional Beverage'!F341="","",'M3 Functional Beverage'!F341)</f>
        <v/>
      </c>
      <c r="H1077" s="50">
        <f>IF(AND(ISNUMBER('M3 Functional Beverage'!F341),ISNUMBER('M3 Functional Beverage'!K341)),'M3 Functional Beverage'!F341-'M3 Functional Beverage'!K341,"")</f>
        <v/>
      </c>
      <c r="I1077" s="34" t="inlineStr">
        <is>
          <t>S&amp;S availability/depth vary by listing and time, confirm live.</t>
        </is>
      </c>
    </row>
    <row r="1078" ht="26" customHeight="1">
      <c r="A1078" s="34" t="inlineStr">
        <is>
          <t>vitaminwater</t>
        </is>
      </c>
      <c r="B1078" s="34" t="inlineStr">
        <is>
          <t>vitaminwater (glaceau) | Energy Tropical Citrus | single 591mL</t>
        </is>
      </c>
      <c r="C1078" s="34" t="inlineStr">
        <is>
          <t>3) Functional beverage (still/sparkling)</t>
        </is>
      </c>
      <c r="D1078" s="51">
        <f>IF('M3 Functional Beverage'!I342="","",'M3 Functional Beverage'!I342)</f>
        <v/>
      </c>
      <c r="E1078" s="52">
        <f>IF('M3 Functional Beverage'!J342="","",'M3 Functional Beverage'!J342)</f>
        <v/>
      </c>
      <c r="F1078" s="50">
        <f>IF('M3 Functional Beverage'!K342="","",'M3 Functional Beverage'!K342)</f>
        <v/>
      </c>
      <c r="G1078" s="49">
        <f>IF('M3 Functional Beverage'!F342="","",'M3 Functional Beverage'!F342)</f>
        <v/>
      </c>
      <c r="H1078" s="50">
        <f>IF(AND(ISNUMBER('M3 Functional Beverage'!F342),ISNUMBER('M3 Functional Beverage'!K342)),'M3 Functional Beverage'!F342-'M3 Functional Beverage'!K342,"")</f>
        <v/>
      </c>
      <c r="I1078" s="34" t="inlineStr">
        <is>
          <t>S&amp;S availability/depth vary by listing and time, confirm live.</t>
        </is>
      </c>
    </row>
    <row r="1079" ht="26" customHeight="1">
      <c r="A1079" s="34" t="inlineStr">
        <is>
          <t>vitaminwater</t>
        </is>
      </c>
      <c r="B1079" s="34" t="inlineStr">
        <is>
          <t>vitaminwater (glaceau) | Energy Tropical Citrus | 6 pack 591mL</t>
        </is>
      </c>
      <c r="C1079" s="34" t="inlineStr">
        <is>
          <t>3) Functional beverage (still/sparkling)</t>
        </is>
      </c>
      <c r="D1079" s="51">
        <f>IF('M3 Functional Beverage'!I343="","",'M3 Functional Beverage'!I343)</f>
        <v/>
      </c>
      <c r="E1079" s="52">
        <f>IF('M3 Functional Beverage'!J343="","",'M3 Functional Beverage'!J343)</f>
        <v/>
      </c>
      <c r="F1079" s="50">
        <f>IF('M3 Functional Beverage'!K343="","",'M3 Functional Beverage'!K343)</f>
        <v/>
      </c>
      <c r="G1079" s="49">
        <f>IF('M3 Functional Beverage'!F343="","",'M3 Functional Beverage'!F343)</f>
        <v/>
      </c>
      <c r="H1079" s="50">
        <f>IF(AND(ISNUMBER('M3 Functional Beverage'!F343),ISNUMBER('M3 Functional Beverage'!K343)),'M3 Functional Beverage'!F343-'M3 Functional Beverage'!K343,"")</f>
        <v/>
      </c>
      <c r="I1079" s="34" t="inlineStr">
        <is>
          <t>S&amp;S availability/depth vary by listing and time, confirm live.</t>
        </is>
      </c>
    </row>
    <row r="1080" ht="26" customHeight="1">
      <c r="A1080" s="34" t="inlineStr">
        <is>
          <t>vitaminwater</t>
        </is>
      </c>
      <c r="B1080" s="34" t="inlineStr">
        <is>
          <t>vitaminwater (glaceau) | Energy Tropical Citrus | 12 pack 591mL</t>
        </is>
      </c>
      <c r="C1080" s="34" t="inlineStr">
        <is>
          <t>3) Functional beverage (still/sparkling)</t>
        </is>
      </c>
      <c r="D1080" s="51">
        <f>IF('M3 Functional Beverage'!I344="","",'M3 Functional Beverage'!I344)</f>
        <v/>
      </c>
      <c r="E1080" s="52">
        <f>IF('M3 Functional Beverage'!J344="","",'M3 Functional Beverage'!J344)</f>
        <v/>
      </c>
      <c r="F1080" s="50">
        <f>IF('M3 Functional Beverage'!K344="","",'M3 Functional Beverage'!K344)</f>
        <v/>
      </c>
      <c r="G1080" s="49">
        <f>IF('M3 Functional Beverage'!F344="","",'M3 Functional Beverage'!F344)</f>
        <v/>
      </c>
      <c r="H1080" s="50">
        <f>IF(AND(ISNUMBER('M3 Functional Beverage'!F344),ISNUMBER('M3 Functional Beverage'!K344)),'M3 Functional Beverage'!F344-'M3 Functional Beverage'!K344,"")</f>
        <v/>
      </c>
      <c r="I1080" s="34" t="inlineStr">
        <is>
          <t>S&amp;S availability/depth vary by listing and time, confirm live.</t>
        </is>
      </c>
    </row>
    <row r="1081" ht="26" customHeight="1">
      <c r="A1081" s="34" t="inlineStr">
        <is>
          <t>vitaminwater</t>
        </is>
      </c>
      <c r="B1081" s="34" t="inlineStr">
        <is>
          <t>vitaminwater (glaceau) | Energy Tropical Citrus | 24 pack 591mL</t>
        </is>
      </c>
      <c r="C1081" s="34" t="inlineStr">
        <is>
          <t>3) Functional beverage (still/sparkling)</t>
        </is>
      </c>
      <c r="D1081" s="51">
        <f>IF('M3 Functional Beverage'!I345="","",'M3 Functional Beverage'!I345)</f>
        <v/>
      </c>
      <c r="E1081" s="52">
        <f>IF('M3 Functional Beverage'!J345="","",'M3 Functional Beverage'!J345)</f>
        <v/>
      </c>
      <c r="F1081" s="50">
        <f>IF('M3 Functional Beverage'!K345="","",'M3 Functional Beverage'!K345)</f>
        <v/>
      </c>
      <c r="G1081" s="49">
        <f>IF('M3 Functional Beverage'!F345="","",'M3 Functional Beverage'!F345)</f>
        <v/>
      </c>
      <c r="H1081" s="50">
        <f>IF(AND(ISNUMBER('M3 Functional Beverage'!F345),ISNUMBER('M3 Functional Beverage'!K345)),'M3 Functional Beverage'!F345-'M3 Functional Beverage'!K345,"")</f>
        <v/>
      </c>
      <c r="I1081" s="34" t="inlineStr">
        <is>
          <t>S&amp;S availability/depth vary by listing and time, confirm live.</t>
        </is>
      </c>
    </row>
    <row r="1082" ht="26" customHeight="1">
      <c r="A1082" s="34" t="inlineStr">
        <is>
          <t>vitaminwater</t>
        </is>
      </c>
      <c r="B1082" s="34" t="inlineStr">
        <is>
          <t>vitaminwater zero sugar | XXX | single 591mL</t>
        </is>
      </c>
      <c r="C1082" s="34" t="inlineStr">
        <is>
          <t>3) Functional beverage (still/sparkling)</t>
        </is>
      </c>
      <c r="D1082" s="51">
        <f>IF('M3 Functional Beverage'!I346="","",'M3 Functional Beverage'!I346)</f>
        <v/>
      </c>
      <c r="E1082" s="52">
        <f>IF('M3 Functional Beverage'!J346="","",'M3 Functional Beverage'!J346)</f>
        <v/>
      </c>
      <c r="F1082" s="50">
        <f>IF('M3 Functional Beverage'!K346="","",'M3 Functional Beverage'!K346)</f>
        <v/>
      </c>
      <c r="G1082" s="49">
        <f>IF('M3 Functional Beverage'!F346="","",'M3 Functional Beverage'!F346)</f>
        <v/>
      </c>
      <c r="H1082" s="50">
        <f>IF(AND(ISNUMBER('M3 Functional Beverage'!F346),ISNUMBER('M3 Functional Beverage'!K346)),'M3 Functional Beverage'!F346-'M3 Functional Beverage'!K346,"")</f>
        <v/>
      </c>
      <c r="I1082" s="34" t="inlineStr">
        <is>
          <t>S&amp;S availability/depth vary by listing and time, confirm live.</t>
        </is>
      </c>
    </row>
    <row r="1083" ht="26" customHeight="1">
      <c r="A1083" s="34" t="inlineStr">
        <is>
          <t>vitaminwater</t>
        </is>
      </c>
      <c r="B1083" s="34" t="inlineStr">
        <is>
          <t>vitaminwater zero sugar | XXX | 6 pack 591mL</t>
        </is>
      </c>
      <c r="C1083" s="34" t="inlineStr">
        <is>
          <t>3) Functional beverage (still/sparkling)</t>
        </is>
      </c>
      <c r="D1083" s="51">
        <f>IF('M3 Functional Beverage'!I347="","",'M3 Functional Beverage'!I347)</f>
        <v/>
      </c>
      <c r="E1083" s="52">
        <f>IF('M3 Functional Beverage'!J347="","",'M3 Functional Beverage'!J347)</f>
        <v/>
      </c>
      <c r="F1083" s="50">
        <f>IF('M3 Functional Beverage'!K347="","",'M3 Functional Beverage'!K347)</f>
        <v/>
      </c>
      <c r="G1083" s="49">
        <f>IF('M3 Functional Beverage'!F347="","",'M3 Functional Beverage'!F347)</f>
        <v/>
      </c>
      <c r="H1083" s="50">
        <f>IF(AND(ISNUMBER('M3 Functional Beverage'!F347),ISNUMBER('M3 Functional Beverage'!K347)),'M3 Functional Beverage'!F347-'M3 Functional Beverage'!K347,"")</f>
        <v/>
      </c>
      <c r="I1083" s="34" t="inlineStr">
        <is>
          <t>S&amp;S availability/depth vary by listing and time, confirm live.</t>
        </is>
      </c>
    </row>
    <row r="1084" ht="26" customHeight="1">
      <c r="A1084" s="34" t="inlineStr">
        <is>
          <t>vitaminwater</t>
        </is>
      </c>
      <c r="B1084" s="34" t="inlineStr">
        <is>
          <t>vitaminwater zero sugar | XXX | 12 pack 591mL</t>
        </is>
      </c>
      <c r="C1084" s="34" t="inlineStr">
        <is>
          <t>3) Functional beverage (still/sparkling)</t>
        </is>
      </c>
      <c r="D1084" s="51">
        <f>IF('M3 Functional Beverage'!I348="","",'M3 Functional Beverage'!I348)</f>
        <v/>
      </c>
      <c r="E1084" s="52">
        <f>IF('M3 Functional Beverage'!J348="","",'M3 Functional Beverage'!J348)</f>
        <v/>
      </c>
      <c r="F1084" s="50">
        <f>IF('M3 Functional Beverage'!K348="","",'M3 Functional Beverage'!K348)</f>
        <v/>
      </c>
      <c r="G1084" s="49">
        <f>IF('M3 Functional Beverage'!F348="","",'M3 Functional Beverage'!F348)</f>
        <v/>
      </c>
      <c r="H1084" s="50">
        <f>IF(AND(ISNUMBER('M3 Functional Beverage'!F348),ISNUMBER('M3 Functional Beverage'!K348)),'M3 Functional Beverage'!F348-'M3 Functional Beverage'!K348,"")</f>
        <v/>
      </c>
      <c r="I1084" s="34" t="inlineStr">
        <is>
          <t>S&amp;S availability/depth vary by listing and time, confirm live.</t>
        </is>
      </c>
    </row>
    <row r="1085" ht="26" customHeight="1">
      <c r="A1085" s="34" t="inlineStr">
        <is>
          <t>vitaminwater</t>
        </is>
      </c>
      <c r="B1085" s="34" t="inlineStr">
        <is>
          <t>vitaminwater zero sugar | XXX | 24 pack 591mL</t>
        </is>
      </c>
      <c r="C1085" s="34" t="inlineStr">
        <is>
          <t>3) Functional beverage (still/sparkling)</t>
        </is>
      </c>
      <c r="D1085" s="51">
        <f>IF('M3 Functional Beverage'!I349="","",'M3 Functional Beverage'!I349)</f>
        <v/>
      </c>
      <c r="E1085" s="52">
        <f>IF('M3 Functional Beverage'!J349="","",'M3 Functional Beverage'!J349)</f>
        <v/>
      </c>
      <c r="F1085" s="50">
        <f>IF('M3 Functional Beverage'!K349="","",'M3 Functional Beverage'!K349)</f>
        <v/>
      </c>
      <c r="G1085" s="49">
        <f>IF('M3 Functional Beverage'!F349="","",'M3 Functional Beverage'!F349)</f>
        <v/>
      </c>
      <c r="H1085" s="50">
        <f>IF(AND(ISNUMBER('M3 Functional Beverage'!F349),ISNUMBER('M3 Functional Beverage'!K349)),'M3 Functional Beverage'!F349-'M3 Functional Beverage'!K349,"")</f>
        <v/>
      </c>
      <c r="I1085" s="34" t="inlineStr">
        <is>
          <t>S&amp;S availability/depth vary by listing and time, confirm live.</t>
        </is>
      </c>
    </row>
    <row r="1086" ht="26" customHeight="1">
      <c r="A1086" s="34" t="inlineStr">
        <is>
          <t>vitaminwater</t>
        </is>
      </c>
      <c r="B1086" s="34" t="inlineStr">
        <is>
          <t>vitaminwater zero sugar | Power-C | single 591mL</t>
        </is>
      </c>
      <c r="C1086" s="34" t="inlineStr">
        <is>
          <t>3) Functional beverage (still/sparkling)</t>
        </is>
      </c>
      <c r="D1086" s="51">
        <f>IF('M3 Functional Beverage'!I350="","",'M3 Functional Beverage'!I350)</f>
        <v/>
      </c>
      <c r="E1086" s="52">
        <f>IF('M3 Functional Beverage'!J350="","",'M3 Functional Beverage'!J350)</f>
        <v/>
      </c>
      <c r="F1086" s="50">
        <f>IF('M3 Functional Beverage'!K350="","",'M3 Functional Beverage'!K350)</f>
        <v/>
      </c>
      <c r="G1086" s="49">
        <f>IF('M3 Functional Beverage'!F350="","",'M3 Functional Beverage'!F350)</f>
        <v/>
      </c>
      <c r="H1086" s="50">
        <f>IF(AND(ISNUMBER('M3 Functional Beverage'!F350),ISNUMBER('M3 Functional Beverage'!K350)),'M3 Functional Beverage'!F350-'M3 Functional Beverage'!K350,"")</f>
        <v/>
      </c>
      <c r="I1086" s="34" t="inlineStr">
        <is>
          <t>S&amp;S availability/depth vary by listing and time, confirm live.</t>
        </is>
      </c>
    </row>
    <row r="1087" ht="26" customHeight="1">
      <c r="A1087" s="34" t="inlineStr">
        <is>
          <t>vitaminwater</t>
        </is>
      </c>
      <c r="B1087" s="34" t="inlineStr">
        <is>
          <t>vitaminwater zero sugar | Power-C | 6 pack 591mL</t>
        </is>
      </c>
      <c r="C1087" s="34" t="inlineStr">
        <is>
          <t>3) Functional beverage (still/sparkling)</t>
        </is>
      </c>
      <c r="D1087" s="51">
        <f>IF('M3 Functional Beverage'!I351="","",'M3 Functional Beverage'!I351)</f>
        <v/>
      </c>
      <c r="E1087" s="52">
        <f>IF('M3 Functional Beverage'!J351="","",'M3 Functional Beverage'!J351)</f>
        <v/>
      </c>
      <c r="F1087" s="50">
        <f>IF('M3 Functional Beverage'!K351="","",'M3 Functional Beverage'!K351)</f>
        <v/>
      </c>
      <c r="G1087" s="49">
        <f>IF('M3 Functional Beverage'!F351="","",'M3 Functional Beverage'!F351)</f>
        <v/>
      </c>
      <c r="H1087" s="50">
        <f>IF(AND(ISNUMBER('M3 Functional Beverage'!F351),ISNUMBER('M3 Functional Beverage'!K351)),'M3 Functional Beverage'!F351-'M3 Functional Beverage'!K351,"")</f>
        <v/>
      </c>
      <c r="I1087" s="34" t="inlineStr">
        <is>
          <t>S&amp;S availability/depth vary by listing and time, confirm live.</t>
        </is>
      </c>
    </row>
    <row r="1088" ht="26" customHeight="1">
      <c r="A1088" s="34" t="inlineStr">
        <is>
          <t>vitaminwater</t>
        </is>
      </c>
      <c r="B1088" s="34" t="inlineStr">
        <is>
          <t>vitaminwater zero sugar | Power-C | 12 pack 591mL</t>
        </is>
      </c>
      <c r="C1088" s="34" t="inlineStr">
        <is>
          <t>3) Functional beverage (still/sparkling)</t>
        </is>
      </c>
      <c r="D1088" s="51">
        <f>IF('M3 Functional Beverage'!I352="","",'M3 Functional Beverage'!I352)</f>
        <v/>
      </c>
      <c r="E1088" s="52">
        <f>IF('M3 Functional Beverage'!J352="","",'M3 Functional Beverage'!J352)</f>
        <v/>
      </c>
      <c r="F1088" s="50">
        <f>IF('M3 Functional Beverage'!K352="","",'M3 Functional Beverage'!K352)</f>
        <v/>
      </c>
      <c r="G1088" s="49">
        <f>IF('M3 Functional Beverage'!F352="","",'M3 Functional Beverage'!F352)</f>
        <v/>
      </c>
      <c r="H1088" s="50">
        <f>IF(AND(ISNUMBER('M3 Functional Beverage'!F352),ISNUMBER('M3 Functional Beverage'!K352)),'M3 Functional Beverage'!F352-'M3 Functional Beverage'!K352,"")</f>
        <v/>
      </c>
      <c r="I1088" s="34" t="inlineStr">
        <is>
          <t>S&amp;S availability/depth vary by listing and time, confirm live.</t>
        </is>
      </c>
    </row>
    <row r="1089" ht="26" customHeight="1">
      <c r="A1089" s="34" t="inlineStr">
        <is>
          <t>vitaminwater</t>
        </is>
      </c>
      <c r="B1089" s="34" t="inlineStr">
        <is>
          <t>vitaminwater zero sugar | Power-C | 24 pack 591mL</t>
        </is>
      </c>
      <c r="C1089" s="34" t="inlineStr">
        <is>
          <t>3) Functional beverage (still/sparkling)</t>
        </is>
      </c>
      <c r="D1089" s="51">
        <f>IF('M3 Functional Beverage'!I353="","",'M3 Functional Beverage'!I353)</f>
        <v/>
      </c>
      <c r="E1089" s="52">
        <f>IF('M3 Functional Beverage'!J353="","",'M3 Functional Beverage'!J353)</f>
        <v/>
      </c>
      <c r="F1089" s="50">
        <f>IF('M3 Functional Beverage'!K353="","",'M3 Functional Beverage'!K353)</f>
        <v/>
      </c>
      <c r="G1089" s="49">
        <f>IF('M3 Functional Beverage'!F353="","",'M3 Functional Beverage'!F353)</f>
        <v/>
      </c>
      <c r="H1089" s="50">
        <f>IF(AND(ISNUMBER('M3 Functional Beverage'!F353),ISNUMBER('M3 Functional Beverage'!K353)),'M3 Functional Beverage'!F353-'M3 Functional Beverage'!K353,"")</f>
        <v/>
      </c>
      <c r="I1089" s="34" t="inlineStr">
        <is>
          <t>S&amp;S availability/depth vary by listing and time, confirm live.</t>
        </is>
      </c>
    </row>
    <row r="1090" ht="26" customHeight="1">
      <c r="A1090" s="34" t="inlineStr">
        <is>
          <t>vitaminwater</t>
        </is>
      </c>
      <c r="B1090" s="34" t="inlineStr">
        <is>
          <t>vitaminwater zero sugar | Squeezed Lemonade | single 591mL</t>
        </is>
      </c>
      <c r="C1090" s="34" t="inlineStr">
        <is>
          <t>3) Functional beverage (still/sparkling)</t>
        </is>
      </c>
      <c r="D1090" s="51">
        <f>IF('M3 Functional Beverage'!I354="","",'M3 Functional Beverage'!I354)</f>
        <v/>
      </c>
      <c r="E1090" s="52">
        <f>IF('M3 Functional Beverage'!J354="","",'M3 Functional Beverage'!J354)</f>
        <v/>
      </c>
      <c r="F1090" s="50">
        <f>IF('M3 Functional Beverage'!K354="","",'M3 Functional Beverage'!K354)</f>
        <v/>
      </c>
      <c r="G1090" s="49">
        <f>IF('M3 Functional Beverage'!F354="","",'M3 Functional Beverage'!F354)</f>
        <v/>
      </c>
      <c r="H1090" s="50">
        <f>IF(AND(ISNUMBER('M3 Functional Beverage'!F354),ISNUMBER('M3 Functional Beverage'!K354)),'M3 Functional Beverage'!F354-'M3 Functional Beverage'!K354,"")</f>
        <v/>
      </c>
      <c r="I1090" s="34" t="inlineStr">
        <is>
          <t>S&amp;S availability/depth vary by listing and time, confirm live.</t>
        </is>
      </c>
    </row>
    <row r="1091" ht="26" customHeight="1">
      <c r="A1091" s="34" t="inlineStr">
        <is>
          <t>vitaminwater</t>
        </is>
      </c>
      <c r="B1091" s="34" t="inlineStr">
        <is>
          <t>vitaminwater zero sugar | Squeezed Lemonade | 6 pack 591mL</t>
        </is>
      </c>
      <c r="C1091" s="34" t="inlineStr">
        <is>
          <t>3) Functional beverage (still/sparkling)</t>
        </is>
      </c>
      <c r="D1091" s="51">
        <f>IF('M3 Functional Beverage'!I355="","",'M3 Functional Beverage'!I355)</f>
        <v/>
      </c>
      <c r="E1091" s="52">
        <f>IF('M3 Functional Beverage'!J355="","",'M3 Functional Beverage'!J355)</f>
        <v/>
      </c>
      <c r="F1091" s="50">
        <f>IF('M3 Functional Beverage'!K355="","",'M3 Functional Beverage'!K355)</f>
        <v/>
      </c>
      <c r="G1091" s="49">
        <f>IF('M3 Functional Beverage'!F355="","",'M3 Functional Beverage'!F355)</f>
        <v/>
      </c>
      <c r="H1091" s="50">
        <f>IF(AND(ISNUMBER('M3 Functional Beverage'!F355),ISNUMBER('M3 Functional Beverage'!K355)),'M3 Functional Beverage'!F355-'M3 Functional Beverage'!K355,"")</f>
        <v/>
      </c>
      <c r="I1091" s="34" t="inlineStr">
        <is>
          <t>S&amp;S availability/depth vary by listing and time, confirm live.</t>
        </is>
      </c>
    </row>
    <row r="1092" ht="26" customHeight="1">
      <c r="A1092" s="34" t="inlineStr">
        <is>
          <t>vitaminwater</t>
        </is>
      </c>
      <c r="B1092" s="34" t="inlineStr">
        <is>
          <t>vitaminwater zero sugar | Squeezed Lemonade | 12 pack 591mL</t>
        </is>
      </c>
      <c r="C1092" s="34" t="inlineStr">
        <is>
          <t>3) Functional beverage (still/sparkling)</t>
        </is>
      </c>
      <c r="D1092" s="51">
        <f>IF('M3 Functional Beverage'!I356="","",'M3 Functional Beverage'!I356)</f>
        <v/>
      </c>
      <c r="E1092" s="52">
        <f>IF('M3 Functional Beverage'!J356="","",'M3 Functional Beverage'!J356)</f>
        <v/>
      </c>
      <c r="F1092" s="50">
        <f>IF('M3 Functional Beverage'!K356="","",'M3 Functional Beverage'!K356)</f>
        <v/>
      </c>
      <c r="G1092" s="49">
        <f>IF('M3 Functional Beverage'!F356="","",'M3 Functional Beverage'!F356)</f>
        <v/>
      </c>
      <c r="H1092" s="50">
        <f>IF(AND(ISNUMBER('M3 Functional Beverage'!F356),ISNUMBER('M3 Functional Beverage'!K356)),'M3 Functional Beverage'!F356-'M3 Functional Beverage'!K356,"")</f>
        <v/>
      </c>
      <c r="I1092" s="34" t="inlineStr">
        <is>
          <t>S&amp;S availability/depth vary by listing and time, confirm live.</t>
        </is>
      </c>
    </row>
    <row r="1093" ht="26" customHeight="1">
      <c r="A1093" s="34" t="inlineStr">
        <is>
          <t>vitaminwater</t>
        </is>
      </c>
      <c r="B1093" s="34" t="inlineStr">
        <is>
          <t>vitaminwater zero sugar | Squeezed Lemonade | 24 pack 591mL</t>
        </is>
      </c>
      <c r="C1093" s="34" t="inlineStr">
        <is>
          <t>3) Functional beverage (still/sparkling)</t>
        </is>
      </c>
      <c r="D1093" s="51">
        <f>IF('M3 Functional Beverage'!I357="","",'M3 Functional Beverage'!I357)</f>
        <v/>
      </c>
      <c r="E1093" s="52">
        <f>IF('M3 Functional Beverage'!J357="","",'M3 Functional Beverage'!J357)</f>
        <v/>
      </c>
      <c r="F1093" s="50">
        <f>IF('M3 Functional Beverage'!K357="","",'M3 Functional Beverage'!K357)</f>
        <v/>
      </c>
      <c r="G1093" s="49">
        <f>IF('M3 Functional Beverage'!F357="","",'M3 Functional Beverage'!F357)</f>
        <v/>
      </c>
      <c r="H1093" s="50">
        <f>IF(AND(ISNUMBER('M3 Functional Beverage'!F357),ISNUMBER('M3 Functional Beverage'!K357)),'M3 Functional Beverage'!F357-'M3 Functional Beverage'!K357,"")</f>
        <v/>
      </c>
      <c r="I1093" s="34" t="inlineStr">
        <is>
          <t>S&amp;S availability/depth vary by listing and time, confirm live.</t>
        </is>
      </c>
    </row>
    <row r="1094" ht="26" customHeight="1">
      <c r="A1094" s="34" t="inlineStr">
        <is>
          <t>vitaminwater</t>
        </is>
      </c>
      <c r="B1094" s="34" t="inlineStr">
        <is>
          <t>vitaminwater zero sugar | Rise Orange | single 591mL</t>
        </is>
      </c>
      <c r="C1094" s="34" t="inlineStr">
        <is>
          <t>3) Functional beverage (still/sparkling)</t>
        </is>
      </c>
      <c r="D1094" s="51">
        <f>IF('M3 Functional Beverage'!I358="","",'M3 Functional Beverage'!I358)</f>
        <v/>
      </c>
      <c r="E1094" s="52">
        <f>IF('M3 Functional Beverage'!J358="","",'M3 Functional Beverage'!J358)</f>
        <v/>
      </c>
      <c r="F1094" s="50">
        <f>IF('M3 Functional Beverage'!K358="","",'M3 Functional Beverage'!K358)</f>
        <v/>
      </c>
      <c r="G1094" s="49">
        <f>IF('M3 Functional Beverage'!F358="","",'M3 Functional Beverage'!F358)</f>
        <v/>
      </c>
      <c r="H1094" s="50">
        <f>IF(AND(ISNUMBER('M3 Functional Beverage'!F358),ISNUMBER('M3 Functional Beverage'!K358)),'M3 Functional Beverage'!F358-'M3 Functional Beverage'!K358,"")</f>
        <v/>
      </c>
      <c r="I1094" s="34" t="inlineStr">
        <is>
          <t>S&amp;S availability/depth vary by listing and time, confirm live.</t>
        </is>
      </c>
    </row>
    <row r="1095" ht="26" customHeight="1">
      <c r="A1095" s="34" t="inlineStr">
        <is>
          <t>vitaminwater</t>
        </is>
      </c>
      <c r="B1095" s="34" t="inlineStr">
        <is>
          <t>vitaminwater zero sugar | Rise Orange | 6 pack 591mL</t>
        </is>
      </c>
      <c r="C1095" s="34" t="inlineStr">
        <is>
          <t>3) Functional beverage (still/sparkling)</t>
        </is>
      </c>
      <c r="D1095" s="51">
        <f>IF('M3 Functional Beverage'!I359="","",'M3 Functional Beverage'!I359)</f>
        <v/>
      </c>
      <c r="E1095" s="52">
        <f>IF('M3 Functional Beverage'!J359="","",'M3 Functional Beverage'!J359)</f>
        <v/>
      </c>
      <c r="F1095" s="50">
        <f>IF('M3 Functional Beverage'!K359="","",'M3 Functional Beverage'!K359)</f>
        <v/>
      </c>
      <c r="G1095" s="49">
        <f>IF('M3 Functional Beverage'!F359="","",'M3 Functional Beverage'!F359)</f>
        <v/>
      </c>
      <c r="H1095" s="50">
        <f>IF(AND(ISNUMBER('M3 Functional Beverage'!F359),ISNUMBER('M3 Functional Beverage'!K359)),'M3 Functional Beverage'!F359-'M3 Functional Beverage'!K359,"")</f>
        <v/>
      </c>
      <c r="I1095" s="34" t="inlineStr">
        <is>
          <t>S&amp;S availability/depth vary by listing and time, confirm live.</t>
        </is>
      </c>
    </row>
    <row r="1096" ht="26" customHeight="1">
      <c r="A1096" s="34" t="inlineStr">
        <is>
          <t>vitaminwater</t>
        </is>
      </c>
      <c r="B1096" s="34" t="inlineStr">
        <is>
          <t>vitaminwater zero sugar | Rise Orange | 12 pack 591mL</t>
        </is>
      </c>
      <c r="C1096" s="34" t="inlineStr">
        <is>
          <t>3) Functional beverage (still/sparkling)</t>
        </is>
      </c>
      <c r="D1096" s="51">
        <f>IF('M3 Functional Beverage'!I360="","",'M3 Functional Beverage'!I360)</f>
        <v/>
      </c>
      <c r="E1096" s="52">
        <f>IF('M3 Functional Beverage'!J360="","",'M3 Functional Beverage'!J360)</f>
        <v/>
      </c>
      <c r="F1096" s="50">
        <f>IF('M3 Functional Beverage'!K360="","",'M3 Functional Beverage'!K360)</f>
        <v/>
      </c>
      <c r="G1096" s="49">
        <f>IF('M3 Functional Beverage'!F360="","",'M3 Functional Beverage'!F360)</f>
        <v/>
      </c>
      <c r="H1096" s="50">
        <f>IF(AND(ISNUMBER('M3 Functional Beverage'!F360),ISNUMBER('M3 Functional Beverage'!K360)),'M3 Functional Beverage'!F360-'M3 Functional Beverage'!K360,"")</f>
        <v/>
      </c>
      <c r="I1096" s="34" t="inlineStr">
        <is>
          <t>S&amp;S availability/depth vary by listing and time, confirm live.</t>
        </is>
      </c>
    </row>
    <row r="1097" ht="26" customHeight="1">
      <c r="A1097" s="34" t="inlineStr">
        <is>
          <t>vitaminwater</t>
        </is>
      </c>
      <c r="B1097" s="34" t="inlineStr">
        <is>
          <t>vitaminwater zero sugar | Rise Orange | 24 pack 591mL</t>
        </is>
      </c>
      <c r="C1097" s="34" t="inlineStr">
        <is>
          <t>3) Functional beverage (still/sparkling)</t>
        </is>
      </c>
      <c r="D1097" s="51">
        <f>IF('M3 Functional Beverage'!I361="","",'M3 Functional Beverage'!I361)</f>
        <v/>
      </c>
      <c r="E1097" s="52">
        <f>IF('M3 Functional Beverage'!J361="","",'M3 Functional Beverage'!J361)</f>
        <v/>
      </c>
      <c r="F1097" s="50">
        <f>IF('M3 Functional Beverage'!K361="","",'M3 Functional Beverage'!K361)</f>
        <v/>
      </c>
      <c r="G1097" s="49">
        <f>IF('M3 Functional Beverage'!F361="","",'M3 Functional Beverage'!F361)</f>
        <v/>
      </c>
      <c r="H1097" s="50">
        <f>IF(AND(ISNUMBER('M3 Functional Beverage'!F361),ISNUMBER('M3 Functional Beverage'!K361)),'M3 Functional Beverage'!F361-'M3 Functional Beverage'!K361,"")</f>
        <v/>
      </c>
      <c r="I1097" s="34" t="inlineStr">
        <is>
          <t>S&amp;S availability/depth vary by listing and time, confirm live.</t>
        </is>
      </c>
    </row>
    <row r="1098" ht="26" customHeight="1">
      <c r="A1098" s="34" t="inlineStr">
        <is>
          <t>Bai</t>
        </is>
      </c>
      <c r="B1098" s="34" t="inlineStr">
        <is>
          <t>Bai Antioxidant Infusion | Brasilia Blueberry | single 530mL</t>
        </is>
      </c>
      <c r="C1098" s="34" t="inlineStr">
        <is>
          <t>3) Functional beverage (still/sparkling)</t>
        </is>
      </c>
      <c r="D1098" s="51">
        <f>IF('M3 Functional Beverage'!I362="","",'M3 Functional Beverage'!I362)</f>
        <v/>
      </c>
      <c r="E1098" s="52">
        <f>IF('M3 Functional Beverage'!J362="","",'M3 Functional Beverage'!J362)</f>
        <v/>
      </c>
      <c r="F1098" s="50">
        <f>IF('M3 Functional Beverage'!K362="","",'M3 Functional Beverage'!K362)</f>
        <v/>
      </c>
      <c r="G1098" s="49">
        <f>IF('M3 Functional Beverage'!F362="","",'M3 Functional Beverage'!F362)</f>
        <v/>
      </c>
      <c r="H1098" s="50">
        <f>IF(AND(ISNUMBER('M3 Functional Beverage'!F362),ISNUMBER('M3 Functional Beverage'!K362)),'M3 Functional Beverage'!F362-'M3 Functional Beverage'!K362,"")</f>
        <v/>
      </c>
      <c r="I1098" s="34" t="inlineStr">
        <is>
          <t>S&amp;S availability/depth vary by listing and time, confirm live.</t>
        </is>
      </c>
    </row>
    <row r="1099" ht="26" customHeight="1">
      <c r="A1099" s="34" t="inlineStr">
        <is>
          <t>Bai</t>
        </is>
      </c>
      <c r="B1099" s="34" t="inlineStr">
        <is>
          <t>Bai Antioxidant Infusion | Brasilia Blueberry | 8 pack 530mL</t>
        </is>
      </c>
      <c r="C1099" s="34" t="inlineStr">
        <is>
          <t>3) Functional beverage (still/sparkling)</t>
        </is>
      </c>
      <c r="D1099" s="51">
        <f>IF('M3 Functional Beverage'!I363="","",'M3 Functional Beverage'!I363)</f>
        <v/>
      </c>
      <c r="E1099" s="52">
        <f>IF('M3 Functional Beverage'!J363="","",'M3 Functional Beverage'!J363)</f>
        <v/>
      </c>
      <c r="F1099" s="50">
        <f>IF('M3 Functional Beverage'!K363="","",'M3 Functional Beverage'!K363)</f>
        <v/>
      </c>
      <c r="G1099" s="49">
        <f>IF('M3 Functional Beverage'!F363="","",'M3 Functional Beverage'!F363)</f>
        <v/>
      </c>
      <c r="H1099" s="50">
        <f>IF(AND(ISNUMBER('M3 Functional Beverage'!F363),ISNUMBER('M3 Functional Beverage'!K363)),'M3 Functional Beverage'!F363-'M3 Functional Beverage'!K363,"")</f>
        <v/>
      </c>
      <c r="I1099" s="34" t="inlineStr">
        <is>
          <t>S&amp;S availability/depth vary by listing and time, confirm live.</t>
        </is>
      </c>
    </row>
    <row r="1100" ht="26" customHeight="1">
      <c r="A1100" s="34" t="inlineStr">
        <is>
          <t>Bai</t>
        </is>
      </c>
      <c r="B1100" s="34" t="inlineStr">
        <is>
          <t>Bai Antioxidant Infusion | Brasilia Blueberry | 12 pack 530mL</t>
        </is>
      </c>
      <c r="C1100" s="34" t="inlineStr">
        <is>
          <t>3) Functional beverage (still/sparkling)</t>
        </is>
      </c>
      <c r="D1100" s="51">
        <f>IF('M3 Functional Beverage'!I364="","",'M3 Functional Beverage'!I364)</f>
        <v/>
      </c>
      <c r="E1100" s="52">
        <f>IF('M3 Functional Beverage'!J364="","",'M3 Functional Beverage'!J364)</f>
        <v/>
      </c>
      <c r="F1100" s="50">
        <f>IF('M3 Functional Beverage'!K364="","",'M3 Functional Beverage'!K364)</f>
        <v/>
      </c>
      <c r="G1100" s="49">
        <f>IF('M3 Functional Beverage'!F364="","",'M3 Functional Beverage'!F364)</f>
        <v/>
      </c>
      <c r="H1100" s="50">
        <f>IF(AND(ISNUMBER('M3 Functional Beverage'!F364),ISNUMBER('M3 Functional Beverage'!K364)),'M3 Functional Beverage'!F364-'M3 Functional Beverage'!K364,"")</f>
        <v/>
      </c>
      <c r="I1100" s="34" t="inlineStr">
        <is>
          <t>S&amp;S availability/depth vary by listing and time, confirm live.</t>
        </is>
      </c>
    </row>
    <row r="1101" ht="26" customHeight="1">
      <c r="A1101" s="34" t="inlineStr">
        <is>
          <t>Bai</t>
        </is>
      </c>
      <c r="B1101" s="34" t="inlineStr">
        <is>
          <t>Bai Antioxidant Infusion | Brasilia Blueberry | 18 pack 530mL</t>
        </is>
      </c>
      <c r="C1101" s="34" t="inlineStr">
        <is>
          <t>3) Functional beverage (still/sparkling)</t>
        </is>
      </c>
      <c r="D1101" s="51">
        <f>IF('M3 Functional Beverage'!I365="","",'M3 Functional Beverage'!I365)</f>
        <v/>
      </c>
      <c r="E1101" s="52">
        <f>IF('M3 Functional Beverage'!J365="","",'M3 Functional Beverage'!J365)</f>
        <v/>
      </c>
      <c r="F1101" s="50">
        <f>IF('M3 Functional Beverage'!K365="","",'M3 Functional Beverage'!K365)</f>
        <v/>
      </c>
      <c r="G1101" s="49">
        <f>IF('M3 Functional Beverage'!F365="","",'M3 Functional Beverage'!F365)</f>
        <v/>
      </c>
      <c r="H1101" s="50">
        <f>IF(AND(ISNUMBER('M3 Functional Beverage'!F365),ISNUMBER('M3 Functional Beverage'!K365)),'M3 Functional Beverage'!F365-'M3 Functional Beverage'!K365,"")</f>
        <v/>
      </c>
      <c r="I1101" s="34" t="inlineStr">
        <is>
          <t>S&amp;S availability/depth vary by listing and time, confirm live.</t>
        </is>
      </c>
    </row>
    <row r="1102" ht="26" customHeight="1">
      <c r="A1102" s="34" t="inlineStr">
        <is>
          <t>Bai</t>
        </is>
      </c>
      <c r="B1102" s="34" t="inlineStr">
        <is>
          <t>Bai Antioxidant Infusion | Brasilia Blueberry | 24 pack 530mL</t>
        </is>
      </c>
      <c r="C1102" s="34" t="inlineStr">
        <is>
          <t>3) Functional beverage (still/sparkling)</t>
        </is>
      </c>
      <c r="D1102" s="51">
        <f>IF('M3 Functional Beverage'!I366="","",'M3 Functional Beverage'!I366)</f>
        <v/>
      </c>
      <c r="E1102" s="52">
        <f>IF('M3 Functional Beverage'!J366="","",'M3 Functional Beverage'!J366)</f>
        <v/>
      </c>
      <c r="F1102" s="50">
        <f>IF('M3 Functional Beverage'!K366="","",'M3 Functional Beverage'!K366)</f>
        <v/>
      </c>
      <c r="G1102" s="49">
        <f>IF('M3 Functional Beverage'!F366="","",'M3 Functional Beverage'!F366)</f>
        <v/>
      </c>
      <c r="H1102" s="50">
        <f>IF(AND(ISNUMBER('M3 Functional Beverage'!F366),ISNUMBER('M3 Functional Beverage'!K366)),'M3 Functional Beverage'!F366-'M3 Functional Beverage'!K366,"")</f>
        <v/>
      </c>
      <c r="I1102" s="34" t="inlineStr">
        <is>
          <t>S&amp;S availability/depth vary by listing and time, confirm live.</t>
        </is>
      </c>
    </row>
    <row r="1103" ht="26" customHeight="1">
      <c r="A1103" s="34" t="inlineStr">
        <is>
          <t>Bai</t>
        </is>
      </c>
      <c r="B1103" s="34" t="inlineStr">
        <is>
          <t>Bai Antioxidant Infusion | Costa Rica Clementine | single 530mL</t>
        </is>
      </c>
      <c r="C1103" s="34" t="inlineStr">
        <is>
          <t>3) Functional beverage (still/sparkling)</t>
        </is>
      </c>
      <c r="D1103" s="51">
        <f>IF('M3 Functional Beverage'!I367="","",'M3 Functional Beverage'!I367)</f>
        <v/>
      </c>
      <c r="E1103" s="52">
        <f>IF('M3 Functional Beverage'!J367="","",'M3 Functional Beverage'!J367)</f>
        <v/>
      </c>
      <c r="F1103" s="50">
        <f>IF('M3 Functional Beverage'!K367="","",'M3 Functional Beverage'!K367)</f>
        <v/>
      </c>
      <c r="G1103" s="49">
        <f>IF('M3 Functional Beverage'!F367="","",'M3 Functional Beverage'!F367)</f>
        <v/>
      </c>
      <c r="H1103" s="50">
        <f>IF(AND(ISNUMBER('M3 Functional Beverage'!F367),ISNUMBER('M3 Functional Beverage'!K367)),'M3 Functional Beverage'!F367-'M3 Functional Beverage'!K367,"")</f>
        <v/>
      </c>
      <c r="I1103" s="34" t="inlineStr">
        <is>
          <t>S&amp;S availability/depth vary by listing and time, confirm live.</t>
        </is>
      </c>
    </row>
    <row r="1104" ht="26" customHeight="1">
      <c r="A1104" s="34" t="inlineStr">
        <is>
          <t>Bai</t>
        </is>
      </c>
      <c r="B1104" s="34" t="inlineStr">
        <is>
          <t>Bai Antioxidant Infusion | Costa Rica Clementine | 8 pack 530mL</t>
        </is>
      </c>
      <c r="C1104" s="34" t="inlineStr">
        <is>
          <t>3) Functional beverage (still/sparkling)</t>
        </is>
      </c>
      <c r="D1104" s="51">
        <f>IF('M3 Functional Beverage'!I368="","",'M3 Functional Beverage'!I368)</f>
        <v/>
      </c>
      <c r="E1104" s="52">
        <f>IF('M3 Functional Beverage'!J368="","",'M3 Functional Beverage'!J368)</f>
        <v/>
      </c>
      <c r="F1104" s="50">
        <f>IF('M3 Functional Beverage'!K368="","",'M3 Functional Beverage'!K368)</f>
        <v/>
      </c>
      <c r="G1104" s="49">
        <f>IF('M3 Functional Beverage'!F368="","",'M3 Functional Beverage'!F368)</f>
        <v/>
      </c>
      <c r="H1104" s="50">
        <f>IF(AND(ISNUMBER('M3 Functional Beverage'!F368),ISNUMBER('M3 Functional Beverage'!K368)),'M3 Functional Beverage'!F368-'M3 Functional Beverage'!K368,"")</f>
        <v/>
      </c>
      <c r="I1104" s="34" t="inlineStr">
        <is>
          <t>S&amp;S availability/depth vary by listing and time, confirm live.</t>
        </is>
      </c>
    </row>
    <row r="1105" ht="26" customHeight="1">
      <c r="A1105" s="34" t="inlineStr">
        <is>
          <t>Bai</t>
        </is>
      </c>
      <c r="B1105" s="34" t="inlineStr">
        <is>
          <t>Bai Antioxidant Infusion | Costa Rica Clementine | 12 pack 530mL</t>
        </is>
      </c>
      <c r="C1105" s="34" t="inlineStr">
        <is>
          <t>3) Functional beverage (still/sparkling)</t>
        </is>
      </c>
      <c r="D1105" s="51">
        <f>IF('M3 Functional Beverage'!I369="","",'M3 Functional Beverage'!I369)</f>
        <v/>
      </c>
      <c r="E1105" s="52">
        <f>IF('M3 Functional Beverage'!J369="","",'M3 Functional Beverage'!J369)</f>
        <v/>
      </c>
      <c r="F1105" s="50">
        <f>IF('M3 Functional Beverage'!K369="","",'M3 Functional Beverage'!K369)</f>
        <v/>
      </c>
      <c r="G1105" s="49">
        <f>IF('M3 Functional Beverage'!F369="","",'M3 Functional Beverage'!F369)</f>
        <v/>
      </c>
      <c r="H1105" s="50">
        <f>IF(AND(ISNUMBER('M3 Functional Beverage'!F369),ISNUMBER('M3 Functional Beverage'!K369)),'M3 Functional Beverage'!F369-'M3 Functional Beverage'!K369,"")</f>
        <v/>
      </c>
      <c r="I1105" s="34" t="inlineStr">
        <is>
          <t>S&amp;S availability/depth vary by listing and time, confirm live.</t>
        </is>
      </c>
    </row>
    <row r="1106" ht="26" customHeight="1">
      <c r="A1106" s="34" t="inlineStr">
        <is>
          <t>Bai</t>
        </is>
      </c>
      <c r="B1106" s="34" t="inlineStr">
        <is>
          <t>Bai Antioxidant Infusion | Costa Rica Clementine | 18 pack 530mL</t>
        </is>
      </c>
      <c r="C1106" s="34" t="inlineStr">
        <is>
          <t>3) Functional beverage (still/sparkling)</t>
        </is>
      </c>
      <c r="D1106" s="51">
        <f>IF('M3 Functional Beverage'!I370="","",'M3 Functional Beverage'!I370)</f>
        <v/>
      </c>
      <c r="E1106" s="52">
        <f>IF('M3 Functional Beverage'!J370="","",'M3 Functional Beverage'!J370)</f>
        <v/>
      </c>
      <c r="F1106" s="50">
        <f>IF('M3 Functional Beverage'!K370="","",'M3 Functional Beverage'!K370)</f>
        <v/>
      </c>
      <c r="G1106" s="49">
        <f>IF('M3 Functional Beverage'!F370="","",'M3 Functional Beverage'!F370)</f>
        <v/>
      </c>
      <c r="H1106" s="50">
        <f>IF(AND(ISNUMBER('M3 Functional Beverage'!F370),ISNUMBER('M3 Functional Beverage'!K370)),'M3 Functional Beverage'!F370-'M3 Functional Beverage'!K370,"")</f>
        <v/>
      </c>
      <c r="I1106" s="34" t="inlineStr">
        <is>
          <t>S&amp;S availability/depth vary by listing and time, confirm live.</t>
        </is>
      </c>
    </row>
    <row r="1107" ht="26" customHeight="1">
      <c r="A1107" s="34" t="inlineStr">
        <is>
          <t>Bai</t>
        </is>
      </c>
      <c r="B1107" s="34" t="inlineStr">
        <is>
          <t>Bai Antioxidant Infusion | Costa Rica Clementine | 24 pack 530mL</t>
        </is>
      </c>
      <c r="C1107" s="34" t="inlineStr">
        <is>
          <t>3) Functional beverage (still/sparkling)</t>
        </is>
      </c>
      <c r="D1107" s="51">
        <f>IF('M3 Functional Beverage'!I371="","",'M3 Functional Beverage'!I371)</f>
        <v/>
      </c>
      <c r="E1107" s="52">
        <f>IF('M3 Functional Beverage'!J371="","",'M3 Functional Beverage'!J371)</f>
        <v/>
      </c>
      <c r="F1107" s="50">
        <f>IF('M3 Functional Beverage'!K371="","",'M3 Functional Beverage'!K371)</f>
        <v/>
      </c>
      <c r="G1107" s="49">
        <f>IF('M3 Functional Beverage'!F371="","",'M3 Functional Beverage'!F371)</f>
        <v/>
      </c>
      <c r="H1107" s="50">
        <f>IF(AND(ISNUMBER('M3 Functional Beverage'!F371),ISNUMBER('M3 Functional Beverage'!K371)),'M3 Functional Beverage'!F371-'M3 Functional Beverage'!K371,"")</f>
        <v/>
      </c>
      <c r="I1107" s="34" t="inlineStr">
        <is>
          <t>S&amp;S availability/depth vary by listing and time, confirm live.</t>
        </is>
      </c>
    </row>
    <row r="1108" ht="26" customHeight="1">
      <c r="A1108" s="34" t="inlineStr">
        <is>
          <t>Bai</t>
        </is>
      </c>
      <c r="B1108" s="34" t="inlineStr">
        <is>
          <t>Bai Antioxidant Infusion | Molokai Coconut | single 530mL</t>
        </is>
      </c>
      <c r="C1108" s="34" t="inlineStr">
        <is>
          <t>3) Functional beverage (still/sparkling)</t>
        </is>
      </c>
      <c r="D1108" s="51">
        <f>IF('M3 Functional Beverage'!I372="","",'M3 Functional Beverage'!I372)</f>
        <v/>
      </c>
      <c r="E1108" s="52">
        <f>IF('M3 Functional Beverage'!J372="","",'M3 Functional Beverage'!J372)</f>
        <v/>
      </c>
      <c r="F1108" s="50">
        <f>IF('M3 Functional Beverage'!K372="","",'M3 Functional Beverage'!K372)</f>
        <v/>
      </c>
      <c r="G1108" s="49">
        <f>IF('M3 Functional Beverage'!F372="","",'M3 Functional Beverage'!F372)</f>
        <v/>
      </c>
      <c r="H1108" s="50">
        <f>IF(AND(ISNUMBER('M3 Functional Beverage'!F372),ISNUMBER('M3 Functional Beverage'!K372)),'M3 Functional Beverage'!F372-'M3 Functional Beverage'!K372,"")</f>
        <v/>
      </c>
      <c r="I1108" s="34" t="inlineStr">
        <is>
          <t>S&amp;S availability/depth vary by listing and time, confirm live.</t>
        </is>
      </c>
    </row>
    <row r="1109" ht="26" customHeight="1">
      <c r="A1109" s="34" t="inlineStr">
        <is>
          <t>Bai</t>
        </is>
      </c>
      <c r="B1109" s="34" t="inlineStr">
        <is>
          <t>Bai Antioxidant Infusion | Molokai Coconut | 8 pack 530mL</t>
        </is>
      </c>
      <c r="C1109" s="34" t="inlineStr">
        <is>
          <t>3) Functional beverage (still/sparkling)</t>
        </is>
      </c>
      <c r="D1109" s="51">
        <f>IF('M3 Functional Beverage'!I373="","",'M3 Functional Beverage'!I373)</f>
        <v/>
      </c>
      <c r="E1109" s="52">
        <f>IF('M3 Functional Beverage'!J373="","",'M3 Functional Beverage'!J373)</f>
        <v/>
      </c>
      <c r="F1109" s="50">
        <f>IF('M3 Functional Beverage'!K373="","",'M3 Functional Beverage'!K373)</f>
        <v/>
      </c>
      <c r="G1109" s="49">
        <f>IF('M3 Functional Beverage'!F373="","",'M3 Functional Beverage'!F373)</f>
        <v/>
      </c>
      <c r="H1109" s="50">
        <f>IF(AND(ISNUMBER('M3 Functional Beverage'!F373),ISNUMBER('M3 Functional Beverage'!K373)),'M3 Functional Beverage'!F373-'M3 Functional Beverage'!K373,"")</f>
        <v/>
      </c>
      <c r="I1109" s="34" t="inlineStr">
        <is>
          <t>S&amp;S availability/depth vary by listing and time, confirm live.</t>
        </is>
      </c>
    </row>
    <row r="1110" ht="26" customHeight="1">
      <c r="A1110" s="34" t="inlineStr">
        <is>
          <t>Bai</t>
        </is>
      </c>
      <c r="B1110" s="34" t="inlineStr">
        <is>
          <t>Bai Antioxidant Infusion | Molokai Coconut | 12 pack 530mL</t>
        </is>
      </c>
      <c r="C1110" s="34" t="inlineStr">
        <is>
          <t>3) Functional beverage (still/sparkling)</t>
        </is>
      </c>
      <c r="D1110" s="51">
        <f>IF('M3 Functional Beverage'!I374="","",'M3 Functional Beverage'!I374)</f>
        <v/>
      </c>
      <c r="E1110" s="52">
        <f>IF('M3 Functional Beverage'!J374="","",'M3 Functional Beverage'!J374)</f>
        <v/>
      </c>
      <c r="F1110" s="50">
        <f>IF('M3 Functional Beverage'!K374="","",'M3 Functional Beverage'!K374)</f>
        <v/>
      </c>
      <c r="G1110" s="49">
        <f>IF('M3 Functional Beverage'!F374="","",'M3 Functional Beverage'!F374)</f>
        <v/>
      </c>
      <c r="H1110" s="50">
        <f>IF(AND(ISNUMBER('M3 Functional Beverage'!F374),ISNUMBER('M3 Functional Beverage'!K374)),'M3 Functional Beverage'!F374-'M3 Functional Beverage'!K374,"")</f>
        <v/>
      </c>
      <c r="I1110" s="34" t="inlineStr">
        <is>
          <t>S&amp;S availability/depth vary by listing and time, confirm live.</t>
        </is>
      </c>
    </row>
    <row r="1111" ht="26" customHeight="1">
      <c r="A1111" s="34" t="inlineStr">
        <is>
          <t>Bai</t>
        </is>
      </c>
      <c r="B1111" s="34" t="inlineStr">
        <is>
          <t>Bai Antioxidant Infusion | Molokai Coconut | 18 pack 530mL</t>
        </is>
      </c>
      <c r="C1111" s="34" t="inlineStr">
        <is>
          <t>3) Functional beverage (still/sparkling)</t>
        </is>
      </c>
      <c r="D1111" s="51">
        <f>IF('M3 Functional Beverage'!I375="","",'M3 Functional Beverage'!I375)</f>
        <v/>
      </c>
      <c r="E1111" s="52">
        <f>IF('M3 Functional Beverage'!J375="","",'M3 Functional Beverage'!J375)</f>
        <v/>
      </c>
      <c r="F1111" s="50">
        <f>IF('M3 Functional Beverage'!K375="","",'M3 Functional Beverage'!K375)</f>
        <v/>
      </c>
      <c r="G1111" s="49">
        <f>IF('M3 Functional Beverage'!F375="","",'M3 Functional Beverage'!F375)</f>
        <v/>
      </c>
      <c r="H1111" s="50">
        <f>IF(AND(ISNUMBER('M3 Functional Beverage'!F375),ISNUMBER('M3 Functional Beverage'!K375)),'M3 Functional Beverage'!F375-'M3 Functional Beverage'!K375,"")</f>
        <v/>
      </c>
      <c r="I1111" s="34" t="inlineStr">
        <is>
          <t>S&amp;S availability/depth vary by listing and time, confirm live.</t>
        </is>
      </c>
    </row>
    <row r="1112" ht="26" customHeight="1">
      <c r="A1112" s="34" t="inlineStr">
        <is>
          <t>Bai</t>
        </is>
      </c>
      <c r="B1112" s="34" t="inlineStr">
        <is>
          <t>Bai Antioxidant Infusion | Molokai Coconut | 24 pack 530mL</t>
        </is>
      </c>
      <c r="C1112" s="34" t="inlineStr">
        <is>
          <t>3) Functional beverage (still/sparkling)</t>
        </is>
      </c>
      <c r="D1112" s="51">
        <f>IF('M3 Functional Beverage'!I376="","",'M3 Functional Beverage'!I376)</f>
        <v/>
      </c>
      <c r="E1112" s="52">
        <f>IF('M3 Functional Beverage'!J376="","",'M3 Functional Beverage'!J376)</f>
        <v/>
      </c>
      <c r="F1112" s="50">
        <f>IF('M3 Functional Beverage'!K376="","",'M3 Functional Beverage'!K376)</f>
        <v/>
      </c>
      <c r="G1112" s="49">
        <f>IF('M3 Functional Beverage'!F376="","",'M3 Functional Beverage'!F376)</f>
        <v/>
      </c>
      <c r="H1112" s="50">
        <f>IF(AND(ISNUMBER('M3 Functional Beverage'!F376),ISNUMBER('M3 Functional Beverage'!K376)),'M3 Functional Beverage'!F376-'M3 Functional Beverage'!K376,"")</f>
        <v/>
      </c>
      <c r="I1112" s="34" t="inlineStr">
        <is>
          <t>S&amp;S availability/depth vary by listing and time, confirm live.</t>
        </is>
      </c>
    </row>
    <row r="1113" ht="26" customHeight="1">
      <c r="A1113" s="34" t="inlineStr">
        <is>
          <t>Bai</t>
        </is>
      </c>
      <c r="B1113" s="34" t="inlineStr">
        <is>
          <t>Bai Antioxidant Infusion | Ipanema Pomegranate | single 530mL</t>
        </is>
      </c>
      <c r="C1113" s="34" t="inlineStr">
        <is>
          <t>3) Functional beverage (still/sparkling)</t>
        </is>
      </c>
      <c r="D1113" s="51">
        <f>IF('M3 Functional Beverage'!I377="","",'M3 Functional Beverage'!I377)</f>
        <v/>
      </c>
      <c r="E1113" s="52">
        <f>IF('M3 Functional Beverage'!J377="","",'M3 Functional Beverage'!J377)</f>
        <v/>
      </c>
      <c r="F1113" s="50">
        <f>IF('M3 Functional Beverage'!K377="","",'M3 Functional Beverage'!K377)</f>
        <v/>
      </c>
      <c r="G1113" s="49">
        <f>IF('M3 Functional Beverage'!F377="","",'M3 Functional Beverage'!F377)</f>
        <v/>
      </c>
      <c r="H1113" s="50">
        <f>IF(AND(ISNUMBER('M3 Functional Beverage'!F377),ISNUMBER('M3 Functional Beverage'!K377)),'M3 Functional Beverage'!F377-'M3 Functional Beverage'!K377,"")</f>
        <v/>
      </c>
      <c r="I1113" s="34" t="inlineStr">
        <is>
          <t>S&amp;S availability/depth vary by listing and time, confirm live.</t>
        </is>
      </c>
    </row>
    <row r="1114" ht="26" customHeight="1">
      <c r="A1114" s="34" t="inlineStr">
        <is>
          <t>Bai</t>
        </is>
      </c>
      <c r="B1114" s="34" t="inlineStr">
        <is>
          <t>Bai Antioxidant Infusion | Ipanema Pomegranate | 8 pack 530mL</t>
        </is>
      </c>
      <c r="C1114" s="34" t="inlineStr">
        <is>
          <t>3) Functional beverage (still/sparkling)</t>
        </is>
      </c>
      <c r="D1114" s="51">
        <f>IF('M3 Functional Beverage'!I378="","",'M3 Functional Beverage'!I378)</f>
        <v/>
      </c>
      <c r="E1114" s="52">
        <f>IF('M3 Functional Beverage'!J378="","",'M3 Functional Beverage'!J378)</f>
        <v/>
      </c>
      <c r="F1114" s="50">
        <f>IF('M3 Functional Beverage'!K378="","",'M3 Functional Beverage'!K378)</f>
        <v/>
      </c>
      <c r="G1114" s="49">
        <f>IF('M3 Functional Beverage'!F378="","",'M3 Functional Beverage'!F378)</f>
        <v/>
      </c>
      <c r="H1114" s="50">
        <f>IF(AND(ISNUMBER('M3 Functional Beverage'!F378),ISNUMBER('M3 Functional Beverage'!K378)),'M3 Functional Beverage'!F378-'M3 Functional Beverage'!K378,"")</f>
        <v/>
      </c>
      <c r="I1114" s="34" t="inlineStr">
        <is>
          <t>S&amp;S availability/depth vary by listing and time, confirm live.</t>
        </is>
      </c>
    </row>
    <row r="1115" ht="26" customHeight="1">
      <c r="A1115" s="34" t="inlineStr">
        <is>
          <t>Bai</t>
        </is>
      </c>
      <c r="B1115" s="34" t="inlineStr">
        <is>
          <t>Bai Antioxidant Infusion | Ipanema Pomegranate | 12 pack 530mL</t>
        </is>
      </c>
      <c r="C1115" s="34" t="inlineStr">
        <is>
          <t>3) Functional beverage (still/sparkling)</t>
        </is>
      </c>
      <c r="D1115" s="51">
        <f>IF('M3 Functional Beverage'!I379="","",'M3 Functional Beverage'!I379)</f>
        <v/>
      </c>
      <c r="E1115" s="52">
        <f>IF('M3 Functional Beverage'!J379="","",'M3 Functional Beverage'!J379)</f>
        <v/>
      </c>
      <c r="F1115" s="50">
        <f>IF('M3 Functional Beverage'!K379="","",'M3 Functional Beverage'!K379)</f>
        <v/>
      </c>
      <c r="G1115" s="49">
        <f>IF('M3 Functional Beverage'!F379="","",'M3 Functional Beverage'!F379)</f>
        <v/>
      </c>
      <c r="H1115" s="50">
        <f>IF(AND(ISNUMBER('M3 Functional Beverage'!F379),ISNUMBER('M3 Functional Beverage'!K379)),'M3 Functional Beverage'!F379-'M3 Functional Beverage'!K379,"")</f>
        <v/>
      </c>
      <c r="I1115" s="34" t="inlineStr">
        <is>
          <t>S&amp;S availability/depth vary by listing and time, confirm live.</t>
        </is>
      </c>
    </row>
    <row r="1116" ht="26" customHeight="1">
      <c r="A1116" s="34" t="inlineStr">
        <is>
          <t>Bai</t>
        </is>
      </c>
      <c r="B1116" s="34" t="inlineStr">
        <is>
          <t>Bai Antioxidant Infusion | Ipanema Pomegranate | 18 pack 530mL</t>
        </is>
      </c>
      <c r="C1116" s="34" t="inlineStr">
        <is>
          <t>3) Functional beverage (still/sparkling)</t>
        </is>
      </c>
      <c r="D1116" s="51">
        <f>IF('M3 Functional Beverage'!I380="","",'M3 Functional Beverage'!I380)</f>
        <v/>
      </c>
      <c r="E1116" s="52">
        <f>IF('M3 Functional Beverage'!J380="","",'M3 Functional Beverage'!J380)</f>
        <v/>
      </c>
      <c r="F1116" s="50">
        <f>IF('M3 Functional Beverage'!K380="","",'M3 Functional Beverage'!K380)</f>
        <v/>
      </c>
      <c r="G1116" s="49">
        <f>IF('M3 Functional Beverage'!F380="","",'M3 Functional Beverage'!F380)</f>
        <v/>
      </c>
      <c r="H1116" s="50">
        <f>IF(AND(ISNUMBER('M3 Functional Beverage'!F380),ISNUMBER('M3 Functional Beverage'!K380)),'M3 Functional Beverage'!F380-'M3 Functional Beverage'!K380,"")</f>
        <v/>
      </c>
      <c r="I1116" s="34" t="inlineStr">
        <is>
          <t>S&amp;S availability/depth vary by listing and time, confirm live.</t>
        </is>
      </c>
    </row>
    <row r="1117" ht="26" customHeight="1">
      <c r="A1117" s="34" t="inlineStr">
        <is>
          <t>Bai</t>
        </is>
      </c>
      <c r="B1117" s="34" t="inlineStr">
        <is>
          <t>Bai Antioxidant Infusion | Ipanema Pomegranate | 24 pack 530mL</t>
        </is>
      </c>
      <c r="C1117" s="34" t="inlineStr">
        <is>
          <t>3) Functional beverage (still/sparkling)</t>
        </is>
      </c>
      <c r="D1117" s="51">
        <f>IF('M3 Functional Beverage'!I381="","",'M3 Functional Beverage'!I381)</f>
        <v/>
      </c>
      <c r="E1117" s="52">
        <f>IF('M3 Functional Beverage'!J381="","",'M3 Functional Beverage'!J381)</f>
        <v/>
      </c>
      <c r="F1117" s="50">
        <f>IF('M3 Functional Beverage'!K381="","",'M3 Functional Beverage'!K381)</f>
        <v/>
      </c>
      <c r="G1117" s="49">
        <f>IF('M3 Functional Beverage'!F381="","",'M3 Functional Beverage'!F381)</f>
        <v/>
      </c>
      <c r="H1117" s="50">
        <f>IF(AND(ISNUMBER('M3 Functional Beverage'!F381),ISNUMBER('M3 Functional Beverage'!K381)),'M3 Functional Beverage'!F381-'M3 Functional Beverage'!K381,"")</f>
        <v/>
      </c>
      <c r="I1117" s="34" t="inlineStr">
        <is>
          <t>S&amp;S availability/depth vary by listing and time, confirm live.</t>
        </is>
      </c>
    </row>
    <row r="1118" ht="26" customHeight="1">
      <c r="A1118" s="34" t="inlineStr">
        <is>
          <t>Hint</t>
        </is>
      </c>
      <c r="B1118" s="34" t="inlineStr">
        <is>
          <t>Hint Water (fruit infused) | Watermelon | single 473mL</t>
        </is>
      </c>
      <c r="C1118" s="34" t="inlineStr">
        <is>
          <t>3) Functional beverage (still/sparkling)</t>
        </is>
      </c>
      <c r="D1118" s="51">
        <f>IF('M3 Functional Beverage'!I382="","",'M3 Functional Beverage'!I382)</f>
        <v/>
      </c>
      <c r="E1118" s="52">
        <f>IF('M3 Functional Beverage'!J382="","",'M3 Functional Beverage'!J382)</f>
        <v/>
      </c>
      <c r="F1118" s="50">
        <f>IF('M3 Functional Beverage'!K382="","",'M3 Functional Beverage'!K382)</f>
        <v/>
      </c>
      <c r="G1118" s="49">
        <f>IF('M3 Functional Beverage'!F382="","",'M3 Functional Beverage'!F382)</f>
        <v/>
      </c>
      <c r="H1118" s="50">
        <f>IF(AND(ISNUMBER('M3 Functional Beverage'!F382),ISNUMBER('M3 Functional Beverage'!K382)),'M3 Functional Beverage'!F382-'M3 Functional Beverage'!K382,"")</f>
        <v/>
      </c>
      <c r="I1118" s="34" t="inlineStr">
        <is>
          <t>S&amp;S availability/depth vary by listing and time, confirm live.</t>
        </is>
      </c>
    </row>
    <row r="1119" ht="26" customHeight="1">
      <c r="A1119" s="34" t="inlineStr">
        <is>
          <t>Hint</t>
        </is>
      </c>
      <c r="B1119" s="34" t="inlineStr">
        <is>
          <t>Hint Water (fruit infused) | Watermelon | 8 pack 473mL</t>
        </is>
      </c>
      <c r="C1119" s="34" t="inlineStr">
        <is>
          <t>3) Functional beverage (still/sparkling)</t>
        </is>
      </c>
      <c r="D1119" s="51">
        <f>IF('M3 Functional Beverage'!I383="","",'M3 Functional Beverage'!I383)</f>
        <v/>
      </c>
      <c r="E1119" s="52">
        <f>IF('M3 Functional Beverage'!J383="","",'M3 Functional Beverage'!J383)</f>
        <v/>
      </c>
      <c r="F1119" s="50">
        <f>IF('M3 Functional Beverage'!K383="","",'M3 Functional Beverage'!K383)</f>
        <v/>
      </c>
      <c r="G1119" s="49">
        <f>IF('M3 Functional Beverage'!F383="","",'M3 Functional Beverage'!F383)</f>
        <v/>
      </c>
      <c r="H1119" s="50">
        <f>IF(AND(ISNUMBER('M3 Functional Beverage'!F383),ISNUMBER('M3 Functional Beverage'!K383)),'M3 Functional Beverage'!F383-'M3 Functional Beverage'!K383,"")</f>
        <v/>
      </c>
      <c r="I1119" s="34" t="inlineStr">
        <is>
          <t>S&amp;S availability/depth vary by listing and time, confirm live.</t>
        </is>
      </c>
    </row>
    <row r="1120" ht="26" customHeight="1">
      <c r="A1120" s="34" t="inlineStr">
        <is>
          <t>Hint</t>
        </is>
      </c>
      <c r="B1120" s="34" t="inlineStr">
        <is>
          <t>Hint Water (fruit infused) | Watermelon | 12 pack 473mL</t>
        </is>
      </c>
      <c r="C1120" s="34" t="inlineStr">
        <is>
          <t>3) Functional beverage (still/sparkling)</t>
        </is>
      </c>
      <c r="D1120" s="51">
        <f>IF('M3 Functional Beverage'!I384="","",'M3 Functional Beverage'!I384)</f>
        <v/>
      </c>
      <c r="E1120" s="52">
        <f>IF('M3 Functional Beverage'!J384="","",'M3 Functional Beverage'!J384)</f>
        <v/>
      </c>
      <c r="F1120" s="50">
        <f>IF('M3 Functional Beverage'!K384="","",'M3 Functional Beverage'!K384)</f>
        <v/>
      </c>
      <c r="G1120" s="49">
        <f>IF('M3 Functional Beverage'!F384="","",'M3 Functional Beverage'!F384)</f>
        <v/>
      </c>
      <c r="H1120" s="50">
        <f>IF(AND(ISNUMBER('M3 Functional Beverage'!F384),ISNUMBER('M3 Functional Beverage'!K384)),'M3 Functional Beverage'!F384-'M3 Functional Beverage'!K384,"")</f>
        <v/>
      </c>
      <c r="I1120" s="34" t="inlineStr">
        <is>
          <t>S&amp;S availability/depth vary by listing and time, confirm live.</t>
        </is>
      </c>
    </row>
    <row r="1121" ht="26" customHeight="1">
      <c r="A1121" s="34" t="inlineStr">
        <is>
          <t>Hint</t>
        </is>
      </c>
      <c r="B1121" s="34" t="inlineStr">
        <is>
          <t>Hint Water (fruit infused) | Watermelon | 18 pack 473mL</t>
        </is>
      </c>
      <c r="C1121" s="34" t="inlineStr">
        <is>
          <t>3) Functional beverage (still/sparkling)</t>
        </is>
      </c>
      <c r="D1121" s="51">
        <f>IF('M3 Functional Beverage'!I385="","",'M3 Functional Beverage'!I385)</f>
        <v/>
      </c>
      <c r="E1121" s="52">
        <f>IF('M3 Functional Beverage'!J385="","",'M3 Functional Beverage'!J385)</f>
        <v/>
      </c>
      <c r="F1121" s="50">
        <f>IF('M3 Functional Beverage'!K385="","",'M3 Functional Beverage'!K385)</f>
        <v/>
      </c>
      <c r="G1121" s="49">
        <f>IF('M3 Functional Beverage'!F385="","",'M3 Functional Beverage'!F385)</f>
        <v/>
      </c>
      <c r="H1121" s="50">
        <f>IF(AND(ISNUMBER('M3 Functional Beverage'!F385),ISNUMBER('M3 Functional Beverage'!K385)),'M3 Functional Beverage'!F385-'M3 Functional Beverage'!K385,"")</f>
        <v/>
      </c>
      <c r="I1121" s="34" t="inlineStr">
        <is>
          <t>S&amp;S availability/depth vary by listing and time, confirm live.</t>
        </is>
      </c>
    </row>
    <row r="1122" ht="26" customHeight="1">
      <c r="A1122" s="34" t="inlineStr">
        <is>
          <t>Hint</t>
        </is>
      </c>
      <c r="B1122" s="34" t="inlineStr">
        <is>
          <t>Hint Water (fruit infused) | Watermelon | 24 pack 473mL</t>
        </is>
      </c>
      <c r="C1122" s="34" t="inlineStr">
        <is>
          <t>3) Functional beverage (still/sparkling)</t>
        </is>
      </c>
      <c r="D1122" s="51">
        <f>IF('M3 Functional Beverage'!I386="","",'M3 Functional Beverage'!I386)</f>
        <v/>
      </c>
      <c r="E1122" s="52">
        <f>IF('M3 Functional Beverage'!J386="","",'M3 Functional Beverage'!J386)</f>
        <v/>
      </c>
      <c r="F1122" s="50">
        <f>IF('M3 Functional Beverage'!K386="","",'M3 Functional Beverage'!K386)</f>
        <v/>
      </c>
      <c r="G1122" s="49">
        <f>IF('M3 Functional Beverage'!F386="","",'M3 Functional Beverage'!F386)</f>
        <v/>
      </c>
      <c r="H1122" s="50">
        <f>IF(AND(ISNUMBER('M3 Functional Beverage'!F386),ISNUMBER('M3 Functional Beverage'!K386)),'M3 Functional Beverage'!F386-'M3 Functional Beverage'!K386,"")</f>
        <v/>
      </c>
      <c r="I1122" s="34" t="inlineStr">
        <is>
          <t>S&amp;S availability/depth vary by listing and time, confirm live.</t>
        </is>
      </c>
    </row>
    <row r="1123" ht="26" customHeight="1">
      <c r="A1123" s="34" t="inlineStr">
        <is>
          <t>Hint</t>
        </is>
      </c>
      <c r="B1123" s="34" t="inlineStr">
        <is>
          <t>Hint Water (fruit infused) | Blackberry | single 473mL</t>
        </is>
      </c>
      <c r="C1123" s="34" t="inlineStr">
        <is>
          <t>3) Functional beverage (still/sparkling)</t>
        </is>
      </c>
      <c r="D1123" s="51">
        <f>IF('M3 Functional Beverage'!I387="","",'M3 Functional Beverage'!I387)</f>
        <v/>
      </c>
      <c r="E1123" s="52">
        <f>IF('M3 Functional Beverage'!J387="","",'M3 Functional Beverage'!J387)</f>
        <v/>
      </c>
      <c r="F1123" s="50">
        <f>IF('M3 Functional Beverage'!K387="","",'M3 Functional Beverage'!K387)</f>
        <v/>
      </c>
      <c r="G1123" s="49">
        <f>IF('M3 Functional Beverage'!F387="","",'M3 Functional Beverage'!F387)</f>
        <v/>
      </c>
      <c r="H1123" s="50">
        <f>IF(AND(ISNUMBER('M3 Functional Beverage'!F387),ISNUMBER('M3 Functional Beverage'!K387)),'M3 Functional Beverage'!F387-'M3 Functional Beverage'!K387,"")</f>
        <v/>
      </c>
      <c r="I1123" s="34" t="inlineStr">
        <is>
          <t>S&amp;S availability/depth vary by listing and time, confirm live.</t>
        </is>
      </c>
    </row>
    <row r="1124" ht="26" customHeight="1">
      <c r="A1124" s="34" t="inlineStr">
        <is>
          <t>Hint</t>
        </is>
      </c>
      <c r="B1124" s="34" t="inlineStr">
        <is>
          <t>Hint Water (fruit infused) | Blackberry | 8 pack 473mL</t>
        </is>
      </c>
      <c r="C1124" s="34" t="inlineStr">
        <is>
          <t>3) Functional beverage (still/sparkling)</t>
        </is>
      </c>
      <c r="D1124" s="51">
        <f>IF('M3 Functional Beverage'!I388="","",'M3 Functional Beverage'!I388)</f>
        <v/>
      </c>
      <c r="E1124" s="52">
        <f>IF('M3 Functional Beverage'!J388="","",'M3 Functional Beverage'!J388)</f>
        <v/>
      </c>
      <c r="F1124" s="50">
        <f>IF('M3 Functional Beverage'!K388="","",'M3 Functional Beverage'!K388)</f>
        <v/>
      </c>
      <c r="G1124" s="49">
        <f>IF('M3 Functional Beverage'!F388="","",'M3 Functional Beverage'!F388)</f>
        <v/>
      </c>
      <c r="H1124" s="50">
        <f>IF(AND(ISNUMBER('M3 Functional Beverage'!F388),ISNUMBER('M3 Functional Beverage'!K388)),'M3 Functional Beverage'!F388-'M3 Functional Beverage'!K388,"")</f>
        <v/>
      </c>
      <c r="I1124" s="34" t="inlineStr">
        <is>
          <t>S&amp;S availability/depth vary by listing and time, confirm live.</t>
        </is>
      </c>
    </row>
    <row r="1125" ht="26" customHeight="1">
      <c r="A1125" s="34" t="inlineStr">
        <is>
          <t>Hint</t>
        </is>
      </c>
      <c r="B1125" s="34" t="inlineStr">
        <is>
          <t>Hint Water (fruit infused) | Blackberry | 12 pack 473mL</t>
        </is>
      </c>
      <c r="C1125" s="34" t="inlineStr">
        <is>
          <t>3) Functional beverage (still/sparkling)</t>
        </is>
      </c>
      <c r="D1125" s="51">
        <f>IF('M3 Functional Beverage'!I389="","",'M3 Functional Beverage'!I389)</f>
        <v/>
      </c>
      <c r="E1125" s="52">
        <f>IF('M3 Functional Beverage'!J389="","",'M3 Functional Beverage'!J389)</f>
        <v/>
      </c>
      <c r="F1125" s="50">
        <f>IF('M3 Functional Beverage'!K389="","",'M3 Functional Beverage'!K389)</f>
        <v/>
      </c>
      <c r="G1125" s="49">
        <f>IF('M3 Functional Beverage'!F389="","",'M3 Functional Beverage'!F389)</f>
        <v/>
      </c>
      <c r="H1125" s="50">
        <f>IF(AND(ISNUMBER('M3 Functional Beverage'!F389),ISNUMBER('M3 Functional Beverage'!K389)),'M3 Functional Beverage'!F389-'M3 Functional Beverage'!K389,"")</f>
        <v/>
      </c>
      <c r="I1125" s="34" t="inlineStr">
        <is>
          <t>S&amp;S availability/depth vary by listing and time, confirm live.</t>
        </is>
      </c>
    </row>
    <row r="1126" ht="26" customHeight="1">
      <c r="A1126" s="34" t="inlineStr">
        <is>
          <t>Hint</t>
        </is>
      </c>
      <c r="B1126" s="34" t="inlineStr">
        <is>
          <t>Hint Water (fruit infused) | Blackberry | 18 pack 473mL</t>
        </is>
      </c>
      <c r="C1126" s="34" t="inlineStr">
        <is>
          <t>3) Functional beverage (still/sparkling)</t>
        </is>
      </c>
      <c r="D1126" s="51">
        <f>IF('M3 Functional Beverage'!I390="","",'M3 Functional Beverage'!I390)</f>
        <v/>
      </c>
      <c r="E1126" s="52">
        <f>IF('M3 Functional Beverage'!J390="","",'M3 Functional Beverage'!J390)</f>
        <v/>
      </c>
      <c r="F1126" s="50">
        <f>IF('M3 Functional Beverage'!K390="","",'M3 Functional Beverage'!K390)</f>
        <v/>
      </c>
      <c r="G1126" s="49">
        <f>IF('M3 Functional Beverage'!F390="","",'M3 Functional Beverage'!F390)</f>
        <v/>
      </c>
      <c r="H1126" s="50">
        <f>IF(AND(ISNUMBER('M3 Functional Beverage'!F390),ISNUMBER('M3 Functional Beverage'!K390)),'M3 Functional Beverage'!F390-'M3 Functional Beverage'!K390,"")</f>
        <v/>
      </c>
      <c r="I1126" s="34" t="inlineStr">
        <is>
          <t>S&amp;S availability/depth vary by listing and time, confirm live.</t>
        </is>
      </c>
    </row>
    <row r="1127" ht="26" customHeight="1">
      <c r="A1127" s="34" t="inlineStr">
        <is>
          <t>Hint</t>
        </is>
      </c>
      <c r="B1127" s="34" t="inlineStr">
        <is>
          <t>Hint Water (fruit infused) | Blackberry | 24 pack 473mL</t>
        </is>
      </c>
      <c r="C1127" s="34" t="inlineStr">
        <is>
          <t>3) Functional beverage (still/sparkling)</t>
        </is>
      </c>
      <c r="D1127" s="51">
        <f>IF('M3 Functional Beverage'!I391="","",'M3 Functional Beverage'!I391)</f>
        <v/>
      </c>
      <c r="E1127" s="52">
        <f>IF('M3 Functional Beverage'!J391="","",'M3 Functional Beverage'!J391)</f>
        <v/>
      </c>
      <c r="F1127" s="50">
        <f>IF('M3 Functional Beverage'!K391="","",'M3 Functional Beverage'!K391)</f>
        <v/>
      </c>
      <c r="G1127" s="49">
        <f>IF('M3 Functional Beverage'!F391="","",'M3 Functional Beverage'!F391)</f>
        <v/>
      </c>
      <c r="H1127" s="50">
        <f>IF(AND(ISNUMBER('M3 Functional Beverage'!F391),ISNUMBER('M3 Functional Beverage'!K391)),'M3 Functional Beverage'!F391-'M3 Functional Beverage'!K391,"")</f>
        <v/>
      </c>
      <c r="I1127" s="34" t="inlineStr">
        <is>
          <t>S&amp;S availability/depth vary by listing and time, confirm live.</t>
        </is>
      </c>
    </row>
    <row r="1128" ht="26" customHeight="1">
      <c r="A1128" s="34" t="inlineStr">
        <is>
          <t>Hint</t>
        </is>
      </c>
      <c r="B1128" s="34" t="inlineStr">
        <is>
          <t>Hint Water (fruit infused) | Cherry | single 473mL</t>
        </is>
      </c>
      <c r="C1128" s="34" t="inlineStr">
        <is>
          <t>3) Functional beverage (still/sparkling)</t>
        </is>
      </c>
      <c r="D1128" s="51">
        <f>IF('M3 Functional Beverage'!I392="","",'M3 Functional Beverage'!I392)</f>
        <v/>
      </c>
      <c r="E1128" s="52">
        <f>IF('M3 Functional Beverage'!J392="","",'M3 Functional Beverage'!J392)</f>
        <v/>
      </c>
      <c r="F1128" s="50">
        <f>IF('M3 Functional Beverage'!K392="","",'M3 Functional Beverage'!K392)</f>
        <v/>
      </c>
      <c r="G1128" s="49">
        <f>IF('M3 Functional Beverage'!F392="","",'M3 Functional Beverage'!F392)</f>
        <v/>
      </c>
      <c r="H1128" s="50">
        <f>IF(AND(ISNUMBER('M3 Functional Beverage'!F392),ISNUMBER('M3 Functional Beverage'!K392)),'M3 Functional Beverage'!F392-'M3 Functional Beverage'!K392,"")</f>
        <v/>
      </c>
      <c r="I1128" s="34" t="inlineStr">
        <is>
          <t>S&amp;S availability/depth vary by listing and time, confirm live.</t>
        </is>
      </c>
    </row>
    <row r="1129" ht="26" customHeight="1">
      <c r="A1129" s="34" t="inlineStr">
        <is>
          <t>Hint</t>
        </is>
      </c>
      <c r="B1129" s="34" t="inlineStr">
        <is>
          <t>Hint Water (fruit infused) | Cherry | 8 pack 473mL</t>
        </is>
      </c>
      <c r="C1129" s="34" t="inlineStr">
        <is>
          <t>3) Functional beverage (still/sparkling)</t>
        </is>
      </c>
      <c r="D1129" s="51">
        <f>IF('M3 Functional Beverage'!I393="","",'M3 Functional Beverage'!I393)</f>
        <v/>
      </c>
      <c r="E1129" s="52">
        <f>IF('M3 Functional Beverage'!J393="","",'M3 Functional Beverage'!J393)</f>
        <v/>
      </c>
      <c r="F1129" s="50">
        <f>IF('M3 Functional Beverage'!K393="","",'M3 Functional Beverage'!K393)</f>
        <v/>
      </c>
      <c r="G1129" s="49">
        <f>IF('M3 Functional Beverage'!F393="","",'M3 Functional Beverage'!F393)</f>
        <v/>
      </c>
      <c r="H1129" s="50">
        <f>IF(AND(ISNUMBER('M3 Functional Beverage'!F393),ISNUMBER('M3 Functional Beverage'!K393)),'M3 Functional Beverage'!F393-'M3 Functional Beverage'!K393,"")</f>
        <v/>
      </c>
      <c r="I1129" s="34" t="inlineStr">
        <is>
          <t>S&amp;S availability/depth vary by listing and time, confirm live.</t>
        </is>
      </c>
    </row>
    <row r="1130" ht="26" customHeight="1">
      <c r="A1130" s="34" t="inlineStr">
        <is>
          <t>Hint</t>
        </is>
      </c>
      <c r="B1130" s="34" t="inlineStr">
        <is>
          <t>Hint Water (fruit infused) | Cherry | 12 pack 473mL</t>
        </is>
      </c>
      <c r="C1130" s="34" t="inlineStr">
        <is>
          <t>3) Functional beverage (still/sparkling)</t>
        </is>
      </c>
      <c r="D1130" s="51">
        <f>IF('M3 Functional Beverage'!I394="","",'M3 Functional Beverage'!I394)</f>
        <v/>
      </c>
      <c r="E1130" s="52">
        <f>IF('M3 Functional Beverage'!J394="","",'M3 Functional Beverage'!J394)</f>
        <v/>
      </c>
      <c r="F1130" s="50">
        <f>IF('M3 Functional Beverage'!K394="","",'M3 Functional Beverage'!K394)</f>
        <v/>
      </c>
      <c r="G1130" s="49">
        <f>IF('M3 Functional Beverage'!F394="","",'M3 Functional Beverage'!F394)</f>
        <v/>
      </c>
      <c r="H1130" s="50">
        <f>IF(AND(ISNUMBER('M3 Functional Beverage'!F394),ISNUMBER('M3 Functional Beverage'!K394)),'M3 Functional Beverage'!F394-'M3 Functional Beverage'!K394,"")</f>
        <v/>
      </c>
      <c r="I1130" s="34" t="inlineStr">
        <is>
          <t>S&amp;S availability/depth vary by listing and time, confirm live.</t>
        </is>
      </c>
    </row>
    <row r="1131" ht="26" customHeight="1">
      <c r="A1131" s="34" t="inlineStr">
        <is>
          <t>Hint</t>
        </is>
      </c>
      <c r="B1131" s="34" t="inlineStr">
        <is>
          <t>Hint Water (fruit infused) | Cherry | 18 pack 473mL</t>
        </is>
      </c>
      <c r="C1131" s="34" t="inlineStr">
        <is>
          <t>3) Functional beverage (still/sparkling)</t>
        </is>
      </c>
      <c r="D1131" s="51">
        <f>IF('M3 Functional Beverage'!I395="","",'M3 Functional Beverage'!I395)</f>
        <v/>
      </c>
      <c r="E1131" s="52">
        <f>IF('M3 Functional Beverage'!J395="","",'M3 Functional Beverage'!J395)</f>
        <v/>
      </c>
      <c r="F1131" s="50">
        <f>IF('M3 Functional Beverage'!K395="","",'M3 Functional Beverage'!K395)</f>
        <v/>
      </c>
      <c r="G1131" s="49">
        <f>IF('M3 Functional Beverage'!F395="","",'M3 Functional Beverage'!F395)</f>
        <v/>
      </c>
      <c r="H1131" s="50">
        <f>IF(AND(ISNUMBER('M3 Functional Beverage'!F395),ISNUMBER('M3 Functional Beverage'!K395)),'M3 Functional Beverage'!F395-'M3 Functional Beverage'!K395,"")</f>
        <v/>
      </c>
      <c r="I1131" s="34" t="inlineStr">
        <is>
          <t>S&amp;S availability/depth vary by listing and time, confirm live.</t>
        </is>
      </c>
    </row>
    <row r="1132" ht="26" customHeight="1">
      <c r="A1132" s="34" t="inlineStr">
        <is>
          <t>Hint</t>
        </is>
      </c>
      <c r="B1132" s="34" t="inlineStr">
        <is>
          <t>Hint Water (fruit infused) | Cherry | 24 pack 473mL</t>
        </is>
      </c>
      <c r="C1132" s="34" t="inlineStr">
        <is>
          <t>3) Functional beverage (still/sparkling)</t>
        </is>
      </c>
      <c r="D1132" s="51">
        <f>IF('M3 Functional Beverage'!I396="","",'M3 Functional Beverage'!I396)</f>
        <v/>
      </c>
      <c r="E1132" s="52">
        <f>IF('M3 Functional Beverage'!J396="","",'M3 Functional Beverage'!J396)</f>
        <v/>
      </c>
      <c r="F1132" s="50">
        <f>IF('M3 Functional Beverage'!K396="","",'M3 Functional Beverage'!K396)</f>
        <v/>
      </c>
      <c r="G1132" s="49">
        <f>IF('M3 Functional Beverage'!F396="","",'M3 Functional Beverage'!F396)</f>
        <v/>
      </c>
      <c r="H1132" s="50">
        <f>IF(AND(ISNUMBER('M3 Functional Beverage'!F396),ISNUMBER('M3 Functional Beverage'!K396)),'M3 Functional Beverage'!F396-'M3 Functional Beverage'!K396,"")</f>
        <v/>
      </c>
      <c r="I1132" s="34" t="inlineStr">
        <is>
          <t>S&amp;S availability/depth vary by listing and time, confirm live.</t>
        </is>
      </c>
    </row>
    <row r="1133" ht="26" customHeight="1">
      <c r="A1133" s="34" t="inlineStr">
        <is>
          <t>Hint</t>
        </is>
      </c>
      <c r="B1133" s="34" t="inlineStr">
        <is>
          <t>Hint Water (fruit infused) | Pineapple | single 473mL</t>
        </is>
      </c>
      <c r="C1133" s="34" t="inlineStr">
        <is>
          <t>3) Functional beverage (still/sparkling)</t>
        </is>
      </c>
      <c r="D1133" s="51">
        <f>IF('M3 Functional Beverage'!I397="","",'M3 Functional Beverage'!I397)</f>
        <v/>
      </c>
      <c r="E1133" s="52">
        <f>IF('M3 Functional Beverage'!J397="","",'M3 Functional Beverage'!J397)</f>
        <v/>
      </c>
      <c r="F1133" s="50">
        <f>IF('M3 Functional Beverage'!K397="","",'M3 Functional Beverage'!K397)</f>
        <v/>
      </c>
      <c r="G1133" s="49">
        <f>IF('M3 Functional Beverage'!F397="","",'M3 Functional Beverage'!F397)</f>
        <v/>
      </c>
      <c r="H1133" s="50">
        <f>IF(AND(ISNUMBER('M3 Functional Beverage'!F397),ISNUMBER('M3 Functional Beverage'!K397)),'M3 Functional Beverage'!F397-'M3 Functional Beverage'!K397,"")</f>
        <v/>
      </c>
      <c r="I1133" s="34" t="inlineStr">
        <is>
          <t>S&amp;S availability/depth vary by listing and time, confirm live.</t>
        </is>
      </c>
    </row>
    <row r="1134" ht="26" customHeight="1">
      <c r="A1134" s="34" t="inlineStr">
        <is>
          <t>Hint</t>
        </is>
      </c>
      <c r="B1134" s="34" t="inlineStr">
        <is>
          <t>Hint Water (fruit infused) | Pineapple | 8 pack 473mL</t>
        </is>
      </c>
      <c r="C1134" s="34" t="inlineStr">
        <is>
          <t>3) Functional beverage (still/sparkling)</t>
        </is>
      </c>
      <c r="D1134" s="51">
        <f>IF('M3 Functional Beverage'!I398="","",'M3 Functional Beverage'!I398)</f>
        <v/>
      </c>
      <c r="E1134" s="52">
        <f>IF('M3 Functional Beverage'!J398="","",'M3 Functional Beverage'!J398)</f>
        <v/>
      </c>
      <c r="F1134" s="50">
        <f>IF('M3 Functional Beverage'!K398="","",'M3 Functional Beverage'!K398)</f>
        <v/>
      </c>
      <c r="G1134" s="49">
        <f>IF('M3 Functional Beverage'!F398="","",'M3 Functional Beverage'!F398)</f>
        <v/>
      </c>
      <c r="H1134" s="50">
        <f>IF(AND(ISNUMBER('M3 Functional Beverage'!F398),ISNUMBER('M3 Functional Beverage'!K398)),'M3 Functional Beverage'!F398-'M3 Functional Beverage'!K398,"")</f>
        <v/>
      </c>
      <c r="I1134" s="34" t="inlineStr">
        <is>
          <t>S&amp;S availability/depth vary by listing and time, confirm live.</t>
        </is>
      </c>
    </row>
    <row r="1135" ht="26" customHeight="1">
      <c r="A1135" s="34" t="inlineStr">
        <is>
          <t>Hint</t>
        </is>
      </c>
      <c r="B1135" s="34" t="inlineStr">
        <is>
          <t>Hint Water (fruit infused) | Pineapple | 12 pack 473mL</t>
        </is>
      </c>
      <c r="C1135" s="34" t="inlineStr">
        <is>
          <t>3) Functional beverage (still/sparkling)</t>
        </is>
      </c>
      <c r="D1135" s="51">
        <f>IF('M3 Functional Beverage'!I399="","",'M3 Functional Beverage'!I399)</f>
        <v/>
      </c>
      <c r="E1135" s="52">
        <f>IF('M3 Functional Beverage'!J399="","",'M3 Functional Beverage'!J399)</f>
        <v/>
      </c>
      <c r="F1135" s="50">
        <f>IF('M3 Functional Beverage'!K399="","",'M3 Functional Beverage'!K399)</f>
        <v/>
      </c>
      <c r="G1135" s="49">
        <f>IF('M3 Functional Beverage'!F399="","",'M3 Functional Beverage'!F399)</f>
        <v/>
      </c>
      <c r="H1135" s="50">
        <f>IF(AND(ISNUMBER('M3 Functional Beverage'!F399),ISNUMBER('M3 Functional Beverage'!K399)),'M3 Functional Beverage'!F399-'M3 Functional Beverage'!K399,"")</f>
        <v/>
      </c>
      <c r="I1135" s="34" t="inlineStr">
        <is>
          <t>S&amp;S availability/depth vary by listing and time, confirm live.</t>
        </is>
      </c>
    </row>
    <row r="1136" ht="26" customHeight="1">
      <c r="A1136" s="34" t="inlineStr">
        <is>
          <t>Hint</t>
        </is>
      </c>
      <c r="B1136" s="34" t="inlineStr">
        <is>
          <t>Hint Water (fruit infused) | Pineapple | 18 pack 473mL</t>
        </is>
      </c>
      <c r="C1136" s="34" t="inlineStr">
        <is>
          <t>3) Functional beverage (still/sparkling)</t>
        </is>
      </c>
      <c r="D1136" s="51">
        <f>IF('M3 Functional Beverage'!I400="","",'M3 Functional Beverage'!I400)</f>
        <v/>
      </c>
      <c r="E1136" s="52">
        <f>IF('M3 Functional Beverage'!J400="","",'M3 Functional Beverage'!J400)</f>
        <v/>
      </c>
      <c r="F1136" s="50">
        <f>IF('M3 Functional Beverage'!K400="","",'M3 Functional Beverage'!K400)</f>
        <v/>
      </c>
      <c r="G1136" s="49">
        <f>IF('M3 Functional Beverage'!F400="","",'M3 Functional Beverage'!F400)</f>
        <v/>
      </c>
      <c r="H1136" s="50">
        <f>IF(AND(ISNUMBER('M3 Functional Beverage'!F400),ISNUMBER('M3 Functional Beverage'!K400)),'M3 Functional Beverage'!F400-'M3 Functional Beverage'!K400,"")</f>
        <v/>
      </c>
      <c r="I1136" s="34" t="inlineStr">
        <is>
          <t>S&amp;S availability/depth vary by listing and time, confirm live.</t>
        </is>
      </c>
    </row>
    <row r="1137" ht="26" customHeight="1">
      <c r="A1137" s="34" t="inlineStr">
        <is>
          <t>Hint</t>
        </is>
      </c>
      <c r="B1137" s="34" t="inlineStr">
        <is>
          <t>Hint Water (fruit infused) | Pineapple | 24 pack 473mL</t>
        </is>
      </c>
      <c r="C1137" s="34" t="inlineStr">
        <is>
          <t>3) Functional beverage (still/sparkling)</t>
        </is>
      </c>
      <c r="D1137" s="51">
        <f>IF('M3 Functional Beverage'!I401="","",'M3 Functional Beverage'!I401)</f>
        <v/>
      </c>
      <c r="E1137" s="52">
        <f>IF('M3 Functional Beverage'!J401="","",'M3 Functional Beverage'!J401)</f>
        <v/>
      </c>
      <c r="F1137" s="50">
        <f>IF('M3 Functional Beverage'!K401="","",'M3 Functional Beverage'!K401)</f>
        <v/>
      </c>
      <c r="G1137" s="49">
        <f>IF('M3 Functional Beverage'!F401="","",'M3 Functional Beverage'!F401)</f>
        <v/>
      </c>
      <c r="H1137" s="50">
        <f>IF(AND(ISNUMBER('M3 Functional Beverage'!F401),ISNUMBER('M3 Functional Beverage'!K401)),'M3 Functional Beverage'!F401-'M3 Functional Beverage'!K401,"")</f>
        <v/>
      </c>
      <c r="I1137" s="34" t="inlineStr">
        <is>
          <t>S&amp;S availability/depth vary by listing and time, confirm live.</t>
        </is>
      </c>
    </row>
    <row r="1138" ht="26" customHeight="1">
      <c r="A1138" s="34" t="inlineStr">
        <is>
          <t>Hint</t>
        </is>
      </c>
      <c r="B1138" s="34" t="inlineStr">
        <is>
          <t>Hint Water (fruit infused) | Peach | single 473mL</t>
        </is>
      </c>
      <c r="C1138" s="34" t="inlineStr">
        <is>
          <t>3) Functional beverage (still/sparkling)</t>
        </is>
      </c>
      <c r="D1138" s="51">
        <f>IF('M3 Functional Beverage'!I402="","",'M3 Functional Beverage'!I402)</f>
        <v/>
      </c>
      <c r="E1138" s="52">
        <f>IF('M3 Functional Beverage'!J402="","",'M3 Functional Beverage'!J402)</f>
        <v/>
      </c>
      <c r="F1138" s="50">
        <f>IF('M3 Functional Beverage'!K402="","",'M3 Functional Beverage'!K402)</f>
        <v/>
      </c>
      <c r="G1138" s="49">
        <f>IF('M3 Functional Beverage'!F402="","",'M3 Functional Beverage'!F402)</f>
        <v/>
      </c>
      <c r="H1138" s="50">
        <f>IF(AND(ISNUMBER('M3 Functional Beverage'!F402),ISNUMBER('M3 Functional Beverage'!K402)),'M3 Functional Beverage'!F402-'M3 Functional Beverage'!K402,"")</f>
        <v/>
      </c>
      <c r="I1138" s="34" t="inlineStr">
        <is>
          <t>S&amp;S availability/depth vary by listing and time, confirm live.</t>
        </is>
      </c>
    </row>
    <row r="1139" ht="26" customHeight="1">
      <c r="A1139" s="34" t="inlineStr">
        <is>
          <t>Hint</t>
        </is>
      </c>
      <c r="B1139" s="34" t="inlineStr">
        <is>
          <t>Hint Water (fruit infused) | Peach | 8 pack 473mL</t>
        </is>
      </c>
      <c r="C1139" s="34" t="inlineStr">
        <is>
          <t>3) Functional beverage (still/sparkling)</t>
        </is>
      </c>
      <c r="D1139" s="51">
        <f>IF('M3 Functional Beverage'!I403="","",'M3 Functional Beverage'!I403)</f>
        <v/>
      </c>
      <c r="E1139" s="52">
        <f>IF('M3 Functional Beverage'!J403="","",'M3 Functional Beverage'!J403)</f>
        <v/>
      </c>
      <c r="F1139" s="50">
        <f>IF('M3 Functional Beverage'!K403="","",'M3 Functional Beverage'!K403)</f>
        <v/>
      </c>
      <c r="G1139" s="49">
        <f>IF('M3 Functional Beverage'!F403="","",'M3 Functional Beverage'!F403)</f>
        <v/>
      </c>
      <c r="H1139" s="50">
        <f>IF(AND(ISNUMBER('M3 Functional Beverage'!F403),ISNUMBER('M3 Functional Beverage'!K403)),'M3 Functional Beverage'!F403-'M3 Functional Beverage'!K403,"")</f>
        <v/>
      </c>
      <c r="I1139" s="34" t="inlineStr">
        <is>
          <t>S&amp;S availability/depth vary by listing and time, confirm live.</t>
        </is>
      </c>
    </row>
    <row r="1140" ht="26" customHeight="1">
      <c r="A1140" s="34" t="inlineStr">
        <is>
          <t>Hint</t>
        </is>
      </c>
      <c r="B1140" s="34" t="inlineStr">
        <is>
          <t>Hint Water (fruit infused) | Peach | 12 pack 473mL</t>
        </is>
      </c>
      <c r="C1140" s="34" t="inlineStr">
        <is>
          <t>3) Functional beverage (still/sparkling)</t>
        </is>
      </c>
      <c r="D1140" s="51">
        <f>IF('M3 Functional Beverage'!I404="","",'M3 Functional Beverage'!I404)</f>
        <v/>
      </c>
      <c r="E1140" s="52">
        <f>IF('M3 Functional Beverage'!J404="","",'M3 Functional Beverage'!J404)</f>
        <v/>
      </c>
      <c r="F1140" s="50">
        <f>IF('M3 Functional Beverage'!K404="","",'M3 Functional Beverage'!K404)</f>
        <v/>
      </c>
      <c r="G1140" s="49">
        <f>IF('M3 Functional Beverage'!F404="","",'M3 Functional Beverage'!F404)</f>
        <v/>
      </c>
      <c r="H1140" s="50">
        <f>IF(AND(ISNUMBER('M3 Functional Beverage'!F404),ISNUMBER('M3 Functional Beverage'!K404)),'M3 Functional Beverage'!F404-'M3 Functional Beverage'!K404,"")</f>
        <v/>
      </c>
      <c r="I1140" s="34" t="inlineStr">
        <is>
          <t>S&amp;S availability/depth vary by listing and time, confirm live.</t>
        </is>
      </c>
    </row>
    <row r="1141" ht="26" customHeight="1">
      <c r="A1141" s="34" t="inlineStr">
        <is>
          <t>Hint</t>
        </is>
      </c>
      <c r="B1141" s="34" t="inlineStr">
        <is>
          <t>Hint Water (fruit infused) | Peach | 18 pack 473mL</t>
        </is>
      </c>
      <c r="C1141" s="34" t="inlineStr">
        <is>
          <t>3) Functional beverage (still/sparkling)</t>
        </is>
      </c>
      <c r="D1141" s="51">
        <f>IF('M3 Functional Beverage'!I405="","",'M3 Functional Beverage'!I405)</f>
        <v/>
      </c>
      <c r="E1141" s="52">
        <f>IF('M3 Functional Beverage'!J405="","",'M3 Functional Beverage'!J405)</f>
        <v/>
      </c>
      <c r="F1141" s="50">
        <f>IF('M3 Functional Beverage'!K405="","",'M3 Functional Beverage'!K405)</f>
        <v/>
      </c>
      <c r="G1141" s="49">
        <f>IF('M3 Functional Beverage'!F405="","",'M3 Functional Beverage'!F405)</f>
        <v/>
      </c>
      <c r="H1141" s="50">
        <f>IF(AND(ISNUMBER('M3 Functional Beverage'!F405),ISNUMBER('M3 Functional Beverage'!K405)),'M3 Functional Beverage'!F405-'M3 Functional Beverage'!K405,"")</f>
        <v/>
      </c>
      <c r="I1141" s="34" t="inlineStr">
        <is>
          <t>S&amp;S availability/depth vary by listing and time, confirm live.</t>
        </is>
      </c>
    </row>
    <row r="1142" ht="26" customHeight="1">
      <c r="A1142" s="34" t="inlineStr">
        <is>
          <t>Hint</t>
        </is>
      </c>
      <c r="B1142" s="34" t="inlineStr">
        <is>
          <t>Hint Water (fruit infused) | Peach | 24 pack 473mL</t>
        </is>
      </c>
      <c r="C1142" s="34" t="inlineStr">
        <is>
          <t>3) Functional beverage (still/sparkling)</t>
        </is>
      </c>
      <c r="D1142" s="51">
        <f>IF('M3 Functional Beverage'!I406="","",'M3 Functional Beverage'!I406)</f>
        <v/>
      </c>
      <c r="E1142" s="52">
        <f>IF('M3 Functional Beverage'!J406="","",'M3 Functional Beverage'!J406)</f>
        <v/>
      </c>
      <c r="F1142" s="50">
        <f>IF('M3 Functional Beverage'!K406="","",'M3 Functional Beverage'!K406)</f>
        <v/>
      </c>
      <c r="G1142" s="49">
        <f>IF('M3 Functional Beverage'!F406="","",'M3 Functional Beverage'!F406)</f>
        <v/>
      </c>
      <c r="H1142" s="50">
        <f>IF(AND(ISNUMBER('M3 Functional Beverage'!F406),ISNUMBER('M3 Functional Beverage'!K406)),'M3 Functional Beverage'!F406-'M3 Functional Beverage'!K406,"")</f>
        <v/>
      </c>
      <c r="I1142" s="34" t="inlineStr">
        <is>
          <t>S&amp;S availability/depth vary by listing and time, confirm live.</t>
        </is>
      </c>
    </row>
    <row r="1143" ht="26" customHeight="1">
      <c r="A1143" s="34" t="inlineStr">
        <is>
          <t>Hint</t>
        </is>
      </c>
      <c r="B1143" s="34" t="inlineStr">
        <is>
          <t>Hint Water (fruit infused) | Crisp Apple | single 473mL</t>
        </is>
      </c>
      <c r="C1143" s="34" t="inlineStr">
        <is>
          <t>3) Functional beverage (still/sparkling)</t>
        </is>
      </c>
      <c r="D1143" s="51">
        <f>IF('M3 Functional Beverage'!I407="","",'M3 Functional Beverage'!I407)</f>
        <v/>
      </c>
      <c r="E1143" s="52">
        <f>IF('M3 Functional Beverage'!J407="","",'M3 Functional Beverage'!J407)</f>
        <v/>
      </c>
      <c r="F1143" s="50">
        <f>IF('M3 Functional Beverage'!K407="","",'M3 Functional Beverage'!K407)</f>
        <v/>
      </c>
      <c r="G1143" s="49">
        <f>IF('M3 Functional Beverage'!F407="","",'M3 Functional Beverage'!F407)</f>
        <v/>
      </c>
      <c r="H1143" s="50">
        <f>IF(AND(ISNUMBER('M3 Functional Beverage'!F407),ISNUMBER('M3 Functional Beverage'!K407)),'M3 Functional Beverage'!F407-'M3 Functional Beverage'!K407,"")</f>
        <v/>
      </c>
      <c r="I1143" s="34" t="inlineStr">
        <is>
          <t>S&amp;S availability/depth vary by listing and time, confirm live.</t>
        </is>
      </c>
    </row>
    <row r="1144" ht="26" customHeight="1">
      <c r="A1144" s="34" t="inlineStr">
        <is>
          <t>Hint</t>
        </is>
      </c>
      <c r="B1144" s="34" t="inlineStr">
        <is>
          <t>Hint Water (fruit infused) | Crisp Apple | 8 pack 473mL</t>
        </is>
      </c>
      <c r="C1144" s="34" t="inlineStr">
        <is>
          <t>3) Functional beverage (still/sparkling)</t>
        </is>
      </c>
      <c r="D1144" s="51">
        <f>IF('M3 Functional Beverage'!I408="","",'M3 Functional Beverage'!I408)</f>
        <v/>
      </c>
      <c r="E1144" s="52">
        <f>IF('M3 Functional Beverage'!J408="","",'M3 Functional Beverage'!J408)</f>
        <v/>
      </c>
      <c r="F1144" s="50">
        <f>IF('M3 Functional Beverage'!K408="","",'M3 Functional Beverage'!K408)</f>
        <v/>
      </c>
      <c r="G1144" s="49">
        <f>IF('M3 Functional Beverage'!F408="","",'M3 Functional Beverage'!F408)</f>
        <v/>
      </c>
      <c r="H1144" s="50">
        <f>IF(AND(ISNUMBER('M3 Functional Beverage'!F408),ISNUMBER('M3 Functional Beverage'!K408)),'M3 Functional Beverage'!F408-'M3 Functional Beverage'!K408,"")</f>
        <v/>
      </c>
      <c r="I1144" s="34" t="inlineStr">
        <is>
          <t>S&amp;S availability/depth vary by listing and time, confirm live.</t>
        </is>
      </c>
    </row>
    <row r="1145" ht="26" customHeight="1">
      <c r="A1145" s="34" t="inlineStr">
        <is>
          <t>Hint</t>
        </is>
      </c>
      <c r="B1145" s="34" t="inlineStr">
        <is>
          <t>Hint Water (fruit infused) | Crisp Apple | 12 pack 473mL</t>
        </is>
      </c>
      <c r="C1145" s="34" t="inlineStr">
        <is>
          <t>3) Functional beverage (still/sparkling)</t>
        </is>
      </c>
      <c r="D1145" s="51">
        <f>IF('M3 Functional Beverage'!I409="","",'M3 Functional Beverage'!I409)</f>
        <v/>
      </c>
      <c r="E1145" s="52">
        <f>IF('M3 Functional Beverage'!J409="","",'M3 Functional Beverage'!J409)</f>
        <v/>
      </c>
      <c r="F1145" s="50">
        <f>IF('M3 Functional Beverage'!K409="","",'M3 Functional Beverage'!K409)</f>
        <v/>
      </c>
      <c r="G1145" s="49">
        <f>IF('M3 Functional Beverage'!F409="","",'M3 Functional Beverage'!F409)</f>
        <v/>
      </c>
      <c r="H1145" s="50">
        <f>IF(AND(ISNUMBER('M3 Functional Beverage'!F409),ISNUMBER('M3 Functional Beverage'!K409)),'M3 Functional Beverage'!F409-'M3 Functional Beverage'!K409,"")</f>
        <v/>
      </c>
      <c r="I1145" s="34" t="inlineStr">
        <is>
          <t>S&amp;S availability/depth vary by listing and time, confirm live.</t>
        </is>
      </c>
    </row>
    <row r="1146" ht="26" customHeight="1">
      <c r="A1146" s="34" t="inlineStr">
        <is>
          <t>Hint</t>
        </is>
      </c>
      <c r="B1146" s="34" t="inlineStr">
        <is>
          <t>Hint Water (fruit infused) | Crisp Apple | 18 pack 473mL</t>
        </is>
      </c>
      <c r="C1146" s="34" t="inlineStr">
        <is>
          <t>3) Functional beverage (still/sparkling)</t>
        </is>
      </c>
      <c r="D1146" s="51">
        <f>IF('M3 Functional Beverage'!I410="","",'M3 Functional Beverage'!I410)</f>
        <v/>
      </c>
      <c r="E1146" s="52">
        <f>IF('M3 Functional Beverage'!J410="","",'M3 Functional Beverage'!J410)</f>
        <v/>
      </c>
      <c r="F1146" s="50">
        <f>IF('M3 Functional Beverage'!K410="","",'M3 Functional Beverage'!K410)</f>
        <v/>
      </c>
      <c r="G1146" s="49">
        <f>IF('M3 Functional Beverage'!F410="","",'M3 Functional Beverage'!F410)</f>
        <v/>
      </c>
      <c r="H1146" s="50">
        <f>IF(AND(ISNUMBER('M3 Functional Beverage'!F410),ISNUMBER('M3 Functional Beverage'!K410)),'M3 Functional Beverage'!F410-'M3 Functional Beverage'!K410,"")</f>
        <v/>
      </c>
      <c r="I1146" s="34" t="inlineStr">
        <is>
          <t>S&amp;S availability/depth vary by listing and time, confirm live.</t>
        </is>
      </c>
    </row>
    <row r="1147" ht="26" customHeight="1">
      <c r="A1147" s="34" t="inlineStr">
        <is>
          <t>Hint</t>
        </is>
      </c>
      <c r="B1147" s="34" t="inlineStr">
        <is>
          <t>Hint Water (fruit infused) | Crisp Apple | 24 pack 473mL</t>
        </is>
      </c>
      <c r="C1147" s="34" t="inlineStr">
        <is>
          <t>3) Functional beverage (still/sparkling)</t>
        </is>
      </c>
      <c r="D1147" s="51">
        <f>IF('M3 Functional Beverage'!I411="","",'M3 Functional Beverage'!I411)</f>
        <v/>
      </c>
      <c r="E1147" s="52">
        <f>IF('M3 Functional Beverage'!J411="","",'M3 Functional Beverage'!J411)</f>
        <v/>
      </c>
      <c r="F1147" s="50">
        <f>IF('M3 Functional Beverage'!K411="","",'M3 Functional Beverage'!K411)</f>
        <v/>
      </c>
      <c r="G1147" s="49">
        <f>IF('M3 Functional Beverage'!F411="","",'M3 Functional Beverage'!F411)</f>
        <v/>
      </c>
      <c r="H1147" s="50">
        <f>IF(AND(ISNUMBER('M3 Functional Beverage'!F411),ISNUMBER('M3 Functional Beverage'!K411)),'M3 Functional Beverage'!F411-'M3 Functional Beverage'!K411,"")</f>
        <v/>
      </c>
      <c r="I1147" s="34" t="inlineStr">
        <is>
          <t>S&amp;S availability/depth vary by listing and time, confirm live.</t>
        </is>
      </c>
    </row>
    <row r="1148" ht="26" customHeight="1">
      <c r="A1148" s="34" t="inlineStr">
        <is>
          <t>wildwonder</t>
        </is>
      </c>
      <c r="B1148" s="34" t="inlineStr">
        <is>
          <t>wildwonder Sparkling Prebiotic+Probiotic | Strawberry Passion | single 355mL</t>
        </is>
      </c>
      <c r="C1148" s="34" t="inlineStr">
        <is>
          <t>3) Functional beverage (still/sparkling)</t>
        </is>
      </c>
      <c r="D1148" s="51">
        <f>IF('M3 Functional Beverage'!I412="","",'M3 Functional Beverage'!I412)</f>
        <v/>
      </c>
      <c r="E1148" s="52">
        <f>IF('M3 Functional Beverage'!J412="","",'M3 Functional Beverage'!J412)</f>
        <v/>
      </c>
      <c r="F1148" s="50">
        <f>IF('M3 Functional Beverage'!K412="","",'M3 Functional Beverage'!K412)</f>
        <v/>
      </c>
      <c r="G1148" s="49">
        <f>IF('M3 Functional Beverage'!F412="","",'M3 Functional Beverage'!F412)</f>
        <v/>
      </c>
      <c r="H1148" s="50">
        <f>IF(AND(ISNUMBER('M3 Functional Beverage'!F412),ISNUMBER('M3 Functional Beverage'!K412)),'M3 Functional Beverage'!F412-'M3 Functional Beverage'!K412,"")</f>
        <v/>
      </c>
      <c r="I1148" s="34" t="inlineStr">
        <is>
          <t>S&amp;S availability/depth vary by listing and time, confirm live.</t>
        </is>
      </c>
    </row>
    <row r="1149" ht="26" customHeight="1">
      <c r="A1149" s="34" t="inlineStr">
        <is>
          <t>wildwonder</t>
        </is>
      </c>
      <c r="B1149" s="34" t="inlineStr">
        <is>
          <t>wildwonder Sparkling Prebiotic+Probiotic | Strawberry Passion | 8 pack 355mL</t>
        </is>
      </c>
      <c r="C1149" s="34" t="inlineStr">
        <is>
          <t>3) Functional beverage (still/sparkling)</t>
        </is>
      </c>
      <c r="D1149" s="51">
        <f>IF('M3 Functional Beverage'!I413="","",'M3 Functional Beverage'!I413)</f>
        <v/>
      </c>
      <c r="E1149" s="52">
        <f>IF('M3 Functional Beverage'!J413="","",'M3 Functional Beverage'!J413)</f>
        <v/>
      </c>
      <c r="F1149" s="50">
        <f>IF('M3 Functional Beverage'!K413="","",'M3 Functional Beverage'!K413)</f>
        <v/>
      </c>
      <c r="G1149" s="49">
        <f>IF('M3 Functional Beverage'!F413="","",'M3 Functional Beverage'!F413)</f>
        <v/>
      </c>
      <c r="H1149" s="50">
        <f>IF(AND(ISNUMBER('M3 Functional Beverage'!F413),ISNUMBER('M3 Functional Beverage'!K413)),'M3 Functional Beverage'!F413-'M3 Functional Beverage'!K413,"")</f>
        <v/>
      </c>
      <c r="I1149" s="34" t="inlineStr">
        <is>
          <t>S&amp;S availability/depth vary by listing and time, confirm live.</t>
        </is>
      </c>
    </row>
    <row r="1150" ht="26" customHeight="1">
      <c r="A1150" s="34" t="inlineStr">
        <is>
          <t>wildwonder</t>
        </is>
      </c>
      <c r="B1150" s="34" t="inlineStr">
        <is>
          <t>wildwonder Sparkling Prebiotic+Probiotic | Strawberry Passion | 12 pack 355mL</t>
        </is>
      </c>
      <c r="C1150" s="34" t="inlineStr">
        <is>
          <t>3) Functional beverage (still/sparkling)</t>
        </is>
      </c>
      <c r="D1150" s="51">
        <f>IF('M3 Functional Beverage'!I414="","",'M3 Functional Beverage'!I414)</f>
        <v/>
      </c>
      <c r="E1150" s="52">
        <f>IF('M3 Functional Beverage'!J414="","",'M3 Functional Beverage'!J414)</f>
        <v/>
      </c>
      <c r="F1150" s="50">
        <f>IF('M3 Functional Beverage'!K414="","",'M3 Functional Beverage'!K414)</f>
        <v/>
      </c>
      <c r="G1150" s="49">
        <f>IF('M3 Functional Beverage'!F414="","",'M3 Functional Beverage'!F414)</f>
        <v/>
      </c>
      <c r="H1150" s="50">
        <f>IF(AND(ISNUMBER('M3 Functional Beverage'!F414),ISNUMBER('M3 Functional Beverage'!K414)),'M3 Functional Beverage'!F414-'M3 Functional Beverage'!K414,"")</f>
        <v/>
      </c>
      <c r="I1150" s="34" t="inlineStr">
        <is>
          <t>S&amp;S availability/depth vary by listing and time, confirm live.</t>
        </is>
      </c>
    </row>
    <row r="1151" ht="26" customHeight="1">
      <c r="A1151" s="34" t="inlineStr">
        <is>
          <t>wildwonder</t>
        </is>
      </c>
      <c r="B1151" s="34" t="inlineStr">
        <is>
          <t>wildwonder Sparkling Prebiotic+Probiotic | Strawberry Passion | 15 pack 355mL</t>
        </is>
      </c>
      <c r="C1151" s="34" t="inlineStr">
        <is>
          <t>3) Functional beverage (still/sparkling)</t>
        </is>
      </c>
      <c r="D1151" s="51">
        <f>IF('M3 Functional Beverage'!I415="","",'M3 Functional Beverage'!I415)</f>
        <v/>
      </c>
      <c r="E1151" s="52">
        <f>IF('M3 Functional Beverage'!J415="","",'M3 Functional Beverage'!J415)</f>
        <v/>
      </c>
      <c r="F1151" s="50">
        <f>IF('M3 Functional Beverage'!K415="","",'M3 Functional Beverage'!K415)</f>
        <v/>
      </c>
      <c r="G1151" s="49">
        <f>IF('M3 Functional Beverage'!F415="","",'M3 Functional Beverage'!F415)</f>
        <v/>
      </c>
      <c r="H1151" s="50">
        <f>IF(AND(ISNUMBER('M3 Functional Beverage'!F415),ISNUMBER('M3 Functional Beverage'!K415)),'M3 Functional Beverage'!F415-'M3 Functional Beverage'!K415,"")</f>
        <v/>
      </c>
      <c r="I1151" s="34" t="inlineStr">
        <is>
          <t>S&amp;S availability/depth vary by listing and time, confirm live.</t>
        </is>
      </c>
    </row>
    <row r="1152" ht="26" customHeight="1">
      <c r="A1152" s="34" t="inlineStr">
        <is>
          <t>wildwonder</t>
        </is>
      </c>
      <c r="B1152" s="34" t="inlineStr">
        <is>
          <t>wildwonder Sparkling Prebiotic+Probiotic | Strawberry Passion | 18 pack 355mL</t>
        </is>
      </c>
      <c r="C1152" s="34" t="inlineStr">
        <is>
          <t>3) Functional beverage (still/sparkling)</t>
        </is>
      </c>
      <c r="D1152" s="51">
        <f>IF('M3 Functional Beverage'!I416="","",'M3 Functional Beverage'!I416)</f>
        <v/>
      </c>
      <c r="E1152" s="52">
        <f>IF('M3 Functional Beverage'!J416="","",'M3 Functional Beverage'!J416)</f>
        <v/>
      </c>
      <c r="F1152" s="50">
        <f>IF('M3 Functional Beverage'!K416="","",'M3 Functional Beverage'!K416)</f>
        <v/>
      </c>
      <c r="G1152" s="49">
        <f>IF('M3 Functional Beverage'!F416="","",'M3 Functional Beverage'!F416)</f>
        <v/>
      </c>
      <c r="H1152" s="50">
        <f>IF(AND(ISNUMBER('M3 Functional Beverage'!F416),ISNUMBER('M3 Functional Beverage'!K416)),'M3 Functional Beverage'!F416-'M3 Functional Beverage'!K416,"")</f>
        <v/>
      </c>
      <c r="I1152" s="34" t="inlineStr">
        <is>
          <t>S&amp;S availability/depth vary by listing and time, confirm live.</t>
        </is>
      </c>
    </row>
    <row r="1153" ht="26" customHeight="1">
      <c r="A1153" s="34" t="inlineStr">
        <is>
          <t>wildwonder</t>
        </is>
      </c>
      <c r="B1153" s="34" t="inlineStr">
        <is>
          <t>wildwonder Sparkling Prebiotic+Probiotic | Strawberry Passion | 24 pack 355mL</t>
        </is>
      </c>
      <c r="C1153" s="34" t="inlineStr">
        <is>
          <t>3) Functional beverage (still/sparkling)</t>
        </is>
      </c>
      <c r="D1153" s="51">
        <f>IF('M3 Functional Beverage'!I417="","",'M3 Functional Beverage'!I417)</f>
        <v/>
      </c>
      <c r="E1153" s="52">
        <f>IF('M3 Functional Beverage'!J417="","",'M3 Functional Beverage'!J417)</f>
        <v/>
      </c>
      <c r="F1153" s="50">
        <f>IF('M3 Functional Beverage'!K417="","",'M3 Functional Beverage'!K417)</f>
        <v/>
      </c>
      <c r="G1153" s="49">
        <f>IF('M3 Functional Beverage'!F417="","",'M3 Functional Beverage'!F417)</f>
        <v/>
      </c>
      <c r="H1153" s="50">
        <f>IF(AND(ISNUMBER('M3 Functional Beverage'!F417),ISNUMBER('M3 Functional Beverage'!K417)),'M3 Functional Beverage'!F417-'M3 Functional Beverage'!K417,"")</f>
        <v/>
      </c>
      <c r="I1153" s="34" t="inlineStr">
        <is>
          <t>S&amp;S availability/depth vary by listing and time, confirm live.</t>
        </is>
      </c>
    </row>
    <row r="1154" ht="26" customHeight="1">
      <c r="A1154" s="34" t="inlineStr">
        <is>
          <t>wildwonder</t>
        </is>
      </c>
      <c r="B1154" s="34" t="inlineStr">
        <is>
          <t>wildwonder Sparkling Prebiotic+Probiotic | Peach Ginger | single 355mL</t>
        </is>
      </c>
      <c r="C1154" s="34" t="inlineStr">
        <is>
          <t>3) Functional beverage (still/sparkling)</t>
        </is>
      </c>
      <c r="D1154" s="51">
        <f>IF('M3 Functional Beverage'!I418="","",'M3 Functional Beverage'!I418)</f>
        <v/>
      </c>
      <c r="E1154" s="52">
        <f>IF('M3 Functional Beverage'!J418="","",'M3 Functional Beverage'!J418)</f>
        <v/>
      </c>
      <c r="F1154" s="50">
        <f>IF('M3 Functional Beverage'!K418="","",'M3 Functional Beverage'!K418)</f>
        <v/>
      </c>
      <c r="G1154" s="49">
        <f>IF('M3 Functional Beverage'!F418="","",'M3 Functional Beverage'!F418)</f>
        <v/>
      </c>
      <c r="H1154" s="50">
        <f>IF(AND(ISNUMBER('M3 Functional Beverage'!F418),ISNUMBER('M3 Functional Beverage'!K418)),'M3 Functional Beverage'!F418-'M3 Functional Beverage'!K418,"")</f>
        <v/>
      </c>
      <c r="I1154" s="34" t="inlineStr">
        <is>
          <t>S&amp;S availability/depth vary by listing and time, confirm live.</t>
        </is>
      </c>
    </row>
    <row r="1155" ht="26" customHeight="1">
      <c r="A1155" s="34" t="inlineStr">
        <is>
          <t>wildwonder</t>
        </is>
      </c>
      <c r="B1155" s="34" t="inlineStr">
        <is>
          <t>wildwonder Sparkling Prebiotic+Probiotic | Peach Ginger | 8 pack 355mL</t>
        </is>
      </c>
      <c r="C1155" s="34" t="inlineStr">
        <is>
          <t>3) Functional beverage (still/sparkling)</t>
        </is>
      </c>
      <c r="D1155" s="51">
        <f>IF('M3 Functional Beverage'!I419="","",'M3 Functional Beverage'!I419)</f>
        <v/>
      </c>
      <c r="E1155" s="52">
        <f>IF('M3 Functional Beverage'!J419="","",'M3 Functional Beverage'!J419)</f>
        <v/>
      </c>
      <c r="F1155" s="50">
        <f>IF('M3 Functional Beverage'!K419="","",'M3 Functional Beverage'!K419)</f>
        <v/>
      </c>
      <c r="G1155" s="49">
        <f>IF('M3 Functional Beverage'!F419="","",'M3 Functional Beverage'!F419)</f>
        <v/>
      </c>
      <c r="H1155" s="50">
        <f>IF(AND(ISNUMBER('M3 Functional Beverage'!F419),ISNUMBER('M3 Functional Beverage'!K419)),'M3 Functional Beverage'!F419-'M3 Functional Beverage'!K419,"")</f>
        <v/>
      </c>
      <c r="I1155" s="34" t="inlineStr">
        <is>
          <t>S&amp;S availability/depth vary by listing and time, confirm live.</t>
        </is>
      </c>
    </row>
    <row r="1156" ht="26" customHeight="1">
      <c r="A1156" s="34" t="inlineStr">
        <is>
          <t>wildwonder</t>
        </is>
      </c>
      <c r="B1156" s="34" t="inlineStr">
        <is>
          <t>wildwonder Sparkling Prebiotic+Probiotic | Peach Ginger | 12 pack 355mL</t>
        </is>
      </c>
      <c r="C1156" s="34" t="inlineStr">
        <is>
          <t>3) Functional beverage (still/sparkling)</t>
        </is>
      </c>
      <c r="D1156" s="51">
        <f>IF('M3 Functional Beverage'!I420="","",'M3 Functional Beverage'!I420)</f>
        <v/>
      </c>
      <c r="E1156" s="52">
        <f>IF('M3 Functional Beverage'!J420="","",'M3 Functional Beverage'!J420)</f>
        <v/>
      </c>
      <c r="F1156" s="50">
        <f>IF('M3 Functional Beverage'!K420="","",'M3 Functional Beverage'!K420)</f>
        <v/>
      </c>
      <c r="G1156" s="49">
        <f>IF('M3 Functional Beverage'!F420="","",'M3 Functional Beverage'!F420)</f>
        <v/>
      </c>
      <c r="H1156" s="50">
        <f>IF(AND(ISNUMBER('M3 Functional Beverage'!F420),ISNUMBER('M3 Functional Beverage'!K420)),'M3 Functional Beverage'!F420-'M3 Functional Beverage'!K420,"")</f>
        <v/>
      </c>
      <c r="I1156" s="34" t="inlineStr">
        <is>
          <t>S&amp;S availability/depth vary by listing and time, confirm live.</t>
        </is>
      </c>
    </row>
    <row r="1157" ht="26" customHeight="1">
      <c r="A1157" s="34" t="inlineStr">
        <is>
          <t>wildwonder</t>
        </is>
      </c>
      <c r="B1157" s="34" t="inlineStr">
        <is>
          <t>wildwonder Sparkling Prebiotic+Probiotic | Peach Ginger | 15 pack 355mL</t>
        </is>
      </c>
      <c r="C1157" s="34" t="inlineStr">
        <is>
          <t>3) Functional beverage (still/sparkling)</t>
        </is>
      </c>
      <c r="D1157" s="51">
        <f>IF('M3 Functional Beverage'!I421="","",'M3 Functional Beverage'!I421)</f>
        <v/>
      </c>
      <c r="E1157" s="52">
        <f>IF('M3 Functional Beverage'!J421="","",'M3 Functional Beverage'!J421)</f>
        <v/>
      </c>
      <c r="F1157" s="50">
        <f>IF('M3 Functional Beverage'!K421="","",'M3 Functional Beverage'!K421)</f>
        <v/>
      </c>
      <c r="G1157" s="49">
        <f>IF('M3 Functional Beverage'!F421="","",'M3 Functional Beverage'!F421)</f>
        <v/>
      </c>
      <c r="H1157" s="50">
        <f>IF(AND(ISNUMBER('M3 Functional Beverage'!F421),ISNUMBER('M3 Functional Beverage'!K421)),'M3 Functional Beverage'!F421-'M3 Functional Beverage'!K421,"")</f>
        <v/>
      </c>
      <c r="I1157" s="34" t="inlineStr">
        <is>
          <t>S&amp;S availability/depth vary by listing and time, confirm live.</t>
        </is>
      </c>
    </row>
    <row r="1158" ht="26" customHeight="1">
      <c r="A1158" s="34" t="inlineStr">
        <is>
          <t>wildwonder</t>
        </is>
      </c>
      <c r="B1158" s="34" t="inlineStr">
        <is>
          <t>wildwonder Sparkling Prebiotic+Probiotic | Peach Ginger | 18 pack 355mL</t>
        </is>
      </c>
      <c r="C1158" s="34" t="inlineStr">
        <is>
          <t>3) Functional beverage (still/sparkling)</t>
        </is>
      </c>
      <c r="D1158" s="51">
        <f>IF('M3 Functional Beverage'!I422="","",'M3 Functional Beverage'!I422)</f>
        <v/>
      </c>
      <c r="E1158" s="52">
        <f>IF('M3 Functional Beverage'!J422="","",'M3 Functional Beverage'!J422)</f>
        <v/>
      </c>
      <c r="F1158" s="50">
        <f>IF('M3 Functional Beverage'!K422="","",'M3 Functional Beverage'!K422)</f>
        <v/>
      </c>
      <c r="G1158" s="49">
        <f>IF('M3 Functional Beverage'!F422="","",'M3 Functional Beverage'!F422)</f>
        <v/>
      </c>
      <c r="H1158" s="50">
        <f>IF(AND(ISNUMBER('M3 Functional Beverage'!F422),ISNUMBER('M3 Functional Beverage'!K422)),'M3 Functional Beverage'!F422-'M3 Functional Beverage'!K422,"")</f>
        <v/>
      </c>
      <c r="I1158" s="34" t="inlineStr">
        <is>
          <t>S&amp;S availability/depth vary by listing and time, confirm live.</t>
        </is>
      </c>
    </row>
    <row r="1159" ht="26" customHeight="1">
      <c r="A1159" s="34" t="inlineStr">
        <is>
          <t>wildwonder</t>
        </is>
      </c>
      <c r="B1159" s="34" t="inlineStr">
        <is>
          <t>wildwonder Sparkling Prebiotic+Probiotic | Peach Ginger | 24 pack 355mL</t>
        </is>
      </c>
      <c r="C1159" s="34" t="inlineStr">
        <is>
          <t>3) Functional beverage (still/sparkling)</t>
        </is>
      </c>
      <c r="D1159" s="51">
        <f>IF('M3 Functional Beverage'!I423="","",'M3 Functional Beverage'!I423)</f>
        <v/>
      </c>
      <c r="E1159" s="52">
        <f>IF('M3 Functional Beverage'!J423="","",'M3 Functional Beverage'!J423)</f>
        <v/>
      </c>
      <c r="F1159" s="50">
        <f>IF('M3 Functional Beverage'!K423="","",'M3 Functional Beverage'!K423)</f>
        <v/>
      </c>
      <c r="G1159" s="49">
        <f>IF('M3 Functional Beverage'!F423="","",'M3 Functional Beverage'!F423)</f>
        <v/>
      </c>
      <c r="H1159" s="50">
        <f>IF(AND(ISNUMBER('M3 Functional Beverage'!F423),ISNUMBER('M3 Functional Beverage'!K423)),'M3 Functional Beverage'!F423-'M3 Functional Beverage'!K423,"")</f>
        <v/>
      </c>
      <c r="I1159" s="34" t="inlineStr">
        <is>
          <t>S&amp;S availability/depth vary by listing and time, confirm live.</t>
        </is>
      </c>
    </row>
    <row r="1160" ht="26" customHeight="1">
      <c r="A1160" s="34" t="inlineStr">
        <is>
          <t>wildwonder</t>
        </is>
      </c>
      <c r="B1160" s="34" t="inlineStr">
        <is>
          <t>wildwonder Sparkling Prebiotic+Probiotic | Raspberry Rose | single 355mL</t>
        </is>
      </c>
      <c r="C1160" s="34" t="inlineStr">
        <is>
          <t>3) Functional beverage (still/sparkling)</t>
        </is>
      </c>
      <c r="D1160" s="51">
        <f>IF('M3 Functional Beverage'!I424="","",'M3 Functional Beverage'!I424)</f>
        <v/>
      </c>
      <c r="E1160" s="52">
        <f>IF('M3 Functional Beverage'!J424="","",'M3 Functional Beverage'!J424)</f>
        <v/>
      </c>
      <c r="F1160" s="50">
        <f>IF('M3 Functional Beverage'!K424="","",'M3 Functional Beverage'!K424)</f>
        <v/>
      </c>
      <c r="G1160" s="49">
        <f>IF('M3 Functional Beverage'!F424="","",'M3 Functional Beverage'!F424)</f>
        <v/>
      </c>
      <c r="H1160" s="50">
        <f>IF(AND(ISNUMBER('M3 Functional Beverage'!F424),ISNUMBER('M3 Functional Beverage'!K424)),'M3 Functional Beverage'!F424-'M3 Functional Beverage'!K424,"")</f>
        <v/>
      </c>
      <c r="I1160" s="34" t="inlineStr">
        <is>
          <t>S&amp;S availability/depth vary by listing and time, confirm live.</t>
        </is>
      </c>
    </row>
    <row r="1161" ht="26" customHeight="1">
      <c r="A1161" s="34" t="inlineStr">
        <is>
          <t>wildwonder</t>
        </is>
      </c>
      <c r="B1161" s="34" t="inlineStr">
        <is>
          <t>wildwonder Sparkling Prebiotic+Probiotic | Raspberry Rose | 8 pack 355mL</t>
        </is>
      </c>
      <c r="C1161" s="34" t="inlineStr">
        <is>
          <t>3) Functional beverage (still/sparkling)</t>
        </is>
      </c>
      <c r="D1161" s="51">
        <f>IF('M3 Functional Beverage'!I425="","",'M3 Functional Beverage'!I425)</f>
        <v/>
      </c>
      <c r="E1161" s="52">
        <f>IF('M3 Functional Beverage'!J425="","",'M3 Functional Beverage'!J425)</f>
        <v/>
      </c>
      <c r="F1161" s="50">
        <f>IF('M3 Functional Beverage'!K425="","",'M3 Functional Beverage'!K425)</f>
        <v/>
      </c>
      <c r="G1161" s="49">
        <f>IF('M3 Functional Beverage'!F425="","",'M3 Functional Beverage'!F425)</f>
        <v/>
      </c>
      <c r="H1161" s="50">
        <f>IF(AND(ISNUMBER('M3 Functional Beverage'!F425),ISNUMBER('M3 Functional Beverage'!K425)),'M3 Functional Beverage'!F425-'M3 Functional Beverage'!K425,"")</f>
        <v/>
      </c>
      <c r="I1161" s="34" t="inlineStr">
        <is>
          <t>S&amp;S availability/depth vary by listing and time, confirm live.</t>
        </is>
      </c>
    </row>
    <row r="1162" ht="26" customHeight="1">
      <c r="A1162" s="34" t="inlineStr">
        <is>
          <t>wildwonder</t>
        </is>
      </c>
      <c r="B1162" s="34" t="inlineStr">
        <is>
          <t>wildwonder Sparkling Prebiotic+Probiotic | Raspberry Rose | 12 pack 355mL</t>
        </is>
      </c>
      <c r="C1162" s="34" t="inlineStr">
        <is>
          <t>3) Functional beverage (still/sparkling)</t>
        </is>
      </c>
      <c r="D1162" s="51">
        <f>IF('M3 Functional Beverage'!I426="","",'M3 Functional Beverage'!I426)</f>
        <v/>
      </c>
      <c r="E1162" s="52">
        <f>IF('M3 Functional Beverage'!J426="","",'M3 Functional Beverage'!J426)</f>
        <v/>
      </c>
      <c r="F1162" s="50">
        <f>IF('M3 Functional Beverage'!K426="","",'M3 Functional Beverage'!K426)</f>
        <v/>
      </c>
      <c r="G1162" s="49">
        <f>IF('M3 Functional Beverage'!F426="","",'M3 Functional Beverage'!F426)</f>
        <v/>
      </c>
      <c r="H1162" s="50">
        <f>IF(AND(ISNUMBER('M3 Functional Beverage'!F426),ISNUMBER('M3 Functional Beverage'!K426)),'M3 Functional Beverage'!F426-'M3 Functional Beverage'!K426,"")</f>
        <v/>
      </c>
      <c r="I1162" s="34" t="inlineStr">
        <is>
          <t>S&amp;S availability/depth vary by listing and time, confirm live.</t>
        </is>
      </c>
    </row>
    <row r="1163" ht="26" customHeight="1">
      <c r="A1163" s="34" t="inlineStr">
        <is>
          <t>wildwonder</t>
        </is>
      </c>
      <c r="B1163" s="34" t="inlineStr">
        <is>
          <t>wildwonder Sparkling Prebiotic+Probiotic | Raspberry Rose | 15 pack 355mL</t>
        </is>
      </c>
      <c r="C1163" s="34" t="inlineStr">
        <is>
          <t>3) Functional beverage (still/sparkling)</t>
        </is>
      </c>
      <c r="D1163" s="51">
        <f>IF('M3 Functional Beverage'!I427="","",'M3 Functional Beverage'!I427)</f>
        <v/>
      </c>
      <c r="E1163" s="52">
        <f>IF('M3 Functional Beverage'!J427="","",'M3 Functional Beverage'!J427)</f>
        <v/>
      </c>
      <c r="F1163" s="50">
        <f>IF('M3 Functional Beverage'!K427="","",'M3 Functional Beverage'!K427)</f>
        <v/>
      </c>
      <c r="G1163" s="49">
        <f>IF('M3 Functional Beverage'!F427="","",'M3 Functional Beverage'!F427)</f>
        <v/>
      </c>
      <c r="H1163" s="50">
        <f>IF(AND(ISNUMBER('M3 Functional Beverage'!F427),ISNUMBER('M3 Functional Beverage'!K427)),'M3 Functional Beverage'!F427-'M3 Functional Beverage'!K427,"")</f>
        <v/>
      </c>
      <c r="I1163" s="34" t="inlineStr">
        <is>
          <t>S&amp;S availability/depth vary by listing and time, confirm live.</t>
        </is>
      </c>
    </row>
    <row r="1164" ht="26" customHeight="1">
      <c r="A1164" s="34" t="inlineStr">
        <is>
          <t>wildwonder</t>
        </is>
      </c>
      <c r="B1164" s="34" t="inlineStr">
        <is>
          <t>wildwonder Sparkling Prebiotic+Probiotic | Raspberry Rose | 18 pack 355mL</t>
        </is>
      </c>
      <c r="C1164" s="34" t="inlineStr">
        <is>
          <t>3) Functional beverage (still/sparkling)</t>
        </is>
      </c>
      <c r="D1164" s="51">
        <f>IF('M3 Functional Beverage'!I428="","",'M3 Functional Beverage'!I428)</f>
        <v/>
      </c>
      <c r="E1164" s="52">
        <f>IF('M3 Functional Beverage'!J428="","",'M3 Functional Beverage'!J428)</f>
        <v/>
      </c>
      <c r="F1164" s="50">
        <f>IF('M3 Functional Beverage'!K428="","",'M3 Functional Beverage'!K428)</f>
        <v/>
      </c>
      <c r="G1164" s="49">
        <f>IF('M3 Functional Beverage'!F428="","",'M3 Functional Beverage'!F428)</f>
        <v/>
      </c>
      <c r="H1164" s="50">
        <f>IF(AND(ISNUMBER('M3 Functional Beverage'!F428),ISNUMBER('M3 Functional Beverage'!K428)),'M3 Functional Beverage'!F428-'M3 Functional Beverage'!K428,"")</f>
        <v/>
      </c>
      <c r="I1164" s="34" t="inlineStr">
        <is>
          <t>S&amp;S availability/depth vary by listing and time, confirm live.</t>
        </is>
      </c>
    </row>
    <row r="1165" ht="26" customHeight="1">
      <c r="A1165" s="34" t="inlineStr">
        <is>
          <t>wildwonder</t>
        </is>
      </c>
      <c r="B1165" s="34" t="inlineStr">
        <is>
          <t>wildwonder Sparkling Prebiotic+Probiotic | Raspberry Rose | 24 pack 355mL</t>
        </is>
      </c>
      <c r="C1165" s="34" t="inlineStr">
        <is>
          <t>3) Functional beverage (still/sparkling)</t>
        </is>
      </c>
      <c r="D1165" s="51">
        <f>IF('M3 Functional Beverage'!I429="","",'M3 Functional Beverage'!I429)</f>
        <v/>
      </c>
      <c r="E1165" s="52">
        <f>IF('M3 Functional Beverage'!J429="","",'M3 Functional Beverage'!J429)</f>
        <v/>
      </c>
      <c r="F1165" s="50">
        <f>IF('M3 Functional Beverage'!K429="","",'M3 Functional Beverage'!K429)</f>
        <v/>
      </c>
      <c r="G1165" s="49">
        <f>IF('M3 Functional Beverage'!F429="","",'M3 Functional Beverage'!F429)</f>
        <v/>
      </c>
      <c r="H1165" s="50">
        <f>IF(AND(ISNUMBER('M3 Functional Beverage'!F429),ISNUMBER('M3 Functional Beverage'!K429)),'M3 Functional Beverage'!F429-'M3 Functional Beverage'!K429,"")</f>
        <v/>
      </c>
      <c r="I1165" s="34" t="inlineStr">
        <is>
          <t>S&amp;S availability/depth vary by listing and time, confirm live.</t>
        </is>
      </c>
    </row>
    <row r="1166" ht="26" customHeight="1">
      <c r="A1166" s="34" t="inlineStr">
        <is>
          <t>wildwonder</t>
        </is>
      </c>
      <c r="B1166" s="34" t="inlineStr">
        <is>
          <t>wildwonder Sparkling Prebiotic+Probiotic | Lemon Elderflower | single 355mL</t>
        </is>
      </c>
      <c r="C1166" s="34" t="inlineStr">
        <is>
          <t>3) Functional beverage (still/sparkling)</t>
        </is>
      </c>
      <c r="D1166" s="51">
        <f>IF('M3 Functional Beverage'!I430="","",'M3 Functional Beverage'!I430)</f>
        <v/>
      </c>
      <c r="E1166" s="52">
        <f>IF('M3 Functional Beverage'!J430="","",'M3 Functional Beverage'!J430)</f>
        <v/>
      </c>
      <c r="F1166" s="50">
        <f>IF('M3 Functional Beverage'!K430="","",'M3 Functional Beverage'!K430)</f>
        <v/>
      </c>
      <c r="G1166" s="49">
        <f>IF('M3 Functional Beverage'!F430="","",'M3 Functional Beverage'!F430)</f>
        <v/>
      </c>
      <c r="H1166" s="50">
        <f>IF(AND(ISNUMBER('M3 Functional Beverage'!F430),ISNUMBER('M3 Functional Beverage'!K430)),'M3 Functional Beverage'!F430-'M3 Functional Beverage'!K430,"")</f>
        <v/>
      </c>
      <c r="I1166" s="34" t="inlineStr">
        <is>
          <t>S&amp;S availability/depth vary by listing and time, confirm live.</t>
        </is>
      </c>
    </row>
    <row r="1167" ht="26" customHeight="1">
      <c r="A1167" s="34" t="inlineStr">
        <is>
          <t>wildwonder</t>
        </is>
      </c>
      <c r="B1167" s="34" t="inlineStr">
        <is>
          <t>wildwonder Sparkling Prebiotic+Probiotic | Lemon Elderflower | 8 pack 355mL</t>
        </is>
      </c>
      <c r="C1167" s="34" t="inlineStr">
        <is>
          <t>3) Functional beverage (still/sparkling)</t>
        </is>
      </c>
      <c r="D1167" s="51">
        <f>IF('M3 Functional Beverage'!I431="","",'M3 Functional Beverage'!I431)</f>
        <v/>
      </c>
      <c r="E1167" s="52">
        <f>IF('M3 Functional Beverage'!J431="","",'M3 Functional Beverage'!J431)</f>
        <v/>
      </c>
      <c r="F1167" s="50">
        <f>IF('M3 Functional Beverage'!K431="","",'M3 Functional Beverage'!K431)</f>
        <v/>
      </c>
      <c r="G1167" s="49">
        <f>IF('M3 Functional Beverage'!F431="","",'M3 Functional Beverage'!F431)</f>
        <v/>
      </c>
      <c r="H1167" s="50">
        <f>IF(AND(ISNUMBER('M3 Functional Beverage'!F431),ISNUMBER('M3 Functional Beverage'!K431)),'M3 Functional Beverage'!F431-'M3 Functional Beverage'!K431,"")</f>
        <v/>
      </c>
      <c r="I1167" s="34" t="inlineStr">
        <is>
          <t>S&amp;S availability/depth vary by listing and time, confirm live.</t>
        </is>
      </c>
    </row>
    <row r="1168" ht="26" customHeight="1">
      <c r="A1168" s="34" t="inlineStr">
        <is>
          <t>wildwonder</t>
        </is>
      </c>
      <c r="B1168" s="34" t="inlineStr">
        <is>
          <t>wildwonder Sparkling Prebiotic+Probiotic | Lemon Elderflower | 12 pack 355mL</t>
        </is>
      </c>
      <c r="C1168" s="34" t="inlineStr">
        <is>
          <t>3) Functional beverage (still/sparkling)</t>
        </is>
      </c>
      <c r="D1168" s="51">
        <f>IF('M3 Functional Beverage'!I432="","",'M3 Functional Beverage'!I432)</f>
        <v/>
      </c>
      <c r="E1168" s="52">
        <f>IF('M3 Functional Beverage'!J432="","",'M3 Functional Beverage'!J432)</f>
        <v/>
      </c>
      <c r="F1168" s="50">
        <f>IF('M3 Functional Beverage'!K432="","",'M3 Functional Beverage'!K432)</f>
        <v/>
      </c>
      <c r="G1168" s="49">
        <f>IF('M3 Functional Beverage'!F432="","",'M3 Functional Beverage'!F432)</f>
        <v/>
      </c>
      <c r="H1168" s="50">
        <f>IF(AND(ISNUMBER('M3 Functional Beverage'!F432),ISNUMBER('M3 Functional Beverage'!K432)),'M3 Functional Beverage'!F432-'M3 Functional Beverage'!K432,"")</f>
        <v/>
      </c>
      <c r="I1168" s="34" t="inlineStr">
        <is>
          <t>S&amp;S availability/depth vary by listing and time, confirm live.</t>
        </is>
      </c>
    </row>
    <row r="1169" ht="26" customHeight="1">
      <c r="A1169" s="34" t="inlineStr">
        <is>
          <t>wildwonder</t>
        </is>
      </c>
      <c r="B1169" s="34" t="inlineStr">
        <is>
          <t>wildwonder Sparkling Prebiotic+Probiotic | Lemon Elderflower | 15 pack 355mL</t>
        </is>
      </c>
      <c r="C1169" s="34" t="inlineStr">
        <is>
          <t>3) Functional beverage (still/sparkling)</t>
        </is>
      </c>
      <c r="D1169" s="51">
        <f>IF('M3 Functional Beverage'!I433="","",'M3 Functional Beverage'!I433)</f>
        <v/>
      </c>
      <c r="E1169" s="52">
        <f>IF('M3 Functional Beverage'!J433="","",'M3 Functional Beverage'!J433)</f>
        <v/>
      </c>
      <c r="F1169" s="50">
        <f>IF('M3 Functional Beverage'!K433="","",'M3 Functional Beverage'!K433)</f>
        <v/>
      </c>
      <c r="G1169" s="49">
        <f>IF('M3 Functional Beverage'!F433="","",'M3 Functional Beverage'!F433)</f>
        <v/>
      </c>
      <c r="H1169" s="50">
        <f>IF(AND(ISNUMBER('M3 Functional Beverage'!F433),ISNUMBER('M3 Functional Beverage'!K433)),'M3 Functional Beverage'!F433-'M3 Functional Beverage'!K433,"")</f>
        <v/>
      </c>
      <c r="I1169" s="34" t="inlineStr">
        <is>
          <t>S&amp;S availability/depth vary by listing and time, confirm live.</t>
        </is>
      </c>
    </row>
    <row r="1170" ht="26" customHeight="1">
      <c r="A1170" s="34" t="inlineStr">
        <is>
          <t>wildwonder</t>
        </is>
      </c>
      <c r="B1170" s="34" t="inlineStr">
        <is>
          <t>wildwonder Sparkling Prebiotic+Probiotic | Lemon Elderflower | 18 pack 355mL</t>
        </is>
      </c>
      <c r="C1170" s="34" t="inlineStr">
        <is>
          <t>3) Functional beverage (still/sparkling)</t>
        </is>
      </c>
      <c r="D1170" s="51">
        <f>IF('M3 Functional Beverage'!I434="","",'M3 Functional Beverage'!I434)</f>
        <v/>
      </c>
      <c r="E1170" s="52">
        <f>IF('M3 Functional Beverage'!J434="","",'M3 Functional Beverage'!J434)</f>
        <v/>
      </c>
      <c r="F1170" s="50">
        <f>IF('M3 Functional Beverage'!K434="","",'M3 Functional Beverage'!K434)</f>
        <v/>
      </c>
      <c r="G1170" s="49">
        <f>IF('M3 Functional Beverage'!F434="","",'M3 Functional Beverage'!F434)</f>
        <v/>
      </c>
      <c r="H1170" s="50">
        <f>IF(AND(ISNUMBER('M3 Functional Beverage'!F434),ISNUMBER('M3 Functional Beverage'!K434)),'M3 Functional Beverage'!F434-'M3 Functional Beverage'!K434,"")</f>
        <v/>
      </c>
      <c r="I1170" s="34" t="inlineStr">
        <is>
          <t>S&amp;S availability/depth vary by listing and time, confirm live.</t>
        </is>
      </c>
    </row>
    <row r="1171" ht="26" customHeight="1">
      <c r="A1171" s="34" t="inlineStr">
        <is>
          <t>wildwonder</t>
        </is>
      </c>
      <c r="B1171" s="34" t="inlineStr">
        <is>
          <t>wildwonder Sparkling Prebiotic+Probiotic | Lemon Elderflower | 24 pack 355mL</t>
        </is>
      </c>
      <c r="C1171" s="34" t="inlineStr">
        <is>
          <t>3) Functional beverage (still/sparkling)</t>
        </is>
      </c>
      <c r="D1171" s="51">
        <f>IF('M3 Functional Beverage'!I435="","",'M3 Functional Beverage'!I435)</f>
        <v/>
      </c>
      <c r="E1171" s="52">
        <f>IF('M3 Functional Beverage'!J435="","",'M3 Functional Beverage'!J435)</f>
        <v/>
      </c>
      <c r="F1171" s="50">
        <f>IF('M3 Functional Beverage'!K435="","",'M3 Functional Beverage'!K435)</f>
        <v/>
      </c>
      <c r="G1171" s="49">
        <f>IF('M3 Functional Beverage'!F435="","",'M3 Functional Beverage'!F435)</f>
        <v/>
      </c>
      <c r="H1171" s="50">
        <f>IF(AND(ISNUMBER('M3 Functional Beverage'!F435),ISNUMBER('M3 Functional Beverage'!K435)),'M3 Functional Beverage'!F435-'M3 Functional Beverage'!K435,"")</f>
        <v/>
      </c>
      <c r="I1171" s="34" t="inlineStr">
        <is>
          <t>S&amp;S availability/depth vary by listing and time, confirm live.</t>
        </is>
      </c>
    </row>
    <row r="1172" ht="26" customHeight="1">
      <c r="A1172" s="34" t="inlineStr">
        <is>
          <t>wildwonder</t>
        </is>
      </c>
      <c r="B1172" s="34" t="inlineStr">
        <is>
          <t>wildwonder Sparkling Prebiotic+Probiotic | Pineapple Mango | single 355mL</t>
        </is>
      </c>
      <c r="C1172" s="34" t="inlineStr">
        <is>
          <t>3) Functional beverage (still/sparkling)</t>
        </is>
      </c>
      <c r="D1172" s="51">
        <f>IF('M3 Functional Beverage'!I436="","",'M3 Functional Beverage'!I436)</f>
        <v/>
      </c>
      <c r="E1172" s="52">
        <f>IF('M3 Functional Beverage'!J436="","",'M3 Functional Beverage'!J436)</f>
        <v/>
      </c>
      <c r="F1172" s="50">
        <f>IF('M3 Functional Beverage'!K436="","",'M3 Functional Beverage'!K436)</f>
        <v/>
      </c>
      <c r="G1172" s="49">
        <f>IF('M3 Functional Beverage'!F436="","",'M3 Functional Beverage'!F436)</f>
        <v/>
      </c>
      <c r="H1172" s="50">
        <f>IF(AND(ISNUMBER('M3 Functional Beverage'!F436),ISNUMBER('M3 Functional Beverage'!K436)),'M3 Functional Beverage'!F436-'M3 Functional Beverage'!K436,"")</f>
        <v/>
      </c>
      <c r="I1172" s="34" t="inlineStr">
        <is>
          <t>S&amp;S availability/depth vary by listing and time, confirm live.</t>
        </is>
      </c>
    </row>
    <row r="1173" ht="26" customHeight="1">
      <c r="A1173" s="34" t="inlineStr">
        <is>
          <t>wildwonder</t>
        </is>
      </c>
      <c r="B1173" s="34" t="inlineStr">
        <is>
          <t>wildwonder Sparkling Prebiotic+Probiotic | Pineapple Mango | 8 pack 355mL</t>
        </is>
      </c>
      <c r="C1173" s="34" t="inlineStr">
        <is>
          <t>3) Functional beverage (still/sparkling)</t>
        </is>
      </c>
      <c r="D1173" s="51">
        <f>IF('M3 Functional Beverage'!I437="","",'M3 Functional Beverage'!I437)</f>
        <v/>
      </c>
      <c r="E1173" s="52">
        <f>IF('M3 Functional Beverage'!J437="","",'M3 Functional Beverage'!J437)</f>
        <v/>
      </c>
      <c r="F1173" s="50">
        <f>IF('M3 Functional Beverage'!K437="","",'M3 Functional Beverage'!K437)</f>
        <v/>
      </c>
      <c r="G1173" s="49">
        <f>IF('M3 Functional Beverage'!F437="","",'M3 Functional Beverage'!F437)</f>
        <v/>
      </c>
      <c r="H1173" s="50">
        <f>IF(AND(ISNUMBER('M3 Functional Beverage'!F437),ISNUMBER('M3 Functional Beverage'!K437)),'M3 Functional Beverage'!F437-'M3 Functional Beverage'!K437,"")</f>
        <v/>
      </c>
      <c r="I1173" s="34" t="inlineStr">
        <is>
          <t>S&amp;S availability/depth vary by listing and time, confirm live.</t>
        </is>
      </c>
    </row>
    <row r="1174" ht="26" customHeight="1">
      <c r="A1174" s="34" t="inlineStr">
        <is>
          <t>wildwonder</t>
        </is>
      </c>
      <c r="B1174" s="34" t="inlineStr">
        <is>
          <t>wildwonder Sparkling Prebiotic+Probiotic | Pineapple Mango | 12 pack 355mL</t>
        </is>
      </c>
      <c r="C1174" s="34" t="inlineStr">
        <is>
          <t>3) Functional beverage (still/sparkling)</t>
        </is>
      </c>
      <c r="D1174" s="51">
        <f>IF('M3 Functional Beverage'!I438="","",'M3 Functional Beverage'!I438)</f>
        <v/>
      </c>
      <c r="E1174" s="52">
        <f>IF('M3 Functional Beverage'!J438="","",'M3 Functional Beverage'!J438)</f>
        <v/>
      </c>
      <c r="F1174" s="50">
        <f>IF('M3 Functional Beverage'!K438="","",'M3 Functional Beverage'!K438)</f>
        <v/>
      </c>
      <c r="G1174" s="49">
        <f>IF('M3 Functional Beverage'!F438="","",'M3 Functional Beverage'!F438)</f>
        <v/>
      </c>
      <c r="H1174" s="50">
        <f>IF(AND(ISNUMBER('M3 Functional Beverage'!F438),ISNUMBER('M3 Functional Beverage'!K438)),'M3 Functional Beverage'!F438-'M3 Functional Beverage'!K438,"")</f>
        <v/>
      </c>
      <c r="I1174" s="34" t="inlineStr">
        <is>
          <t>S&amp;S availability/depth vary by listing and time, confirm live.</t>
        </is>
      </c>
    </row>
    <row r="1175" ht="26" customHeight="1">
      <c r="A1175" s="34" t="inlineStr">
        <is>
          <t>wildwonder</t>
        </is>
      </c>
      <c r="B1175" s="34" t="inlineStr">
        <is>
          <t>wildwonder Sparkling Prebiotic+Probiotic | Pineapple Mango | 15 pack 355mL</t>
        </is>
      </c>
      <c r="C1175" s="34" t="inlineStr">
        <is>
          <t>3) Functional beverage (still/sparkling)</t>
        </is>
      </c>
      <c r="D1175" s="51">
        <f>IF('M3 Functional Beverage'!I439="","",'M3 Functional Beverage'!I439)</f>
        <v/>
      </c>
      <c r="E1175" s="52">
        <f>IF('M3 Functional Beverage'!J439="","",'M3 Functional Beverage'!J439)</f>
        <v/>
      </c>
      <c r="F1175" s="50">
        <f>IF('M3 Functional Beverage'!K439="","",'M3 Functional Beverage'!K439)</f>
        <v/>
      </c>
      <c r="G1175" s="49">
        <f>IF('M3 Functional Beverage'!F439="","",'M3 Functional Beverage'!F439)</f>
        <v/>
      </c>
      <c r="H1175" s="50">
        <f>IF(AND(ISNUMBER('M3 Functional Beverage'!F439),ISNUMBER('M3 Functional Beverage'!K439)),'M3 Functional Beverage'!F439-'M3 Functional Beverage'!K439,"")</f>
        <v/>
      </c>
      <c r="I1175" s="34" t="inlineStr">
        <is>
          <t>S&amp;S availability/depth vary by listing and time, confirm live.</t>
        </is>
      </c>
    </row>
    <row r="1176" ht="26" customHeight="1">
      <c r="A1176" s="34" t="inlineStr">
        <is>
          <t>wildwonder</t>
        </is>
      </c>
      <c r="B1176" s="34" t="inlineStr">
        <is>
          <t>wildwonder Sparkling Prebiotic+Probiotic | Pineapple Mango | 18 pack 355mL</t>
        </is>
      </c>
      <c r="C1176" s="34" t="inlineStr">
        <is>
          <t>3) Functional beverage (still/sparkling)</t>
        </is>
      </c>
      <c r="D1176" s="51">
        <f>IF('M3 Functional Beverage'!I440="","",'M3 Functional Beverage'!I440)</f>
        <v/>
      </c>
      <c r="E1176" s="52">
        <f>IF('M3 Functional Beverage'!J440="","",'M3 Functional Beverage'!J440)</f>
        <v/>
      </c>
      <c r="F1176" s="50">
        <f>IF('M3 Functional Beverage'!K440="","",'M3 Functional Beverage'!K440)</f>
        <v/>
      </c>
      <c r="G1176" s="49">
        <f>IF('M3 Functional Beverage'!F440="","",'M3 Functional Beverage'!F440)</f>
        <v/>
      </c>
      <c r="H1176" s="50">
        <f>IF(AND(ISNUMBER('M3 Functional Beverage'!F440),ISNUMBER('M3 Functional Beverage'!K440)),'M3 Functional Beverage'!F440-'M3 Functional Beverage'!K440,"")</f>
        <v/>
      </c>
      <c r="I1176" s="34" t="inlineStr">
        <is>
          <t>S&amp;S availability/depth vary by listing and time, confirm live.</t>
        </is>
      </c>
    </row>
    <row r="1177" ht="26" customHeight="1">
      <c r="A1177" s="34" t="inlineStr">
        <is>
          <t>wildwonder</t>
        </is>
      </c>
      <c r="B1177" s="34" t="inlineStr">
        <is>
          <t>wildwonder Sparkling Prebiotic+Probiotic | Pineapple Mango | 24 pack 355mL</t>
        </is>
      </c>
      <c r="C1177" s="34" t="inlineStr">
        <is>
          <t>3) Functional beverage (still/sparkling)</t>
        </is>
      </c>
      <c r="D1177" s="51">
        <f>IF('M3 Functional Beverage'!I441="","",'M3 Functional Beverage'!I441)</f>
        <v/>
      </c>
      <c r="E1177" s="52">
        <f>IF('M3 Functional Beverage'!J441="","",'M3 Functional Beverage'!J441)</f>
        <v/>
      </c>
      <c r="F1177" s="50">
        <f>IF('M3 Functional Beverage'!K441="","",'M3 Functional Beverage'!K441)</f>
        <v/>
      </c>
      <c r="G1177" s="49">
        <f>IF('M3 Functional Beverage'!F441="","",'M3 Functional Beverage'!F441)</f>
        <v/>
      </c>
      <c r="H1177" s="50">
        <f>IF(AND(ISNUMBER('M3 Functional Beverage'!F441),ISNUMBER('M3 Functional Beverage'!K441)),'M3 Functional Beverage'!F441-'M3 Functional Beverage'!K441,"")</f>
        <v/>
      </c>
      <c r="I1177" s="34" t="inlineStr">
        <is>
          <t>S&amp;S availability/depth vary by listing and time, confirm live.</t>
        </is>
      </c>
    </row>
    <row r="1178" ht="26" customHeight="1">
      <c r="A1178" s="34" t="inlineStr">
        <is>
          <t>Lemon Perfect</t>
        </is>
      </c>
      <c r="B1178" s="34" t="inlineStr">
        <is>
          <t>Lemon Perfect Cold Pressed Lemon Water | Just Lemon | single 355mL</t>
        </is>
      </c>
      <c r="C1178" s="34" t="inlineStr">
        <is>
          <t>3) Functional beverage (still/sparkling)</t>
        </is>
      </c>
      <c r="D1178" s="51">
        <f>IF('M3 Functional Beverage'!I442="","",'M3 Functional Beverage'!I442)</f>
        <v/>
      </c>
      <c r="E1178" s="52">
        <f>IF('M3 Functional Beverage'!J442="","",'M3 Functional Beverage'!J442)</f>
        <v/>
      </c>
      <c r="F1178" s="50">
        <f>IF('M3 Functional Beverage'!K442="","",'M3 Functional Beverage'!K442)</f>
        <v/>
      </c>
      <c r="G1178" s="49">
        <f>IF('M3 Functional Beverage'!F442="","",'M3 Functional Beverage'!F442)</f>
        <v/>
      </c>
      <c r="H1178" s="50">
        <f>IF(AND(ISNUMBER('M3 Functional Beverage'!F442),ISNUMBER('M3 Functional Beverage'!K442)),'M3 Functional Beverage'!F442-'M3 Functional Beverage'!K442,"")</f>
        <v/>
      </c>
      <c r="I1178" s="34" t="inlineStr">
        <is>
          <t>S&amp;S availability/depth vary by listing and time, confirm live.</t>
        </is>
      </c>
    </row>
    <row r="1179" ht="26" customHeight="1">
      <c r="A1179" s="34" t="inlineStr">
        <is>
          <t>Lemon Perfect</t>
        </is>
      </c>
      <c r="B1179" s="34" t="inlineStr">
        <is>
          <t>Lemon Perfect Cold Pressed Lemon Water | Just Lemon | 8 pack 355mL</t>
        </is>
      </c>
      <c r="C1179" s="34" t="inlineStr">
        <is>
          <t>3) Functional beverage (still/sparkling)</t>
        </is>
      </c>
      <c r="D1179" s="51">
        <f>IF('M3 Functional Beverage'!I443="","",'M3 Functional Beverage'!I443)</f>
        <v/>
      </c>
      <c r="E1179" s="52">
        <f>IF('M3 Functional Beverage'!J443="","",'M3 Functional Beverage'!J443)</f>
        <v/>
      </c>
      <c r="F1179" s="50">
        <f>IF('M3 Functional Beverage'!K443="","",'M3 Functional Beverage'!K443)</f>
        <v/>
      </c>
      <c r="G1179" s="49">
        <f>IF('M3 Functional Beverage'!F443="","",'M3 Functional Beverage'!F443)</f>
        <v/>
      </c>
      <c r="H1179" s="50">
        <f>IF(AND(ISNUMBER('M3 Functional Beverage'!F443),ISNUMBER('M3 Functional Beverage'!K443)),'M3 Functional Beverage'!F443-'M3 Functional Beverage'!K443,"")</f>
        <v/>
      </c>
      <c r="I1179" s="34" t="inlineStr">
        <is>
          <t>S&amp;S availability/depth vary by listing and time, confirm live.</t>
        </is>
      </c>
    </row>
    <row r="1180" ht="26" customHeight="1">
      <c r="A1180" s="34" t="inlineStr">
        <is>
          <t>Lemon Perfect</t>
        </is>
      </c>
      <c r="B1180" s="34" t="inlineStr">
        <is>
          <t>Lemon Perfect Cold Pressed Lemon Water | Just Lemon | 12 pack 355mL</t>
        </is>
      </c>
      <c r="C1180" s="34" t="inlineStr">
        <is>
          <t>3) Functional beverage (still/sparkling)</t>
        </is>
      </c>
      <c r="D1180" s="51">
        <f>IF('M3 Functional Beverage'!I444="","",'M3 Functional Beverage'!I444)</f>
        <v/>
      </c>
      <c r="E1180" s="52">
        <f>IF('M3 Functional Beverage'!J444="","",'M3 Functional Beverage'!J444)</f>
        <v/>
      </c>
      <c r="F1180" s="50">
        <f>IF('M3 Functional Beverage'!K444="","",'M3 Functional Beverage'!K444)</f>
        <v/>
      </c>
      <c r="G1180" s="49">
        <f>IF('M3 Functional Beverage'!F444="","",'M3 Functional Beverage'!F444)</f>
        <v/>
      </c>
      <c r="H1180" s="50">
        <f>IF(AND(ISNUMBER('M3 Functional Beverage'!F444),ISNUMBER('M3 Functional Beverage'!K444)),'M3 Functional Beverage'!F444-'M3 Functional Beverage'!K444,"")</f>
        <v/>
      </c>
      <c r="I1180" s="34" t="inlineStr">
        <is>
          <t>S&amp;S availability/depth vary by listing and time, confirm live.</t>
        </is>
      </c>
    </row>
    <row r="1181" ht="26" customHeight="1">
      <c r="A1181" s="34" t="inlineStr">
        <is>
          <t>Lemon Perfect</t>
        </is>
      </c>
      <c r="B1181" s="34" t="inlineStr">
        <is>
          <t>Lemon Perfect Cold Pressed Lemon Water | Just Lemon | 15 pack 355mL</t>
        </is>
      </c>
      <c r="C1181" s="34" t="inlineStr">
        <is>
          <t>3) Functional beverage (still/sparkling)</t>
        </is>
      </c>
      <c r="D1181" s="51">
        <f>IF('M3 Functional Beverage'!I445="","",'M3 Functional Beverage'!I445)</f>
        <v/>
      </c>
      <c r="E1181" s="52">
        <f>IF('M3 Functional Beverage'!J445="","",'M3 Functional Beverage'!J445)</f>
        <v/>
      </c>
      <c r="F1181" s="50">
        <f>IF('M3 Functional Beverage'!K445="","",'M3 Functional Beverage'!K445)</f>
        <v/>
      </c>
      <c r="G1181" s="49">
        <f>IF('M3 Functional Beverage'!F445="","",'M3 Functional Beverage'!F445)</f>
        <v/>
      </c>
      <c r="H1181" s="50">
        <f>IF(AND(ISNUMBER('M3 Functional Beverage'!F445),ISNUMBER('M3 Functional Beverage'!K445)),'M3 Functional Beverage'!F445-'M3 Functional Beverage'!K445,"")</f>
        <v/>
      </c>
      <c r="I1181" s="34" t="inlineStr">
        <is>
          <t>S&amp;S availability/depth vary by listing and time, confirm live.</t>
        </is>
      </c>
    </row>
    <row r="1182" ht="26" customHeight="1">
      <c r="A1182" s="34" t="inlineStr">
        <is>
          <t>Lemon Perfect</t>
        </is>
      </c>
      <c r="B1182" s="34" t="inlineStr">
        <is>
          <t>Lemon Perfect Cold Pressed Lemon Water | Just Lemon | 18 pack 355mL</t>
        </is>
      </c>
      <c r="C1182" s="34" t="inlineStr">
        <is>
          <t>3) Functional beverage (still/sparkling)</t>
        </is>
      </c>
      <c r="D1182" s="51">
        <f>IF('M3 Functional Beverage'!I446="","",'M3 Functional Beverage'!I446)</f>
        <v/>
      </c>
      <c r="E1182" s="52">
        <f>IF('M3 Functional Beverage'!J446="","",'M3 Functional Beverage'!J446)</f>
        <v/>
      </c>
      <c r="F1182" s="50">
        <f>IF('M3 Functional Beverage'!K446="","",'M3 Functional Beverage'!K446)</f>
        <v/>
      </c>
      <c r="G1182" s="49">
        <f>IF('M3 Functional Beverage'!F446="","",'M3 Functional Beverage'!F446)</f>
        <v/>
      </c>
      <c r="H1182" s="50">
        <f>IF(AND(ISNUMBER('M3 Functional Beverage'!F446),ISNUMBER('M3 Functional Beverage'!K446)),'M3 Functional Beverage'!F446-'M3 Functional Beverage'!K446,"")</f>
        <v/>
      </c>
      <c r="I1182" s="34" t="inlineStr">
        <is>
          <t>S&amp;S availability/depth vary by listing and time, confirm live.</t>
        </is>
      </c>
    </row>
    <row r="1183" ht="26" customHeight="1">
      <c r="A1183" s="34" t="inlineStr">
        <is>
          <t>Lemon Perfect</t>
        </is>
      </c>
      <c r="B1183" s="34" t="inlineStr">
        <is>
          <t>Lemon Perfect Cold Pressed Lemon Water | Just Lemon | 24 pack 355mL</t>
        </is>
      </c>
      <c r="C1183" s="34" t="inlineStr">
        <is>
          <t>3) Functional beverage (still/sparkling)</t>
        </is>
      </c>
      <c r="D1183" s="51">
        <f>IF('M3 Functional Beverage'!I447="","",'M3 Functional Beverage'!I447)</f>
        <v/>
      </c>
      <c r="E1183" s="52">
        <f>IF('M3 Functional Beverage'!J447="","",'M3 Functional Beverage'!J447)</f>
        <v/>
      </c>
      <c r="F1183" s="50">
        <f>IF('M3 Functional Beverage'!K447="","",'M3 Functional Beverage'!K447)</f>
        <v/>
      </c>
      <c r="G1183" s="49">
        <f>IF('M3 Functional Beverage'!F447="","",'M3 Functional Beverage'!F447)</f>
        <v/>
      </c>
      <c r="H1183" s="50">
        <f>IF(AND(ISNUMBER('M3 Functional Beverage'!F447),ISNUMBER('M3 Functional Beverage'!K447)),'M3 Functional Beverage'!F447-'M3 Functional Beverage'!K447,"")</f>
        <v/>
      </c>
      <c r="I1183" s="34" t="inlineStr">
        <is>
          <t>S&amp;S availability/depth vary by listing and time, confirm live.</t>
        </is>
      </c>
    </row>
    <row r="1184" ht="26" customHeight="1">
      <c r="A1184" s="34" t="inlineStr">
        <is>
          <t>Lemon Perfect</t>
        </is>
      </c>
      <c r="B1184" s="34" t="inlineStr">
        <is>
          <t>Lemon Perfect Cold Pressed Lemon Water | Peach Raspberry | single 355mL</t>
        </is>
      </c>
      <c r="C1184" s="34" t="inlineStr">
        <is>
          <t>3) Functional beverage (still/sparkling)</t>
        </is>
      </c>
      <c r="D1184" s="51">
        <f>IF('M3 Functional Beverage'!I448="","",'M3 Functional Beverage'!I448)</f>
        <v/>
      </c>
      <c r="E1184" s="52">
        <f>IF('M3 Functional Beverage'!J448="","",'M3 Functional Beverage'!J448)</f>
        <v/>
      </c>
      <c r="F1184" s="50">
        <f>IF('M3 Functional Beverage'!K448="","",'M3 Functional Beverage'!K448)</f>
        <v/>
      </c>
      <c r="G1184" s="49">
        <f>IF('M3 Functional Beverage'!F448="","",'M3 Functional Beverage'!F448)</f>
        <v/>
      </c>
      <c r="H1184" s="50">
        <f>IF(AND(ISNUMBER('M3 Functional Beverage'!F448),ISNUMBER('M3 Functional Beverage'!K448)),'M3 Functional Beverage'!F448-'M3 Functional Beverage'!K448,"")</f>
        <v/>
      </c>
      <c r="I1184" s="34" t="inlineStr">
        <is>
          <t>S&amp;S availability/depth vary by listing and time, confirm live.</t>
        </is>
      </c>
    </row>
    <row r="1185" ht="26" customHeight="1">
      <c r="A1185" s="34" t="inlineStr">
        <is>
          <t>Lemon Perfect</t>
        </is>
      </c>
      <c r="B1185" s="34" t="inlineStr">
        <is>
          <t>Lemon Perfect Cold Pressed Lemon Water | Peach Raspberry | 8 pack 355mL</t>
        </is>
      </c>
      <c r="C1185" s="34" t="inlineStr">
        <is>
          <t>3) Functional beverage (still/sparkling)</t>
        </is>
      </c>
      <c r="D1185" s="51">
        <f>IF('M3 Functional Beverage'!I449="","",'M3 Functional Beverage'!I449)</f>
        <v/>
      </c>
      <c r="E1185" s="52">
        <f>IF('M3 Functional Beverage'!J449="","",'M3 Functional Beverage'!J449)</f>
        <v/>
      </c>
      <c r="F1185" s="50">
        <f>IF('M3 Functional Beverage'!K449="","",'M3 Functional Beverage'!K449)</f>
        <v/>
      </c>
      <c r="G1185" s="49">
        <f>IF('M3 Functional Beverage'!F449="","",'M3 Functional Beverage'!F449)</f>
        <v/>
      </c>
      <c r="H1185" s="50">
        <f>IF(AND(ISNUMBER('M3 Functional Beverage'!F449),ISNUMBER('M3 Functional Beverage'!K449)),'M3 Functional Beverage'!F449-'M3 Functional Beverage'!K449,"")</f>
        <v/>
      </c>
      <c r="I1185" s="34" t="inlineStr">
        <is>
          <t>S&amp;S availability/depth vary by listing and time, confirm live.</t>
        </is>
      </c>
    </row>
    <row r="1186" ht="26" customHeight="1">
      <c r="A1186" s="34" t="inlineStr">
        <is>
          <t>Lemon Perfect</t>
        </is>
      </c>
      <c r="B1186" s="34" t="inlineStr">
        <is>
          <t>Lemon Perfect Cold Pressed Lemon Water | Peach Raspberry | 12 pack 355mL</t>
        </is>
      </c>
      <c r="C1186" s="34" t="inlineStr">
        <is>
          <t>3) Functional beverage (still/sparkling)</t>
        </is>
      </c>
      <c r="D1186" s="51">
        <f>IF('M3 Functional Beverage'!I450="","",'M3 Functional Beverage'!I450)</f>
        <v/>
      </c>
      <c r="E1186" s="52">
        <f>IF('M3 Functional Beverage'!J450="","",'M3 Functional Beverage'!J450)</f>
        <v/>
      </c>
      <c r="F1186" s="50">
        <f>IF('M3 Functional Beverage'!K450="","",'M3 Functional Beverage'!K450)</f>
        <v/>
      </c>
      <c r="G1186" s="49">
        <f>IF('M3 Functional Beverage'!F450="","",'M3 Functional Beverage'!F450)</f>
        <v/>
      </c>
      <c r="H1186" s="50">
        <f>IF(AND(ISNUMBER('M3 Functional Beverage'!F450),ISNUMBER('M3 Functional Beverage'!K450)),'M3 Functional Beverage'!F450-'M3 Functional Beverage'!K450,"")</f>
        <v/>
      </c>
      <c r="I1186" s="34" t="inlineStr">
        <is>
          <t>S&amp;S availability/depth vary by listing and time, confirm live.</t>
        </is>
      </c>
    </row>
    <row r="1187" ht="26" customHeight="1">
      <c r="A1187" s="34" t="inlineStr">
        <is>
          <t>Lemon Perfect</t>
        </is>
      </c>
      <c r="B1187" s="34" t="inlineStr">
        <is>
          <t>Lemon Perfect Cold Pressed Lemon Water | Peach Raspberry | 15 pack 355mL</t>
        </is>
      </c>
      <c r="C1187" s="34" t="inlineStr">
        <is>
          <t>3) Functional beverage (still/sparkling)</t>
        </is>
      </c>
      <c r="D1187" s="51">
        <f>IF('M3 Functional Beverage'!I451="","",'M3 Functional Beverage'!I451)</f>
        <v/>
      </c>
      <c r="E1187" s="52">
        <f>IF('M3 Functional Beverage'!J451="","",'M3 Functional Beverage'!J451)</f>
        <v/>
      </c>
      <c r="F1187" s="50">
        <f>IF('M3 Functional Beverage'!K451="","",'M3 Functional Beverage'!K451)</f>
        <v/>
      </c>
      <c r="G1187" s="49">
        <f>IF('M3 Functional Beverage'!F451="","",'M3 Functional Beverage'!F451)</f>
        <v/>
      </c>
      <c r="H1187" s="50">
        <f>IF(AND(ISNUMBER('M3 Functional Beverage'!F451),ISNUMBER('M3 Functional Beverage'!K451)),'M3 Functional Beverage'!F451-'M3 Functional Beverage'!K451,"")</f>
        <v/>
      </c>
      <c r="I1187" s="34" t="inlineStr">
        <is>
          <t>S&amp;S availability/depth vary by listing and time, confirm live.</t>
        </is>
      </c>
    </row>
    <row r="1188" ht="26" customHeight="1">
      <c r="A1188" s="34" t="inlineStr">
        <is>
          <t>Lemon Perfect</t>
        </is>
      </c>
      <c r="B1188" s="34" t="inlineStr">
        <is>
          <t>Lemon Perfect Cold Pressed Lemon Water | Peach Raspberry | 18 pack 355mL</t>
        </is>
      </c>
      <c r="C1188" s="34" t="inlineStr">
        <is>
          <t>3) Functional beverage (still/sparkling)</t>
        </is>
      </c>
      <c r="D1188" s="51">
        <f>IF('M3 Functional Beverage'!I452="","",'M3 Functional Beverage'!I452)</f>
        <v/>
      </c>
      <c r="E1188" s="52">
        <f>IF('M3 Functional Beverage'!J452="","",'M3 Functional Beverage'!J452)</f>
        <v/>
      </c>
      <c r="F1188" s="50">
        <f>IF('M3 Functional Beverage'!K452="","",'M3 Functional Beverage'!K452)</f>
        <v/>
      </c>
      <c r="G1188" s="49">
        <f>IF('M3 Functional Beverage'!F452="","",'M3 Functional Beverage'!F452)</f>
        <v/>
      </c>
      <c r="H1188" s="50">
        <f>IF(AND(ISNUMBER('M3 Functional Beverage'!F452),ISNUMBER('M3 Functional Beverage'!K452)),'M3 Functional Beverage'!F452-'M3 Functional Beverage'!K452,"")</f>
        <v/>
      </c>
      <c r="I1188" s="34" t="inlineStr">
        <is>
          <t>S&amp;S availability/depth vary by listing and time, confirm live.</t>
        </is>
      </c>
    </row>
    <row r="1189" ht="26" customHeight="1">
      <c r="A1189" s="34" t="inlineStr">
        <is>
          <t>Lemon Perfect</t>
        </is>
      </c>
      <c r="B1189" s="34" t="inlineStr">
        <is>
          <t>Lemon Perfect Cold Pressed Lemon Water | Peach Raspberry | 24 pack 355mL</t>
        </is>
      </c>
      <c r="C1189" s="34" t="inlineStr">
        <is>
          <t>3) Functional beverage (still/sparkling)</t>
        </is>
      </c>
      <c r="D1189" s="51">
        <f>IF('M3 Functional Beverage'!I453="","",'M3 Functional Beverage'!I453)</f>
        <v/>
      </c>
      <c r="E1189" s="52">
        <f>IF('M3 Functional Beverage'!J453="","",'M3 Functional Beverage'!J453)</f>
        <v/>
      </c>
      <c r="F1189" s="50">
        <f>IF('M3 Functional Beverage'!K453="","",'M3 Functional Beverage'!K453)</f>
        <v/>
      </c>
      <c r="G1189" s="49">
        <f>IF('M3 Functional Beverage'!F453="","",'M3 Functional Beverage'!F453)</f>
        <v/>
      </c>
      <c r="H1189" s="50">
        <f>IF(AND(ISNUMBER('M3 Functional Beverage'!F453),ISNUMBER('M3 Functional Beverage'!K453)),'M3 Functional Beverage'!F453-'M3 Functional Beverage'!K453,"")</f>
        <v/>
      </c>
      <c r="I1189" s="34" t="inlineStr">
        <is>
          <t>S&amp;S availability/depth vary by listing and time, confirm live.</t>
        </is>
      </c>
    </row>
    <row r="1190" ht="26" customHeight="1">
      <c r="A1190" s="34" t="inlineStr">
        <is>
          <t>Lemon Perfect</t>
        </is>
      </c>
      <c r="B1190" s="34" t="inlineStr">
        <is>
          <t>Lemon Perfect Cold Pressed Lemon Water | Dragon Fruit Mango | single 355mL</t>
        </is>
      </c>
      <c r="C1190" s="34" t="inlineStr">
        <is>
          <t>3) Functional beverage (still/sparkling)</t>
        </is>
      </c>
      <c r="D1190" s="51">
        <f>IF('M3 Functional Beverage'!I454="","",'M3 Functional Beverage'!I454)</f>
        <v/>
      </c>
      <c r="E1190" s="52">
        <f>IF('M3 Functional Beverage'!J454="","",'M3 Functional Beverage'!J454)</f>
        <v/>
      </c>
      <c r="F1190" s="50">
        <f>IF('M3 Functional Beverage'!K454="","",'M3 Functional Beverage'!K454)</f>
        <v/>
      </c>
      <c r="G1190" s="49">
        <f>IF('M3 Functional Beverage'!F454="","",'M3 Functional Beverage'!F454)</f>
        <v/>
      </c>
      <c r="H1190" s="50">
        <f>IF(AND(ISNUMBER('M3 Functional Beverage'!F454),ISNUMBER('M3 Functional Beverage'!K454)),'M3 Functional Beverage'!F454-'M3 Functional Beverage'!K454,"")</f>
        <v/>
      </c>
      <c r="I1190" s="34" t="inlineStr">
        <is>
          <t>S&amp;S availability/depth vary by listing and time, confirm live.</t>
        </is>
      </c>
    </row>
    <row r="1191" ht="26" customHeight="1">
      <c r="A1191" s="34" t="inlineStr">
        <is>
          <t>Lemon Perfect</t>
        </is>
      </c>
      <c r="B1191" s="34" t="inlineStr">
        <is>
          <t>Lemon Perfect Cold Pressed Lemon Water | Dragon Fruit Mango | 8 pack 355mL</t>
        </is>
      </c>
      <c r="C1191" s="34" t="inlineStr">
        <is>
          <t>3) Functional beverage (still/sparkling)</t>
        </is>
      </c>
      <c r="D1191" s="51">
        <f>IF('M3 Functional Beverage'!I455="","",'M3 Functional Beverage'!I455)</f>
        <v/>
      </c>
      <c r="E1191" s="52">
        <f>IF('M3 Functional Beverage'!J455="","",'M3 Functional Beverage'!J455)</f>
        <v/>
      </c>
      <c r="F1191" s="50">
        <f>IF('M3 Functional Beverage'!K455="","",'M3 Functional Beverage'!K455)</f>
        <v/>
      </c>
      <c r="G1191" s="49">
        <f>IF('M3 Functional Beverage'!F455="","",'M3 Functional Beverage'!F455)</f>
        <v/>
      </c>
      <c r="H1191" s="50">
        <f>IF(AND(ISNUMBER('M3 Functional Beverage'!F455),ISNUMBER('M3 Functional Beverage'!K455)),'M3 Functional Beverage'!F455-'M3 Functional Beverage'!K455,"")</f>
        <v/>
      </c>
      <c r="I1191" s="34" t="inlineStr">
        <is>
          <t>S&amp;S availability/depth vary by listing and time, confirm live.</t>
        </is>
      </c>
    </row>
    <row r="1192" ht="26" customHeight="1">
      <c r="A1192" s="34" t="inlineStr">
        <is>
          <t>Lemon Perfect</t>
        </is>
      </c>
      <c r="B1192" s="34" t="inlineStr">
        <is>
          <t>Lemon Perfect Cold Pressed Lemon Water | Dragon Fruit Mango | 12 pack 355mL</t>
        </is>
      </c>
      <c r="C1192" s="34" t="inlineStr">
        <is>
          <t>3) Functional beverage (still/sparkling)</t>
        </is>
      </c>
      <c r="D1192" s="51">
        <f>IF('M3 Functional Beverage'!I456="","",'M3 Functional Beverage'!I456)</f>
        <v/>
      </c>
      <c r="E1192" s="52">
        <f>IF('M3 Functional Beverage'!J456="","",'M3 Functional Beverage'!J456)</f>
        <v/>
      </c>
      <c r="F1192" s="50">
        <f>IF('M3 Functional Beverage'!K456="","",'M3 Functional Beverage'!K456)</f>
        <v/>
      </c>
      <c r="G1192" s="49">
        <f>IF('M3 Functional Beverage'!F456="","",'M3 Functional Beverage'!F456)</f>
        <v/>
      </c>
      <c r="H1192" s="50">
        <f>IF(AND(ISNUMBER('M3 Functional Beverage'!F456),ISNUMBER('M3 Functional Beverage'!K456)),'M3 Functional Beverage'!F456-'M3 Functional Beverage'!K456,"")</f>
        <v/>
      </c>
      <c r="I1192" s="34" t="inlineStr">
        <is>
          <t>S&amp;S availability/depth vary by listing and time, confirm live.</t>
        </is>
      </c>
    </row>
    <row r="1193" ht="26" customHeight="1">
      <c r="A1193" s="34" t="inlineStr">
        <is>
          <t>Lemon Perfect</t>
        </is>
      </c>
      <c r="B1193" s="34" t="inlineStr">
        <is>
          <t>Lemon Perfect Cold Pressed Lemon Water | Dragon Fruit Mango | 15 pack 355mL</t>
        </is>
      </c>
      <c r="C1193" s="34" t="inlineStr">
        <is>
          <t>3) Functional beverage (still/sparkling)</t>
        </is>
      </c>
      <c r="D1193" s="51">
        <f>IF('M3 Functional Beverage'!I457="","",'M3 Functional Beverage'!I457)</f>
        <v/>
      </c>
      <c r="E1193" s="52">
        <f>IF('M3 Functional Beverage'!J457="","",'M3 Functional Beverage'!J457)</f>
        <v/>
      </c>
      <c r="F1193" s="50">
        <f>IF('M3 Functional Beverage'!K457="","",'M3 Functional Beverage'!K457)</f>
        <v/>
      </c>
      <c r="G1193" s="49">
        <f>IF('M3 Functional Beverage'!F457="","",'M3 Functional Beverage'!F457)</f>
        <v/>
      </c>
      <c r="H1193" s="50">
        <f>IF(AND(ISNUMBER('M3 Functional Beverage'!F457),ISNUMBER('M3 Functional Beverage'!K457)),'M3 Functional Beverage'!F457-'M3 Functional Beverage'!K457,"")</f>
        <v/>
      </c>
      <c r="I1193" s="34" t="inlineStr">
        <is>
          <t>S&amp;S availability/depth vary by listing and time, confirm live.</t>
        </is>
      </c>
    </row>
    <row r="1194" ht="26" customHeight="1">
      <c r="A1194" s="34" t="inlineStr">
        <is>
          <t>Lemon Perfect</t>
        </is>
      </c>
      <c r="B1194" s="34" t="inlineStr">
        <is>
          <t>Lemon Perfect Cold Pressed Lemon Water | Dragon Fruit Mango | 18 pack 355mL</t>
        </is>
      </c>
      <c r="C1194" s="34" t="inlineStr">
        <is>
          <t>3) Functional beverage (still/sparkling)</t>
        </is>
      </c>
      <c r="D1194" s="51">
        <f>IF('M3 Functional Beverage'!I458="","",'M3 Functional Beverage'!I458)</f>
        <v/>
      </c>
      <c r="E1194" s="52">
        <f>IF('M3 Functional Beverage'!J458="","",'M3 Functional Beverage'!J458)</f>
        <v/>
      </c>
      <c r="F1194" s="50">
        <f>IF('M3 Functional Beverage'!K458="","",'M3 Functional Beverage'!K458)</f>
        <v/>
      </c>
      <c r="G1194" s="49">
        <f>IF('M3 Functional Beverage'!F458="","",'M3 Functional Beverage'!F458)</f>
        <v/>
      </c>
      <c r="H1194" s="50">
        <f>IF(AND(ISNUMBER('M3 Functional Beverage'!F458),ISNUMBER('M3 Functional Beverage'!K458)),'M3 Functional Beverage'!F458-'M3 Functional Beverage'!K458,"")</f>
        <v/>
      </c>
      <c r="I1194" s="34" t="inlineStr">
        <is>
          <t>S&amp;S availability/depth vary by listing and time, confirm live.</t>
        </is>
      </c>
    </row>
    <row r="1195" ht="26" customHeight="1">
      <c r="A1195" s="34" t="inlineStr">
        <is>
          <t>Lemon Perfect</t>
        </is>
      </c>
      <c r="B1195" s="34" t="inlineStr">
        <is>
          <t>Lemon Perfect Cold Pressed Lemon Water | Dragon Fruit Mango | 24 pack 355mL</t>
        </is>
      </c>
      <c r="C1195" s="34" t="inlineStr">
        <is>
          <t>3) Functional beverage (still/sparkling)</t>
        </is>
      </c>
      <c r="D1195" s="51">
        <f>IF('M3 Functional Beverage'!I459="","",'M3 Functional Beverage'!I459)</f>
        <v/>
      </c>
      <c r="E1195" s="52">
        <f>IF('M3 Functional Beverage'!J459="","",'M3 Functional Beverage'!J459)</f>
        <v/>
      </c>
      <c r="F1195" s="50">
        <f>IF('M3 Functional Beverage'!K459="","",'M3 Functional Beverage'!K459)</f>
        <v/>
      </c>
      <c r="G1195" s="49">
        <f>IF('M3 Functional Beverage'!F459="","",'M3 Functional Beverage'!F459)</f>
        <v/>
      </c>
      <c r="H1195" s="50">
        <f>IF(AND(ISNUMBER('M3 Functional Beverage'!F459),ISNUMBER('M3 Functional Beverage'!K459)),'M3 Functional Beverage'!F459-'M3 Functional Beverage'!K459,"")</f>
        <v/>
      </c>
      <c r="I1195" s="34" t="inlineStr">
        <is>
          <t>S&amp;S availability/depth vary by listing and time, confirm live.</t>
        </is>
      </c>
    </row>
    <row r="1196" ht="26" customHeight="1">
      <c r="A1196" s="34" t="inlineStr">
        <is>
          <t>Lemon Perfect</t>
        </is>
      </c>
      <c r="B1196" s="34" t="inlineStr">
        <is>
          <t>Lemon Perfect Cold Pressed Lemon Water | Blueberry Acai | single 355mL</t>
        </is>
      </c>
      <c r="C1196" s="34" t="inlineStr">
        <is>
          <t>3) Functional beverage (still/sparkling)</t>
        </is>
      </c>
      <c r="D1196" s="51">
        <f>IF('M3 Functional Beverage'!I460="","",'M3 Functional Beverage'!I460)</f>
        <v/>
      </c>
      <c r="E1196" s="52">
        <f>IF('M3 Functional Beverage'!J460="","",'M3 Functional Beverage'!J460)</f>
        <v/>
      </c>
      <c r="F1196" s="50">
        <f>IF('M3 Functional Beverage'!K460="","",'M3 Functional Beverage'!K460)</f>
        <v/>
      </c>
      <c r="G1196" s="49">
        <f>IF('M3 Functional Beverage'!F460="","",'M3 Functional Beverage'!F460)</f>
        <v/>
      </c>
      <c r="H1196" s="50">
        <f>IF(AND(ISNUMBER('M3 Functional Beverage'!F460),ISNUMBER('M3 Functional Beverage'!K460)),'M3 Functional Beverage'!F460-'M3 Functional Beverage'!K460,"")</f>
        <v/>
      </c>
      <c r="I1196" s="34" t="inlineStr">
        <is>
          <t>S&amp;S availability/depth vary by listing and time, confirm live.</t>
        </is>
      </c>
    </row>
    <row r="1197" ht="26" customHeight="1">
      <c r="A1197" s="34" t="inlineStr">
        <is>
          <t>Lemon Perfect</t>
        </is>
      </c>
      <c r="B1197" s="34" t="inlineStr">
        <is>
          <t>Lemon Perfect Cold Pressed Lemon Water | Blueberry Acai | 8 pack 355mL</t>
        </is>
      </c>
      <c r="C1197" s="34" t="inlineStr">
        <is>
          <t>3) Functional beverage (still/sparkling)</t>
        </is>
      </c>
      <c r="D1197" s="51">
        <f>IF('M3 Functional Beverage'!I461="","",'M3 Functional Beverage'!I461)</f>
        <v/>
      </c>
      <c r="E1197" s="52">
        <f>IF('M3 Functional Beverage'!J461="","",'M3 Functional Beverage'!J461)</f>
        <v/>
      </c>
      <c r="F1197" s="50">
        <f>IF('M3 Functional Beverage'!K461="","",'M3 Functional Beverage'!K461)</f>
        <v/>
      </c>
      <c r="G1197" s="49">
        <f>IF('M3 Functional Beverage'!F461="","",'M3 Functional Beverage'!F461)</f>
        <v/>
      </c>
      <c r="H1197" s="50">
        <f>IF(AND(ISNUMBER('M3 Functional Beverage'!F461),ISNUMBER('M3 Functional Beverage'!K461)),'M3 Functional Beverage'!F461-'M3 Functional Beverage'!K461,"")</f>
        <v/>
      </c>
      <c r="I1197" s="34" t="inlineStr">
        <is>
          <t>S&amp;S availability/depth vary by listing and time, confirm live.</t>
        </is>
      </c>
    </row>
    <row r="1198" ht="26" customHeight="1">
      <c r="A1198" s="34" t="inlineStr">
        <is>
          <t>Lemon Perfect</t>
        </is>
      </c>
      <c r="B1198" s="34" t="inlineStr">
        <is>
          <t>Lemon Perfect Cold Pressed Lemon Water | Blueberry Acai | 12 pack 355mL</t>
        </is>
      </c>
      <c r="C1198" s="34" t="inlineStr">
        <is>
          <t>3) Functional beverage (still/sparkling)</t>
        </is>
      </c>
      <c r="D1198" s="51">
        <f>IF('M3 Functional Beverage'!I462="","",'M3 Functional Beverage'!I462)</f>
        <v/>
      </c>
      <c r="E1198" s="52">
        <f>IF('M3 Functional Beverage'!J462="","",'M3 Functional Beverage'!J462)</f>
        <v/>
      </c>
      <c r="F1198" s="50">
        <f>IF('M3 Functional Beverage'!K462="","",'M3 Functional Beverage'!K462)</f>
        <v/>
      </c>
      <c r="G1198" s="49">
        <f>IF('M3 Functional Beverage'!F462="","",'M3 Functional Beverage'!F462)</f>
        <v/>
      </c>
      <c r="H1198" s="50">
        <f>IF(AND(ISNUMBER('M3 Functional Beverage'!F462),ISNUMBER('M3 Functional Beverage'!K462)),'M3 Functional Beverage'!F462-'M3 Functional Beverage'!K462,"")</f>
        <v/>
      </c>
      <c r="I1198" s="34" t="inlineStr">
        <is>
          <t>S&amp;S availability/depth vary by listing and time, confirm live.</t>
        </is>
      </c>
    </row>
    <row r="1199" ht="26" customHeight="1">
      <c r="A1199" s="34" t="inlineStr">
        <is>
          <t>Lemon Perfect</t>
        </is>
      </c>
      <c r="B1199" s="34" t="inlineStr">
        <is>
          <t>Lemon Perfect Cold Pressed Lemon Water | Blueberry Acai | 15 pack 355mL</t>
        </is>
      </c>
      <c r="C1199" s="34" t="inlineStr">
        <is>
          <t>3) Functional beverage (still/sparkling)</t>
        </is>
      </c>
      <c r="D1199" s="51">
        <f>IF('M3 Functional Beverage'!I463="","",'M3 Functional Beverage'!I463)</f>
        <v/>
      </c>
      <c r="E1199" s="52">
        <f>IF('M3 Functional Beverage'!J463="","",'M3 Functional Beverage'!J463)</f>
        <v/>
      </c>
      <c r="F1199" s="50">
        <f>IF('M3 Functional Beverage'!K463="","",'M3 Functional Beverage'!K463)</f>
        <v/>
      </c>
      <c r="G1199" s="49">
        <f>IF('M3 Functional Beverage'!F463="","",'M3 Functional Beverage'!F463)</f>
        <v/>
      </c>
      <c r="H1199" s="50">
        <f>IF(AND(ISNUMBER('M3 Functional Beverage'!F463),ISNUMBER('M3 Functional Beverage'!K463)),'M3 Functional Beverage'!F463-'M3 Functional Beverage'!K463,"")</f>
        <v/>
      </c>
      <c r="I1199" s="34" t="inlineStr">
        <is>
          <t>S&amp;S availability/depth vary by listing and time, confirm live.</t>
        </is>
      </c>
    </row>
    <row r="1200" ht="26" customHeight="1">
      <c r="A1200" s="34" t="inlineStr">
        <is>
          <t>Lemon Perfect</t>
        </is>
      </c>
      <c r="B1200" s="34" t="inlineStr">
        <is>
          <t>Lemon Perfect Cold Pressed Lemon Water | Blueberry Acai | 18 pack 355mL</t>
        </is>
      </c>
      <c r="C1200" s="34" t="inlineStr">
        <is>
          <t>3) Functional beverage (still/sparkling)</t>
        </is>
      </c>
      <c r="D1200" s="51">
        <f>IF('M3 Functional Beverage'!I464="","",'M3 Functional Beverage'!I464)</f>
        <v/>
      </c>
      <c r="E1200" s="52">
        <f>IF('M3 Functional Beverage'!J464="","",'M3 Functional Beverage'!J464)</f>
        <v/>
      </c>
      <c r="F1200" s="50">
        <f>IF('M3 Functional Beverage'!K464="","",'M3 Functional Beverage'!K464)</f>
        <v/>
      </c>
      <c r="G1200" s="49">
        <f>IF('M3 Functional Beverage'!F464="","",'M3 Functional Beverage'!F464)</f>
        <v/>
      </c>
      <c r="H1200" s="50">
        <f>IF(AND(ISNUMBER('M3 Functional Beverage'!F464),ISNUMBER('M3 Functional Beverage'!K464)),'M3 Functional Beverage'!F464-'M3 Functional Beverage'!K464,"")</f>
        <v/>
      </c>
      <c r="I1200" s="34" t="inlineStr">
        <is>
          <t>S&amp;S availability/depth vary by listing and time, confirm live.</t>
        </is>
      </c>
    </row>
    <row r="1201" ht="26" customHeight="1">
      <c r="A1201" s="34" t="inlineStr">
        <is>
          <t>Lemon Perfect</t>
        </is>
      </c>
      <c r="B1201" s="34" t="inlineStr">
        <is>
          <t>Lemon Perfect Cold Pressed Lemon Water | Blueberry Acai | 24 pack 355mL</t>
        </is>
      </c>
      <c r="C1201" s="34" t="inlineStr">
        <is>
          <t>3) Functional beverage (still/sparkling)</t>
        </is>
      </c>
      <c r="D1201" s="51">
        <f>IF('M3 Functional Beverage'!I465="","",'M3 Functional Beverage'!I465)</f>
        <v/>
      </c>
      <c r="E1201" s="52">
        <f>IF('M3 Functional Beverage'!J465="","",'M3 Functional Beverage'!J465)</f>
        <v/>
      </c>
      <c r="F1201" s="50">
        <f>IF('M3 Functional Beverage'!K465="","",'M3 Functional Beverage'!K465)</f>
        <v/>
      </c>
      <c r="G1201" s="49">
        <f>IF('M3 Functional Beverage'!F465="","",'M3 Functional Beverage'!F465)</f>
        <v/>
      </c>
      <c r="H1201" s="50">
        <f>IF(AND(ISNUMBER('M3 Functional Beverage'!F465),ISNUMBER('M3 Functional Beverage'!K465)),'M3 Functional Beverage'!F465-'M3 Functional Beverage'!K465,"")</f>
        <v/>
      </c>
      <c r="I1201" s="34" t="inlineStr">
        <is>
          <t>S&amp;S availability/depth vary by listing and time, confirm live.</t>
        </is>
      </c>
    </row>
    <row r="1202" ht="26" customHeight="1">
      <c r="A1202" s="34" t="inlineStr">
        <is>
          <t>Lemon Perfect</t>
        </is>
      </c>
      <c r="B1202" s="34" t="inlineStr">
        <is>
          <t>Lemon Perfect Cold Pressed Lemon Water | Strawberry Passionfruit | single 355mL</t>
        </is>
      </c>
      <c r="C1202" s="34" t="inlineStr">
        <is>
          <t>3) Functional beverage (still/sparkling)</t>
        </is>
      </c>
      <c r="D1202" s="51">
        <f>IF('M3 Functional Beverage'!I466="","",'M3 Functional Beverage'!I466)</f>
        <v/>
      </c>
      <c r="E1202" s="52">
        <f>IF('M3 Functional Beverage'!J466="","",'M3 Functional Beverage'!J466)</f>
        <v/>
      </c>
      <c r="F1202" s="50">
        <f>IF('M3 Functional Beverage'!K466="","",'M3 Functional Beverage'!K466)</f>
        <v/>
      </c>
      <c r="G1202" s="49">
        <f>IF('M3 Functional Beverage'!F466="","",'M3 Functional Beverage'!F466)</f>
        <v/>
      </c>
      <c r="H1202" s="50">
        <f>IF(AND(ISNUMBER('M3 Functional Beverage'!F466),ISNUMBER('M3 Functional Beverage'!K466)),'M3 Functional Beverage'!F466-'M3 Functional Beverage'!K466,"")</f>
        <v/>
      </c>
      <c r="I1202" s="34" t="inlineStr">
        <is>
          <t>S&amp;S availability/depth vary by listing and time, confirm live.</t>
        </is>
      </c>
    </row>
    <row r="1203" ht="26" customHeight="1">
      <c r="A1203" s="34" t="inlineStr">
        <is>
          <t>Lemon Perfect</t>
        </is>
      </c>
      <c r="B1203" s="34" t="inlineStr">
        <is>
          <t>Lemon Perfect Cold Pressed Lemon Water | Strawberry Passionfruit | 8 pack 355mL</t>
        </is>
      </c>
      <c r="C1203" s="34" t="inlineStr">
        <is>
          <t>3) Functional beverage (still/sparkling)</t>
        </is>
      </c>
      <c r="D1203" s="51">
        <f>IF('M3 Functional Beverage'!I467="","",'M3 Functional Beverage'!I467)</f>
        <v/>
      </c>
      <c r="E1203" s="52">
        <f>IF('M3 Functional Beverage'!J467="","",'M3 Functional Beverage'!J467)</f>
        <v/>
      </c>
      <c r="F1203" s="50">
        <f>IF('M3 Functional Beverage'!K467="","",'M3 Functional Beverage'!K467)</f>
        <v/>
      </c>
      <c r="G1203" s="49">
        <f>IF('M3 Functional Beverage'!F467="","",'M3 Functional Beverage'!F467)</f>
        <v/>
      </c>
      <c r="H1203" s="50">
        <f>IF(AND(ISNUMBER('M3 Functional Beverage'!F467),ISNUMBER('M3 Functional Beverage'!K467)),'M3 Functional Beverage'!F467-'M3 Functional Beverage'!K467,"")</f>
        <v/>
      </c>
      <c r="I1203" s="34" t="inlineStr">
        <is>
          <t>S&amp;S availability/depth vary by listing and time, confirm live.</t>
        </is>
      </c>
    </row>
    <row r="1204" ht="26" customHeight="1">
      <c r="A1204" s="34" t="inlineStr">
        <is>
          <t>Lemon Perfect</t>
        </is>
      </c>
      <c r="B1204" s="34" t="inlineStr">
        <is>
          <t>Lemon Perfect Cold Pressed Lemon Water | Strawberry Passionfruit | 12 pack 355mL</t>
        </is>
      </c>
      <c r="C1204" s="34" t="inlineStr">
        <is>
          <t>3) Functional beverage (still/sparkling)</t>
        </is>
      </c>
      <c r="D1204" s="51">
        <f>IF('M3 Functional Beverage'!I468="","",'M3 Functional Beverage'!I468)</f>
        <v/>
      </c>
      <c r="E1204" s="52">
        <f>IF('M3 Functional Beverage'!J468="","",'M3 Functional Beverage'!J468)</f>
        <v/>
      </c>
      <c r="F1204" s="50">
        <f>IF('M3 Functional Beverage'!K468="","",'M3 Functional Beverage'!K468)</f>
        <v/>
      </c>
      <c r="G1204" s="49">
        <f>IF('M3 Functional Beverage'!F468="","",'M3 Functional Beverage'!F468)</f>
        <v/>
      </c>
      <c r="H1204" s="50">
        <f>IF(AND(ISNUMBER('M3 Functional Beverage'!F468),ISNUMBER('M3 Functional Beverage'!K468)),'M3 Functional Beverage'!F468-'M3 Functional Beverage'!K468,"")</f>
        <v/>
      </c>
      <c r="I1204" s="34" t="inlineStr">
        <is>
          <t>S&amp;S availability/depth vary by listing and time, confirm live.</t>
        </is>
      </c>
    </row>
    <row r="1205" ht="26" customHeight="1">
      <c r="A1205" s="34" t="inlineStr">
        <is>
          <t>Lemon Perfect</t>
        </is>
      </c>
      <c r="B1205" s="34" t="inlineStr">
        <is>
          <t>Lemon Perfect Cold Pressed Lemon Water | Strawberry Passionfruit | 15 pack 355mL</t>
        </is>
      </c>
      <c r="C1205" s="34" t="inlineStr">
        <is>
          <t>3) Functional beverage (still/sparkling)</t>
        </is>
      </c>
      <c r="D1205" s="51">
        <f>IF('M3 Functional Beverage'!I469="","",'M3 Functional Beverage'!I469)</f>
        <v/>
      </c>
      <c r="E1205" s="52">
        <f>IF('M3 Functional Beverage'!J469="","",'M3 Functional Beverage'!J469)</f>
        <v/>
      </c>
      <c r="F1205" s="50">
        <f>IF('M3 Functional Beverage'!K469="","",'M3 Functional Beverage'!K469)</f>
        <v/>
      </c>
      <c r="G1205" s="49">
        <f>IF('M3 Functional Beverage'!F469="","",'M3 Functional Beverage'!F469)</f>
        <v/>
      </c>
      <c r="H1205" s="50">
        <f>IF(AND(ISNUMBER('M3 Functional Beverage'!F469),ISNUMBER('M3 Functional Beverage'!K469)),'M3 Functional Beverage'!F469-'M3 Functional Beverage'!K469,"")</f>
        <v/>
      </c>
      <c r="I1205" s="34" t="inlineStr">
        <is>
          <t>S&amp;S availability/depth vary by listing and time, confirm live.</t>
        </is>
      </c>
    </row>
    <row r="1206" ht="26" customHeight="1">
      <c r="A1206" s="34" t="inlineStr">
        <is>
          <t>Lemon Perfect</t>
        </is>
      </c>
      <c r="B1206" s="34" t="inlineStr">
        <is>
          <t>Lemon Perfect Cold Pressed Lemon Water | Strawberry Passionfruit | 18 pack 355mL</t>
        </is>
      </c>
      <c r="C1206" s="34" t="inlineStr">
        <is>
          <t>3) Functional beverage (still/sparkling)</t>
        </is>
      </c>
      <c r="D1206" s="51">
        <f>IF('M3 Functional Beverage'!I470="","",'M3 Functional Beverage'!I470)</f>
        <v/>
      </c>
      <c r="E1206" s="52">
        <f>IF('M3 Functional Beverage'!J470="","",'M3 Functional Beverage'!J470)</f>
        <v/>
      </c>
      <c r="F1206" s="50">
        <f>IF('M3 Functional Beverage'!K470="","",'M3 Functional Beverage'!K470)</f>
        <v/>
      </c>
      <c r="G1206" s="49">
        <f>IF('M3 Functional Beverage'!F470="","",'M3 Functional Beverage'!F470)</f>
        <v/>
      </c>
      <c r="H1206" s="50">
        <f>IF(AND(ISNUMBER('M3 Functional Beverage'!F470),ISNUMBER('M3 Functional Beverage'!K470)),'M3 Functional Beverage'!F470-'M3 Functional Beverage'!K470,"")</f>
        <v/>
      </c>
      <c r="I1206" s="34" t="inlineStr">
        <is>
          <t>S&amp;S availability/depth vary by listing and time, confirm live.</t>
        </is>
      </c>
    </row>
    <row r="1207" ht="26" customHeight="1">
      <c r="A1207" s="34" t="inlineStr">
        <is>
          <t>Lemon Perfect</t>
        </is>
      </c>
      <c r="B1207" s="34" t="inlineStr">
        <is>
          <t>Lemon Perfect Cold Pressed Lemon Water | Strawberry Passionfruit | 24 pack 355mL</t>
        </is>
      </c>
      <c r="C1207" s="34" t="inlineStr">
        <is>
          <t>3) Functional beverage (still/sparkling)</t>
        </is>
      </c>
      <c r="D1207" s="51">
        <f>IF('M3 Functional Beverage'!I471="","",'M3 Functional Beverage'!I471)</f>
        <v/>
      </c>
      <c r="E1207" s="52">
        <f>IF('M3 Functional Beverage'!J471="","",'M3 Functional Beverage'!J471)</f>
        <v/>
      </c>
      <c r="F1207" s="50">
        <f>IF('M3 Functional Beverage'!K471="","",'M3 Functional Beverage'!K471)</f>
        <v/>
      </c>
      <c r="G1207" s="49">
        <f>IF('M3 Functional Beverage'!F471="","",'M3 Functional Beverage'!F471)</f>
        <v/>
      </c>
      <c r="H1207" s="50">
        <f>IF(AND(ISNUMBER('M3 Functional Beverage'!F471),ISNUMBER('M3 Functional Beverage'!K471)),'M3 Functional Beverage'!F471-'M3 Functional Beverage'!K471,"")</f>
        <v/>
      </c>
      <c r="I1207" s="34" t="inlineStr">
        <is>
          <t>S&amp;S availability/depth vary by listing and time, confirm live.</t>
        </is>
      </c>
    </row>
    <row r="1208" ht="26" customHeight="1">
      <c r="A1208" s="34" t="inlineStr">
        <is>
          <t>Spindrift</t>
        </is>
      </c>
      <c r="B1208" s="34" t="inlineStr">
        <is>
          <t>Spindrift Sparkling Water | Lemon | single 355mL</t>
        </is>
      </c>
      <c r="C1208" s="34" t="inlineStr">
        <is>
          <t>5) Sparkling water &amp; soda</t>
        </is>
      </c>
      <c r="D1208" s="51">
        <f>IF('M5 Sparkling Water &amp; Soda'!I2="","",'M5 Sparkling Water &amp; Soda'!I2)</f>
        <v/>
      </c>
      <c r="E1208" s="52">
        <f>IF('M5 Sparkling Water &amp; Soda'!J2="","",'M5 Sparkling Water &amp; Soda'!J2)</f>
        <v/>
      </c>
      <c r="F1208" s="50">
        <f>IF('M5 Sparkling Water &amp; Soda'!K2="","",'M5 Sparkling Water &amp; Soda'!K2)</f>
        <v/>
      </c>
      <c r="G1208" s="49">
        <f>IF('M5 Sparkling Water &amp; Soda'!F2="","",'M5 Sparkling Water &amp; Soda'!F2)</f>
        <v/>
      </c>
      <c r="H1208" s="50">
        <f>IF(AND(ISNUMBER('M5 Sparkling Water &amp; Soda'!F2),ISNUMBER('M5 Sparkling Water &amp; Soda'!K2)),'M5 Sparkling Water &amp; Soda'!F2-'M5 Sparkling Water &amp; Soda'!K2,"")</f>
        <v/>
      </c>
      <c r="I1208" s="34" t="inlineStr">
        <is>
          <t>S&amp;S availability/depth vary by listing and time, confirm live.</t>
        </is>
      </c>
    </row>
    <row r="1209" ht="26" customHeight="1">
      <c r="A1209" s="34" t="inlineStr">
        <is>
          <t>Spindrift</t>
        </is>
      </c>
      <c r="B1209" s="34" t="inlineStr">
        <is>
          <t>Spindrift Sparkling Water | Lemon | 8 pack 355mL</t>
        </is>
      </c>
      <c r="C1209" s="34" t="inlineStr">
        <is>
          <t>5) Sparkling water &amp; soda</t>
        </is>
      </c>
      <c r="D1209" s="51">
        <f>IF('M5 Sparkling Water &amp; Soda'!I3="","",'M5 Sparkling Water &amp; Soda'!I3)</f>
        <v/>
      </c>
      <c r="E1209" s="52">
        <f>IF('M5 Sparkling Water &amp; Soda'!J3="","",'M5 Sparkling Water &amp; Soda'!J3)</f>
        <v/>
      </c>
      <c r="F1209" s="50">
        <f>IF('M5 Sparkling Water &amp; Soda'!K3="","",'M5 Sparkling Water &amp; Soda'!K3)</f>
        <v/>
      </c>
      <c r="G1209" s="49">
        <f>IF('M5 Sparkling Water &amp; Soda'!F3="","",'M5 Sparkling Water &amp; Soda'!F3)</f>
        <v/>
      </c>
      <c r="H1209" s="50">
        <f>IF(AND(ISNUMBER('M5 Sparkling Water &amp; Soda'!F3),ISNUMBER('M5 Sparkling Water &amp; Soda'!K3)),'M5 Sparkling Water &amp; Soda'!F3-'M5 Sparkling Water &amp; Soda'!K3,"")</f>
        <v/>
      </c>
      <c r="I1209" s="34" t="inlineStr">
        <is>
          <t>S&amp;S availability/depth vary by listing and time, confirm live.</t>
        </is>
      </c>
    </row>
    <row r="1210" ht="26" customHeight="1">
      <c r="A1210" s="34" t="inlineStr">
        <is>
          <t>Spindrift</t>
        </is>
      </c>
      <c r="B1210" s="34" t="inlineStr">
        <is>
          <t>Spindrift Sparkling Water | Lemon | 12 pack 355mL</t>
        </is>
      </c>
      <c r="C1210" s="34" t="inlineStr">
        <is>
          <t>5) Sparkling water &amp; soda</t>
        </is>
      </c>
      <c r="D1210" s="51">
        <f>IF('M5 Sparkling Water &amp; Soda'!I4="","",'M5 Sparkling Water &amp; Soda'!I4)</f>
        <v/>
      </c>
      <c r="E1210" s="52">
        <f>IF('M5 Sparkling Water &amp; Soda'!J4="","",'M5 Sparkling Water &amp; Soda'!J4)</f>
        <v/>
      </c>
      <c r="F1210" s="50">
        <f>IF('M5 Sparkling Water &amp; Soda'!K4="","",'M5 Sparkling Water &amp; Soda'!K4)</f>
        <v/>
      </c>
      <c r="G1210" s="49">
        <f>IF('M5 Sparkling Water &amp; Soda'!F4="","",'M5 Sparkling Water &amp; Soda'!F4)</f>
        <v/>
      </c>
      <c r="H1210" s="50">
        <f>IF(AND(ISNUMBER('M5 Sparkling Water &amp; Soda'!F4),ISNUMBER('M5 Sparkling Water &amp; Soda'!K4)),'M5 Sparkling Water &amp; Soda'!F4-'M5 Sparkling Water &amp; Soda'!K4,"")</f>
        <v/>
      </c>
      <c r="I1210" s="34" t="inlineStr">
        <is>
          <t>S&amp;S availability/depth vary by listing and time, confirm live.</t>
        </is>
      </c>
    </row>
    <row r="1211" ht="26" customHeight="1">
      <c r="A1211" s="34" t="inlineStr">
        <is>
          <t>Spindrift</t>
        </is>
      </c>
      <c r="B1211" s="34" t="inlineStr">
        <is>
          <t>Spindrift Sparkling Water | Lemon | 15 pack 355mL</t>
        </is>
      </c>
      <c r="C1211" s="34" t="inlineStr">
        <is>
          <t>5) Sparkling water &amp; soda</t>
        </is>
      </c>
      <c r="D1211" s="51">
        <f>IF('M5 Sparkling Water &amp; Soda'!I5="","",'M5 Sparkling Water &amp; Soda'!I5)</f>
        <v/>
      </c>
      <c r="E1211" s="52">
        <f>IF('M5 Sparkling Water &amp; Soda'!J5="","",'M5 Sparkling Water &amp; Soda'!J5)</f>
        <v/>
      </c>
      <c r="F1211" s="50">
        <f>IF('M5 Sparkling Water &amp; Soda'!K5="","",'M5 Sparkling Water &amp; Soda'!K5)</f>
        <v/>
      </c>
      <c r="G1211" s="49">
        <f>IF('M5 Sparkling Water &amp; Soda'!F5="","",'M5 Sparkling Water &amp; Soda'!F5)</f>
        <v/>
      </c>
      <c r="H1211" s="50">
        <f>IF(AND(ISNUMBER('M5 Sparkling Water &amp; Soda'!F5),ISNUMBER('M5 Sparkling Water &amp; Soda'!K5)),'M5 Sparkling Water &amp; Soda'!F5-'M5 Sparkling Water &amp; Soda'!K5,"")</f>
        <v/>
      </c>
      <c r="I1211" s="34" t="inlineStr">
        <is>
          <t>S&amp;S availability/depth vary by listing and time, confirm live.</t>
        </is>
      </c>
    </row>
    <row r="1212" ht="26" customHeight="1">
      <c r="A1212" s="34" t="inlineStr">
        <is>
          <t>Spindrift</t>
        </is>
      </c>
      <c r="B1212" s="34" t="inlineStr">
        <is>
          <t>Spindrift Sparkling Water | Lemon | 18 pack 355mL</t>
        </is>
      </c>
      <c r="C1212" s="34" t="inlineStr">
        <is>
          <t>5) Sparkling water &amp; soda</t>
        </is>
      </c>
      <c r="D1212" s="51">
        <f>IF('M5 Sparkling Water &amp; Soda'!I6="","",'M5 Sparkling Water &amp; Soda'!I6)</f>
        <v/>
      </c>
      <c r="E1212" s="52">
        <f>IF('M5 Sparkling Water &amp; Soda'!J6="","",'M5 Sparkling Water &amp; Soda'!J6)</f>
        <v/>
      </c>
      <c r="F1212" s="50">
        <f>IF('M5 Sparkling Water &amp; Soda'!K6="","",'M5 Sparkling Water &amp; Soda'!K6)</f>
        <v/>
      </c>
      <c r="G1212" s="49">
        <f>IF('M5 Sparkling Water &amp; Soda'!F6="","",'M5 Sparkling Water &amp; Soda'!F6)</f>
        <v/>
      </c>
      <c r="H1212" s="50">
        <f>IF(AND(ISNUMBER('M5 Sparkling Water &amp; Soda'!F6),ISNUMBER('M5 Sparkling Water &amp; Soda'!K6)),'M5 Sparkling Water &amp; Soda'!F6-'M5 Sparkling Water &amp; Soda'!K6,"")</f>
        <v/>
      </c>
      <c r="I1212" s="34" t="inlineStr">
        <is>
          <t>S&amp;S availability/depth vary by listing and time, confirm live.</t>
        </is>
      </c>
    </row>
    <row r="1213" ht="26" customHeight="1">
      <c r="A1213" s="34" t="inlineStr">
        <is>
          <t>Spindrift</t>
        </is>
      </c>
      <c r="B1213" s="34" t="inlineStr">
        <is>
          <t>Spindrift Sparkling Water | Lemon | 24 pack 355mL</t>
        </is>
      </c>
      <c r="C1213" s="34" t="inlineStr">
        <is>
          <t>5) Sparkling water &amp; soda</t>
        </is>
      </c>
      <c r="D1213" s="51">
        <f>IF('M5 Sparkling Water &amp; Soda'!I7="","",'M5 Sparkling Water &amp; Soda'!I7)</f>
        <v/>
      </c>
      <c r="E1213" s="52">
        <f>IF('M5 Sparkling Water &amp; Soda'!J7="","",'M5 Sparkling Water &amp; Soda'!J7)</f>
        <v/>
      </c>
      <c r="F1213" s="50">
        <f>IF('M5 Sparkling Water &amp; Soda'!K7="","",'M5 Sparkling Water &amp; Soda'!K7)</f>
        <v/>
      </c>
      <c r="G1213" s="49">
        <f>IF('M5 Sparkling Water &amp; Soda'!F7="","",'M5 Sparkling Water &amp; Soda'!F7)</f>
        <v/>
      </c>
      <c r="H1213" s="50">
        <f>IF(AND(ISNUMBER('M5 Sparkling Water &amp; Soda'!F7),ISNUMBER('M5 Sparkling Water &amp; Soda'!K7)),'M5 Sparkling Water &amp; Soda'!F7-'M5 Sparkling Water &amp; Soda'!K7,"")</f>
        <v/>
      </c>
      <c r="I1213" s="34" t="inlineStr">
        <is>
          <t>S&amp;S availability/depth vary by listing and time, confirm live.</t>
        </is>
      </c>
    </row>
    <row r="1214" ht="26" customHeight="1">
      <c r="A1214" s="34" t="inlineStr">
        <is>
          <t>Spindrift</t>
        </is>
      </c>
      <c r="B1214" s="34" t="inlineStr">
        <is>
          <t>Spindrift Sparkling Water | Raspberry Lime | single 355mL</t>
        </is>
      </c>
      <c r="C1214" s="34" t="inlineStr">
        <is>
          <t>5) Sparkling water &amp; soda</t>
        </is>
      </c>
      <c r="D1214" s="51">
        <f>IF('M5 Sparkling Water &amp; Soda'!I8="","",'M5 Sparkling Water &amp; Soda'!I8)</f>
        <v/>
      </c>
      <c r="E1214" s="52">
        <f>IF('M5 Sparkling Water &amp; Soda'!J8="","",'M5 Sparkling Water &amp; Soda'!J8)</f>
        <v/>
      </c>
      <c r="F1214" s="50">
        <f>IF('M5 Sparkling Water &amp; Soda'!K8="","",'M5 Sparkling Water &amp; Soda'!K8)</f>
        <v/>
      </c>
      <c r="G1214" s="49">
        <f>IF('M5 Sparkling Water &amp; Soda'!F8="","",'M5 Sparkling Water &amp; Soda'!F8)</f>
        <v/>
      </c>
      <c r="H1214" s="50">
        <f>IF(AND(ISNUMBER('M5 Sparkling Water &amp; Soda'!F8),ISNUMBER('M5 Sparkling Water &amp; Soda'!K8)),'M5 Sparkling Water &amp; Soda'!F8-'M5 Sparkling Water &amp; Soda'!K8,"")</f>
        <v/>
      </c>
      <c r="I1214" s="34" t="inlineStr">
        <is>
          <t>S&amp;S availability/depth vary by listing and time, confirm live.</t>
        </is>
      </c>
    </row>
    <row r="1215" ht="26" customHeight="1">
      <c r="A1215" s="34" t="inlineStr">
        <is>
          <t>Spindrift</t>
        </is>
      </c>
      <c r="B1215" s="34" t="inlineStr">
        <is>
          <t>Spindrift Sparkling Water | Raspberry Lime | 8 pack 355mL</t>
        </is>
      </c>
      <c r="C1215" s="34" t="inlineStr">
        <is>
          <t>5) Sparkling water &amp; soda</t>
        </is>
      </c>
      <c r="D1215" s="51">
        <f>IF('M5 Sparkling Water &amp; Soda'!I9="","",'M5 Sparkling Water &amp; Soda'!I9)</f>
        <v/>
      </c>
      <c r="E1215" s="52">
        <f>IF('M5 Sparkling Water &amp; Soda'!J9="","",'M5 Sparkling Water &amp; Soda'!J9)</f>
        <v/>
      </c>
      <c r="F1215" s="50">
        <f>IF('M5 Sparkling Water &amp; Soda'!K9="","",'M5 Sparkling Water &amp; Soda'!K9)</f>
        <v/>
      </c>
      <c r="G1215" s="49">
        <f>IF('M5 Sparkling Water &amp; Soda'!F9="","",'M5 Sparkling Water &amp; Soda'!F9)</f>
        <v/>
      </c>
      <c r="H1215" s="50">
        <f>IF(AND(ISNUMBER('M5 Sparkling Water &amp; Soda'!F9),ISNUMBER('M5 Sparkling Water &amp; Soda'!K9)),'M5 Sparkling Water &amp; Soda'!F9-'M5 Sparkling Water &amp; Soda'!K9,"")</f>
        <v/>
      </c>
      <c r="I1215" s="34" t="inlineStr">
        <is>
          <t>S&amp;S availability/depth vary by listing and time, confirm live.</t>
        </is>
      </c>
    </row>
    <row r="1216" ht="26" customHeight="1">
      <c r="A1216" s="34" t="inlineStr">
        <is>
          <t>Spindrift</t>
        </is>
      </c>
      <c r="B1216" s="34" t="inlineStr">
        <is>
          <t>Spindrift Sparkling Water | Raspberry Lime | 12 pack 355mL</t>
        </is>
      </c>
      <c r="C1216" s="34" t="inlineStr">
        <is>
          <t>5) Sparkling water &amp; soda</t>
        </is>
      </c>
      <c r="D1216" s="51">
        <f>IF('M5 Sparkling Water &amp; Soda'!I10="","",'M5 Sparkling Water &amp; Soda'!I10)</f>
        <v/>
      </c>
      <c r="E1216" s="52">
        <f>IF('M5 Sparkling Water &amp; Soda'!J10="","",'M5 Sparkling Water &amp; Soda'!J10)</f>
        <v/>
      </c>
      <c r="F1216" s="50">
        <f>IF('M5 Sparkling Water &amp; Soda'!K10="","",'M5 Sparkling Water &amp; Soda'!K10)</f>
        <v/>
      </c>
      <c r="G1216" s="49">
        <f>IF('M5 Sparkling Water &amp; Soda'!F10="","",'M5 Sparkling Water &amp; Soda'!F10)</f>
        <v/>
      </c>
      <c r="H1216" s="50">
        <f>IF(AND(ISNUMBER('M5 Sparkling Water &amp; Soda'!F10),ISNUMBER('M5 Sparkling Water &amp; Soda'!K10)),'M5 Sparkling Water &amp; Soda'!F10-'M5 Sparkling Water &amp; Soda'!K10,"")</f>
        <v/>
      </c>
      <c r="I1216" s="34" t="inlineStr">
        <is>
          <t>S&amp;S availability/depth vary by listing and time, confirm live.</t>
        </is>
      </c>
    </row>
    <row r="1217" ht="26" customHeight="1">
      <c r="A1217" s="34" t="inlineStr">
        <is>
          <t>Spindrift</t>
        </is>
      </c>
      <c r="B1217" s="34" t="inlineStr">
        <is>
          <t>Spindrift Sparkling Water | Raspberry Lime | 15 pack 355mL</t>
        </is>
      </c>
      <c r="C1217" s="34" t="inlineStr">
        <is>
          <t>5) Sparkling water &amp; soda</t>
        </is>
      </c>
      <c r="D1217" s="51">
        <f>IF('M5 Sparkling Water &amp; Soda'!I11="","",'M5 Sparkling Water &amp; Soda'!I11)</f>
        <v/>
      </c>
      <c r="E1217" s="52">
        <f>IF('M5 Sparkling Water &amp; Soda'!J11="","",'M5 Sparkling Water &amp; Soda'!J11)</f>
        <v/>
      </c>
      <c r="F1217" s="50">
        <f>IF('M5 Sparkling Water &amp; Soda'!K11="","",'M5 Sparkling Water &amp; Soda'!K11)</f>
        <v/>
      </c>
      <c r="G1217" s="49">
        <f>IF('M5 Sparkling Water &amp; Soda'!F11="","",'M5 Sparkling Water &amp; Soda'!F11)</f>
        <v/>
      </c>
      <c r="H1217" s="50">
        <f>IF(AND(ISNUMBER('M5 Sparkling Water &amp; Soda'!F11),ISNUMBER('M5 Sparkling Water &amp; Soda'!K11)),'M5 Sparkling Water &amp; Soda'!F11-'M5 Sparkling Water &amp; Soda'!K11,"")</f>
        <v/>
      </c>
      <c r="I1217" s="34" t="inlineStr">
        <is>
          <t>S&amp;S availability/depth vary by listing and time, confirm live.</t>
        </is>
      </c>
    </row>
    <row r="1218" ht="26" customHeight="1">
      <c r="A1218" s="34" t="inlineStr">
        <is>
          <t>Spindrift</t>
        </is>
      </c>
      <c r="B1218" s="34" t="inlineStr">
        <is>
          <t>Spindrift Sparkling Water | Raspberry Lime | 18 pack 355mL</t>
        </is>
      </c>
      <c r="C1218" s="34" t="inlineStr">
        <is>
          <t>5) Sparkling water &amp; soda</t>
        </is>
      </c>
      <c r="D1218" s="51">
        <f>IF('M5 Sparkling Water &amp; Soda'!I12="","",'M5 Sparkling Water &amp; Soda'!I12)</f>
        <v/>
      </c>
      <c r="E1218" s="52">
        <f>IF('M5 Sparkling Water &amp; Soda'!J12="","",'M5 Sparkling Water &amp; Soda'!J12)</f>
        <v/>
      </c>
      <c r="F1218" s="50">
        <f>IF('M5 Sparkling Water &amp; Soda'!K12="","",'M5 Sparkling Water &amp; Soda'!K12)</f>
        <v/>
      </c>
      <c r="G1218" s="49">
        <f>IF('M5 Sparkling Water &amp; Soda'!F12="","",'M5 Sparkling Water &amp; Soda'!F12)</f>
        <v/>
      </c>
      <c r="H1218" s="50">
        <f>IF(AND(ISNUMBER('M5 Sparkling Water &amp; Soda'!F12),ISNUMBER('M5 Sparkling Water &amp; Soda'!K12)),'M5 Sparkling Water &amp; Soda'!F12-'M5 Sparkling Water &amp; Soda'!K12,"")</f>
        <v/>
      </c>
      <c r="I1218" s="34" t="inlineStr">
        <is>
          <t>S&amp;S availability/depth vary by listing and time, confirm live.</t>
        </is>
      </c>
    </row>
    <row r="1219" ht="26" customHeight="1">
      <c r="A1219" s="34" t="inlineStr">
        <is>
          <t>Spindrift</t>
        </is>
      </c>
      <c r="B1219" s="34" t="inlineStr">
        <is>
          <t>Spindrift Sparkling Water | Raspberry Lime | 24 pack 355mL</t>
        </is>
      </c>
      <c r="C1219" s="34" t="inlineStr">
        <is>
          <t>5) Sparkling water &amp; soda</t>
        </is>
      </c>
      <c r="D1219" s="51">
        <f>IF('M5 Sparkling Water &amp; Soda'!I13="","",'M5 Sparkling Water &amp; Soda'!I13)</f>
        <v/>
      </c>
      <c r="E1219" s="52">
        <f>IF('M5 Sparkling Water &amp; Soda'!J13="","",'M5 Sparkling Water &amp; Soda'!J13)</f>
        <v/>
      </c>
      <c r="F1219" s="50">
        <f>IF('M5 Sparkling Water &amp; Soda'!K13="","",'M5 Sparkling Water &amp; Soda'!K13)</f>
        <v/>
      </c>
      <c r="G1219" s="49">
        <f>IF('M5 Sparkling Water &amp; Soda'!F13="","",'M5 Sparkling Water &amp; Soda'!F13)</f>
        <v/>
      </c>
      <c r="H1219" s="50">
        <f>IF(AND(ISNUMBER('M5 Sparkling Water &amp; Soda'!F13),ISNUMBER('M5 Sparkling Water &amp; Soda'!K13)),'M5 Sparkling Water &amp; Soda'!F13-'M5 Sparkling Water &amp; Soda'!K13,"")</f>
        <v/>
      </c>
      <c r="I1219" s="34" t="inlineStr">
        <is>
          <t>S&amp;S availability/depth vary by listing and time, confirm live.</t>
        </is>
      </c>
    </row>
    <row r="1220" ht="26" customHeight="1">
      <c r="A1220" s="34" t="inlineStr">
        <is>
          <t>Spindrift</t>
        </is>
      </c>
      <c r="B1220" s="34" t="inlineStr">
        <is>
          <t>Spindrift Sparkling Water | Grapefruit | single 355mL</t>
        </is>
      </c>
      <c r="C1220" s="34" t="inlineStr">
        <is>
          <t>5) Sparkling water &amp; soda</t>
        </is>
      </c>
      <c r="D1220" s="51">
        <f>IF('M5 Sparkling Water &amp; Soda'!I14="","",'M5 Sparkling Water &amp; Soda'!I14)</f>
        <v/>
      </c>
      <c r="E1220" s="52">
        <f>IF('M5 Sparkling Water &amp; Soda'!J14="","",'M5 Sparkling Water &amp; Soda'!J14)</f>
        <v/>
      </c>
      <c r="F1220" s="50">
        <f>IF('M5 Sparkling Water &amp; Soda'!K14="","",'M5 Sparkling Water &amp; Soda'!K14)</f>
        <v/>
      </c>
      <c r="G1220" s="49">
        <f>IF('M5 Sparkling Water &amp; Soda'!F14="","",'M5 Sparkling Water &amp; Soda'!F14)</f>
        <v/>
      </c>
      <c r="H1220" s="50">
        <f>IF(AND(ISNUMBER('M5 Sparkling Water &amp; Soda'!F14),ISNUMBER('M5 Sparkling Water &amp; Soda'!K14)),'M5 Sparkling Water &amp; Soda'!F14-'M5 Sparkling Water &amp; Soda'!K14,"")</f>
        <v/>
      </c>
      <c r="I1220" s="34" t="inlineStr">
        <is>
          <t>S&amp;S availability/depth vary by listing and time, confirm live.</t>
        </is>
      </c>
    </row>
    <row r="1221" ht="26" customHeight="1">
      <c r="A1221" s="34" t="inlineStr">
        <is>
          <t>Spindrift</t>
        </is>
      </c>
      <c r="B1221" s="34" t="inlineStr">
        <is>
          <t>Spindrift Sparkling Water | Grapefruit | 8 pack 355mL</t>
        </is>
      </c>
      <c r="C1221" s="34" t="inlineStr">
        <is>
          <t>5) Sparkling water &amp; soda</t>
        </is>
      </c>
      <c r="D1221" s="51">
        <f>IF('M5 Sparkling Water &amp; Soda'!I15="","",'M5 Sparkling Water &amp; Soda'!I15)</f>
        <v/>
      </c>
      <c r="E1221" s="52">
        <f>IF('M5 Sparkling Water &amp; Soda'!J15="","",'M5 Sparkling Water &amp; Soda'!J15)</f>
        <v/>
      </c>
      <c r="F1221" s="50">
        <f>IF('M5 Sparkling Water &amp; Soda'!K15="","",'M5 Sparkling Water &amp; Soda'!K15)</f>
        <v/>
      </c>
      <c r="G1221" s="49">
        <f>IF('M5 Sparkling Water &amp; Soda'!F15="","",'M5 Sparkling Water &amp; Soda'!F15)</f>
        <v/>
      </c>
      <c r="H1221" s="50">
        <f>IF(AND(ISNUMBER('M5 Sparkling Water &amp; Soda'!F15),ISNUMBER('M5 Sparkling Water &amp; Soda'!K15)),'M5 Sparkling Water &amp; Soda'!F15-'M5 Sparkling Water &amp; Soda'!K15,"")</f>
        <v/>
      </c>
      <c r="I1221" s="34" t="inlineStr">
        <is>
          <t>S&amp;S availability/depth vary by listing and time, confirm live.</t>
        </is>
      </c>
    </row>
    <row r="1222" ht="26" customHeight="1">
      <c r="A1222" s="34" t="inlineStr">
        <is>
          <t>Spindrift</t>
        </is>
      </c>
      <c r="B1222" s="34" t="inlineStr">
        <is>
          <t>Spindrift Sparkling Water | Grapefruit | 12 pack 355mL</t>
        </is>
      </c>
      <c r="C1222" s="34" t="inlineStr">
        <is>
          <t>5) Sparkling water &amp; soda</t>
        </is>
      </c>
      <c r="D1222" s="51">
        <f>IF('M5 Sparkling Water &amp; Soda'!I16="","",'M5 Sparkling Water &amp; Soda'!I16)</f>
        <v/>
      </c>
      <c r="E1222" s="52">
        <f>IF('M5 Sparkling Water &amp; Soda'!J16="","",'M5 Sparkling Water &amp; Soda'!J16)</f>
        <v/>
      </c>
      <c r="F1222" s="50">
        <f>IF('M5 Sparkling Water &amp; Soda'!K16="","",'M5 Sparkling Water &amp; Soda'!K16)</f>
        <v/>
      </c>
      <c r="G1222" s="49">
        <f>IF('M5 Sparkling Water &amp; Soda'!F16="","",'M5 Sparkling Water &amp; Soda'!F16)</f>
        <v/>
      </c>
      <c r="H1222" s="50">
        <f>IF(AND(ISNUMBER('M5 Sparkling Water &amp; Soda'!F16),ISNUMBER('M5 Sparkling Water &amp; Soda'!K16)),'M5 Sparkling Water &amp; Soda'!F16-'M5 Sparkling Water &amp; Soda'!K16,"")</f>
        <v/>
      </c>
      <c r="I1222" s="34" t="inlineStr">
        <is>
          <t>S&amp;S availability/depth vary by listing and time, confirm live.</t>
        </is>
      </c>
    </row>
    <row r="1223" ht="26" customHeight="1">
      <c r="A1223" s="34" t="inlineStr">
        <is>
          <t>Spindrift</t>
        </is>
      </c>
      <c r="B1223" s="34" t="inlineStr">
        <is>
          <t>Spindrift Sparkling Water | Grapefruit | 15 pack 355mL</t>
        </is>
      </c>
      <c r="C1223" s="34" t="inlineStr">
        <is>
          <t>5) Sparkling water &amp; soda</t>
        </is>
      </c>
      <c r="D1223" s="51">
        <f>IF('M5 Sparkling Water &amp; Soda'!I17="","",'M5 Sparkling Water &amp; Soda'!I17)</f>
        <v/>
      </c>
      <c r="E1223" s="52">
        <f>IF('M5 Sparkling Water &amp; Soda'!J17="","",'M5 Sparkling Water &amp; Soda'!J17)</f>
        <v/>
      </c>
      <c r="F1223" s="50">
        <f>IF('M5 Sparkling Water &amp; Soda'!K17="","",'M5 Sparkling Water &amp; Soda'!K17)</f>
        <v/>
      </c>
      <c r="G1223" s="49">
        <f>IF('M5 Sparkling Water &amp; Soda'!F17="","",'M5 Sparkling Water &amp; Soda'!F17)</f>
        <v/>
      </c>
      <c r="H1223" s="50">
        <f>IF(AND(ISNUMBER('M5 Sparkling Water &amp; Soda'!F17),ISNUMBER('M5 Sparkling Water &amp; Soda'!K17)),'M5 Sparkling Water &amp; Soda'!F17-'M5 Sparkling Water &amp; Soda'!K17,"")</f>
        <v/>
      </c>
      <c r="I1223" s="34" t="inlineStr">
        <is>
          <t>S&amp;S availability/depth vary by listing and time, confirm live.</t>
        </is>
      </c>
    </row>
    <row r="1224" ht="26" customHeight="1">
      <c r="A1224" s="34" t="inlineStr">
        <is>
          <t>Spindrift</t>
        </is>
      </c>
      <c r="B1224" s="34" t="inlineStr">
        <is>
          <t>Spindrift Sparkling Water | Grapefruit | 18 pack 355mL</t>
        </is>
      </c>
      <c r="C1224" s="34" t="inlineStr">
        <is>
          <t>5) Sparkling water &amp; soda</t>
        </is>
      </c>
      <c r="D1224" s="51">
        <f>IF('M5 Sparkling Water &amp; Soda'!I18="","",'M5 Sparkling Water &amp; Soda'!I18)</f>
        <v/>
      </c>
      <c r="E1224" s="52">
        <f>IF('M5 Sparkling Water &amp; Soda'!J18="","",'M5 Sparkling Water &amp; Soda'!J18)</f>
        <v/>
      </c>
      <c r="F1224" s="50">
        <f>IF('M5 Sparkling Water &amp; Soda'!K18="","",'M5 Sparkling Water &amp; Soda'!K18)</f>
        <v/>
      </c>
      <c r="G1224" s="49">
        <f>IF('M5 Sparkling Water &amp; Soda'!F18="","",'M5 Sparkling Water &amp; Soda'!F18)</f>
        <v/>
      </c>
      <c r="H1224" s="50">
        <f>IF(AND(ISNUMBER('M5 Sparkling Water &amp; Soda'!F18),ISNUMBER('M5 Sparkling Water &amp; Soda'!K18)),'M5 Sparkling Water &amp; Soda'!F18-'M5 Sparkling Water &amp; Soda'!K18,"")</f>
        <v/>
      </c>
      <c r="I1224" s="34" t="inlineStr">
        <is>
          <t>S&amp;S availability/depth vary by listing and time, confirm live.</t>
        </is>
      </c>
    </row>
    <row r="1225" ht="26" customHeight="1">
      <c r="A1225" s="34" t="inlineStr">
        <is>
          <t>Spindrift</t>
        </is>
      </c>
      <c r="B1225" s="34" t="inlineStr">
        <is>
          <t>Spindrift Sparkling Water | Grapefruit | 24 pack 355mL</t>
        </is>
      </c>
      <c r="C1225" s="34" t="inlineStr">
        <is>
          <t>5) Sparkling water &amp; soda</t>
        </is>
      </c>
      <c r="D1225" s="51">
        <f>IF('M5 Sparkling Water &amp; Soda'!I19="","",'M5 Sparkling Water &amp; Soda'!I19)</f>
        <v/>
      </c>
      <c r="E1225" s="52">
        <f>IF('M5 Sparkling Water &amp; Soda'!J19="","",'M5 Sparkling Water &amp; Soda'!J19)</f>
        <v/>
      </c>
      <c r="F1225" s="50">
        <f>IF('M5 Sparkling Water &amp; Soda'!K19="","",'M5 Sparkling Water &amp; Soda'!K19)</f>
        <v/>
      </c>
      <c r="G1225" s="49">
        <f>IF('M5 Sparkling Water &amp; Soda'!F19="","",'M5 Sparkling Water &amp; Soda'!F19)</f>
        <v/>
      </c>
      <c r="H1225" s="50">
        <f>IF(AND(ISNUMBER('M5 Sparkling Water &amp; Soda'!F19),ISNUMBER('M5 Sparkling Water &amp; Soda'!K19)),'M5 Sparkling Water &amp; Soda'!F19-'M5 Sparkling Water &amp; Soda'!K19,"")</f>
        <v/>
      </c>
      <c r="I1225" s="34" t="inlineStr">
        <is>
          <t>S&amp;S availability/depth vary by listing and time, confirm live.</t>
        </is>
      </c>
    </row>
    <row r="1226" ht="26" customHeight="1">
      <c r="A1226" s="34" t="inlineStr">
        <is>
          <t>Spindrift</t>
        </is>
      </c>
      <c r="B1226" s="34" t="inlineStr">
        <is>
          <t>Spindrift Sparkling Water | Half-Tea Half-Lemon | single 355mL</t>
        </is>
      </c>
      <c r="C1226" s="34" t="inlineStr">
        <is>
          <t>5) Sparkling water &amp; soda</t>
        </is>
      </c>
      <c r="D1226" s="51">
        <f>IF('M5 Sparkling Water &amp; Soda'!I20="","",'M5 Sparkling Water &amp; Soda'!I20)</f>
        <v/>
      </c>
      <c r="E1226" s="52">
        <f>IF('M5 Sparkling Water &amp; Soda'!J20="","",'M5 Sparkling Water &amp; Soda'!J20)</f>
        <v/>
      </c>
      <c r="F1226" s="50">
        <f>IF('M5 Sparkling Water &amp; Soda'!K20="","",'M5 Sparkling Water &amp; Soda'!K20)</f>
        <v/>
      </c>
      <c r="G1226" s="49">
        <f>IF('M5 Sparkling Water &amp; Soda'!F20="","",'M5 Sparkling Water &amp; Soda'!F20)</f>
        <v/>
      </c>
      <c r="H1226" s="50">
        <f>IF(AND(ISNUMBER('M5 Sparkling Water &amp; Soda'!F20),ISNUMBER('M5 Sparkling Water &amp; Soda'!K20)),'M5 Sparkling Water &amp; Soda'!F20-'M5 Sparkling Water &amp; Soda'!K20,"")</f>
        <v/>
      </c>
      <c r="I1226" s="34" t="inlineStr">
        <is>
          <t>S&amp;S availability/depth vary by listing and time, confirm live.</t>
        </is>
      </c>
    </row>
    <row r="1227" ht="26" customHeight="1">
      <c r="A1227" s="34" t="inlineStr">
        <is>
          <t>Spindrift</t>
        </is>
      </c>
      <c r="B1227" s="34" t="inlineStr">
        <is>
          <t>Spindrift Sparkling Water | Half-Tea Half-Lemon | 8 pack 355mL</t>
        </is>
      </c>
      <c r="C1227" s="34" t="inlineStr">
        <is>
          <t>5) Sparkling water &amp; soda</t>
        </is>
      </c>
      <c r="D1227" s="51">
        <f>IF('M5 Sparkling Water &amp; Soda'!I21="","",'M5 Sparkling Water &amp; Soda'!I21)</f>
        <v/>
      </c>
      <c r="E1227" s="52">
        <f>IF('M5 Sparkling Water &amp; Soda'!J21="","",'M5 Sparkling Water &amp; Soda'!J21)</f>
        <v/>
      </c>
      <c r="F1227" s="50">
        <f>IF('M5 Sparkling Water &amp; Soda'!K21="","",'M5 Sparkling Water &amp; Soda'!K21)</f>
        <v/>
      </c>
      <c r="G1227" s="49">
        <f>IF('M5 Sparkling Water &amp; Soda'!F21="","",'M5 Sparkling Water &amp; Soda'!F21)</f>
        <v/>
      </c>
      <c r="H1227" s="50">
        <f>IF(AND(ISNUMBER('M5 Sparkling Water &amp; Soda'!F21),ISNUMBER('M5 Sparkling Water &amp; Soda'!K21)),'M5 Sparkling Water &amp; Soda'!F21-'M5 Sparkling Water &amp; Soda'!K21,"")</f>
        <v/>
      </c>
      <c r="I1227" s="34" t="inlineStr">
        <is>
          <t>S&amp;S availability/depth vary by listing and time, confirm live.</t>
        </is>
      </c>
    </row>
    <row r="1228" ht="26" customHeight="1">
      <c r="A1228" s="34" t="inlineStr">
        <is>
          <t>Spindrift</t>
        </is>
      </c>
      <c r="B1228" s="34" t="inlineStr">
        <is>
          <t>Spindrift Sparkling Water | Half-Tea Half-Lemon | 12 pack 355mL</t>
        </is>
      </c>
      <c r="C1228" s="34" t="inlineStr">
        <is>
          <t>5) Sparkling water &amp; soda</t>
        </is>
      </c>
      <c r="D1228" s="51">
        <f>IF('M5 Sparkling Water &amp; Soda'!I22="","",'M5 Sparkling Water &amp; Soda'!I22)</f>
        <v/>
      </c>
      <c r="E1228" s="52">
        <f>IF('M5 Sparkling Water &amp; Soda'!J22="","",'M5 Sparkling Water &amp; Soda'!J22)</f>
        <v/>
      </c>
      <c r="F1228" s="50">
        <f>IF('M5 Sparkling Water &amp; Soda'!K22="","",'M5 Sparkling Water &amp; Soda'!K22)</f>
        <v/>
      </c>
      <c r="G1228" s="49">
        <f>IF('M5 Sparkling Water &amp; Soda'!F22="","",'M5 Sparkling Water &amp; Soda'!F22)</f>
        <v/>
      </c>
      <c r="H1228" s="50">
        <f>IF(AND(ISNUMBER('M5 Sparkling Water &amp; Soda'!F22),ISNUMBER('M5 Sparkling Water &amp; Soda'!K22)),'M5 Sparkling Water &amp; Soda'!F22-'M5 Sparkling Water &amp; Soda'!K22,"")</f>
        <v/>
      </c>
      <c r="I1228" s="34" t="inlineStr">
        <is>
          <t>S&amp;S availability/depth vary by listing and time, confirm live.</t>
        </is>
      </c>
    </row>
    <row r="1229" ht="26" customHeight="1">
      <c r="A1229" s="34" t="inlineStr">
        <is>
          <t>Spindrift</t>
        </is>
      </c>
      <c r="B1229" s="34" t="inlineStr">
        <is>
          <t>Spindrift Sparkling Water | Half-Tea Half-Lemon | 15 pack 355mL</t>
        </is>
      </c>
      <c r="C1229" s="34" t="inlineStr">
        <is>
          <t>5) Sparkling water &amp; soda</t>
        </is>
      </c>
      <c r="D1229" s="51">
        <f>IF('M5 Sparkling Water &amp; Soda'!I23="","",'M5 Sparkling Water &amp; Soda'!I23)</f>
        <v/>
      </c>
      <c r="E1229" s="52">
        <f>IF('M5 Sparkling Water &amp; Soda'!J23="","",'M5 Sparkling Water &amp; Soda'!J23)</f>
        <v/>
      </c>
      <c r="F1229" s="50">
        <f>IF('M5 Sparkling Water &amp; Soda'!K23="","",'M5 Sparkling Water &amp; Soda'!K23)</f>
        <v/>
      </c>
      <c r="G1229" s="49">
        <f>IF('M5 Sparkling Water &amp; Soda'!F23="","",'M5 Sparkling Water &amp; Soda'!F23)</f>
        <v/>
      </c>
      <c r="H1229" s="50">
        <f>IF(AND(ISNUMBER('M5 Sparkling Water &amp; Soda'!F23),ISNUMBER('M5 Sparkling Water &amp; Soda'!K23)),'M5 Sparkling Water &amp; Soda'!F23-'M5 Sparkling Water &amp; Soda'!K23,"")</f>
        <v/>
      </c>
      <c r="I1229" s="34" t="inlineStr">
        <is>
          <t>S&amp;S availability/depth vary by listing and time, confirm live.</t>
        </is>
      </c>
    </row>
    <row r="1230" ht="26" customHeight="1">
      <c r="A1230" s="34" t="inlineStr">
        <is>
          <t>Spindrift</t>
        </is>
      </c>
      <c r="B1230" s="34" t="inlineStr">
        <is>
          <t>Spindrift Sparkling Water | Half-Tea Half-Lemon | 18 pack 355mL</t>
        </is>
      </c>
      <c r="C1230" s="34" t="inlineStr">
        <is>
          <t>5) Sparkling water &amp; soda</t>
        </is>
      </c>
      <c r="D1230" s="51">
        <f>IF('M5 Sparkling Water &amp; Soda'!I24="","",'M5 Sparkling Water &amp; Soda'!I24)</f>
        <v/>
      </c>
      <c r="E1230" s="52">
        <f>IF('M5 Sparkling Water &amp; Soda'!J24="","",'M5 Sparkling Water &amp; Soda'!J24)</f>
        <v/>
      </c>
      <c r="F1230" s="50">
        <f>IF('M5 Sparkling Water &amp; Soda'!K24="","",'M5 Sparkling Water &amp; Soda'!K24)</f>
        <v/>
      </c>
      <c r="G1230" s="49">
        <f>IF('M5 Sparkling Water &amp; Soda'!F24="","",'M5 Sparkling Water &amp; Soda'!F24)</f>
        <v/>
      </c>
      <c r="H1230" s="50">
        <f>IF(AND(ISNUMBER('M5 Sparkling Water &amp; Soda'!F24),ISNUMBER('M5 Sparkling Water &amp; Soda'!K24)),'M5 Sparkling Water &amp; Soda'!F24-'M5 Sparkling Water &amp; Soda'!K24,"")</f>
        <v/>
      </c>
      <c r="I1230" s="34" t="inlineStr">
        <is>
          <t>S&amp;S availability/depth vary by listing and time, confirm live.</t>
        </is>
      </c>
    </row>
    <row r="1231" ht="26" customHeight="1">
      <c r="A1231" s="34" t="inlineStr">
        <is>
          <t>Spindrift</t>
        </is>
      </c>
      <c r="B1231" s="34" t="inlineStr">
        <is>
          <t>Spindrift Sparkling Water | Half-Tea Half-Lemon | 24 pack 355mL</t>
        </is>
      </c>
      <c r="C1231" s="34" t="inlineStr">
        <is>
          <t>5) Sparkling water &amp; soda</t>
        </is>
      </c>
      <c r="D1231" s="51">
        <f>IF('M5 Sparkling Water &amp; Soda'!I25="","",'M5 Sparkling Water &amp; Soda'!I25)</f>
        <v/>
      </c>
      <c r="E1231" s="52">
        <f>IF('M5 Sparkling Water &amp; Soda'!J25="","",'M5 Sparkling Water &amp; Soda'!J25)</f>
        <v/>
      </c>
      <c r="F1231" s="50">
        <f>IF('M5 Sparkling Water &amp; Soda'!K25="","",'M5 Sparkling Water &amp; Soda'!K25)</f>
        <v/>
      </c>
      <c r="G1231" s="49">
        <f>IF('M5 Sparkling Water &amp; Soda'!F25="","",'M5 Sparkling Water &amp; Soda'!F25)</f>
        <v/>
      </c>
      <c r="H1231" s="50">
        <f>IF(AND(ISNUMBER('M5 Sparkling Water &amp; Soda'!F25),ISNUMBER('M5 Sparkling Water &amp; Soda'!K25)),'M5 Sparkling Water &amp; Soda'!F25-'M5 Sparkling Water &amp; Soda'!K25,"")</f>
        <v/>
      </c>
      <c r="I1231" s="34" t="inlineStr">
        <is>
          <t>S&amp;S availability/depth vary by listing and time, confirm live.</t>
        </is>
      </c>
    </row>
    <row r="1232" ht="26" customHeight="1">
      <c r="A1232" s="34" t="inlineStr">
        <is>
          <t>Spindrift</t>
        </is>
      </c>
      <c r="B1232" s="34" t="inlineStr">
        <is>
          <t>Spindrift Sparkling Water | Pineapple | single 355mL</t>
        </is>
      </c>
      <c r="C1232" s="34" t="inlineStr">
        <is>
          <t>5) Sparkling water &amp; soda</t>
        </is>
      </c>
      <c r="D1232" s="51">
        <f>IF('M5 Sparkling Water &amp; Soda'!I26="","",'M5 Sparkling Water &amp; Soda'!I26)</f>
        <v/>
      </c>
      <c r="E1232" s="52">
        <f>IF('M5 Sparkling Water &amp; Soda'!J26="","",'M5 Sparkling Water &amp; Soda'!J26)</f>
        <v/>
      </c>
      <c r="F1232" s="50">
        <f>IF('M5 Sparkling Water &amp; Soda'!K26="","",'M5 Sparkling Water &amp; Soda'!K26)</f>
        <v/>
      </c>
      <c r="G1232" s="49">
        <f>IF('M5 Sparkling Water &amp; Soda'!F26="","",'M5 Sparkling Water &amp; Soda'!F26)</f>
        <v/>
      </c>
      <c r="H1232" s="50">
        <f>IF(AND(ISNUMBER('M5 Sparkling Water &amp; Soda'!F26),ISNUMBER('M5 Sparkling Water &amp; Soda'!K26)),'M5 Sparkling Water &amp; Soda'!F26-'M5 Sparkling Water &amp; Soda'!K26,"")</f>
        <v/>
      </c>
      <c r="I1232" s="34" t="inlineStr">
        <is>
          <t>S&amp;S availability/depth vary by listing and time, confirm live.</t>
        </is>
      </c>
    </row>
    <row r="1233" ht="26" customHeight="1">
      <c r="A1233" s="34" t="inlineStr">
        <is>
          <t>Spindrift</t>
        </is>
      </c>
      <c r="B1233" s="34" t="inlineStr">
        <is>
          <t>Spindrift Sparkling Water | Pineapple | 8 pack 355mL</t>
        </is>
      </c>
      <c r="C1233" s="34" t="inlineStr">
        <is>
          <t>5) Sparkling water &amp; soda</t>
        </is>
      </c>
      <c r="D1233" s="51">
        <f>IF('M5 Sparkling Water &amp; Soda'!I27="","",'M5 Sparkling Water &amp; Soda'!I27)</f>
        <v/>
      </c>
      <c r="E1233" s="52">
        <f>IF('M5 Sparkling Water &amp; Soda'!J27="","",'M5 Sparkling Water &amp; Soda'!J27)</f>
        <v/>
      </c>
      <c r="F1233" s="50">
        <f>IF('M5 Sparkling Water &amp; Soda'!K27="","",'M5 Sparkling Water &amp; Soda'!K27)</f>
        <v/>
      </c>
      <c r="G1233" s="49">
        <f>IF('M5 Sparkling Water &amp; Soda'!F27="","",'M5 Sparkling Water &amp; Soda'!F27)</f>
        <v/>
      </c>
      <c r="H1233" s="50">
        <f>IF(AND(ISNUMBER('M5 Sparkling Water &amp; Soda'!F27),ISNUMBER('M5 Sparkling Water &amp; Soda'!K27)),'M5 Sparkling Water &amp; Soda'!F27-'M5 Sparkling Water &amp; Soda'!K27,"")</f>
        <v/>
      </c>
      <c r="I1233" s="34" t="inlineStr">
        <is>
          <t>S&amp;S availability/depth vary by listing and time, confirm live.</t>
        </is>
      </c>
    </row>
    <row r="1234" ht="26" customHeight="1">
      <c r="A1234" s="34" t="inlineStr">
        <is>
          <t>Spindrift</t>
        </is>
      </c>
      <c r="B1234" s="34" t="inlineStr">
        <is>
          <t>Spindrift Sparkling Water | Pineapple | 12 pack 355mL</t>
        </is>
      </c>
      <c r="C1234" s="34" t="inlineStr">
        <is>
          <t>5) Sparkling water &amp; soda</t>
        </is>
      </c>
      <c r="D1234" s="51">
        <f>IF('M5 Sparkling Water &amp; Soda'!I28="","",'M5 Sparkling Water &amp; Soda'!I28)</f>
        <v/>
      </c>
      <c r="E1234" s="52">
        <f>IF('M5 Sparkling Water &amp; Soda'!J28="","",'M5 Sparkling Water &amp; Soda'!J28)</f>
        <v/>
      </c>
      <c r="F1234" s="50">
        <f>IF('M5 Sparkling Water &amp; Soda'!K28="","",'M5 Sparkling Water &amp; Soda'!K28)</f>
        <v/>
      </c>
      <c r="G1234" s="49">
        <f>IF('M5 Sparkling Water &amp; Soda'!F28="","",'M5 Sparkling Water &amp; Soda'!F28)</f>
        <v/>
      </c>
      <c r="H1234" s="50">
        <f>IF(AND(ISNUMBER('M5 Sparkling Water &amp; Soda'!F28),ISNUMBER('M5 Sparkling Water &amp; Soda'!K28)),'M5 Sparkling Water &amp; Soda'!F28-'M5 Sparkling Water &amp; Soda'!K28,"")</f>
        <v/>
      </c>
      <c r="I1234" s="34" t="inlineStr">
        <is>
          <t>S&amp;S availability/depth vary by listing and time, confirm live.</t>
        </is>
      </c>
    </row>
    <row r="1235" ht="26" customHeight="1">
      <c r="A1235" s="34" t="inlineStr">
        <is>
          <t>Spindrift</t>
        </is>
      </c>
      <c r="B1235" s="34" t="inlineStr">
        <is>
          <t>Spindrift Sparkling Water | Pineapple | 15 pack 355mL</t>
        </is>
      </c>
      <c r="C1235" s="34" t="inlineStr">
        <is>
          <t>5) Sparkling water &amp; soda</t>
        </is>
      </c>
      <c r="D1235" s="51">
        <f>IF('M5 Sparkling Water &amp; Soda'!I29="","",'M5 Sparkling Water &amp; Soda'!I29)</f>
        <v/>
      </c>
      <c r="E1235" s="52">
        <f>IF('M5 Sparkling Water &amp; Soda'!J29="","",'M5 Sparkling Water &amp; Soda'!J29)</f>
        <v/>
      </c>
      <c r="F1235" s="50">
        <f>IF('M5 Sparkling Water &amp; Soda'!K29="","",'M5 Sparkling Water &amp; Soda'!K29)</f>
        <v/>
      </c>
      <c r="G1235" s="49">
        <f>IF('M5 Sparkling Water &amp; Soda'!F29="","",'M5 Sparkling Water &amp; Soda'!F29)</f>
        <v/>
      </c>
      <c r="H1235" s="50">
        <f>IF(AND(ISNUMBER('M5 Sparkling Water &amp; Soda'!F29),ISNUMBER('M5 Sparkling Water &amp; Soda'!K29)),'M5 Sparkling Water &amp; Soda'!F29-'M5 Sparkling Water &amp; Soda'!K29,"")</f>
        <v/>
      </c>
      <c r="I1235" s="34" t="inlineStr">
        <is>
          <t>S&amp;S availability/depth vary by listing and time, confirm live.</t>
        </is>
      </c>
    </row>
    <row r="1236" ht="26" customHeight="1">
      <c r="A1236" s="34" t="inlineStr">
        <is>
          <t>Spindrift</t>
        </is>
      </c>
      <c r="B1236" s="34" t="inlineStr">
        <is>
          <t>Spindrift Sparkling Water | Pineapple | 18 pack 355mL</t>
        </is>
      </c>
      <c r="C1236" s="34" t="inlineStr">
        <is>
          <t>5) Sparkling water &amp; soda</t>
        </is>
      </c>
      <c r="D1236" s="51">
        <f>IF('M5 Sparkling Water &amp; Soda'!I30="","",'M5 Sparkling Water &amp; Soda'!I30)</f>
        <v/>
      </c>
      <c r="E1236" s="52">
        <f>IF('M5 Sparkling Water &amp; Soda'!J30="","",'M5 Sparkling Water &amp; Soda'!J30)</f>
        <v/>
      </c>
      <c r="F1236" s="50">
        <f>IF('M5 Sparkling Water &amp; Soda'!K30="","",'M5 Sparkling Water &amp; Soda'!K30)</f>
        <v/>
      </c>
      <c r="G1236" s="49">
        <f>IF('M5 Sparkling Water &amp; Soda'!F30="","",'M5 Sparkling Water &amp; Soda'!F30)</f>
        <v/>
      </c>
      <c r="H1236" s="50">
        <f>IF(AND(ISNUMBER('M5 Sparkling Water &amp; Soda'!F30),ISNUMBER('M5 Sparkling Water &amp; Soda'!K30)),'M5 Sparkling Water &amp; Soda'!F30-'M5 Sparkling Water &amp; Soda'!K30,"")</f>
        <v/>
      </c>
      <c r="I1236" s="34" t="inlineStr">
        <is>
          <t>S&amp;S availability/depth vary by listing and time, confirm live.</t>
        </is>
      </c>
    </row>
    <row r="1237" ht="26" customHeight="1">
      <c r="A1237" s="34" t="inlineStr">
        <is>
          <t>Spindrift</t>
        </is>
      </c>
      <c r="B1237" s="34" t="inlineStr">
        <is>
          <t>Spindrift Sparkling Water | Pineapple | 24 pack 355mL</t>
        </is>
      </c>
      <c r="C1237" s="34" t="inlineStr">
        <is>
          <t>5) Sparkling water &amp; soda</t>
        </is>
      </c>
      <c r="D1237" s="51">
        <f>IF('M5 Sparkling Water &amp; Soda'!I31="","",'M5 Sparkling Water &amp; Soda'!I31)</f>
        <v/>
      </c>
      <c r="E1237" s="52">
        <f>IF('M5 Sparkling Water &amp; Soda'!J31="","",'M5 Sparkling Water &amp; Soda'!J31)</f>
        <v/>
      </c>
      <c r="F1237" s="50">
        <f>IF('M5 Sparkling Water &amp; Soda'!K31="","",'M5 Sparkling Water &amp; Soda'!K31)</f>
        <v/>
      </c>
      <c r="G1237" s="49">
        <f>IF('M5 Sparkling Water &amp; Soda'!F31="","",'M5 Sparkling Water &amp; Soda'!F31)</f>
        <v/>
      </c>
      <c r="H1237" s="50">
        <f>IF(AND(ISNUMBER('M5 Sparkling Water &amp; Soda'!F31),ISNUMBER('M5 Sparkling Water &amp; Soda'!K31)),'M5 Sparkling Water &amp; Soda'!F31-'M5 Sparkling Water &amp; Soda'!K31,"")</f>
        <v/>
      </c>
      <c r="I1237" s="34" t="inlineStr">
        <is>
          <t>S&amp;S availability/depth vary by listing and time, confirm live.</t>
        </is>
      </c>
    </row>
    <row r="1238" ht="26" customHeight="1">
      <c r="A1238" s="34" t="inlineStr">
        <is>
          <t>Spindrift</t>
        </is>
      </c>
      <c r="B1238" s="34" t="inlineStr">
        <is>
          <t>Spindrift Sparkling Water | Blackberry | single 355mL</t>
        </is>
      </c>
      <c r="C1238" s="34" t="inlineStr">
        <is>
          <t>5) Sparkling water &amp; soda</t>
        </is>
      </c>
      <c r="D1238" s="51">
        <f>IF('M5 Sparkling Water &amp; Soda'!I32="","",'M5 Sparkling Water &amp; Soda'!I32)</f>
        <v/>
      </c>
      <c r="E1238" s="52">
        <f>IF('M5 Sparkling Water &amp; Soda'!J32="","",'M5 Sparkling Water &amp; Soda'!J32)</f>
        <v/>
      </c>
      <c r="F1238" s="50">
        <f>IF('M5 Sparkling Water &amp; Soda'!K32="","",'M5 Sparkling Water &amp; Soda'!K32)</f>
        <v/>
      </c>
      <c r="G1238" s="49">
        <f>IF('M5 Sparkling Water &amp; Soda'!F32="","",'M5 Sparkling Water &amp; Soda'!F32)</f>
        <v/>
      </c>
      <c r="H1238" s="50">
        <f>IF(AND(ISNUMBER('M5 Sparkling Water &amp; Soda'!F32),ISNUMBER('M5 Sparkling Water &amp; Soda'!K32)),'M5 Sparkling Water &amp; Soda'!F32-'M5 Sparkling Water &amp; Soda'!K32,"")</f>
        <v/>
      </c>
      <c r="I1238" s="34" t="inlineStr">
        <is>
          <t>S&amp;S availability/depth vary by listing and time, confirm live.</t>
        </is>
      </c>
    </row>
    <row r="1239" ht="26" customHeight="1">
      <c r="A1239" s="34" t="inlineStr">
        <is>
          <t>Spindrift</t>
        </is>
      </c>
      <c r="B1239" s="34" t="inlineStr">
        <is>
          <t>Spindrift Sparkling Water | Blackberry | 8 pack 355mL</t>
        </is>
      </c>
      <c r="C1239" s="34" t="inlineStr">
        <is>
          <t>5) Sparkling water &amp; soda</t>
        </is>
      </c>
      <c r="D1239" s="51">
        <f>IF('M5 Sparkling Water &amp; Soda'!I33="","",'M5 Sparkling Water &amp; Soda'!I33)</f>
        <v/>
      </c>
      <c r="E1239" s="52">
        <f>IF('M5 Sparkling Water &amp; Soda'!J33="","",'M5 Sparkling Water &amp; Soda'!J33)</f>
        <v/>
      </c>
      <c r="F1239" s="50">
        <f>IF('M5 Sparkling Water &amp; Soda'!K33="","",'M5 Sparkling Water &amp; Soda'!K33)</f>
        <v/>
      </c>
      <c r="G1239" s="49">
        <f>IF('M5 Sparkling Water &amp; Soda'!F33="","",'M5 Sparkling Water &amp; Soda'!F33)</f>
        <v/>
      </c>
      <c r="H1239" s="50">
        <f>IF(AND(ISNUMBER('M5 Sparkling Water &amp; Soda'!F33),ISNUMBER('M5 Sparkling Water &amp; Soda'!K33)),'M5 Sparkling Water &amp; Soda'!F33-'M5 Sparkling Water &amp; Soda'!K33,"")</f>
        <v/>
      </c>
      <c r="I1239" s="34" t="inlineStr">
        <is>
          <t>S&amp;S availability/depth vary by listing and time, confirm live.</t>
        </is>
      </c>
    </row>
    <row r="1240" ht="26" customHeight="1">
      <c r="A1240" s="34" t="inlineStr">
        <is>
          <t>Spindrift</t>
        </is>
      </c>
      <c r="B1240" s="34" t="inlineStr">
        <is>
          <t>Spindrift Sparkling Water | Blackberry | 12 pack 355mL</t>
        </is>
      </c>
      <c r="C1240" s="34" t="inlineStr">
        <is>
          <t>5) Sparkling water &amp; soda</t>
        </is>
      </c>
      <c r="D1240" s="51">
        <f>IF('M5 Sparkling Water &amp; Soda'!I34="","",'M5 Sparkling Water &amp; Soda'!I34)</f>
        <v/>
      </c>
      <c r="E1240" s="52">
        <f>IF('M5 Sparkling Water &amp; Soda'!J34="","",'M5 Sparkling Water &amp; Soda'!J34)</f>
        <v/>
      </c>
      <c r="F1240" s="50">
        <f>IF('M5 Sparkling Water &amp; Soda'!K34="","",'M5 Sparkling Water &amp; Soda'!K34)</f>
        <v/>
      </c>
      <c r="G1240" s="49">
        <f>IF('M5 Sparkling Water &amp; Soda'!F34="","",'M5 Sparkling Water &amp; Soda'!F34)</f>
        <v/>
      </c>
      <c r="H1240" s="50">
        <f>IF(AND(ISNUMBER('M5 Sparkling Water &amp; Soda'!F34),ISNUMBER('M5 Sparkling Water &amp; Soda'!K34)),'M5 Sparkling Water &amp; Soda'!F34-'M5 Sparkling Water &amp; Soda'!K34,"")</f>
        <v/>
      </c>
      <c r="I1240" s="34" t="inlineStr">
        <is>
          <t>S&amp;S availability/depth vary by listing and time, confirm live.</t>
        </is>
      </c>
    </row>
    <row r="1241" ht="26" customHeight="1">
      <c r="A1241" s="34" t="inlineStr">
        <is>
          <t>Spindrift</t>
        </is>
      </c>
      <c r="B1241" s="34" t="inlineStr">
        <is>
          <t>Spindrift Sparkling Water | Blackberry | 15 pack 355mL</t>
        </is>
      </c>
      <c r="C1241" s="34" t="inlineStr">
        <is>
          <t>5) Sparkling water &amp; soda</t>
        </is>
      </c>
      <c r="D1241" s="51">
        <f>IF('M5 Sparkling Water &amp; Soda'!I35="","",'M5 Sparkling Water &amp; Soda'!I35)</f>
        <v/>
      </c>
      <c r="E1241" s="52">
        <f>IF('M5 Sparkling Water &amp; Soda'!J35="","",'M5 Sparkling Water &amp; Soda'!J35)</f>
        <v/>
      </c>
      <c r="F1241" s="50">
        <f>IF('M5 Sparkling Water &amp; Soda'!K35="","",'M5 Sparkling Water &amp; Soda'!K35)</f>
        <v/>
      </c>
      <c r="G1241" s="49">
        <f>IF('M5 Sparkling Water &amp; Soda'!F35="","",'M5 Sparkling Water &amp; Soda'!F35)</f>
        <v/>
      </c>
      <c r="H1241" s="50">
        <f>IF(AND(ISNUMBER('M5 Sparkling Water &amp; Soda'!F35),ISNUMBER('M5 Sparkling Water &amp; Soda'!K35)),'M5 Sparkling Water &amp; Soda'!F35-'M5 Sparkling Water &amp; Soda'!K35,"")</f>
        <v/>
      </c>
      <c r="I1241" s="34" t="inlineStr">
        <is>
          <t>S&amp;S availability/depth vary by listing and time, confirm live.</t>
        </is>
      </c>
    </row>
    <row r="1242" ht="26" customHeight="1">
      <c r="A1242" s="34" t="inlineStr">
        <is>
          <t>Spindrift</t>
        </is>
      </c>
      <c r="B1242" s="34" t="inlineStr">
        <is>
          <t>Spindrift Sparkling Water | Blackberry | 18 pack 355mL</t>
        </is>
      </c>
      <c r="C1242" s="34" t="inlineStr">
        <is>
          <t>5) Sparkling water &amp; soda</t>
        </is>
      </c>
      <c r="D1242" s="51">
        <f>IF('M5 Sparkling Water &amp; Soda'!I36="","",'M5 Sparkling Water &amp; Soda'!I36)</f>
        <v/>
      </c>
      <c r="E1242" s="52">
        <f>IF('M5 Sparkling Water &amp; Soda'!J36="","",'M5 Sparkling Water &amp; Soda'!J36)</f>
        <v/>
      </c>
      <c r="F1242" s="50">
        <f>IF('M5 Sparkling Water &amp; Soda'!K36="","",'M5 Sparkling Water &amp; Soda'!K36)</f>
        <v/>
      </c>
      <c r="G1242" s="49">
        <f>IF('M5 Sparkling Water &amp; Soda'!F36="","",'M5 Sparkling Water &amp; Soda'!F36)</f>
        <v/>
      </c>
      <c r="H1242" s="50">
        <f>IF(AND(ISNUMBER('M5 Sparkling Water &amp; Soda'!F36),ISNUMBER('M5 Sparkling Water &amp; Soda'!K36)),'M5 Sparkling Water &amp; Soda'!F36-'M5 Sparkling Water &amp; Soda'!K36,"")</f>
        <v/>
      </c>
      <c r="I1242" s="34" t="inlineStr">
        <is>
          <t>S&amp;S availability/depth vary by listing and time, confirm live.</t>
        </is>
      </c>
    </row>
    <row r="1243" ht="26" customHeight="1">
      <c r="A1243" s="34" t="inlineStr">
        <is>
          <t>Spindrift</t>
        </is>
      </c>
      <c r="B1243" s="34" t="inlineStr">
        <is>
          <t>Spindrift Sparkling Water | Blackberry | 24 pack 355mL</t>
        </is>
      </c>
      <c r="C1243" s="34" t="inlineStr">
        <is>
          <t>5) Sparkling water &amp; soda</t>
        </is>
      </c>
      <c r="D1243" s="51">
        <f>IF('M5 Sparkling Water &amp; Soda'!I37="","",'M5 Sparkling Water &amp; Soda'!I37)</f>
        <v/>
      </c>
      <c r="E1243" s="52">
        <f>IF('M5 Sparkling Water &amp; Soda'!J37="","",'M5 Sparkling Water &amp; Soda'!J37)</f>
        <v/>
      </c>
      <c r="F1243" s="50">
        <f>IF('M5 Sparkling Water &amp; Soda'!K37="","",'M5 Sparkling Water &amp; Soda'!K37)</f>
        <v/>
      </c>
      <c r="G1243" s="49">
        <f>IF('M5 Sparkling Water &amp; Soda'!F37="","",'M5 Sparkling Water &amp; Soda'!F37)</f>
        <v/>
      </c>
      <c r="H1243" s="50">
        <f>IF(AND(ISNUMBER('M5 Sparkling Water &amp; Soda'!F37),ISNUMBER('M5 Sparkling Water &amp; Soda'!K37)),'M5 Sparkling Water &amp; Soda'!F37-'M5 Sparkling Water &amp; Soda'!K37,"")</f>
        <v/>
      </c>
      <c r="I1243" s="34" t="inlineStr">
        <is>
          <t>S&amp;S availability/depth vary by listing and time, confirm live.</t>
        </is>
      </c>
    </row>
    <row r="1244" ht="26" customHeight="1">
      <c r="A1244" s="34" t="inlineStr">
        <is>
          <t>Spindrift</t>
        </is>
      </c>
      <c r="B1244" s="34" t="inlineStr">
        <is>
          <t>Spindrift Sparkling Water | Strawberry | single 355mL</t>
        </is>
      </c>
      <c r="C1244" s="34" t="inlineStr">
        <is>
          <t>5) Sparkling water &amp; soda</t>
        </is>
      </c>
      <c r="D1244" s="51">
        <f>IF('M5 Sparkling Water &amp; Soda'!I38="","",'M5 Sparkling Water &amp; Soda'!I38)</f>
        <v/>
      </c>
      <c r="E1244" s="52">
        <f>IF('M5 Sparkling Water &amp; Soda'!J38="","",'M5 Sparkling Water &amp; Soda'!J38)</f>
        <v/>
      </c>
      <c r="F1244" s="50">
        <f>IF('M5 Sparkling Water &amp; Soda'!K38="","",'M5 Sparkling Water &amp; Soda'!K38)</f>
        <v/>
      </c>
      <c r="G1244" s="49">
        <f>IF('M5 Sparkling Water &amp; Soda'!F38="","",'M5 Sparkling Water &amp; Soda'!F38)</f>
        <v/>
      </c>
      <c r="H1244" s="50">
        <f>IF(AND(ISNUMBER('M5 Sparkling Water &amp; Soda'!F38),ISNUMBER('M5 Sparkling Water &amp; Soda'!K38)),'M5 Sparkling Water &amp; Soda'!F38-'M5 Sparkling Water &amp; Soda'!K38,"")</f>
        <v/>
      </c>
      <c r="I1244" s="34" t="inlineStr">
        <is>
          <t>S&amp;S availability/depth vary by listing and time, confirm live.</t>
        </is>
      </c>
    </row>
    <row r="1245" ht="26" customHeight="1">
      <c r="A1245" s="34" t="inlineStr">
        <is>
          <t>Spindrift</t>
        </is>
      </c>
      <c r="B1245" s="34" t="inlineStr">
        <is>
          <t>Spindrift Sparkling Water | Strawberry | 8 pack 355mL</t>
        </is>
      </c>
      <c r="C1245" s="34" t="inlineStr">
        <is>
          <t>5) Sparkling water &amp; soda</t>
        </is>
      </c>
      <c r="D1245" s="51">
        <f>IF('M5 Sparkling Water &amp; Soda'!I39="","",'M5 Sparkling Water &amp; Soda'!I39)</f>
        <v/>
      </c>
      <c r="E1245" s="52">
        <f>IF('M5 Sparkling Water &amp; Soda'!J39="","",'M5 Sparkling Water &amp; Soda'!J39)</f>
        <v/>
      </c>
      <c r="F1245" s="50">
        <f>IF('M5 Sparkling Water &amp; Soda'!K39="","",'M5 Sparkling Water &amp; Soda'!K39)</f>
        <v/>
      </c>
      <c r="G1245" s="49">
        <f>IF('M5 Sparkling Water &amp; Soda'!F39="","",'M5 Sparkling Water &amp; Soda'!F39)</f>
        <v/>
      </c>
      <c r="H1245" s="50">
        <f>IF(AND(ISNUMBER('M5 Sparkling Water &amp; Soda'!F39),ISNUMBER('M5 Sparkling Water &amp; Soda'!K39)),'M5 Sparkling Water &amp; Soda'!F39-'M5 Sparkling Water &amp; Soda'!K39,"")</f>
        <v/>
      </c>
      <c r="I1245" s="34" t="inlineStr">
        <is>
          <t>S&amp;S availability/depth vary by listing and time, confirm live.</t>
        </is>
      </c>
    </row>
    <row r="1246" ht="26" customHeight="1">
      <c r="A1246" s="34" t="inlineStr">
        <is>
          <t>Spindrift</t>
        </is>
      </c>
      <c r="B1246" s="34" t="inlineStr">
        <is>
          <t>Spindrift Sparkling Water | Strawberry | 12 pack 355mL</t>
        </is>
      </c>
      <c r="C1246" s="34" t="inlineStr">
        <is>
          <t>5) Sparkling water &amp; soda</t>
        </is>
      </c>
      <c r="D1246" s="51">
        <f>IF('M5 Sparkling Water &amp; Soda'!I40="","",'M5 Sparkling Water &amp; Soda'!I40)</f>
        <v/>
      </c>
      <c r="E1246" s="52">
        <f>IF('M5 Sparkling Water &amp; Soda'!J40="","",'M5 Sparkling Water &amp; Soda'!J40)</f>
        <v/>
      </c>
      <c r="F1246" s="50">
        <f>IF('M5 Sparkling Water &amp; Soda'!K40="","",'M5 Sparkling Water &amp; Soda'!K40)</f>
        <v/>
      </c>
      <c r="G1246" s="49">
        <f>IF('M5 Sparkling Water &amp; Soda'!F40="","",'M5 Sparkling Water &amp; Soda'!F40)</f>
        <v/>
      </c>
      <c r="H1246" s="50">
        <f>IF(AND(ISNUMBER('M5 Sparkling Water &amp; Soda'!F40),ISNUMBER('M5 Sparkling Water &amp; Soda'!K40)),'M5 Sparkling Water &amp; Soda'!F40-'M5 Sparkling Water &amp; Soda'!K40,"")</f>
        <v/>
      </c>
      <c r="I1246" s="34" t="inlineStr">
        <is>
          <t>S&amp;S availability/depth vary by listing and time, confirm live.</t>
        </is>
      </c>
    </row>
    <row r="1247" ht="26" customHeight="1">
      <c r="A1247" s="34" t="inlineStr">
        <is>
          <t>Spindrift</t>
        </is>
      </c>
      <c r="B1247" s="34" t="inlineStr">
        <is>
          <t>Spindrift Sparkling Water | Strawberry | 15 pack 355mL</t>
        </is>
      </c>
      <c r="C1247" s="34" t="inlineStr">
        <is>
          <t>5) Sparkling water &amp; soda</t>
        </is>
      </c>
      <c r="D1247" s="51">
        <f>IF('M5 Sparkling Water &amp; Soda'!I41="","",'M5 Sparkling Water &amp; Soda'!I41)</f>
        <v/>
      </c>
      <c r="E1247" s="52">
        <f>IF('M5 Sparkling Water &amp; Soda'!J41="","",'M5 Sparkling Water &amp; Soda'!J41)</f>
        <v/>
      </c>
      <c r="F1247" s="50">
        <f>IF('M5 Sparkling Water &amp; Soda'!K41="","",'M5 Sparkling Water &amp; Soda'!K41)</f>
        <v/>
      </c>
      <c r="G1247" s="49">
        <f>IF('M5 Sparkling Water &amp; Soda'!F41="","",'M5 Sparkling Water &amp; Soda'!F41)</f>
        <v/>
      </c>
      <c r="H1247" s="50">
        <f>IF(AND(ISNUMBER('M5 Sparkling Water &amp; Soda'!F41),ISNUMBER('M5 Sparkling Water &amp; Soda'!K41)),'M5 Sparkling Water &amp; Soda'!F41-'M5 Sparkling Water &amp; Soda'!K41,"")</f>
        <v/>
      </c>
      <c r="I1247" s="34" t="inlineStr">
        <is>
          <t>S&amp;S availability/depth vary by listing and time, confirm live.</t>
        </is>
      </c>
    </row>
    <row r="1248" ht="26" customHeight="1">
      <c r="A1248" s="34" t="inlineStr">
        <is>
          <t>Spindrift</t>
        </is>
      </c>
      <c r="B1248" s="34" t="inlineStr">
        <is>
          <t>Spindrift Sparkling Water | Strawberry | 18 pack 355mL</t>
        </is>
      </c>
      <c r="C1248" s="34" t="inlineStr">
        <is>
          <t>5) Sparkling water &amp; soda</t>
        </is>
      </c>
      <c r="D1248" s="51">
        <f>IF('M5 Sparkling Water &amp; Soda'!I42="","",'M5 Sparkling Water &amp; Soda'!I42)</f>
        <v/>
      </c>
      <c r="E1248" s="52">
        <f>IF('M5 Sparkling Water &amp; Soda'!J42="","",'M5 Sparkling Water &amp; Soda'!J42)</f>
        <v/>
      </c>
      <c r="F1248" s="50">
        <f>IF('M5 Sparkling Water &amp; Soda'!K42="","",'M5 Sparkling Water &amp; Soda'!K42)</f>
        <v/>
      </c>
      <c r="G1248" s="49">
        <f>IF('M5 Sparkling Water &amp; Soda'!F42="","",'M5 Sparkling Water &amp; Soda'!F42)</f>
        <v/>
      </c>
      <c r="H1248" s="50">
        <f>IF(AND(ISNUMBER('M5 Sparkling Water &amp; Soda'!F42),ISNUMBER('M5 Sparkling Water &amp; Soda'!K42)),'M5 Sparkling Water &amp; Soda'!F42-'M5 Sparkling Water &amp; Soda'!K42,"")</f>
        <v/>
      </c>
      <c r="I1248" s="34" t="inlineStr">
        <is>
          <t>S&amp;S availability/depth vary by listing and time, confirm live.</t>
        </is>
      </c>
    </row>
    <row r="1249" ht="26" customHeight="1">
      <c r="A1249" s="34" t="inlineStr">
        <is>
          <t>Spindrift</t>
        </is>
      </c>
      <c r="B1249" s="34" t="inlineStr">
        <is>
          <t>Spindrift Sparkling Water | Strawberry | 24 pack 355mL</t>
        </is>
      </c>
      <c r="C1249" s="34" t="inlineStr">
        <is>
          <t>5) Sparkling water &amp; soda</t>
        </is>
      </c>
      <c r="D1249" s="51">
        <f>IF('M5 Sparkling Water &amp; Soda'!I43="","",'M5 Sparkling Water &amp; Soda'!I43)</f>
        <v/>
      </c>
      <c r="E1249" s="52">
        <f>IF('M5 Sparkling Water &amp; Soda'!J43="","",'M5 Sparkling Water &amp; Soda'!J43)</f>
        <v/>
      </c>
      <c r="F1249" s="50">
        <f>IF('M5 Sparkling Water &amp; Soda'!K43="","",'M5 Sparkling Water &amp; Soda'!K43)</f>
        <v/>
      </c>
      <c r="G1249" s="49">
        <f>IF('M5 Sparkling Water &amp; Soda'!F43="","",'M5 Sparkling Water &amp; Soda'!F43)</f>
        <v/>
      </c>
      <c r="H1249" s="50">
        <f>IF(AND(ISNUMBER('M5 Sparkling Water &amp; Soda'!F43),ISNUMBER('M5 Sparkling Water &amp; Soda'!K43)),'M5 Sparkling Water &amp; Soda'!F43-'M5 Sparkling Water &amp; Soda'!K43,"")</f>
        <v/>
      </c>
      <c r="I1249" s="34" t="inlineStr">
        <is>
          <t>S&amp;S availability/depth vary by listing and time, confirm live.</t>
        </is>
      </c>
    </row>
    <row r="1250" ht="26" customHeight="1">
      <c r="A1250" s="34" t="inlineStr">
        <is>
          <t>Spindrift</t>
        </is>
      </c>
      <c r="B1250" s="34" t="inlineStr">
        <is>
          <t>Spindrift Sparkling Water | Orange Mango | single 355mL</t>
        </is>
      </c>
      <c r="C1250" s="34" t="inlineStr">
        <is>
          <t>5) Sparkling water &amp; soda</t>
        </is>
      </c>
      <c r="D1250" s="51">
        <f>IF('M5 Sparkling Water &amp; Soda'!I44="","",'M5 Sparkling Water &amp; Soda'!I44)</f>
        <v/>
      </c>
      <c r="E1250" s="52">
        <f>IF('M5 Sparkling Water &amp; Soda'!J44="","",'M5 Sparkling Water &amp; Soda'!J44)</f>
        <v/>
      </c>
      <c r="F1250" s="50">
        <f>IF('M5 Sparkling Water &amp; Soda'!K44="","",'M5 Sparkling Water &amp; Soda'!K44)</f>
        <v/>
      </c>
      <c r="G1250" s="49">
        <f>IF('M5 Sparkling Water &amp; Soda'!F44="","",'M5 Sparkling Water &amp; Soda'!F44)</f>
        <v/>
      </c>
      <c r="H1250" s="50">
        <f>IF(AND(ISNUMBER('M5 Sparkling Water &amp; Soda'!F44),ISNUMBER('M5 Sparkling Water &amp; Soda'!K44)),'M5 Sparkling Water &amp; Soda'!F44-'M5 Sparkling Water &amp; Soda'!K44,"")</f>
        <v/>
      </c>
      <c r="I1250" s="34" t="inlineStr">
        <is>
          <t>S&amp;S availability/depth vary by listing and time, confirm live.</t>
        </is>
      </c>
    </row>
    <row r="1251" ht="26" customHeight="1">
      <c r="A1251" s="34" t="inlineStr">
        <is>
          <t>Spindrift</t>
        </is>
      </c>
      <c r="B1251" s="34" t="inlineStr">
        <is>
          <t>Spindrift Sparkling Water | Orange Mango | 8 pack 355mL</t>
        </is>
      </c>
      <c r="C1251" s="34" t="inlineStr">
        <is>
          <t>5) Sparkling water &amp; soda</t>
        </is>
      </c>
      <c r="D1251" s="51">
        <f>IF('M5 Sparkling Water &amp; Soda'!I45="","",'M5 Sparkling Water &amp; Soda'!I45)</f>
        <v/>
      </c>
      <c r="E1251" s="52">
        <f>IF('M5 Sparkling Water &amp; Soda'!J45="","",'M5 Sparkling Water &amp; Soda'!J45)</f>
        <v/>
      </c>
      <c r="F1251" s="50">
        <f>IF('M5 Sparkling Water &amp; Soda'!K45="","",'M5 Sparkling Water &amp; Soda'!K45)</f>
        <v/>
      </c>
      <c r="G1251" s="49">
        <f>IF('M5 Sparkling Water &amp; Soda'!F45="","",'M5 Sparkling Water &amp; Soda'!F45)</f>
        <v/>
      </c>
      <c r="H1251" s="50">
        <f>IF(AND(ISNUMBER('M5 Sparkling Water &amp; Soda'!F45),ISNUMBER('M5 Sparkling Water &amp; Soda'!K45)),'M5 Sparkling Water &amp; Soda'!F45-'M5 Sparkling Water &amp; Soda'!K45,"")</f>
        <v/>
      </c>
      <c r="I1251" s="34" t="inlineStr">
        <is>
          <t>S&amp;S availability/depth vary by listing and time, confirm live.</t>
        </is>
      </c>
    </row>
    <row r="1252" ht="26" customHeight="1">
      <c r="A1252" s="34" t="inlineStr">
        <is>
          <t>Spindrift</t>
        </is>
      </c>
      <c r="B1252" s="34" t="inlineStr">
        <is>
          <t>Spindrift Sparkling Water | Orange Mango | 12 pack 355mL</t>
        </is>
      </c>
      <c r="C1252" s="34" t="inlineStr">
        <is>
          <t>5) Sparkling water &amp; soda</t>
        </is>
      </c>
      <c r="D1252" s="51">
        <f>IF('M5 Sparkling Water &amp; Soda'!I46="","",'M5 Sparkling Water &amp; Soda'!I46)</f>
        <v/>
      </c>
      <c r="E1252" s="52">
        <f>IF('M5 Sparkling Water &amp; Soda'!J46="","",'M5 Sparkling Water &amp; Soda'!J46)</f>
        <v/>
      </c>
      <c r="F1252" s="50">
        <f>IF('M5 Sparkling Water &amp; Soda'!K46="","",'M5 Sparkling Water &amp; Soda'!K46)</f>
        <v/>
      </c>
      <c r="G1252" s="49">
        <f>IF('M5 Sparkling Water &amp; Soda'!F46="","",'M5 Sparkling Water &amp; Soda'!F46)</f>
        <v/>
      </c>
      <c r="H1252" s="50">
        <f>IF(AND(ISNUMBER('M5 Sparkling Water &amp; Soda'!F46),ISNUMBER('M5 Sparkling Water &amp; Soda'!K46)),'M5 Sparkling Water &amp; Soda'!F46-'M5 Sparkling Water &amp; Soda'!K46,"")</f>
        <v/>
      </c>
      <c r="I1252" s="34" t="inlineStr">
        <is>
          <t>S&amp;S availability/depth vary by listing and time, confirm live.</t>
        </is>
      </c>
    </row>
    <row r="1253" ht="26" customHeight="1">
      <c r="A1253" s="34" t="inlineStr">
        <is>
          <t>Spindrift</t>
        </is>
      </c>
      <c r="B1253" s="34" t="inlineStr">
        <is>
          <t>Spindrift Sparkling Water | Orange Mango | 15 pack 355mL</t>
        </is>
      </c>
      <c r="C1253" s="34" t="inlineStr">
        <is>
          <t>5) Sparkling water &amp; soda</t>
        </is>
      </c>
      <c r="D1253" s="51">
        <f>IF('M5 Sparkling Water &amp; Soda'!I47="","",'M5 Sparkling Water &amp; Soda'!I47)</f>
        <v/>
      </c>
      <c r="E1253" s="52">
        <f>IF('M5 Sparkling Water &amp; Soda'!J47="","",'M5 Sparkling Water &amp; Soda'!J47)</f>
        <v/>
      </c>
      <c r="F1253" s="50">
        <f>IF('M5 Sparkling Water &amp; Soda'!K47="","",'M5 Sparkling Water &amp; Soda'!K47)</f>
        <v/>
      </c>
      <c r="G1253" s="49">
        <f>IF('M5 Sparkling Water &amp; Soda'!F47="","",'M5 Sparkling Water &amp; Soda'!F47)</f>
        <v/>
      </c>
      <c r="H1253" s="50">
        <f>IF(AND(ISNUMBER('M5 Sparkling Water &amp; Soda'!F47),ISNUMBER('M5 Sparkling Water &amp; Soda'!K47)),'M5 Sparkling Water &amp; Soda'!F47-'M5 Sparkling Water &amp; Soda'!K47,"")</f>
        <v/>
      </c>
      <c r="I1253" s="34" t="inlineStr">
        <is>
          <t>S&amp;S availability/depth vary by listing and time, confirm live.</t>
        </is>
      </c>
    </row>
    <row r="1254" ht="26" customHeight="1">
      <c r="A1254" s="34" t="inlineStr">
        <is>
          <t>Spindrift</t>
        </is>
      </c>
      <c r="B1254" s="34" t="inlineStr">
        <is>
          <t>Spindrift Sparkling Water | Orange Mango | 18 pack 355mL</t>
        </is>
      </c>
      <c r="C1254" s="34" t="inlineStr">
        <is>
          <t>5) Sparkling water &amp; soda</t>
        </is>
      </c>
      <c r="D1254" s="51">
        <f>IF('M5 Sparkling Water &amp; Soda'!I48="","",'M5 Sparkling Water &amp; Soda'!I48)</f>
        <v/>
      </c>
      <c r="E1254" s="52">
        <f>IF('M5 Sparkling Water &amp; Soda'!J48="","",'M5 Sparkling Water &amp; Soda'!J48)</f>
        <v/>
      </c>
      <c r="F1254" s="50">
        <f>IF('M5 Sparkling Water &amp; Soda'!K48="","",'M5 Sparkling Water &amp; Soda'!K48)</f>
        <v/>
      </c>
      <c r="G1254" s="49">
        <f>IF('M5 Sparkling Water &amp; Soda'!F48="","",'M5 Sparkling Water &amp; Soda'!F48)</f>
        <v/>
      </c>
      <c r="H1254" s="50">
        <f>IF(AND(ISNUMBER('M5 Sparkling Water &amp; Soda'!F48),ISNUMBER('M5 Sparkling Water &amp; Soda'!K48)),'M5 Sparkling Water &amp; Soda'!F48-'M5 Sparkling Water &amp; Soda'!K48,"")</f>
        <v/>
      </c>
      <c r="I1254" s="34" t="inlineStr">
        <is>
          <t>S&amp;S availability/depth vary by listing and time, confirm live.</t>
        </is>
      </c>
    </row>
    <row r="1255" ht="26" customHeight="1">
      <c r="A1255" s="34" t="inlineStr">
        <is>
          <t>Spindrift</t>
        </is>
      </c>
      <c r="B1255" s="34" t="inlineStr">
        <is>
          <t>Spindrift Sparkling Water | Orange Mango | 24 pack 355mL</t>
        </is>
      </c>
      <c r="C1255" s="34" t="inlineStr">
        <is>
          <t>5) Sparkling water &amp; soda</t>
        </is>
      </c>
      <c r="D1255" s="51">
        <f>IF('M5 Sparkling Water &amp; Soda'!I49="","",'M5 Sparkling Water &amp; Soda'!I49)</f>
        <v/>
      </c>
      <c r="E1255" s="52">
        <f>IF('M5 Sparkling Water &amp; Soda'!J49="","",'M5 Sparkling Water &amp; Soda'!J49)</f>
        <v/>
      </c>
      <c r="F1255" s="50">
        <f>IF('M5 Sparkling Water &amp; Soda'!K49="","",'M5 Sparkling Water &amp; Soda'!K49)</f>
        <v/>
      </c>
      <c r="G1255" s="49">
        <f>IF('M5 Sparkling Water &amp; Soda'!F49="","",'M5 Sparkling Water &amp; Soda'!F49)</f>
        <v/>
      </c>
      <c r="H1255" s="50">
        <f>IF(AND(ISNUMBER('M5 Sparkling Water &amp; Soda'!F49),ISNUMBER('M5 Sparkling Water &amp; Soda'!K49)),'M5 Sparkling Water &amp; Soda'!F49-'M5 Sparkling Water &amp; Soda'!K49,"")</f>
        <v/>
      </c>
      <c r="I1255" s="34" t="inlineStr">
        <is>
          <t>S&amp;S availability/depth vary by listing and time, confirm live.</t>
        </is>
      </c>
    </row>
    <row r="1256" ht="26" customHeight="1">
      <c r="A1256" s="34" t="inlineStr">
        <is>
          <t>LaCroix</t>
        </is>
      </c>
      <c r="B1256" s="34" t="inlineStr">
        <is>
          <t>LaCroix Sparkling Water | Pamplemousse | single 355mL</t>
        </is>
      </c>
      <c r="C1256" s="34" t="inlineStr">
        <is>
          <t>5) Sparkling water &amp; soda</t>
        </is>
      </c>
      <c r="D1256" s="51">
        <f>IF('M5 Sparkling Water &amp; Soda'!I50="","",'M5 Sparkling Water &amp; Soda'!I50)</f>
        <v/>
      </c>
      <c r="E1256" s="52">
        <f>IF('M5 Sparkling Water &amp; Soda'!J50="","",'M5 Sparkling Water &amp; Soda'!J50)</f>
        <v/>
      </c>
      <c r="F1256" s="50">
        <f>IF('M5 Sparkling Water &amp; Soda'!K50="","",'M5 Sparkling Water &amp; Soda'!K50)</f>
        <v/>
      </c>
      <c r="G1256" s="49">
        <f>IF('M5 Sparkling Water &amp; Soda'!F50="","",'M5 Sparkling Water &amp; Soda'!F50)</f>
        <v/>
      </c>
      <c r="H1256" s="50">
        <f>IF(AND(ISNUMBER('M5 Sparkling Water &amp; Soda'!F50),ISNUMBER('M5 Sparkling Water &amp; Soda'!K50)),'M5 Sparkling Water &amp; Soda'!F50-'M5 Sparkling Water &amp; Soda'!K50,"")</f>
        <v/>
      </c>
      <c r="I1256" s="34" t="inlineStr">
        <is>
          <t>S&amp;S availability/depth vary by listing and time, confirm live.</t>
        </is>
      </c>
    </row>
    <row r="1257" ht="26" customHeight="1">
      <c r="A1257" s="34" t="inlineStr">
        <is>
          <t>LaCroix</t>
        </is>
      </c>
      <c r="B1257" s="34" t="inlineStr">
        <is>
          <t>LaCroix Sparkling Water | Pamplemousse | 8 pack 355mL</t>
        </is>
      </c>
      <c r="C1257" s="34" t="inlineStr">
        <is>
          <t>5) Sparkling water &amp; soda</t>
        </is>
      </c>
      <c r="D1257" s="51">
        <f>IF('M5 Sparkling Water &amp; Soda'!I51="","",'M5 Sparkling Water &amp; Soda'!I51)</f>
        <v/>
      </c>
      <c r="E1257" s="52">
        <f>IF('M5 Sparkling Water &amp; Soda'!J51="","",'M5 Sparkling Water &amp; Soda'!J51)</f>
        <v/>
      </c>
      <c r="F1257" s="50">
        <f>IF('M5 Sparkling Water &amp; Soda'!K51="","",'M5 Sparkling Water &amp; Soda'!K51)</f>
        <v/>
      </c>
      <c r="G1257" s="49">
        <f>IF('M5 Sparkling Water &amp; Soda'!F51="","",'M5 Sparkling Water &amp; Soda'!F51)</f>
        <v/>
      </c>
      <c r="H1257" s="50">
        <f>IF(AND(ISNUMBER('M5 Sparkling Water &amp; Soda'!F51),ISNUMBER('M5 Sparkling Water &amp; Soda'!K51)),'M5 Sparkling Water &amp; Soda'!F51-'M5 Sparkling Water &amp; Soda'!K51,"")</f>
        <v/>
      </c>
      <c r="I1257" s="34" t="inlineStr">
        <is>
          <t>S&amp;S availability/depth vary by listing and time, confirm live.</t>
        </is>
      </c>
    </row>
    <row r="1258" ht="26" customHeight="1">
      <c r="A1258" s="34" t="inlineStr">
        <is>
          <t>LaCroix</t>
        </is>
      </c>
      <c r="B1258" s="34" t="inlineStr">
        <is>
          <t>LaCroix Sparkling Water | Pamplemousse | 12 pack 355mL</t>
        </is>
      </c>
      <c r="C1258" s="34" t="inlineStr">
        <is>
          <t>5) Sparkling water &amp; soda</t>
        </is>
      </c>
      <c r="D1258" s="51">
        <f>IF('M5 Sparkling Water &amp; Soda'!I52="","",'M5 Sparkling Water &amp; Soda'!I52)</f>
        <v/>
      </c>
      <c r="E1258" s="52">
        <f>IF('M5 Sparkling Water &amp; Soda'!J52="","",'M5 Sparkling Water &amp; Soda'!J52)</f>
        <v/>
      </c>
      <c r="F1258" s="50">
        <f>IF('M5 Sparkling Water &amp; Soda'!K52="","",'M5 Sparkling Water &amp; Soda'!K52)</f>
        <v/>
      </c>
      <c r="G1258" s="49">
        <f>IF('M5 Sparkling Water &amp; Soda'!F52="","",'M5 Sparkling Water &amp; Soda'!F52)</f>
        <v/>
      </c>
      <c r="H1258" s="50">
        <f>IF(AND(ISNUMBER('M5 Sparkling Water &amp; Soda'!F52),ISNUMBER('M5 Sparkling Water &amp; Soda'!K52)),'M5 Sparkling Water &amp; Soda'!F52-'M5 Sparkling Water &amp; Soda'!K52,"")</f>
        <v/>
      </c>
      <c r="I1258" s="34" t="inlineStr">
        <is>
          <t>S&amp;S availability/depth vary by listing and time, confirm live.</t>
        </is>
      </c>
    </row>
    <row r="1259" ht="26" customHeight="1">
      <c r="A1259" s="34" t="inlineStr">
        <is>
          <t>LaCroix</t>
        </is>
      </c>
      <c r="B1259" s="34" t="inlineStr">
        <is>
          <t>LaCroix Sparkling Water | Pamplemousse | 15 pack 355mL</t>
        </is>
      </c>
      <c r="C1259" s="34" t="inlineStr">
        <is>
          <t>5) Sparkling water &amp; soda</t>
        </is>
      </c>
      <c r="D1259" s="51">
        <f>IF('M5 Sparkling Water &amp; Soda'!I53="","",'M5 Sparkling Water &amp; Soda'!I53)</f>
        <v/>
      </c>
      <c r="E1259" s="52">
        <f>IF('M5 Sparkling Water &amp; Soda'!J53="","",'M5 Sparkling Water &amp; Soda'!J53)</f>
        <v/>
      </c>
      <c r="F1259" s="50">
        <f>IF('M5 Sparkling Water &amp; Soda'!K53="","",'M5 Sparkling Water &amp; Soda'!K53)</f>
        <v/>
      </c>
      <c r="G1259" s="49">
        <f>IF('M5 Sparkling Water &amp; Soda'!F53="","",'M5 Sparkling Water &amp; Soda'!F53)</f>
        <v/>
      </c>
      <c r="H1259" s="50">
        <f>IF(AND(ISNUMBER('M5 Sparkling Water &amp; Soda'!F53),ISNUMBER('M5 Sparkling Water &amp; Soda'!K53)),'M5 Sparkling Water &amp; Soda'!F53-'M5 Sparkling Water &amp; Soda'!K53,"")</f>
        <v/>
      </c>
      <c r="I1259" s="34" t="inlineStr">
        <is>
          <t>S&amp;S availability/depth vary by listing and time, confirm live.</t>
        </is>
      </c>
    </row>
    <row r="1260" ht="26" customHeight="1">
      <c r="A1260" s="34" t="inlineStr">
        <is>
          <t>LaCroix</t>
        </is>
      </c>
      <c r="B1260" s="34" t="inlineStr">
        <is>
          <t>LaCroix Sparkling Water | Pamplemousse | 18 pack 355mL</t>
        </is>
      </c>
      <c r="C1260" s="34" t="inlineStr">
        <is>
          <t>5) Sparkling water &amp; soda</t>
        </is>
      </c>
      <c r="D1260" s="51">
        <f>IF('M5 Sparkling Water &amp; Soda'!I54="","",'M5 Sparkling Water &amp; Soda'!I54)</f>
        <v/>
      </c>
      <c r="E1260" s="52">
        <f>IF('M5 Sparkling Water &amp; Soda'!J54="","",'M5 Sparkling Water &amp; Soda'!J54)</f>
        <v/>
      </c>
      <c r="F1260" s="50">
        <f>IF('M5 Sparkling Water &amp; Soda'!K54="","",'M5 Sparkling Water &amp; Soda'!K54)</f>
        <v/>
      </c>
      <c r="G1260" s="49">
        <f>IF('M5 Sparkling Water &amp; Soda'!F54="","",'M5 Sparkling Water &amp; Soda'!F54)</f>
        <v/>
      </c>
      <c r="H1260" s="50">
        <f>IF(AND(ISNUMBER('M5 Sparkling Water &amp; Soda'!F54),ISNUMBER('M5 Sparkling Water &amp; Soda'!K54)),'M5 Sparkling Water &amp; Soda'!F54-'M5 Sparkling Water &amp; Soda'!K54,"")</f>
        <v/>
      </c>
      <c r="I1260" s="34" t="inlineStr">
        <is>
          <t>S&amp;S availability/depth vary by listing and time, confirm live.</t>
        </is>
      </c>
    </row>
    <row r="1261" ht="26" customHeight="1">
      <c r="A1261" s="34" t="inlineStr">
        <is>
          <t>LaCroix</t>
        </is>
      </c>
      <c r="B1261" s="34" t="inlineStr">
        <is>
          <t>LaCroix Sparkling Water | Pamplemousse | 24 pack 355mL</t>
        </is>
      </c>
      <c r="C1261" s="34" t="inlineStr">
        <is>
          <t>5) Sparkling water &amp; soda</t>
        </is>
      </c>
      <c r="D1261" s="51">
        <f>IF('M5 Sparkling Water &amp; Soda'!I55="","",'M5 Sparkling Water &amp; Soda'!I55)</f>
        <v/>
      </c>
      <c r="E1261" s="52">
        <f>IF('M5 Sparkling Water &amp; Soda'!J55="","",'M5 Sparkling Water &amp; Soda'!J55)</f>
        <v/>
      </c>
      <c r="F1261" s="50">
        <f>IF('M5 Sparkling Water &amp; Soda'!K55="","",'M5 Sparkling Water &amp; Soda'!K55)</f>
        <v/>
      </c>
      <c r="G1261" s="49">
        <f>IF('M5 Sparkling Water &amp; Soda'!F55="","",'M5 Sparkling Water &amp; Soda'!F55)</f>
        <v/>
      </c>
      <c r="H1261" s="50">
        <f>IF(AND(ISNUMBER('M5 Sparkling Water &amp; Soda'!F55),ISNUMBER('M5 Sparkling Water &amp; Soda'!K55)),'M5 Sparkling Water &amp; Soda'!F55-'M5 Sparkling Water &amp; Soda'!K55,"")</f>
        <v/>
      </c>
      <c r="I1261" s="34" t="inlineStr">
        <is>
          <t>S&amp;S availability/depth vary by listing and time, confirm live.</t>
        </is>
      </c>
    </row>
    <row r="1262" ht="26" customHeight="1">
      <c r="A1262" s="34" t="inlineStr">
        <is>
          <t>LaCroix</t>
        </is>
      </c>
      <c r="B1262" s="34" t="inlineStr">
        <is>
          <t>LaCroix Sparkling Water | Lime | single 355mL</t>
        </is>
      </c>
      <c r="C1262" s="34" t="inlineStr">
        <is>
          <t>5) Sparkling water &amp; soda</t>
        </is>
      </c>
      <c r="D1262" s="51">
        <f>IF('M5 Sparkling Water &amp; Soda'!I56="","",'M5 Sparkling Water &amp; Soda'!I56)</f>
        <v/>
      </c>
      <c r="E1262" s="52">
        <f>IF('M5 Sparkling Water &amp; Soda'!J56="","",'M5 Sparkling Water &amp; Soda'!J56)</f>
        <v/>
      </c>
      <c r="F1262" s="50">
        <f>IF('M5 Sparkling Water &amp; Soda'!K56="","",'M5 Sparkling Water &amp; Soda'!K56)</f>
        <v/>
      </c>
      <c r="G1262" s="49">
        <f>IF('M5 Sparkling Water &amp; Soda'!F56="","",'M5 Sparkling Water &amp; Soda'!F56)</f>
        <v/>
      </c>
      <c r="H1262" s="50">
        <f>IF(AND(ISNUMBER('M5 Sparkling Water &amp; Soda'!F56),ISNUMBER('M5 Sparkling Water &amp; Soda'!K56)),'M5 Sparkling Water &amp; Soda'!F56-'M5 Sparkling Water &amp; Soda'!K56,"")</f>
        <v/>
      </c>
      <c r="I1262" s="34" t="inlineStr">
        <is>
          <t>S&amp;S availability/depth vary by listing and time, confirm live.</t>
        </is>
      </c>
    </row>
    <row r="1263" ht="26" customHeight="1">
      <c r="A1263" s="34" t="inlineStr">
        <is>
          <t>LaCroix</t>
        </is>
      </c>
      <c r="B1263" s="34" t="inlineStr">
        <is>
          <t>LaCroix Sparkling Water | Lime | 8 pack 355mL</t>
        </is>
      </c>
      <c r="C1263" s="34" t="inlineStr">
        <is>
          <t>5) Sparkling water &amp; soda</t>
        </is>
      </c>
      <c r="D1263" s="51">
        <f>IF('M5 Sparkling Water &amp; Soda'!I57="","",'M5 Sparkling Water &amp; Soda'!I57)</f>
        <v/>
      </c>
      <c r="E1263" s="52">
        <f>IF('M5 Sparkling Water &amp; Soda'!J57="","",'M5 Sparkling Water &amp; Soda'!J57)</f>
        <v/>
      </c>
      <c r="F1263" s="50">
        <f>IF('M5 Sparkling Water &amp; Soda'!K57="","",'M5 Sparkling Water &amp; Soda'!K57)</f>
        <v/>
      </c>
      <c r="G1263" s="49">
        <f>IF('M5 Sparkling Water &amp; Soda'!F57="","",'M5 Sparkling Water &amp; Soda'!F57)</f>
        <v/>
      </c>
      <c r="H1263" s="50">
        <f>IF(AND(ISNUMBER('M5 Sparkling Water &amp; Soda'!F57),ISNUMBER('M5 Sparkling Water &amp; Soda'!K57)),'M5 Sparkling Water &amp; Soda'!F57-'M5 Sparkling Water &amp; Soda'!K57,"")</f>
        <v/>
      </c>
      <c r="I1263" s="34" t="inlineStr">
        <is>
          <t>S&amp;S availability/depth vary by listing and time, confirm live.</t>
        </is>
      </c>
    </row>
    <row r="1264" ht="26" customHeight="1">
      <c r="A1264" s="34" t="inlineStr">
        <is>
          <t>LaCroix</t>
        </is>
      </c>
      <c r="B1264" s="34" t="inlineStr">
        <is>
          <t>LaCroix Sparkling Water | Lime | 12 pack 355mL</t>
        </is>
      </c>
      <c r="C1264" s="34" t="inlineStr">
        <is>
          <t>5) Sparkling water &amp; soda</t>
        </is>
      </c>
      <c r="D1264" s="51">
        <f>IF('M5 Sparkling Water &amp; Soda'!I58="","",'M5 Sparkling Water &amp; Soda'!I58)</f>
        <v/>
      </c>
      <c r="E1264" s="52">
        <f>IF('M5 Sparkling Water &amp; Soda'!J58="","",'M5 Sparkling Water &amp; Soda'!J58)</f>
        <v/>
      </c>
      <c r="F1264" s="50">
        <f>IF('M5 Sparkling Water &amp; Soda'!K58="","",'M5 Sparkling Water &amp; Soda'!K58)</f>
        <v/>
      </c>
      <c r="G1264" s="49">
        <f>IF('M5 Sparkling Water &amp; Soda'!F58="","",'M5 Sparkling Water &amp; Soda'!F58)</f>
        <v/>
      </c>
      <c r="H1264" s="50">
        <f>IF(AND(ISNUMBER('M5 Sparkling Water &amp; Soda'!F58),ISNUMBER('M5 Sparkling Water &amp; Soda'!K58)),'M5 Sparkling Water &amp; Soda'!F58-'M5 Sparkling Water &amp; Soda'!K58,"")</f>
        <v/>
      </c>
      <c r="I1264" s="34" t="inlineStr">
        <is>
          <t>S&amp;S availability/depth vary by listing and time, confirm live.</t>
        </is>
      </c>
    </row>
    <row r="1265" ht="26" customHeight="1">
      <c r="A1265" s="34" t="inlineStr">
        <is>
          <t>LaCroix</t>
        </is>
      </c>
      <c r="B1265" s="34" t="inlineStr">
        <is>
          <t>LaCroix Sparkling Water | Lime | 15 pack 355mL</t>
        </is>
      </c>
      <c r="C1265" s="34" t="inlineStr">
        <is>
          <t>5) Sparkling water &amp; soda</t>
        </is>
      </c>
      <c r="D1265" s="51">
        <f>IF('M5 Sparkling Water &amp; Soda'!I59="","",'M5 Sparkling Water &amp; Soda'!I59)</f>
        <v/>
      </c>
      <c r="E1265" s="52">
        <f>IF('M5 Sparkling Water &amp; Soda'!J59="","",'M5 Sparkling Water &amp; Soda'!J59)</f>
        <v/>
      </c>
      <c r="F1265" s="50">
        <f>IF('M5 Sparkling Water &amp; Soda'!K59="","",'M5 Sparkling Water &amp; Soda'!K59)</f>
        <v/>
      </c>
      <c r="G1265" s="49">
        <f>IF('M5 Sparkling Water &amp; Soda'!F59="","",'M5 Sparkling Water &amp; Soda'!F59)</f>
        <v/>
      </c>
      <c r="H1265" s="50">
        <f>IF(AND(ISNUMBER('M5 Sparkling Water &amp; Soda'!F59),ISNUMBER('M5 Sparkling Water &amp; Soda'!K59)),'M5 Sparkling Water &amp; Soda'!F59-'M5 Sparkling Water &amp; Soda'!K59,"")</f>
        <v/>
      </c>
      <c r="I1265" s="34" t="inlineStr">
        <is>
          <t>S&amp;S availability/depth vary by listing and time, confirm live.</t>
        </is>
      </c>
    </row>
    <row r="1266" ht="26" customHeight="1">
      <c r="A1266" s="34" t="inlineStr">
        <is>
          <t>LaCroix</t>
        </is>
      </c>
      <c r="B1266" s="34" t="inlineStr">
        <is>
          <t>LaCroix Sparkling Water | Lime | 18 pack 355mL</t>
        </is>
      </c>
      <c r="C1266" s="34" t="inlineStr">
        <is>
          <t>5) Sparkling water &amp; soda</t>
        </is>
      </c>
      <c r="D1266" s="51">
        <f>IF('M5 Sparkling Water &amp; Soda'!I60="","",'M5 Sparkling Water &amp; Soda'!I60)</f>
        <v/>
      </c>
      <c r="E1266" s="52">
        <f>IF('M5 Sparkling Water &amp; Soda'!J60="","",'M5 Sparkling Water &amp; Soda'!J60)</f>
        <v/>
      </c>
      <c r="F1266" s="50">
        <f>IF('M5 Sparkling Water &amp; Soda'!K60="","",'M5 Sparkling Water &amp; Soda'!K60)</f>
        <v/>
      </c>
      <c r="G1266" s="49">
        <f>IF('M5 Sparkling Water &amp; Soda'!F60="","",'M5 Sparkling Water &amp; Soda'!F60)</f>
        <v/>
      </c>
      <c r="H1266" s="50">
        <f>IF(AND(ISNUMBER('M5 Sparkling Water &amp; Soda'!F60),ISNUMBER('M5 Sparkling Water &amp; Soda'!K60)),'M5 Sparkling Water &amp; Soda'!F60-'M5 Sparkling Water &amp; Soda'!K60,"")</f>
        <v/>
      </c>
      <c r="I1266" s="34" t="inlineStr">
        <is>
          <t>S&amp;S availability/depth vary by listing and time, confirm live.</t>
        </is>
      </c>
    </row>
    <row r="1267" ht="26" customHeight="1">
      <c r="A1267" s="34" t="inlineStr">
        <is>
          <t>LaCroix</t>
        </is>
      </c>
      <c r="B1267" s="34" t="inlineStr">
        <is>
          <t>LaCroix Sparkling Water | Lime | 24 pack 355mL</t>
        </is>
      </c>
      <c r="C1267" s="34" t="inlineStr">
        <is>
          <t>5) Sparkling water &amp; soda</t>
        </is>
      </c>
      <c r="D1267" s="51">
        <f>IF('M5 Sparkling Water &amp; Soda'!I61="","",'M5 Sparkling Water &amp; Soda'!I61)</f>
        <v/>
      </c>
      <c r="E1267" s="52">
        <f>IF('M5 Sparkling Water &amp; Soda'!J61="","",'M5 Sparkling Water &amp; Soda'!J61)</f>
        <v/>
      </c>
      <c r="F1267" s="50">
        <f>IF('M5 Sparkling Water &amp; Soda'!K61="","",'M5 Sparkling Water &amp; Soda'!K61)</f>
        <v/>
      </c>
      <c r="G1267" s="49">
        <f>IF('M5 Sparkling Water &amp; Soda'!F61="","",'M5 Sparkling Water &amp; Soda'!F61)</f>
        <v/>
      </c>
      <c r="H1267" s="50">
        <f>IF(AND(ISNUMBER('M5 Sparkling Water &amp; Soda'!F61),ISNUMBER('M5 Sparkling Water &amp; Soda'!K61)),'M5 Sparkling Water &amp; Soda'!F61-'M5 Sparkling Water &amp; Soda'!K61,"")</f>
        <v/>
      </c>
      <c r="I1267" s="34" t="inlineStr">
        <is>
          <t>S&amp;S availability/depth vary by listing and time, confirm live.</t>
        </is>
      </c>
    </row>
    <row r="1268" ht="26" customHeight="1">
      <c r="A1268" s="34" t="inlineStr">
        <is>
          <t>LaCroix</t>
        </is>
      </c>
      <c r="B1268" s="34" t="inlineStr">
        <is>
          <t>LaCroix Sparkling Water | Pure | single 355mL</t>
        </is>
      </c>
      <c r="C1268" s="34" t="inlineStr">
        <is>
          <t>5) Sparkling water &amp; soda</t>
        </is>
      </c>
      <c r="D1268" s="51">
        <f>IF('M5 Sparkling Water &amp; Soda'!I62="","",'M5 Sparkling Water &amp; Soda'!I62)</f>
        <v/>
      </c>
      <c r="E1268" s="52">
        <f>IF('M5 Sparkling Water &amp; Soda'!J62="","",'M5 Sparkling Water &amp; Soda'!J62)</f>
        <v/>
      </c>
      <c r="F1268" s="50">
        <f>IF('M5 Sparkling Water &amp; Soda'!K62="","",'M5 Sparkling Water &amp; Soda'!K62)</f>
        <v/>
      </c>
      <c r="G1268" s="49">
        <f>IF('M5 Sparkling Water &amp; Soda'!F62="","",'M5 Sparkling Water &amp; Soda'!F62)</f>
        <v/>
      </c>
      <c r="H1268" s="50">
        <f>IF(AND(ISNUMBER('M5 Sparkling Water &amp; Soda'!F62),ISNUMBER('M5 Sparkling Water &amp; Soda'!K62)),'M5 Sparkling Water &amp; Soda'!F62-'M5 Sparkling Water &amp; Soda'!K62,"")</f>
        <v/>
      </c>
      <c r="I1268" s="34" t="inlineStr">
        <is>
          <t>S&amp;S availability/depth vary by listing and time, confirm live.</t>
        </is>
      </c>
    </row>
    <row r="1269" ht="26" customHeight="1">
      <c r="A1269" s="34" t="inlineStr">
        <is>
          <t>LaCroix</t>
        </is>
      </c>
      <c r="B1269" s="34" t="inlineStr">
        <is>
          <t>LaCroix Sparkling Water | Pure | 8 pack 355mL</t>
        </is>
      </c>
      <c r="C1269" s="34" t="inlineStr">
        <is>
          <t>5) Sparkling water &amp; soda</t>
        </is>
      </c>
      <c r="D1269" s="51">
        <f>IF('M5 Sparkling Water &amp; Soda'!I63="","",'M5 Sparkling Water &amp; Soda'!I63)</f>
        <v/>
      </c>
      <c r="E1269" s="52">
        <f>IF('M5 Sparkling Water &amp; Soda'!J63="","",'M5 Sparkling Water &amp; Soda'!J63)</f>
        <v/>
      </c>
      <c r="F1269" s="50">
        <f>IF('M5 Sparkling Water &amp; Soda'!K63="","",'M5 Sparkling Water &amp; Soda'!K63)</f>
        <v/>
      </c>
      <c r="G1269" s="49">
        <f>IF('M5 Sparkling Water &amp; Soda'!F63="","",'M5 Sparkling Water &amp; Soda'!F63)</f>
        <v/>
      </c>
      <c r="H1269" s="50">
        <f>IF(AND(ISNUMBER('M5 Sparkling Water &amp; Soda'!F63),ISNUMBER('M5 Sparkling Water &amp; Soda'!K63)),'M5 Sparkling Water &amp; Soda'!F63-'M5 Sparkling Water &amp; Soda'!K63,"")</f>
        <v/>
      </c>
      <c r="I1269" s="34" t="inlineStr">
        <is>
          <t>S&amp;S availability/depth vary by listing and time, confirm live.</t>
        </is>
      </c>
    </row>
    <row r="1270" ht="26" customHeight="1">
      <c r="A1270" s="34" t="inlineStr">
        <is>
          <t>LaCroix</t>
        </is>
      </c>
      <c r="B1270" s="34" t="inlineStr">
        <is>
          <t>LaCroix Sparkling Water | Pure | 12 pack 355mL</t>
        </is>
      </c>
      <c r="C1270" s="34" t="inlineStr">
        <is>
          <t>5) Sparkling water &amp; soda</t>
        </is>
      </c>
      <c r="D1270" s="51">
        <f>IF('M5 Sparkling Water &amp; Soda'!I64="","",'M5 Sparkling Water &amp; Soda'!I64)</f>
        <v/>
      </c>
      <c r="E1270" s="52">
        <f>IF('M5 Sparkling Water &amp; Soda'!J64="","",'M5 Sparkling Water &amp; Soda'!J64)</f>
        <v/>
      </c>
      <c r="F1270" s="50">
        <f>IF('M5 Sparkling Water &amp; Soda'!K64="","",'M5 Sparkling Water &amp; Soda'!K64)</f>
        <v/>
      </c>
      <c r="G1270" s="49">
        <f>IF('M5 Sparkling Water &amp; Soda'!F64="","",'M5 Sparkling Water &amp; Soda'!F64)</f>
        <v/>
      </c>
      <c r="H1270" s="50">
        <f>IF(AND(ISNUMBER('M5 Sparkling Water &amp; Soda'!F64),ISNUMBER('M5 Sparkling Water &amp; Soda'!K64)),'M5 Sparkling Water &amp; Soda'!F64-'M5 Sparkling Water &amp; Soda'!K64,"")</f>
        <v/>
      </c>
      <c r="I1270" s="34" t="inlineStr">
        <is>
          <t>S&amp;S availability/depth vary by listing and time, confirm live.</t>
        </is>
      </c>
    </row>
    <row r="1271" ht="26" customHeight="1">
      <c r="A1271" s="34" t="inlineStr">
        <is>
          <t>LaCroix</t>
        </is>
      </c>
      <c r="B1271" s="34" t="inlineStr">
        <is>
          <t>LaCroix Sparkling Water | Pure | 15 pack 355mL</t>
        </is>
      </c>
      <c r="C1271" s="34" t="inlineStr">
        <is>
          <t>5) Sparkling water &amp; soda</t>
        </is>
      </c>
      <c r="D1271" s="51">
        <f>IF('M5 Sparkling Water &amp; Soda'!I65="","",'M5 Sparkling Water &amp; Soda'!I65)</f>
        <v/>
      </c>
      <c r="E1271" s="52">
        <f>IF('M5 Sparkling Water &amp; Soda'!J65="","",'M5 Sparkling Water &amp; Soda'!J65)</f>
        <v/>
      </c>
      <c r="F1271" s="50">
        <f>IF('M5 Sparkling Water &amp; Soda'!K65="","",'M5 Sparkling Water &amp; Soda'!K65)</f>
        <v/>
      </c>
      <c r="G1271" s="49">
        <f>IF('M5 Sparkling Water &amp; Soda'!F65="","",'M5 Sparkling Water &amp; Soda'!F65)</f>
        <v/>
      </c>
      <c r="H1271" s="50">
        <f>IF(AND(ISNUMBER('M5 Sparkling Water &amp; Soda'!F65),ISNUMBER('M5 Sparkling Water &amp; Soda'!K65)),'M5 Sparkling Water &amp; Soda'!F65-'M5 Sparkling Water &amp; Soda'!K65,"")</f>
        <v/>
      </c>
      <c r="I1271" s="34" t="inlineStr">
        <is>
          <t>S&amp;S availability/depth vary by listing and time, confirm live.</t>
        </is>
      </c>
    </row>
    <row r="1272" ht="26" customHeight="1">
      <c r="A1272" s="34" t="inlineStr">
        <is>
          <t>LaCroix</t>
        </is>
      </c>
      <c r="B1272" s="34" t="inlineStr">
        <is>
          <t>LaCroix Sparkling Water | Pure | 18 pack 355mL</t>
        </is>
      </c>
      <c r="C1272" s="34" t="inlineStr">
        <is>
          <t>5) Sparkling water &amp; soda</t>
        </is>
      </c>
      <c r="D1272" s="51">
        <f>IF('M5 Sparkling Water &amp; Soda'!I66="","",'M5 Sparkling Water &amp; Soda'!I66)</f>
        <v/>
      </c>
      <c r="E1272" s="52">
        <f>IF('M5 Sparkling Water &amp; Soda'!J66="","",'M5 Sparkling Water &amp; Soda'!J66)</f>
        <v/>
      </c>
      <c r="F1272" s="50">
        <f>IF('M5 Sparkling Water &amp; Soda'!K66="","",'M5 Sparkling Water &amp; Soda'!K66)</f>
        <v/>
      </c>
      <c r="G1272" s="49">
        <f>IF('M5 Sparkling Water &amp; Soda'!F66="","",'M5 Sparkling Water &amp; Soda'!F66)</f>
        <v/>
      </c>
      <c r="H1272" s="50">
        <f>IF(AND(ISNUMBER('M5 Sparkling Water &amp; Soda'!F66),ISNUMBER('M5 Sparkling Water &amp; Soda'!K66)),'M5 Sparkling Water &amp; Soda'!F66-'M5 Sparkling Water &amp; Soda'!K66,"")</f>
        <v/>
      </c>
      <c r="I1272" s="34" t="inlineStr">
        <is>
          <t>S&amp;S availability/depth vary by listing and time, confirm live.</t>
        </is>
      </c>
    </row>
    <row r="1273" ht="26" customHeight="1">
      <c r="A1273" s="34" t="inlineStr">
        <is>
          <t>LaCroix</t>
        </is>
      </c>
      <c r="B1273" s="34" t="inlineStr">
        <is>
          <t>LaCroix Sparkling Water | Pure | 24 pack 355mL</t>
        </is>
      </c>
      <c r="C1273" s="34" t="inlineStr">
        <is>
          <t>5) Sparkling water &amp; soda</t>
        </is>
      </c>
      <c r="D1273" s="51">
        <f>IF('M5 Sparkling Water &amp; Soda'!I67="","",'M5 Sparkling Water &amp; Soda'!I67)</f>
        <v/>
      </c>
      <c r="E1273" s="52">
        <f>IF('M5 Sparkling Water &amp; Soda'!J67="","",'M5 Sparkling Water &amp; Soda'!J67)</f>
        <v/>
      </c>
      <c r="F1273" s="50">
        <f>IF('M5 Sparkling Water &amp; Soda'!K67="","",'M5 Sparkling Water &amp; Soda'!K67)</f>
        <v/>
      </c>
      <c r="G1273" s="49">
        <f>IF('M5 Sparkling Water &amp; Soda'!F67="","",'M5 Sparkling Water &amp; Soda'!F67)</f>
        <v/>
      </c>
      <c r="H1273" s="50">
        <f>IF(AND(ISNUMBER('M5 Sparkling Water &amp; Soda'!F67),ISNUMBER('M5 Sparkling Water &amp; Soda'!K67)),'M5 Sparkling Water &amp; Soda'!F67-'M5 Sparkling Water &amp; Soda'!K67,"")</f>
        <v/>
      </c>
      <c r="I1273" s="34" t="inlineStr">
        <is>
          <t>S&amp;S availability/depth vary by listing and time, confirm live.</t>
        </is>
      </c>
    </row>
    <row r="1274" ht="26" customHeight="1">
      <c r="A1274" s="34" t="inlineStr">
        <is>
          <t>LaCroix</t>
        </is>
      </c>
      <c r="B1274" s="34" t="inlineStr">
        <is>
          <t>LaCroix Sparkling Water | Coconut | single 355mL</t>
        </is>
      </c>
      <c r="C1274" s="34" t="inlineStr">
        <is>
          <t>5) Sparkling water &amp; soda</t>
        </is>
      </c>
      <c r="D1274" s="51">
        <f>IF('M5 Sparkling Water &amp; Soda'!I68="","",'M5 Sparkling Water &amp; Soda'!I68)</f>
        <v/>
      </c>
      <c r="E1274" s="52">
        <f>IF('M5 Sparkling Water &amp; Soda'!J68="","",'M5 Sparkling Water &amp; Soda'!J68)</f>
        <v/>
      </c>
      <c r="F1274" s="50">
        <f>IF('M5 Sparkling Water &amp; Soda'!K68="","",'M5 Sparkling Water &amp; Soda'!K68)</f>
        <v/>
      </c>
      <c r="G1274" s="49">
        <f>IF('M5 Sparkling Water &amp; Soda'!F68="","",'M5 Sparkling Water &amp; Soda'!F68)</f>
        <v/>
      </c>
      <c r="H1274" s="50">
        <f>IF(AND(ISNUMBER('M5 Sparkling Water &amp; Soda'!F68),ISNUMBER('M5 Sparkling Water &amp; Soda'!K68)),'M5 Sparkling Water &amp; Soda'!F68-'M5 Sparkling Water &amp; Soda'!K68,"")</f>
        <v/>
      </c>
      <c r="I1274" s="34" t="inlineStr">
        <is>
          <t>S&amp;S availability/depth vary by listing and time, confirm live.</t>
        </is>
      </c>
    </row>
    <row r="1275" ht="26" customHeight="1">
      <c r="A1275" s="34" t="inlineStr">
        <is>
          <t>LaCroix</t>
        </is>
      </c>
      <c r="B1275" s="34" t="inlineStr">
        <is>
          <t>LaCroix Sparkling Water | Coconut | 8 pack 355mL</t>
        </is>
      </c>
      <c r="C1275" s="34" t="inlineStr">
        <is>
          <t>5) Sparkling water &amp; soda</t>
        </is>
      </c>
      <c r="D1275" s="51">
        <f>IF('M5 Sparkling Water &amp; Soda'!I69="","",'M5 Sparkling Water &amp; Soda'!I69)</f>
        <v/>
      </c>
      <c r="E1275" s="52">
        <f>IF('M5 Sparkling Water &amp; Soda'!J69="","",'M5 Sparkling Water &amp; Soda'!J69)</f>
        <v/>
      </c>
      <c r="F1275" s="50">
        <f>IF('M5 Sparkling Water &amp; Soda'!K69="","",'M5 Sparkling Water &amp; Soda'!K69)</f>
        <v/>
      </c>
      <c r="G1275" s="49">
        <f>IF('M5 Sparkling Water &amp; Soda'!F69="","",'M5 Sparkling Water &amp; Soda'!F69)</f>
        <v/>
      </c>
      <c r="H1275" s="50">
        <f>IF(AND(ISNUMBER('M5 Sparkling Water &amp; Soda'!F69),ISNUMBER('M5 Sparkling Water &amp; Soda'!K69)),'M5 Sparkling Water &amp; Soda'!F69-'M5 Sparkling Water &amp; Soda'!K69,"")</f>
        <v/>
      </c>
      <c r="I1275" s="34" t="inlineStr">
        <is>
          <t>S&amp;S availability/depth vary by listing and time, confirm live.</t>
        </is>
      </c>
    </row>
    <row r="1276" ht="26" customHeight="1">
      <c r="A1276" s="34" t="inlineStr">
        <is>
          <t>LaCroix</t>
        </is>
      </c>
      <c r="B1276" s="34" t="inlineStr">
        <is>
          <t>LaCroix Sparkling Water | Coconut | 12 pack 355mL</t>
        </is>
      </c>
      <c r="C1276" s="34" t="inlineStr">
        <is>
          <t>5) Sparkling water &amp; soda</t>
        </is>
      </c>
      <c r="D1276" s="51">
        <f>IF('M5 Sparkling Water &amp; Soda'!I70="","",'M5 Sparkling Water &amp; Soda'!I70)</f>
        <v/>
      </c>
      <c r="E1276" s="52">
        <f>IF('M5 Sparkling Water &amp; Soda'!J70="","",'M5 Sparkling Water &amp; Soda'!J70)</f>
        <v/>
      </c>
      <c r="F1276" s="50">
        <f>IF('M5 Sparkling Water &amp; Soda'!K70="","",'M5 Sparkling Water &amp; Soda'!K70)</f>
        <v/>
      </c>
      <c r="G1276" s="49">
        <f>IF('M5 Sparkling Water &amp; Soda'!F70="","",'M5 Sparkling Water &amp; Soda'!F70)</f>
        <v/>
      </c>
      <c r="H1276" s="50">
        <f>IF(AND(ISNUMBER('M5 Sparkling Water &amp; Soda'!F70),ISNUMBER('M5 Sparkling Water &amp; Soda'!K70)),'M5 Sparkling Water &amp; Soda'!F70-'M5 Sparkling Water &amp; Soda'!K70,"")</f>
        <v/>
      </c>
      <c r="I1276" s="34" t="inlineStr">
        <is>
          <t>S&amp;S availability/depth vary by listing and time, confirm live.</t>
        </is>
      </c>
    </row>
    <row r="1277" ht="26" customHeight="1">
      <c r="A1277" s="34" t="inlineStr">
        <is>
          <t>LaCroix</t>
        </is>
      </c>
      <c r="B1277" s="34" t="inlineStr">
        <is>
          <t>LaCroix Sparkling Water | Coconut | 15 pack 355mL</t>
        </is>
      </c>
      <c r="C1277" s="34" t="inlineStr">
        <is>
          <t>5) Sparkling water &amp; soda</t>
        </is>
      </c>
      <c r="D1277" s="51">
        <f>IF('M5 Sparkling Water &amp; Soda'!I71="","",'M5 Sparkling Water &amp; Soda'!I71)</f>
        <v/>
      </c>
      <c r="E1277" s="52">
        <f>IF('M5 Sparkling Water &amp; Soda'!J71="","",'M5 Sparkling Water &amp; Soda'!J71)</f>
        <v/>
      </c>
      <c r="F1277" s="50">
        <f>IF('M5 Sparkling Water &amp; Soda'!K71="","",'M5 Sparkling Water &amp; Soda'!K71)</f>
        <v/>
      </c>
      <c r="G1277" s="49">
        <f>IF('M5 Sparkling Water &amp; Soda'!F71="","",'M5 Sparkling Water &amp; Soda'!F71)</f>
        <v/>
      </c>
      <c r="H1277" s="50">
        <f>IF(AND(ISNUMBER('M5 Sparkling Water &amp; Soda'!F71),ISNUMBER('M5 Sparkling Water &amp; Soda'!K71)),'M5 Sparkling Water &amp; Soda'!F71-'M5 Sparkling Water &amp; Soda'!K71,"")</f>
        <v/>
      </c>
      <c r="I1277" s="34" t="inlineStr">
        <is>
          <t>S&amp;S availability/depth vary by listing and time, confirm live.</t>
        </is>
      </c>
    </row>
    <row r="1278" ht="26" customHeight="1">
      <c r="A1278" s="34" t="inlineStr">
        <is>
          <t>LaCroix</t>
        </is>
      </c>
      <c r="B1278" s="34" t="inlineStr">
        <is>
          <t>LaCroix Sparkling Water | Coconut | 18 pack 355mL</t>
        </is>
      </c>
      <c r="C1278" s="34" t="inlineStr">
        <is>
          <t>5) Sparkling water &amp; soda</t>
        </is>
      </c>
      <c r="D1278" s="51">
        <f>IF('M5 Sparkling Water &amp; Soda'!I72="","",'M5 Sparkling Water &amp; Soda'!I72)</f>
        <v/>
      </c>
      <c r="E1278" s="52">
        <f>IF('M5 Sparkling Water &amp; Soda'!J72="","",'M5 Sparkling Water &amp; Soda'!J72)</f>
        <v/>
      </c>
      <c r="F1278" s="50">
        <f>IF('M5 Sparkling Water &amp; Soda'!K72="","",'M5 Sparkling Water &amp; Soda'!K72)</f>
        <v/>
      </c>
      <c r="G1278" s="49">
        <f>IF('M5 Sparkling Water &amp; Soda'!F72="","",'M5 Sparkling Water &amp; Soda'!F72)</f>
        <v/>
      </c>
      <c r="H1278" s="50">
        <f>IF(AND(ISNUMBER('M5 Sparkling Water &amp; Soda'!F72),ISNUMBER('M5 Sparkling Water &amp; Soda'!K72)),'M5 Sparkling Water &amp; Soda'!F72-'M5 Sparkling Water &amp; Soda'!K72,"")</f>
        <v/>
      </c>
      <c r="I1278" s="34" t="inlineStr">
        <is>
          <t>S&amp;S availability/depth vary by listing and time, confirm live.</t>
        </is>
      </c>
    </row>
    <row r="1279" ht="26" customHeight="1">
      <c r="A1279" s="34" t="inlineStr">
        <is>
          <t>LaCroix</t>
        </is>
      </c>
      <c r="B1279" s="34" t="inlineStr">
        <is>
          <t>LaCroix Sparkling Water | Coconut | 24 pack 355mL</t>
        </is>
      </c>
      <c r="C1279" s="34" t="inlineStr">
        <is>
          <t>5) Sparkling water &amp; soda</t>
        </is>
      </c>
      <c r="D1279" s="51">
        <f>IF('M5 Sparkling Water &amp; Soda'!I73="","",'M5 Sparkling Water &amp; Soda'!I73)</f>
        <v/>
      </c>
      <c r="E1279" s="52">
        <f>IF('M5 Sparkling Water &amp; Soda'!J73="","",'M5 Sparkling Water &amp; Soda'!J73)</f>
        <v/>
      </c>
      <c r="F1279" s="50">
        <f>IF('M5 Sparkling Water &amp; Soda'!K73="","",'M5 Sparkling Water &amp; Soda'!K73)</f>
        <v/>
      </c>
      <c r="G1279" s="49">
        <f>IF('M5 Sparkling Water &amp; Soda'!F73="","",'M5 Sparkling Water &amp; Soda'!F73)</f>
        <v/>
      </c>
      <c r="H1279" s="50">
        <f>IF(AND(ISNUMBER('M5 Sparkling Water &amp; Soda'!F73),ISNUMBER('M5 Sparkling Water &amp; Soda'!K73)),'M5 Sparkling Water &amp; Soda'!F73-'M5 Sparkling Water &amp; Soda'!K73,"")</f>
        <v/>
      </c>
      <c r="I1279" s="34" t="inlineStr">
        <is>
          <t>S&amp;S availability/depth vary by listing and time, confirm live.</t>
        </is>
      </c>
    </row>
    <row r="1280" ht="26" customHeight="1">
      <c r="A1280" s="34" t="inlineStr">
        <is>
          <t>LaCroix</t>
        </is>
      </c>
      <c r="B1280" s="34" t="inlineStr">
        <is>
          <t>LaCroix Sparkling Water | Berry | single 355mL</t>
        </is>
      </c>
      <c r="C1280" s="34" t="inlineStr">
        <is>
          <t>5) Sparkling water &amp; soda</t>
        </is>
      </c>
      <c r="D1280" s="51">
        <f>IF('M5 Sparkling Water &amp; Soda'!I74="","",'M5 Sparkling Water &amp; Soda'!I74)</f>
        <v/>
      </c>
      <c r="E1280" s="52">
        <f>IF('M5 Sparkling Water &amp; Soda'!J74="","",'M5 Sparkling Water &amp; Soda'!J74)</f>
        <v/>
      </c>
      <c r="F1280" s="50">
        <f>IF('M5 Sparkling Water &amp; Soda'!K74="","",'M5 Sparkling Water &amp; Soda'!K74)</f>
        <v/>
      </c>
      <c r="G1280" s="49">
        <f>IF('M5 Sparkling Water &amp; Soda'!F74="","",'M5 Sparkling Water &amp; Soda'!F74)</f>
        <v/>
      </c>
      <c r="H1280" s="50">
        <f>IF(AND(ISNUMBER('M5 Sparkling Water &amp; Soda'!F74),ISNUMBER('M5 Sparkling Water &amp; Soda'!K74)),'M5 Sparkling Water &amp; Soda'!F74-'M5 Sparkling Water &amp; Soda'!K74,"")</f>
        <v/>
      </c>
      <c r="I1280" s="34" t="inlineStr">
        <is>
          <t>S&amp;S availability/depth vary by listing and time, confirm live.</t>
        </is>
      </c>
    </row>
    <row r="1281" ht="26" customHeight="1">
      <c r="A1281" s="34" t="inlineStr">
        <is>
          <t>LaCroix</t>
        </is>
      </c>
      <c r="B1281" s="34" t="inlineStr">
        <is>
          <t>LaCroix Sparkling Water | Berry | 8 pack 355mL</t>
        </is>
      </c>
      <c r="C1281" s="34" t="inlineStr">
        <is>
          <t>5) Sparkling water &amp; soda</t>
        </is>
      </c>
      <c r="D1281" s="51">
        <f>IF('M5 Sparkling Water &amp; Soda'!I75="","",'M5 Sparkling Water &amp; Soda'!I75)</f>
        <v/>
      </c>
      <c r="E1281" s="52">
        <f>IF('M5 Sparkling Water &amp; Soda'!J75="","",'M5 Sparkling Water &amp; Soda'!J75)</f>
        <v/>
      </c>
      <c r="F1281" s="50">
        <f>IF('M5 Sparkling Water &amp; Soda'!K75="","",'M5 Sparkling Water &amp; Soda'!K75)</f>
        <v/>
      </c>
      <c r="G1281" s="49">
        <f>IF('M5 Sparkling Water &amp; Soda'!F75="","",'M5 Sparkling Water &amp; Soda'!F75)</f>
        <v/>
      </c>
      <c r="H1281" s="50">
        <f>IF(AND(ISNUMBER('M5 Sparkling Water &amp; Soda'!F75),ISNUMBER('M5 Sparkling Water &amp; Soda'!K75)),'M5 Sparkling Water &amp; Soda'!F75-'M5 Sparkling Water &amp; Soda'!K75,"")</f>
        <v/>
      </c>
      <c r="I1281" s="34" t="inlineStr">
        <is>
          <t>S&amp;S availability/depth vary by listing and time, confirm live.</t>
        </is>
      </c>
    </row>
    <row r="1282" ht="26" customHeight="1">
      <c r="A1282" s="34" t="inlineStr">
        <is>
          <t>LaCroix</t>
        </is>
      </c>
      <c r="B1282" s="34" t="inlineStr">
        <is>
          <t>LaCroix Sparkling Water | Berry | 12 pack 355mL</t>
        </is>
      </c>
      <c r="C1282" s="34" t="inlineStr">
        <is>
          <t>5) Sparkling water &amp; soda</t>
        </is>
      </c>
      <c r="D1282" s="51">
        <f>IF('M5 Sparkling Water &amp; Soda'!I76="","",'M5 Sparkling Water &amp; Soda'!I76)</f>
        <v/>
      </c>
      <c r="E1282" s="52">
        <f>IF('M5 Sparkling Water &amp; Soda'!J76="","",'M5 Sparkling Water &amp; Soda'!J76)</f>
        <v/>
      </c>
      <c r="F1282" s="50">
        <f>IF('M5 Sparkling Water &amp; Soda'!K76="","",'M5 Sparkling Water &amp; Soda'!K76)</f>
        <v/>
      </c>
      <c r="G1282" s="49">
        <f>IF('M5 Sparkling Water &amp; Soda'!F76="","",'M5 Sparkling Water &amp; Soda'!F76)</f>
        <v/>
      </c>
      <c r="H1282" s="50">
        <f>IF(AND(ISNUMBER('M5 Sparkling Water &amp; Soda'!F76),ISNUMBER('M5 Sparkling Water &amp; Soda'!K76)),'M5 Sparkling Water &amp; Soda'!F76-'M5 Sparkling Water &amp; Soda'!K76,"")</f>
        <v/>
      </c>
      <c r="I1282" s="34" t="inlineStr">
        <is>
          <t>S&amp;S availability/depth vary by listing and time, confirm live.</t>
        </is>
      </c>
    </row>
    <row r="1283" ht="26" customHeight="1">
      <c r="A1283" s="34" t="inlineStr">
        <is>
          <t>LaCroix</t>
        </is>
      </c>
      <c r="B1283" s="34" t="inlineStr">
        <is>
          <t>LaCroix Sparkling Water | Berry | 15 pack 355mL</t>
        </is>
      </c>
      <c r="C1283" s="34" t="inlineStr">
        <is>
          <t>5) Sparkling water &amp; soda</t>
        </is>
      </c>
      <c r="D1283" s="51">
        <f>IF('M5 Sparkling Water &amp; Soda'!I77="","",'M5 Sparkling Water &amp; Soda'!I77)</f>
        <v/>
      </c>
      <c r="E1283" s="52">
        <f>IF('M5 Sparkling Water &amp; Soda'!J77="","",'M5 Sparkling Water &amp; Soda'!J77)</f>
        <v/>
      </c>
      <c r="F1283" s="50">
        <f>IF('M5 Sparkling Water &amp; Soda'!K77="","",'M5 Sparkling Water &amp; Soda'!K77)</f>
        <v/>
      </c>
      <c r="G1283" s="49">
        <f>IF('M5 Sparkling Water &amp; Soda'!F77="","",'M5 Sparkling Water &amp; Soda'!F77)</f>
        <v/>
      </c>
      <c r="H1283" s="50">
        <f>IF(AND(ISNUMBER('M5 Sparkling Water &amp; Soda'!F77),ISNUMBER('M5 Sparkling Water &amp; Soda'!K77)),'M5 Sparkling Water &amp; Soda'!F77-'M5 Sparkling Water &amp; Soda'!K77,"")</f>
        <v/>
      </c>
      <c r="I1283" s="34" t="inlineStr">
        <is>
          <t>S&amp;S availability/depth vary by listing and time, confirm live.</t>
        </is>
      </c>
    </row>
    <row r="1284" ht="26" customHeight="1">
      <c r="A1284" s="34" t="inlineStr">
        <is>
          <t>LaCroix</t>
        </is>
      </c>
      <c r="B1284" s="34" t="inlineStr">
        <is>
          <t>LaCroix Sparkling Water | Berry | 18 pack 355mL</t>
        </is>
      </c>
      <c r="C1284" s="34" t="inlineStr">
        <is>
          <t>5) Sparkling water &amp; soda</t>
        </is>
      </c>
      <c r="D1284" s="51">
        <f>IF('M5 Sparkling Water &amp; Soda'!I78="","",'M5 Sparkling Water &amp; Soda'!I78)</f>
        <v/>
      </c>
      <c r="E1284" s="52">
        <f>IF('M5 Sparkling Water &amp; Soda'!J78="","",'M5 Sparkling Water &amp; Soda'!J78)</f>
        <v/>
      </c>
      <c r="F1284" s="50">
        <f>IF('M5 Sparkling Water &amp; Soda'!K78="","",'M5 Sparkling Water &amp; Soda'!K78)</f>
        <v/>
      </c>
      <c r="G1284" s="49">
        <f>IF('M5 Sparkling Water &amp; Soda'!F78="","",'M5 Sparkling Water &amp; Soda'!F78)</f>
        <v/>
      </c>
      <c r="H1284" s="50">
        <f>IF(AND(ISNUMBER('M5 Sparkling Water &amp; Soda'!F78),ISNUMBER('M5 Sparkling Water &amp; Soda'!K78)),'M5 Sparkling Water &amp; Soda'!F78-'M5 Sparkling Water &amp; Soda'!K78,"")</f>
        <v/>
      </c>
      <c r="I1284" s="34" t="inlineStr">
        <is>
          <t>S&amp;S availability/depth vary by listing and time, confirm live.</t>
        </is>
      </c>
    </row>
    <row r="1285" ht="26" customHeight="1">
      <c r="A1285" s="34" t="inlineStr">
        <is>
          <t>LaCroix</t>
        </is>
      </c>
      <c r="B1285" s="34" t="inlineStr">
        <is>
          <t>LaCroix Sparkling Water | Berry | 24 pack 355mL</t>
        </is>
      </c>
      <c r="C1285" s="34" t="inlineStr">
        <is>
          <t>5) Sparkling water &amp; soda</t>
        </is>
      </c>
      <c r="D1285" s="51">
        <f>IF('M5 Sparkling Water &amp; Soda'!I79="","",'M5 Sparkling Water &amp; Soda'!I79)</f>
        <v/>
      </c>
      <c r="E1285" s="52">
        <f>IF('M5 Sparkling Water &amp; Soda'!J79="","",'M5 Sparkling Water &amp; Soda'!J79)</f>
        <v/>
      </c>
      <c r="F1285" s="50">
        <f>IF('M5 Sparkling Water &amp; Soda'!K79="","",'M5 Sparkling Water &amp; Soda'!K79)</f>
        <v/>
      </c>
      <c r="G1285" s="49">
        <f>IF('M5 Sparkling Water &amp; Soda'!F79="","",'M5 Sparkling Water &amp; Soda'!F79)</f>
        <v/>
      </c>
      <c r="H1285" s="50">
        <f>IF(AND(ISNUMBER('M5 Sparkling Water &amp; Soda'!F79),ISNUMBER('M5 Sparkling Water &amp; Soda'!K79)),'M5 Sparkling Water &amp; Soda'!F79-'M5 Sparkling Water &amp; Soda'!K79,"")</f>
        <v/>
      </c>
      <c r="I1285" s="34" t="inlineStr">
        <is>
          <t>S&amp;S availability/depth vary by listing and time, confirm live.</t>
        </is>
      </c>
    </row>
    <row r="1286" ht="26" customHeight="1">
      <c r="A1286" s="34" t="inlineStr">
        <is>
          <t>LaCroix</t>
        </is>
      </c>
      <c r="B1286" s="34" t="inlineStr">
        <is>
          <t>LaCroix Sparkling Water | Passionfruit | single 355mL</t>
        </is>
      </c>
      <c r="C1286" s="34" t="inlineStr">
        <is>
          <t>5) Sparkling water &amp; soda</t>
        </is>
      </c>
      <c r="D1286" s="51">
        <f>IF('M5 Sparkling Water &amp; Soda'!I80="","",'M5 Sparkling Water &amp; Soda'!I80)</f>
        <v/>
      </c>
      <c r="E1286" s="52">
        <f>IF('M5 Sparkling Water &amp; Soda'!J80="","",'M5 Sparkling Water &amp; Soda'!J80)</f>
        <v/>
      </c>
      <c r="F1286" s="50">
        <f>IF('M5 Sparkling Water &amp; Soda'!K80="","",'M5 Sparkling Water &amp; Soda'!K80)</f>
        <v/>
      </c>
      <c r="G1286" s="49">
        <f>IF('M5 Sparkling Water &amp; Soda'!F80="","",'M5 Sparkling Water &amp; Soda'!F80)</f>
        <v/>
      </c>
      <c r="H1286" s="50">
        <f>IF(AND(ISNUMBER('M5 Sparkling Water &amp; Soda'!F80),ISNUMBER('M5 Sparkling Water &amp; Soda'!K80)),'M5 Sparkling Water &amp; Soda'!F80-'M5 Sparkling Water &amp; Soda'!K80,"")</f>
        <v/>
      </c>
      <c r="I1286" s="34" t="inlineStr">
        <is>
          <t>S&amp;S availability/depth vary by listing and time, confirm live.</t>
        </is>
      </c>
    </row>
    <row r="1287" ht="26" customHeight="1">
      <c r="A1287" s="34" t="inlineStr">
        <is>
          <t>LaCroix</t>
        </is>
      </c>
      <c r="B1287" s="34" t="inlineStr">
        <is>
          <t>LaCroix Sparkling Water | Passionfruit | 8 pack 355mL</t>
        </is>
      </c>
      <c r="C1287" s="34" t="inlineStr">
        <is>
          <t>5) Sparkling water &amp; soda</t>
        </is>
      </c>
      <c r="D1287" s="51">
        <f>IF('M5 Sparkling Water &amp; Soda'!I81="","",'M5 Sparkling Water &amp; Soda'!I81)</f>
        <v/>
      </c>
      <c r="E1287" s="52">
        <f>IF('M5 Sparkling Water &amp; Soda'!J81="","",'M5 Sparkling Water &amp; Soda'!J81)</f>
        <v/>
      </c>
      <c r="F1287" s="50">
        <f>IF('M5 Sparkling Water &amp; Soda'!K81="","",'M5 Sparkling Water &amp; Soda'!K81)</f>
        <v/>
      </c>
      <c r="G1287" s="49">
        <f>IF('M5 Sparkling Water &amp; Soda'!F81="","",'M5 Sparkling Water &amp; Soda'!F81)</f>
        <v/>
      </c>
      <c r="H1287" s="50">
        <f>IF(AND(ISNUMBER('M5 Sparkling Water &amp; Soda'!F81),ISNUMBER('M5 Sparkling Water &amp; Soda'!K81)),'M5 Sparkling Water &amp; Soda'!F81-'M5 Sparkling Water &amp; Soda'!K81,"")</f>
        <v/>
      </c>
      <c r="I1287" s="34" t="inlineStr">
        <is>
          <t>S&amp;S availability/depth vary by listing and time, confirm live.</t>
        </is>
      </c>
    </row>
    <row r="1288" ht="26" customHeight="1">
      <c r="A1288" s="34" t="inlineStr">
        <is>
          <t>LaCroix</t>
        </is>
      </c>
      <c r="B1288" s="34" t="inlineStr">
        <is>
          <t>LaCroix Sparkling Water | Passionfruit | 12 pack 355mL</t>
        </is>
      </c>
      <c r="C1288" s="34" t="inlineStr">
        <is>
          <t>5) Sparkling water &amp; soda</t>
        </is>
      </c>
      <c r="D1288" s="51">
        <f>IF('M5 Sparkling Water &amp; Soda'!I82="","",'M5 Sparkling Water &amp; Soda'!I82)</f>
        <v/>
      </c>
      <c r="E1288" s="52">
        <f>IF('M5 Sparkling Water &amp; Soda'!J82="","",'M5 Sparkling Water &amp; Soda'!J82)</f>
        <v/>
      </c>
      <c r="F1288" s="50">
        <f>IF('M5 Sparkling Water &amp; Soda'!K82="","",'M5 Sparkling Water &amp; Soda'!K82)</f>
        <v/>
      </c>
      <c r="G1288" s="49">
        <f>IF('M5 Sparkling Water &amp; Soda'!F82="","",'M5 Sparkling Water &amp; Soda'!F82)</f>
        <v/>
      </c>
      <c r="H1288" s="50">
        <f>IF(AND(ISNUMBER('M5 Sparkling Water &amp; Soda'!F82),ISNUMBER('M5 Sparkling Water &amp; Soda'!K82)),'M5 Sparkling Water &amp; Soda'!F82-'M5 Sparkling Water &amp; Soda'!K82,"")</f>
        <v/>
      </c>
      <c r="I1288" s="34" t="inlineStr">
        <is>
          <t>S&amp;S availability/depth vary by listing and time, confirm live.</t>
        </is>
      </c>
    </row>
    <row r="1289" ht="26" customHeight="1">
      <c r="A1289" s="34" t="inlineStr">
        <is>
          <t>LaCroix</t>
        </is>
      </c>
      <c r="B1289" s="34" t="inlineStr">
        <is>
          <t>LaCroix Sparkling Water | Passionfruit | 15 pack 355mL</t>
        </is>
      </c>
      <c r="C1289" s="34" t="inlineStr">
        <is>
          <t>5) Sparkling water &amp; soda</t>
        </is>
      </c>
      <c r="D1289" s="51">
        <f>IF('M5 Sparkling Water &amp; Soda'!I83="","",'M5 Sparkling Water &amp; Soda'!I83)</f>
        <v/>
      </c>
      <c r="E1289" s="52">
        <f>IF('M5 Sparkling Water &amp; Soda'!J83="","",'M5 Sparkling Water &amp; Soda'!J83)</f>
        <v/>
      </c>
      <c r="F1289" s="50">
        <f>IF('M5 Sparkling Water &amp; Soda'!K83="","",'M5 Sparkling Water &amp; Soda'!K83)</f>
        <v/>
      </c>
      <c r="G1289" s="49">
        <f>IF('M5 Sparkling Water &amp; Soda'!F83="","",'M5 Sparkling Water &amp; Soda'!F83)</f>
        <v/>
      </c>
      <c r="H1289" s="50">
        <f>IF(AND(ISNUMBER('M5 Sparkling Water &amp; Soda'!F83),ISNUMBER('M5 Sparkling Water &amp; Soda'!K83)),'M5 Sparkling Water &amp; Soda'!F83-'M5 Sparkling Water &amp; Soda'!K83,"")</f>
        <v/>
      </c>
      <c r="I1289" s="34" t="inlineStr">
        <is>
          <t>S&amp;S availability/depth vary by listing and time, confirm live.</t>
        </is>
      </c>
    </row>
    <row r="1290" ht="26" customHeight="1">
      <c r="A1290" s="34" t="inlineStr">
        <is>
          <t>LaCroix</t>
        </is>
      </c>
      <c r="B1290" s="34" t="inlineStr">
        <is>
          <t>LaCroix Sparkling Water | Passionfruit | 18 pack 355mL</t>
        </is>
      </c>
      <c r="C1290" s="34" t="inlineStr">
        <is>
          <t>5) Sparkling water &amp; soda</t>
        </is>
      </c>
      <c r="D1290" s="51">
        <f>IF('M5 Sparkling Water &amp; Soda'!I84="","",'M5 Sparkling Water &amp; Soda'!I84)</f>
        <v/>
      </c>
      <c r="E1290" s="52">
        <f>IF('M5 Sparkling Water &amp; Soda'!J84="","",'M5 Sparkling Water &amp; Soda'!J84)</f>
        <v/>
      </c>
      <c r="F1290" s="50">
        <f>IF('M5 Sparkling Water &amp; Soda'!K84="","",'M5 Sparkling Water &amp; Soda'!K84)</f>
        <v/>
      </c>
      <c r="G1290" s="49">
        <f>IF('M5 Sparkling Water &amp; Soda'!F84="","",'M5 Sparkling Water &amp; Soda'!F84)</f>
        <v/>
      </c>
      <c r="H1290" s="50">
        <f>IF(AND(ISNUMBER('M5 Sparkling Water &amp; Soda'!F84),ISNUMBER('M5 Sparkling Water &amp; Soda'!K84)),'M5 Sparkling Water &amp; Soda'!F84-'M5 Sparkling Water &amp; Soda'!K84,"")</f>
        <v/>
      </c>
      <c r="I1290" s="34" t="inlineStr">
        <is>
          <t>S&amp;S availability/depth vary by listing and time, confirm live.</t>
        </is>
      </c>
    </row>
    <row r="1291" ht="26" customHeight="1">
      <c r="A1291" s="34" t="inlineStr">
        <is>
          <t>LaCroix</t>
        </is>
      </c>
      <c r="B1291" s="34" t="inlineStr">
        <is>
          <t>LaCroix Sparkling Water | Passionfruit | 24 pack 355mL</t>
        </is>
      </c>
      <c r="C1291" s="34" t="inlineStr">
        <is>
          <t>5) Sparkling water &amp; soda</t>
        </is>
      </c>
      <c r="D1291" s="51">
        <f>IF('M5 Sparkling Water &amp; Soda'!I85="","",'M5 Sparkling Water &amp; Soda'!I85)</f>
        <v/>
      </c>
      <c r="E1291" s="52">
        <f>IF('M5 Sparkling Water &amp; Soda'!J85="","",'M5 Sparkling Water &amp; Soda'!J85)</f>
        <v/>
      </c>
      <c r="F1291" s="50">
        <f>IF('M5 Sparkling Water &amp; Soda'!K85="","",'M5 Sparkling Water &amp; Soda'!K85)</f>
        <v/>
      </c>
      <c r="G1291" s="49">
        <f>IF('M5 Sparkling Water &amp; Soda'!F85="","",'M5 Sparkling Water &amp; Soda'!F85)</f>
        <v/>
      </c>
      <c r="H1291" s="50">
        <f>IF(AND(ISNUMBER('M5 Sparkling Water &amp; Soda'!F85),ISNUMBER('M5 Sparkling Water &amp; Soda'!K85)),'M5 Sparkling Water &amp; Soda'!F85-'M5 Sparkling Water &amp; Soda'!K85,"")</f>
        <v/>
      </c>
      <c r="I1291" s="34" t="inlineStr">
        <is>
          <t>S&amp;S availability/depth vary by listing and time, confirm live.</t>
        </is>
      </c>
    </row>
    <row r="1292" ht="26" customHeight="1">
      <c r="A1292" s="34" t="inlineStr">
        <is>
          <t>LaCroix</t>
        </is>
      </c>
      <c r="B1292" s="34" t="inlineStr">
        <is>
          <t>LaCroix Sparkling Water | Key Lime | single 355mL</t>
        </is>
      </c>
      <c r="C1292" s="34" t="inlineStr">
        <is>
          <t>5) Sparkling water &amp; soda</t>
        </is>
      </c>
      <c r="D1292" s="51">
        <f>IF('M5 Sparkling Water &amp; Soda'!I86="","",'M5 Sparkling Water &amp; Soda'!I86)</f>
        <v/>
      </c>
      <c r="E1292" s="52">
        <f>IF('M5 Sparkling Water &amp; Soda'!J86="","",'M5 Sparkling Water &amp; Soda'!J86)</f>
        <v/>
      </c>
      <c r="F1292" s="50">
        <f>IF('M5 Sparkling Water &amp; Soda'!K86="","",'M5 Sparkling Water &amp; Soda'!K86)</f>
        <v/>
      </c>
      <c r="G1292" s="49">
        <f>IF('M5 Sparkling Water &amp; Soda'!F86="","",'M5 Sparkling Water &amp; Soda'!F86)</f>
        <v/>
      </c>
      <c r="H1292" s="50">
        <f>IF(AND(ISNUMBER('M5 Sparkling Water &amp; Soda'!F86),ISNUMBER('M5 Sparkling Water &amp; Soda'!K86)),'M5 Sparkling Water &amp; Soda'!F86-'M5 Sparkling Water &amp; Soda'!K86,"")</f>
        <v/>
      </c>
      <c r="I1292" s="34" t="inlineStr">
        <is>
          <t>S&amp;S availability/depth vary by listing and time, confirm live.</t>
        </is>
      </c>
    </row>
    <row r="1293" ht="26" customHeight="1">
      <c r="A1293" s="34" t="inlineStr">
        <is>
          <t>LaCroix</t>
        </is>
      </c>
      <c r="B1293" s="34" t="inlineStr">
        <is>
          <t>LaCroix Sparkling Water | Key Lime | 8 pack 355mL</t>
        </is>
      </c>
      <c r="C1293" s="34" t="inlineStr">
        <is>
          <t>5) Sparkling water &amp; soda</t>
        </is>
      </c>
      <c r="D1293" s="51">
        <f>IF('M5 Sparkling Water &amp; Soda'!I87="","",'M5 Sparkling Water &amp; Soda'!I87)</f>
        <v/>
      </c>
      <c r="E1293" s="52">
        <f>IF('M5 Sparkling Water &amp; Soda'!J87="","",'M5 Sparkling Water &amp; Soda'!J87)</f>
        <v/>
      </c>
      <c r="F1293" s="50">
        <f>IF('M5 Sparkling Water &amp; Soda'!K87="","",'M5 Sparkling Water &amp; Soda'!K87)</f>
        <v/>
      </c>
      <c r="G1293" s="49">
        <f>IF('M5 Sparkling Water &amp; Soda'!F87="","",'M5 Sparkling Water &amp; Soda'!F87)</f>
        <v/>
      </c>
      <c r="H1293" s="50">
        <f>IF(AND(ISNUMBER('M5 Sparkling Water &amp; Soda'!F87),ISNUMBER('M5 Sparkling Water &amp; Soda'!K87)),'M5 Sparkling Water &amp; Soda'!F87-'M5 Sparkling Water &amp; Soda'!K87,"")</f>
        <v/>
      </c>
      <c r="I1293" s="34" t="inlineStr">
        <is>
          <t>S&amp;S availability/depth vary by listing and time, confirm live.</t>
        </is>
      </c>
    </row>
    <row r="1294" ht="26" customHeight="1">
      <c r="A1294" s="34" t="inlineStr">
        <is>
          <t>LaCroix</t>
        </is>
      </c>
      <c r="B1294" s="34" t="inlineStr">
        <is>
          <t>LaCroix Sparkling Water | Key Lime | 12 pack 355mL</t>
        </is>
      </c>
      <c r="C1294" s="34" t="inlineStr">
        <is>
          <t>5) Sparkling water &amp; soda</t>
        </is>
      </c>
      <c r="D1294" s="51">
        <f>IF('M5 Sparkling Water &amp; Soda'!I88="","",'M5 Sparkling Water &amp; Soda'!I88)</f>
        <v/>
      </c>
      <c r="E1294" s="52">
        <f>IF('M5 Sparkling Water &amp; Soda'!J88="","",'M5 Sparkling Water &amp; Soda'!J88)</f>
        <v/>
      </c>
      <c r="F1294" s="50">
        <f>IF('M5 Sparkling Water &amp; Soda'!K88="","",'M5 Sparkling Water &amp; Soda'!K88)</f>
        <v/>
      </c>
      <c r="G1294" s="49">
        <f>IF('M5 Sparkling Water &amp; Soda'!F88="","",'M5 Sparkling Water &amp; Soda'!F88)</f>
        <v/>
      </c>
      <c r="H1294" s="50">
        <f>IF(AND(ISNUMBER('M5 Sparkling Water &amp; Soda'!F88),ISNUMBER('M5 Sparkling Water &amp; Soda'!K88)),'M5 Sparkling Water &amp; Soda'!F88-'M5 Sparkling Water &amp; Soda'!K88,"")</f>
        <v/>
      </c>
      <c r="I1294" s="34" t="inlineStr">
        <is>
          <t>S&amp;S availability/depth vary by listing and time, confirm live.</t>
        </is>
      </c>
    </row>
    <row r="1295" ht="26" customHeight="1">
      <c r="A1295" s="34" t="inlineStr">
        <is>
          <t>LaCroix</t>
        </is>
      </c>
      <c r="B1295" s="34" t="inlineStr">
        <is>
          <t>LaCroix Sparkling Water | Key Lime | 15 pack 355mL</t>
        </is>
      </c>
      <c r="C1295" s="34" t="inlineStr">
        <is>
          <t>5) Sparkling water &amp; soda</t>
        </is>
      </c>
      <c r="D1295" s="51">
        <f>IF('M5 Sparkling Water &amp; Soda'!I89="","",'M5 Sparkling Water &amp; Soda'!I89)</f>
        <v/>
      </c>
      <c r="E1295" s="52">
        <f>IF('M5 Sparkling Water &amp; Soda'!J89="","",'M5 Sparkling Water &amp; Soda'!J89)</f>
        <v/>
      </c>
      <c r="F1295" s="50">
        <f>IF('M5 Sparkling Water &amp; Soda'!K89="","",'M5 Sparkling Water &amp; Soda'!K89)</f>
        <v/>
      </c>
      <c r="G1295" s="49">
        <f>IF('M5 Sparkling Water &amp; Soda'!F89="","",'M5 Sparkling Water &amp; Soda'!F89)</f>
        <v/>
      </c>
      <c r="H1295" s="50">
        <f>IF(AND(ISNUMBER('M5 Sparkling Water &amp; Soda'!F89),ISNUMBER('M5 Sparkling Water &amp; Soda'!K89)),'M5 Sparkling Water &amp; Soda'!F89-'M5 Sparkling Water &amp; Soda'!K89,"")</f>
        <v/>
      </c>
      <c r="I1295" s="34" t="inlineStr">
        <is>
          <t>S&amp;S availability/depth vary by listing and time, confirm live.</t>
        </is>
      </c>
    </row>
    <row r="1296" ht="26" customHeight="1">
      <c r="A1296" s="34" t="inlineStr">
        <is>
          <t>LaCroix</t>
        </is>
      </c>
      <c r="B1296" s="34" t="inlineStr">
        <is>
          <t>LaCroix Sparkling Water | Key Lime | 18 pack 355mL</t>
        </is>
      </c>
      <c r="C1296" s="34" t="inlineStr">
        <is>
          <t>5) Sparkling water &amp; soda</t>
        </is>
      </c>
      <c r="D1296" s="51">
        <f>IF('M5 Sparkling Water &amp; Soda'!I90="","",'M5 Sparkling Water &amp; Soda'!I90)</f>
        <v/>
      </c>
      <c r="E1296" s="52">
        <f>IF('M5 Sparkling Water &amp; Soda'!J90="","",'M5 Sparkling Water &amp; Soda'!J90)</f>
        <v/>
      </c>
      <c r="F1296" s="50">
        <f>IF('M5 Sparkling Water &amp; Soda'!K90="","",'M5 Sparkling Water &amp; Soda'!K90)</f>
        <v/>
      </c>
      <c r="G1296" s="49">
        <f>IF('M5 Sparkling Water &amp; Soda'!F90="","",'M5 Sparkling Water &amp; Soda'!F90)</f>
        <v/>
      </c>
      <c r="H1296" s="50">
        <f>IF(AND(ISNUMBER('M5 Sparkling Water &amp; Soda'!F90),ISNUMBER('M5 Sparkling Water &amp; Soda'!K90)),'M5 Sparkling Water &amp; Soda'!F90-'M5 Sparkling Water &amp; Soda'!K90,"")</f>
        <v/>
      </c>
      <c r="I1296" s="34" t="inlineStr">
        <is>
          <t>S&amp;S availability/depth vary by listing and time, confirm live.</t>
        </is>
      </c>
    </row>
    <row r="1297" ht="26" customHeight="1">
      <c r="A1297" s="34" t="inlineStr">
        <is>
          <t>LaCroix</t>
        </is>
      </c>
      <c r="B1297" s="34" t="inlineStr">
        <is>
          <t>LaCroix Sparkling Water | Key Lime | 24 pack 355mL</t>
        </is>
      </c>
      <c r="C1297" s="34" t="inlineStr">
        <is>
          <t>5) Sparkling water &amp; soda</t>
        </is>
      </c>
      <c r="D1297" s="51">
        <f>IF('M5 Sparkling Water &amp; Soda'!I91="","",'M5 Sparkling Water &amp; Soda'!I91)</f>
        <v/>
      </c>
      <c r="E1297" s="52">
        <f>IF('M5 Sparkling Water &amp; Soda'!J91="","",'M5 Sparkling Water &amp; Soda'!J91)</f>
        <v/>
      </c>
      <c r="F1297" s="50">
        <f>IF('M5 Sparkling Water &amp; Soda'!K91="","",'M5 Sparkling Water &amp; Soda'!K91)</f>
        <v/>
      </c>
      <c r="G1297" s="49">
        <f>IF('M5 Sparkling Water &amp; Soda'!F91="","",'M5 Sparkling Water &amp; Soda'!F91)</f>
        <v/>
      </c>
      <c r="H1297" s="50">
        <f>IF(AND(ISNUMBER('M5 Sparkling Water &amp; Soda'!F91),ISNUMBER('M5 Sparkling Water &amp; Soda'!K91)),'M5 Sparkling Water &amp; Soda'!F91-'M5 Sparkling Water &amp; Soda'!K91,"")</f>
        <v/>
      </c>
      <c r="I1297" s="34" t="inlineStr">
        <is>
          <t>S&amp;S availability/depth vary by listing and time, confirm live.</t>
        </is>
      </c>
    </row>
    <row r="1298" ht="26" customHeight="1">
      <c r="A1298" s="34" t="inlineStr">
        <is>
          <t>LaCroix</t>
        </is>
      </c>
      <c r="B1298" s="34" t="inlineStr">
        <is>
          <t>LaCroix Sparkling Water | Cerise Limon | single 355mL</t>
        </is>
      </c>
      <c r="C1298" s="34" t="inlineStr">
        <is>
          <t>5) Sparkling water &amp; soda</t>
        </is>
      </c>
      <c r="D1298" s="51">
        <f>IF('M5 Sparkling Water &amp; Soda'!I92="","",'M5 Sparkling Water &amp; Soda'!I92)</f>
        <v/>
      </c>
      <c r="E1298" s="52">
        <f>IF('M5 Sparkling Water &amp; Soda'!J92="","",'M5 Sparkling Water &amp; Soda'!J92)</f>
        <v/>
      </c>
      <c r="F1298" s="50">
        <f>IF('M5 Sparkling Water &amp; Soda'!K92="","",'M5 Sparkling Water &amp; Soda'!K92)</f>
        <v/>
      </c>
      <c r="G1298" s="49">
        <f>IF('M5 Sparkling Water &amp; Soda'!F92="","",'M5 Sparkling Water &amp; Soda'!F92)</f>
        <v/>
      </c>
      <c r="H1298" s="50">
        <f>IF(AND(ISNUMBER('M5 Sparkling Water &amp; Soda'!F92),ISNUMBER('M5 Sparkling Water &amp; Soda'!K92)),'M5 Sparkling Water &amp; Soda'!F92-'M5 Sparkling Water &amp; Soda'!K92,"")</f>
        <v/>
      </c>
      <c r="I1298" s="34" t="inlineStr">
        <is>
          <t>S&amp;S availability/depth vary by listing and time, confirm live.</t>
        </is>
      </c>
    </row>
    <row r="1299" ht="26" customHeight="1">
      <c r="A1299" s="34" t="inlineStr">
        <is>
          <t>LaCroix</t>
        </is>
      </c>
      <c r="B1299" s="34" t="inlineStr">
        <is>
          <t>LaCroix Sparkling Water | Cerise Limon | 8 pack 355mL</t>
        </is>
      </c>
      <c r="C1299" s="34" t="inlineStr">
        <is>
          <t>5) Sparkling water &amp; soda</t>
        </is>
      </c>
      <c r="D1299" s="51">
        <f>IF('M5 Sparkling Water &amp; Soda'!I93="","",'M5 Sparkling Water &amp; Soda'!I93)</f>
        <v/>
      </c>
      <c r="E1299" s="52">
        <f>IF('M5 Sparkling Water &amp; Soda'!J93="","",'M5 Sparkling Water &amp; Soda'!J93)</f>
        <v/>
      </c>
      <c r="F1299" s="50">
        <f>IF('M5 Sparkling Water &amp; Soda'!K93="","",'M5 Sparkling Water &amp; Soda'!K93)</f>
        <v/>
      </c>
      <c r="G1299" s="49">
        <f>IF('M5 Sparkling Water &amp; Soda'!F93="","",'M5 Sparkling Water &amp; Soda'!F93)</f>
        <v/>
      </c>
      <c r="H1299" s="50">
        <f>IF(AND(ISNUMBER('M5 Sparkling Water &amp; Soda'!F93),ISNUMBER('M5 Sparkling Water &amp; Soda'!K93)),'M5 Sparkling Water &amp; Soda'!F93-'M5 Sparkling Water &amp; Soda'!K93,"")</f>
        <v/>
      </c>
      <c r="I1299" s="34" t="inlineStr">
        <is>
          <t>S&amp;S availability/depth vary by listing and time, confirm live.</t>
        </is>
      </c>
    </row>
    <row r="1300" ht="26" customHeight="1">
      <c r="A1300" s="34" t="inlineStr">
        <is>
          <t>LaCroix</t>
        </is>
      </c>
      <c r="B1300" s="34" t="inlineStr">
        <is>
          <t>LaCroix Sparkling Water | Cerise Limon | 12 pack 355mL</t>
        </is>
      </c>
      <c r="C1300" s="34" t="inlineStr">
        <is>
          <t>5) Sparkling water &amp; soda</t>
        </is>
      </c>
      <c r="D1300" s="51">
        <f>IF('M5 Sparkling Water &amp; Soda'!I94="","",'M5 Sparkling Water &amp; Soda'!I94)</f>
        <v/>
      </c>
      <c r="E1300" s="52">
        <f>IF('M5 Sparkling Water &amp; Soda'!J94="","",'M5 Sparkling Water &amp; Soda'!J94)</f>
        <v/>
      </c>
      <c r="F1300" s="50">
        <f>IF('M5 Sparkling Water &amp; Soda'!K94="","",'M5 Sparkling Water &amp; Soda'!K94)</f>
        <v/>
      </c>
      <c r="G1300" s="49">
        <f>IF('M5 Sparkling Water &amp; Soda'!F94="","",'M5 Sparkling Water &amp; Soda'!F94)</f>
        <v/>
      </c>
      <c r="H1300" s="50">
        <f>IF(AND(ISNUMBER('M5 Sparkling Water &amp; Soda'!F94),ISNUMBER('M5 Sparkling Water &amp; Soda'!K94)),'M5 Sparkling Water &amp; Soda'!F94-'M5 Sparkling Water &amp; Soda'!K94,"")</f>
        <v/>
      </c>
      <c r="I1300" s="34" t="inlineStr">
        <is>
          <t>S&amp;S availability/depth vary by listing and time, confirm live.</t>
        </is>
      </c>
    </row>
    <row r="1301" ht="26" customHeight="1">
      <c r="A1301" s="34" t="inlineStr">
        <is>
          <t>LaCroix</t>
        </is>
      </c>
      <c r="B1301" s="34" t="inlineStr">
        <is>
          <t>LaCroix Sparkling Water | Cerise Limon | 15 pack 355mL</t>
        </is>
      </c>
      <c r="C1301" s="34" t="inlineStr">
        <is>
          <t>5) Sparkling water &amp; soda</t>
        </is>
      </c>
      <c r="D1301" s="51">
        <f>IF('M5 Sparkling Water &amp; Soda'!I95="","",'M5 Sparkling Water &amp; Soda'!I95)</f>
        <v/>
      </c>
      <c r="E1301" s="52">
        <f>IF('M5 Sparkling Water &amp; Soda'!J95="","",'M5 Sparkling Water &amp; Soda'!J95)</f>
        <v/>
      </c>
      <c r="F1301" s="50">
        <f>IF('M5 Sparkling Water &amp; Soda'!K95="","",'M5 Sparkling Water &amp; Soda'!K95)</f>
        <v/>
      </c>
      <c r="G1301" s="49">
        <f>IF('M5 Sparkling Water &amp; Soda'!F95="","",'M5 Sparkling Water &amp; Soda'!F95)</f>
        <v/>
      </c>
      <c r="H1301" s="50">
        <f>IF(AND(ISNUMBER('M5 Sparkling Water &amp; Soda'!F95),ISNUMBER('M5 Sparkling Water &amp; Soda'!K95)),'M5 Sparkling Water &amp; Soda'!F95-'M5 Sparkling Water &amp; Soda'!K95,"")</f>
        <v/>
      </c>
      <c r="I1301" s="34" t="inlineStr">
        <is>
          <t>S&amp;S availability/depth vary by listing and time, confirm live.</t>
        </is>
      </c>
    </row>
    <row r="1302" ht="26" customHeight="1">
      <c r="A1302" s="34" t="inlineStr">
        <is>
          <t>LaCroix</t>
        </is>
      </c>
      <c r="B1302" s="34" t="inlineStr">
        <is>
          <t>LaCroix Sparkling Water | Cerise Limon | 18 pack 355mL</t>
        </is>
      </c>
      <c r="C1302" s="34" t="inlineStr">
        <is>
          <t>5) Sparkling water &amp; soda</t>
        </is>
      </c>
      <c r="D1302" s="51">
        <f>IF('M5 Sparkling Water &amp; Soda'!I96="","",'M5 Sparkling Water &amp; Soda'!I96)</f>
        <v/>
      </c>
      <c r="E1302" s="52">
        <f>IF('M5 Sparkling Water &amp; Soda'!J96="","",'M5 Sparkling Water &amp; Soda'!J96)</f>
        <v/>
      </c>
      <c r="F1302" s="50">
        <f>IF('M5 Sparkling Water &amp; Soda'!K96="","",'M5 Sparkling Water &amp; Soda'!K96)</f>
        <v/>
      </c>
      <c r="G1302" s="49">
        <f>IF('M5 Sparkling Water &amp; Soda'!F96="","",'M5 Sparkling Water &amp; Soda'!F96)</f>
        <v/>
      </c>
      <c r="H1302" s="50">
        <f>IF(AND(ISNUMBER('M5 Sparkling Water &amp; Soda'!F96),ISNUMBER('M5 Sparkling Water &amp; Soda'!K96)),'M5 Sparkling Water &amp; Soda'!F96-'M5 Sparkling Water &amp; Soda'!K96,"")</f>
        <v/>
      </c>
      <c r="I1302" s="34" t="inlineStr">
        <is>
          <t>S&amp;S availability/depth vary by listing and time, confirm live.</t>
        </is>
      </c>
    </row>
    <row r="1303" ht="26" customHeight="1">
      <c r="A1303" s="34" t="inlineStr">
        <is>
          <t>LaCroix</t>
        </is>
      </c>
      <c r="B1303" s="34" t="inlineStr">
        <is>
          <t>LaCroix Sparkling Water | Cerise Limon | 24 pack 355mL</t>
        </is>
      </c>
      <c r="C1303" s="34" t="inlineStr">
        <is>
          <t>5) Sparkling water &amp; soda</t>
        </is>
      </c>
      <c r="D1303" s="51">
        <f>IF('M5 Sparkling Water &amp; Soda'!I97="","",'M5 Sparkling Water &amp; Soda'!I97)</f>
        <v/>
      </c>
      <c r="E1303" s="52">
        <f>IF('M5 Sparkling Water &amp; Soda'!J97="","",'M5 Sparkling Water &amp; Soda'!J97)</f>
        <v/>
      </c>
      <c r="F1303" s="50">
        <f>IF('M5 Sparkling Water &amp; Soda'!K97="","",'M5 Sparkling Water &amp; Soda'!K97)</f>
        <v/>
      </c>
      <c r="G1303" s="49">
        <f>IF('M5 Sparkling Water &amp; Soda'!F97="","",'M5 Sparkling Water &amp; Soda'!F97)</f>
        <v/>
      </c>
      <c r="H1303" s="50">
        <f>IF(AND(ISNUMBER('M5 Sparkling Water &amp; Soda'!F97),ISNUMBER('M5 Sparkling Water &amp; Soda'!K97)),'M5 Sparkling Water &amp; Soda'!F97-'M5 Sparkling Water &amp; Soda'!K97,"")</f>
        <v/>
      </c>
      <c r="I1303" s="34" t="inlineStr">
        <is>
          <t>S&amp;S availability/depth vary by listing and time, confirm live.</t>
        </is>
      </c>
    </row>
    <row r="1304" ht="26" customHeight="1">
      <c r="A1304" s="34" t="inlineStr">
        <is>
          <t>bubly</t>
        </is>
      </c>
      <c r="B1304" s="34" t="inlineStr">
        <is>
          <t>bubly Sparkling Water | Cherry | single 355mL</t>
        </is>
      </c>
      <c r="C1304" s="34" t="inlineStr">
        <is>
          <t>5) Sparkling water &amp; soda</t>
        </is>
      </c>
      <c r="D1304" s="51">
        <f>IF('M5 Sparkling Water &amp; Soda'!I98="","",'M5 Sparkling Water &amp; Soda'!I98)</f>
        <v/>
      </c>
      <c r="E1304" s="52">
        <f>IF('M5 Sparkling Water &amp; Soda'!J98="","",'M5 Sparkling Water &amp; Soda'!J98)</f>
        <v/>
      </c>
      <c r="F1304" s="50">
        <f>IF('M5 Sparkling Water &amp; Soda'!K98="","",'M5 Sparkling Water &amp; Soda'!K98)</f>
        <v/>
      </c>
      <c r="G1304" s="49">
        <f>IF('M5 Sparkling Water &amp; Soda'!F98="","",'M5 Sparkling Water &amp; Soda'!F98)</f>
        <v/>
      </c>
      <c r="H1304" s="50">
        <f>IF(AND(ISNUMBER('M5 Sparkling Water &amp; Soda'!F98),ISNUMBER('M5 Sparkling Water &amp; Soda'!K98)),'M5 Sparkling Water &amp; Soda'!F98-'M5 Sparkling Water &amp; Soda'!K98,"")</f>
        <v/>
      </c>
      <c r="I1304" s="34" t="inlineStr">
        <is>
          <t>S&amp;S availability/depth vary by listing and time, confirm live.</t>
        </is>
      </c>
    </row>
    <row r="1305" ht="26" customHeight="1">
      <c r="A1305" s="34" t="inlineStr">
        <is>
          <t>bubly</t>
        </is>
      </c>
      <c r="B1305" s="34" t="inlineStr">
        <is>
          <t>bubly Sparkling Water | Cherry | 8 pack 355mL</t>
        </is>
      </c>
      <c r="C1305" s="34" t="inlineStr">
        <is>
          <t>5) Sparkling water &amp; soda</t>
        </is>
      </c>
      <c r="D1305" s="51">
        <f>IF('M5 Sparkling Water &amp; Soda'!I99="","",'M5 Sparkling Water &amp; Soda'!I99)</f>
        <v/>
      </c>
      <c r="E1305" s="52">
        <f>IF('M5 Sparkling Water &amp; Soda'!J99="","",'M5 Sparkling Water &amp; Soda'!J99)</f>
        <v/>
      </c>
      <c r="F1305" s="50">
        <f>IF('M5 Sparkling Water &amp; Soda'!K99="","",'M5 Sparkling Water &amp; Soda'!K99)</f>
        <v/>
      </c>
      <c r="G1305" s="49">
        <f>IF('M5 Sparkling Water &amp; Soda'!F99="","",'M5 Sparkling Water &amp; Soda'!F99)</f>
        <v/>
      </c>
      <c r="H1305" s="50">
        <f>IF(AND(ISNUMBER('M5 Sparkling Water &amp; Soda'!F99),ISNUMBER('M5 Sparkling Water &amp; Soda'!K99)),'M5 Sparkling Water &amp; Soda'!F99-'M5 Sparkling Water &amp; Soda'!K99,"")</f>
        <v/>
      </c>
      <c r="I1305" s="34" t="inlineStr">
        <is>
          <t>S&amp;S availability/depth vary by listing and time, confirm live.</t>
        </is>
      </c>
    </row>
    <row r="1306" ht="26" customHeight="1">
      <c r="A1306" s="34" t="inlineStr">
        <is>
          <t>bubly</t>
        </is>
      </c>
      <c r="B1306" s="34" t="inlineStr">
        <is>
          <t>bubly Sparkling Water | Cherry | 12 pack 355mL</t>
        </is>
      </c>
      <c r="C1306" s="34" t="inlineStr">
        <is>
          <t>5) Sparkling water &amp; soda</t>
        </is>
      </c>
      <c r="D1306" s="51">
        <f>IF('M5 Sparkling Water &amp; Soda'!I100="","",'M5 Sparkling Water &amp; Soda'!I100)</f>
        <v/>
      </c>
      <c r="E1306" s="52">
        <f>IF('M5 Sparkling Water &amp; Soda'!J100="","",'M5 Sparkling Water &amp; Soda'!J100)</f>
        <v/>
      </c>
      <c r="F1306" s="50">
        <f>IF('M5 Sparkling Water &amp; Soda'!K100="","",'M5 Sparkling Water &amp; Soda'!K100)</f>
        <v/>
      </c>
      <c r="G1306" s="49">
        <f>IF('M5 Sparkling Water &amp; Soda'!F100="","",'M5 Sparkling Water &amp; Soda'!F100)</f>
        <v/>
      </c>
      <c r="H1306" s="50">
        <f>IF(AND(ISNUMBER('M5 Sparkling Water &amp; Soda'!F100),ISNUMBER('M5 Sparkling Water &amp; Soda'!K100)),'M5 Sparkling Water &amp; Soda'!F100-'M5 Sparkling Water &amp; Soda'!K100,"")</f>
        <v/>
      </c>
      <c r="I1306" s="34" t="inlineStr">
        <is>
          <t>S&amp;S availability/depth vary by listing and time, confirm live.</t>
        </is>
      </c>
    </row>
    <row r="1307" ht="26" customHeight="1">
      <c r="A1307" s="34" t="inlineStr">
        <is>
          <t>bubly</t>
        </is>
      </c>
      <c r="B1307" s="34" t="inlineStr">
        <is>
          <t>bubly Sparkling Water | Cherry | 15 pack 355mL</t>
        </is>
      </c>
      <c r="C1307" s="34" t="inlineStr">
        <is>
          <t>5) Sparkling water &amp; soda</t>
        </is>
      </c>
      <c r="D1307" s="51">
        <f>IF('M5 Sparkling Water &amp; Soda'!I101="","",'M5 Sparkling Water &amp; Soda'!I101)</f>
        <v/>
      </c>
      <c r="E1307" s="52">
        <f>IF('M5 Sparkling Water &amp; Soda'!J101="","",'M5 Sparkling Water &amp; Soda'!J101)</f>
        <v/>
      </c>
      <c r="F1307" s="50">
        <f>IF('M5 Sparkling Water &amp; Soda'!K101="","",'M5 Sparkling Water &amp; Soda'!K101)</f>
        <v/>
      </c>
      <c r="G1307" s="49">
        <f>IF('M5 Sparkling Water &amp; Soda'!F101="","",'M5 Sparkling Water &amp; Soda'!F101)</f>
        <v/>
      </c>
      <c r="H1307" s="50">
        <f>IF(AND(ISNUMBER('M5 Sparkling Water &amp; Soda'!F101),ISNUMBER('M5 Sparkling Water &amp; Soda'!K101)),'M5 Sparkling Water &amp; Soda'!F101-'M5 Sparkling Water &amp; Soda'!K101,"")</f>
        <v/>
      </c>
      <c r="I1307" s="34" t="inlineStr">
        <is>
          <t>S&amp;S availability/depth vary by listing and time, confirm live.</t>
        </is>
      </c>
    </row>
    <row r="1308" ht="26" customHeight="1">
      <c r="A1308" s="34" t="inlineStr">
        <is>
          <t>bubly</t>
        </is>
      </c>
      <c r="B1308" s="34" t="inlineStr">
        <is>
          <t>bubly Sparkling Water | Cherry | 18 pack 355mL</t>
        </is>
      </c>
      <c r="C1308" s="34" t="inlineStr">
        <is>
          <t>5) Sparkling water &amp; soda</t>
        </is>
      </c>
      <c r="D1308" s="51">
        <f>IF('M5 Sparkling Water &amp; Soda'!I102="","",'M5 Sparkling Water &amp; Soda'!I102)</f>
        <v/>
      </c>
      <c r="E1308" s="52">
        <f>IF('M5 Sparkling Water &amp; Soda'!J102="","",'M5 Sparkling Water &amp; Soda'!J102)</f>
        <v/>
      </c>
      <c r="F1308" s="50">
        <f>IF('M5 Sparkling Water &amp; Soda'!K102="","",'M5 Sparkling Water &amp; Soda'!K102)</f>
        <v/>
      </c>
      <c r="G1308" s="49">
        <f>IF('M5 Sparkling Water &amp; Soda'!F102="","",'M5 Sparkling Water &amp; Soda'!F102)</f>
        <v/>
      </c>
      <c r="H1308" s="50">
        <f>IF(AND(ISNUMBER('M5 Sparkling Water &amp; Soda'!F102),ISNUMBER('M5 Sparkling Water &amp; Soda'!K102)),'M5 Sparkling Water &amp; Soda'!F102-'M5 Sparkling Water &amp; Soda'!K102,"")</f>
        <v/>
      </c>
      <c r="I1308" s="34" t="inlineStr">
        <is>
          <t>S&amp;S availability/depth vary by listing and time, confirm live.</t>
        </is>
      </c>
    </row>
    <row r="1309" ht="26" customHeight="1">
      <c r="A1309" s="34" t="inlineStr">
        <is>
          <t>bubly</t>
        </is>
      </c>
      <c r="B1309" s="34" t="inlineStr">
        <is>
          <t>bubly Sparkling Water | Cherry | 24 pack 355mL</t>
        </is>
      </c>
      <c r="C1309" s="34" t="inlineStr">
        <is>
          <t>5) Sparkling water &amp; soda</t>
        </is>
      </c>
      <c r="D1309" s="51">
        <f>IF('M5 Sparkling Water &amp; Soda'!I103="","",'M5 Sparkling Water &amp; Soda'!I103)</f>
        <v/>
      </c>
      <c r="E1309" s="52">
        <f>IF('M5 Sparkling Water &amp; Soda'!J103="","",'M5 Sparkling Water &amp; Soda'!J103)</f>
        <v/>
      </c>
      <c r="F1309" s="50">
        <f>IF('M5 Sparkling Water &amp; Soda'!K103="","",'M5 Sparkling Water &amp; Soda'!K103)</f>
        <v/>
      </c>
      <c r="G1309" s="49">
        <f>IF('M5 Sparkling Water &amp; Soda'!F103="","",'M5 Sparkling Water &amp; Soda'!F103)</f>
        <v/>
      </c>
      <c r="H1309" s="50">
        <f>IF(AND(ISNUMBER('M5 Sparkling Water &amp; Soda'!F103),ISNUMBER('M5 Sparkling Water &amp; Soda'!K103)),'M5 Sparkling Water &amp; Soda'!F103-'M5 Sparkling Water &amp; Soda'!K103,"")</f>
        <v/>
      </c>
      <c r="I1309" s="34" t="inlineStr">
        <is>
          <t>S&amp;S availability/depth vary by listing and time, confirm live.</t>
        </is>
      </c>
    </row>
    <row r="1310" ht="26" customHeight="1">
      <c r="A1310" s="34" t="inlineStr">
        <is>
          <t>bubly</t>
        </is>
      </c>
      <c r="B1310" s="34" t="inlineStr">
        <is>
          <t>bubly Sparkling Water | Lime | single 355mL</t>
        </is>
      </c>
      <c r="C1310" s="34" t="inlineStr">
        <is>
          <t>5) Sparkling water &amp; soda</t>
        </is>
      </c>
      <c r="D1310" s="51">
        <f>IF('M5 Sparkling Water &amp; Soda'!I104="","",'M5 Sparkling Water &amp; Soda'!I104)</f>
        <v/>
      </c>
      <c r="E1310" s="52">
        <f>IF('M5 Sparkling Water &amp; Soda'!J104="","",'M5 Sparkling Water &amp; Soda'!J104)</f>
        <v/>
      </c>
      <c r="F1310" s="50">
        <f>IF('M5 Sparkling Water &amp; Soda'!K104="","",'M5 Sparkling Water &amp; Soda'!K104)</f>
        <v/>
      </c>
      <c r="G1310" s="49">
        <f>IF('M5 Sparkling Water &amp; Soda'!F104="","",'M5 Sparkling Water &amp; Soda'!F104)</f>
        <v/>
      </c>
      <c r="H1310" s="50">
        <f>IF(AND(ISNUMBER('M5 Sparkling Water &amp; Soda'!F104),ISNUMBER('M5 Sparkling Water &amp; Soda'!K104)),'M5 Sparkling Water &amp; Soda'!F104-'M5 Sparkling Water &amp; Soda'!K104,"")</f>
        <v/>
      </c>
      <c r="I1310" s="34" t="inlineStr">
        <is>
          <t>S&amp;S availability/depth vary by listing and time, confirm live.</t>
        </is>
      </c>
    </row>
    <row r="1311" ht="26" customHeight="1">
      <c r="A1311" s="34" t="inlineStr">
        <is>
          <t>bubly</t>
        </is>
      </c>
      <c r="B1311" s="34" t="inlineStr">
        <is>
          <t>bubly Sparkling Water | Lime | 8 pack 355mL</t>
        </is>
      </c>
      <c r="C1311" s="34" t="inlineStr">
        <is>
          <t>5) Sparkling water &amp; soda</t>
        </is>
      </c>
      <c r="D1311" s="51">
        <f>IF('M5 Sparkling Water &amp; Soda'!I105="","",'M5 Sparkling Water &amp; Soda'!I105)</f>
        <v/>
      </c>
      <c r="E1311" s="52">
        <f>IF('M5 Sparkling Water &amp; Soda'!J105="","",'M5 Sparkling Water &amp; Soda'!J105)</f>
        <v/>
      </c>
      <c r="F1311" s="50">
        <f>IF('M5 Sparkling Water &amp; Soda'!K105="","",'M5 Sparkling Water &amp; Soda'!K105)</f>
        <v/>
      </c>
      <c r="G1311" s="49">
        <f>IF('M5 Sparkling Water &amp; Soda'!F105="","",'M5 Sparkling Water &amp; Soda'!F105)</f>
        <v/>
      </c>
      <c r="H1311" s="50">
        <f>IF(AND(ISNUMBER('M5 Sparkling Water &amp; Soda'!F105),ISNUMBER('M5 Sparkling Water &amp; Soda'!K105)),'M5 Sparkling Water &amp; Soda'!F105-'M5 Sparkling Water &amp; Soda'!K105,"")</f>
        <v/>
      </c>
      <c r="I1311" s="34" t="inlineStr">
        <is>
          <t>S&amp;S availability/depth vary by listing and time, confirm live.</t>
        </is>
      </c>
    </row>
    <row r="1312" ht="26" customHeight="1">
      <c r="A1312" s="34" t="inlineStr">
        <is>
          <t>bubly</t>
        </is>
      </c>
      <c r="B1312" s="34" t="inlineStr">
        <is>
          <t>bubly Sparkling Water | Lime | 12 pack 355mL</t>
        </is>
      </c>
      <c r="C1312" s="34" t="inlineStr">
        <is>
          <t>5) Sparkling water &amp; soda</t>
        </is>
      </c>
      <c r="D1312" s="51">
        <f>IF('M5 Sparkling Water &amp; Soda'!I106="","",'M5 Sparkling Water &amp; Soda'!I106)</f>
        <v/>
      </c>
      <c r="E1312" s="52">
        <f>IF('M5 Sparkling Water &amp; Soda'!J106="","",'M5 Sparkling Water &amp; Soda'!J106)</f>
        <v/>
      </c>
      <c r="F1312" s="50">
        <f>IF('M5 Sparkling Water &amp; Soda'!K106="","",'M5 Sparkling Water &amp; Soda'!K106)</f>
        <v/>
      </c>
      <c r="G1312" s="49">
        <f>IF('M5 Sparkling Water &amp; Soda'!F106="","",'M5 Sparkling Water &amp; Soda'!F106)</f>
        <v/>
      </c>
      <c r="H1312" s="50">
        <f>IF(AND(ISNUMBER('M5 Sparkling Water &amp; Soda'!F106),ISNUMBER('M5 Sparkling Water &amp; Soda'!K106)),'M5 Sparkling Water &amp; Soda'!F106-'M5 Sparkling Water &amp; Soda'!K106,"")</f>
        <v/>
      </c>
      <c r="I1312" s="34" t="inlineStr">
        <is>
          <t>S&amp;S availability/depth vary by listing and time, confirm live.</t>
        </is>
      </c>
    </row>
    <row r="1313" ht="26" customHeight="1">
      <c r="A1313" s="34" t="inlineStr">
        <is>
          <t>bubly</t>
        </is>
      </c>
      <c r="B1313" s="34" t="inlineStr">
        <is>
          <t>bubly Sparkling Water | Lime | 15 pack 355mL</t>
        </is>
      </c>
      <c r="C1313" s="34" t="inlineStr">
        <is>
          <t>5) Sparkling water &amp; soda</t>
        </is>
      </c>
      <c r="D1313" s="51">
        <f>IF('M5 Sparkling Water &amp; Soda'!I107="","",'M5 Sparkling Water &amp; Soda'!I107)</f>
        <v/>
      </c>
      <c r="E1313" s="52">
        <f>IF('M5 Sparkling Water &amp; Soda'!J107="","",'M5 Sparkling Water &amp; Soda'!J107)</f>
        <v/>
      </c>
      <c r="F1313" s="50">
        <f>IF('M5 Sparkling Water &amp; Soda'!K107="","",'M5 Sparkling Water &amp; Soda'!K107)</f>
        <v/>
      </c>
      <c r="G1313" s="49">
        <f>IF('M5 Sparkling Water &amp; Soda'!F107="","",'M5 Sparkling Water &amp; Soda'!F107)</f>
        <v/>
      </c>
      <c r="H1313" s="50">
        <f>IF(AND(ISNUMBER('M5 Sparkling Water &amp; Soda'!F107),ISNUMBER('M5 Sparkling Water &amp; Soda'!K107)),'M5 Sparkling Water &amp; Soda'!F107-'M5 Sparkling Water &amp; Soda'!K107,"")</f>
        <v/>
      </c>
      <c r="I1313" s="34" t="inlineStr">
        <is>
          <t>S&amp;S availability/depth vary by listing and time, confirm live.</t>
        </is>
      </c>
    </row>
    <row r="1314" ht="26" customHeight="1">
      <c r="A1314" s="34" t="inlineStr">
        <is>
          <t>bubly</t>
        </is>
      </c>
      <c r="B1314" s="34" t="inlineStr">
        <is>
          <t>bubly Sparkling Water | Lime | 18 pack 355mL</t>
        </is>
      </c>
      <c r="C1314" s="34" t="inlineStr">
        <is>
          <t>5) Sparkling water &amp; soda</t>
        </is>
      </c>
      <c r="D1314" s="51">
        <f>IF('M5 Sparkling Water &amp; Soda'!I108="","",'M5 Sparkling Water &amp; Soda'!I108)</f>
        <v/>
      </c>
      <c r="E1314" s="52">
        <f>IF('M5 Sparkling Water &amp; Soda'!J108="","",'M5 Sparkling Water &amp; Soda'!J108)</f>
        <v/>
      </c>
      <c r="F1314" s="50">
        <f>IF('M5 Sparkling Water &amp; Soda'!K108="","",'M5 Sparkling Water &amp; Soda'!K108)</f>
        <v/>
      </c>
      <c r="G1314" s="49">
        <f>IF('M5 Sparkling Water &amp; Soda'!F108="","",'M5 Sparkling Water &amp; Soda'!F108)</f>
        <v/>
      </c>
      <c r="H1314" s="50">
        <f>IF(AND(ISNUMBER('M5 Sparkling Water &amp; Soda'!F108),ISNUMBER('M5 Sparkling Water &amp; Soda'!K108)),'M5 Sparkling Water &amp; Soda'!F108-'M5 Sparkling Water &amp; Soda'!K108,"")</f>
        <v/>
      </c>
      <c r="I1314" s="34" t="inlineStr">
        <is>
          <t>S&amp;S availability/depth vary by listing and time, confirm live.</t>
        </is>
      </c>
    </row>
    <row r="1315" ht="26" customHeight="1">
      <c r="A1315" s="34" t="inlineStr">
        <is>
          <t>bubly</t>
        </is>
      </c>
      <c r="B1315" s="34" t="inlineStr">
        <is>
          <t>bubly Sparkling Water | Lime | 24 pack 355mL</t>
        </is>
      </c>
      <c r="C1315" s="34" t="inlineStr">
        <is>
          <t>5) Sparkling water &amp; soda</t>
        </is>
      </c>
      <c r="D1315" s="51">
        <f>IF('M5 Sparkling Water &amp; Soda'!I109="","",'M5 Sparkling Water &amp; Soda'!I109)</f>
        <v/>
      </c>
      <c r="E1315" s="52">
        <f>IF('M5 Sparkling Water &amp; Soda'!J109="","",'M5 Sparkling Water &amp; Soda'!J109)</f>
        <v/>
      </c>
      <c r="F1315" s="50">
        <f>IF('M5 Sparkling Water &amp; Soda'!K109="","",'M5 Sparkling Water &amp; Soda'!K109)</f>
        <v/>
      </c>
      <c r="G1315" s="49">
        <f>IF('M5 Sparkling Water &amp; Soda'!F109="","",'M5 Sparkling Water &amp; Soda'!F109)</f>
        <v/>
      </c>
      <c r="H1315" s="50">
        <f>IF(AND(ISNUMBER('M5 Sparkling Water &amp; Soda'!F109),ISNUMBER('M5 Sparkling Water &amp; Soda'!K109)),'M5 Sparkling Water &amp; Soda'!F109-'M5 Sparkling Water &amp; Soda'!K109,"")</f>
        <v/>
      </c>
      <c r="I1315" s="34" t="inlineStr">
        <is>
          <t>S&amp;S availability/depth vary by listing and time, confirm live.</t>
        </is>
      </c>
    </row>
    <row r="1316" ht="26" customHeight="1">
      <c r="A1316" s="34" t="inlineStr">
        <is>
          <t>bubly</t>
        </is>
      </c>
      <c r="B1316" s="34" t="inlineStr">
        <is>
          <t>bubly Sparkling Water | Grapefruit | single 355mL</t>
        </is>
      </c>
      <c r="C1316" s="34" t="inlineStr">
        <is>
          <t>5) Sparkling water &amp; soda</t>
        </is>
      </c>
      <c r="D1316" s="51">
        <f>IF('M5 Sparkling Water &amp; Soda'!I110="","",'M5 Sparkling Water &amp; Soda'!I110)</f>
        <v/>
      </c>
      <c r="E1316" s="52">
        <f>IF('M5 Sparkling Water &amp; Soda'!J110="","",'M5 Sparkling Water &amp; Soda'!J110)</f>
        <v/>
      </c>
      <c r="F1316" s="50">
        <f>IF('M5 Sparkling Water &amp; Soda'!K110="","",'M5 Sparkling Water &amp; Soda'!K110)</f>
        <v/>
      </c>
      <c r="G1316" s="49">
        <f>IF('M5 Sparkling Water &amp; Soda'!F110="","",'M5 Sparkling Water &amp; Soda'!F110)</f>
        <v/>
      </c>
      <c r="H1316" s="50">
        <f>IF(AND(ISNUMBER('M5 Sparkling Water &amp; Soda'!F110),ISNUMBER('M5 Sparkling Water &amp; Soda'!K110)),'M5 Sparkling Water &amp; Soda'!F110-'M5 Sparkling Water &amp; Soda'!K110,"")</f>
        <v/>
      </c>
      <c r="I1316" s="34" t="inlineStr">
        <is>
          <t>S&amp;S availability/depth vary by listing and time, confirm live.</t>
        </is>
      </c>
    </row>
    <row r="1317" ht="26" customHeight="1">
      <c r="A1317" s="34" t="inlineStr">
        <is>
          <t>bubly</t>
        </is>
      </c>
      <c r="B1317" s="34" t="inlineStr">
        <is>
          <t>bubly Sparkling Water | Grapefruit | 8 pack 355mL</t>
        </is>
      </c>
      <c r="C1317" s="34" t="inlineStr">
        <is>
          <t>5) Sparkling water &amp; soda</t>
        </is>
      </c>
      <c r="D1317" s="51">
        <f>IF('M5 Sparkling Water &amp; Soda'!I111="","",'M5 Sparkling Water &amp; Soda'!I111)</f>
        <v/>
      </c>
      <c r="E1317" s="52">
        <f>IF('M5 Sparkling Water &amp; Soda'!J111="","",'M5 Sparkling Water &amp; Soda'!J111)</f>
        <v/>
      </c>
      <c r="F1317" s="50">
        <f>IF('M5 Sparkling Water &amp; Soda'!K111="","",'M5 Sparkling Water &amp; Soda'!K111)</f>
        <v/>
      </c>
      <c r="G1317" s="49">
        <f>IF('M5 Sparkling Water &amp; Soda'!F111="","",'M5 Sparkling Water &amp; Soda'!F111)</f>
        <v/>
      </c>
      <c r="H1317" s="50">
        <f>IF(AND(ISNUMBER('M5 Sparkling Water &amp; Soda'!F111),ISNUMBER('M5 Sparkling Water &amp; Soda'!K111)),'M5 Sparkling Water &amp; Soda'!F111-'M5 Sparkling Water &amp; Soda'!K111,"")</f>
        <v/>
      </c>
      <c r="I1317" s="34" t="inlineStr">
        <is>
          <t>S&amp;S availability/depth vary by listing and time, confirm live.</t>
        </is>
      </c>
    </row>
    <row r="1318" ht="26" customHeight="1">
      <c r="A1318" s="34" t="inlineStr">
        <is>
          <t>bubly</t>
        </is>
      </c>
      <c r="B1318" s="34" t="inlineStr">
        <is>
          <t>bubly Sparkling Water | Grapefruit | 12 pack 355mL</t>
        </is>
      </c>
      <c r="C1318" s="34" t="inlineStr">
        <is>
          <t>5) Sparkling water &amp; soda</t>
        </is>
      </c>
      <c r="D1318" s="51">
        <f>IF('M5 Sparkling Water &amp; Soda'!I112="","",'M5 Sparkling Water &amp; Soda'!I112)</f>
        <v/>
      </c>
      <c r="E1318" s="52">
        <f>IF('M5 Sparkling Water &amp; Soda'!J112="","",'M5 Sparkling Water &amp; Soda'!J112)</f>
        <v/>
      </c>
      <c r="F1318" s="50">
        <f>IF('M5 Sparkling Water &amp; Soda'!K112="","",'M5 Sparkling Water &amp; Soda'!K112)</f>
        <v/>
      </c>
      <c r="G1318" s="49">
        <f>IF('M5 Sparkling Water &amp; Soda'!F112="","",'M5 Sparkling Water &amp; Soda'!F112)</f>
        <v/>
      </c>
      <c r="H1318" s="50">
        <f>IF(AND(ISNUMBER('M5 Sparkling Water &amp; Soda'!F112),ISNUMBER('M5 Sparkling Water &amp; Soda'!K112)),'M5 Sparkling Water &amp; Soda'!F112-'M5 Sparkling Water &amp; Soda'!K112,"")</f>
        <v/>
      </c>
      <c r="I1318" s="34" t="inlineStr">
        <is>
          <t>S&amp;S availability/depth vary by listing and time, confirm live.</t>
        </is>
      </c>
    </row>
    <row r="1319" ht="26" customHeight="1">
      <c r="A1319" s="34" t="inlineStr">
        <is>
          <t>bubly</t>
        </is>
      </c>
      <c r="B1319" s="34" t="inlineStr">
        <is>
          <t>bubly Sparkling Water | Grapefruit | 15 pack 355mL</t>
        </is>
      </c>
      <c r="C1319" s="34" t="inlineStr">
        <is>
          <t>5) Sparkling water &amp; soda</t>
        </is>
      </c>
      <c r="D1319" s="51">
        <f>IF('M5 Sparkling Water &amp; Soda'!I113="","",'M5 Sparkling Water &amp; Soda'!I113)</f>
        <v/>
      </c>
      <c r="E1319" s="52">
        <f>IF('M5 Sparkling Water &amp; Soda'!J113="","",'M5 Sparkling Water &amp; Soda'!J113)</f>
        <v/>
      </c>
      <c r="F1319" s="50">
        <f>IF('M5 Sparkling Water &amp; Soda'!K113="","",'M5 Sparkling Water &amp; Soda'!K113)</f>
        <v/>
      </c>
      <c r="G1319" s="49">
        <f>IF('M5 Sparkling Water &amp; Soda'!F113="","",'M5 Sparkling Water &amp; Soda'!F113)</f>
        <v/>
      </c>
      <c r="H1319" s="50">
        <f>IF(AND(ISNUMBER('M5 Sparkling Water &amp; Soda'!F113),ISNUMBER('M5 Sparkling Water &amp; Soda'!K113)),'M5 Sparkling Water &amp; Soda'!F113-'M5 Sparkling Water &amp; Soda'!K113,"")</f>
        <v/>
      </c>
      <c r="I1319" s="34" t="inlineStr">
        <is>
          <t>S&amp;S availability/depth vary by listing and time, confirm live.</t>
        </is>
      </c>
    </row>
    <row r="1320" ht="26" customHeight="1">
      <c r="A1320" s="34" t="inlineStr">
        <is>
          <t>bubly</t>
        </is>
      </c>
      <c r="B1320" s="34" t="inlineStr">
        <is>
          <t>bubly Sparkling Water | Grapefruit | 18 pack 355mL</t>
        </is>
      </c>
      <c r="C1320" s="34" t="inlineStr">
        <is>
          <t>5) Sparkling water &amp; soda</t>
        </is>
      </c>
      <c r="D1320" s="51">
        <f>IF('M5 Sparkling Water &amp; Soda'!I114="","",'M5 Sparkling Water &amp; Soda'!I114)</f>
        <v/>
      </c>
      <c r="E1320" s="52">
        <f>IF('M5 Sparkling Water &amp; Soda'!J114="","",'M5 Sparkling Water &amp; Soda'!J114)</f>
        <v/>
      </c>
      <c r="F1320" s="50">
        <f>IF('M5 Sparkling Water &amp; Soda'!K114="","",'M5 Sparkling Water &amp; Soda'!K114)</f>
        <v/>
      </c>
      <c r="G1320" s="49">
        <f>IF('M5 Sparkling Water &amp; Soda'!F114="","",'M5 Sparkling Water &amp; Soda'!F114)</f>
        <v/>
      </c>
      <c r="H1320" s="50">
        <f>IF(AND(ISNUMBER('M5 Sparkling Water &amp; Soda'!F114),ISNUMBER('M5 Sparkling Water &amp; Soda'!K114)),'M5 Sparkling Water &amp; Soda'!F114-'M5 Sparkling Water &amp; Soda'!K114,"")</f>
        <v/>
      </c>
      <c r="I1320" s="34" t="inlineStr">
        <is>
          <t>S&amp;S availability/depth vary by listing and time, confirm live.</t>
        </is>
      </c>
    </row>
    <row r="1321" ht="26" customHeight="1">
      <c r="A1321" s="34" t="inlineStr">
        <is>
          <t>bubly</t>
        </is>
      </c>
      <c r="B1321" s="34" t="inlineStr">
        <is>
          <t>bubly Sparkling Water | Grapefruit | 24 pack 355mL</t>
        </is>
      </c>
      <c r="C1321" s="34" t="inlineStr">
        <is>
          <t>5) Sparkling water &amp; soda</t>
        </is>
      </c>
      <c r="D1321" s="51">
        <f>IF('M5 Sparkling Water &amp; Soda'!I115="","",'M5 Sparkling Water &amp; Soda'!I115)</f>
        <v/>
      </c>
      <c r="E1321" s="52">
        <f>IF('M5 Sparkling Water &amp; Soda'!J115="","",'M5 Sparkling Water &amp; Soda'!J115)</f>
        <v/>
      </c>
      <c r="F1321" s="50">
        <f>IF('M5 Sparkling Water &amp; Soda'!K115="","",'M5 Sparkling Water &amp; Soda'!K115)</f>
        <v/>
      </c>
      <c r="G1321" s="49">
        <f>IF('M5 Sparkling Water &amp; Soda'!F115="","",'M5 Sparkling Water &amp; Soda'!F115)</f>
        <v/>
      </c>
      <c r="H1321" s="50">
        <f>IF(AND(ISNUMBER('M5 Sparkling Water &amp; Soda'!F115),ISNUMBER('M5 Sparkling Water &amp; Soda'!K115)),'M5 Sparkling Water &amp; Soda'!F115-'M5 Sparkling Water &amp; Soda'!K115,"")</f>
        <v/>
      </c>
      <c r="I1321" s="34" t="inlineStr">
        <is>
          <t>S&amp;S availability/depth vary by listing and time, confirm live.</t>
        </is>
      </c>
    </row>
    <row r="1322" ht="26" customHeight="1">
      <c r="A1322" s="34" t="inlineStr">
        <is>
          <t>bubly</t>
        </is>
      </c>
      <c r="B1322" s="34" t="inlineStr">
        <is>
          <t>bubly Sparkling Water | Mango | single 355mL</t>
        </is>
      </c>
      <c r="C1322" s="34" t="inlineStr">
        <is>
          <t>5) Sparkling water &amp; soda</t>
        </is>
      </c>
      <c r="D1322" s="51">
        <f>IF('M5 Sparkling Water &amp; Soda'!I116="","",'M5 Sparkling Water &amp; Soda'!I116)</f>
        <v/>
      </c>
      <c r="E1322" s="52">
        <f>IF('M5 Sparkling Water &amp; Soda'!J116="","",'M5 Sparkling Water &amp; Soda'!J116)</f>
        <v/>
      </c>
      <c r="F1322" s="50">
        <f>IF('M5 Sparkling Water &amp; Soda'!K116="","",'M5 Sparkling Water &amp; Soda'!K116)</f>
        <v/>
      </c>
      <c r="G1322" s="49">
        <f>IF('M5 Sparkling Water &amp; Soda'!F116="","",'M5 Sparkling Water &amp; Soda'!F116)</f>
        <v/>
      </c>
      <c r="H1322" s="50">
        <f>IF(AND(ISNUMBER('M5 Sparkling Water &amp; Soda'!F116),ISNUMBER('M5 Sparkling Water &amp; Soda'!K116)),'M5 Sparkling Water &amp; Soda'!F116-'M5 Sparkling Water &amp; Soda'!K116,"")</f>
        <v/>
      </c>
      <c r="I1322" s="34" t="inlineStr">
        <is>
          <t>S&amp;S availability/depth vary by listing and time, confirm live.</t>
        </is>
      </c>
    </row>
    <row r="1323" ht="26" customHeight="1">
      <c r="A1323" s="34" t="inlineStr">
        <is>
          <t>bubly</t>
        </is>
      </c>
      <c r="B1323" s="34" t="inlineStr">
        <is>
          <t>bubly Sparkling Water | Mango | 8 pack 355mL</t>
        </is>
      </c>
      <c r="C1323" s="34" t="inlineStr">
        <is>
          <t>5) Sparkling water &amp; soda</t>
        </is>
      </c>
      <c r="D1323" s="51">
        <f>IF('M5 Sparkling Water &amp; Soda'!I117="","",'M5 Sparkling Water &amp; Soda'!I117)</f>
        <v/>
      </c>
      <c r="E1323" s="52">
        <f>IF('M5 Sparkling Water &amp; Soda'!J117="","",'M5 Sparkling Water &amp; Soda'!J117)</f>
        <v/>
      </c>
      <c r="F1323" s="50">
        <f>IF('M5 Sparkling Water &amp; Soda'!K117="","",'M5 Sparkling Water &amp; Soda'!K117)</f>
        <v/>
      </c>
      <c r="G1323" s="49">
        <f>IF('M5 Sparkling Water &amp; Soda'!F117="","",'M5 Sparkling Water &amp; Soda'!F117)</f>
        <v/>
      </c>
      <c r="H1323" s="50">
        <f>IF(AND(ISNUMBER('M5 Sparkling Water &amp; Soda'!F117),ISNUMBER('M5 Sparkling Water &amp; Soda'!K117)),'M5 Sparkling Water &amp; Soda'!F117-'M5 Sparkling Water &amp; Soda'!K117,"")</f>
        <v/>
      </c>
      <c r="I1323" s="34" t="inlineStr">
        <is>
          <t>S&amp;S availability/depth vary by listing and time, confirm live.</t>
        </is>
      </c>
    </row>
    <row r="1324" ht="26" customHeight="1">
      <c r="A1324" s="34" t="inlineStr">
        <is>
          <t>bubly</t>
        </is>
      </c>
      <c r="B1324" s="34" t="inlineStr">
        <is>
          <t>bubly Sparkling Water | Mango | 12 pack 355mL</t>
        </is>
      </c>
      <c r="C1324" s="34" t="inlineStr">
        <is>
          <t>5) Sparkling water &amp; soda</t>
        </is>
      </c>
      <c r="D1324" s="51">
        <f>IF('M5 Sparkling Water &amp; Soda'!I118="","",'M5 Sparkling Water &amp; Soda'!I118)</f>
        <v/>
      </c>
      <c r="E1324" s="52">
        <f>IF('M5 Sparkling Water &amp; Soda'!J118="","",'M5 Sparkling Water &amp; Soda'!J118)</f>
        <v/>
      </c>
      <c r="F1324" s="50">
        <f>IF('M5 Sparkling Water &amp; Soda'!K118="","",'M5 Sparkling Water &amp; Soda'!K118)</f>
        <v/>
      </c>
      <c r="G1324" s="49">
        <f>IF('M5 Sparkling Water &amp; Soda'!F118="","",'M5 Sparkling Water &amp; Soda'!F118)</f>
        <v/>
      </c>
      <c r="H1324" s="50">
        <f>IF(AND(ISNUMBER('M5 Sparkling Water &amp; Soda'!F118),ISNUMBER('M5 Sparkling Water &amp; Soda'!K118)),'M5 Sparkling Water &amp; Soda'!F118-'M5 Sparkling Water &amp; Soda'!K118,"")</f>
        <v/>
      </c>
      <c r="I1324" s="34" t="inlineStr">
        <is>
          <t>S&amp;S availability/depth vary by listing and time, confirm live.</t>
        </is>
      </c>
    </row>
    <row r="1325" ht="26" customHeight="1">
      <c r="A1325" s="34" t="inlineStr">
        <is>
          <t>bubly</t>
        </is>
      </c>
      <c r="B1325" s="34" t="inlineStr">
        <is>
          <t>bubly Sparkling Water | Mango | 15 pack 355mL</t>
        </is>
      </c>
      <c r="C1325" s="34" t="inlineStr">
        <is>
          <t>5) Sparkling water &amp; soda</t>
        </is>
      </c>
      <c r="D1325" s="51">
        <f>IF('M5 Sparkling Water &amp; Soda'!I119="","",'M5 Sparkling Water &amp; Soda'!I119)</f>
        <v/>
      </c>
      <c r="E1325" s="52">
        <f>IF('M5 Sparkling Water &amp; Soda'!J119="","",'M5 Sparkling Water &amp; Soda'!J119)</f>
        <v/>
      </c>
      <c r="F1325" s="50">
        <f>IF('M5 Sparkling Water &amp; Soda'!K119="","",'M5 Sparkling Water &amp; Soda'!K119)</f>
        <v/>
      </c>
      <c r="G1325" s="49">
        <f>IF('M5 Sparkling Water &amp; Soda'!F119="","",'M5 Sparkling Water &amp; Soda'!F119)</f>
        <v/>
      </c>
      <c r="H1325" s="50">
        <f>IF(AND(ISNUMBER('M5 Sparkling Water &amp; Soda'!F119),ISNUMBER('M5 Sparkling Water &amp; Soda'!K119)),'M5 Sparkling Water &amp; Soda'!F119-'M5 Sparkling Water &amp; Soda'!K119,"")</f>
        <v/>
      </c>
      <c r="I1325" s="34" t="inlineStr">
        <is>
          <t>S&amp;S availability/depth vary by listing and time, confirm live.</t>
        </is>
      </c>
    </row>
    <row r="1326" ht="26" customHeight="1">
      <c r="A1326" s="34" t="inlineStr">
        <is>
          <t>bubly</t>
        </is>
      </c>
      <c r="B1326" s="34" t="inlineStr">
        <is>
          <t>bubly Sparkling Water | Mango | 18 pack 355mL</t>
        </is>
      </c>
      <c r="C1326" s="34" t="inlineStr">
        <is>
          <t>5) Sparkling water &amp; soda</t>
        </is>
      </c>
      <c r="D1326" s="51">
        <f>IF('M5 Sparkling Water &amp; Soda'!I120="","",'M5 Sparkling Water &amp; Soda'!I120)</f>
        <v/>
      </c>
      <c r="E1326" s="52">
        <f>IF('M5 Sparkling Water &amp; Soda'!J120="","",'M5 Sparkling Water &amp; Soda'!J120)</f>
        <v/>
      </c>
      <c r="F1326" s="50">
        <f>IF('M5 Sparkling Water &amp; Soda'!K120="","",'M5 Sparkling Water &amp; Soda'!K120)</f>
        <v/>
      </c>
      <c r="G1326" s="49">
        <f>IF('M5 Sparkling Water &amp; Soda'!F120="","",'M5 Sparkling Water &amp; Soda'!F120)</f>
        <v/>
      </c>
      <c r="H1326" s="50">
        <f>IF(AND(ISNUMBER('M5 Sparkling Water &amp; Soda'!F120),ISNUMBER('M5 Sparkling Water &amp; Soda'!K120)),'M5 Sparkling Water &amp; Soda'!F120-'M5 Sparkling Water &amp; Soda'!K120,"")</f>
        <v/>
      </c>
      <c r="I1326" s="34" t="inlineStr">
        <is>
          <t>S&amp;S availability/depth vary by listing and time, confirm live.</t>
        </is>
      </c>
    </row>
    <row r="1327" ht="26" customHeight="1">
      <c r="A1327" s="34" t="inlineStr">
        <is>
          <t>bubly</t>
        </is>
      </c>
      <c r="B1327" s="34" t="inlineStr">
        <is>
          <t>bubly Sparkling Water | Mango | 24 pack 355mL</t>
        </is>
      </c>
      <c r="C1327" s="34" t="inlineStr">
        <is>
          <t>5) Sparkling water &amp; soda</t>
        </is>
      </c>
      <c r="D1327" s="51">
        <f>IF('M5 Sparkling Water &amp; Soda'!I121="","",'M5 Sparkling Water &amp; Soda'!I121)</f>
        <v/>
      </c>
      <c r="E1327" s="52">
        <f>IF('M5 Sparkling Water &amp; Soda'!J121="","",'M5 Sparkling Water &amp; Soda'!J121)</f>
        <v/>
      </c>
      <c r="F1327" s="50">
        <f>IF('M5 Sparkling Water &amp; Soda'!K121="","",'M5 Sparkling Water &amp; Soda'!K121)</f>
        <v/>
      </c>
      <c r="G1327" s="49">
        <f>IF('M5 Sparkling Water &amp; Soda'!F121="","",'M5 Sparkling Water &amp; Soda'!F121)</f>
        <v/>
      </c>
      <c r="H1327" s="50">
        <f>IF(AND(ISNUMBER('M5 Sparkling Water &amp; Soda'!F121),ISNUMBER('M5 Sparkling Water &amp; Soda'!K121)),'M5 Sparkling Water &amp; Soda'!F121-'M5 Sparkling Water &amp; Soda'!K121,"")</f>
        <v/>
      </c>
      <c r="I1327" s="34" t="inlineStr">
        <is>
          <t>S&amp;S availability/depth vary by listing and time, confirm live.</t>
        </is>
      </c>
    </row>
    <row r="1328" ht="26" customHeight="1">
      <c r="A1328" s="34" t="inlineStr">
        <is>
          <t>bubly</t>
        </is>
      </c>
      <c r="B1328" s="34" t="inlineStr">
        <is>
          <t>bubly Sparkling Water | Strawberry | single 355mL</t>
        </is>
      </c>
      <c r="C1328" s="34" t="inlineStr">
        <is>
          <t>5) Sparkling water &amp; soda</t>
        </is>
      </c>
      <c r="D1328" s="51">
        <f>IF('M5 Sparkling Water &amp; Soda'!I122="","",'M5 Sparkling Water &amp; Soda'!I122)</f>
        <v/>
      </c>
      <c r="E1328" s="52">
        <f>IF('M5 Sparkling Water &amp; Soda'!J122="","",'M5 Sparkling Water &amp; Soda'!J122)</f>
        <v/>
      </c>
      <c r="F1328" s="50">
        <f>IF('M5 Sparkling Water &amp; Soda'!K122="","",'M5 Sparkling Water &amp; Soda'!K122)</f>
        <v/>
      </c>
      <c r="G1328" s="49">
        <f>IF('M5 Sparkling Water &amp; Soda'!F122="","",'M5 Sparkling Water &amp; Soda'!F122)</f>
        <v/>
      </c>
      <c r="H1328" s="50">
        <f>IF(AND(ISNUMBER('M5 Sparkling Water &amp; Soda'!F122),ISNUMBER('M5 Sparkling Water &amp; Soda'!K122)),'M5 Sparkling Water &amp; Soda'!F122-'M5 Sparkling Water &amp; Soda'!K122,"")</f>
        <v/>
      </c>
      <c r="I1328" s="34" t="inlineStr">
        <is>
          <t>S&amp;S availability/depth vary by listing and time, confirm live.</t>
        </is>
      </c>
    </row>
    <row r="1329" ht="26" customHeight="1">
      <c r="A1329" s="34" t="inlineStr">
        <is>
          <t>bubly</t>
        </is>
      </c>
      <c r="B1329" s="34" t="inlineStr">
        <is>
          <t>bubly Sparkling Water | Strawberry | 8 pack 355mL</t>
        </is>
      </c>
      <c r="C1329" s="34" t="inlineStr">
        <is>
          <t>5) Sparkling water &amp; soda</t>
        </is>
      </c>
      <c r="D1329" s="51">
        <f>IF('M5 Sparkling Water &amp; Soda'!I123="","",'M5 Sparkling Water &amp; Soda'!I123)</f>
        <v/>
      </c>
      <c r="E1329" s="52">
        <f>IF('M5 Sparkling Water &amp; Soda'!J123="","",'M5 Sparkling Water &amp; Soda'!J123)</f>
        <v/>
      </c>
      <c r="F1329" s="50">
        <f>IF('M5 Sparkling Water &amp; Soda'!K123="","",'M5 Sparkling Water &amp; Soda'!K123)</f>
        <v/>
      </c>
      <c r="G1329" s="49">
        <f>IF('M5 Sparkling Water &amp; Soda'!F123="","",'M5 Sparkling Water &amp; Soda'!F123)</f>
        <v/>
      </c>
      <c r="H1329" s="50">
        <f>IF(AND(ISNUMBER('M5 Sparkling Water &amp; Soda'!F123),ISNUMBER('M5 Sparkling Water &amp; Soda'!K123)),'M5 Sparkling Water &amp; Soda'!F123-'M5 Sparkling Water &amp; Soda'!K123,"")</f>
        <v/>
      </c>
      <c r="I1329" s="34" t="inlineStr">
        <is>
          <t>S&amp;S availability/depth vary by listing and time, confirm live.</t>
        </is>
      </c>
    </row>
    <row r="1330" ht="26" customHeight="1">
      <c r="A1330" s="34" t="inlineStr">
        <is>
          <t>bubly</t>
        </is>
      </c>
      <c r="B1330" s="34" t="inlineStr">
        <is>
          <t>bubly Sparkling Water | Strawberry | 12 pack 355mL</t>
        </is>
      </c>
      <c r="C1330" s="34" t="inlineStr">
        <is>
          <t>5) Sparkling water &amp; soda</t>
        </is>
      </c>
      <c r="D1330" s="51">
        <f>IF('M5 Sparkling Water &amp; Soda'!I124="","",'M5 Sparkling Water &amp; Soda'!I124)</f>
        <v/>
      </c>
      <c r="E1330" s="52">
        <f>IF('M5 Sparkling Water &amp; Soda'!J124="","",'M5 Sparkling Water &amp; Soda'!J124)</f>
        <v/>
      </c>
      <c r="F1330" s="50">
        <f>IF('M5 Sparkling Water &amp; Soda'!K124="","",'M5 Sparkling Water &amp; Soda'!K124)</f>
        <v/>
      </c>
      <c r="G1330" s="49">
        <f>IF('M5 Sparkling Water &amp; Soda'!F124="","",'M5 Sparkling Water &amp; Soda'!F124)</f>
        <v/>
      </c>
      <c r="H1330" s="50">
        <f>IF(AND(ISNUMBER('M5 Sparkling Water &amp; Soda'!F124),ISNUMBER('M5 Sparkling Water &amp; Soda'!K124)),'M5 Sparkling Water &amp; Soda'!F124-'M5 Sparkling Water &amp; Soda'!K124,"")</f>
        <v/>
      </c>
      <c r="I1330" s="34" t="inlineStr">
        <is>
          <t>S&amp;S availability/depth vary by listing and time, confirm live.</t>
        </is>
      </c>
    </row>
    <row r="1331" ht="26" customHeight="1">
      <c r="A1331" s="34" t="inlineStr">
        <is>
          <t>bubly</t>
        </is>
      </c>
      <c r="B1331" s="34" t="inlineStr">
        <is>
          <t>bubly Sparkling Water | Strawberry | 15 pack 355mL</t>
        </is>
      </c>
      <c r="C1331" s="34" t="inlineStr">
        <is>
          <t>5) Sparkling water &amp; soda</t>
        </is>
      </c>
      <c r="D1331" s="51">
        <f>IF('M5 Sparkling Water &amp; Soda'!I125="","",'M5 Sparkling Water &amp; Soda'!I125)</f>
        <v/>
      </c>
      <c r="E1331" s="52">
        <f>IF('M5 Sparkling Water &amp; Soda'!J125="","",'M5 Sparkling Water &amp; Soda'!J125)</f>
        <v/>
      </c>
      <c r="F1331" s="50">
        <f>IF('M5 Sparkling Water &amp; Soda'!K125="","",'M5 Sparkling Water &amp; Soda'!K125)</f>
        <v/>
      </c>
      <c r="G1331" s="49">
        <f>IF('M5 Sparkling Water &amp; Soda'!F125="","",'M5 Sparkling Water &amp; Soda'!F125)</f>
        <v/>
      </c>
      <c r="H1331" s="50">
        <f>IF(AND(ISNUMBER('M5 Sparkling Water &amp; Soda'!F125),ISNUMBER('M5 Sparkling Water &amp; Soda'!K125)),'M5 Sparkling Water &amp; Soda'!F125-'M5 Sparkling Water &amp; Soda'!K125,"")</f>
        <v/>
      </c>
      <c r="I1331" s="34" t="inlineStr">
        <is>
          <t>S&amp;S availability/depth vary by listing and time, confirm live.</t>
        </is>
      </c>
    </row>
    <row r="1332" ht="26" customHeight="1">
      <c r="A1332" s="34" t="inlineStr">
        <is>
          <t>bubly</t>
        </is>
      </c>
      <c r="B1332" s="34" t="inlineStr">
        <is>
          <t>bubly Sparkling Water | Strawberry | 18 pack 355mL</t>
        </is>
      </c>
      <c r="C1332" s="34" t="inlineStr">
        <is>
          <t>5) Sparkling water &amp; soda</t>
        </is>
      </c>
      <c r="D1332" s="51">
        <f>IF('M5 Sparkling Water &amp; Soda'!I126="","",'M5 Sparkling Water &amp; Soda'!I126)</f>
        <v/>
      </c>
      <c r="E1332" s="52">
        <f>IF('M5 Sparkling Water &amp; Soda'!J126="","",'M5 Sparkling Water &amp; Soda'!J126)</f>
        <v/>
      </c>
      <c r="F1332" s="50">
        <f>IF('M5 Sparkling Water &amp; Soda'!K126="","",'M5 Sparkling Water &amp; Soda'!K126)</f>
        <v/>
      </c>
      <c r="G1332" s="49">
        <f>IF('M5 Sparkling Water &amp; Soda'!F126="","",'M5 Sparkling Water &amp; Soda'!F126)</f>
        <v/>
      </c>
      <c r="H1332" s="50">
        <f>IF(AND(ISNUMBER('M5 Sparkling Water &amp; Soda'!F126),ISNUMBER('M5 Sparkling Water &amp; Soda'!K126)),'M5 Sparkling Water &amp; Soda'!F126-'M5 Sparkling Water &amp; Soda'!K126,"")</f>
        <v/>
      </c>
      <c r="I1332" s="34" t="inlineStr">
        <is>
          <t>S&amp;S availability/depth vary by listing and time, confirm live.</t>
        </is>
      </c>
    </row>
    <row r="1333" ht="26" customHeight="1">
      <c r="A1333" s="34" t="inlineStr">
        <is>
          <t>bubly</t>
        </is>
      </c>
      <c r="B1333" s="34" t="inlineStr">
        <is>
          <t>bubly Sparkling Water | Strawberry | 24 pack 355mL</t>
        </is>
      </c>
      <c r="C1333" s="34" t="inlineStr">
        <is>
          <t>5) Sparkling water &amp; soda</t>
        </is>
      </c>
      <c r="D1333" s="51">
        <f>IF('M5 Sparkling Water &amp; Soda'!I127="","",'M5 Sparkling Water &amp; Soda'!I127)</f>
        <v/>
      </c>
      <c r="E1333" s="52">
        <f>IF('M5 Sparkling Water &amp; Soda'!J127="","",'M5 Sparkling Water &amp; Soda'!J127)</f>
        <v/>
      </c>
      <c r="F1333" s="50">
        <f>IF('M5 Sparkling Water &amp; Soda'!K127="","",'M5 Sparkling Water &amp; Soda'!K127)</f>
        <v/>
      </c>
      <c r="G1333" s="49">
        <f>IF('M5 Sparkling Water &amp; Soda'!F127="","",'M5 Sparkling Water &amp; Soda'!F127)</f>
        <v/>
      </c>
      <c r="H1333" s="50">
        <f>IF(AND(ISNUMBER('M5 Sparkling Water &amp; Soda'!F127),ISNUMBER('M5 Sparkling Water &amp; Soda'!K127)),'M5 Sparkling Water &amp; Soda'!F127-'M5 Sparkling Water &amp; Soda'!K127,"")</f>
        <v/>
      </c>
      <c r="I1333" s="34" t="inlineStr">
        <is>
          <t>S&amp;S availability/depth vary by listing and time, confirm live.</t>
        </is>
      </c>
    </row>
    <row r="1334" ht="26" customHeight="1">
      <c r="A1334" s="34" t="inlineStr">
        <is>
          <t>bubly</t>
        </is>
      </c>
      <c r="B1334" s="34" t="inlineStr">
        <is>
          <t>bubly Sparkling Water | Blackberry | single 355mL</t>
        </is>
      </c>
      <c r="C1334" s="34" t="inlineStr">
        <is>
          <t>5) Sparkling water &amp; soda</t>
        </is>
      </c>
      <c r="D1334" s="51">
        <f>IF('M5 Sparkling Water &amp; Soda'!I128="","",'M5 Sparkling Water &amp; Soda'!I128)</f>
        <v/>
      </c>
      <c r="E1334" s="52">
        <f>IF('M5 Sparkling Water &amp; Soda'!J128="","",'M5 Sparkling Water &amp; Soda'!J128)</f>
        <v/>
      </c>
      <c r="F1334" s="50">
        <f>IF('M5 Sparkling Water &amp; Soda'!K128="","",'M5 Sparkling Water &amp; Soda'!K128)</f>
        <v/>
      </c>
      <c r="G1334" s="49">
        <f>IF('M5 Sparkling Water &amp; Soda'!F128="","",'M5 Sparkling Water &amp; Soda'!F128)</f>
        <v/>
      </c>
      <c r="H1334" s="50">
        <f>IF(AND(ISNUMBER('M5 Sparkling Water &amp; Soda'!F128),ISNUMBER('M5 Sparkling Water &amp; Soda'!K128)),'M5 Sparkling Water &amp; Soda'!F128-'M5 Sparkling Water &amp; Soda'!K128,"")</f>
        <v/>
      </c>
      <c r="I1334" s="34" t="inlineStr">
        <is>
          <t>S&amp;S availability/depth vary by listing and time, confirm live.</t>
        </is>
      </c>
    </row>
    <row r="1335" ht="26" customHeight="1">
      <c r="A1335" s="34" t="inlineStr">
        <is>
          <t>bubly</t>
        </is>
      </c>
      <c r="B1335" s="34" t="inlineStr">
        <is>
          <t>bubly Sparkling Water | Blackberry | 8 pack 355mL</t>
        </is>
      </c>
      <c r="C1335" s="34" t="inlineStr">
        <is>
          <t>5) Sparkling water &amp; soda</t>
        </is>
      </c>
      <c r="D1335" s="51">
        <f>IF('M5 Sparkling Water &amp; Soda'!I129="","",'M5 Sparkling Water &amp; Soda'!I129)</f>
        <v/>
      </c>
      <c r="E1335" s="52">
        <f>IF('M5 Sparkling Water &amp; Soda'!J129="","",'M5 Sparkling Water &amp; Soda'!J129)</f>
        <v/>
      </c>
      <c r="F1335" s="50">
        <f>IF('M5 Sparkling Water &amp; Soda'!K129="","",'M5 Sparkling Water &amp; Soda'!K129)</f>
        <v/>
      </c>
      <c r="G1335" s="49">
        <f>IF('M5 Sparkling Water &amp; Soda'!F129="","",'M5 Sparkling Water &amp; Soda'!F129)</f>
        <v/>
      </c>
      <c r="H1335" s="50">
        <f>IF(AND(ISNUMBER('M5 Sparkling Water &amp; Soda'!F129),ISNUMBER('M5 Sparkling Water &amp; Soda'!K129)),'M5 Sparkling Water &amp; Soda'!F129-'M5 Sparkling Water &amp; Soda'!K129,"")</f>
        <v/>
      </c>
      <c r="I1335" s="34" t="inlineStr">
        <is>
          <t>S&amp;S availability/depth vary by listing and time, confirm live.</t>
        </is>
      </c>
    </row>
    <row r="1336" ht="26" customHeight="1">
      <c r="A1336" s="34" t="inlineStr">
        <is>
          <t>bubly</t>
        </is>
      </c>
      <c r="B1336" s="34" t="inlineStr">
        <is>
          <t>bubly Sparkling Water | Blackberry | 12 pack 355mL</t>
        </is>
      </c>
      <c r="C1336" s="34" t="inlineStr">
        <is>
          <t>5) Sparkling water &amp; soda</t>
        </is>
      </c>
      <c r="D1336" s="51">
        <f>IF('M5 Sparkling Water &amp; Soda'!I130="","",'M5 Sparkling Water &amp; Soda'!I130)</f>
        <v/>
      </c>
      <c r="E1336" s="52">
        <f>IF('M5 Sparkling Water &amp; Soda'!J130="","",'M5 Sparkling Water &amp; Soda'!J130)</f>
        <v/>
      </c>
      <c r="F1336" s="50">
        <f>IF('M5 Sparkling Water &amp; Soda'!K130="","",'M5 Sparkling Water &amp; Soda'!K130)</f>
        <v/>
      </c>
      <c r="G1336" s="49">
        <f>IF('M5 Sparkling Water &amp; Soda'!F130="","",'M5 Sparkling Water &amp; Soda'!F130)</f>
        <v/>
      </c>
      <c r="H1336" s="50">
        <f>IF(AND(ISNUMBER('M5 Sparkling Water &amp; Soda'!F130),ISNUMBER('M5 Sparkling Water &amp; Soda'!K130)),'M5 Sparkling Water &amp; Soda'!F130-'M5 Sparkling Water &amp; Soda'!K130,"")</f>
        <v/>
      </c>
      <c r="I1336" s="34" t="inlineStr">
        <is>
          <t>S&amp;S availability/depth vary by listing and time, confirm live.</t>
        </is>
      </c>
    </row>
    <row r="1337" ht="26" customHeight="1">
      <c r="A1337" s="34" t="inlineStr">
        <is>
          <t>bubly</t>
        </is>
      </c>
      <c r="B1337" s="34" t="inlineStr">
        <is>
          <t>bubly Sparkling Water | Blackberry | 15 pack 355mL</t>
        </is>
      </c>
      <c r="C1337" s="34" t="inlineStr">
        <is>
          <t>5) Sparkling water &amp; soda</t>
        </is>
      </c>
      <c r="D1337" s="51">
        <f>IF('M5 Sparkling Water &amp; Soda'!I131="","",'M5 Sparkling Water &amp; Soda'!I131)</f>
        <v/>
      </c>
      <c r="E1337" s="52">
        <f>IF('M5 Sparkling Water &amp; Soda'!J131="","",'M5 Sparkling Water &amp; Soda'!J131)</f>
        <v/>
      </c>
      <c r="F1337" s="50">
        <f>IF('M5 Sparkling Water &amp; Soda'!K131="","",'M5 Sparkling Water &amp; Soda'!K131)</f>
        <v/>
      </c>
      <c r="G1337" s="49">
        <f>IF('M5 Sparkling Water &amp; Soda'!F131="","",'M5 Sparkling Water &amp; Soda'!F131)</f>
        <v/>
      </c>
      <c r="H1337" s="50">
        <f>IF(AND(ISNUMBER('M5 Sparkling Water &amp; Soda'!F131),ISNUMBER('M5 Sparkling Water &amp; Soda'!K131)),'M5 Sparkling Water &amp; Soda'!F131-'M5 Sparkling Water &amp; Soda'!K131,"")</f>
        <v/>
      </c>
      <c r="I1337" s="34" t="inlineStr">
        <is>
          <t>S&amp;S availability/depth vary by listing and time, confirm live.</t>
        </is>
      </c>
    </row>
    <row r="1338" ht="26" customHeight="1">
      <c r="A1338" s="34" t="inlineStr">
        <is>
          <t>bubly</t>
        </is>
      </c>
      <c r="B1338" s="34" t="inlineStr">
        <is>
          <t>bubly Sparkling Water | Blackberry | 18 pack 355mL</t>
        </is>
      </c>
      <c r="C1338" s="34" t="inlineStr">
        <is>
          <t>5) Sparkling water &amp; soda</t>
        </is>
      </c>
      <c r="D1338" s="51">
        <f>IF('M5 Sparkling Water &amp; Soda'!I132="","",'M5 Sparkling Water &amp; Soda'!I132)</f>
        <v/>
      </c>
      <c r="E1338" s="52">
        <f>IF('M5 Sparkling Water &amp; Soda'!J132="","",'M5 Sparkling Water &amp; Soda'!J132)</f>
        <v/>
      </c>
      <c r="F1338" s="50">
        <f>IF('M5 Sparkling Water &amp; Soda'!K132="","",'M5 Sparkling Water &amp; Soda'!K132)</f>
        <v/>
      </c>
      <c r="G1338" s="49">
        <f>IF('M5 Sparkling Water &amp; Soda'!F132="","",'M5 Sparkling Water &amp; Soda'!F132)</f>
        <v/>
      </c>
      <c r="H1338" s="50">
        <f>IF(AND(ISNUMBER('M5 Sparkling Water &amp; Soda'!F132),ISNUMBER('M5 Sparkling Water &amp; Soda'!K132)),'M5 Sparkling Water &amp; Soda'!F132-'M5 Sparkling Water &amp; Soda'!K132,"")</f>
        <v/>
      </c>
      <c r="I1338" s="34" t="inlineStr">
        <is>
          <t>S&amp;S availability/depth vary by listing and time, confirm live.</t>
        </is>
      </c>
    </row>
    <row r="1339" ht="26" customHeight="1">
      <c r="A1339" s="34" t="inlineStr">
        <is>
          <t>bubly</t>
        </is>
      </c>
      <c r="B1339" s="34" t="inlineStr">
        <is>
          <t>bubly Sparkling Water | Blackberry | 24 pack 355mL</t>
        </is>
      </c>
      <c r="C1339" s="34" t="inlineStr">
        <is>
          <t>5) Sparkling water &amp; soda</t>
        </is>
      </c>
      <c r="D1339" s="51">
        <f>IF('M5 Sparkling Water &amp; Soda'!I133="","",'M5 Sparkling Water &amp; Soda'!I133)</f>
        <v/>
      </c>
      <c r="E1339" s="52">
        <f>IF('M5 Sparkling Water &amp; Soda'!J133="","",'M5 Sparkling Water &amp; Soda'!J133)</f>
        <v/>
      </c>
      <c r="F1339" s="50">
        <f>IF('M5 Sparkling Water &amp; Soda'!K133="","",'M5 Sparkling Water &amp; Soda'!K133)</f>
        <v/>
      </c>
      <c r="G1339" s="49">
        <f>IF('M5 Sparkling Water &amp; Soda'!F133="","",'M5 Sparkling Water &amp; Soda'!F133)</f>
        <v/>
      </c>
      <c r="H1339" s="50">
        <f>IF(AND(ISNUMBER('M5 Sparkling Water &amp; Soda'!F133),ISNUMBER('M5 Sparkling Water &amp; Soda'!K133)),'M5 Sparkling Water &amp; Soda'!F133-'M5 Sparkling Water &amp; Soda'!K133,"")</f>
        <v/>
      </c>
      <c r="I1339" s="34" t="inlineStr">
        <is>
          <t>S&amp;S availability/depth vary by listing and time, confirm live.</t>
        </is>
      </c>
    </row>
    <row r="1340" ht="26" customHeight="1">
      <c r="A1340" s="34" t="inlineStr">
        <is>
          <t>bubly</t>
        </is>
      </c>
      <c r="B1340" s="34" t="inlineStr">
        <is>
          <t>bubly Sparkling Water | Raspberry | single 355mL</t>
        </is>
      </c>
      <c r="C1340" s="34" t="inlineStr">
        <is>
          <t>5) Sparkling water &amp; soda</t>
        </is>
      </c>
      <c r="D1340" s="51">
        <f>IF('M5 Sparkling Water &amp; Soda'!I134="","",'M5 Sparkling Water &amp; Soda'!I134)</f>
        <v/>
      </c>
      <c r="E1340" s="52">
        <f>IF('M5 Sparkling Water &amp; Soda'!J134="","",'M5 Sparkling Water &amp; Soda'!J134)</f>
        <v/>
      </c>
      <c r="F1340" s="50">
        <f>IF('M5 Sparkling Water &amp; Soda'!K134="","",'M5 Sparkling Water &amp; Soda'!K134)</f>
        <v/>
      </c>
      <c r="G1340" s="49">
        <f>IF('M5 Sparkling Water &amp; Soda'!F134="","",'M5 Sparkling Water &amp; Soda'!F134)</f>
        <v/>
      </c>
      <c r="H1340" s="50">
        <f>IF(AND(ISNUMBER('M5 Sparkling Water &amp; Soda'!F134),ISNUMBER('M5 Sparkling Water &amp; Soda'!K134)),'M5 Sparkling Water &amp; Soda'!F134-'M5 Sparkling Water &amp; Soda'!K134,"")</f>
        <v/>
      </c>
      <c r="I1340" s="34" t="inlineStr">
        <is>
          <t>S&amp;S availability/depth vary by listing and time, confirm live.</t>
        </is>
      </c>
    </row>
    <row r="1341" ht="26" customHeight="1">
      <c r="A1341" s="34" t="inlineStr">
        <is>
          <t>bubly</t>
        </is>
      </c>
      <c r="B1341" s="34" t="inlineStr">
        <is>
          <t>bubly Sparkling Water | Raspberry | 8 pack 355mL</t>
        </is>
      </c>
      <c r="C1341" s="34" t="inlineStr">
        <is>
          <t>5) Sparkling water &amp; soda</t>
        </is>
      </c>
      <c r="D1341" s="51">
        <f>IF('M5 Sparkling Water &amp; Soda'!I135="","",'M5 Sparkling Water &amp; Soda'!I135)</f>
        <v/>
      </c>
      <c r="E1341" s="52">
        <f>IF('M5 Sparkling Water &amp; Soda'!J135="","",'M5 Sparkling Water &amp; Soda'!J135)</f>
        <v/>
      </c>
      <c r="F1341" s="50">
        <f>IF('M5 Sparkling Water &amp; Soda'!K135="","",'M5 Sparkling Water &amp; Soda'!K135)</f>
        <v/>
      </c>
      <c r="G1341" s="49">
        <f>IF('M5 Sparkling Water &amp; Soda'!F135="","",'M5 Sparkling Water &amp; Soda'!F135)</f>
        <v/>
      </c>
      <c r="H1341" s="50">
        <f>IF(AND(ISNUMBER('M5 Sparkling Water &amp; Soda'!F135),ISNUMBER('M5 Sparkling Water &amp; Soda'!K135)),'M5 Sparkling Water &amp; Soda'!F135-'M5 Sparkling Water &amp; Soda'!K135,"")</f>
        <v/>
      </c>
      <c r="I1341" s="34" t="inlineStr">
        <is>
          <t>S&amp;S availability/depth vary by listing and time, confirm live.</t>
        </is>
      </c>
    </row>
    <row r="1342" ht="26" customHeight="1">
      <c r="A1342" s="34" t="inlineStr">
        <is>
          <t>bubly</t>
        </is>
      </c>
      <c r="B1342" s="34" t="inlineStr">
        <is>
          <t>bubly Sparkling Water | Raspberry | 12 pack 355mL</t>
        </is>
      </c>
      <c r="C1342" s="34" t="inlineStr">
        <is>
          <t>5) Sparkling water &amp; soda</t>
        </is>
      </c>
      <c r="D1342" s="51">
        <f>IF('M5 Sparkling Water &amp; Soda'!I136="","",'M5 Sparkling Water &amp; Soda'!I136)</f>
        <v/>
      </c>
      <c r="E1342" s="52">
        <f>IF('M5 Sparkling Water &amp; Soda'!J136="","",'M5 Sparkling Water &amp; Soda'!J136)</f>
        <v/>
      </c>
      <c r="F1342" s="50">
        <f>IF('M5 Sparkling Water &amp; Soda'!K136="","",'M5 Sparkling Water &amp; Soda'!K136)</f>
        <v/>
      </c>
      <c r="G1342" s="49">
        <f>IF('M5 Sparkling Water &amp; Soda'!F136="","",'M5 Sparkling Water &amp; Soda'!F136)</f>
        <v/>
      </c>
      <c r="H1342" s="50">
        <f>IF(AND(ISNUMBER('M5 Sparkling Water &amp; Soda'!F136),ISNUMBER('M5 Sparkling Water &amp; Soda'!K136)),'M5 Sparkling Water &amp; Soda'!F136-'M5 Sparkling Water &amp; Soda'!K136,"")</f>
        <v/>
      </c>
      <c r="I1342" s="34" t="inlineStr">
        <is>
          <t>S&amp;S availability/depth vary by listing and time, confirm live.</t>
        </is>
      </c>
    </row>
    <row r="1343" ht="26" customHeight="1">
      <c r="A1343" s="34" t="inlineStr">
        <is>
          <t>bubly</t>
        </is>
      </c>
      <c r="B1343" s="34" t="inlineStr">
        <is>
          <t>bubly Sparkling Water | Raspberry | 15 pack 355mL</t>
        </is>
      </c>
      <c r="C1343" s="34" t="inlineStr">
        <is>
          <t>5) Sparkling water &amp; soda</t>
        </is>
      </c>
      <c r="D1343" s="51">
        <f>IF('M5 Sparkling Water &amp; Soda'!I137="","",'M5 Sparkling Water &amp; Soda'!I137)</f>
        <v/>
      </c>
      <c r="E1343" s="52">
        <f>IF('M5 Sparkling Water &amp; Soda'!J137="","",'M5 Sparkling Water &amp; Soda'!J137)</f>
        <v/>
      </c>
      <c r="F1343" s="50">
        <f>IF('M5 Sparkling Water &amp; Soda'!K137="","",'M5 Sparkling Water &amp; Soda'!K137)</f>
        <v/>
      </c>
      <c r="G1343" s="49">
        <f>IF('M5 Sparkling Water &amp; Soda'!F137="","",'M5 Sparkling Water &amp; Soda'!F137)</f>
        <v/>
      </c>
      <c r="H1343" s="50">
        <f>IF(AND(ISNUMBER('M5 Sparkling Water &amp; Soda'!F137),ISNUMBER('M5 Sparkling Water &amp; Soda'!K137)),'M5 Sparkling Water &amp; Soda'!F137-'M5 Sparkling Water &amp; Soda'!K137,"")</f>
        <v/>
      </c>
      <c r="I1343" s="34" t="inlineStr">
        <is>
          <t>S&amp;S availability/depth vary by listing and time, confirm live.</t>
        </is>
      </c>
    </row>
    <row r="1344" ht="26" customHeight="1">
      <c r="A1344" s="34" t="inlineStr">
        <is>
          <t>bubly</t>
        </is>
      </c>
      <c r="B1344" s="34" t="inlineStr">
        <is>
          <t>bubly Sparkling Water | Raspberry | 18 pack 355mL</t>
        </is>
      </c>
      <c r="C1344" s="34" t="inlineStr">
        <is>
          <t>5) Sparkling water &amp; soda</t>
        </is>
      </c>
      <c r="D1344" s="51">
        <f>IF('M5 Sparkling Water &amp; Soda'!I138="","",'M5 Sparkling Water &amp; Soda'!I138)</f>
        <v/>
      </c>
      <c r="E1344" s="52">
        <f>IF('M5 Sparkling Water &amp; Soda'!J138="","",'M5 Sparkling Water &amp; Soda'!J138)</f>
        <v/>
      </c>
      <c r="F1344" s="50">
        <f>IF('M5 Sparkling Water &amp; Soda'!K138="","",'M5 Sparkling Water &amp; Soda'!K138)</f>
        <v/>
      </c>
      <c r="G1344" s="49">
        <f>IF('M5 Sparkling Water &amp; Soda'!F138="","",'M5 Sparkling Water &amp; Soda'!F138)</f>
        <v/>
      </c>
      <c r="H1344" s="50">
        <f>IF(AND(ISNUMBER('M5 Sparkling Water &amp; Soda'!F138),ISNUMBER('M5 Sparkling Water &amp; Soda'!K138)),'M5 Sparkling Water &amp; Soda'!F138-'M5 Sparkling Water &amp; Soda'!K138,"")</f>
        <v/>
      </c>
      <c r="I1344" s="34" t="inlineStr">
        <is>
          <t>S&amp;S availability/depth vary by listing and time, confirm live.</t>
        </is>
      </c>
    </row>
    <row r="1345" ht="26" customHeight="1">
      <c r="A1345" s="34" t="inlineStr">
        <is>
          <t>bubly</t>
        </is>
      </c>
      <c r="B1345" s="34" t="inlineStr">
        <is>
          <t>bubly Sparkling Water | Raspberry | 24 pack 355mL</t>
        </is>
      </c>
      <c r="C1345" s="34" t="inlineStr">
        <is>
          <t>5) Sparkling water &amp; soda</t>
        </is>
      </c>
      <c r="D1345" s="51">
        <f>IF('M5 Sparkling Water &amp; Soda'!I139="","",'M5 Sparkling Water &amp; Soda'!I139)</f>
        <v/>
      </c>
      <c r="E1345" s="52">
        <f>IF('M5 Sparkling Water &amp; Soda'!J139="","",'M5 Sparkling Water &amp; Soda'!J139)</f>
        <v/>
      </c>
      <c r="F1345" s="50">
        <f>IF('M5 Sparkling Water &amp; Soda'!K139="","",'M5 Sparkling Water &amp; Soda'!K139)</f>
        <v/>
      </c>
      <c r="G1345" s="49">
        <f>IF('M5 Sparkling Water &amp; Soda'!F139="","",'M5 Sparkling Water &amp; Soda'!F139)</f>
        <v/>
      </c>
      <c r="H1345" s="50">
        <f>IF(AND(ISNUMBER('M5 Sparkling Water &amp; Soda'!F139),ISNUMBER('M5 Sparkling Water &amp; Soda'!K139)),'M5 Sparkling Water &amp; Soda'!F139-'M5 Sparkling Water &amp; Soda'!K139,"")</f>
        <v/>
      </c>
      <c r="I1345" s="34" t="inlineStr">
        <is>
          <t>S&amp;S availability/depth vary by listing and time, confirm live.</t>
        </is>
      </c>
    </row>
    <row r="1346" ht="26" customHeight="1">
      <c r="A1346" s="34" t="inlineStr">
        <is>
          <t>bubly</t>
        </is>
      </c>
      <c r="B1346" s="34" t="inlineStr">
        <is>
          <t>bubly Sparkling Water | Watermelon | single 355mL</t>
        </is>
      </c>
      <c r="C1346" s="34" t="inlineStr">
        <is>
          <t>5) Sparkling water &amp; soda</t>
        </is>
      </c>
      <c r="D1346" s="51">
        <f>IF('M5 Sparkling Water &amp; Soda'!I140="","",'M5 Sparkling Water &amp; Soda'!I140)</f>
        <v/>
      </c>
      <c r="E1346" s="52">
        <f>IF('M5 Sparkling Water &amp; Soda'!J140="","",'M5 Sparkling Water &amp; Soda'!J140)</f>
        <v/>
      </c>
      <c r="F1346" s="50">
        <f>IF('M5 Sparkling Water &amp; Soda'!K140="","",'M5 Sparkling Water &amp; Soda'!K140)</f>
        <v/>
      </c>
      <c r="G1346" s="49">
        <f>IF('M5 Sparkling Water &amp; Soda'!F140="","",'M5 Sparkling Water &amp; Soda'!F140)</f>
        <v/>
      </c>
      <c r="H1346" s="50">
        <f>IF(AND(ISNUMBER('M5 Sparkling Water &amp; Soda'!F140),ISNUMBER('M5 Sparkling Water &amp; Soda'!K140)),'M5 Sparkling Water &amp; Soda'!F140-'M5 Sparkling Water &amp; Soda'!K140,"")</f>
        <v/>
      </c>
      <c r="I1346" s="34" t="inlineStr">
        <is>
          <t>S&amp;S availability/depth vary by listing and time, confirm live.</t>
        </is>
      </c>
    </row>
    <row r="1347" ht="26" customHeight="1">
      <c r="A1347" s="34" t="inlineStr">
        <is>
          <t>bubly</t>
        </is>
      </c>
      <c r="B1347" s="34" t="inlineStr">
        <is>
          <t>bubly Sparkling Water | Watermelon | 8 pack 355mL</t>
        </is>
      </c>
      <c r="C1347" s="34" t="inlineStr">
        <is>
          <t>5) Sparkling water &amp; soda</t>
        </is>
      </c>
      <c r="D1347" s="51">
        <f>IF('M5 Sparkling Water &amp; Soda'!I141="","",'M5 Sparkling Water &amp; Soda'!I141)</f>
        <v/>
      </c>
      <c r="E1347" s="52">
        <f>IF('M5 Sparkling Water &amp; Soda'!J141="","",'M5 Sparkling Water &amp; Soda'!J141)</f>
        <v/>
      </c>
      <c r="F1347" s="50">
        <f>IF('M5 Sparkling Water &amp; Soda'!K141="","",'M5 Sparkling Water &amp; Soda'!K141)</f>
        <v/>
      </c>
      <c r="G1347" s="49">
        <f>IF('M5 Sparkling Water &amp; Soda'!F141="","",'M5 Sparkling Water &amp; Soda'!F141)</f>
        <v/>
      </c>
      <c r="H1347" s="50">
        <f>IF(AND(ISNUMBER('M5 Sparkling Water &amp; Soda'!F141),ISNUMBER('M5 Sparkling Water &amp; Soda'!K141)),'M5 Sparkling Water &amp; Soda'!F141-'M5 Sparkling Water &amp; Soda'!K141,"")</f>
        <v/>
      </c>
      <c r="I1347" s="34" t="inlineStr">
        <is>
          <t>S&amp;S availability/depth vary by listing and time, confirm live.</t>
        </is>
      </c>
    </row>
    <row r="1348" ht="26" customHeight="1">
      <c r="A1348" s="34" t="inlineStr">
        <is>
          <t>bubly</t>
        </is>
      </c>
      <c r="B1348" s="34" t="inlineStr">
        <is>
          <t>bubly Sparkling Water | Watermelon | 12 pack 355mL</t>
        </is>
      </c>
      <c r="C1348" s="34" t="inlineStr">
        <is>
          <t>5) Sparkling water &amp; soda</t>
        </is>
      </c>
      <c r="D1348" s="51">
        <f>IF('M5 Sparkling Water &amp; Soda'!I142="","",'M5 Sparkling Water &amp; Soda'!I142)</f>
        <v/>
      </c>
      <c r="E1348" s="52">
        <f>IF('M5 Sparkling Water &amp; Soda'!J142="","",'M5 Sparkling Water &amp; Soda'!J142)</f>
        <v/>
      </c>
      <c r="F1348" s="50">
        <f>IF('M5 Sparkling Water &amp; Soda'!K142="","",'M5 Sparkling Water &amp; Soda'!K142)</f>
        <v/>
      </c>
      <c r="G1348" s="49">
        <f>IF('M5 Sparkling Water &amp; Soda'!F142="","",'M5 Sparkling Water &amp; Soda'!F142)</f>
        <v/>
      </c>
      <c r="H1348" s="50">
        <f>IF(AND(ISNUMBER('M5 Sparkling Water &amp; Soda'!F142),ISNUMBER('M5 Sparkling Water &amp; Soda'!K142)),'M5 Sparkling Water &amp; Soda'!F142-'M5 Sparkling Water &amp; Soda'!K142,"")</f>
        <v/>
      </c>
      <c r="I1348" s="34" t="inlineStr">
        <is>
          <t>S&amp;S availability/depth vary by listing and time, confirm live.</t>
        </is>
      </c>
    </row>
    <row r="1349" ht="26" customHeight="1">
      <c r="A1349" s="34" t="inlineStr">
        <is>
          <t>bubly</t>
        </is>
      </c>
      <c r="B1349" s="34" t="inlineStr">
        <is>
          <t>bubly Sparkling Water | Watermelon | 15 pack 355mL</t>
        </is>
      </c>
      <c r="C1349" s="34" t="inlineStr">
        <is>
          <t>5) Sparkling water &amp; soda</t>
        </is>
      </c>
      <c r="D1349" s="51">
        <f>IF('M5 Sparkling Water &amp; Soda'!I143="","",'M5 Sparkling Water &amp; Soda'!I143)</f>
        <v/>
      </c>
      <c r="E1349" s="52">
        <f>IF('M5 Sparkling Water &amp; Soda'!J143="","",'M5 Sparkling Water &amp; Soda'!J143)</f>
        <v/>
      </c>
      <c r="F1349" s="50">
        <f>IF('M5 Sparkling Water &amp; Soda'!K143="","",'M5 Sparkling Water &amp; Soda'!K143)</f>
        <v/>
      </c>
      <c r="G1349" s="49">
        <f>IF('M5 Sparkling Water &amp; Soda'!F143="","",'M5 Sparkling Water &amp; Soda'!F143)</f>
        <v/>
      </c>
      <c r="H1349" s="50">
        <f>IF(AND(ISNUMBER('M5 Sparkling Water &amp; Soda'!F143),ISNUMBER('M5 Sparkling Water &amp; Soda'!K143)),'M5 Sparkling Water &amp; Soda'!F143-'M5 Sparkling Water &amp; Soda'!K143,"")</f>
        <v/>
      </c>
      <c r="I1349" s="34" t="inlineStr">
        <is>
          <t>S&amp;S availability/depth vary by listing and time, confirm live.</t>
        </is>
      </c>
    </row>
    <row r="1350" ht="26" customHeight="1">
      <c r="A1350" s="34" t="inlineStr">
        <is>
          <t>bubly</t>
        </is>
      </c>
      <c r="B1350" s="34" t="inlineStr">
        <is>
          <t>bubly Sparkling Water | Watermelon | 18 pack 355mL</t>
        </is>
      </c>
      <c r="C1350" s="34" t="inlineStr">
        <is>
          <t>5) Sparkling water &amp; soda</t>
        </is>
      </c>
      <c r="D1350" s="51">
        <f>IF('M5 Sparkling Water &amp; Soda'!I144="","",'M5 Sparkling Water &amp; Soda'!I144)</f>
        <v/>
      </c>
      <c r="E1350" s="52">
        <f>IF('M5 Sparkling Water &amp; Soda'!J144="","",'M5 Sparkling Water &amp; Soda'!J144)</f>
        <v/>
      </c>
      <c r="F1350" s="50">
        <f>IF('M5 Sparkling Water &amp; Soda'!K144="","",'M5 Sparkling Water &amp; Soda'!K144)</f>
        <v/>
      </c>
      <c r="G1350" s="49">
        <f>IF('M5 Sparkling Water &amp; Soda'!F144="","",'M5 Sparkling Water &amp; Soda'!F144)</f>
        <v/>
      </c>
      <c r="H1350" s="50">
        <f>IF(AND(ISNUMBER('M5 Sparkling Water &amp; Soda'!F144),ISNUMBER('M5 Sparkling Water &amp; Soda'!K144)),'M5 Sparkling Water &amp; Soda'!F144-'M5 Sparkling Water &amp; Soda'!K144,"")</f>
        <v/>
      </c>
      <c r="I1350" s="34" t="inlineStr">
        <is>
          <t>S&amp;S availability/depth vary by listing and time, confirm live.</t>
        </is>
      </c>
    </row>
    <row r="1351" ht="26" customHeight="1">
      <c r="A1351" s="34" t="inlineStr">
        <is>
          <t>bubly</t>
        </is>
      </c>
      <c r="B1351" s="34" t="inlineStr">
        <is>
          <t>bubly Sparkling Water | Watermelon | 24 pack 355mL</t>
        </is>
      </c>
      <c r="C1351" s="34" t="inlineStr">
        <is>
          <t>5) Sparkling water &amp; soda</t>
        </is>
      </c>
      <c r="D1351" s="51">
        <f>IF('M5 Sparkling Water &amp; Soda'!I145="","",'M5 Sparkling Water &amp; Soda'!I145)</f>
        <v/>
      </c>
      <c r="E1351" s="52">
        <f>IF('M5 Sparkling Water &amp; Soda'!J145="","",'M5 Sparkling Water &amp; Soda'!J145)</f>
        <v/>
      </c>
      <c r="F1351" s="50">
        <f>IF('M5 Sparkling Water &amp; Soda'!K145="","",'M5 Sparkling Water &amp; Soda'!K145)</f>
        <v/>
      </c>
      <c r="G1351" s="49">
        <f>IF('M5 Sparkling Water &amp; Soda'!F145="","",'M5 Sparkling Water &amp; Soda'!F145)</f>
        <v/>
      </c>
      <c r="H1351" s="50">
        <f>IF(AND(ISNUMBER('M5 Sparkling Water &amp; Soda'!F145),ISNUMBER('M5 Sparkling Water &amp; Soda'!K145)),'M5 Sparkling Water &amp; Soda'!F145-'M5 Sparkling Water &amp; Soda'!K145,"")</f>
        <v/>
      </c>
      <c r="I1351" s="34" t="inlineStr">
        <is>
          <t>S&amp;S availability/depth vary by listing and time, confirm live.</t>
        </is>
      </c>
    </row>
    <row r="1352" ht="26" customHeight="1">
      <c r="A1352" s="34" t="inlineStr">
        <is>
          <t>Waterloo</t>
        </is>
      </c>
      <c r="B1352" s="34" t="inlineStr">
        <is>
          <t>Waterloo Sparkling Water | Black Cherry | single 355mL</t>
        </is>
      </c>
      <c r="C1352" s="34" t="inlineStr">
        <is>
          <t>5) Sparkling water &amp; soda</t>
        </is>
      </c>
      <c r="D1352" s="51">
        <f>IF('M5 Sparkling Water &amp; Soda'!I146="","",'M5 Sparkling Water &amp; Soda'!I146)</f>
        <v/>
      </c>
      <c r="E1352" s="52">
        <f>IF('M5 Sparkling Water &amp; Soda'!J146="","",'M5 Sparkling Water &amp; Soda'!J146)</f>
        <v/>
      </c>
      <c r="F1352" s="50">
        <f>IF('M5 Sparkling Water &amp; Soda'!K146="","",'M5 Sparkling Water &amp; Soda'!K146)</f>
        <v/>
      </c>
      <c r="G1352" s="49">
        <f>IF('M5 Sparkling Water &amp; Soda'!F146="","",'M5 Sparkling Water &amp; Soda'!F146)</f>
        <v/>
      </c>
      <c r="H1352" s="50">
        <f>IF(AND(ISNUMBER('M5 Sparkling Water &amp; Soda'!F146),ISNUMBER('M5 Sparkling Water &amp; Soda'!K146)),'M5 Sparkling Water &amp; Soda'!F146-'M5 Sparkling Water &amp; Soda'!K146,"")</f>
        <v/>
      </c>
      <c r="I1352" s="34" t="inlineStr">
        <is>
          <t>S&amp;S availability/depth vary by listing and time, confirm live.</t>
        </is>
      </c>
    </row>
    <row r="1353" ht="26" customHeight="1">
      <c r="A1353" s="34" t="inlineStr">
        <is>
          <t>Waterloo</t>
        </is>
      </c>
      <c r="B1353" s="34" t="inlineStr">
        <is>
          <t>Waterloo Sparkling Water | Black Cherry | 8 pack 355mL</t>
        </is>
      </c>
      <c r="C1353" s="34" t="inlineStr">
        <is>
          <t>5) Sparkling water &amp; soda</t>
        </is>
      </c>
      <c r="D1353" s="51">
        <f>IF('M5 Sparkling Water &amp; Soda'!I147="","",'M5 Sparkling Water &amp; Soda'!I147)</f>
        <v/>
      </c>
      <c r="E1353" s="52">
        <f>IF('M5 Sparkling Water &amp; Soda'!J147="","",'M5 Sparkling Water &amp; Soda'!J147)</f>
        <v/>
      </c>
      <c r="F1353" s="50">
        <f>IF('M5 Sparkling Water &amp; Soda'!K147="","",'M5 Sparkling Water &amp; Soda'!K147)</f>
        <v/>
      </c>
      <c r="G1353" s="49">
        <f>IF('M5 Sparkling Water &amp; Soda'!F147="","",'M5 Sparkling Water &amp; Soda'!F147)</f>
        <v/>
      </c>
      <c r="H1353" s="50">
        <f>IF(AND(ISNUMBER('M5 Sparkling Water &amp; Soda'!F147),ISNUMBER('M5 Sparkling Water &amp; Soda'!K147)),'M5 Sparkling Water &amp; Soda'!F147-'M5 Sparkling Water &amp; Soda'!K147,"")</f>
        <v/>
      </c>
      <c r="I1353" s="34" t="inlineStr">
        <is>
          <t>S&amp;S availability/depth vary by listing and time, confirm live.</t>
        </is>
      </c>
    </row>
    <row r="1354" ht="26" customHeight="1">
      <c r="A1354" s="34" t="inlineStr">
        <is>
          <t>Waterloo</t>
        </is>
      </c>
      <c r="B1354" s="34" t="inlineStr">
        <is>
          <t>Waterloo Sparkling Water | Black Cherry | 12 pack 355mL</t>
        </is>
      </c>
      <c r="C1354" s="34" t="inlineStr">
        <is>
          <t>5) Sparkling water &amp; soda</t>
        </is>
      </c>
      <c r="D1354" s="51">
        <f>IF('M5 Sparkling Water &amp; Soda'!I148="","",'M5 Sparkling Water &amp; Soda'!I148)</f>
        <v/>
      </c>
      <c r="E1354" s="52">
        <f>IF('M5 Sparkling Water &amp; Soda'!J148="","",'M5 Sparkling Water &amp; Soda'!J148)</f>
        <v/>
      </c>
      <c r="F1354" s="50">
        <f>IF('M5 Sparkling Water &amp; Soda'!K148="","",'M5 Sparkling Water &amp; Soda'!K148)</f>
        <v/>
      </c>
      <c r="G1354" s="49">
        <f>IF('M5 Sparkling Water &amp; Soda'!F148="","",'M5 Sparkling Water &amp; Soda'!F148)</f>
        <v/>
      </c>
      <c r="H1354" s="50">
        <f>IF(AND(ISNUMBER('M5 Sparkling Water &amp; Soda'!F148),ISNUMBER('M5 Sparkling Water &amp; Soda'!K148)),'M5 Sparkling Water &amp; Soda'!F148-'M5 Sparkling Water &amp; Soda'!K148,"")</f>
        <v/>
      </c>
      <c r="I1354" s="34" t="inlineStr">
        <is>
          <t>S&amp;S availability/depth vary by listing and time, confirm live.</t>
        </is>
      </c>
    </row>
    <row r="1355" ht="26" customHeight="1">
      <c r="A1355" s="34" t="inlineStr">
        <is>
          <t>Waterloo</t>
        </is>
      </c>
      <c r="B1355" s="34" t="inlineStr">
        <is>
          <t>Waterloo Sparkling Water | Black Cherry | 15 pack 355mL</t>
        </is>
      </c>
      <c r="C1355" s="34" t="inlineStr">
        <is>
          <t>5) Sparkling water &amp; soda</t>
        </is>
      </c>
      <c r="D1355" s="51">
        <f>IF('M5 Sparkling Water &amp; Soda'!I149="","",'M5 Sparkling Water &amp; Soda'!I149)</f>
        <v/>
      </c>
      <c r="E1355" s="52">
        <f>IF('M5 Sparkling Water &amp; Soda'!J149="","",'M5 Sparkling Water &amp; Soda'!J149)</f>
        <v/>
      </c>
      <c r="F1355" s="50">
        <f>IF('M5 Sparkling Water &amp; Soda'!K149="","",'M5 Sparkling Water &amp; Soda'!K149)</f>
        <v/>
      </c>
      <c r="G1355" s="49">
        <f>IF('M5 Sparkling Water &amp; Soda'!F149="","",'M5 Sparkling Water &amp; Soda'!F149)</f>
        <v/>
      </c>
      <c r="H1355" s="50">
        <f>IF(AND(ISNUMBER('M5 Sparkling Water &amp; Soda'!F149),ISNUMBER('M5 Sparkling Water &amp; Soda'!K149)),'M5 Sparkling Water &amp; Soda'!F149-'M5 Sparkling Water &amp; Soda'!K149,"")</f>
        <v/>
      </c>
      <c r="I1355" s="34" t="inlineStr">
        <is>
          <t>S&amp;S availability/depth vary by listing and time, confirm live.</t>
        </is>
      </c>
    </row>
    <row r="1356" ht="26" customHeight="1">
      <c r="A1356" s="34" t="inlineStr">
        <is>
          <t>Waterloo</t>
        </is>
      </c>
      <c r="B1356" s="34" t="inlineStr">
        <is>
          <t>Waterloo Sparkling Water | Black Cherry | 18 pack 355mL</t>
        </is>
      </c>
      <c r="C1356" s="34" t="inlineStr">
        <is>
          <t>5) Sparkling water &amp; soda</t>
        </is>
      </c>
      <c r="D1356" s="51">
        <f>IF('M5 Sparkling Water &amp; Soda'!I150="","",'M5 Sparkling Water &amp; Soda'!I150)</f>
        <v/>
      </c>
      <c r="E1356" s="52">
        <f>IF('M5 Sparkling Water &amp; Soda'!J150="","",'M5 Sparkling Water &amp; Soda'!J150)</f>
        <v/>
      </c>
      <c r="F1356" s="50">
        <f>IF('M5 Sparkling Water &amp; Soda'!K150="","",'M5 Sparkling Water &amp; Soda'!K150)</f>
        <v/>
      </c>
      <c r="G1356" s="49">
        <f>IF('M5 Sparkling Water &amp; Soda'!F150="","",'M5 Sparkling Water &amp; Soda'!F150)</f>
        <v/>
      </c>
      <c r="H1356" s="50">
        <f>IF(AND(ISNUMBER('M5 Sparkling Water &amp; Soda'!F150),ISNUMBER('M5 Sparkling Water &amp; Soda'!K150)),'M5 Sparkling Water &amp; Soda'!F150-'M5 Sparkling Water &amp; Soda'!K150,"")</f>
        <v/>
      </c>
      <c r="I1356" s="34" t="inlineStr">
        <is>
          <t>S&amp;S availability/depth vary by listing and time, confirm live.</t>
        </is>
      </c>
    </row>
    <row r="1357" ht="26" customHeight="1">
      <c r="A1357" s="34" t="inlineStr">
        <is>
          <t>Waterloo</t>
        </is>
      </c>
      <c r="B1357" s="34" t="inlineStr">
        <is>
          <t>Waterloo Sparkling Water | Black Cherry | 24 pack 355mL</t>
        </is>
      </c>
      <c r="C1357" s="34" t="inlineStr">
        <is>
          <t>5) Sparkling water &amp; soda</t>
        </is>
      </c>
      <c r="D1357" s="51">
        <f>IF('M5 Sparkling Water &amp; Soda'!I151="","",'M5 Sparkling Water &amp; Soda'!I151)</f>
        <v/>
      </c>
      <c r="E1357" s="52">
        <f>IF('M5 Sparkling Water &amp; Soda'!J151="","",'M5 Sparkling Water &amp; Soda'!J151)</f>
        <v/>
      </c>
      <c r="F1357" s="50">
        <f>IF('M5 Sparkling Water &amp; Soda'!K151="","",'M5 Sparkling Water &amp; Soda'!K151)</f>
        <v/>
      </c>
      <c r="G1357" s="49">
        <f>IF('M5 Sparkling Water &amp; Soda'!F151="","",'M5 Sparkling Water &amp; Soda'!F151)</f>
        <v/>
      </c>
      <c r="H1357" s="50">
        <f>IF(AND(ISNUMBER('M5 Sparkling Water &amp; Soda'!F151),ISNUMBER('M5 Sparkling Water &amp; Soda'!K151)),'M5 Sparkling Water &amp; Soda'!F151-'M5 Sparkling Water &amp; Soda'!K151,"")</f>
        <v/>
      </c>
      <c r="I1357" s="34" t="inlineStr">
        <is>
          <t>S&amp;S availability/depth vary by listing and time, confirm live.</t>
        </is>
      </c>
    </row>
    <row r="1358" ht="26" customHeight="1">
      <c r="A1358" s="34" t="inlineStr">
        <is>
          <t>Waterloo</t>
        </is>
      </c>
      <c r="B1358" s="34" t="inlineStr">
        <is>
          <t>Waterloo Sparkling Water | Grape | single 355mL</t>
        </is>
      </c>
      <c r="C1358" s="34" t="inlineStr">
        <is>
          <t>5) Sparkling water &amp; soda</t>
        </is>
      </c>
      <c r="D1358" s="51">
        <f>IF('M5 Sparkling Water &amp; Soda'!I152="","",'M5 Sparkling Water &amp; Soda'!I152)</f>
        <v/>
      </c>
      <c r="E1358" s="52">
        <f>IF('M5 Sparkling Water &amp; Soda'!J152="","",'M5 Sparkling Water &amp; Soda'!J152)</f>
        <v/>
      </c>
      <c r="F1358" s="50">
        <f>IF('M5 Sparkling Water &amp; Soda'!K152="","",'M5 Sparkling Water &amp; Soda'!K152)</f>
        <v/>
      </c>
      <c r="G1358" s="49">
        <f>IF('M5 Sparkling Water &amp; Soda'!F152="","",'M5 Sparkling Water &amp; Soda'!F152)</f>
        <v/>
      </c>
      <c r="H1358" s="50">
        <f>IF(AND(ISNUMBER('M5 Sparkling Water &amp; Soda'!F152),ISNUMBER('M5 Sparkling Water &amp; Soda'!K152)),'M5 Sparkling Water &amp; Soda'!F152-'M5 Sparkling Water &amp; Soda'!K152,"")</f>
        <v/>
      </c>
      <c r="I1358" s="34" t="inlineStr">
        <is>
          <t>S&amp;S availability/depth vary by listing and time, confirm live.</t>
        </is>
      </c>
    </row>
    <row r="1359" ht="26" customHeight="1">
      <c r="A1359" s="34" t="inlineStr">
        <is>
          <t>Waterloo</t>
        </is>
      </c>
      <c r="B1359" s="34" t="inlineStr">
        <is>
          <t>Waterloo Sparkling Water | Grape | 8 pack 355mL</t>
        </is>
      </c>
      <c r="C1359" s="34" t="inlineStr">
        <is>
          <t>5) Sparkling water &amp; soda</t>
        </is>
      </c>
      <c r="D1359" s="51">
        <f>IF('M5 Sparkling Water &amp; Soda'!I153="","",'M5 Sparkling Water &amp; Soda'!I153)</f>
        <v/>
      </c>
      <c r="E1359" s="52">
        <f>IF('M5 Sparkling Water &amp; Soda'!J153="","",'M5 Sparkling Water &amp; Soda'!J153)</f>
        <v/>
      </c>
      <c r="F1359" s="50">
        <f>IF('M5 Sparkling Water &amp; Soda'!K153="","",'M5 Sparkling Water &amp; Soda'!K153)</f>
        <v/>
      </c>
      <c r="G1359" s="49">
        <f>IF('M5 Sparkling Water &amp; Soda'!F153="","",'M5 Sparkling Water &amp; Soda'!F153)</f>
        <v/>
      </c>
      <c r="H1359" s="50">
        <f>IF(AND(ISNUMBER('M5 Sparkling Water &amp; Soda'!F153),ISNUMBER('M5 Sparkling Water &amp; Soda'!K153)),'M5 Sparkling Water &amp; Soda'!F153-'M5 Sparkling Water &amp; Soda'!K153,"")</f>
        <v/>
      </c>
      <c r="I1359" s="34" t="inlineStr">
        <is>
          <t>S&amp;S availability/depth vary by listing and time, confirm live.</t>
        </is>
      </c>
    </row>
    <row r="1360" ht="26" customHeight="1">
      <c r="A1360" s="34" t="inlineStr">
        <is>
          <t>Waterloo</t>
        </is>
      </c>
      <c r="B1360" s="34" t="inlineStr">
        <is>
          <t>Waterloo Sparkling Water | Grape | 12 pack 355mL</t>
        </is>
      </c>
      <c r="C1360" s="34" t="inlineStr">
        <is>
          <t>5) Sparkling water &amp; soda</t>
        </is>
      </c>
      <c r="D1360" s="51">
        <f>IF('M5 Sparkling Water &amp; Soda'!I154="","",'M5 Sparkling Water &amp; Soda'!I154)</f>
        <v/>
      </c>
      <c r="E1360" s="52">
        <f>IF('M5 Sparkling Water &amp; Soda'!J154="","",'M5 Sparkling Water &amp; Soda'!J154)</f>
        <v/>
      </c>
      <c r="F1360" s="50">
        <f>IF('M5 Sparkling Water &amp; Soda'!K154="","",'M5 Sparkling Water &amp; Soda'!K154)</f>
        <v/>
      </c>
      <c r="G1360" s="49">
        <f>IF('M5 Sparkling Water &amp; Soda'!F154="","",'M5 Sparkling Water &amp; Soda'!F154)</f>
        <v/>
      </c>
      <c r="H1360" s="50">
        <f>IF(AND(ISNUMBER('M5 Sparkling Water &amp; Soda'!F154),ISNUMBER('M5 Sparkling Water &amp; Soda'!K154)),'M5 Sparkling Water &amp; Soda'!F154-'M5 Sparkling Water &amp; Soda'!K154,"")</f>
        <v/>
      </c>
      <c r="I1360" s="34" t="inlineStr">
        <is>
          <t>S&amp;S availability/depth vary by listing and time, confirm live.</t>
        </is>
      </c>
    </row>
    <row r="1361" ht="26" customHeight="1">
      <c r="A1361" s="34" t="inlineStr">
        <is>
          <t>Waterloo</t>
        </is>
      </c>
      <c r="B1361" s="34" t="inlineStr">
        <is>
          <t>Waterloo Sparkling Water | Grape | 15 pack 355mL</t>
        </is>
      </c>
      <c r="C1361" s="34" t="inlineStr">
        <is>
          <t>5) Sparkling water &amp; soda</t>
        </is>
      </c>
      <c r="D1361" s="51">
        <f>IF('M5 Sparkling Water &amp; Soda'!I155="","",'M5 Sparkling Water &amp; Soda'!I155)</f>
        <v/>
      </c>
      <c r="E1361" s="52">
        <f>IF('M5 Sparkling Water &amp; Soda'!J155="","",'M5 Sparkling Water &amp; Soda'!J155)</f>
        <v/>
      </c>
      <c r="F1361" s="50">
        <f>IF('M5 Sparkling Water &amp; Soda'!K155="","",'M5 Sparkling Water &amp; Soda'!K155)</f>
        <v/>
      </c>
      <c r="G1361" s="49">
        <f>IF('M5 Sparkling Water &amp; Soda'!F155="","",'M5 Sparkling Water &amp; Soda'!F155)</f>
        <v/>
      </c>
      <c r="H1361" s="50">
        <f>IF(AND(ISNUMBER('M5 Sparkling Water &amp; Soda'!F155),ISNUMBER('M5 Sparkling Water &amp; Soda'!K155)),'M5 Sparkling Water &amp; Soda'!F155-'M5 Sparkling Water &amp; Soda'!K155,"")</f>
        <v/>
      </c>
      <c r="I1361" s="34" t="inlineStr">
        <is>
          <t>S&amp;S availability/depth vary by listing and time, confirm live.</t>
        </is>
      </c>
    </row>
    <row r="1362" ht="26" customHeight="1">
      <c r="A1362" s="34" t="inlineStr">
        <is>
          <t>Waterloo</t>
        </is>
      </c>
      <c r="B1362" s="34" t="inlineStr">
        <is>
          <t>Waterloo Sparkling Water | Grape | 18 pack 355mL</t>
        </is>
      </c>
      <c r="C1362" s="34" t="inlineStr">
        <is>
          <t>5) Sparkling water &amp; soda</t>
        </is>
      </c>
      <c r="D1362" s="51">
        <f>IF('M5 Sparkling Water &amp; Soda'!I156="","",'M5 Sparkling Water &amp; Soda'!I156)</f>
        <v/>
      </c>
      <c r="E1362" s="52">
        <f>IF('M5 Sparkling Water &amp; Soda'!J156="","",'M5 Sparkling Water &amp; Soda'!J156)</f>
        <v/>
      </c>
      <c r="F1362" s="50">
        <f>IF('M5 Sparkling Water &amp; Soda'!K156="","",'M5 Sparkling Water &amp; Soda'!K156)</f>
        <v/>
      </c>
      <c r="G1362" s="49">
        <f>IF('M5 Sparkling Water &amp; Soda'!F156="","",'M5 Sparkling Water &amp; Soda'!F156)</f>
        <v/>
      </c>
      <c r="H1362" s="50">
        <f>IF(AND(ISNUMBER('M5 Sparkling Water &amp; Soda'!F156),ISNUMBER('M5 Sparkling Water &amp; Soda'!K156)),'M5 Sparkling Water &amp; Soda'!F156-'M5 Sparkling Water &amp; Soda'!K156,"")</f>
        <v/>
      </c>
      <c r="I1362" s="34" t="inlineStr">
        <is>
          <t>S&amp;S availability/depth vary by listing and time, confirm live.</t>
        </is>
      </c>
    </row>
    <row r="1363" ht="26" customHeight="1">
      <c r="A1363" s="34" t="inlineStr">
        <is>
          <t>Waterloo</t>
        </is>
      </c>
      <c r="B1363" s="34" t="inlineStr">
        <is>
          <t>Waterloo Sparkling Water | Grape | 24 pack 355mL</t>
        </is>
      </c>
      <c r="C1363" s="34" t="inlineStr">
        <is>
          <t>5) Sparkling water &amp; soda</t>
        </is>
      </c>
      <c r="D1363" s="51">
        <f>IF('M5 Sparkling Water &amp; Soda'!I157="","",'M5 Sparkling Water &amp; Soda'!I157)</f>
        <v/>
      </c>
      <c r="E1363" s="52">
        <f>IF('M5 Sparkling Water &amp; Soda'!J157="","",'M5 Sparkling Water &amp; Soda'!J157)</f>
        <v/>
      </c>
      <c r="F1363" s="50">
        <f>IF('M5 Sparkling Water &amp; Soda'!K157="","",'M5 Sparkling Water &amp; Soda'!K157)</f>
        <v/>
      </c>
      <c r="G1363" s="49">
        <f>IF('M5 Sparkling Water &amp; Soda'!F157="","",'M5 Sparkling Water &amp; Soda'!F157)</f>
        <v/>
      </c>
      <c r="H1363" s="50">
        <f>IF(AND(ISNUMBER('M5 Sparkling Water &amp; Soda'!F157),ISNUMBER('M5 Sparkling Water &amp; Soda'!K157)),'M5 Sparkling Water &amp; Soda'!F157-'M5 Sparkling Water &amp; Soda'!K157,"")</f>
        <v/>
      </c>
      <c r="I1363" s="34" t="inlineStr">
        <is>
          <t>S&amp;S availability/depth vary by listing and time, confirm live.</t>
        </is>
      </c>
    </row>
    <row r="1364" ht="26" customHeight="1">
      <c r="A1364" s="34" t="inlineStr">
        <is>
          <t>Waterloo</t>
        </is>
      </c>
      <c r="B1364" s="34" t="inlineStr">
        <is>
          <t>Waterloo Sparkling Water | Watermelon | single 355mL</t>
        </is>
      </c>
      <c r="C1364" s="34" t="inlineStr">
        <is>
          <t>5) Sparkling water &amp; soda</t>
        </is>
      </c>
      <c r="D1364" s="51">
        <f>IF('M5 Sparkling Water &amp; Soda'!I158="","",'M5 Sparkling Water &amp; Soda'!I158)</f>
        <v/>
      </c>
      <c r="E1364" s="52">
        <f>IF('M5 Sparkling Water &amp; Soda'!J158="","",'M5 Sparkling Water &amp; Soda'!J158)</f>
        <v/>
      </c>
      <c r="F1364" s="50">
        <f>IF('M5 Sparkling Water &amp; Soda'!K158="","",'M5 Sparkling Water &amp; Soda'!K158)</f>
        <v/>
      </c>
      <c r="G1364" s="49">
        <f>IF('M5 Sparkling Water &amp; Soda'!F158="","",'M5 Sparkling Water &amp; Soda'!F158)</f>
        <v/>
      </c>
      <c r="H1364" s="50">
        <f>IF(AND(ISNUMBER('M5 Sparkling Water &amp; Soda'!F158),ISNUMBER('M5 Sparkling Water &amp; Soda'!K158)),'M5 Sparkling Water &amp; Soda'!F158-'M5 Sparkling Water &amp; Soda'!K158,"")</f>
        <v/>
      </c>
      <c r="I1364" s="34" t="inlineStr">
        <is>
          <t>S&amp;S availability/depth vary by listing and time, confirm live.</t>
        </is>
      </c>
    </row>
    <row r="1365" ht="26" customHeight="1">
      <c r="A1365" s="34" t="inlineStr">
        <is>
          <t>Waterloo</t>
        </is>
      </c>
      <c r="B1365" s="34" t="inlineStr">
        <is>
          <t>Waterloo Sparkling Water | Watermelon | 8 pack 355mL</t>
        </is>
      </c>
      <c r="C1365" s="34" t="inlineStr">
        <is>
          <t>5) Sparkling water &amp; soda</t>
        </is>
      </c>
      <c r="D1365" s="51">
        <f>IF('M5 Sparkling Water &amp; Soda'!I159="","",'M5 Sparkling Water &amp; Soda'!I159)</f>
        <v/>
      </c>
      <c r="E1365" s="52">
        <f>IF('M5 Sparkling Water &amp; Soda'!J159="","",'M5 Sparkling Water &amp; Soda'!J159)</f>
        <v/>
      </c>
      <c r="F1365" s="50">
        <f>IF('M5 Sparkling Water &amp; Soda'!K159="","",'M5 Sparkling Water &amp; Soda'!K159)</f>
        <v/>
      </c>
      <c r="G1365" s="49">
        <f>IF('M5 Sparkling Water &amp; Soda'!F159="","",'M5 Sparkling Water &amp; Soda'!F159)</f>
        <v/>
      </c>
      <c r="H1365" s="50">
        <f>IF(AND(ISNUMBER('M5 Sparkling Water &amp; Soda'!F159),ISNUMBER('M5 Sparkling Water &amp; Soda'!K159)),'M5 Sparkling Water &amp; Soda'!F159-'M5 Sparkling Water &amp; Soda'!K159,"")</f>
        <v/>
      </c>
      <c r="I1365" s="34" t="inlineStr">
        <is>
          <t>S&amp;S availability/depth vary by listing and time, confirm live.</t>
        </is>
      </c>
    </row>
    <row r="1366" ht="26" customHeight="1">
      <c r="A1366" s="34" t="inlineStr">
        <is>
          <t>Waterloo</t>
        </is>
      </c>
      <c r="B1366" s="34" t="inlineStr">
        <is>
          <t>Waterloo Sparkling Water | Watermelon | 12 pack 355mL</t>
        </is>
      </c>
      <c r="C1366" s="34" t="inlineStr">
        <is>
          <t>5) Sparkling water &amp; soda</t>
        </is>
      </c>
      <c r="D1366" s="51">
        <f>IF('M5 Sparkling Water &amp; Soda'!I160="","",'M5 Sparkling Water &amp; Soda'!I160)</f>
        <v/>
      </c>
      <c r="E1366" s="52">
        <f>IF('M5 Sparkling Water &amp; Soda'!J160="","",'M5 Sparkling Water &amp; Soda'!J160)</f>
        <v/>
      </c>
      <c r="F1366" s="50">
        <f>IF('M5 Sparkling Water &amp; Soda'!K160="","",'M5 Sparkling Water &amp; Soda'!K160)</f>
        <v/>
      </c>
      <c r="G1366" s="49">
        <f>IF('M5 Sparkling Water &amp; Soda'!F160="","",'M5 Sparkling Water &amp; Soda'!F160)</f>
        <v/>
      </c>
      <c r="H1366" s="50">
        <f>IF(AND(ISNUMBER('M5 Sparkling Water &amp; Soda'!F160),ISNUMBER('M5 Sparkling Water &amp; Soda'!K160)),'M5 Sparkling Water &amp; Soda'!F160-'M5 Sparkling Water &amp; Soda'!K160,"")</f>
        <v/>
      </c>
      <c r="I1366" s="34" t="inlineStr">
        <is>
          <t>S&amp;S availability/depth vary by listing and time, confirm live.</t>
        </is>
      </c>
    </row>
    <row r="1367" ht="26" customHeight="1">
      <c r="A1367" s="34" t="inlineStr">
        <is>
          <t>Waterloo</t>
        </is>
      </c>
      <c r="B1367" s="34" t="inlineStr">
        <is>
          <t>Waterloo Sparkling Water | Watermelon | 15 pack 355mL</t>
        </is>
      </c>
      <c r="C1367" s="34" t="inlineStr">
        <is>
          <t>5) Sparkling water &amp; soda</t>
        </is>
      </c>
      <c r="D1367" s="51">
        <f>IF('M5 Sparkling Water &amp; Soda'!I161="","",'M5 Sparkling Water &amp; Soda'!I161)</f>
        <v/>
      </c>
      <c r="E1367" s="52">
        <f>IF('M5 Sparkling Water &amp; Soda'!J161="","",'M5 Sparkling Water &amp; Soda'!J161)</f>
        <v/>
      </c>
      <c r="F1367" s="50">
        <f>IF('M5 Sparkling Water &amp; Soda'!K161="","",'M5 Sparkling Water &amp; Soda'!K161)</f>
        <v/>
      </c>
      <c r="G1367" s="49">
        <f>IF('M5 Sparkling Water &amp; Soda'!F161="","",'M5 Sparkling Water &amp; Soda'!F161)</f>
        <v/>
      </c>
      <c r="H1367" s="50">
        <f>IF(AND(ISNUMBER('M5 Sparkling Water &amp; Soda'!F161),ISNUMBER('M5 Sparkling Water &amp; Soda'!K161)),'M5 Sparkling Water &amp; Soda'!F161-'M5 Sparkling Water &amp; Soda'!K161,"")</f>
        <v/>
      </c>
      <c r="I1367" s="34" t="inlineStr">
        <is>
          <t>S&amp;S availability/depth vary by listing and time, confirm live.</t>
        </is>
      </c>
    </row>
    <row r="1368" ht="26" customHeight="1">
      <c r="A1368" s="34" t="inlineStr">
        <is>
          <t>Waterloo</t>
        </is>
      </c>
      <c r="B1368" s="34" t="inlineStr">
        <is>
          <t>Waterloo Sparkling Water | Watermelon | 18 pack 355mL</t>
        </is>
      </c>
      <c r="C1368" s="34" t="inlineStr">
        <is>
          <t>5) Sparkling water &amp; soda</t>
        </is>
      </c>
      <c r="D1368" s="51">
        <f>IF('M5 Sparkling Water &amp; Soda'!I162="","",'M5 Sparkling Water &amp; Soda'!I162)</f>
        <v/>
      </c>
      <c r="E1368" s="52">
        <f>IF('M5 Sparkling Water &amp; Soda'!J162="","",'M5 Sparkling Water &amp; Soda'!J162)</f>
        <v/>
      </c>
      <c r="F1368" s="50">
        <f>IF('M5 Sparkling Water &amp; Soda'!K162="","",'M5 Sparkling Water &amp; Soda'!K162)</f>
        <v/>
      </c>
      <c r="G1368" s="49">
        <f>IF('M5 Sparkling Water &amp; Soda'!F162="","",'M5 Sparkling Water &amp; Soda'!F162)</f>
        <v/>
      </c>
      <c r="H1368" s="50">
        <f>IF(AND(ISNUMBER('M5 Sparkling Water &amp; Soda'!F162),ISNUMBER('M5 Sparkling Water &amp; Soda'!K162)),'M5 Sparkling Water &amp; Soda'!F162-'M5 Sparkling Water &amp; Soda'!K162,"")</f>
        <v/>
      </c>
      <c r="I1368" s="34" t="inlineStr">
        <is>
          <t>S&amp;S availability/depth vary by listing and time, confirm live.</t>
        </is>
      </c>
    </row>
    <row r="1369" ht="26" customHeight="1">
      <c r="A1369" s="34" t="inlineStr">
        <is>
          <t>Waterloo</t>
        </is>
      </c>
      <c r="B1369" s="34" t="inlineStr">
        <is>
          <t>Waterloo Sparkling Water | Watermelon | 24 pack 355mL</t>
        </is>
      </c>
      <c r="C1369" s="34" t="inlineStr">
        <is>
          <t>5) Sparkling water &amp; soda</t>
        </is>
      </c>
      <c r="D1369" s="51">
        <f>IF('M5 Sparkling Water &amp; Soda'!I163="","",'M5 Sparkling Water &amp; Soda'!I163)</f>
        <v/>
      </c>
      <c r="E1369" s="52">
        <f>IF('M5 Sparkling Water &amp; Soda'!J163="","",'M5 Sparkling Water &amp; Soda'!J163)</f>
        <v/>
      </c>
      <c r="F1369" s="50">
        <f>IF('M5 Sparkling Water &amp; Soda'!K163="","",'M5 Sparkling Water &amp; Soda'!K163)</f>
        <v/>
      </c>
      <c r="G1369" s="49">
        <f>IF('M5 Sparkling Water &amp; Soda'!F163="","",'M5 Sparkling Water &amp; Soda'!F163)</f>
        <v/>
      </c>
      <c r="H1369" s="50">
        <f>IF(AND(ISNUMBER('M5 Sparkling Water &amp; Soda'!F163),ISNUMBER('M5 Sparkling Water &amp; Soda'!K163)),'M5 Sparkling Water &amp; Soda'!F163-'M5 Sparkling Water &amp; Soda'!K163,"")</f>
        <v/>
      </c>
      <c r="I1369" s="34" t="inlineStr">
        <is>
          <t>S&amp;S availability/depth vary by listing and time, confirm live.</t>
        </is>
      </c>
    </row>
    <row r="1370" ht="26" customHeight="1">
      <c r="A1370" s="34" t="inlineStr">
        <is>
          <t>Waterloo</t>
        </is>
      </c>
      <c r="B1370" s="34" t="inlineStr">
        <is>
          <t>Waterloo Sparkling Water | Lemon-Lime | single 355mL</t>
        </is>
      </c>
      <c r="C1370" s="34" t="inlineStr">
        <is>
          <t>5) Sparkling water &amp; soda</t>
        </is>
      </c>
      <c r="D1370" s="51">
        <f>IF('M5 Sparkling Water &amp; Soda'!I164="","",'M5 Sparkling Water &amp; Soda'!I164)</f>
        <v/>
      </c>
      <c r="E1370" s="52">
        <f>IF('M5 Sparkling Water &amp; Soda'!J164="","",'M5 Sparkling Water &amp; Soda'!J164)</f>
        <v/>
      </c>
      <c r="F1370" s="50">
        <f>IF('M5 Sparkling Water &amp; Soda'!K164="","",'M5 Sparkling Water &amp; Soda'!K164)</f>
        <v/>
      </c>
      <c r="G1370" s="49">
        <f>IF('M5 Sparkling Water &amp; Soda'!F164="","",'M5 Sparkling Water &amp; Soda'!F164)</f>
        <v/>
      </c>
      <c r="H1370" s="50">
        <f>IF(AND(ISNUMBER('M5 Sparkling Water &amp; Soda'!F164),ISNUMBER('M5 Sparkling Water &amp; Soda'!K164)),'M5 Sparkling Water &amp; Soda'!F164-'M5 Sparkling Water &amp; Soda'!K164,"")</f>
        <v/>
      </c>
      <c r="I1370" s="34" t="inlineStr">
        <is>
          <t>S&amp;S availability/depth vary by listing and time, confirm live.</t>
        </is>
      </c>
    </row>
    <row r="1371" ht="26" customHeight="1">
      <c r="A1371" s="34" t="inlineStr">
        <is>
          <t>Waterloo</t>
        </is>
      </c>
      <c r="B1371" s="34" t="inlineStr">
        <is>
          <t>Waterloo Sparkling Water | Lemon-Lime | 8 pack 355mL</t>
        </is>
      </c>
      <c r="C1371" s="34" t="inlineStr">
        <is>
          <t>5) Sparkling water &amp; soda</t>
        </is>
      </c>
      <c r="D1371" s="51">
        <f>IF('M5 Sparkling Water &amp; Soda'!I165="","",'M5 Sparkling Water &amp; Soda'!I165)</f>
        <v/>
      </c>
      <c r="E1371" s="52">
        <f>IF('M5 Sparkling Water &amp; Soda'!J165="","",'M5 Sparkling Water &amp; Soda'!J165)</f>
        <v/>
      </c>
      <c r="F1371" s="50">
        <f>IF('M5 Sparkling Water &amp; Soda'!K165="","",'M5 Sparkling Water &amp; Soda'!K165)</f>
        <v/>
      </c>
      <c r="G1371" s="49">
        <f>IF('M5 Sparkling Water &amp; Soda'!F165="","",'M5 Sparkling Water &amp; Soda'!F165)</f>
        <v/>
      </c>
      <c r="H1371" s="50">
        <f>IF(AND(ISNUMBER('M5 Sparkling Water &amp; Soda'!F165),ISNUMBER('M5 Sparkling Water &amp; Soda'!K165)),'M5 Sparkling Water &amp; Soda'!F165-'M5 Sparkling Water &amp; Soda'!K165,"")</f>
        <v/>
      </c>
      <c r="I1371" s="34" t="inlineStr">
        <is>
          <t>S&amp;S availability/depth vary by listing and time, confirm live.</t>
        </is>
      </c>
    </row>
    <row r="1372" ht="26" customHeight="1">
      <c r="A1372" s="34" t="inlineStr">
        <is>
          <t>Waterloo</t>
        </is>
      </c>
      <c r="B1372" s="34" t="inlineStr">
        <is>
          <t>Waterloo Sparkling Water | Lemon-Lime | 12 pack 355mL</t>
        </is>
      </c>
      <c r="C1372" s="34" t="inlineStr">
        <is>
          <t>5) Sparkling water &amp; soda</t>
        </is>
      </c>
      <c r="D1372" s="51">
        <f>IF('M5 Sparkling Water &amp; Soda'!I166="","",'M5 Sparkling Water &amp; Soda'!I166)</f>
        <v/>
      </c>
      <c r="E1372" s="52">
        <f>IF('M5 Sparkling Water &amp; Soda'!J166="","",'M5 Sparkling Water &amp; Soda'!J166)</f>
        <v/>
      </c>
      <c r="F1372" s="50">
        <f>IF('M5 Sparkling Water &amp; Soda'!K166="","",'M5 Sparkling Water &amp; Soda'!K166)</f>
        <v/>
      </c>
      <c r="G1372" s="49">
        <f>IF('M5 Sparkling Water &amp; Soda'!F166="","",'M5 Sparkling Water &amp; Soda'!F166)</f>
        <v/>
      </c>
      <c r="H1372" s="50">
        <f>IF(AND(ISNUMBER('M5 Sparkling Water &amp; Soda'!F166),ISNUMBER('M5 Sparkling Water &amp; Soda'!K166)),'M5 Sparkling Water &amp; Soda'!F166-'M5 Sparkling Water &amp; Soda'!K166,"")</f>
        <v/>
      </c>
      <c r="I1372" s="34" t="inlineStr">
        <is>
          <t>S&amp;S availability/depth vary by listing and time, confirm live.</t>
        </is>
      </c>
    </row>
    <row r="1373" ht="26" customHeight="1">
      <c r="A1373" s="34" t="inlineStr">
        <is>
          <t>Waterloo</t>
        </is>
      </c>
      <c r="B1373" s="34" t="inlineStr">
        <is>
          <t>Waterloo Sparkling Water | Lemon-Lime | 15 pack 355mL</t>
        </is>
      </c>
      <c r="C1373" s="34" t="inlineStr">
        <is>
          <t>5) Sparkling water &amp; soda</t>
        </is>
      </c>
      <c r="D1373" s="51">
        <f>IF('M5 Sparkling Water &amp; Soda'!I167="","",'M5 Sparkling Water &amp; Soda'!I167)</f>
        <v/>
      </c>
      <c r="E1373" s="52">
        <f>IF('M5 Sparkling Water &amp; Soda'!J167="","",'M5 Sparkling Water &amp; Soda'!J167)</f>
        <v/>
      </c>
      <c r="F1373" s="50">
        <f>IF('M5 Sparkling Water &amp; Soda'!K167="","",'M5 Sparkling Water &amp; Soda'!K167)</f>
        <v/>
      </c>
      <c r="G1373" s="49">
        <f>IF('M5 Sparkling Water &amp; Soda'!F167="","",'M5 Sparkling Water &amp; Soda'!F167)</f>
        <v/>
      </c>
      <c r="H1373" s="50">
        <f>IF(AND(ISNUMBER('M5 Sparkling Water &amp; Soda'!F167),ISNUMBER('M5 Sparkling Water &amp; Soda'!K167)),'M5 Sparkling Water &amp; Soda'!F167-'M5 Sparkling Water &amp; Soda'!K167,"")</f>
        <v/>
      </c>
      <c r="I1373" s="34" t="inlineStr">
        <is>
          <t>S&amp;S availability/depth vary by listing and time, confirm live.</t>
        </is>
      </c>
    </row>
    <row r="1374" ht="26" customHeight="1">
      <c r="A1374" s="34" t="inlineStr">
        <is>
          <t>Waterloo</t>
        </is>
      </c>
      <c r="B1374" s="34" t="inlineStr">
        <is>
          <t>Waterloo Sparkling Water | Lemon-Lime | 18 pack 355mL</t>
        </is>
      </c>
      <c r="C1374" s="34" t="inlineStr">
        <is>
          <t>5) Sparkling water &amp; soda</t>
        </is>
      </c>
      <c r="D1374" s="51">
        <f>IF('M5 Sparkling Water &amp; Soda'!I168="","",'M5 Sparkling Water &amp; Soda'!I168)</f>
        <v/>
      </c>
      <c r="E1374" s="52">
        <f>IF('M5 Sparkling Water &amp; Soda'!J168="","",'M5 Sparkling Water &amp; Soda'!J168)</f>
        <v/>
      </c>
      <c r="F1374" s="50">
        <f>IF('M5 Sparkling Water &amp; Soda'!K168="","",'M5 Sparkling Water &amp; Soda'!K168)</f>
        <v/>
      </c>
      <c r="G1374" s="49">
        <f>IF('M5 Sparkling Water &amp; Soda'!F168="","",'M5 Sparkling Water &amp; Soda'!F168)</f>
        <v/>
      </c>
      <c r="H1374" s="50">
        <f>IF(AND(ISNUMBER('M5 Sparkling Water &amp; Soda'!F168),ISNUMBER('M5 Sparkling Water &amp; Soda'!K168)),'M5 Sparkling Water &amp; Soda'!F168-'M5 Sparkling Water &amp; Soda'!K168,"")</f>
        <v/>
      </c>
      <c r="I1374" s="34" t="inlineStr">
        <is>
          <t>S&amp;S availability/depth vary by listing and time, confirm live.</t>
        </is>
      </c>
    </row>
    <row r="1375" ht="26" customHeight="1">
      <c r="A1375" s="34" t="inlineStr">
        <is>
          <t>Waterloo</t>
        </is>
      </c>
      <c r="B1375" s="34" t="inlineStr">
        <is>
          <t>Waterloo Sparkling Water | Lemon-Lime | 24 pack 355mL</t>
        </is>
      </c>
      <c r="C1375" s="34" t="inlineStr">
        <is>
          <t>5) Sparkling water &amp; soda</t>
        </is>
      </c>
      <c r="D1375" s="51">
        <f>IF('M5 Sparkling Water &amp; Soda'!I169="","",'M5 Sparkling Water &amp; Soda'!I169)</f>
        <v/>
      </c>
      <c r="E1375" s="52">
        <f>IF('M5 Sparkling Water &amp; Soda'!J169="","",'M5 Sparkling Water &amp; Soda'!J169)</f>
        <v/>
      </c>
      <c r="F1375" s="50">
        <f>IF('M5 Sparkling Water &amp; Soda'!K169="","",'M5 Sparkling Water &amp; Soda'!K169)</f>
        <v/>
      </c>
      <c r="G1375" s="49">
        <f>IF('M5 Sparkling Water &amp; Soda'!F169="","",'M5 Sparkling Water &amp; Soda'!F169)</f>
        <v/>
      </c>
      <c r="H1375" s="50">
        <f>IF(AND(ISNUMBER('M5 Sparkling Water &amp; Soda'!F169),ISNUMBER('M5 Sparkling Water &amp; Soda'!K169)),'M5 Sparkling Water &amp; Soda'!F169-'M5 Sparkling Water &amp; Soda'!K169,"")</f>
        <v/>
      </c>
      <c r="I1375" s="34" t="inlineStr">
        <is>
          <t>S&amp;S availability/depth vary by listing and time, confirm live.</t>
        </is>
      </c>
    </row>
    <row r="1376" ht="26" customHeight="1">
      <c r="A1376" s="34" t="inlineStr">
        <is>
          <t>Waterloo</t>
        </is>
      </c>
      <c r="B1376" s="34" t="inlineStr">
        <is>
          <t>Waterloo Sparkling Water | Peach | single 355mL</t>
        </is>
      </c>
      <c r="C1376" s="34" t="inlineStr">
        <is>
          <t>5) Sparkling water &amp; soda</t>
        </is>
      </c>
      <c r="D1376" s="51">
        <f>IF('M5 Sparkling Water &amp; Soda'!I170="","",'M5 Sparkling Water &amp; Soda'!I170)</f>
        <v/>
      </c>
      <c r="E1376" s="52">
        <f>IF('M5 Sparkling Water &amp; Soda'!J170="","",'M5 Sparkling Water &amp; Soda'!J170)</f>
        <v/>
      </c>
      <c r="F1376" s="50">
        <f>IF('M5 Sparkling Water &amp; Soda'!K170="","",'M5 Sparkling Water &amp; Soda'!K170)</f>
        <v/>
      </c>
      <c r="G1376" s="49">
        <f>IF('M5 Sparkling Water &amp; Soda'!F170="","",'M5 Sparkling Water &amp; Soda'!F170)</f>
        <v/>
      </c>
      <c r="H1376" s="50">
        <f>IF(AND(ISNUMBER('M5 Sparkling Water &amp; Soda'!F170),ISNUMBER('M5 Sparkling Water &amp; Soda'!K170)),'M5 Sparkling Water &amp; Soda'!F170-'M5 Sparkling Water &amp; Soda'!K170,"")</f>
        <v/>
      </c>
      <c r="I1376" s="34" t="inlineStr">
        <is>
          <t>S&amp;S availability/depth vary by listing and time, confirm live.</t>
        </is>
      </c>
    </row>
    <row r="1377" ht="26" customHeight="1">
      <c r="A1377" s="34" t="inlineStr">
        <is>
          <t>Waterloo</t>
        </is>
      </c>
      <c r="B1377" s="34" t="inlineStr">
        <is>
          <t>Waterloo Sparkling Water | Peach | 8 pack 355mL</t>
        </is>
      </c>
      <c r="C1377" s="34" t="inlineStr">
        <is>
          <t>5) Sparkling water &amp; soda</t>
        </is>
      </c>
      <c r="D1377" s="51">
        <f>IF('M5 Sparkling Water &amp; Soda'!I171="","",'M5 Sparkling Water &amp; Soda'!I171)</f>
        <v/>
      </c>
      <c r="E1377" s="52">
        <f>IF('M5 Sparkling Water &amp; Soda'!J171="","",'M5 Sparkling Water &amp; Soda'!J171)</f>
        <v/>
      </c>
      <c r="F1377" s="50">
        <f>IF('M5 Sparkling Water &amp; Soda'!K171="","",'M5 Sparkling Water &amp; Soda'!K171)</f>
        <v/>
      </c>
      <c r="G1377" s="49">
        <f>IF('M5 Sparkling Water &amp; Soda'!F171="","",'M5 Sparkling Water &amp; Soda'!F171)</f>
        <v/>
      </c>
      <c r="H1377" s="50">
        <f>IF(AND(ISNUMBER('M5 Sparkling Water &amp; Soda'!F171),ISNUMBER('M5 Sparkling Water &amp; Soda'!K171)),'M5 Sparkling Water &amp; Soda'!F171-'M5 Sparkling Water &amp; Soda'!K171,"")</f>
        <v/>
      </c>
      <c r="I1377" s="34" t="inlineStr">
        <is>
          <t>S&amp;S availability/depth vary by listing and time, confirm live.</t>
        </is>
      </c>
    </row>
    <row r="1378" ht="26" customHeight="1">
      <c r="A1378" s="34" t="inlineStr">
        <is>
          <t>Waterloo</t>
        </is>
      </c>
      <c r="B1378" s="34" t="inlineStr">
        <is>
          <t>Waterloo Sparkling Water | Peach | 12 pack 355mL</t>
        </is>
      </c>
      <c r="C1378" s="34" t="inlineStr">
        <is>
          <t>5) Sparkling water &amp; soda</t>
        </is>
      </c>
      <c r="D1378" s="51">
        <f>IF('M5 Sparkling Water &amp; Soda'!I172="","",'M5 Sparkling Water &amp; Soda'!I172)</f>
        <v/>
      </c>
      <c r="E1378" s="52">
        <f>IF('M5 Sparkling Water &amp; Soda'!J172="","",'M5 Sparkling Water &amp; Soda'!J172)</f>
        <v/>
      </c>
      <c r="F1378" s="50">
        <f>IF('M5 Sparkling Water &amp; Soda'!K172="","",'M5 Sparkling Water &amp; Soda'!K172)</f>
        <v/>
      </c>
      <c r="G1378" s="49">
        <f>IF('M5 Sparkling Water &amp; Soda'!F172="","",'M5 Sparkling Water &amp; Soda'!F172)</f>
        <v/>
      </c>
      <c r="H1378" s="50">
        <f>IF(AND(ISNUMBER('M5 Sparkling Water &amp; Soda'!F172),ISNUMBER('M5 Sparkling Water &amp; Soda'!K172)),'M5 Sparkling Water &amp; Soda'!F172-'M5 Sparkling Water &amp; Soda'!K172,"")</f>
        <v/>
      </c>
      <c r="I1378" s="34" t="inlineStr">
        <is>
          <t>S&amp;S availability/depth vary by listing and time, confirm live.</t>
        </is>
      </c>
    </row>
    <row r="1379" ht="26" customHeight="1">
      <c r="A1379" s="34" t="inlineStr">
        <is>
          <t>Waterloo</t>
        </is>
      </c>
      <c r="B1379" s="34" t="inlineStr">
        <is>
          <t>Waterloo Sparkling Water | Peach | 15 pack 355mL</t>
        </is>
      </c>
      <c r="C1379" s="34" t="inlineStr">
        <is>
          <t>5) Sparkling water &amp; soda</t>
        </is>
      </c>
      <c r="D1379" s="51">
        <f>IF('M5 Sparkling Water &amp; Soda'!I173="","",'M5 Sparkling Water &amp; Soda'!I173)</f>
        <v/>
      </c>
      <c r="E1379" s="52">
        <f>IF('M5 Sparkling Water &amp; Soda'!J173="","",'M5 Sparkling Water &amp; Soda'!J173)</f>
        <v/>
      </c>
      <c r="F1379" s="50">
        <f>IF('M5 Sparkling Water &amp; Soda'!K173="","",'M5 Sparkling Water &amp; Soda'!K173)</f>
        <v/>
      </c>
      <c r="G1379" s="49">
        <f>IF('M5 Sparkling Water &amp; Soda'!F173="","",'M5 Sparkling Water &amp; Soda'!F173)</f>
        <v/>
      </c>
      <c r="H1379" s="50">
        <f>IF(AND(ISNUMBER('M5 Sparkling Water &amp; Soda'!F173),ISNUMBER('M5 Sparkling Water &amp; Soda'!K173)),'M5 Sparkling Water &amp; Soda'!F173-'M5 Sparkling Water &amp; Soda'!K173,"")</f>
        <v/>
      </c>
      <c r="I1379" s="34" t="inlineStr">
        <is>
          <t>S&amp;S availability/depth vary by listing and time, confirm live.</t>
        </is>
      </c>
    </row>
    <row r="1380" ht="26" customHeight="1">
      <c r="A1380" s="34" t="inlineStr">
        <is>
          <t>Waterloo</t>
        </is>
      </c>
      <c r="B1380" s="34" t="inlineStr">
        <is>
          <t>Waterloo Sparkling Water | Peach | 18 pack 355mL</t>
        </is>
      </c>
      <c r="C1380" s="34" t="inlineStr">
        <is>
          <t>5) Sparkling water &amp; soda</t>
        </is>
      </c>
      <c r="D1380" s="51">
        <f>IF('M5 Sparkling Water &amp; Soda'!I174="","",'M5 Sparkling Water &amp; Soda'!I174)</f>
        <v/>
      </c>
      <c r="E1380" s="52">
        <f>IF('M5 Sparkling Water &amp; Soda'!J174="","",'M5 Sparkling Water &amp; Soda'!J174)</f>
        <v/>
      </c>
      <c r="F1380" s="50">
        <f>IF('M5 Sparkling Water &amp; Soda'!K174="","",'M5 Sparkling Water &amp; Soda'!K174)</f>
        <v/>
      </c>
      <c r="G1380" s="49">
        <f>IF('M5 Sparkling Water &amp; Soda'!F174="","",'M5 Sparkling Water &amp; Soda'!F174)</f>
        <v/>
      </c>
      <c r="H1380" s="50">
        <f>IF(AND(ISNUMBER('M5 Sparkling Water &amp; Soda'!F174),ISNUMBER('M5 Sparkling Water &amp; Soda'!K174)),'M5 Sparkling Water &amp; Soda'!F174-'M5 Sparkling Water &amp; Soda'!K174,"")</f>
        <v/>
      </c>
      <c r="I1380" s="34" t="inlineStr">
        <is>
          <t>S&amp;S availability/depth vary by listing and time, confirm live.</t>
        </is>
      </c>
    </row>
    <row r="1381" ht="26" customHeight="1">
      <c r="A1381" s="34" t="inlineStr">
        <is>
          <t>Waterloo</t>
        </is>
      </c>
      <c r="B1381" s="34" t="inlineStr">
        <is>
          <t>Waterloo Sparkling Water | Peach | 24 pack 355mL</t>
        </is>
      </c>
      <c r="C1381" s="34" t="inlineStr">
        <is>
          <t>5) Sparkling water &amp; soda</t>
        </is>
      </c>
      <c r="D1381" s="51">
        <f>IF('M5 Sparkling Water &amp; Soda'!I175="","",'M5 Sparkling Water &amp; Soda'!I175)</f>
        <v/>
      </c>
      <c r="E1381" s="52">
        <f>IF('M5 Sparkling Water &amp; Soda'!J175="","",'M5 Sparkling Water &amp; Soda'!J175)</f>
        <v/>
      </c>
      <c r="F1381" s="50">
        <f>IF('M5 Sparkling Water &amp; Soda'!K175="","",'M5 Sparkling Water &amp; Soda'!K175)</f>
        <v/>
      </c>
      <c r="G1381" s="49">
        <f>IF('M5 Sparkling Water &amp; Soda'!F175="","",'M5 Sparkling Water &amp; Soda'!F175)</f>
        <v/>
      </c>
      <c r="H1381" s="50">
        <f>IF(AND(ISNUMBER('M5 Sparkling Water &amp; Soda'!F175),ISNUMBER('M5 Sparkling Water &amp; Soda'!K175)),'M5 Sparkling Water &amp; Soda'!F175-'M5 Sparkling Water &amp; Soda'!K175,"")</f>
        <v/>
      </c>
      <c r="I1381" s="34" t="inlineStr">
        <is>
          <t>S&amp;S availability/depth vary by listing and time, confirm live.</t>
        </is>
      </c>
    </row>
    <row r="1382" ht="26" customHeight="1">
      <c r="A1382" s="34" t="inlineStr">
        <is>
          <t>Waterloo</t>
        </is>
      </c>
      <c r="B1382" s="34" t="inlineStr">
        <is>
          <t>Waterloo Sparkling Water | Mango Orange | single 355mL</t>
        </is>
      </c>
      <c r="C1382" s="34" t="inlineStr">
        <is>
          <t>5) Sparkling water &amp; soda</t>
        </is>
      </c>
      <c r="D1382" s="51">
        <f>IF('M5 Sparkling Water &amp; Soda'!I176="","",'M5 Sparkling Water &amp; Soda'!I176)</f>
        <v/>
      </c>
      <c r="E1382" s="52">
        <f>IF('M5 Sparkling Water &amp; Soda'!J176="","",'M5 Sparkling Water &amp; Soda'!J176)</f>
        <v/>
      </c>
      <c r="F1382" s="50">
        <f>IF('M5 Sparkling Water &amp; Soda'!K176="","",'M5 Sparkling Water &amp; Soda'!K176)</f>
        <v/>
      </c>
      <c r="G1382" s="49">
        <f>IF('M5 Sparkling Water &amp; Soda'!F176="","",'M5 Sparkling Water &amp; Soda'!F176)</f>
        <v/>
      </c>
      <c r="H1382" s="50">
        <f>IF(AND(ISNUMBER('M5 Sparkling Water &amp; Soda'!F176),ISNUMBER('M5 Sparkling Water &amp; Soda'!K176)),'M5 Sparkling Water &amp; Soda'!F176-'M5 Sparkling Water &amp; Soda'!K176,"")</f>
        <v/>
      </c>
      <c r="I1382" s="34" t="inlineStr">
        <is>
          <t>S&amp;S availability/depth vary by listing and time, confirm live.</t>
        </is>
      </c>
    </row>
    <row r="1383" ht="26" customHeight="1">
      <c r="A1383" s="34" t="inlineStr">
        <is>
          <t>Waterloo</t>
        </is>
      </c>
      <c r="B1383" s="34" t="inlineStr">
        <is>
          <t>Waterloo Sparkling Water | Mango Orange | 8 pack 355mL</t>
        </is>
      </c>
      <c r="C1383" s="34" t="inlineStr">
        <is>
          <t>5) Sparkling water &amp; soda</t>
        </is>
      </c>
      <c r="D1383" s="51">
        <f>IF('M5 Sparkling Water &amp; Soda'!I177="","",'M5 Sparkling Water &amp; Soda'!I177)</f>
        <v/>
      </c>
      <c r="E1383" s="52">
        <f>IF('M5 Sparkling Water &amp; Soda'!J177="","",'M5 Sparkling Water &amp; Soda'!J177)</f>
        <v/>
      </c>
      <c r="F1383" s="50">
        <f>IF('M5 Sparkling Water &amp; Soda'!K177="","",'M5 Sparkling Water &amp; Soda'!K177)</f>
        <v/>
      </c>
      <c r="G1383" s="49">
        <f>IF('M5 Sparkling Water &amp; Soda'!F177="","",'M5 Sparkling Water &amp; Soda'!F177)</f>
        <v/>
      </c>
      <c r="H1383" s="50">
        <f>IF(AND(ISNUMBER('M5 Sparkling Water &amp; Soda'!F177),ISNUMBER('M5 Sparkling Water &amp; Soda'!K177)),'M5 Sparkling Water &amp; Soda'!F177-'M5 Sparkling Water &amp; Soda'!K177,"")</f>
        <v/>
      </c>
      <c r="I1383" s="34" t="inlineStr">
        <is>
          <t>S&amp;S availability/depth vary by listing and time, confirm live.</t>
        </is>
      </c>
    </row>
    <row r="1384" ht="26" customHeight="1">
      <c r="A1384" s="34" t="inlineStr">
        <is>
          <t>Waterloo</t>
        </is>
      </c>
      <c r="B1384" s="34" t="inlineStr">
        <is>
          <t>Waterloo Sparkling Water | Mango Orange | 12 pack 355mL</t>
        </is>
      </c>
      <c r="C1384" s="34" t="inlineStr">
        <is>
          <t>5) Sparkling water &amp; soda</t>
        </is>
      </c>
      <c r="D1384" s="51">
        <f>IF('M5 Sparkling Water &amp; Soda'!I178="","",'M5 Sparkling Water &amp; Soda'!I178)</f>
        <v/>
      </c>
      <c r="E1384" s="52">
        <f>IF('M5 Sparkling Water &amp; Soda'!J178="","",'M5 Sparkling Water &amp; Soda'!J178)</f>
        <v/>
      </c>
      <c r="F1384" s="50">
        <f>IF('M5 Sparkling Water &amp; Soda'!K178="","",'M5 Sparkling Water &amp; Soda'!K178)</f>
        <v/>
      </c>
      <c r="G1384" s="49">
        <f>IF('M5 Sparkling Water &amp; Soda'!F178="","",'M5 Sparkling Water &amp; Soda'!F178)</f>
        <v/>
      </c>
      <c r="H1384" s="50">
        <f>IF(AND(ISNUMBER('M5 Sparkling Water &amp; Soda'!F178),ISNUMBER('M5 Sparkling Water &amp; Soda'!K178)),'M5 Sparkling Water &amp; Soda'!F178-'M5 Sparkling Water &amp; Soda'!K178,"")</f>
        <v/>
      </c>
      <c r="I1384" s="34" t="inlineStr">
        <is>
          <t>S&amp;S availability/depth vary by listing and time, confirm live.</t>
        </is>
      </c>
    </row>
    <row r="1385" ht="26" customHeight="1">
      <c r="A1385" s="34" t="inlineStr">
        <is>
          <t>Waterloo</t>
        </is>
      </c>
      <c r="B1385" s="34" t="inlineStr">
        <is>
          <t>Waterloo Sparkling Water | Mango Orange | 15 pack 355mL</t>
        </is>
      </c>
      <c r="C1385" s="34" t="inlineStr">
        <is>
          <t>5) Sparkling water &amp; soda</t>
        </is>
      </c>
      <c r="D1385" s="51">
        <f>IF('M5 Sparkling Water &amp; Soda'!I179="","",'M5 Sparkling Water &amp; Soda'!I179)</f>
        <v/>
      </c>
      <c r="E1385" s="52">
        <f>IF('M5 Sparkling Water &amp; Soda'!J179="","",'M5 Sparkling Water &amp; Soda'!J179)</f>
        <v/>
      </c>
      <c r="F1385" s="50">
        <f>IF('M5 Sparkling Water &amp; Soda'!K179="","",'M5 Sparkling Water &amp; Soda'!K179)</f>
        <v/>
      </c>
      <c r="G1385" s="49">
        <f>IF('M5 Sparkling Water &amp; Soda'!F179="","",'M5 Sparkling Water &amp; Soda'!F179)</f>
        <v/>
      </c>
      <c r="H1385" s="50">
        <f>IF(AND(ISNUMBER('M5 Sparkling Water &amp; Soda'!F179),ISNUMBER('M5 Sparkling Water &amp; Soda'!K179)),'M5 Sparkling Water &amp; Soda'!F179-'M5 Sparkling Water &amp; Soda'!K179,"")</f>
        <v/>
      </c>
      <c r="I1385" s="34" t="inlineStr">
        <is>
          <t>S&amp;S availability/depth vary by listing and time, confirm live.</t>
        </is>
      </c>
    </row>
    <row r="1386" ht="26" customHeight="1">
      <c r="A1386" s="34" t="inlineStr">
        <is>
          <t>Waterloo</t>
        </is>
      </c>
      <c r="B1386" s="34" t="inlineStr">
        <is>
          <t>Waterloo Sparkling Water | Mango Orange | 18 pack 355mL</t>
        </is>
      </c>
      <c r="C1386" s="34" t="inlineStr">
        <is>
          <t>5) Sparkling water &amp; soda</t>
        </is>
      </c>
      <c r="D1386" s="51">
        <f>IF('M5 Sparkling Water &amp; Soda'!I180="","",'M5 Sparkling Water &amp; Soda'!I180)</f>
        <v/>
      </c>
      <c r="E1386" s="52">
        <f>IF('M5 Sparkling Water &amp; Soda'!J180="","",'M5 Sparkling Water &amp; Soda'!J180)</f>
        <v/>
      </c>
      <c r="F1386" s="50">
        <f>IF('M5 Sparkling Water &amp; Soda'!K180="","",'M5 Sparkling Water &amp; Soda'!K180)</f>
        <v/>
      </c>
      <c r="G1386" s="49">
        <f>IF('M5 Sparkling Water &amp; Soda'!F180="","",'M5 Sparkling Water &amp; Soda'!F180)</f>
        <v/>
      </c>
      <c r="H1386" s="50">
        <f>IF(AND(ISNUMBER('M5 Sparkling Water &amp; Soda'!F180),ISNUMBER('M5 Sparkling Water &amp; Soda'!K180)),'M5 Sparkling Water &amp; Soda'!F180-'M5 Sparkling Water &amp; Soda'!K180,"")</f>
        <v/>
      </c>
      <c r="I1386" s="34" t="inlineStr">
        <is>
          <t>S&amp;S availability/depth vary by listing and time, confirm live.</t>
        </is>
      </c>
    </row>
    <row r="1387" ht="26" customHeight="1">
      <c r="A1387" s="34" t="inlineStr">
        <is>
          <t>Waterloo</t>
        </is>
      </c>
      <c r="B1387" s="34" t="inlineStr">
        <is>
          <t>Waterloo Sparkling Water | Mango Orange | 24 pack 355mL</t>
        </is>
      </c>
      <c r="C1387" s="34" t="inlineStr">
        <is>
          <t>5) Sparkling water &amp; soda</t>
        </is>
      </c>
      <c r="D1387" s="51">
        <f>IF('M5 Sparkling Water &amp; Soda'!I181="","",'M5 Sparkling Water &amp; Soda'!I181)</f>
        <v/>
      </c>
      <c r="E1387" s="52">
        <f>IF('M5 Sparkling Water &amp; Soda'!J181="","",'M5 Sparkling Water &amp; Soda'!J181)</f>
        <v/>
      </c>
      <c r="F1387" s="50">
        <f>IF('M5 Sparkling Water &amp; Soda'!K181="","",'M5 Sparkling Water &amp; Soda'!K181)</f>
        <v/>
      </c>
      <c r="G1387" s="49">
        <f>IF('M5 Sparkling Water &amp; Soda'!F181="","",'M5 Sparkling Water &amp; Soda'!F181)</f>
        <v/>
      </c>
      <c r="H1387" s="50">
        <f>IF(AND(ISNUMBER('M5 Sparkling Water &amp; Soda'!F181),ISNUMBER('M5 Sparkling Water &amp; Soda'!K181)),'M5 Sparkling Water &amp; Soda'!F181-'M5 Sparkling Water &amp; Soda'!K181,"")</f>
        <v/>
      </c>
      <c r="I1387" s="34" t="inlineStr">
        <is>
          <t>S&amp;S availability/depth vary by listing and time, confirm live.</t>
        </is>
      </c>
    </row>
    <row r="1388" ht="26" customHeight="1">
      <c r="A1388" s="34" t="inlineStr">
        <is>
          <t>Waterloo</t>
        </is>
      </c>
      <c r="B1388" s="34" t="inlineStr">
        <is>
          <t>Waterloo Sparkling Water | Summer Berry | single 355mL</t>
        </is>
      </c>
      <c r="C1388" s="34" t="inlineStr">
        <is>
          <t>5) Sparkling water &amp; soda</t>
        </is>
      </c>
      <c r="D1388" s="51">
        <f>IF('M5 Sparkling Water &amp; Soda'!I182="","",'M5 Sparkling Water &amp; Soda'!I182)</f>
        <v/>
      </c>
      <c r="E1388" s="52">
        <f>IF('M5 Sparkling Water &amp; Soda'!J182="","",'M5 Sparkling Water &amp; Soda'!J182)</f>
        <v/>
      </c>
      <c r="F1388" s="50">
        <f>IF('M5 Sparkling Water &amp; Soda'!K182="","",'M5 Sparkling Water &amp; Soda'!K182)</f>
        <v/>
      </c>
      <c r="G1388" s="49">
        <f>IF('M5 Sparkling Water &amp; Soda'!F182="","",'M5 Sparkling Water &amp; Soda'!F182)</f>
        <v/>
      </c>
      <c r="H1388" s="50">
        <f>IF(AND(ISNUMBER('M5 Sparkling Water &amp; Soda'!F182),ISNUMBER('M5 Sparkling Water &amp; Soda'!K182)),'M5 Sparkling Water &amp; Soda'!F182-'M5 Sparkling Water &amp; Soda'!K182,"")</f>
        <v/>
      </c>
      <c r="I1388" s="34" t="inlineStr">
        <is>
          <t>S&amp;S availability/depth vary by listing and time, confirm live.</t>
        </is>
      </c>
    </row>
    <row r="1389" ht="26" customHeight="1">
      <c r="A1389" s="34" t="inlineStr">
        <is>
          <t>Waterloo</t>
        </is>
      </c>
      <c r="B1389" s="34" t="inlineStr">
        <is>
          <t>Waterloo Sparkling Water | Summer Berry | 8 pack 355mL</t>
        </is>
      </c>
      <c r="C1389" s="34" t="inlineStr">
        <is>
          <t>5) Sparkling water &amp; soda</t>
        </is>
      </c>
      <c r="D1389" s="51">
        <f>IF('M5 Sparkling Water &amp; Soda'!I183="","",'M5 Sparkling Water &amp; Soda'!I183)</f>
        <v/>
      </c>
      <c r="E1389" s="52">
        <f>IF('M5 Sparkling Water &amp; Soda'!J183="","",'M5 Sparkling Water &amp; Soda'!J183)</f>
        <v/>
      </c>
      <c r="F1389" s="50">
        <f>IF('M5 Sparkling Water &amp; Soda'!K183="","",'M5 Sparkling Water &amp; Soda'!K183)</f>
        <v/>
      </c>
      <c r="G1389" s="49">
        <f>IF('M5 Sparkling Water &amp; Soda'!F183="","",'M5 Sparkling Water &amp; Soda'!F183)</f>
        <v/>
      </c>
      <c r="H1389" s="50">
        <f>IF(AND(ISNUMBER('M5 Sparkling Water &amp; Soda'!F183),ISNUMBER('M5 Sparkling Water &amp; Soda'!K183)),'M5 Sparkling Water &amp; Soda'!F183-'M5 Sparkling Water &amp; Soda'!K183,"")</f>
        <v/>
      </c>
      <c r="I1389" s="34" t="inlineStr">
        <is>
          <t>S&amp;S availability/depth vary by listing and time, confirm live.</t>
        </is>
      </c>
    </row>
    <row r="1390" ht="26" customHeight="1">
      <c r="A1390" s="34" t="inlineStr">
        <is>
          <t>Waterloo</t>
        </is>
      </c>
      <c r="B1390" s="34" t="inlineStr">
        <is>
          <t>Waterloo Sparkling Water | Summer Berry | 12 pack 355mL</t>
        </is>
      </c>
      <c r="C1390" s="34" t="inlineStr">
        <is>
          <t>5) Sparkling water &amp; soda</t>
        </is>
      </c>
      <c r="D1390" s="51">
        <f>IF('M5 Sparkling Water &amp; Soda'!I184="","",'M5 Sparkling Water &amp; Soda'!I184)</f>
        <v/>
      </c>
      <c r="E1390" s="52">
        <f>IF('M5 Sparkling Water &amp; Soda'!J184="","",'M5 Sparkling Water &amp; Soda'!J184)</f>
        <v/>
      </c>
      <c r="F1390" s="50">
        <f>IF('M5 Sparkling Water &amp; Soda'!K184="","",'M5 Sparkling Water &amp; Soda'!K184)</f>
        <v/>
      </c>
      <c r="G1390" s="49">
        <f>IF('M5 Sparkling Water &amp; Soda'!F184="","",'M5 Sparkling Water &amp; Soda'!F184)</f>
        <v/>
      </c>
      <c r="H1390" s="50">
        <f>IF(AND(ISNUMBER('M5 Sparkling Water &amp; Soda'!F184),ISNUMBER('M5 Sparkling Water &amp; Soda'!K184)),'M5 Sparkling Water &amp; Soda'!F184-'M5 Sparkling Water &amp; Soda'!K184,"")</f>
        <v/>
      </c>
      <c r="I1390" s="34" t="inlineStr">
        <is>
          <t>S&amp;S availability/depth vary by listing and time, confirm live.</t>
        </is>
      </c>
    </row>
    <row r="1391" ht="26" customHeight="1">
      <c r="A1391" s="34" t="inlineStr">
        <is>
          <t>Waterloo</t>
        </is>
      </c>
      <c r="B1391" s="34" t="inlineStr">
        <is>
          <t>Waterloo Sparkling Water | Summer Berry | 15 pack 355mL</t>
        </is>
      </c>
      <c r="C1391" s="34" t="inlineStr">
        <is>
          <t>5) Sparkling water &amp; soda</t>
        </is>
      </c>
      <c r="D1391" s="51">
        <f>IF('M5 Sparkling Water &amp; Soda'!I185="","",'M5 Sparkling Water &amp; Soda'!I185)</f>
        <v/>
      </c>
      <c r="E1391" s="52">
        <f>IF('M5 Sparkling Water &amp; Soda'!J185="","",'M5 Sparkling Water &amp; Soda'!J185)</f>
        <v/>
      </c>
      <c r="F1391" s="50">
        <f>IF('M5 Sparkling Water &amp; Soda'!K185="","",'M5 Sparkling Water &amp; Soda'!K185)</f>
        <v/>
      </c>
      <c r="G1391" s="49">
        <f>IF('M5 Sparkling Water &amp; Soda'!F185="","",'M5 Sparkling Water &amp; Soda'!F185)</f>
        <v/>
      </c>
      <c r="H1391" s="50">
        <f>IF(AND(ISNUMBER('M5 Sparkling Water &amp; Soda'!F185),ISNUMBER('M5 Sparkling Water &amp; Soda'!K185)),'M5 Sparkling Water &amp; Soda'!F185-'M5 Sparkling Water &amp; Soda'!K185,"")</f>
        <v/>
      </c>
      <c r="I1391" s="34" t="inlineStr">
        <is>
          <t>S&amp;S availability/depth vary by listing and time, confirm live.</t>
        </is>
      </c>
    </row>
    <row r="1392" ht="26" customHeight="1">
      <c r="A1392" s="34" t="inlineStr">
        <is>
          <t>Waterloo</t>
        </is>
      </c>
      <c r="B1392" s="34" t="inlineStr">
        <is>
          <t>Waterloo Sparkling Water | Summer Berry | 18 pack 355mL</t>
        </is>
      </c>
      <c r="C1392" s="34" t="inlineStr">
        <is>
          <t>5) Sparkling water &amp; soda</t>
        </is>
      </c>
      <c r="D1392" s="51">
        <f>IF('M5 Sparkling Water &amp; Soda'!I186="","",'M5 Sparkling Water &amp; Soda'!I186)</f>
        <v/>
      </c>
      <c r="E1392" s="52">
        <f>IF('M5 Sparkling Water &amp; Soda'!J186="","",'M5 Sparkling Water &amp; Soda'!J186)</f>
        <v/>
      </c>
      <c r="F1392" s="50">
        <f>IF('M5 Sparkling Water &amp; Soda'!K186="","",'M5 Sparkling Water &amp; Soda'!K186)</f>
        <v/>
      </c>
      <c r="G1392" s="49">
        <f>IF('M5 Sparkling Water &amp; Soda'!F186="","",'M5 Sparkling Water &amp; Soda'!F186)</f>
        <v/>
      </c>
      <c r="H1392" s="50">
        <f>IF(AND(ISNUMBER('M5 Sparkling Water &amp; Soda'!F186),ISNUMBER('M5 Sparkling Water &amp; Soda'!K186)),'M5 Sparkling Water &amp; Soda'!F186-'M5 Sparkling Water &amp; Soda'!K186,"")</f>
        <v/>
      </c>
      <c r="I1392" s="34" t="inlineStr">
        <is>
          <t>S&amp;S availability/depth vary by listing and time, confirm live.</t>
        </is>
      </c>
    </row>
    <row r="1393" ht="26" customHeight="1">
      <c r="A1393" s="34" t="inlineStr">
        <is>
          <t>Waterloo</t>
        </is>
      </c>
      <c r="B1393" s="34" t="inlineStr">
        <is>
          <t>Waterloo Sparkling Water | Summer Berry | 24 pack 355mL</t>
        </is>
      </c>
      <c r="C1393" s="34" t="inlineStr">
        <is>
          <t>5) Sparkling water &amp; soda</t>
        </is>
      </c>
      <c r="D1393" s="51">
        <f>IF('M5 Sparkling Water &amp; Soda'!I187="","",'M5 Sparkling Water &amp; Soda'!I187)</f>
        <v/>
      </c>
      <c r="E1393" s="52">
        <f>IF('M5 Sparkling Water &amp; Soda'!J187="","",'M5 Sparkling Water &amp; Soda'!J187)</f>
        <v/>
      </c>
      <c r="F1393" s="50">
        <f>IF('M5 Sparkling Water &amp; Soda'!K187="","",'M5 Sparkling Water &amp; Soda'!K187)</f>
        <v/>
      </c>
      <c r="G1393" s="49">
        <f>IF('M5 Sparkling Water &amp; Soda'!F187="","",'M5 Sparkling Water &amp; Soda'!F187)</f>
        <v/>
      </c>
      <c r="H1393" s="50">
        <f>IF(AND(ISNUMBER('M5 Sparkling Water &amp; Soda'!F187),ISNUMBER('M5 Sparkling Water &amp; Soda'!K187)),'M5 Sparkling Water &amp; Soda'!F187-'M5 Sparkling Water &amp; Soda'!K187,"")</f>
        <v/>
      </c>
      <c r="I1393" s="34" t="inlineStr">
        <is>
          <t>S&amp;S availability/depth vary by listing and time, confirm live.</t>
        </is>
      </c>
    </row>
    <row r="1394" ht="26" customHeight="1">
      <c r="A1394" s="34" t="inlineStr">
        <is>
          <t>Perrier</t>
        </is>
      </c>
      <c r="B1394" s="34" t="inlineStr">
        <is>
          <t>Perrier Carbonated Mineral Water | Original | single 330mL</t>
        </is>
      </c>
      <c r="C1394" s="34" t="inlineStr">
        <is>
          <t>5) Sparkling water &amp; soda</t>
        </is>
      </c>
      <c r="D1394" s="51">
        <f>IF('M5 Sparkling Water &amp; Soda'!I188="","",'M5 Sparkling Water &amp; Soda'!I188)</f>
        <v/>
      </c>
      <c r="E1394" s="52">
        <f>IF('M5 Sparkling Water &amp; Soda'!J188="","",'M5 Sparkling Water &amp; Soda'!J188)</f>
        <v/>
      </c>
      <c r="F1394" s="50">
        <f>IF('M5 Sparkling Water &amp; Soda'!K188="","",'M5 Sparkling Water &amp; Soda'!K188)</f>
        <v/>
      </c>
      <c r="G1394" s="49">
        <f>IF('M5 Sparkling Water &amp; Soda'!F188="","",'M5 Sparkling Water &amp; Soda'!F188)</f>
        <v/>
      </c>
      <c r="H1394" s="50">
        <f>IF(AND(ISNUMBER('M5 Sparkling Water &amp; Soda'!F188),ISNUMBER('M5 Sparkling Water &amp; Soda'!K188)),'M5 Sparkling Water &amp; Soda'!F188-'M5 Sparkling Water &amp; Soda'!K188,"")</f>
        <v/>
      </c>
      <c r="I1394" s="34" t="inlineStr">
        <is>
          <t>S&amp;S availability/depth vary by listing and time, confirm live.</t>
        </is>
      </c>
    </row>
    <row r="1395" ht="26" customHeight="1">
      <c r="A1395" s="34" t="inlineStr">
        <is>
          <t>Perrier</t>
        </is>
      </c>
      <c r="B1395" s="34" t="inlineStr">
        <is>
          <t>Perrier Carbonated Mineral Water | Original | 8 pack 330mL</t>
        </is>
      </c>
      <c r="C1395" s="34" t="inlineStr">
        <is>
          <t>5) Sparkling water &amp; soda</t>
        </is>
      </c>
      <c r="D1395" s="51">
        <f>IF('M5 Sparkling Water &amp; Soda'!I189="","",'M5 Sparkling Water &amp; Soda'!I189)</f>
        <v/>
      </c>
      <c r="E1395" s="52">
        <f>IF('M5 Sparkling Water &amp; Soda'!J189="","",'M5 Sparkling Water &amp; Soda'!J189)</f>
        <v/>
      </c>
      <c r="F1395" s="50">
        <f>IF('M5 Sparkling Water &amp; Soda'!K189="","",'M5 Sparkling Water &amp; Soda'!K189)</f>
        <v/>
      </c>
      <c r="G1395" s="49">
        <f>IF('M5 Sparkling Water &amp; Soda'!F189="","",'M5 Sparkling Water &amp; Soda'!F189)</f>
        <v/>
      </c>
      <c r="H1395" s="50">
        <f>IF(AND(ISNUMBER('M5 Sparkling Water &amp; Soda'!F189),ISNUMBER('M5 Sparkling Water &amp; Soda'!K189)),'M5 Sparkling Water &amp; Soda'!F189-'M5 Sparkling Water &amp; Soda'!K189,"")</f>
        <v/>
      </c>
      <c r="I1395" s="34" t="inlineStr">
        <is>
          <t>S&amp;S availability/depth vary by listing and time, confirm live.</t>
        </is>
      </c>
    </row>
    <row r="1396" ht="26" customHeight="1">
      <c r="A1396" s="34" t="inlineStr">
        <is>
          <t>Perrier</t>
        </is>
      </c>
      <c r="B1396" s="34" t="inlineStr">
        <is>
          <t>Perrier Carbonated Mineral Water | Original | 12 pack 330mL</t>
        </is>
      </c>
      <c r="C1396" s="34" t="inlineStr">
        <is>
          <t>5) Sparkling water &amp; soda</t>
        </is>
      </c>
      <c r="D1396" s="51">
        <f>IF('M5 Sparkling Water &amp; Soda'!I190="","",'M5 Sparkling Water &amp; Soda'!I190)</f>
        <v/>
      </c>
      <c r="E1396" s="52">
        <f>IF('M5 Sparkling Water &amp; Soda'!J190="","",'M5 Sparkling Water &amp; Soda'!J190)</f>
        <v/>
      </c>
      <c r="F1396" s="50">
        <f>IF('M5 Sparkling Water &amp; Soda'!K190="","",'M5 Sparkling Water &amp; Soda'!K190)</f>
        <v/>
      </c>
      <c r="G1396" s="49">
        <f>IF('M5 Sparkling Water &amp; Soda'!F190="","",'M5 Sparkling Water &amp; Soda'!F190)</f>
        <v/>
      </c>
      <c r="H1396" s="50">
        <f>IF(AND(ISNUMBER('M5 Sparkling Water &amp; Soda'!F190),ISNUMBER('M5 Sparkling Water &amp; Soda'!K190)),'M5 Sparkling Water &amp; Soda'!F190-'M5 Sparkling Water &amp; Soda'!K190,"")</f>
        <v/>
      </c>
      <c r="I1396" s="34" t="inlineStr">
        <is>
          <t>S&amp;S availability/depth vary by listing and time, confirm live.</t>
        </is>
      </c>
    </row>
    <row r="1397" ht="26" customHeight="1">
      <c r="A1397" s="34" t="inlineStr">
        <is>
          <t>Perrier</t>
        </is>
      </c>
      <c r="B1397" s="34" t="inlineStr">
        <is>
          <t>Perrier Carbonated Mineral Water | Original | 15 pack 330mL</t>
        </is>
      </c>
      <c r="C1397" s="34" t="inlineStr">
        <is>
          <t>5) Sparkling water &amp; soda</t>
        </is>
      </c>
      <c r="D1397" s="51">
        <f>IF('M5 Sparkling Water &amp; Soda'!I191="","",'M5 Sparkling Water &amp; Soda'!I191)</f>
        <v/>
      </c>
      <c r="E1397" s="52">
        <f>IF('M5 Sparkling Water &amp; Soda'!J191="","",'M5 Sparkling Water &amp; Soda'!J191)</f>
        <v/>
      </c>
      <c r="F1397" s="50">
        <f>IF('M5 Sparkling Water &amp; Soda'!K191="","",'M5 Sparkling Water &amp; Soda'!K191)</f>
        <v/>
      </c>
      <c r="G1397" s="49">
        <f>IF('M5 Sparkling Water &amp; Soda'!F191="","",'M5 Sparkling Water &amp; Soda'!F191)</f>
        <v/>
      </c>
      <c r="H1397" s="50">
        <f>IF(AND(ISNUMBER('M5 Sparkling Water &amp; Soda'!F191),ISNUMBER('M5 Sparkling Water &amp; Soda'!K191)),'M5 Sparkling Water &amp; Soda'!F191-'M5 Sparkling Water &amp; Soda'!K191,"")</f>
        <v/>
      </c>
      <c r="I1397" s="34" t="inlineStr">
        <is>
          <t>S&amp;S availability/depth vary by listing and time, confirm live.</t>
        </is>
      </c>
    </row>
    <row r="1398" ht="26" customHeight="1">
      <c r="A1398" s="34" t="inlineStr">
        <is>
          <t>Perrier</t>
        </is>
      </c>
      <c r="B1398" s="34" t="inlineStr">
        <is>
          <t>Perrier Carbonated Mineral Water | Original | 18 pack 330mL</t>
        </is>
      </c>
      <c r="C1398" s="34" t="inlineStr">
        <is>
          <t>5) Sparkling water &amp; soda</t>
        </is>
      </c>
      <c r="D1398" s="51">
        <f>IF('M5 Sparkling Water &amp; Soda'!I192="","",'M5 Sparkling Water &amp; Soda'!I192)</f>
        <v/>
      </c>
      <c r="E1398" s="52">
        <f>IF('M5 Sparkling Water &amp; Soda'!J192="","",'M5 Sparkling Water &amp; Soda'!J192)</f>
        <v/>
      </c>
      <c r="F1398" s="50">
        <f>IF('M5 Sparkling Water &amp; Soda'!K192="","",'M5 Sparkling Water &amp; Soda'!K192)</f>
        <v/>
      </c>
      <c r="G1398" s="49">
        <f>IF('M5 Sparkling Water &amp; Soda'!F192="","",'M5 Sparkling Water &amp; Soda'!F192)</f>
        <v/>
      </c>
      <c r="H1398" s="50">
        <f>IF(AND(ISNUMBER('M5 Sparkling Water &amp; Soda'!F192),ISNUMBER('M5 Sparkling Water &amp; Soda'!K192)),'M5 Sparkling Water &amp; Soda'!F192-'M5 Sparkling Water &amp; Soda'!K192,"")</f>
        <v/>
      </c>
      <c r="I1398" s="34" t="inlineStr">
        <is>
          <t>S&amp;S availability/depth vary by listing and time, confirm live.</t>
        </is>
      </c>
    </row>
    <row r="1399" ht="26" customHeight="1">
      <c r="A1399" s="34" t="inlineStr">
        <is>
          <t>Perrier</t>
        </is>
      </c>
      <c r="B1399" s="34" t="inlineStr">
        <is>
          <t>Perrier Carbonated Mineral Water | Original | 24 pack 330mL</t>
        </is>
      </c>
      <c r="C1399" s="34" t="inlineStr">
        <is>
          <t>5) Sparkling water &amp; soda</t>
        </is>
      </c>
      <c r="D1399" s="51">
        <f>IF('M5 Sparkling Water &amp; Soda'!I193="","",'M5 Sparkling Water &amp; Soda'!I193)</f>
        <v/>
      </c>
      <c r="E1399" s="52">
        <f>IF('M5 Sparkling Water &amp; Soda'!J193="","",'M5 Sparkling Water &amp; Soda'!J193)</f>
        <v/>
      </c>
      <c r="F1399" s="50">
        <f>IF('M5 Sparkling Water &amp; Soda'!K193="","",'M5 Sparkling Water &amp; Soda'!K193)</f>
        <v/>
      </c>
      <c r="G1399" s="49">
        <f>IF('M5 Sparkling Water &amp; Soda'!F193="","",'M5 Sparkling Water &amp; Soda'!F193)</f>
        <v/>
      </c>
      <c r="H1399" s="50">
        <f>IF(AND(ISNUMBER('M5 Sparkling Water &amp; Soda'!F193),ISNUMBER('M5 Sparkling Water &amp; Soda'!K193)),'M5 Sparkling Water &amp; Soda'!F193-'M5 Sparkling Water &amp; Soda'!K193,"")</f>
        <v/>
      </c>
      <c r="I1399" s="34" t="inlineStr">
        <is>
          <t>S&amp;S availability/depth vary by listing and time, confirm live.</t>
        </is>
      </c>
    </row>
    <row r="1400" ht="26" customHeight="1">
      <c r="A1400" s="34" t="inlineStr">
        <is>
          <t>Perrier</t>
        </is>
      </c>
      <c r="B1400" s="34" t="inlineStr">
        <is>
          <t>Perrier Carbonated Mineral Water | Lime | single 330mL</t>
        </is>
      </c>
      <c r="C1400" s="34" t="inlineStr">
        <is>
          <t>5) Sparkling water &amp; soda</t>
        </is>
      </c>
      <c r="D1400" s="51">
        <f>IF('M5 Sparkling Water &amp; Soda'!I194="","",'M5 Sparkling Water &amp; Soda'!I194)</f>
        <v/>
      </c>
      <c r="E1400" s="52">
        <f>IF('M5 Sparkling Water &amp; Soda'!J194="","",'M5 Sparkling Water &amp; Soda'!J194)</f>
        <v/>
      </c>
      <c r="F1400" s="50">
        <f>IF('M5 Sparkling Water &amp; Soda'!K194="","",'M5 Sparkling Water &amp; Soda'!K194)</f>
        <v/>
      </c>
      <c r="G1400" s="49">
        <f>IF('M5 Sparkling Water &amp; Soda'!F194="","",'M5 Sparkling Water &amp; Soda'!F194)</f>
        <v/>
      </c>
      <c r="H1400" s="50">
        <f>IF(AND(ISNUMBER('M5 Sparkling Water &amp; Soda'!F194),ISNUMBER('M5 Sparkling Water &amp; Soda'!K194)),'M5 Sparkling Water &amp; Soda'!F194-'M5 Sparkling Water &amp; Soda'!K194,"")</f>
        <v/>
      </c>
      <c r="I1400" s="34" t="inlineStr">
        <is>
          <t>S&amp;S availability/depth vary by listing and time, confirm live.</t>
        </is>
      </c>
    </row>
    <row r="1401" ht="26" customHeight="1">
      <c r="A1401" s="34" t="inlineStr">
        <is>
          <t>Perrier</t>
        </is>
      </c>
      <c r="B1401" s="34" t="inlineStr">
        <is>
          <t>Perrier Carbonated Mineral Water | Lime | 8 pack 330mL</t>
        </is>
      </c>
      <c r="C1401" s="34" t="inlineStr">
        <is>
          <t>5) Sparkling water &amp; soda</t>
        </is>
      </c>
      <c r="D1401" s="51">
        <f>IF('M5 Sparkling Water &amp; Soda'!I195="","",'M5 Sparkling Water &amp; Soda'!I195)</f>
        <v/>
      </c>
      <c r="E1401" s="52">
        <f>IF('M5 Sparkling Water &amp; Soda'!J195="","",'M5 Sparkling Water &amp; Soda'!J195)</f>
        <v/>
      </c>
      <c r="F1401" s="50">
        <f>IF('M5 Sparkling Water &amp; Soda'!K195="","",'M5 Sparkling Water &amp; Soda'!K195)</f>
        <v/>
      </c>
      <c r="G1401" s="49">
        <f>IF('M5 Sparkling Water &amp; Soda'!F195="","",'M5 Sparkling Water &amp; Soda'!F195)</f>
        <v/>
      </c>
      <c r="H1401" s="50">
        <f>IF(AND(ISNUMBER('M5 Sparkling Water &amp; Soda'!F195),ISNUMBER('M5 Sparkling Water &amp; Soda'!K195)),'M5 Sparkling Water &amp; Soda'!F195-'M5 Sparkling Water &amp; Soda'!K195,"")</f>
        <v/>
      </c>
      <c r="I1401" s="34" t="inlineStr">
        <is>
          <t>S&amp;S availability/depth vary by listing and time, confirm live.</t>
        </is>
      </c>
    </row>
    <row r="1402" ht="26" customHeight="1">
      <c r="A1402" s="34" t="inlineStr">
        <is>
          <t>Perrier</t>
        </is>
      </c>
      <c r="B1402" s="34" t="inlineStr">
        <is>
          <t>Perrier Carbonated Mineral Water | Lime | 12 pack 330mL</t>
        </is>
      </c>
      <c r="C1402" s="34" t="inlineStr">
        <is>
          <t>5) Sparkling water &amp; soda</t>
        </is>
      </c>
      <c r="D1402" s="51">
        <f>IF('M5 Sparkling Water &amp; Soda'!I196="","",'M5 Sparkling Water &amp; Soda'!I196)</f>
        <v/>
      </c>
      <c r="E1402" s="52">
        <f>IF('M5 Sparkling Water &amp; Soda'!J196="","",'M5 Sparkling Water &amp; Soda'!J196)</f>
        <v/>
      </c>
      <c r="F1402" s="50">
        <f>IF('M5 Sparkling Water &amp; Soda'!K196="","",'M5 Sparkling Water &amp; Soda'!K196)</f>
        <v/>
      </c>
      <c r="G1402" s="49">
        <f>IF('M5 Sparkling Water &amp; Soda'!F196="","",'M5 Sparkling Water &amp; Soda'!F196)</f>
        <v/>
      </c>
      <c r="H1402" s="50">
        <f>IF(AND(ISNUMBER('M5 Sparkling Water &amp; Soda'!F196),ISNUMBER('M5 Sparkling Water &amp; Soda'!K196)),'M5 Sparkling Water &amp; Soda'!F196-'M5 Sparkling Water &amp; Soda'!K196,"")</f>
        <v/>
      </c>
      <c r="I1402" s="34" t="inlineStr">
        <is>
          <t>S&amp;S availability/depth vary by listing and time, confirm live.</t>
        </is>
      </c>
    </row>
    <row r="1403" ht="26" customHeight="1">
      <c r="A1403" s="34" t="inlineStr">
        <is>
          <t>Perrier</t>
        </is>
      </c>
      <c r="B1403" s="34" t="inlineStr">
        <is>
          <t>Perrier Carbonated Mineral Water | Lime | 15 pack 330mL</t>
        </is>
      </c>
      <c r="C1403" s="34" t="inlineStr">
        <is>
          <t>5) Sparkling water &amp; soda</t>
        </is>
      </c>
      <c r="D1403" s="51">
        <f>IF('M5 Sparkling Water &amp; Soda'!I197="","",'M5 Sparkling Water &amp; Soda'!I197)</f>
        <v/>
      </c>
      <c r="E1403" s="52">
        <f>IF('M5 Sparkling Water &amp; Soda'!J197="","",'M5 Sparkling Water &amp; Soda'!J197)</f>
        <v/>
      </c>
      <c r="F1403" s="50">
        <f>IF('M5 Sparkling Water &amp; Soda'!K197="","",'M5 Sparkling Water &amp; Soda'!K197)</f>
        <v/>
      </c>
      <c r="G1403" s="49">
        <f>IF('M5 Sparkling Water &amp; Soda'!F197="","",'M5 Sparkling Water &amp; Soda'!F197)</f>
        <v/>
      </c>
      <c r="H1403" s="50">
        <f>IF(AND(ISNUMBER('M5 Sparkling Water &amp; Soda'!F197),ISNUMBER('M5 Sparkling Water &amp; Soda'!K197)),'M5 Sparkling Water &amp; Soda'!F197-'M5 Sparkling Water &amp; Soda'!K197,"")</f>
        <v/>
      </c>
      <c r="I1403" s="34" t="inlineStr">
        <is>
          <t>S&amp;S availability/depth vary by listing and time, confirm live.</t>
        </is>
      </c>
    </row>
    <row r="1404" ht="26" customHeight="1">
      <c r="A1404" s="34" t="inlineStr">
        <is>
          <t>Perrier</t>
        </is>
      </c>
      <c r="B1404" s="34" t="inlineStr">
        <is>
          <t>Perrier Carbonated Mineral Water | Lime | 18 pack 330mL</t>
        </is>
      </c>
      <c r="C1404" s="34" t="inlineStr">
        <is>
          <t>5) Sparkling water &amp; soda</t>
        </is>
      </c>
      <c r="D1404" s="51">
        <f>IF('M5 Sparkling Water &amp; Soda'!I198="","",'M5 Sparkling Water &amp; Soda'!I198)</f>
        <v/>
      </c>
      <c r="E1404" s="52">
        <f>IF('M5 Sparkling Water &amp; Soda'!J198="","",'M5 Sparkling Water &amp; Soda'!J198)</f>
        <v/>
      </c>
      <c r="F1404" s="50">
        <f>IF('M5 Sparkling Water &amp; Soda'!K198="","",'M5 Sparkling Water &amp; Soda'!K198)</f>
        <v/>
      </c>
      <c r="G1404" s="49">
        <f>IF('M5 Sparkling Water &amp; Soda'!F198="","",'M5 Sparkling Water &amp; Soda'!F198)</f>
        <v/>
      </c>
      <c r="H1404" s="50">
        <f>IF(AND(ISNUMBER('M5 Sparkling Water &amp; Soda'!F198),ISNUMBER('M5 Sparkling Water &amp; Soda'!K198)),'M5 Sparkling Water &amp; Soda'!F198-'M5 Sparkling Water &amp; Soda'!K198,"")</f>
        <v/>
      </c>
      <c r="I1404" s="34" t="inlineStr">
        <is>
          <t>S&amp;S availability/depth vary by listing and time, confirm live.</t>
        </is>
      </c>
    </row>
    <row r="1405" ht="26" customHeight="1">
      <c r="A1405" s="34" t="inlineStr">
        <is>
          <t>Perrier</t>
        </is>
      </c>
      <c r="B1405" s="34" t="inlineStr">
        <is>
          <t>Perrier Carbonated Mineral Water | Lime | 24 pack 330mL</t>
        </is>
      </c>
      <c r="C1405" s="34" t="inlineStr">
        <is>
          <t>5) Sparkling water &amp; soda</t>
        </is>
      </c>
      <c r="D1405" s="51">
        <f>IF('M5 Sparkling Water &amp; Soda'!I199="","",'M5 Sparkling Water &amp; Soda'!I199)</f>
        <v/>
      </c>
      <c r="E1405" s="52">
        <f>IF('M5 Sparkling Water &amp; Soda'!J199="","",'M5 Sparkling Water &amp; Soda'!J199)</f>
        <v/>
      </c>
      <c r="F1405" s="50">
        <f>IF('M5 Sparkling Water &amp; Soda'!K199="","",'M5 Sparkling Water &amp; Soda'!K199)</f>
        <v/>
      </c>
      <c r="G1405" s="49">
        <f>IF('M5 Sparkling Water &amp; Soda'!F199="","",'M5 Sparkling Water &amp; Soda'!F199)</f>
        <v/>
      </c>
      <c r="H1405" s="50">
        <f>IF(AND(ISNUMBER('M5 Sparkling Water &amp; Soda'!F199),ISNUMBER('M5 Sparkling Water &amp; Soda'!K199)),'M5 Sparkling Water &amp; Soda'!F199-'M5 Sparkling Water &amp; Soda'!K199,"")</f>
        <v/>
      </c>
      <c r="I1405" s="34" t="inlineStr">
        <is>
          <t>S&amp;S availability/depth vary by listing and time, confirm live.</t>
        </is>
      </c>
    </row>
    <row r="1406" ht="26" customHeight="1">
      <c r="A1406" s="34" t="inlineStr">
        <is>
          <t>Perrier</t>
        </is>
      </c>
      <c r="B1406" s="34" t="inlineStr">
        <is>
          <t>Perrier Carbonated Mineral Water | Lemon | single 330mL</t>
        </is>
      </c>
      <c r="C1406" s="34" t="inlineStr">
        <is>
          <t>5) Sparkling water &amp; soda</t>
        </is>
      </c>
      <c r="D1406" s="51">
        <f>IF('M5 Sparkling Water &amp; Soda'!I200="","",'M5 Sparkling Water &amp; Soda'!I200)</f>
        <v/>
      </c>
      <c r="E1406" s="52">
        <f>IF('M5 Sparkling Water &amp; Soda'!J200="","",'M5 Sparkling Water &amp; Soda'!J200)</f>
        <v/>
      </c>
      <c r="F1406" s="50">
        <f>IF('M5 Sparkling Water &amp; Soda'!K200="","",'M5 Sparkling Water &amp; Soda'!K200)</f>
        <v/>
      </c>
      <c r="G1406" s="49">
        <f>IF('M5 Sparkling Water &amp; Soda'!F200="","",'M5 Sparkling Water &amp; Soda'!F200)</f>
        <v/>
      </c>
      <c r="H1406" s="50">
        <f>IF(AND(ISNUMBER('M5 Sparkling Water &amp; Soda'!F200),ISNUMBER('M5 Sparkling Water &amp; Soda'!K200)),'M5 Sparkling Water &amp; Soda'!F200-'M5 Sparkling Water &amp; Soda'!K200,"")</f>
        <v/>
      </c>
      <c r="I1406" s="34" t="inlineStr">
        <is>
          <t>S&amp;S availability/depth vary by listing and time, confirm live.</t>
        </is>
      </c>
    </row>
    <row r="1407" ht="26" customHeight="1">
      <c r="A1407" s="34" t="inlineStr">
        <is>
          <t>Perrier</t>
        </is>
      </c>
      <c r="B1407" s="34" t="inlineStr">
        <is>
          <t>Perrier Carbonated Mineral Water | Lemon | 8 pack 330mL</t>
        </is>
      </c>
      <c r="C1407" s="34" t="inlineStr">
        <is>
          <t>5) Sparkling water &amp; soda</t>
        </is>
      </c>
      <c r="D1407" s="51">
        <f>IF('M5 Sparkling Water &amp; Soda'!I201="","",'M5 Sparkling Water &amp; Soda'!I201)</f>
        <v/>
      </c>
      <c r="E1407" s="52">
        <f>IF('M5 Sparkling Water &amp; Soda'!J201="","",'M5 Sparkling Water &amp; Soda'!J201)</f>
        <v/>
      </c>
      <c r="F1407" s="50">
        <f>IF('M5 Sparkling Water &amp; Soda'!K201="","",'M5 Sparkling Water &amp; Soda'!K201)</f>
        <v/>
      </c>
      <c r="G1407" s="49">
        <f>IF('M5 Sparkling Water &amp; Soda'!F201="","",'M5 Sparkling Water &amp; Soda'!F201)</f>
        <v/>
      </c>
      <c r="H1407" s="50">
        <f>IF(AND(ISNUMBER('M5 Sparkling Water &amp; Soda'!F201),ISNUMBER('M5 Sparkling Water &amp; Soda'!K201)),'M5 Sparkling Water &amp; Soda'!F201-'M5 Sparkling Water &amp; Soda'!K201,"")</f>
        <v/>
      </c>
      <c r="I1407" s="34" t="inlineStr">
        <is>
          <t>S&amp;S availability/depth vary by listing and time, confirm live.</t>
        </is>
      </c>
    </row>
    <row r="1408" ht="26" customHeight="1">
      <c r="A1408" s="34" t="inlineStr">
        <is>
          <t>Perrier</t>
        </is>
      </c>
      <c r="B1408" s="34" t="inlineStr">
        <is>
          <t>Perrier Carbonated Mineral Water | Lemon | 12 pack 330mL</t>
        </is>
      </c>
      <c r="C1408" s="34" t="inlineStr">
        <is>
          <t>5) Sparkling water &amp; soda</t>
        </is>
      </c>
      <c r="D1408" s="51">
        <f>IF('M5 Sparkling Water &amp; Soda'!I202="","",'M5 Sparkling Water &amp; Soda'!I202)</f>
        <v/>
      </c>
      <c r="E1408" s="52">
        <f>IF('M5 Sparkling Water &amp; Soda'!J202="","",'M5 Sparkling Water &amp; Soda'!J202)</f>
        <v/>
      </c>
      <c r="F1408" s="50">
        <f>IF('M5 Sparkling Water &amp; Soda'!K202="","",'M5 Sparkling Water &amp; Soda'!K202)</f>
        <v/>
      </c>
      <c r="G1408" s="49">
        <f>IF('M5 Sparkling Water &amp; Soda'!F202="","",'M5 Sparkling Water &amp; Soda'!F202)</f>
        <v/>
      </c>
      <c r="H1408" s="50">
        <f>IF(AND(ISNUMBER('M5 Sparkling Water &amp; Soda'!F202),ISNUMBER('M5 Sparkling Water &amp; Soda'!K202)),'M5 Sparkling Water &amp; Soda'!F202-'M5 Sparkling Water &amp; Soda'!K202,"")</f>
        <v/>
      </c>
      <c r="I1408" s="34" t="inlineStr">
        <is>
          <t>S&amp;S availability/depth vary by listing and time, confirm live.</t>
        </is>
      </c>
    </row>
    <row r="1409" ht="26" customHeight="1">
      <c r="A1409" s="34" t="inlineStr">
        <is>
          <t>Perrier</t>
        </is>
      </c>
      <c r="B1409" s="34" t="inlineStr">
        <is>
          <t>Perrier Carbonated Mineral Water | Lemon | 15 pack 330mL</t>
        </is>
      </c>
      <c r="C1409" s="34" t="inlineStr">
        <is>
          <t>5) Sparkling water &amp; soda</t>
        </is>
      </c>
      <c r="D1409" s="51">
        <f>IF('M5 Sparkling Water &amp; Soda'!I203="","",'M5 Sparkling Water &amp; Soda'!I203)</f>
        <v/>
      </c>
      <c r="E1409" s="52">
        <f>IF('M5 Sparkling Water &amp; Soda'!J203="","",'M5 Sparkling Water &amp; Soda'!J203)</f>
        <v/>
      </c>
      <c r="F1409" s="50">
        <f>IF('M5 Sparkling Water &amp; Soda'!K203="","",'M5 Sparkling Water &amp; Soda'!K203)</f>
        <v/>
      </c>
      <c r="G1409" s="49">
        <f>IF('M5 Sparkling Water &amp; Soda'!F203="","",'M5 Sparkling Water &amp; Soda'!F203)</f>
        <v/>
      </c>
      <c r="H1409" s="50">
        <f>IF(AND(ISNUMBER('M5 Sparkling Water &amp; Soda'!F203),ISNUMBER('M5 Sparkling Water &amp; Soda'!K203)),'M5 Sparkling Water &amp; Soda'!F203-'M5 Sparkling Water &amp; Soda'!K203,"")</f>
        <v/>
      </c>
      <c r="I1409" s="34" t="inlineStr">
        <is>
          <t>S&amp;S availability/depth vary by listing and time, confirm live.</t>
        </is>
      </c>
    </row>
    <row r="1410" ht="26" customHeight="1">
      <c r="A1410" s="34" t="inlineStr">
        <is>
          <t>Perrier</t>
        </is>
      </c>
      <c r="B1410" s="34" t="inlineStr">
        <is>
          <t>Perrier Carbonated Mineral Water | Lemon | 18 pack 330mL</t>
        </is>
      </c>
      <c r="C1410" s="34" t="inlineStr">
        <is>
          <t>5) Sparkling water &amp; soda</t>
        </is>
      </c>
      <c r="D1410" s="51">
        <f>IF('M5 Sparkling Water &amp; Soda'!I204="","",'M5 Sparkling Water &amp; Soda'!I204)</f>
        <v/>
      </c>
      <c r="E1410" s="52">
        <f>IF('M5 Sparkling Water &amp; Soda'!J204="","",'M5 Sparkling Water &amp; Soda'!J204)</f>
        <v/>
      </c>
      <c r="F1410" s="50">
        <f>IF('M5 Sparkling Water &amp; Soda'!K204="","",'M5 Sparkling Water &amp; Soda'!K204)</f>
        <v/>
      </c>
      <c r="G1410" s="49">
        <f>IF('M5 Sparkling Water &amp; Soda'!F204="","",'M5 Sparkling Water &amp; Soda'!F204)</f>
        <v/>
      </c>
      <c r="H1410" s="50">
        <f>IF(AND(ISNUMBER('M5 Sparkling Water &amp; Soda'!F204),ISNUMBER('M5 Sparkling Water &amp; Soda'!K204)),'M5 Sparkling Water &amp; Soda'!F204-'M5 Sparkling Water &amp; Soda'!K204,"")</f>
        <v/>
      </c>
      <c r="I1410" s="34" t="inlineStr">
        <is>
          <t>S&amp;S availability/depth vary by listing and time, confirm live.</t>
        </is>
      </c>
    </row>
    <row r="1411" ht="26" customHeight="1">
      <c r="A1411" s="34" t="inlineStr">
        <is>
          <t>Perrier</t>
        </is>
      </c>
      <c r="B1411" s="34" t="inlineStr">
        <is>
          <t>Perrier Carbonated Mineral Water | Lemon | 24 pack 330mL</t>
        </is>
      </c>
      <c r="C1411" s="34" t="inlineStr">
        <is>
          <t>5) Sparkling water &amp; soda</t>
        </is>
      </c>
      <c r="D1411" s="51">
        <f>IF('M5 Sparkling Water &amp; Soda'!I205="","",'M5 Sparkling Water &amp; Soda'!I205)</f>
        <v/>
      </c>
      <c r="E1411" s="52">
        <f>IF('M5 Sparkling Water &amp; Soda'!J205="","",'M5 Sparkling Water &amp; Soda'!J205)</f>
        <v/>
      </c>
      <c r="F1411" s="50">
        <f>IF('M5 Sparkling Water &amp; Soda'!K205="","",'M5 Sparkling Water &amp; Soda'!K205)</f>
        <v/>
      </c>
      <c r="G1411" s="49">
        <f>IF('M5 Sparkling Water &amp; Soda'!F205="","",'M5 Sparkling Water &amp; Soda'!F205)</f>
        <v/>
      </c>
      <c r="H1411" s="50">
        <f>IF(AND(ISNUMBER('M5 Sparkling Water &amp; Soda'!F205),ISNUMBER('M5 Sparkling Water &amp; Soda'!K205)),'M5 Sparkling Water &amp; Soda'!F205-'M5 Sparkling Water &amp; Soda'!K205,"")</f>
        <v/>
      </c>
      <c r="I1411" s="34" t="inlineStr">
        <is>
          <t>S&amp;S availability/depth vary by listing and time, confirm live.</t>
        </is>
      </c>
    </row>
    <row r="1412" ht="26" customHeight="1">
      <c r="A1412" s="34" t="inlineStr">
        <is>
          <t>Perrier</t>
        </is>
      </c>
      <c r="B1412" s="34" t="inlineStr">
        <is>
          <t>Perrier Carbonated Mineral Water | Pink Grapefruit | single 330mL</t>
        </is>
      </c>
      <c r="C1412" s="34" t="inlineStr">
        <is>
          <t>5) Sparkling water &amp; soda</t>
        </is>
      </c>
      <c r="D1412" s="51">
        <f>IF('M5 Sparkling Water &amp; Soda'!I206="","",'M5 Sparkling Water &amp; Soda'!I206)</f>
        <v/>
      </c>
      <c r="E1412" s="52">
        <f>IF('M5 Sparkling Water &amp; Soda'!J206="","",'M5 Sparkling Water &amp; Soda'!J206)</f>
        <v/>
      </c>
      <c r="F1412" s="50">
        <f>IF('M5 Sparkling Water &amp; Soda'!K206="","",'M5 Sparkling Water &amp; Soda'!K206)</f>
        <v/>
      </c>
      <c r="G1412" s="49">
        <f>IF('M5 Sparkling Water &amp; Soda'!F206="","",'M5 Sparkling Water &amp; Soda'!F206)</f>
        <v/>
      </c>
      <c r="H1412" s="50">
        <f>IF(AND(ISNUMBER('M5 Sparkling Water &amp; Soda'!F206),ISNUMBER('M5 Sparkling Water &amp; Soda'!K206)),'M5 Sparkling Water &amp; Soda'!F206-'M5 Sparkling Water &amp; Soda'!K206,"")</f>
        <v/>
      </c>
      <c r="I1412" s="34" t="inlineStr">
        <is>
          <t>S&amp;S availability/depth vary by listing and time, confirm live.</t>
        </is>
      </c>
    </row>
    <row r="1413" ht="26" customHeight="1">
      <c r="A1413" s="34" t="inlineStr">
        <is>
          <t>Perrier</t>
        </is>
      </c>
      <c r="B1413" s="34" t="inlineStr">
        <is>
          <t>Perrier Carbonated Mineral Water | Pink Grapefruit | 8 pack 330mL</t>
        </is>
      </c>
      <c r="C1413" s="34" t="inlineStr">
        <is>
          <t>5) Sparkling water &amp; soda</t>
        </is>
      </c>
      <c r="D1413" s="51">
        <f>IF('M5 Sparkling Water &amp; Soda'!I207="","",'M5 Sparkling Water &amp; Soda'!I207)</f>
        <v/>
      </c>
      <c r="E1413" s="52">
        <f>IF('M5 Sparkling Water &amp; Soda'!J207="","",'M5 Sparkling Water &amp; Soda'!J207)</f>
        <v/>
      </c>
      <c r="F1413" s="50">
        <f>IF('M5 Sparkling Water &amp; Soda'!K207="","",'M5 Sparkling Water &amp; Soda'!K207)</f>
        <v/>
      </c>
      <c r="G1413" s="49">
        <f>IF('M5 Sparkling Water &amp; Soda'!F207="","",'M5 Sparkling Water &amp; Soda'!F207)</f>
        <v/>
      </c>
      <c r="H1413" s="50">
        <f>IF(AND(ISNUMBER('M5 Sparkling Water &amp; Soda'!F207),ISNUMBER('M5 Sparkling Water &amp; Soda'!K207)),'M5 Sparkling Water &amp; Soda'!F207-'M5 Sparkling Water &amp; Soda'!K207,"")</f>
        <v/>
      </c>
      <c r="I1413" s="34" t="inlineStr">
        <is>
          <t>S&amp;S availability/depth vary by listing and time, confirm live.</t>
        </is>
      </c>
    </row>
    <row r="1414" ht="26" customHeight="1">
      <c r="A1414" s="34" t="inlineStr">
        <is>
          <t>Perrier</t>
        </is>
      </c>
      <c r="B1414" s="34" t="inlineStr">
        <is>
          <t>Perrier Carbonated Mineral Water | Pink Grapefruit | 12 pack 330mL</t>
        </is>
      </c>
      <c r="C1414" s="34" t="inlineStr">
        <is>
          <t>5) Sparkling water &amp; soda</t>
        </is>
      </c>
      <c r="D1414" s="51">
        <f>IF('M5 Sparkling Water &amp; Soda'!I208="","",'M5 Sparkling Water &amp; Soda'!I208)</f>
        <v/>
      </c>
      <c r="E1414" s="52">
        <f>IF('M5 Sparkling Water &amp; Soda'!J208="","",'M5 Sparkling Water &amp; Soda'!J208)</f>
        <v/>
      </c>
      <c r="F1414" s="50">
        <f>IF('M5 Sparkling Water &amp; Soda'!K208="","",'M5 Sparkling Water &amp; Soda'!K208)</f>
        <v/>
      </c>
      <c r="G1414" s="49">
        <f>IF('M5 Sparkling Water &amp; Soda'!F208="","",'M5 Sparkling Water &amp; Soda'!F208)</f>
        <v/>
      </c>
      <c r="H1414" s="50">
        <f>IF(AND(ISNUMBER('M5 Sparkling Water &amp; Soda'!F208),ISNUMBER('M5 Sparkling Water &amp; Soda'!K208)),'M5 Sparkling Water &amp; Soda'!F208-'M5 Sparkling Water &amp; Soda'!K208,"")</f>
        <v/>
      </c>
      <c r="I1414" s="34" t="inlineStr">
        <is>
          <t>S&amp;S availability/depth vary by listing and time, confirm live.</t>
        </is>
      </c>
    </row>
    <row r="1415" ht="26" customHeight="1">
      <c r="A1415" s="34" t="inlineStr">
        <is>
          <t>Perrier</t>
        </is>
      </c>
      <c r="B1415" s="34" t="inlineStr">
        <is>
          <t>Perrier Carbonated Mineral Water | Pink Grapefruit | 15 pack 330mL</t>
        </is>
      </c>
      <c r="C1415" s="34" t="inlineStr">
        <is>
          <t>5) Sparkling water &amp; soda</t>
        </is>
      </c>
      <c r="D1415" s="51">
        <f>IF('M5 Sparkling Water &amp; Soda'!I209="","",'M5 Sparkling Water &amp; Soda'!I209)</f>
        <v/>
      </c>
      <c r="E1415" s="52">
        <f>IF('M5 Sparkling Water &amp; Soda'!J209="","",'M5 Sparkling Water &amp; Soda'!J209)</f>
        <v/>
      </c>
      <c r="F1415" s="50">
        <f>IF('M5 Sparkling Water &amp; Soda'!K209="","",'M5 Sparkling Water &amp; Soda'!K209)</f>
        <v/>
      </c>
      <c r="G1415" s="49">
        <f>IF('M5 Sparkling Water &amp; Soda'!F209="","",'M5 Sparkling Water &amp; Soda'!F209)</f>
        <v/>
      </c>
      <c r="H1415" s="50">
        <f>IF(AND(ISNUMBER('M5 Sparkling Water &amp; Soda'!F209),ISNUMBER('M5 Sparkling Water &amp; Soda'!K209)),'M5 Sparkling Water &amp; Soda'!F209-'M5 Sparkling Water &amp; Soda'!K209,"")</f>
        <v/>
      </c>
      <c r="I1415" s="34" t="inlineStr">
        <is>
          <t>S&amp;S availability/depth vary by listing and time, confirm live.</t>
        </is>
      </c>
    </row>
    <row r="1416" ht="26" customHeight="1">
      <c r="A1416" s="34" t="inlineStr">
        <is>
          <t>Perrier</t>
        </is>
      </c>
      <c r="B1416" s="34" t="inlineStr">
        <is>
          <t>Perrier Carbonated Mineral Water | Pink Grapefruit | 18 pack 330mL</t>
        </is>
      </c>
      <c r="C1416" s="34" t="inlineStr">
        <is>
          <t>5) Sparkling water &amp; soda</t>
        </is>
      </c>
      <c r="D1416" s="51">
        <f>IF('M5 Sparkling Water &amp; Soda'!I210="","",'M5 Sparkling Water &amp; Soda'!I210)</f>
        <v/>
      </c>
      <c r="E1416" s="52">
        <f>IF('M5 Sparkling Water &amp; Soda'!J210="","",'M5 Sparkling Water &amp; Soda'!J210)</f>
        <v/>
      </c>
      <c r="F1416" s="50">
        <f>IF('M5 Sparkling Water &amp; Soda'!K210="","",'M5 Sparkling Water &amp; Soda'!K210)</f>
        <v/>
      </c>
      <c r="G1416" s="49">
        <f>IF('M5 Sparkling Water &amp; Soda'!F210="","",'M5 Sparkling Water &amp; Soda'!F210)</f>
        <v/>
      </c>
      <c r="H1416" s="50">
        <f>IF(AND(ISNUMBER('M5 Sparkling Water &amp; Soda'!F210),ISNUMBER('M5 Sparkling Water &amp; Soda'!K210)),'M5 Sparkling Water &amp; Soda'!F210-'M5 Sparkling Water &amp; Soda'!K210,"")</f>
        <v/>
      </c>
      <c r="I1416" s="34" t="inlineStr">
        <is>
          <t>S&amp;S availability/depth vary by listing and time, confirm live.</t>
        </is>
      </c>
    </row>
    <row r="1417" ht="26" customHeight="1">
      <c r="A1417" s="34" t="inlineStr">
        <is>
          <t>Perrier</t>
        </is>
      </c>
      <c r="B1417" s="34" t="inlineStr">
        <is>
          <t>Perrier Carbonated Mineral Water | Pink Grapefruit | 24 pack 330mL</t>
        </is>
      </c>
      <c r="C1417" s="34" t="inlineStr">
        <is>
          <t>5) Sparkling water &amp; soda</t>
        </is>
      </c>
      <c r="D1417" s="51">
        <f>IF('M5 Sparkling Water &amp; Soda'!I211="","",'M5 Sparkling Water &amp; Soda'!I211)</f>
        <v/>
      </c>
      <c r="E1417" s="52">
        <f>IF('M5 Sparkling Water &amp; Soda'!J211="","",'M5 Sparkling Water &amp; Soda'!J211)</f>
        <v/>
      </c>
      <c r="F1417" s="50">
        <f>IF('M5 Sparkling Water &amp; Soda'!K211="","",'M5 Sparkling Water &amp; Soda'!K211)</f>
        <v/>
      </c>
      <c r="G1417" s="49">
        <f>IF('M5 Sparkling Water &amp; Soda'!F211="","",'M5 Sparkling Water &amp; Soda'!F211)</f>
        <v/>
      </c>
      <c r="H1417" s="50">
        <f>IF(AND(ISNUMBER('M5 Sparkling Water &amp; Soda'!F211),ISNUMBER('M5 Sparkling Water &amp; Soda'!K211)),'M5 Sparkling Water &amp; Soda'!F211-'M5 Sparkling Water &amp; Soda'!K211,"")</f>
        <v/>
      </c>
      <c r="I1417" s="34" t="inlineStr">
        <is>
          <t>S&amp;S availability/depth vary by listing and time, confirm live.</t>
        </is>
      </c>
    </row>
    <row r="1418" ht="26" customHeight="1">
      <c r="A1418" s="34" t="inlineStr">
        <is>
          <t>Perrier</t>
        </is>
      </c>
      <c r="B1418" s="34" t="inlineStr">
        <is>
          <t>Perrier Carbonated Mineral Water | Strawberry | single 330mL</t>
        </is>
      </c>
      <c r="C1418" s="34" t="inlineStr">
        <is>
          <t>5) Sparkling water &amp; soda</t>
        </is>
      </c>
      <c r="D1418" s="51">
        <f>IF('M5 Sparkling Water &amp; Soda'!I212="","",'M5 Sparkling Water &amp; Soda'!I212)</f>
        <v/>
      </c>
      <c r="E1418" s="52">
        <f>IF('M5 Sparkling Water &amp; Soda'!J212="","",'M5 Sparkling Water &amp; Soda'!J212)</f>
        <v/>
      </c>
      <c r="F1418" s="50">
        <f>IF('M5 Sparkling Water &amp; Soda'!K212="","",'M5 Sparkling Water &amp; Soda'!K212)</f>
        <v/>
      </c>
      <c r="G1418" s="49">
        <f>IF('M5 Sparkling Water &amp; Soda'!F212="","",'M5 Sparkling Water &amp; Soda'!F212)</f>
        <v/>
      </c>
      <c r="H1418" s="50">
        <f>IF(AND(ISNUMBER('M5 Sparkling Water &amp; Soda'!F212),ISNUMBER('M5 Sparkling Water &amp; Soda'!K212)),'M5 Sparkling Water &amp; Soda'!F212-'M5 Sparkling Water &amp; Soda'!K212,"")</f>
        <v/>
      </c>
      <c r="I1418" s="34" t="inlineStr">
        <is>
          <t>S&amp;S availability/depth vary by listing and time, confirm live.</t>
        </is>
      </c>
    </row>
    <row r="1419" ht="26" customHeight="1">
      <c r="A1419" s="34" t="inlineStr">
        <is>
          <t>Perrier</t>
        </is>
      </c>
      <c r="B1419" s="34" t="inlineStr">
        <is>
          <t>Perrier Carbonated Mineral Water | Strawberry | 8 pack 330mL</t>
        </is>
      </c>
      <c r="C1419" s="34" t="inlineStr">
        <is>
          <t>5) Sparkling water &amp; soda</t>
        </is>
      </c>
      <c r="D1419" s="51">
        <f>IF('M5 Sparkling Water &amp; Soda'!I213="","",'M5 Sparkling Water &amp; Soda'!I213)</f>
        <v/>
      </c>
      <c r="E1419" s="52">
        <f>IF('M5 Sparkling Water &amp; Soda'!J213="","",'M5 Sparkling Water &amp; Soda'!J213)</f>
        <v/>
      </c>
      <c r="F1419" s="50">
        <f>IF('M5 Sparkling Water &amp; Soda'!K213="","",'M5 Sparkling Water &amp; Soda'!K213)</f>
        <v/>
      </c>
      <c r="G1419" s="49">
        <f>IF('M5 Sparkling Water &amp; Soda'!F213="","",'M5 Sparkling Water &amp; Soda'!F213)</f>
        <v/>
      </c>
      <c r="H1419" s="50">
        <f>IF(AND(ISNUMBER('M5 Sparkling Water &amp; Soda'!F213),ISNUMBER('M5 Sparkling Water &amp; Soda'!K213)),'M5 Sparkling Water &amp; Soda'!F213-'M5 Sparkling Water &amp; Soda'!K213,"")</f>
        <v/>
      </c>
      <c r="I1419" s="34" t="inlineStr">
        <is>
          <t>S&amp;S availability/depth vary by listing and time, confirm live.</t>
        </is>
      </c>
    </row>
    <row r="1420" ht="26" customHeight="1">
      <c r="A1420" s="34" t="inlineStr">
        <is>
          <t>Perrier</t>
        </is>
      </c>
      <c r="B1420" s="34" t="inlineStr">
        <is>
          <t>Perrier Carbonated Mineral Water | Strawberry | 12 pack 330mL</t>
        </is>
      </c>
      <c r="C1420" s="34" t="inlineStr">
        <is>
          <t>5) Sparkling water &amp; soda</t>
        </is>
      </c>
      <c r="D1420" s="51">
        <f>IF('M5 Sparkling Water &amp; Soda'!I214="","",'M5 Sparkling Water &amp; Soda'!I214)</f>
        <v/>
      </c>
      <c r="E1420" s="52">
        <f>IF('M5 Sparkling Water &amp; Soda'!J214="","",'M5 Sparkling Water &amp; Soda'!J214)</f>
        <v/>
      </c>
      <c r="F1420" s="50">
        <f>IF('M5 Sparkling Water &amp; Soda'!K214="","",'M5 Sparkling Water &amp; Soda'!K214)</f>
        <v/>
      </c>
      <c r="G1420" s="49">
        <f>IF('M5 Sparkling Water &amp; Soda'!F214="","",'M5 Sparkling Water &amp; Soda'!F214)</f>
        <v/>
      </c>
      <c r="H1420" s="50">
        <f>IF(AND(ISNUMBER('M5 Sparkling Water &amp; Soda'!F214),ISNUMBER('M5 Sparkling Water &amp; Soda'!K214)),'M5 Sparkling Water &amp; Soda'!F214-'M5 Sparkling Water &amp; Soda'!K214,"")</f>
        <v/>
      </c>
      <c r="I1420" s="34" t="inlineStr">
        <is>
          <t>S&amp;S availability/depth vary by listing and time, confirm live.</t>
        </is>
      </c>
    </row>
    <row r="1421" ht="26" customHeight="1">
      <c r="A1421" s="34" t="inlineStr">
        <is>
          <t>Perrier</t>
        </is>
      </c>
      <c r="B1421" s="34" t="inlineStr">
        <is>
          <t>Perrier Carbonated Mineral Water | Strawberry | 15 pack 330mL</t>
        </is>
      </c>
      <c r="C1421" s="34" t="inlineStr">
        <is>
          <t>5) Sparkling water &amp; soda</t>
        </is>
      </c>
      <c r="D1421" s="51">
        <f>IF('M5 Sparkling Water &amp; Soda'!I215="","",'M5 Sparkling Water &amp; Soda'!I215)</f>
        <v/>
      </c>
      <c r="E1421" s="52">
        <f>IF('M5 Sparkling Water &amp; Soda'!J215="","",'M5 Sparkling Water &amp; Soda'!J215)</f>
        <v/>
      </c>
      <c r="F1421" s="50">
        <f>IF('M5 Sparkling Water &amp; Soda'!K215="","",'M5 Sparkling Water &amp; Soda'!K215)</f>
        <v/>
      </c>
      <c r="G1421" s="49">
        <f>IF('M5 Sparkling Water &amp; Soda'!F215="","",'M5 Sparkling Water &amp; Soda'!F215)</f>
        <v/>
      </c>
      <c r="H1421" s="50">
        <f>IF(AND(ISNUMBER('M5 Sparkling Water &amp; Soda'!F215),ISNUMBER('M5 Sparkling Water &amp; Soda'!K215)),'M5 Sparkling Water &amp; Soda'!F215-'M5 Sparkling Water &amp; Soda'!K215,"")</f>
        <v/>
      </c>
      <c r="I1421" s="34" t="inlineStr">
        <is>
          <t>S&amp;S availability/depth vary by listing and time, confirm live.</t>
        </is>
      </c>
    </row>
    <row r="1422" ht="26" customHeight="1">
      <c r="A1422" s="34" t="inlineStr">
        <is>
          <t>Perrier</t>
        </is>
      </c>
      <c r="B1422" s="34" t="inlineStr">
        <is>
          <t>Perrier Carbonated Mineral Water | Strawberry | 18 pack 330mL</t>
        </is>
      </c>
      <c r="C1422" s="34" t="inlineStr">
        <is>
          <t>5) Sparkling water &amp; soda</t>
        </is>
      </c>
      <c r="D1422" s="51">
        <f>IF('M5 Sparkling Water &amp; Soda'!I216="","",'M5 Sparkling Water &amp; Soda'!I216)</f>
        <v/>
      </c>
      <c r="E1422" s="52">
        <f>IF('M5 Sparkling Water &amp; Soda'!J216="","",'M5 Sparkling Water &amp; Soda'!J216)</f>
        <v/>
      </c>
      <c r="F1422" s="50">
        <f>IF('M5 Sparkling Water &amp; Soda'!K216="","",'M5 Sparkling Water &amp; Soda'!K216)</f>
        <v/>
      </c>
      <c r="G1422" s="49">
        <f>IF('M5 Sparkling Water &amp; Soda'!F216="","",'M5 Sparkling Water &amp; Soda'!F216)</f>
        <v/>
      </c>
      <c r="H1422" s="50">
        <f>IF(AND(ISNUMBER('M5 Sparkling Water &amp; Soda'!F216),ISNUMBER('M5 Sparkling Water &amp; Soda'!K216)),'M5 Sparkling Water &amp; Soda'!F216-'M5 Sparkling Water &amp; Soda'!K216,"")</f>
        <v/>
      </c>
      <c r="I1422" s="34" t="inlineStr">
        <is>
          <t>S&amp;S availability/depth vary by listing and time, confirm live.</t>
        </is>
      </c>
    </row>
    <row r="1423" ht="26" customHeight="1">
      <c r="A1423" s="34" t="inlineStr">
        <is>
          <t>Perrier</t>
        </is>
      </c>
      <c r="B1423" s="34" t="inlineStr">
        <is>
          <t>Perrier Carbonated Mineral Water | Strawberry | 24 pack 330mL</t>
        </is>
      </c>
      <c r="C1423" s="34" t="inlineStr">
        <is>
          <t>5) Sparkling water &amp; soda</t>
        </is>
      </c>
      <c r="D1423" s="51">
        <f>IF('M5 Sparkling Water &amp; Soda'!I217="","",'M5 Sparkling Water &amp; Soda'!I217)</f>
        <v/>
      </c>
      <c r="E1423" s="52">
        <f>IF('M5 Sparkling Water &amp; Soda'!J217="","",'M5 Sparkling Water &amp; Soda'!J217)</f>
        <v/>
      </c>
      <c r="F1423" s="50">
        <f>IF('M5 Sparkling Water &amp; Soda'!K217="","",'M5 Sparkling Water &amp; Soda'!K217)</f>
        <v/>
      </c>
      <c r="G1423" s="49">
        <f>IF('M5 Sparkling Water &amp; Soda'!F217="","",'M5 Sparkling Water &amp; Soda'!F217)</f>
        <v/>
      </c>
      <c r="H1423" s="50">
        <f>IF(AND(ISNUMBER('M5 Sparkling Water &amp; Soda'!F217),ISNUMBER('M5 Sparkling Water &amp; Soda'!K217)),'M5 Sparkling Water &amp; Soda'!F217-'M5 Sparkling Water &amp; Soda'!K217,"")</f>
        <v/>
      </c>
      <c r="I1423" s="34" t="inlineStr">
        <is>
          <t>S&amp;S availability/depth vary by listing and time, confirm live.</t>
        </is>
      </c>
    </row>
    <row r="1424" ht="26" customHeight="1">
      <c r="A1424" s="34" t="inlineStr">
        <is>
          <t>Perrier</t>
        </is>
      </c>
      <c r="B1424" s="34" t="inlineStr">
        <is>
          <t>Perrier Carbonated Mineral Water | Peach | single 330mL</t>
        </is>
      </c>
      <c r="C1424" s="34" t="inlineStr">
        <is>
          <t>5) Sparkling water &amp; soda</t>
        </is>
      </c>
      <c r="D1424" s="51">
        <f>IF('M5 Sparkling Water &amp; Soda'!I218="","",'M5 Sparkling Water &amp; Soda'!I218)</f>
        <v/>
      </c>
      <c r="E1424" s="52">
        <f>IF('M5 Sparkling Water &amp; Soda'!J218="","",'M5 Sparkling Water &amp; Soda'!J218)</f>
        <v/>
      </c>
      <c r="F1424" s="50">
        <f>IF('M5 Sparkling Water &amp; Soda'!K218="","",'M5 Sparkling Water &amp; Soda'!K218)</f>
        <v/>
      </c>
      <c r="G1424" s="49">
        <f>IF('M5 Sparkling Water &amp; Soda'!F218="","",'M5 Sparkling Water &amp; Soda'!F218)</f>
        <v/>
      </c>
      <c r="H1424" s="50">
        <f>IF(AND(ISNUMBER('M5 Sparkling Water &amp; Soda'!F218),ISNUMBER('M5 Sparkling Water &amp; Soda'!K218)),'M5 Sparkling Water &amp; Soda'!F218-'M5 Sparkling Water &amp; Soda'!K218,"")</f>
        <v/>
      </c>
      <c r="I1424" s="34" t="inlineStr">
        <is>
          <t>S&amp;S availability/depth vary by listing and time, confirm live.</t>
        </is>
      </c>
    </row>
    <row r="1425" ht="26" customHeight="1">
      <c r="A1425" s="34" t="inlineStr">
        <is>
          <t>Perrier</t>
        </is>
      </c>
      <c r="B1425" s="34" t="inlineStr">
        <is>
          <t>Perrier Carbonated Mineral Water | Peach | 8 pack 330mL</t>
        </is>
      </c>
      <c r="C1425" s="34" t="inlineStr">
        <is>
          <t>5) Sparkling water &amp; soda</t>
        </is>
      </c>
      <c r="D1425" s="51">
        <f>IF('M5 Sparkling Water &amp; Soda'!I219="","",'M5 Sparkling Water &amp; Soda'!I219)</f>
        <v/>
      </c>
      <c r="E1425" s="52">
        <f>IF('M5 Sparkling Water &amp; Soda'!J219="","",'M5 Sparkling Water &amp; Soda'!J219)</f>
        <v/>
      </c>
      <c r="F1425" s="50">
        <f>IF('M5 Sparkling Water &amp; Soda'!K219="","",'M5 Sparkling Water &amp; Soda'!K219)</f>
        <v/>
      </c>
      <c r="G1425" s="49">
        <f>IF('M5 Sparkling Water &amp; Soda'!F219="","",'M5 Sparkling Water &amp; Soda'!F219)</f>
        <v/>
      </c>
      <c r="H1425" s="50">
        <f>IF(AND(ISNUMBER('M5 Sparkling Water &amp; Soda'!F219),ISNUMBER('M5 Sparkling Water &amp; Soda'!K219)),'M5 Sparkling Water &amp; Soda'!F219-'M5 Sparkling Water &amp; Soda'!K219,"")</f>
        <v/>
      </c>
      <c r="I1425" s="34" t="inlineStr">
        <is>
          <t>S&amp;S availability/depth vary by listing and time, confirm live.</t>
        </is>
      </c>
    </row>
    <row r="1426" ht="26" customHeight="1">
      <c r="A1426" s="34" t="inlineStr">
        <is>
          <t>Perrier</t>
        </is>
      </c>
      <c r="B1426" s="34" t="inlineStr">
        <is>
          <t>Perrier Carbonated Mineral Water | Peach | 12 pack 330mL</t>
        </is>
      </c>
      <c r="C1426" s="34" t="inlineStr">
        <is>
          <t>5) Sparkling water &amp; soda</t>
        </is>
      </c>
      <c r="D1426" s="51">
        <f>IF('M5 Sparkling Water &amp; Soda'!I220="","",'M5 Sparkling Water &amp; Soda'!I220)</f>
        <v/>
      </c>
      <c r="E1426" s="52">
        <f>IF('M5 Sparkling Water &amp; Soda'!J220="","",'M5 Sparkling Water &amp; Soda'!J220)</f>
        <v/>
      </c>
      <c r="F1426" s="50">
        <f>IF('M5 Sparkling Water &amp; Soda'!K220="","",'M5 Sparkling Water &amp; Soda'!K220)</f>
        <v/>
      </c>
      <c r="G1426" s="49">
        <f>IF('M5 Sparkling Water &amp; Soda'!F220="","",'M5 Sparkling Water &amp; Soda'!F220)</f>
        <v/>
      </c>
      <c r="H1426" s="50">
        <f>IF(AND(ISNUMBER('M5 Sparkling Water &amp; Soda'!F220),ISNUMBER('M5 Sparkling Water &amp; Soda'!K220)),'M5 Sparkling Water &amp; Soda'!F220-'M5 Sparkling Water &amp; Soda'!K220,"")</f>
        <v/>
      </c>
      <c r="I1426" s="34" t="inlineStr">
        <is>
          <t>S&amp;S availability/depth vary by listing and time, confirm live.</t>
        </is>
      </c>
    </row>
    <row r="1427" ht="26" customHeight="1">
      <c r="A1427" s="34" t="inlineStr">
        <is>
          <t>Perrier</t>
        </is>
      </c>
      <c r="B1427" s="34" t="inlineStr">
        <is>
          <t>Perrier Carbonated Mineral Water | Peach | 15 pack 330mL</t>
        </is>
      </c>
      <c r="C1427" s="34" t="inlineStr">
        <is>
          <t>5) Sparkling water &amp; soda</t>
        </is>
      </c>
      <c r="D1427" s="51">
        <f>IF('M5 Sparkling Water &amp; Soda'!I221="","",'M5 Sparkling Water &amp; Soda'!I221)</f>
        <v/>
      </c>
      <c r="E1427" s="52">
        <f>IF('M5 Sparkling Water &amp; Soda'!J221="","",'M5 Sparkling Water &amp; Soda'!J221)</f>
        <v/>
      </c>
      <c r="F1427" s="50">
        <f>IF('M5 Sparkling Water &amp; Soda'!K221="","",'M5 Sparkling Water &amp; Soda'!K221)</f>
        <v/>
      </c>
      <c r="G1427" s="49">
        <f>IF('M5 Sparkling Water &amp; Soda'!F221="","",'M5 Sparkling Water &amp; Soda'!F221)</f>
        <v/>
      </c>
      <c r="H1427" s="50">
        <f>IF(AND(ISNUMBER('M5 Sparkling Water &amp; Soda'!F221),ISNUMBER('M5 Sparkling Water &amp; Soda'!K221)),'M5 Sparkling Water &amp; Soda'!F221-'M5 Sparkling Water &amp; Soda'!K221,"")</f>
        <v/>
      </c>
      <c r="I1427" s="34" t="inlineStr">
        <is>
          <t>S&amp;S availability/depth vary by listing and time, confirm live.</t>
        </is>
      </c>
    </row>
    <row r="1428" ht="26" customHeight="1">
      <c r="A1428" s="34" t="inlineStr">
        <is>
          <t>Perrier</t>
        </is>
      </c>
      <c r="B1428" s="34" t="inlineStr">
        <is>
          <t>Perrier Carbonated Mineral Water | Peach | 18 pack 330mL</t>
        </is>
      </c>
      <c r="C1428" s="34" t="inlineStr">
        <is>
          <t>5) Sparkling water &amp; soda</t>
        </is>
      </c>
      <c r="D1428" s="51">
        <f>IF('M5 Sparkling Water &amp; Soda'!I222="","",'M5 Sparkling Water &amp; Soda'!I222)</f>
        <v/>
      </c>
      <c r="E1428" s="52">
        <f>IF('M5 Sparkling Water &amp; Soda'!J222="","",'M5 Sparkling Water &amp; Soda'!J222)</f>
        <v/>
      </c>
      <c r="F1428" s="50">
        <f>IF('M5 Sparkling Water &amp; Soda'!K222="","",'M5 Sparkling Water &amp; Soda'!K222)</f>
        <v/>
      </c>
      <c r="G1428" s="49">
        <f>IF('M5 Sparkling Water &amp; Soda'!F222="","",'M5 Sparkling Water &amp; Soda'!F222)</f>
        <v/>
      </c>
      <c r="H1428" s="50">
        <f>IF(AND(ISNUMBER('M5 Sparkling Water &amp; Soda'!F222),ISNUMBER('M5 Sparkling Water &amp; Soda'!K222)),'M5 Sparkling Water &amp; Soda'!F222-'M5 Sparkling Water &amp; Soda'!K222,"")</f>
        <v/>
      </c>
      <c r="I1428" s="34" t="inlineStr">
        <is>
          <t>S&amp;S availability/depth vary by listing and time, confirm live.</t>
        </is>
      </c>
    </row>
    <row r="1429" ht="26" customHeight="1">
      <c r="A1429" s="34" t="inlineStr">
        <is>
          <t>Perrier</t>
        </is>
      </c>
      <c r="B1429" s="34" t="inlineStr">
        <is>
          <t>Perrier Carbonated Mineral Water | Peach | 24 pack 330mL</t>
        </is>
      </c>
      <c r="C1429" s="34" t="inlineStr">
        <is>
          <t>5) Sparkling water &amp; soda</t>
        </is>
      </c>
      <c r="D1429" s="51">
        <f>IF('M5 Sparkling Water &amp; Soda'!I223="","",'M5 Sparkling Water &amp; Soda'!I223)</f>
        <v/>
      </c>
      <c r="E1429" s="52">
        <f>IF('M5 Sparkling Water &amp; Soda'!J223="","",'M5 Sparkling Water &amp; Soda'!J223)</f>
        <v/>
      </c>
      <c r="F1429" s="50">
        <f>IF('M5 Sparkling Water &amp; Soda'!K223="","",'M5 Sparkling Water &amp; Soda'!K223)</f>
        <v/>
      </c>
      <c r="G1429" s="49">
        <f>IF('M5 Sparkling Water &amp; Soda'!F223="","",'M5 Sparkling Water &amp; Soda'!F223)</f>
        <v/>
      </c>
      <c r="H1429" s="50">
        <f>IF(AND(ISNUMBER('M5 Sparkling Water &amp; Soda'!F223),ISNUMBER('M5 Sparkling Water &amp; Soda'!K223)),'M5 Sparkling Water &amp; Soda'!F223-'M5 Sparkling Water &amp; Soda'!K223,"")</f>
        <v/>
      </c>
      <c r="I1429" s="34" t="inlineStr">
        <is>
          <t>S&amp;S availability/depth vary by listing and time, confirm live.</t>
        </is>
      </c>
    </row>
    <row r="1430" ht="26" customHeight="1">
      <c r="A1430" s="34" t="inlineStr">
        <is>
          <t>San Pellegrino</t>
        </is>
      </c>
      <c r="B1430" s="34" t="inlineStr">
        <is>
          <t>S.Pellegrino Sparkling Natural Mineral Water | Original (mineral) | single 500mL</t>
        </is>
      </c>
      <c r="C1430" s="34" t="inlineStr">
        <is>
          <t>5) Sparkling water &amp; soda</t>
        </is>
      </c>
      <c r="D1430" s="51">
        <f>IF('M5 Sparkling Water &amp; Soda'!I224="","",'M5 Sparkling Water &amp; Soda'!I224)</f>
        <v/>
      </c>
      <c r="E1430" s="52">
        <f>IF('M5 Sparkling Water &amp; Soda'!J224="","",'M5 Sparkling Water &amp; Soda'!J224)</f>
        <v/>
      </c>
      <c r="F1430" s="50">
        <f>IF('M5 Sparkling Water &amp; Soda'!K224="","",'M5 Sparkling Water &amp; Soda'!K224)</f>
        <v/>
      </c>
      <c r="G1430" s="49">
        <f>IF('M5 Sparkling Water &amp; Soda'!F224="","",'M5 Sparkling Water &amp; Soda'!F224)</f>
        <v/>
      </c>
      <c r="H1430" s="50">
        <f>IF(AND(ISNUMBER('M5 Sparkling Water &amp; Soda'!F224),ISNUMBER('M5 Sparkling Water &amp; Soda'!K224)),'M5 Sparkling Water &amp; Soda'!F224-'M5 Sparkling Water &amp; Soda'!K224,"")</f>
        <v/>
      </c>
      <c r="I1430" s="34" t="inlineStr">
        <is>
          <t>S&amp;S availability/depth vary by listing and time, confirm live.</t>
        </is>
      </c>
    </row>
    <row r="1431" ht="26" customHeight="1">
      <c r="A1431" s="34" t="inlineStr">
        <is>
          <t>San Pellegrino</t>
        </is>
      </c>
      <c r="B1431" s="34" t="inlineStr">
        <is>
          <t>S.Pellegrino Sparkling Natural Mineral Water | Original (mineral) | 8 pack 500mL</t>
        </is>
      </c>
      <c r="C1431" s="34" t="inlineStr">
        <is>
          <t>5) Sparkling water &amp; soda</t>
        </is>
      </c>
      <c r="D1431" s="51">
        <f>IF('M5 Sparkling Water &amp; Soda'!I225="","",'M5 Sparkling Water &amp; Soda'!I225)</f>
        <v/>
      </c>
      <c r="E1431" s="52">
        <f>IF('M5 Sparkling Water &amp; Soda'!J225="","",'M5 Sparkling Water &amp; Soda'!J225)</f>
        <v/>
      </c>
      <c r="F1431" s="50">
        <f>IF('M5 Sparkling Water &amp; Soda'!K225="","",'M5 Sparkling Water &amp; Soda'!K225)</f>
        <v/>
      </c>
      <c r="G1431" s="49">
        <f>IF('M5 Sparkling Water &amp; Soda'!F225="","",'M5 Sparkling Water &amp; Soda'!F225)</f>
        <v/>
      </c>
      <c r="H1431" s="50">
        <f>IF(AND(ISNUMBER('M5 Sparkling Water &amp; Soda'!F225),ISNUMBER('M5 Sparkling Water &amp; Soda'!K225)),'M5 Sparkling Water &amp; Soda'!F225-'M5 Sparkling Water &amp; Soda'!K225,"")</f>
        <v/>
      </c>
      <c r="I1431" s="34" t="inlineStr">
        <is>
          <t>S&amp;S availability/depth vary by listing and time, confirm live.</t>
        </is>
      </c>
    </row>
    <row r="1432" ht="26" customHeight="1">
      <c r="A1432" s="34" t="inlineStr">
        <is>
          <t>San Pellegrino</t>
        </is>
      </c>
      <c r="B1432" s="34" t="inlineStr">
        <is>
          <t>S.Pellegrino Sparkling Natural Mineral Water | Original (mineral) | 12 pack 500mL</t>
        </is>
      </c>
      <c r="C1432" s="34" t="inlineStr">
        <is>
          <t>5) Sparkling water &amp; soda</t>
        </is>
      </c>
      <c r="D1432" s="51">
        <f>IF('M5 Sparkling Water &amp; Soda'!I226="","",'M5 Sparkling Water &amp; Soda'!I226)</f>
        <v/>
      </c>
      <c r="E1432" s="52">
        <f>IF('M5 Sparkling Water &amp; Soda'!J226="","",'M5 Sparkling Water &amp; Soda'!J226)</f>
        <v/>
      </c>
      <c r="F1432" s="50">
        <f>IF('M5 Sparkling Water &amp; Soda'!K226="","",'M5 Sparkling Water &amp; Soda'!K226)</f>
        <v/>
      </c>
      <c r="G1432" s="49">
        <f>IF('M5 Sparkling Water &amp; Soda'!F226="","",'M5 Sparkling Water &amp; Soda'!F226)</f>
        <v/>
      </c>
      <c r="H1432" s="50">
        <f>IF(AND(ISNUMBER('M5 Sparkling Water &amp; Soda'!F226),ISNUMBER('M5 Sparkling Water &amp; Soda'!K226)),'M5 Sparkling Water &amp; Soda'!F226-'M5 Sparkling Water &amp; Soda'!K226,"")</f>
        <v/>
      </c>
      <c r="I1432" s="34" t="inlineStr">
        <is>
          <t>S&amp;S availability/depth vary by listing and time, confirm live.</t>
        </is>
      </c>
    </row>
    <row r="1433" ht="26" customHeight="1">
      <c r="A1433" s="34" t="inlineStr">
        <is>
          <t>San Pellegrino</t>
        </is>
      </c>
      <c r="B1433" s="34" t="inlineStr">
        <is>
          <t>S.Pellegrino Sparkling Natural Mineral Water | Original (mineral) | 18 pack 500mL</t>
        </is>
      </c>
      <c r="C1433" s="34" t="inlineStr">
        <is>
          <t>5) Sparkling water &amp; soda</t>
        </is>
      </c>
      <c r="D1433" s="51">
        <f>IF('M5 Sparkling Water &amp; Soda'!I227="","",'M5 Sparkling Water &amp; Soda'!I227)</f>
        <v/>
      </c>
      <c r="E1433" s="52">
        <f>IF('M5 Sparkling Water &amp; Soda'!J227="","",'M5 Sparkling Water &amp; Soda'!J227)</f>
        <v/>
      </c>
      <c r="F1433" s="50">
        <f>IF('M5 Sparkling Water &amp; Soda'!K227="","",'M5 Sparkling Water &amp; Soda'!K227)</f>
        <v/>
      </c>
      <c r="G1433" s="49">
        <f>IF('M5 Sparkling Water &amp; Soda'!F227="","",'M5 Sparkling Water &amp; Soda'!F227)</f>
        <v/>
      </c>
      <c r="H1433" s="50">
        <f>IF(AND(ISNUMBER('M5 Sparkling Water &amp; Soda'!F227),ISNUMBER('M5 Sparkling Water &amp; Soda'!K227)),'M5 Sparkling Water &amp; Soda'!F227-'M5 Sparkling Water &amp; Soda'!K227,"")</f>
        <v/>
      </c>
      <c r="I1433" s="34" t="inlineStr">
        <is>
          <t>S&amp;S availability/depth vary by listing and time, confirm live.</t>
        </is>
      </c>
    </row>
    <row r="1434" ht="26" customHeight="1">
      <c r="A1434" s="34" t="inlineStr">
        <is>
          <t>San Pellegrino</t>
        </is>
      </c>
      <c r="B1434" s="34" t="inlineStr">
        <is>
          <t>S.Pellegrino Sparkling Natural Mineral Water | Original (mineral) | 24 pack 500mL</t>
        </is>
      </c>
      <c r="C1434" s="34" t="inlineStr">
        <is>
          <t>5) Sparkling water &amp; soda</t>
        </is>
      </c>
      <c r="D1434" s="51">
        <f>IF('M5 Sparkling Water &amp; Soda'!I228="","",'M5 Sparkling Water &amp; Soda'!I228)</f>
        <v/>
      </c>
      <c r="E1434" s="52">
        <f>IF('M5 Sparkling Water &amp; Soda'!J228="","",'M5 Sparkling Water &amp; Soda'!J228)</f>
        <v/>
      </c>
      <c r="F1434" s="50">
        <f>IF('M5 Sparkling Water &amp; Soda'!K228="","",'M5 Sparkling Water &amp; Soda'!K228)</f>
        <v/>
      </c>
      <c r="G1434" s="49">
        <f>IF('M5 Sparkling Water &amp; Soda'!F228="","",'M5 Sparkling Water &amp; Soda'!F228)</f>
        <v/>
      </c>
      <c r="H1434" s="50">
        <f>IF(AND(ISNUMBER('M5 Sparkling Water &amp; Soda'!F228),ISNUMBER('M5 Sparkling Water &amp; Soda'!K228)),'M5 Sparkling Water &amp; Soda'!F228-'M5 Sparkling Water &amp; Soda'!K228,"")</f>
        <v/>
      </c>
      <c r="I1434" s="34" t="inlineStr">
        <is>
          <t>S&amp;S availability/depth vary by listing and time, confirm live.</t>
        </is>
      </c>
    </row>
    <row r="1435" ht="26" customHeight="1">
      <c r="A1435" s="34" t="inlineStr">
        <is>
          <t>San Pellegrino</t>
        </is>
      </c>
      <c r="B1435" s="34" t="inlineStr">
        <is>
          <t>Sanpellegrino Aranciata (Italian Sparkling Drink) | Aranciata | single 330mL</t>
        </is>
      </c>
      <c r="C1435" s="34" t="inlineStr">
        <is>
          <t>5) Sparkling water &amp; soda</t>
        </is>
      </c>
      <c r="D1435" s="51">
        <f>IF('M5 Sparkling Water &amp; Soda'!I229="","",'M5 Sparkling Water &amp; Soda'!I229)</f>
        <v/>
      </c>
      <c r="E1435" s="52">
        <f>IF('M5 Sparkling Water &amp; Soda'!J229="","",'M5 Sparkling Water &amp; Soda'!J229)</f>
        <v/>
      </c>
      <c r="F1435" s="50">
        <f>IF('M5 Sparkling Water &amp; Soda'!K229="","",'M5 Sparkling Water &amp; Soda'!K229)</f>
        <v/>
      </c>
      <c r="G1435" s="49">
        <f>IF('M5 Sparkling Water &amp; Soda'!F229="","",'M5 Sparkling Water &amp; Soda'!F229)</f>
        <v/>
      </c>
      <c r="H1435" s="50">
        <f>IF(AND(ISNUMBER('M5 Sparkling Water &amp; Soda'!F229),ISNUMBER('M5 Sparkling Water &amp; Soda'!K229)),'M5 Sparkling Water &amp; Soda'!F229-'M5 Sparkling Water &amp; Soda'!K229,"")</f>
        <v/>
      </c>
      <c r="I1435" s="34" t="inlineStr">
        <is>
          <t>S&amp;S availability/depth vary by listing and time, confirm live.</t>
        </is>
      </c>
    </row>
    <row r="1436" ht="26" customHeight="1">
      <c r="A1436" s="34" t="inlineStr">
        <is>
          <t>San Pellegrino</t>
        </is>
      </c>
      <c r="B1436" s="34" t="inlineStr">
        <is>
          <t>Sanpellegrino Aranciata (Italian Sparkling Drink) | Aranciata | 8 pack 330mL</t>
        </is>
      </c>
      <c r="C1436" s="34" t="inlineStr">
        <is>
          <t>5) Sparkling water &amp; soda</t>
        </is>
      </c>
      <c r="D1436" s="51">
        <f>IF('M5 Sparkling Water &amp; Soda'!I230="","",'M5 Sparkling Water &amp; Soda'!I230)</f>
        <v/>
      </c>
      <c r="E1436" s="52">
        <f>IF('M5 Sparkling Water &amp; Soda'!J230="","",'M5 Sparkling Water &amp; Soda'!J230)</f>
        <v/>
      </c>
      <c r="F1436" s="50">
        <f>IF('M5 Sparkling Water &amp; Soda'!K230="","",'M5 Sparkling Water &amp; Soda'!K230)</f>
        <v/>
      </c>
      <c r="G1436" s="49">
        <f>IF('M5 Sparkling Water &amp; Soda'!F230="","",'M5 Sparkling Water &amp; Soda'!F230)</f>
        <v/>
      </c>
      <c r="H1436" s="50">
        <f>IF(AND(ISNUMBER('M5 Sparkling Water &amp; Soda'!F230),ISNUMBER('M5 Sparkling Water &amp; Soda'!K230)),'M5 Sparkling Water &amp; Soda'!F230-'M5 Sparkling Water &amp; Soda'!K230,"")</f>
        <v/>
      </c>
      <c r="I1436" s="34" t="inlineStr">
        <is>
          <t>S&amp;S availability/depth vary by listing and time, confirm live.</t>
        </is>
      </c>
    </row>
    <row r="1437" ht="26" customHeight="1">
      <c r="A1437" s="34" t="inlineStr">
        <is>
          <t>San Pellegrino</t>
        </is>
      </c>
      <c r="B1437" s="34" t="inlineStr">
        <is>
          <t>Sanpellegrino Aranciata (Italian Sparkling Drink) | Aranciata | 12 pack 330mL</t>
        </is>
      </c>
      <c r="C1437" s="34" t="inlineStr">
        <is>
          <t>5) Sparkling water &amp; soda</t>
        </is>
      </c>
      <c r="D1437" s="51">
        <f>IF('M5 Sparkling Water &amp; Soda'!I231="","",'M5 Sparkling Water &amp; Soda'!I231)</f>
        <v/>
      </c>
      <c r="E1437" s="52">
        <f>IF('M5 Sparkling Water &amp; Soda'!J231="","",'M5 Sparkling Water &amp; Soda'!J231)</f>
        <v/>
      </c>
      <c r="F1437" s="50">
        <f>IF('M5 Sparkling Water &amp; Soda'!K231="","",'M5 Sparkling Water &amp; Soda'!K231)</f>
        <v/>
      </c>
      <c r="G1437" s="49">
        <f>IF('M5 Sparkling Water &amp; Soda'!F231="","",'M5 Sparkling Water &amp; Soda'!F231)</f>
        <v/>
      </c>
      <c r="H1437" s="50">
        <f>IF(AND(ISNUMBER('M5 Sparkling Water &amp; Soda'!F231),ISNUMBER('M5 Sparkling Water &amp; Soda'!K231)),'M5 Sparkling Water &amp; Soda'!F231-'M5 Sparkling Water &amp; Soda'!K231,"")</f>
        <v/>
      </c>
      <c r="I1437" s="34" t="inlineStr">
        <is>
          <t>S&amp;S availability/depth vary by listing and time, confirm live.</t>
        </is>
      </c>
    </row>
    <row r="1438" ht="26" customHeight="1">
      <c r="A1438" s="34" t="inlineStr">
        <is>
          <t>San Pellegrino</t>
        </is>
      </c>
      <c r="B1438" s="34" t="inlineStr">
        <is>
          <t>Sanpellegrino Aranciata (Italian Sparkling Drink) | Aranciata | 15 pack 330mL</t>
        </is>
      </c>
      <c r="C1438" s="34" t="inlineStr">
        <is>
          <t>5) Sparkling water &amp; soda</t>
        </is>
      </c>
      <c r="D1438" s="51">
        <f>IF('M5 Sparkling Water &amp; Soda'!I232="","",'M5 Sparkling Water &amp; Soda'!I232)</f>
        <v/>
      </c>
      <c r="E1438" s="52">
        <f>IF('M5 Sparkling Water &amp; Soda'!J232="","",'M5 Sparkling Water &amp; Soda'!J232)</f>
        <v/>
      </c>
      <c r="F1438" s="50">
        <f>IF('M5 Sparkling Water &amp; Soda'!K232="","",'M5 Sparkling Water &amp; Soda'!K232)</f>
        <v/>
      </c>
      <c r="G1438" s="49">
        <f>IF('M5 Sparkling Water &amp; Soda'!F232="","",'M5 Sparkling Water &amp; Soda'!F232)</f>
        <v/>
      </c>
      <c r="H1438" s="50">
        <f>IF(AND(ISNUMBER('M5 Sparkling Water &amp; Soda'!F232),ISNUMBER('M5 Sparkling Water &amp; Soda'!K232)),'M5 Sparkling Water &amp; Soda'!F232-'M5 Sparkling Water &amp; Soda'!K232,"")</f>
        <v/>
      </c>
      <c r="I1438" s="34" t="inlineStr">
        <is>
          <t>S&amp;S availability/depth vary by listing and time, confirm live.</t>
        </is>
      </c>
    </row>
    <row r="1439" ht="26" customHeight="1">
      <c r="A1439" s="34" t="inlineStr">
        <is>
          <t>San Pellegrino</t>
        </is>
      </c>
      <c r="B1439" s="34" t="inlineStr">
        <is>
          <t>Sanpellegrino Aranciata (Italian Sparkling Drink) | Aranciata | 18 pack 330mL</t>
        </is>
      </c>
      <c r="C1439" s="34" t="inlineStr">
        <is>
          <t>5) Sparkling water &amp; soda</t>
        </is>
      </c>
      <c r="D1439" s="51">
        <f>IF('M5 Sparkling Water &amp; Soda'!I233="","",'M5 Sparkling Water &amp; Soda'!I233)</f>
        <v/>
      </c>
      <c r="E1439" s="52">
        <f>IF('M5 Sparkling Water &amp; Soda'!J233="","",'M5 Sparkling Water &amp; Soda'!J233)</f>
        <v/>
      </c>
      <c r="F1439" s="50">
        <f>IF('M5 Sparkling Water &amp; Soda'!K233="","",'M5 Sparkling Water &amp; Soda'!K233)</f>
        <v/>
      </c>
      <c r="G1439" s="49">
        <f>IF('M5 Sparkling Water &amp; Soda'!F233="","",'M5 Sparkling Water &amp; Soda'!F233)</f>
        <v/>
      </c>
      <c r="H1439" s="50">
        <f>IF(AND(ISNUMBER('M5 Sparkling Water &amp; Soda'!F233),ISNUMBER('M5 Sparkling Water &amp; Soda'!K233)),'M5 Sparkling Water &amp; Soda'!F233-'M5 Sparkling Water &amp; Soda'!K233,"")</f>
        <v/>
      </c>
      <c r="I1439" s="34" t="inlineStr">
        <is>
          <t>S&amp;S availability/depth vary by listing and time, confirm live.</t>
        </is>
      </c>
    </row>
    <row r="1440" ht="26" customHeight="1">
      <c r="A1440" s="34" t="inlineStr">
        <is>
          <t>San Pellegrino</t>
        </is>
      </c>
      <c r="B1440" s="34" t="inlineStr">
        <is>
          <t>Sanpellegrino Aranciata (Italian Sparkling Drink) | Aranciata | 24 pack 330mL</t>
        </is>
      </c>
      <c r="C1440" s="34" t="inlineStr">
        <is>
          <t>5) Sparkling water &amp; soda</t>
        </is>
      </c>
      <c r="D1440" s="51">
        <f>IF('M5 Sparkling Water &amp; Soda'!I234="","",'M5 Sparkling Water &amp; Soda'!I234)</f>
        <v/>
      </c>
      <c r="E1440" s="52">
        <f>IF('M5 Sparkling Water &amp; Soda'!J234="","",'M5 Sparkling Water &amp; Soda'!J234)</f>
        <v/>
      </c>
      <c r="F1440" s="50">
        <f>IF('M5 Sparkling Water &amp; Soda'!K234="","",'M5 Sparkling Water &amp; Soda'!K234)</f>
        <v/>
      </c>
      <c r="G1440" s="49">
        <f>IF('M5 Sparkling Water &amp; Soda'!F234="","",'M5 Sparkling Water &amp; Soda'!F234)</f>
        <v/>
      </c>
      <c r="H1440" s="50">
        <f>IF(AND(ISNUMBER('M5 Sparkling Water &amp; Soda'!F234),ISNUMBER('M5 Sparkling Water &amp; Soda'!K234)),'M5 Sparkling Water &amp; Soda'!F234-'M5 Sparkling Water &amp; Soda'!K234,"")</f>
        <v/>
      </c>
      <c r="I1440" s="34" t="inlineStr">
        <is>
          <t>S&amp;S availability/depth vary by listing and time, confirm live.</t>
        </is>
      </c>
    </row>
    <row r="1441" ht="26" customHeight="1">
      <c r="A1441" s="34" t="inlineStr">
        <is>
          <t>San Pellegrino</t>
        </is>
      </c>
      <c r="B1441" s="34" t="inlineStr">
        <is>
          <t>Sanpellegrino Aranciata (Italian Sparkling Drink) | Aranciata Rossa | single 330mL</t>
        </is>
      </c>
      <c r="C1441" s="34" t="inlineStr">
        <is>
          <t>5) Sparkling water &amp; soda</t>
        </is>
      </c>
      <c r="D1441" s="51">
        <f>IF('M5 Sparkling Water &amp; Soda'!I235="","",'M5 Sparkling Water &amp; Soda'!I235)</f>
        <v/>
      </c>
      <c r="E1441" s="52">
        <f>IF('M5 Sparkling Water &amp; Soda'!J235="","",'M5 Sparkling Water &amp; Soda'!J235)</f>
        <v/>
      </c>
      <c r="F1441" s="50">
        <f>IF('M5 Sparkling Water &amp; Soda'!K235="","",'M5 Sparkling Water &amp; Soda'!K235)</f>
        <v/>
      </c>
      <c r="G1441" s="49">
        <f>IF('M5 Sparkling Water &amp; Soda'!F235="","",'M5 Sparkling Water &amp; Soda'!F235)</f>
        <v/>
      </c>
      <c r="H1441" s="50">
        <f>IF(AND(ISNUMBER('M5 Sparkling Water &amp; Soda'!F235),ISNUMBER('M5 Sparkling Water &amp; Soda'!K235)),'M5 Sparkling Water &amp; Soda'!F235-'M5 Sparkling Water &amp; Soda'!K235,"")</f>
        <v/>
      </c>
      <c r="I1441" s="34" t="inlineStr">
        <is>
          <t>S&amp;S availability/depth vary by listing and time, confirm live.</t>
        </is>
      </c>
    </row>
    <row r="1442" ht="26" customHeight="1">
      <c r="A1442" s="34" t="inlineStr">
        <is>
          <t>San Pellegrino</t>
        </is>
      </c>
      <c r="B1442" s="34" t="inlineStr">
        <is>
          <t>Sanpellegrino Aranciata (Italian Sparkling Drink) | Aranciata Rossa | 8 pack 330mL</t>
        </is>
      </c>
      <c r="C1442" s="34" t="inlineStr">
        <is>
          <t>5) Sparkling water &amp; soda</t>
        </is>
      </c>
      <c r="D1442" s="51">
        <f>IF('M5 Sparkling Water &amp; Soda'!I236="","",'M5 Sparkling Water &amp; Soda'!I236)</f>
        <v/>
      </c>
      <c r="E1442" s="52">
        <f>IF('M5 Sparkling Water &amp; Soda'!J236="","",'M5 Sparkling Water &amp; Soda'!J236)</f>
        <v/>
      </c>
      <c r="F1442" s="50">
        <f>IF('M5 Sparkling Water &amp; Soda'!K236="","",'M5 Sparkling Water &amp; Soda'!K236)</f>
        <v/>
      </c>
      <c r="G1442" s="49">
        <f>IF('M5 Sparkling Water &amp; Soda'!F236="","",'M5 Sparkling Water &amp; Soda'!F236)</f>
        <v/>
      </c>
      <c r="H1442" s="50">
        <f>IF(AND(ISNUMBER('M5 Sparkling Water &amp; Soda'!F236),ISNUMBER('M5 Sparkling Water &amp; Soda'!K236)),'M5 Sparkling Water &amp; Soda'!F236-'M5 Sparkling Water &amp; Soda'!K236,"")</f>
        <v/>
      </c>
      <c r="I1442" s="34" t="inlineStr">
        <is>
          <t>S&amp;S availability/depth vary by listing and time, confirm live.</t>
        </is>
      </c>
    </row>
    <row r="1443" ht="26" customHeight="1">
      <c r="A1443" s="34" t="inlineStr">
        <is>
          <t>San Pellegrino</t>
        </is>
      </c>
      <c r="B1443" s="34" t="inlineStr">
        <is>
          <t>Sanpellegrino Aranciata (Italian Sparkling Drink) | Aranciata Rossa | 12 pack 330mL</t>
        </is>
      </c>
      <c r="C1443" s="34" t="inlineStr">
        <is>
          <t>5) Sparkling water &amp; soda</t>
        </is>
      </c>
      <c r="D1443" s="51">
        <f>IF('M5 Sparkling Water &amp; Soda'!I237="","",'M5 Sparkling Water &amp; Soda'!I237)</f>
        <v/>
      </c>
      <c r="E1443" s="52">
        <f>IF('M5 Sparkling Water &amp; Soda'!J237="","",'M5 Sparkling Water &amp; Soda'!J237)</f>
        <v/>
      </c>
      <c r="F1443" s="50">
        <f>IF('M5 Sparkling Water &amp; Soda'!K237="","",'M5 Sparkling Water &amp; Soda'!K237)</f>
        <v/>
      </c>
      <c r="G1443" s="49">
        <f>IF('M5 Sparkling Water &amp; Soda'!F237="","",'M5 Sparkling Water &amp; Soda'!F237)</f>
        <v/>
      </c>
      <c r="H1443" s="50">
        <f>IF(AND(ISNUMBER('M5 Sparkling Water &amp; Soda'!F237),ISNUMBER('M5 Sparkling Water &amp; Soda'!K237)),'M5 Sparkling Water &amp; Soda'!F237-'M5 Sparkling Water &amp; Soda'!K237,"")</f>
        <v/>
      </c>
      <c r="I1443" s="34" t="inlineStr">
        <is>
          <t>S&amp;S availability/depth vary by listing and time, confirm live.</t>
        </is>
      </c>
    </row>
    <row r="1444" ht="26" customHeight="1">
      <c r="A1444" s="34" t="inlineStr">
        <is>
          <t>San Pellegrino</t>
        </is>
      </c>
      <c r="B1444" s="34" t="inlineStr">
        <is>
          <t>Sanpellegrino Aranciata (Italian Sparkling Drink) | Aranciata Rossa | 15 pack 330mL</t>
        </is>
      </c>
      <c r="C1444" s="34" t="inlineStr">
        <is>
          <t>5) Sparkling water &amp; soda</t>
        </is>
      </c>
      <c r="D1444" s="51">
        <f>IF('M5 Sparkling Water &amp; Soda'!I238="","",'M5 Sparkling Water &amp; Soda'!I238)</f>
        <v/>
      </c>
      <c r="E1444" s="52">
        <f>IF('M5 Sparkling Water &amp; Soda'!J238="","",'M5 Sparkling Water &amp; Soda'!J238)</f>
        <v/>
      </c>
      <c r="F1444" s="50">
        <f>IF('M5 Sparkling Water &amp; Soda'!K238="","",'M5 Sparkling Water &amp; Soda'!K238)</f>
        <v/>
      </c>
      <c r="G1444" s="49">
        <f>IF('M5 Sparkling Water &amp; Soda'!F238="","",'M5 Sparkling Water &amp; Soda'!F238)</f>
        <v/>
      </c>
      <c r="H1444" s="50">
        <f>IF(AND(ISNUMBER('M5 Sparkling Water &amp; Soda'!F238),ISNUMBER('M5 Sparkling Water &amp; Soda'!K238)),'M5 Sparkling Water &amp; Soda'!F238-'M5 Sparkling Water &amp; Soda'!K238,"")</f>
        <v/>
      </c>
      <c r="I1444" s="34" t="inlineStr">
        <is>
          <t>S&amp;S availability/depth vary by listing and time, confirm live.</t>
        </is>
      </c>
    </row>
    <row r="1445" ht="26" customHeight="1">
      <c r="A1445" s="34" t="inlineStr">
        <is>
          <t>San Pellegrino</t>
        </is>
      </c>
      <c r="B1445" s="34" t="inlineStr">
        <is>
          <t>Sanpellegrino Aranciata (Italian Sparkling Drink) | Aranciata Rossa | 18 pack 330mL</t>
        </is>
      </c>
      <c r="C1445" s="34" t="inlineStr">
        <is>
          <t>5) Sparkling water &amp; soda</t>
        </is>
      </c>
      <c r="D1445" s="51">
        <f>IF('M5 Sparkling Water &amp; Soda'!I239="","",'M5 Sparkling Water &amp; Soda'!I239)</f>
        <v/>
      </c>
      <c r="E1445" s="52">
        <f>IF('M5 Sparkling Water &amp; Soda'!J239="","",'M5 Sparkling Water &amp; Soda'!J239)</f>
        <v/>
      </c>
      <c r="F1445" s="50">
        <f>IF('M5 Sparkling Water &amp; Soda'!K239="","",'M5 Sparkling Water &amp; Soda'!K239)</f>
        <v/>
      </c>
      <c r="G1445" s="49">
        <f>IF('M5 Sparkling Water &amp; Soda'!F239="","",'M5 Sparkling Water &amp; Soda'!F239)</f>
        <v/>
      </c>
      <c r="H1445" s="50">
        <f>IF(AND(ISNUMBER('M5 Sparkling Water &amp; Soda'!F239),ISNUMBER('M5 Sparkling Water &amp; Soda'!K239)),'M5 Sparkling Water &amp; Soda'!F239-'M5 Sparkling Water &amp; Soda'!K239,"")</f>
        <v/>
      </c>
      <c r="I1445" s="34" t="inlineStr">
        <is>
          <t>S&amp;S availability/depth vary by listing and time, confirm live.</t>
        </is>
      </c>
    </row>
    <row r="1446" ht="26" customHeight="1">
      <c r="A1446" s="34" t="inlineStr">
        <is>
          <t>San Pellegrino</t>
        </is>
      </c>
      <c r="B1446" s="34" t="inlineStr">
        <is>
          <t>Sanpellegrino Aranciata (Italian Sparkling Drink) | Aranciata Rossa | 24 pack 330mL</t>
        </is>
      </c>
      <c r="C1446" s="34" t="inlineStr">
        <is>
          <t>5) Sparkling water &amp; soda</t>
        </is>
      </c>
      <c r="D1446" s="51">
        <f>IF('M5 Sparkling Water &amp; Soda'!I240="","",'M5 Sparkling Water &amp; Soda'!I240)</f>
        <v/>
      </c>
      <c r="E1446" s="52">
        <f>IF('M5 Sparkling Water &amp; Soda'!J240="","",'M5 Sparkling Water &amp; Soda'!J240)</f>
        <v/>
      </c>
      <c r="F1446" s="50">
        <f>IF('M5 Sparkling Water &amp; Soda'!K240="","",'M5 Sparkling Water &amp; Soda'!K240)</f>
        <v/>
      </c>
      <c r="G1446" s="49">
        <f>IF('M5 Sparkling Water &amp; Soda'!F240="","",'M5 Sparkling Water &amp; Soda'!F240)</f>
        <v/>
      </c>
      <c r="H1446" s="50">
        <f>IF(AND(ISNUMBER('M5 Sparkling Water &amp; Soda'!F240),ISNUMBER('M5 Sparkling Water &amp; Soda'!K240)),'M5 Sparkling Water &amp; Soda'!F240-'M5 Sparkling Water &amp; Soda'!K240,"")</f>
        <v/>
      </c>
      <c r="I1446" s="34" t="inlineStr">
        <is>
          <t>S&amp;S availability/depth vary by listing and time, confirm live.</t>
        </is>
      </c>
    </row>
    <row r="1447" ht="26" customHeight="1">
      <c r="A1447" s="34" t="inlineStr">
        <is>
          <t>San Pellegrino</t>
        </is>
      </c>
      <c r="B1447" s="34" t="inlineStr">
        <is>
          <t>Sanpellegrino Aranciata (Italian Sparkling Drink) | Limonata | single 330mL</t>
        </is>
      </c>
      <c r="C1447" s="34" t="inlineStr">
        <is>
          <t>5) Sparkling water &amp; soda</t>
        </is>
      </c>
      <c r="D1447" s="51">
        <f>IF('M5 Sparkling Water &amp; Soda'!I241="","",'M5 Sparkling Water &amp; Soda'!I241)</f>
        <v/>
      </c>
      <c r="E1447" s="52">
        <f>IF('M5 Sparkling Water &amp; Soda'!J241="","",'M5 Sparkling Water &amp; Soda'!J241)</f>
        <v/>
      </c>
      <c r="F1447" s="50">
        <f>IF('M5 Sparkling Water &amp; Soda'!K241="","",'M5 Sparkling Water &amp; Soda'!K241)</f>
        <v/>
      </c>
      <c r="G1447" s="49">
        <f>IF('M5 Sparkling Water &amp; Soda'!F241="","",'M5 Sparkling Water &amp; Soda'!F241)</f>
        <v/>
      </c>
      <c r="H1447" s="50">
        <f>IF(AND(ISNUMBER('M5 Sparkling Water &amp; Soda'!F241),ISNUMBER('M5 Sparkling Water &amp; Soda'!K241)),'M5 Sparkling Water &amp; Soda'!F241-'M5 Sparkling Water &amp; Soda'!K241,"")</f>
        <v/>
      </c>
      <c r="I1447" s="34" t="inlineStr">
        <is>
          <t>S&amp;S availability/depth vary by listing and time, confirm live.</t>
        </is>
      </c>
    </row>
    <row r="1448" ht="26" customHeight="1">
      <c r="A1448" s="34" t="inlineStr">
        <is>
          <t>San Pellegrino</t>
        </is>
      </c>
      <c r="B1448" s="34" t="inlineStr">
        <is>
          <t>Sanpellegrino Aranciata (Italian Sparkling Drink) | Limonata | 8 pack 330mL</t>
        </is>
      </c>
      <c r="C1448" s="34" t="inlineStr">
        <is>
          <t>5) Sparkling water &amp; soda</t>
        </is>
      </c>
      <c r="D1448" s="51">
        <f>IF('M5 Sparkling Water &amp; Soda'!I242="","",'M5 Sparkling Water &amp; Soda'!I242)</f>
        <v/>
      </c>
      <c r="E1448" s="52">
        <f>IF('M5 Sparkling Water &amp; Soda'!J242="","",'M5 Sparkling Water &amp; Soda'!J242)</f>
        <v/>
      </c>
      <c r="F1448" s="50">
        <f>IF('M5 Sparkling Water &amp; Soda'!K242="","",'M5 Sparkling Water &amp; Soda'!K242)</f>
        <v/>
      </c>
      <c r="G1448" s="49">
        <f>IF('M5 Sparkling Water &amp; Soda'!F242="","",'M5 Sparkling Water &amp; Soda'!F242)</f>
        <v/>
      </c>
      <c r="H1448" s="50">
        <f>IF(AND(ISNUMBER('M5 Sparkling Water &amp; Soda'!F242),ISNUMBER('M5 Sparkling Water &amp; Soda'!K242)),'M5 Sparkling Water &amp; Soda'!F242-'M5 Sparkling Water &amp; Soda'!K242,"")</f>
        <v/>
      </c>
      <c r="I1448" s="34" t="inlineStr">
        <is>
          <t>S&amp;S availability/depth vary by listing and time, confirm live.</t>
        </is>
      </c>
    </row>
    <row r="1449" ht="26" customHeight="1">
      <c r="A1449" s="34" t="inlineStr">
        <is>
          <t>San Pellegrino</t>
        </is>
      </c>
      <c r="B1449" s="34" t="inlineStr">
        <is>
          <t>Sanpellegrino Aranciata (Italian Sparkling Drink) | Limonata | 12 pack 330mL</t>
        </is>
      </c>
      <c r="C1449" s="34" t="inlineStr">
        <is>
          <t>5) Sparkling water &amp; soda</t>
        </is>
      </c>
      <c r="D1449" s="51">
        <f>IF('M5 Sparkling Water &amp; Soda'!I243="","",'M5 Sparkling Water &amp; Soda'!I243)</f>
        <v/>
      </c>
      <c r="E1449" s="52">
        <f>IF('M5 Sparkling Water &amp; Soda'!J243="","",'M5 Sparkling Water &amp; Soda'!J243)</f>
        <v/>
      </c>
      <c r="F1449" s="50">
        <f>IF('M5 Sparkling Water &amp; Soda'!K243="","",'M5 Sparkling Water &amp; Soda'!K243)</f>
        <v/>
      </c>
      <c r="G1449" s="49">
        <f>IF('M5 Sparkling Water &amp; Soda'!F243="","",'M5 Sparkling Water &amp; Soda'!F243)</f>
        <v/>
      </c>
      <c r="H1449" s="50">
        <f>IF(AND(ISNUMBER('M5 Sparkling Water &amp; Soda'!F243),ISNUMBER('M5 Sparkling Water &amp; Soda'!K243)),'M5 Sparkling Water &amp; Soda'!F243-'M5 Sparkling Water &amp; Soda'!K243,"")</f>
        <v/>
      </c>
      <c r="I1449" s="34" t="inlineStr">
        <is>
          <t>S&amp;S availability/depth vary by listing and time, confirm live.</t>
        </is>
      </c>
    </row>
    <row r="1450" ht="26" customHeight="1">
      <c r="A1450" s="34" t="inlineStr">
        <is>
          <t>San Pellegrino</t>
        </is>
      </c>
      <c r="B1450" s="34" t="inlineStr">
        <is>
          <t>Sanpellegrino Aranciata (Italian Sparkling Drink) | Limonata | 15 pack 330mL</t>
        </is>
      </c>
      <c r="C1450" s="34" t="inlineStr">
        <is>
          <t>5) Sparkling water &amp; soda</t>
        </is>
      </c>
      <c r="D1450" s="51">
        <f>IF('M5 Sparkling Water &amp; Soda'!I244="","",'M5 Sparkling Water &amp; Soda'!I244)</f>
        <v/>
      </c>
      <c r="E1450" s="52">
        <f>IF('M5 Sparkling Water &amp; Soda'!J244="","",'M5 Sparkling Water &amp; Soda'!J244)</f>
        <v/>
      </c>
      <c r="F1450" s="50">
        <f>IF('M5 Sparkling Water &amp; Soda'!K244="","",'M5 Sparkling Water &amp; Soda'!K244)</f>
        <v/>
      </c>
      <c r="G1450" s="49">
        <f>IF('M5 Sparkling Water &amp; Soda'!F244="","",'M5 Sparkling Water &amp; Soda'!F244)</f>
        <v/>
      </c>
      <c r="H1450" s="50">
        <f>IF(AND(ISNUMBER('M5 Sparkling Water &amp; Soda'!F244),ISNUMBER('M5 Sparkling Water &amp; Soda'!K244)),'M5 Sparkling Water &amp; Soda'!F244-'M5 Sparkling Water &amp; Soda'!K244,"")</f>
        <v/>
      </c>
      <c r="I1450" s="34" t="inlineStr">
        <is>
          <t>S&amp;S availability/depth vary by listing and time, confirm live.</t>
        </is>
      </c>
    </row>
    <row r="1451" ht="26" customHeight="1">
      <c r="A1451" s="34" t="inlineStr">
        <is>
          <t>San Pellegrino</t>
        </is>
      </c>
      <c r="B1451" s="34" t="inlineStr">
        <is>
          <t>Sanpellegrino Aranciata (Italian Sparkling Drink) | Limonata | 18 pack 330mL</t>
        </is>
      </c>
      <c r="C1451" s="34" t="inlineStr">
        <is>
          <t>5) Sparkling water &amp; soda</t>
        </is>
      </c>
      <c r="D1451" s="51">
        <f>IF('M5 Sparkling Water &amp; Soda'!I245="","",'M5 Sparkling Water &amp; Soda'!I245)</f>
        <v/>
      </c>
      <c r="E1451" s="52">
        <f>IF('M5 Sparkling Water &amp; Soda'!J245="","",'M5 Sparkling Water &amp; Soda'!J245)</f>
        <v/>
      </c>
      <c r="F1451" s="50">
        <f>IF('M5 Sparkling Water &amp; Soda'!K245="","",'M5 Sparkling Water &amp; Soda'!K245)</f>
        <v/>
      </c>
      <c r="G1451" s="49">
        <f>IF('M5 Sparkling Water &amp; Soda'!F245="","",'M5 Sparkling Water &amp; Soda'!F245)</f>
        <v/>
      </c>
      <c r="H1451" s="50">
        <f>IF(AND(ISNUMBER('M5 Sparkling Water &amp; Soda'!F245),ISNUMBER('M5 Sparkling Water &amp; Soda'!K245)),'M5 Sparkling Water &amp; Soda'!F245-'M5 Sparkling Water &amp; Soda'!K245,"")</f>
        <v/>
      </c>
      <c r="I1451" s="34" t="inlineStr">
        <is>
          <t>S&amp;S availability/depth vary by listing and time, confirm live.</t>
        </is>
      </c>
    </row>
    <row r="1452" ht="26" customHeight="1">
      <c r="A1452" s="34" t="inlineStr">
        <is>
          <t>San Pellegrino</t>
        </is>
      </c>
      <c r="B1452" s="34" t="inlineStr">
        <is>
          <t>Sanpellegrino Aranciata (Italian Sparkling Drink) | Limonata | 24 pack 330mL</t>
        </is>
      </c>
      <c r="C1452" s="34" t="inlineStr">
        <is>
          <t>5) Sparkling water &amp; soda</t>
        </is>
      </c>
      <c r="D1452" s="51">
        <f>IF('M5 Sparkling Water &amp; Soda'!I246="","",'M5 Sparkling Water &amp; Soda'!I246)</f>
        <v/>
      </c>
      <c r="E1452" s="52">
        <f>IF('M5 Sparkling Water &amp; Soda'!J246="","",'M5 Sparkling Water &amp; Soda'!J246)</f>
        <v/>
      </c>
      <c r="F1452" s="50">
        <f>IF('M5 Sparkling Water &amp; Soda'!K246="","",'M5 Sparkling Water &amp; Soda'!K246)</f>
        <v/>
      </c>
      <c r="G1452" s="49">
        <f>IF('M5 Sparkling Water &amp; Soda'!F246="","",'M5 Sparkling Water &amp; Soda'!F246)</f>
        <v/>
      </c>
      <c r="H1452" s="50">
        <f>IF(AND(ISNUMBER('M5 Sparkling Water &amp; Soda'!F246),ISNUMBER('M5 Sparkling Water &amp; Soda'!K246)),'M5 Sparkling Water &amp; Soda'!F246-'M5 Sparkling Water &amp; Soda'!K246,"")</f>
        <v/>
      </c>
      <c r="I1452" s="34" t="inlineStr">
        <is>
          <t>S&amp;S availability/depth vary by listing and time, confirm live.</t>
        </is>
      </c>
    </row>
    <row r="1453" ht="26" customHeight="1">
      <c r="A1453" s="34" t="inlineStr">
        <is>
          <t>San Pellegrino</t>
        </is>
      </c>
      <c r="B1453" s="34" t="inlineStr">
        <is>
          <t>Sanpellegrino Aranciata (Italian Sparkling Drink) | Pompelmo | single 330mL</t>
        </is>
      </c>
      <c r="C1453" s="34" t="inlineStr">
        <is>
          <t>5) Sparkling water &amp; soda</t>
        </is>
      </c>
      <c r="D1453" s="51">
        <f>IF('M5 Sparkling Water &amp; Soda'!I247="","",'M5 Sparkling Water &amp; Soda'!I247)</f>
        <v/>
      </c>
      <c r="E1453" s="52">
        <f>IF('M5 Sparkling Water &amp; Soda'!J247="","",'M5 Sparkling Water &amp; Soda'!J247)</f>
        <v/>
      </c>
      <c r="F1453" s="50">
        <f>IF('M5 Sparkling Water &amp; Soda'!K247="","",'M5 Sparkling Water &amp; Soda'!K247)</f>
        <v/>
      </c>
      <c r="G1453" s="49">
        <f>IF('M5 Sparkling Water &amp; Soda'!F247="","",'M5 Sparkling Water &amp; Soda'!F247)</f>
        <v/>
      </c>
      <c r="H1453" s="50">
        <f>IF(AND(ISNUMBER('M5 Sparkling Water &amp; Soda'!F247),ISNUMBER('M5 Sparkling Water &amp; Soda'!K247)),'M5 Sparkling Water &amp; Soda'!F247-'M5 Sparkling Water &amp; Soda'!K247,"")</f>
        <v/>
      </c>
      <c r="I1453" s="34" t="inlineStr">
        <is>
          <t>S&amp;S availability/depth vary by listing and time, confirm live.</t>
        </is>
      </c>
    </row>
    <row r="1454" ht="26" customHeight="1">
      <c r="A1454" s="34" t="inlineStr">
        <is>
          <t>San Pellegrino</t>
        </is>
      </c>
      <c r="B1454" s="34" t="inlineStr">
        <is>
          <t>Sanpellegrino Aranciata (Italian Sparkling Drink) | Pompelmo | 8 pack 330mL</t>
        </is>
      </c>
      <c r="C1454" s="34" t="inlineStr">
        <is>
          <t>5) Sparkling water &amp; soda</t>
        </is>
      </c>
      <c r="D1454" s="51">
        <f>IF('M5 Sparkling Water &amp; Soda'!I248="","",'M5 Sparkling Water &amp; Soda'!I248)</f>
        <v/>
      </c>
      <c r="E1454" s="52">
        <f>IF('M5 Sparkling Water &amp; Soda'!J248="","",'M5 Sparkling Water &amp; Soda'!J248)</f>
        <v/>
      </c>
      <c r="F1454" s="50">
        <f>IF('M5 Sparkling Water &amp; Soda'!K248="","",'M5 Sparkling Water &amp; Soda'!K248)</f>
        <v/>
      </c>
      <c r="G1454" s="49">
        <f>IF('M5 Sparkling Water &amp; Soda'!F248="","",'M5 Sparkling Water &amp; Soda'!F248)</f>
        <v/>
      </c>
      <c r="H1454" s="50">
        <f>IF(AND(ISNUMBER('M5 Sparkling Water &amp; Soda'!F248),ISNUMBER('M5 Sparkling Water &amp; Soda'!K248)),'M5 Sparkling Water &amp; Soda'!F248-'M5 Sparkling Water &amp; Soda'!K248,"")</f>
        <v/>
      </c>
      <c r="I1454" s="34" t="inlineStr">
        <is>
          <t>S&amp;S availability/depth vary by listing and time, confirm live.</t>
        </is>
      </c>
    </row>
    <row r="1455" ht="26" customHeight="1">
      <c r="A1455" s="34" t="inlineStr">
        <is>
          <t>San Pellegrino</t>
        </is>
      </c>
      <c r="B1455" s="34" t="inlineStr">
        <is>
          <t>Sanpellegrino Aranciata (Italian Sparkling Drink) | Pompelmo | 12 pack 330mL</t>
        </is>
      </c>
      <c r="C1455" s="34" t="inlineStr">
        <is>
          <t>5) Sparkling water &amp; soda</t>
        </is>
      </c>
      <c r="D1455" s="51">
        <f>IF('M5 Sparkling Water &amp; Soda'!I249="","",'M5 Sparkling Water &amp; Soda'!I249)</f>
        <v/>
      </c>
      <c r="E1455" s="52">
        <f>IF('M5 Sparkling Water &amp; Soda'!J249="","",'M5 Sparkling Water &amp; Soda'!J249)</f>
        <v/>
      </c>
      <c r="F1455" s="50">
        <f>IF('M5 Sparkling Water &amp; Soda'!K249="","",'M5 Sparkling Water &amp; Soda'!K249)</f>
        <v/>
      </c>
      <c r="G1455" s="49">
        <f>IF('M5 Sparkling Water &amp; Soda'!F249="","",'M5 Sparkling Water &amp; Soda'!F249)</f>
        <v/>
      </c>
      <c r="H1455" s="50">
        <f>IF(AND(ISNUMBER('M5 Sparkling Water &amp; Soda'!F249),ISNUMBER('M5 Sparkling Water &amp; Soda'!K249)),'M5 Sparkling Water &amp; Soda'!F249-'M5 Sparkling Water &amp; Soda'!K249,"")</f>
        <v/>
      </c>
      <c r="I1455" s="34" t="inlineStr">
        <is>
          <t>S&amp;S availability/depth vary by listing and time, confirm live.</t>
        </is>
      </c>
    </row>
    <row r="1456" ht="26" customHeight="1">
      <c r="A1456" s="34" t="inlineStr">
        <is>
          <t>San Pellegrino</t>
        </is>
      </c>
      <c r="B1456" s="34" t="inlineStr">
        <is>
          <t>Sanpellegrino Aranciata (Italian Sparkling Drink) | Pompelmo | 15 pack 330mL</t>
        </is>
      </c>
      <c r="C1456" s="34" t="inlineStr">
        <is>
          <t>5) Sparkling water &amp; soda</t>
        </is>
      </c>
      <c r="D1456" s="51">
        <f>IF('M5 Sparkling Water &amp; Soda'!I250="","",'M5 Sparkling Water &amp; Soda'!I250)</f>
        <v/>
      </c>
      <c r="E1456" s="52">
        <f>IF('M5 Sparkling Water &amp; Soda'!J250="","",'M5 Sparkling Water &amp; Soda'!J250)</f>
        <v/>
      </c>
      <c r="F1456" s="50">
        <f>IF('M5 Sparkling Water &amp; Soda'!K250="","",'M5 Sparkling Water &amp; Soda'!K250)</f>
        <v/>
      </c>
      <c r="G1456" s="49">
        <f>IF('M5 Sparkling Water &amp; Soda'!F250="","",'M5 Sparkling Water &amp; Soda'!F250)</f>
        <v/>
      </c>
      <c r="H1456" s="50">
        <f>IF(AND(ISNUMBER('M5 Sparkling Water &amp; Soda'!F250),ISNUMBER('M5 Sparkling Water &amp; Soda'!K250)),'M5 Sparkling Water &amp; Soda'!F250-'M5 Sparkling Water &amp; Soda'!K250,"")</f>
        <v/>
      </c>
      <c r="I1456" s="34" t="inlineStr">
        <is>
          <t>S&amp;S availability/depth vary by listing and time, confirm live.</t>
        </is>
      </c>
    </row>
    <row r="1457" ht="26" customHeight="1">
      <c r="A1457" s="34" t="inlineStr">
        <is>
          <t>San Pellegrino</t>
        </is>
      </c>
      <c r="B1457" s="34" t="inlineStr">
        <is>
          <t>Sanpellegrino Aranciata (Italian Sparkling Drink) | Pompelmo | 18 pack 330mL</t>
        </is>
      </c>
      <c r="C1457" s="34" t="inlineStr">
        <is>
          <t>5) Sparkling water &amp; soda</t>
        </is>
      </c>
      <c r="D1457" s="51">
        <f>IF('M5 Sparkling Water &amp; Soda'!I251="","",'M5 Sparkling Water &amp; Soda'!I251)</f>
        <v/>
      </c>
      <c r="E1457" s="52">
        <f>IF('M5 Sparkling Water &amp; Soda'!J251="","",'M5 Sparkling Water &amp; Soda'!J251)</f>
        <v/>
      </c>
      <c r="F1457" s="50">
        <f>IF('M5 Sparkling Water &amp; Soda'!K251="","",'M5 Sparkling Water &amp; Soda'!K251)</f>
        <v/>
      </c>
      <c r="G1457" s="49">
        <f>IF('M5 Sparkling Water &amp; Soda'!F251="","",'M5 Sparkling Water &amp; Soda'!F251)</f>
        <v/>
      </c>
      <c r="H1457" s="50">
        <f>IF(AND(ISNUMBER('M5 Sparkling Water &amp; Soda'!F251),ISNUMBER('M5 Sparkling Water &amp; Soda'!K251)),'M5 Sparkling Water &amp; Soda'!F251-'M5 Sparkling Water &amp; Soda'!K251,"")</f>
        <v/>
      </c>
      <c r="I1457" s="34" t="inlineStr">
        <is>
          <t>S&amp;S availability/depth vary by listing and time, confirm live.</t>
        </is>
      </c>
    </row>
    <row r="1458" ht="26" customHeight="1">
      <c r="A1458" s="34" t="inlineStr">
        <is>
          <t>San Pellegrino</t>
        </is>
      </c>
      <c r="B1458" s="34" t="inlineStr">
        <is>
          <t>Sanpellegrino Aranciata (Italian Sparkling Drink) | Pompelmo | 24 pack 330mL</t>
        </is>
      </c>
      <c r="C1458" s="34" t="inlineStr">
        <is>
          <t>5) Sparkling water &amp; soda</t>
        </is>
      </c>
      <c r="D1458" s="51">
        <f>IF('M5 Sparkling Water &amp; Soda'!I252="","",'M5 Sparkling Water &amp; Soda'!I252)</f>
        <v/>
      </c>
      <c r="E1458" s="52">
        <f>IF('M5 Sparkling Water &amp; Soda'!J252="","",'M5 Sparkling Water &amp; Soda'!J252)</f>
        <v/>
      </c>
      <c r="F1458" s="50">
        <f>IF('M5 Sparkling Water &amp; Soda'!K252="","",'M5 Sparkling Water &amp; Soda'!K252)</f>
        <v/>
      </c>
      <c r="G1458" s="49">
        <f>IF('M5 Sparkling Water &amp; Soda'!F252="","",'M5 Sparkling Water &amp; Soda'!F252)</f>
        <v/>
      </c>
      <c r="H1458" s="50">
        <f>IF(AND(ISNUMBER('M5 Sparkling Water &amp; Soda'!F252),ISNUMBER('M5 Sparkling Water &amp; Soda'!K252)),'M5 Sparkling Water &amp; Soda'!F252-'M5 Sparkling Water &amp; Soda'!K252,"")</f>
        <v/>
      </c>
      <c r="I1458" s="34" t="inlineStr">
        <is>
          <t>S&amp;S availability/depth vary by listing and time, confirm live.</t>
        </is>
      </c>
    </row>
    <row r="1459" ht="26" customHeight="1">
      <c r="A1459" s="34" t="inlineStr">
        <is>
          <t>San Pellegrino</t>
        </is>
      </c>
      <c r="B1459" s="34" t="inlineStr">
        <is>
          <t>Sanpellegrino Aranciata (Italian Sparkling Drink) | Melograno e Arancia | single 330mL</t>
        </is>
      </c>
      <c r="C1459" s="34" t="inlineStr">
        <is>
          <t>5) Sparkling water &amp; soda</t>
        </is>
      </c>
      <c r="D1459" s="51">
        <f>IF('M5 Sparkling Water &amp; Soda'!I253="","",'M5 Sparkling Water &amp; Soda'!I253)</f>
        <v/>
      </c>
      <c r="E1459" s="52">
        <f>IF('M5 Sparkling Water &amp; Soda'!J253="","",'M5 Sparkling Water &amp; Soda'!J253)</f>
        <v/>
      </c>
      <c r="F1459" s="50">
        <f>IF('M5 Sparkling Water &amp; Soda'!K253="","",'M5 Sparkling Water &amp; Soda'!K253)</f>
        <v/>
      </c>
      <c r="G1459" s="49">
        <f>IF('M5 Sparkling Water &amp; Soda'!F253="","",'M5 Sparkling Water &amp; Soda'!F253)</f>
        <v/>
      </c>
      <c r="H1459" s="50">
        <f>IF(AND(ISNUMBER('M5 Sparkling Water &amp; Soda'!F253),ISNUMBER('M5 Sparkling Water &amp; Soda'!K253)),'M5 Sparkling Water &amp; Soda'!F253-'M5 Sparkling Water &amp; Soda'!K253,"")</f>
        <v/>
      </c>
      <c r="I1459" s="34" t="inlineStr">
        <is>
          <t>S&amp;S availability/depth vary by listing and time, confirm live.</t>
        </is>
      </c>
    </row>
    <row r="1460" ht="26" customHeight="1">
      <c r="A1460" s="34" t="inlineStr">
        <is>
          <t>San Pellegrino</t>
        </is>
      </c>
      <c r="B1460" s="34" t="inlineStr">
        <is>
          <t>Sanpellegrino Aranciata (Italian Sparkling Drink) | Melograno e Arancia | 8 pack 330mL</t>
        </is>
      </c>
      <c r="C1460" s="34" t="inlineStr">
        <is>
          <t>5) Sparkling water &amp; soda</t>
        </is>
      </c>
      <c r="D1460" s="51">
        <f>IF('M5 Sparkling Water &amp; Soda'!I254="","",'M5 Sparkling Water &amp; Soda'!I254)</f>
        <v/>
      </c>
      <c r="E1460" s="52">
        <f>IF('M5 Sparkling Water &amp; Soda'!J254="","",'M5 Sparkling Water &amp; Soda'!J254)</f>
        <v/>
      </c>
      <c r="F1460" s="50">
        <f>IF('M5 Sparkling Water &amp; Soda'!K254="","",'M5 Sparkling Water &amp; Soda'!K254)</f>
        <v/>
      </c>
      <c r="G1460" s="49">
        <f>IF('M5 Sparkling Water &amp; Soda'!F254="","",'M5 Sparkling Water &amp; Soda'!F254)</f>
        <v/>
      </c>
      <c r="H1460" s="50">
        <f>IF(AND(ISNUMBER('M5 Sparkling Water &amp; Soda'!F254),ISNUMBER('M5 Sparkling Water &amp; Soda'!K254)),'M5 Sparkling Water &amp; Soda'!F254-'M5 Sparkling Water &amp; Soda'!K254,"")</f>
        <v/>
      </c>
      <c r="I1460" s="34" t="inlineStr">
        <is>
          <t>S&amp;S availability/depth vary by listing and time, confirm live.</t>
        </is>
      </c>
    </row>
    <row r="1461" ht="26" customHeight="1">
      <c r="A1461" s="34" t="inlineStr">
        <is>
          <t>San Pellegrino</t>
        </is>
      </c>
      <c r="B1461" s="34" t="inlineStr">
        <is>
          <t>Sanpellegrino Aranciata (Italian Sparkling Drink) | Melograno e Arancia | 12 pack 330mL</t>
        </is>
      </c>
      <c r="C1461" s="34" t="inlineStr">
        <is>
          <t>5) Sparkling water &amp; soda</t>
        </is>
      </c>
      <c r="D1461" s="51">
        <f>IF('M5 Sparkling Water &amp; Soda'!I255="","",'M5 Sparkling Water &amp; Soda'!I255)</f>
        <v/>
      </c>
      <c r="E1461" s="52">
        <f>IF('M5 Sparkling Water &amp; Soda'!J255="","",'M5 Sparkling Water &amp; Soda'!J255)</f>
        <v/>
      </c>
      <c r="F1461" s="50">
        <f>IF('M5 Sparkling Water &amp; Soda'!K255="","",'M5 Sparkling Water &amp; Soda'!K255)</f>
        <v/>
      </c>
      <c r="G1461" s="49">
        <f>IF('M5 Sparkling Water &amp; Soda'!F255="","",'M5 Sparkling Water &amp; Soda'!F255)</f>
        <v/>
      </c>
      <c r="H1461" s="50">
        <f>IF(AND(ISNUMBER('M5 Sparkling Water &amp; Soda'!F255),ISNUMBER('M5 Sparkling Water &amp; Soda'!K255)),'M5 Sparkling Water &amp; Soda'!F255-'M5 Sparkling Water &amp; Soda'!K255,"")</f>
        <v/>
      </c>
      <c r="I1461" s="34" t="inlineStr">
        <is>
          <t>S&amp;S availability/depth vary by listing and time, confirm live.</t>
        </is>
      </c>
    </row>
    <row r="1462" ht="26" customHeight="1">
      <c r="A1462" s="34" t="inlineStr">
        <is>
          <t>San Pellegrino</t>
        </is>
      </c>
      <c r="B1462" s="34" t="inlineStr">
        <is>
          <t>Sanpellegrino Aranciata (Italian Sparkling Drink) | Melograno e Arancia | 15 pack 330mL</t>
        </is>
      </c>
      <c r="C1462" s="34" t="inlineStr">
        <is>
          <t>5) Sparkling water &amp; soda</t>
        </is>
      </c>
      <c r="D1462" s="51">
        <f>IF('M5 Sparkling Water &amp; Soda'!I256="","",'M5 Sparkling Water &amp; Soda'!I256)</f>
        <v/>
      </c>
      <c r="E1462" s="52">
        <f>IF('M5 Sparkling Water &amp; Soda'!J256="","",'M5 Sparkling Water &amp; Soda'!J256)</f>
        <v/>
      </c>
      <c r="F1462" s="50">
        <f>IF('M5 Sparkling Water &amp; Soda'!K256="","",'M5 Sparkling Water &amp; Soda'!K256)</f>
        <v/>
      </c>
      <c r="G1462" s="49">
        <f>IF('M5 Sparkling Water &amp; Soda'!F256="","",'M5 Sparkling Water &amp; Soda'!F256)</f>
        <v/>
      </c>
      <c r="H1462" s="50">
        <f>IF(AND(ISNUMBER('M5 Sparkling Water &amp; Soda'!F256),ISNUMBER('M5 Sparkling Water &amp; Soda'!K256)),'M5 Sparkling Water &amp; Soda'!F256-'M5 Sparkling Water &amp; Soda'!K256,"")</f>
        <v/>
      </c>
      <c r="I1462" s="34" t="inlineStr">
        <is>
          <t>S&amp;S availability/depth vary by listing and time, confirm live.</t>
        </is>
      </c>
    </row>
    <row r="1463" ht="26" customHeight="1">
      <c r="A1463" s="34" t="inlineStr">
        <is>
          <t>San Pellegrino</t>
        </is>
      </c>
      <c r="B1463" s="34" t="inlineStr">
        <is>
          <t>Sanpellegrino Aranciata (Italian Sparkling Drink) | Melograno e Arancia | 18 pack 330mL</t>
        </is>
      </c>
      <c r="C1463" s="34" t="inlineStr">
        <is>
          <t>5) Sparkling water &amp; soda</t>
        </is>
      </c>
      <c r="D1463" s="51">
        <f>IF('M5 Sparkling Water &amp; Soda'!I257="","",'M5 Sparkling Water &amp; Soda'!I257)</f>
        <v/>
      </c>
      <c r="E1463" s="52">
        <f>IF('M5 Sparkling Water &amp; Soda'!J257="","",'M5 Sparkling Water &amp; Soda'!J257)</f>
        <v/>
      </c>
      <c r="F1463" s="50">
        <f>IF('M5 Sparkling Water &amp; Soda'!K257="","",'M5 Sparkling Water &amp; Soda'!K257)</f>
        <v/>
      </c>
      <c r="G1463" s="49">
        <f>IF('M5 Sparkling Water &amp; Soda'!F257="","",'M5 Sparkling Water &amp; Soda'!F257)</f>
        <v/>
      </c>
      <c r="H1463" s="50">
        <f>IF(AND(ISNUMBER('M5 Sparkling Water &amp; Soda'!F257),ISNUMBER('M5 Sparkling Water &amp; Soda'!K257)),'M5 Sparkling Water &amp; Soda'!F257-'M5 Sparkling Water &amp; Soda'!K257,"")</f>
        <v/>
      </c>
      <c r="I1463" s="34" t="inlineStr">
        <is>
          <t>S&amp;S availability/depth vary by listing and time, confirm live.</t>
        </is>
      </c>
    </row>
    <row r="1464" ht="26" customHeight="1">
      <c r="A1464" s="34" t="inlineStr">
        <is>
          <t>San Pellegrino</t>
        </is>
      </c>
      <c r="B1464" s="34" t="inlineStr">
        <is>
          <t>Sanpellegrino Aranciata (Italian Sparkling Drink) | Melograno e Arancia | 24 pack 330mL</t>
        </is>
      </c>
      <c r="C1464" s="34" t="inlineStr">
        <is>
          <t>5) Sparkling water &amp; soda</t>
        </is>
      </c>
      <c r="D1464" s="51">
        <f>IF('M5 Sparkling Water &amp; Soda'!I258="","",'M5 Sparkling Water &amp; Soda'!I258)</f>
        <v/>
      </c>
      <c r="E1464" s="52">
        <f>IF('M5 Sparkling Water &amp; Soda'!J258="","",'M5 Sparkling Water &amp; Soda'!J258)</f>
        <v/>
      </c>
      <c r="F1464" s="50">
        <f>IF('M5 Sparkling Water &amp; Soda'!K258="","",'M5 Sparkling Water &amp; Soda'!K258)</f>
        <v/>
      </c>
      <c r="G1464" s="49">
        <f>IF('M5 Sparkling Water &amp; Soda'!F258="","",'M5 Sparkling Water &amp; Soda'!F258)</f>
        <v/>
      </c>
      <c r="H1464" s="50">
        <f>IF(AND(ISNUMBER('M5 Sparkling Water &amp; Soda'!F258),ISNUMBER('M5 Sparkling Water &amp; Soda'!K258)),'M5 Sparkling Water &amp; Soda'!F258-'M5 Sparkling Water &amp; Soda'!K258,"")</f>
        <v/>
      </c>
      <c r="I1464" s="34" t="inlineStr">
        <is>
          <t>S&amp;S availability/depth vary by listing and time, confirm live.</t>
        </is>
      </c>
    </row>
    <row r="1465" ht="26" customHeight="1">
      <c r="A1465" s="34" t="inlineStr">
        <is>
          <t>Liquid Death</t>
        </is>
      </c>
      <c r="B1465" s="34" t="inlineStr">
        <is>
          <t>Liquid Death Sparkling Water | Severed Lime | single 500mL</t>
        </is>
      </c>
      <c r="C1465" s="34" t="inlineStr">
        <is>
          <t>5) Sparkling water &amp; soda</t>
        </is>
      </c>
      <c r="D1465" s="51">
        <f>IF('M5 Sparkling Water &amp; Soda'!I259="","",'M5 Sparkling Water &amp; Soda'!I259)</f>
        <v/>
      </c>
      <c r="E1465" s="52">
        <f>IF('M5 Sparkling Water &amp; Soda'!J259="","",'M5 Sparkling Water &amp; Soda'!J259)</f>
        <v/>
      </c>
      <c r="F1465" s="50">
        <f>IF('M5 Sparkling Water &amp; Soda'!K259="","",'M5 Sparkling Water &amp; Soda'!K259)</f>
        <v/>
      </c>
      <c r="G1465" s="49">
        <f>IF('M5 Sparkling Water &amp; Soda'!F259="","",'M5 Sparkling Water &amp; Soda'!F259)</f>
        <v/>
      </c>
      <c r="H1465" s="50">
        <f>IF(AND(ISNUMBER('M5 Sparkling Water &amp; Soda'!F259),ISNUMBER('M5 Sparkling Water &amp; Soda'!K259)),'M5 Sparkling Water &amp; Soda'!F259-'M5 Sparkling Water &amp; Soda'!K259,"")</f>
        <v/>
      </c>
      <c r="I1465" s="34" t="inlineStr">
        <is>
          <t>S&amp;S availability/depth vary by listing and time, confirm live.</t>
        </is>
      </c>
    </row>
    <row r="1466" ht="26" customHeight="1">
      <c r="A1466" s="34" t="inlineStr">
        <is>
          <t>Liquid Death</t>
        </is>
      </c>
      <c r="B1466" s="34" t="inlineStr">
        <is>
          <t>Liquid Death Sparkling Water | Severed Lime | 8 pack 500mL</t>
        </is>
      </c>
      <c r="C1466" s="34" t="inlineStr">
        <is>
          <t>5) Sparkling water &amp; soda</t>
        </is>
      </c>
      <c r="D1466" s="51">
        <f>IF('M5 Sparkling Water &amp; Soda'!I260="","",'M5 Sparkling Water &amp; Soda'!I260)</f>
        <v/>
      </c>
      <c r="E1466" s="52">
        <f>IF('M5 Sparkling Water &amp; Soda'!J260="","",'M5 Sparkling Water &amp; Soda'!J260)</f>
        <v/>
      </c>
      <c r="F1466" s="50">
        <f>IF('M5 Sparkling Water &amp; Soda'!K260="","",'M5 Sparkling Water &amp; Soda'!K260)</f>
        <v/>
      </c>
      <c r="G1466" s="49">
        <f>IF('M5 Sparkling Water &amp; Soda'!F260="","",'M5 Sparkling Water &amp; Soda'!F260)</f>
        <v/>
      </c>
      <c r="H1466" s="50">
        <f>IF(AND(ISNUMBER('M5 Sparkling Water &amp; Soda'!F260),ISNUMBER('M5 Sparkling Water &amp; Soda'!K260)),'M5 Sparkling Water &amp; Soda'!F260-'M5 Sparkling Water &amp; Soda'!K260,"")</f>
        <v/>
      </c>
      <c r="I1466" s="34" t="inlineStr">
        <is>
          <t>S&amp;S availability/depth vary by listing and time, confirm live.</t>
        </is>
      </c>
    </row>
    <row r="1467" ht="26" customHeight="1">
      <c r="A1467" s="34" t="inlineStr">
        <is>
          <t>Liquid Death</t>
        </is>
      </c>
      <c r="B1467" s="34" t="inlineStr">
        <is>
          <t>Liquid Death Sparkling Water | Severed Lime | 12 pack 500mL</t>
        </is>
      </c>
      <c r="C1467" s="34" t="inlineStr">
        <is>
          <t>5) Sparkling water &amp; soda</t>
        </is>
      </c>
      <c r="D1467" s="51">
        <f>IF('M5 Sparkling Water &amp; Soda'!I261="","",'M5 Sparkling Water &amp; Soda'!I261)</f>
        <v/>
      </c>
      <c r="E1467" s="52">
        <f>IF('M5 Sparkling Water &amp; Soda'!J261="","",'M5 Sparkling Water &amp; Soda'!J261)</f>
        <v/>
      </c>
      <c r="F1467" s="50">
        <f>IF('M5 Sparkling Water &amp; Soda'!K261="","",'M5 Sparkling Water &amp; Soda'!K261)</f>
        <v/>
      </c>
      <c r="G1467" s="49">
        <f>IF('M5 Sparkling Water &amp; Soda'!F261="","",'M5 Sparkling Water &amp; Soda'!F261)</f>
        <v/>
      </c>
      <c r="H1467" s="50">
        <f>IF(AND(ISNUMBER('M5 Sparkling Water &amp; Soda'!F261),ISNUMBER('M5 Sparkling Water &amp; Soda'!K261)),'M5 Sparkling Water &amp; Soda'!F261-'M5 Sparkling Water &amp; Soda'!K261,"")</f>
        <v/>
      </c>
      <c r="I1467" s="34" t="inlineStr">
        <is>
          <t>S&amp;S availability/depth vary by listing and time, confirm live.</t>
        </is>
      </c>
    </row>
    <row r="1468" ht="26" customHeight="1">
      <c r="A1468" s="34" t="inlineStr">
        <is>
          <t>Liquid Death</t>
        </is>
      </c>
      <c r="B1468" s="34" t="inlineStr">
        <is>
          <t>Liquid Death Sparkling Water | Severed Lime | 18 pack 500mL</t>
        </is>
      </c>
      <c r="C1468" s="34" t="inlineStr">
        <is>
          <t>5) Sparkling water &amp; soda</t>
        </is>
      </c>
      <c r="D1468" s="51">
        <f>IF('M5 Sparkling Water &amp; Soda'!I262="","",'M5 Sparkling Water &amp; Soda'!I262)</f>
        <v/>
      </c>
      <c r="E1468" s="52">
        <f>IF('M5 Sparkling Water &amp; Soda'!J262="","",'M5 Sparkling Water &amp; Soda'!J262)</f>
        <v/>
      </c>
      <c r="F1468" s="50">
        <f>IF('M5 Sparkling Water &amp; Soda'!K262="","",'M5 Sparkling Water &amp; Soda'!K262)</f>
        <v/>
      </c>
      <c r="G1468" s="49">
        <f>IF('M5 Sparkling Water &amp; Soda'!F262="","",'M5 Sparkling Water &amp; Soda'!F262)</f>
        <v/>
      </c>
      <c r="H1468" s="50">
        <f>IF(AND(ISNUMBER('M5 Sparkling Water &amp; Soda'!F262),ISNUMBER('M5 Sparkling Water &amp; Soda'!K262)),'M5 Sparkling Water &amp; Soda'!F262-'M5 Sparkling Water &amp; Soda'!K262,"")</f>
        <v/>
      </c>
      <c r="I1468" s="34" t="inlineStr">
        <is>
          <t>S&amp;S availability/depth vary by listing and time, confirm live.</t>
        </is>
      </c>
    </row>
    <row r="1469" ht="26" customHeight="1">
      <c r="A1469" s="34" t="inlineStr">
        <is>
          <t>Liquid Death</t>
        </is>
      </c>
      <c r="B1469" s="34" t="inlineStr">
        <is>
          <t>Liquid Death Sparkling Water | Severed Lime | 24 pack 500mL</t>
        </is>
      </c>
      <c r="C1469" s="34" t="inlineStr">
        <is>
          <t>5) Sparkling water &amp; soda</t>
        </is>
      </c>
      <c r="D1469" s="51">
        <f>IF('M5 Sparkling Water &amp; Soda'!I263="","",'M5 Sparkling Water &amp; Soda'!I263)</f>
        <v/>
      </c>
      <c r="E1469" s="52">
        <f>IF('M5 Sparkling Water &amp; Soda'!J263="","",'M5 Sparkling Water &amp; Soda'!J263)</f>
        <v/>
      </c>
      <c r="F1469" s="50">
        <f>IF('M5 Sparkling Water &amp; Soda'!K263="","",'M5 Sparkling Water &amp; Soda'!K263)</f>
        <v/>
      </c>
      <c r="G1469" s="49">
        <f>IF('M5 Sparkling Water &amp; Soda'!F263="","",'M5 Sparkling Water &amp; Soda'!F263)</f>
        <v/>
      </c>
      <c r="H1469" s="50">
        <f>IF(AND(ISNUMBER('M5 Sparkling Water &amp; Soda'!F263),ISNUMBER('M5 Sparkling Water &amp; Soda'!K263)),'M5 Sparkling Water &amp; Soda'!F263-'M5 Sparkling Water &amp; Soda'!K263,"")</f>
        <v/>
      </c>
      <c r="I1469" s="34" t="inlineStr">
        <is>
          <t>S&amp;S availability/depth vary by listing and time, confirm live.</t>
        </is>
      </c>
    </row>
    <row r="1470" ht="26" customHeight="1">
      <c r="A1470" s="34" t="inlineStr">
        <is>
          <t>Liquid Death</t>
        </is>
      </c>
      <c r="B1470" s="34" t="inlineStr">
        <is>
          <t>Liquid Death Sparkling Water | Mango Chainsaw | single 500mL</t>
        </is>
      </c>
      <c r="C1470" s="34" t="inlineStr">
        <is>
          <t>5) Sparkling water &amp; soda</t>
        </is>
      </c>
      <c r="D1470" s="51">
        <f>IF('M5 Sparkling Water &amp; Soda'!I264="","",'M5 Sparkling Water &amp; Soda'!I264)</f>
        <v/>
      </c>
      <c r="E1470" s="52">
        <f>IF('M5 Sparkling Water &amp; Soda'!J264="","",'M5 Sparkling Water &amp; Soda'!J264)</f>
        <v/>
      </c>
      <c r="F1470" s="50">
        <f>IF('M5 Sparkling Water &amp; Soda'!K264="","",'M5 Sparkling Water &amp; Soda'!K264)</f>
        <v/>
      </c>
      <c r="G1470" s="49">
        <f>IF('M5 Sparkling Water &amp; Soda'!F264="","",'M5 Sparkling Water &amp; Soda'!F264)</f>
        <v/>
      </c>
      <c r="H1470" s="50">
        <f>IF(AND(ISNUMBER('M5 Sparkling Water &amp; Soda'!F264),ISNUMBER('M5 Sparkling Water &amp; Soda'!K264)),'M5 Sparkling Water &amp; Soda'!F264-'M5 Sparkling Water &amp; Soda'!K264,"")</f>
        <v/>
      </c>
      <c r="I1470" s="34" t="inlineStr">
        <is>
          <t>S&amp;S availability/depth vary by listing and time, confirm live.</t>
        </is>
      </c>
    </row>
    <row r="1471" ht="26" customHeight="1">
      <c r="A1471" s="34" t="inlineStr">
        <is>
          <t>Liquid Death</t>
        </is>
      </c>
      <c r="B1471" s="34" t="inlineStr">
        <is>
          <t>Liquid Death Sparkling Water | Mango Chainsaw | 8 pack 500mL</t>
        </is>
      </c>
      <c r="C1471" s="34" t="inlineStr">
        <is>
          <t>5) Sparkling water &amp; soda</t>
        </is>
      </c>
      <c r="D1471" s="51">
        <f>IF('M5 Sparkling Water &amp; Soda'!I265="","",'M5 Sparkling Water &amp; Soda'!I265)</f>
        <v/>
      </c>
      <c r="E1471" s="52">
        <f>IF('M5 Sparkling Water &amp; Soda'!J265="","",'M5 Sparkling Water &amp; Soda'!J265)</f>
        <v/>
      </c>
      <c r="F1471" s="50">
        <f>IF('M5 Sparkling Water &amp; Soda'!K265="","",'M5 Sparkling Water &amp; Soda'!K265)</f>
        <v/>
      </c>
      <c r="G1471" s="49">
        <f>IF('M5 Sparkling Water &amp; Soda'!F265="","",'M5 Sparkling Water &amp; Soda'!F265)</f>
        <v/>
      </c>
      <c r="H1471" s="50">
        <f>IF(AND(ISNUMBER('M5 Sparkling Water &amp; Soda'!F265),ISNUMBER('M5 Sparkling Water &amp; Soda'!K265)),'M5 Sparkling Water &amp; Soda'!F265-'M5 Sparkling Water &amp; Soda'!K265,"")</f>
        <v/>
      </c>
      <c r="I1471" s="34" t="inlineStr">
        <is>
          <t>S&amp;S availability/depth vary by listing and time, confirm live.</t>
        </is>
      </c>
    </row>
    <row r="1472" ht="26" customHeight="1">
      <c r="A1472" s="34" t="inlineStr">
        <is>
          <t>Liquid Death</t>
        </is>
      </c>
      <c r="B1472" s="34" t="inlineStr">
        <is>
          <t>Liquid Death Sparkling Water | Mango Chainsaw | 12 pack 500mL</t>
        </is>
      </c>
      <c r="C1472" s="34" t="inlineStr">
        <is>
          <t>5) Sparkling water &amp; soda</t>
        </is>
      </c>
      <c r="D1472" s="51">
        <f>IF('M5 Sparkling Water &amp; Soda'!I266="","",'M5 Sparkling Water &amp; Soda'!I266)</f>
        <v/>
      </c>
      <c r="E1472" s="52">
        <f>IF('M5 Sparkling Water &amp; Soda'!J266="","",'M5 Sparkling Water &amp; Soda'!J266)</f>
        <v/>
      </c>
      <c r="F1472" s="50">
        <f>IF('M5 Sparkling Water &amp; Soda'!K266="","",'M5 Sparkling Water &amp; Soda'!K266)</f>
        <v/>
      </c>
      <c r="G1472" s="49">
        <f>IF('M5 Sparkling Water &amp; Soda'!F266="","",'M5 Sparkling Water &amp; Soda'!F266)</f>
        <v/>
      </c>
      <c r="H1472" s="50">
        <f>IF(AND(ISNUMBER('M5 Sparkling Water &amp; Soda'!F266),ISNUMBER('M5 Sparkling Water &amp; Soda'!K266)),'M5 Sparkling Water &amp; Soda'!F266-'M5 Sparkling Water &amp; Soda'!K266,"")</f>
        <v/>
      </c>
      <c r="I1472" s="34" t="inlineStr">
        <is>
          <t>S&amp;S availability/depth vary by listing and time, confirm live.</t>
        </is>
      </c>
    </row>
    <row r="1473" ht="26" customHeight="1">
      <c r="A1473" s="34" t="inlineStr">
        <is>
          <t>Liquid Death</t>
        </is>
      </c>
      <c r="B1473" s="34" t="inlineStr">
        <is>
          <t>Liquid Death Sparkling Water | Mango Chainsaw | 18 pack 500mL</t>
        </is>
      </c>
      <c r="C1473" s="34" t="inlineStr">
        <is>
          <t>5) Sparkling water &amp; soda</t>
        </is>
      </c>
      <c r="D1473" s="51">
        <f>IF('M5 Sparkling Water &amp; Soda'!I267="","",'M5 Sparkling Water &amp; Soda'!I267)</f>
        <v/>
      </c>
      <c r="E1473" s="52">
        <f>IF('M5 Sparkling Water &amp; Soda'!J267="","",'M5 Sparkling Water &amp; Soda'!J267)</f>
        <v/>
      </c>
      <c r="F1473" s="50">
        <f>IF('M5 Sparkling Water &amp; Soda'!K267="","",'M5 Sparkling Water &amp; Soda'!K267)</f>
        <v/>
      </c>
      <c r="G1473" s="49">
        <f>IF('M5 Sparkling Water &amp; Soda'!F267="","",'M5 Sparkling Water &amp; Soda'!F267)</f>
        <v/>
      </c>
      <c r="H1473" s="50">
        <f>IF(AND(ISNUMBER('M5 Sparkling Water &amp; Soda'!F267),ISNUMBER('M5 Sparkling Water &amp; Soda'!K267)),'M5 Sparkling Water &amp; Soda'!F267-'M5 Sparkling Water &amp; Soda'!K267,"")</f>
        <v/>
      </c>
      <c r="I1473" s="34" t="inlineStr">
        <is>
          <t>S&amp;S availability/depth vary by listing and time, confirm live.</t>
        </is>
      </c>
    </row>
    <row r="1474" ht="26" customHeight="1">
      <c r="A1474" s="34" t="inlineStr">
        <is>
          <t>Liquid Death</t>
        </is>
      </c>
      <c r="B1474" s="34" t="inlineStr">
        <is>
          <t>Liquid Death Sparkling Water | Mango Chainsaw | 24 pack 500mL</t>
        </is>
      </c>
      <c r="C1474" s="34" t="inlineStr">
        <is>
          <t>5) Sparkling water &amp; soda</t>
        </is>
      </c>
      <c r="D1474" s="51">
        <f>IF('M5 Sparkling Water &amp; Soda'!I268="","",'M5 Sparkling Water &amp; Soda'!I268)</f>
        <v/>
      </c>
      <c r="E1474" s="52">
        <f>IF('M5 Sparkling Water &amp; Soda'!J268="","",'M5 Sparkling Water &amp; Soda'!J268)</f>
        <v/>
      </c>
      <c r="F1474" s="50">
        <f>IF('M5 Sparkling Water &amp; Soda'!K268="","",'M5 Sparkling Water &amp; Soda'!K268)</f>
        <v/>
      </c>
      <c r="G1474" s="49">
        <f>IF('M5 Sparkling Water &amp; Soda'!F268="","",'M5 Sparkling Water &amp; Soda'!F268)</f>
        <v/>
      </c>
      <c r="H1474" s="50">
        <f>IF(AND(ISNUMBER('M5 Sparkling Water &amp; Soda'!F268),ISNUMBER('M5 Sparkling Water &amp; Soda'!K268)),'M5 Sparkling Water &amp; Soda'!F268-'M5 Sparkling Water &amp; Soda'!K268,"")</f>
        <v/>
      </c>
      <c r="I1474" s="34" t="inlineStr">
        <is>
          <t>S&amp;S availability/depth vary by listing and time, confirm live.</t>
        </is>
      </c>
    </row>
    <row r="1475" ht="26" customHeight="1">
      <c r="A1475" s="34" t="inlineStr">
        <is>
          <t>Liquid Death</t>
        </is>
      </c>
      <c r="B1475" s="34" t="inlineStr">
        <is>
          <t>Liquid Death Sparkling Water | Berry It Alive | single 500mL</t>
        </is>
      </c>
      <c r="C1475" s="34" t="inlineStr">
        <is>
          <t>5) Sparkling water &amp; soda</t>
        </is>
      </c>
      <c r="D1475" s="51">
        <f>IF('M5 Sparkling Water &amp; Soda'!I269="","",'M5 Sparkling Water &amp; Soda'!I269)</f>
        <v/>
      </c>
      <c r="E1475" s="52">
        <f>IF('M5 Sparkling Water &amp; Soda'!J269="","",'M5 Sparkling Water &amp; Soda'!J269)</f>
        <v/>
      </c>
      <c r="F1475" s="50">
        <f>IF('M5 Sparkling Water &amp; Soda'!K269="","",'M5 Sparkling Water &amp; Soda'!K269)</f>
        <v/>
      </c>
      <c r="G1475" s="49">
        <f>IF('M5 Sparkling Water &amp; Soda'!F269="","",'M5 Sparkling Water &amp; Soda'!F269)</f>
        <v/>
      </c>
      <c r="H1475" s="50">
        <f>IF(AND(ISNUMBER('M5 Sparkling Water &amp; Soda'!F269),ISNUMBER('M5 Sparkling Water &amp; Soda'!K269)),'M5 Sparkling Water &amp; Soda'!F269-'M5 Sparkling Water &amp; Soda'!K269,"")</f>
        <v/>
      </c>
      <c r="I1475" s="34" t="inlineStr">
        <is>
          <t>S&amp;S availability/depth vary by listing and time, confirm live.</t>
        </is>
      </c>
    </row>
    <row r="1476" ht="26" customHeight="1">
      <c r="A1476" s="34" t="inlineStr">
        <is>
          <t>Liquid Death</t>
        </is>
      </c>
      <c r="B1476" s="34" t="inlineStr">
        <is>
          <t>Liquid Death Sparkling Water | Berry It Alive | 8 pack 500mL</t>
        </is>
      </c>
      <c r="C1476" s="34" t="inlineStr">
        <is>
          <t>5) Sparkling water &amp; soda</t>
        </is>
      </c>
      <c r="D1476" s="51">
        <f>IF('M5 Sparkling Water &amp; Soda'!I270="","",'M5 Sparkling Water &amp; Soda'!I270)</f>
        <v/>
      </c>
      <c r="E1476" s="52">
        <f>IF('M5 Sparkling Water &amp; Soda'!J270="","",'M5 Sparkling Water &amp; Soda'!J270)</f>
        <v/>
      </c>
      <c r="F1476" s="50">
        <f>IF('M5 Sparkling Water &amp; Soda'!K270="","",'M5 Sparkling Water &amp; Soda'!K270)</f>
        <v/>
      </c>
      <c r="G1476" s="49">
        <f>IF('M5 Sparkling Water &amp; Soda'!F270="","",'M5 Sparkling Water &amp; Soda'!F270)</f>
        <v/>
      </c>
      <c r="H1476" s="50">
        <f>IF(AND(ISNUMBER('M5 Sparkling Water &amp; Soda'!F270),ISNUMBER('M5 Sparkling Water &amp; Soda'!K270)),'M5 Sparkling Water &amp; Soda'!F270-'M5 Sparkling Water &amp; Soda'!K270,"")</f>
        <v/>
      </c>
      <c r="I1476" s="34" t="inlineStr">
        <is>
          <t>S&amp;S availability/depth vary by listing and time, confirm live.</t>
        </is>
      </c>
    </row>
    <row r="1477" ht="26" customHeight="1">
      <c r="A1477" s="34" t="inlineStr">
        <is>
          <t>Liquid Death</t>
        </is>
      </c>
      <c r="B1477" s="34" t="inlineStr">
        <is>
          <t>Liquid Death Sparkling Water | Berry It Alive | 12 pack 500mL</t>
        </is>
      </c>
      <c r="C1477" s="34" t="inlineStr">
        <is>
          <t>5) Sparkling water &amp; soda</t>
        </is>
      </c>
      <c r="D1477" s="51">
        <f>IF('M5 Sparkling Water &amp; Soda'!I271="","",'M5 Sparkling Water &amp; Soda'!I271)</f>
        <v/>
      </c>
      <c r="E1477" s="52">
        <f>IF('M5 Sparkling Water &amp; Soda'!J271="","",'M5 Sparkling Water &amp; Soda'!J271)</f>
        <v/>
      </c>
      <c r="F1477" s="50">
        <f>IF('M5 Sparkling Water &amp; Soda'!K271="","",'M5 Sparkling Water &amp; Soda'!K271)</f>
        <v/>
      </c>
      <c r="G1477" s="49">
        <f>IF('M5 Sparkling Water &amp; Soda'!F271="","",'M5 Sparkling Water &amp; Soda'!F271)</f>
        <v/>
      </c>
      <c r="H1477" s="50">
        <f>IF(AND(ISNUMBER('M5 Sparkling Water &amp; Soda'!F271),ISNUMBER('M5 Sparkling Water &amp; Soda'!K271)),'M5 Sparkling Water &amp; Soda'!F271-'M5 Sparkling Water &amp; Soda'!K271,"")</f>
        <v/>
      </c>
      <c r="I1477" s="34" t="inlineStr">
        <is>
          <t>S&amp;S availability/depth vary by listing and time, confirm live.</t>
        </is>
      </c>
    </row>
    <row r="1478" ht="26" customHeight="1">
      <c r="A1478" s="34" t="inlineStr">
        <is>
          <t>Liquid Death</t>
        </is>
      </c>
      <c r="B1478" s="34" t="inlineStr">
        <is>
          <t>Liquid Death Sparkling Water | Berry It Alive | 18 pack 500mL</t>
        </is>
      </c>
      <c r="C1478" s="34" t="inlineStr">
        <is>
          <t>5) Sparkling water &amp; soda</t>
        </is>
      </c>
      <c r="D1478" s="51">
        <f>IF('M5 Sparkling Water &amp; Soda'!I272="","",'M5 Sparkling Water &amp; Soda'!I272)</f>
        <v/>
      </c>
      <c r="E1478" s="52">
        <f>IF('M5 Sparkling Water &amp; Soda'!J272="","",'M5 Sparkling Water &amp; Soda'!J272)</f>
        <v/>
      </c>
      <c r="F1478" s="50">
        <f>IF('M5 Sparkling Water &amp; Soda'!K272="","",'M5 Sparkling Water &amp; Soda'!K272)</f>
        <v/>
      </c>
      <c r="G1478" s="49">
        <f>IF('M5 Sparkling Water &amp; Soda'!F272="","",'M5 Sparkling Water &amp; Soda'!F272)</f>
        <v/>
      </c>
      <c r="H1478" s="50">
        <f>IF(AND(ISNUMBER('M5 Sparkling Water &amp; Soda'!F272),ISNUMBER('M5 Sparkling Water &amp; Soda'!K272)),'M5 Sparkling Water &amp; Soda'!F272-'M5 Sparkling Water &amp; Soda'!K272,"")</f>
        <v/>
      </c>
      <c r="I1478" s="34" t="inlineStr">
        <is>
          <t>S&amp;S availability/depth vary by listing and time, confirm live.</t>
        </is>
      </c>
    </row>
    <row r="1479" ht="26" customHeight="1">
      <c r="A1479" s="34" t="inlineStr">
        <is>
          <t>Liquid Death</t>
        </is>
      </c>
      <c r="B1479" s="34" t="inlineStr">
        <is>
          <t>Liquid Death Sparkling Water | Berry It Alive | 24 pack 500mL</t>
        </is>
      </c>
      <c r="C1479" s="34" t="inlineStr">
        <is>
          <t>5) Sparkling water &amp; soda</t>
        </is>
      </c>
      <c r="D1479" s="51">
        <f>IF('M5 Sparkling Water &amp; Soda'!I273="","",'M5 Sparkling Water &amp; Soda'!I273)</f>
        <v/>
      </c>
      <c r="E1479" s="52">
        <f>IF('M5 Sparkling Water &amp; Soda'!J273="","",'M5 Sparkling Water &amp; Soda'!J273)</f>
        <v/>
      </c>
      <c r="F1479" s="50">
        <f>IF('M5 Sparkling Water &amp; Soda'!K273="","",'M5 Sparkling Water &amp; Soda'!K273)</f>
        <v/>
      </c>
      <c r="G1479" s="49">
        <f>IF('M5 Sparkling Water &amp; Soda'!F273="","",'M5 Sparkling Water &amp; Soda'!F273)</f>
        <v/>
      </c>
      <c r="H1479" s="50">
        <f>IF(AND(ISNUMBER('M5 Sparkling Water &amp; Soda'!F273),ISNUMBER('M5 Sparkling Water &amp; Soda'!K273)),'M5 Sparkling Water &amp; Soda'!F273-'M5 Sparkling Water &amp; Soda'!K273,"")</f>
        <v/>
      </c>
      <c r="I1479" s="34" t="inlineStr">
        <is>
          <t>S&amp;S availability/depth vary by listing and time, confirm live.</t>
        </is>
      </c>
    </row>
    <row r="1480" ht="26" customHeight="1">
      <c r="A1480" s="34" t="inlineStr">
        <is>
          <t>Liquid Death</t>
        </is>
      </c>
      <c r="B1480" s="34" t="inlineStr">
        <is>
          <t>Liquid Death Sparkling Water | Convicted Melon | single 500mL</t>
        </is>
      </c>
      <c r="C1480" s="34" t="inlineStr">
        <is>
          <t>5) Sparkling water &amp; soda</t>
        </is>
      </c>
      <c r="D1480" s="51">
        <f>IF('M5 Sparkling Water &amp; Soda'!I274="","",'M5 Sparkling Water &amp; Soda'!I274)</f>
        <v/>
      </c>
      <c r="E1480" s="52">
        <f>IF('M5 Sparkling Water &amp; Soda'!J274="","",'M5 Sparkling Water &amp; Soda'!J274)</f>
        <v/>
      </c>
      <c r="F1480" s="50">
        <f>IF('M5 Sparkling Water &amp; Soda'!K274="","",'M5 Sparkling Water &amp; Soda'!K274)</f>
        <v/>
      </c>
      <c r="G1480" s="49">
        <f>IF('M5 Sparkling Water &amp; Soda'!F274="","",'M5 Sparkling Water &amp; Soda'!F274)</f>
        <v/>
      </c>
      <c r="H1480" s="50">
        <f>IF(AND(ISNUMBER('M5 Sparkling Water &amp; Soda'!F274),ISNUMBER('M5 Sparkling Water &amp; Soda'!K274)),'M5 Sparkling Water &amp; Soda'!F274-'M5 Sparkling Water &amp; Soda'!K274,"")</f>
        <v/>
      </c>
      <c r="I1480" s="34" t="inlineStr">
        <is>
          <t>S&amp;S availability/depth vary by listing and time, confirm live.</t>
        </is>
      </c>
    </row>
    <row r="1481" ht="26" customHeight="1">
      <c r="A1481" s="34" t="inlineStr">
        <is>
          <t>Liquid Death</t>
        </is>
      </c>
      <c r="B1481" s="34" t="inlineStr">
        <is>
          <t>Liquid Death Sparkling Water | Convicted Melon | 8 pack 500mL</t>
        </is>
      </c>
      <c r="C1481" s="34" t="inlineStr">
        <is>
          <t>5) Sparkling water &amp; soda</t>
        </is>
      </c>
      <c r="D1481" s="51">
        <f>IF('M5 Sparkling Water &amp; Soda'!I275="","",'M5 Sparkling Water &amp; Soda'!I275)</f>
        <v/>
      </c>
      <c r="E1481" s="52">
        <f>IF('M5 Sparkling Water &amp; Soda'!J275="","",'M5 Sparkling Water &amp; Soda'!J275)</f>
        <v/>
      </c>
      <c r="F1481" s="50">
        <f>IF('M5 Sparkling Water &amp; Soda'!K275="","",'M5 Sparkling Water &amp; Soda'!K275)</f>
        <v/>
      </c>
      <c r="G1481" s="49">
        <f>IF('M5 Sparkling Water &amp; Soda'!F275="","",'M5 Sparkling Water &amp; Soda'!F275)</f>
        <v/>
      </c>
      <c r="H1481" s="50">
        <f>IF(AND(ISNUMBER('M5 Sparkling Water &amp; Soda'!F275),ISNUMBER('M5 Sparkling Water &amp; Soda'!K275)),'M5 Sparkling Water &amp; Soda'!F275-'M5 Sparkling Water &amp; Soda'!K275,"")</f>
        <v/>
      </c>
      <c r="I1481" s="34" t="inlineStr">
        <is>
          <t>S&amp;S availability/depth vary by listing and time, confirm live.</t>
        </is>
      </c>
    </row>
    <row r="1482" ht="26" customHeight="1">
      <c r="A1482" s="34" t="inlineStr">
        <is>
          <t>Liquid Death</t>
        </is>
      </c>
      <c r="B1482" s="34" t="inlineStr">
        <is>
          <t>Liquid Death Sparkling Water | Convicted Melon | 12 pack 500mL</t>
        </is>
      </c>
      <c r="C1482" s="34" t="inlineStr">
        <is>
          <t>5) Sparkling water &amp; soda</t>
        </is>
      </c>
      <c r="D1482" s="51">
        <f>IF('M5 Sparkling Water &amp; Soda'!I276="","",'M5 Sparkling Water &amp; Soda'!I276)</f>
        <v/>
      </c>
      <c r="E1482" s="52">
        <f>IF('M5 Sparkling Water &amp; Soda'!J276="","",'M5 Sparkling Water &amp; Soda'!J276)</f>
        <v/>
      </c>
      <c r="F1482" s="50">
        <f>IF('M5 Sparkling Water &amp; Soda'!K276="","",'M5 Sparkling Water &amp; Soda'!K276)</f>
        <v/>
      </c>
      <c r="G1482" s="49">
        <f>IF('M5 Sparkling Water &amp; Soda'!F276="","",'M5 Sparkling Water &amp; Soda'!F276)</f>
        <v/>
      </c>
      <c r="H1482" s="50">
        <f>IF(AND(ISNUMBER('M5 Sparkling Water &amp; Soda'!F276),ISNUMBER('M5 Sparkling Water &amp; Soda'!K276)),'M5 Sparkling Water &amp; Soda'!F276-'M5 Sparkling Water &amp; Soda'!K276,"")</f>
        <v/>
      </c>
      <c r="I1482" s="34" t="inlineStr">
        <is>
          <t>S&amp;S availability/depth vary by listing and time, confirm live.</t>
        </is>
      </c>
    </row>
    <row r="1483" ht="26" customHeight="1">
      <c r="A1483" s="34" t="inlineStr">
        <is>
          <t>Liquid Death</t>
        </is>
      </c>
      <c r="B1483" s="34" t="inlineStr">
        <is>
          <t>Liquid Death Sparkling Water | Convicted Melon | 18 pack 500mL</t>
        </is>
      </c>
      <c r="C1483" s="34" t="inlineStr">
        <is>
          <t>5) Sparkling water &amp; soda</t>
        </is>
      </c>
      <c r="D1483" s="51">
        <f>IF('M5 Sparkling Water &amp; Soda'!I277="","",'M5 Sparkling Water &amp; Soda'!I277)</f>
        <v/>
      </c>
      <c r="E1483" s="52">
        <f>IF('M5 Sparkling Water &amp; Soda'!J277="","",'M5 Sparkling Water &amp; Soda'!J277)</f>
        <v/>
      </c>
      <c r="F1483" s="50">
        <f>IF('M5 Sparkling Water &amp; Soda'!K277="","",'M5 Sparkling Water &amp; Soda'!K277)</f>
        <v/>
      </c>
      <c r="G1483" s="49">
        <f>IF('M5 Sparkling Water &amp; Soda'!F277="","",'M5 Sparkling Water &amp; Soda'!F277)</f>
        <v/>
      </c>
      <c r="H1483" s="50">
        <f>IF(AND(ISNUMBER('M5 Sparkling Water &amp; Soda'!F277),ISNUMBER('M5 Sparkling Water &amp; Soda'!K277)),'M5 Sparkling Water &amp; Soda'!F277-'M5 Sparkling Water &amp; Soda'!K277,"")</f>
        <v/>
      </c>
      <c r="I1483" s="34" t="inlineStr">
        <is>
          <t>S&amp;S availability/depth vary by listing and time, confirm live.</t>
        </is>
      </c>
    </row>
    <row r="1484" ht="26" customHeight="1">
      <c r="A1484" s="34" t="inlineStr">
        <is>
          <t>Liquid Death</t>
        </is>
      </c>
      <c r="B1484" s="34" t="inlineStr">
        <is>
          <t>Liquid Death Sparkling Water | Convicted Melon | 24 pack 500mL</t>
        </is>
      </c>
      <c r="C1484" s="34" t="inlineStr">
        <is>
          <t>5) Sparkling water &amp; soda</t>
        </is>
      </c>
      <c r="D1484" s="51">
        <f>IF('M5 Sparkling Water &amp; Soda'!I278="","",'M5 Sparkling Water &amp; Soda'!I278)</f>
        <v/>
      </c>
      <c r="E1484" s="52">
        <f>IF('M5 Sparkling Water &amp; Soda'!J278="","",'M5 Sparkling Water &amp; Soda'!J278)</f>
        <v/>
      </c>
      <c r="F1484" s="50">
        <f>IF('M5 Sparkling Water &amp; Soda'!K278="","",'M5 Sparkling Water &amp; Soda'!K278)</f>
        <v/>
      </c>
      <c r="G1484" s="49">
        <f>IF('M5 Sparkling Water &amp; Soda'!F278="","",'M5 Sparkling Water &amp; Soda'!F278)</f>
        <v/>
      </c>
      <c r="H1484" s="50">
        <f>IF(AND(ISNUMBER('M5 Sparkling Water &amp; Soda'!F278),ISNUMBER('M5 Sparkling Water &amp; Soda'!K278)),'M5 Sparkling Water &amp; Soda'!F278-'M5 Sparkling Water &amp; Soda'!K278,"")</f>
        <v/>
      </c>
      <c r="I1484" s="34" t="inlineStr">
        <is>
          <t>S&amp;S availability/depth vary by listing and time, confirm live.</t>
        </is>
      </c>
    </row>
    <row r="1485" ht="26" customHeight="1">
      <c r="A1485" s="34" t="inlineStr">
        <is>
          <t>Liquid Death</t>
        </is>
      </c>
      <c r="B1485" s="34" t="inlineStr">
        <is>
          <t>Liquid Death Sparkling Water | Grave Fruit | single 500mL</t>
        </is>
      </c>
      <c r="C1485" s="34" t="inlineStr">
        <is>
          <t>5) Sparkling water &amp; soda</t>
        </is>
      </c>
      <c r="D1485" s="51">
        <f>IF('M5 Sparkling Water &amp; Soda'!I279="","",'M5 Sparkling Water &amp; Soda'!I279)</f>
        <v/>
      </c>
      <c r="E1485" s="52">
        <f>IF('M5 Sparkling Water &amp; Soda'!J279="","",'M5 Sparkling Water &amp; Soda'!J279)</f>
        <v/>
      </c>
      <c r="F1485" s="50">
        <f>IF('M5 Sparkling Water &amp; Soda'!K279="","",'M5 Sparkling Water &amp; Soda'!K279)</f>
        <v/>
      </c>
      <c r="G1485" s="49">
        <f>IF('M5 Sparkling Water &amp; Soda'!F279="","",'M5 Sparkling Water &amp; Soda'!F279)</f>
        <v/>
      </c>
      <c r="H1485" s="50">
        <f>IF(AND(ISNUMBER('M5 Sparkling Water &amp; Soda'!F279),ISNUMBER('M5 Sparkling Water &amp; Soda'!K279)),'M5 Sparkling Water &amp; Soda'!F279-'M5 Sparkling Water &amp; Soda'!K279,"")</f>
        <v/>
      </c>
      <c r="I1485" s="34" t="inlineStr">
        <is>
          <t>S&amp;S availability/depth vary by listing and time, confirm live.</t>
        </is>
      </c>
    </row>
    <row r="1486" ht="26" customHeight="1">
      <c r="A1486" s="34" t="inlineStr">
        <is>
          <t>Liquid Death</t>
        </is>
      </c>
      <c r="B1486" s="34" t="inlineStr">
        <is>
          <t>Liquid Death Sparkling Water | Grave Fruit | 8 pack 500mL</t>
        </is>
      </c>
      <c r="C1486" s="34" t="inlineStr">
        <is>
          <t>5) Sparkling water &amp; soda</t>
        </is>
      </c>
      <c r="D1486" s="51">
        <f>IF('M5 Sparkling Water &amp; Soda'!I280="","",'M5 Sparkling Water &amp; Soda'!I280)</f>
        <v/>
      </c>
      <c r="E1486" s="52">
        <f>IF('M5 Sparkling Water &amp; Soda'!J280="","",'M5 Sparkling Water &amp; Soda'!J280)</f>
        <v/>
      </c>
      <c r="F1486" s="50">
        <f>IF('M5 Sparkling Water &amp; Soda'!K280="","",'M5 Sparkling Water &amp; Soda'!K280)</f>
        <v/>
      </c>
      <c r="G1486" s="49">
        <f>IF('M5 Sparkling Water &amp; Soda'!F280="","",'M5 Sparkling Water &amp; Soda'!F280)</f>
        <v/>
      </c>
      <c r="H1486" s="50">
        <f>IF(AND(ISNUMBER('M5 Sparkling Water &amp; Soda'!F280),ISNUMBER('M5 Sparkling Water &amp; Soda'!K280)),'M5 Sparkling Water &amp; Soda'!F280-'M5 Sparkling Water &amp; Soda'!K280,"")</f>
        <v/>
      </c>
      <c r="I1486" s="34" t="inlineStr">
        <is>
          <t>S&amp;S availability/depth vary by listing and time, confirm live.</t>
        </is>
      </c>
    </row>
    <row r="1487" ht="26" customHeight="1">
      <c r="A1487" s="34" t="inlineStr">
        <is>
          <t>Liquid Death</t>
        </is>
      </c>
      <c r="B1487" s="34" t="inlineStr">
        <is>
          <t>Liquid Death Sparkling Water | Grave Fruit | 12 pack 500mL</t>
        </is>
      </c>
      <c r="C1487" s="34" t="inlineStr">
        <is>
          <t>5) Sparkling water &amp; soda</t>
        </is>
      </c>
      <c r="D1487" s="51">
        <f>IF('M5 Sparkling Water &amp; Soda'!I281="","",'M5 Sparkling Water &amp; Soda'!I281)</f>
        <v/>
      </c>
      <c r="E1487" s="52">
        <f>IF('M5 Sparkling Water &amp; Soda'!J281="","",'M5 Sparkling Water &amp; Soda'!J281)</f>
        <v/>
      </c>
      <c r="F1487" s="50">
        <f>IF('M5 Sparkling Water &amp; Soda'!K281="","",'M5 Sparkling Water &amp; Soda'!K281)</f>
        <v/>
      </c>
      <c r="G1487" s="49">
        <f>IF('M5 Sparkling Water &amp; Soda'!F281="","",'M5 Sparkling Water &amp; Soda'!F281)</f>
        <v/>
      </c>
      <c r="H1487" s="50">
        <f>IF(AND(ISNUMBER('M5 Sparkling Water &amp; Soda'!F281),ISNUMBER('M5 Sparkling Water &amp; Soda'!K281)),'M5 Sparkling Water &amp; Soda'!F281-'M5 Sparkling Water &amp; Soda'!K281,"")</f>
        <v/>
      </c>
      <c r="I1487" s="34" t="inlineStr">
        <is>
          <t>S&amp;S availability/depth vary by listing and time, confirm live.</t>
        </is>
      </c>
    </row>
    <row r="1488" ht="26" customHeight="1">
      <c r="A1488" s="34" t="inlineStr">
        <is>
          <t>Liquid Death</t>
        </is>
      </c>
      <c r="B1488" s="34" t="inlineStr">
        <is>
          <t>Liquid Death Sparkling Water | Grave Fruit | 18 pack 500mL</t>
        </is>
      </c>
      <c r="C1488" s="34" t="inlineStr">
        <is>
          <t>5) Sparkling water &amp; soda</t>
        </is>
      </c>
      <c r="D1488" s="51">
        <f>IF('M5 Sparkling Water &amp; Soda'!I282="","",'M5 Sparkling Water &amp; Soda'!I282)</f>
        <v/>
      </c>
      <c r="E1488" s="52">
        <f>IF('M5 Sparkling Water &amp; Soda'!J282="","",'M5 Sparkling Water &amp; Soda'!J282)</f>
        <v/>
      </c>
      <c r="F1488" s="50">
        <f>IF('M5 Sparkling Water &amp; Soda'!K282="","",'M5 Sparkling Water &amp; Soda'!K282)</f>
        <v/>
      </c>
      <c r="G1488" s="49">
        <f>IF('M5 Sparkling Water &amp; Soda'!F282="","",'M5 Sparkling Water &amp; Soda'!F282)</f>
        <v/>
      </c>
      <c r="H1488" s="50">
        <f>IF(AND(ISNUMBER('M5 Sparkling Water &amp; Soda'!F282),ISNUMBER('M5 Sparkling Water &amp; Soda'!K282)),'M5 Sparkling Water &amp; Soda'!F282-'M5 Sparkling Water &amp; Soda'!K282,"")</f>
        <v/>
      </c>
      <c r="I1488" s="34" t="inlineStr">
        <is>
          <t>S&amp;S availability/depth vary by listing and time, confirm live.</t>
        </is>
      </c>
    </row>
    <row r="1489" ht="26" customHeight="1">
      <c r="A1489" s="34" t="inlineStr">
        <is>
          <t>Liquid Death</t>
        </is>
      </c>
      <c r="B1489" s="34" t="inlineStr">
        <is>
          <t>Liquid Death Sparkling Water | Grave Fruit | 24 pack 500mL</t>
        </is>
      </c>
      <c r="C1489" s="34" t="inlineStr">
        <is>
          <t>5) Sparkling water &amp; soda</t>
        </is>
      </c>
      <c r="D1489" s="51">
        <f>IF('M5 Sparkling Water &amp; Soda'!I283="","",'M5 Sparkling Water &amp; Soda'!I283)</f>
        <v/>
      </c>
      <c r="E1489" s="52">
        <f>IF('M5 Sparkling Water &amp; Soda'!J283="","",'M5 Sparkling Water &amp; Soda'!J283)</f>
        <v/>
      </c>
      <c r="F1489" s="50">
        <f>IF('M5 Sparkling Water &amp; Soda'!K283="","",'M5 Sparkling Water &amp; Soda'!K283)</f>
        <v/>
      </c>
      <c r="G1489" s="49">
        <f>IF('M5 Sparkling Water &amp; Soda'!F283="","",'M5 Sparkling Water &amp; Soda'!F283)</f>
        <v/>
      </c>
      <c r="H1489" s="50">
        <f>IF(AND(ISNUMBER('M5 Sparkling Water &amp; Soda'!F283),ISNUMBER('M5 Sparkling Water &amp; Soda'!K283)),'M5 Sparkling Water &amp; Soda'!F283-'M5 Sparkling Water &amp; Soda'!K283,"")</f>
        <v/>
      </c>
      <c r="I1489" s="34" t="inlineStr">
        <is>
          <t>S&amp;S availability/depth vary by listing and time, confirm live.</t>
        </is>
      </c>
    </row>
    <row r="1490" ht="26" customHeight="1">
      <c r="A1490" s="34" t="inlineStr">
        <is>
          <t>Liquid Death</t>
        </is>
      </c>
      <c r="B1490" s="34" t="inlineStr">
        <is>
          <t>Liquid Death Sparkling Water | Pina Killada | single 500mL</t>
        </is>
      </c>
      <c r="C1490" s="34" t="inlineStr">
        <is>
          <t>5) Sparkling water &amp; soda</t>
        </is>
      </c>
      <c r="D1490" s="51">
        <f>IF('M5 Sparkling Water &amp; Soda'!I284="","",'M5 Sparkling Water &amp; Soda'!I284)</f>
        <v/>
      </c>
      <c r="E1490" s="52">
        <f>IF('M5 Sparkling Water &amp; Soda'!J284="","",'M5 Sparkling Water &amp; Soda'!J284)</f>
        <v/>
      </c>
      <c r="F1490" s="50">
        <f>IF('M5 Sparkling Water &amp; Soda'!K284="","",'M5 Sparkling Water &amp; Soda'!K284)</f>
        <v/>
      </c>
      <c r="G1490" s="49">
        <f>IF('M5 Sparkling Water &amp; Soda'!F284="","",'M5 Sparkling Water &amp; Soda'!F284)</f>
        <v/>
      </c>
      <c r="H1490" s="50">
        <f>IF(AND(ISNUMBER('M5 Sparkling Water &amp; Soda'!F284),ISNUMBER('M5 Sparkling Water &amp; Soda'!K284)),'M5 Sparkling Water &amp; Soda'!F284-'M5 Sparkling Water &amp; Soda'!K284,"")</f>
        <v/>
      </c>
      <c r="I1490" s="34" t="inlineStr">
        <is>
          <t>S&amp;S availability/depth vary by listing and time, confirm live.</t>
        </is>
      </c>
    </row>
    <row r="1491" ht="26" customHeight="1">
      <c r="A1491" s="34" t="inlineStr">
        <is>
          <t>Liquid Death</t>
        </is>
      </c>
      <c r="B1491" s="34" t="inlineStr">
        <is>
          <t>Liquid Death Sparkling Water | Pina Killada | 8 pack 500mL</t>
        </is>
      </c>
      <c r="C1491" s="34" t="inlineStr">
        <is>
          <t>5) Sparkling water &amp; soda</t>
        </is>
      </c>
      <c r="D1491" s="51">
        <f>IF('M5 Sparkling Water &amp; Soda'!I285="","",'M5 Sparkling Water &amp; Soda'!I285)</f>
        <v/>
      </c>
      <c r="E1491" s="52">
        <f>IF('M5 Sparkling Water &amp; Soda'!J285="","",'M5 Sparkling Water &amp; Soda'!J285)</f>
        <v/>
      </c>
      <c r="F1491" s="50">
        <f>IF('M5 Sparkling Water &amp; Soda'!K285="","",'M5 Sparkling Water &amp; Soda'!K285)</f>
        <v/>
      </c>
      <c r="G1491" s="49">
        <f>IF('M5 Sparkling Water &amp; Soda'!F285="","",'M5 Sparkling Water &amp; Soda'!F285)</f>
        <v/>
      </c>
      <c r="H1491" s="50">
        <f>IF(AND(ISNUMBER('M5 Sparkling Water &amp; Soda'!F285),ISNUMBER('M5 Sparkling Water &amp; Soda'!K285)),'M5 Sparkling Water &amp; Soda'!F285-'M5 Sparkling Water &amp; Soda'!K285,"")</f>
        <v/>
      </c>
      <c r="I1491" s="34" t="inlineStr">
        <is>
          <t>S&amp;S availability/depth vary by listing and time, confirm live.</t>
        </is>
      </c>
    </row>
    <row r="1492" ht="26" customHeight="1">
      <c r="A1492" s="34" t="inlineStr">
        <is>
          <t>Liquid Death</t>
        </is>
      </c>
      <c r="B1492" s="34" t="inlineStr">
        <is>
          <t>Liquid Death Sparkling Water | Pina Killada | 12 pack 500mL</t>
        </is>
      </c>
      <c r="C1492" s="34" t="inlineStr">
        <is>
          <t>5) Sparkling water &amp; soda</t>
        </is>
      </c>
      <c r="D1492" s="51">
        <f>IF('M5 Sparkling Water &amp; Soda'!I286="","",'M5 Sparkling Water &amp; Soda'!I286)</f>
        <v/>
      </c>
      <c r="E1492" s="52">
        <f>IF('M5 Sparkling Water &amp; Soda'!J286="","",'M5 Sparkling Water &amp; Soda'!J286)</f>
        <v/>
      </c>
      <c r="F1492" s="50">
        <f>IF('M5 Sparkling Water &amp; Soda'!K286="","",'M5 Sparkling Water &amp; Soda'!K286)</f>
        <v/>
      </c>
      <c r="G1492" s="49">
        <f>IF('M5 Sparkling Water &amp; Soda'!F286="","",'M5 Sparkling Water &amp; Soda'!F286)</f>
        <v/>
      </c>
      <c r="H1492" s="50">
        <f>IF(AND(ISNUMBER('M5 Sparkling Water &amp; Soda'!F286),ISNUMBER('M5 Sparkling Water &amp; Soda'!K286)),'M5 Sparkling Water &amp; Soda'!F286-'M5 Sparkling Water &amp; Soda'!K286,"")</f>
        <v/>
      </c>
      <c r="I1492" s="34" t="inlineStr">
        <is>
          <t>S&amp;S availability/depth vary by listing and time, confirm live.</t>
        </is>
      </c>
    </row>
    <row r="1493" ht="26" customHeight="1">
      <c r="A1493" s="34" t="inlineStr">
        <is>
          <t>Liquid Death</t>
        </is>
      </c>
      <c r="B1493" s="34" t="inlineStr">
        <is>
          <t>Liquid Death Sparkling Water | Pina Killada | 18 pack 500mL</t>
        </is>
      </c>
      <c r="C1493" s="34" t="inlineStr">
        <is>
          <t>5) Sparkling water &amp; soda</t>
        </is>
      </c>
      <c r="D1493" s="51">
        <f>IF('M5 Sparkling Water &amp; Soda'!I287="","",'M5 Sparkling Water &amp; Soda'!I287)</f>
        <v/>
      </c>
      <c r="E1493" s="52">
        <f>IF('M5 Sparkling Water &amp; Soda'!J287="","",'M5 Sparkling Water &amp; Soda'!J287)</f>
        <v/>
      </c>
      <c r="F1493" s="50">
        <f>IF('M5 Sparkling Water &amp; Soda'!K287="","",'M5 Sparkling Water &amp; Soda'!K287)</f>
        <v/>
      </c>
      <c r="G1493" s="49">
        <f>IF('M5 Sparkling Water &amp; Soda'!F287="","",'M5 Sparkling Water &amp; Soda'!F287)</f>
        <v/>
      </c>
      <c r="H1493" s="50">
        <f>IF(AND(ISNUMBER('M5 Sparkling Water &amp; Soda'!F287),ISNUMBER('M5 Sparkling Water &amp; Soda'!K287)),'M5 Sparkling Water &amp; Soda'!F287-'M5 Sparkling Water &amp; Soda'!K287,"")</f>
        <v/>
      </c>
      <c r="I1493" s="34" t="inlineStr">
        <is>
          <t>S&amp;S availability/depth vary by listing and time, confirm live.</t>
        </is>
      </c>
    </row>
    <row r="1494" ht="26" customHeight="1">
      <c r="A1494" s="34" t="inlineStr">
        <is>
          <t>Liquid Death</t>
        </is>
      </c>
      <c r="B1494" s="34" t="inlineStr">
        <is>
          <t>Liquid Death Sparkling Water | Pina Killada | 24 pack 500mL</t>
        </is>
      </c>
      <c r="C1494" s="34" t="inlineStr">
        <is>
          <t>5) Sparkling water &amp; soda</t>
        </is>
      </c>
      <c r="D1494" s="51">
        <f>IF('M5 Sparkling Water &amp; Soda'!I288="","",'M5 Sparkling Water &amp; Soda'!I288)</f>
        <v/>
      </c>
      <c r="E1494" s="52">
        <f>IF('M5 Sparkling Water &amp; Soda'!J288="","",'M5 Sparkling Water &amp; Soda'!J288)</f>
        <v/>
      </c>
      <c r="F1494" s="50">
        <f>IF('M5 Sparkling Water &amp; Soda'!K288="","",'M5 Sparkling Water &amp; Soda'!K288)</f>
        <v/>
      </c>
      <c r="G1494" s="49">
        <f>IF('M5 Sparkling Water &amp; Soda'!F288="","",'M5 Sparkling Water &amp; Soda'!F288)</f>
        <v/>
      </c>
      <c r="H1494" s="50">
        <f>IF(AND(ISNUMBER('M5 Sparkling Water &amp; Soda'!F288),ISNUMBER('M5 Sparkling Water &amp; Soda'!K288)),'M5 Sparkling Water &amp; Soda'!F288-'M5 Sparkling Water &amp; Soda'!K288,"")</f>
        <v/>
      </c>
      <c r="I1494" s="34" t="inlineStr">
        <is>
          <t>S&amp;S availability/depth vary by listing and time, confirm live.</t>
        </is>
      </c>
    </row>
    <row r="1495" ht="26" customHeight="1">
      <c r="A1495" s="34" t="inlineStr">
        <is>
          <t>Liquid Death</t>
        </is>
      </c>
      <c r="B1495" s="34" t="inlineStr">
        <is>
          <t>Liquid Death Mountain Water (Still) | Still (unflavoured) | single 500mL</t>
        </is>
      </c>
      <c r="C1495" s="34" t="inlineStr">
        <is>
          <t>5) Sparkling water &amp; soda</t>
        </is>
      </c>
      <c r="D1495" s="51">
        <f>IF('M5 Sparkling Water &amp; Soda'!I289="","",'M5 Sparkling Water &amp; Soda'!I289)</f>
        <v/>
      </c>
      <c r="E1495" s="52">
        <f>IF('M5 Sparkling Water &amp; Soda'!J289="","",'M5 Sparkling Water &amp; Soda'!J289)</f>
        <v/>
      </c>
      <c r="F1495" s="50">
        <f>IF('M5 Sparkling Water &amp; Soda'!K289="","",'M5 Sparkling Water &amp; Soda'!K289)</f>
        <v/>
      </c>
      <c r="G1495" s="49">
        <f>IF('M5 Sparkling Water &amp; Soda'!F289="","",'M5 Sparkling Water &amp; Soda'!F289)</f>
        <v/>
      </c>
      <c r="H1495" s="50">
        <f>IF(AND(ISNUMBER('M5 Sparkling Water &amp; Soda'!F289),ISNUMBER('M5 Sparkling Water &amp; Soda'!K289)),'M5 Sparkling Water &amp; Soda'!F289-'M5 Sparkling Water &amp; Soda'!K289,"")</f>
        <v/>
      </c>
      <c r="I1495" s="34" t="inlineStr">
        <is>
          <t>S&amp;S availability/depth vary by listing and time, confirm live.</t>
        </is>
      </c>
    </row>
    <row r="1496" ht="26" customHeight="1">
      <c r="A1496" s="34" t="inlineStr">
        <is>
          <t>Liquid Death</t>
        </is>
      </c>
      <c r="B1496" s="34" t="inlineStr">
        <is>
          <t>Liquid Death Mountain Water (Still) | Still (unflavoured) | 8 pack 500mL</t>
        </is>
      </c>
      <c r="C1496" s="34" t="inlineStr">
        <is>
          <t>5) Sparkling water &amp; soda</t>
        </is>
      </c>
      <c r="D1496" s="51">
        <f>IF('M5 Sparkling Water &amp; Soda'!I290="","",'M5 Sparkling Water &amp; Soda'!I290)</f>
        <v/>
      </c>
      <c r="E1496" s="52">
        <f>IF('M5 Sparkling Water &amp; Soda'!J290="","",'M5 Sparkling Water &amp; Soda'!J290)</f>
        <v/>
      </c>
      <c r="F1496" s="50">
        <f>IF('M5 Sparkling Water &amp; Soda'!K290="","",'M5 Sparkling Water &amp; Soda'!K290)</f>
        <v/>
      </c>
      <c r="G1496" s="49">
        <f>IF('M5 Sparkling Water &amp; Soda'!F290="","",'M5 Sparkling Water &amp; Soda'!F290)</f>
        <v/>
      </c>
      <c r="H1496" s="50">
        <f>IF(AND(ISNUMBER('M5 Sparkling Water &amp; Soda'!F290),ISNUMBER('M5 Sparkling Water &amp; Soda'!K290)),'M5 Sparkling Water &amp; Soda'!F290-'M5 Sparkling Water &amp; Soda'!K290,"")</f>
        <v/>
      </c>
      <c r="I1496" s="34" t="inlineStr">
        <is>
          <t>S&amp;S availability/depth vary by listing and time, confirm live.</t>
        </is>
      </c>
    </row>
    <row r="1497" ht="26" customHeight="1">
      <c r="A1497" s="34" t="inlineStr">
        <is>
          <t>Liquid Death</t>
        </is>
      </c>
      <c r="B1497" s="34" t="inlineStr">
        <is>
          <t>Liquid Death Mountain Water (Still) | Still (unflavoured) | 12 pack 500mL</t>
        </is>
      </c>
      <c r="C1497" s="34" t="inlineStr">
        <is>
          <t>5) Sparkling water &amp; soda</t>
        </is>
      </c>
      <c r="D1497" s="51">
        <f>IF('M5 Sparkling Water &amp; Soda'!I291="","",'M5 Sparkling Water &amp; Soda'!I291)</f>
        <v/>
      </c>
      <c r="E1497" s="52">
        <f>IF('M5 Sparkling Water &amp; Soda'!J291="","",'M5 Sparkling Water &amp; Soda'!J291)</f>
        <v/>
      </c>
      <c r="F1497" s="50">
        <f>IF('M5 Sparkling Water &amp; Soda'!K291="","",'M5 Sparkling Water &amp; Soda'!K291)</f>
        <v/>
      </c>
      <c r="G1497" s="49">
        <f>IF('M5 Sparkling Water &amp; Soda'!F291="","",'M5 Sparkling Water &amp; Soda'!F291)</f>
        <v/>
      </c>
      <c r="H1497" s="50">
        <f>IF(AND(ISNUMBER('M5 Sparkling Water &amp; Soda'!F291),ISNUMBER('M5 Sparkling Water &amp; Soda'!K291)),'M5 Sparkling Water &amp; Soda'!F291-'M5 Sparkling Water &amp; Soda'!K291,"")</f>
        <v/>
      </c>
      <c r="I1497" s="34" t="inlineStr">
        <is>
          <t>S&amp;S availability/depth vary by listing and time, confirm live.</t>
        </is>
      </c>
    </row>
    <row r="1498" ht="26" customHeight="1">
      <c r="A1498" s="34" t="inlineStr">
        <is>
          <t>Liquid Death</t>
        </is>
      </c>
      <c r="B1498" s="34" t="inlineStr">
        <is>
          <t>Liquid Death Mountain Water (Still) | Still (unflavoured) | 18 pack 500mL</t>
        </is>
      </c>
      <c r="C1498" s="34" t="inlineStr">
        <is>
          <t>5) Sparkling water &amp; soda</t>
        </is>
      </c>
      <c r="D1498" s="51">
        <f>IF('M5 Sparkling Water &amp; Soda'!I292="","",'M5 Sparkling Water &amp; Soda'!I292)</f>
        <v/>
      </c>
      <c r="E1498" s="52">
        <f>IF('M5 Sparkling Water &amp; Soda'!J292="","",'M5 Sparkling Water &amp; Soda'!J292)</f>
        <v/>
      </c>
      <c r="F1498" s="50">
        <f>IF('M5 Sparkling Water &amp; Soda'!K292="","",'M5 Sparkling Water &amp; Soda'!K292)</f>
        <v/>
      </c>
      <c r="G1498" s="49">
        <f>IF('M5 Sparkling Water &amp; Soda'!F292="","",'M5 Sparkling Water &amp; Soda'!F292)</f>
        <v/>
      </c>
      <c r="H1498" s="50">
        <f>IF(AND(ISNUMBER('M5 Sparkling Water &amp; Soda'!F292),ISNUMBER('M5 Sparkling Water &amp; Soda'!K292)),'M5 Sparkling Water &amp; Soda'!F292-'M5 Sparkling Water &amp; Soda'!K292,"")</f>
        <v/>
      </c>
      <c r="I1498" s="34" t="inlineStr">
        <is>
          <t>S&amp;S availability/depth vary by listing and time, confirm live.</t>
        </is>
      </c>
    </row>
    <row r="1499" ht="26" customHeight="1">
      <c r="A1499" s="34" t="inlineStr">
        <is>
          <t>Liquid Death</t>
        </is>
      </c>
      <c r="B1499" s="34" t="inlineStr">
        <is>
          <t>Liquid Death Mountain Water (Still) | Still (unflavoured) | 24 pack 500mL</t>
        </is>
      </c>
      <c r="C1499" s="34" t="inlineStr">
        <is>
          <t>5) Sparkling water &amp; soda</t>
        </is>
      </c>
      <c r="D1499" s="51">
        <f>IF('M5 Sparkling Water &amp; Soda'!I293="","",'M5 Sparkling Water &amp; Soda'!I293)</f>
        <v/>
      </c>
      <c r="E1499" s="52">
        <f>IF('M5 Sparkling Water &amp; Soda'!J293="","",'M5 Sparkling Water &amp; Soda'!J293)</f>
        <v/>
      </c>
      <c r="F1499" s="50">
        <f>IF('M5 Sparkling Water &amp; Soda'!K293="","",'M5 Sparkling Water &amp; Soda'!K293)</f>
        <v/>
      </c>
      <c r="G1499" s="49">
        <f>IF('M5 Sparkling Water &amp; Soda'!F293="","",'M5 Sparkling Water &amp; Soda'!F293)</f>
        <v/>
      </c>
      <c r="H1499" s="50">
        <f>IF(AND(ISNUMBER('M5 Sparkling Water &amp; Soda'!F293),ISNUMBER('M5 Sparkling Water &amp; Soda'!K293)),'M5 Sparkling Water &amp; Soda'!F293-'M5 Sparkling Water &amp; Soda'!K293,"")</f>
        <v/>
      </c>
      <c r="I1499" s="34" t="inlineStr">
        <is>
          <t>S&amp;S availability/depth vary by listing and time, confirm live.</t>
        </is>
      </c>
    </row>
    <row r="1500" ht="26" customHeight="1">
      <c r="A1500" s="34" t="inlineStr">
        <is>
          <t>Topo Chico</t>
        </is>
      </c>
      <c r="B1500" s="34" t="inlineStr">
        <is>
          <t>Topo Chico Mineral Water | Original | single 355mL</t>
        </is>
      </c>
      <c r="C1500" s="34" t="inlineStr">
        <is>
          <t>5) Sparkling water &amp; soda</t>
        </is>
      </c>
      <c r="D1500" s="51">
        <f>IF('M5 Sparkling Water &amp; Soda'!I294="","",'M5 Sparkling Water &amp; Soda'!I294)</f>
        <v/>
      </c>
      <c r="E1500" s="52">
        <f>IF('M5 Sparkling Water &amp; Soda'!J294="","",'M5 Sparkling Water &amp; Soda'!J294)</f>
        <v/>
      </c>
      <c r="F1500" s="50">
        <f>IF('M5 Sparkling Water &amp; Soda'!K294="","",'M5 Sparkling Water &amp; Soda'!K294)</f>
        <v/>
      </c>
      <c r="G1500" s="49">
        <f>IF('M5 Sparkling Water &amp; Soda'!F294="","",'M5 Sparkling Water &amp; Soda'!F294)</f>
        <v/>
      </c>
      <c r="H1500" s="50">
        <f>IF(AND(ISNUMBER('M5 Sparkling Water &amp; Soda'!F294),ISNUMBER('M5 Sparkling Water &amp; Soda'!K294)),'M5 Sparkling Water &amp; Soda'!F294-'M5 Sparkling Water &amp; Soda'!K294,"")</f>
        <v/>
      </c>
      <c r="I1500" s="34" t="inlineStr">
        <is>
          <t>S&amp;S availability/depth vary by listing and time, confirm live.</t>
        </is>
      </c>
    </row>
    <row r="1501" ht="26" customHeight="1">
      <c r="A1501" s="34" t="inlineStr">
        <is>
          <t>Topo Chico</t>
        </is>
      </c>
      <c r="B1501" s="34" t="inlineStr">
        <is>
          <t>Topo Chico Mineral Water | Original | 8 pack 355mL</t>
        </is>
      </c>
      <c r="C1501" s="34" t="inlineStr">
        <is>
          <t>5) Sparkling water &amp; soda</t>
        </is>
      </c>
      <c r="D1501" s="51">
        <f>IF('M5 Sparkling Water &amp; Soda'!I295="","",'M5 Sparkling Water &amp; Soda'!I295)</f>
        <v/>
      </c>
      <c r="E1501" s="52">
        <f>IF('M5 Sparkling Water &amp; Soda'!J295="","",'M5 Sparkling Water &amp; Soda'!J295)</f>
        <v/>
      </c>
      <c r="F1501" s="50">
        <f>IF('M5 Sparkling Water &amp; Soda'!K295="","",'M5 Sparkling Water &amp; Soda'!K295)</f>
        <v/>
      </c>
      <c r="G1501" s="49">
        <f>IF('M5 Sparkling Water &amp; Soda'!F295="","",'M5 Sparkling Water &amp; Soda'!F295)</f>
        <v/>
      </c>
      <c r="H1501" s="50">
        <f>IF(AND(ISNUMBER('M5 Sparkling Water &amp; Soda'!F295),ISNUMBER('M5 Sparkling Water &amp; Soda'!K295)),'M5 Sparkling Water &amp; Soda'!F295-'M5 Sparkling Water &amp; Soda'!K295,"")</f>
        <v/>
      </c>
      <c r="I1501" s="34" t="inlineStr">
        <is>
          <t>S&amp;S availability/depth vary by listing and time, confirm live.</t>
        </is>
      </c>
    </row>
    <row r="1502" ht="26" customHeight="1">
      <c r="A1502" s="34" t="inlineStr">
        <is>
          <t>Topo Chico</t>
        </is>
      </c>
      <c r="B1502" s="34" t="inlineStr">
        <is>
          <t>Topo Chico Mineral Water | Original | 12 pack 355mL</t>
        </is>
      </c>
      <c r="C1502" s="34" t="inlineStr">
        <is>
          <t>5) Sparkling water &amp; soda</t>
        </is>
      </c>
      <c r="D1502" s="51">
        <f>IF('M5 Sparkling Water &amp; Soda'!I296="","",'M5 Sparkling Water &amp; Soda'!I296)</f>
        <v/>
      </c>
      <c r="E1502" s="52">
        <f>IF('M5 Sparkling Water &amp; Soda'!J296="","",'M5 Sparkling Water &amp; Soda'!J296)</f>
        <v/>
      </c>
      <c r="F1502" s="50">
        <f>IF('M5 Sparkling Water &amp; Soda'!K296="","",'M5 Sparkling Water &amp; Soda'!K296)</f>
        <v/>
      </c>
      <c r="G1502" s="49">
        <f>IF('M5 Sparkling Water &amp; Soda'!F296="","",'M5 Sparkling Water &amp; Soda'!F296)</f>
        <v/>
      </c>
      <c r="H1502" s="50">
        <f>IF(AND(ISNUMBER('M5 Sparkling Water &amp; Soda'!F296),ISNUMBER('M5 Sparkling Water &amp; Soda'!K296)),'M5 Sparkling Water &amp; Soda'!F296-'M5 Sparkling Water &amp; Soda'!K296,"")</f>
        <v/>
      </c>
      <c r="I1502" s="34" t="inlineStr">
        <is>
          <t>S&amp;S availability/depth vary by listing and time, confirm live.</t>
        </is>
      </c>
    </row>
    <row r="1503" ht="26" customHeight="1">
      <c r="A1503" s="34" t="inlineStr">
        <is>
          <t>Topo Chico</t>
        </is>
      </c>
      <c r="B1503" s="34" t="inlineStr">
        <is>
          <t>Topo Chico Mineral Water | Original | 15 pack 355mL</t>
        </is>
      </c>
      <c r="C1503" s="34" t="inlineStr">
        <is>
          <t>5) Sparkling water &amp; soda</t>
        </is>
      </c>
      <c r="D1503" s="51">
        <f>IF('M5 Sparkling Water &amp; Soda'!I297="","",'M5 Sparkling Water &amp; Soda'!I297)</f>
        <v/>
      </c>
      <c r="E1503" s="52">
        <f>IF('M5 Sparkling Water &amp; Soda'!J297="","",'M5 Sparkling Water &amp; Soda'!J297)</f>
        <v/>
      </c>
      <c r="F1503" s="50">
        <f>IF('M5 Sparkling Water &amp; Soda'!K297="","",'M5 Sparkling Water &amp; Soda'!K297)</f>
        <v/>
      </c>
      <c r="G1503" s="49">
        <f>IF('M5 Sparkling Water &amp; Soda'!F297="","",'M5 Sparkling Water &amp; Soda'!F297)</f>
        <v/>
      </c>
      <c r="H1503" s="50">
        <f>IF(AND(ISNUMBER('M5 Sparkling Water &amp; Soda'!F297),ISNUMBER('M5 Sparkling Water &amp; Soda'!K297)),'M5 Sparkling Water &amp; Soda'!F297-'M5 Sparkling Water &amp; Soda'!K297,"")</f>
        <v/>
      </c>
      <c r="I1503" s="34" t="inlineStr">
        <is>
          <t>S&amp;S availability/depth vary by listing and time, confirm live.</t>
        </is>
      </c>
    </row>
    <row r="1504" ht="26" customHeight="1">
      <c r="A1504" s="34" t="inlineStr">
        <is>
          <t>Topo Chico</t>
        </is>
      </c>
      <c r="B1504" s="34" t="inlineStr">
        <is>
          <t>Topo Chico Mineral Water | Original | 18 pack 355mL</t>
        </is>
      </c>
      <c r="C1504" s="34" t="inlineStr">
        <is>
          <t>5) Sparkling water &amp; soda</t>
        </is>
      </c>
      <c r="D1504" s="51">
        <f>IF('M5 Sparkling Water &amp; Soda'!I298="","",'M5 Sparkling Water &amp; Soda'!I298)</f>
        <v/>
      </c>
      <c r="E1504" s="52">
        <f>IF('M5 Sparkling Water &amp; Soda'!J298="","",'M5 Sparkling Water &amp; Soda'!J298)</f>
        <v/>
      </c>
      <c r="F1504" s="50">
        <f>IF('M5 Sparkling Water &amp; Soda'!K298="","",'M5 Sparkling Water &amp; Soda'!K298)</f>
        <v/>
      </c>
      <c r="G1504" s="49">
        <f>IF('M5 Sparkling Water &amp; Soda'!F298="","",'M5 Sparkling Water &amp; Soda'!F298)</f>
        <v/>
      </c>
      <c r="H1504" s="50">
        <f>IF(AND(ISNUMBER('M5 Sparkling Water &amp; Soda'!F298),ISNUMBER('M5 Sparkling Water &amp; Soda'!K298)),'M5 Sparkling Water &amp; Soda'!F298-'M5 Sparkling Water &amp; Soda'!K298,"")</f>
        <v/>
      </c>
      <c r="I1504" s="34" t="inlineStr">
        <is>
          <t>S&amp;S availability/depth vary by listing and time, confirm live.</t>
        </is>
      </c>
    </row>
    <row r="1505" ht="26" customHeight="1">
      <c r="A1505" s="34" t="inlineStr">
        <is>
          <t>Topo Chico</t>
        </is>
      </c>
      <c r="B1505" s="34" t="inlineStr">
        <is>
          <t>Topo Chico Mineral Water | Original | 24 pack 355mL</t>
        </is>
      </c>
      <c r="C1505" s="34" t="inlineStr">
        <is>
          <t>5) Sparkling water &amp; soda</t>
        </is>
      </c>
      <c r="D1505" s="51">
        <f>IF('M5 Sparkling Water &amp; Soda'!I299="","",'M5 Sparkling Water &amp; Soda'!I299)</f>
        <v/>
      </c>
      <c r="E1505" s="52">
        <f>IF('M5 Sparkling Water &amp; Soda'!J299="","",'M5 Sparkling Water &amp; Soda'!J299)</f>
        <v/>
      </c>
      <c r="F1505" s="50">
        <f>IF('M5 Sparkling Water &amp; Soda'!K299="","",'M5 Sparkling Water &amp; Soda'!K299)</f>
        <v/>
      </c>
      <c r="G1505" s="49">
        <f>IF('M5 Sparkling Water &amp; Soda'!F299="","",'M5 Sparkling Water &amp; Soda'!F299)</f>
        <v/>
      </c>
      <c r="H1505" s="50">
        <f>IF(AND(ISNUMBER('M5 Sparkling Water &amp; Soda'!F299),ISNUMBER('M5 Sparkling Water &amp; Soda'!K299)),'M5 Sparkling Water &amp; Soda'!F299-'M5 Sparkling Water &amp; Soda'!K299,"")</f>
        <v/>
      </c>
      <c r="I1505" s="34" t="inlineStr">
        <is>
          <t>S&amp;S availability/depth vary by listing and time, confirm live.</t>
        </is>
      </c>
    </row>
    <row r="1506" ht="26" customHeight="1">
      <c r="A1506" s="34" t="inlineStr">
        <is>
          <t>Topo Chico</t>
        </is>
      </c>
      <c r="B1506" s="34" t="inlineStr">
        <is>
          <t>Topo Chico Mineral Water | Twist of Lime | single 355mL</t>
        </is>
      </c>
      <c r="C1506" s="34" t="inlineStr">
        <is>
          <t>5) Sparkling water &amp; soda</t>
        </is>
      </c>
      <c r="D1506" s="51">
        <f>IF('M5 Sparkling Water &amp; Soda'!I300="","",'M5 Sparkling Water &amp; Soda'!I300)</f>
        <v/>
      </c>
      <c r="E1506" s="52">
        <f>IF('M5 Sparkling Water &amp; Soda'!J300="","",'M5 Sparkling Water &amp; Soda'!J300)</f>
        <v/>
      </c>
      <c r="F1506" s="50">
        <f>IF('M5 Sparkling Water &amp; Soda'!K300="","",'M5 Sparkling Water &amp; Soda'!K300)</f>
        <v/>
      </c>
      <c r="G1506" s="49">
        <f>IF('M5 Sparkling Water &amp; Soda'!F300="","",'M5 Sparkling Water &amp; Soda'!F300)</f>
        <v/>
      </c>
      <c r="H1506" s="50">
        <f>IF(AND(ISNUMBER('M5 Sparkling Water &amp; Soda'!F300),ISNUMBER('M5 Sparkling Water &amp; Soda'!K300)),'M5 Sparkling Water &amp; Soda'!F300-'M5 Sparkling Water &amp; Soda'!K300,"")</f>
        <v/>
      </c>
      <c r="I1506" s="34" t="inlineStr">
        <is>
          <t>S&amp;S availability/depth vary by listing and time, confirm live.</t>
        </is>
      </c>
    </row>
    <row r="1507" ht="26" customHeight="1">
      <c r="A1507" s="34" t="inlineStr">
        <is>
          <t>Topo Chico</t>
        </is>
      </c>
      <c r="B1507" s="34" t="inlineStr">
        <is>
          <t>Topo Chico Mineral Water | Twist of Lime | 8 pack 355mL</t>
        </is>
      </c>
      <c r="C1507" s="34" t="inlineStr">
        <is>
          <t>5) Sparkling water &amp; soda</t>
        </is>
      </c>
      <c r="D1507" s="51">
        <f>IF('M5 Sparkling Water &amp; Soda'!I301="","",'M5 Sparkling Water &amp; Soda'!I301)</f>
        <v/>
      </c>
      <c r="E1507" s="52">
        <f>IF('M5 Sparkling Water &amp; Soda'!J301="","",'M5 Sparkling Water &amp; Soda'!J301)</f>
        <v/>
      </c>
      <c r="F1507" s="50">
        <f>IF('M5 Sparkling Water &amp; Soda'!K301="","",'M5 Sparkling Water &amp; Soda'!K301)</f>
        <v/>
      </c>
      <c r="G1507" s="49">
        <f>IF('M5 Sparkling Water &amp; Soda'!F301="","",'M5 Sparkling Water &amp; Soda'!F301)</f>
        <v/>
      </c>
      <c r="H1507" s="50">
        <f>IF(AND(ISNUMBER('M5 Sparkling Water &amp; Soda'!F301),ISNUMBER('M5 Sparkling Water &amp; Soda'!K301)),'M5 Sparkling Water &amp; Soda'!F301-'M5 Sparkling Water &amp; Soda'!K301,"")</f>
        <v/>
      </c>
      <c r="I1507" s="34" t="inlineStr">
        <is>
          <t>S&amp;S availability/depth vary by listing and time, confirm live.</t>
        </is>
      </c>
    </row>
    <row r="1508" ht="26" customHeight="1">
      <c r="A1508" s="34" t="inlineStr">
        <is>
          <t>Topo Chico</t>
        </is>
      </c>
      <c r="B1508" s="34" t="inlineStr">
        <is>
          <t>Topo Chico Mineral Water | Twist of Lime | 12 pack 355mL</t>
        </is>
      </c>
      <c r="C1508" s="34" t="inlineStr">
        <is>
          <t>5) Sparkling water &amp; soda</t>
        </is>
      </c>
      <c r="D1508" s="51">
        <f>IF('M5 Sparkling Water &amp; Soda'!I302="","",'M5 Sparkling Water &amp; Soda'!I302)</f>
        <v/>
      </c>
      <c r="E1508" s="52">
        <f>IF('M5 Sparkling Water &amp; Soda'!J302="","",'M5 Sparkling Water &amp; Soda'!J302)</f>
        <v/>
      </c>
      <c r="F1508" s="50">
        <f>IF('M5 Sparkling Water &amp; Soda'!K302="","",'M5 Sparkling Water &amp; Soda'!K302)</f>
        <v/>
      </c>
      <c r="G1508" s="49">
        <f>IF('M5 Sparkling Water &amp; Soda'!F302="","",'M5 Sparkling Water &amp; Soda'!F302)</f>
        <v/>
      </c>
      <c r="H1508" s="50">
        <f>IF(AND(ISNUMBER('M5 Sparkling Water &amp; Soda'!F302),ISNUMBER('M5 Sparkling Water &amp; Soda'!K302)),'M5 Sparkling Water &amp; Soda'!F302-'M5 Sparkling Water &amp; Soda'!K302,"")</f>
        <v/>
      </c>
      <c r="I1508" s="34" t="inlineStr">
        <is>
          <t>S&amp;S availability/depth vary by listing and time, confirm live.</t>
        </is>
      </c>
    </row>
    <row r="1509" ht="26" customHeight="1">
      <c r="A1509" s="34" t="inlineStr">
        <is>
          <t>Topo Chico</t>
        </is>
      </c>
      <c r="B1509" s="34" t="inlineStr">
        <is>
          <t>Topo Chico Mineral Water | Twist of Lime | 15 pack 355mL</t>
        </is>
      </c>
      <c r="C1509" s="34" t="inlineStr">
        <is>
          <t>5) Sparkling water &amp; soda</t>
        </is>
      </c>
      <c r="D1509" s="51">
        <f>IF('M5 Sparkling Water &amp; Soda'!I303="","",'M5 Sparkling Water &amp; Soda'!I303)</f>
        <v/>
      </c>
      <c r="E1509" s="52">
        <f>IF('M5 Sparkling Water &amp; Soda'!J303="","",'M5 Sparkling Water &amp; Soda'!J303)</f>
        <v/>
      </c>
      <c r="F1509" s="50">
        <f>IF('M5 Sparkling Water &amp; Soda'!K303="","",'M5 Sparkling Water &amp; Soda'!K303)</f>
        <v/>
      </c>
      <c r="G1509" s="49">
        <f>IF('M5 Sparkling Water &amp; Soda'!F303="","",'M5 Sparkling Water &amp; Soda'!F303)</f>
        <v/>
      </c>
      <c r="H1509" s="50">
        <f>IF(AND(ISNUMBER('M5 Sparkling Water &amp; Soda'!F303),ISNUMBER('M5 Sparkling Water &amp; Soda'!K303)),'M5 Sparkling Water &amp; Soda'!F303-'M5 Sparkling Water &amp; Soda'!K303,"")</f>
        <v/>
      </c>
      <c r="I1509" s="34" t="inlineStr">
        <is>
          <t>S&amp;S availability/depth vary by listing and time, confirm live.</t>
        </is>
      </c>
    </row>
    <row r="1510" ht="26" customHeight="1">
      <c r="A1510" s="34" t="inlineStr">
        <is>
          <t>Topo Chico</t>
        </is>
      </c>
      <c r="B1510" s="34" t="inlineStr">
        <is>
          <t>Topo Chico Mineral Water | Twist of Lime | 18 pack 355mL</t>
        </is>
      </c>
      <c r="C1510" s="34" t="inlineStr">
        <is>
          <t>5) Sparkling water &amp; soda</t>
        </is>
      </c>
      <c r="D1510" s="51">
        <f>IF('M5 Sparkling Water &amp; Soda'!I304="","",'M5 Sparkling Water &amp; Soda'!I304)</f>
        <v/>
      </c>
      <c r="E1510" s="52">
        <f>IF('M5 Sparkling Water &amp; Soda'!J304="","",'M5 Sparkling Water &amp; Soda'!J304)</f>
        <v/>
      </c>
      <c r="F1510" s="50">
        <f>IF('M5 Sparkling Water &amp; Soda'!K304="","",'M5 Sparkling Water &amp; Soda'!K304)</f>
        <v/>
      </c>
      <c r="G1510" s="49">
        <f>IF('M5 Sparkling Water &amp; Soda'!F304="","",'M5 Sparkling Water &amp; Soda'!F304)</f>
        <v/>
      </c>
      <c r="H1510" s="50">
        <f>IF(AND(ISNUMBER('M5 Sparkling Water &amp; Soda'!F304),ISNUMBER('M5 Sparkling Water &amp; Soda'!K304)),'M5 Sparkling Water &amp; Soda'!F304-'M5 Sparkling Water &amp; Soda'!K304,"")</f>
        <v/>
      </c>
      <c r="I1510" s="34" t="inlineStr">
        <is>
          <t>S&amp;S availability/depth vary by listing and time, confirm live.</t>
        </is>
      </c>
    </row>
    <row r="1511" ht="26" customHeight="1">
      <c r="A1511" s="34" t="inlineStr">
        <is>
          <t>Topo Chico</t>
        </is>
      </c>
      <c r="B1511" s="34" t="inlineStr">
        <is>
          <t>Topo Chico Mineral Water | Twist of Lime | 24 pack 355mL</t>
        </is>
      </c>
      <c r="C1511" s="34" t="inlineStr">
        <is>
          <t>5) Sparkling water &amp; soda</t>
        </is>
      </c>
      <c r="D1511" s="51">
        <f>IF('M5 Sparkling Water &amp; Soda'!I305="","",'M5 Sparkling Water &amp; Soda'!I305)</f>
        <v/>
      </c>
      <c r="E1511" s="52">
        <f>IF('M5 Sparkling Water &amp; Soda'!J305="","",'M5 Sparkling Water &amp; Soda'!J305)</f>
        <v/>
      </c>
      <c r="F1511" s="50">
        <f>IF('M5 Sparkling Water &amp; Soda'!K305="","",'M5 Sparkling Water &amp; Soda'!K305)</f>
        <v/>
      </c>
      <c r="G1511" s="49">
        <f>IF('M5 Sparkling Water &amp; Soda'!F305="","",'M5 Sparkling Water &amp; Soda'!F305)</f>
        <v/>
      </c>
      <c r="H1511" s="50">
        <f>IF(AND(ISNUMBER('M5 Sparkling Water &amp; Soda'!F305),ISNUMBER('M5 Sparkling Water &amp; Soda'!K305)),'M5 Sparkling Water &amp; Soda'!F305-'M5 Sparkling Water &amp; Soda'!K305,"")</f>
        <v/>
      </c>
      <c r="I1511" s="34" t="inlineStr">
        <is>
          <t>S&amp;S availability/depth vary by listing and time, confirm live.</t>
        </is>
      </c>
    </row>
    <row r="1512" ht="26" customHeight="1">
      <c r="A1512" s="34" t="inlineStr">
        <is>
          <t>Topo Chico</t>
        </is>
      </c>
      <c r="B1512" s="34" t="inlineStr">
        <is>
          <t>Topo Chico Mineral Water | Twist of Grapefruit | single 355mL</t>
        </is>
      </c>
      <c r="C1512" s="34" t="inlineStr">
        <is>
          <t>5) Sparkling water &amp; soda</t>
        </is>
      </c>
      <c r="D1512" s="51">
        <f>IF('M5 Sparkling Water &amp; Soda'!I306="","",'M5 Sparkling Water &amp; Soda'!I306)</f>
        <v/>
      </c>
      <c r="E1512" s="52">
        <f>IF('M5 Sparkling Water &amp; Soda'!J306="","",'M5 Sparkling Water &amp; Soda'!J306)</f>
        <v/>
      </c>
      <c r="F1512" s="50">
        <f>IF('M5 Sparkling Water &amp; Soda'!K306="","",'M5 Sparkling Water &amp; Soda'!K306)</f>
        <v/>
      </c>
      <c r="G1512" s="49">
        <f>IF('M5 Sparkling Water &amp; Soda'!F306="","",'M5 Sparkling Water &amp; Soda'!F306)</f>
        <v/>
      </c>
      <c r="H1512" s="50">
        <f>IF(AND(ISNUMBER('M5 Sparkling Water &amp; Soda'!F306),ISNUMBER('M5 Sparkling Water &amp; Soda'!K306)),'M5 Sparkling Water &amp; Soda'!F306-'M5 Sparkling Water &amp; Soda'!K306,"")</f>
        <v/>
      </c>
      <c r="I1512" s="34" t="inlineStr">
        <is>
          <t>S&amp;S availability/depth vary by listing and time, confirm live.</t>
        </is>
      </c>
    </row>
    <row r="1513" ht="26" customHeight="1">
      <c r="A1513" s="34" t="inlineStr">
        <is>
          <t>Topo Chico</t>
        </is>
      </c>
      <c r="B1513" s="34" t="inlineStr">
        <is>
          <t>Topo Chico Mineral Water | Twist of Grapefruit | 8 pack 355mL</t>
        </is>
      </c>
      <c r="C1513" s="34" t="inlineStr">
        <is>
          <t>5) Sparkling water &amp; soda</t>
        </is>
      </c>
      <c r="D1513" s="51">
        <f>IF('M5 Sparkling Water &amp; Soda'!I307="","",'M5 Sparkling Water &amp; Soda'!I307)</f>
        <v/>
      </c>
      <c r="E1513" s="52">
        <f>IF('M5 Sparkling Water &amp; Soda'!J307="","",'M5 Sparkling Water &amp; Soda'!J307)</f>
        <v/>
      </c>
      <c r="F1513" s="50">
        <f>IF('M5 Sparkling Water &amp; Soda'!K307="","",'M5 Sparkling Water &amp; Soda'!K307)</f>
        <v/>
      </c>
      <c r="G1513" s="49">
        <f>IF('M5 Sparkling Water &amp; Soda'!F307="","",'M5 Sparkling Water &amp; Soda'!F307)</f>
        <v/>
      </c>
      <c r="H1513" s="50">
        <f>IF(AND(ISNUMBER('M5 Sparkling Water &amp; Soda'!F307),ISNUMBER('M5 Sparkling Water &amp; Soda'!K307)),'M5 Sparkling Water &amp; Soda'!F307-'M5 Sparkling Water &amp; Soda'!K307,"")</f>
        <v/>
      </c>
      <c r="I1513" s="34" t="inlineStr">
        <is>
          <t>S&amp;S availability/depth vary by listing and time, confirm live.</t>
        </is>
      </c>
    </row>
    <row r="1514" ht="26" customHeight="1">
      <c r="A1514" s="34" t="inlineStr">
        <is>
          <t>Topo Chico</t>
        </is>
      </c>
      <c r="B1514" s="34" t="inlineStr">
        <is>
          <t>Topo Chico Mineral Water | Twist of Grapefruit | 12 pack 355mL</t>
        </is>
      </c>
      <c r="C1514" s="34" t="inlineStr">
        <is>
          <t>5) Sparkling water &amp; soda</t>
        </is>
      </c>
      <c r="D1514" s="51">
        <f>IF('M5 Sparkling Water &amp; Soda'!I308="","",'M5 Sparkling Water &amp; Soda'!I308)</f>
        <v/>
      </c>
      <c r="E1514" s="52">
        <f>IF('M5 Sparkling Water &amp; Soda'!J308="","",'M5 Sparkling Water &amp; Soda'!J308)</f>
        <v/>
      </c>
      <c r="F1514" s="50">
        <f>IF('M5 Sparkling Water &amp; Soda'!K308="","",'M5 Sparkling Water &amp; Soda'!K308)</f>
        <v/>
      </c>
      <c r="G1514" s="49">
        <f>IF('M5 Sparkling Water &amp; Soda'!F308="","",'M5 Sparkling Water &amp; Soda'!F308)</f>
        <v/>
      </c>
      <c r="H1514" s="50">
        <f>IF(AND(ISNUMBER('M5 Sparkling Water &amp; Soda'!F308),ISNUMBER('M5 Sparkling Water &amp; Soda'!K308)),'M5 Sparkling Water &amp; Soda'!F308-'M5 Sparkling Water &amp; Soda'!K308,"")</f>
        <v/>
      </c>
      <c r="I1514" s="34" t="inlineStr">
        <is>
          <t>S&amp;S availability/depth vary by listing and time, confirm live.</t>
        </is>
      </c>
    </row>
    <row r="1515" ht="26" customHeight="1">
      <c r="A1515" s="34" t="inlineStr">
        <is>
          <t>Topo Chico</t>
        </is>
      </c>
      <c r="B1515" s="34" t="inlineStr">
        <is>
          <t>Topo Chico Mineral Water | Twist of Grapefruit | 15 pack 355mL</t>
        </is>
      </c>
      <c r="C1515" s="34" t="inlineStr">
        <is>
          <t>5) Sparkling water &amp; soda</t>
        </is>
      </c>
      <c r="D1515" s="51">
        <f>IF('M5 Sparkling Water &amp; Soda'!I309="","",'M5 Sparkling Water &amp; Soda'!I309)</f>
        <v/>
      </c>
      <c r="E1515" s="52">
        <f>IF('M5 Sparkling Water &amp; Soda'!J309="","",'M5 Sparkling Water &amp; Soda'!J309)</f>
        <v/>
      </c>
      <c r="F1515" s="50">
        <f>IF('M5 Sparkling Water &amp; Soda'!K309="","",'M5 Sparkling Water &amp; Soda'!K309)</f>
        <v/>
      </c>
      <c r="G1515" s="49">
        <f>IF('M5 Sparkling Water &amp; Soda'!F309="","",'M5 Sparkling Water &amp; Soda'!F309)</f>
        <v/>
      </c>
      <c r="H1515" s="50">
        <f>IF(AND(ISNUMBER('M5 Sparkling Water &amp; Soda'!F309),ISNUMBER('M5 Sparkling Water &amp; Soda'!K309)),'M5 Sparkling Water &amp; Soda'!F309-'M5 Sparkling Water &amp; Soda'!K309,"")</f>
        <v/>
      </c>
      <c r="I1515" s="34" t="inlineStr">
        <is>
          <t>S&amp;S availability/depth vary by listing and time, confirm live.</t>
        </is>
      </c>
    </row>
    <row r="1516" ht="26" customHeight="1">
      <c r="A1516" s="34" t="inlineStr">
        <is>
          <t>Topo Chico</t>
        </is>
      </c>
      <c r="B1516" s="34" t="inlineStr">
        <is>
          <t>Topo Chico Mineral Water | Twist of Grapefruit | 18 pack 355mL</t>
        </is>
      </c>
      <c r="C1516" s="34" t="inlineStr">
        <is>
          <t>5) Sparkling water &amp; soda</t>
        </is>
      </c>
      <c r="D1516" s="51">
        <f>IF('M5 Sparkling Water &amp; Soda'!I310="","",'M5 Sparkling Water &amp; Soda'!I310)</f>
        <v/>
      </c>
      <c r="E1516" s="52">
        <f>IF('M5 Sparkling Water &amp; Soda'!J310="","",'M5 Sparkling Water &amp; Soda'!J310)</f>
        <v/>
      </c>
      <c r="F1516" s="50">
        <f>IF('M5 Sparkling Water &amp; Soda'!K310="","",'M5 Sparkling Water &amp; Soda'!K310)</f>
        <v/>
      </c>
      <c r="G1516" s="49">
        <f>IF('M5 Sparkling Water &amp; Soda'!F310="","",'M5 Sparkling Water &amp; Soda'!F310)</f>
        <v/>
      </c>
      <c r="H1516" s="50">
        <f>IF(AND(ISNUMBER('M5 Sparkling Water &amp; Soda'!F310),ISNUMBER('M5 Sparkling Water &amp; Soda'!K310)),'M5 Sparkling Water &amp; Soda'!F310-'M5 Sparkling Water &amp; Soda'!K310,"")</f>
        <v/>
      </c>
      <c r="I1516" s="34" t="inlineStr">
        <is>
          <t>S&amp;S availability/depth vary by listing and time, confirm live.</t>
        </is>
      </c>
    </row>
    <row r="1517" ht="26" customHeight="1">
      <c r="A1517" s="34" t="inlineStr">
        <is>
          <t>Topo Chico</t>
        </is>
      </c>
      <c r="B1517" s="34" t="inlineStr">
        <is>
          <t>Topo Chico Mineral Water | Twist of Grapefruit | 24 pack 355mL</t>
        </is>
      </c>
      <c r="C1517" s="34" t="inlineStr">
        <is>
          <t>5) Sparkling water &amp; soda</t>
        </is>
      </c>
      <c r="D1517" s="51">
        <f>IF('M5 Sparkling Water &amp; Soda'!I311="","",'M5 Sparkling Water &amp; Soda'!I311)</f>
        <v/>
      </c>
      <c r="E1517" s="52">
        <f>IF('M5 Sparkling Water &amp; Soda'!J311="","",'M5 Sparkling Water &amp; Soda'!J311)</f>
        <v/>
      </c>
      <c r="F1517" s="50">
        <f>IF('M5 Sparkling Water &amp; Soda'!K311="","",'M5 Sparkling Water &amp; Soda'!K311)</f>
        <v/>
      </c>
      <c r="G1517" s="49">
        <f>IF('M5 Sparkling Water &amp; Soda'!F311="","",'M5 Sparkling Water &amp; Soda'!F311)</f>
        <v/>
      </c>
      <c r="H1517" s="50">
        <f>IF(AND(ISNUMBER('M5 Sparkling Water &amp; Soda'!F311),ISNUMBER('M5 Sparkling Water &amp; Soda'!K311)),'M5 Sparkling Water &amp; Soda'!F311-'M5 Sparkling Water &amp; Soda'!K311,"")</f>
        <v/>
      </c>
      <c r="I1517" s="34" t="inlineStr">
        <is>
          <t>S&amp;S availability/depth vary by listing and time, confirm live.</t>
        </is>
      </c>
    </row>
    <row r="1518" ht="26" customHeight="1">
      <c r="A1518" s="34" t="inlineStr">
        <is>
          <t>Topo Chico</t>
        </is>
      </c>
      <c r="B1518" s="34" t="inlineStr">
        <is>
          <t>Topo Chico Mineral Water | Tangerine | single 355mL</t>
        </is>
      </c>
      <c r="C1518" s="34" t="inlineStr">
        <is>
          <t>5) Sparkling water &amp; soda</t>
        </is>
      </c>
      <c r="D1518" s="51">
        <f>IF('M5 Sparkling Water &amp; Soda'!I312="","",'M5 Sparkling Water &amp; Soda'!I312)</f>
        <v/>
      </c>
      <c r="E1518" s="52">
        <f>IF('M5 Sparkling Water &amp; Soda'!J312="","",'M5 Sparkling Water &amp; Soda'!J312)</f>
        <v/>
      </c>
      <c r="F1518" s="50">
        <f>IF('M5 Sparkling Water &amp; Soda'!K312="","",'M5 Sparkling Water &amp; Soda'!K312)</f>
        <v/>
      </c>
      <c r="G1518" s="49">
        <f>IF('M5 Sparkling Water &amp; Soda'!F312="","",'M5 Sparkling Water &amp; Soda'!F312)</f>
        <v/>
      </c>
      <c r="H1518" s="50">
        <f>IF(AND(ISNUMBER('M5 Sparkling Water &amp; Soda'!F312),ISNUMBER('M5 Sparkling Water &amp; Soda'!K312)),'M5 Sparkling Water &amp; Soda'!F312-'M5 Sparkling Water &amp; Soda'!K312,"")</f>
        <v/>
      </c>
      <c r="I1518" s="34" t="inlineStr">
        <is>
          <t>S&amp;S availability/depth vary by listing and time, confirm live.</t>
        </is>
      </c>
    </row>
    <row r="1519" ht="26" customHeight="1">
      <c r="A1519" s="34" t="inlineStr">
        <is>
          <t>Topo Chico</t>
        </is>
      </c>
      <c r="B1519" s="34" t="inlineStr">
        <is>
          <t>Topo Chico Mineral Water | Tangerine | 8 pack 355mL</t>
        </is>
      </c>
      <c r="C1519" s="34" t="inlineStr">
        <is>
          <t>5) Sparkling water &amp; soda</t>
        </is>
      </c>
      <c r="D1519" s="51">
        <f>IF('M5 Sparkling Water &amp; Soda'!I313="","",'M5 Sparkling Water &amp; Soda'!I313)</f>
        <v/>
      </c>
      <c r="E1519" s="52">
        <f>IF('M5 Sparkling Water &amp; Soda'!J313="","",'M5 Sparkling Water &amp; Soda'!J313)</f>
        <v/>
      </c>
      <c r="F1519" s="50">
        <f>IF('M5 Sparkling Water &amp; Soda'!K313="","",'M5 Sparkling Water &amp; Soda'!K313)</f>
        <v/>
      </c>
      <c r="G1519" s="49">
        <f>IF('M5 Sparkling Water &amp; Soda'!F313="","",'M5 Sparkling Water &amp; Soda'!F313)</f>
        <v/>
      </c>
      <c r="H1519" s="50">
        <f>IF(AND(ISNUMBER('M5 Sparkling Water &amp; Soda'!F313),ISNUMBER('M5 Sparkling Water &amp; Soda'!K313)),'M5 Sparkling Water &amp; Soda'!F313-'M5 Sparkling Water &amp; Soda'!K313,"")</f>
        <v/>
      </c>
      <c r="I1519" s="34" t="inlineStr">
        <is>
          <t>S&amp;S availability/depth vary by listing and time, confirm live.</t>
        </is>
      </c>
    </row>
    <row r="1520" ht="26" customHeight="1">
      <c r="A1520" s="34" t="inlineStr">
        <is>
          <t>Topo Chico</t>
        </is>
      </c>
      <c r="B1520" s="34" t="inlineStr">
        <is>
          <t>Topo Chico Mineral Water | Tangerine | 12 pack 355mL</t>
        </is>
      </c>
      <c r="C1520" s="34" t="inlineStr">
        <is>
          <t>5) Sparkling water &amp; soda</t>
        </is>
      </c>
      <c r="D1520" s="51">
        <f>IF('M5 Sparkling Water &amp; Soda'!I314="","",'M5 Sparkling Water &amp; Soda'!I314)</f>
        <v/>
      </c>
      <c r="E1520" s="52">
        <f>IF('M5 Sparkling Water &amp; Soda'!J314="","",'M5 Sparkling Water &amp; Soda'!J314)</f>
        <v/>
      </c>
      <c r="F1520" s="50">
        <f>IF('M5 Sparkling Water &amp; Soda'!K314="","",'M5 Sparkling Water &amp; Soda'!K314)</f>
        <v/>
      </c>
      <c r="G1520" s="49">
        <f>IF('M5 Sparkling Water &amp; Soda'!F314="","",'M5 Sparkling Water &amp; Soda'!F314)</f>
        <v/>
      </c>
      <c r="H1520" s="50">
        <f>IF(AND(ISNUMBER('M5 Sparkling Water &amp; Soda'!F314),ISNUMBER('M5 Sparkling Water &amp; Soda'!K314)),'M5 Sparkling Water &amp; Soda'!F314-'M5 Sparkling Water &amp; Soda'!K314,"")</f>
        <v/>
      </c>
      <c r="I1520" s="34" t="inlineStr">
        <is>
          <t>S&amp;S availability/depth vary by listing and time, confirm live.</t>
        </is>
      </c>
    </row>
    <row r="1521" ht="26" customHeight="1">
      <c r="A1521" s="34" t="inlineStr">
        <is>
          <t>Topo Chico</t>
        </is>
      </c>
      <c r="B1521" s="34" t="inlineStr">
        <is>
          <t>Topo Chico Mineral Water | Tangerine | 15 pack 355mL</t>
        </is>
      </c>
      <c r="C1521" s="34" t="inlineStr">
        <is>
          <t>5) Sparkling water &amp; soda</t>
        </is>
      </c>
      <c r="D1521" s="51">
        <f>IF('M5 Sparkling Water &amp; Soda'!I315="","",'M5 Sparkling Water &amp; Soda'!I315)</f>
        <v/>
      </c>
      <c r="E1521" s="52">
        <f>IF('M5 Sparkling Water &amp; Soda'!J315="","",'M5 Sparkling Water &amp; Soda'!J315)</f>
        <v/>
      </c>
      <c r="F1521" s="50">
        <f>IF('M5 Sparkling Water &amp; Soda'!K315="","",'M5 Sparkling Water &amp; Soda'!K315)</f>
        <v/>
      </c>
      <c r="G1521" s="49">
        <f>IF('M5 Sparkling Water &amp; Soda'!F315="","",'M5 Sparkling Water &amp; Soda'!F315)</f>
        <v/>
      </c>
      <c r="H1521" s="50">
        <f>IF(AND(ISNUMBER('M5 Sparkling Water &amp; Soda'!F315),ISNUMBER('M5 Sparkling Water &amp; Soda'!K315)),'M5 Sparkling Water &amp; Soda'!F315-'M5 Sparkling Water &amp; Soda'!K315,"")</f>
        <v/>
      </c>
      <c r="I1521" s="34" t="inlineStr">
        <is>
          <t>S&amp;S availability/depth vary by listing and time, confirm live.</t>
        </is>
      </c>
    </row>
    <row r="1522" ht="26" customHeight="1">
      <c r="A1522" s="34" t="inlineStr">
        <is>
          <t>Topo Chico</t>
        </is>
      </c>
      <c r="B1522" s="34" t="inlineStr">
        <is>
          <t>Topo Chico Mineral Water | Tangerine | 18 pack 355mL</t>
        </is>
      </c>
      <c r="C1522" s="34" t="inlineStr">
        <is>
          <t>5) Sparkling water &amp; soda</t>
        </is>
      </c>
      <c r="D1522" s="51">
        <f>IF('M5 Sparkling Water &amp; Soda'!I316="","",'M5 Sparkling Water &amp; Soda'!I316)</f>
        <v/>
      </c>
      <c r="E1522" s="52">
        <f>IF('M5 Sparkling Water &amp; Soda'!J316="","",'M5 Sparkling Water &amp; Soda'!J316)</f>
        <v/>
      </c>
      <c r="F1522" s="50">
        <f>IF('M5 Sparkling Water &amp; Soda'!K316="","",'M5 Sparkling Water &amp; Soda'!K316)</f>
        <v/>
      </c>
      <c r="G1522" s="49">
        <f>IF('M5 Sparkling Water &amp; Soda'!F316="","",'M5 Sparkling Water &amp; Soda'!F316)</f>
        <v/>
      </c>
      <c r="H1522" s="50">
        <f>IF(AND(ISNUMBER('M5 Sparkling Water &amp; Soda'!F316),ISNUMBER('M5 Sparkling Water &amp; Soda'!K316)),'M5 Sparkling Water &amp; Soda'!F316-'M5 Sparkling Water &amp; Soda'!K316,"")</f>
        <v/>
      </c>
      <c r="I1522" s="34" t="inlineStr">
        <is>
          <t>S&amp;S availability/depth vary by listing and time, confirm live.</t>
        </is>
      </c>
    </row>
    <row r="1523" ht="26" customHeight="1">
      <c r="A1523" s="34" t="inlineStr">
        <is>
          <t>Topo Chico</t>
        </is>
      </c>
      <c r="B1523" s="34" t="inlineStr">
        <is>
          <t>Topo Chico Mineral Water | Tangerine | 24 pack 355mL</t>
        </is>
      </c>
      <c r="C1523" s="34" t="inlineStr">
        <is>
          <t>5) Sparkling water &amp; soda</t>
        </is>
      </c>
      <c r="D1523" s="51">
        <f>IF('M5 Sparkling Water &amp; Soda'!I317="","",'M5 Sparkling Water &amp; Soda'!I317)</f>
        <v/>
      </c>
      <c r="E1523" s="52">
        <f>IF('M5 Sparkling Water &amp; Soda'!J317="","",'M5 Sparkling Water &amp; Soda'!J317)</f>
        <v/>
      </c>
      <c r="F1523" s="50">
        <f>IF('M5 Sparkling Water &amp; Soda'!K317="","",'M5 Sparkling Water &amp; Soda'!K317)</f>
        <v/>
      </c>
      <c r="G1523" s="49">
        <f>IF('M5 Sparkling Water &amp; Soda'!F317="","",'M5 Sparkling Water &amp; Soda'!F317)</f>
        <v/>
      </c>
      <c r="H1523" s="50">
        <f>IF(AND(ISNUMBER('M5 Sparkling Water &amp; Soda'!F317),ISNUMBER('M5 Sparkling Water &amp; Soda'!K317)),'M5 Sparkling Water &amp; Soda'!F317-'M5 Sparkling Water &amp; Soda'!K317,"")</f>
        <v/>
      </c>
      <c r="I1523" s="34" t="inlineStr">
        <is>
          <t>S&amp;S availability/depth vary by listing and time, confirm live.</t>
        </is>
      </c>
    </row>
    <row r="1524" ht="26" customHeight="1">
      <c r="A1524" s="34" t="inlineStr">
        <is>
          <t>Polar</t>
        </is>
      </c>
      <c r="B1524" s="34" t="inlineStr">
        <is>
          <t>Polar Seltzer | Black Cherry | single 355mL</t>
        </is>
      </c>
      <c r="C1524" s="34" t="inlineStr">
        <is>
          <t>5) Sparkling water &amp; soda</t>
        </is>
      </c>
      <c r="D1524" s="51">
        <f>IF('M5 Sparkling Water &amp; Soda'!I318="","",'M5 Sparkling Water &amp; Soda'!I318)</f>
        <v/>
      </c>
      <c r="E1524" s="52">
        <f>IF('M5 Sparkling Water &amp; Soda'!J318="","",'M5 Sparkling Water &amp; Soda'!J318)</f>
        <v/>
      </c>
      <c r="F1524" s="50">
        <f>IF('M5 Sparkling Water &amp; Soda'!K318="","",'M5 Sparkling Water &amp; Soda'!K318)</f>
        <v/>
      </c>
      <c r="G1524" s="49">
        <f>IF('M5 Sparkling Water &amp; Soda'!F318="","",'M5 Sparkling Water &amp; Soda'!F318)</f>
        <v/>
      </c>
      <c r="H1524" s="50">
        <f>IF(AND(ISNUMBER('M5 Sparkling Water &amp; Soda'!F318),ISNUMBER('M5 Sparkling Water &amp; Soda'!K318)),'M5 Sparkling Water &amp; Soda'!F318-'M5 Sparkling Water &amp; Soda'!K318,"")</f>
        <v/>
      </c>
      <c r="I1524" s="34" t="inlineStr">
        <is>
          <t>S&amp;S availability/depth vary by listing and time, confirm live.</t>
        </is>
      </c>
    </row>
    <row r="1525" ht="26" customHeight="1">
      <c r="A1525" s="34" t="inlineStr">
        <is>
          <t>Polar</t>
        </is>
      </c>
      <c r="B1525" s="34" t="inlineStr">
        <is>
          <t>Polar Seltzer | Black Cherry | 8 pack 355mL</t>
        </is>
      </c>
      <c r="C1525" s="34" t="inlineStr">
        <is>
          <t>5) Sparkling water &amp; soda</t>
        </is>
      </c>
      <c r="D1525" s="51">
        <f>IF('M5 Sparkling Water &amp; Soda'!I319="","",'M5 Sparkling Water &amp; Soda'!I319)</f>
        <v/>
      </c>
      <c r="E1525" s="52">
        <f>IF('M5 Sparkling Water &amp; Soda'!J319="","",'M5 Sparkling Water &amp; Soda'!J319)</f>
        <v/>
      </c>
      <c r="F1525" s="50">
        <f>IF('M5 Sparkling Water &amp; Soda'!K319="","",'M5 Sparkling Water &amp; Soda'!K319)</f>
        <v/>
      </c>
      <c r="G1525" s="49">
        <f>IF('M5 Sparkling Water &amp; Soda'!F319="","",'M5 Sparkling Water &amp; Soda'!F319)</f>
        <v/>
      </c>
      <c r="H1525" s="50">
        <f>IF(AND(ISNUMBER('M5 Sparkling Water &amp; Soda'!F319),ISNUMBER('M5 Sparkling Water &amp; Soda'!K319)),'M5 Sparkling Water &amp; Soda'!F319-'M5 Sparkling Water &amp; Soda'!K319,"")</f>
        <v/>
      </c>
      <c r="I1525" s="34" t="inlineStr">
        <is>
          <t>S&amp;S availability/depth vary by listing and time, confirm live.</t>
        </is>
      </c>
    </row>
    <row r="1526" ht="26" customHeight="1">
      <c r="A1526" s="34" t="inlineStr">
        <is>
          <t>Polar</t>
        </is>
      </c>
      <c r="B1526" s="34" t="inlineStr">
        <is>
          <t>Polar Seltzer | Black Cherry | 12 pack 355mL</t>
        </is>
      </c>
      <c r="C1526" s="34" t="inlineStr">
        <is>
          <t>5) Sparkling water &amp; soda</t>
        </is>
      </c>
      <c r="D1526" s="51">
        <f>IF('M5 Sparkling Water &amp; Soda'!I320="","",'M5 Sparkling Water &amp; Soda'!I320)</f>
        <v/>
      </c>
      <c r="E1526" s="52">
        <f>IF('M5 Sparkling Water &amp; Soda'!J320="","",'M5 Sparkling Water &amp; Soda'!J320)</f>
        <v/>
      </c>
      <c r="F1526" s="50">
        <f>IF('M5 Sparkling Water &amp; Soda'!K320="","",'M5 Sparkling Water &amp; Soda'!K320)</f>
        <v/>
      </c>
      <c r="G1526" s="49">
        <f>IF('M5 Sparkling Water &amp; Soda'!F320="","",'M5 Sparkling Water &amp; Soda'!F320)</f>
        <v/>
      </c>
      <c r="H1526" s="50">
        <f>IF(AND(ISNUMBER('M5 Sparkling Water &amp; Soda'!F320),ISNUMBER('M5 Sparkling Water &amp; Soda'!K320)),'M5 Sparkling Water &amp; Soda'!F320-'M5 Sparkling Water &amp; Soda'!K320,"")</f>
        <v/>
      </c>
      <c r="I1526" s="34" t="inlineStr">
        <is>
          <t>S&amp;S availability/depth vary by listing and time, confirm live.</t>
        </is>
      </c>
    </row>
    <row r="1527" ht="26" customHeight="1">
      <c r="A1527" s="34" t="inlineStr">
        <is>
          <t>Polar</t>
        </is>
      </c>
      <c r="B1527" s="34" t="inlineStr">
        <is>
          <t>Polar Seltzer | Black Cherry | 15 pack 355mL</t>
        </is>
      </c>
      <c r="C1527" s="34" t="inlineStr">
        <is>
          <t>5) Sparkling water &amp; soda</t>
        </is>
      </c>
      <c r="D1527" s="51">
        <f>IF('M5 Sparkling Water &amp; Soda'!I321="","",'M5 Sparkling Water &amp; Soda'!I321)</f>
        <v/>
      </c>
      <c r="E1527" s="52">
        <f>IF('M5 Sparkling Water &amp; Soda'!J321="","",'M5 Sparkling Water &amp; Soda'!J321)</f>
        <v/>
      </c>
      <c r="F1527" s="50">
        <f>IF('M5 Sparkling Water &amp; Soda'!K321="","",'M5 Sparkling Water &amp; Soda'!K321)</f>
        <v/>
      </c>
      <c r="G1527" s="49">
        <f>IF('M5 Sparkling Water &amp; Soda'!F321="","",'M5 Sparkling Water &amp; Soda'!F321)</f>
        <v/>
      </c>
      <c r="H1527" s="50">
        <f>IF(AND(ISNUMBER('M5 Sparkling Water &amp; Soda'!F321),ISNUMBER('M5 Sparkling Water &amp; Soda'!K321)),'M5 Sparkling Water &amp; Soda'!F321-'M5 Sparkling Water &amp; Soda'!K321,"")</f>
        <v/>
      </c>
      <c r="I1527" s="34" t="inlineStr">
        <is>
          <t>S&amp;S availability/depth vary by listing and time, confirm live.</t>
        </is>
      </c>
    </row>
    <row r="1528" ht="26" customHeight="1">
      <c r="A1528" s="34" t="inlineStr">
        <is>
          <t>Polar</t>
        </is>
      </c>
      <c r="B1528" s="34" t="inlineStr">
        <is>
          <t>Polar Seltzer | Black Cherry | 18 pack 355mL</t>
        </is>
      </c>
      <c r="C1528" s="34" t="inlineStr">
        <is>
          <t>5) Sparkling water &amp; soda</t>
        </is>
      </c>
      <c r="D1528" s="51">
        <f>IF('M5 Sparkling Water &amp; Soda'!I322="","",'M5 Sparkling Water &amp; Soda'!I322)</f>
        <v/>
      </c>
      <c r="E1528" s="52">
        <f>IF('M5 Sparkling Water &amp; Soda'!J322="","",'M5 Sparkling Water &amp; Soda'!J322)</f>
        <v/>
      </c>
      <c r="F1528" s="50">
        <f>IF('M5 Sparkling Water &amp; Soda'!K322="","",'M5 Sparkling Water &amp; Soda'!K322)</f>
        <v/>
      </c>
      <c r="G1528" s="49">
        <f>IF('M5 Sparkling Water &amp; Soda'!F322="","",'M5 Sparkling Water &amp; Soda'!F322)</f>
        <v/>
      </c>
      <c r="H1528" s="50">
        <f>IF(AND(ISNUMBER('M5 Sparkling Water &amp; Soda'!F322),ISNUMBER('M5 Sparkling Water &amp; Soda'!K322)),'M5 Sparkling Water &amp; Soda'!F322-'M5 Sparkling Water &amp; Soda'!K322,"")</f>
        <v/>
      </c>
      <c r="I1528" s="34" t="inlineStr">
        <is>
          <t>S&amp;S availability/depth vary by listing and time, confirm live.</t>
        </is>
      </c>
    </row>
    <row r="1529" ht="26" customHeight="1">
      <c r="A1529" s="34" t="inlineStr">
        <is>
          <t>Polar</t>
        </is>
      </c>
      <c r="B1529" s="34" t="inlineStr">
        <is>
          <t>Polar Seltzer | Black Cherry | 24 pack 355mL</t>
        </is>
      </c>
      <c r="C1529" s="34" t="inlineStr">
        <is>
          <t>5) Sparkling water &amp; soda</t>
        </is>
      </c>
      <c r="D1529" s="51">
        <f>IF('M5 Sparkling Water &amp; Soda'!I323="","",'M5 Sparkling Water &amp; Soda'!I323)</f>
        <v/>
      </c>
      <c r="E1529" s="52">
        <f>IF('M5 Sparkling Water &amp; Soda'!J323="","",'M5 Sparkling Water &amp; Soda'!J323)</f>
        <v/>
      </c>
      <c r="F1529" s="50">
        <f>IF('M5 Sparkling Water &amp; Soda'!K323="","",'M5 Sparkling Water &amp; Soda'!K323)</f>
        <v/>
      </c>
      <c r="G1529" s="49">
        <f>IF('M5 Sparkling Water &amp; Soda'!F323="","",'M5 Sparkling Water &amp; Soda'!F323)</f>
        <v/>
      </c>
      <c r="H1529" s="50">
        <f>IF(AND(ISNUMBER('M5 Sparkling Water &amp; Soda'!F323),ISNUMBER('M5 Sparkling Water &amp; Soda'!K323)),'M5 Sparkling Water &amp; Soda'!F323-'M5 Sparkling Water &amp; Soda'!K323,"")</f>
        <v/>
      </c>
      <c r="I1529" s="34" t="inlineStr">
        <is>
          <t>S&amp;S availability/depth vary by listing and time, confirm live.</t>
        </is>
      </c>
    </row>
    <row r="1530" ht="26" customHeight="1">
      <c r="A1530" s="34" t="inlineStr">
        <is>
          <t>Polar</t>
        </is>
      </c>
      <c r="B1530" s="34" t="inlineStr">
        <is>
          <t>Polar Seltzer | Ruby Red Grapefruit | single 355mL</t>
        </is>
      </c>
      <c r="C1530" s="34" t="inlineStr">
        <is>
          <t>5) Sparkling water &amp; soda</t>
        </is>
      </c>
      <c r="D1530" s="51">
        <f>IF('M5 Sparkling Water &amp; Soda'!I324="","",'M5 Sparkling Water &amp; Soda'!I324)</f>
        <v/>
      </c>
      <c r="E1530" s="52">
        <f>IF('M5 Sparkling Water &amp; Soda'!J324="","",'M5 Sparkling Water &amp; Soda'!J324)</f>
        <v/>
      </c>
      <c r="F1530" s="50">
        <f>IF('M5 Sparkling Water &amp; Soda'!K324="","",'M5 Sparkling Water &amp; Soda'!K324)</f>
        <v/>
      </c>
      <c r="G1530" s="49">
        <f>IF('M5 Sparkling Water &amp; Soda'!F324="","",'M5 Sparkling Water &amp; Soda'!F324)</f>
        <v/>
      </c>
      <c r="H1530" s="50">
        <f>IF(AND(ISNUMBER('M5 Sparkling Water &amp; Soda'!F324),ISNUMBER('M5 Sparkling Water &amp; Soda'!K324)),'M5 Sparkling Water &amp; Soda'!F324-'M5 Sparkling Water &amp; Soda'!K324,"")</f>
        <v/>
      </c>
      <c r="I1530" s="34" t="inlineStr">
        <is>
          <t>S&amp;S availability/depth vary by listing and time, confirm live.</t>
        </is>
      </c>
    </row>
    <row r="1531" ht="26" customHeight="1">
      <c r="A1531" s="34" t="inlineStr">
        <is>
          <t>Polar</t>
        </is>
      </c>
      <c r="B1531" s="34" t="inlineStr">
        <is>
          <t>Polar Seltzer | Ruby Red Grapefruit | 8 pack 355mL</t>
        </is>
      </c>
      <c r="C1531" s="34" t="inlineStr">
        <is>
          <t>5) Sparkling water &amp; soda</t>
        </is>
      </c>
      <c r="D1531" s="51">
        <f>IF('M5 Sparkling Water &amp; Soda'!I325="","",'M5 Sparkling Water &amp; Soda'!I325)</f>
        <v/>
      </c>
      <c r="E1531" s="52">
        <f>IF('M5 Sparkling Water &amp; Soda'!J325="","",'M5 Sparkling Water &amp; Soda'!J325)</f>
        <v/>
      </c>
      <c r="F1531" s="50">
        <f>IF('M5 Sparkling Water &amp; Soda'!K325="","",'M5 Sparkling Water &amp; Soda'!K325)</f>
        <v/>
      </c>
      <c r="G1531" s="49">
        <f>IF('M5 Sparkling Water &amp; Soda'!F325="","",'M5 Sparkling Water &amp; Soda'!F325)</f>
        <v/>
      </c>
      <c r="H1531" s="50">
        <f>IF(AND(ISNUMBER('M5 Sparkling Water &amp; Soda'!F325),ISNUMBER('M5 Sparkling Water &amp; Soda'!K325)),'M5 Sparkling Water &amp; Soda'!F325-'M5 Sparkling Water &amp; Soda'!K325,"")</f>
        <v/>
      </c>
      <c r="I1531" s="34" t="inlineStr">
        <is>
          <t>S&amp;S availability/depth vary by listing and time, confirm live.</t>
        </is>
      </c>
    </row>
    <row r="1532" ht="26" customHeight="1">
      <c r="A1532" s="34" t="inlineStr">
        <is>
          <t>Polar</t>
        </is>
      </c>
      <c r="B1532" s="34" t="inlineStr">
        <is>
          <t>Polar Seltzer | Ruby Red Grapefruit | 12 pack 355mL</t>
        </is>
      </c>
      <c r="C1532" s="34" t="inlineStr">
        <is>
          <t>5) Sparkling water &amp; soda</t>
        </is>
      </c>
      <c r="D1532" s="51">
        <f>IF('M5 Sparkling Water &amp; Soda'!I326="","",'M5 Sparkling Water &amp; Soda'!I326)</f>
        <v/>
      </c>
      <c r="E1532" s="52">
        <f>IF('M5 Sparkling Water &amp; Soda'!J326="","",'M5 Sparkling Water &amp; Soda'!J326)</f>
        <v/>
      </c>
      <c r="F1532" s="50">
        <f>IF('M5 Sparkling Water &amp; Soda'!K326="","",'M5 Sparkling Water &amp; Soda'!K326)</f>
        <v/>
      </c>
      <c r="G1532" s="49">
        <f>IF('M5 Sparkling Water &amp; Soda'!F326="","",'M5 Sparkling Water &amp; Soda'!F326)</f>
        <v/>
      </c>
      <c r="H1532" s="50">
        <f>IF(AND(ISNUMBER('M5 Sparkling Water &amp; Soda'!F326),ISNUMBER('M5 Sparkling Water &amp; Soda'!K326)),'M5 Sparkling Water &amp; Soda'!F326-'M5 Sparkling Water &amp; Soda'!K326,"")</f>
        <v/>
      </c>
      <c r="I1532" s="34" t="inlineStr">
        <is>
          <t>S&amp;S availability/depth vary by listing and time, confirm live.</t>
        </is>
      </c>
    </row>
    <row r="1533" ht="26" customHeight="1">
      <c r="A1533" s="34" t="inlineStr">
        <is>
          <t>Polar</t>
        </is>
      </c>
      <c r="B1533" s="34" t="inlineStr">
        <is>
          <t>Polar Seltzer | Ruby Red Grapefruit | 15 pack 355mL</t>
        </is>
      </c>
      <c r="C1533" s="34" t="inlineStr">
        <is>
          <t>5) Sparkling water &amp; soda</t>
        </is>
      </c>
      <c r="D1533" s="51">
        <f>IF('M5 Sparkling Water &amp; Soda'!I327="","",'M5 Sparkling Water &amp; Soda'!I327)</f>
        <v/>
      </c>
      <c r="E1533" s="52">
        <f>IF('M5 Sparkling Water &amp; Soda'!J327="","",'M5 Sparkling Water &amp; Soda'!J327)</f>
        <v/>
      </c>
      <c r="F1533" s="50">
        <f>IF('M5 Sparkling Water &amp; Soda'!K327="","",'M5 Sparkling Water &amp; Soda'!K327)</f>
        <v/>
      </c>
      <c r="G1533" s="49">
        <f>IF('M5 Sparkling Water &amp; Soda'!F327="","",'M5 Sparkling Water &amp; Soda'!F327)</f>
        <v/>
      </c>
      <c r="H1533" s="50">
        <f>IF(AND(ISNUMBER('M5 Sparkling Water &amp; Soda'!F327),ISNUMBER('M5 Sparkling Water &amp; Soda'!K327)),'M5 Sparkling Water &amp; Soda'!F327-'M5 Sparkling Water &amp; Soda'!K327,"")</f>
        <v/>
      </c>
      <c r="I1533" s="34" t="inlineStr">
        <is>
          <t>S&amp;S availability/depth vary by listing and time, confirm live.</t>
        </is>
      </c>
    </row>
    <row r="1534" ht="26" customHeight="1">
      <c r="A1534" s="34" t="inlineStr">
        <is>
          <t>Polar</t>
        </is>
      </c>
      <c r="B1534" s="34" t="inlineStr">
        <is>
          <t>Polar Seltzer | Ruby Red Grapefruit | 18 pack 355mL</t>
        </is>
      </c>
      <c r="C1534" s="34" t="inlineStr">
        <is>
          <t>5) Sparkling water &amp; soda</t>
        </is>
      </c>
      <c r="D1534" s="51">
        <f>IF('M5 Sparkling Water &amp; Soda'!I328="","",'M5 Sparkling Water &amp; Soda'!I328)</f>
        <v/>
      </c>
      <c r="E1534" s="52">
        <f>IF('M5 Sparkling Water &amp; Soda'!J328="","",'M5 Sparkling Water &amp; Soda'!J328)</f>
        <v/>
      </c>
      <c r="F1534" s="50">
        <f>IF('M5 Sparkling Water &amp; Soda'!K328="","",'M5 Sparkling Water &amp; Soda'!K328)</f>
        <v/>
      </c>
      <c r="G1534" s="49">
        <f>IF('M5 Sparkling Water &amp; Soda'!F328="","",'M5 Sparkling Water &amp; Soda'!F328)</f>
        <v/>
      </c>
      <c r="H1534" s="50">
        <f>IF(AND(ISNUMBER('M5 Sparkling Water &amp; Soda'!F328),ISNUMBER('M5 Sparkling Water &amp; Soda'!K328)),'M5 Sparkling Water &amp; Soda'!F328-'M5 Sparkling Water &amp; Soda'!K328,"")</f>
        <v/>
      </c>
      <c r="I1534" s="34" t="inlineStr">
        <is>
          <t>S&amp;S availability/depth vary by listing and time, confirm live.</t>
        </is>
      </c>
    </row>
    <row r="1535" ht="26" customHeight="1">
      <c r="A1535" s="34" t="inlineStr">
        <is>
          <t>Polar</t>
        </is>
      </c>
      <c r="B1535" s="34" t="inlineStr">
        <is>
          <t>Polar Seltzer | Ruby Red Grapefruit | 24 pack 355mL</t>
        </is>
      </c>
      <c r="C1535" s="34" t="inlineStr">
        <is>
          <t>5) Sparkling water &amp; soda</t>
        </is>
      </c>
      <c r="D1535" s="51">
        <f>IF('M5 Sparkling Water &amp; Soda'!I329="","",'M5 Sparkling Water &amp; Soda'!I329)</f>
        <v/>
      </c>
      <c r="E1535" s="52">
        <f>IF('M5 Sparkling Water &amp; Soda'!J329="","",'M5 Sparkling Water &amp; Soda'!J329)</f>
        <v/>
      </c>
      <c r="F1535" s="50">
        <f>IF('M5 Sparkling Water &amp; Soda'!K329="","",'M5 Sparkling Water &amp; Soda'!K329)</f>
        <v/>
      </c>
      <c r="G1535" s="49">
        <f>IF('M5 Sparkling Water &amp; Soda'!F329="","",'M5 Sparkling Water &amp; Soda'!F329)</f>
        <v/>
      </c>
      <c r="H1535" s="50">
        <f>IF(AND(ISNUMBER('M5 Sparkling Water &amp; Soda'!F329),ISNUMBER('M5 Sparkling Water &amp; Soda'!K329)),'M5 Sparkling Water &amp; Soda'!F329-'M5 Sparkling Water &amp; Soda'!K329,"")</f>
        <v/>
      </c>
      <c r="I1535" s="34" t="inlineStr">
        <is>
          <t>S&amp;S availability/depth vary by listing and time, confirm live.</t>
        </is>
      </c>
    </row>
    <row r="1536" ht="26" customHeight="1">
      <c r="A1536" s="34" t="inlineStr">
        <is>
          <t>Polar</t>
        </is>
      </c>
      <c r="B1536" s="34" t="inlineStr">
        <is>
          <t>Polar Seltzer | Lime | single 355mL</t>
        </is>
      </c>
      <c r="C1536" s="34" t="inlineStr">
        <is>
          <t>5) Sparkling water &amp; soda</t>
        </is>
      </c>
      <c r="D1536" s="51">
        <f>IF('M5 Sparkling Water &amp; Soda'!I330="","",'M5 Sparkling Water &amp; Soda'!I330)</f>
        <v/>
      </c>
      <c r="E1536" s="52">
        <f>IF('M5 Sparkling Water &amp; Soda'!J330="","",'M5 Sparkling Water &amp; Soda'!J330)</f>
        <v/>
      </c>
      <c r="F1536" s="50">
        <f>IF('M5 Sparkling Water &amp; Soda'!K330="","",'M5 Sparkling Water &amp; Soda'!K330)</f>
        <v/>
      </c>
      <c r="G1536" s="49">
        <f>IF('M5 Sparkling Water &amp; Soda'!F330="","",'M5 Sparkling Water &amp; Soda'!F330)</f>
        <v/>
      </c>
      <c r="H1536" s="50">
        <f>IF(AND(ISNUMBER('M5 Sparkling Water &amp; Soda'!F330),ISNUMBER('M5 Sparkling Water &amp; Soda'!K330)),'M5 Sparkling Water &amp; Soda'!F330-'M5 Sparkling Water &amp; Soda'!K330,"")</f>
        <v/>
      </c>
      <c r="I1536" s="34" t="inlineStr">
        <is>
          <t>S&amp;S availability/depth vary by listing and time, confirm live.</t>
        </is>
      </c>
    </row>
    <row r="1537" ht="26" customHeight="1">
      <c r="A1537" s="34" t="inlineStr">
        <is>
          <t>Polar</t>
        </is>
      </c>
      <c r="B1537" s="34" t="inlineStr">
        <is>
          <t>Polar Seltzer | Lime | 8 pack 355mL</t>
        </is>
      </c>
      <c r="C1537" s="34" t="inlineStr">
        <is>
          <t>5) Sparkling water &amp; soda</t>
        </is>
      </c>
      <c r="D1537" s="51">
        <f>IF('M5 Sparkling Water &amp; Soda'!I331="","",'M5 Sparkling Water &amp; Soda'!I331)</f>
        <v/>
      </c>
      <c r="E1537" s="52">
        <f>IF('M5 Sparkling Water &amp; Soda'!J331="","",'M5 Sparkling Water &amp; Soda'!J331)</f>
        <v/>
      </c>
      <c r="F1537" s="50">
        <f>IF('M5 Sparkling Water &amp; Soda'!K331="","",'M5 Sparkling Water &amp; Soda'!K331)</f>
        <v/>
      </c>
      <c r="G1537" s="49">
        <f>IF('M5 Sparkling Water &amp; Soda'!F331="","",'M5 Sparkling Water &amp; Soda'!F331)</f>
        <v/>
      </c>
      <c r="H1537" s="50">
        <f>IF(AND(ISNUMBER('M5 Sparkling Water &amp; Soda'!F331),ISNUMBER('M5 Sparkling Water &amp; Soda'!K331)),'M5 Sparkling Water &amp; Soda'!F331-'M5 Sparkling Water &amp; Soda'!K331,"")</f>
        <v/>
      </c>
      <c r="I1537" s="34" t="inlineStr">
        <is>
          <t>S&amp;S availability/depth vary by listing and time, confirm live.</t>
        </is>
      </c>
    </row>
    <row r="1538" ht="26" customHeight="1">
      <c r="A1538" s="34" t="inlineStr">
        <is>
          <t>Polar</t>
        </is>
      </c>
      <c r="B1538" s="34" t="inlineStr">
        <is>
          <t>Polar Seltzer | Lime | 12 pack 355mL</t>
        </is>
      </c>
      <c r="C1538" s="34" t="inlineStr">
        <is>
          <t>5) Sparkling water &amp; soda</t>
        </is>
      </c>
      <c r="D1538" s="51">
        <f>IF('M5 Sparkling Water &amp; Soda'!I332="","",'M5 Sparkling Water &amp; Soda'!I332)</f>
        <v/>
      </c>
      <c r="E1538" s="52">
        <f>IF('M5 Sparkling Water &amp; Soda'!J332="","",'M5 Sparkling Water &amp; Soda'!J332)</f>
        <v/>
      </c>
      <c r="F1538" s="50">
        <f>IF('M5 Sparkling Water &amp; Soda'!K332="","",'M5 Sparkling Water &amp; Soda'!K332)</f>
        <v/>
      </c>
      <c r="G1538" s="49">
        <f>IF('M5 Sparkling Water &amp; Soda'!F332="","",'M5 Sparkling Water &amp; Soda'!F332)</f>
        <v/>
      </c>
      <c r="H1538" s="50">
        <f>IF(AND(ISNUMBER('M5 Sparkling Water &amp; Soda'!F332),ISNUMBER('M5 Sparkling Water &amp; Soda'!K332)),'M5 Sparkling Water &amp; Soda'!F332-'M5 Sparkling Water &amp; Soda'!K332,"")</f>
        <v/>
      </c>
      <c r="I1538" s="34" t="inlineStr">
        <is>
          <t>S&amp;S availability/depth vary by listing and time, confirm live.</t>
        </is>
      </c>
    </row>
    <row r="1539" ht="26" customHeight="1">
      <c r="A1539" s="34" t="inlineStr">
        <is>
          <t>Polar</t>
        </is>
      </c>
      <c r="B1539" s="34" t="inlineStr">
        <is>
          <t>Polar Seltzer | Lime | 15 pack 355mL</t>
        </is>
      </c>
      <c r="C1539" s="34" t="inlineStr">
        <is>
          <t>5) Sparkling water &amp; soda</t>
        </is>
      </c>
      <c r="D1539" s="51">
        <f>IF('M5 Sparkling Water &amp; Soda'!I333="","",'M5 Sparkling Water &amp; Soda'!I333)</f>
        <v/>
      </c>
      <c r="E1539" s="52">
        <f>IF('M5 Sparkling Water &amp; Soda'!J333="","",'M5 Sparkling Water &amp; Soda'!J333)</f>
        <v/>
      </c>
      <c r="F1539" s="50">
        <f>IF('M5 Sparkling Water &amp; Soda'!K333="","",'M5 Sparkling Water &amp; Soda'!K333)</f>
        <v/>
      </c>
      <c r="G1539" s="49">
        <f>IF('M5 Sparkling Water &amp; Soda'!F333="","",'M5 Sparkling Water &amp; Soda'!F333)</f>
        <v/>
      </c>
      <c r="H1539" s="50">
        <f>IF(AND(ISNUMBER('M5 Sparkling Water &amp; Soda'!F333),ISNUMBER('M5 Sparkling Water &amp; Soda'!K333)),'M5 Sparkling Water &amp; Soda'!F333-'M5 Sparkling Water &amp; Soda'!K333,"")</f>
        <v/>
      </c>
      <c r="I1539" s="34" t="inlineStr">
        <is>
          <t>S&amp;S availability/depth vary by listing and time, confirm live.</t>
        </is>
      </c>
    </row>
    <row r="1540" ht="26" customHeight="1">
      <c r="A1540" s="34" t="inlineStr">
        <is>
          <t>Polar</t>
        </is>
      </c>
      <c r="B1540" s="34" t="inlineStr">
        <is>
          <t>Polar Seltzer | Lime | 18 pack 355mL</t>
        </is>
      </c>
      <c r="C1540" s="34" t="inlineStr">
        <is>
          <t>5) Sparkling water &amp; soda</t>
        </is>
      </c>
      <c r="D1540" s="51">
        <f>IF('M5 Sparkling Water &amp; Soda'!I334="","",'M5 Sparkling Water &amp; Soda'!I334)</f>
        <v/>
      </c>
      <c r="E1540" s="52">
        <f>IF('M5 Sparkling Water &amp; Soda'!J334="","",'M5 Sparkling Water &amp; Soda'!J334)</f>
        <v/>
      </c>
      <c r="F1540" s="50">
        <f>IF('M5 Sparkling Water &amp; Soda'!K334="","",'M5 Sparkling Water &amp; Soda'!K334)</f>
        <v/>
      </c>
      <c r="G1540" s="49">
        <f>IF('M5 Sparkling Water &amp; Soda'!F334="","",'M5 Sparkling Water &amp; Soda'!F334)</f>
        <v/>
      </c>
      <c r="H1540" s="50">
        <f>IF(AND(ISNUMBER('M5 Sparkling Water &amp; Soda'!F334),ISNUMBER('M5 Sparkling Water &amp; Soda'!K334)),'M5 Sparkling Water &amp; Soda'!F334-'M5 Sparkling Water &amp; Soda'!K334,"")</f>
        <v/>
      </c>
      <c r="I1540" s="34" t="inlineStr">
        <is>
          <t>S&amp;S availability/depth vary by listing and time, confirm live.</t>
        </is>
      </c>
    </row>
    <row r="1541" ht="26" customHeight="1">
      <c r="A1541" s="34" t="inlineStr">
        <is>
          <t>Polar</t>
        </is>
      </c>
      <c r="B1541" s="34" t="inlineStr">
        <is>
          <t>Polar Seltzer | Lime | 24 pack 355mL</t>
        </is>
      </c>
      <c r="C1541" s="34" t="inlineStr">
        <is>
          <t>5) Sparkling water &amp; soda</t>
        </is>
      </c>
      <c r="D1541" s="51">
        <f>IF('M5 Sparkling Water &amp; Soda'!I335="","",'M5 Sparkling Water &amp; Soda'!I335)</f>
        <v/>
      </c>
      <c r="E1541" s="52">
        <f>IF('M5 Sparkling Water &amp; Soda'!J335="","",'M5 Sparkling Water &amp; Soda'!J335)</f>
        <v/>
      </c>
      <c r="F1541" s="50">
        <f>IF('M5 Sparkling Water &amp; Soda'!K335="","",'M5 Sparkling Water &amp; Soda'!K335)</f>
        <v/>
      </c>
      <c r="G1541" s="49">
        <f>IF('M5 Sparkling Water &amp; Soda'!F335="","",'M5 Sparkling Water &amp; Soda'!F335)</f>
        <v/>
      </c>
      <c r="H1541" s="50">
        <f>IF(AND(ISNUMBER('M5 Sparkling Water &amp; Soda'!F335),ISNUMBER('M5 Sparkling Water &amp; Soda'!K335)),'M5 Sparkling Water &amp; Soda'!F335-'M5 Sparkling Water &amp; Soda'!K335,"")</f>
        <v/>
      </c>
      <c r="I1541" s="34" t="inlineStr">
        <is>
          <t>S&amp;S availability/depth vary by listing and time, confirm live.</t>
        </is>
      </c>
    </row>
    <row r="1542" ht="26" customHeight="1">
      <c r="A1542" s="34" t="inlineStr">
        <is>
          <t>Polar</t>
        </is>
      </c>
      <c r="B1542" s="34" t="inlineStr">
        <is>
          <t>Polar Seltzer | Mandarin | single 355mL</t>
        </is>
      </c>
      <c r="C1542" s="34" t="inlineStr">
        <is>
          <t>5) Sparkling water &amp; soda</t>
        </is>
      </c>
      <c r="D1542" s="51">
        <f>IF('M5 Sparkling Water &amp; Soda'!I336="","",'M5 Sparkling Water &amp; Soda'!I336)</f>
        <v/>
      </c>
      <c r="E1542" s="52">
        <f>IF('M5 Sparkling Water &amp; Soda'!J336="","",'M5 Sparkling Water &amp; Soda'!J336)</f>
        <v/>
      </c>
      <c r="F1542" s="50">
        <f>IF('M5 Sparkling Water &amp; Soda'!K336="","",'M5 Sparkling Water &amp; Soda'!K336)</f>
        <v/>
      </c>
      <c r="G1542" s="49">
        <f>IF('M5 Sparkling Water &amp; Soda'!F336="","",'M5 Sparkling Water &amp; Soda'!F336)</f>
        <v/>
      </c>
      <c r="H1542" s="50">
        <f>IF(AND(ISNUMBER('M5 Sparkling Water &amp; Soda'!F336),ISNUMBER('M5 Sparkling Water &amp; Soda'!K336)),'M5 Sparkling Water &amp; Soda'!F336-'M5 Sparkling Water &amp; Soda'!K336,"")</f>
        <v/>
      </c>
      <c r="I1542" s="34" t="inlineStr">
        <is>
          <t>S&amp;S availability/depth vary by listing and time, confirm live.</t>
        </is>
      </c>
    </row>
    <row r="1543" ht="26" customHeight="1">
      <c r="A1543" s="34" t="inlineStr">
        <is>
          <t>Polar</t>
        </is>
      </c>
      <c r="B1543" s="34" t="inlineStr">
        <is>
          <t>Polar Seltzer | Mandarin | 8 pack 355mL</t>
        </is>
      </c>
      <c r="C1543" s="34" t="inlineStr">
        <is>
          <t>5) Sparkling water &amp; soda</t>
        </is>
      </c>
      <c r="D1543" s="51">
        <f>IF('M5 Sparkling Water &amp; Soda'!I337="","",'M5 Sparkling Water &amp; Soda'!I337)</f>
        <v/>
      </c>
      <c r="E1543" s="52">
        <f>IF('M5 Sparkling Water &amp; Soda'!J337="","",'M5 Sparkling Water &amp; Soda'!J337)</f>
        <v/>
      </c>
      <c r="F1543" s="50">
        <f>IF('M5 Sparkling Water &amp; Soda'!K337="","",'M5 Sparkling Water &amp; Soda'!K337)</f>
        <v/>
      </c>
      <c r="G1543" s="49">
        <f>IF('M5 Sparkling Water &amp; Soda'!F337="","",'M5 Sparkling Water &amp; Soda'!F337)</f>
        <v/>
      </c>
      <c r="H1543" s="50">
        <f>IF(AND(ISNUMBER('M5 Sparkling Water &amp; Soda'!F337),ISNUMBER('M5 Sparkling Water &amp; Soda'!K337)),'M5 Sparkling Water &amp; Soda'!F337-'M5 Sparkling Water &amp; Soda'!K337,"")</f>
        <v/>
      </c>
      <c r="I1543" s="34" t="inlineStr">
        <is>
          <t>S&amp;S availability/depth vary by listing and time, confirm live.</t>
        </is>
      </c>
    </row>
    <row r="1544" ht="26" customHeight="1">
      <c r="A1544" s="34" t="inlineStr">
        <is>
          <t>Polar</t>
        </is>
      </c>
      <c r="B1544" s="34" t="inlineStr">
        <is>
          <t>Polar Seltzer | Mandarin | 12 pack 355mL</t>
        </is>
      </c>
      <c r="C1544" s="34" t="inlineStr">
        <is>
          <t>5) Sparkling water &amp; soda</t>
        </is>
      </c>
      <c r="D1544" s="51">
        <f>IF('M5 Sparkling Water &amp; Soda'!I338="","",'M5 Sparkling Water &amp; Soda'!I338)</f>
        <v/>
      </c>
      <c r="E1544" s="52">
        <f>IF('M5 Sparkling Water &amp; Soda'!J338="","",'M5 Sparkling Water &amp; Soda'!J338)</f>
        <v/>
      </c>
      <c r="F1544" s="50">
        <f>IF('M5 Sparkling Water &amp; Soda'!K338="","",'M5 Sparkling Water &amp; Soda'!K338)</f>
        <v/>
      </c>
      <c r="G1544" s="49">
        <f>IF('M5 Sparkling Water &amp; Soda'!F338="","",'M5 Sparkling Water &amp; Soda'!F338)</f>
        <v/>
      </c>
      <c r="H1544" s="50">
        <f>IF(AND(ISNUMBER('M5 Sparkling Water &amp; Soda'!F338),ISNUMBER('M5 Sparkling Water &amp; Soda'!K338)),'M5 Sparkling Water &amp; Soda'!F338-'M5 Sparkling Water &amp; Soda'!K338,"")</f>
        <v/>
      </c>
      <c r="I1544" s="34" t="inlineStr">
        <is>
          <t>S&amp;S availability/depth vary by listing and time, confirm live.</t>
        </is>
      </c>
    </row>
    <row r="1545" ht="26" customHeight="1">
      <c r="A1545" s="34" t="inlineStr">
        <is>
          <t>Polar</t>
        </is>
      </c>
      <c r="B1545" s="34" t="inlineStr">
        <is>
          <t>Polar Seltzer | Mandarin | 15 pack 355mL</t>
        </is>
      </c>
      <c r="C1545" s="34" t="inlineStr">
        <is>
          <t>5) Sparkling water &amp; soda</t>
        </is>
      </c>
      <c r="D1545" s="51">
        <f>IF('M5 Sparkling Water &amp; Soda'!I339="","",'M5 Sparkling Water &amp; Soda'!I339)</f>
        <v/>
      </c>
      <c r="E1545" s="52">
        <f>IF('M5 Sparkling Water &amp; Soda'!J339="","",'M5 Sparkling Water &amp; Soda'!J339)</f>
        <v/>
      </c>
      <c r="F1545" s="50">
        <f>IF('M5 Sparkling Water &amp; Soda'!K339="","",'M5 Sparkling Water &amp; Soda'!K339)</f>
        <v/>
      </c>
      <c r="G1545" s="49">
        <f>IF('M5 Sparkling Water &amp; Soda'!F339="","",'M5 Sparkling Water &amp; Soda'!F339)</f>
        <v/>
      </c>
      <c r="H1545" s="50">
        <f>IF(AND(ISNUMBER('M5 Sparkling Water &amp; Soda'!F339),ISNUMBER('M5 Sparkling Water &amp; Soda'!K339)),'M5 Sparkling Water &amp; Soda'!F339-'M5 Sparkling Water &amp; Soda'!K339,"")</f>
        <v/>
      </c>
      <c r="I1545" s="34" t="inlineStr">
        <is>
          <t>S&amp;S availability/depth vary by listing and time, confirm live.</t>
        </is>
      </c>
    </row>
    <row r="1546" ht="26" customHeight="1">
      <c r="A1546" s="34" t="inlineStr">
        <is>
          <t>Polar</t>
        </is>
      </c>
      <c r="B1546" s="34" t="inlineStr">
        <is>
          <t>Polar Seltzer | Mandarin | 18 pack 355mL</t>
        </is>
      </c>
      <c r="C1546" s="34" t="inlineStr">
        <is>
          <t>5) Sparkling water &amp; soda</t>
        </is>
      </c>
      <c r="D1546" s="51">
        <f>IF('M5 Sparkling Water &amp; Soda'!I340="","",'M5 Sparkling Water &amp; Soda'!I340)</f>
        <v/>
      </c>
      <c r="E1546" s="52">
        <f>IF('M5 Sparkling Water &amp; Soda'!J340="","",'M5 Sparkling Water &amp; Soda'!J340)</f>
        <v/>
      </c>
      <c r="F1546" s="50">
        <f>IF('M5 Sparkling Water &amp; Soda'!K340="","",'M5 Sparkling Water &amp; Soda'!K340)</f>
        <v/>
      </c>
      <c r="G1546" s="49">
        <f>IF('M5 Sparkling Water &amp; Soda'!F340="","",'M5 Sparkling Water &amp; Soda'!F340)</f>
        <v/>
      </c>
      <c r="H1546" s="50">
        <f>IF(AND(ISNUMBER('M5 Sparkling Water &amp; Soda'!F340),ISNUMBER('M5 Sparkling Water &amp; Soda'!K340)),'M5 Sparkling Water &amp; Soda'!F340-'M5 Sparkling Water &amp; Soda'!K340,"")</f>
        <v/>
      </c>
      <c r="I1546" s="34" t="inlineStr">
        <is>
          <t>S&amp;S availability/depth vary by listing and time, confirm live.</t>
        </is>
      </c>
    </row>
    <row r="1547" ht="26" customHeight="1">
      <c r="A1547" s="34" t="inlineStr">
        <is>
          <t>Polar</t>
        </is>
      </c>
      <c r="B1547" s="34" t="inlineStr">
        <is>
          <t>Polar Seltzer | Mandarin | 24 pack 355mL</t>
        </is>
      </c>
      <c r="C1547" s="34" t="inlineStr">
        <is>
          <t>5) Sparkling water &amp; soda</t>
        </is>
      </c>
      <c r="D1547" s="51">
        <f>IF('M5 Sparkling Water &amp; Soda'!I341="","",'M5 Sparkling Water &amp; Soda'!I341)</f>
        <v/>
      </c>
      <c r="E1547" s="52">
        <f>IF('M5 Sparkling Water &amp; Soda'!J341="","",'M5 Sparkling Water &amp; Soda'!J341)</f>
        <v/>
      </c>
      <c r="F1547" s="50">
        <f>IF('M5 Sparkling Water &amp; Soda'!K341="","",'M5 Sparkling Water &amp; Soda'!K341)</f>
        <v/>
      </c>
      <c r="G1547" s="49">
        <f>IF('M5 Sparkling Water &amp; Soda'!F341="","",'M5 Sparkling Water &amp; Soda'!F341)</f>
        <v/>
      </c>
      <c r="H1547" s="50">
        <f>IF(AND(ISNUMBER('M5 Sparkling Water &amp; Soda'!F341),ISNUMBER('M5 Sparkling Water &amp; Soda'!K341)),'M5 Sparkling Water &amp; Soda'!F341-'M5 Sparkling Water &amp; Soda'!K341,"")</f>
        <v/>
      </c>
      <c r="I1547" s="34" t="inlineStr">
        <is>
          <t>S&amp;S availability/depth vary by listing and time, confirm live.</t>
        </is>
      </c>
    </row>
    <row r="1548" ht="26" customHeight="1">
      <c r="A1548" s="34" t="inlineStr">
        <is>
          <t>Polar</t>
        </is>
      </c>
      <c r="B1548" s="34" t="inlineStr">
        <is>
          <t>Polar Seltzer | Raspberry Lime | single 355mL</t>
        </is>
      </c>
      <c r="C1548" s="34" t="inlineStr">
        <is>
          <t>5) Sparkling water &amp; soda</t>
        </is>
      </c>
      <c r="D1548" s="51">
        <f>IF('M5 Sparkling Water &amp; Soda'!I342="","",'M5 Sparkling Water &amp; Soda'!I342)</f>
        <v/>
      </c>
      <c r="E1548" s="52">
        <f>IF('M5 Sparkling Water &amp; Soda'!J342="","",'M5 Sparkling Water &amp; Soda'!J342)</f>
        <v/>
      </c>
      <c r="F1548" s="50">
        <f>IF('M5 Sparkling Water &amp; Soda'!K342="","",'M5 Sparkling Water &amp; Soda'!K342)</f>
        <v/>
      </c>
      <c r="G1548" s="49">
        <f>IF('M5 Sparkling Water &amp; Soda'!F342="","",'M5 Sparkling Water &amp; Soda'!F342)</f>
        <v/>
      </c>
      <c r="H1548" s="50">
        <f>IF(AND(ISNUMBER('M5 Sparkling Water &amp; Soda'!F342),ISNUMBER('M5 Sparkling Water &amp; Soda'!K342)),'M5 Sparkling Water &amp; Soda'!F342-'M5 Sparkling Water &amp; Soda'!K342,"")</f>
        <v/>
      </c>
      <c r="I1548" s="34" t="inlineStr">
        <is>
          <t>S&amp;S availability/depth vary by listing and time, confirm live.</t>
        </is>
      </c>
    </row>
    <row r="1549" ht="26" customHeight="1">
      <c r="A1549" s="34" t="inlineStr">
        <is>
          <t>Polar</t>
        </is>
      </c>
      <c r="B1549" s="34" t="inlineStr">
        <is>
          <t>Polar Seltzer | Raspberry Lime | 8 pack 355mL</t>
        </is>
      </c>
      <c r="C1549" s="34" t="inlineStr">
        <is>
          <t>5) Sparkling water &amp; soda</t>
        </is>
      </c>
      <c r="D1549" s="51">
        <f>IF('M5 Sparkling Water &amp; Soda'!I343="","",'M5 Sparkling Water &amp; Soda'!I343)</f>
        <v/>
      </c>
      <c r="E1549" s="52">
        <f>IF('M5 Sparkling Water &amp; Soda'!J343="","",'M5 Sparkling Water &amp; Soda'!J343)</f>
        <v/>
      </c>
      <c r="F1549" s="50">
        <f>IF('M5 Sparkling Water &amp; Soda'!K343="","",'M5 Sparkling Water &amp; Soda'!K343)</f>
        <v/>
      </c>
      <c r="G1549" s="49">
        <f>IF('M5 Sparkling Water &amp; Soda'!F343="","",'M5 Sparkling Water &amp; Soda'!F343)</f>
        <v/>
      </c>
      <c r="H1549" s="50">
        <f>IF(AND(ISNUMBER('M5 Sparkling Water &amp; Soda'!F343),ISNUMBER('M5 Sparkling Water &amp; Soda'!K343)),'M5 Sparkling Water &amp; Soda'!F343-'M5 Sparkling Water &amp; Soda'!K343,"")</f>
        <v/>
      </c>
      <c r="I1549" s="34" t="inlineStr">
        <is>
          <t>S&amp;S availability/depth vary by listing and time, confirm live.</t>
        </is>
      </c>
    </row>
    <row r="1550" ht="26" customHeight="1">
      <c r="A1550" s="34" t="inlineStr">
        <is>
          <t>Polar</t>
        </is>
      </c>
      <c r="B1550" s="34" t="inlineStr">
        <is>
          <t>Polar Seltzer | Raspberry Lime | 12 pack 355mL</t>
        </is>
      </c>
      <c r="C1550" s="34" t="inlineStr">
        <is>
          <t>5) Sparkling water &amp; soda</t>
        </is>
      </c>
      <c r="D1550" s="51">
        <f>IF('M5 Sparkling Water &amp; Soda'!I344="","",'M5 Sparkling Water &amp; Soda'!I344)</f>
        <v/>
      </c>
      <c r="E1550" s="52">
        <f>IF('M5 Sparkling Water &amp; Soda'!J344="","",'M5 Sparkling Water &amp; Soda'!J344)</f>
        <v/>
      </c>
      <c r="F1550" s="50">
        <f>IF('M5 Sparkling Water &amp; Soda'!K344="","",'M5 Sparkling Water &amp; Soda'!K344)</f>
        <v/>
      </c>
      <c r="G1550" s="49">
        <f>IF('M5 Sparkling Water &amp; Soda'!F344="","",'M5 Sparkling Water &amp; Soda'!F344)</f>
        <v/>
      </c>
      <c r="H1550" s="50">
        <f>IF(AND(ISNUMBER('M5 Sparkling Water &amp; Soda'!F344),ISNUMBER('M5 Sparkling Water &amp; Soda'!K344)),'M5 Sparkling Water &amp; Soda'!F344-'M5 Sparkling Water &amp; Soda'!K344,"")</f>
        <v/>
      </c>
      <c r="I1550" s="34" t="inlineStr">
        <is>
          <t>S&amp;S availability/depth vary by listing and time, confirm live.</t>
        </is>
      </c>
    </row>
    <row r="1551" ht="26" customHeight="1">
      <c r="A1551" s="34" t="inlineStr">
        <is>
          <t>Polar</t>
        </is>
      </c>
      <c r="B1551" s="34" t="inlineStr">
        <is>
          <t>Polar Seltzer | Raspberry Lime | 15 pack 355mL</t>
        </is>
      </c>
      <c r="C1551" s="34" t="inlineStr">
        <is>
          <t>5) Sparkling water &amp; soda</t>
        </is>
      </c>
      <c r="D1551" s="51">
        <f>IF('M5 Sparkling Water &amp; Soda'!I345="","",'M5 Sparkling Water &amp; Soda'!I345)</f>
        <v/>
      </c>
      <c r="E1551" s="52">
        <f>IF('M5 Sparkling Water &amp; Soda'!J345="","",'M5 Sparkling Water &amp; Soda'!J345)</f>
        <v/>
      </c>
      <c r="F1551" s="50">
        <f>IF('M5 Sparkling Water &amp; Soda'!K345="","",'M5 Sparkling Water &amp; Soda'!K345)</f>
        <v/>
      </c>
      <c r="G1551" s="49">
        <f>IF('M5 Sparkling Water &amp; Soda'!F345="","",'M5 Sparkling Water &amp; Soda'!F345)</f>
        <v/>
      </c>
      <c r="H1551" s="50">
        <f>IF(AND(ISNUMBER('M5 Sparkling Water &amp; Soda'!F345),ISNUMBER('M5 Sparkling Water &amp; Soda'!K345)),'M5 Sparkling Water &amp; Soda'!F345-'M5 Sparkling Water &amp; Soda'!K345,"")</f>
        <v/>
      </c>
      <c r="I1551" s="34" t="inlineStr">
        <is>
          <t>S&amp;S availability/depth vary by listing and time, confirm live.</t>
        </is>
      </c>
    </row>
    <row r="1552" ht="26" customHeight="1">
      <c r="A1552" s="34" t="inlineStr">
        <is>
          <t>Polar</t>
        </is>
      </c>
      <c r="B1552" s="34" t="inlineStr">
        <is>
          <t>Polar Seltzer | Raspberry Lime | 18 pack 355mL</t>
        </is>
      </c>
      <c r="C1552" s="34" t="inlineStr">
        <is>
          <t>5) Sparkling water &amp; soda</t>
        </is>
      </c>
      <c r="D1552" s="51">
        <f>IF('M5 Sparkling Water &amp; Soda'!I346="","",'M5 Sparkling Water &amp; Soda'!I346)</f>
        <v/>
      </c>
      <c r="E1552" s="52">
        <f>IF('M5 Sparkling Water &amp; Soda'!J346="","",'M5 Sparkling Water &amp; Soda'!J346)</f>
        <v/>
      </c>
      <c r="F1552" s="50">
        <f>IF('M5 Sparkling Water &amp; Soda'!K346="","",'M5 Sparkling Water &amp; Soda'!K346)</f>
        <v/>
      </c>
      <c r="G1552" s="49">
        <f>IF('M5 Sparkling Water &amp; Soda'!F346="","",'M5 Sparkling Water &amp; Soda'!F346)</f>
        <v/>
      </c>
      <c r="H1552" s="50">
        <f>IF(AND(ISNUMBER('M5 Sparkling Water &amp; Soda'!F346),ISNUMBER('M5 Sparkling Water &amp; Soda'!K346)),'M5 Sparkling Water &amp; Soda'!F346-'M5 Sparkling Water &amp; Soda'!K346,"")</f>
        <v/>
      </c>
      <c r="I1552" s="34" t="inlineStr">
        <is>
          <t>S&amp;S availability/depth vary by listing and time, confirm live.</t>
        </is>
      </c>
    </row>
    <row r="1553" ht="26" customHeight="1">
      <c r="A1553" s="34" t="inlineStr">
        <is>
          <t>Polar</t>
        </is>
      </c>
      <c r="B1553" s="34" t="inlineStr">
        <is>
          <t>Polar Seltzer | Raspberry Lime | 24 pack 355mL</t>
        </is>
      </c>
      <c r="C1553" s="34" t="inlineStr">
        <is>
          <t>5) Sparkling water &amp; soda</t>
        </is>
      </c>
      <c r="D1553" s="51">
        <f>IF('M5 Sparkling Water &amp; Soda'!I347="","",'M5 Sparkling Water &amp; Soda'!I347)</f>
        <v/>
      </c>
      <c r="E1553" s="52">
        <f>IF('M5 Sparkling Water &amp; Soda'!J347="","",'M5 Sparkling Water &amp; Soda'!J347)</f>
        <v/>
      </c>
      <c r="F1553" s="50">
        <f>IF('M5 Sparkling Water &amp; Soda'!K347="","",'M5 Sparkling Water &amp; Soda'!K347)</f>
        <v/>
      </c>
      <c r="G1553" s="49">
        <f>IF('M5 Sparkling Water &amp; Soda'!F347="","",'M5 Sparkling Water &amp; Soda'!F347)</f>
        <v/>
      </c>
      <c r="H1553" s="50">
        <f>IF(AND(ISNUMBER('M5 Sparkling Water &amp; Soda'!F347),ISNUMBER('M5 Sparkling Water &amp; Soda'!K347)),'M5 Sparkling Water &amp; Soda'!F347-'M5 Sparkling Water &amp; Soda'!K347,"")</f>
        <v/>
      </c>
      <c r="I1553" s="34" t="inlineStr">
        <is>
          <t>S&amp;S availability/depth vary by listing and time, confirm live.</t>
        </is>
      </c>
    </row>
    <row r="1554" ht="26" customHeight="1">
      <c r="A1554" s="34" t="inlineStr">
        <is>
          <t>Polar</t>
        </is>
      </c>
      <c r="B1554" s="34" t="inlineStr">
        <is>
          <t>Polar Seltzer | Vanilla | single 355mL</t>
        </is>
      </c>
      <c r="C1554" s="34" t="inlineStr">
        <is>
          <t>5) Sparkling water &amp; soda</t>
        </is>
      </c>
      <c r="D1554" s="51">
        <f>IF('M5 Sparkling Water &amp; Soda'!I348="","",'M5 Sparkling Water &amp; Soda'!I348)</f>
        <v/>
      </c>
      <c r="E1554" s="52">
        <f>IF('M5 Sparkling Water &amp; Soda'!J348="","",'M5 Sparkling Water &amp; Soda'!J348)</f>
        <v/>
      </c>
      <c r="F1554" s="50">
        <f>IF('M5 Sparkling Water &amp; Soda'!K348="","",'M5 Sparkling Water &amp; Soda'!K348)</f>
        <v/>
      </c>
      <c r="G1554" s="49">
        <f>IF('M5 Sparkling Water &amp; Soda'!F348="","",'M5 Sparkling Water &amp; Soda'!F348)</f>
        <v/>
      </c>
      <c r="H1554" s="50">
        <f>IF(AND(ISNUMBER('M5 Sparkling Water &amp; Soda'!F348),ISNUMBER('M5 Sparkling Water &amp; Soda'!K348)),'M5 Sparkling Water &amp; Soda'!F348-'M5 Sparkling Water &amp; Soda'!K348,"")</f>
        <v/>
      </c>
      <c r="I1554" s="34" t="inlineStr">
        <is>
          <t>S&amp;S availability/depth vary by listing and time, confirm live.</t>
        </is>
      </c>
    </row>
    <row r="1555" ht="26" customHeight="1">
      <c r="A1555" s="34" t="inlineStr">
        <is>
          <t>Polar</t>
        </is>
      </c>
      <c r="B1555" s="34" t="inlineStr">
        <is>
          <t>Polar Seltzer | Vanilla | 8 pack 355mL</t>
        </is>
      </c>
      <c r="C1555" s="34" t="inlineStr">
        <is>
          <t>5) Sparkling water &amp; soda</t>
        </is>
      </c>
      <c r="D1555" s="51">
        <f>IF('M5 Sparkling Water &amp; Soda'!I349="","",'M5 Sparkling Water &amp; Soda'!I349)</f>
        <v/>
      </c>
      <c r="E1555" s="52">
        <f>IF('M5 Sparkling Water &amp; Soda'!J349="","",'M5 Sparkling Water &amp; Soda'!J349)</f>
        <v/>
      </c>
      <c r="F1555" s="50">
        <f>IF('M5 Sparkling Water &amp; Soda'!K349="","",'M5 Sparkling Water &amp; Soda'!K349)</f>
        <v/>
      </c>
      <c r="G1555" s="49">
        <f>IF('M5 Sparkling Water &amp; Soda'!F349="","",'M5 Sparkling Water &amp; Soda'!F349)</f>
        <v/>
      </c>
      <c r="H1555" s="50">
        <f>IF(AND(ISNUMBER('M5 Sparkling Water &amp; Soda'!F349),ISNUMBER('M5 Sparkling Water &amp; Soda'!K349)),'M5 Sparkling Water &amp; Soda'!F349-'M5 Sparkling Water &amp; Soda'!K349,"")</f>
        <v/>
      </c>
      <c r="I1555" s="34" t="inlineStr">
        <is>
          <t>S&amp;S availability/depth vary by listing and time, confirm live.</t>
        </is>
      </c>
    </row>
    <row r="1556" ht="26" customHeight="1">
      <c r="A1556" s="34" t="inlineStr">
        <is>
          <t>Polar</t>
        </is>
      </c>
      <c r="B1556" s="34" t="inlineStr">
        <is>
          <t>Polar Seltzer | Vanilla | 12 pack 355mL</t>
        </is>
      </c>
      <c r="C1556" s="34" t="inlineStr">
        <is>
          <t>5) Sparkling water &amp; soda</t>
        </is>
      </c>
      <c r="D1556" s="51">
        <f>IF('M5 Sparkling Water &amp; Soda'!I350="","",'M5 Sparkling Water &amp; Soda'!I350)</f>
        <v/>
      </c>
      <c r="E1556" s="52">
        <f>IF('M5 Sparkling Water &amp; Soda'!J350="","",'M5 Sparkling Water &amp; Soda'!J350)</f>
        <v/>
      </c>
      <c r="F1556" s="50">
        <f>IF('M5 Sparkling Water &amp; Soda'!K350="","",'M5 Sparkling Water &amp; Soda'!K350)</f>
        <v/>
      </c>
      <c r="G1556" s="49">
        <f>IF('M5 Sparkling Water &amp; Soda'!F350="","",'M5 Sparkling Water &amp; Soda'!F350)</f>
        <v/>
      </c>
      <c r="H1556" s="50">
        <f>IF(AND(ISNUMBER('M5 Sparkling Water &amp; Soda'!F350),ISNUMBER('M5 Sparkling Water &amp; Soda'!K350)),'M5 Sparkling Water &amp; Soda'!F350-'M5 Sparkling Water &amp; Soda'!K350,"")</f>
        <v/>
      </c>
      <c r="I1556" s="34" t="inlineStr">
        <is>
          <t>S&amp;S availability/depth vary by listing and time, confirm live.</t>
        </is>
      </c>
    </row>
    <row r="1557" ht="26" customHeight="1">
      <c r="A1557" s="34" t="inlineStr">
        <is>
          <t>Polar</t>
        </is>
      </c>
      <c r="B1557" s="34" t="inlineStr">
        <is>
          <t>Polar Seltzer | Vanilla | 15 pack 355mL</t>
        </is>
      </c>
      <c r="C1557" s="34" t="inlineStr">
        <is>
          <t>5) Sparkling water &amp; soda</t>
        </is>
      </c>
      <c r="D1557" s="51">
        <f>IF('M5 Sparkling Water &amp; Soda'!I351="","",'M5 Sparkling Water &amp; Soda'!I351)</f>
        <v/>
      </c>
      <c r="E1557" s="52">
        <f>IF('M5 Sparkling Water &amp; Soda'!J351="","",'M5 Sparkling Water &amp; Soda'!J351)</f>
        <v/>
      </c>
      <c r="F1557" s="50">
        <f>IF('M5 Sparkling Water &amp; Soda'!K351="","",'M5 Sparkling Water &amp; Soda'!K351)</f>
        <v/>
      </c>
      <c r="G1557" s="49">
        <f>IF('M5 Sparkling Water &amp; Soda'!F351="","",'M5 Sparkling Water &amp; Soda'!F351)</f>
        <v/>
      </c>
      <c r="H1557" s="50">
        <f>IF(AND(ISNUMBER('M5 Sparkling Water &amp; Soda'!F351),ISNUMBER('M5 Sparkling Water &amp; Soda'!K351)),'M5 Sparkling Water &amp; Soda'!F351-'M5 Sparkling Water &amp; Soda'!K351,"")</f>
        <v/>
      </c>
      <c r="I1557" s="34" t="inlineStr">
        <is>
          <t>S&amp;S availability/depth vary by listing and time, confirm live.</t>
        </is>
      </c>
    </row>
    <row r="1558" ht="26" customHeight="1">
      <c r="A1558" s="34" t="inlineStr">
        <is>
          <t>Polar</t>
        </is>
      </c>
      <c r="B1558" s="34" t="inlineStr">
        <is>
          <t>Polar Seltzer | Vanilla | 18 pack 355mL</t>
        </is>
      </c>
      <c r="C1558" s="34" t="inlineStr">
        <is>
          <t>5) Sparkling water &amp; soda</t>
        </is>
      </c>
      <c r="D1558" s="51">
        <f>IF('M5 Sparkling Water &amp; Soda'!I352="","",'M5 Sparkling Water &amp; Soda'!I352)</f>
        <v/>
      </c>
      <c r="E1558" s="52">
        <f>IF('M5 Sparkling Water &amp; Soda'!J352="","",'M5 Sparkling Water &amp; Soda'!J352)</f>
        <v/>
      </c>
      <c r="F1558" s="50">
        <f>IF('M5 Sparkling Water &amp; Soda'!K352="","",'M5 Sparkling Water &amp; Soda'!K352)</f>
        <v/>
      </c>
      <c r="G1558" s="49">
        <f>IF('M5 Sparkling Water &amp; Soda'!F352="","",'M5 Sparkling Water &amp; Soda'!F352)</f>
        <v/>
      </c>
      <c r="H1558" s="50">
        <f>IF(AND(ISNUMBER('M5 Sparkling Water &amp; Soda'!F352),ISNUMBER('M5 Sparkling Water &amp; Soda'!K352)),'M5 Sparkling Water &amp; Soda'!F352-'M5 Sparkling Water &amp; Soda'!K352,"")</f>
        <v/>
      </c>
      <c r="I1558" s="34" t="inlineStr">
        <is>
          <t>S&amp;S availability/depth vary by listing and time, confirm live.</t>
        </is>
      </c>
    </row>
    <row r="1559" ht="26" customHeight="1">
      <c r="A1559" s="34" t="inlineStr">
        <is>
          <t>Polar</t>
        </is>
      </c>
      <c r="B1559" s="34" t="inlineStr">
        <is>
          <t>Polar Seltzer | Vanilla | 24 pack 355mL</t>
        </is>
      </c>
      <c r="C1559" s="34" t="inlineStr">
        <is>
          <t>5) Sparkling water &amp; soda</t>
        </is>
      </c>
      <c r="D1559" s="51">
        <f>IF('M5 Sparkling Water &amp; Soda'!I353="","",'M5 Sparkling Water &amp; Soda'!I353)</f>
        <v/>
      </c>
      <c r="E1559" s="52">
        <f>IF('M5 Sparkling Water &amp; Soda'!J353="","",'M5 Sparkling Water &amp; Soda'!J353)</f>
        <v/>
      </c>
      <c r="F1559" s="50">
        <f>IF('M5 Sparkling Water &amp; Soda'!K353="","",'M5 Sparkling Water &amp; Soda'!K353)</f>
        <v/>
      </c>
      <c r="G1559" s="49">
        <f>IF('M5 Sparkling Water &amp; Soda'!F353="","",'M5 Sparkling Water &amp; Soda'!F353)</f>
        <v/>
      </c>
      <c r="H1559" s="50">
        <f>IF(AND(ISNUMBER('M5 Sparkling Water &amp; Soda'!F353),ISNUMBER('M5 Sparkling Water &amp; Soda'!K353)),'M5 Sparkling Water &amp; Soda'!F353-'M5 Sparkling Water &amp; Soda'!K353,"")</f>
        <v/>
      </c>
      <c r="I1559" s="34" t="inlineStr">
        <is>
          <t>S&amp;S availability/depth vary by listing and time, confirm live.</t>
        </is>
      </c>
    </row>
    <row r="1560" ht="26" customHeight="1">
      <c r="A1560" s="34" t="inlineStr">
        <is>
          <t>AHA</t>
        </is>
      </c>
      <c r="B1560" s="34" t="inlineStr">
        <is>
          <t>AHA Sparkling Water | Lime + Watermelon | single 355mL</t>
        </is>
      </c>
      <c r="C1560" s="34" t="inlineStr">
        <is>
          <t>5) Sparkling water &amp; soda</t>
        </is>
      </c>
      <c r="D1560" s="51">
        <f>IF('M5 Sparkling Water &amp; Soda'!I354="","",'M5 Sparkling Water &amp; Soda'!I354)</f>
        <v/>
      </c>
      <c r="E1560" s="52">
        <f>IF('M5 Sparkling Water &amp; Soda'!J354="","",'M5 Sparkling Water &amp; Soda'!J354)</f>
        <v/>
      </c>
      <c r="F1560" s="50">
        <f>IF('M5 Sparkling Water &amp; Soda'!K354="","",'M5 Sparkling Water &amp; Soda'!K354)</f>
        <v/>
      </c>
      <c r="G1560" s="49">
        <f>IF('M5 Sparkling Water &amp; Soda'!F354="","",'M5 Sparkling Water &amp; Soda'!F354)</f>
        <v/>
      </c>
      <c r="H1560" s="50">
        <f>IF(AND(ISNUMBER('M5 Sparkling Water &amp; Soda'!F354),ISNUMBER('M5 Sparkling Water &amp; Soda'!K354)),'M5 Sparkling Water &amp; Soda'!F354-'M5 Sparkling Water &amp; Soda'!K354,"")</f>
        <v/>
      </c>
      <c r="I1560" s="34" t="inlineStr">
        <is>
          <t>S&amp;S availability/depth vary by listing and time, confirm live.</t>
        </is>
      </c>
    </row>
    <row r="1561" ht="26" customHeight="1">
      <c r="A1561" s="34" t="inlineStr">
        <is>
          <t>AHA</t>
        </is>
      </c>
      <c r="B1561" s="34" t="inlineStr">
        <is>
          <t>AHA Sparkling Water | Lime + Watermelon | 8 pack 355mL</t>
        </is>
      </c>
      <c r="C1561" s="34" t="inlineStr">
        <is>
          <t>5) Sparkling water &amp; soda</t>
        </is>
      </c>
      <c r="D1561" s="51">
        <f>IF('M5 Sparkling Water &amp; Soda'!I355="","",'M5 Sparkling Water &amp; Soda'!I355)</f>
        <v/>
      </c>
      <c r="E1561" s="52">
        <f>IF('M5 Sparkling Water &amp; Soda'!J355="","",'M5 Sparkling Water &amp; Soda'!J355)</f>
        <v/>
      </c>
      <c r="F1561" s="50">
        <f>IF('M5 Sparkling Water &amp; Soda'!K355="","",'M5 Sparkling Water &amp; Soda'!K355)</f>
        <v/>
      </c>
      <c r="G1561" s="49">
        <f>IF('M5 Sparkling Water &amp; Soda'!F355="","",'M5 Sparkling Water &amp; Soda'!F355)</f>
        <v/>
      </c>
      <c r="H1561" s="50">
        <f>IF(AND(ISNUMBER('M5 Sparkling Water &amp; Soda'!F355),ISNUMBER('M5 Sparkling Water &amp; Soda'!K355)),'M5 Sparkling Water &amp; Soda'!F355-'M5 Sparkling Water &amp; Soda'!K355,"")</f>
        <v/>
      </c>
      <c r="I1561" s="34" t="inlineStr">
        <is>
          <t>S&amp;S availability/depth vary by listing and time, confirm live.</t>
        </is>
      </c>
    </row>
    <row r="1562" ht="26" customHeight="1">
      <c r="A1562" s="34" t="inlineStr">
        <is>
          <t>AHA</t>
        </is>
      </c>
      <c r="B1562" s="34" t="inlineStr">
        <is>
          <t>AHA Sparkling Water | Lime + Watermelon | 12 pack 355mL</t>
        </is>
      </c>
      <c r="C1562" s="34" t="inlineStr">
        <is>
          <t>5) Sparkling water &amp; soda</t>
        </is>
      </c>
      <c r="D1562" s="51">
        <f>IF('M5 Sparkling Water &amp; Soda'!I356="","",'M5 Sparkling Water &amp; Soda'!I356)</f>
        <v/>
      </c>
      <c r="E1562" s="52">
        <f>IF('M5 Sparkling Water &amp; Soda'!J356="","",'M5 Sparkling Water &amp; Soda'!J356)</f>
        <v/>
      </c>
      <c r="F1562" s="50">
        <f>IF('M5 Sparkling Water &amp; Soda'!K356="","",'M5 Sparkling Water &amp; Soda'!K356)</f>
        <v/>
      </c>
      <c r="G1562" s="49">
        <f>IF('M5 Sparkling Water &amp; Soda'!F356="","",'M5 Sparkling Water &amp; Soda'!F356)</f>
        <v/>
      </c>
      <c r="H1562" s="50">
        <f>IF(AND(ISNUMBER('M5 Sparkling Water &amp; Soda'!F356),ISNUMBER('M5 Sparkling Water &amp; Soda'!K356)),'M5 Sparkling Water &amp; Soda'!F356-'M5 Sparkling Water &amp; Soda'!K356,"")</f>
        <v/>
      </c>
      <c r="I1562" s="34" t="inlineStr">
        <is>
          <t>S&amp;S availability/depth vary by listing and time, confirm live.</t>
        </is>
      </c>
    </row>
    <row r="1563" ht="26" customHeight="1">
      <c r="A1563" s="34" t="inlineStr">
        <is>
          <t>AHA</t>
        </is>
      </c>
      <c r="B1563" s="34" t="inlineStr">
        <is>
          <t>AHA Sparkling Water | Lime + Watermelon | 15 pack 355mL</t>
        </is>
      </c>
      <c r="C1563" s="34" t="inlineStr">
        <is>
          <t>5) Sparkling water &amp; soda</t>
        </is>
      </c>
      <c r="D1563" s="51">
        <f>IF('M5 Sparkling Water &amp; Soda'!I357="","",'M5 Sparkling Water &amp; Soda'!I357)</f>
        <v/>
      </c>
      <c r="E1563" s="52">
        <f>IF('M5 Sparkling Water &amp; Soda'!J357="","",'M5 Sparkling Water &amp; Soda'!J357)</f>
        <v/>
      </c>
      <c r="F1563" s="50">
        <f>IF('M5 Sparkling Water &amp; Soda'!K357="","",'M5 Sparkling Water &amp; Soda'!K357)</f>
        <v/>
      </c>
      <c r="G1563" s="49">
        <f>IF('M5 Sparkling Water &amp; Soda'!F357="","",'M5 Sparkling Water &amp; Soda'!F357)</f>
        <v/>
      </c>
      <c r="H1563" s="50">
        <f>IF(AND(ISNUMBER('M5 Sparkling Water &amp; Soda'!F357),ISNUMBER('M5 Sparkling Water &amp; Soda'!K357)),'M5 Sparkling Water &amp; Soda'!F357-'M5 Sparkling Water &amp; Soda'!K357,"")</f>
        <v/>
      </c>
      <c r="I1563" s="34" t="inlineStr">
        <is>
          <t>S&amp;S availability/depth vary by listing and time, confirm live.</t>
        </is>
      </c>
    </row>
    <row r="1564" ht="26" customHeight="1">
      <c r="A1564" s="34" t="inlineStr">
        <is>
          <t>AHA</t>
        </is>
      </c>
      <c r="B1564" s="34" t="inlineStr">
        <is>
          <t>AHA Sparkling Water | Lime + Watermelon | 18 pack 355mL</t>
        </is>
      </c>
      <c r="C1564" s="34" t="inlineStr">
        <is>
          <t>5) Sparkling water &amp; soda</t>
        </is>
      </c>
      <c r="D1564" s="51">
        <f>IF('M5 Sparkling Water &amp; Soda'!I358="","",'M5 Sparkling Water &amp; Soda'!I358)</f>
        <v/>
      </c>
      <c r="E1564" s="52">
        <f>IF('M5 Sparkling Water &amp; Soda'!J358="","",'M5 Sparkling Water &amp; Soda'!J358)</f>
        <v/>
      </c>
      <c r="F1564" s="50">
        <f>IF('M5 Sparkling Water &amp; Soda'!K358="","",'M5 Sparkling Water &amp; Soda'!K358)</f>
        <v/>
      </c>
      <c r="G1564" s="49">
        <f>IF('M5 Sparkling Water &amp; Soda'!F358="","",'M5 Sparkling Water &amp; Soda'!F358)</f>
        <v/>
      </c>
      <c r="H1564" s="50">
        <f>IF(AND(ISNUMBER('M5 Sparkling Water &amp; Soda'!F358),ISNUMBER('M5 Sparkling Water &amp; Soda'!K358)),'M5 Sparkling Water &amp; Soda'!F358-'M5 Sparkling Water &amp; Soda'!K358,"")</f>
        <v/>
      </c>
      <c r="I1564" s="34" t="inlineStr">
        <is>
          <t>S&amp;S availability/depth vary by listing and time, confirm live.</t>
        </is>
      </c>
    </row>
    <row r="1565" ht="26" customHeight="1">
      <c r="A1565" s="34" t="inlineStr">
        <is>
          <t>AHA</t>
        </is>
      </c>
      <c r="B1565" s="34" t="inlineStr">
        <is>
          <t>AHA Sparkling Water | Lime + Watermelon | 24 pack 355mL</t>
        </is>
      </c>
      <c r="C1565" s="34" t="inlineStr">
        <is>
          <t>5) Sparkling water &amp; soda</t>
        </is>
      </c>
      <c r="D1565" s="51">
        <f>IF('M5 Sparkling Water &amp; Soda'!I359="","",'M5 Sparkling Water &amp; Soda'!I359)</f>
        <v/>
      </c>
      <c r="E1565" s="52">
        <f>IF('M5 Sparkling Water &amp; Soda'!J359="","",'M5 Sparkling Water &amp; Soda'!J359)</f>
        <v/>
      </c>
      <c r="F1565" s="50">
        <f>IF('M5 Sparkling Water &amp; Soda'!K359="","",'M5 Sparkling Water &amp; Soda'!K359)</f>
        <v/>
      </c>
      <c r="G1565" s="49">
        <f>IF('M5 Sparkling Water &amp; Soda'!F359="","",'M5 Sparkling Water &amp; Soda'!F359)</f>
        <v/>
      </c>
      <c r="H1565" s="50">
        <f>IF(AND(ISNUMBER('M5 Sparkling Water &amp; Soda'!F359),ISNUMBER('M5 Sparkling Water &amp; Soda'!K359)),'M5 Sparkling Water &amp; Soda'!F359-'M5 Sparkling Water &amp; Soda'!K359,"")</f>
        <v/>
      </c>
      <c r="I1565" s="34" t="inlineStr">
        <is>
          <t>S&amp;S availability/depth vary by listing and time, confirm live.</t>
        </is>
      </c>
    </row>
    <row r="1566" ht="26" customHeight="1">
      <c r="A1566" s="34" t="inlineStr">
        <is>
          <t>AHA</t>
        </is>
      </c>
      <c r="B1566" s="34" t="inlineStr">
        <is>
          <t>AHA Sparkling Water | Citrus + Green Tea (+caffeine) | single 355mL</t>
        </is>
      </c>
      <c r="C1566" s="34" t="inlineStr">
        <is>
          <t>5) Sparkling water &amp; soda</t>
        </is>
      </c>
      <c r="D1566" s="51">
        <f>IF('M5 Sparkling Water &amp; Soda'!I360="","",'M5 Sparkling Water &amp; Soda'!I360)</f>
        <v/>
      </c>
      <c r="E1566" s="52">
        <f>IF('M5 Sparkling Water &amp; Soda'!J360="","",'M5 Sparkling Water &amp; Soda'!J360)</f>
        <v/>
      </c>
      <c r="F1566" s="50">
        <f>IF('M5 Sparkling Water &amp; Soda'!K360="","",'M5 Sparkling Water &amp; Soda'!K360)</f>
        <v/>
      </c>
      <c r="G1566" s="49">
        <f>IF('M5 Sparkling Water &amp; Soda'!F360="","",'M5 Sparkling Water &amp; Soda'!F360)</f>
        <v/>
      </c>
      <c r="H1566" s="50">
        <f>IF(AND(ISNUMBER('M5 Sparkling Water &amp; Soda'!F360),ISNUMBER('M5 Sparkling Water &amp; Soda'!K360)),'M5 Sparkling Water &amp; Soda'!F360-'M5 Sparkling Water &amp; Soda'!K360,"")</f>
        <v/>
      </c>
      <c r="I1566" s="34" t="inlineStr">
        <is>
          <t>S&amp;S availability/depth vary by listing and time, confirm live.</t>
        </is>
      </c>
    </row>
    <row r="1567" ht="26" customHeight="1">
      <c r="A1567" s="34" t="inlineStr">
        <is>
          <t>AHA</t>
        </is>
      </c>
      <c r="B1567" s="34" t="inlineStr">
        <is>
          <t>AHA Sparkling Water | Citrus + Green Tea (+caffeine) | 8 pack 355mL</t>
        </is>
      </c>
      <c r="C1567" s="34" t="inlineStr">
        <is>
          <t>5) Sparkling water &amp; soda</t>
        </is>
      </c>
      <c r="D1567" s="51">
        <f>IF('M5 Sparkling Water &amp; Soda'!I361="","",'M5 Sparkling Water &amp; Soda'!I361)</f>
        <v/>
      </c>
      <c r="E1567" s="52">
        <f>IF('M5 Sparkling Water &amp; Soda'!J361="","",'M5 Sparkling Water &amp; Soda'!J361)</f>
        <v/>
      </c>
      <c r="F1567" s="50">
        <f>IF('M5 Sparkling Water &amp; Soda'!K361="","",'M5 Sparkling Water &amp; Soda'!K361)</f>
        <v/>
      </c>
      <c r="G1567" s="49">
        <f>IF('M5 Sparkling Water &amp; Soda'!F361="","",'M5 Sparkling Water &amp; Soda'!F361)</f>
        <v/>
      </c>
      <c r="H1567" s="50">
        <f>IF(AND(ISNUMBER('M5 Sparkling Water &amp; Soda'!F361),ISNUMBER('M5 Sparkling Water &amp; Soda'!K361)),'M5 Sparkling Water &amp; Soda'!F361-'M5 Sparkling Water &amp; Soda'!K361,"")</f>
        <v/>
      </c>
      <c r="I1567" s="34" t="inlineStr">
        <is>
          <t>S&amp;S availability/depth vary by listing and time, confirm live.</t>
        </is>
      </c>
    </row>
    <row r="1568" ht="26" customHeight="1">
      <c r="A1568" s="34" t="inlineStr">
        <is>
          <t>AHA</t>
        </is>
      </c>
      <c r="B1568" s="34" t="inlineStr">
        <is>
          <t>AHA Sparkling Water | Citrus + Green Tea (+caffeine) | 12 pack 355mL</t>
        </is>
      </c>
      <c r="C1568" s="34" t="inlineStr">
        <is>
          <t>5) Sparkling water &amp; soda</t>
        </is>
      </c>
      <c r="D1568" s="51">
        <f>IF('M5 Sparkling Water &amp; Soda'!I362="","",'M5 Sparkling Water &amp; Soda'!I362)</f>
        <v/>
      </c>
      <c r="E1568" s="52">
        <f>IF('M5 Sparkling Water &amp; Soda'!J362="","",'M5 Sparkling Water &amp; Soda'!J362)</f>
        <v/>
      </c>
      <c r="F1568" s="50">
        <f>IF('M5 Sparkling Water &amp; Soda'!K362="","",'M5 Sparkling Water &amp; Soda'!K362)</f>
        <v/>
      </c>
      <c r="G1568" s="49">
        <f>IF('M5 Sparkling Water &amp; Soda'!F362="","",'M5 Sparkling Water &amp; Soda'!F362)</f>
        <v/>
      </c>
      <c r="H1568" s="50">
        <f>IF(AND(ISNUMBER('M5 Sparkling Water &amp; Soda'!F362),ISNUMBER('M5 Sparkling Water &amp; Soda'!K362)),'M5 Sparkling Water &amp; Soda'!F362-'M5 Sparkling Water &amp; Soda'!K362,"")</f>
        <v/>
      </c>
      <c r="I1568" s="34" t="inlineStr">
        <is>
          <t>S&amp;S availability/depth vary by listing and time, confirm live.</t>
        </is>
      </c>
    </row>
    <row r="1569" ht="26" customHeight="1">
      <c r="A1569" s="34" t="inlineStr">
        <is>
          <t>AHA</t>
        </is>
      </c>
      <c r="B1569" s="34" t="inlineStr">
        <is>
          <t>AHA Sparkling Water | Citrus + Green Tea (+caffeine) | 15 pack 355mL</t>
        </is>
      </c>
      <c r="C1569" s="34" t="inlineStr">
        <is>
          <t>5) Sparkling water &amp; soda</t>
        </is>
      </c>
      <c r="D1569" s="51">
        <f>IF('M5 Sparkling Water &amp; Soda'!I363="","",'M5 Sparkling Water &amp; Soda'!I363)</f>
        <v/>
      </c>
      <c r="E1569" s="52">
        <f>IF('M5 Sparkling Water &amp; Soda'!J363="","",'M5 Sparkling Water &amp; Soda'!J363)</f>
        <v/>
      </c>
      <c r="F1569" s="50">
        <f>IF('M5 Sparkling Water &amp; Soda'!K363="","",'M5 Sparkling Water &amp; Soda'!K363)</f>
        <v/>
      </c>
      <c r="G1569" s="49">
        <f>IF('M5 Sparkling Water &amp; Soda'!F363="","",'M5 Sparkling Water &amp; Soda'!F363)</f>
        <v/>
      </c>
      <c r="H1569" s="50">
        <f>IF(AND(ISNUMBER('M5 Sparkling Water &amp; Soda'!F363),ISNUMBER('M5 Sparkling Water &amp; Soda'!K363)),'M5 Sparkling Water &amp; Soda'!F363-'M5 Sparkling Water &amp; Soda'!K363,"")</f>
        <v/>
      </c>
      <c r="I1569" s="34" t="inlineStr">
        <is>
          <t>S&amp;S availability/depth vary by listing and time, confirm live.</t>
        </is>
      </c>
    </row>
    <row r="1570" ht="26" customHeight="1">
      <c r="A1570" s="34" t="inlineStr">
        <is>
          <t>AHA</t>
        </is>
      </c>
      <c r="B1570" s="34" t="inlineStr">
        <is>
          <t>AHA Sparkling Water | Citrus + Green Tea (+caffeine) | 18 pack 355mL</t>
        </is>
      </c>
      <c r="C1570" s="34" t="inlineStr">
        <is>
          <t>5) Sparkling water &amp; soda</t>
        </is>
      </c>
      <c r="D1570" s="51">
        <f>IF('M5 Sparkling Water &amp; Soda'!I364="","",'M5 Sparkling Water &amp; Soda'!I364)</f>
        <v/>
      </c>
      <c r="E1570" s="52">
        <f>IF('M5 Sparkling Water &amp; Soda'!J364="","",'M5 Sparkling Water &amp; Soda'!J364)</f>
        <v/>
      </c>
      <c r="F1570" s="50">
        <f>IF('M5 Sparkling Water &amp; Soda'!K364="","",'M5 Sparkling Water &amp; Soda'!K364)</f>
        <v/>
      </c>
      <c r="G1570" s="49">
        <f>IF('M5 Sparkling Water &amp; Soda'!F364="","",'M5 Sparkling Water &amp; Soda'!F364)</f>
        <v/>
      </c>
      <c r="H1570" s="50">
        <f>IF(AND(ISNUMBER('M5 Sparkling Water &amp; Soda'!F364),ISNUMBER('M5 Sparkling Water &amp; Soda'!K364)),'M5 Sparkling Water &amp; Soda'!F364-'M5 Sparkling Water &amp; Soda'!K364,"")</f>
        <v/>
      </c>
      <c r="I1570" s="34" t="inlineStr">
        <is>
          <t>S&amp;S availability/depth vary by listing and time, confirm live.</t>
        </is>
      </c>
    </row>
    <row r="1571" ht="26" customHeight="1">
      <c r="A1571" s="34" t="inlineStr">
        <is>
          <t>AHA</t>
        </is>
      </c>
      <c r="B1571" s="34" t="inlineStr">
        <is>
          <t>AHA Sparkling Water | Citrus + Green Tea (+caffeine) | 24 pack 355mL</t>
        </is>
      </c>
      <c r="C1571" s="34" t="inlineStr">
        <is>
          <t>5) Sparkling water &amp; soda</t>
        </is>
      </c>
      <c r="D1571" s="51">
        <f>IF('M5 Sparkling Water &amp; Soda'!I365="","",'M5 Sparkling Water &amp; Soda'!I365)</f>
        <v/>
      </c>
      <c r="E1571" s="52">
        <f>IF('M5 Sparkling Water &amp; Soda'!J365="","",'M5 Sparkling Water &amp; Soda'!J365)</f>
        <v/>
      </c>
      <c r="F1571" s="50">
        <f>IF('M5 Sparkling Water &amp; Soda'!K365="","",'M5 Sparkling Water &amp; Soda'!K365)</f>
        <v/>
      </c>
      <c r="G1571" s="49">
        <f>IF('M5 Sparkling Water &amp; Soda'!F365="","",'M5 Sparkling Water &amp; Soda'!F365)</f>
        <v/>
      </c>
      <c r="H1571" s="50">
        <f>IF(AND(ISNUMBER('M5 Sparkling Water &amp; Soda'!F365),ISNUMBER('M5 Sparkling Water &amp; Soda'!K365)),'M5 Sparkling Water &amp; Soda'!F365-'M5 Sparkling Water &amp; Soda'!K365,"")</f>
        <v/>
      </c>
      <c r="I1571" s="34" t="inlineStr">
        <is>
          <t>S&amp;S availability/depth vary by listing and time, confirm live.</t>
        </is>
      </c>
    </row>
    <row r="1572" ht="26" customHeight="1">
      <c r="A1572" s="34" t="inlineStr">
        <is>
          <t>AHA</t>
        </is>
      </c>
      <c r="B1572" s="34" t="inlineStr">
        <is>
          <t>AHA Sparkling Water | Black Cherry + Coffee | single 355mL</t>
        </is>
      </c>
      <c r="C1572" s="34" t="inlineStr">
        <is>
          <t>5) Sparkling water &amp; soda</t>
        </is>
      </c>
      <c r="D1572" s="51">
        <f>IF('M5 Sparkling Water &amp; Soda'!I366="","",'M5 Sparkling Water &amp; Soda'!I366)</f>
        <v/>
      </c>
      <c r="E1572" s="52">
        <f>IF('M5 Sparkling Water &amp; Soda'!J366="","",'M5 Sparkling Water &amp; Soda'!J366)</f>
        <v/>
      </c>
      <c r="F1572" s="50">
        <f>IF('M5 Sparkling Water &amp; Soda'!K366="","",'M5 Sparkling Water &amp; Soda'!K366)</f>
        <v/>
      </c>
      <c r="G1572" s="49">
        <f>IF('M5 Sparkling Water &amp; Soda'!F366="","",'M5 Sparkling Water &amp; Soda'!F366)</f>
        <v/>
      </c>
      <c r="H1572" s="50">
        <f>IF(AND(ISNUMBER('M5 Sparkling Water &amp; Soda'!F366),ISNUMBER('M5 Sparkling Water &amp; Soda'!K366)),'M5 Sparkling Water &amp; Soda'!F366-'M5 Sparkling Water &amp; Soda'!K366,"")</f>
        <v/>
      </c>
      <c r="I1572" s="34" t="inlineStr">
        <is>
          <t>S&amp;S availability/depth vary by listing and time, confirm live.</t>
        </is>
      </c>
    </row>
    <row r="1573" ht="26" customHeight="1">
      <c r="A1573" s="34" t="inlineStr">
        <is>
          <t>AHA</t>
        </is>
      </c>
      <c r="B1573" s="34" t="inlineStr">
        <is>
          <t>AHA Sparkling Water | Black Cherry + Coffee | 8 pack 355mL</t>
        </is>
      </c>
      <c r="C1573" s="34" t="inlineStr">
        <is>
          <t>5) Sparkling water &amp; soda</t>
        </is>
      </c>
      <c r="D1573" s="51">
        <f>IF('M5 Sparkling Water &amp; Soda'!I367="","",'M5 Sparkling Water &amp; Soda'!I367)</f>
        <v/>
      </c>
      <c r="E1573" s="52">
        <f>IF('M5 Sparkling Water &amp; Soda'!J367="","",'M5 Sparkling Water &amp; Soda'!J367)</f>
        <v/>
      </c>
      <c r="F1573" s="50">
        <f>IF('M5 Sparkling Water &amp; Soda'!K367="","",'M5 Sparkling Water &amp; Soda'!K367)</f>
        <v/>
      </c>
      <c r="G1573" s="49">
        <f>IF('M5 Sparkling Water &amp; Soda'!F367="","",'M5 Sparkling Water &amp; Soda'!F367)</f>
        <v/>
      </c>
      <c r="H1573" s="50">
        <f>IF(AND(ISNUMBER('M5 Sparkling Water &amp; Soda'!F367),ISNUMBER('M5 Sparkling Water &amp; Soda'!K367)),'M5 Sparkling Water &amp; Soda'!F367-'M5 Sparkling Water &amp; Soda'!K367,"")</f>
        <v/>
      </c>
      <c r="I1573" s="34" t="inlineStr">
        <is>
          <t>S&amp;S availability/depth vary by listing and time, confirm live.</t>
        </is>
      </c>
    </row>
    <row r="1574" ht="26" customHeight="1">
      <c r="A1574" s="34" t="inlineStr">
        <is>
          <t>AHA</t>
        </is>
      </c>
      <c r="B1574" s="34" t="inlineStr">
        <is>
          <t>AHA Sparkling Water | Black Cherry + Coffee | 12 pack 355mL</t>
        </is>
      </c>
      <c r="C1574" s="34" t="inlineStr">
        <is>
          <t>5) Sparkling water &amp; soda</t>
        </is>
      </c>
      <c r="D1574" s="51">
        <f>IF('M5 Sparkling Water &amp; Soda'!I368="","",'M5 Sparkling Water &amp; Soda'!I368)</f>
        <v/>
      </c>
      <c r="E1574" s="52">
        <f>IF('M5 Sparkling Water &amp; Soda'!J368="","",'M5 Sparkling Water &amp; Soda'!J368)</f>
        <v/>
      </c>
      <c r="F1574" s="50">
        <f>IF('M5 Sparkling Water &amp; Soda'!K368="","",'M5 Sparkling Water &amp; Soda'!K368)</f>
        <v/>
      </c>
      <c r="G1574" s="49">
        <f>IF('M5 Sparkling Water &amp; Soda'!F368="","",'M5 Sparkling Water &amp; Soda'!F368)</f>
        <v/>
      </c>
      <c r="H1574" s="50">
        <f>IF(AND(ISNUMBER('M5 Sparkling Water &amp; Soda'!F368),ISNUMBER('M5 Sparkling Water &amp; Soda'!K368)),'M5 Sparkling Water &amp; Soda'!F368-'M5 Sparkling Water &amp; Soda'!K368,"")</f>
        <v/>
      </c>
      <c r="I1574" s="34" t="inlineStr">
        <is>
          <t>S&amp;S availability/depth vary by listing and time, confirm live.</t>
        </is>
      </c>
    </row>
    <row r="1575" ht="26" customHeight="1">
      <c r="A1575" s="34" t="inlineStr">
        <is>
          <t>AHA</t>
        </is>
      </c>
      <c r="B1575" s="34" t="inlineStr">
        <is>
          <t>AHA Sparkling Water | Black Cherry + Coffee | 15 pack 355mL</t>
        </is>
      </c>
      <c r="C1575" s="34" t="inlineStr">
        <is>
          <t>5) Sparkling water &amp; soda</t>
        </is>
      </c>
      <c r="D1575" s="51">
        <f>IF('M5 Sparkling Water &amp; Soda'!I369="","",'M5 Sparkling Water &amp; Soda'!I369)</f>
        <v/>
      </c>
      <c r="E1575" s="52">
        <f>IF('M5 Sparkling Water &amp; Soda'!J369="","",'M5 Sparkling Water &amp; Soda'!J369)</f>
        <v/>
      </c>
      <c r="F1575" s="50">
        <f>IF('M5 Sparkling Water &amp; Soda'!K369="","",'M5 Sparkling Water &amp; Soda'!K369)</f>
        <v/>
      </c>
      <c r="G1575" s="49">
        <f>IF('M5 Sparkling Water &amp; Soda'!F369="","",'M5 Sparkling Water &amp; Soda'!F369)</f>
        <v/>
      </c>
      <c r="H1575" s="50">
        <f>IF(AND(ISNUMBER('M5 Sparkling Water &amp; Soda'!F369),ISNUMBER('M5 Sparkling Water &amp; Soda'!K369)),'M5 Sparkling Water &amp; Soda'!F369-'M5 Sparkling Water &amp; Soda'!K369,"")</f>
        <v/>
      </c>
      <c r="I1575" s="34" t="inlineStr">
        <is>
          <t>S&amp;S availability/depth vary by listing and time, confirm live.</t>
        </is>
      </c>
    </row>
    <row r="1576" ht="26" customHeight="1">
      <c r="A1576" s="34" t="inlineStr">
        <is>
          <t>AHA</t>
        </is>
      </c>
      <c r="B1576" s="34" t="inlineStr">
        <is>
          <t>AHA Sparkling Water | Black Cherry + Coffee | 18 pack 355mL</t>
        </is>
      </c>
      <c r="C1576" s="34" t="inlineStr">
        <is>
          <t>5) Sparkling water &amp; soda</t>
        </is>
      </c>
      <c r="D1576" s="51">
        <f>IF('M5 Sparkling Water &amp; Soda'!I370="","",'M5 Sparkling Water &amp; Soda'!I370)</f>
        <v/>
      </c>
      <c r="E1576" s="52">
        <f>IF('M5 Sparkling Water &amp; Soda'!J370="","",'M5 Sparkling Water &amp; Soda'!J370)</f>
        <v/>
      </c>
      <c r="F1576" s="50">
        <f>IF('M5 Sparkling Water &amp; Soda'!K370="","",'M5 Sparkling Water &amp; Soda'!K370)</f>
        <v/>
      </c>
      <c r="G1576" s="49">
        <f>IF('M5 Sparkling Water &amp; Soda'!F370="","",'M5 Sparkling Water &amp; Soda'!F370)</f>
        <v/>
      </c>
      <c r="H1576" s="50">
        <f>IF(AND(ISNUMBER('M5 Sparkling Water &amp; Soda'!F370),ISNUMBER('M5 Sparkling Water &amp; Soda'!K370)),'M5 Sparkling Water &amp; Soda'!F370-'M5 Sparkling Water &amp; Soda'!K370,"")</f>
        <v/>
      </c>
      <c r="I1576" s="34" t="inlineStr">
        <is>
          <t>S&amp;S availability/depth vary by listing and time, confirm live.</t>
        </is>
      </c>
    </row>
    <row r="1577" ht="26" customHeight="1">
      <c r="A1577" s="34" t="inlineStr">
        <is>
          <t>AHA</t>
        </is>
      </c>
      <c r="B1577" s="34" t="inlineStr">
        <is>
          <t>AHA Sparkling Water | Black Cherry + Coffee | 24 pack 355mL</t>
        </is>
      </c>
      <c r="C1577" s="34" t="inlineStr">
        <is>
          <t>5) Sparkling water &amp; soda</t>
        </is>
      </c>
      <c r="D1577" s="51">
        <f>IF('M5 Sparkling Water &amp; Soda'!I371="","",'M5 Sparkling Water &amp; Soda'!I371)</f>
        <v/>
      </c>
      <c r="E1577" s="52">
        <f>IF('M5 Sparkling Water &amp; Soda'!J371="","",'M5 Sparkling Water &amp; Soda'!J371)</f>
        <v/>
      </c>
      <c r="F1577" s="50">
        <f>IF('M5 Sparkling Water &amp; Soda'!K371="","",'M5 Sparkling Water &amp; Soda'!K371)</f>
        <v/>
      </c>
      <c r="G1577" s="49">
        <f>IF('M5 Sparkling Water &amp; Soda'!F371="","",'M5 Sparkling Water &amp; Soda'!F371)</f>
        <v/>
      </c>
      <c r="H1577" s="50">
        <f>IF(AND(ISNUMBER('M5 Sparkling Water &amp; Soda'!F371),ISNUMBER('M5 Sparkling Water &amp; Soda'!K371)),'M5 Sparkling Water &amp; Soda'!F371-'M5 Sparkling Water &amp; Soda'!K371,"")</f>
        <v/>
      </c>
      <c r="I1577" s="34" t="inlineStr">
        <is>
          <t>S&amp;S availability/depth vary by listing and time, confirm live.</t>
        </is>
      </c>
    </row>
    <row r="1578" ht="26" customHeight="1">
      <c r="A1578" s="34" t="inlineStr">
        <is>
          <t>AHA</t>
        </is>
      </c>
      <c r="B1578" s="34" t="inlineStr">
        <is>
          <t>AHA Sparkling Water | Peach + Honey | single 355mL</t>
        </is>
      </c>
      <c r="C1578" s="34" t="inlineStr">
        <is>
          <t>5) Sparkling water &amp; soda</t>
        </is>
      </c>
      <c r="D1578" s="51">
        <f>IF('M5 Sparkling Water &amp; Soda'!I372="","",'M5 Sparkling Water &amp; Soda'!I372)</f>
        <v/>
      </c>
      <c r="E1578" s="52">
        <f>IF('M5 Sparkling Water &amp; Soda'!J372="","",'M5 Sparkling Water &amp; Soda'!J372)</f>
        <v/>
      </c>
      <c r="F1578" s="50">
        <f>IF('M5 Sparkling Water &amp; Soda'!K372="","",'M5 Sparkling Water &amp; Soda'!K372)</f>
        <v/>
      </c>
      <c r="G1578" s="49">
        <f>IF('M5 Sparkling Water &amp; Soda'!F372="","",'M5 Sparkling Water &amp; Soda'!F372)</f>
        <v/>
      </c>
      <c r="H1578" s="50">
        <f>IF(AND(ISNUMBER('M5 Sparkling Water &amp; Soda'!F372),ISNUMBER('M5 Sparkling Water &amp; Soda'!K372)),'M5 Sparkling Water &amp; Soda'!F372-'M5 Sparkling Water &amp; Soda'!K372,"")</f>
        <v/>
      </c>
      <c r="I1578" s="34" t="inlineStr">
        <is>
          <t>S&amp;S availability/depth vary by listing and time, confirm live.</t>
        </is>
      </c>
    </row>
    <row r="1579" ht="26" customHeight="1">
      <c r="A1579" s="34" t="inlineStr">
        <is>
          <t>AHA</t>
        </is>
      </c>
      <c r="B1579" s="34" t="inlineStr">
        <is>
          <t>AHA Sparkling Water | Peach + Honey | 8 pack 355mL</t>
        </is>
      </c>
      <c r="C1579" s="34" t="inlineStr">
        <is>
          <t>5) Sparkling water &amp; soda</t>
        </is>
      </c>
      <c r="D1579" s="51">
        <f>IF('M5 Sparkling Water &amp; Soda'!I373="","",'M5 Sparkling Water &amp; Soda'!I373)</f>
        <v/>
      </c>
      <c r="E1579" s="52">
        <f>IF('M5 Sparkling Water &amp; Soda'!J373="","",'M5 Sparkling Water &amp; Soda'!J373)</f>
        <v/>
      </c>
      <c r="F1579" s="50">
        <f>IF('M5 Sparkling Water &amp; Soda'!K373="","",'M5 Sparkling Water &amp; Soda'!K373)</f>
        <v/>
      </c>
      <c r="G1579" s="49">
        <f>IF('M5 Sparkling Water &amp; Soda'!F373="","",'M5 Sparkling Water &amp; Soda'!F373)</f>
        <v/>
      </c>
      <c r="H1579" s="50">
        <f>IF(AND(ISNUMBER('M5 Sparkling Water &amp; Soda'!F373),ISNUMBER('M5 Sparkling Water &amp; Soda'!K373)),'M5 Sparkling Water &amp; Soda'!F373-'M5 Sparkling Water &amp; Soda'!K373,"")</f>
        <v/>
      </c>
      <c r="I1579" s="34" t="inlineStr">
        <is>
          <t>S&amp;S availability/depth vary by listing and time, confirm live.</t>
        </is>
      </c>
    </row>
    <row r="1580" ht="26" customHeight="1">
      <c r="A1580" s="34" t="inlineStr">
        <is>
          <t>AHA</t>
        </is>
      </c>
      <c r="B1580" s="34" t="inlineStr">
        <is>
          <t>AHA Sparkling Water | Peach + Honey | 12 pack 355mL</t>
        </is>
      </c>
      <c r="C1580" s="34" t="inlineStr">
        <is>
          <t>5) Sparkling water &amp; soda</t>
        </is>
      </c>
      <c r="D1580" s="51">
        <f>IF('M5 Sparkling Water &amp; Soda'!I374="","",'M5 Sparkling Water &amp; Soda'!I374)</f>
        <v/>
      </c>
      <c r="E1580" s="52">
        <f>IF('M5 Sparkling Water &amp; Soda'!J374="","",'M5 Sparkling Water &amp; Soda'!J374)</f>
        <v/>
      </c>
      <c r="F1580" s="50">
        <f>IF('M5 Sparkling Water &amp; Soda'!K374="","",'M5 Sparkling Water &amp; Soda'!K374)</f>
        <v/>
      </c>
      <c r="G1580" s="49">
        <f>IF('M5 Sparkling Water &amp; Soda'!F374="","",'M5 Sparkling Water &amp; Soda'!F374)</f>
        <v/>
      </c>
      <c r="H1580" s="50">
        <f>IF(AND(ISNUMBER('M5 Sparkling Water &amp; Soda'!F374),ISNUMBER('M5 Sparkling Water &amp; Soda'!K374)),'M5 Sparkling Water &amp; Soda'!F374-'M5 Sparkling Water &amp; Soda'!K374,"")</f>
        <v/>
      </c>
      <c r="I1580" s="34" t="inlineStr">
        <is>
          <t>S&amp;S availability/depth vary by listing and time, confirm live.</t>
        </is>
      </c>
    </row>
    <row r="1581" ht="26" customHeight="1">
      <c r="A1581" s="34" t="inlineStr">
        <is>
          <t>AHA</t>
        </is>
      </c>
      <c r="B1581" s="34" t="inlineStr">
        <is>
          <t>AHA Sparkling Water | Peach + Honey | 15 pack 355mL</t>
        </is>
      </c>
      <c r="C1581" s="34" t="inlineStr">
        <is>
          <t>5) Sparkling water &amp; soda</t>
        </is>
      </c>
      <c r="D1581" s="51">
        <f>IF('M5 Sparkling Water &amp; Soda'!I375="","",'M5 Sparkling Water &amp; Soda'!I375)</f>
        <v/>
      </c>
      <c r="E1581" s="52">
        <f>IF('M5 Sparkling Water &amp; Soda'!J375="","",'M5 Sparkling Water &amp; Soda'!J375)</f>
        <v/>
      </c>
      <c r="F1581" s="50">
        <f>IF('M5 Sparkling Water &amp; Soda'!K375="","",'M5 Sparkling Water &amp; Soda'!K375)</f>
        <v/>
      </c>
      <c r="G1581" s="49">
        <f>IF('M5 Sparkling Water &amp; Soda'!F375="","",'M5 Sparkling Water &amp; Soda'!F375)</f>
        <v/>
      </c>
      <c r="H1581" s="50">
        <f>IF(AND(ISNUMBER('M5 Sparkling Water &amp; Soda'!F375),ISNUMBER('M5 Sparkling Water &amp; Soda'!K375)),'M5 Sparkling Water &amp; Soda'!F375-'M5 Sparkling Water &amp; Soda'!K375,"")</f>
        <v/>
      </c>
      <c r="I1581" s="34" t="inlineStr">
        <is>
          <t>S&amp;S availability/depth vary by listing and time, confirm live.</t>
        </is>
      </c>
    </row>
    <row r="1582" ht="26" customHeight="1">
      <c r="A1582" s="34" t="inlineStr">
        <is>
          <t>AHA</t>
        </is>
      </c>
      <c r="B1582" s="34" t="inlineStr">
        <is>
          <t>AHA Sparkling Water | Peach + Honey | 18 pack 355mL</t>
        </is>
      </c>
      <c r="C1582" s="34" t="inlineStr">
        <is>
          <t>5) Sparkling water &amp; soda</t>
        </is>
      </c>
      <c r="D1582" s="51">
        <f>IF('M5 Sparkling Water &amp; Soda'!I376="","",'M5 Sparkling Water &amp; Soda'!I376)</f>
        <v/>
      </c>
      <c r="E1582" s="52">
        <f>IF('M5 Sparkling Water &amp; Soda'!J376="","",'M5 Sparkling Water &amp; Soda'!J376)</f>
        <v/>
      </c>
      <c r="F1582" s="50">
        <f>IF('M5 Sparkling Water &amp; Soda'!K376="","",'M5 Sparkling Water &amp; Soda'!K376)</f>
        <v/>
      </c>
      <c r="G1582" s="49">
        <f>IF('M5 Sparkling Water &amp; Soda'!F376="","",'M5 Sparkling Water &amp; Soda'!F376)</f>
        <v/>
      </c>
      <c r="H1582" s="50">
        <f>IF(AND(ISNUMBER('M5 Sparkling Water &amp; Soda'!F376),ISNUMBER('M5 Sparkling Water &amp; Soda'!K376)),'M5 Sparkling Water &amp; Soda'!F376-'M5 Sparkling Water &amp; Soda'!K376,"")</f>
        <v/>
      </c>
      <c r="I1582" s="34" t="inlineStr">
        <is>
          <t>S&amp;S availability/depth vary by listing and time, confirm live.</t>
        </is>
      </c>
    </row>
    <row r="1583" ht="26" customHeight="1">
      <c r="A1583" s="34" t="inlineStr">
        <is>
          <t>AHA</t>
        </is>
      </c>
      <c r="B1583" s="34" t="inlineStr">
        <is>
          <t>AHA Sparkling Water | Peach + Honey | 24 pack 355mL</t>
        </is>
      </c>
      <c r="C1583" s="34" t="inlineStr">
        <is>
          <t>5) Sparkling water &amp; soda</t>
        </is>
      </c>
      <c r="D1583" s="51">
        <f>IF('M5 Sparkling Water &amp; Soda'!I377="","",'M5 Sparkling Water &amp; Soda'!I377)</f>
        <v/>
      </c>
      <c r="E1583" s="52">
        <f>IF('M5 Sparkling Water &amp; Soda'!J377="","",'M5 Sparkling Water &amp; Soda'!J377)</f>
        <v/>
      </c>
      <c r="F1583" s="50">
        <f>IF('M5 Sparkling Water &amp; Soda'!K377="","",'M5 Sparkling Water &amp; Soda'!K377)</f>
        <v/>
      </c>
      <c r="G1583" s="49">
        <f>IF('M5 Sparkling Water &amp; Soda'!F377="","",'M5 Sparkling Water &amp; Soda'!F377)</f>
        <v/>
      </c>
      <c r="H1583" s="50">
        <f>IF(AND(ISNUMBER('M5 Sparkling Water &amp; Soda'!F377),ISNUMBER('M5 Sparkling Water &amp; Soda'!K377)),'M5 Sparkling Water &amp; Soda'!F377-'M5 Sparkling Water &amp; Soda'!K377,"")</f>
        <v/>
      </c>
      <c r="I1583" s="34" t="inlineStr">
        <is>
          <t>S&amp;S availability/depth vary by listing and time, confirm live.</t>
        </is>
      </c>
    </row>
    <row r="1584" ht="26" customHeight="1">
      <c r="A1584" s="34" t="inlineStr">
        <is>
          <t>Montellier</t>
        </is>
      </c>
      <c r="B1584" s="34" t="inlineStr">
        <is>
          <t>Montellier Carbonated Natural Spring Water | Original | single 355mL</t>
        </is>
      </c>
      <c r="C1584" s="34" t="inlineStr">
        <is>
          <t>5) Sparkling water &amp; soda</t>
        </is>
      </c>
      <c r="D1584" s="51">
        <f>IF('M5 Sparkling Water &amp; Soda'!I378="","",'M5 Sparkling Water &amp; Soda'!I378)</f>
        <v/>
      </c>
      <c r="E1584" s="52">
        <f>IF('M5 Sparkling Water &amp; Soda'!J378="","",'M5 Sparkling Water &amp; Soda'!J378)</f>
        <v/>
      </c>
      <c r="F1584" s="50">
        <f>IF('M5 Sparkling Water &amp; Soda'!K378="","",'M5 Sparkling Water &amp; Soda'!K378)</f>
        <v/>
      </c>
      <c r="G1584" s="49">
        <f>IF('M5 Sparkling Water &amp; Soda'!F378="","",'M5 Sparkling Water &amp; Soda'!F378)</f>
        <v/>
      </c>
      <c r="H1584" s="50">
        <f>IF(AND(ISNUMBER('M5 Sparkling Water &amp; Soda'!F378),ISNUMBER('M5 Sparkling Water &amp; Soda'!K378)),'M5 Sparkling Water &amp; Soda'!F378-'M5 Sparkling Water &amp; Soda'!K378,"")</f>
        <v/>
      </c>
      <c r="I1584" s="34" t="inlineStr">
        <is>
          <t>S&amp;S availability/depth vary by listing and time, confirm live.</t>
        </is>
      </c>
    </row>
    <row r="1585" ht="26" customHeight="1">
      <c r="A1585" s="34" t="inlineStr">
        <is>
          <t>Montellier</t>
        </is>
      </c>
      <c r="B1585" s="34" t="inlineStr">
        <is>
          <t>Montellier Carbonated Natural Spring Water | Original | 8 pack 355mL</t>
        </is>
      </c>
      <c r="C1585" s="34" t="inlineStr">
        <is>
          <t>5) Sparkling water &amp; soda</t>
        </is>
      </c>
      <c r="D1585" s="51">
        <f>IF('M5 Sparkling Water &amp; Soda'!I379="","",'M5 Sparkling Water &amp; Soda'!I379)</f>
        <v/>
      </c>
      <c r="E1585" s="52">
        <f>IF('M5 Sparkling Water &amp; Soda'!J379="","",'M5 Sparkling Water &amp; Soda'!J379)</f>
        <v/>
      </c>
      <c r="F1585" s="50">
        <f>IF('M5 Sparkling Water &amp; Soda'!K379="","",'M5 Sparkling Water &amp; Soda'!K379)</f>
        <v/>
      </c>
      <c r="G1585" s="49">
        <f>IF('M5 Sparkling Water &amp; Soda'!F379="","",'M5 Sparkling Water &amp; Soda'!F379)</f>
        <v/>
      </c>
      <c r="H1585" s="50">
        <f>IF(AND(ISNUMBER('M5 Sparkling Water &amp; Soda'!F379),ISNUMBER('M5 Sparkling Water &amp; Soda'!K379)),'M5 Sparkling Water &amp; Soda'!F379-'M5 Sparkling Water &amp; Soda'!K379,"")</f>
        <v/>
      </c>
      <c r="I1585" s="34" t="inlineStr">
        <is>
          <t>S&amp;S availability/depth vary by listing and time, confirm live.</t>
        </is>
      </c>
    </row>
    <row r="1586" ht="26" customHeight="1">
      <c r="A1586" s="34" t="inlineStr">
        <is>
          <t>Montellier</t>
        </is>
      </c>
      <c r="B1586" s="34" t="inlineStr">
        <is>
          <t>Montellier Carbonated Natural Spring Water | Original | 12 pack 355mL</t>
        </is>
      </c>
      <c r="C1586" s="34" t="inlineStr">
        <is>
          <t>5) Sparkling water &amp; soda</t>
        </is>
      </c>
      <c r="D1586" s="51">
        <f>IF('M5 Sparkling Water &amp; Soda'!I380="","",'M5 Sparkling Water &amp; Soda'!I380)</f>
        <v/>
      </c>
      <c r="E1586" s="52">
        <f>IF('M5 Sparkling Water &amp; Soda'!J380="","",'M5 Sparkling Water &amp; Soda'!J380)</f>
        <v/>
      </c>
      <c r="F1586" s="50">
        <f>IF('M5 Sparkling Water &amp; Soda'!K380="","",'M5 Sparkling Water &amp; Soda'!K380)</f>
        <v/>
      </c>
      <c r="G1586" s="49">
        <f>IF('M5 Sparkling Water &amp; Soda'!F380="","",'M5 Sparkling Water &amp; Soda'!F380)</f>
        <v/>
      </c>
      <c r="H1586" s="50">
        <f>IF(AND(ISNUMBER('M5 Sparkling Water &amp; Soda'!F380),ISNUMBER('M5 Sparkling Water &amp; Soda'!K380)),'M5 Sparkling Water &amp; Soda'!F380-'M5 Sparkling Water &amp; Soda'!K380,"")</f>
        <v/>
      </c>
      <c r="I1586" s="34" t="inlineStr">
        <is>
          <t>S&amp;S availability/depth vary by listing and time, confirm live.</t>
        </is>
      </c>
    </row>
    <row r="1587" ht="26" customHeight="1">
      <c r="A1587" s="34" t="inlineStr">
        <is>
          <t>Montellier</t>
        </is>
      </c>
      <c r="B1587" s="34" t="inlineStr">
        <is>
          <t>Montellier Carbonated Natural Spring Water | Original | 15 pack 355mL</t>
        </is>
      </c>
      <c r="C1587" s="34" t="inlineStr">
        <is>
          <t>5) Sparkling water &amp; soda</t>
        </is>
      </c>
      <c r="D1587" s="51">
        <f>IF('M5 Sparkling Water &amp; Soda'!I381="","",'M5 Sparkling Water &amp; Soda'!I381)</f>
        <v/>
      </c>
      <c r="E1587" s="52">
        <f>IF('M5 Sparkling Water &amp; Soda'!J381="","",'M5 Sparkling Water &amp; Soda'!J381)</f>
        <v/>
      </c>
      <c r="F1587" s="50">
        <f>IF('M5 Sparkling Water &amp; Soda'!K381="","",'M5 Sparkling Water &amp; Soda'!K381)</f>
        <v/>
      </c>
      <c r="G1587" s="49">
        <f>IF('M5 Sparkling Water &amp; Soda'!F381="","",'M5 Sparkling Water &amp; Soda'!F381)</f>
        <v/>
      </c>
      <c r="H1587" s="50">
        <f>IF(AND(ISNUMBER('M5 Sparkling Water &amp; Soda'!F381),ISNUMBER('M5 Sparkling Water &amp; Soda'!K381)),'M5 Sparkling Water &amp; Soda'!F381-'M5 Sparkling Water &amp; Soda'!K381,"")</f>
        <v/>
      </c>
      <c r="I1587" s="34" t="inlineStr">
        <is>
          <t>S&amp;S availability/depth vary by listing and time, confirm live.</t>
        </is>
      </c>
    </row>
    <row r="1588" ht="26" customHeight="1">
      <c r="A1588" s="34" t="inlineStr">
        <is>
          <t>Montellier</t>
        </is>
      </c>
      <c r="B1588" s="34" t="inlineStr">
        <is>
          <t>Montellier Carbonated Natural Spring Water | Original | 18 pack 355mL</t>
        </is>
      </c>
      <c r="C1588" s="34" t="inlineStr">
        <is>
          <t>5) Sparkling water &amp; soda</t>
        </is>
      </c>
      <c r="D1588" s="51">
        <f>IF('M5 Sparkling Water &amp; Soda'!I382="","",'M5 Sparkling Water &amp; Soda'!I382)</f>
        <v/>
      </c>
      <c r="E1588" s="52">
        <f>IF('M5 Sparkling Water &amp; Soda'!J382="","",'M5 Sparkling Water &amp; Soda'!J382)</f>
        <v/>
      </c>
      <c r="F1588" s="50">
        <f>IF('M5 Sparkling Water &amp; Soda'!K382="","",'M5 Sparkling Water &amp; Soda'!K382)</f>
        <v/>
      </c>
      <c r="G1588" s="49">
        <f>IF('M5 Sparkling Water &amp; Soda'!F382="","",'M5 Sparkling Water &amp; Soda'!F382)</f>
        <v/>
      </c>
      <c r="H1588" s="50">
        <f>IF(AND(ISNUMBER('M5 Sparkling Water &amp; Soda'!F382),ISNUMBER('M5 Sparkling Water &amp; Soda'!K382)),'M5 Sparkling Water &amp; Soda'!F382-'M5 Sparkling Water &amp; Soda'!K382,"")</f>
        <v/>
      </c>
      <c r="I1588" s="34" t="inlineStr">
        <is>
          <t>S&amp;S availability/depth vary by listing and time, confirm live.</t>
        </is>
      </c>
    </row>
    <row r="1589" ht="26" customHeight="1">
      <c r="A1589" s="34" t="inlineStr">
        <is>
          <t>Montellier</t>
        </is>
      </c>
      <c r="B1589" s="34" t="inlineStr">
        <is>
          <t>Montellier Carbonated Natural Spring Water | Original | 24 pack 355mL</t>
        </is>
      </c>
      <c r="C1589" s="34" t="inlineStr">
        <is>
          <t>5) Sparkling water &amp; soda</t>
        </is>
      </c>
      <c r="D1589" s="51">
        <f>IF('M5 Sparkling Water &amp; Soda'!I383="","",'M5 Sparkling Water &amp; Soda'!I383)</f>
        <v/>
      </c>
      <c r="E1589" s="52">
        <f>IF('M5 Sparkling Water &amp; Soda'!J383="","",'M5 Sparkling Water &amp; Soda'!J383)</f>
        <v/>
      </c>
      <c r="F1589" s="50">
        <f>IF('M5 Sparkling Water &amp; Soda'!K383="","",'M5 Sparkling Water &amp; Soda'!K383)</f>
        <v/>
      </c>
      <c r="G1589" s="49">
        <f>IF('M5 Sparkling Water &amp; Soda'!F383="","",'M5 Sparkling Water &amp; Soda'!F383)</f>
        <v/>
      </c>
      <c r="H1589" s="50">
        <f>IF(AND(ISNUMBER('M5 Sparkling Water &amp; Soda'!F383),ISNUMBER('M5 Sparkling Water &amp; Soda'!K383)),'M5 Sparkling Water &amp; Soda'!F383-'M5 Sparkling Water &amp; Soda'!K383,"")</f>
        <v/>
      </c>
      <c r="I1589" s="34" t="inlineStr">
        <is>
          <t>S&amp;S availability/depth vary by listing and time, confirm live.</t>
        </is>
      </c>
    </row>
    <row r="1590" ht="26" customHeight="1">
      <c r="A1590" s="34" t="inlineStr">
        <is>
          <t>Montellier</t>
        </is>
      </c>
      <c r="B1590" s="34" t="inlineStr">
        <is>
          <t>Montellier Carbonated Natural Spring Water | Lime | single 355mL</t>
        </is>
      </c>
      <c r="C1590" s="34" t="inlineStr">
        <is>
          <t>5) Sparkling water &amp; soda</t>
        </is>
      </c>
      <c r="D1590" s="51">
        <f>IF('M5 Sparkling Water &amp; Soda'!I384="","",'M5 Sparkling Water &amp; Soda'!I384)</f>
        <v/>
      </c>
      <c r="E1590" s="52">
        <f>IF('M5 Sparkling Water &amp; Soda'!J384="","",'M5 Sparkling Water &amp; Soda'!J384)</f>
        <v/>
      </c>
      <c r="F1590" s="50">
        <f>IF('M5 Sparkling Water &amp; Soda'!K384="","",'M5 Sparkling Water &amp; Soda'!K384)</f>
        <v/>
      </c>
      <c r="G1590" s="49">
        <f>IF('M5 Sparkling Water &amp; Soda'!F384="","",'M5 Sparkling Water &amp; Soda'!F384)</f>
        <v/>
      </c>
      <c r="H1590" s="50">
        <f>IF(AND(ISNUMBER('M5 Sparkling Water &amp; Soda'!F384),ISNUMBER('M5 Sparkling Water &amp; Soda'!K384)),'M5 Sparkling Water &amp; Soda'!F384-'M5 Sparkling Water &amp; Soda'!K384,"")</f>
        <v/>
      </c>
      <c r="I1590" s="34" t="inlineStr">
        <is>
          <t>S&amp;S availability/depth vary by listing and time, confirm live.</t>
        </is>
      </c>
    </row>
    <row r="1591" ht="26" customHeight="1">
      <c r="A1591" s="34" t="inlineStr">
        <is>
          <t>Montellier</t>
        </is>
      </c>
      <c r="B1591" s="34" t="inlineStr">
        <is>
          <t>Montellier Carbonated Natural Spring Water | Lime | 8 pack 355mL</t>
        </is>
      </c>
      <c r="C1591" s="34" t="inlineStr">
        <is>
          <t>5) Sparkling water &amp; soda</t>
        </is>
      </c>
      <c r="D1591" s="51">
        <f>IF('M5 Sparkling Water &amp; Soda'!I385="","",'M5 Sparkling Water &amp; Soda'!I385)</f>
        <v/>
      </c>
      <c r="E1591" s="52">
        <f>IF('M5 Sparkling Water &amp; Soda'!J385="","",'M5 Sparkling Water &amp; Soda'!J385)</f>
        <v/>
      </c>
      <c r="F1591" s="50">
        <f>IF('M5 Sparkling Water &amp; Soda'!K385="","",'M5 Sparkling Water &amp; Soda'!K385)</f>
        <v/>
      </c>
      <c r="G1591" s="49">
        <f>IF('M5 Sparkling Water &amp; Soda'!F385="","",'M5 Sparkling Water &amp; Soda'!F385)</f>
        <v/>
      </c>
      <c r="H1591" s="50">
        <f>IF(AND(ISNUMBER('M5 Sparkling Water &amp; Soda'!F385),ISNUMBER('M5 Sparkling Water &amp; Soda'!K385)),'M5 Sparkling Water &amp; Soda'!F385-'M5 Sparkling Water &amp; Soda'!K385,"")</f>
        <v/>
      </c>
      <c r="I1591" s="34" t="inlineStr">
        <is>
          <t>S&amp;S availability/depth vary by listing and time, confirm live.</t>
        </is>
      </c>
    </row>
    <row r="1592" ht="26" customHeight="1">
      <c r="A1592" s="34" t="inlineStr">
        <is>
          <t>Montellier</t>
        </is>
      </c>
      <c r="B1592" s="34" t="inlineStr">
        <is>
          <t>Montellier Carbonated Natural Spring Water | Lime | 12 pack 355mL</t>
        </is>
      </c>
      <c r="C1592" s="34" t="inlineStr">
        <is>
          <t>5) Sparkling water &amp; soda</t>
        </is>
      </c>
      <c r="D1592" s="51">
        <f>IF('M5 Sparkling Water &amp; Soda'!I386="","",'M5 Sparkling Water &amp; Soda'!I386)</f>
        <v/>
      </c>
      <c r="E1592" s="52">
        <f>IF('M5 Sparkling Water &amp; Soda'!J386="","",'M5 Sparkling Water &amp; Soda'!J386)</f>
        <v/>
      </c>
      <c r="F1592" s="50">
        <f>IF('M5 Sparkling Water &amp; Soda'!K386="","",'M5 Sparkling Water &amp; Soda'!K386)</f>
        <v/>
      </c>
      <c r="G1592" s="49">
        <f>IF('M5 Sparkling Water &amp; Soda'!F386="","",'M5 Sparkling Water &amp; Soda'!F386)</f>
        <v/>
      </c>
      <c r="H1592" s="50">
        <f>IF(AND(ISNUMBER('M5 Sparkling Water &amp; Soda'!F386),ISNUMBER('M5 Sparkling Water &amp; Soda'!K386)),'M5 Sparkling Water &amp; Soda'!F386-'M5 Sparkling Water &amp; Soda'!K386,"")</f>
        <v/>
      </c>
      <c r="I1592" s="34" t="inlineStr">
        <is>
          <t>S&amp;S availability/depth vary by listing and time, confirm live.</t>
        </is>
      </c>
    </row>
    <row r="1593" ht="26" customHeight="1">
      <c r="A1593" s="34" t="inlineStr">
        <is>
          <t>Montellier</t>
        </is>
      </c>
      <c r="B1593" s="34" t="inlineStr">
        <is>
          <t>Montellier Carbonated Natural Spring Water | Lime | 15 pack 355mL</t>
        </is>
      </c>
      <c r="C1593" s="34" t="inlineStr">
        <is>
          <t>5) Sparkling water &amp; soda</t>
        </is>
      </c>
      <c r="D1593" s="51">
        <f>IF('M5 Sparkling Water &amp; Soda'!I387="","",'M5 Sparkling Water &amp; Soda'!I387)</f>
        <v/>
      </c>
      <c r="E1593" s="52">
        <f>IF('M5 Sparkling Water &amp; Soda'!J387="","",'M5 Sparkling Water &amp; Soda'!J387)</f>
        <v/>
      </c>
      <c r="F1593" s="50">
        <f>IF('M5 Sparkling Water &amp; Soda'!K387="","",'M5 Sparkling Water &amp; Soda'!K387)</f>
        <v/>
      </c>
      <c r="G1593" s="49">
        <f>IF('M5 Sparkling Water &amp; Soda'!F387="","",'M5 Sparkling Water &amp; Soda'!F387)</f>
        <v/>
      </c>
      <c r="H1593" s="50">
        <f>IF(AND(ISNUMBER('M5 Sparkling Water &amp; Soda'!F387),ISNUMBER('M5 Sparkling Water &amp; Soda'!K387)),'M5 Sparkling Water &amp; Soda'!F387-'M5 Sparkling Water &amp; Soda'!K387,"")</f>
        <v/>
      </c>
      <c r="I1593" s="34" t="inlineStr">
        <is>
          <t>S&amp;S availability/depth vary by listing and time, confirm live.</t>
        </is>
      </c>
    </row>
    <row r="1594" ht="26" customHeight="1">
      <c r="A1594" s="34" t="inlineStr">
        <is>
          <t>Montellier</t>
        </is>
      </c>
      <c r="B1594" s="34" t="inlineStr">
        <is>
          <t>Montellier Carbonated Natural Spring Water | Lime | 18 pack 355mL</t>
        </is>
      </c>
      <c r="C1594" s="34" t="inlineStr">
        <is>
          <t>5) Sparkling water &amp; soda</t>
        </is>
      </c>
      <c r="D1594" s="51">
        <f>IF('M5 Sparkling Water &amp; Soda'!I388="","",'M5 Sparkling Water &amp; Soda'!I388)</f>
        <v/>
      </c>
      <c r="E1594" s="52">
        <f>IF('M5 Sparkling Water &amp; Soda'!J388="","",'M5 Sparkling Water &amp; Soda'!J388)</f>
        <v/>
      </c>
      <c r="F1594" s="50">
        <f>IF('M5 Sparkling Water &amp; Soda'!K388="","",'M5 Sparkling Water &amp; Soda'!K388)</f>
        <v/>
      </c>
      <c r="G1594" s="49">
        <f>IF('M5 Sparkling Water &amp; Soda'!F388="","",'M5 Sparkling Water &amp; Soda'!F388)</f>
        <v/>
      </c>
      <c r="H1594" s="50">
        <f>IF(AND(ISNUMBER('M5 Sparkling Water &amp; Soda'!F388),ISNUMBER('M5 Sparkling Water &amp; Soda'!K388)),'M5 Sparkling Water &amp; Soda'!F388-'M5 Sparkling Water &amp; Soda'!K388,"")</f>
        <v/>
      </c>
      <c r="I1594" s="34" t="inlineStr">
        <is>
          <t>S&amp;S availability/depth vary by listing and time, confirm live.</t>
        </is>
      </c>
    </row>
    <row r="1595" ht="26" customHeight="1">
      <c r="A1595" s="34" t="inlineStr">
        <is>
          <t>Montellier</t>
        </is>
      </c>
      <c r="B1595" s="34" t="inlineStr">
        <is>
          <t>Montellier Carbonated Natural Spring Water | Lime | 24 pack 355mL</t>
        </is>
      </c>
      <c r="C1595" s="34" t="inlineStr">
        <is>
          <t>5) Sparkling water &amp; soda</t>
        </is>
      </c>
      <c r="D1595" s="51">
        <f>IF('M5 Sparkling Water &amp; Soda'!I389="","",'M5 Sparkling Water &amp; Soda'!I389)</f>
        <v/>
      </c>
      <c r="E1595" s="52">
        <f>IF('M5 Sparkling Water &amp; Soda'!J389="","",'M5 Sparkling Water &amp; Soda'!J389)</f>
        <v/>
      </c>
      <c r="F1595" s="50">
        <f>IF('M5 Sparkling Water &amp; Soda'!K389="","",'M5 Sparkling Water &amp; Soda'!K389)</f>
        <v/>
      </c>
      <c r="G1595" s="49">
        <f>IF('M5 Sparkling Water &amp; Soda'!F389="","",'M5 Sparkling Water &amp; Soda'!F389)</f>
        <v/>
      </c>
      <c r="H1595" s="50">
        <f>IF(AND(ISNUMBER('M5 Sparkling Water &amp; Soda'!F389),ISNUMBER('M5 Sparkling Water &amp; Soda'!K389)),'M5 Sparkling Water &amp; Soda'!F389-'M5 Sparkling Water &amp; Soda'!K389,"")</f>
        <v/>
      </c>
      <c r="I1595" s="34" t="inlineStr">
        <is>
          <t>S&amp;S availability/depth vary by listing and time, confirm live.</t>
        </is>
      </c>
    </row>
    <row r="1596" ht="26" customHeight="1">
      <c r="A1596" s="34" t="inlineStr">
        <is>
          <t>Montellier</t>
        </is>
      </c>
      <c r="B1596" s="34" t="inlineStr">
        <is>
          <t>Montellier Carbonated Natural Spring Water | Lemon | single 355mL</t>
        </is>
      </c>
      <c r="C1596" s="34" t="inlineStr">
        <is>
          <t>5) Sparkling water &amp; soda</t>
        </is>
      </c>
      <c r="D1596" s="51">
        <f>IF('M5 Sparkling Water &amp; Soda'!I390="","",'M5 Sparkling Water &amp; Soda'!I390)</f>
        <v/>
      </c>
      <c r="E1596" s="52">
        <f>IF('M5 Sparkling Water &amp; Soda'!J390="","",'M5 Sparkling Water &amp; Soda'!J390)</f>
        <v/>
      </c>
      <c r="F1596" s="50">
        <f>IF('M5 Sparkling Water &amp; Soda'!K390="","",'M5 Sparkling Water &amp; Soda'!K390)</f>
        <v/>
      </c>
      <c r="G1596" s="49">
        <f>IF('M5 Sparkling Water &amp; Soda'!F390="","",'M5 Sparkling Water &amp; Soda'!F390)</f>
        <v/>
      </c>
      <c r="H1596" s="50">
        <f>IF(AND(ISNUMBER('M5 Sparkling Water &amp; Soda'!F390),ISNUMBER('M5 Sparkling Water &amp; Soda'!K390)),'M5 Sparkling Water &amp; Soda'!F390-'M5 Sparkling Water &amp; Soda'!K390,"")</f>
        <v/>
      </c>
      <c r="I1596" s="34" t="inlineStr">
        <is>
          <t>S&amp;S availability/depth vary by listing and time, confirm live.</t>
        </is>
      </c>
    </row>
    <row r="1597" ht="26" customHeight="1">
      <c r="A1597" s="34" t="inlineStr">
        <is>
          <t>Montellier</t>
        </is>
      </c>
      <c r="B1597" s="34" t="inlineStr">
        <is>
          <t>Montellier Carbonated Natural Spring Water | Lemon | 8 pack 355mL</t>
        </is>
      </c>
      <c r="C1597" s="34" t="inlineStr">
        <is>
          <t>5) Sparkling water &amp; soda</t>
        </is>
      </c>
      <c r="D1597" s="51">
        <f>IF('M5 Sparkling Water &amp; Soda'!I391="","",'M5 Sparkling Water &amp; Soda'!I391)</f>
        <v/>
      </c>
      <c r="E1597" s="52">
        <f>IF('M5 Sparkling Water &amp; Soda'!J391="","",'M5 Sparkling Water &amp; Soda'!J391)</f>
        <v/>
      </c>
      <c r="F1597" s="50">
        <f>IF('M5 Sparkling Water &amp; Soda'!K391="","",'M5 Sparkling Water &amp; Soda'!K391)</f>
        <v/>
      </c>
      <c r="G1597" s="49">
        <f>IF('M5 Sparkling Water &amp; Soda'!F391="","",'M5 Sparkling Water &amp; Soda'!F391)</f>
        <v/>
      </c>
      <c r="H1597" s="50">
        <f>IF(AND(ISNUMBER('M5 Sparkling Water &amp; Soda'!F391),ISNUMBER('M5 Sparkling Water &amp; Soda'!K391)),'M5 Sparkling Water &amp; Soda'!F391-'M5 Sparkling Water &amp; Soda'!K391,"")</f>
        <v/>
      </c>
      <c r="I1597" s="34" t="inlineStr">
        <is>
          <t>S&amp;S availability/depth vary by listing and time, confirm live.</t>
        </is>
      </c>
    </row>
    <row r="1598" ht="26" customHeight="1">
      <c r="A1598" s="34" t="inlineStr">
        <is>
          <t>Montellier</t>
        </is>
      </c>
      <c r="B1598" s="34" t="inlineStr">
        <is>
          <t>Montellier Carbonated Natural Spring Water | Lemon | 12 pack 355mL</t>
        </is>
      </c>
      <c r="C1598" s="34" t="inlineStr">
        <is>
          <t>5) Sparkling water &amp; soda</t>
        </is>
      </c>
      <c r="D1598" s="51">
        <f>IF('M5 Sparkling Water &amp; Soda'!I392="","",'M5 Sparkling Water &amp; Soda'!I392)</f>
        <v/>
      </c>
      <c r="E1598" s="52">
        <f>IF('M5 Sparkling Water &amp; Soda'!J392="","",'M5 Sparkling Water &amp; Soda'!J392)</f>
        <v/>
      </c>
      <c r="F1598" s="50">
        <f>IF('M5 Sparkling Water &amp; Soda'!K392="","",'M5 Sparkling Water &amp; Soda'!K392)</f>
        <v/>
      </c>
      <c r="G1598" s="49">
        <f>IF('M5 Sparkling Water &amp; Soda'!F392="","",'M5 Sparkling Water &amp; Soda'!F392)</f>
        <v/>
      </c>
      <c r="H1598" s="50">
        <f>IF(AND(ISNUMBER('M5 Sparkling Water &amp; Soda'!F392),ISNUMBER('M5 Sparkling Water &amp; Soda'!K392)),'M5 Sparkling Water &amp; Soda'!F392-'M5 Sparkling Water &amp; Soda'!K392,"")</f>
        <v/>
      </c>
      <c r="I1598" s="34" t="inlineStr">
        <is>
          <t>S&amp;S availability/depth vary by listing and time, confirm live.</t>
        </is>
      </c>
    </row>
    <row r="1599" ht="26" customHeight="1">
      <c r="A1599" s="34" t="inlineStr">
        <is>
          <t>Montellier</t>
        </is>
      </c>
      <c r="B1599" s="34" t="inlineStr">
        <is>
          <t>Montellier Carbonated Natural Spring Water | Lemon | 15 pack 355mL</t>
        </is>
      </c>
      <c r="C1599" s="34" t="inlineStr">
        <is>
          <t>5) Sparkling water &amp; soda</t>
        </is>
      </c>
      <c r="D1599" s="51">
        <f>IF('M5 Sparkling Water &amp; Soda'!I393="","",'M5 Sparkling Water &amp; Soda'!I393)</f>
        <v/>
      </c>
      <c r="E1599" s="52">
        <f>IF('M5 Sparkling Water &amp; Soda'!J393="","",'M5 Sparkling Water &amp; Soda'!J393)</f>
        <v/>
      </c>
      <c r="F1599" s="50">
        <f>IF('M5 Sparkling Water &amp; Soda'!K393="","",'M5 Sparkling Water &amp; Soda'!K393)</f>
        <v/>
      </c>
      <c r="G1599" s="49">
        <f>IF('M5 Sparkling Water &amp; Soda'!F393="","",'M5 Sparkling Water &amp; Soda'!F393)</f>
        <v/>
      </c>
      <c r="H1599" s="50">
        <f>IF(AND(ISNUMBER('M5 Sparkling Water &amp; Soda'!F393),ISNUMBER('M5 Sparkling Water &amp; Soda'!K393)),'M5 Sparkling Water &amp; Soda'!F393-'M5 Sparkling Water &amp; Soda'!K393,"")</f>
        <v/>
      </c>
      <c r="I1599" s="34" t="inlineStr">
        <is>
          <t>S&amp;S availability/depth vary by listing and time, confirm live.</t>
        </is>
      </c>
    </row>
    <row r="1600" ht="26" customHeight="1">
      <c r="A1600" s="34" t="inlineStr">
        <is>
          <t>Montellier</t>
        </is>
      </c>
      <c r="B1600" s="34" t="inlineStr">
        <is>
          <t>Montellier Carbonated Natural Spring Water | Lemon | 18 pack 355mL</t>
        </is>
      </c>
      <c r="C1600" s="34" t="inlineStr">
        <is>
          <t>5) Sparkling water &amp; soda</t>
        </is>
      </c>
      <c r="D1600" s="51">
        <f>IF('M5 Sparkling Water &amp; Soda'!I394="","",'M5 Sparkling Water &amp; Soda'!I394)</f>
        <v/>
      </c>
      <c r="E1600" s="52">
        <f>IF('M5 Sparkling Water &amp; Soda'!J394="","",'M5 Sparkling Water &amp; Soda'!J394)</f>
        <v/>
      </c>
      <c r="F1600" s="50">
        <f>IF('M5 Sparkling Water &amp; Soda'!K394="","",'M5 Sparkling Water &amp; Soda'!K394)</f>
        <v/>
      </c>
      <c r="G1600" s="49">
        <f>IF('M5 Sparkling Water &amp; Soda'!F394="","",'M5 Sparkling Water &amp; Soda'!F394)</f>
        <v/>
      </c>
      <c r="H1600" s="50">
        <f>IF(AND(ISNUMBER('M5 Sparkling Water &amp; Soda'!F394),ISNUMBER('M5 Sparkling Water &amp; Soda'!K394)),'M5 Sparkling Water &amp; Soda'!F394-'M5 Sparkling Water &amp; Soda'!K394,"")</f>
        <v/>
      </c>
      <c r="I1600" s="34" t="inlineStr">
        <is>
          <t>S&amp;S availability/depth vary by listing and time, confirm live.</t>
        </is>
      </c>
    </row>
    <row r="1601" ht="26" customHeight="1">
      <c r="A1601" s="34" t="inlineStr">
        <is>
          <t>Montellier</t>
        </is>
      </c>
      <c r="B1601" s="34" t="inlineStr">
        <is>
          <t>Montellier Carbonated Natural Spring Water | Lemon | 24 pack 355mL</t>
        </is>
      </c>
      <c r="C1601" s="34" t="inlineStr">
        <is>
          <t>5) Sparkling water &amp; soda</t>
        </is>
      </c>
      <c r="D1601" s="51">
        <f>IF('M5 Sparkling Water &amp; Soda'!I395="","",'M5 Sparkling Water &amp; Soda'!I395)</f>
        <v/>
      </c>
      <c r="E1601" s="52">
        <f>IF('M5 Sparkling Water &amp; Soda'!J395="","",'M5 Sparkling Water &amp; Soda'!J395)</f>
        <v/>
      </c>
      <c r="F1601" s="50">
        <f>IF('M5 Sparkling Water &amp; Soda'!K395="","",'M5 Sparkling Water &amp; Soda'!K395)</f>
        <v/>
      </c>
      <c r="G1601" s="49">
        <f>IF('M5 Sparkling Water &amp; Soda'!F395="","",'M5 Sparkling Water &amp; Soda'!F395)</f>
        <v/>
      </c>
      <c r="H1601" s="50">
        <f>IF(AND(ISNUMBER('M5 Sparkling Water &amp; Soda'!F395),ISNUMBER('M5 Sparkling Water &amp; Soda'!K395)),'M5 Sparkling Water &amp; Soda'!F395-'M5 Sparkling Water &amp; Soda'!K395,"")</f>
        <v/>
      </c>
      <c r="I1601" s="34" t="inlineStr">
        <is>
          <t>S&amp;S availability/depth vary by listing and time, confirm live.</t>
        </is>
      </c>
    </row>
    <row r="1602" ht="26" customHeight="1">
      <c r="A1602" s="34" t="inlineStr">
        <is>
          <t>Montellier</t>
        </is>
      </c>
      <c r="B1602" s="34" t="inlineStr">
        <is>
          <t>Montellier Carbonated Natural Spring Water | Mango | single 355mL</t>
        </is>
      </c>
      <c r="C1602" s="34" t="inlineStr">
        <is>
          <t>5) Sparkling water &amp; soda</t>
        </is>
      </c>
      <c r="D1602" s="51">
        <f>IF('M5 Sparkling Water &amp; Soda'!I396="","",'M5 Sparkling Water &amp; Soda'!I396)</f>
        <v/>
      </c>
      <c r="E1602" s="52">
        <f>IF('M5 Sparkling Water &amp; Soda'!J396="","",'M5 Sparkling Water &amp; Soda'!J396)</f>
        <v/>
      </c>
      <c r="F1602" s="50">
        <f>IF('M5 Sparkling Water &amp; Soda'!K396="","",'M5 Sparkling Water &amp; Soda'!K396)</f>
        <v/>
      </c>
      <c r="G1602" s="49">
        <f>IF('M5 Sparkling Water &amp; Soda'!F396="","",'M5 Sparkling Water &amp; Soda'!F396)</f>
        <v/>
      </c>
      <c r="H1602" s="50">
        <f>IF(AND(ISNUMBER('M5 Sparkling Water &amp; Soda'!F396),ISNUMBER('M5 Sparkling Water &amp; Soda'!K396)),'M5 Sparkling Water &amp; Soda'!F396-'M5 Sparkling Water &amp; Soda'!K396,"")</f>
        <v/>
      </c>
      <c r="I1602" s="34" t="inlineStr">
        <is>
          <t>S&amp;S availability/depth vary by listing and time, confirm live.</t>
        </is>
      </c>
    </row>
    <row r="1603" ht="26" customHeight="1">
      <c r="A1603" s="34" t="inlineStr">
        <is>
          <t>Montellier</t>
        </is>
      </c>
      <c r="B1603" s="34" t="inlineStr">
        <is>
          <t>Montellier Carbonated Natural Spring Water | Mango | 8 pack 355mL</t>
        </is>
      </c>
      <c r="C1603" s="34" t="inlineStr">
        <is>
          <t>5) Sparkling water &amp; soda</t>
        </is>
      </c>
      <c r="D1603" s="51">
        <f>IF('M5 Sparkling Water &amp; Soda'!I397="","",'M5 Sparkling Water &amp; Soda'!I397)</f>
        <v/>
      </c>
      <c r="E1603" s="52">
        <f>IF('M5 Sparkling Water &amp; Soda'!J397="","",'M5 Sparkling Water &amp; Soda'!J397)</f>
        <v/>
      </c>
      <c r="F1603" s="50">
        <f>IF('M5 Sparkling Water &amp; Soda'!K397="","",'M5 Sparkling Water &amp; Soda'!K397)</f>
        <v/>
      </c>
      <c r="G1603" s="49">
        <f>IF('M5 Sparkling Water &amp; Soda'!F397="","",'M5 Sparkling Water &amp; Soda'!F397)</f>
        <v/>
      </c>
      <c r="H1603" s="50">
        <f>IF(AND(ISNUMBER('M5 Sparkling Water &amp; Soda'!F397),ISNUMBER('M5 Sparkling Water &amp; Soda'!K397)),'M5 Sparkling Water &amp; Soda'!F397-'M5 Sparkling Water &amp; Soda'!K397,"")</f>
        <v/>
      </c>
      <c r="I1603" s="34" t="inlineStr">
        <is>
          <t>S&amp;S availability/depth vary by listing and time, confirm live.</t>
        </is>
      </c>
    </row>
    <row r="1604" ht="26" customHeight="1">
      <c r="A1604" s="34" t="inlineStr">
        <is>
          <t>Montellier</t>
        </is>
      </c>
      <c r="B1604" s="34" t="inlineStr">
        <is>
          <t>Montellier Carbonated Natural Spring Water | Mango | 12 pack 355mL</t>
        </is>
      </c>
      <c r="C1604" s="34" t="inlineStr">
        <is>
          <t>5) Sparkling water &amp; soda</t>
        </is>
      </c>
      <c r="D1604" s="51">
        <f>IF('M5 Sparkling Water &amp; Soda'!I398="","",'M5 Sparkling Water &amp; Soda'!I398)</f>
        <v/>
      </c>
      <c r="E1604" s="52">
        <f>IF('M5 Sparkling Water &amp; Soda'!J398="","",'M5 Sparkling Water &amp; Soda'!J398)</f>
        <v/>
      </c>
      <c r="F1604" s="50">
        <f>IF('M5 Sparkling Water &amp; Soda'!K398="","",'M5 Sparkling Water &amp; Soda'!K398)</f>
        <v/>
      </c>
      <c r="G1604" s="49">
        <f>IF('M5 Sparkling Water &amp; Soda'!F398="","",'M5 Sparkling Water &amp; Soda'!F398)</f>
        <v/>
      </c>
      <c r="H1604" s="50">
        <f>IF(AND(ISNUMBER('M5 Sparkling Water &amp; Soda'!F398),ISNUMBER('M5 Sparkling Water &amp; Soda'!K398)),'M5 Sparkling Water &amp; Soda'!F398-'M5 Sparkling Water &amp; Soda'!K398,"")</f>
        <v/>
      </c>
      <c r="I1604" s="34" t="inlineStr">
        <is>
          <t>S&amp;S availability/depth vary by listing and time, confirm live.</t>
        </is>
      </c>
    </row>
    <row r="1605" ht="26" customHeight="1">
      <c r="A1605" s="34" t="inlineStr">
        <is>
          <t>Montellier</t>
        </is>
      </c>
      <c r="B1605" s="34" t="inlineStr">
        <is>
          <t>Montellier Carbonated Natural Spring Water | Mango | 15 pack 355mL</t>
        </is>
      </c>
      <c r="C1605" s="34" t="inlineStr">
        <is>
          <t>5) Sparkling water &amp; soda</t>
        </is>
      </c>
      <c r="D1605" s="51">
        <f>IF('M5 Sparkling Water &amp; Soda'!I399="","",'M5 Sparkling Water &amp; Soda'!I399)</f>
        <v/>
      </c>
      <c r="E1605" s="52">
        <f>IF('M5 Sparkling Water &amp; Soda'!J399="","",'M5 Sparkling Water &amp; Soda'!J399)</f>
        <v/>
      </c>
      <c r="F1605" s="50">
        <f>IF('M5 Sparkling Water &amp; Soda'!K399="","",'M5 Sparkling Water &amp; Soda'!K399)</f>
        <v/>
      </c>
      <c r="G1605" s="49">
        <f>IF('M5 Sparkling Water &amp; Soda'!F399="","",'M5 Sparkling Water &amp; Soda'!F399)</f>
        <v/>
      </c>
      <c r="H1605" s="50">
        <f>IF(AND(ISNUMBER('M5 Sparkling Water &amp; Soda'!F399),ISNUMBER('M5 Sparkling Water &amp; Soda'!K399)),'M5 Sparkling Water &amp; Soda'!F399-'M5 Sparkling Water &amp; Soda'!K399,"")</f>
        <v/>
      </c>
      <c r="I1605" s="34" t="inlineStr">
        <is>
          <t>S&amp;S availability/depth vary by listing and time, confirm live.</t>
        </is>
      </c>
    </row>
    <row r="1606" ht="26" customHeight="1">
      <c r="A1606" s="34" t="inlineStr">
        <is>
          <t>Montellier</t>
        </is>
      </c>
      <c r="B1606" s="34" t="inlineStr">
        <is>
          <t>Montellier Carbonated Natural Spring Water | Mango | 18 pack 355mL</t>
        </is>
      </c>
      <c r="C1606" s="34" t="inlineStr">
        <is>
          <t>5) Sparkling water &amp; soda</t>
        </is>
      </c>
      <c r="D1606" s="51">
        <f>IF('M5 Sparkling Water &amp; Soda'!I400="","",'M5 Sparkling Water &amp; Soda'!I400)</f>
        <v/>
      </c>
      <c r="E1606" s="52">
        <f>IF('M5 Sparkling Water &amp; Soda'!J400="","",'M5 Sparkling Water &amp; Soda'!J400)</f>
        <v/>
      </c>
      <c r="F1606" s="50">
        <f>IF('M5 Sparkling Water &amp; Soda'!K400="","",'M5 Sparkling Water &amp; Soda'!K400)</f>
        <v/>
      </c>
      <c r="G1606" s="49">
        <f>IF('M5 Sparkling Water &amp; Soda'!F400="","",'M5 Sparkling Water &amp; Soda'!F400)</f>
        <v/>
      </c>
      <c r="H1606" s="50">
        <f>IF(AND(ISNUMBER('M5 Sparkling Water &amp; Soda'!F400),ISNUMBER('M5 Sparkling Water &amp; Soda'!K400)),'M5 Sparkling Water &amp; Soda'!F400-'M5 Sparkling Water &amp; Soda'!K400,"")</f>
        <v/>
      </c>
      <c r="I1606" s="34" t="inlineStr">
        <is>
          <t>S&amp;S availability/depth vary by listing and time, confirm live.</t>
        </is>
      </c>
    </row>
    <row r="1607" ht="26" customHeight="1">
      <c r="A1607" s="34" t="inlineStr">
        <is>
          <t>Montellier</t>
        </is>
      </c>
      <c r="B1607" s="34" t="inlineStr">
        <is>
          <t>Montellier Carbonated Natural Spring Water | Mango | 24 pack 355mL</t>
        </is>
      </c>
      <c r="C1607" s="34" t="inlineStr">
        <is>
          <t>5) Sparkling water &amp; soda</t>
        </is>
      </c>
      <c r="D1607" s="51">
        <f>IF('M5 Sparkling Water &amp; Soda'!I401="","",'M5 Sparkling Water &amp; Soda'!I401)</f>
        <v/>
      </c>
      <c r="E1607" s="52">
        <f>IF('M5 Sparkling Water &amp; Soda'!J401="","",'M5 Sparkling Water &amp; Soda'!J401)</f>
        <v/>
      </c>
      <c r="F1607" s="50">
        <f>IF('M5 Sparkling Water &amp; Soda'!K401="","",'M5 Sparkling Water &amp; Soda'!K401)</f>
        <v/>
      </c>
      <c r="G1607" s="49">
        <f>IF('M5 Sparkling Water &amp; Soda'!F401="","",'M5 Sparkling Water &amp; Soda'!F401)</f>
        <v/>
      </c>
      <c r="H1607" s="50">
        <f>IF(AND(ISNUMBER('M5 Sparkling Water &amp; Soda'!F401),ISNUMBER('M5 Sparkling Water &amp; Soda'!K401)),'M5 Sparkling Water &amp; Soda'!F401-'M5 Sparkling Water &amp; Soda'!K401,"")</f>
        <v/>
      </c>
      <c r="I1607" s="34" t="inlineStr">
        <is>
          <t>S&amp;S availability/depth vary by listing and time, confirm live.</t>
        </is>
      </c>
    </row>
    <row r="1608" ht="26" customHeight="1">
      <c r="A1608" s="34" t="inlineStr">
        <is>
          <t>Montellier</t>
        </is>
      </c>
      <c r="B1608" s="34" t="inlineStr">
        <is>
          <t>Montellier Carbonated Natural Spring Water | Cranberry | single 355mL</t>
        </is>
      </c>
      <c r="C1608" s="34" t="inlineStr">
        <is>
          <t>5) Sparkling water &amp; soda</t>
        </is>
      </c>
      <c r="D1608" s="51">
        <f>IF('M5 Sparkling Water &amp; Soda'!I402="","",'M5 Sparkling Water &amp; Soda'!I402)</f>
        <v/>
      </c>
      <c r="E1608" s="52">
        <f>IF('M5 Sparkling Water &amp; Soda'!J402="","",'M5 Sparkling Water &amp; Soda'!J402)</f>
        <v/>
      </c>
      <c r="F1608" s="50">
        <f>IF('M5 Sparkling Water &amp; Soda'!K402="","",'M5 Sparkling Water &amp; Soda'!K402)</f>
        <v/>
      </c>
      <c r="G1608" s="49">
        <f>IF('M5 Sparkling Water &amp; Soda'!F402="","",'M5 Sparkling Water &amp; Soda'!F402)</f>
        <v/>
      </c>
      <c r="H1608" s="50">
        <f>IF(AND(ISNUMBER('M5 Sparkling Water &amp; Soda'!F402),ISNUMBER('M5 Sparkling Water &amp; Soda'!K402)),'M5 Sparkling Water &amp; Soda'!F402-'M5 Sparkling Water &amp; Soda'!K402,"")</f>
        <v/>
      </c>
      <c r="I1608" s="34" t="inlineStr">
        <is>
          <t>S&amp;S availability/depth vary by listing and time, confirm live.</t>
        </is>
      </c>
    </row>
    <row r="1609" ht="26" customHeight="1">
      <c r="A1609" s="34" t="inlineStr">
        <is>
          <t>Montellier</t>
        </is>
      </c>
      <c r="B1609" s="34" t="inlineStr">
        <is>
          <t>Montellier Carbonated Natural Spring Water | Cranberry | 8 pack 355mL</t>
        </is>
      </c>
      <c r="C1609" s="34" t="inlineStr">
        <is>
          <t>5) Sparkling water &amp; soda</t>
        </is>
      </c>
      <c r="D1609" s="51">
        <f>IF('M5 Sparkling Water &amp; Soda'!I403="","",'M5 Sparkling Water &amp; Soda'!I403)</f>
        <v/>
      </c>
      <c r="E1609" s="52">
        <f>IF('M5 Sparkling Water &amp; Soda'!J403="","",'M5 Sparkling Water &amp; Soda'!J403)</f>
        <v/>
      </c>
      <c r="F1609" s="50">
        <f>IF('M5 Sparkling Water &amp; Soda'!K403="","",'M5 Sparkling Water &amp; Soda'!K403)</f>
        <v/>
      </c>
      <c r="G1609" s="49">
        <f>IF('M5 Sparkling Water &amp; Soda'!F403="","",'M5 Sparkling Water &amp; Soda'!F403)</f>
        <v/>
      </c>
      <c r="H1609" s="50">
        <f>IF(AND(ISNUMBER('M5 Sparkling Water &amp; Soda'!F403),ISNUMBER('M5 Sparkling Water &amp; Soda'!K403)),'M5 Sparkling Water &amp; Soda'!F403-'M5 Sparkling Water &amp; Soda'!K403,"")</f>
        <v/>
      </c>
      <c r="I1609" s="34" t="inlineStr">
        <is>
          <t>S&amp;S availability/depth vary by listing and time, confirm live.</t>
        </is>
      </c>
    </row>
    <row r="1610" ht="26" customHeight="1">
      <c r="A1610" s="34" t="inlineStr">
        <is>
          <t>Montellier</t>
        </is>
      </c>
      <c r="B1610" s="34" t="inlineStr">
        <is>
          <t>Montellier Carbonated Natural Spring Water | Cranberry | 12 pack 355mL</t>
        </is>
      </c>
      <c r="C1610" s="34" t="inlineStr">
        <is>
          <t>5) Sparkling water &amp; soda</t>
        </is>
      </c>
      <c r="D1610" s="51">
        <f>IF('M5 Sparkling Water &amp; Soda'!I404="","",'M5 Sparkling Water &amp; Soda'!I404)</f>
        <v/>
      </c>
      <c r="E1610" s="52">
        <f>IF('M5 Sparkling Water &amp; Soda'!J404="","",'M5 Sparkling Water &amp; Soda'!J404)</f>
        <v/>
      </c>
      <c r="F1610" s="50">
        <f>IF('M5 Sparkling Water &amp; Soda'!K404="","",'M5 Sparkling Water &amp; Soda'!K404)</f>
        <v/>
      </c>
      <c r="G1610" s="49">
        <f>IF('M5 Sparkling Water &amp; Soda'!F404="","",'M5 Sparkling Water &amp; Soda'!F404)</f>
        <v/>
      </c>
      <c r="H1610" s="50">
        <f>IF(AND(ISNUMBER('M5 Sparkling Water &amp; Soda'!F404),ISNUMBER('M5 Sparkling Water &amp; Soda'!K404)),'M5 Sparkling Water &amp; Soda'!F404-'M5 Sparkling Water &amp; Soda'!K404,"")</f>
        <v/>
      </c>
      <c r="I1610" s="34" t="inlineStr">
        <is>
          <t>S&amp;S availability/depth vary by listing and time, confirm live.</t>
        </is>
      </c>
    </row>
    <row r="1611" ht="26" customHeight="1">
      <c r="A1611" s="34" t="inlineStr">
        <is>
          <t>Montellier</t>
        </is>
      </c>
      <c r="B1611" s="34" t="inlineStr">
        <is>
          <t>Montellier Carbonated Natural Spring Water | Cranberry | 15 pack 355mL</t>
        </is>
      </c>
      <c r="C1611" s="34" t="inlineStr">
        <is>
          <t>5) Sparkling water &amp; soda</t>
        </is>
      </c>
      <c r="D1611" s="51">
        <f>IF('M5 Sparkling Water &amp; Soda'!I405="","",'M5 Sparkling Water &amp; Soda'!I405)</f>
        <v/>
      </c>
      <c r="E1611" s="52">
        <f>IF('M5 Sparkling Water &amp; Soda'!J405="","",'M5 Sparkling Water &amp; Soda'!J405)</f>
        <v/>
      </c>
      <c r="F1611" s="50">
        <f>IF('M5 Sparkling Water &amp; Soda'!K405="","",'M5 Sparkling Water &amp; Soda'!K405)</f>
        <v/>
      </c>
      <c r="G1611" s="49">
        <f>IF('M5 Sparkling Water &amp; Soda'!F405="","",'M5 Sparkling Water &amp; Soda'!F405)</f>
        <v/>
      </c>
      <c r="H1611" s="50">
        <f>IF(AND(ISNUMBER('M5 Sparkling Water &amp; Soda'!F405),ISNUMBER('M5 Sparkling Water &amp; Soda'!K405)),'M5 Sparkling Water &amp; Soda'!F405-'M5 Sparkling Water &amp; Soda'!K405,"")</f>
        <v/>
      </c>
      <c r="I1611" s="34" t="inlineStr">
        <is>
          <t>S&amp;S availability/depth vary by listing and time, confirm live.</t>
        </is>
      </c>
    </row>
    <row r="1612" ht="26" customHeight="1">
      <c r="A1612" s="34" t="inlineStr">
        <is>
          <t>Montellier</t>
        </is>
      </c>
      <c r="B1612" s="34" t="inlineStr">
        <is>
          <t>Montellier Carbonated Natural Spring Water | Cranberry | 18 pack 355mL</t>
        </is>
      </c>
      <c r="C1612" s="34" t="inlineStr">
        <is>
          <t>5) Sparkling water &amp; soda</t>
        </is>
      </c>
      <c r="D1612" s="51">
        <f>IF('M5 Sparkling Water &amp; Soda'!I406="","",'M5 Sparkling Water &amp; Soda'!I406)</f>
        <v/>
      </c>
      <c r="E1612" s="52">
        <f>IF('M5 Sparkling Water &amp; Soda'!J406="","",'M5 Sparkling Water &amp; Soda'!J406)</f>
        <v/>
      </c>
      <c r="F1612" s="50">
        <f>IF('M5 Sparkling Water &amp; Soda'!K406="","",'M5 Sparkling Water &amp; Soda'!K406)</f>
        <v/>
      </c>
      <c r="G1612" s="49">
        <f>IF('M5 Sparkling Water &amp; Soda'!F406="","",'M5 Sparkling Water &amp; Soda'!F406)</f>
        <v/>
      </c>
      <c r="H1612" s="50">
        <f>IF(AND(ISNUMBER('M5 Sparkling Water &amp; Soda'!F406),ISNUMBER('M5 Sparkling Water &amp; Soda'!K406)),'M5 Sparkling Water &amp; Soda'!F406-'M5 Sparkling Water &amp; Soda'!K406,"")</f>
        <v/>
      </c>
      <c r="I1612" s="34" t="inlineStr">
        <is>
          <t>S&amp;S availability/depth vary by listing and time, confirm live.</t>
        </is>
      </c>
    </row>
    <row r="1613" ht="26" customHeight="1">
      <c r="A1613" s="34" t="inlineStr">
        <is>
          <t>Montellier</t>
        </is>
      </c>
      <c r="B1613" s="34" t="inlineStr">
        <is>
          <t>Montellier Carbonated Natural Spring Water | Cranberry | 24 pack 355mL</t>
        </is>
      </c>
      <c r="C1613" s="34" t="inlineStr">
        <is>
          <t>5) Sparkling water &amp; soda</t>
        </is>
      </c>
      <c r="D1613" s="51">
        <f>IF('M5 Sparkling Water &amp; Soda'!I407="","",'M5 Sparkling Water &amp; Soda'!I407)</f>
        <v/>
      </c>
      <c r="E1613" s="52">
        <f>IF('M5 Sparkling Water &amp; Soda'!J407="","",'M5 Sparkling Water &amp; Soda'!J407)</f>
        <v/>
      </c>
      <c r="F1613" s="50">
        <f>IF('M5 Sparkling Water &amp; Soda'!K407="","",'M5 Sparkling Water &amp; Soda'!K407)</f>
        <v/>
      </c>
      <c r="G1613" s="49">
        <f>IF('M5 Sparkling Water &amp; Soda'!F407="","",'M5 Sparkling Water &amp; Soda'!F407)</f>
        <v/>
      </c>
      <c r="H1613" s="50">
        <f>IF(AND(ISNUMBER('M5 Sparkling Water &amp; Soda'!F407),ISNUMBER('M5 Sparkling Water &amp; Soda'!K407)),'M5 Sparkling Water &amp; Soda'!F407-'M5 Sparkling Water &amp; Soda'!K407,"")</f>
        <v/>
      </c>
      <c r="I1613" s="34" t="inlineStr">
        <is>
          <t>S&amp;S availability/depth vary by listing and time, confirm live.</t>
        </is>
      </c>
    </row>
    <row r="1614" ht="26" customHeight="1">
      <c r="A1614" s="34" t="inlineStr">
        <is>
          <t>Montellier</t>
        </is>
      </c>
      <c r="B1614" s="34" t="inlineStr">
        <is>
          <t>Montellier Carbonated Natural Spring Water | Raspberry | single 355mL</t>
        </is>
      </c>
      <c r="C1614" s="34" t="inlineStr">
        <is>
          <t>5) Sparkling water &amp; soda</t>
        </is>
      </c>
      <c r="D1614" s="51">
        <f>IF('M5 Sparkling Water &amp; Soda'!I408="","",'M5 Sparkling Water &amp; Soda'!I408)</f>
        <v/>
      </c>
      <c r="E1614" s="52">
        <f>IF('M5 Sparkling Water &amp; Soda'!J408="","",'M5 Sparkling Water &amp; Soda'!J408)</f>
        <v/>
      </c>
      <c r="F1614" s="50">
        <f>IF('M5 Sparkling Water &amp; Soda'!K408="","",'M5 Sparkling Water &amp; Soda'!K408)</f>
        <v/>
      </c>
      <c r="G1614" s="49">
        <f>IF('M5 Sparkling Water &amp; Soda'!F408="","",'M5 Sparkling Water &amp; Soda'!F408)</f>
        <v/>
      </c>
      <c r="H1614" s="50">
        <f>IF(AND(ISNUMBER('M5 Sparkling Water &amp; Soda'!F408),ISNUMBER('M5 Sparkling Water &amp; Soda'!K408)),'M5 Sparkling Water &amp; Soda'!F408-'M5 Sparkling Water &amp; Soda'!K408,"")</f>
        <v/>
      </c>
      <c r="I1614" s="34" t="inlineStr">
        <is>
          <t>S&amp;S availability/depth vary by listing and time, confirm live.</t>
        </is>
      </c>
    </row>
    <row r="1615" ht="26" customHeight="1">
      <c r="A1615" s="34" t="inlineStr">
        <is>
          <t>Montellier</t>
        </is>
      </c>
      <c r="B1615" s="34" t="inlineStr">
        <is>
          <t>Montellier Carbonated Natural Spring Water | Raspberry | 8 pack 355mL</t>
        </is>
      </c>
      <c r="C1615" s="34" t="inlineStr">
        <is>
          <t>5) Sparkling water &amp; soda</t>
        </is>
      </c>
      <c r="D1615" s="51">
        <f>IF('M5 Sparkling Water &amp; Soda'!I409="","",'M5 Sparkling Water &amp; Soda'!I409)</f>
        <v/>
      </c>
      <c r="E1615" s="52">
        <f>IF('M5 Sparkling Water &amp; Soda'!J409="","",'M5 Sparkling Water &amp; Soda'!J409)</f>
        <v/>
      </c>
      <c r="F1615" s="50">
        <f>IF('M5 Sparkling Water &amp; Soda'!K409="","",'M5 Sparkling Water &amp; Soda'!K409)</f>
        <v/>
      </c>
      <c r="G1615" s="49">
        <f>IF('M5 Sparkling Water &amp; Soda'!F409="","",'M5 Sparkling Water &amp; Soda'!F409)</f>
        <v/>
      </c>
      <c r="H1615" s="50">
        <f>IF(AND(ISNUMBER('M5 Sparkling Water &amp; Soda'!F409),ISNUMBER('M5 Sparkling Water &amp; Soda'!K409)),'M5 Sparkling Water &amp; Soda'!F409-'M5 Sparkling Water &amp; Soda'!K409,"")</f>
        <v/>
      </c>
      <c r="I1615" s="34" t="inlineStr">
        <is>
          <t>S&amp;S availability/depth vary by listing and time, confirm live.</t>
        </is>
      </c>
    </row>
    <row r="1616" ht="26" customHeight="1">
      <c r="A1616" s="34" t="inlineStr">
        <is>
          <t>Montellier</t>
        </is>
      </c>
      <c r="B1616" s="34" t="inlineStr">
        <is>
          <t>Montellier Carbonated Natural Spring Water | Raspberry | 12 pack 355mL</t>
        </is>
      </c>
      <c r="C1616" s="34" t="inlineStr">
        <is>
          <t>5) Sparkling water &amp; soda</t>
        </is>
      </c>
      <c r="D1616" s="51">
        <f>IF('M5 Sparkling Water &amp; Soda'!I410="","",'M5 Sparkling Water &amp; Soda'!I410)</f>
        <v/>
      </c>
      <c r="E1616" s="52">
        <f>IF('M5 Sparkling Water &amp; Soda'!J410="","",'M5 Sparkling Water &amp; Soda'!J410)</f>
        <v/>
      </c>
      <c r="F1616" s="50">
        <f>IF('M5 Sparkling Water &amp; Soda'!K410="","",'M5 Sparkling Water &amp; Soda'!K410)</f>
        <v/>
      </c>
      <c r="G1616" s="49">
        <f>IF('M5 Sparkling Water &amp; Soda'!F410="","",'M5 Sparkling Water &amp; Soda'!F410)</f>
        <v/>
      </c>
      <c r="H1616" s="50">
        <f>IF(AND(ISNUMBER('M5 Sparkling Water &amp; Soda'!F410),ISNUMBER('M5 Sparkling Water &amp; Soda'!K410)),'M5 Sparkling Water &amp; Soda'!F410-'M5 Sparkling Water &amp; Soda'!K410,"")</f>
        <v/>
      </c>
      <c r="I1616" s="34" t="inlineStr">
        <is>
          <t>S&amp;S availability/depth vary by listing and time, confirm live.</t>
        </is>
      </c>
    </row>
    <row r="1617" ht="26" customHeight="1">
      <c r="A1617" s="34" t="inlineStr">
        <is>
          <t>Montellier</t>
        </is>
      </c>
      <c r="B1617" s="34" t="inlineStr">
        <is>
          <t>Montellier Carbonated Natural Spring Water | Raspberry | 15 pack 355mL</t>
        </is>
      </c>
      <c r="C1617" s="34" t="inlineStr">
        <is>
          <t>5) Sparkling water &amp; soda</t>
        </is>
      </c>
      <c r="D1617" s="51">
        <f>IF('M5 Sparkling Water &amp; Soda'!I411="","",'M5 Sparkling Water &amp; Soda'!I411)</f>
        <v/>
      </c>
      <c r="E1617" s="52">
        <f>IF('M5 Sparkling Water &amp; Soda'!J411="","",'M5 Sparkling Water &amp; Soda'!J411)</f>
        <v/>
      </c>
      <c r="F1617" s="50">
        <f>IF('M5 Sparkling Water &amp; Soda'!K411="","",'M5 Sparkling Water &amp; Soda'!K411)</f>
        <v/>
      </c>
      <c r="G1617" s="49">
        <f>IF('M5 Sparkling Water &amp; Soda'!F411="","",'M5 Sparkling Water &amp; Soda'!F411)</f>
        <v/>
      </c>
      <c r="H1617" s="50">
        <f>IF(AND(ISNUMBER('M5 Sparkling Water &amp; Soda'!F411),ISNUMBER('M5 Sparkling Water &amp; Soda'!K411)),'M5 Sparkling Water &amp; Soda'!F411-'M5 Sparkling Water &amp; Soda'!K411,"")</f>
        <v/>
      </c>
      <c r="I1617" s="34" t="inlineStr">
        <is>
          <t>S&amp;S availability/depth vary by listing and time, confirm live.</t>
        </is>
      </c>
    </row>
    <row r="1618" ht="26" customHeight="1">
      <c r="A1618" s="34" t="inlineStr">
        <is>
          <t>Montellier</t>
        </is>
      </c>
      <c r="B1618" s="34" t="inlineStr">
        <is>
          <t>Montellier Carbonated Natural Spring Water | Raspberry | 18 pack 355mL</t>
        </is>
      </c>
      <c r="C1618" s="34" t="inlineStr">
        <is>
          <t>5) Sparkling water &amp; soda</t>
        </is>
      </c>
      <c r="D1618" s="51">
        <f>IF('M5 Sparkling Water &amp; Soda'!I412="","",'M5 Sparkling Water &amp; Soda'!I412)</f>
        <v/>
      </c>
      <c r="E1618" s="52">
        <f>IF('M5 Sparkling Water &amp; Soda'!J412="","",'M5 Sparkling Water &amp; Soda'!J412)</f>
        <v/>
      </c>
      <c r="F1618" s="50">
        <f>IF('M5 Sparkling Water &amp; Soda'!K412="","",'M5 Sparkling Water &amp; Soda'!K412)</f>
        <v/>
      </c>
      <c r="G1618" s="49">
        <f>IF('M5 Sparkling Water &amp; Soda'!F412="","",'M5 Sparkling Water &amp; Soda'!F412)</f>
        <v/>
      </c>
      <c r="H1618" s="50">
        <f>IF(AND(ISNUMBER('M5 Sparkling Water &amp; Soda'!F412),ISNUMBER('M5 Sparkling Water &amp; Soda'!K412)),'M5 Sparkling Water &amp; Soda'!F412-'M5 Sparkling Water &amp; Soda'!K412,"")</f>
        <v/>
      </c>
      <c r="I1618" s="34" t="inlineStr">
        <is>
          <t>S&amp;S availability/depth vary by listing and time, confirm live.</t>
        </is>
      </c>
    </row>
    <row r="1619" ht="26" customHeight="1">
      <c r="A1619" s="34" t="inlineStr">
        <is>
          <t>Montellier</t>
        </is>
      </c>
      <c r="B1619" s="34" t="inlineStr">
        <is>
          <t>Montellier Carbonated Natural Spring Water | Raspberry | 24 pack 355mL</t>
        </is>
      </c>
      <c r="C1619" s="34" t="inlineStr">
        <is>
          <t>5) Sparkling water &amp; soda</t>
        </is>
      </c>
      <c r="D1619" s="51">
        <f>IF('M5 Sparkling Water &amp; Soda'!I413="","",'M5 Sparkling Water &amp; Soda'!I413)</f>
        <v/>
      </c>
      <c r="E1619" s="52">
        <f>IF('M5 Sparkling Water &amp; Soda'!J413="","",'M5 Sparkling Water &amp; Soda'!J413)</f>
        <v/>
      </c>
      <c r="F1619" s="50">
        <f>IF('M5 Sparkling Water &amp; Soda'!K413="","",'M5 Sparkling Water &amp; Soda'!K413)</f>
        <v/>
      </c>
      <c r="G1619" s="49">
        <f>IF('M5 Sparkling Water &amp; Soda'!F413="","",'M5 Sparkling Water &amp; Soda'!F413)</f>
        <v/>
      </c>
      <c r="H1619" s="50">
        <f>IF(AND(ISNUMBER('M5 Sparkling Water &amp; Soda'!F413),ISNUMBER('M5 Sparkling Water &amp; Soda'!K413)),'M5 Sparkling Water &amp; Soda'!F413-'M5 Sparkling Water &amp; Soda'!K413,"")</f>
        <v/>
      </c>
      <c r="I1619" s="34" t="inlineStr">
        <is>
          <t>S&amp;S availability/depth vary by listing and time, confirm live.</t>
        </is>
      </c>
    </row>
    <row r="1620" ht="26" customHeight="1">
      <c r="A1620" s="34" t="inlineStr">
        <is>
          <t>Eska</t>
        </is>
      </c>
      <c r="B1620" s="34" t="inlineStr">
        <is>
          <t>Eska Sparkling Spring Water | Original | single 500mL</t>
        </is>
      </c>
      <c r="C1620" s="34" t="inlineStr">
        <is>
          <t>5) Sparkling water &amp; soda</t>
        </is>
      </c>
      <c r="D1620" s="51">
        <f>IF('M5 Sparkling Water &amp; Soda'!I414="","",'M5 Sparkling Water &amp; Soda'!I414)</f>
        <v/>
      </c>
      <c r="E1620" s="52">
        <f>IF('M5 Sparkling Water &amp; Soda'!J414="","",'M5 Sparkling Water &amp; Soda'!J414)</f>
        <v/>
      </c>
      <c r="F1620" s="50">
        <f>IF('M5 Sparkling Water &amp; Soda'!K414="","",'M5 Sparkling Water &amp; Soda'!K414)</f>
        <v/>
      </c>
      <c r="G1620" s="49">
        <f>IF('M5 Sparkling Water &amp; Soda'!F414="","",'M5 Sparkling Water &amp; Soda'!F414)</f>
        <v/>
      </c>
      <c r="H1620" s="50">
        <f>IF(AND(ISNUMBER('M5 Sparkling Water &amp; Soda'!F414),ISNUMBER('M5 Sparkling Water &amp; Soda'!K414)),'M5 Sparkling Water &amp; Soda'!F414-'M5 Sparkling Water &amp; Soda'!K414,"")</f>
        <v/>
      </c>
      <c r="I1620" s="34" t="inlineStr">
        <is>
          <t>S&amp;S availability/depth vary by listing and time, confirm live.</t>
        </is>
      </c>
    </row>
    <row r="1621" ht="26" customHeight="1">
      <c r="A1621" s="34" t="inlineStr">
        <is>
          <t>Eska</t>
        </is>
      </c>
      <c r="B1621" s="34" t="inlineStr">
        <is>
          <t>Eska Sparkling Spring Water | Original | 8 pack 500mL</t>
        </is>
      </c>
      <c r="C1621" s="34" t="inlineStr">
        <is>
          <t>5) Sparkling water &amp; soda</t>
        </is>
      </c>
      <c r="D1621" s="51">
        <f>IF('M5 Sparkling Water &amp; Soda'!I415="","",'M5 Sparkling Water &amp; Soda'!I415)</f>
        <v/>
      </c>
      <c r="E1621" s="52">
        <f>IF('M5 Sparkling Water &amp; Soda'!J415="","",'M5 Sparkling Water &amp; Soda'!J415)</f>
        <v/>
      </c>
      <c r="F1621" s="50">
        <f>IF('M5 Sparkling Water &amp; Soda'!K415="","",'M5 Sparkling Water &amp; Soda'!K415)</f>
        <v/>
      </c>
      <c r="G1621" s="49">
        <f>IF('M5 Sparkling Water &amp; Soda'!F415="","",'M5 Sparkling Water &amp; Soda'!F415)</f>
        <v/>
      </c>
      <c r="H1621" s="50">
        <f>IF(AND(ISNUMBER('M5 Sparkling Water &amp; Soda'!F415),ISNUMBER('M5 Sparkling Water &amp; Soda'!K415)),'M5 Sparkling Water &amp; Soda'!F415-'M5 Sparkling Water &amp; Soda'!K415,"")</f>
        <v/>
      </c>
      <c r="I1621" s="34" t="inlineStr">
        <is>
          <t>S&amp;S availability/depth vary by listing and time, confirm live.</t>
        </is>
      </c>
    </row>
    <row r="1622" ht="26" customHeight="1">
      <c r="A1622" s="34" t="inlineStr">
        <is>
          <t>Eska</t>
        </is>
      </c>
      <c r="B1622" s="34" t="inlineStr">
        <is>
          <t>Eska Sparkling Spring Water | Original | 12 pack 500mL</t>
        </is>
      </c>
      <c r="C1622" s="34" t="inlineStr">
        <is>
          <t>5) Sparkling water &amp; soda</t>
        </is>
      </c>
      <c r="D1622" s="51">
        <f>IF('M5 Sparkling Water &amp; Soda'!I416="","",'M5 Sparkling Water &amp; Soda'!I416)</f>
        <v/>
      </c>
      <c r="E1622" s="52">
        <f>IF('M5 Sparkling Water &amp; Soda'!J416="","",'M5 Sparkling Water &amp; Soda'!J416)</f>
        <v/>
      </c>
      <c r="F1622" s="50">
        <f>IF('M5 Sparkling Water &amp; Soda'!K416="","",'M5 Sparkling Water &amp; Soda'!K416)</f>
        <v/>
      </c>
      <c r="G1622" s="49">
        <f>IF('M5 Sparkling Water &amp; Soda'!F416="","",'M5 Sparkling Water &amp; Soda'!F416)</f>
        <v/>
      </c>
      <c r="H1622" s="50">
        <f>IF(AND(ISNUMBER('M5 Sparkling Water &amp; Soda'!F416),ISNUMBER('M5 Sparkling Water &amp; Soda'!K416)),'M5 Sparkling Water &amp; Soda'!F416-'M5 Sparkling Water &amp; Soda'!K416,"")</f>
        <v/>
      </c>
      <c r="I1622" s="34" t="inlineStr">
        <is>
          <t>S&amp;S availability/depth vary by listing and time, confirm live.</t>
        </is>
      </c>
    </row>
    <row r="1623" ht="26" customHeight="1">
      <c r="A1623" s="34" t="inlineStr">
        <is>
          <t>Eska</t>
        </is>
      </c>
      <c r="B1623" s="34" t="inlineStr">
        <is>
          <t>Eska Sparkling Spring Water | Original | 18 pack 500mL</t>
        </is>
      </c>
      <c r="C1623" s="34" t="inlineStr">
        <is>
          <t>5) Sparkling water &amp; soda</t>
        </is>
      </c>
      <c r="D1623" s="51">
        <f>IF('M5 Sparkling Water &amp; Soda'!I417="","",'M5 Sparkling Water &amp; Soda'!I417)</f>
        <v/>
      </c>
      <c r="E1623" s="52">
        <f>IF('M5 Sparkling Water &amp; Soda'!J417="","",'M5 Sparkling Water &amp; Soda'!J417)</f>
        <v/>
      </c>
      <c r="F1623" s="50">
        <f>IF('M5 Sparkling Water &amp; Soda'!K417="","",'M5 Sparkling Water &amp; Soda'!K417)</f>
        <v/>
      </c>
      <c r="G1623" s="49">
        <f>IF('M5 Sparkling Water &amp; Soda'!F417="","",'M5 Sparkling Water &amp; Soda'!F417)</f>
        <v/>
      </c>
      <c r="H1623" s="50">
        <f>IF(AND(ISNUMBER('M5 Sparkling Water &amp; Soda'!F417),ISNUMBER('M5 Sparkling Water &amp; Soda'!K417)),'M5 Sparkling Water &amp; Soda'!F417-'M5 Sparkling Water &amp; Soda'!K417,"")</f>
        <v/>
      </c>
      <c r="I1623" s="34" t="inlineStr">
        <is>
          <t>S&amp;S availability/depth vary by listing and time, confirm live.</t>
        </is>
      </c>
    </row>
    <row r="1624" ht="26" customHeight="1">
      <c r="A1624" s="34" t="inlineStr">
        <is>
          <t>Eska</t>
        </is>
      </c>
      <c r="B1624" s="34" t="inlineStr">
        <is>
          <t>Eska Sparkling Spring Water | Original | 24 pack 500mL</t>
        </is>
      </c>
      <c r="C1624" s="34" t="inlineStr">
        <is>
          <t>5) Sparkling water &amp; soda</t>
        </is>
      </c>
      <c r="D1624" s="51">
        <f>IF('M5 Sparkling Water &amp; Soda'!I418="","",'M5 Sparkling Water &amp; Soda'!I418)</f>
        <v/>
      </c>
      <c r="E1624" s="52">
        <f>IF('M5 Sparkling Water &amp; Soda'!J418="","",'M5 Sparkling Water &amp; Soda'!J418)</f>
        <v/>
      </c>
      <c r="F1624" s="50">
        <f>IF('M5 Sparkling Water &amp; Soda'!K418="","",'M5 Sparkling Water &amp; Soda'!K418)</f>
        <v/>
      </c>
      <c r="G1624" s="49">
        <f>IF('M5 Sparkling Water &amp; Soda'!F418="","",'M5 Sparkling Water &amp; Soda'!F418)</f>
        <v/>
      </c>
      <c r="H1624" s="50">
        <f>IF(AND(ISNUMBER('M5 Sparkling Water &amp; Soda'!F418),ISNUMBER('M5 Sparkling Water &amp; Soda'!K418)),'M5 Sparkling Water &amp; Soda'!F418-'M5 Sparkling Water &amp; Soda'!K418,"")</f>
        <v/>
      </c>
      <c r="I1624" s="34" t="inlineStr">
        <is>
          <t>S&amp;S availability/depth vary by listing and time, confirm live.</t>
        </is>
      </c>
    </row>
    <row r="1625" ht="26" customHeight="1">
      <c r="A1625" s="34" t="inlineStr">
        <is>
          <t>Eska</t>
        </is>
      </c>
      <c r="B1625" s="34" t="inlineStr">
        <is>
          <t>Eska Sparkling Spring Water | Lemon | single 500mL</t>
        </is>
      </c>
      <c r="C1625" s="34" t="inlineStr">
        <is>
          <t>5) Sparkling water &amp; soda</t>
        </is>
      </c>
      <c r="D1625" s="51">
        <f>IF('M5 Sparkling Water &amp; Soda'!I419="","",'M5 Sparkling Water &amp; Soda'!I419)</f>
        <v/>
      </c>
      <c r="E1625" s="52">
        <f>IF('M5 Sparkling Water &amp; Soda'!J419="","",'M5 Sparkling Water &amp; Soda'!J419)</f>
        <v/>
      </c>
      <c r="F1625" s="50">
        <f>IF('M5 Sparkling Water &amp; Soda'!K419="","",'M5 Sparkling Water &amp; Soda'!K419)</f>
        <v/>
      </c>
      <c r="G1625" s="49">
        <f>IF('M5 Sparkling Water &amp; Soda'!F419="","",'M5 Sparkling Water &amp; Soda'!F419)</f>
        <v/>
      </c>
      <c r="H1625" s="50">
        <f>IF(AND(ISNUMBER('M5 Sparkling Water &amp; Soda'!F419),ISNUMBER('M5 Sparkling Water &amp; Soda'!K419)),'M5 Sparkling Water &amp; Soda'!F419-'M5 Sparkling Water &amp; Soda'!K419,"")</f>
        <v/>
      </c>
      <c r="I1625" s="34" t="inlineStr">
        <is>
          <t>S&amp;S availability/depth vary by listing and time, confirm live.</t>
        </is>
      </c>
    </row>
    <row r="1626" ht="26" customHeight="1">
      <c r="A1626" s="34" t="inlineStr">
        <is>
          <t>Eska</t>
        </is>
      </c>
      <c r="B1626" s="34" t="inlineStr">
        <is>
          <t>Eska Sparkling Spring Water | Lemon | 8 pack 500mL</t>
        </is>
      </c>
      <c r="C1626" s="34" t="inlineStr">
        <is>
          <t>5) Sparkling water &amp; soda</t>
        </is>
      </c>
      <c r="D1626" s="51">
        <f>IF('M5 Sparkling Water &amp; Soda'!I420="","",'M5 Sparkling Water &amp; Soda'!I420)</f>
        <v/>
      </c>
      <c r="E1626" s="52">
        <f>IF('M5 Sparkling Water &amp; Soda'!J420="","",'M5 Sparkling Water &amp; Soda'!J420)</f>
        <v/>
      </c>
      <c r="F1626" s="50">
        <f>IF('M5 Sparkling Water &amp; Soda'!K420="","",'M5 Sparkling Water &amp; Soda'!K420)</f>
        <v/>
      </c>
      <c r="G1626" s="49">
        <f>IF('M5 Sparkling Water &amp; Soda'!F420="","",'M5 Sparkling Water &amp; Soda'!F420)</f>
        <v/>
      </c>
      <c r="H1626" s="50">
        <f>IF(AND(ISNUMBER('M5 Sparkling Water &amp; Soda'!F420),ISNUMBER('M5 Sparkling Water &amp; Soda'!K420)),'M5 Sparkling Water &amp; Soda'!F420-'M5 Sparkling Water &amp; Soda'!K420,"")</f>
        <v/>
      </c>
      <c r="I1626" s="34" t="inlineStr">
        <is>
          <t>S&amp;S availability/depth vary by listing and time, confirm live.</t>
        </is>
      </c>
    </row>
    <row r="1627" ht="26" customHeight="1">
      <c r="A1627" s="34" t="inlineStr">
        <is>
          <t>Eska</t>
        </is>
      </c>
      <c r="B1627" s="34" t="inlineStr">
        <is>
          <t>Eska Sparkling Spring Water | Lemon | 12 pack 500mL</t>
        </is>
      </c>
      <c r="C1627" s="34" t="inlineStr">
        <is>
          <t>5) Sparkling water &amp; soda</t>
        </is>
      </c>
      <c r="D1627" s="51">
        <f>IF('M5 Sparkling Water &amp; Soda'!I421="","",'M5 Sparkling Water &amp; Soda'!I421)</f>
        <v/>
      </c>
      <c r="E1627" s="52">
        <f>IF('M5 Sparkling Water &amp; Soda'!J421="","",'M5 Sparkling Water &amp; Soda'!J421)</f>
        <v/>
      </c>
      <c r="F1627" s="50">
        <f>IF('M5 Sparkling Water &amp; Soda'!K421="","",'M5 Sparkling Water &amp; Soda'!K421)</f>
        <v/>
      </c>
      <c r="G1627" s="49">
        <f>IF('M5 Sparkling Water &amp; Soda'!F421="","",'M5 Sparkling Water &amp; Soda'!F421)</f>
        <v/>
      </c>
      <c r="H1627" s="50">
        <f>IF(AND(ISNUMBER('M5 Sparkling Water &amp; Soda'!F421),ISNUMBER('M5 Sparkling Water &amp; Soda'!K421)),'M5 Sparkling Water &amp; Soda'!F421-'M5 Sparkling Water &amp; Soda'!K421,"")</f>
        <v/>
      </c>
      <c r="I1627" s="34" t="inlineStr">
        <is>
          <t>S&amp;S availability/depth vary by listing and time, confirm live.</t>
        </is>
      </c>
    </row>
    <row r="1628" ht="26" customHeight="1">
      <c r="A1628" s="34" t="inlineStr">
        <is>
          <t>Eska</t>
        </is>
      </c>
      <c r="B1628" s="34" t="inlineStr">
        <is>
          <t>Eska Sparkling Spring Water | Lemon | 18 pack 500mL</t>
        </is>
      </c>
      <c r="C1628" s="34" t="inlineStr">
        <is>
          <t>5) Sparkling water &amp; soda</t>
        </is>
      </c>
      <c r="D1628" s="51">
        <f>IF('M5 Sparkling Water &amp; Soda'!I422="","",'M5 Sparkling Water &amp; Soda'!I422)</f>
        <v/>
      </c>
      <c r="E1628" s="52">
        <f>IF('M5 Sparkling Water &amp; Soda'!J422="","",'M5 Sparkling Water &amp; Soda'!J422)</f>
        <v/>
      </c>
      <c r="F1628" s="50">
        <f>IF('M5 Sparkling Water &amp; Soda'!K422="","",'M5 Sparkling Water &amp; Soda'!K422)</f>
        <v/>
      </c>
      <c r="G1628" s="49">
        <f>IF('M5 Sparkling Water &amp; Soda'!F422="","",'M5 Sparkling Water &amp; Soda'!F422)</f>
        <v/>
      </c>
      <c r="H1628" s="50">
        <f>IF(AND(ISNUMBER('M5 Sparkling Water &amp; Soda'!F422),ISNUMBER('M5 Sparkling Water &amp; Soda'!K422)),'M5 Sparkling Water &amp; Soda'!F422-'M5 Sparkling Water &amp; Soda'!K422,"")</f>
        <v/>
      </c>
      <c r="I1628" s="34" t="inlineStr">
        <is>
          <t>S&amp;S availability/depth vary by listing and time, confirm live.</t>
        </is>
      </c>
    </row>
    <row r="1629" ht="26" customHeight="1">
      <c r="A1629" s="34" t="inlineStr">
        <is>
          <t>Eska</t>
        </is>
      </c>
      <c r="B1629" s="34" t="inlineStr">
        <is>
          <t>Eska Sparkling Spring Water | Lemon | 24 pack 500mL</t>
        </is>
      </c>
      <c r="C1629" s="34" t="inlineStr">
        <is>
          <t>5) Sparkling water &amp; soda</t>
        </is>
      </c>
      <c r="D1629" s="51">
        <f>IF('M5 Sparkling Water &amp; Soda'!I423="","",'M5 Sparkling Water &amp; Soda'!I423)</f>
        <v/>
      </c>
      <c r="E1629" s="52">
        <f>IF('M5 Sparkling Water &amp; Soda'!J423="","",'M5 Sparkling Water &amp; Soda'!J423)</f>
        <v/>
      </c>
      <c r="F1629" s="50">
        <f>IF('M5 Sparkling Water &amp; Soda'!K423="","",'M5 Sparkling Water &amp; Soda'!K423)</f>
        <v/>
      </c>
      <c r="G1629" s="49">
        <f>IF('M5 Sparkling Water &amp; Soda'!F423="","",'M5 Sparkling Water &amp; Soda'!F423)</f>
        <v/>
      </c>
      <c r="H1629" s="50">
        <f>IF(AND(ISNUMBER('M5 Sparkling Water &amp; Soda'!F423),ISNUMBER('M5 Sparkling Water &amp; Soda'!K423)),'M5 Sparkling Water &amp; Soda'!F423-'M5 Sparkling Water &amp; Soda'!K423,"")</f>
        <v/>
      </c>
      <c r="I1629" s="34" t="inlineStr">
        <is>
          <t>S&amp;S availability/depth vary by listing and time, confirm live.</t>
        </is>
      </c>
    </row>
    <row r="1630" ht="26" customHeight="1">
      <c r="A1630" s="34" t="inlineStr">
        <is>
          <t>Eska</t>
        </is>
      </c>
      <c r="B1630" s="34" t="inlineStr">
        <is>
          <t>Eska Sparkling Spring Water | Lime | single 500mL</t>
        </is>
      </c>
      <c r="C1630" s="34" t="inlineStr">
        <is>
          <t>5) Sparkling water &amp; soda</t>
        </is>
      </c>
      <c r="D1630" s="51">
        <f>IF('M5 Sparkling Water &amp; Soda'!I424="","",'M5 Sparkling Water &amp; Soda'!I424)</f>
        <v/>
      </c>
      <c r="E1630" s="52">
        <f>IF('M5 Sparkling Water &amp; Soda'!J424="","",'M5 Sparkling Water &amp; Soda'!J424)</f>
        <v/>
      </c>
      <c r="F1630" s="50">
        <f>IF('M5 Sparkling Water &amp; Soda'!K424="","",'M5 Sparkling Water &amp; Soda'!K424)</f>
        <v/>
      </c>
      <c r="G1630" s="49">
        <f>IF('M5 Sparkling Water &amp; Soda'!F424="","",'M5 Sparkling Water &amp; Soda'!F424)</f>
        <v/>
      </c>
      <c r="H1630" s="50">
        <f>IF(AND(ISNUMBER('M5 Sparkling Water &amp; Soda'!F424),ISNUMBER('M5 Sparkling Water &amp; Soda'!K424)),'M5 Sparkling Water &amp; Soda'!F424-'M5 Sparkling Water &amp; Soda'!K424,"")</f>
        <v/>
      </c>
      <c r="I1630" s="34" t="inlineStr">
        <is>
          <t>S&amp;S availability/depth vary by listing and time, confirm live.</t>
        </is>
      </c>
    </row>
    <row r="1631" ht="26" customHeight="1">
      <c r="A1631" s="34" t="inlineStr">
        <is>
          <t>Eska</t>
        </is>
      </c>
      <c r="B1631" s="34" t="inlineStr">
        <is>
          <t>Eska Sparkling Spring Water | Lime | 8 pack 500mL</t>
        </is>
      </c>
      <c r="C1631" s="34" t="inlineStr">
        <is>
          <t>5) Sparkling water &amp; soda</t>
        </is>
      </c>
      <c r="D1631" s="51">
        <f>IF('M5 Sparkling Water &amp; Soda'!I425="","",'M5 Sparkling Water &amp; Soda'!I425)</f>
        <v/>
      </c>
      <c r="E1631" s="52">
        <f>IF('M5 Sparkling Water &amp; Soda'!J425="","",'M5 Sparkling Water &amp; Soda'!J425)</f>
        <v/>
      </c>
      <c r="F1631" s="50">
        <f>IF('M5 Sparkling Water &amp; Soda'!K425="","",'M5 Sparkling Water &amp; Soda'!K425)</f>
        <v/>
      </c>
      <c r="G1631" s="49">
        <f>IF('M5 Sparkling Water &amp; Soda'!F425="","",'M5 Sparkling Water &amp; Soda'!F425)</f>
        <v/>
      </c>
      <c r="H1631" s="50">
        <f>IF(AND(ISNUMBER('M5 Sparkling Water &amp; Soda'!F425),ISNUMBER('M5 Sparkling Water &amp; Soda'!K425)),'M5 Sparkling Water &amp; Soda'!F425-'M5 Sparkling Water &amp; Soda'!K425,"")</f>
        <v/>
      </c>
      <c r="I1631" s="34" t="inlineStr">
        <is>
          <t>S&amp;S availability/depth vary by listing and time, confirm live.</t>
        </is>
      </c>
    </row>
    <row r="1632" ht="26" customHeight="1">
      <c r="A1632" s="34" t="inlineStr">
        <is>
          <t>Eska</t>
        </is>
      </c>
      <c r="B1632" s="34" t="inlineStr">
        <is>
          <t>Eska Sparkling Spring Water | Lime | 12 pack 500mL</t>
        </is>
      </c>
      <c r="C1632" s="34" t="inlineStr">
        <is>
          <t>5) Sparkling water &amp; soda</t>
        </is>
      </c>
      <c r="D1632" s="51">
        <f>IF('M5 Sparkling Water &amp; Soda'!I426="","",'M5 Sparkling Water &amp; Soda'!I426)</f>
        <v/>
      </c>
      <c r="E1632" s="52">
        <f>IF('M5 Sparkling Water &amp; Soda'!J426="","",'M5 Sparkling Water &amp; Soda'!J426)</f>
        <v/>
      </c>
      <c r="F1632" s="50">
        <f>IF('M5 Sparkling Water &amp; Soda'!K426="","",'M5 Sparkling Water &amp; Soda'!K426)</f>
        <v/>
      </c>
      <c r="G1632" s="49">
        <f>IF('M5 Sparkling Water &amp; Soda'!F426="","",'M5 Sparkling Water &amp; Soda'!F426)</f>
        <v/>
      </c>
      <c r="H1632" s="50">
        <f>IF(AND(ISNUMBER('M5 Sparkling Water &amp; Soda'!F426),ISNUMBER('M5 Sparkling Water &amp; Soda'!K426)),'M5 Sparkling Water &amp; Soda'!F426-'M5 Sparkling Water &amp; Soda'!K426,"")</f>
        <v/>
      </c>
      <c r="I1632" s="34" t="inlineStr">
        <is>
          <t>S&amp;S availability/depth vary by listing and time, confirm live.</t>
        </is>
      </c>
    </row>
    <row r="1633" ht="26" customHeight="1">
      <c r="A1633" s="34" t="inlineStr">
        <is>
          <t>Eska</t>
        </is>
      </c>
      <c r="B1633" s="34" t="inlineStr">
        <is>
          <t>Eska Sparkling Spring Water | Lime | 18 pack 500mL</t>
        </is>
      </c>
      <c r="C1633" s="34" t="inlineStr">
        <is>
          <t>5) Sparkling water &amp; soda</t>
        </is>
      </c>
      <c r="D1633" s="51">
        <f>IF('M5 Sparkling Water &amp; Soda'!I427="","",'M5 Sparkling Water &amp; Soda'!I427)</f>
        <v/>
      </c>
      <c r="E1633" s="52">
        <f>IF('M5 Sparkling Water &amp; Soda'!J427="","",'M5 Sparkling Water &amp; Soda'!J427)</f>
        <v/>
      </c>
      <c r="F1633" s="50">
        <f>IF('M5 Sparkling Water &amp; Soda'!K427="","",'M5 Sparkling Water &amp; Soda'!K427)</f>
        <v/>
      </c>
      <c r="G1633" s="49">
        <f>IF('M5 Sparkling Water &amp; Soda'!F427="","",'M5 Sparkling Water &amp; Soda'!F427)</f>
        <v/>
      </c>
      <c r="H1633" s="50">
        <f>IF(AND(ISNUMBER('M5 Sparkling Water &amp; Soda'!F427),ISNUMBER('M5 Sparkling Water &amp; Soda'!K427)),'M5 Sparkling Water &amp; Soda'!F427-'M5 Sparkling Water &amp; Soda'!K427,"")</f>
        <v/>
      </c>
      <c r="I1633" s="34" t="inlineStr">
        <is>
          <t>S&amp;S availability/depth vary by listing and time, confirm live.</t>
        </is>
      </c>
    </row>
    <row r="1634" ht="26" customHeight="1">
      <c r="A1634" s="34" t="inlineStr">
        <is>
          <t>Eska</t>
        </is>
      </c>
      <c r="B1634" s="34" t="inlineStr">
        <is>
          <t>Eska Sparkling Spring Water | Lime | 24 pack 500mL</t>
        </is>
      </c>
      <c r="C1634" s="34" t="inlineStr">
        <is>
          <t>5) Sparkling water &amp; soda</t>
        </is>
      </c>
      <c r="D1634" s="51">
        <f>IF('M5 Sparkling Water &amp; Soda'!I428="","",'M5 Sparkling Water &amp; Soda'!I428)</f>
        <v/>
      </c>
      <c r="E1634" s="52">
        <f>IF('M5 Sparkling Water &amp; Soda'!J428="","",'M5 Sparkling Water &amp; Soda'!J428)</f>
        <v/>
      </c>
      <c r="F1634" s="50">
        <f>IF('M5 Sparkling Water &amp; Soda'!K428="","",'M5 Sparkling Water &amp; Soda'!K428)</f>
        <v/>
      </c>
      <c r="G1634" s="49">
        <f>IF('M5 Sparkling Water &amp; Soda'!F428="","",'M5 Sparkling Water &amp; Soda'!F428)</f>
        <v/>
      </c>
      <c r="H1634" s="50">
        <f>IF(AND(ISNUMBER('M5 Sparkling Water &amp; Soda'!F428),ISNUMBER('M5 Sparkling Water &amp; Soda'!K428)),'M5 Sparkling Water &amp; Soda'!F428-'M5 Sparkling Water &amp; Soda'!K428,"")</f>
        <v/>
      </c>
      <c r="I1634" s="34" t="inlineStr">
        <is>
          <t>S&amp;S availability/depth vary by listing and time, confirm live.</t>
        </is>
      </c>
    </row>
    <row r="1635" ht="26" customHeight="1">
      <c r="A1635" s="34" t="inlineStr">
        <is>
          <t>Coca-Cola</t>
        </is>
      </c>
      <c r="B1635" s="34" t="inlineStr">
        <is>
          <t>Coca-Cola Classic | Classic | single 355mL</t>
        </is>
      </c>
      <c r="C1635" s="34" t="inlineStr">
        <is>
          <t>5) Sparkling water &amp; soda</t>
        </is>
      </c>
      <c r="D1635" s="51">
        <f>IF('M5 Sparkling Water &amp; Soda'!I429="","",'M5 Sparkling Water &amp; Soda'!I429)</f>
        <v/>
      </c>
      <c r="E1635" s="52">
        <f>IF('M5 Sparkling Water &amp; Soda'!J429="","",'M5 Sparkling Water &amp; Soda'!J429)</f>
        <v/>
      </c>
      <c r="F1635" s="50">
        <f>IF('M5 Sparkling Water &amp; Soda'!K429="","",'M5 Sparkling Water &amp; Soda'!K429)</f>
        <v/>
      </c>
      <c r="G1635" s="49">
        <f>IF('M5 Sparkling Water &amp; Soda'!F429="","",'M5 Sparkling Water &amp; Soda'!F429)</f>
        <v/>
      </c>
      <c r="H1635" s="50">
        <f>IF(AND(ISNUMBER('M5 Sparkling Water &amp; Soda'!F429),ISNUMBER('M5 Sparkling Water &amp; Soda'!K429)),'M5 Sparkling Water &amp; Soda'!F429-'M5 Sparkling Water &amp; Soda'!K429,"")</f>
        <v/>
      </c>
      <c r="I1635" s="34" t="inlineStr">
        <is>
          <t>S&amp;S availability/depth vary by listing and time, confirm live.</t>
        </is>
      </c>
    </row>
    <row r="1636" ht="26" customHeight="1">
      <c r="A1636" s="34" t="inlineStr">
        <is>
          <t>Coca-Cola</t>
        </is>
      </c>
      <c r="B1636" s="34" t="inlineStr">
        <is>
          <t>Coca-Cola Classic | Classic | 8 pack 355mL</t>
        </is>
      </c>
      <c r="C1636" s="34" t="inlineStr">
        <is>
          <t>5) Sparkling water &amp; soda</t>
        </is>
      </c>
      <c r="D1636" s="51">
        <f>IF('M5 Sparkling Water &amp; Soda'!I430="","",'M5 Sparkling Water &amp; Soda'!I430)</f>
        <v/>
      </c>
      <c r="E1636" s="52">
        <f>IF('M5 Sparkling Water &amp; Soda'!J430="","",'M5 Sparkling Water &amp; Soda'!J430)</f>
        <v/>
      </c>
      <c r="F1636" s="50">
        <f>IF('M5 Sparkling Water &amp; Soda'!K430="","",'M5 Sparkling Water &amp; Soda'!K430)</f>
        <v/>
      </c>
      <c r="G1636" s="49">
        <f>IF('M5 Sparkling Water &amp; Soda'!F430="","",'M5 Sparkling Water &amp; Soda'!F430)</f>
        <v/>
      </c>
      <c r="H1636" s="50">
        <f>IF(AND(ISNUMBER('M5 Sparkling Water &amp; Soda'!F430),ISNUMBER('M5 Sparkling Water &amp; Soda'!K430)),'M5 Sparkling Water &amp; Soda'!F430-'M5 Sparkling Water &amp; Soda'!K430,"")</f>
        <v/>
      </c>
      <c r="I1636" s="34" t="inlineStr">
        <is>
          <t>S&amp;S availability/depth vary by listing and time, confirm live.</t>
        </is>
      </c>
    </row>
    <row r="1637" ht="26" customHeight="1">
      <c r="A1637" s="34" t="inlineStr">
        <is>
          <t>Coca-Cola</t>
        </is>
      </c>
      <c r="B1637" s="34" t="inlineStr">
        <is>
          <t>Coca-Cola Classic | Classic | 12 pack 355mL</t>
        </is>
      </c>
      <c r="C1637" s="34" t="inlineStr">
        <is>
          <t>5) Sparkling water &amp; soda</t>
        </is>
      </c>
      <c r="D1637" s="51">
        <f>IF('M5 Sparkling Water &amp; Soda'!I431="","",'M5 Sparkling Water &amp; Soda'!I431)</f>
        <v/>
      </c>
      <c r="E1637" s="52">
        <f>IF('M5 Sparkling Water &amp; Soda'!J431="","",'M5 Sparkling Water &amp; Soda'!J431)</f>
        <v/>
      </c>
      <c r="F1637" s="50">
        <f>IF('M5 Sparkling Water &amp; Soda'!K431="","",'M5 Sparkling Water &amp; Soda'!K431)</f>
        <v/>
      </c>
      <c r="G1637" s="49">
        <f>IF('M5 Sparkling Water &amp; Soda'!F431="","",'M5 Sparkling Water &amp; Soda'!F431)</f>
        <v/>
      </c>
      <c r="H1637" s="50">
        <f>IF(AND(ISNUMBER('M5 Sparkling Water &amp; Soda'!F431),ISNUMBER('M5 Sparkling Water &amp; Soda'!K431)),'M5 Sparkling Water &amp; Soda'!F431-'M5 Sparkling Water &amp; Soda'!K431,"")</f>
        <v/>
      </c>
      <c r="I1637" s="34" t="inlineStr">
        <is>
          <t>S&amp;S availability/depth vary by listing and time, confirm live.</t>
        </is>
      </c>
    </row>
    <row r="1638" ht="26" customHeight="1">
      <c r="A1638" s="34" t="inlineStr">
        <is>
          <t>Coca-Cola</t>
        </is>
      </c>
      <c r="B1638" s="34" t="inlineStr">
        <is>
          <t>Coca-Cola Classic | Classic | 15 pack 355mL</t>
        </is>
      </c>
      <c r="C1638" s="34" t="inlineStr">
        <is>
          <t>5) Sparkling water &amp; soda</t>
        </is>
      </c>
      <c r="D1638" s="51">
        <f>IF('M5 Sparkling Water &amp; Soda'!I432="","",'M5 Sparkling Water &amp; Soda'!I432)</f>
        <v/>
      </c>
      <c r="E1638" s="52">
        <f>IF('M5 Sparkling Water &amp; Soda'!J432="","",'M5 Sparkling Water &amp; Soda'!J432)</f>
        <v/>
      </c>
      <c r="F1638" s="50">
        <f>IF('M5 Sparkling Water &amp; Soda'!K432="","",'M5 Sparkling Water &amp; Soda'!K432)</f>
        <v/>
      </c>
      <c r="G1638" s="49">
        <f>IF('M5 Sparkling Water &amp; Soda'!F432="","",'M5 Sparkling Water &amp; Soda'!F432)</f>
        <v/>
      </c>
      <c r="H1638" s="50">
        <f>IF(AND(ISNUMBER('M5 Sparkling Water &amp; Soda'!F432),ISNUMBER('M5 Sparkling Water &amp; Soda'!K432)),'M5 Sparkling Water &amp; Soda'!F432-'M5 Sparkling Water &amp; Soda'!K432,"")</f>
        <v/>
      </c>
      <c r="I1638" s="34" t="inlineStr">
        <is>
          <t>S&amp;S availability/depth vary by listing and time, confirm live.</t>
        </is>
      </c>
    </row>
    <row r="1639" ht="26" customHeight="1">
      <c r="A1639" s="34" t="inlineStr">
        <is>
          <t>Coca-Cola</t>
        </is>
      </c>
      <c r="B1639" s="34" t="inlineStr">
        <is>
          <t>Coca-Cola Classic | Classic | 18 pack 355mL</t>
        </is>
      </c>
      <c r="C1639" s="34" t="inlineStr">
        <is>
          <t>5) Sparkling water &amp; soda</t>
        </is>
      </c>
      <c r="D1639" s="51">
        <f>IF('M5 Sparkling Water &amp; Soda'!I433="","",'M5 Sparkling Water &amp; Soda'!I433)</f>
        <v/>
      </c>
      <c r="E1639" s="52">
        <f>IF('M5 Sparkling Water &amp; Soda'!J433="","",'M5 Sparkling Water &amp; Soda'!J433)</f>
        <v/>
      </c>
      <c r="F1639" s="50">
        <f>IF('M5 Sparkling Water &amp; Soda'!K433="","",'M5 Sparkling Water &amp; Soda'!K433)</f>
        <v/>
      </c>
      <c r="G1639" s="49">
        <f>IF('M5 Sparkling Water &amp; Soda'!F433="","",'M5 Sparkling Water &amp; Soda'!F433)</f>
        <v/>
      </c>
      <c r="H1639" s="50">
        <f>IF(AND(ISNUMBER('M5 Sparkling Water &amp; Soda'!F433),ISNUMBER('M5 Sparkling Water &amp; Soda'!K433)),'M5 Sparkling Water &amp; Soda'!F433-'M5 Sparkling Water &amp; Soda'!K433,"")</f>
        <v/>
      </c>
      <c r="I1639" s="34" t="inlineStr">
        <is>
          <t>S&amp;S availability/depth vary by listing and time, confirm live.</t>
        </is>
      </c>
    </row>
    <row r="1640" ht="26" customHeight="1">
      <c r="A1640" s="34" t="inlineStr">
        <is>
          <t>Coca-Cola</t>
        </is>
      </c>
      <c r="B1640" s="34" t="inlineStr">
        <is>
          <t>Coca-Cola Classic | Classic | 24 pack 355mL</t>
        </is>
      </c>
      <c r="C1640" s="34" t="inlineStr">
        <is>
          <t>5) Sparkling water &amp; soda</t>
        </is>
      </c>
      <c r="D1640" s="51">
        <f>IF('M5 Sparkling Water &amp; Soda'!I434="","",'M5 Sparkling Water &amp; Soda'!I434)</f>
        <v/>
      </c>
      <c r="E1640" s="52">
        <f>IF('M5 Sparkling Water &amp; Soda'!J434="","",'M5 Sparkling Water &amp; Soda'!J434)</f>
        <v/>
      </c>
      <c r="F1640" s="50">
        <f>IF('M5 Sparkling Water &amp; Soda'!K434="","",'M5 Sparkling Water &amp; Soda'!K434)</f>
        <v/>
      </c>
      <c r="G1640" s="49">
        <f>IF('M5 Sparkling Water &amp; Soda'!F434="","",'M5 Sparkling Water &amp; Soda'!F434)</f>
        <v/>
      </c>
      <c r="H1640" s="50">
        <f>IF(AND(ISNUMBER('M5 Sparkling Water &amp; Soda'!F434),ISNUMBER('M5 Sparkling Water &amp; Soda'!K434)),'M5 Sparkling Water &amp; Soda'!F434-'M5 Sparkling Water &amp; Soda'!K434,"")</f>
        <v/>
      </c>
      <c r="I1640" s="34" t="inlineStr">
        <is>
          <t>S&amp;S availability/depth vary by listing and time, confirm live.</t>
        </is>
      </c>
    </row>
    <row r="1641" ht="26" customHeight="1">
      <c r="A1641" s="34" t="inlineStr">
        <is>
          <t>Zevia</t>
        </is>
      </c>
      <c r="B1641" s="34" t="inlineStr">
        <is>
          <t>Zevia Zero Calorie Soda | Cola | single 355mL</t>
        </is>
      </c>
      <c r="C1641" s="34" t="inlineStr">
        <is>
          <t>5) Sparkling water &amp; soda</t>
        </is>
      </c>
      <c r="D1641" s="51">
        <f>IF('M5 Sparkling Water &amp; Soda'!I435="","",'M5 Sparkling Water &amp; Soda'!I435)</f>
        <v/>
      </c>
      <c r="E1641" s="52">
        <f>IF('M5 Sparkling Water &amp; Soda'!J435="","",'M5 Sparkling Water &amp; Soda'!J435)</f>
        <v/>
      </c>
      <c r="F1641" s="50">
        <f>IF('M5 Sparkling Water &amp; Soda'!K435="","",'M5 Sparkling Water &amp; Soda'!K435)</f>
        <v/>
      </c>
      <c r="G1641" s="49">
        <f>IF('M5 Sparkling Water &amp; Soda'!F435="","",'M5 Sparkling Water &amp; Soda'!F435)</f>
        <v/>
      </c>
      <c r="H1641" s="50">
        <f>IF(AND(ISNUMBER('M5 Sparkling Water &amp; Soda'!F435),ISNUMBER('M5 Sparkling Water &amp; Soda'!K435)),'M5 Sparkling Water &amp; Soda'!F435-'M5 Sparkling Water &amp; Soda'!K435,"")</f>
        <v/>
      </c>
      <c r="I1641" s="34" t="inlineStr">
        <is>
          <t>S&amp;S availability/depth vary by listing and time, confirm live.</t>
        </is>
      </c>
    </row>
    <row r="1642" ht="26" customHeight="1">
      <c r="A1642" s="34" t="inlineStr">
        <is>
          <t>Zevia</t>
        </is>
      </c>
      <c r="B1642" s="34" t="inlineStr">
        <is>
          <t>Zevia Zero Calorie Soda | Cola | 8 pack 355mL</t>
        </is>
      </c>
      <c r="C1642" s="34" t="inlineStr">
        <is>
          <t>5) Sparkling water &amp; soda</t>
        </is>
      </c>
      <c r="D1642" s="51">
        <f>IF('M5 Sparkling Water &amp; Soda'!I436="","",'M5 Sparkling Water &amp; Soda'!I436)</f>
        <v/>
      </c>
      <c r="E1642" s="52">
        <f>IF('M5 Sparkling Water &amp; Soda'!J436="","",'M5 Sparkling Water &amp; Soda'!J436)</f>
        <v/>
      </c>
      <c r="F1642" s="50">
        <f>IF('M5 Sparkling Water &amp; Soda'!K436="","",'M5 Sparkling Water &amp; Soda'!K436)</f>
        <v/>
      </c>
      <c r="G1642" s="49">
        <f>IF('M5 Sparkling Water &amp; Soda'!F436="","",'M5 Sparkling Water &amp; Soda'!F436)</f>
        <v/>
      </c>
      <c r="H1642" s="50">
        <f>IF(AND(ISNUMBER('M5 Sparkling Water &amp; Soda'!F436),ISNUMBER('M5 Sparkling Water &amp; Soda'!K436)),'M5 Sparkling Water &amp; Soda'!F436-'M5 Sparkling Water &amp; Soda'!K436,"")</f>
        <v/>
      </c>
      <c r="I1642" s="34" t="inlineStr">
        <is>
          <t>S&amp;S availability/depth vary by listing and time, confirm live.</t>
        </is>
      </c>
    </row>
    <row r="1643" ht="26" customHeight="1">
      <c r="A1643" s="34" t="inlineStr">
        <is>
          <t>Zevia</t>
        </is>
      </c>
      <c r="B1643" s="34" t="inlineStr">
        <is>
          <t>Zevia Zero Calorie Soda | Cola | 12 pack 355mL</t>
        </is>
      </c>
      <c r="C1643" s="34" t="inlineStr">
        <is>
          <t>5) Sparkling water &amp; soda</t>
        </is>
      </c>
      <c r="D1643" s="51">
        <f>IF('M5 Sparkling Water &amp; Soda'!I437="","",'M5 Sparkling Water &amp; Soda'!I437)</f>
        <v/>
      </c>
      <c r="E1643" s="52">
        <f>IF('M5 Sparkling Water &amp; Soda'!J437="","",'M5 Sparkling Water &amp; Soda'!J437)</f>
        <v/>
      </c>
      <c r="F1643" s="50">
        <f>IF('M5 Sparkling Water &amp; Soda'!K437="","",'M5 Sparkling Water &amp; Soda'!K437)</f>
        <v/>
      </c>
      <c r="G1643" s="49">
        <f>IF('M5 Sparkling Water &amp; Soda'!F437="","",'M5 Sparkling Water &amp; Soda'!F437)</f>
        <v/>
      </c>
      <c r="H1643" s="50">
        <f>IF(AND(ISNUMBER('M5 Sparkling Water &amp; Soda'!F437),ISNUMBER('M5 Sparkling Water &amp; Soda'!K437)),'M5 Sparkling Water &amp; Soda'!F437-'M5 Sparkling Water &amp; Soda'!K437,"")</f>
        <v/>
      </c>
      <c r="I1643" s="34" t="inlineStr">
        <is>
          <t>S&amp;S availability/depth vary by listing and time, confirm live.</t>
        </is>
      </c>
    </row>
    <row r="1644" ht="26" customHeight="1">
      <c r="A1644" s="34" t="inlineStr">
        <is>
          <t>Zevia</t>
        </is>
      </c>
      <c r="B1644" s="34" t="inlineStr">
        <is>
          <t>Zevia Zero Calorie Soda | Cola | 15 pack 355mL</t>
        </is>
      </c>
      <c r="C1644" s="34" t="inlineStr">
        <is>
          <t>5) Sparkling water &amp; soda</t>
        </is>
      </c>
      <c r="D1644" s="51">
        <f>IF('M5 Sparkling Water &amp; Soda'!I438="","",'M5 Sparkling Water &amp; Soda'!I438)</f>
        <v/>
      </c>
      <c r="E1644" s="52">
        <f>IF('M5 Sparkling Water &amp; Soda'!J438="","",'M5 Sparkling Water &amp; Soda'!J438)</f>
        <v/>
      </c>
      <c r="F1644" s="50">
        <f>IF('M5 Sparkling Water &amp; Soda'!K438="","",'M5 Sparkling Water &amp; Soda'!K438)</f>
        <v/>
      </c>
      <c r="G1644" s="49">
        <f>IF('M5 Sparkling Water &amp; Soda'!F438="","",'M5 Sparkling Water &amp; Soda'!F438)</f>
        <v/>
      </c>
      <c r="H1644" s="50">
        <f>IF(AND(ISNUMBER('M5 Sparkling Water &amp; Soda'!F438),ISNUMBER('M5 Sparkling Water &amp; Soda'!K438)),'M5 Sparkling Water &amp; Soda'!F438-'M5 Sparkling Water &amp; Soda'!K438,"")</f>
        <v/>
      </c>
      <c r="I1644" s="34" t="inlineStr">
        <is>
          <t>S&amp;S availability/depth vary by listing and time, confirm live.</t>
        </is>
      </c>
    </row>
    <row r="1645" ht="26" customHeight="1">
      <c r="A1645" s="34" t="inlineStr">
        <is>
          <t>Zevia</t>
        </is>
      </c>
      <c r="B1645" s="34" t="inlineStr">
        <is>
          <t>Zevia Zero Calorie Soda | Cola | 18 pack 355mL</t>
        </is>
      </c>
      <c r="C1645" s="34" t="inlineStr">
        <is>
          <t>5) Sparkling water &amp; soda</t>
        </is>
      </c>
      <c r="D1645" s="51">
        <f>IF('M5 Sparkling Water &amp; Soda'!I439="","",'M5 Sparkling Water &amp; Soda'!I439)</f>
        <v/>
      </c>
      <c r="E1645" s="52">
        <f>IF('M5 Sparkling Water &amp; Soda'!J439="","",'M5 Sparkling Water &amp; Soda'!J439)</f>
        <v/>
      </c>
      <c r="F1645" s="50">
        <f>IF('M5 Sparkling Water &amp; Soda'!K439="","",'M5 Sparkling Water &amp; Soda'!K439)</f>
        <v/>
      </c>
      <c r="G1645" s="49">
        <f>IF('M5 Sparkling Water &amp; Soda'!F439="","",'M5 Sparkling Water &amp; Soda'!F439)</f>
        <v/>
      </c>
      <c r="H1645" s="50">
        <f>IF(AND(ISNUMBER('M5 Sparkling Water &amp; Soda'!F439),ISNUMBER('M5 Sparkling Water &amp; Soda'!K439)),'M5 Sparkling Water &amp; Soda'!F439-'M5 Sparkling Water &amp; Soda'!K439,"")</f>
        <v/>
      </c>
      <c r="I1645" s="34" t="inlineStr">
        <is>
          <t>S&amp;S availability/depth vary by listing and time, confirm live.</t>
        </is>
      </c>
    </row>
    <row r="1646" ht="26" customHeight="1">
      <c r="A1646" s="34" t="inlineStr">
        <is>
          <t>Zevia</t>
        </is>
      </c>
      <c r="B1646" s="34" t="inlineStr">
        <is>
          <t>Zevia Zero Calorie Soda | Cola | 24 pack 355mL</t>
        </is>
      </c>
      <c r="C1646" s="34" t="inlineStr">
        <is>
          <t>5) Sparkling water &amp; soda</t>
        </is>
      </c>
      <c r="D1646" s="51">
        <f>IF('M5 Sparkling Water &amp; Soda'!I440="","",'M5 Sparkling Water &amp; Soda'!I440)</f>
        <v/>
      </c>
      <c r="E1646" s="52">
        <f>IF('M5 Sparkling Water &amp; Soda'!J440="","",'M5 Sparkling Water &amp; Soda'!J440)</f>
        <v/>
      </c>
      <c r="F1646" s="50">
        <f>IF('M5 Sparkling Water &amp; Soda'!K440="","",'M5 Sparkling Water &amp; Soda'!K440)</f>
        <v/>
      </c>
      <c r="G1646" s="49">
        <f>IF('M5 Sparkling Water &amp; Soda'!F440="","",'M5 Sparkling Water &amp; Soda'!F440)</f>
        <v/>
      </c>
      <c r="H1646" s="50">
        <f>IF(AND(ISNUMBER('M5 Sparkling Water &amp; Soda'!F440),ISNUMBER('M5 Sparkling Water &amp; Soda'!K440)),'M5 Sparkling Water &amp; Soda'!F440-'M5 Sparkling Water &amp; Soda'!K440,"")</f>
        <v/>
      </c>
      <c r="I1646" s="34" t="inlineStr">
        <is>
          <t>S&amp;S availability/depth vary by listing and time, confirm live.</t>
        </is>
      </c>
    </row>
    <row r="1647" ht="26" customHeight="1">
      <c r="A1647" s="34" t="inlineStr">
        <is>
          <t>Zevia</t>
        </is>
      </c>
      <c r="B1647" s="34" t="inlineStr">
        <is>
          <t>Zevia Zero Calorie Soda | Ginger Root Beer | single 355mL</t>
        </is>
      </c>
      <c r="C1647" s="34" t="inlineStr">
        <is>
          <t>5) Sparkling water &amp; soda</t>
        </is>
      </c>
      <c r="D1647" s="51">
        <f>IF('M5 Sparkling Water &amp; Soda'!I441="","",'M5 Sparkling Water &amp; Soda'!I441)</f>
        <v/>
      </c>
      <c r="E1647" s="52">
        <f>IF('M5 Sparkling Water &amp; Soda'!J441="","",'M5 Sparkling Water &amp; Soda'!J441)</f>
        <v/>
      </c>
      <c r="F1647" s="50">
        <f>IF('M5 Sparkling Water &amp; Soda'!K441="","",'M5 Sparkling Water &amp; Soda'!K441)</f>
        <v/>
      </c>
      <c r="G1647" s="49">
        <f>IF('M5 Sparkling Water &amp; Soda'!F441="","",'M5 Sparkling Water &amp; Soda'!F441)</f>
        <v/>
      </c>
      <c r="H1647" s="50">
        <f>IF(AND(ISNUMBER('M5 Sparkling Water &amp; Soda'!F441),ISNUMBER('M5 Sparkling Water &amp; Soda'!K441)),'M5 Sparkling Water &amp; Soda'!F441-'M5 Sparkling Water &amp; Soda'!K441,"")</f>
        <v/>
      </c>
      <c r="I1647" s="34" t="inlineStr">
        <is>
          <t>S&amp;S availability/depth vary by listing and time, confirm live.</t>
        </is>
      </c>
    </row>
    <row r="1648" ht="26" customHeight="1">
      <c r="A1648" s="34" t="inlineStr">
        <is>
          <t>Zevia</t>
        </is>
      </c>
      <c r="B1648" s="34" t="inlineStr">
        <is>
          <t>Zevia Zero Calorie Soda | Ginger Root Beer | 8 pack 355mL</t>
        </is>
      </c>
      <c r="C1648" s="34" t="inlineStr">
        <is>
          <t>5) Sparkling water &amp; soda</t>
        </is>
      </c>
      <c r="D1648" s="51">
        <f>IF('M5 Sparkling Water &amp; Soda'!I442="","",'M5 Sparkling Water &amp; Soda'!I442)</f>
        <v/>
      </c>
      <c r="E1648" s="52">
        <f>IF('M5 Sparkling Water &amp; Soda'!J442="","",'M5 Sparkling Water &amp; Soda'!J442)</f>
        <v/>
      </c>
      <c r="F1648" s="50">
        <f>IF('M5 Sparkling Water &amp; Soda'!K442="","",'M5 Sparkling Water &amp; Soda'!K442)</f>
        <v/>
      </c>
      <c r="G1648" s="49">
        <f>IF('M5 Sparkling Water &amp; Soda'!F442="","",'M5 Sparkling Water &amp; Soda'!F442)</f>
        <v/>
      </c>
      <c r="H1648" s="50">
        <f>IF(AND(ISNUMBER('M5 Sparkling Water &amp; Soda'!F442),ISNUMBER('M5 Sparkling Water &amp; Soda'!K442)),'M5 Sparkling Water &amp; Soda'!F442-'M5 Sparkling Water &amp; Soda'!K442,"")</f>
        <v/>
      </c>
      <c r="I1648" s="34" t="inlineStr">
        <is>
          <t>S&amp;S availability/depth vary by listing and time, confirm live.</t>
        </is>
      </c>
    </row>
    <row r="1649" ht="26" customHeight="1">
      <c r="A1649" s="34" t="inlineStr">
        <is>
          <t>Zevia</t>
        </is>
      </c>
      <c r="B1649" s="34" t="inlineStr">
        <is>
          <t>Zevia Zero Calorie Soda | Ginger Root Beer | 12 pack 355mL</t>
        </is>
      </c>
      <c r="C1649" s="34" t="inlineStr">
        <is>
          <t>5) Sparkling water &amp; soda</t>
        </is>
      </c>
      <c r="D1649" s="51">
        <f>IF('M5 Sparkling Water &amp; Soda'!I443="","",'M5 Sparkling Water &amp; Soda'!I443)</f>
        <v/>
      </c>
      <c r="E1649" s="52">
        <f>IF('M5 Sparkling Water &amp; Soda'!J443="","",'M5 Sparkling Water &amp; Soda'!J443)</f>
        <v/>
      </c>
      <c r="F1649" s="50">
        <f>IF('M5 Sparkling Water &amp; Soda'!K443="","",'M5 Sparkling Water &amp; Soda'!K443)</f>
        <v/>
      </c>
      <c r="G1649" s="49">
        <f>IF('M5 Sparkling Water &amp; Soda'!F443="","",'M5 Sparkling Water &amp; Soda'!F443)</f>
        <v/>
      </c>
      <c r="H1649" s="50">
        <f>IF(AND(ISNUMBER('M5 Sparkling Water &amp; Soda'!F443),ISNUMBER('M5 Sparkling Water &amp; Soda'!K443)),'M5 Sparkling Water &amp; Soda'!F443-'M5 Sparkling Water &amp; Soda'!K443,"")</f>
        <v/>
      </c>
      <c r="I1649" s="34" t="inlineStr">
        <is>
          <t>S&amp;S availability/depth vary by listing and time, confirm live.</t>
        </is>
      </c>
    </row>
    <row r="1650" ht="26" customHeight="1">
      <c r="A1650" s="34" t="inlineStr">
        <is>
          <t>Zevia</t>
        </is>
      </c>
      <c r="B1650" s="34" t="inlineStr">
        <is>
          <t>Zevia Zero Calorie Soda | Ginger Root Beer | 15 pack 355mL</t>
        </is>
      </c>
      <c r="C1650" s="34" t="inlineStr">
        <is>
          <t>5) Sparkling water &amp; soda</t>
        </is>
      </c>
      <c r="D1650" s="51">
        <f>IF('M5 Sparkling Water &amp; Soda'!I444="","",'M5 Sparkling Water &amp; Soda'!I444)</f>
        <v/>
      </c>
      <c r="E1650" s="52">
        <f>IF('M5 Sparkling Water &amp; Soda'!J444="","",'M5 Sparkling Water &amp; Soda'!J444)</f>
        <v/>
      </c>
      <c r="F1650" s="50">
        <f>IF('M5 Sparkling Water &amp; Soda'!K444="","",'M5 Sparkling Water &amp; Soda'!K444)</f>
        <v/>
      </c>
      <c r="G1650" s="49">
        <f>IF('M5 Sparkling Water &amp; Soda'!F444="","",'M5 Sparkling Water &amp; Soda'!F444)</f>
        <v/>
      </c>
      <c r="H1650" s="50">
        <f>IF(AND(ISNUMBER('M5 Sparkling Water &amp; Soda'!F444),ISNUMBER('M5 Sparkling Water &amp; Soda'!K444)),'M5 Sparkling Water &amp; Soda'!F444-'M5 Sparkling Water &amp; Soda'!K444,"")</f>
        <v/>
      </c>
      <c r="I1650" s="34" t="inlineStr">
        <is>
          <t>S&amp;S availability/depth vary by listing and time, confirm live.</t>
        </is>
      </c>
    </row>
    <row r="1651" ht="26" customHeight="1">
      <c r="A1651" s="34" t="inlineStr">
        <is>
          <t>Zevia</t>
        </is>
      </c>
      <c r="B1651" s="34" t="inlineStr">
        <is>
          <t>Zevia Zero Calorie Soda | Ginger Root Beer | 18 pack 355mL</t>
        </is>
      </c>
      <c r="C1651" s="34" t="inlineStr">
        <is>
          <t>5) Sparkling water &amp; soda</t>
        </is>
      </c>
      <c r="D1651" s="51">
        <f>IF('M5 Sparkling Water &amp; Soda'!I445="","",'M5 Sparkling Water &amp; Soda'!I445)</f>
        <v/>
      </c>
      <c r="E1651" s="52">
        <f>IF('M5 Sparkling Water &amp; Soda'!J445="","",'M5 Sparkling Water &amp; Soda'!J445)</f>
        <v/>
      </c>
      <c r="F1651" s="50">
        <f>IF('M5 Sparkling Water &amp; Soda'!K445="","",'M5 Sparkling Water &amp; Soda'!K445)</f>
        <v/>
      </c>
      <c r="G1651" s="49">
        <f>IF('M5 Sparkling Water &amp; Soda'!F445="","",'M5 Sparkling Water &amp; Soda'!F445)</f>
        <v/>
      </c>
      <c r="H1651" s="50">
        <f>IF(AND(ISNUMBER('M5 Sparkling Water &amp; Soda'!F445),ISNUMBER('M5 Sparkling Water &amp; Soda'!K445)),'M5 Sparkling Water &amp; Soda'!F445-'M5 Sparkling Water &amp; Soda'!K445,"")</f>
        <v/>
      </c>
      <c r="I1651" s="34" t="inlineStr">
        <is>
          <t>S&amp;S availability/depth vary by listing and time, confirm live.</t>
        </is>
      </c>
    </row>
    <row r="1652" ht="26" customHeight="1">
      <c r="A1652" s="34" t="inlineStr">
        <is>
          <t>Zevia</t>
        </is>
      </c>
      <c r="B1652" s="34" t="inlineStr">
        <is>
          <t>Zevia Zero Calorie Soda | Ginger Root Beer | 24 pack 355mL</t>
        </is>
      </c>
      <c r="C1652" s="34" t="inlineStr">
        <is>
          <t>5) Sparkling water &amp; soda</t>
        </is>
      </c>
      <c r="D1652" s="51">
        <f>IF('M5 Sparkling Water &amp; Soda'!I446="","",'M5 Sparkling Water &amp; Soda'!I446)</f>
        <v/>
      </c>
      <c r="E1652" s="52">
        <f>IF('M5 Sparkling Water &amp; Soda'!J446="","",'M5 Sparkling Water &amp; Soda'!J446)</f>
        <v/>
      </c>
      <c r="F1652" s="50">
        <f>IF('M5 Sparkling Water &amp; Soda'!K446="","",'M5 Sparkling Water &amp; Soda'!K446)</f>
        <v/>
      </c>
      <c r="G1652" s="49">
        <f>IF('M5 Sparkling Water &amp; Soda'!F446="","",'M5 Sparkling Water &amp; Soda'!F446)</f>
        <v/>
      </c>
      <c r="H1652" s="50">
        <f>IF(AND(ISNUMBER('M5 Sparkling Water &amp; Soda'!F446),ISNUMBER('M5 Sparkling Water &amp; Soda'!K446)),'M5 Sparkling Water &amp; Soda'!F446-'M5 Sparkling Water &amp; Soda'!K446,"")</f>
        <v/>
      </c>
      <c r="I1652" s="34" t="inlineStr">
        <is>
          <t>S&amp;S availability/depth vary by listing and time, confirm live.</t>
        </is>
      </c>
    </row>
    <row r="1653" ht="26" customHeight="1">
      <c r="A1653" s="34" t="inlineStr">
        <is>
          <t>Zevia</t>
        </is>
      </c>
      <c r="B1653" s="34" t="inlineStr">
        <is>
          <t>Zevia Zero Calorie Soda | Cream Soda | single 355mL</t>
        </is>
      </c>
      <c r="C1653" s="34" t="inlineStr">
        <is>
          <t>5) Sparkling water &amp; soda</t>
        </is>
      </c>
      <c r="D1653" s="51">
        <f>IF('M5 Sparkling Water &amp; Soda'!I447="","",'M5 Sparkling Water &amp; Soda'!I447)</f>
        <v/>
      </c>
      <c r="E1653" s="52">
        <f>IF('M5 Sparkling Water &amp; Soda'!J447="","",'M5 Sparkling Water &amp; Soda'!J447)</f>
        <v/>
      </c>
      <c r="F1653" s="50">
        <f>IF('M5 Sparkling Water &amp; Soda'!K447="","",'M5 Sparkling Water &amp; Soda'!K447)</f>
        <v/>
      </c>
      <c r="G1653" s="49">
        <f>IF('M5 Sparkling Water &amp; Soda'!F447="","",'M5 Sparkling Water &amp; Soda'!F447)</f>
        <v/>
      </c>
      <c r="H1653" s="50">
        <f>IF(AND(ISNUMBER('M5 Sparkling Water &amp; Soda'!F447),ISNUMBER('M5 Sparkling Water &amp; Soda'!K447)),'M5 Sparkling Water &amp; Soda'!F447-'M5 Sparkling Water &amp; Soda'!K447,"")</f>
        <v/>
      </c>
      <c r="I1653" s="34" t="inlineStr">
        <is>
          <t>S&amp;S availability/depth vary by listing and time, confirm live.</t>
        </is>
      </c>
    </row>
    <row r="1654" ht="26" customHeight="1">
      <c r="A1654" s="34" t="inlineStr">
        <is>
          <t>Zevia</t>
        </is>
      </c>
      <c r="B1654" s="34" t="inlineStr">
        <is>
          <t>Zevia Zero Calorie Soda | Cream Soda | 8 pack 355mL</t>
        </is>
      </c>
      <c r="C1654" s="34" t="inlineStr">
        <is>
          <t>5) Sparkling water &amp; soda</t>
        </is>
      </c>
      <c r="D1654" s="51">
        <f>IF('M5 Sparkling Water &amp; Soda'!I448="","",'M5 Sparkling Water &amp; Soda'!I448)</f>
        <v/>
      </c>
      <c r="E1654" s="52">
        <f>IF('M5 Sparkling Water &amp; Soda'!J448="","",'M5 Sparkling Water &amp; Soda'!J448)</f>
        <v/>
      </c>
      <c r="F1654" s="50">
        <f>IF('M5 Sparkling Water &amp; Soda'!K448="","",'M5 Sparkling Water &amp; Soda'!K448)</f>
        <v/>
      </c>
      <c r="G1654" s="49">
        <f>IF('M5 Sparkling Water &amp; Soda'!F448="","",'M5 Sparkling Water &amp; Soda'!F448)</f>
        <v/>
      </c>
      <c r="H1654" s="50">
        <f>IF(AND(ISNUMBER('M5 Sparkling Water &amp; Soda'!F448),ISNUMBER('M5 Sparkling Water &amp; Soda'!K448)),'M5 Sparkling Water &amp; Soda'!F448-'M5 Sparkling Water &amp; Soda'!K448,"")</f>
        <v/>
      </c>
      <c r="I1654" s="34" t="inlineStr">
        <is>
          <t>S&amp;S availability/depth vary by listing and time, confirm live.</t>
        </is>
      </c>
    </row>
    <row r="1655" ht="26" customHeight="1">
      <c r="A1655" s="34" t="inlineStr">
        <is>
          <t>Zevia</t>
        </is>
      </c>
      <c r="B1655" s="34" t="inlineStr">
        <is>
          <t>Zevia Zero Calorie Soda | Cream Soda | 12 pack 355mL</t>
        </is>
      </c>
      <c r="C1655" s="34" t="inlineStr">
        <is>
          <t>5) Sparkling water &amp; soda</t>
        </is>
      </c>
      <c r="D1655" s="51">
        <f>IF('M5 Sparkling Water &amp; Soda'!I449="","",'M5 Sparkling Water &amp; Soda'!I449)</f>
        <v/>
      </c>
      <c r="E1655" s="52">
        <f>IF('M5 Sparkling Water &amp; Soda'!J449="","",'M5 Sparkling Water &amp; Soda'!J449)</f>
        <v/>
      </c>
      <c r="F1655" s="50">
        <f>IF('M5 Sparkling Water &amp; Soda'!K449="","",'M5 Sparkling Water &amp; Soda'!K449)</f>
        <v/>
      </c>
      <c r="G1655" s="49">
        <f>IF('M5 Sparkling Water &amp; Soda'!F449="","",'M5 Sparkling Water &amp; Soda'!F449)</f>
        <v/>
      </c>
      <c r="H1655" s="50">
        <f>IF(AND(ISNUMBER('M5 Sparkling Water &amp; Soda'!F449),ISNUMBER('M5 Sparkling Water &amp; Soda'!K449)),'M5 Sparkling Water &amp; Soda'!F449-'M5 Sparkling Water &amp; Soda'!K449,"")</f>
        <v/>
      </c>
      <c r="I1655" s="34" t="inlineStr">
        <is>
          <t>S&amp;S availability/depth vary by listing and time, confirm live.</t>
        </is>
      </c>
    </row>
    <row r="1656" ht="26" customHeight="1">
      <c r="A1656" s="34" t="inlineStr">
        <is>
          <t>Zevia</t>
        </is>
      </c>
      <c r="B1656" s="34" t="inlineStr">
        <is>
          <t>Zevia Zero Calorie Soda | Cream Soda | 15 pack 355mL</t>
        </is>
      </c>
      <c r="C1656" s="34" t="inlineStr">
        <is>
          <t>5) Sparkling water &amp; soda</t>
        </is>
      </c>
      <c r="D1656" s="51">
        <f>IF('M5 Sparkling Water &amp; Soda'!I450="","",'M5 Sparkling Water &amp; Soda'!I450)</f>
        <v/>
      </c>
      <c r="E1656" s="52">
        <f>IF('M5 Sparkling Water &amp; Soda'!J450="","",'M5 Sparkling Water &amp; Soda'!J450)</f>
        <v/>
      </c>
      <c r="F1656" s="50">
        <f>IF('M5 Sparkling Water &amp; Soda'!K450="","",'M5 Sparkling Water &amp; Soda'!K450)</f>
        <v/>
      </c>
      <c r="G1656" s="49">
        <f>IF('M5 Sparkling Water &amp; Soda'!F450="","",'M5 Sparkling Water &amp; Soda'!F450)</f>
        <v/>
      </c>
      <c r="H1656" s="50">
        <f>IF(AND(ISNUMBER('M5 Sparkling Water &amp; Soda'!F450),ISNUMBER('M5 Sparkling Water &amp; Soda'!K450)),'M5 Sparkling Water &amp; Soda'!F450-'M5 Sparkling Water &amp; Soda'!K450,"")</f>
        <v/>
      </c>
      <c r="I1656" s="34" t="inlineStr">
        <is>
          <t>S&amp;S availability/depth vary by listing and time, confirm live.</t>
        </is>
      </c>
    </row>
    <row r="1657" ht="26" customHeight="1">
      <c r="A1657" s="34" t="inlineStr">
        <is>
          <t>Zevia</t>
        </is>
      </c>
      <c r="B1657" s="34" t="inlineStr">
        <is>
          <t>Zevia Zero Calorie Soda | Cream Soda | 18 pack 355mL</t>
        </is>
      </c>
      <c r="C1657" s="34" t="inlineStr">
        <is>
          <t>5) Sparkling water &amp; soda</t>
        </is>
      </c>
      <c r="D1657" s="51">
        <f>IF('M5 Sparkling Water &amp; Soda'!I451="","",'M5 Sparkling Water &amp; Soda'!I451)</f>
        <v/>
      </c>
      <c r="E1657" s="52">
        <f>IF('M5 Sparkling Water &amp; Soda'!J451="","",'M5 Sparkling Water &amp; Soda'!J451)</f>
        <v/>
      </c>
      <c r="F1657" s="50">
        <f>IF('M5 Sparkling Water &amp; Soda'!K451="","",'M5 Sparkling Water &amp; Soda'!K451)</f>
        <v/>
      </c>
      <c r="G1657" s="49">
        <f>IF('M5 Sparkling Water &amp; Soda'!F451="","",'M5 Sparkling Water &amp; Soda'!F451)</f>
        <v/>
      </c>
      <c r="H1657" s="50">
        <f>IF(AND(ISNUMBER('M5 Sparkling Water &amp; Soda'!F451),ISNUMBER('M5 Sparkling Water &amp; Soda'!K451)),'M5 Sparkling Water &amp; Soda'!F451-'M5 Sparkling Water &amp; Soda'!K451,"")</f>
        <v/>
      </c>
      <c r="I1657" s="34" t="inlineStr">
        <is>
          <t>S&amp;S availability/depth vary by listing and time, confirm live.</t>
        </is>
      </c>
    </row>
    <row r="1658" ht="26" customHeight="1">
      <c r="A1658" s="34" t="inlineStr">
        <is>
          <t>Zevia</t>
        </is>
      </c>
      <c r="B1658" s="34" t="inlineStr">
        <is>
          <t>Zevia Zero Calorie Soda | Cream Soda | 24 pack 355mL</t>
        </is>
      </c>
      <c r="C1658" s="34" t="inlineStr">
        <is>
          <t>5) Sparkling water &amp; soda</t>
        </is>
      </c>
      <c r="D1658" s="51">
        <f>IF('M5 Sparkling Water &amp; Soda'!I452="","",'M5 Sparkling Water &amp; Soda'!I452)</f>
        <v/>
      </c>
      <c r="E1658" s="52">
        <f>IF('M5 Sparkling Water &amp; Soda'!J452="","",'M5 Sparkling Water &amp; Soda'!J452)</f>
        <v/>
      </c>
      <c r="F1658" s="50">
        <f>IF('M5 Sparkling Water &amp; Soda'!K452="","",'M5 Sparkling Water &amp; Soda'!K452)</f>
        <v/>
      </c>
      <c r="G1658" s="49">
        <f>IF('M5 Sparkling Water &amp; Soda'!F452="","",'M5 Sparkling Water &amp; Soda'!F452)</f>
        <v/>
      </c>
      <c r="H1658" s="50">
        <f>IF(AND(ISNUMBER('M5 Sparkling Water &amp; Soda'!F452),ISNUMBER('M5 Sparkling Water &amp; Soda'!K452)),'M5 Sparkling Water &amp; Soda'!F452-'M5 Sparkling Water &amp; Soda'!K452,"")</f>
        <v/>
      </c>
      <c r="I1658" s="34" t="inlineStr">
        <is>
          <t>S&amp;S availability/depth vary by listing and time, confirm live.</t>
        </is>
      </c>
    </row>
    <row r="1659" ht="26" customHeight="1">
      <c r="A1659" s="34" t="inlineStr">
        <is>
          <t>Zevia</t>
        </is>
      </c>
      <c r="B1659" s="34" t="inlineStr">
        <is>
          <t>Zevia Zero Calorie Soda | Dr. Zevia | single 355mL</t>
        </is>
      </c>
      <c r="C1659" s="34" t="inlineStr">
        <is>
          <t>5) Sparkling water &amp; soda</t>
        </is>
      </c>
      <c r="D1659" s="51">
        <f>IF('M5 Sparkling Water &amp; Soda'!I453="","",'M5 Sparkling Water &amp; Soda'!I453)</f>
        <v/>
      </c>
      <c r="E1659" s="52">
        <f>IF('M5 Sparkling Water &amp; Soda'!J453="","",'M5 Sparkling Water &amp; Soda'!J453)</f>
        <v/>
      </c>
      <c r="F1659" s="50">
        <f>IF('M5 Sparkling Water &amp; Soda'!K453="","",'M5 Sparkling Water &amp; Soda'!K453)</f>
        <v/>
      </c>
      <c r="G1659" s="49">
        <f>IF('M5 Sparkling Water &amp; Soda'!F453="","",'M5 Sparkling Water &amp; Soda'!F453)</f>
        <v/>
      </c>
      <c r="H1659" s="50">
        <f>IF(AND(ISNUMBER('M5 Sparkling Water &amp; Soda'!F453),ISNUMBER('M5 Sparkling Water &amp; Soda'!K453)),'M5 Sparkling Water &amp; Soda'!F453-'M5 Sparkling Water &amp; Soda'!K453,"")</f>
        <v/>
      </c>
      <c r="I1659" s="34" t="inlineStr">
        <is>
          <t>S&amp;S availability/depth vary by listing and time, confirm live.</t>
        </is>
      </c>
    </row>
    <row r="1660" ht="26" customHeight="1">
      <c r="A1660" s="34" t="inlineStr">
        <is>
          <t>Zevia</t>
        </is>
      </c>
      <c r="B1660" s="34" t="inlineStr">
        <is>
          <t>Zevia Zero Calorie Soda | Dr. Zevia | 8 pack 355mL</t>
        </is>
      </c>
      <c r="C1660" s="34" t="inlineStr">
        <is>
          <t>5) Sparkling water &amp; soda</t>
        </is>
      </c>
      <c r="D1660" s="51">
        <f>IF('M5 Sparkling Water &amp; Soda'!I454="","",'M5 Sparkling Water &amp; Soda'!I454)</f>
        <v/>
      </c>
      <c r="E1660" s="52">
        <f>IF('M5 Sparkling Water &amp; Soda'!J454="","",'M5 Sparkling Water &amp; Soda'!J454)</f>
        <v/>
      </c>
      <c r="F1660" s="50">
        <f>IF('M5 Sparkling Water &amp; Soda'!K454="","",'M5 Sparkling Water &amp; Soda'!K454)</f>
        <v/>
      </c>
      <c r="G1660" s="49">
        <f>IF('M5 Sparkling Water &amp; Soda'!F454="","",'M5 Sparkling Water &amp; Soda'!F454)</f>
        <v/>
      </c>
      <c r="H1660" s="50">
        <f>IF(AND(ISNUMBER('M5 Sparkling Water &amp; Soda'!F454),ISNUMBER('M5 Sparkling Water &amp; Soda'!K454)),'M5 Sparkling Water &amp; Soda'!F454-'M5 Sparkling Water &amp; Soda'!K454,"")</f>
        <v/>
      </c>
      <c r="I1660" s="34" t="inlineStr">
        <is>
          <t>S&amp;S availability/depth vary by listing and time, confirm live.</t>
        </is>
      </c>
    </row>
    <row r="1661" ht="26" customHeight="1">
      <c r="A1661" s="34" t="inlineStr">
        <is>
          <t>Zevia</t>
        </is>
      </c>
      <c r="B1661" s="34" t="inlineStr">
        <is>
          <t>Zevia Zero Calorie Soda | Dr. Zevia | 12 pack 355mL</t>
        </is>
      </c>
      <c r="C1661" s="34" t="inlineStr">
        <is>
          <t>5) Sparkling water &amp; soda</t>
        </is>
      </c>
      <c r="D1661" s="51">
        <f>IF('M5 Sparkling Water &amp; Soda'!I455="","",'M5 Sparkling Water &amp; Soda'!I455)</f>
        <v/>
      </c>
      <c r="E1661" s="52">
        <f>IF('M5 Sparkling Water &amp; Soda'!J455="","",'M5 Sparkling Water &amp; Soda'!J455)</f>
        <v/>
      </c>
      <c r="F1661" s="50">
        <f>IF('M5 Sparkling Water &amp; Soda'!K455="","",'M5 Sparkling Water &amp; Soda'!K455)</f>
        <v/>
      </c>
      <c r="G1661" s="49">
        <f>IF('M5 Sparkling Water &amp; Soda'!F455="","",'M5 Sparkling Water &amp; Soda'!F455)</f>
        <v/>
      </c>
      <c r="H1661" s="50">
        <f>IF(AND(ISNUMBER('M5 Sparkling Water &amp; Soda'!F455),ISNUMBER('M5 Sparkling Water &amp; Soda'!K455)),'M5 Sparkling Water &amp; Soda'!F455-'M5 Sparkling Water &amp; Soda'!K455,"")</f>
        <v/>
      </c>
      <c r="I1661" s="34" t="inlineStr">
        <is>
          <t>S&amp;S availability/depth vary by listing and time, confirm live.</t>
        </is>
      </c>
    </row>
    <row r="1662" ht="26" customHeight="1">
      <c r="A1662" s="34" t="inlineStr">
        <is>
          <t>Zevia</t>
        </is>
      </c>
      <c r="B1662" s="34" t="inlineStr">
        <is>
          <t>Zevia Zero Calorie Soda | Dr. Zevia | 15 pack 355mL</t>
        </is>
      </c>
      <c r="C1662" s="34" t="inlineStr">
        <is>
          <t>5) Sparkling water &amp; soda</t>
        </is>
      </c>
      <c r="D1662" s="51">
        <f>IF('M5 Sparkling Water &amp; Soda'!I456="","",'M5 Sparkling Water &amp; Soda'!I456)</f>
        <v/>
      </c>
      <c r="E1662" s="52">
        <f>IF('M5 Sparkling Water &amp; Soda'!J456="","",'M5 Sparkling Water &amp; Soda'!J456)</f>
        <v/>
      </c>
      <c r="F1662" s="50">
        <f>IF('M5 Sparkling Water &amp; Soda'!K456="","",'M5 Sparkling Water &amp; Soda'!K456)</f>
        <v/>
      </c>
      <c r="G1662" s="49">
        <f>IF('M5 Sparkling Water &amp; Soda'!F456="","",'M5 Sparkling Water &amp; Soda'!F456)</f>
        <v/>
      </c>
      <c r="H1662" s="50">
        <f>IF(AND(ISNUMBER('M5 Sparkling Water &amp; Soda'!F456),ISNUMBER('M5 Sparkling Water &amp; Soda'!K456)),'M5 Sparkling Water &amp; Soda'!F456-'M5 Sparkling Water &amp; Soda'!K456,"")</f>
        <v/>
      </c>
      <c r="I1662" s="34" t="inlineStr">
        <is>
          <t>S&amp;S availability/depth vary by listing and time, confirm live.</t>
        </is>
      </c>
    </row>
    <row r="1663" ht="26" customHeight="1">
      <c r="A1663" s="34" t="inlineStr">
        <is>
          <t>Zevia</t>
        </is>
      </c>
      <c r="B1663" s="34" t="inlineStr">
        <is>
          <t>Zevia Zero Calorie Soda | Dr. Zevia | 18 pack 355mL</t>
        </is>
      </c>
      <c r="C1663" s="34" t="inlineStr">
        <is>
          <t>5) Sparkling water &amp; soda</t>
        </is>
      </c>
      <c r="D1663" s="51">
        <f>IF('M5 Sparkling Water &amp; Soda'!I457="","",'M5 Sparkling Water &amp; Soda'!I457)</f>
        <v/>
      </c>
      <c r="E1663" s="52">
        <f>IF('M5 Sparkling Water &amp; Soda'!J457="","",'M5 Sparkling Water &amp; Soda'!J457)</f>
        <v/>
      </c>
      <c r="F1663" s="50">
        <f>IF('M5 Sparkling Water &amp; Soda'!K457="","",'M5 Sparkling Water &amp; Soda'!K457)</f>
        <v/>
      </c>
      <c r="G1663" s="49">
        <f>IF('M5 Sparkling Water &amp; Soda'!F457="","",'M5 Sparkling Water &amp; Soda'!F457)</f>
        <v/>
      </c>
      <c r="H1663" s="50">
        <f>IF(AND(ISNUMBER('M5 Sparkling Water &amp; Soda'!F457),ISNUMBER('M5 Sparkling Water &amp; Soda'!K457)),'M5 Sparkling Water &amp; Soda'!F457-'M5 Sparkling Water &amp; Soda'!K457,"")</f>
        <v/>
      </c>
      <c r="I1663" s="34" t="inlineStr">
        <is>
          <t>S&amp;S availability/depth vary by listing and time, confirm live.</t>
        </is>
      </c>
    </row>
    <row r="1664" ht="26" customHeight="1">
      <c r="A1664" s="34" t="inlineStr">
        <is>
          <t>Zevia</t>
        </is>
      </c>
      <c r="B1664" s="34" t="inlineStr">
        <is>
          <t>Zevia Zero Calorie Soda | Dr. Zevia | 24 pack 355mL</t>
        </is>
      </c>
      <c r="C1664" s="34" t="inlineStr">
        <is>
          <t>5) Sparkling water &amp; soda</t>
        </is>
      </c>
      <c r="D1664" s="51">
        <f>IF('M5 Sparkling Water &amp; Soda'!I458="","",'M5 Sparkling Water &amp; Soda'!I458)</f>
        <v/>
      </c>
      <c r="E1664" s="52">
        <f>IF('M5 Sparkling Water &amp; Soda'!J458="","",'M5 Sparkling Water &amp; Soda'!J458)</f>
        <v/>
      </c>
      <c r="F1664" s="50">
        <f>IF('M5 Sparkling Water &amp; Soda'!K458="","",'M5 Sparkling Water &amp; Soda'!K458)</f>
        <v/>
      </c>
      <c r="G1664" s="49">
        <f>IF('M5 Sparkling Water &amp; Soda'!F458="","",'M5 Sparkling Water &amp; Soda'!F458)</f>
        <v/>
      </c>
      <c r="H1664" s="50">
        <f>IF(AND(ISNUMBER('M5 Sparkling Water &amp; Soda'!F458),ISNUMBER('M5 Sparkling Water &amp; Soda'!K458)),'M5 Sparkling Water &amp; Soda'!F458-'M5 Sparkling Water &amp; Soda'!K458,"")</f>
        <v/>
      </c>
      <c r="I1664" s="34" t="inlineStr">
        <is>
          <t>S&amp;S availability/depth vary by listing and time, confirm live.</t>
        </is>
      </c>
    </row>
    <row r="1665" ht="26" customHeight="1">
      <c r="A1665" s="34" t="inlineStr">
        <is>
          <t>Zevia</t>
        </is>
      </c>
      <c r="B1665" s="34" t="inlineStr">
        <is>
          <t>Zevia Zero Calorie Soda | Black Cherry | single 355mL</t>
        </is>
      </c>
      <c r="C1665" s="34" t="inlineStr">
        <is>
          <t>5) Sparkling water &amp; soda</t>
        </is>
      </c>
      <c r="D1665" s="51">
        <f>IF('M5 Sparkling Water &amp; Soda'!I459="","",'M5 Sparkling Water &amp; Soda'!I459)</f>
        <v/>
      </c>
      <c r="E1665" s="52">
        <f>IF('M5 Sparkling Water &amp; Soda'!J459="","",'M5 Sparkling Water &amp; Soda'!J459)</f>
        <v/>
      </c>
      <c r="F1665" s="50">
        <f>IF('M5 Sparkling Water &amp; Soda'!K459="","",'M5 Sparkling Water &amp; Soda'!K459)</f>
        <v/>
      </c>
      <c r="G1665" s="49">
        <f>IF('M5 Sparkling Water &amp; Soda'!F459="","",'M5 Sparkling Water &amp; Soda'!F459)</f>
        <v/>
      </c>
      <c r="H1665" s="50">
        <f>IF(AND(ISNUMBER('M5 Sparkling Water &amp; Soda'!F459),ISNUMBER('M5 Sparkling Water &amp; Soda'!K459)),'M5 Sparkling Water &amp; Soda'!F459-'M5 Sparkling Water &amp; Soda'!K459,"")</f>
        <v/>
      </c>
      <c r="I1665" s="34" t="inlineStr">
        <is>
          <t>S&amp;S availability/depth vary by listing and time, confirm live.</t>
        </is>
      </c>
    </row>
    <row r="1666" ht="26" customHeight="1">
      <c r="A1666" s="34" t="inlineStr">
        <is>
          <t>Zevia</t>
        </is>
      </c>
      <c r="B1666" s="34" t="inlineStr">
        <is>
          <t>Zevia Zero Calorie Soda | Black Cherry | 8 pack 355mL</t>
        </is>
      </c>
      <c r="C1666" s="34" t="inlineStr">
        <is>
          <t>5) Sparkling water &amp; soda</t>
        </is>
      </c>
      <c r="D1666" s="51">
        <f>IF('M5 Sparkling Water &amp; Soda'!I460="","",'M5 Sparkling Water &amp; Soda'!I460)</f>
        <v/>
      </c>
      <c r="E1666" s="52">
        <f>IF('M5 Sparkling Water &amp; Soda'!J460="","",'M5 Sparkling Water &amp; Soda'!J460)</f>
        <v/>
      </c>
      <c r="F1666" s="50">
        <f>IF('M5 Sparkling Water &amp; Soda'!K460="","",'M5 Sparkling Water &amp; Soda'!K460)</f>
        <v/>
      </c>
      <c r="G1666" s="49">
        <f>IF('M5 Sparkling Water &amp; Soda'!F460="","",'M5 Sparkling Water &amp; Soda'!F460)</f>
        <v/>
      </c>
      <c r="H1666" s="50">
        <f>IF(AND(ISNUMBER('M5 Sparkling Water &amp; Soda'!F460),ISNUMBER('M5 Sparkling Water &amp; Soda'!K460)),'M5 Sparkling Water &amp; Soda'!F460-'M5 Sparkling Water &amp; Soda'!K460,"")</f>
        <v/>
      </c>
      <c r="I1666" s="34" t="inlineStr">
        <is>
          <t>S&amp;S availability/depth vary by listing and time, confirm live.</t>
        </is>
      </c>
    </row>
    <row r="1667" ht="26" customHeight="1">
      <c r="A1667" s="34" t="inlineStr">
        <is>
          <t>Zevia</t>
        </is>
      </c>
      <c r="B1667" s="34" t="inlineStr">
        <is>
          <t>Zevia Zero Calorie Soda | Black Cherry | 12 pack 355mL</t>
        </is>
      </c>
      <c r="C1667" s="34" t="inlineStr">
        <is>
          <t>5) Sparkling water &amp; soda</t>
        </is>
      </c>
      <c r="D1667" s="51">
        <f>IF('M5 Sparkling Water &amp; Soda'!I461="","",'M5 Sparkling Water &amp; Soda'!I461)</f>
        <v/>
      </c>
      <c r="E1667" s="52">
        <f>IF('M5 Sparkling Water &amp; Soda'!J461="","",'M5 Sparkling Water &amp; Soda'!J461)</f>
        <v/>
      </c>
      <c r="F1667" s="50">
        <f>IF('M5 Sparkling Water &amp; Soda'!K461="","",'M5 Sparkling Water &amp; Soda'!K461)</f>
        <v/>
      </c>
      <c r="G1667" s="49">
        <f>IF('M5 Sparkling Water &amp; Soda'!F461="","",'M5 Sparkling Water &amp; Soda'!F461)</f>
        <v/>
      </c>
      <c r="H1667" s="50">
        <f>IF(AND(ISNUMBER('M5 Sparkling Water &amp; Soda'!F461),ISNUMBER('M5 Sparkling Water &amp; Soda'!K461)),'M5 Sparkling Water &amp; Soda'!F461-'M5 Sparkling Water &amp; Soda'!K461,"")</f>
        <v/>
      </c>
      <c r="I1667" s="34" t="inlineStr">
        <is>
          <t>S&amp;S availability/depth vary by listing and time, confirm live.</t>
        </is>
      </c>
    </row>
    <row r="1668" ht="26" customHeight="1">
      <c r="A1668" s="34" t="inlineStr">
        <is>
          <t>Zevia</t>
        </is>
      </c>
      <c r="B1668" s="34" t="inlineStr">
        <is>
          <t>Zevia Zero Calorie Soda | Black Cherry | 15 pack 355mL</t>
        </is>
      </c>
      <c r="C1668" s="34" t="inlineStr">
        <is>
          <t>5) Sparkling water &amp; soda</t>
        </is>
      </c>
      <c r="D1668" s="51">
        <f>IF('M5 Sparkling Water &amp; Soda'!I462="","",'M5 Sparkling Water &amp; Soda'!I462)</f>
        <v/>
      </c>
      <c r="E1668" s="52">
        <f>IF('M5 Sparkling Water &amp; Soda'!J462="","",'M5 Sparkling Water &amp; Soda'!J462)</f>
        <v/>
      </c>
      <c r="F1668" s="50">
        <f>IF('M5 Sparkling Water &amp; Soda'!K462="","",'M5 Sparkling Water &amp; Soda'!K462)</f>
        <v/>
      </c>
      <c r="G1668" s="49">
        <f>IF('M5 Sparkling Water &amp; Soda'!F462="","",'M5 Sparkling Water &amp; Soda'!F462)</f>
        <v/>
      </c>
      <c r="H1668" s="50">
        <f>IF(AND(ISNUMBER('M5 Sparkling Water &amp; Soda'!F462),ISNUMBER('M5 Sparkling Water &amp; Soda'!K462)),'M5 Sparkling Water &amp; Soda'!F462-'M5 Sparkling Water &amp; Soda'!K462,"")</f>
        <v/>
      </c>
      <c r="I1668" s="34" t="inlineStr">
        <is>
          <t>S&amp;S availability/depth vary by listing and time, confirm live.</t>
        </is>
      </c>
    </row>
    <row r="1669" ht="26" customHeight="1">
      <c r="A1669" s="34" t="inlineStr">
        <is>
          <t>Zevia</t>
        </is>
      </c>
      <c r="B1669" s="34" t="inlineStr">
        <is>
          <t>Zevia Zero Calorie Soda | Black Cherry | 18 pack 355mL</t>
        </is>
      </c>
      <c r="C1669" s="34" t="inlineStr">
        <is>
          <t>5) Sparkling water &amp; soda</t>
        </is>
      </c>
      <c r="D1669" s="51">
        <f>IF('M5 Sparkling Water &amp; Soda'!I463="","",'M5 Sparkling Water &amp; Soda'!I463)</f>
        <v/>
      </c>
      <c r="E1669" s="52">
        <f>IF('M5 Sparkling Water &amp; Soda'!J463="","",'M5 Sparkling Water &amp; Soda'!J463)</f>
        <v/>
      </c>
      <c r="F1669" s="50">
        <f>IF('M5 Sparkling Water &amp; Soda'!K463="","",'M5 Sparkling Water &amp; Soda'!K463)</f>
        <v/>
      </c>
      <c r="G1669" s="49">
        <f>IF('M5 Sparkling Water &amp; Soda'!F463="","",'M5 Sparkling Water &amp; Soda'!F463)</f>
        <v/>
      </c>
      <c r="H1669" s="50">
        <f>IF(AND(ISNUMBER('M5 Sparkling Water &amp; Soda'!F463),ISNUMBER('M5 Sparkling Water &amp; Soda'!K463)),'M5 Sparkling Water &amp; Soda'!F463-'M5 Sparkling Water &amp; Soda'!K463,"")</f>
        <v/>
      </c>
      <c r="I1669" s="34" t="inlineStr">
        <is>
          <t>S&amp;S availability/depth vary by listing and time, confirm live.</t>
        </is>
      </c>
    </row>
    <row r="1670" ht="26" customHeight="1">
      <c r="A1670" s="34" t="inlineStr">
        <is>
          <t>Zevia</t>
        </is>
      </c>
      <c r="B1670" s="34" t="inlineStr">
        <is>
          <t>Zevia Zero Calorie Soda | Black Cherry | 24 pack 355mL</t>
        </is>
      </c>
      <c r="C1670" s="34" t="inlineStr">
        <is>
          <t>5) Sparkling water &amp; soda</t>
        </is>
      </c>
      <c r="D1670" s="51">
        <f>IF('M5 Sparkling Water &amp; Soda'!I464="","",'M5 Sparkling Water &amp; Soda'!I464)</f>
        <v/>
      </c>
      <c r="E1670" s="52">
        <f>IF('M5 Sparkling Water &amp; Soda'!J464="","",'M5 Sparkling Water &amp; Soda'!J464)</f>
        <v/>
      </c>
      <c r="F1670" s="50">
        <f>IF('M5 Sparkling Water &amp; Soda'!K464="","",'M5 Sparkling Water &amp; Soda'!K464)</f>
        <v/>
      </c>
      <c r="G1670" s="49">
        <f>IF('M5 Sparkling Water &amp; Soda'!F464="","",'M5 Sparkling Water &amp; Soda'!F464)</f>
        <v/>
      </c>
      <c r="H1670" s="50">
        <f>IF(AND(ISNUMBER('M5 Sparkling Water &amp; Soda'!F464),ISNUMBER('M5 Sparkling Water &amp; Soda'!K464)),'M5 Sparkling Water &amp; Soda'!F464-'M5 Sparkling Water &amp; Soda'!K464,"")</f>
        <v/>
      </c>
      <c r="I1670" s="34" t="inlineStr">
        <is>
          <t>S&amp;S availability/depth vary by listing and time, confirm live.</t>
        </is>
      </c>
    </row>
    <row r="1671" ht="26" customHeight="1">
      <c r="A1671" s="34" t="inlineStr">
        <is>
          <t>Zevia</t>
        </is>
      </c>
      <c r="B1671" s="34" t="inlineStr">
        <is>
          <t>Zevia Zero Calorie Soda | Grape | single 355mL</t>
        </is>
      </c>
      <c r="C1671" s="34" t="inlineStr">
        <is>
          <t>5) Sparkling water &amp; soda</t>
        </is>
      </c>
      <c r="D1671" s="51">
        <f>IF('M5 Sparkling Water &amp; Soda'!I465="","",'M5 Sparkling Water &amp; Soda'!I465)</f>
        <v/>
      </c>
      <c r="E1671" s="52">
        <f>IF('M5 Sparkling Water &amp; Soda'!J465="","",'M5 Sparkling Water &amp; Soda'!J465)</f>
        <v/>
      </c>
      <c r="F1671" s="50">
        <f>IF('M5 Sparkling Water &amp; Soda'!K465="","",'M5 Sparkling Water &amp; Soda'!K465)</f>
        <v/>
      </c>
      <c r="G1671" s="49">
        <f>IF('M5 Sparkling Water &amp; Soda'!F465="","",'M5 Sparkling Water &amp; Soda'!F465)</f>
        <v/>
      </c>
      <c r="H1671" s="50">
        <f>IF(AND(ISNUMBER('M5 Sparkling Water &amp; Soda'!F465),ISNUMBER('M5 Sparkling Water &amp; Soda'!K465)),'M5 Sparkling Water &amp; Soda'!F465-'M5 Sparkling Water &amp; Soda'!K465,"")</f>
        <v/>
      </c>
      <c r="I1671" s="34" t="inlineStr">
        <is>
          <t>S&amp;S availability/depth vary by listing and time, confirm live.</t>
        </is>
      </c>
    </row>
    <row r="1672" ht="26" customHeight="1">
      <c r="A1672" s="34" t="inlineStr">
        <is>
          <t>Zevia</t>
        </is>
      </c>
      <c r="B1672" s="34" t="inlineStr">
        <is>
          <t>Zevia Zero Calorie Soda | Grape | 8 pack 355mL</t>
        </is>
      </c>
      <c r="C1672" s="34" t="inlineStr">
        <is>
          <t>5) Sparkling water &amp; soda</t>
        </is>
      </c>
      <c r="D1672" s="51">
        <f>IF('M5 Sparkling Water &amp; Soda'!I466="","",'M5 Sparkling Water &amp; Soda'!I466)</f>
        <v/>
      </c>
      <c r="E1672" s="52">
        <f>IF('M5 Sparkling Water &amp; Soda'!J466="","",'M5 Sparkling Water &amp; Soda'!J466)</f>
        <v/>
      </c>
      <c r="F1672" s="50">
        <f>IF('M5 Sparkling Water &amp; Soda'!K466="","",'M5 Sparkling Water &amp; Soda'!K466)</f>
        <v/>
      </c>
      <c r="G1672" s="49">
        <f>IF('M5 Sparkling Water &amp; Soda'!F466="","",'M5 Sparkling Water &amp; Soda'!F466)</f>
        <v/>
      </c>
      <c r="H1672" s="50">
        <f>IF(AND(ISNUMBER('M5 Sparkling Water &amp; Soda'!F466),ISNUMBER('M5 Sparkling Water &amp; Soda'!K466)),'M5 Sparkling Water &amp; Soda'!F466-'M5 Sparkling Water &amp; Soda'!K466,"")</f>
        <v/>
      </c>
      <c r="I1672" s="34" t="inlineStr">
        <is>
          <t>S&amp;S availability/depth vary by listing and time, confirm live.</t>
        </is>
      </c>
    </row>
    <row r="1673" ht="26" customHeight="1">
      <c r="A1673" s="34" t="inlineStr">
        <is>
          <t>Zevia</t>
        </is>
      </c>
      <c r="B1673" s="34" t="inlineStr">
        <is>
          <t>Zevia Zero Calorie Soda | Grape | 12 pack 355mL</t>
        </is>
      </c>
      <c r="C1673" s="34" t="inlineStr">
        <is>
          <t>5) Sparkling water &amp; soda</t>
        </is>
      </c>
      <c r="D1673" s="51">
        <f>IF('M5 Sparkling Water &amp; Soda'!I467="","",'M5 Sparkling Water &amp; Soda'!I467)</f>
        <v/>
      </c>
      <c r="E1673" s="52">
        <f>IF('M5 Sparkling Water &amp; Soda'!J467="","",'M5 Sparkling Water &amp; Soda'!J467)</f>
        <v/>
      </c>
      <c r="F1673" s="50">
        <f>IF('M5 Sparkling Water &amp; Soda'!K467="","",'M5 Sparkling Water &amp; Soda'!K467)</f>
        <v/>
      </c>
      <c r="G1673" s="49">
        <f>IF('M5 Sparkling Water &amp; Soda'!F467="","",'M5 Sparkling Water &amp; Soda'!F467)</f>
        <v/>
      </c>
      <c r="H1673" s="50">
        <f>IF(AND(ISNUMBER('M5 Sparkling Water &amp; Soda'!F467),ISNUMBER('M5 Sparkling Water &amp; Soda'!K467)),'M5 Sparkling Water &amp; Soda'!F467-'M5 Sparkling Water &amp; Soda'!K467,"")</f>
        <v/>
      </c>
      <c r="I1673" s="34" t="inlineStr">
        <is>
          <t>S&amp;S availability/depth vary by listing and time, confirm live.</t>
        </is>
      </c>
    </row>
    <row r="1674" ht="26" customHeight="1">
      <c r="A1674" s="34" t="inlineStr">
        <is>
          <t>Zevia</t>
        </is>
      </c>
      <c r="B1674" s="34" t="inlineStr">
        <is>
          <t>Zevia Zero Calorie Soda | Grape | 15 pack 355mL</t>
        </is>
      </c>
      <c r="C1674" s="34" t="inlineStr">
        <is>
          <t>5) Sparkling water &amp; soda</t>
        </is>
      </c>
      <c r="D1674" s="51">
        <f>IF('M5 Sparkling Water &amp; Soda'!I468="","",'M5 Sparkling Water &amp; Soda'!I468)</f>
        <v/>
      </c>
      <c r="E1674" s="52">
        <f>IF('M5 Sparkling Water &amp; Soda'!J468="","",'M5 Sparkling Water &amp; Soda'!J468)</f>
        <v/>
      </c>
      <c r="F1674" s="50">
        <f>IF('M5 Sparkling Water &amp; Soda'!K468="","",'M5 Sparkling Water &amp; Soda'!K468)</f>
        <v/>
      </c>
      <c r="G1674" s="49">
        <f>IF('M5 Sparkling Water &amp; Soda'!F468="","",'M5 Sparkling Water &amp; Soda'!F468)</f>
        <v/>
      </c>
      <c r="H1674" s="50">
        <f>IF(AND(ISNUMBER('M5 Sparkling Water &amp; Soda'!F468),ISNUMBER('M5 Sparkling Water &amp; Soda'!K468)),'M5 Sparkling Water &amp; Soda'!F468-'M5 Sparkling Water &amp; Soda'!K468,"")</f>
        <v/>
      </c>
      <c r="I1674" s="34" t="inlineStr">
        <is>
          <t>S&amp;S availability/depth vary by listing and time, confirm live.</t>
        </is>
      </c>
    </row>
    <row r="1675" ht="26" customHeight="1">
      <c r="A1675" s="34" t="inlineStr">
        <is>
          <t>Zevia</t>
        </is>
      </c>
      <c r="B1675" s="34" t="inlineStr">
        <is>
          <t>Zevia Zero Calorie Soda | Grape | 18 pack 355mL</t>
        </is>
      </c>
      <c r="C1675" s="34" t="inlineStr">
        <is>
          <t>5) Sparkling water &amp; soda</t>
        </is>
      </c>
      <c r="D1675" s="51">
        <f>IF('M5 Sparkling Water &amp; Soda'!I469="","",'M5 Sparkling Water &amp; Soda'!I469)</f>
        <v/>
      </c>
      <c r="E1675" s="52">
        <f>IF('M5 Sparkling Water &amp; Soda'!J469="","",'M5 Sparkling Water &amp; Soda'!J469)</f>
        <v/>
      </c>
      <c r="F1675" s="50">
        <f>IF('M5 Sparkling Water &amp; Soda'!K469="","",'M5 Sparkling Water &amp; Soda'!K469)</f>
        <v/>
      </c>
      <c r="G1675" s="49">
        <f>IF('M5 Sparkling Water &amp; Soda'!F469="","",'M5 Sparkling Water &amp; Soda'!F469)</f>
        <v/>
      </c>
      <c r="H1675" s="50">
        <f>IF(AND(ISNUMBER('M5 Sparkling Water &amp; Soda'!F469),ISNUMBER('M5 Sparkling Water &amp; Soda'!K469)),'M5 Sparkling Water &amp; Soda'!F469-'M5 Sparkling Water &amp; Soda'!K469,"")</f>
        <v/>
      </c>
      <c r="I1675" s="34" t="inlineStr">
        <is>
          <t>S&amp;S availability/depth vary by listing and time, confirm live.</t>
        </is>
      </c>
    </row>
    <row r="1676" ht="26" customHeight="1">
      <c r="A1676" s="34" t="inlineStr">
        <is>
          <t>Zevia</t>
        </is>
      </c>
      <c r="B1676" s="34" t="inlineStr">
        <is>
          <t>Zevia Zero Calorie Soda | Grape | 24 pack 355mL</t>
        </is>
      </c>
      <c r="C1676" s="34" t="inlineStr">
        <is>
          <t>5) Sparkling water &amp; soda</t>
        </is>
      </c>
      <c r="D1676" s="51">
        <f>IF('M5 Sparkling Water &amp; Soda'!I470="","",'M5 Sparkling Water &amp; Soda'!I470)</f>
        <v/>
      </c>
      <c r="E1676" s="52">
        <f>IF('M5 Sparkling Water &amp; Soda'!J470="","",'M5 Sparkling Water &amp; Soda'!J470)</f>
        <v/>
      </c>
      <c r="F1676" s="50">
        <f>IF('M5 Sparkling Water &amp; Soda'!K470="","",'M5 Sparkling Water &amp; Soda'!K470)</f>
        <v/>
      </c>
      <c r="G1676" s="49">
        <f>IF('M5 Sparkling Water &amp; Soda'!F470="","",'M5 Sparkling Water &amp; Soda'!F470)</f>
        <v/>
      </c>
      <c r="H1676" s="50">
        <f>IF(AND(ISNUMBER('M5 Sparkling Water &amp; Soda'!F470),ISNUMBER('M5 Sparkling Water &amp; Soda'!K470)),'M5 Sparkling Water &amp; Soda'!F470-'M5 Sparkling Water &amp; Soda'!K470,"")</f>
        <v/>
      </c>
      <c r="I1676" s="34" t="inlineStr">
        <is>
          <t>S&amp;S availability/depth vary by listing and time, confirm live.</t>
        </is>
      </c>
    </row>
    <row r="1677" ht="26" customHeight="1">
      <c r="A1677" s="34" t="inlineStr">
        <is>
          <t>Zevia</t>
        </is>
      </c>
      <c r="B1677" s="34" t="inlineStr">
        <is>
          <t>Zevia Zero Calorie Soda | Lemon Lime Twist | single 355mL</t>
        </is>
      </c>
      <c r="C1677" s="34" t="inlineStr">
        <is>
          <t>5) Sparkling water &amp; soda</t>
        </is>
      </c>
      <c r="D1677" s="51">
        <f>IF('M5 Sparkling Water &amp; Soda'!I471="","",'M5 Sparkling Water &amp; Soda'!I471)</f>
        <v/>
      </c>
      <c r="E1677" s="52">
        <f>IF('M5 Sparkling Water &amp; Soda'!J471="","",'M5 Sparkling Water &amp; Soda'!J471)</f>
        <v/>
      </c>
      <c r="F1677" s="50">
        <f>IF('M5 Sparkling Water &amp; Soda'!K471="","",'M5 Sparkling Water &amp; Soda'!K471)</f>
        <v/>
      </c>
      <c r="G1677" s="49">
        <f>IF('M5 Sparkling Water &amp; Soda'!F471="","",'M5 Sparkling Water &amp; Soda'!F471)</f>
        <v/>
      </c>
      <c r="H1677" s="50">
        <f>IF(AND(ISNUMBER('M5 Sparkling Water &amp; Soda'!F471),ISNUMBER('M5 Sparkling Water &amp; Soda'!K471)),'M5 Sparkling Water &amp; Soda'!F471-'M5 Sparkling Water &amp; Soda'!K471,"")</f>
        <v/>
      </c>
      <c r="I1677" s="34" t="inlineStr">
        <is>
          <t>S&amp;S availability/depth vary by listing and time, confirm live.</t>
        </is>
      </c>
    </row>
    <row r="1678" ht="26" customHeight="1">
      <c r="A1678" s="34" t="inlineStr">
        <is>
          <t>Zevia</t>
        </is>
      </c>
      <c r="B1678" s="34" t="inlineStr">
        <is>
          <t>Zevia Zero Calorie Soda | Lemon Lime Twist | 8 pack 355mL</t>
        </is>
      </c>
      <c r="C1678" s="34" t="inlineStr">
        <is>
          <t>5) Sparkling water &amp; soda</t>
        </is>
      </c>
      <c r="D1678" s="51">
        <f>IF('M5 Sparkling Water &amp; Soda'!I472="","",'M5 Sparkling Water &amp; Soda'!I472)</f>
        <v/>
      </c>
      <c r="E1678" s="52">
        <f>IF('M5 Sparkling Water &amp; Soda'!J472="","",'M5 Sparkling Water &amp; Soda'!J472)</f>
        <v/>
      </c>
      <c r="F1678" s="50">
        <f>IF('M5 Sparkling Water &amp; Soda'!K472="","",'M5 Sparkling Water &amp; Soda'!K472)</f>
        <v/>
      </c>
      <c r="G1678" s="49">
        <f>IF('M5 Sparkling Water &amp; Soda'!F472="","",'M5 Sparkling Water &amp; Soda'!F472)</f>
        <v/>
      </c>
      <c r="H1678" s="50">
        <f>IF(AND(ISNUMBER('M5 Sparkling Water &amp; Soda'!F472),ISNUMBER('M5 Sparkling Water &amp; Soda'!K472)),'M5 Sparkling Water &amp; Soda'!F472-'M5 Sparkling Water &amp; Soda'!K472,"")</f>
        <v/>
      </c>
      <c r="I1678" s="34" t="inlineStr">
        <is>
          <t>S&amp;S availability/depth vary by listing and time, confirm live.</t>
        </is>
      </c>
    </row>
    <row r="1679" ht="26" customHeight="1">
      <c r="A1679" s="34" t="inlineStr">
        <is>
          <t>Zevia</t>
        </is>
      </c>
      <c r="B1679" s="34" t="inlineStr">
        <is>
          <t>Zevia Zero Calorie Soda | Lemon Lime Twist | 12 pack 355mL</t>
        </is>
      </c>
      <c r="C1679" s="34" t="inlineStr">
        <is>
          <t>5) Sparkling water &amp; soda</t>
        </is>
      </c>
      <c r="D1679" s="51">
        <f>IF('M5 Sparkling Water &amp; Soda'!I473="","",'M5 Sparkling Water &amp; Soda'!I473)</f>
        <v/>
      </c>
      <c r="E1679" s="52">
        <f>IF('M5 Sparkling Water &amp; Soda'!J473="","",'M5 Sparkling Water &amp; Soda'!J473)</f>
        <v/>
      </c>
      <c r="F1679" s="50">
        <f>IF('M5 Sparkling Water &amp; Soda'!K473="","",'M5 Sparkling Water &amp; Soda'!K473)</f>
        <v/>
      </c>
      <c r="G1679" s="49">
        <f>IF('M5 Sparkling Water &amp; Soda'!F473="","",'M5 Sparkling Water &amp; Soda'!F473)</f>
        <v/>
      </c>
      <c r="H1679" s="50">
        <f>IF(AND(ISNUMBER('M5 Sparkling Water &amp; Soda'!F473),ISNUMBER('M5 Sparkling Water &amp; Soda'!K473)),'M5 Sparkling Water &amp; Soda'!F473-'M5 Sparkling Water &amp; Soda'!K473,"")</f>
        <v/>
      </c>
      <c r="I1679" s="34" t="inlineStr">
        <is>
          <t>S&amp;S availability/depth vary by listing and time, confirm live.</t>
        </is>
      </c>
    </row>
    <row r="1680" ht="26" customHeight="1">
      <c r="A1680" s="34" t="inlineStr">
        <is>
          <t>Zevia</t>
        </is>
      </c>
      <c r="B1680" s="34" t="inlineStr">
        <is>
          <t>Zevia Zero Calorie Soda | Lemon Lime Twist | 15 pack 355mL</t>
        </is>
      </c>
      <c r="C1680" s="34" t="inlineStr">
        <is>
          <t>5) Sparkling water &amp; soda</t>
        </is>
      </c>
      <c r="D1680" s="51">
        <f>IF('M5 Sparkling Water &amp; Soda'!I474="","",'M5 Sparkling Water &amp; Soda'!I474)</f>
        <v/>
      </c>
      <c r="E1680" s="52">
        <f>IF('M5 Sparkling Water &amp; Soda'!J474="","",'M5 Sparkling Water &amp; Soda'!J474)</f>
        <v/>
      </c>
      <c r="F1680" s="50">
        <f>IF('M5 Sparkling Water &amp; Soda'!K474="","",'M5 Sparkling Water &amp; Soda'!K474)</f>
        <v/>
      </c>
      <c r="G1680" s="49">
        <f>IF('M5 Sparkling Water &amp; Soda'!F474="","",'M5 Sparkling Water &amp; Soda'!F474)</f>
        <v/>
      </c>
      <c r="H1680" s="50">
        <f>IF(AND(ISNUMBER('M5 Sparkling Water &amp; Soda'!F474),ISNUMBER('M5 Sparkling Water &amp; Soda'!K474)),'M5 Sparkling Water &amp; Soda'!F474-'M5 Sparkling Water &amp; Soda'!K474,"")</f>
        <v/>
      </c>
      <c r="I1680" s="34" t="inlineStr">
        <is>
          <t>S&amp;S availability/depth vary by listing and time, confirm live.</t>
        </is>
      </c>
    </row>
    <row r="1681" ht="26" customHeight="1">
      <c r="A1681" s="34" t="inlineStr">
        <is>
          <t>Zevia</t>
        </is>
      </c>
      <c r="B1681" s="34" t="inlineStr">
        <is>
          <t>Zevia Zero Calorie Soda | Lemon Lime Twist | 18 pack 355mL</t>
        </is>
      </c>
      <c r="C1681" s="34" t="inlineStr">
        <is>
          <t>5) Sparkling water &amp; soda</t>
        </is>
      </c>
      <c r="D1681" s="51">
        <f>IF('M5 Sparkling Water &amp; Soda'!I475="","",'M5 Sparkling Water &amp; Soda'!I475)</f>
        <v/>
      </c>
      <c r="E1681" s="52">
        <f>IF('M5 Sparkling Water &amp; Soda'!J475="","",'M5 Sparkling Water &amp; Soda'!J475)</f>
        <v/>
      </c>
      <c r="F1681" s="50">
        <f>IF('M5 Sparkling Water &amp; Soda'!K475="","",'M5 Sparkling Water &amp; Soda'!K475)</f>
        <v/>
      </c>
      <c r="G1681" s="49">
        <f>IF('M5 Sparkling Water &amp; Soda'!F475="","",'M5 Sparkling Water &amp; Soda'!F475)</f>
        <v/>
      </c>
      <c r="H1681" s="50">
        <f>IF(AND(ISNUMBER('M5 Sparkling Water &amp; Soda'!F475),ISNUMBER('M5 Sparkling Water &amp; Soda'!K475)),'M5 Sparkling Water &amp; Soda'!F475-'M5 Sparkling Water &amp; Soda'!K475,"")</f>
        <v/>
      </c>
      <c r="I1681" s="34" t="inlineStr">
        <is>
          <t>S&amp;S availability/depth vary by listing and time, confirm live.</t>
        </is>
      </c>
    </row>
    <row r="1682" ht="26" customHeight="1">
      <c r="A1682" s="34" t="inlineStr">
        <is>
          <t>Zevia</t>
        </is>
      </c>
      <c r="B1682" s="34" t="inlineStr">
        <is>
          <t>Zevia Zero Calorie Soda | Lemon Lime Twist | 24 pack 355mL</t>
        </is>
      </c>
      <c r="C1682" s="34" t="inlineStr">
        <is>
          <t>5) Sparkling water &amp; soda</t>
        </is>
      </c>
      <c r="D1682" s="51">
        <f>IF('M5 Sparkling Water &amp; Soda'!I476="","",'M5 Sparkling Water &amp; Soda'!I476)</f>
        <v/>
      </c>
      <c r="E1682" s="52">
        <f>IF('M5 Sparkling Water &amp; Soda'!J476="","",'M5 Sparkling Water &amp; Soda'!J476)</f>
        <v/>
      </c>
      <c r="F1682" s="50">
        <f>IF('M5 Sparkling Water &amp; Soda'!K476="","",'M5 Sparkling Water &amp; Soda'!K476)</f>
        <v/>
      </c>
      <c r="G1682" s="49">
        <f>IF('M5 Sparkling Water &amp; Soda'!F476="","",'M5 Sparkling Water &amp; Soda'!F476)</f>
        <v/>
      </c>
      <c r="H1682" s="50">
        <f>IF(AND(ISNUMBER('M5 Sparkling Water &amp; Soda'!F476),ISNUMBER('M5 Sparkling Water &amp; Soda'!K476)),'M5 Sparkling Water &amp; Soda'!F476-'M5 Sparkling Water &amp; Soda'!K476,"")</f>
        <v/>
      </c>
      <c r="I1682" s="34" t="inlineStr">
        <is>
          <t>S&amp;S availability/depth vary by listing and time, confirm live.</t>
        </is>
      </c>
    </row>
    <row r="1683" ht="26" customHeight="1">
      <c r="A1683" s="34" t="inlineStr">
        <is>
          <t>Nixie</t>
        </is>
      </c>
      <c r="B1683" s="34" t="inlineStr">
        <is>
          <t>Nixie Organic Sparkling Water | Grapefruit Twist | single 355mL</t>
        </is>
      </c>
      <c r="C1683" s="34" t="inlineStr">
        <is>
          <t>5) Sparkling water &amp; soda</t>
        </is>
      </c>
      <c r="D1683" s="51">
        <f>IF('M5 Sparkling Water &amp; Soda'!I477="","",'M5 Sparkling Water &amp; Soda'!I477)</f>
        <v/>
      </c>
      <c r="E1683" s="52">
        <f>IF('M5 Sparkling Water &amp; Soda'!J477="","",'M5 Sparkling Water &amp; Soda'!J477)</f>
        <v/>
      </c>
      <c r="F1683" s="50">
        <f>IF('M5 Sparkling Water &amp; Soda'!K477="","",'M5 Sparkling Water &amp; Soda'!K477)</f>
        <v/>
      </c>
      <c r="G1683" s="49">
        <f>IF('M5 Sparkling Water &amp; Soda'!F477="","",'M5 Sparkling Water &amp; Soda'!F477)</f>
        <v/>
      </c>
      <c r="H1683" s="50">
        <f>IF(AND(ISNUMBER('M5 Sparkling Water &amp; Soda'!F477),ISNUMBER('M5 Sparkling Water &amp; Soda'!K477)),'M5 Sparkling Water &amp; Soda'!F477-'M5 Sparkling Water &amp; Soda'!K477,"")</f>
        <v/>
      </c>
      <c r="I1683" s="34" t="inlineStr">
        <is>
          <t>S&amp;S availability/depth vary by listing and time, confirm live.</t>
        </is>
      </c>
    </row>
    <row r="1684" ht="26" customHeight="1">
      <c r="A1684" s="34" t="inlineStr">
        <is>
          <t>Nixie</t>
        </is>
      </c>
      <c r="B1684" s="34" t="inlineStr">
        <is>
          <t>Nixie Organic Sparkling Water | Grapefruit Twist | 8 pack 355mL</t>
        </is>
      </c>
      <c r="C1684" s="34" t="inlineStr">
        <is>
          <t>5) Sparkling water &amp; soda</t>
        </is>
      </c>
      <c r="D1684" s="51">
        <f>IF('M5 Sparkling Water &amp; Soda'!I478="","",'M5 Sparkling Water &amp; Soda'!I478)</f>
        <v/>
      </c>
      <c r="E1684" s="52">
        <f>IF('M5 Sparkling Water &amp; Soda'!J478="","",'M5 Sparkling Water &amp; Soda'!J478)</f>
        <v/>
      </c>
      <c r="F1684" s="50">
        <f>IF('M5 Sparkling Water &amp; Soda'!K478="","",'M5 Sparkling Water &amp; Soda'!K478)</f>
        <v/>
      </c>
      <c r="G1684" s="49">
        <f>IF('M5 Sparkling Water &amp; Soda'!F478="","",'M5 Sparkling Water &amp; Soda'!F478)</f>
        <v/>
      </c>
      <c r="H1684" s="50">
        <f>IF(AND(ISNUMBER('M5 Sparkling Water &amp; Soda'!F478),ISNUMBER('M5 Sparkling Water &amp; Soda'!K478)),'M5 Sparkling Water &amp; Soda'!F478-'M5 Sparkling Water &amp; Soda'!K478,"")</f>
        <v/>
      </c>
      <c r="I1684" s="34" t="inlineStr">
        <is>
          <t>S&amp;S availability/depth vary by listing and time, confirm live.</t>
        </is>
      </c>
    </row>
    <row r="1685" ht="26" customHeight="1">
      <c r="A1685" s="34" t="inlineStr">
        <is>
          <t>Nixie</t>
        </is>
      </c>
      <c r="B1685" s="34" t="inlineStr">
        <is>
          <t>Nixie Organic Sparkling Water | Grapefruit Twist | 12 pack 355mL</t>
        </is>
      </c>
      <c r="C1685" s="34" t="inlineStr">
        <is>
          <t>5) Sparkling water &amp; soda</t>
        </is>
      </c>
      <c r="D1685" s="51">
        <f>IF('M5 Sparkling Water &amp; Soda'!I479="","",'M5 Sparkling Water &amp; Soda'!I479)</f>
        <v/>
      </c>
      <c r="E1685" s="52">
        <f>IF('M5 Sparkling Water &amp; Soda'!J479="","",'M5 Sparkling Water &amp; Soda'!J479)</f>
        <v/>
      </c>
      <c r="F1685" s="50">
        <f>IF('M5 Sparkling Water &amp; Soda'!K479="","",'M5 Sparkling Water &amp; Soda'!K479)</f>
        <v/>
      </c>
      <c r="G1685" s="49">
        <f>IF('M5 Sparkling Water &amp; Soda'!F479="","",'M5 Sparkling Water &amp; Soda'!F479)</f>
        <v/>
      </c>
      <c r="H1685" s="50">
        <f>IF(AND(ISNUMBER('M5 Sparkling Water &amp; Soda'!F479),ISNUMBER('M5 Sparkling Water &amp; Soda'!K479)),'M5 Sparkling Water &amp; Soda'!F479-'M5 Sparkling Water &amp; Soda'!K479,"")</f>
        <v/>
      </c>
      <c r="I1685" s="34" t="inlineStr">
        <is>
          <t>S&amp;S availability/depth vary by listing and time, confirm live.</t>
        </is>
      </c>
    </row>
    <row r="1686" ht="26" customHeight="1">
      <c r="A1686" s="34" t="inlineStr">
        <is>
          <t>Nixie</t>
        </is>
      </c>
      <c r="B1686" s="34" t="inlineStr">
        <is>
          <t>Nixie Organic Sparkling Water | Grapefruit Twist | 15 pack 355mL</t>
        </is>
      </c>
      <c r="C1686" s="34" t="inlineStr">
        <is>
          <t>5) Sparkling water &amp; soda</t>
        </is>
      </c>
      <c r="D1686" s="51">
        <f>IF('M5 Sparkling Water &amp; Soda'!I480="","",'M5 Sparkling Water &amp; Soda'!I480)</f>
        <v/>
      </c>
      <c r="E1686" s="52">
        <f>IF('M5 Sparkling Water &amp; Soda'!J480="","",'M5 Sparkling Water &amp; Soda'!J480)</f>
        <v/>
      </c>
      <c r="F1686" s="50">
        <f>IF('M5 Sparkling Water &amp; Soda'!K480="","",'M5 Sparkling Water &amp; Soda'!K480)</f>
        <v/>
      </c>
      <c r="G1686" s="49">
        <f>IF('M5 Sparkling Water &amp; Soda'!F480="","",'M5 Sparkling Water &amp; Soda'!F480)</f>
        <v/>
      </c>
      <c r="H1686" s="50">
        <f>IF(AND(ISNUMBER('M5 Sparkling Water &amp; Soda'!F480),ISNUMBER('M5 Sparkling Water &amp; Soda'!K480)),'M5 Sparkling Water &amp; Soda'!F480-'M5 Sparkling Water &amp; Soda'!K480,"")</f>
        <v/>
      </c>
      <c r="I1686" s="34" t="inlineStr">
        <is>
          <t>S&amp;S availability/depth vary by listing and time, confirm live.</t>
        </is>
      </c>
    </row>
    <row r="1687" ht="26" customHeight="1">
      <c r="A1687" s="34" t="inlineStr">
        <is>
          <t>Nixie</t>
        </is>
      </c>
      <c r="B1687" s="34" t="inlineStr">
        <is>
          <t>Nixie Organic Sparkling Water | Grapefruit Twist | 18 pack 355mL</t>
        </is>
      </c>
      <c r="C1687" s="34" t="inlineStr">
        <is>
          <t>5) Sparkling water &amp; soda</t>
        </is>
      </c>
      <c r="D1687" s="51">
        <f>IF('M5 Sparkling Water &amp; Soda'!I481="","",'M5 Sparkling Water &amp; Soda'!I481)</f>
        <v/>
      </c>
      <c r="E1687" s="52">
        <f>IF('M5 Sparkling Water &amp; Soda'!J481="","",'M5 Sparkling Water &amp; Soda'!J481)</f>
        <v/>
      </c>
      <c r="F1687" s="50">
        <f>IF('M5 Sparkling Water &amp; Soda'!K481="","",'M5 Sparkling Water &amp; Soda'!K481)</f>
        <v/>
      </c>
      <c r="G1687" s="49">
        <f>IF('M5 Sparkling Water &amp; Soda'!F481="","",'M5 Sparkling Water &amp; Soda'!F481)</f>
        <v/>
      </c>
      <c r="H1687" s="50">
        <f>IF(AND(ISNUMBER('M5 Sparkling Water &amp; Soda'!F481),ISNUMBER('M5 Sparkling Water &amp; Soda'!K481)),'M5 Sparkling Water &amp; Soda'!F481-'M5 Sparkling Water &amp; Soda'!K481,"")</f>
        <v/>
      </c>
      <c r="I1687" s="34" t="inlineStr">
        <is>
          <t>S&amp;S availability/depth vary by listing and time, confirm live.</t>
        </is>
      </c>
    </row>
    <row r="1688" ht="26" customHeight="1">
      <c r="A1688" s="34" t="inlineStr">
        <is>
          <t>Nixie</t>
        </is>
      </c>
      <c r="B1688" s="34" t="inlineStr">
        <is>
          <t>Nixie Organic Sparkling Water | Grapefruit Twist | 24 pack 355mL</t>
        </is>
      </c>
      <c r="C1688" s="34" t="inlineStr">
        <is>
          <t>5) Sparkling water &amp; soda</t>
        </is>
      </c>
      <c r="D1688" s="51">
        <f>IF('M5 Sparkling Water &amp; Soda'!I482="","",'M5 Sparkling Water &amp; Soda'!I482)</f>
        <v/>
      </c>
      <c r="E1688" s="52">
        <f>IF('M5 Sparkling Water &amp; Soda'!J482="","",'M5 Sparkling Water &amp; Soda'!J482)</f>
        <v/>
      </c>
      <c r="F1688" s="50">
        <f>IF('M5 Sparkling Water &amp; Soda'!K482="","",'M5 Sparkling Water &amp; Soda'!K482)</f>
        <v/>
      </c>
      <c r="G1688" s="49">
        <f>IF('M5 Sparkling Water &amp; Soda'!F482="","",'M5 Sparkling Water &amp; Soda'!F482)</f>
        <v/>
      </c>
      <c r="H1688" s="50">
        <f>IF(AND(ISNUMBER('M5 Sparkling Water &amp; Soda'!F482),ISNUMBER('M5 Sparkling Water &amp; Soda'!K482)),'M5 Sparkling Water &amp; Soda'!F482-'M5 Sparkling Water &amp; Soda'!K482,"")</f>
        <v/>
      </c>
      <c r="I1688" s="34" t="inlineStr">
        <is>
          <t>S&amp;S availability/depth vary by listing and time, confirm live.</t>
        </is>
      </c>
    </row>
    <row r="1689" ht="26" customHeight="1">
      <c r="A1689" s="34" t="inlineStr">
        <is>
          <t>Nixie</t>
        </is>
      </c>
      <c r="B1689" s="34" t="inlineStr">
        <is>
          <t>Nixie Organic Sparkling Water | Lime | single 355mL</t>
        </is>
      </c>
      <c r="C1689" s="34" t="inlineStr">
        <is>
          <t>5) Sparkling water &amp; soda</t>
        </is>
      </c>
      <c r="D1689" s="51">
        <f>IF('M5 Sparkling Water &amp; Soda'!I483="","",'M5 Sparkling Water &amp; Soda'!I483)</f>
        <v/>
      </c>
      <c r="E1689" s="52">
        <f>IF('M5 Sparkling Water &amp; Soda'!J483="","",'M5 Sparkling Water &amp; Soda'!J483)</f>
        <v/>
      </c>
      <c r="F1689" s="50">
        <f>IF('M5 Sparkling Water &amp; Soda'!K483="","",'M5 Sparkling Water &amp; Soda'!K483)</f>
        <v/>
      </c>
      <c r="G1689" s="49">
        <f>IF('M5 Sparkling Water &amp; Soda'!F483="","",'M5 Sparkling Water &amp; Soda'!F483)</f>
        <v/>
      </c>
      <c r="H1689" s="50">
        <f>IF(AND(ISNUMBER('M5 Sparkling Water &amp; Soda'!F483),ISNUMBER('M5 Sparkling Water &amp; Soda'!K483)),'M5 Sparkling Water &amp; Soda'!F483-'M5 Sparkling Water &amp; Soda'!K483,"")</f>
        <v/>
      </c>
      <c r="I1689" s="34" t="inlineStr">
        <is>
          <t>S&amp;S availability/depth vary by listing and time, confirm live.</t>
        </is>
      </c>
    </row>
    <row r="1690" ht="26" customHeight="1">
      <c r="A1690" s="34" t="inlineStr">
        <is>
          <t>Nixie</t>
        </is>
      </c>
      <c r="B1690" s="34" t="inlineStr">
        <is>
          <t>Nixie Organic Sparkling Water | Lime | 8 pack 355mL</t>
        </is>
      </c>
      <c r="C1690" s="34" t="inlineStr">
        <is>
          <t>5) Sparkling water &amp; soda</t>
        </is>
      </c>
      <c r="D1690" s="51">
        <f>IF('M5 Sparkling Water &amp; Soda'!I484="","",'M5 Sparkling Water &amp; Soda'!I484)</f>
        <v/>
      </c>
      <c r="E1690" s="52">
        <f>IF('M5 Sparkling Water &amp; Soda'!J484="","",'M5 Sparkling Water &amp; Soda'!J484)</f>
        <v/>
      </c>
      <c r="F1690" s="50">
        <f>IF('M5 Sparkling Water &amp; Soda'!K484="","",'M5 Sparkling Water &amp; Soda'!K484)</f>
        <v/>
      </c>
      <c r="G1690" s="49">
        <f>IF('M5 Sparkling Water &amp; Soda'!F484="","",'M5 Sparkling Water &amp; Soda'!F484)</f>
        <v/>
      </c>
      <c r="H1690" s="50">
        <f>IF(AND(ISNUMBER('M5 Sparkling Water &amp; Soda'!F484),ISNUMBER('M5 Sparkling Water &amp; Soda'!K484)),'M5 Sparkling Water &amp; Soda'!F484-'M5 Sparkling Water &amp; Soda'!K484,"")</f>
        <v/>
      </c>
      <c r="I1690" s="34" t="inlineStr">
        <is>
          <t>S&amp;S availability/depth vary by listing and time, confirm live.</t>
        </is>
      </c>
    </row>
    <row r="1691" ht="26" customHeight="1">
      <c r="A1691" s="34" t="inlineStr">
        <is>
          <t>Nixie</t>
        </is>
      </c>
      <c r="B1691" s="34" t="inlineStr">
        <is>
          <t>Nixie Organic Sparkling Water | Lime | 12 pack 355mL</t>
        </is>
      </c>
      <c r="C1691" s="34" t="inlineStr">
        <is>
          <t>5) Sparkling water &amp; soda</t>
        </is>
      </c>
      <c r="D1691" s="51">
        <f>IF('M5 Sparkling Water &amp; Soda'!I485="","",'M5 Sparkling Water &amp; Soda'!I485)</f>
        <v/>
      </c>
      <c r="E1691" s="52">
        <f>IF('M5 Sparkling Water &amp; Soda'!J485="","",'M5 Sparkling Water &amp; Soda'!J485)</f>
        <v/>
      </c>
      <c r="F1691" s="50">
        <f>IF('M5 Sparkling Water &amp; Soda'!K485="","",'M5 Sparkling Water &amp; Soda'!K485)</f>
        <v/>
      </c>
      <c r="G1691" s="49">
        <f>IF('M5 Sparkling Water &amp; Soda'!F485="","",'M5 Sparkling Water &amp; Soda'!F485)</f>
        <v/>
      </c>
      <c r="H1691" s="50">
        <f>IF(AND(ISNUMBER('M5 Sparkling Water &amp; Soda'!F485),ISNUMBER('M5 Sparkling Water &amp; Soda'!K485)),'M5 Sparkling Water &amp; Soda'!F485-'M5 Sparkling Water &amp; Soda'!K485,"")</f>
        <v/>
      </c>
      <c r="I1691" s="34" t="inlineStr">
        <is>
          <t>S&amp;S availability/depth vary by listing and time, confirm live.</t>
        </is>
      </c>
    </row>
    <row r="1692" ht="26" customHeight="1">
      <c r="A1692" s="34" t="inlineStr">
        <is>
          <t>Nixie</t>
        </is>
      </c>
      <c r="B1692" s="34" t="inlineStr">
        <is>
          <t>Nixie Organic Sparkling Water | Lime | 15 pack 355mL</t>
        </is>
      </c>
      <c r="C1692" s="34" t="inlineStr">
        <is>
          <t>5) Sparkling water &amp; soda</t>
        </is>
      </c>
      <c r="D1692" s="51">
        <f>IF('M5 Sparkling Water &amp; Soda'!I486="","",'M5 Sparkling Water &amp; Soda'!I486)</f>
        <v/>
      </c>
      <c r="E1692" s="52">
        <f>IF('M5 Sparkling Water &amp; Soda'!J486="","",'M5 Sparkling Water &amp; Soda'!J486)</f>
        <v/>
      </c>
      <c r="F1692" s="50">
        <f>IF('M5 Sparkling Water &amp; Soda'!K486="","",'M5 Sparkling Water &amp; Soda'!K486)</f>
        <v/>
      </c>
      <c r="G1692" s="49">
        <f>IF('M5 Sparkling Water &amp; Soda'!F486="","",'M5 Sparkling Water &amp; Soda'!F486)</f>
        <v/>
      </c>
      <c r="H1692" s="50">
        <f>IF(AND(ISNUMBER('M5 Sparkling Water &amp; Soda'!F486),ISNUMBER('M5 Sparkling Water &amp; Soda'!K486)),'M5 Sparkling Water &amp; Soda'!F486-'M5 Sparkling Water &amp; Soda'!K486,"")</f>
        <v/>
      </c>
      <c r="I1692" s="34" t="inlineStr">
        <is>
          <t>S&amp;S availability/depth vary by listing and time, confirm live.</t>
        </is>
      </c>
    </row>
    <row r="1693" ht="26" customHeight="1">
      <c r="A1693" s="34" t="inlineStr">
        <is>
          <t>Nixie</t>
        </is>
      </c>
      <c r="B1693" s="34" t="inlineStr">
        <is>
          <t>Nixie Organic Sparkling Water | Lime | 18 pack 355mL</t>
        </is>
      </c>
      <c r="C1693" s="34" t="inlineStr">
        <is>
          <t>5) Sparkling water &amp; soda</t>
        </is>
      </c>
      <c r="D1693" s="51">
        <f>IF('M5 Sparkling Water &amp; Soda'!I487="","",'M5 Sparkling Water &amp; Soda'!I487)</f>
        <v/>
      </c>
      <c r="E1693" s="52">
        <f>IF('M5 Sparkling Water &amp; Soda'!J487="","",'M5 Sparkling Water &amp; Soda'!J487)</f>
        <v/>
      </c>
      <c r="F1693" s="50">
        <f>IF('M5 Sparkling Water &amp; Soda'!K487="","",'M5 Sparkling Water &amp; Soda'!K487)</f>
        <v/>
      </c>
      <c r="G1693" s="49">
        <f>IF('M5 Sparkling Water &amp; Soda'!F487="","",'M5 Sparkling Water &amp; Soda'!F487)</f>
        <v/>
      </c>
      <c r="H1693" s="50">
        <f>IF(AND(ISNUMBER('M5 Sparkling Water &amp; Soda'!F487),ISNUMBER('M5 Sparkling Water &amp; Soda'!K487)),'M5 Sparkling Water &amp; Soda'!F487-'M5 Sparkling Water &amp; Soda'!K487,"")</f>
        <v/>
      </c>
      <c r="I1693" s="34" t="inlineStr">
        <is>
          <t>S&amp;S availability/depth vary by listing and time, confirm live.</t>
        </is>
      </c>
    </row>
    <row r="1694" ht="26" customHeight="1">
      <c r="A1694" s="34" t="inlineStr">
        <is>
          <t>Nixie</t>
        </is>
      </c>
      <c r="B1694" s="34" t="inlineStr">
        <is>
          <t>Nixie Organic Sparkling Water | Lime | 24 pack 355mL</t>
        </is>
      </c>
      <c r="C1694" s="34" t="inlineStr">
        <is>
          <t>5) Sparkling water &amp; soda</t>
        </is>
      </c>
      <c r="D1694" s="51">
        <f>IF('M5 Sparkling Water &amp; Soda'!I488="","",'M5 Sparkling Water &amp; Soda'!I488)</f>
        <v/>
      </c>
      <c r="E1694" s="52">
        <f>IF('M5 Sparkling Water &amp; Soda'!J488="","",'M5 Sparkling Water &amp; Soda'!J488)</f>
        <v/>
      </c>
      <c r="F1694" s="50">
        <f>IF('M5 Sparkling Water &amp; Soda'!K488="","",'M5 Sparkling Water &amp; Soda'!K488)</f>
        <v/>
      </c>
      <c r="G1694" s="49">
        <f>IF('M5 Sparkling Water &amp; Soda'!F488="","",'M5 Sparkling Water &amp; Soda'!F488)</f>
        <v/>
      </c>
      <c r="H1694" s="50">
        <f>IF(AND(ISNUMBER('M5 Sparkling Water &amp; Soda'!F488),ISNUMBER('M5 Sparkling Water &amp; Soda'!K488)),'M5 Sparkling Water &amp; Soda'!F488-'M5 Sparkling Water &amp; Soda'!K488,"")</f>
        <v/>
      </c>
      <c r="I1694" s="34" t="inlineStr">
        <is>
          <t>S&amp;S availability/depth vary by listing and time, confirm live.</t>
        </is>
      </c>
    </row>
    <row r="1695" ht="26" customHeight="1">
      <c r="A1695" s="34" t="inlineStr">
        <is>
          <t>Nixie</t>
        </is>
      </c>
      <c r="B1695" s="34" t="inlineStr">
        <is>
          <t>Nixie Organic Sparkling Water | Black Cherry | single 355mL</t>
        </is>
      </c>
      <c r="C1695" s="34" t="inlineStr">
        <is>
          <t>5) Sparkling water &amp; soda</t>
        </is>
      </c>
      <c r="D1695" s="51">
        <f>IF('M5 Sparkling Water &amp; Soda'!I489="","",'M5 Sparkling Water &amp; Soda'!I489)</f>
        <v/>
      </c>
      <c r="E1695" s="52">
        <f>IF('M5 Sparkling Water &amp; Soda'!J489="","",'M5 Sparkling Water &amp; Soda'!J489)</f>
        <v/>
      </c>
      <c r="F1695" s="50">
        <f>IF('M5 Sparkling Water &amp; Soda'!K489="","",'M5 Sparkling Water &amp; Soda'!K489)</f>
        <v/>
      </c>
      <c r="G1695" s="49">
        <f>IF('M5 Sparkling Water &amp; Soda'!F489="","",'M5 Sparkling Water &amp; Soda'!F489)</f>
        <v/>
      </c>
      <c r="H1695" s="50">
        <f>IF(AND(ISNUMBER('M5 Sparkling Water &amp; Soda'!F489),ISNUMBER('M5 Sparkling Water &amp; Soda'!K489)),'M5 Sparkling Water &amp; Soda'!F489-'M5 Sparkling Water &amp; Soda'!K489,"")</f>
        <v/>
      </c>
      <c r="I1695" s="34" t="inlineStr">
        <is>
          <t>S&amp;S availability/depth vary by listing and time, confirm live.</t>
        </is>
      </c>
    </row>
    <row r="1696" ht="26" customHeight="1">
      <c r="A1696" s="34" t="inlineStr">
        <is>
          <t>Nixie</t>
        </is>
      </c>
      <c r="B1696" s="34" t="inlineStr">
        <is>
          <t>Nixie Organic Sparkling Water | Black Cherry | 8 pack 355mL</t>
        </is>
      </c>
      <c r="C1696" s="34" t="inlineStr">
        <is>
          <t>5) Sparkling water &amp; soda</t>
        </is>
      </c>
      <c r="D1696" s="51">
        <f>IF('M5 Sparkling Water &amp; Soda'!I490="","",'M5 Sparkling Water &amp; Soda'!I490)</f>
        <v/>
      </c>
      <c r="E1696" s="52">
        <f>IF('M5 Sparkling Water &amp; Soda'!J490="","",'M5 Sparkling Water &amp; Soda'!J490)</f>
        <v/>
      </c>
      <c r="F1696" s="50">
        <f>IF('M5 Sparkling Water &amp; Soda'!K490="","",'M5 Sparkling Water &amp; Soda'!K490)</f>
        <v/>
      </c>
      <c r="G1696" s="49">
        <f>IF('M5 Sparkling Water &amp; Soda'!F490="","",'M5 Sparkling Water &amp; Soda'!F490)</f>
        <v/>
      </c>
      <c r="H1696" s="50">
        <f>IF(AND(ISNUMBER('M5 Sparkling Water &amp; Soda'!F490),ISNUMBER('M5 Sparkling Water &amp; Soda'!K490)),'M5 Sparkling Water &amp; Soda'!F490-'M5 Sparkling Water &amp; Soda'!K490,"")</f>
        <v/>
      </c>
      <c r="I1696" s="34" t="inlineStr">
        <is>
          <t>S&amp;S availability/depth vary by listing and time, confirm live.</t>
        </is>
      </c>
    </row>
    <row r="1697" ht="26" customHeight="1">
      <c r="A1697" s="34" t="inlineStr">
        <is>
          <t>Nixie</t>
        </is>
      </c>
      <c r="B1697" s="34" t="inlineStr">
        <is>
          <t>Nixie Organic Sparkling Water | Black Cherry | 12 pack 355mL</t>
        </is>
      </c>
      <c r="C1697" s="34" t="inlineStr">
        <is>
          <t>5) Sparkling water &amp; soda</t>
        </is>
      </c>
      <c r="D1697" s="51">
        <f>IF('M5 Sparkling Water &amp; Soda'!I491="","",'M5 Sparkling Water &amp; Soda'!I491)</f>
        <v/>
      </c>
      <c r="E1697" s="52">
        <f>IF('M5 Sparkling Water &amp; Soda'!J491="","",'M5 Sparkling Water &amp; Soda'!J491)</f>
        <v/>
      </c>
      <c r="F1697" s="50">
        <f>IF('M5 Sparkling Water &amp; Soda'!K491="","",'M5 Sparkling Water &amp; Soda'!K491)</f>
        <v/>
      </c>
      <c r="G1697" s="49">
        <f>IF('M5 Sparkling Water &amp; Soda'!F491="","",'M5 Sparkling Water &amp; Soda'!F491)</f>
        <v/>
      </c>
      <c r="H1697" s="50">
        <f>IF(AND(ISNUMBER('M5 Sparkling Water &amp; Soda'!F491),ISNUMBER('M5 Sparkling Water &amp; Soda'!K491)),'M5 Sparkling Water &amp; Soda'!F491-'M5 Sparkling Water &amp; Soda'!K491,"")</f>
        <v/>
      </c>
      <c r="I1697" s="34" t="inlineStr">
        <is>
          <t>S&amp;S availability/depth vary by listing and time, confirm live.</t>
        </is>
      </c>
    </row>
    <row r="1698" ht="26" customHeight="1">
      <c r="A1698" s="34" t="inlineStr">
        <is>
          <t>Nixie</t>
        </is>
      </c>
      <c r="B1698" s="34" t="inlineStr">
        <is>
          <t>Nixie Organic Sparkling Water | Black Cherry | 15 pack 355mL</t>
        </is>
      </c>
      <c r="C1698" s="34" t="inlineStr">
        <is>
          <t>5) Sparkling water &amp; soda</t>
        </is>
      </c>
      <c r="D1698" s="51">
        <f>IF('M5 Sparkling Water &amp; Soda'!I492="","",'M5 Sparkling Water &amp; Soda'!I492)</f>
        <v/>
      </c>
      <c r="E1698" s="52">
        <f>IF('M5 Sparkling Water &amp; Soda'!J492="","",'M5 Sparkling Water &amp; Soda'!J492)</f>
        <v/>
      </c>
      <c r="F1698" s="50">
        <f>IF('M5 Sparkling Water &amp; Soda'!K492="","",'M5 Sparkling Water &amp; Soda'!K492)</f>
        <v/>
      </c>
      <c r="G1698" s="49">
        <f>IF('M5 Sparkling Water &amp; Soda'!F492="","",'M5 Sparkling Water &amp; Soda'!F492)</f>
        <v/>
      </c>
      <c r="H1698" s="50">
        <f>IF(AND(ISNUMBER('M5 Sparkling Water &amp; Soda'!F492),ISNUMBER('M5 Sparkling Water &amp; Soda'!K492)),'M5 Sparkling Water &amp; Soda'!F492-'M5 Sparkling Water &amp; Soda'!K492,"")</f>
        <v/>
      </c>
      <c r="I1698" s="34" t="inlineStr">
        <is>
          <t>S&amp;S availability/depth vary by listing and time, confirm live.</t>
        </is>
      </c>
    </row>
    <row r="1699" ht="26" customHeight="1">
      <c r="A1699" s="34" t="inlineStr">
        <is>
          <t>Nixie</t>
        </is>
      </c>
      <c r="B1699" s="34" t="inlineStr">
        <is>
          <t>Nixie Organic Sparkling Water | Black Cherry | 18 pack 355mL</t>
        </is>
      </c>
      <c r="C1699" s="34" t="inlineStr">
        <is>
          <t>5) Sparkling water &amp; soda</t>
        </is>
      </c>
      <c r="D1699" s="51">
        <f>IF('M5 Sparkling Water &amp; Soda'!I493="","",'M5 Sparkling Water &amp; Soda'!I493)</f>
        <v/>
      </c>
      <c r="E1699" s="52">
        <f>IF('M5 Sparkling Water &amp; Soda'!J493="","",'M5 Sparkling Water &amp; Soda'!J493)</f>
        <v/>
      </c>
      <c r="F1699" s="50">
        <f>IF('M5 Sparkling Water &amp; Soda'!K493="","",'M5 Sparkling Water &amp; Soda'!K493)</f>
        <v/>
      </c>
      <c r="G1699" s="49">
        <f>IF('M5 Sparkling Water &amp; Soda'!F493="","",'M5 Sparkling Water &amp; Soda'!F493)</f>
        <v/>
      </c>
      <c r="H1699" s="50">
        <f>IF(AND(ISNUMBER('M5 Sparkling Water &amp; Soda'!F493),ISNUMBER('M5 Sparkling Water &amp; Soda'!K493)),'M5 Sparkling Water &amp; Soda'!F493-'M5 Sparkling Water &amp; Soda'!K493,"")</f>
        <v/>
      </c>
      <c r="I1699" s="34" t="inlineStr">
        <is>
          <t>S&amp;S availability/depth vary by listing and time, confirm live.</t>
        </is>
      </c>
    </row>
    <row r="1700" ht="26" customHeight="1">
      <c r="A1700" s="34" t="inlineStr">
        <is>
          <t>Nixie</t>
        </is>
      </c>
      <c r="B1700" s="34" t="inlineStr">
        <is>
          <t>Nixie Organic Sparkling Water | Black Cherry | 24 pack 355mL</t>
        </is>
      </c>
      <c r="C1700" s="34" t="inlineStr">
        <is>
          <t>5) Sparkling water &amp; soda</t>
        </is>
      </c>
      <c r="D1700" s="51">
        <f>IF('M5 Sparkling Water &amp; Soda'!I494="","",'M5 Sparkling Water &amp; Soda'!I494)</f>
        <v/>
      </c>
      <c r="E1700" s="52">
        <f>IF('M5 Sparkling Water &amp; Soda'!J494="","",'M5 Sparkling Water &amp; Soda'!J494)</f>
        <v/>
      </c>
      <c r="F1700" s="50">
        <f>IF('M5 Sparkling Water &amp; Soda'!K494="","",'M5 Sparkling Water &amp; Soda'!K494)</f>
        <v/>
      </c>
      <c r="G1700" s="49">
        <f>IF('M5 Sparkling Water &amp; Soda'!F494="","",'M5 Sparkling Water &amp; Soda'!F494)</f>
        <v/>
      </c>
      <c r="H1700" s="50">
        <f>IF(AND(ISNUMBER('M5 Sparkling Water &amp; Soda'!F494),ISNUMBER('M5 Sparkling Water &amp; Soda'!K494)),'M5 Sparkling Water &amp; Soda'!F494-'M5 Sparkling Water &amp; Soda'!K494,"")</f>
        <v/>
      </c>
      <c r="I1700" s="34" t="inlineStr">
        <is>
          <t>S&amp;S availability/depth vary by listing and time, confirm live.</t>
        </is>
      </c>
    </row>
    <row r="1701" ht="26" customHeight="1">
      <c r="A1701" s="34" t="inlineStr">
        <is>
          <t>Nixie</t>
        </is>
      </c>
      <c r="B1701" s="34" t="inlineStr">
        <is>
          <t>Nixie Organic Sparkling Water | Blackberry Mint | single 355mL</t>
        </is>
      </c>
      <c r="C1701" s="34" t="inlineStr">
        <is>
          <t>5) Sparkling water &amp; soda</t>
        </is>
      </c>
      <c r="D1701" s="51">
        <f>IF('M5 Sparkling Water &amp; Soda'!I495="","",'M5 Sparkling Water &amp; Soda'!I495)</f>
        <v/>
      </c>
      <c r="E1701" s="52">
        <f>IF('M5 Sparkling Water &amp; Soda'!J495="","",'M5 Sparkling Water &amp; Soda'!J495)</f>
        <v/>
      </c>
      <c r="F1701" s="50">
        <f>IF('M5 Sparkling Water &amp; Soda'!K495="","",'M5 Sparkling Water &amp; Soda'!K495)</f>
        <v/>
      </c>
      <c r="G1701" s="49">
        <f>IF('M5 Sparkling Water &amp; Soda'!F495="","",'M5 Sparkling Water &amp; Soda'!F495)</f>
        <v/>
      </c>
      <c r="H1701" s="50">
        <f>IF(AND(ISNUMBER('M5 Sparkling Water &amp; Soda'!F495),ISNUMBER('M5 Sparkling Water &amp; Soda'!K495)),'M5 Sparkling Water &amp; Soda'!F495-'M5 Sparkling Water &amp; Soda'!K495,"")</f>
        <v/>
      </c>
      <c r="I1701" s="34" t="inlineStr">
        <is>
          <t>S&amp;S availability/depth vary by listing and time, confirm live.</t>
        </is>
      </c>
    </row>
    <row r="1702" ht="26" customHeight="1">
      <c r="A1702" s="34" t="inlineStr">
        <is>
          <t>Nixie</t>
        </is>
      </c>
      <c r="B1702" s="34" t="inlineStr">
        <is>
          <t>Nixie Organic Sparkling Water | Blackberry Mint | 8 pack 355mL</t>
        </is>
      </c>
      <c r="C1702" s="34" t="inlineStr">
        <is>
          <t>5) Sparkling water &amp; soda</t>
        </is>
      </c>
      <c r="D1702" s="51">
        <f>IF('M5 Sparkling Water &amp; Soda'!I496="","",'M5 Sparkling Water &amp; Soda'!I496)</f>
        <v/>
      </c>
      <c r="E1702" s="52">
        <f>IF('M5 Sparkling Water &amp; Soda'!J496="","",'M5 Sparkling Water &amp; Soda'!J496)</f>
        <v/>
      </c>
      <c r="F1702" s="50">
        <f>IF('M5 Sparkling Water &amp; Soda'!K496="","",'M5 Sparkling Water &amp; Soda'!K496)</f>
        <v/>
      </c>
      <c r="G1702" s="49">
        <f>IF('M5 Sparkling Water &amp; Soda'!F496="","",'M5 Sparkling Water &amp; Soda'!F496)</f>
        <v/>
      </c>
      <c r="H1702" s="50">
        <f>IF(AND(ISNUMBER('M5 Sparkling Water &amp; Soda'!F496),ISNUMBER('M5 Sparkling Water &amp; Soda'!K496)),'M5 Sparkling Water &amp; Soda'!F496-'M5 Sparkling Water &amp; Soda'!K496,"")</f>
        <v/>
      </c>
      <c r="I1702" s="34" t="inlineStr">
        <is>
          <t>S&amp;S availability/depth vary by listing and time, confirm live.</t>
        </is>
      </c>
    </row>
    <row r="1703" ht="26" customHeight="1">
      <c r="A1703" s="34" t="inlineStr">
        <is>
          <t>Nixie</t>
        </is>
      </c>
      <c r="B1703" s="34" t="inlineStr">
        <is>
          <t>Nixie Organic Sparkling Water | Blackberry Mint | 12 pack 355mL</t>
        </is>
      </c>
      <c r="C1703" s="34" t="inlineStr">
        <is>
          <t>5) Sparkling water &amp; soda</t>
        </is>
      </c>
      <c r="D1703" s="51">
        <f>IF('M5 Sparkling Water &amp; Soda'!I497="","",'M5 Sparkling Water &amp; Soda'!I497)</f>
        <v/>
      </c>
      <c r="E1703" s="52">
        <f>IF('M5 Sparkling Water &amp; Soda'!J497="","",'M5 Sparkling Water &amp; Soda'!J497)</f>
        <v/>
      </c>
      <c r="F1703" s="50">
        <f>IF('M5 Sparkling Water &amp; Soda'!K497="","",'M5 Sparkling Water &amp; Soda'!K497)</f>
        <v/>
      </c>
      <c r="G1703" s="49">
        <f>IF('M5 Sparkling Water &amp; Soda'!F497="","",'M5 Sparkling Water &amp; Soda'!F497)</f>
        <v/>
      </c>
      <c r="H1703" s="50">
        <f>IF(AND(ISNUMBER('M5 Sparkling Water &amp; Soda'!F497),ISNUMBER('M5 Sparkling Water &amp; Soda'!K497)),'M5 Sparkling Water &amp; Soda'!F497-'M5 Sparkling Water &amp; Soda'!K497,"")</f>
        <v/>
      </c>
      <c r="I1703" s="34" t="inlineStr">
        <is>
          <t>S&amp;S availability/depth vary by listing and time, confirm live.</t>
        </is>
      </c>
    </row>
    <row r="1704" ht="26" customHeight="1">
      <c r="A1704" s="34" t="inlineStr">
        <is>
          <t>Nixie</t>
        </is>
      </c>
      <c r="B1704" s="34" t="inlineStr">
        <is>
          <t>Nixie Organic Sparkling Water | Blackberry Mint | 15 pack 355mL</t>
        </is>
      </c>
      <c r="C1704" s="34" t="inlineStr">
        <is>
          <t>5) Sparkling water &amp; soda</t>
        </is>
      </c>
      <c r="D1704" s="51">
        <f>IF('M5 Sparkling Water &amp; Soda'!I498="","",'M5 Sparkling Water &amp; Soda'!I498)</f>
        <v/>
      </c>
      <c r="E1704" s="52">
        <f>IF('M5 Sparkling Water &amp; Soda'!J498="","",'M5 Sparkling Water &amp; Soda'!J498)</f>
        <v/>
      </c>
      <c r="F1704" s="50">
        <f>IF('M5 Sparkling Water &amp; Soda'!K498="","",'M5 Sparkling Water &amp; Soda'!K498)</f>
        <v/>
      </c>
      <c r="G1704" s="49">
        <f>IF('M5 Sparkling Water &amp; Soda'!F498="","",'M5 Sparkling Water &amp; Soda'!F498)</f>
        <v/>
      </c>
      <c r="H1704" s="50">
        <f>IF(AND(ISNUMBER('M5 Sparkling Water &amp; Soda'!F498),ISNUMBER('M5 Sparkling Water &amp; Soda'!K498)),'M5 Sparkling Water &amp; Soda'!F498-'M5 Sparkling Water &amp; Soda'!K498,"")</f>
        <v/>
      </c>
      <c r="I1704" s="34" t="inlineStr">
        <is>
          <t>S&amp;S availability/depth vary by listing and time, confirm live.</t>
        </is>
      </c>
    </row>
    <row r="1705" ht="26" customHeight="1">
      <c r="A1705" s="34" t="inlineStr">
        <is>
          <t>Nixie</t>
        </is>
      </c>
      <c r="B1705" s="34" t="inlineStr">
        <is>
          <t>Nixie Organic Sparkling Water | Blackberry Mint | 18 pack 355mL</t>
        </is>
      </c>
      <c r="C1705" s="34" t="inlineStr">
        <is>
          <t>5) Sparkling water &amp; soda</t>
        </is>
      </c>
      <c r="D1705" s="51">
        <f>IF('M5 Sparkling Water &amp; Soda'!I499="","",'M5 Sparkling Water &amp; Soda'!I499)</f>
        <v/>
      </c>
      <c r="E1705" s="52">
        <f>IF('M5 Sparkling Water &amp; Soda'!J499="","",'M5 Sparkling Water &amp; Soda'!J499)</f>
        <v/>
      </c>
      <c r="F1705" s="50">
        <f>IF('M5 Sparkling Water &amp; Soda'!K499="","",'M5 Sparkling Water &amp; Soda'!K499)</f>
        <v/>
      </c>
      <c r="G1705" s="49">
        <f>IF('M5 Sparkling Water &amp; Soda'!F499="","",'M5 Sparkling Water &amp; Soda'!F499)</f>
        <v/>
      </c>
      <c r="H1705" s="50">
        <f>IF(AND(ISNUMBER('M5 Sparkling Water &amp; Soda'!F499),ISNUMBER('M5 Sparkling Water &amp; Soda'!K499)),'M5 Sparkling Water &amp; Soda'!F499-'M5 Sparkling Water &amp; Soda'!K499,"")</f>
        <v/>
      </c>
      <c r="I1705" s="34" t="inlineStr">
        <is>
          <t>S&amp;S availability/depth vary by listing and time, confirm live.</t>
        </is>
      </c>
    </row>
    <row r="1706" ht="26" customHeight="1">
      <c r="A1706" s="34" t="inlineStr">
        <is>
          <t>Nixie</t>
        </is>
      </c>
      <c r="B1706" s="34" t="inlineStr">
        <is>
          <t>Nixie Organic Sparkling Water | Blackberry Mint | 24 pack 355mL</t>
        </is>
      </c>
      <c r="C1706" s="34" t="inlineStr">
        <is>
          <t>5) Sparkling water &amp; soda</t>
        </is>
      </c>
      <c r="D1706" s="51">
        <f>IF('M5 Sparkling Water &amp; Soda'!I500="","",'M5 Sparkling Water &amp; Soda'!I500)</f>
        <v/>
      </c>
      <c r="E1706" s="52">
        <f>IF('M5 Sparkling Water &amp; Soda'!J500="","",'M5 Sparkling Water &amp; Soda'!J500)</f>
        <v/>
      </c>
      <c r="F1706" s="50">
        <f>IF('M5 Sparkling Water &amp; Soda'!K500="","",'M5 Sparkling Water &amp; Soda'!K500)</f>
        <v/>
      </c>
      <c r="G1706" s="49">
        <f>IF('M5 Sparkling Water &amp; Soda'!F500="","",'M5 Sparkling Water &amp; Soda'!F500)</f>
        <v/>
      </c>
      <c r="H1706" s="50">
        <f>IF(AND(ISNUMBER('M5 Sparkling Water &amp; Soda'!F500),ISNUMBER('M5 Sparkling Water &amp; Soda'!K500)),'M5 Sparkling Water &amp; Soda'!F500-'M5 Sparkling Water &amp; Soda'!K500,"")</f>
        <v/>
      </c>
      <c r="I1706" s="34" t="inlineStr">
        <is>
          <t>S&amp;S availability/depth vary by listing and time, confirm live.</t>
        </is>
      </c>
    </row>
    <row r="1707" ht="26" customHeight="1">
      <c r="A1707" s="34" t="inlineStr">
        <is>
          <t>Nixie</t>
        </is>
      </c>
      <c r="B1707" s="34" t="inlineStr">
        <is>
          <t>Nixie Organic Sparkling Water | Watermelon Mint | single 355mL</t>
        </is>
      </c>
      <c r="C1707" s="34" t="inlineStr">
        <is>
          <t>5) Sparkling water &amp; soda</t>
        </is>
      </c>
      <c r="D1707" s="51">
        <f>IF('M5 Sparkling Water &amp; Soda'!I501="","",'M5 Sparkling Water &amp; Soda'!I501)</f>
        <v/>
      </c>
      <c r="E1707" s="52">
        <f>IF('M5 Sparkling Water &amp; Soda'!J501="","",'M5 Sparkling Water &amp; Soda'!J501)</f>
        <v/>
      </c>
      <c r="F1707" s="50">
        <f>IF('M5 Sparkling Water &amp; Soda'!K501="","",'M5 Sparkling Water &amp; Soda'!K501)</f>
        <v/>
      </c>
      <c r="G1707" s="49">
        <f>IF('M5 Sparkling Water &amp; Soda'!F501="","",'M5 Sparkling Water &amp; Soda'!F501)</f>
        <v/>
      </c>
      <c r="H1707" s="50">
        <f>IF(AND(ISNUMBER('M5 Sparkling Water &amp; Soda'!F501),ISNUMBER('M5 Sparkling Water &amp; Soda'!K501)),'M5 Sparkling Water &amp; Soda'!F501-'M5 Sparkling Water &amp; Soda'!K501,"")</f>
        <v/>
      </c>
      <c r="I1707" s="34" t="inlineStr">
        <is>
          <t>S&amp;S availability/depth vary by listing and time, confirm live.</t>
        </is>
      </c>
    </row>
    <row r="1708" ht="26" customHeight="1">
      <c r="A1708" s="34" t="inlineStr">
        <is>
          <t>Nixie</t>
        </is>
      </c>
      <c r="B1708" s="34" t="inlineStr">
        <is>
          <t>Nixie Organic Sparkling Water | Watermelon Mint | 8 pack 355mL</t>
        </is>
      </c>
      <c r="C1708" s="34" t="inlineStr">
        <is>
          <t>5) Sparkling water &amp; soda</t>
        </is>
      </c>
      <c r="D1708" s="51">
        <f>IF('M5 Sparkling Water &amp; Soda'!I502="","",'M5 Sparkling Water &amp; Soda'!I502)</f>
        <v/>
      </c>
      <c r="E1708" s="52">
        <f>IF('M5 Sparkling Water &amp; Soda'!J502="","",'M5 Sparkling Water &amp; Soda'!J502)</f>
        <v/>
      </c>
      <c r="F1708" s="50">
        <f>IF('M5 Sparkling Water &amp; Soda'!K502="","",'M5 Sparkling Water &amp; Soda'!K502)</f>
        <v/>
      </c>
      <c r="G1708" s="49">
        <f>IF('M5 Sparkling Water &amp; Soda'!F502="","",'M5 Sparkling Water &amp; Soda'!F502)</f>
        <v/>
      </c>
      <c r="H1708" s="50">
        <f>IF(AND(ISNUMBER('M5 Sparkling Water &amp; Soda'!F502),ISNUMBER('M5 Sparkling Water &amp; Soda'!K502)),'M5 Sparkling Water &amp; Soda'!F502-'M5 Sparkling Water &amp; Soda'!K502,"")</f>
        <v/>
      </c>
      <c r="I1708" s="34" t="inlineStr">
        <is>
          <t>S&amp;S availability/depth vary by listing and time, confirm live.</t>
        </is>
      </c>
    </row>
    <row r="1709" ht="26" customHeight="1">
      <c r="A1709" s="34" t="inlineStr">
        <is>
          <t>Nixie</t>
        </is>
      </c>
      <c r="B1709" s="34" t="inlineStr">
        <is>
          <t>Nixie Organic Sparkling Water | Watermelon Mint | 12 pack 355mL</t>
        </is>
      </c>
      <c r="C1709" s="34" t="inlineStr">
        <is>
          <t>5) Sparkling water &amp; soda</t>
        </is>
      </c>
      <c r="D1709" s="51">
        <f>IF('M5 Sparkling Water &amp; Soda'!I503="","",'M5 Sparkling Water &amp; Soda'!I503)</f>
        <v/>
      </c>
      <c r="E1709" s="52">
        <f>IF('M5 Sparkling Water &amp; Soda'!J503="","",'M5 Sparkling Water &amp; Soda'!J503)</f>
        <v/>
      </c>
      <c r="F1709" s="50">
        <f>IF('M5 Sparkling Water &amp; Soda'!K503="","",'M5 Sparkling Water &amp; Soda'!K503)</f>
        <v/>
      </c>
      <c r="G1709" s="49">
        <f>IF('M5 Sparkling Water &amp; Soda'!F503="","",'M5 Sparkling Water &amp; Soda'!F503)</f>
        <v/>
      </c>
      <c r="H1709" s="50">
        <f>IF(AND(ISNUMBER('M5 Sparkling Water &amp; Soda'!F503),ISNUMBER('M5 Sparkling Water &amp; Soda'!K503)),'M5 Sparkling Water &amp; Soda'!F503-'M5 Sparkling Water &amp; Soda'!K503,"")</f>
        <v/>
      </c>
      <c r="I1709" s="34" t="inlineStr">
        <is>
          <t>S&amp;S availability/depth vary by listing and time, confirm live.</t>
        </is>
      </c>
    </row>
    <row r="1710" ht="26" customHeight="1">
      <c r="A1710" s="34" t="inlineStr">
        <is>
          <t>Nixie</t>
        </is>
      </c>
      <c r="B1710" s="34" t="inlineStr">
        <is>
          <t>Nixie Organic Sparkling Water | Watermelon Mint | 15 pack 355mL</t>
        </is>
      </c>
      <c r="C1710" s="34" t="inlineStr">
        <is>
          <t>5) Sparkling water &amp; soda</t>
        </is>
      </c>
      <c r="D1710" s="51">
        <f>IF('M5 Sparkling Water &amp; Soda'!I504="","",'M5 Sparkling Water &amp; Soda'!I504)</f>
        <v/>
      </c>
      <c r="E1710" s="52">
        <f>IF('M5 Sparkling Water &amp; Soda'!J504="","",'M5 Sparkling Water &amp; Soda'!J504)</f>
        <v/>
      </c>
      <c r="F1710" s="50">
        <f>IF('M5 Sparkling Water &amp; Soda'!K504="","",'M5 Sparkling Water &amp; Soda'!K504)</f>
        <v/>
      </c>
      <c r="G1710" s="49">
        <f>IF('M5 Sparkling Water &amp; Soda'!F504="","",'M5 Sparkling Water &amp; Soda'!F504)</f>
        <v/>
      </c>
      <c r="H1710" s="50">
        <f>IF(AND(ISNUMBER('M5 Sparkling Water &amp; Soda'!F504),ISNUMBER('M5 Sparkling Water &amp; Soda'!K504)),'M5 Sparkling Water &amp; Soda'!F504-'M5 Sparkling Water &amp; Soda'!K504,"")</f>
        <v/>
      </c>
      <c r="I1710" s="34" t="inlineStr">
        <is>
          <t>S&amp;S availability/depth vary by listing and time, confirm live.</t>
        </is>
      </c>
    </row>
    <row r="1711" ht="26" customHeight="1">
      <c r="A1711" s="34" t="inlineStr">
        <is>
          <t>Nixie</t>
        </is>
      </c>
      <c r="B1711" s="34" t="inlineStr">
        <is>
          <t>Nixie Organic Sparkling Water | Watermelon Mint | 18 pack 355mL</t>
        </is>
      </c>
      <c r="C1711" s="34" t="inlineStr">
        <is>
          <t>5) Sparkling water &amp; soda</t>
        </is>
      </c>
      <c r="D1711" s="51">
        <f>IF('M5 Sparkling Water &amp; Soda'!I505="","",'M5 Sparkling Water &amp; Soda'!I505)</f>
        <v/>
      </c>
      <c r="E1711" s="52">
        <f>IF('M5 Sparkling Water &amp; Soda'!J505="","",'M5 Sparkling Water &amp; Soda'!J505)</f>
        <v/>
      </c>
      <c r="F1711" s="50">
        <f>IF('M5 Sparkling Water &amp; Soda'!K505="","",'M5 Sparkling Water &amp; Soda'!K505)</f>
        <v/>
      </c>
      <c r="G1711" s="49">
        <f>IF('M5 Sparkling Water &amp; Soda'!F505="","",'M5 Sparkling Water &amp; Soda'!F505)</f>
        <v/>
      </c>
      <c r="H1711" s="50">
        <f>IF(AND(ISNUMBER('M5 Sparkling Water &amp; Soda'!F505),ISNUMBER('M5 Sparkling Water &amp; Soda'!K505)),'M5 Sparkling Water &amp; Soda'!F505-'M5 Sparkling Water &amp; Soda'!K505,"")</f>
        <v/>
      </c>
      <c r="I1711" s="34" t="inlineStr">
        <is>
          <t>S&amp;S availability/depth vary by listing and time, confirm live.</t>
        </is>
      </c>
    </row>
    <row r="1712" ht="26" customHeight="1">
      <c r="A1712" s="34" t="inlineStr">
        <is>
          <t>Nixie</t>
        </is>
      </c>
      <c r="B1712" s="34" t="inlineStr">
        <is>
          <t>Nixie Organic Sparkling Water | Watermelon Mint | 24 pack 355mL</t>
        </is>
      </c>
      <c r="C1712" s="34" t="inlineStr">
        <is>
          <t>5) Sparkling water &amp; soda</t>
        </is>
      </c>
      <c r="D1712" s="51">
        <f>IF('M5 Sparkling Water &amp; Soda'!I506="","",'M5 Sparkling Water &amp; Soda'!I506)</f>
        <v/>
      </c>
      <c r="E1712" s="52">
        <f>IF('M5 Sparkling Water &amp; Soda'!J506="","",'M5 Sparkling Water &amp; Soda'!J506)</f>
        <v/>
      </c>
      <c r="F1712" s="50">
        <f>IF('M5 Sparkling Water &amp; Soda'!K506="","",'M5 Sparkling Water &amp; Soda'!K506)</f>
        <v/>
      </c>
      <c r="G1712" s="49">
        <f>IF('M5 Sparkling Water &amp; Soda'!F506="","",'M5 Sparkling Water &amp; Soda'!F506)</f>
        <v/>
      </c>
      <c r="H1712" s="50">
        <f>IF(AND(ISNUMBER('M5 Sparkling Water &amp; Soda'!F506),ISNUMBER('M5 Sparkling Water &amp; Soda'!K506)),'M5 Sparkling Water &amp; Soda'!F506-'M5 Sparkling Water &amp; Soda'!K506,"")</f>
        <v/>
      </c>
      <c r="I1712" s="34" t="inlineStr">
        <is>
          <t>S&amp;S availability/depth vary by listing and time, confirm live.</t>
        </is>
      </c>
    </row>
    <row r="1713" ht="26" customHeight="1">
      <c r="A1713" s="34" t="inlineStr">
        <is>
          <t>Organika</t>
        </is>
      </c>
      <c r="B1713" s="34" t="inlineStr">
        <is>
          <t>Organika Sparkling Electrolyte (BENCHMARK) | Raspberry | single 355mL</t>
        </is>
      </c>
      <c r="C1713" s="34" t="inlineStr">
        <is>
          <t>1) Sparkling electrolyte / functional sparkling</t>
        </is>
      </c>
      <c r="D1713" s="51">
        <f>IF('M1 Sparkling Electrolyte'!I2="","",'M1 Sparkling Electrolyte'!I2)</f>
        <v/>
      </c>
      <c r="E1713" s="52">
        <f>IF('M1 Sparkling Electrolyte'!J2="","",'M1 Sparkling Electrolyte'!J2)</f>
        <v/>
      </c>
      <c r="F1713" s="50">
        <f>IF('M1 Sparkling Electrolyte'!K2="","",'M1 Sparkling Electrolyte'!K2)</f>
        <v/>
      </c>
      <c r="G1713" s="49">
        <f>IF('M1 Sparkling Electrolyte'!F2="","",'M1 Sparkling Electrolyte'!F2)</f>
        <v/>
      </c>
      <c r="H1713" s="50">
        <f>IF(AND(ISNUMBER('M1 Sparkling Electrolyte'!F2),ISNUMBER('M1 Sparkling Electrolyte'!K2)),'M1 Sparkling Electrolyte'!F2-'M1 Sparkling Electrolyte'!K2,"")</f>
        <v/>
      </c>
      <c r="I1713" s="34" t="inlineStr">
        <is>
          <t>S&amp;S availability/depth vary by listing and time, confirm live.</t>
        </is>
      </c>
    </row>
    <row r="1714" ht="26" customHeight="1">
      <c r="A1714" s="34" t="inlineStr">
        <is>
          <t>Organika</t>
        </is>
      </c>
      <c r="B1714" s="34" t="inlineStr">
        <is>
          <t>Organika Sparkling Electrolyte (BENCHMARK) | Raspberry | 4 pack 355mL</t>
        </is>
      </c>
      <c r="C1714" s="34" t="inlineStr">
        <is>
          <t>1) Sparkling electrolyte / functional sparkling</t>
        </is>
      </c>
      <c r="D1714" s="51">
        <f>IF('M1 Sparkling Electrolyte'!I3="","",'M1 Sparkling Electrolyte'!I3)</f>
        <v/>
      </c>
      <c r="E1714" s="52">
        <f>IF('M1 Sparkling Electrolyte'!J3="","",'M1 Sparkling Electrolyte'!J3)</f>
        <v/>
      </c>
      <c r="F1714" s="50">
        <f>IF('M1 Sparkling Electrolyte'!K3="","",'M1 Sparkling Electrolyte'!K3)</f>
        <v/>
      </c>
      <c r="G1714" s="49">
        <f>IF('M1 Sparkling Electrolyte'!F3="","",'M1 Sparkling Electrolyte'!F3)</f>
        <v/>
      </c>
      <c r="H1714" s="50">
        <f>IF(AND(ISNUMBER('M1 Sparkling Electrolyte'!F3),ISNUMBER('M1 Sparkling Electrolyte'!K3)),'M1 Sparkling Electrolyte'!F3-'M1 Sparkling Electrolyte'!K3,"")</f>
        <v/>
      </c>
      <c r="I1714" s="34" t="inlineStr">
        <is>
          <t>S&amp;S availability/depth vary by listing and time, confirm live.</t>
        </is>
      </c>
    </row>
    <row r="1715" ht="26" customHeight="1">
      <c r="A1715" s="34" t="inlineStr">
        <is>
          <t>Organika</t>
        </is>
      </c>
      <c r="B1715" s="34" t="inlineStr">
        <is>
          <t>Organika Sparkling Electrolyte (BENCHMARK) | Lime Lemon | single 355mL</t>
        </is>
      </c>
      <c r="C1715" s="34" t="inlineStr">
        <is>
          <t>1) Sparkling electrolyte / functional sparkling</t>
        </is>
      </c>
      <c r="D1715" s="51">
        <f>IF('M1 Sparkling Electrolyte'!I4="","",'M1 Sparkling Electrolyte'!I4)</f>
        <v/>
      </c>
      <c r="E1715" s="52">
        <f>IF('M1 Sparkling Electrolyte'!J4="","",'M1 Sparkling Electrolyte'!J4)</f>
        <v/>
      </c>
      <c r="F1715" s="50">
        <f>IF('M1 Sparkling Electrolyte'!K4="","",'M1 Sparkling Electrolyte'!K4)</f>
        <v/>
      </c>
      <c r="G1715" s="49">
        <f>IF('M1 Sparkling Electrolyte'!F4="","",'M1 Sparkling Electrolyte'!F4)</f>
        <v/>
      </c>
      <c r="H1715" s="50">
        <f>IF(AND(ISNUMBER('M1 Sparkling Electrolyte'!F4),ISNUMBER('M1 Sparkling Electrolyte'!K4)),'M1 Sparkling Electrolyte'!F4-'M1 Sparkling Electrolyte'!K4,"")</f>
        <v/>
      </c>
      <c r="I1715" s="34" t="inlineStr">
        <is>
          <t>S&amp;S availability/depth vary by listing and time, confirm live.</t>
        </is>
      </c>
    </row>
    <row r="1716" ht="26" customHeight="1">
      <c r="A1716" s="34" t="inlineStr">
        <is>
          <t>Organika</t>
        </is>
      </c>
      <c r="B1716" s="34" t="inlineStr">
        <is>
          <t>Organika Sparkling Electrolyte (BENCHMARK) | Lime Lemon | 4 pack 355mL</t>
        </is>
      </c>
      <c r="C1716" s="34" t="inlineStr">
        <is>
          <t>1) Sparkling electrolyte / functional sparkling</t>
        </is>
      </c>
      <c r="D1716" s="51">
        <f>IF('M1 Sparkling Electrolyte'!I5="","",'M1 Sparkling Electrolyte'!I5)</f>
        <v/>
      </c>
      <c r="E1716" s="52">
        <f>IF('M1 Sparkling Electrolyte'!J5="","",'M1 Sparkling Electrolyte'!J5)</f>
        <v/>
      </c>
      <c r="F1716" s="50">
        <f>IF('M1 Sparkling Electrolyte'!K5="","",'M1 Sparkling Electrolyte'!K5)</f>
        <v/>
      </c>
      <c r="G1716" s="49">
        <f>IF('M1 Sparkling Electrolyte'!F5="","",'M1 Sparkling Electrolyte'!F5)</f>
        <v/>
      </c>
      <c r="H1716" s="50">
        <f>IF(AND(ISNUMBER('M1 Sparkling Electrolyte'!F5),ISNUMBER('M1 Sparkling Electrolyte'!K5)),'M1 Sparkling Electrolyte'!F5-'M1 Sparkling Electrolyte'!K5,"")</f>
        <v/>
      </c>
      <c r="I1716" s="34" t="inlineStr">
        <is>
          <t>S&amp;S availability/depth vary by listing and time, confirm live.</t>
        </is>
      </c>
    </row>
    <row r="1717" ht="26" customHeight="1">
      <c r="A1717" s="34" t="inlineStr">
        <is>
          <t>Organika</t>
        </is>
      </c>
      <c r="B1717" s="34" t="inlineStr">
        <is>
          <t>Organika Sparkling Electrolyte (BENCHMARK) | Passion Fruit Pineapple | single 355mL</t>
        </is>
      </c>
      <c r="C1717" s="34" t="inlineStr">
        <is>
          <t>1) Sparkling electrolyte / functional sparkling</t>
        </is>
      </c>
      <c r="D1717" s="51">
        <f>IF('M1 Sparkling Electrolyte'!I6="","",'M1 Sparkling Electrolyte'!I6)</f>
        <v/>
      </c>
      <c r="E1717" s="52">
        <f>IF('M1 Sparkling Electrolyte'!J6="","",'M1 Sparkling Electrolyte'!J6)</f>
        <v/>
      </c>
      <c r="F1717" s="50">
        <f>IF('M1 Sparkling Electrolyte'!K6="","",'M1 Sparkling Electrolyte'!K6)</f>
        <v/>
      </c>
      <c r="G1717" s="49">
        <f>IF('M1 Sparkling Electrolyte'!F6="","",'M1 Sparkling Electrolyte'!F6)</f>
        <v/>
      </c>
      <c r="H1717" s="50">
        <f>IF(AND(ISNUMBER('M1 Sparkling Electrolyte'!F6),ISNUMBER('M1 Sparkling Electrolyte'!K6)),'M1 Sparkling Electrolyte'!F6-'M1 Sparkling Electrolyte'!K6,"")</f>
        <v/>
      </c>
      <c r="I1717" s="34" t="inlineStr">
        <is>
          <t>S&amp;S availability/depth vary by listing and time, confirm live.</t>
        </is>
      </c>
    </row>
    <row r="1718" ht="26" customHeight="1">
      <c r="A1718" s="34" t="inlineStr">
        <is>
          <t>Organika</t>
        </is>
      </c>
      <c r="B1718" s="34" t="inlineStr">
        <is>
          <t>Organika Sparkling Electrolyte (BENCHMARK) | Passion Fruit Pineapple | 4 pack 355mL</t>
        </is>
      </c>
      <c r="C1718" s="34" t="inlineStr">
        <is>
          <t>1) Sparkling electrolyte / functional sparkling</t>
        </is>
      </c>
      <c r="D1718" s="51">
        <f>IF('M1 Sparkling Electrolyte'!I7="","",'M1 Sparkling Electrolyte'!I7)</f>
        <v/>
      </c>
      <c r="E1718" s="52">
        <f>IF('M1 Sparkling Electrolyte'!J7="","",'M1 Sparkling Electrolyte'!J7)</f>
        <v/>
      </c>
      <c r="F1718" s="50">
        <f>IF('M1 Sparkling Electrolyte'!K7="","",'M1 Sparkling Electrolyte'!K7)</f>
        <v/>
      </c>
      <c r="G1718" s="49">
        <f>IF('M1 Sparkling Electrolyte'!F7="","",'M1 Sparkling Electrolyte'!F7)</f>
        <v/>
      </c>
      <c r="H1718" s="50">
        <f>IF(AND(ISNUMBER('M1 Sparkling Electrolyte'!F7),ISNUMBER('M1 Sparkling Electrolyte'!K7)),'M1 Sparkling Electrolyte'!F7-'M1 Sparkling Electrolyte'!K7,"")</f>
        <v/>
      </c>
      <c r="I1718" s="34" t="inlineStr">
        <is>
          <t>S&amp;S availability/depth vary by listing and time, confirm live.</t>
        </is>
      </c>
    </row>
    <row r="1719" ht="26" customHeight="1">
      <c r="A1719" s="34" t="inlineStr">
        <is>
          <t>Sparkling Ice</t>
        </is>
      </c>
      <c r="B1719" s="34" t="inlineStr">
        <is>
          <t>Sparkling Ice (+ Antioxidants &amp; Vitamins) | Black Raspberry | single 503mL</t>
        </is>
      </c>
      <c r="C1719" s="34" t="inlineStr">
        <is>
          <t>1) Sparkling electrolyte / functional sparkling</t>
        </is>
      </c>
      <c r="D1719" s="51">
        <f>IF('M1 Sparkling Electrolyte'!I8="","",'M1 Sparkling Electrolyte'!I8)</f>
        <v/>
      </c>
      <c r="E1719" s="52">
        <f>IF('M1 Sparkling Electrolyte'!J8="","",'M1 Sparkling Electrolyte'!J8)</f>
        <v/>
      </c>
      <c r="F1719" s="50">
        <f>IF('M1 Sparkling Electrolyte'!K8="","",'M1 Sparkling Electrolyte'!K8)</f>
        <v/>
      </c>
      <c r="G1719" s="49">
        <f>IF('M1 Sparkling Electrolyte'!F8="","",'M1 Sparkling Electrolyte'!F8)</f>
        <v/>
      </c>
      <c r="H1719" s="50">
        <f>IF(AND(ISNUMBER('M1 Sparkling Electrolyte'!F8),ISNUMBER('M1 Sparkling Electrolyte'!K8)),'M1 Sparkling Electrolyte'!F8-'M1 Sparkling Electrolyte'!K8,"")</f>
        <v/>
      </c>
      <c r="I1719" s="34" t="inlineStr">
        <is>
          <t>S&amp;S availability/depth vary by listing and time, confirm live.</t>
        </is>
      </c>
    </row>
    <row r="1720" ht="26" customHeight="1">
      <c r="A1720" s="34" t="inlineStr">
        <is>
          <t>Sparkling Ice</t>
        </is>
      </c>
      <c r="B1720" s="34" t="inlineStr">
        <is>
          <t>Sparkling Ice (+ Antioxidants &amp; Vitamins) | Black Raspberry | 8 pack 503mL</t>
        </is>
      </c>
      <c r="C1720" s="34" t="inlineStr">
        <is>
          <t>1) Sparkling electrolyte / functional sparkling</t>
        </is>
      </c>
      <c r="D1720" s="51">
        <f>IF('M1 Sparkling Electrolyte'!I9="","",'M1 Sparkling Electrolyte'!I9)</f>
        <v/>
      </c>
      <c r="E1720" s="52">
        <f>IF('M1 Sparkling Electrolyte'!J9="","",'M1 Sparkling Electrolyte'!J9)</f>
        <v/>
      </c>
      <c r="F1720" s="50">
        <f>IF('M1 Sparkling Electrolyte'!K9="","",'M1 Sparkling Electrolyte'!K9)</f>
        <v/>
      </c>
      <c r="G1720" s="49">
        <f>IF('M1 Sparkling Electrolyte'!F9="","",'M1 Sparkling Electrolyte'!F9)</f>
        <v/>
      </c>
      <c r="H1720" s="50">
        <f>IF(AND(ISNUMBER('M1 Sparkling Electrolyte'!F9),ISNUMBER('M1 Sparkling Electrolyte'!K9)),'M1 Sparkling Electrolyte'!F9-'M1 Sparkling Electrolyte'!K9,"")</f>
        <v/>
      </c>
      <c r="I1720" s="34" t="inlineStr">
        <is>
          <t>S&amp;S availability/depth vary by listing and time, confirm live.</t>
        </is>
      </c>
    </row>
    <row r="1721" ht="26" customHeight="1">
      <c r="A1721" s="34" t="inlineStr">
        <is>
          <t>Sparkling Ice</t>
        </is>
      </c>
      <c r="B1721" s="34" t="inlineStr">
        <is>
          <t>Sparkling Ice (+ Antioxidants &amp; Vitamins) | Black Raspberry | 12 pack 503mL</t>
        </is>
      </c>
      <c r="C1721" s="34" t="inlineStr">
        <is>
          <t>1) Sparkling electrolyte / functional sparkling</t>
        </is>
      </c>
      <c r="D1721" s="51">
        <f>IF('M1 Sparkling Electrolyte'!I10="","",'M1 Sparkling Electrolyte'!I10)</f>
        <v/>
      </c>
      <c r="E1721" s="52">
        <f>IF('M1 Sparkling Electrolyte'!J10="","",'M1 Sparkling Electrolyte'!J10)</f>
        <v/>
      </c>
      <c r="F1721" s="50">
        <f>IF('M1 Sparkling Electrolyte'!K10="","",'M1 Sparkling Electrolyte'!K10)</f>
        <v/>
      </c>
      <c r="G1721" s="49">
        <f>IF('M1 Sparkling Electrolyte'!F10="","",'M1 Sparkling Electrolyte'!F10)</f>
        <v/>
      </c>
      <c r="H1721" s="50">
        <f>IF(AND(ISNUMBER('M1 Sparkling Electrolyte'!F10),ISNUMBER('M1 Sparkling Electrolyte'!K10)),'M1 Sparkling Electrolyte'!F10-'M1 Sparkling Electrolyte'!K10,"")</f>
        <v/>
      </c>
      <c r="I1721" s="34" t="inlineStr">
        <is>
          <t>S&amp;S availability/depth vary by listing and time, confirm live.</t>
        </is>
      </c>
    </row>
    <row r="1722" ht="26" customHeight="1">
      <c r="A1722" s="34" t="inlineStr">
        <is>
          <t>Sparkling Ice</t>
        </is>
      </c>
      <c r="B1722" s="34" t="inlineStr">
        <is>
          <t>Sparkling Ice (+ Antioxidants &amp; Vitamins) | Black Raspberry | 18 pack 503mL</t>
        </is>
      </c>
      <c r="C1722" s="34" t="inlineStr">
        <is>
          <t>1) Sparkling electrolyte / functional sparkling</t>
        </is>
      </c>
      <c r="D1722" s="51">
        <f>IF('M1 Sparkling Electrolyte'!I11="","",'M1 Sparkling Electrolyte'!I11)</f>
        <v/>
      </c>
      <c r="E1722" s="52">
        <f>IF('M1 Sparkling Electrolyte'!J11="","",'M1 Sparkling Electrolyte'!J11)</f>
        <v/>
      </c>
      <c r="F1722" s="50">
        <f>IF('M1 Sparkling Electrolyte'!K11="","",'M1 Sparkling Electrolyte'!K11)</f>
        <v/>
      </c>
      <c r="G1722" s="49">
        <f>IF('M1 Sparkling Electrolyte'!F11="","",'M1 Sparkling Electrolyte'!F11)</f>
        <v/>
      </c>
      <c r="H1722" s="50">
        <f>IF(AND(ISNUMBER('M1 Sparkling Electrolyte'!F11),ISNUMBER('M1 Sparkling Electrolyte'!K11)),'M1 Sparkling Electrolyte'!F11-'M1 Sparkling Electrolyte'!K11,"")</f>
        <v/>
      </c>
      <c r="I1722" s="34" t="inlineStr">
        <is>
          <t>S&amp;S availability/depth vary by listing and time, confirm live.</t>
        </is>
      </c>
    </row>
    <row r="1723" ht="26" customHeight="1">
      <c r="A1723" s="34" t="inlineStr">
        <is>
          <t>Sparkling Ice</t>
        </is>
      </c>
      <c r="B1723" s="34" t="inlineStr">
        <is>
          <t>Sparkling Ice (+ Antioxidants &amp; Vitamins) | Black Raspberry | 24 pack 503mL</t>
        </is>
      </c>
      <c r="C1723" s="34" t="inlineStr">
        <is>
          <t>1) Sparkling electrolyte / functional sparkling</t>
        </is>
      </c>
      <c r="D1723" s="51">
        <f>IF('M1 Sparkling Electrolyte'!I12="","",'M1 Sparkling Electrolyte'!I12)</f>
        <v/>
      </c>
      <c r="E1723" s="52">
        <f>IF('M1 Sparkling Electrolyte'!J12="","",'M1 Sparkling Electrolyte'!J12)</f>
        <v/>
      </c>
      <c r="F1723" s="50">
        <f>IF('M1 Sparkling Electrolyte'!K12="","",'M1 Sparkling Electrolyte'!K12)</f>
        <v/>
      </c>
      <c r="G1723" s="49">
        <f>IF('M1 Sparkling Electrolyte'!F12="","",'M1 Sparkling Electrolyte'!F12)</f>
        <v/>
      </c>
      <c r="H1723" s="50">
        <f>IF(AND(ISNUMBER('M1 Sparkling Electrolyte'!F12),ISNUMBER('M1 Sparkling Electrolyte'!K12)),'M1 Sparkling Electrolyte'!F12-'M1 Sparkling Electrolyte'!K12,"")</f>
        <v/>
      </c>
      <c r="I1723" s="34" t="inlineStr">
        <is>
          <t>S&amp;S availability/depth vary by listing and time, confirm live.</t>
        </is>
      </c>
    </row>
    <row r="1724" ht="26" customHeight="1">
      <c r="A1724" s="34" t="inlineStr">
        <is>
          <t>Sparkling Ice</t>
        </is>
      </c>
      <c r="B1724" s="34" t="inlineStr">
        <is>
          <t>Sparkling Ice (+ Antioxidants &amp; Vitamins) | Cherry Limeade | single 503mL</t>
        </is>
      </c>
      <c r="C1724" s="34" t="inlineStr">
        <is>
          <t>1) Sparkling electrolyte / functional sparkling</t>
        </is>
      </c>
      <c r="D1724" s="51">
        <f>IF('M1 Sparkling Electrolyte'!I13="","",'M1 Sparkling Electrolyte'!I13)</f>
        <v/>
      </c>
      <c r="E1724" s="52">
        <f>IF('M1 Sparkling Electrolyte'!J13="","",'M1 Sparkling Electrolyte'!J13)</f>
        <v/>
      </c>
      <c r="F1724" s="50">
        <f>IF('M1 Sparkling Electrolyte'!K13="","",'M1 Sparkling Electrolyte'!K13)</f>
        <v/>
      </c>
      <c r="G1724" s="49">
        <f>IF('M1 Sparkling Electrolyte'!F13="","",'M1 Sparkling Electrolyte'!F13)</f>
        <v/>
      </c>
      <c r="H1724" s="50">
        <f>IF(AND(ISNUMBER('M1 Sparkling Electrolyte'!F13),ISNUMBER('M1 Sparkling Electrolyte'!K13)),'M1 Sparkling Electrolyte'!F13-'M1 Sparkling Electrolyte'!K13,"")</f>
        <v/>
      </c>
      <c r="I1724" s="34" t="inlineStr">
        <is>
          <t>S&amp;S availability/depth vary by listing and time, confirm live.</t>
        </is>
      </c>
    </row>
    <row r="1725" ht="26" customHeight="1">
      <c r="A1725" s="34" t="inlineStr">
        <is>
          <t>Sparkling Ice</t>
        </is>
      </c>
      <c r="B1725" s="34" t="inlineStr">
        <is>
          <t>Sparkling Ice (+ Antioxidants &amp; Vitamins) | Cherry Limeade | 8 pack 503mL</t>
        </is>
      </c>
      <c r="C1725" s="34" t="inlineStr">
        <is>
          <t>1) Sparkling electrolyte / functional sparkling</t>
        </is>
      </c>
      <c r="D1725" s="51">
        <f>IF('M1 Sparkling Electrolyte'!I14="","",'M1 Sparkling Electrolyte'!I14)</f>
        <v/>
      </c>
      <c r="E1725" s="52">
        <f>IF('M1 Sparkling Electrolyte'!J14="","",'M1 Sparkling Electrolyte'!J14)</f>
        <v/>
      </c>
      <c r="F1725" s="50">
        <f>IF('M1 Sparkling Electrolyte'!K14="","",'M1 Sparkling Electrolyte'!K14)</f>
        <v/>
      </c>
      <c r="G1725" s="49">
        <f>IF('M1 Sparkling Electrolyte'!F14="","",'M1 Sparkling Electrolyte'!F14)</f>
        <v/>
      </c>
      <c r="H1725" s="50">
        <f>IF(AND(ISNUMBER('M1 Sparkling Electrolyte'!F14),ISNUMBER('M1 Sparkling Electrolyte'!K14)),'M1 Sparkling Electrolyte'!F14-'M1 Sparkling Electrolyte'!K14,"")</f>
        <v/>
      </c>
      <c r="I1725" s="34" t="inlineStr">
        <is>
          <t>S&amp;S availability/depth vary by listing and time, confirm live.</t>
        </is>
      </c>
    </row>
    <row r="1726" ht="26" customHeight="1">
      <c r="A1726" s="34" t="inlineStr">
        <is>
          <t>Sparkling Ice</t>
        </is>
      </c>
      <c r="B1726" s="34" t="inlineStr">
        <is>
          <t>Sparkling Ice (+ Antioxidants &amp; Vitamins) | Cherry Limeade | 12 pack 503mL</t>
        </is>
      </c>
      <c r="C1726" s="34" t="inlineStr">
        <is>
          <t>1) Sparkling electrolyte / functional sparkling</t>
        </is>
      </c>
      <c r="D1726" s="51">
        <f>IF('M1 Sparkling Electrolyte'!I15="","",'M1 Sparkling Electrolyte'!I15)</f>
        <v/>
      </c>
      <c r="E1726" s="52">
        <f>IF('M1 Sparkling Electrolyte'!J15="","",'M1 Sparkling Electrolyte'!J15)</f>
        <v/>
      </c>
      <c r="F1726" s="50">
        <f>IF('M1 Sparkling Electrolyte'!K15="","",'M1 Sparkling Electrolyte'!K15)</f>
        <v/>
      </c>
      <c r="G1726" s="49">
        <f>IF('M1 Sparkling Electrolyte'!F15="","",'M1 Sparkling Electrolyte'!F15)</f>
        <v/>
      </c>
      <c r="H1726" s="50">
        <f>IF(AND(ISNUMBER('M1 Sparkling Electrolyte'!F15),ISNUMBER('M1 Sparkling Electrolyte'!K15)),'M1 Sparkling Electrolyte'!F15-'M1 Sparkling Electrolyte'!K15,"")</f>
        <v/>
      </c>
      <c r="I1726" s="34" t="inlineStr">
        <is>
          <t>S&amp;S availability/depth vary by listing and time, confirm live.</t>
        </is>
      </c>
    </row>
    <row r="1727" ht="26" customHeight="1">
      <c r="A1727" s="34" t="inlineStr">
        <is>
          <t>Sparkling Ice</t>
        </is>
      </c>
      <c r="B1727" s="34" t="inlineStr">
        <is>
          <t>Sparkling Ice (+ Antioxidants &amp; Vitamins) | Cherry Limeade | 18 pack 503mL</t>
        </is>
      </c>
      <c r="C1727" s="34" t="inlineStr">
        <is>
          <t>1) Sparkling electrolyte / functional sparkling</t>
        </is>
      </c>
      <c r="D1727" s="51">
        <f>IF('M1 Sparkling Electrolyte'!I16="","",'M1 Sparkling Electrolyte'!I16)</f>
        <v/>
      </c>
      <c r="E1727" s="52">
        <f>IF('M1 Sparkling Electrolyte'!J16="","",'M1 Sparkling Electrolyte'!J16)</f>
        <v/>
      </c>
      <c r="F1727" s="50">
        <f>IF('M1 Sparkling Electrolyte'!K16="","",'M1 Sparkling Electrolyte'!K16)</f>
        <v/>
      </c>
      <c r="G1727" s="49">
        <f>IF('M1 Sparkling Electrolyte'!F16="","",'M1 Sparkling Electrolyte'!F16)</f>
        <v/>
      </c>
      <c r="H1727" s="50">
        <f>IF(AND(ISNUMBER('M1 Sparkling Electrolyte'!F16),ISNUMBER('M1 Sparkling Electrolyte'!K16)),'M1 Sparkling Electrolyte'!F16-'M1 Sparkling Electrolyte'!K16,"")</f>
        <v/>
      </c>
      <c r="I1727" s="34" t="inlineStr">
        <is>
          <t>S&amp;S availability/depth vary by listing and time, confirm live.</t>
        </is>
      </c>
    </row>
    <row r="1728" ht="26" customHeight="1">
      <c r="A1728" s="34" t="inlineStr">
        <is>
          <t>Sparkling Ice</t>
        </is>
      </c>
      <c r="B1728" s="34" t="inlineStr">
        <is>
          <t>Sparkling Ice (+ Antioxidants &amp; Vitamins) | Cherry Limeade | 24 pack 503mL</t>
        </is>
      </c>
      <c r="C1728" s="34" t="inlineStr">
        <is>
          <t>1) Sparkling electrolyte / functional sparkling</t>
        </is>
      </c>
      <c r="D1728" s="51">
        <f>IF('M1 Sparkling Electrolyte'!I17="","",'M1 Sparkling Electrolyte'!I17)</f>
        <v/>
      </c>
      <c r="E1728" s="52">
        <f>IF('M1 Sparkling Electrolyte'!J17="","",'M1 Sparkling Electrolyte'!J17)</f>
        <v/>
      </c>
      <c r="F1728" s="50">
        <f>IF('M1 Sparkling Electrolyte'!K17="","",'M1 Sparkling Electrolyte'!K17)</f>
        <v/>
      </c>
      <c r="G1728" s="49">
        <f>IF('M1 Sparkling Electrolyte'!F17="","",'M1 Sparkling Electrolyte'!F17)</f>
        <v/>
      </c>
      <c r="H1728" s="50">
        <f>IF(AND(ISNUMBER('M1 Sparkling Electrolyte'!F17),ISNUMBER('M1 Sparkling Electrolyte'!K17)),'M1 Sparkling Electrolyte'!F17-'M1 Sparkling Electrolyte'!K17,"")</f>
        <v/>
      </c>
      <c r="I1728" s="34" t="inlineStr">
        <is>
          <t>S&amp;S availability/depth vary by listing and time, confirm live.</t>
        </is>
      </c>
    </row>
    <row r="1729" ht="26" customHeight="1">
      <c r="A1729" s="34" t="inlineStr">
        <is>
          <t>Sparkling Ice</t>
        </is>
      </c>
      <c r="B1729" s="34" t="inlineStr">
        <is>
          <t>Sparkling Ice (+ Antioxidants &amp; Vitamins) | Orange Mango | single 503mL</t>
        </is>
      </c>
      <c r="C1729" s="34" t="inlineStr">
        <is>
          <t>1) Sparkling electrolyte / functional sparkling</t>
        </is>
      </c>
      <c r="D1729" s="51">
        <f>IF('M1 Sparkling Electrolyte'!I18="","",'M1 Sparkling Electrolyte'!I18)</f>
        <v/>
      </c>
      <c r="E1729" s="52">
        <f>IF('M1 Sparkling Electrolyte'!J18="","",'M1 Sparkling Electrolyte'!J18)</f>
        <v/>
      </c>
      <c r="F1729" s="50">
        <f>IF('M1 Sparkling Electrolyte'!K18="","",'M1 Sparkling Electrolyte'!K18)</f>
        <v/>
      </c>
      <c r="G1729" s="49">
        <f>IF('M1 Sparkling Electrolyte'!F18="","",'M1 Sparkling Electrolyte'!F18)</f>
        <v/>
      </c>
      <c r="H1729" s="50">
        <f>IF(AND(ISNUMBER('M1 Sparkling Electrolyte'!F18),ISNUMBER('M1 Sparkling Electrolyte'!K18)),'M1 Sparkling Electrolyte'!F18-'M1 Sparkling Electrolyte'!K18,"")</f>
        <v/>
      </c>
      <c r="I1729" s="34" t="inlineStr">
        <is>
          <t>S&amp;S availability/depth vary by listing and time, confirm live.</t>
        </is>
      </c>
    </row>
    <row r="1730" ht="26" customHeight="1">
      <c r="A1730" s="34" t="inlineStr">
        <is>
          <t>Sparkling Ice</t>
        </is>
      </c>
      <c r="B1730" s="34" t="inlineStr">
        <is>
          <t>Sparkling Ice (+ Antioxidants &amp; Vitamins) | Orange Mango | 8 pack 503mL</t>
        </is>
      </c>
      <c r="C1730" s="34" t="inlineStr">
        <is>
          <t>1) Sparkling electrolyte / functional sparkling</t>
        </is>
      </c>
      <c r="D1730" s="51">
        <f>IF('M1 Sparkling Electrolyte'!I19="","",'M1 Sparkling Electrolyte'!I19)</f>
        <v/>
      </c>
      <c r="E1730" s="52">
        <f>IF('M1 Sparkling Electrolyte'!J19="","",'M1 Sparkling Electrolyte'!J19)</f>
        <v/>
      </c>
      <c r="F1730" s="50">
        <f>IF('M1 Sparkling Electrolyte'!K19="","",'M1 Sparkling Electrolyte'!K19)</f>
        <v/>
      </c>
      <c r="G1730" s="49">
        <f>IF('M1 Sparkling Electrolyte'!F19="","",'M1 Sparkling Electrolyte'!F19)</f>
        <v/>
      </c>
      <c r="H1730" s="50">
        <f>IF(AND(ISNUMBER('M1 Sparkling Electrolyte'!F19),ISNUMBER('M1 Sparkling Electrolyte'!K19)),'M1 Sparkling Electrolyte'!F19-'M1 Sparkling Electrolyte'!K19,"")</f>
        <v/>
      </c>
      <c r="I1730" s="34" t="inlineStr">
        <is>
          <t>S&amp;S availability/depth vary by listing and time, confirm live.</t>
        </is>
      </c>
    </row>
    <row r="1731" ht="26" customHeight="1">
      <c r="A1731" s="34" t="inlineStr">
        <is>
          <t>Sparkling Ice</t>
        </is>
      </c>
      <c r="B1731" s="34" t="inlineStr">
        <is>
          <t>Sparkling Ice (+ Antioxidants &amp; Vitamins) | Orange Mango | 12 pack 503mL</t>
        </is>
      </c>
      <c r="C1731" s="34" t="inlineStr">
        <is>
          <t>1) Sparkling electrolyte / functional sparkling</t>
        </is>
      </c>
      <c r="D1731" s="51">
        <f>IF('M1 Sparkling Electrolyte'!I20="","",'M1 Sparkling Electrolyte'!I20)</f>
        <v/>
      </c>
      <c r="E1731" s="52">
        <f>IF('M1 Sparkling Electrolyte'!J20="","",'M1 Sparkling Electrolyte'!J20)</f>
        <v/>
      </c>
      <c r="F1731" s="50">
        <f>IF('M1 Sparkling Electrolyte'!K20="","",'M1 Sparkling Electrolyte'!K20)</f>
        <v/>
      </c>
      <c r="G1731" s="49">
        <f>IF('M1 Sparkling Electrolyte'!F20="","",'M1 Sparkling Electrolyte'!F20)</f>
        <v/>
      </c>
      <c r="H1731" s="50">
        <f>IF(AND(ISNUMBER('M1 Sparkling Electrolyte'!F20),ISNUMBER('M1 Sparkling Electrolyte'!K20)),'M1 Sparkling Electrolyte'!F20-'M1 Sparkling Electrolyte'!K20,"")</f>
        <v/>
      </c>
      <c r="I1731" s="34" t="inlineStr">
        <is>
          <t>S&amp;S availability/depth vary by listing and time, confirm live.</t>
        </is>
      </c>
    </row>
    <row r="1732" ht="26" customHeight="1">
      <c r="A1732" s="34" t="inlineStr">
        <is>
          <t>Sparkling Ice</t>
        </is>
      </c>
      <c r="B1732" s="34" t="inlineStr">
        <is>
          <t>Sparkling Ice (+ Antioxidants &amp; Vitamins) | Orange Mango | 18 pack 503mL</t>
        </is>
      </c>
      <c r="C1732" s="34" t="inlineStr">
        <is>
          <t>1) Sparkling electrolyte / functional sparkling</t>
        </is>
      </c>
      <c r="D1732" s="51">
        <f>IF('M1 Sparkling Electrolyte'!I21="","",'M1 Sparkling Electrolyte'!I21)</f>
        <v/>
      </c>
      <c r="E1732" s="52">
        <f>IF('M1 Sparkling Electrolyte'!J21="","",'M1 Sparkling Electrolyte'!J21)</f>
        <v/>
      </c>
      <c r="F1732" s="50">
        <f>IF('M1 Sparkling Electrolyte'!K21="","",'M1 Sparkling Electrolyte'!K21)</f>
        <v/>
      </c>
      <c r="G1732" s="49">
        <f>IF('M1 Sparkling Electrolyte'!F21="","",'M1 Sparkling Electrolyte'!F21)</f>
        <v/>
      </c>
      <c r="H1732" s="50">
        <f>IF(AND(ISNUMBER('M1 Sparkling Electrolyte'!F21),ISNUMBER('M1 Sparkling Electrolyte'!K21)),'M1 Sparkling Electrolyte'!F21-'M1 Sparkling Electrolyte'!K21,"")</f>
        <v/>
      </c>
      <c r="I1732" s="34" t="inlineStr">
        <is>
          <t>S&amp;S availability/depth vary by listing and time, confirm live.</t>
        </is>
      </c>
    </row>
    <row r="1733" ht="26" customHeight="1">
      <c r="A1733" s="34" t="inlineStr">
        <is>
          <t>Sparkling Ice</t>
        </is>
      </c>
      <c r="B1733" s="34" t="inlineStr">
        <is>
          <t>Sparkling Ice (+ Antioxidants &amp; Vitamins) | Orange Mango | 24 pack 503mL</t>
        </is>
      </c>
      <c r="C1733" s="34" t="inlineStr">
        <is>
          <t>1) Sparkling electrolyte / functional sparkling</t>
        </is>
      </c>
      <c r="D1733" s="51">
        <f>IF('M1 Sparkling Electrolyte'!I22="","",'M1 Sparkling Electrolyte'!I22)</f>
        <v/>
      </c>
      <c r="E1733" s="52">
        <f>IF('M1 Sparkling Electrolyte'!J22="","",'M1 Sparkling Electrolyte'!J22)</f>
        <v/>
      </c>
      <c r="F1733" s="50">
        <f>IF('M1 Sparkling Electrolyte'!K22="","",'M1 Sparkling Electrolyte'!K22)</f>
        <v/>
      </c>
      <c r="G1733" s="49">
        <f>IF('M1 Sparkling Electrolyte'!F22="","",'M1 Sparkling Electrolyte'!F22)</f>
        <v/>
      </c>
      <c r="H1733" s="50">
        <f>IF(AND(ISNUMBER('M1 Sparkling Electrolyte'!F22),ISNUMBER('M1 Sparkling Electrolyte'!K22)),'M1 Sparkling Electrolyte'!F22-'M1 Sparkling Electrolyte'!K22,"")</f>
        <v/>
      </c>
      <c r="I1733" s="34" t="inlineStr">
        <is>
          <t>S&amp;S availability/depth vary by listing and time, confirm live.</t>
        </is>
      </c>
    </row>
    <row r="1734" ht="26" customHeight="1">
      <c r="A1734" s="34" t="inlineStr">
        <is>
          <t>Sparkling Ice</t>
        </is>
      </c>
      <c r="B1734" s="34" t="inlineStr">
        <is>
          <t>Sparkling Ice (+ Antioxidants &amp; Vitamins) | Kiwi Strawberry | single 503mL</t>
        </is>
      </c>
      <c r="C1734" s="34" t="inlineStr">
        <is>
          <t>1) Sparkling electrolyte / functional sparkling</t>
        </is>
      </c>
      <c r="D1734" s="51">
        <f>IF('M1 Sparkling Electrolyte'!I23="","",'M1 Sparkling Electrolyte'!I23)</f>
        <v/>
      </c>
      <c r="E1734" s="52">
        <f>IF('M1 Sparkling Electrolyte'!J23="","",'M1 Sparkling Electrolyte'!J23)</f>
        <v/>
      </c>
      <c r="F1734" s="50">
        <f>IF('M1 Sparkling Electrolyte'!K23="","",'M1 Sparkling Electrolyte'!K23)</f>
        <v/>
      </c>
      <c r="G1734" s="49">
        <f>IF('M1 Sparkling Electrolyte'!F23="","",'M1 Sparkling Electrolyte'!F23)</f>
        <v/>
      </c>
      <c r="H1734" s="50">
        <f>IF(AND(ISNUMBER('M1 Sparkling Electrolyte'!F23),ISNUMBER('M1 Sparkling Electrolyte'!K23)),'M1 Sparkling Electrolyte'!F23-'M1 Sparkling Electrolyte'!K23,"")</f>
        <v/>
      </c>
      <c r="I1734" s="34" t="inlineStr">
        <is>
          <t>S&amp;S availability/depth vary by listing and time, confirm live.</t>
        </is>
      </c>
    </row>
    <row r="1735" ht="26" customHeight="1">
      <c r="A1735" s="34" t="inlineStr">
        <is>
          <t>Sparkling Ice</t>
        </is>
      </c>
      <c r="B1735" s="34" t="inlineStr">
        <is>
          <t>Sparkling Ice (+ Antioxidants &amp; Vitamins) | Kiwi Strawberry | 8 pack 503mL</t>
        </is>
      </c>
      <c r="C1735" s="34" t="inlineStr">
        <is>
          <t>1) Sparkling electrolyte / functional sparkling</t>
        </is>
      </c>
      <c r="D1735" s="51">
        <f>IF('M1 Sparkling Electrolyte'!I24="","",'M1 Sparkling Electrolyte'!I24)</f>
        <v/>
      </c>
      <c r="E1735" s="52">
        <f>IF('M1 Sparkling Electrolyte'!J24="","",'M1 Sparkling Electrolyte'!J24)</f>
        <v/>
      </c>
      <c r="F1735" s="50">
        <f>IF('M1 Sparkling Electrolyte'!K24="","",'M1 Sparkling Electrolyte'!K24)</f>
        <v/>
      </c>
      <c r="G1735" s="49">
        <f>IF('M1 Sparkling Electrolyte'!F24="","",'M1 Sparkling Electrolyte'!F24)</f>
        <v/>
      </c>
      <c r="H1735" s="50">
        <f>IF(AND(ISNUMBER('M1 Sparkling Electrolyte'!F24),ISNUMBER('M1 Sparkling Electrolyte'!K24)),'M1 Sparkling Electrolyte'!F24-'M1 Sparkling Electrolyte'!K24,"")</f>
        <v/>
      </c>
      <c r="I1735" s="34" t="inlineStr">
        <is>
          <t>S&amp;S availability/depth vary by listing and time, confirm live.</t>
        </is>
      </c>
    </row>
    <row r="1736" ht="26" customHeight="1">
      <c r="A1736" s="34" t="inlineStr">
        <is>
          <t>Sparkling Ice</t>
        </is>
      </c>
      <c r="B1736" s="34" t="inlineStr">
        <is>
          <t>Sparkling Ice (+ Antioxidants &amp; Vitamins) | Kiwi Strawberry | 12 pack 503mL</t>
        </is>
      </c>
      <c r="C1736" s="34" t="inlineStr">
        <is>
          <t>1) Sparkling electrolyte / functional sparkling</t>
        </is>
      </c>
      <c r="D1736" s="51">
        <f>IF('M1 Sparkling Electrolyte'!I25="","",'M1 Sparkling Electrolyte'!I25)</f>
        <v/>
      </c>
      <c r="E1736" s="52">
        <f>IF('M1 Sparkling Electrolyte'!J25="","",'M1 Sparkling Electrolyte'!J25)</f>
        <v/>
      </c>
      <c r="F1736" s="50">
        <f>IF('M1 Sparkling Electrolyte'!K25="","",'M1 Sparkling Electrolyte'!K25)</f>
        <v/>
      </c>
      <c r="G1736" s="49">
        <f>IF('M1 Sparkling Electrolyte'!F25="","",'M1 Sparkling Electrolyte'!F25)</f>
        <v/>
      </c>
      <c r="H1736" s="50">
        <f>IF(AND(ISNUMBER('M1 Sparkling Electrolyte'!F25),ISNUMBER('M1 Sparkling Electrolyte'!K25)),'M1 Sparkling Electrolyte'!F25-'M1 Sparkling Electrolyte'!K25,"")</f>
        <v/>
      </c>
      <c r="I1736" s="34" t="inlineStr">
        <is>
          <t>S&amp;S availability/depth vary by listing and time, confirm live.</t>
        </is>
      </c>
    </row>
    <row r="1737" ht="26" customHeight="1">
      <c r="A1737" s="34" t="inlineStr">
        <is>
          <t>Sparkling Ice</t>
        </is>
      </c>
      <c r="B1737" s="34" t="inlineStr">
        <is>
          <t>Sparkling Ice (+ Antioxidants &amp; Vitamins) | Kiwi Strawberry | 18 pack 503mL</t>
        </is>
      </c>
      <c r="C1737" s="34" t="inlineStr">
        <is>
          <t>1) Sparkling electrolyte / functional sparkling</t>
        </is>
      </c>
      <c r="D1737" s="51">
        <f>IF('M1 Sparkling Electrolyte'!I26="","",'M1 Sparkling Electrolyte'!I26)</f>
        <v/>
      </c>
      <c r="E1737" s="52">
        <f>IF('M1 Sparkling Electrolyte'!J26="","",'M1 Sparkling Electrolyte'!J26)</f>
        <v/>
      </c>
      <c r="F1737" s="50">
        <f>IF('M1 Sparkling Electrolyte'!K26="","",'M1 Sparkling Electrolyte'!K26)</f>
        <v/>
      </c>
      <c r="G1737" s="49">
        <f>IF('M1 Sparkling Electrolyte'!F26="","",'M1 Sparkling Electrolyte'!F26)</f>
        <v/>
      </c>
      <c r="H1737" s="50">
        <f>IF(AND(ISNUMBER('M1 Sparkling Electrolyte'!F26),ISNUMBER('M1 Sparkling Electrolyte'!K26)),'M1 Sparkling Electrolyte'!F26-'M1 Sparkling Electrolyte'!K26,"")</f>
        <v/>
      </c>
      <c r="I1737" s="34" t="inlineStr">
        <is>
          <t>S&amp;S availability/depth vary by listing and time, confirm live.</t>
        </is>
      </c>
    </row>
    <row r="1738" ht="26" customHeight="1">
      <c r="A1738" s="34" t="inlineStr">
        <is>
          <t>Sparkling Ice</t>
        </is>
      </c>
      <c r="B1738" s="34" t="inlineStr">
        <is>
          <t>Sparkling Ice (+ Antioxidants &amp; Vitamins) | Kiwi Strawberry | 24 pack 503mL</t>
        </is>
      </c>
      <c r="C1738" s="34" t="inlineStr">
        <is>
          <t>1) Sparkling electrolyte / functional sparkling</t>
        </is>
      </c>
      <c r="D1738" s="51">
        <f>IF('M1 Sparkling Electrolyte'!I27="","",'M1 Sparkling Electrolyte'!I27)</f>
        <v/>
      </c>
      <c r="E1738" s="52">
        <f>IF('M1 Sparkling Electrolyte'!J27="","",'M1 Sparkling Electrolyte'!J27)</f>
        <v/>
      </c>
      <c r="F1738" s="50">
        <f>IF('M1 Sparkling Electrolyte'!K27="","",'M1 Sparkling Electrolyte'!K27)</f>
        <v/>
      </c>
      <c r="G1738" s="49">
        <f>IF('M1 Sparkling Electrolyte'!F27="","",'M1 Sparkling Electrolyte'!F27)</f>
        <v/>
      </c>
      <c r="H1738" s="50">
        <f>IF(AND(ISNUMBER('M1 Sparkling Electrolyte'!F27),ISNUMBER('M1 Sparkling Electrolyte'!K27)),'M1 Sparkling Electrolyte'!F27-'M1 Sparkling Electrolyte'!K27,"")</f>
        <v/>
      </c>
      <c r="I1738" s="34" t="inlineStr">
        <is>
          <t>S&amp;S availability/depth vary by listing and time, confirm live.</t>
        </is>
      </c>
    </row>
    <row r="1739" ht="26" customHeight="1">
      <c r="A1739" s="34" t="inlineStr">
        <is>
          <t>Sparkling Ice</t>
        </is>
      </c>
      <c r="B1739" s="34" t="inlineStr">
        <is>
          <t>Sparkling Ice (+ Antioxidants &amp; Vitamins) | Coconut Pineapple | single 503mL</t>
        </is>
      </c>
      <c r="C1739" s="34" t="inlineStr">
        <is>
          <t>1) Sparkling electrolyte / functional sparkling</t>
        </is>
      </c>
      <c r="D1739" s="51">
        <f>IF('M1 Sparkling Electrolyte'!I28="","",'M1 Sparkling Electrolyte'!I28)</f>
        <v/>
      </c>
      <c r="E1739" s="52">
        <f>IF('M1 Sparkling Electrolyte'!J28="","",'M1 Sparkling Electrolyte'!J28)</f>
        <v/>
      </c>
      <c r="F1739" s="50">
        <f>IF('M1 Sparkling Electrolyte'!K28="","",'M1 Sparkling Electrolyte'!K28)</f>
        <v/>
      </c>
      <c r="G1739" s="49">
        <f>IF('M1 Sparkling Electrolyte'!F28="","",'M1 Sparkling Electrolyte'!F28)</f>
        <v/>
      </c>
      <c r="H1739" s="50">
        <f>IF(AND(ISNUMBER('M1 Sparkling Electrolyte'!F28),ISNUMBER('M1 Sparkling Electrolyte'!K28)),'M1 Sparkling Electrolyte'!F28-'M1 Sparkling Electrolyte'!K28,"")</f>
        <v/>
      </c>
      <c r="I1739" s="34" t="inlineStr">
        <is>
          <t>S&amp;S availability/depth vary by listing and time, confirm live.</t>
        </is>
      </c>
    </row>
    <row r="1740" ht="26" customHeight="1">
      <c r="A1740" s="34" t="inlineStr">
        <is>
          <t>Sparkling Ice</t>
        </is>
      </c>
      <c r="B1740" s="34" t="inlineStr">
        <is>
          <t>Sparkling Ice (+ Antioxidants &amp; Vitamins) | Coconut Pineapple | 8 pack 503mL</t>
        </is>
      </c>
      <c r="C1740" s="34" t="inlineStr">
        <is>
          <t>1) Sparkling electrolyte / functional sparkling</t>
        </is>
      </c>
      <c r="D1740" s="51">
        <f>IF('M1 Sparkling Electrolyte'!I29="","",'M1 Sparkling Electrolyte'!I29)</f>
        <v/>
      </c>
      <c r="E1740" s="52">
        <f>IF('M1 Sparkling Electrolyte'!J29="","",'M1 Sparkling Electrolyte'!J29)</f>
        <v/>
      </c>
      <c r="F1740" s="50">
        <f>IF('M1 Sparkling Electrolyte'!K29="","",'M1 Sparkling Electrolyte'!K29)</f>
        <v/>
      </c>
      <c r="G1740" s="49">
        <f>IF('M1 Sparkling Electrolyte'!F29="","",'M1 Sparkling Electrolyte'!F29)</f>
        <v/>
      </c>
      <c r="H1740" s="50">
        <f>IF(AND(ISNUMBER('M1 Sparkling Electrolyte'!F29),ISNUMBER('M1 Sparkling Electrolyte'!K29)),'M1 Sparkling Electrolyte'!F29-'M1 Sparkling Electrolyte'!K29,"")</f>
        <v/>
      </c>
      <c r="I1740" s="34" t="inlineStr">
        <is>
          <t>S&amp;S availability/depth vary by listing and time, confirm live.</t>
        </is>
      </c>
    </row>
    <row r="1741" ht="26" customHeight="1">
      <c r="A1741" s="34" t="inlineStr">
        <is>
          <t>Sparkling Ice</t>
        </is>
      </c>
      <c r="B1741" s="34" t="inlineStr">
        <is>
          <t>Sparkling Ice (+ Antioxidants &amp; Vitamins) | Coconut Pineapple | 12 pack 503mL</t>
        </is>
      </c>
      <c r="C1741" s="34" t="inlineStr">
        <is>
          <t>1) Sparkling electrolyte / functional sparkling</t>
        </is>
      </c>
      <c r="D1741" s="51">
        <f>IF('M1 Sparkling Electrolyte'!I30="","",'M1 Sparkling Electrolyte'!I30)</f>
        <v/>
      </c>
      <c r="E1741" s="52">
        <f>IF('M1 Sparkling Electrolyte'!J30="","",'M1 Sparkling Electrolyte'!J30)</f>
        <v/>
      </c>
      <c r="F1741" s="50">
        <f>IF('M1 Sparkling Electrolyte'!K30="","",'M1 Sparkling Electrolyte'!K30)</f>
        <v/>
      </c>
      <c r="G1741" s="49">
        <f>IF('M1 Sparkling Electrolyte'!F30="","",'M1 Sparkling Electrolyte'!F30)</f>
        <v/>
      </c>
      <c r="H1741" s="50">
        <f>IF(AND(ISNUMBER('M1 Sparkling Electrolyte'!F30),ISNUMBER('M1 Sparkling Electrolyte'!K30)),'M1 Sparkling Electrolyte'!F30-'M1 Sparkling Electrolyte'!K30,"")</f>
        <v/>
      </c>
      <c r="I1741" s="34" t="inlineStr">
        <is>
          <t>S&amp;S availability/depth vary by listing and time, confirm live.</t>
        </is>
      </c>
    </row>
    <row r="1742" ht="26" customHeight="1">
      <c r="A1742" s="34" t="inlineStr">
        <is>
          <t>Sparkling Ice</t>
        </is>
      </c>
      <c r="B1742" s="34" t="inlineStr">
        <is>
          <t>Sparkling Ice (+ Antioxidants &amp; Vitamins) | Coconut Pineapple | 18 pack 503mL</t>
        </is>
      </c>
      <c r="C1742" s="34" t="inlineStr">
        <is>
          <t>1) Sparkling electrolyte / functional sparkling</t>
        </is>
      </c>
      <c r="D1742" s="51">
        <f>IF('M1 Sparkling Electrolyte'!I31="","",'M1 Sparkling Electrolyte'!I31)</f>
        <v/>
      </c>
      <c r="E1742" s="52">
        <f>IF('M1 Sparkling Electrolyte'!J31="","",'M1 Sparkling Electrolyte'!J31)</f>
        <v/>
      </c>
      <c r="F1742" s="50">
        <f>IF('M1 Sparkling Electrolyte'!K31="","",'M1 Sparkling Electrolyte'!K31)</f>
        <v/>
      </c>
      <c r="G1742" s="49">
        <f>IF('M1 Sparkling Electrolyte'!F31="","",'M1 Sparkling Electrolyte'!F31)</f>
        <v/>
      </c>
      <c r="H1742" s="50">
        <f>IF(AND(ISNUMBER('M1 Sparkling Electrolyte'!F31),ISNUMBER('M1 Sparkling Electrolyte'!K31)),'M1 Sparkling Electrolyte'!F31-'M1 Sparkling Electrolyte'!K31,"")</f>
        <v/>
      </c>
      <c r="I1742" s="34" t="inlineStr">
        <is>
          <t>S&amp;S availability/depth vary by listing and time, confirm live.</t>
        </is>
      </c>
    </row>
    <row r="1743" ht="26" customHeight="1">
      <c r="A1743" s="34" t="inlineStr">
        <is>
          <t>Sparkling Ice</t>
        </is>
      </c>
      <c r="B1743" s="34" t="inlineStr">
        <is>
          <t>Sparkling Ice (+ Antioxidants &amp; Vitamins) | Coconut Pineapple | 24 pack 503mL</t>
        </is>
      </c>
      <c r="C1743" s="34" t="inlineStr">
        <is>
          <t>1) Sparkling electrolyte / functional sparkling</t>
        </is>
      </c>
      <c r="D1743" s="51">
        <f>IF('M1 Sparkling Electrolyte'!I32="","",'M1 Sparkling Electrolyte'!I32)</f>
        <v/>
      </c>
      <c r="E1743" s="52">
        <f>IF('M1 Sparkling Electrolyte'!J32="","",'M1 Sparkling Electrolyte'!J32)</f>
        <v/>
      </c>
      <c r="F1743" s="50">
        <f>IF('M1 Sparkling Electrolyte'!K32="","",'M1 Sparkling Electrolyte'!K32)</f>
        <v/>
      </c>
      <c r="G1743" s="49">
        <f>IF('M1 Sparkling Electrolyte'!F32="","",'M1 Sparkling Electrolyte'!F32)</f>
        <v/>
      </c>
      <c r="H1743" s="50">
        <f>IF(AND(ISNUMBER('M1 Sparkling Electrolyte'!F32),ISNUMBER('M1 Sparkling Electrolyte'!K32)),'M1 Sparkling Electrolyte'!F32-'M1 Sparkling Electrolyte'!K32,"")</f>
        <v/>
      </c>
      <c r="I1743" s="34" t="inlineStr">
        <is>
          <t>S&amp;S availability/depth vary by listing and time, confirm live.</t>
        </is>
      </c>
    </row>
    <row r="1744" ht="26" customHeight="1">
      <c r="A1744" s="34" t="inlineStr">
        <is>
          <t>Sparkling Ice</t>
        </is>
      </c>
      <c r="B1744" s="34" t="inlineStr">
        <is>
          <t>Sparkling Ice (+ Antioxidants &amp; Vitamins) | Classic Lemonade | single 503mL</t>
        </is>
      </c>
      <c r="C1744" s="34" t="inlineStr">
        <is>
          <t>1) Sparkling electrolyte / functional sparkling</t>
        </is>
      </c>
      <c r="D1744" s="51">
        <f>IF('M1 Sparkling Electrolyte'!I33="","",'M1 Sparkling Electrolyte'!I33)</f>
        <v/>
      </c>
      <c r="E1744" s="52">
        <f>IF('M1 Sparkling Electrolyte'!J33="","",'M1 Sparkling Electrolyte'!J33)</f>
        <v/>
      </c>
      <c r="F1744" s="50">
        <f>IF('M1 Sparkling Electrolyte'!K33="","",'M1 Sparkling Electrolyte'!K33)</f>
        <v/>
      </c>
      <c r="G1744" s="49">
        <f>IF('M1 Sparkling Electrolyte'!F33="","",'M1 Sparkling Electrolyte'!F33)</f>
        <v/>
      </c>
      <c r="H1744" s="50">
        <f>IF(AND(ISNUMBER('M1 Sparkling Electrolyte'!F33),ISNUMBER('M1 Sparkling Electrolyte'!K33)),'M1 Sparkling Electrolyte'!F33-'M1 Sparkling Electrolyte'!K33,"")</f>
        <v/>
      </c>
      <c r="I1744" s="34" t="inlineStr">
        <is>
          <t>S&amp;S availability/depth vary by listing and time, confirm live.</t>
        </is>
      </c>
    </row>
    <row r="1745" ht="26" customHeight="1">
      <c r="A1745" s="34" t="inlineStr">
        <is>
          <t>Sparkling Ice</t>
        </is>
      </c>
      <c r="B1745" s="34" t="inlineStr">
        <is>
          <t>Sparkling Ice (+ Antioxidants &amp; Vitamins) | Classic Lemonade | 8 pack 503mL</t>
        </is>
      </c>
      <c r="C1745" s="34" t="inlineStr">
        <is>
          <t>1) Sparkling electrolyte / functional sparkling</t>
        </is>
      </c>
      <c r="D1745" s="51">
        <f>IF('M1 Sparkling Electrolyte'!I34="","",'M1 Sparkling Electrolyte'!I34)</f>
        <v/>
      </c>
      <c r="E1745" s="52">
        <f>IF('M1 Sparkling Electrolyte'!J34="","",'M1 Sparkling Electrolyte'!J34)</f>
        <v/>
      </c>
      <c r="F1745" s="50">
        <f>IF('M1 Sparkling Electrolyte'!K34="","",'M1 Sparkling Electrolyte'!K34)</f>
        <v/>
      </c>
      <c r="G1745" s="49">
        <f>IF('M1 Sparkling Electrolyte'!F34="","",'M1 Sparkling Electrolyte'!F34)</f>
        <v/>
      </c>
      <c r="H1745" s="50">
        <f>IF(AND(ISNUMBER('M1 Sparkling Electrolyte'!F34),ISNUMBER('M1 Sparkling Electrolyte'!K34)),'M1 Sparkling Electrolyte'!F34-'M1 Sparkling Electrolyte'!K34,"")</f>
        <v/>
      </c>
      <c r="I1745" s="34" t="inlineStr">
        <is>
          <t>S&amp;S availability/depth vary by listing and time, confirm live.</t>
        </is>
      </c>
    </row>
    <row r="1746" ht="26" customHeight="1">
      <c r="A1746" s="34" t="inlineStr">
        <is>
          <t>Sparkling Ice</t>
        </is>
      </c>
      <c r="B1746" s="34" t="inlineStr">
        <is>
          <t>Sparkling Ice (+ Antioxidants &amp; Vitamins) | Classic Lemonade | 12 pack 503mL</t>
        </is>
      </c>
      <c r="C1746" s="34" t="inlineStr">
        <is>
          <t>1) Sparkling electrolyte / functional sparkling</t>
        </is>
      </c>
      <c r="D1746" s="51">
        <f>IF('M1 Sparkling Electrolyte'!I35="","",'M1 Sparkling Electrolyte'!I35)</f>
        <v/>
      </c>
      <c r="E1746" s="52">
        <f>IF('M1 Sparkling Electrolyte'!J35="","",'M1 Sparkling Electrolyte'!J35)</f>
        <v/>
      </c>
      <c r="F1746" s="50">
        <f>IF('M1 Sparkling Electrolyte'!K35="","",'M1 Sparkling Electrolyte'!K35)</f>
        <v/>
      </c>
      <c r="G1746" s="49">
        <f>IF('M1 Sparkling Electrolyte'!F35="","",'M1 Sparkling Electrolyte'!F35)</f>
        <v/>
      </c>
      <c r="H1746" s="50">
        <f>IF(AND(ISNUMBER('M1 Sparkling Electrolyte'!F35),ISNUMBER('M1 Sparkling Electrolyte'!K35)),'M1 Sparkling Electrolyte'!F35-'M1 Sparkling Electrolyte'!K35,"")</f>
        <v/>
      </c>
      <c r="I1746" s="34" t="inlineStr">
        <is>
          <t>S&amp;S availability/depth vary by listing and time, confirm live.</t>
        </is>
      </c>
    </row>
    <row r="1747" ht="26" customHeight="1">
      <c r="A1747" s="34" t="inlineStr">
        <is>
          <t>Sparkling Ice</t>
        </is>
      </c>
      <c r="B1747" s="34" t="inlineStr">
        <is>
          <t>Sparkling Ice (+ Antioxidants &amp; Vitamins) | Classic Lemonade | 18 pack 503mL</t>
        </is>
      </c>
      <c r="C1747" s="34" t="inlineStr">
        <is>
          <t>1) Sparkling electrolyte / functional sparkling</t>
        </is>
      </c>
      <c r="D1747" s="51">
        <f>IF('M1 Sparkling Electrolyte'!I36="","",'M1 Sparkling Electrolyte'!I36)</f>
        <v/>
      </c>
      <c r="E1747" s="52">
        <f>IF('M1 Sparkling Electrolyte'!J36="","",'M1 Sparkling Electrolyte'!J36)</f>
        <v/>
      </c>
      <c r="F1747" s="50">
        <f>IF('M1 Sparkling Electrolyte'!K36="","",'M1 Sparkling Electrolyte'!K36)</f>
        <v/>
      </c>
      <c r="G1747" s="49">
        <f>IF('M1 Sparkling Electrolyte'!F36="","",'M1 Sparkling Electrolyte'!F36)</f>
        <v/>
      </c>
      <c r="H1747" s="50">
        <f>IF(AND(ISNUMBER('M1 Sparkling Electrolyte'!F36),ISNUMBER('M1 Sparkling Electrolyte'!K36)),'M1 Sparkling Electrolyte'!F36-'M1 Sparkling Electrolyte'!K36,"")</f>
        <v/>
      </c>
      <c r="I1747" s="34" t="inlineStr">
        <is>
          <t>S&amp;S availability/depth vary by listing and time, confirm live.</t>
        </is>
      </c>
    </row>
    <row r="1748" ht="26" customHeight="1">
      <c r="A1748" s="34" t="inlineStr">
        <is>
          <t>Sparkling Ice</t>
        </is>
      </c>
      <c r="B1748" s="34" t="inlineStr">
        <is>
          <t>Sparkling Ice (+ Antioxidants &amp; Vitamins) | Classic Lemonade | 24 pack 503mL</t>
        </is>
      </c>
      <c r="C1748" s="34" t="inlineStr">
        <is>
          <t>1) Sparkling electrolyte / functional sparkling</t>
        </is>
      </c>
      <c r="D1748" s="51">
        <f>IF('M1 Sparkling Electrolyte'!I37="","",'M1 Sparkling Electrolyte'!I37)</f>
        <v/>
      </c>
      <c r="E1748" s="52">
        <f>IF('M1 Sparkling Electrolyte'!J37="","",'M1 Sparkling Electrolyte'!J37)</f>
        <v/>
      </c>
      <c r="F1748" s="50">
        <f>IF('M1 Sparkling Electrolyte'!K37="","",'M1 Sparkling Electrolyte'!K37)</f>
        <v/>
      </c>
      <c r="G1748" s="49">
        <f>IF('M1 Sparkling Electrolyte'!F37="","",'M1 Sparkling Electrolyte'!F37)</f>
        <v/>
      </c>
      <c r="H1748" s="50">
        <f>IF(AND(ISNUMBER('M1 Sparkling Electrolyte'!F37),ISNUMBER('M1 Sparkling Electrolyte'!K37)),'M1 Sparkling Electrolyte'!F37-'M1 Sparkling Electrolyte'!K37,"")</f>
        <v/>
      </c>
      <c r="I1748" s="34" t="inlineStr">
        <is>
          <t>S&amp;S availability/depth vary by listing and time, confirm live.</t>
        </is>
      </c>
    </row>
    <row r="1749" ht="26" customHeight="1">
      <c r="A1749" s="34" t="inlineStr">
        <is>
          <t>BUBBL'R</t>
        </is>
      </c>
      <c r="B1749" s="34" t="inlineStr">
        <is>
          <t>BUBBL'R Antioxidant Sparkling Water | Blackberribrilliance | single 473mL</t>
        </is>
      </c>
      <c r="C1749" s="34" t="inlineStr">
        <is>
          <t>1) Sparkling electrolyte / functional sparkling</t>
        </is>
      </c>
      <c r="D1749" s="51">
        <f>IF('M1 Sparkling Electrolyte'!I38="","",'M1 Sparkling Electrolyte'!I38)</f>
        <v/>
      </c>
      <c r="E1749" s="52">
        <f>IF('M1 Sparkling Electrolyte'!J38="","",'M1 Sparkling Electrolyte'!J38)</f>
        <v/>
      </c>
      <c r="F1749" s="50">
        <f>IF('M1 Sparkling Electrolyte'!K38="","",'M1 Sparkling Electrolyte'!K38)</f>
        <v/>
      </c>
      <c r="G1749" s="49">
        <f>IF('M1 Sparkling Electrolyte'!F38="","",'M1 Sparkling Electrolyte'!F38)</f>
        <v/>
      </c>
      <c r="H1749" s="50">
        <f>IF(AND(ISNUMBER('M1 Sparkling Electrolyte'!F38),ISNUMBER('M1 Sparkling Electrolyte'!K38)),'M1 Sparkling Electrolyte'!F38-'M1 Sparkling Electrolyte'!K38,"")</f>
        <v/>
      </c>
      <c r="I1749" s="34" t="inlineStr">
        <is>
          <t>S&amp;S availability/depth vary by listing and time, confirm live.</t>
        </is>
      </c>
    </row>
    <row r="1750" ht="26" customHeight="1">
      <c r="A1750" s="34" t="inlineStr">
        <is>
          <t>BUBBL'R</t>
        </is>
      </c>
      <c r="B1750" s="34" t="inlineStr">
        <is>
          <t>BUBBL'R Antioxidant Sparkling Water | Blackberribrilliance | 8 pack 473mL</t>
        </is>
      </c>
      <c r="C1750" s="34" t="inlineStr">
        <is>
          <t>1) Sparkling electrolyte / functional sparkling</t>
        </is>
      </c>
      <c r="D1750" s="51">
        <f>IF('M1 Sparkling Electrolyte'!I39="","",'M1 Sparkling Electrolyte'!I39)</f>
        <v/>
      </c>
      <c r="E1750" s="52">
        <f>IF('M1 Sparkling Electrolyte'!J39="","",'M1 Sparkling Electrolyte'!J39)</f>
        <v/>
      </c>
      <c r="F1750" s="50">
        <f>IF('M1 Sparkling Electrolyte'!K39="","",'M1 Sparkling Electrolyte'!K39)</f>
        <v/>
      </c>
      <c r="G1750" s="49">
        <f>IF('M1 Sparkling Electrolyte'!F39="","",'M1 Sparkling Electrolyte'!F39)</f>
        <v/>
      </c>
      <c r="H1750" s="50">
        <f>IF(AND(ISNUMBER('M1 Sparkling Electrolyte'!F39),ISNUMBER('M1 Sparkling Electrolyte'!K39)),'M1 Sparkling Electrolyte'!F39-'M1 Sparkling Electrolyte'!K39,"")</f>
        <v/>
      </c>
      <c r="I1750" s="34" t="inlineStr">
        <is>
          <t>S&amp;S availability/depth vary by listing and time, confirm live.</t>
        </is>
      </c>
    </row>
    <row r="1751" ht="26" customHeight="1">
      <c r="A1751" s="34" t="inlineStr">
        <is>
          <t>BUBBL'R</t>
        </is>
      </c>
      <c r="B1751" s="34" t="inlineStr">
        <is>
          <t>BUBBL'R Antioxidant Sparkling Water | Blackberribrilliance | 12 pack 473mL</t>
        </is>
      </c>
      <c r="C1751" s="34" t="inlineStr">
        <is>
          <t>1) Sparkling electrolyte / functional sparkling</t>
        </is>
      </c>
      <c r="D1751" s="51">
        <f>IF('M1 Sparkling Electrolyte'!I40="","",'M1 Sparkling Electrolyte'!I40)</f>
        <v/>
      </c>
      <c r="E1751" s="52">
        <f>IF('M1 Sparkling Electrolyte'!J40="","",'M1 Sparkling Electrolyte'!J40)</f>
        <v/>
      </c>
      <c r="F1751" s="50">
        <f>IF('M1 Sparkling Electrolyte'!K40="","",'M1 Sparkling Electrolyte'!K40)</f>
        <v/>
      </c>
      <c r="G1751" s="49">
        <f>IF('M1 Sparkling Electrolyte'!F40="","",'M1 Sparkling Electrolyte'!F40)</f>
        <v/>
      </c>
      <c r="H1751" s="50">
        <f>IF(AND(ISNUMBER('M1 Sparkling Electrolyte'!F40),ISNUMBER('M1 Sparkling Electrolyte'!K40)),'M1 Sparkling Electrolyte'!F40-'M1 Sparkling Electrolyte'!K40,"")</f>
        <v/>
      </c>
      <c r="I1751" s="34" t="inlineStr">
        <is>
          <t>S&amp;S availability/depth vary by listing and time, confirm live.</t>
        </is>
      </c>
    </row>
    <row r="1752" ht="26" customHeight="1">
      <c r="A1752" s="34" t="inlineStr">
        <is>
          <t>BUBBL'R</t>
        </is>
      </c>
      <c r="B1752" s="34" t="inlineStr">
        <is>
          <t>BUBBL'R Antioxidant Sparkling Water | Blackberribrilliance | 18 pack 473mL</t>
        </is>
      </c>
      <c r="C1752" s="34" t="inlineStr">
        <is>
          <t>1) Sparkling electrolyte / functional sparkling</t>
        </is>
      </c>
      <c r="D1752" s="51">
        <f>IF('M1 Sparkling Electrolyte'!I41="","",'M1 Sparkling Electrolyte'!I41)</f>
        <v/>
      </c>
      <c r="E1752" s="52">
        <f>IF('M1 Sparkling Electrolyte'!J41="","",'M1 Sparkling Electrolyte'!J41)</f>
        <v/>
      </c>
      <c r="F1752" s="50">
        <f>IF('M1 Sparkling Electrolyte'!K41="","",'M1 Sparkling Electrolyte'!K41)</f>
        <v/>
      </c>
      <c r="G1752" s="49">
        <f>IF('M1 Sparkling Electrolyte'!F41="","",'M1 Sparkling Electrolyte'!F41)</f>
        <v/>
      </c>
      <c r="H1752" s="50">
        <f>IF(AND(ISNUMBER('M1 Sparkling Electrolyte'!F41),ISNUMBER('M1 Sparkling Electrolyte'!K41)),'M1 Sparkling Electrolyte'!F41-'M1 Sparkling Electrolyte'!K41,"")</f>
        <v/>
      </c>
      <c r="I1752" s="34" t="inlineStr">
        <is>
          <t>S&amp;S availability/depth vary by listing and time, confirm live.</t>
        </is>
      </c>
    </row>
    <row r="1753" ht="26" customHeight="1">
      <c r="A1753" s="34" t="inlineStr">
        <is>
          <t>BUBBL'R</t>
        </is>
      </c>
      <c r="B1753" s="34" t="inlineStr">
        <is>
          <t>BUBBL'R Antioxidant Sparkling Water | Blackberribrilliance | 24 pack 473mL</t>
        </is>
      </c>
      <c r="C1753" s="34" t="inlineStr">
        <is>
          <t>1) Sparkling electrolyte / functional sparkling</t>
        </is>
      </c>
      <c r="D1753" s="51">
        <f>IF('M1 Sparkling Electrolyte'!I42="","",'M1 Sparkling Electrolyte'!I42)</f>
        <v/>
      </c>
      <c r="E1753" s="52">
        <f>IF('M1 Sparkling Electrolyte'!J42="","",'M1 Sparkling Electrolyte'!J42)</f>
        <v/>
      </c>
      <c r="F1753" s="50">
        <f>IF('M1 Sparkling Electrolyte'!K42="","",'M1 Sparkling Electrolyte'!K42)</f>
        <v/>
      </c>
      <c r="G1753" s="49">
        <f>IF('M1 Sparkling Electrolyte'!F42="","",'M1 Sparkling Electrolyte'!F42)</f>
        <v/>
      </c>
      <c r="H1753" s="50">
        <f>IF(AND(ISNUMBER('M1 Sparkling Electrolyte'!F42),ISNUMBER('M1 Sparkling Electrolyte'!K42)),'M1 Sparkling Electrolyte'!F42-'M1 Sparkling Electrolyte'!K42,"")</f>
        <v/>
      </c>
      <c r="I1753" s="34" t="inlineStr">
        <is>
          <t>S&amp;S availability/depth vary by listing and time, confirm live.</t>
        </is>
      </c>
    </row>
    <row r="1754" ht="26" customHeight="1">
      <c r="A1754" s="34" t="inlineStr">
        <is>
          <t>BUBBL'R</t>
        </is>
      </c>
      <c r="B1754" s="34" t="inlineStr">
        <is>
          <t>BUBBL'R Antioxidant Sparkling Water | Strawbeary Lemonade | single 473mL</t>
        </is>
      </c>
      <c r="C1754" s="34" t="inlineStr">
        <is>
          <t>1) Sparkling electrolyte / functional sparkling</t>
        </is>
      </c>
      <c r="D1754" s="51">
        <f>IF('M1 Sparkling Electrolyte'!I43="","",'M1 Sparkling Electrolyte'!I43)</f>
        <v/>
      </c>
      <c r="E1754" s="52">
        <f>IF('M1 Sparkling Electrolyte'!J43="","",'M1 Sparkling Electrolyte'!J43)</f>
        <v/>
      </c>
      <c r="F1754" s="50">
        <f>IF('M1 Sparkling Electrolyte'!K43="","",'M1 Sparkling Electrolyte'!K43)</f>
        <v/>
      </c>
      <c r="G1754" s="49">
        <f>IF('M1 Sparkling Electrolyte'!F43="","",'M1 Sparkling Electrolyte'!F43)</f>
        <v/>
      </c>
      <c r="H1754" s="50">
        <f>IF(AND(ISNUMBER('M1 Sparkling Electrolyte'!F43),ISNUMBER('M1 Sparkling Electrolyte'!K43)),'M1 Sparkling Electrolyte'!F43-'M1 Sparkling Electrolyte'!K43,"")</f>
        <v/>
      </c>
      <c r="I1754" s="34" t="inlineStr">
        <is>
          <t>S&amp;S availability/depth vary by listing and time, confirm live.</t>
        </is>
      </c>
    </row>
    <row r="1755" ht="26" customHeight="1">
      <c r="A1755" s="34" t="inlineStr">
        <is>
          <t>BUBBL'R</t>
        </is>
      </c>
      <c r="B1755" s="34" t="inlineStr">
        <is>
          <t>BUBBL'R Antioxidant Sparkling Water | Strawbeary Lemonade | 8 pack 473mL</t>
        </is>
      </c>
      <c r="C1755" s="34" t="inlineStr">
        <is>
          <t>1) Sparkling electrolyte / functional sparkling</t>
        </is>
      </c>
      <c r="D1755" s="51">
        <f>IF('M1 Sparkling Electrolyte'!I44="","",'M1 Sparkling Electrolyte'!I44)</f>
        <v/>
      </c>
      <c r="E1755" s="52">
        <f>IF('M1 Sparkling Electrolyte'!J44="","",'M1 Sparkling Electrolyte'!J44)</f>
        <v/>
      </c>
      <c r="F1755" s="50">
        <f>IF('M1 Sparkling Electrolyte'!K44="","",'M1 Sparkling Electrolyte'!K44)</f>
        <v/>
      </c>
      <c r="G1755" s="49">
        <f>IF('M1 Sparkling Electrolyte'!F44="","",'M1 Sparkling Electrolyte'!F44)</f>
        <v/>
      </c>
      <c r="H1755" s="50">
        <f>IF(AND(ISNUMBER('M1 Sparkling Electrolyte'!F44),ISNUMBER('M1 Sparkling Electrolyte'!K44)),'M1 Sparkling Electrolyte'!F44-'M1 Sparkling Electrolyte'!K44,"")</f>
        <v/>
      </c>
      <c r="I1755" s="34" t="inlineStr">
        <is>
          <t>S&amp;S availability/depth vary by listing and time, confirm live.</t>
        </is>
      </c>
    </row>
    <row r="1756" ht="26" customHeight="1">
      <c r="A1756" s="34" t="inlineStr">
        <is>
          <t>BUBBL'R</t>
        </is>
      </c>
      <c r="B1756" s="34" t="inlineStr">
        <is>
          <t>BUBBL'R Antioxidant Sparkling Water | Strawbeary Lemonade | 12 pack 473mL</t>
        </is>
      </c>
      <c r="C1756" s="34" t="inlineStr">
        <is>
          <t>1) Sparkling electrolyte / functional sparkling</t>
        </is>
      </c>
      <c r="D1756" s="51">
        <f>IF('M1 Sparkling Electrolyte'!I45="","",'M1 Sparkling Electrolyte'!I45)</f>
        <v/>
      </c>
      <c r="E1756" s="52">
        <f>IF('M1 Sparkling Electrolyte'!J45="","",'M1 Sparkling Electrolyte'!J45)</f>
        <v/>
      </c>
      <c r="F1756" s="50">
        <f>IF('M1 Sparkling Electrolyte'!K45="","",'M1 Sparkling Electrolyte'!K45)</f>
        <v/>
      </c>
      <c r="G1756" s="49">
        <f>IF('M1 Sparkling Electrolyte'!F45="","",'M1 Sparkling Electrolyte'!F45)</f>
        <v/>
      </c>
      <c r="H1756" s="50">
        <f>IF(AND(ISNUMBER('M1 Sparkling Electrolyte'!F45),ISNUMBER('M1 Sparkling Electrolyte'!K45)),'M1 Sparkling Electrolyte'!F45-'M1 Sparkling Electrolyte'!K45,"")</f>
        <v/>
      </c>
      <c r="I1756" s="34" t="inlineStr">
        <is>
          <t>S&amp;S availability/depth vary by listing and time, confirm live.</t>
        </is>
      </c>
    </row>
    <row r="1757" ht="26" customHeight="1">
      <c r="A1757" s="34" t="inlineStr">
        <is>
          <t>BUBBL'R</t>
        </is>
      </c>
      <c r="B1757" s="34" t="inlineStr">
        <is>
          <t>BUBBL'R Antioxidant Sparkling Water | Strawbeary Lemonade | 18 pack 473mL</t>
        </is>
      </c>
      <c r="C1757" s="34" t="inlineStr">
        <is>
          <t>1) Sparkling electrolyte / functional sparkling</t>
        </is>
      </c>
      <c r="D1757" s="51">
        <f>IF('M1 Sparkling Electrolyte'!I46="","",'M1 Sparkling Electrolyte'!I46)</f>
        <v/>
      </c>
      <c r="E1757" s="52">
        <f>IF('M1 Sparkling Electrolyte'!J46="","",'M1 Sparkling Electrolyte'!J46)</f>
        <v/>
      </c>
      <c r="F1757" s="50">
        <f>IF('M1 Sparkling Electrolyte'!K46="","",'M1 Sparkling Electrolyte'!K46)</f>
        <v/>
      </c>
      <c r="G1757" s="49">
        <f>IF('M1 Sparkling Electrolyte'!F46="","",'M1 Sparkling Electrolyte'!F46)</f>
        <v/>
      </c>
      <c r="H1757" s="50">
        <f>IF(AND(ISNUMBER('M1 Sparkling Electrolyte'!F46),ISNUMBER('M1 Sparkling Electrolyte'!K46)),'M1 Sparkling Electrolyte'!F46-'M1 Sparkling Electrolyte'!K46,"")</f>
        <v/>
      </c>
      <c r="I1757" s="34" t="inlineStr">
        <is>
          <t>S&amp;S availability/depth vary by listing and time, confirm live.</t>
        </is>
      </c>
    </row>
    <row r="1758" ht="26" customHeight="1">
      <c r="A1758" s="34" t="inlineStr">
        <is>
          <t>BUBBL'R</t>
        </is>
      </c>
      <c r="B1758" s="34" t="inlineStr">
        <is>
          <t>BUBBL'R Antioxidant Sparkling Water | Strawbeary Lemonade | 24 pack 473mL</t>
        </is>
      </c>
      <c r="C1758" s="34" t="inlineStr">
        <is>
          <t>1) Sparkling electrolyte / functional sparkling</t>
        </is>
      </c>
      <c r="D1758" s="51">
        <f>IF('M1 Sparkling Electrolyte'!I47="","",'M1 Sparkling Electrolyte'!I47)</f>
        <v/>
      </c>
      <c r="E1758" s="52">
        <f>IF('M1 Sparkling Electrolyte'!J47="","",'M1 Sparkling Electrolyte'!J47)</f>
        <v/>
      </c>
      <c r="F1758" s="50">
        <f>IF('M1 Sparkling Electrolyte'!K47="","",'M1 Sparkling Electrolyte'!K47)</f>
        <v/>
      </c>
      <c r="G1758" s="49">
        <f>IF('M1 Sparkling Electrolyte'!F47="","",'M1 Sparkling Electrolyte'!F47)</f>
        <v/>
      </c>
      <c r="H1758" s="50">
        <f>IF(AND(ISNUMBER('M1 Sparkling Electrolyte'!F47),ISNUMBER('M1 Sparkling Electrolyte'!K47)),'M1 Sparkling Electrolyte'!F47-'M1 Sparkling Electrolyte'!K47,"")</f>
        <v/>
      </c>
      <c r="I1758" s="34" t="inlineStr">
        <is>
          <t>S&amp;S availability/depth vary by listing and time, confirm live.</t>
        </is>
      </c>
    </row>
    <row r="1759" ht="26" customHeight="1">
      <c r="A1759" s="34" t="inlineStr">
        <is>
          <t>BUBBL'R</t>
        </is>
      </c>
      <c r="B1759" s="34" t="inlineStr">
        <is>
          <t>BUBBL'R Antioxidant Sparkling Water | Tropic'b'r | single 473mL</t>
        </is>
      </c>
      <c r="C1759" s="34" t="inlineStr">
        <is>
          <t>1) Sparkling electrolyte / functional sparkling</t>
        </is>
      </c>
      <c r="D1759" s="51">
        <f>IF('M1 Sparkling Electrolyte'!I48="","",'M1 Sparkling Electrolyte'!I48)</f>
        <v/>
      </c>
      <c r="E1759" s="52">
        <f>IF('M1 Sparkling Electrolyte'!J48="","",'M1 Sparkling Electrolyte'!J48)</f>
        <v/>
      </c>
      <c r="F1759" s="50">
        <f>IF('M1 Sparkling Electrolyte'!K48="","",'M1 Sparkling Electrolyte'!K48)</f>
        <v/>
      </c>
      <c r="G1759" s="49">
        <f>IF('M1 Sparkling Electrolyte'!F48="","",'M1 Sparkling Electrolyte'!F48)</f>
        <v/>
      </c>
      <c r="H1759" s="50">
        <f>IF(AND(ISNUMBER('M1 Sparkling Electrolyte'!F48),ISNUMBER('M1 Sparkling Electrolyte'!K48)),'M1 Sparkling Electrolyte'!F48-'M1 Sparkling Electrolyte'!K48,"")</f>
        <v/>
      </c>
      <c r="I1759" s="34" t="inlineStr">
        <is>
          <t>S&amp;S availability/depth vary by listing and time, confirm live.</t>
        </is>
      </c>
    </row>
    <row r="1760" ht="26" customHeight="1">
      <c r="A1760" s="34" t="inlineStr">
        <is>
          <t>BUBBL'R</t>
        </is>
      </c>
      <c r="B1760" s="34" t="inlineStr">
        <is>
          <t>BUBBL'R Antioxidant Sparkling Water | Tropic'b'r | 8 pack 473mL</t>
        </is>
      </c>
      <c r="C1760" s="34" t="inlineStr">
        <is>
          <t>1) Sparkling electrolyte / functional sparkling</t>
        </is>
      </c>
      <c r="D1760" s="51">
        <f>IF('M1 Sparkling Electrolyte'!I49="","",'M1 Sparkling Electrolyte'!I49)</f>
        <v/>
      </c>
      <c r="E1760" s="52">
        <f>IF('M1 Sparkling Electrolyte'!J49="","",'M1 Sparkling Electrolyte'!J49)</f>
        <v/>
      </c>
      <c r="F1760" s="50">
        <f>IF('M1 Sparkling Electrolyte'!K49="","",'M1 Sparkling Electrolyte'!K49)</f>
        <v/>
      </c>
      <c r="G1760" s="49">
        <f>IF('M1 Sparkling Electrolyte'!F49="","",'M1 Sparkling Electrolyte'!F49)</f>
        <v/>
      </c>
      <c r="H1760" s="50">
        <f>IF(AND(ISNUMBER('M1 Sparkling Electrolyte'!F49),ISNUMBER('M1 Sparkling Electrolyte'!K49)),'M1 Sparkling Electrolyte'!F49-'M1 Sparkling Electrolyte'!K49,"")</f>
        <v/>
      </c>
      <c r="I1760" s="34" t="inlineStr">
        <is>
          <t>S&amp;S availability/depth vary by listing and time, confirm live.</t>
        </is>
      </c>
    </row>
    <row r="1761" ht="26" customHeight="1">
      <c r="A1761" s="34" t="inlineStr">
        <is>
          <t>BUBBL'R</t>
        </is>
      </c>
      <c r="B1761" s="34" t="inlineStr">
        <is>
          <t>BUBBL'R Antioxidant Sparkling Water | Tropic'b'r | 12 pack 473mL</t>
        </is>
      </c>
      <c r="C1761" s="34" t="inlineStr">
        <is>
          <t>1) Sparkling electrolyte / functional sparkling</t>
        </is>
      </c>
      <c r="D1761" s="51">
        <f>IF('M1 Sparkling Electrolyte'!I50="","",'M1 Sparkling Electrolyte'!I50)</f>
        <v/>
      </c>
      <c r="E1761" s="52">
        <f>IF('M1 Sparkling Electrolyte'!J50="","",'M1 Sparkling Electrolyte'!J50)</f>
        <v/>
      </c>
      <c r="F1761" s="50">
        <f>IF('M1 Sparkling Electrolyte'!K50="","",'M1 Sparkling Electrolyte'!K50)</f>
        <v/>
      </c>
      <c r="G1761" s="49">
        <f>IF('M1 Sparkling Electrolyte'!F50="","",'M1 Sparkling Electrolyte'!F50)</f>
        <v/>
      </c>
      <c r="H1761" s="50">
        <f>IF(AND(ISNUMBER('M1 Sparkling Electrolyte'!F50),ISNUMBER('M1 Sparkling Electrolyte'!K50)),'M1 Sparkling Electrolyte'!F50-'M1 Sparkling Electrolyte'!K50,"")</f>
        <v/>
      </c>
      <c r="I1761" s="34" t="inlineStr">
        <is>
          <t>S&amp;S availability/depth vary by listing and time, confirm live.</t>
        </is>
      </c>
    </row>
    <row r="1762" ht="26" customHeight="1">
      <c r="A1762" s="34" t="inlineStr">
        <is>
          <t>BUBBL'R</t>
        </is>
      </c>
      <c r="B1762" s="34" t="inlineStr">
        <is>
          <t>BUBBL'R Antioxidant Sparkling Water | Tropic'b'r | 18 pack 473mL</t>
        </is>
      </c>
      <c r="C1762" s="34" t="inlineStr">
        <is>
          <t>1) Sparkling electrolyte / functional sparkling</t>
        </is>
      </c>
      <c r="D1762" s="51">
        <f>IF('M1 Sparkling Electrolyte'!I51="","",'M1 Sparkling Electrolyte'!I51)</f>
        <v/>
      </c>
      <c r="E1762" s="52">
        <f>IF('M1 Sparkling Electrolyte'!J51="","",'M1 Sparkling Electrolyte'!J51)</f>
        <v/>
      </c>
      <c r="F1762" s="50">
        <f>IF('M1 Sparkling Electrolyte'!K51="","",'M1 Sparkling Electrolyte'!K51)</f>
        <v/>
      </c>
      <c r="G1762" s="49">
        <f>IF('M1 Sparkling Electrolyte'!F51="","",'M1 Sparkling Electrolyte'!F51)</f>
        <v/>
      </c>
      <c r="H1762" s="50">
        <f>IF(AND(ISNUMBER('M1 Sparkling Electrolyte'!F51),ISNUMBER('M1 Sparkling Electrolyte'!K51)),'M1 Sparkling Electrolyte'!F51-'M1 Sparkling Electrolyte'!K51,"")</f>
        <v/>
      </c>
      <c r="I1762" s="34" t="inlineStr">
        <is>
          <t>S&amp;S availability/depth vary by listing and time, confirm live.</t>
        </is>
      </c>
    </row>
    <row r="1763" ht="26" customHeight="1">
      <c r="A1763" s="34" t="inlineStr">
        <is>
          <t>BUBBL'R</t>
        </is>
      </c>
      <c r="B1763" s="34" t="inlineStr">
        <is>
          <t>BUBBL'R Antioxidant Sparkling Water | Tropic'b'r | 24 pack 473mL</t>
        </is>
      </c>
      <c r="C1763" s="34" t="inlineStr">
        <is>
          <t>1) Sparkling electrolyte / functional sparkling</t>
        </is>
      </c>
      <c r="D1763" s="51">
        <f>IF('M1 Sparkling Electrolyte'!I52="","",'M1 Sparkling Electrolyte'!I52)</f>
        <v/>
      </c>
      <c r="E1763" s="52">
        <f>IF('M1 Sparkling Electrolyte'!J52="","",'M1 Sparkling Electrolyte'!J52)</f>
        <v/>
      </c>
      <c r="F1763" s="50">
        <f>IF('M1 Sparkling Electrolyte'!K52="","",'M1 Sparkling Electrolyte'!K52)</f>
        <v/>
      </c>
      <c r="G1763" s="49">
        <f>IF('M1 Sparkling Electrolyte'!F52="","",'M1 Sparkling Electrolyte'!F52)</f>
        <v/>
      </c>
      <c r="H1763" s="50">
        <f>IF(AND(ISNUMBER('M1 Sparkling Electrolyte'!F52),ISNUMBER('M1 Sparkling Electrolyte'!K52)),'M1 Sparkling Electrolyte'!F52-'M1 Sparkling Electrolyte'!K52,"")</f>
        <v/>
      </c>
      <c r="I1763" s="34" t="inlineStr">
        <is>
          <t>S&amp;S availability/depth vary by listing and time, confirm live.</t>
        </is>
      </c>
    </row>
    <row r="1764" ht="26" customHeight="1">
      <c r="A1764" s="34" t="inlineStr">
        <is>
          <t>BUBBL'R</t>
        </is>
      </c>
      <c r="B1764" s="34" t="inlineStr">
        <is>
          <t>BUBBL'R Antioxidant Sparkling Water | Raspberry Lemonade | single 473mL</t>
        </is>
      </c>
      <c r="C1764" s="34" t="inlineStr">
        <is>
          <t>1) Sparkling electrolyte / functional sparkling</t>
        </is>
      </c>
      <c r="D1764" s="51">
        <f>IF('M1 Sparkling Electrolyte'!I53="","",'M1 Sparkling Electrolyte'!I53)</f>
        <v/>
      </c>
      <c r="E1764" s="52">
        <f>IF('M1 Sparkling Electrolyte'!J53="","",'M1 Sparkling Electrolyte'!J53)</f>
        <v/>
      </c>
      <c r="F1764" s="50">
        <f>IF('M1 Sparkling Electrolyte'!K53="","",'M1 Sparkling Electrolyte'!K53)</f>
        <v/>
      </c>
      <c r="G1764" s="49">
        <f>IF('M1 Sparkling Electrolyte'!F53="","",'M1 Sparkling Electrolyte'!F53)</f>
        <v/>
      </c>
      <c r="H1764" s="50">
        <f>IF(AND(ISNUMBER('M1 Sparkling Electrolyte'!F53),ISNUMBER('M1 Sparkling Electrolyte'!K53)),'M1 Sparkling Electrolyte'!F53-'M1 Sparkling Electrolyte'!K53,"")</f>
        <v/>
      </c>
      <c r="I1764" s="34" t="inlineStr">
        <is>
          <t>S&amp;S availability/depth vary by listing and time, confirm live.</t>
        </is>
      </c>
    </row>
    <row r="1765" ht="26" customHeight="1">
      <c r="A1765" s="34" t="inlineStr">
        <is>
          <t>BUBBL'R</t>
        </is>
      </c>
      <c r="B1765" s="34" t="inlineStr">
        <is>
          <t>BUBBL'R Antioxidant Sparkling Water | Raspberry Lemonade | 8 pack 473mL</t>
        </is>
      </c>
      <c r="C1765" s="34" t="inlineStr">
        <is>
          <t>1) Sparkling electrolyte / functional sparkling</t>
        </is>
      </c>
      <c r="D1765" s="51">
        <f>IF('M1 Sparkling Electrolyte'!I54="","",'M1 Sparkling Electrolyte'!I54)</f>
        <v/>
      </c>
      <c r="E1765" s="52">
        <f>IF('M1 Sparkling Electrolyte'!J54="","",'M1 Sparkling Electrolyte'!J54)</f>
        <v/>
      </c>
      <c r="F1765" s="50">
        <f>IF('M1 Sparkling Electrolyte'!K54="","",'M1 Sparkling Electrolyte'!K54)</f>
        <v/>
      </c>
      <c r="G1765" s="49">
        <f>IF('M1 Sparkling Electrolyte'!F54="","",'M1 Sparkling Electrolyte'!F54)</f>
        <v/>
      </c>
      <c r="H1765" s="50">
        <f>IF(AND(ISNUMBER('M1 Sparkling Electrolyte'!F54),ISNUMBER('M1 Sparkling Electrolyte'!K54)),'M1 Sparkling Electrolyte'!F54-'M1 Sparkling Electrolyte'!K54,"")</f>
        <v/>
      </c>
      <c r="I1765" s="34" t="inlineStr">
        <is>
          <t>S&amp;S availability/depth vary by listing and time, confirm live.</t>
        </is>
      </c>
    </row>
    <row r="1766" ht="26" customHeight="1">
      <c r="A1766" s="34" t="inlineStr">
        <is>
          <t>BUBBL'R</t>
        </is>
      </c>
      <c r="B1766" s="34" t="inlineStr">
        <is>
          <t>BUBBL'R Antioxidant Sparkling Water | Raspberry Lemonade | 12 pack 473mL</t>
        </is>
      </c>
      <c r="C1766" s="34" t="inlineStr">
        <is>
          <t>1) Sparkling electrolyte / functional sparkling</t>
        </is>
      </c>
      <c r="D1766" s="51">
        <f>IF('M1 Sparkling Electrolyte'!I55="","",'M1 Sparkling Electrolyte'!I55)</f>
        <v/>
      </c>
      <c r="E1766" s="52">
        <f>IF('M1 Sparkling Electrolyte'!J55="","",'M1 Sparkling Electrolyte'!J55)</f>
        <v/>
      </c>
      <c r="F1766" s="50">
        <f>IF('M1 Sparkling Electrolyte'!K55="","",'M1 Sparkling Electrolyte'!K55)</f>
        <v/>
      </c>
      <c r="G1766" s="49">
        <f>IF('M1 Sparkling Electrolyte'!F55="","",'M1 Sparkling Electrolyte'!F55)</f>
        <v/>
      </c>
      <c r="H1766" s="50">
        <f>IF(AND(ISNUMBER('M1 Sparkling Electrolyte'!F55),ISNUMBER('M1 Sparkling Electrolyte'!K55)),'M1 Sparkling Electrolyte'!F55-'M1 Sparkling Electrolyte'!K55,"")</f>
        <v/>
      </c>
      <c r="I1766" s="34" t="inlineStr">
        <is>
          <t>S&amp;S availability/depth vary by listing and time, confirm live.</t>
        </is>
      </c>
    </row>
    <row r="1767" ht="26" customHeight="1">
      <c r="A1767" s="34" t="inlineStr">
        <is>
          <t>BUBBL'R</t>
        </is>
      </c>
      <c r="B1767" s="34" t="inlineStr">
        <is>
          <t>BUBBL'R Antioxidant Sparkling Water | Raspberry Lemonade | 18 pack 473mL</t>
        </is>
      </c>
      <c r="C1767" s="34" t="inlineStr">
        <is>
          <t>1) Sparkling electrolyte / functional sparkling</t>
        </is>
      </c>
      <c r="D1767" s="51">
        <f>IF('M1 Sparkling Electrolyte'!I56="","",'M1 Sparkling Electrolyte'!I56)</f>
        <v/>
      </c>
      <c r="E1767" s="52">
        <f>IF('M1 Sparkling Electrolyte'!J56="","",'M1 Sparkling Electrolyte'!J56)</f>
        <v/>
      </c>
      <c r="F1767" s="50">
        <f>IF('M1 Sparkling Electrolyte'!K56="","",'M1 Sparkling Electrolyte'!K56)</f>
        <v/>
      </c>
      <c r="G1767" s="49">
        <f>IF('M1 Sparkling Electrolyte'!F56="","",'M1 Sparkling Electrolyte'!F56)</f>
        <v/>
      </c>
      <c r="H1767" s="50">
        <f>IF(AND(ISNUMBER('M1 Sparkling Electrolyte'!F56),ISNUMBER('M1 Sparkling Electrolyte'!K56)),'M1 Sparkling Electrolyte'!F56-'M1 Sparkling Electrolyte'!K56,"")</f>
        <v/>
      </c>
      <c r="I1767" s="34" t="inlineStr">
        <is>
          <t>S&amp;S availability/depth vary by listing and time, confirm live.</t>
        </is>
      </c>
    </row>
    <row r="1768" ht="26" customHeight="1">
      <c r="A1768" s="34" t="inlineStr">
        <is>
          <t>BUBBL'R</t>
        </is>
      </c>
      <c r="B1768" s="34" t="inlineStr">
        <is>
          <t>BUBBL'R Antioxidant Sparkling Water | Raspberry Lemonade | 24 pack 473mL</t>
        </is>
      </c>
      <c r="C1768" s="34" t="inlineStr">
        <is>
          <t>1) Sparkling electrolyte / functional sparkling</t>
        </is>
      </c>
      <c r="D1768" s="51">
        <f>IF('M1 Sparkling Electrolyte'!I57="","",'M1 Sparkling Electrolyte'!I57)</f>
        <v/>
      </c>
      <c r="E1768" s="52">
        <f>IF('M1 Sparkling Electrolyte'!J57="","",'M1 Sparkling Electrolyte'!J57)</f>
        <v/>
      </c>
      <c r="F1768" s="50">
        <f>IF('M1 Sparkling Electrolyte'!K57="","",'M1 Sparkling Electrolyte'!K57)</f>
        <v/>
      </c>
      <c r="G1768" s="49">
        <f>IF('M1 Sparkling Electrolyte'!F57="","",'M1 Sparkling Electrolyte'!F57)</f>
        <v/>
      </c>
      <c r="H1768" s="50">
        <f>IF(AND(ISNUMBER('M1 Sparkling Electrolyte'!F57),ISNUMBER('M1 Sparkling Electrolyte'!K57)),'M1 Sparkling Electrolyte'!F57-'M1 Sparkling Electrolyte'!K57,"")</f>
        <v/>
      </c>
      <c r="I1768" s="34" t="inlineStr">
        <is>
          <t>S&amp;S availability/depth vary by listing and time, confirm live.</t>
        </is>
      </c>
    </row>
    <row r="1769" ht="26" customHeight="1">
      <c r="A1769" s="34" t="inlineStr">
        <is>
          <t>BUBBL'R</t>
        </is>
      </c>
      <c r="B1769" s="34" t="inlineStr">
        <is>
          <t>BUBBL'R Antioxidant Sparkling Water | Blue Crush'r | single 473mL</t>
        </is>
      </c>
      <c r="C1769" s="34" t="inlineStr">
        <is>
          <t>1) Sparkling electrolyte / functional sparkling</t>
        </is>
      </c>
      <c r="D1769" s="51">
        <f>IF('M1 Sparkling Electrolyte'!I58="","",'M1 Sparkling Electrolyte'!I58)</f>
        <v/>
      </c>
      <c r="E1769" s="52">
        <f>IF('M1 Sparkling Electrolyte'!J58="","",'M1 Sparkling Electrolyte'!J58)</f>
        <v/>
      </c>
      <c r="F1769" s="50">
        <f>IF('M1 Sparkling Electrolyte'!K58="","",'M1 Sparkling Electrolyte'!K58)</f>
        <v/>
      </c>
      <c r="G1769" s="49">
        <f>IF('M1 Sparkling Electrolyte'!F58="","",'M1 Sparkling Electrolyte'!F58)</f>
        <v/>
      </c>
      <c r="H1769" s="50">
        <f>IF(AND(ISNUMBER('M1 Sparkling Electrolyte'!F58),ISNUMBER('M1 Sparkling Electrolyte'!K58)),'M1 Sparkling Electrolyte'!F58-'M1 Sparkling Electrolyte'!K58,"")</f>
        <v/>
      </c>
      <c r="I1769" s="34" t="inlineStr">
        <is>
          <t>S&amp;S availability/depth vary by listing and time, confirm live.</t>
        </is>
      </c>
    </row>
    <row r="1770" ht="26" customHeight="1">
      <c r="A1770" s="34" t="inlineStr">
        <is>
          <t>BUBBL'R</t>
        </is>
      </c>
      <c r="B1770" s="34" t="inlineStr">
        <is>
          <t>BUBBL'R Antioxidant Sparkling Water | Blue Crush'r | 8 pack 473mL</t>
        </is>
      </c>
      <c r="C1770" s="34" t="inlineStr">
        <is>
          <t>1) Sparkling electrolyte / functional sparkling</t>
        </is>
      </c>
      <c r="D1770" s="51">
        <f>IF('M1 Sparkling Electrolyte'!I59="","",'M1 Sparkling Electrolyte'!I59)</f>
        <v/>
      </c>
      <c r="E1770" s="52">
        <f>IF('M1 Sparkling Electrolyte'!J59="","",'M1 Sparkling Electrolyte'!J59)</f>
        <v/>
      </c>
      <c r="F1770" s="50">
        <f>IF('M1 Sparkling Electrolyte'!K59="","",'M1 Sparkling Electrolyte'!K59)</f>
        <v/>
      </c>
      <c r="G1770" s="49">
        <f>IF('M1 Sparkling Electrolyte'!F59="","",'M1 Sparkling Electrolyte'!F59)</f>
        <v/>
      </c>
      <c r="H1770" s="50">
        <f>IF(AND(ISNUMBER('M1 Sparkling Electrolyte'!F59),ISNUMBER('M1 Sparkling Electrolyte'!K59)),'M1 Sparkling Electrolyte'!F59-'M1 Sparkling Electrolyte'!K59,"")</f>
        <v/>
      </c>
      <c r="I1770" s="34" t="inlineStr">
        <is>
          <t>S&amp;S availability/depth vary by listing and time, confirm live.</t>
        </is>
      </c>
    </row>
    <row r="1771" ht="26" customHeight="1">
      <c r="A1771" s="34" t="inlineStr">
        <is>
          <t>BUBBL'R</t>
        </is>
      </c>
      <c r="B1771" s="34" t="inlineStr">
        <is>
          <t>BUBBL'R Antioxidant Sparkling Water | Blue Crush'r | 12 pack 473mL</t>
        </is>
      </c>
      <c r="C1771" s="34" t="inlineStr">
        <is>
          <t>1) Sparkling electrolyte / functional sparkling</t>
        </is>
      </c>
      <c r="D1771" s="51">
        <f>IF('M1 Sparkling Electrolyte'!I60="","",'M1 Sparkling Electrolyte'!I60)</f>
        <v/>
      </c>
      <c r="E1771" s="52">
        <f>IF('M1 Sparkling Electrolyte'!J60="","",'M1 Sparkling Electrolyte'!J60)</f>
        <v/>
      </c>
      <c r="F1771" s="50">
        <f>IF('M1 Sparkling Electrolyte'!K60="","",'M1 Sparkling Electrolyte'!K60)</f>
        <v/>
      </c>
      <c r="G1771" s="49">
        <f>IF('M1 Sparkling Electrolyte'!F60="","",'M1 Sparkling Electrolyte'!F60)</f>
        <v/>
      </c>
      <c r="H1771" s="50">
        <f>IF(AND(ISNUMBER('M1 Sparkling Electrolyte'!F60),ISNUMBER('M1 Sparkling Electrolyte'!K60)),'M1 Sparkling Electrolyte'!F60-'M1 Sparkling Electrolyte'!K60,"")</f>
        <v/>
      </c>
      <c r="I1771" s="34" t="inlineStr">
        <is>
          <t>S&amp;S availability/depth vary by listing and time, confirm live.</t>
        </is>
      </c>
    </row>
    <row r="1772" ht="26" customHeight="1">
      <c r="A1772" s="34" t="inlineStr">
        <is>
          <t>BUBBL'R</t>
        </is>
      </c>
      <c r="B1772" s="34" t="inlineStr">
        <is>
          <t>BUBBL'R Antioxidant Sparkling Water | Blue Crush'r | 18 pack 473mL</t>
        </is>
      </c>
      <c r="C1772" s="34" t="inlineStr">
        <is>
          <t>1) Sparkling electrolyte / functional sparkling</t>
        </is>
      </c>
      <c r="D1772" s="51">
        <f>IF('M1 Sparkling Electrolyte'!I61="","",'M1 Sparkling Electrolyte'!I61)</f>
        <v/>
      </c>
      <c r="E1772" s="52">
        <f>IF('M1 Sparkling Electrolyte'!J61="","",'M1 Sparkling Electrolyte'!J61)</f>
        <v/>
      </c>
      <c r="F1772" s="50">
        <f>IF('M1 Sparkling Electrolyte'!K61="","",'M1 Sparkling Electrolyte'!K61)</f>
        <v/>
      </c>
      <c r="G1772" s="49">
        <f>IF('M1 Sparkling Electrolyte'!F61="","",'M1 Sparkling Electrolyte'!F61)</f>
        <v/>
      </c>
      <c r="H1772" s="50">
        <f>IF(AND(ISNUMBER('M1 Sparkling Electrolyte'!F61),ISNUMBER('M1 Sparkling Electrolyte'!K61)),'M1 Sparkling Electrolyte'!F61-'M1 Sparkling Electrolyte'!K61,"")</f>
        <v/>
      </c>
      <c r="I1772" s="34" t="inlineStr">
        <is>
          <t>S&amp;S availability/depth vary by listing and time, confirm live.</t>
        </is>
      </c>
    </row>
    <row r="1773" ht="26" customHeight="1">
      <c r="A1773" s="34" t="inlineStr">
        <is>
          <t>BUBBL'R</t>
        </is>
      </c>
      <c r="B1773" s="34" t="inlineStr">
        <is>
          <t>BUBBL'R Antioxidant Sparkling Water | Blue Crush'r | 24 pack 473mL</t>
        </is>
      </c>
      <c r="C1773" s="34" t="inlineStr">
        <is>
          <t>1) Sparkling electrolyte / functional sparkling</t>
        </is>
      </c>
      <c r="D1773" s="51">
        <f>IF('M1 Sparkling Electrolyte'!I62="","",'M1 Sparkling Electrolyte'!I62)</f>
        <v/>
      </c>
      <c r="E1773" s="52">
        <f>IF('M1 Sparkling Electrolyte'!J62="","",'M1 Sparkling Electrolyte'!J62)</f>
        <v/>
      </c>
      <c r="F1773" s="50">
        <f>IF('M1 Sparkling Electrolyte'!K62="","",'M1 Sparkling Electrolyte'!K62)</f>
        <v/>
      </c>
      <c r="G1773" s="49">
        <f>IF('M1 Sparkling Electrolyte'!F62="","",'M1 Sparkling Electrolyte'!F62)</f>
        <v/>
      </c>
      <c r="H1773" s="50">
        <f>IF(AND(ISNUMBER('M1 Sparkling Electrolyte'!F62),ISNUMBER('M1 Sparkling Electrolyte'!K62)),'M1 Sparkling Electrolyte'!F62-'M1 Sparkling Electrolyte'!K62,"")</f>
        <v/>
      </c>
      <c r="I1773" s="34" t="inlineStr">
        <is>
          <t>S&amp;S availability/depth vary by listing and time, confirm live.</t>
        </is>
      </c>
    </row>
    <row r="1774" ht="26" customHeight="1">
      <c r="A1774" s="34" t="inlineStr">
        <is>
          <t>Phocus</t>
        </is>
      </c>
      <c r="B1774" s="34" t="inlineStr">
        <is>
          <t>Phocus Caffeinated Sparkling Water | Grapefruit | single 350mL</t>
        </is>
      </c>
      <c r="C1774" s="34" t="inlineStr">
        <is>
          <t>1) Sparkling electrolyte / functional sparkling</t>
        </is>
      </c>
      <c r="D1774" s="51">
        <f>IF('M1 Sparkling Electrolyte'!I63="","",'M1 Sparkling Electrolyte'!I63)</f>
        <v/>
      </c>
      <c r="E1774" s="52">
        <f>IF('M1 Sparkling Electrolyte'!J63="","",'M1 Sparkling Electrolyte'!J63)</f>
        <v/>
      </c>
      <c r="F1774" s="50">
        <f>IF('M1 Sparkling Electrolyte'!K63="","",'M1 Sparkling Electrolyte'!K63)</f>
        <v/>
      </c>
      <c r="G1774" s="49">
        <f>IF('M1 Sparkling Electrolyte'!F63="","",'M1 Sparkling Electrolyte'!F63)</f>
        <v/>
      </c>
      <c r="H1774" s="50">
        <f>IF(AND(ISNUMBER('M1 Sparkling Electrolyte'!F63),ISNUMBER('M1 Sparkling Electrolyte'!K63)),'M1 Sparkling Electrolyte'!F63-'M1 Sparkling Electrolyte'!K63,"")</f>
        <v/>
      </c>
      <c r="I1774" s="34" t="inlineStr">
        <is>
          <t>S&amp;S availability/depth vary by listing and time, confirm live.</t>
        </is>
      </c>
    </row>
    <row r="1775" ht="26" customHeight="1">
      <c r="A1775" s="34" t="inlineStr">
        <is>
          <t>Phocus</t>
        </is>
      </c>
      <c r="B1775" s="34" t="inlineStr">
        <is>
          <t>Phocus Caffeinated Sparkling Water | Grapefruit | 8 pack 350mL</t>
        </is>
      </c>
      <c r="C1775" s="34" t="inlineStr">
        <is>
          <t>1) Sparkling electrolyte / functional sparkling</t>
        </is>
      </c>
      <c r="D1775" s="51">
        <f>IF('M1 Sparkling Electrolyte'!I64="","",'M1 Sparkling Electrolyte'!I64)</f>
        <v/>
      </c>
      <c r="E1775" s="52">
        <f>IF('M1 Sparkling Electrolyte'!J64="","",'M1 Sparkling Electrolyte'!J64)</f>
        <v/>
      </c>
      <c r="F1775" s="50">
        <f>IF('M1 Sparkling Electrolyte'!K64="","",'M1 Sparkling Electrolyte'!K64)</f>
        <v/>
      </c>
      <c r="G1775" s="49">
        <f>IF('M1 Sparkling Electrolyte'!F64="","",'M1 Sparkling Electrolyte'!F64)</f>
        <v/>
      </c>
      <c r="H1775" s="50">
        <f>IF(AND(ISNUMBER('M1 Sparkling Electrolyte'!F64),ISNUMBER('M1 Sparkling Electrolyte'!K64)),'M1 Sparkling Electrolyte'!F64-'M1 Sparkling Electrolyte'!K64,"")</f>
        <v/>
      </c>
      <c r="I1775" s="34" t="inlineStr">
        <is>
          <t>S&amp;S availability/depth vary by listing and time, confirm live.</t>
        </is>
      </c>
    </row>
    <row r="1776" ht="26" customHeight="1">
      <c r="A1776" s="34" t="inlineStr">
        <is>
          <t>Phocus</t>
        </is>
      </c>
      <c r="B1776" s="34" t="inlineStr">
        <is>
          <t>Phocus Caffeinated Sparkling Water | Grapefruit | 12 pack 350mL</t>
        </is>
      </c>
      <c r="C1776" s="34" t="inlineStr">
        <is>
          <t>1) Sparkling electrolyte / functional sparkling</t>
        </is>
      </c>
      <c r="D1776" s="51">
        <f>IF('M1 Sparkling Electrolyte'!I65="","",'M1 Sparkling Electrolyte'!I65)</f>
        <v/>
      </c>
      <c r="E1776" s="52">
        <f>IF('M1 Sparkling Electrolyte'!J65="","",'M1 Sparkling Electrolyte'!J65)</f>
        <v/>
      </c>
      <c r="F1776" s="50">
        <f>IF('M1 Sparkling Electrolyte'!K65="","",'M1 Sparkling Electrolyte'!K65)</f>
        <v/>
      </c>
      <c r="G1776" s="49">
        <f>IF('M1 Sparkling Electrolyte'!F65="","",'M1 Sparkling Electrolyte'!F65)</f>
        <v/>
      </c>
      <c r="H1776" s="50">
        <f>IF(AND(ISNUMBER('M1 Sparkling Electrolyte'!F65),ISNUMBER('M1 Sparkling Electrolyte'!K65)),'M1 Sparkling Electrolyte'!F65-'M1 Sparkling Electrolyte'!K65,"")</f>
        <v/>
      </c>
      <c r="I1776" s="34" t="inlineStr">
        <is>
          <t>S&amp;S availability/depth vary by listing and time, confirm live.</t>
        </is>
      </c>
    </row>
    <row r="1777" ht="26" customHeight="1">
      <c r="A1777" s="34" t="inlineStr">
        <is>
          <t>Phocus</t>
        </is>
      </c>
      <c r="B1777" s="34" t="inlineStr">
        <is>
          <t>Phocus Caffeinated Sparkling Water | Grapefruit | 15 pack 350mL</t>
        </is>
      </c>
      <c r="C1777" s="34" t="inlineStr">
        <is>
          <t>1) Sparkling electrolyte / functional sparkling</t>
        </is>
      </c>
      <c r="D1777" s="51">
        <f>IF('M1 Sparkling Electrolyte'!I66="","",'M1 Sparkling Electrolyte'!I66)</f>
        <v/>
      </c>
      <c r="E1777" s="52">
        <f>IF('M1 Sparkling Electrolyte'!J66="","",'M1 Sparkling Electrolyte'!J66)</f>
        <v/>
      </c>
      <c r="F1777" s="50">
        <f>IF('M1 Sparkling Electrolyte'!K66="","",'M1 Sparkling Electrolyte'!K66)</f>
        <v/>
      </c>
      <c r="G1777" s="49">
        <f>IF('M1 Sparkling Electrolyte'!F66="","",'M1 Sparkling Electrolyte'!F66)</f>
        <v/>
      </c>
      <c r="H1777" s="50">
        <f>IF(AND(ISNUMBER('M1 Sparkling Electrolyte'!F66),ISNUMBER('M1 Sparkling Electrolyte'!K66)),'M1 Sparkling Electrolyte'!F66-'M1 Sparkling Electrolyte'!K66,"")</f>
        <v/>
      </c>
      <c r="I1777" s="34" t="inlineStr">
        <is>
          <t>S&amp;S availability/depth vary by listing and time, confirm live.</t>
        </is>
      </c>
    </row>
    <row r="1778" ht="26" customHeight="1">
      <c r="A1778" s="34" t="inlineStr">
        <is>
          <t>Phocus</t>
        </is>
      </c>
      <c r="B1778" s="34" t="inlineStr">
        <is>
          <t>Phocus Caffeinated Sparkling Water | Grapefruit | 18 pack 350mL</t>
        </is>
      </c>
      <c r="C1778" s="34" t="inlineStr">
        <is>
          <t>1) Sparkling electrolyte / functional sparkling</t>
        </is>
      </c>
      <c r="D1778" s="51">
        <f>IF('M1 Sparkling Electrolyte'!I67="","",'M1 Sparkling Electrolyte'!I67)</f>
        <v/>
      </c>
      <c r="E1778" s="52">
        <f>IF('M1 Sparkling Electrolyte'!J67="","",'M1 Sparkling Electrolyte'!J67)</f>
        <v/>
      </c>
      <c r="F1778" s="50">
        <f>IF('M1 Sparkling Electrolyte'!K67="","",'M1 Sparkling Electrolyte'!K67)</f>
        <v/>
      </c>
      <c r="G1778" s="49">
        <f>IF('M1 Sparkling Electrolyte'!F67="","",'M1 Sparkling Electrolyte'!F67)</f>
        <v/>
      </c>
      <c r="H1778" s="50">
        <f>IF(AND(ISNUMBER('M1 Sparkling Electrolyte'!F67),ISNUMBER('M1 Sparkling Electrolyte'!K67)),'M1 Sparkling Electrolyte'!F67-'M1 Sparkling Electrolyte'!K67,"")</f>
        <v/>
      </c>
      <c r="I1778" s="34" t="inlineStr">
        <is>
          <t>S&amp;S availability/depth vary by listing and time, confirm live.</t>
        </is>
      </c>
    </row>
    <row r="1779" ht="26" customHeight="1">
      <c r="A1779" s="34" t="inlineStr">
        <is>
          <t>Phocus</t>
        </is>
      </c>
      <c r="B1779" s="34" t="inlineStr">
        <is>
          <t>Phocus Caffeinated Sparkling Water | Grapefruit | 24 pack 350mL</t>
        </is>
      </c>
      <c r="C1779" s="34" t="inlineStr">
        <is>
          <t>1) Sparkling electrolyte / functional sparkling</t>
        </is>
      </c>
      <c r="D1779" s="51">
        <f>IF('M1 Sparkling Electrolyte'!I68="","",'M1 Sparkling Electrolyte'!I68)</f>
        <v/>
      </c>
      <c r="E1779" s="52">
        <f>IF('M1 Sparkling Electrolyte'!J68="","",'M1 Sparkling Electrolyte'!J68)</f>
        <v/>
      </c>
      <c r="F1779" s="50">
        <f>IF('M1 Sparkling Electrolyte'!K68="","",'M1 Sparkling Electrolyte'!K68)</f>
        <v/>
      </c>
      <c r="G1779" s="49">
        <f>IF('M1 Sparkling Electrolyte'!F68="","",'M1 Sparkling Electrolyte'!F68)</f>
        <v/>
      </c>
      <c r="H1779" s="50">
        <f>IF(AND(ISNUMBER('M1 Sparkling Electrolyte'!F68),ISNUMBER('M1 Sparkling Electrolyte'!K68)),'M1 Sparkling Electrolyte'!F68-'M1 Sparkling Electrolyte'!K68,"")</f>
        <v/>
      </c>
      <c r="I1779" s="34" t="inlineStr">
        <is>
          <t>S&amp;S availability/depth vary by listing and time, confirm live.</t>
        </is>
      </c>
    </row>
    <row r="1780" ht="26" customHeight="1">
      <c r="A1780" s="34" t="inlineStr">
        <is>
          <t>Phocus</t>
        </is>
      </c>
      <c r="B1780" s="34" t="inlineStr">
        <is>
          <t>Phocus Caffeinated Sparkling Water | Yuzu Lime | single 350mL</t>
        </is>
      </c>
      <c r="C1780" s="34" t="inlineStr">
        <is>
          <t>1) Sparkling electrolyte / functional sparkling</t>
        </is>
      </c>
      <c r="D1780" s="51">
        <f>IF('M1 Sparkling Electrolyte'!I69="","",'M1 Sparkling Electrolyte'!I69)</f>
        <v/>
      </c>
      <c r="E1780" s="52">
        <f>IF('M1 Sparkling Electrolyte'!J69="","",'M1 Sparkling Electrolyte'!J69)</f>
        <v/>
      </c>
      <c r="F1780" s="50">
        <f>IF('M1 Sparkling Electrolyte'!K69="","",'M1 Sparkling Electrolyte'!K69)</f>
        <v/>
      </c>
      <c r="G1780" s="49">
        <f>IF('M1 Sparkling Electrolyte'!F69="","",'M1 Sparkling Electrolyte'!F69)</f>
        <v/>
      </c>
      <c r="H1780" s="50">
        <f>IF(AND(ISNUMBER('M1 Sparkling Electrolyte'!F69),ISNUMBER('M1 Sparkling Electrolyte'!K69)),'M1 Sparkling Electrolyte'!F69-'M1 Sparkling Electrolyte'!K69,"")</f>
        <v/>
      </c>
      <c r="I1780" s="34" t="inlineStr">
        <is>
          <t>S&amp;S availability/depth vary by listing and time, confirm live.</t>
        </is>
      </c>
    </row>
    <row r="1781" ht="26" customHeight="1">
      <c r="A1781" s="34" t="inlineStr">
        <is>
          <t>Phocus</t>
        </is>
      </c>
      <c r="B1781" s="34" t="inlineStr">
        <is>
          <t>Phocus Caffeinated Sparkling Water | Yuzu Lime | 8 pack 350mL</t>
        </is>
      </c>
      <c r="C1781" s="34" t="inlineStr">
        <is>
          <t>1) Sparkling electrolyte / functional sparkling</t>
        </is>
      </c>
      <c r="D1781" s="51">
        <f>IF('M1 Sparkling Electrolyte'!I70="","",'M1 Sparkling Electrolyte'!I70)</f>
        <v/>
      </c>
      <c r="E1781" s="52">
        <f>IF('M1 Sparkling Electrolyte'!J70="","",'M1 Sparkling Electrolyte'!J70)</f>
        <v/>
      </c>
      <c r="F1781" s="50">
        <f>IF('M1 Sparkling Electrolyte'!K70="","",'M1 Sparkling Electrolyte'!K70)</f>
        <v/>
      </c>
      <c r="G1781" s="49">
        <f>IF('M1 Sparkling Electrolyte'!F70="","",'M1 Sparkling Electrolyte'!F70)</f>
        <v/>
      </c>
      <c r="H1781" s="50">
        <f>IF(AND(ISNUMBER('M1 Sparkling Electrolyte'!F70),ISNUMBER('M1 Sparkling Electrolyte'!K70)),'M1 Sparkling Electrolyte'!F70-'M1 Sparkling Electrolyte'!K70,"")</f>
        <v/>
      </c>
      <c r="I1781" s="34" t="inlineStr">
        <is>
          <t>S&amp;S availability/depth vary by listing and time, confirm live.</t>
        </is>
      </c>
    </row>
    <row r="1782" ht="26" customHeight="1">
      <c r="A1782" s="34" t="inlineStr">
        <is>
          <t>Phocus</t>
        </is>
      </c>
      <c r="B1782" s="34" t="inlineStr">
        <is>
          <t>Phocus Caffeinated Sparkling Water | Yuzu Lime | 12 pack 350mL</t>
        </is>
      </c>
      <c r="C1782" s="34" t="inlineStr">
        <is>
          <t>1) Sparkling electrolyte / functional sparkling</t>
        </is>
      </c>
      <c r="D1782" s="51">
        <f>IF('M1 Sparkling Electrolyte'!I71="","",'M1 Sparkling Electrolyte'!I71)</f>
        <v/>
      </c>
      <c r="E1782" s="52">
        <f>IF('M1 Sparkling Electrolyte'!J71="","",'M1 Sparkling Electrolyte'!J71)</f>
        <v/>
      </c>
      <c r="F1782" s="50">
        <f>IF('M1 Sparkling Electrolyte'!K71="","",'M1 Sparkling Electrolyte'!K71)</f>
        <v/>
      </c>
      <c r="G1782" s="49">
        <f>IF('M1 Sparkling Electrolyte'!F71="","",'M1 Sparkling Electrolyte'!F71)</f>
        <v/>
      </c>
      <c r="H1782" s="50">
        <f>IF(AND(ISNUMBER('M1 Sparkling Electrolyte'!F71),ISNUMBER('M1 Sparkling Electrolyte'!K71)),'M1 Sparkling Electrolyte'!F71-'M1 Sparkling Electrolyte'!K71,"")</f>
        <v/>
      </c>
      <c r="I1782" s="34" t="inlineStr">
        <is>
          <t>S&amp;S availability/depth vary by listing and time, confirm live.</t>
        </is>
      </c>
    </row>
    <row r="1783" ht="26" customHeight="1">
      <c r="A1783" s="34" t="inlineStr">
        <is>
          <t>Phocus</t>
        </is>
      </c>
      <c r="B1783" s="34" t="inlineStr">
        <is>
          <t>Phocus Caffeinated Sparkling Water | Yuzu Lime | 15 pack 350mL</t>
        </is>
      </c>
      <c r="C1783" s="34" t="inlineStr">
        <is>
          <t>1) Sparkling electrolyte / functional sparkling</t>
        </is>
      </c>
      <c r="D1783" s="51">
        <f>IF('M1 Sparkling Electrolyte'!I72="","",'M1 Sparkling Electrolyte'!I72)</f>
        <v/>
      </c>
      <c r="E1783" s="52">
        <f>IF('M1 Sparkling Electrolyte'!J72="","",'M1 Sparkling Electrolyte'!J72)</f>
        <v/>
      </c>
      <c r="F1783" s="50">
        <f>IF('M1 Sparkling Electrolyte'!K72="","",'M1 Sparkling Electrolyte'!K72)</f>
        <v/>
      </c>
      <c r="G1783" s="49">
        <f>IF('M1 Sparkling Electrolyte'!F72="","",'M1 Sparkling Electrolyte'!F72)</f>
        <v/>
      </c>
      <c r="H1783" s="50">
        <f>IF(AND(ISNUMBER('M1 Sparkling Electrolyte'!F72),ISNUMBER('M1 Sparkling Electrolyte'!K72)),'M1 Sparkling Electrolyte'!F72-'M1 Sparkling Electrolyte'!K72,"")</f>
        <v/>
      </c>
      <c r="I1783" s="34" t="inlineStr">
        <is>
          <t>S&amp;S availability/depth vary by listing and time, confirm live.</t>
        </is>
      </c>
    </row>
    <row r="1784" ht="26" customHeight="1">
      <c r="A1784" s="34" t="inlineStr">
        <is>
          <t>Phocus</t>
        </is>
      </c>
      <c r="B1784" s="34" t="inlineStr">
        <is>
          <t>Phocus Caffeinated Sparkling Water | Yuzu Lime | 18 pack 350mL</t>
        </is>
      </c>
      <c r="C1784" s="34" t="inlineStr">
        <is>
          <t>1) Sparkling electrolyte / functional sparkling</t>
        </is>
      </c>
      <c r="D1784" s="51">
        <f>IF('M1 Sparkling Electrolyte'!I73="","",'M1 Sparkling Electrolyte'!I73)</f>
        <v/>
      </c>
      <c r="E1784" s="52">
        <f>IF('M1 Sparkling Electrolyte'!J73="","",'M1 Sparkling Electrolyte'!J73)</f>
        <v/>
      </c>
      <c r="F1784" s="50">
        <f>IF('M1 Sparkling Electrolyte'!K73="","",'M1 Sparkling Electrolyte'!K73)</f>
        <v/>
      </c>
      <c r="G1784" s="49">
        <f>IF('M1 Sparkling Electrolyte'!F73="","",'M1 Sparkling Electrolyte'!F73)</f>
        <v/>
      </c>
      <c r="H1784" s="50">
        <f>IF(AND(ISNUMBER('M1 Sparkling Electrolyte'!F73),ISNUMBER('M1 Sparkling Electrolyte'!K73)),'M1 Sparkling Electrolyte'!F73-'M1 Sparkling Electrolyte'!K73,"")</f>
        <v/>
      </c>
      <c r="I1784" s="34" t="inlineStr">
        <is>
          <t>S&amp;S availability/depth vary by listing and time, confirm live.</t>
        </is>
      </c>
    </row>
    <row r="1785" ht="26" customHeight="1">
      <c r="A1785" s="34" t="inlineStr">
        <is>
          <t>Phocus</t>
        </is>
      </c>
      <c r="B1785" s="34" t="inlineStr">
        <is>
          <t>Phocus Caffeinated Sparkling Water | Yuzu Lime | 24 pack 350mL</t>
        </is>
      </c>
      <c r="C1785" s="34" t="inlineStr">
        <is>
          <t>1) Sparkling electrolyte / functional sparkling</t>
        </is>
      </c>
      <c r="D1785" s="51">
        <f>IF('M1 Sparkling Electrolyte'!I74="","",'M1 Sparkling Electrolyte'!I74)</f>
        <v/>
      </c>
      <c r="E1785" s="52">
        <f>IF('M1 Sparkling Electrolyte'!J74="","",'M1 Sparkling Electrolyte'!J74)</f>
        <v/>
      </c>
      <c r="F1785" s="50">
        <f>IF('M1 Sparkling Electrolyte'!K74="","",'M1 Sparkling Electrolyte'!K74)</f>
        <v/>
      </c>
      <c r="G1785" s="49">
        <f>IF('M1 Sparkling Electrolyte'!F74="","",'M1 Sparkling Electrolyte'!F74)</f>
        <v/>
      </c>
      <c r="H1785" s="50">
        <f>IF(AND(ISNUMBER('M1 Sparkling Electrolyte'!F74),ISNUMBER('M1 Sparkling Electrolyte'!K74)),'M1 Sparkling Electrolyte'!F74-'M1 Sparkling Electrolyte'!K74,"")</f>
        <v/>
      </c>
      <c r="I1785" s="34" t="inlineStr">
        <is>
          <t>S&amp;S availability/depth vary by listing and time, confirm live.</t>
        </is>
      </c>
    </row>
    <row r="1786" ht="26" customHeight="1">
      <c r="A1786" s="34" t="inlineStr">
        <is>
          <t>Phocus</t>
        </is>
      </c>
      <c r="B1786" s="34" t="inlineStr">
        <is>
          <t>Phocus Caffeinated Sparkling Water | Cucumber | single 350mL</t>
        </is>
      </c>
      <c r="C1786" s="34" t="inlineStr">
        <is>
          <t>1) Sparkling electrolyte / functional sparkling</t>
        </is>
      </c>
      <c r="D1786" s="51">
        <f>IF('M1 Sparkling Electrolyte'!I75="","",'M1 Sparkling Electrolyte'!I75)</f>
        <v/>
      </c>
      <c r="E1786" s="52">
        <f>IF('M1 Sparkling Electrolyte'!J75="","",'M1 Sparkling Electrolyte'!J75)</f>
        <v/>
      </c>
      <c r="F1786" s="50">
        <f>IF('M1 Sparkling Electrolyte'!K75="","",'M1 Sparkling Electrolyte'!K75)</f>
        <v/>
      </c>
      <c r="G1786" s="49">
        <f>IF('M1 Sparkling Electrolyte'!F75="","",'M1 Sparkling Electrolyte'!F75)</f>
        <v/>
      </c>
      <c r="H1786" s="50">
        <f>IF(AND(ISNUMBER('M1 Sparkling Electrolyte'!F75),ISNUMBER('M1 Sparkling Electrolyte'!K75)),'M1 Sparkling Electrolyte'!F75-'M1 Sparkling Electrolyte'!K75,"")</f>
        <v/>
      </c>
      <c r="I1786" s="34" t="inlineStr">
        <is>
          <t>S&amp;S availability/depth vary by listing and time, confirm live.</t>
        </is>
      </c>
    </row>
    <row r="1787" ht="26" customHeight="1">
      <c r="A1787" s="34" t="inlineStr">
        <is>
          <t>Phocus</t>
        </is>
      </c>
      <c r="B1787" s="34" t="inlineStr">
        <is>
          <t>Phocus Caffeinated Sparkling Water | Cucumber | 8 pack 350mL</t>
        </is>
      </c>
      <c r="C1787" s="34" t="inlineStr">
        <is>
          <t>1) Sparkling electrolyte / functional sparkling</t>
        </is>
      </c>
      <c r="D1787" s="51">
        <f>IF('M1 Sparkling Electrolyte'!I76="","",'M1 Sparkling Electrolyte'!I76)</f>
        <v/>
      </c>
      <c r="E1787" s="52">
        <f>IF('M1 Sparkling Electrolyte'!J76="","",'M1 Sparkling Electrolyte'!J76)</f>
        <v/>
      </c>
      <c r="F1787" s="50">
        <f>IF('M1 Sparkling Electrolyte'!K76="","",'M1 Sparkling Electrolyte'!K76)</f>
        <v/>
      </c>
      <c r="G1787" s="49">
        <f>IF('M1 Sparkling Electrolyte'!F76="","",'M1 Sparkling Electrolyte'!F76)</f>
        <v/>
      </c>
      <c r="H1787" s="50">
        <f>IF(AND(ISNUMBER('M1 Sparkling Electrolyte'!F76),ISNUMBER('M1 Sparkling Electrolyte'!K76)),'M1 Sparkling Electrolyte'!F76-'M1 Sparkling Electrolyte'!K76,"")</f>
        <v/>
      </c>
      <c r="I1787" s="34" t="inlineStr">
        <is>
          <t>S&amp;S availability/depth vary by listing and time, confirm live.</t>
        </is>
      </c>
    </row>
    <row r="1788" ht="26" customHeight="1">
      <c r="A1788" s="34" t="inlineStr">
        <is>
          <t>Phocus</t>
        </is>
      </c>
      <c r="B1788" s="34" t="inlineStr">
        <is>
          <t>Phocus Caffeinated Sparkling Water | Cucumber | 12 pack 350mL</t>
        </is>
      </c>
      <c r="C1788" s="34" t="inlineStr">
        <is>
          <t>1) Sparkling electrolyte / functional sparkling</t>
        </is>
      </c>
      <c r="D1788" s="51">
        <f>IF('M1 Sparkling Electrolyte'!I77="","",'M1 Sparkling Electrolyte'!I77)</f>
        <v/>
      </c>
      <c r="E1788" s="52">
        <f>IF('M1 Sparkling Electrolyte'!J77="","",'M1 Sparkling Electrolyte'!J77)</f>
        <v/>
      </c>
      <c r="F1788" s="50">
        <f>IF('M1 Sparkling Electrolyte'!K77="","",'M1 Sparkling Electrolyte'!K77)</f>
        <v/>
      </c>
      <c r="G1788" s="49">
        <f>IF('M1 Sparkling Electrolyte'!F77="","",'M1 Sparkling Electrolyte'!F77)</f>
        <v/>
      </c>
      <c r="H1788" s="50">
        <f>IF(AND(ISNUMBER('M1 Sparkling Electrolyte'!F77),ISNUMBER('M1 Sparkling Electrolyte'!K77)),'M1 Sparkling Electrolyte'!F77-'M1 Sparkling Electrolyte'!K77,"")</f>
        <v/>
      </c>
      <c r="I1788" s="34" t="inlineStr">
        <is>
          <t>S&amp;S availability/depth vary by listing and time, confirm live.</t>
        </is>
      </c>
    </row>
    <row r="1789" ht="26" customHeight="1">
      <c r="A1789" s="34" t="inlineStr">
        <is>
          <t>Phocus</t>
        </is>
      </c>
      <c r="B1789" s="34" t="inlineStr">
        <is>
          <t>Phocus Caffeinated Sparkling Water | Cucumber | 15 pack 350mL</t>
        </is>
      </c>
      <c r="C1789" s="34" t="inlineStr">
        <is>
          <t>1) Sparkling electrolyte / functional sparkling</t>
        </is>
      </c>
      <c r="D1789" s="51">
        <f>IF('M1 Sparkling Electrolyte'!I78="","",'M1 Sparkling Electrolyte'!I78)</f>
        <v/>
      </c>
      <c r="E1789" s="52">
        <f>IF('M1 Sparkling Electrolyte'!J78="","",'M1 Sparkling Electrolyte'!J78)</f>
        <v/>
      </c>
      <c r="F1789" s="50">
        <f>IF('M1 Sparkling Electrolyte'!K78="","",'M1 Sparkling Electrolyte'!K78)</f>
        <v/>
      </c>
      <c r="G1789" s="49">
        <f>IF('M1 Sparkling Electrolyte'!F78="","",'M1 Sparkling Electrolyte'!F78)</f>
        <v/>
      </c>
      <c r="H1789" s="50">
        <f>IF(AND(ISNUMBER('M1 Sparkling Electrolyte'!F78),ISNUMBER('M1 Sparkling Electrolyte'!K78)),'M1 Sparkling Electrolyte'!F78-'M1 Sparkling Electrolyte'!K78,"")</f>
        <v/>
      </c>
      <c r="I1789" s="34" t="inlineStr">
        <is>
          <t>S&amp;S availability/depth vary by listing and time, confirm live.</t>
        </is>
      </c>
    </row>
    <row r="1790" ht="26" customHeight="1">
      <c r="A1790" s="34" t="inlineStr">
        <is>
          <t>Phocus</t>
        </is>
      </c>
      <c r="B1790" s="34" t="inlineStr">
        <is>
          <t>Phocus Caffeinated Sparkling Water | Cucumber | 18 pack 350mL</t>
        </is>
      </c>
      <c r="C1790" s="34" t="inlineStr">
        <is>
          <t>1) Sparkling electrolyte / functional sparkling</t>
        </is>
      </c>
      <c r="D1790" s="51">
        <f>IF('M1 Sparkling Electrolyte'!I79="","",'M1 Sparkling Electrolyte'!I79)</f>
        <v/>
      </c>
      <c r="E1790" s="52">
        <f>IF('M1 Sparkling Electrolyte'!J79="","",'M1 Sparkling Electrolyte'!J79)</f>
        <v/>
      </c>
      <c r="F1790" s="50">
        <f>IF('M1 Sparkling Electrolyte'!K79="","",'M1 Sparkling Electrolyte'!K79)</f>
        <v/>
      </c>
      <c r="G1790" s="49">
        <f>IF('M1 Sparkling Electrolyte'!F79="","",'M1 Sparkling Electrolyte'!F79)</f>
        <v/>
      </c>
      <c r="H1790" s="50">
        <f>IF(AND(ISNUMBER('M1 Sparkling Electrolyte'!F79),ISNUMBER('M1 Sparkling Electrolyte'!K79)),'M1 Sparkling Electrolyte'!F79-'M1 Sparkling Electrolyte'!K79,"")</f>
        <v/>
      </c>
      <c r="I1790" s="34" t="inlineStr">
        <is>
          <t>S&amp;S availability/depth vary by listing and time, confirm live.</t>
        </is>
      </c>
    </row>
    <row r="1791" ht="26" customHeight="1">
      <c r="A1791" s="34" t="inlineStr">
        <is>
          <t>Phocus</t>
        </is>
      </c>
      <c r="B1791" s="34" t="inlineStr">
        <is>
          <t>Phocus Caffeinated Sparkling Water | Cucumber | 24 pack 350mL</t>
        </is>
      </c>
      <c r="C1791" s="34" t="inlineStr">
        <is>
          <t>1) Sparkling electrolyte / functional sparkling</t>
        </is>
      </c>
      <c r="D1791" s="51">
        <f>IF('M1 Sparkling Electrolyte'!I80="","",'M1 Sparkling Electrolyte'!I80)</f>
        <v/>
      </c>
      <c r="E1791" s="52">
        <f>IF('M1 Sparkling Electrolyte'!J80="","",'M1 Sparkling Electrolyte'!J80)</f>
        <v/>
      </c>
      <c r="F1791" s="50">
        <f>IF('M1 Sparkling Electrolyte'!K80="","",'M1 Sparkling Electrolyte'!K80)</f>
        <v/>
      </c>
      <c r="G1791" s="49">
        <f>IF('M1 Sparkling Electrolyte'!F80="","",'M1 Sparkling Electrolyte'!F80)</f>
        <v/>
      </c>
      <c r="H1791" s="50">
        <f>IF(AND(ISNUMBER('M1 Sparkling Electrolyte'!F80),ISNUMBER('M1 Sparkling Electrolyte'!K80)),'M1 Sparkling Electrolyte'!F80-'M1 Sparkling Electrolyte'!K80,"")</f>
        <v/>
      </c>
      <c r="I1791" s="34" t="inlineStr">
        <is>
          <t>S&amp;S availability/depth vary by listing and time, confirm live.</t>
        </is>
      </c>
    </row>
    <row r="1792" ht="26" customHeight="1">
      <c r="A1792" s="34" t="inlineStr">
        <is>
          <t>Phocus</t>
        </is>
      </c>
      <c r="B1792" s="34" t="inlineStr">
        <is>
          <t>Phocus Caffeinated Sparkling Water | Black Cherry | single 350mL</t>
        </is>
      </c>
      <c r="C1792" s="34" t="inlineStr">
        <is>
          <t>1) Sparkling electrolyte / functional sparkling</t>
        </is>
      </c>
      <c r="D1792" s="51">
        <f>IF('M1 Sparkling Electrolyte'!I81="","",'M1 Sparkling Electrolyte'!I81)</f>
        <v/>
      </c>
      <c r="E1792" s="52">
        <f>IF('M1 Sparkling Electrolyte'!J81="","",'M1 Sparkling Electrolyte'!J81)</f>
        <v/>
      </c>
      <c r="F1792" s="50">
        <f>IF('M1 Sparkling Electrolyte'!K81="","",'M1 Sparkling Electrolyte'!K81)</f>
        <v/>
      </c>
      <c r="G1792" s="49">
        <f>IF('M1 Sparkling Electrolyte'!F81="","",'M1 Sparkling Electrolyte'!F81)</f>
        <v/>
      </c>
      <c r="H1792" s="50">
        <f>IF(AND(ISNUMBER('M1 Sparkling Electrolyte'!F81),ISNUMBER('M1 Sparkling Electrolyte'!K81)),'M1 Sparkling Electrolyte'!F81-'M1 Sparkling Electrolyte'!K81,"")</f>
        <v/>
      </c>
      <c r="I1792" s="34" t="inlineStr">
        <is>
          <t>S&amp;S availability/depth vary by listing and time, confirm live.</t>
        </is>
      </c>
    </row>
    <row r="1793" ht="26" customHeight="1">
      <c r="A1793" s="34" t="inlineStr">
        <is>
          <t>Phocus</t>
        </is>
      </c>
      <c r="B1793" s="34" t="inlineStr">
        <is>
          <t>Phocus Caffeinated Sparkling Water | Black Cherry | 8 pack 350mL</t>
        </is>
      </c>
      <c r="C1793" s="34" t="inlineStr">
        <is>
          <t>1) Sparkling electrolyte / functional sparkling</t>
        </is>
      </c>
      <c r="D1793" s="51">
        <f>IF('M1 Sparkling Electrolyte'!I82="","",'M1 Sparkling Electrolyte'!I82)</f>
        <v/>
      </c>
      <c r="E1793" s="52">
        <f>IF('M1 Sparkling Electrolyte'!J82="","",'M1 Sparkling Electrolyte'!J82)</f>
        <v/>
      </c>
      <c r="F1793" s="50">
        <f>IF('M1 Sparkling Electrolyte'!K82="","",'M1 Sparkling Electrolyte'!K82)</f>
        <v/>
      </c>
      <c r="G1793" s="49">
        <f>IF('M1 Sparkling Electrolyte'!F82="","",'M1 Sparkling Electrolyte'!F82)</f>
        <v/>
      </c>
      <c r="H1793" s="50">
        <f>IF(AND(ISNUMBER('M1 Sparkling Electrolyte'!F82),ISNUMBER('M1 Sparkling Electrolyte'!K82)),'M1 Sparkling Electrolyte'!F82-'M1 Sparkling Electrolyte'!K82,"")</f>
        <v/>
      </c>
      <c r="I1793" s="34" t="inlineStr">
        <is>
          <t>S&amp;S availability/depth vary by listing and time, confirm live.</t>
        </is>
      </c>
    </row>
    <row r="1794" ht="26" customHeight="1">
      <c r="A1794" s="34" t="inlineStr">
        <is>
          <t>Phocus</t>
        </is>
      </c>
      <c r="B1794" s="34" t="inlineStr">
        <is>
          <t>Phocus Caffeinated Sparkling Water | Black Cherry | 12 pack 350mL</t>
        </is>
      </c>
      <c r="C1794" s="34" t="inlineStr">
        <is>
          <t>1) Sparkling electrolyte / functional sparkling</t>
        </is>
      </c>
      <c r="D1794" s="51">
        <f>IF('M1 Sparkling Electrolyte'!I83="","",'M1 Sparkling Electrolyte'!I83)</f>
        <v/>
      </c>
      <c r="E1794" s="52">
        <f>IF('M1 Sparkling Electrolyte'!J83="","",'M1 Sparkling Electrolyte'!J83)</f>
        <v/>
      </c>
      <c r="F1794" s="50">
        <f>IF('M1 Sparkling Electrolyte'!K83="","",'M1 Sparkling Electrolyte'!K83)</f>
        <v/>
      </c>
      <c r="G1794" s="49">
        <f>IF('M1 Sparkling Electrolyte'!F83="","",'M1 Sparkling Electrolyte'!F83)</f>
        <v/>
      </c>
      <c r="H1794" s="50">
        <f>IF(AND(ISNUMBER('M1 Sparkling Electrolyte'!F83),ISNUMBER('M1 Sparkling Electrolyte'!K83)),'M1 Sparkling Electrolyte'!F83-'M1 Sparkling Electrolyte'!K83,"")</f>
        <v/>
      </c>
      <c r="I1794" s="34" t="inlineStr">
        <is>
          <t>S&amp;S availability/depth vary by listing and time, confirm live.</t>
        </is>
      </c>
    </row>
    <row r="1795" ht="26" customHeight="1">
      <c r="A1795" s="34" t="inlineStr">
        <is>
          <t>Phocus</t>
        </is>
      </c>
      <c r="B1795" s="34" t="inlineStr">
        <is>
          <t>Phocus Caffeinated Sparkling Water | Black Cherry | 15 pack 350mL</t>
        </is>
      </c>
      <c r="C1795" s="34" t="inlineStr">
        <is>
          <t>1) Sparkling electrolyte / functional sparkling</t>
        </is>
      </c>
      <c r="D1795" s="51">
        <f>IF('M1 Sparkling Electrolyte'!I84="","",'M1 Sparkling Electrolyte'!I84)</f>
        <v/>
      </c>
      <c r="E1795" s="52">
        <f>IF('M1 Sparkling Electrolyte'!J84="","",'M1 Sparkling Electrolyte'!J84)</f>
        <v/>
      </c>
      <c r="F1795" s="50">
        <f>IF('M1 Sparkling Electrolyte'!K84="","",'M1 Sparkling Electrolyte'!K84)</f>
        <v/>
      </c>
      <c r="G1795" s="49">
        <f>IF('M1 Sparkling Electrolyte'!F84="","",'M1 Sparkling Electrolyte'!F84)</f>
        <v/>
      </c>
      <c r="H1795" s="50">
        <f>IF(AND(ISNUMBER('M1 Sparkling Electrolyte'!F84),ISNUMBER('M1 Sparkling Electrolyte'!K84)),'M1 Sparkling Electrolyte'!F84-'M1 Sparkling Electrolyte'!K84,"")</f>
        <v/>
      </c>
      <c r="I1795" s="34" t="inlineStr">
        <is>
          <t>S&amp;S availability/depth vary by listing and time, confirm live.</t>
        </is>
      </c>
    </row>
    <row r="1796" ht="26" customHeight="1">
      <c r="A1796" s="34" t="inlineStr">
        <is>
          <t>Phocus</t>
        </is>
      </c>
      <c r="B1796" s="34" t="inlineStr">
        <is>
          <t>Phocus Caffeinated Sparkling Water | Black Cherry | 18 pack 350mL</t>
        </is>
      </c>
      <c r="C1796" s="34" t="inlineStr">
        <is>
          <t>1) Sparkling electrolyte / functional sparkling</t>
        </is>
      </c>
      <c r="D1796" s="51">
        <f>IF('M1 Sparkling Electrolyte'!I85="","",'M1 Sparkling Electrolyte'!I85)</f>
        <v/>
      </c>
      <c r="E1796" s="52">
        <f>IF('M1 Sparkling Electrolyte'!J85="","",'M1 Sparkling Electrolyte'!J85)</f>
        <v/>
      </c>
      <c r="F1796" s="50">
        <f>IF('M1 Sparkling Electrolyte'!K85="","",'M1 Sparkling Electrolyte'!K85)</f>
        <v/>
      </c>
      <c r="G1796" s="49">
        <f>IF('M1 Sparkling Electrolyte'!F85="","",'M1 Sparkling Electrolyte'!F85)</f>
        <v/>
      </c>
      <c r="H1796" s="50">
        <f>IF(AND(ISNUMBER('M1 Sparkling Electrolyte'!F85),ISNUMBER('M1 Sparkling Electrolyte'!K85)),'M1 Sparkling Electrolyte'!F85-'M1 Sparkling Electrolyte'!K85,"")</f>
        <v/>
      </c>
      <c r="I1796" s="34" t="inlineStr">
        <is>
          <t>S&amp;S availability/depth vary by listing and time, confirm live.</t>
        </is>
      </c>
    </row>
    <row r="1797" ht="26" customHeight="1">
      <c r="A1797" s="34" t="inlineStr">
        <is>
          <t>Phocus</t>
        </is>
      </c>
      <c r="B1797" s="34" t="inlineStr">
        <is>
          <t>Phocus Caffeinated Sparkling Water | Black Cherry | 24 pack 350mL</t>
        </is>
      </c>
      <c r="C1797" s="34" t="inlineStr">
        <is>
          <t>1) Sparkling electrolyte / functional sparkling</t>
        </is>
      </c>
      <c r="D1797" s="51">
        <f>IF('M1 Sparkling Electrolyte'!I86="","",'M1 Sparkling Electrolyte'!I86)</f>
        <v/>
      </c>
      <c r="E1797" s="52">
        <f>IF('M1 Sparkling Electrolyte'!J86="","",'M1 Sparkling Electrolyte'!J86)</f>
        <v/>
      </c>
      <c r="F1797" s="50">
        <f>IF('M1 Sparkling Electrolyte'!K86="","",'M1 Sparkling Electrolyte'!K86)</f>
        <v/>
      </c>
      <c r="G1797" s="49">
        <f>IF('M1 Sparkling Electrolyte'!F86="","",'M1 Sparkling Electrolyte'!F86)</f>
        <v/>
      </c>
      <c r="H1797" s="50">
        <f>IF(AND(ISNUMBER('M1 Sparkling Electrolyte'!F86),ISNUMBER('M1 Sparkling Electrolyte'!K86)),'M1 Sparkling Electrolyte'!F86-'M1 Sparkling Electrolyte'!K86,"")</f>
        <v/>
      </c>
      <c r="I1797" s="34" t="inlineStr">
        <is>
          <t>S&amp;S availability/depth vary by listing and time, confirm live.</t>
        </is>
      </c>
    </row>
    <row r="1798" ht="26" customHeight="1">
      <c r="A1798" s="34" t="inlineStr">
        <is>
          <t>Phocus</t>
        </is>
      </c>
      <c r="B1798" s="34" t="inlineStr">
        <is>
          <t>Phocus Caffeinated Sparkling Water | Natural | single 350mL</t>
        </is>
      </c>
      <c r="C1798" s="34" t="inlineStr">
        <is>
          <t>1) Sparkling electrolyte / functional sparkling</t>
        </is>
      </c>
      <c r="D1798" s="51">
        <f>IF('M1 Sparkling Electrolyte'!I87="","",'M1 Sparkling Electrolyte'!I87)</f>
        <v/>
      </c>
      <c r="E1798" s="52">
        <f>IF('M1 Sparkling Electrolyte'!J87="","",'M1 Sparkling Electrolyte'!J87)</f>
        <v/>
      </c>
      <c r="F1798" s="50">
        <f>IF('M1 Sparkling Electrolyte'!K87="","",'M1 Sparkling Electrolyte'!K87)</f>
        <v/>
      </c>
      <c r="G1798" s="49">
        <f>IF('M1 Sparkling Electrolyte'!F87="","",'M1 Sparkling Electrolyte'!F87)</f>
        <v/>
      </c>
      <c r="H1798" s="50">
        <f>IF(AND(ISNUMBER('M1 Sparkling Electrolyte'!F87),ISNUMBER('M1 Sparkling Electrolyte'!K87)),'M1 Sparkling Electrolyte'!F87-'M1 Sparkling Electrolyte'!K87,"")</f>
        <v/>
      </c>
      <c r="I1798" s="34" t="inlineStr">
        <is>
          <t>S&amp;S availability/depth vary by listing and time, confirm live.</t>
        </is>
      </c>
    </row>
    <row r="1799" ht="26" customHeight="1">
      <c r="A1799" s="34" t="inlineStr">
        <is>
          <t>Phocus</t>
        </is>
      </c>
      <c r="B1799" s="34" t="inlineStr">
        <is>
          <t>Phocus Caffeinated Sparkling Water | Natural | 8 pack 350mL</t>
        </is>
      </c>
      <c r="C1799" s="34" t="inlineStr">
        <is>
          <t>1) Sparkling electrolyte / functional sparkling</t>
        </is>
      </c>
      <c r="D1799" s="51">
        <f>IF('M1 Sparkling Electrolyte'!I88="","",'M1 Sparkling Electrolyte'!I88)</f>
        <v/>
      </c>
      <c r="E1799" s="52">
        <f>IF('M1 Sparkling Electrolyte'!J88="","",'M1 Sparkling Electrolyte'!J88)</f>
        <v/>
      </c>
      <c r="F1799" s="50">
        <f>IF('M1 Sparkling Electrolyte'!K88="","",'M1 Sparkling Electrolyte'!K88)</f>
        <v/>
      </c>
      <c r="G1799" s="49">
        <f>IF('M1 Sparkling Electrolyte'!F88="","",'M1 Sparkling Electrolyte'!F88)</f>
        <v/>
      </c>
      <c r="H1799" s="50">
        <f>IF(AND(ISNUMBER('M1 Sparkling Electrolyte'!F88),ISNUMBER('M1 Sparkling Electrolyte'!K88)),'M1 Sparkling Electrolyte'!F88-'M1 Sparkling Electrolyte'!K88,"")</f>
        <v/>
      </c>
      <c r="I1799" s="34" t="inlineStr">
        <is>
          <t>S&amp;S availability/depth vary by listing and time, confirm live.</t>
        </is>
      </c>
    </row>
    <row r="1800" ht="26" customHeight="1">
      <c r="A1800" s="34" t="inlineStr">
        <is>
          <t>Phocus</t>
        </is>
      </c>
      <c r="B1800" s="34" t="inlineStr">
        <is>
          <t>Phocus Caffeinated Sparkling Water | Natural | 12 pack 350mL</t>
        </is>
      </c>
      <c r="C1800" s="34" t="inlineStr">
        <is>
          <t>1) Sparkling electrolyte / functional sparkling</t>
        </is>
      </c>
      <c r="D1800" s="51">
        <f>IF('M1 Sparkling Electrolyte'!I89="","",'M1 Sparkling Electrolyte'!I89)</f>
        <v/>
      </c>
      <c r="E1800" s="52">
        <f>IF('M1 Sparkling Electrolyte'!J89="","",'M1 Sparkling Electrolyte'!J89)</f>
        <v/>
      </c>
      <c r="F1800" s="50">
        <f>IF('M1 Sparkling Electrolyte'!K89="","",'M1 Sparkling Electrolyte'!K89)</f>
        <v/>
      </c>
      <c r="G1800" s="49">
        <f>IF('M1 Sparkling Electrolyte'!F89="","",'M1 Sparkling Electrolyte'!F89)</f>
        <v/>
      </c>
      <c r="H1800" s="50">
        <f>IF(AND(ISNUMBER('M1 Sparkling Electrolyte'!F89),ISNUMBER('M1 Sparkling Electrolyte'!K89)),'M1 Sparkling Electrolyte'!F89-'M1 Sparkling Electrolyte'!K89,"")</f>
        <v/>
      </c>
      <c r="I1800" s="34" t="inlineStr">
        <is>
          <t>S&amp;S availability/depth vary by listing and time, confirm live.</t>
        </is>
      </c>
    </row>
    <row r="1801" ht="26" customHeight="1">
      <c r="A1801" s="34" t="inlineStr">
        <is>
          <t>Phocus</t>
        </is>
      </c>
      <c r="B1801" s="34" t="inlineStr">
        <is>
          <t>Phocus Caffeinated Sparkling Water | Natural | 15 pack 350mL</t>
        </is>
      </c>
      <c r="C1801" s="34" t="inlineStr">
        <is>
          <t>1) Sparkling electrolyte / functional sparkling</t>
        </is>
      </c>
      <c r="D1801" s="51">
        <f>IF('M1 Sparkling Electrolyte'!I90="","",'M1 Sparkling Electrolyte'!I90)</f>
        <v/>
      </c>
      <c r="E1801" s="52">
        <f>IF('M1 Sparkling Electrolyte'!J90="","",'M1 Sparkling Electrolyte'!J90)</f>
        <v/>
      </c>
      <c r="F1801" s="50">
        <f>IF('M1 Sparkling Electrolyte'!K90="","",'M1 Sparkling Electrolyte'!K90)</f>
        <v/>
      </c>
      <c r="G1801" s="49">
        <f>IF('M1 Sparkling Electrolyte'!F90="","",'M1 Sparkling Electrolyte'!F90)</f>
        <v/>
      </c>
      <c r="H1801" s="50">
        <f>IF(AND(ISNUMBER('M1 Sparkling Electrolyte'!F90),ISNUMBER('M1 Sparkling Electrolyte'!K90)),'M1 Sparkling Electrolyte'!F90-'M1 Sparkling Electrolyte'!K90,"")</f>
        <v/>
      </c>
      <c r="I1801" s="34" t="inlineStr">
        <is>
          <t>S&amp;S availability/depth vary by listing and time, confirm live.</t>
        </is>
      </c>
    </row>
    <row r="1802" ht="26" customHeight="1">
      <c r="A1802" s="34" t="inlineStr">
        <is>
          <t>Phocus</t>
        </is>
      </c>
      <c r="B1802" s="34" t="inlineStr">
        <is>
          <t>Phocus Caffeinated Sparkling Water | Natural | 18 pack 350mL</t>
        </is>
      </c>
      <c r="C1802" s="34" t="inlineStr">
        <is>
          <t>1) Sparkling electrolyte / functional sparkling</t>
        </is>
      </c>
      <c r="D1802" s="51">
        <f>IF('M1 Sparkling Electrolyte'!I91="","",'M1 Sparkling Electrolyte'!I91)</f>
        <v/>
      </c>
      <c r="E1802" s="52">
        <f>IF('M1 Sparkling Electrolyte'!J91="","",'M1 Sparkling Electrolyte'!J91)</f>
        <v/>
      </c>
      <c r="F1802" s="50">
        <f>IF('M1 Sparkling Electrolyte'!K91="","",'M1 Sparkling Electrolyte'!K91)</f>
        <v/>
      </c>
      <c r="G1802" s="49">
        <f>IF('M1 Sparkling Electrolyte'!F91="","",'M1 Sparkling Electrolyte'!F91)</f>
        <v/>
      </c>
      <c r="H1802" s="50">
        <f>IF(AND(ISNUMBER('M1 Sparkling Electrolyte'!F91),ISNUMBER('M1 Sparkling Electrolyte'!K91)),'M1 Sparkling Electrolyte'!F91-'M1 Sparkling Electrolyte'!K91,"")</f>
        <v/>
      </c>
      <c r="I1802" s="34" t="inlineStr">
        <is>
          <t>S&amp;S availability/depth vary by listing and time, confirm live.</t>
        </is>
      </c>
    </row>
    <row r="1803" ht="26" customHeight="1">
      <c r="A1803" s="34" t="inlineStr">
        <is>
          <t>Phocus</t>
        </is>
      </c>
      <c r="B1803" s="34" t="inlineStr">
        <is>
          <t>Phocus Caffeinated Sparkling Water | Natural | 24 pack 350mL</t>
        </is>
      </c>
      <c r="C1803" s="34" t="inlineStr">
        <is>
          <t>1) Sparkling electrolyte / functional sparkling</t>
        </is>
      </c>
      <c r="D1803" s="51">
        <f>IF('M1 Sparkling Electrolyte'!I92="","",'M1 Sparkling Electrolyte'!I92)</f>
        <v/>
      </c>
      <c r="E1803" s="52">
        <f>IF('M1 Sparkling Electrolyte'!J92="","",'M1 Sparkling Electrolyte'!J92)</f>
        <v/>
      </c>
      <c r="F1803" s="50">
        <f>IF('M1 Sparkling Electrolyte'!K92="","",'M1 Sparkling Electrolyte'!K92)</f>
        <v/>
      </c>
      <c r="G1803" s="49">
        <f>IF('M1 Sparkling Electrolyte'!F92="","",'M1 Sparkling Electrolyte'!F92)</f>
        <v/>
      </c>
      <c r="H1803" s="50">
        <f>IF(AND(ISNUMBER('M1 Sparkling Electrolyte'!F92),ISNUMBER('M1 Sparkling Electrolyte'!K92)),'M1 Sparkling Electrolyte'!F92-'M1 Sparkling Electrolyte'!K92,"")</f>
        <v/>
      </c>
      <c r="I1803" s="34" t="inlineStr">
        <is>
          <t>S&amp;S availability/depth vary by listing and time, confirm live.</t>
        </is>
      </c>
    </row>
    <row r="1804" ht="26" customHeight="1">
      <c r="A1804" s="34" t="inlineStr">
        <is>
          <t>Phocus</t>
        </is>
      </c>
      <c r="B1804" s="34" t="inlineStr">
        <is>
          <t>Phocus Caffeinated Sparkling Water | Lemon | single 350mL</t>
        </is>
      </c>
      <c r="C1804" s="34" t="inlineStr">
        <is>
          <t>1) Sparkling electrolyte / functional sparkling</t>
        </is>
      </c>
      <c r="D1804" s="51">
        <f>IF('M1 Sparkling Electrolyte'!I93="","",'M1 Sparkling Electrolyte'!I93)</f>
        <v/>
      </c>
      <c r="E1804" s="52">
        <f>IF('M1 Sparkling Electrolyte'!J93="","",'M1 Sparkling Electrolyte'!J93)</f>
        <v/>
      </c>
      <c r="F1804" s="50">
        <f>IF('M1 Sparkling Electrolyte'!K93="","",'M1 Sparkling Electrolyte'!K93)</f>
        <v/>
      </c>
      <c r="G1804" s="49">
        <f>IF('M1 Sparkling Electrolyte'!F93="","",'M1 Sparkling Electrolyte'!F93)</f>
        <v/>
      </c>
      <c r="H1804" s="50">
        <f>IF(AND(ISNUMBER('M1 Sparkling Electrolyte'!F93),ISNUMBER('M1 Sparkling Electrolyte'!K93)),'M1 Sparkling Electrolyte'!F93-'M1 Sparkling Electrolyte'!K93,"")</f>
        <v/>
      </c>
      <c r="I1804" s="34" t="inlineStr">
        <is>
          <t>S&amp;S availability/depth vary by listing and time, confirm live.</t>
        </is>
      </c>
    </row>
    <row r="1805" ht="26" customHeight="1">
      <c r="A1805" s="34" t="inlineStr">
        <is>
          <t>Phocus</t>
        </is>
      </c>
      <c r="B1805" s="34" t="inlineStr">
        <is>
          <t>Phocus Caffeinated Sparkling Water | Lemon | 8 pack 350mL</t>
        </is>
      </c>
      <c r="C1805" s="34" t="inlineStr">
        <is>
          <t>1) Sparkling electrolyte / functional sparkling</t>
        </is>
      </c>
      <c r="D1805" s="51">
        <f>IF('M1 Sparkling Electrolyte'!I94="","",'M1 Sparkling Electrolyte'!I94)</f>
        <v/>
      </c>
      <c r="E1805" s="52">
        <f>IF('M1 Sparkling Electrolyte'!J94="","",'M1 Sparkling Electrolyte'!J94)</f>
        <v/>
      </c>
      <c r="F1805" s="50">
        <f>IF('M1 Sparkling Electrolyte'!K94="","",'M1 Sparkling Electrolyte'!K94)</f>
        <v/>
      </c>
      <c r="G1805" s="49">
        <f>IF('M1 Sparkling Electrolyte'!F94="","",'M1 Sparkling Electrolyte'!F94)</f>
        <v/>
      </c>
      <c r="H1805" s="50">
        <f>IF(AND(ISNUMBER('M1 Sparkling Electrolyte'!F94),ISNUMBER('M1 Sparkling Electrolyte'!K94)),'M1 Sparkling Electrolyte'!F94-'M1 Sparkling Electrolyte'!K94,"")</f>
        <v/>
      </c>
      <c r="I1805" s="34" t="inlineStr">
        <is>
          <t>S&amp;S availability/depth vary by listing and time, confirm live.</t>
        </is>
      </c>
    </row>
    <row r="1806" ht="26" customHeight="1">
      <c r="A1806" s="34" t="inlineStr">
        <is>
          <t>Phocus</t>
        </is>
      </c>
      <c r="B1806" s="34" t="inlineStr">
        <is>
          <t>Phocus Caffeinated Sparkling Water | Lemon | 12 pack 350mL</t>
        </is>
      </c>
      <c r="C1806" s="34" t="inlineStr">
        <is>
          <t>1) Sparkling electrolyte / functional sparkling</t>
        </is>
      </c>
      <c r="D1806" s="51">
        <f>IF('M1 Sparkling Electrolyte'!I95="","",'M1 Sparkling Electrolyte'!I95)</f>
        <v/>
      </c>
      <c r="E1806" s="52">
        <f>IF('M1 Sparkling Electrolyte'!J95="","",'M1 Sparkling Electrolyte'!J95)</f>
        <v/>
      </c>
      <c r="F1806" s="50">
        <f>IF('M1 Sparkling Electrolyte'!K95="","",'M1 Sparkling Electrolyte'!K95)</f>
        <v/>
      </c>
      <c r="G1806" s="49">
        <f>IF('M1 Sparkling Electrolyte'!F95="","",'M1 Sparkling Electrolyte'!F95)</f>
        <v/>
      </c>
      <c r="H1806" s="50">
        <f>IF(AND(ISNUMBER('M1 Sparkling Electrolyte'!F95),ISNUMBER('M1 Sparkling Electrolyte'!K95)),'M1 Sparkling Electrolyte'!F95-'M1 Sparkling Electrolyte'!K95,"")</f>
        <v/>
      </c>
      <c r="I1806" s="34" t="inlineStr">
        <is>
          <t>S&amp;S availability/depth vary by listing and time, confirm live.</t>
        </is>
      </c>
    </row>
    <row r="1807" ht="26" customHeight="1">
      <c r="A1807" s="34" t="inlineStr">
        <is>
          <t>Phocus</t>
        </is>
      </c>
      <c r="B1807" s="34" t="inlineStr">
        <is>
          <t>Phocus Caffeinated Sparkling Water | Lemon | 15 pack 350mL</t>
        </is>
      </c>
      <c r="C1807" s="34" t="inlineStr">
        <is>
          <t>1) Sparkling electrolyte / functional sparkling</t>
        </is>
      </c>
      <c r="D1807" s="51">
        <f>IF('M1 Sparkling Electrolyte'!I96="","",'M1 Sparkling Electrolyte'!I96)</f>
        <v/>
      </c>
      <c r="E1807" s="52">
        <f>IF('M1 Sparkling Electrolyte'!J96="","",'M1 Sparkling Electrolyte'!J96)</f>
        <v/>
      </c>
      <c r="F1807" s="50">
        <f>IF('M1 Sparkling Electrolyte'!K96="","",'M1 Sparkling Electrolyte'!K96)</f>
        <v/>
      </c>
      <c r="G1807" s="49">
        <f>IF('M1 Sparkling Electrolyte'!F96="","",'M1 Sparkling Electrolyte'!F96)</f>
        <v/>
      </c>
      <c r="H1807" s="50">
        <f>IF(AND(ISNUMBER('M1 Sparkling Electrolyte'!F96),ISNUMBER('M1 Sparkling Electrolyte'!K96)),'M1 Sparkling Electrolyte'!F96-'M1 Sparkling Electrolyte'!K96,"")</f>
        <v/>
      </c>
      <c r="I1807" s="34" t="inlineStr">
        <is>
          <t>S&amp;S availability/depth vary by listing and time, confirm live.</t>
        </is>
      </c>
    </row>
    <row r="1808" ht="26" customHeight="1">
      <c r="A1808" s="34" t="inlineStr">
        <is>
          <t>Phocus</t>
        </is>
      </c>
      <c r="B1808" s="34" t="inlineStr">
        <is>
          <t>Phocus Caffeinated Sparkling Water | Lemon | 18 pack 350mL</t>
        </is>
      </c>
      <c r="C1808" s="34" t="inlineStr">
        <is>
          <t>1) Sparkling electrolyte / functional sparkling</t>
        </is>
      </c>
      <c r="D1808" s="51">
        <f>IF('M1 Sparkling Electrolyte'!I97="","",'M1 Sparkling Electrolyte'!I97)</f>
        <v/>
      </c>
      <c r="E1808" s="52">
        <f>IF('M1 Sparkling Electrolyte'!J97="","",'M1 Sparkling Electrolyte'!J97)</f>
        <v/>
      </c>
      <c r="F1808" s="50">
        <f>IF('M1 Sparkling Electrolyte'!K97="","",'M1 Sparkling Electrolyte'!K97)</f>
        <v/>
      </c>
      <c r="G1808" s="49">
        <f>IF('M1 Sparkling Electrolyte'!F97="","",'M1 Sparkling Electrolyte'!F97)</f>
        <v/>
      </c>
      <c r="H1808" s="50">
        <f>IF(AND(ISNUMBER('M1 Sparkling Electrolyte'!F97),ISNUMBER('M1 Sparkling Electrolyte'!K97)),'M1 Sparkling Electrolyte'!F97-'M1 Sparkling Electrolyte'!K97,"")</f>
        <v/>
      </c>
      <c r="I1808" s="34" t="inlineStr">
        <is>
          <t>S&amp;S availability/depth vary by listing and time, confirm live.</t>
        </is>
      </c>
    </row>
    <row r="1809" ht="26" customHeight="1">
      <c r="A1809" s="34" t="inlineStr">
        <is>
          <t>Phocus</t>
        </is>
      </c>
      <c r="B1809" s="34" t="inlineStr">
        <is>
          <t>Phocus Caffeinated Sparkling Water | Lemon | 24 pack 350mL</t>
        </is>
      </c>
      <c r="C1809" s="34" t="inlineStr">
        <is>
          <t>1) Sparkling electrolyte / functional sparkling</t>
        </is>
      </c>
      <c r="D1809" s="51">
        <f>IF('M1 Sparkling Electrolyte'!I98="","",'M1 Sparkling Electrolyte'!I98)</f>
        <v/>
      </c>
      <c r="E1809" s="52">
        <f>IF('M1 Sparkling Electrolyte'!J98="","",'M1 Sparkling Electrolyte'!J98)</f>
        <v/>
      </c>
      <c r="F1809" s="50">
        <f>IF('M1 Sparkling Electrolyte'!K98="","",'M1 Sparkling Electrolyte'!K98)</f>
        <v/>
      </c>
      <c r="G1809" s="49">
        <f>IF('M1 Sparkling Electrolyte'!F98="","",'M1 Sparkling Electrolyte'!F98)</f>
        <v/>
      </c>
      <c r="H1809" s="50">
        <f>IF(AND(ISNUMBER('M1 Sparkling Electrolyte'!F98),ISNUMBER('M1 Sparkling Electrolyte'!K98)),'M1 Sparkling Electrolyte'!F98-'M1 Sparkling Electrolyte'!K98,"")</f>
        <v/>
      </c>
      <c r="I1809" s="34" t="inlineStr">
        <is>
          <t>S&amp;S availability/depth vary by listing and time, confirm live.</t>
        </is>
      </c>
    </row>
    <row r="1810" ht="26" customHeight="1">
      <c r="A1810" s="34" t="inlineStr">
        <is>
          <t>Aura Bora</t>
        </is>
      </c>
      <c r="B1810" s="34" t="inlineStr">
        <is>
          <t>Aura Bora Herbal Sparkling Water | Lavender Cucumber | single 355mL</t>
        </is>
      </c>
      <c r="C1810" s="34" t="inlineStr">
        <is>
          <t>1) Sparkling electrolyte / functional sparkling</t>
        </is>
      </c>
      <c r="D1810" s="51">
        <f>IF('M1 Sparkling Electrolyte'!I99="","",'M1 Sparkling Electrolyte'!I99)</f>
        <v/>
      </c>
      <c r="E1810" s="52">
        <f>IF('M1 Sparkling Electrolyte'!J99="","",'M1 Sparkling Electrolyte'!J99)</f>
        <v/>
      </c>
      <c r="F1810" s="50">
        <f>IF('M1 Sparkling Electrolyte'!K99="","",'M1 Sparkling Electrolyte'!K99)</f>
        <v/>
      </c>
      <c r="G1810" s="49">
        <f>IF('M1 Sparkling Electrolyte'!F99="","",'M1 Sparkling Electrolyte'!F99)</f>
        <v/>
      </c>
      <c r="H1810" s="50">
        <f>IF(AND(ISNUMBER('M1 Sparkling Electrolyte'!F99),ISNUMBER('M1 Sparkling Electrolyte'!K99)),'M1 Sparkling Electrolyte'!F99-'M1 Sparkling Electrolyte'!K99,"")</f>
        <v/>
      </c>
      <c r="I1810" s="34" t="inlineStr">
        <is>
          <t>S&amp;S availability/depth vary by listing and time, confirm live.</t>
        </is>
      </c>
    </row>
    <row r="1811" ht="26" customHeight="1">
      <c r="A1811" s="34" t="inlineStr">
        <is>
          <t>Aura Bora</t>
        </is>
      </c>
      <c r="B1811" s="34" t="inlineStr">
        <is>
          <t>Aura Bora Herbal Sparkling Water | Lavender Cucumber | 8 pack 355mL</t>
        </is>
      </c>
      <c r="C1811" s="34" t="inlineStr">
        <is>
          <t>1) Sparkling electrolyte / functional sparkling</t>
        </is>
      </c>
      <c r="D1811" s="51">
        <f>IF('M1 Sparkling Electrolyte'!I100="","",'M1 Sparkling Electrolyte'!I100)</f>
        <v/>
      </c>
      <c r="E1811" s="52">
        <f>IF('M1 Sparkling Electrolyte'!J100="","",'M1 Sparkling Electrolyte'!J100)</f>
        <v/>
      </c>
      <c r="F1811" s="50">
        <f>IF('M1 Sparkling Electrolyte'!K100="","",'M1 Sparkling Electrolyte'!K100)</f>
        <v/>
      </c>
      <c r="G1811" s="49">
        <f>IF('M1 Sparkling Electrolyte'!F100="","",'M1 Sparkling Electrolyte'!F100)</f>
        <v/>
      </c>
      <c r="H1811" s="50">
        <f>IF(AND(ISNUMBER('M1 Sparkling Electrolyte'!F100),ISNUMBER('M1 Sparkling Electrolyte'!K100)),'M1 Sparkling Electrolyte'!F100-'M1 Sparkling Electrolyte'!K100,"")</f>
        <v/>
      </c>
      <c r="I1811" s="34" t="inlineStr">
        <is>
          <t>S&amp;S availability/depth vary by listing and time, confirm live.</t>
        </is>
      </c>
    </row>
    <row r="1812" ht="26" customHeight="1">
      <c r="A1812" s="34" t="inlineStr">
        <is>
          <t>Aura Bora</t>
        </is>
      </c>
      <c r="B1812" s="34" t="inlineStr">
        <is>
          <t>Aura Bora Herbal Sparkling Water | Lavender Cucumber | 12 pack 355mL</t>
        </is>
      </c>
      <c r="C1812" s="34" t="inlineStr">
        <is>
          <t>1) Sparkling electrolyte / functional sparkling</t>
        </is>
      </c>
      <c r="D1812" s="51">
        <f>IF('M1 Sparkling Electrolyte'!I101="","",'M1 Sparkling Electrolyte'!I101)</f>
        <v/>
      </c>
      <c r="E1812" s="52">
        <f>IF('M1 Sparkling Electrolyte'!J101="","",'M1 Sparkling Electrolyte'!J101)</f>
        <v/>
      </c>
      <c r="F1812" s="50">
        <f>IF('M1 Sparkling Electrolyte'!K101="","",'M1 Sparkling Electrolyte'!K101)</f>
        <v/>
      </c>
      <c r="G1812" s="49">
        <f>IF('M1 Sparkling Electrolyte'!F101="","",'M1 Sparkling Electrolyte'!F101)</f>
        <v/>
      </c>
      <c r="H1812" s="50">
        <f>IF(AND(ISNUMBER('M1 Sparkling Electrolyte'!F101),ISNUMBER('M1 Sparkling Electrolyte'!K101)),'M1 Sparkling Electrolyte'!F101-'M1 Sparkling Electrolyte'!K101,"")</f>
        <v/>
      </c>
      <c r="I1812" s="34" t="inlineStr">
        <is>
          <t>S&amp;S availability/depth vary by listing and time, confirm live.</t>
        </is>
      </c>
    </row>
    <row r="1813" ht="26" customHeight="1">
      <c r="A1813" s="34" t="inlineStr">
        <is>
          <t>Aura Bora</t>
        </is>
      </c>
      <c r="B1813" s="34" t="inlineStr">
        <is>
          <t>Aura Bora Herbal Sparkling Water | Lavender Cucumber | 15 pack 355mL</t>
        </is>
      </c>
      <c r="C1813" s="34" t="inlineStr">
        <is>
          <t>1) Sparkling electrolyte / functional sparkling</t>
        </is>
      </c>
      <c r="D1813" s="51">
        <f>IF('M1 Sparkling Electrolyte'!I102="","",'M1 Sparkling Electrolyte'!I102)</f>
        <v/>
      </c>
      <c r="E1813" s="52">
        <f>IF('M1 Sparkling Electrolyte'!J102="","",'M1 Sparkling Electrolyte'!J102)</f>
        <v/>
      </c>
      <c r="F1813" s="50">
        <f>IF('M1 Sparkling Electrolyte'!K102="","",'M1 Sparkling Electrolyte'!K102)</f>
        <v/>
      </c>
      <c r="G1813" s="49">
        <f>IF('M1 Sparkling Electrolyte'!F102="","",'M1 Sparkling Electrolyte'!F102)</f>
        <v/>
      </c>
      <c r="H1813" s="50">
        <f>IF(AND(ISNUMBER('M1 Sparkling Electrolyte'!F102),ISNUMBER('M1 Sparkling Electrolyte'!K102)),'M1 Sparkling Electrolyte'!F102-'M1 Sparkling Electrolyte'!K102,"")</f>
        <v/>
      </c>
      <c r="I1813" s="34" t="inlineStr">
        <is>
          <t>S&amp;S availability/depth vary by listing and time, confirm live.</t>
        </is>
      </c>
    </row>
    <row r="1814" ht="26" customHeight="1">
      <c r="A1814" s="34" t="inlineStr">
        <is>
          <t>Aura Bora</t>
        </is>
      </c>
      <c r="B1814" s="34" t="inlineStr">
        <is>
          <t>Aura Bora Herbal Sparkling Water | Lavender Cucumber | 18 pack 355mL</t>
        </is>
      </c>
      <c r="C1814" s="34" t="inlineStr">
        <is>
          <t>1) Sparkling electrolyte / functional sparkling</t>
        </is>
      </c>
      <c r="D1814" s="51">
        <f>IF('M1 Sparkling Electrolyte'!I103="","",'M1 Sparkling Electrolyte'!I103)</f>
        <v/>
      </c>
      <c r="E1814" s="52">
        <f>IF('M1 Sparkling Electrolyte'!J103="","",'M1 Sparkling Electrolyte'!J103)</f>
        <v/>
      </c>
      <c r="F1814" s="50">
        <f>IF('M1 Sparkling Electrolyte'!K103="","",'M1 Sparkling Electrolyte'!K103)</f>
        <v/>
      </c>
      <c r="G1814" s="49">
        <f>IF('M1 Sparkling Electrolyte'!F103="","",'M1 Sparkling Electrolyte'!F103)</f>
        <v/>
      </c>
      <c r="H1814" s="50">
        <f>IF(AND(ISNUMBER('M1 Sparkling Electrolyte'!F103),ISNUMBER('M1 Sparkling Electrolyte'!K103)),'M1 Sparkling Electrolyte'!F103-'M1 Sparkling Electrolyte'!K103,"")</f>
        <v/>
      </c>
      <c r="I1814" s="34" t="inlineStr">
        <is>
          <t>S&amp;S availability/depth vary by listing and time, confirm live.</t>
        </is>
      </c>
    </row>
    <row r="1815" ht="26" customHeight="1">
      <c r="A1815" s="34" t="inlineStr">
        <is>
          <t>Aura Bora</t>
        </is>
      </c>
      <c r="B1815" s="34" t="inlineStr">
        <is>
          <t>Aura Bora Herbal Sparkling Water | Lavender Cucumber | 24 pack 355mL</t>
        </is>
      </c>
      <c r="C1815" s="34" t="inlineStr">
        <is>
          <t>1) Sparkling electrolyte / functional sparkling</t>
        </is>
      </c>
      <c r="D1815" s="51">
        <f>IF('M1 Sparkling Electrolyte'!I104="","",'M1 Sparkling Electrolyte'!I104)</f>
        <v/>
      </c>
      <c r="E1815" s="52">
        <f>IF('M1 Sparkling Electrolyte'!J104="","",'M1 Sparkling Electrolyte'!J104)</f>
        <v/>
      </c>
      <c r="F1815" s="50">
        <f>IF('M1 Sparkling Electrolyte'!K104="","",'M1 Sparkling Electrolyte'!K104)</f>
        <v/>
      </c>
      <c r="G1815" s="49">
        <f>IF('M1 Sparkling Electrolyte'!F104="","",'M1 Sparkling Electrolyte'!F104)</f>
        <v/>
      </c>
      <c r="H1815" s="50">
        <f>IF(AND(ISNUMBER('M1 Sparkling Electrolyte'!F104),ISNUMBER('M1 Sparkling Electrolyte'!K104)),'M1 Sparkling Electrolyte'!F104-'M1 Sparkling Electrolyte'!K104,"")</f>
        <v/>
      </c>
      <c r="I1815" s="34" t="inlineStr">
        <is>
          <t>S&amp;S availability/depth vary by listing and time, confirm live.</t>
        </is>
      </c>
    </row>
    <row r="1816" ht="26" customHeight="1">
      <c r="A1816" s="34" t="inlineStr">
        <is>
          <t>Aura Bora</t>
        </is>
      </c>
      <c r="B1816" s="34" t="inlineStr">
        <is>
          <t>Aura Bora Herbal Sparkling Water | Basil Berry | single 355mL</t>
        </is>
      </c>
      <c r="C1816" s="34" t="inlineStr">
        <is>
          <t>1) Sparkling electrolyte / functional sparkling</t>
        </is>
      </c>
      <c r="D1816" s="51">
        <f>IF('M1 Sparkling Electrolyte'!I105="","",'M1 Sparkling Electrolyte'!I105)</f>
        <v/>
      </c>
      <c r="E1816" s="52">
        <f>IF('M1 Sparkling Electrolyte'!J105="","",'M1 Sparkling Electrolyte'!J105)</f>
        <v/>
      </c>
      <c r="F1816" s="50">
        <f>IF('M1 Sparkling Electrolyte'!K105="","",'M1 Sparkling Electrolyte'!K105)</f>
        <v/>
      </c>
      <c r="G1816" s="49">
        <f>IF('M1 Sparkling Electrolyte'!F105="","",'M1 Sparkling Electrolyte'!F105)</f>
        <v/>
      </c>
      <c r="H1816" s="50">
        <f>IF(AND(ISNUMBER('M1 Sparkling Electrolyte'!F105),ISNUMBER('M1 Sparkling Electrolyte'!K105)),'M1 Sparkling Electrolyte'!F105-'M1 Sparkling Electrolyte'!K105,"")</f>
        <v/>
      </c>
      <c r="I1816" s="34" t="inlineStr">
        <is>
          <t>S&amp;S availability/depth vary by listing and time, confirm live.</t>
        </is>
      </c>
    </row>
    <row r="1817" ht="26" customHeight="1">
      <c r="A1817" s="34" t="inlineStr">
        <is>
          <t>Aura Bora</t>
        </is>
      </c>
      <c r="B1817" s="34" t="inlineStr">
        <is>
          <t>Aura Bora Herbal Sparkling Water | Basil Berry | 8 pack 355mL</t>
        </is>
      </c>
      <c r="C1817" s="34" t="inlineStr">
        <is>
          <t>1) Sparkling electrolyte / functional sparkling</t>
        </is>
      </c>
      <c r="D1817" s="51">
        <f>IF('M1 Sparkling Electrolyte'!I106="","",'M1 Sparkling Electrolyte'!I106)</f>
        <v/>
      </c>
      <c r="E1817" s="52">
        <f>IF('M1 Sparkling Electrolyte'!J106="","",'M1 Sparkling Electrolyte'!J106)</f>
        <v/>
      </c>
      <c r="F1817" s="50">
        <f>IF('M1 Sparkling Electrolyte'!K106="","",'M1 Sparkling Electrolyte'!K106)</f>
        <v/>
      </c>
      <c r="G1817" s="49">
        <f>IF('M1 Sparkling Electrolyte'!F106="","",'M1 Sparkling Electrolyte'!F106)</f>
        <v/>
      </c>
      <c r="H1817" s="50">
        <f>IF(AND(ISNUMBER('M1 Sparkling Electrolyte'!F106),ISNUMBER('M1 Sparkling Electrolyte'!K106)),'M1 Sparkling Electrolyte'!F106-'M1 Sparkling Electrolyte'!K106,"")</f>
        <v/>
      </c>
      <c r="I1817" s="34" t="inlineStr">
        <is>
          <t>S&amp;S availability/depth vary by listing and time, confirm live.</t>
        </is>
      </c>
    </row>
    <row r="1818" ht="26" customHeight="1">
      <c r="A1818" s="34" t="inlineStr">
        <is>
          <t>Aura Bora</t>
        </is>
      </c>
      <c r="B1818" s="34" t="inlineStr">
        <is>
          <t>Aura Bora Herbal Sparkling Water | Basil Berry | 12 pack 355mL</t>
        </is>
      </c>
      <c r="C1818" s="34" t="inlineStr">
        <is>
          <t>1) Sparkling electrolyte / functional sparkling</t>
        </is>
      </c>
      <c r="D1818" s="51">
        <f>IF('M1 Sparkling Electrolyte'!I107="","",'M1 Sparkling Electrolyte'!I107)</f>
        <v/>
      </c>
      <c r="E1818" s="52">
        <f>IF('M1 Sparkling Electrolyte'!J107="","",'M1 Sparkling Electrolyte'!J107)</f>
        <v/>
      </c>
      <c r="F1818" s="50">
        <f>IF('M1 Sparkling Electrolyte'!K107="","",'M1 Sparkling Electrolyte'!K107)</f>
        <v/>
      </c>
      <c r="G1818" s="49">
        <f>IF('M1 Sparkling Electrolyte'!F107="","",'M1 Sparkling Electrolyte'!F107)</f>
        <v/>
      </c>
      <c r="H1818" s="50">
        <f>IF(AND(ISNUMBER('M1 Sparkling Electrolyte'!F107),ISNUMBER('M1 Sparkling Electrolyte'!K107)),'M1 Sparkling Electrolyte'!F107-'M1 Sparkling Electrolyte'!K107,"")</f>
        <v/>
      </c>
      <c r="I1818" s="34" t="inlineStr">
        <is>
          <t>S&amp;S availability/depth vary by listing and time, confirm live.</t>
        </is>
      </c>
    </row>
    <row r="1819" ht="26" customHeight="1">
      <c r="A1819" s="34" t="inlineStr">
        <is>
          <t>Aura Bora</t>
        </is>
      </c>
      <c r="B1819" s="34" t="inlineStr">
        <is>
          <t>Aura Bora Herbal Sparkling Water | Basil Berry | 15 pack 355mL</t>
        </is>
      </c>
      <c r="C1819" s="34" t="inlineStr">
        <is>
          <t>1) Sparkling electrolyte / functional sparkling</t>
        </is>
      </c>
      <c r="D1819" s="51">
        <f>IF('M1 Sparkling Electrolyte'!I108="","",'M1 Sparkling Electrolyte'!I108)</f>
        <v/>
      </c>
      <c r="E1819" s="52">
        <f>IF('M1 Sparkling Electrolyte'!J108="","",'M1 Sparkling Electrolyte'!J108)</f>
        <v/>
      </c>
      <c r="F1819" s="50">
        <f>IF('M1 Sparkling Electrolyte'!K108="","",'M1 Sparkling Electrolyte'!K108)</f>
        <v/>
      </c>
      <c r="G1819" s="49">
        <f>IF('M1 Sparkling Electrolyte'!F108="","",'M1 Sparkling Electrolyte'!F108)</f>
        <v/>
      </c>
      <c r="H1819" s="50">
        <f>IF(AND(ISNUMBER('M1 Sparkling Electrolyte'!F108),ISNUMBER('M1 Sparkling Electrolyte'!K108)),'M1 Sparkling Electrolyte'!F108-'M1 Sparkling Electrolyte'!K108,"")</f>
        <v/>
      </c>
      <c r="I1819" s="34" t="inlineStr">
        <is>
          <t>S&amp;S availability/depth vary by listing and time, confirm live.</t>
        </is>
      </c>
    </row>
    <row r="1820" ht="26" customHeight="1">
      <c r="A1820" s="34" t="inlineStr">
        <is>
          <t>Aura Bora</t>
        </is>
      </c>
      <c r="B1820" s="34" t="inlineStr">
        <is>
          <t>Aura Bora Herbal Sparkling Water | Basil Berry | 18 pack 355mL</t>
        </is>
      </c>
      <c r="C1820" s="34" t="inlineStr">
        <is>
          <t>1) Sparkling electrolyte / functional sparkling</t>
        </is>
      </c>
      <c r="D1820" s="51">
        <f>IF('M1 Sparkling Electrolyte'!I109="","",'M1 Sparkling Electrolyte'!I109)</f>
        <v/>
      </c>
      <c r="E1820" s="52">
        <f>IF('M1 Sparkling Electrolyte'!J109="","",'M1 Sparkling Electrolyte'!J109)</f>
        <v/>
      </c>
      <c r="F1820" s="50">
        <f>IF('M1 Sparkling Electrolyte'!K109="","",'M1 Sparkling Electrolyte'!K109)</f>
        <v/>
      </c>
      <c r="G1820" s="49">
        <f>IF('M1 Sparkling Electrolyte'!F109="","",'M1 Sparkling Electrolyte'!F109)</f>
        <v/>
      </c>
      <c r="H1820" s="50">
        <f>IF(AND(ISNUMBER('M1 Sparkling Electrolyte'!F109),ISNUMBER('M1 Sparkling Electrolyte'!K109)),'M1 Sparkling Electrolyte'!F109-'M1 Sparkling Electrolyte'!K109,"")</f>
        <v/>
      </c>
      <c r="I1820" s="34" t="inlineStr">
        <is>
          <t>S&amp;S availability/depth vary by listing and time, confirm live.</t>
        </is>
      </c>
    </row>
    <row r="1821" ht="26" customHeight="1">
      <c r="A1821" s="34" t="inlineStr">
        <is>
          <t>Aura Bora</t>
        </is>
      </c>
      <c r="B1821" s="34" t="inlineStr">
        <is>
          <t>Aura Bora Herbal Sparkling Water | Basil Berry | 24 pack 355mL</t>
        </is>
      </c>
      <c r="C1821" s="34" t="inlineStr">
        <is>
          <t>1) Sparkling electrolyte / functional sparkling</t>
        </is>
      </c>
      <c r="D1821" s="51">
        <f>IF('M1 Sparkling Electrolyte'!I110="","",'M1 Sparkling Electrolyte'!I110)</f>
        <v/>
      </c>
      <c r="E1821" s="52">
        <f>IF('M1 Sparkling Electrolyte'!J110="","",'M1 Sparkling Electrolyte'!J110)</f>
        <v/>
      </c>
      <c r="F1821" s="50">
        <f>IF('M1 Sparkling Electrolyte'!K110="","",'M1 Sparkling Electrolyte'!K110)</f>
        <v/>
      </c>
      <c r="G1821" s="49">
        <f>IF('M1 Sparkling Electrolyte'!F110="","",'M1 Sparkling Electrolyte'!F110)</f>
        <v/>
      </c>
      <c r="H1821" s="50">
        <f>IF(AND(ISNUMBER('M1 Sparkling Electrolyte'!F110),ISNUMBER('M1 Sparkling Electrolyte'!K110)),'M1 Sparkling Electrolyte'!F110-'M1 Sparkling Electrolyte'!K110,"")</f>
        <v/>
      </c>
      <c r="I1821" s="34" t="inlineStr">
        <is>
          <t>S&amp;S availability/depth vary by listing and time, confirm live.</t>
        </is>
      </c>
    </row>
    <row r="1822" ht="26" customHeight="1">
      <c r="A1822" s="34" t="inlineStr">
        <is>
          <t>Aura Bora</t>
        </is>
      </c>
      <c r="B1822" s="34" t="inlineStr">
        <is>
          <t>Aura Bora Herbal Sparkling Water | Lemongrass Coconut | single 355mL</t>
        </is>
      </c>
      <c r="C1822" s="34" t="inlineStr">
        <is>
          <t>1) Sparkling electrolyte / functional sparkling</t>
        </is>
      </c>
      <c r="D1822" s="51">
        <f>IF('M1 Sparkling Electrolyte'!I111="","",'M1 Sparkling Electrolyte'!I111)</f>
        <v/>
      </c>
      <c r="E1822" s="52">
        <f>IF('M1 Sparkling Electrolyte'!J111="","",'M1 Sparkling Electrolyte'!J111)</f>
        <v/>
      </c>
      <c r="F1822" s="50">
        <f>IF('M1 Sparkling Electrolyte'!K111="","",'M1 Sparkling Electrolyte'!K111)</f>
        <v/>
      </c>
      <c r="G1822" s="49">
        <f>IF('M1 Sparkling Electrolyte'!F111="","",'M1 Sparkling Electrolyte'!F111)</f>
        <v/>
      </c>
      <c r="H1822" s="50">
        <f>IF(AND(ISNUMBER('M1 Sparkling Electrolyte'!F111),ISNUMBER('M1 Sparkling Electrolyte'!K111)),'M1 Sparkling Electrolyte'!F111-'M1 Sparkling Electrolyte'!K111,"")</f>
        <v/>
      </c>
      <c r="I1822" s="34" t="inlineStr">
        <is>
          <t>S&amp;S availability/depth vary by listing and time, confirm live.</t>
        </is>
      </c>
    </row>
    <row r="1823" ht="26" customHeight="1">
      <c r="A1823" s="34" t="inlineStr">
        <is>
          <t>Aura Bora</t>
        </is>
      </c>
      <c r="B1823" s="34" t="inlineStr">
        <is>
          <t>Aura Bora Herbal Sparkling Water | Lemongrass Coconut | 8 pack 355mL</t>
        </is>
      </c>
      <c r="C1823" s="34" t="inlineStr">
        <is>
          <t>1) Sparkling electrolyte / functional sparkling</t>
        </is>
      </c>
      <c r="D1823" s="51">
        <f>IF('M1 Sparkling Electrolyte'!I112="","",'M1 Sparkling Electrolyte'!I112)</f>
        <v/>
      </c>
      <c r="E1823" s="52">
        <f>IF('M1 Sparkling Electrolyte'!J112="","",'M1 Sparkling Electrolyte'!J112)</f>
        <v/>
      </c>
      <c r="F1823" s="50">
        <f>IF('M1 Sparkling Electrolyte'!K112="","",'M1 Sparkling Electrolyte'!K112)</f>
        <v/>
      </c>
      <c r="G1823" s="49">
        <f>IF('M1 Sparkling Electrolyte'!F112="","",'M1 Sparkling Electrolyte'!F112)</f>
        <v/>
      </c>
      <c r="H1823" s="50">
        <f>IF(AND(ISNUMBER('M1 Sparkling Electrolyte'!F112),ISNUMBER('M1 Sparkling Electrolyte'!K112)),'M1 Sparkling Electrolyte'!F112-'M1 Sparkling Electrolyte'!K112,"")</f>
        <v/>
      </c>
      <c r="I1823" s="34" t="inlineStr">
        <is>
          <t>S&amp;S availability/depth vary by listing and time, confirm live.</t>
        </is>
      </c>
    </row>
    <row r="1824" ht="26" customHeight="1">
      <c r="A1824" s="34" t="inlineStr">
        <is>
          <t>Aura Bora</t>
        </is>
      </c>
      <c r="B1824" s="34" t="inlineStr">
        <is>
          <t>Aura Bora Herbal Sparkling Water | Lemongrass Coconut | 12 pack 355mL</t>
        </is>
      </c>
      <c r="C1824" s="34" t="inlineStr">
        <is>
          <t>1) Sparkling electrolyte / functional sparkling</t>
        </is>
      </c>
      <c r="D1824" s="51">
        <f>IF('M1 Sparkling Electrolyte'!I113="","",'M1 Sparkling Electrolyte'!I113)</f>
        <v/>
      </c>
      <c r="E1824" s="52">
        <f>IF('M1 Sparkling Electrolyte'!J113="","",'M1 Sparkling Electrolyte'!J113)</f>
        <v/>
      </c>
      <c r="F1824" s="50">
        <f>IF('M1 Sparkling Electrolyte'!K113="","",'M1 Sparkling Electrolyte'!K113)</f>
        <v/>
      </c>
      <c r="G1824" s="49">
        <f>IF('M1 Sparkling Electrolyte'!F113="","",'M1 Sparkling Electrolyte'!F113)</f>
        <v/>
      </c>
      <c r="H1824" s="50">
        <f>IF(AND(ISNUMBER('M1 Sparkling Electrolyte'!F113),ISNUMBER('M1 Sparkling Electrolyte'!K113)),'M1 Sparkling Electrolyte'!F113-'M1 Sparkling Electrolyte'!K113,"")</f>
        <v/>
      </c>
      <c r="I1824" s="34" t="inlineStr">
        <is>
          <t>S&amp;S availability/depth vary by listing and time, confirm live.</t>
        </is>
      </c>
    </row>
    <row r="1825" ht="26" customHeight="1">
      <c r="A1825" s="34" t="inlineStr">
        <is>
          <t>Aura Bora</t>
        </is>
      </c>
      <c r="B1825" s="34" t="inlineStr">
        <is>
          <t>Aura Bora Herbal Sparkling Water | Lemongrass Coconut | 15 pack 355mL</t>
        </is>
      </c>
      <c r="C1825" s="34" t="inlineStr">
        <is>
          <t>1) Sparkling electrolyte / functional sparkling</t>
        </is>
      </c>
      <c r="D1825" s="51">
        <f>IF('M1 Sparkling Electrolyte'!I114="","",'M1 Sparkling Electrolyte'!I114)</f>
        <v/>
      </c>
      <c r="E1825" s="52">
        <f>IF('M1 Sparkling Electrolyte'!J114="","",'M1 Sparkling Electrolyte'!J114)</f>
        <v/>
      </c>
      <c r="F1825" s="50">
        <f>IF('M1 Sparkling Electrolyte'!K114="","",'M1 Sparkling Electrolyte'!K114)</f>
        <v/>
      </c>
      <c r="G1825" s="49">
        <f>IF('M1 Sparkling Electrolyte'!F114="","",'M1 Sparkling Electrolyte'!F114)</f>
        <v/>
      </c>
      <c r="H1825" s="50">
        <f>IF(AND(ISNUMBER('M1 Sparkling Electrolyte'!F114),ISNUMBER('M1 Sparkling Electrolyte'!K114)),'M1 Sparkling Electrolyte'!F114-'M1 Sparkling Electrolyte'!K114,"")</f>
        <v/>
      </c>
      <c r="I1825" s="34" t="inlineStr">
        <is>
          <t>S&amp;S availability/depth vary by listing and time, confirm live.</t>
        </is>
      </c>
    </row>
    <row r="1826" ht="26" customHeight="1">
      <c r="A1826" s="34" t="inlineStr">
        <is>
          <t>Aura Bora</t>
        </is>
      </c>
      <c r="B1826" s="34" t="inlineStr">
        <is>
          <t>Aura Bora Herbal Sparkling Water | Lemongrass Coconut | 18 pack 355mL</t>
        </is>
      </c>
      <c r="C1826" s="34" t="inlineStr">
        <is>
          <t>1) Sparkling electrolyte / functional sparkling</t>
        </is>
      </c>
      <c r="D1826" s="51">
        <f>IF('M1 Sparkling Electrolyte'!I115="","",'M1 Sparkling Electrolyte'!I115)</f>
        <v/>
      </c>
      <c r="E1826" s="52">
        <f>IF('M1 Sparkling Electrolyte'!J115="","",'M1 Sparkling Electrolyte'!J115)</f>
        <v/>
      </c>
      <c r="F1826" s="50">
        <f>IF('M1 Sparkling Electrolyte'!K115="","",'M1 Sparkling Electrolyte'!K115)</f>
        <v/>
      </c>
      <c r="G1826" s="49">
        <f>IF('M1 Sparkling Electrolyte'!F115="","",'M1 Sparkling Electrolyte'!F115)</f>
        <v/>
      </c>
      <c r="H1826" s="50">
        <f>IF(AND(ISNUMBER('M1 Sparkling Electrolyte'!F115),ISNUMBER('M1 Sparkling Electrolyte'!K115)),'M1 Sparkling Electrolyte'!F115-'M1 Sparkling Electrolyte'!K115,"")</f>
        <v/>
      </c>
      <c r="I1826" s="34" t="inlineStr">
        <is>
          <t>S&amp;S availability/depth vary by listing and time, confirm live.</t>
        </is>
      </c>
    </row>
    <row r="1827" ht="26" customHeight="1">
      <c r="A1827" s="34" t="inlineStr">
        <is>
          <t>Aura Bora</t>
        </is>
      </c>
      <c r="B1827" s="34" t="inlineStr">
        <is>
          <t>Aura Bora Herbal Sparkling Water | Lemongrass Coconut | 24 pack 355mL</t>
        </is>
      </c>
      <c r="C1827" s="34" t="inlineStr">
        <is>
          <t>1) Sparkling electrolyte / functional sparkling</t>
        </is>
      </c>
      <c r="D1827" s="51">
        <f>IF('M1 Sparkling Electrolyte'!I116="","",'M1 Sparkling Electrolyte'!I116)</f>
        <v/>
      </c>
      <c r="E1827" s="52">
        <f>IF('M1 Sparkling Electrolyte'!J116="","",'M1 Sparkling Electrolyte'!J116)</f>
        <v/>
      </c>
      <c r="F1827" s="50">
        <f>IF('M1 Sparkling Electrolyte'!K116="","",'M1 Sparkling Electrolyte'!K116)</f>
        <v/>
      </c>
      <c r="G1827" s="49">
        <f>IF('M1 Sparkling Electrolyte'!F116="","",'M1 Sparkling Electrolyte'!F116)</f>
        <v/>
      </c>
      <c r="H1827" s="50">
        <f>IF(AND(ISNUMBER('M1 Sparkling Electrolyte'!F116),ISNUMBER('M1 Sparkling Electrolyte'!K116)),'M1 Sparkling Electrolyte'!F116-'M1 Sparkling Electrolyte'!K116,"")</f>
        <v/>
      </c>
      <c r="I1827" s="34" t="inlineStr">
        <is>
          <t>S&amp;S availability/depth vary by listing and time, confirm live.</t>
        </is>
      </c>
    </row>
    <row r="1828" ht="26" customHeight="1">
      <c r="A1828" s="34" t="inlineStr">
        <is>
          <t>Aura Bora</t>
        </is>
      </c>
      <c r="B1828" s="34" t="inlineStr">
        <is>
          <t>Aura Bora Herbal Sparkling Water | Cactus Rose | single 355mL</t>
        </is>
      </c>
      <c r="C1828" s="34" t="inlineStr">
        <is>
          <t>1) Sparkling electrolyte / functional sparkling</t>
        </is>
      </c>
      <c r="D1828" s="51">
        <f>IF('M1 Sparkling Electrolyte'!I117="","",'M1 Sparkling Electrolyte'!I117)</f>
        <v/>
      </c>
      <c r="E1828" s="52">
        <f>IF('M1 Sparkling Electrolyte'!J117="","",'M1 Sparkling Electrolyte'!J117)</f>
        <v/>
      </c>
      <c r="F1828" s="50">
        <f>IF('M1 Sparkling Electrolyte'!K117="","",'M1 Sparkling Electrolyte'!K117)</f>
        <v/>
      </c>
      <c r="G1828" s="49">
        <f>IF('M1 Sparkling Electrolyte'!F117="","",'M1 Sparkling Electrolyte'!F117)</f>
        <v/>
      </c>
      <c r="H1828" s="50">
        <f>IF(AND(ISNUMBER('M1 Sparkling Electrolyte'!F117),ISNUMBER('M1 Sparkling Electrolyte'!K117)),'M1 Sparkling Electrolyte'!F117-'M1 Sparkling Electrolyte'!K117,"")</f>
        <v/>
      </c>
      <c r="I1828" s="34" t="inlineStr">
        <is>
          <t>S&amp;S availability/depth vary by listing and time, confirm live.</t>
        </is>
      </c>
    </row>
    <row r="1829" ht="26" customHeight="1">
      <c r="A1829" s="34" t="inlineStr">
        <is>
          <t>Aura Bora</t>
        </is>
      </c>
      <c r="B1829" s="34" t="inlineStr">
        <is>
          <t>Aura Bora Herbal Sparkling Water | Cactus Rose | 8 pack 355mL</t>
        </is>
      </c>
      <c r="C1829" s="34" t="inlineStr">
        <is>
          <t>1) Sparkling electrolyte / functional sparkling</t>
        </is>
      </c>
      <c r="D1829" s="51">
        <f>IF('M1 Sparkling Electrolyte'!I118="","",'M1 Sparkling Electrolyte'!I118)</f>
        <v/>
      </c>
      <c r="E1829" s="52">
        <f>IF('M1 Sparkling Electrolyte'!J118="","",'M1 Sparkling Electrolyte'!J118)</f>
        <v/>
      </c>
      <c r="F1829" s="50">
        <f>IF('M1 Sparkling Electrolyte'!K118="","",'M1 Sparkling Electrolyte'!K118)</f>
        <v/>
      </c>
      <c r="G1829" s="49">
        <f>IF('M1 Sparkling Electrolyte'!F118="","",'M1 Sparkling Electrolyte'!F118)</f>
        <v/>
      </c>
      <c r="H1829" s="50">
        <f>IF(AND(ISNUMBER('M1 Sparkling Electrolyte'!F118),ISNUMBER('M1 Sparkling Electrolyte'!K118)),'M1 Sparkling Electrolyte'!F118-'M1 Sparkling Electrolyte'!K118,"")</f>
        <v/>
      </c>
      <c r="I1829" s="34" t="inlineStr">
        <is>
          <t>S&amp;S availability/depth vary by listing and time, confirm live.</t>
        </is>
      </c>
    </row>
    <row r="1830" ht="26" customHeight="1">
      <c r="A1830" s="34" t="inlineStr">
        <is>
          <t>Aura Bora</t>
        </is>
      </c>
      <c r="B1830" s="34" t="inlineStr">
        <is>
          <t>Aura Bora Herbal Sparkling Water | Cactus Rose | 12 pack 355mL</t>
        </is>
      </c>
      <c r="C1830" s="34" t="inlineStr">
        <is>
          <t>1) Sparkling electrolyte / functional sparkling</t>
        </is>
      </c>
      <c r="D1830" s="51">
        <f>IF('M1 Sparkling Electrolyte'!I119="","",'M1 Sparkling Electrolyte'!I119)</f>
        <v/>
      </c>
      <c r="E1830" s="52">
        <f>IF('M1 Sparkling Electrolyte'!J119="","",'M1 Sparkling Electrolyte'!J119)</f>
        <v/>
      </c>
      <c r="F1830" s="50">
        <f>IF('M1 Sparkling Electrolyte'!K119="","",'M1 Sparkling Electrolyte'!K119)</f>
        <v/>
      </c>
      <c r="G1830" s="49">
        <f>IF('M1 Sparkling Electrolyte'!F119="","",'M1 Sparkling Electrolyte'!F119)</f>
        <v/>
      </c>
      <c r="H1830" s="50">
        <f>IF(AND(ISNUMBER('M1 Sparkling Electrolyte'!F119),ISNUMBER('M1 Sparkling Electrolyte'!K119)),'M1 Sparkling Electrolyte'!F119-'M1 Sparkling Electrolyte'!K119,"")</f>
        <v/>
      </c>
      <c r="I1830" s="34" t="inlineStr">
        <is>
          <t>S&amp;S availability/depth vary by listing and time, confirm live.</t>
        </is>
      </c>
    </row>
    <row r="1831" ht="26" customHeight="1">
      <c r="A1831" s="34" t="inlineStr">
        <is>
          <t>Aura Bora</t>
        </is>
      </c>
      <c r="B1831" s="34" t="inlineStr">
        <is>
          <t>Aura Bora Herbal Sparkling Water | Cactus Rose | 15 pack 355mL</t>
        </is>
      </c>
      <c r="C1831" s="34" t="inlineStr">
        <is>
          <t>1) Sparkling electrolyte / functional sparkling</t>
        </is>
      </c>
      <c r="D1831" s="51">
        <f>IF('M1 Sparkling Electrolyte'!I120="","",'M1 Sparkling Electrolyte'!I120)</f>
        <v/>
      </c>
      <c r="E1831" s="52">
        <f>IF('M1 Sparkling Electrolyte'!J120="","",'M1 Sparkling Electrolyte'!J120)</f>
        <v/>
      </c>
      <c r="F1831" s="50">
        <f>IF('M1 Sparkling Electrolyte'!K120="","",'M1 Sparkling Electrolyte'!K120)</f>
        <v/>
      </c>
      <c r="G1831" s="49">
        <f>IF('M1 Sparkling Electrolyte'!F120="","",'M1 Sparkling Electrolyte'!F120)</f>
        <v/>
      </c>
      <c r="H1831" s="50">
        <f>IF(AND(ISNUMBER('M1 Sparkling Electrolyte'!F120),ISNUMBER('M1 Sparkling Electrolyte'!K120)),'M1 Sparkling Electrolyte'!F120-'M1 Sparkling Electrolyte'!K120,"")</f>
        <v/>
      </c>
      <c r="I1831" s="34" t="inlineStr">
        <is>
          <t>S&amp;S availability/depth vary by listing and time, confirm live.</t>
        </is>
      </c>
    </row>
    <row r="1832" ht="26" customHeight="1">
      <c r="A1832" s="34" t="inlineStr">
        <is>
          <t>Aura Bora</t>
        </is>
      </c>
      <c r="B1832" s="34" t="inlineStr">
        <is>
          <t>Aura Bora Herbal Sparkling Water | Cactus Rose | 18 pack 355mL</t>
        </is>
      </c>
      <c r="C1832" s="34" t="inlineStr">
        <is>
          <t>1) Sparkling electrolyte / functional sparkling</t>
        </is>
      </c>
      <c r="D1832" s="51">
        <f>IF('M1 Sparkling Electrolyte'!I121="","",'M1 Sparkling Electrolyte'!I121)</f>
        <v/>
      </c>
      <c r="E1832" s="52">
        <f>IF('M1 Sparkling Electrolyte'!J121="","",'M1 Sparkling Electrolyte'!J121)</f>
        <v/>
      </c>
      <c r="F1832" s="50">
        <f>IF('M1 Sparkling Electrolyte'!K121="","",'M1 Sparkling Electrolyte'!K121)</f>
        <v/>
      </c>
      <c r="G1832" s="49">
        <f>IF('M1 Sparkling Electrolyte'!F121="","",'M1 Sparkling Electrolyte'!F121)</f>
        <v/>
      </c>
      <c r="H1832" s="50">
        <f>IF(AND(ISNUMBER('M1 Sparkling Electrolyte'!F121),ISNUMBER('M1 Sparkling Electrolyte'!K121)),'M1 Sparkling Electrolyte'!F121-'M1 Sparkling Electrolyte'!K121,"")</f>
        <v/>
      </c>
      <c r="I1832" s="34" t="inlineStr">
        <is>
          <t>S&amp;S availability/depth vary by listing and time, confirm live.</t>
        </is>
      </c>
    </row>
    <row r="1833" ht="26" customHeight="1">
      <c r="A1833" s="34" t="inlineStr">
        <is>
          <t>Aura Bora</t>
        </is>
      </c>
      <c r="B1833" s="34" t="inlineStr">
        <is>
          <t>Aura Bora Herbal Sparkling Water | Cactus Rose | 24 pack 355mL</t>
        </is>
      </c>
      <c r="C1833" s="34" t="inlineStr">
        <is>
          <t>1) Sparkling electrolyte / functional sparkling</t>
        </is>
      </c>
      <c r="D1833" s="51">
        <f>IF('M1 Sparkling Electrolyte'!I122="","",'M1 Sparkling Electrolyte'!I122)</f>
        <v/>
      </c>
      <c r="E1833" s="52">
        <f>IF('M1 Sparkling Electrolyte'!J122="","",'M1 Sparkling Electrolyte'!J122)</f>
        <v/>
      </c>
      <c r="F1833" s="50">
        <f>IF('M1 Sparkling Electrolyte'!K122="","",'M1 Sparkling Electrolyte'!K122)</f>
        <v/>
      </c>
      <c r="G1833" s="49">
        <f>IF('M1 Sparkling Electrolyte'!F122="","",'M1 Sparkling Electrolyte'!F122)</f>
        <v/>
      </c>
      <c r="H1833" s="50">
        <f>IF(AND(ISNUMBER('M1 Sparkling Electrolyte'!F122),ISNUMBER('M1 Sparkling Electrolyte'!K122)),'M1 Sparkling Electrolyte'!F122-'M1 Sparkling Electrolyte'!K122,"")</f>
        <v/>
      </c>
      <c r="I1833" s="34" t="inlineStr">
        <is>
          <t>S&amp;S availability/depth vary by listing and time, confirm live.</t>
        </is>
      </c>
    </row>
    <row r="1834" ht="26" customHeight="1">
      <c r="A1834" s="34" t="inlineStr">
        <is>
          <t>Aura Bora</t>
        </is>
      </c>
      <c r="B1834" s="34" t="inlineStr">
        <is>
          <t>Aura Bora Herbal Sparkling Water | Peppermint Watermelon | single 355mL</t>
        </is>
      </c>
      <c r="C1834" s="34" t="inlineStr">
        <is>
          <t>1) Sparkling electrolyte / functional sparkling</t>
        </is>
      </c>
      <c r="D1834" s="51">
        <f>IF('M1 Sparkling Electrolyte'!I123="","",'M1 Sparkling Electrolyte'!I123)</f>
        <v/>
      </c>
      <c r="E1834" s="52">
        <f>IF('M1 Sparkling Electrolyte'!J123="","",'M1 Sparkling Electrolyte'!J123)</f>
        <v/>
      </c>
      <c r="F1834" s="50">
        <f>IF('M1 Sparkling Electrolyte'!K123="","",'M1 Sparkling Electrolyte'!K123)</f>
        <v/>
      </c>
      <c r="G1834" s="49">
        <f>IF('M1 Sparkling Electrolyte'!F123="","",'M1 Sparkling Electrolyte'!F123)</f>
        <v/>
      </c>
      <c r="H1834" s="50">
        <f>IF(AND(ISNUMBER('M1 Sparkling Electrolyte'!F123),ISNUMBER('M1 Sparkling Electrolyte'!K123)),'M1 Sparkling Electrolyte'!F123-'M1 Sparkling Electrolyte'!K123,"")</f>
        <v/>
      </c>
      <c r="I1834" s="34" t="inlineStr">
        <is>
          <t>S&amp;S availability/depth vary by listing and time, confirm live.</t>
        </is>
      </c>
    </row>
    <row r="1835" ht="26" customHeight="1">
      <c r="A1835" s="34" t="inlineStr">
        <is>
          <t>Aura Bora</t>
        </is>
      </c>
      <c r="B1835" s="34" t="inlineStr">
        <is>
          <t>Aura Bora Herbal Sparkling Water | Peppermint Watermelon | 8 pack 355mL</t>
        </is>
      </c>
      <c r="C1835" s="34" t="inlineStr">
        <is>
          <t>1) Sparkling electrolyte / functional sparkling</t>
        </is>
      </c>
      <c r="D1835" s="51">
        <f>IF('M1 Sparkling Electrolyte'!I124="","",'M1 Sparkling Electrolyte'!I124)</f>
        <v/>
      </c>
      <c r="E1835" s="52">
        <f>IF('M1 Sparkling Electrolyte'!J124="","",'M1 Sparkling Electrolyte'!J124)</f>
        <v/>
      </c>
      <c r="F1835" s="50">
        <f>IF('M1 Sparkling Electrolyte'!K124="","",'M1 Sparkling Electrolyte'!K124)</f>
        <v/>
      </c>
      <c r="G1835" s="49">
        <f>IF('M1 Sparkling Electrolyte'!F124="","",'M1 Sparkling Electrolyte'!F124)</f>
        <v/>
      </c>
      <c r="H1835" s="50">
        <f>IF(AND(ISNUMBER('M1 Sparkling Electrolyte'!F124),ISNUMBER('M1 Sparkling Electrolyte'!K124)),'M1 Sparkling Electrolyte'!F124-'M1 Sparkling Electrolyte'!K124,"")</f>
        <v/>
      </c>
      <c r="I1835" s="34" t="inlineStr">
        <is>
          <t>S&amp;S availability/depth vary by listing and time, confirm live.</t>
        </is>
      </c>
    </row>
    <row r="1836" ht="26" customHeight="1">
      <c r="A1836" s="34" t="inlineStr">
        <is>
          <t>Aura Bora</t>
        </is>
      </c>
      <c r="B1836" s="34" t="inlineStr">
        <is>
          <t>Aura Bora Herbal Sparkling Water | Peppermint Watermelon | 12 pack 355mL</t>
        </is>
      </c>
      <c r="C1836" s="34" t="inlineStr">
        <is>
          <t>1) Sparkling electrolyte / functional sparkling</t>
        </is>
      </c>
      <c r="D1836" s="51">
        <f>IF('M1 Sparkling Electrolyte'!I125="","",'M1 Sparkling Electrolyte'!I125)</f>
        <v/>
      </c>
      <c r="E1836" s="52">
        <f>IF('M1 Sparkling Electrolyte'!J125="","",'M1 Sparkling Electrolyte'!J125)</f>
        <v/>
      </c>
      <c r="F1836" s="50">
        <f>IF('M1 Sparkling Electrolyte'!K125="","",'M1 Sparkling Electrolyte'!K125)</f>
        <v/>
      </c>
      <c r="G1836" s="49">
        <f>IF('M1 Sparkling Electrolyte'!F125="","",'M1 Sparkling Electrolyte'!F125)</f>
        <v/>
      </c>
      <c r="H1836" s="50">
        <f>IF(AND(ISNUMBER('M1 Sparkling Electrolyte'!F125),ISNUMBER('M1 Sparkling Electrolyte'!K125)),'M1 Sparkling Electrolyte'!F125-'M1 Sparkling Electrolyte'!K125,"")</f>
        <v/>
      </c>
      <c r="I1836" s="34" t="inlineStr">
        <is>
          <t>S&amp;S availability/depth vary by listing and time, confirm live.</t>
        </is>
      </c>
    </row>
    <row r="1837" ht="26" customHeight="1">
      <c r="A1837" s="34" t="inlineStr">
        <is>
          <t>Aura Bora</t>
        </is>
      </c>
      <c r="B1837" s="34" t="inlineStr">
        <is>
          <t>Aura Bora Herbal Sparkling Water | Peppermint Watermelon | 15 pack 355mL</t>
        </is>
      </c>
      <c r="C1837" s="34" t="inlineStr">
        <is>
          <t>1) Sparkling electrolyte / functional sparkling</t>
        </is>
      </c>
      <c r="D1837" s="51">
        <f>IF('M1 Sparkling Electrolyte'!I126="","",'M1 Sparkling Electrolyte'!I126)</f>
        <v/>
      </c>
      <c r="E1837" s="52">
        <f>IF('M1 Sparkling Electrolyte'!J126="","",'M1 Sparkling Electrolyte'!J126)</f>
        <v/>
      </c>
      <c r="F1837" s="50">
        <f>IF('M1 Sparkling Electrolyte'!K126="","",'M1 Sparkling Electrolyte'!K126)</f>
        <v/>
      </c>
      <c r="G1837" s="49">
        <f>IF('M1 Sparkling Electrolyte'!F126="","",'M1 Sparkling Electrolyte'!F126)</f>
        <v/>
      </c>
      <c r="H1837" s="50">
        <f>IF(AND(ISNUMBER('M1 Sparkling Electrolyte'!F126),ISNUMBER('M1 Sparkling Electrolyte'!K126)),'M1 Sparkling Electrolyte'!F126-'M1 Sparkling Electrolyte'!K126,"")</f>
        <v/>
      </c>
      <c r="I1837" s="34" t="inlineStr">
        <is>
          <t>S&amp;S availability/depth vary by listing and time, confirm live.</t>
        </is>
      </c>
    </row>
    <row r="1838" ht="26" customHeight="1">
      <c r="A1838" s="34" t="inlineStr">
        <is>
          <t>Aura Bora</t>
        </is>
      </c>
      <c r="B1838" s="34" t="inlineStr">
        <is>
          <t>Aura Bora Herbal Sparkling Water | Peppermint Watermelon | 18 pack 355mL</t>
        </is>
      </c>
      <c r="C1838" s="34" t="inlineStr">
        <is>
          <t>1) Sparkling electrolyte / functional sparkling</t>
        </is>
      </c>
      <c r="D1838" s="51">
        <f>IF('M1 Sparkling Electrolyte'!I127="","",'M1 Sparkling Electrolyte'!I127)</f>
        <v/>
      </c>
      <c r="E1838" s="52">
        <f>IF('M1 Sparkling Electrolyte'!J127="","",'M1 Sparkling Electrolyte'!J127)</f>
        <v/>
      </c>
      <c r="F1838" s="50">
        <f>IF('M1 Sparkling Electrolyte'!K127="","",'M1 Sparkling Electrolyte'!K127)</f>
        <v/>
      </c>
      <c r="G1838" s="49">
        <f>IF('M1 Sparkling Electrolyte'!F127="","",'M1 Sparkling Electrolyte'!F127)</f>
        <v/>
      </c>
      <c r="H1838" s="50">
        <f>IF(AND(ISNUMBER('M1 Sparkling Electrolyte'!F127),ISNUMBER('M1 Sparkling Electrolyte'!K127)),'M1 Sparkling Electrolyte'!F127-'M1 Sparkling Electrolyte'!K127,"")</f>
        <v/>
      </c>
      <c r="I1838" s="34" t="inlineStr">
        <is>
          <t>S&amp;S availability/depth vary by listing and time, confirm live.</t>
        </is>
      </c>
    </row>
    <row r="1839" ht="26" customHeight="1">
      <c r="A1839" s="34" t="inlineStr">
        <is>
          <t>Aura Bora</t>
        </is>
      </c>
      <c r="B1839" s="34" t="inlineStr">
        <is>
          <t>Aura Bora Herbal Sparkling Water | Peppermint Watermelon | 24 pack 355mL</t>
        </is>
      </c>
      <c r="C1839" s="34" t="inlineStr">
        <is>
          <t>1) Sparkling electrolyte / functional sparkling</t>
        </is>
      </c>
      <c r="D1839" s="51">
        <f>IF('M1 Sparkling Electrolyte'!I128="","",'M1 Sparkling Electrolyte'!I128)</f>
        <v/>
      </c>
      <c r="E1839" s="52">
        <f>IF('M1 Sparkling Electrolyte'!J128="","",'M1 Sparkling Electrolyte'!J128)</f>
        <v/>
      </c>
      <c r="F1839" s="50">
        <f>IF('M1 Sparkling Electrolyte'!K128="","",'M1 Sparkling Electrolyte'!K128)</f>
        <v/>
      </c>
      <c r="G1839" s="49">
        <f>IF('M1 Sparkling Electrolyte'!F128="","",'M1 Sparkling Electrolyte'!F128)</f>
        <v/>
      </c>
      <c r="H1839" s="50">
        <f>IF(AND(ISNUMBER('M1 Sparkling Electrolyte'!F128),ISNUMBER('M1 Sparkling Electrolyte'!K128)),'M1 Sparkling Electrolyte'!F128-'M1 Sparkling Electrolyte'!K128,"")</f>
        <v/>
      </c>
      <c r="I1839" s="34" t="inlineStr">
        <is>
          <t>S&amp;S availability/depth vary by listing and time, confirm live.</t>
        </is>
      </c>
    </row>
    <row r="1840" ht="26" customHeight="1">
      <c r="A1840" s="34" t="inlineStr">
        <is>
          <t>Sound</t>
        </is>
      </c>
      <c r="B1840" s="34" t="inlineStr">
        <is>
          <t>Sound Sparkling Water (Tea/Botanical) | Blackberry + Lemon Verbena | single 355mL</t>
        </is>
      </c>
      <c r="C1840" s="34" t="inlineStr">
        <is>
          <t>1) Sparkling electrolyte / functional sparkling</t>
        </is>
      </c>
      <c r="D1840" s="51">
        <f>IF('M1 Sparkling Electrolyte'!I129="","",'M1 Sparkling Electrolyte'!I129)</f>
        <v/>
      </c>
      <c r="E1840" s="52">
        <f>IF('M1 Sparkling Electrolyte'!J129="","",'M1 Sparkling Electrolyte'!J129)</f>
        <v/>
      </c>
      <c r="F1840" s="50">
        <f>IF('M1 Sparkling Electrolyte'!K129="","",'M1 Sparkling Electrolyte'!K129)</f>
        <v/>
      </c>
      <c r="G1840" s="49">
        <f>IF('M1 Sparkling Electrolyte'!F129="","",'M1 Sparkling Electrolyte'!F129)</f>
        <v/>
      </c>
      <c r="H1840" s="50">
        <f>IF(AND(ISNUMBER('M1 Sparkling Electrolyte'!F129),ISNUMBER('M1 Sparkling Electrolyte'!K129)),'M1 Sparkling Electrolyte'!F129-'M1 Sparkling Electrolyte'!K129,"")</f>
        <v/>
      </c>
      <c r="I1840" s="34" t="inlineStr">
        <is>
          <t>S&amp;S availability/depth vary by listing and time, confirm live.</t>
        </is>
      </c>
    </row>
    <row r="1841" ht="26" customHeight="1">
      <c r="A1841" s="34" t="inlineStr">
        <is>
          <t>Sound</t>
        </is>
      </c>
      <c r="B1841" s="34" t="inlineStr">
        <is>
          <t>Sound Sparkling Water (Tea/Botanical) | Blackberry + Lemon Verbena | 8 pack 355mL</t>
        </is>
      </c>
      <c r="C1841" s="34" t="inlineStr">
        <is>
          <t>1) Sparkling electrolyte / functional sparkling</t>
        </is>
      </c>
      <c r="D1841" s="51">
        <f>IF('M1 Sparkling Electrolyte'!I130="","",'M1 Sparkling Electrolyte'!I130)</f>
        <v/>
      </c>
      <c r="E1841" s="52">
        <f>IF('M1 Sparkling Electrolyte'!J130="","",'M1 Sparkling Electrolyte'!J130)</f>
        <v/>
      </c>
      <c r="F1841" s="50">
        <f>IF('M1 Sparkling Electrolyte'!K130="","",'M1 Sparkling Electrolyte'!K130)</f>
        <v/>
      </c>
      <c r="G1841" s="49">
        <f>IF('M1 Sparkling Electrolyte'!F130="","",'M1 Sparkling Electrolyte'!F130)</f>
        <v/>
      </c>
      <c r="H1841" s="50">
        <f>IF(AND(ISNUMBER('M1 Sparkling Electrolyte'!F130),ISNUMBER('M1 Sparkling Electrolyte'!K130)),'M1 Sparkling Electrolyte'!F130-'M1 Sparkling Electrolyte'!K130,"")</f>
        <v/>
      </c>
      <c r="I1841" s="34" t="inlineStr">
        <is>
          <t>S&amp;S availability/depth vary by listing and time, confirm live.</t>
        </is>
      </c>
    </row>
    <row r="1842" ht="26" customHeight="1">
      <c r="A1842" s="34" t="inlineStr">
        <is>
          <t>Sound</t>
        </is>
      </c>
      <c r="B1842" s="34" t="inlineStr">
        <is>
          <t>Sound Sparkling Water (Tea/Botanical) | Blackberry + Lemon Verbena | 12 pack 355mL</t>
        </is>
      </c>
      <c r="C1842" s="34" t="inlineStr">
        <is>
          <t>1) Sparkling electrolyte / functional sparkling</t>
        </is>
      </c>
      <c r="D1842" s="51">
        <f>IF('M1 Sparkling Electrolyte'!I131="","",'M1 Sparkling Electrolyte'!I131)</f>
        <v/>
      </c>
      <c r="E1842" s="52">
        <f>IF('M1 Sparkling Electrolyte'!J131="","",'M1 Sparkling Electrolyte'!J131)</f>
        <v/>
      </c>
      <c r="F1842" s="50">
        <f>IF('M1 Sparkling Electrolyte'!K131="","",'M1 Sparkling Electrolyte'!K131)</f>
        <v/>
      </c>
      <c r="G1842" s="49">
        <f>IF('M1 Sparkling Electrolyte'!F131="","",'M1 Sparkling Electrolyte'!F131)</f>
        <v/>
      </c>
      <c r="H1842" s="50">
        <f>IF(AND(ISNUMBER('M1 Sparkling Electrolyte'!F131),ISNUMBER('M1 Sparkling Electrolyte'!K131)),'M1 Sparkling Electrolyte'!F131-'M1 Sparkling Electrolyte'!K131,"")</f>
        <v/>
      </c>
      <c r="I1842" s="34" t="inlineStr">
        <is>
          <t>S&amp;S availability/depth vary by listing and time, confirm live.</t>
        </is>
      </c>
    </row>
    <row r="1843" ht="26" customHeight="1">
      <c r="A1843" s="34" t="inlineStr">
        <is>
          <t>Sound</t>
        </is>
      </c>
      <c r="B1843" s="34" t="inlineStr">
        <is>
          <t>Sound Sparkling Water (Tea/Botanical) | Blackberry + Lemon Verbena | 15 pack 355mL</t>
        </is>
      </c>
      <c r="C1843" s="34" t="inlineStr">
        <is>
          <t>1) Sparkling electrolyte / functional sparkling</t>
        </is>
      </c>
      <c r="D1843" s="51">
        <f>IF('M1 Sparkling Electrolyte'!I132="","",'M1 Sparkling Electrolyte'!I132)</f>
        <v/>
      </c>
      <c r="E1843" s="52">
        <f>IF('M1 Sparkling Electrolyte'!J132="","",'M1 Sparkling Electrolyte'!J132)</f>
        <v/>
      </c>
      <c r="F1843" s="50">
        <f>IF('M1 Sparkling Electrolyte'!K132="","",'M1 Sparkling Electrolyte'!K132)</f>
        <v/>
      </c>
      <c r="G1843" s="49">
        <f>IF('M1 Sparkling Electrolyte'!F132="","",'M1 Sparkling Electrolyte'!F132)</f>
        <v/>
      </c>
      <c r="H1843" s="50">
        <f>IF(AND(ISNUMBER('M1 Sparkling Electrolyte'!F132),ISNUMBER('M1 Sparkling Electrolyte'!K132)),'M1 Sparkling Electrolyte'!F132-'M1 Sparkling Electrolyte'!K132,"")</f>
        <v/>
      </c>
      <c r="I1843" s="34" t="inlineStr">
        <is>
          <t>S&amp;S availability/depth vary by listing and time, confirm live.</t>
        </is>
      </c>
    </row>
    <row r="1844" ht="26" customHeight="1">
      <c r="A1844" s="34" t="inlineStr">
        <is>
          <t>Sound</t>
        </is>
      </c>
      <c r="B1844" s="34" t="inlineStr">
        <is>
          <t>Sound Sparkling Water (Tea/Botanical) | Blackberry + Lemon Verbena | 18 pack 355mL</t>
        </is>
      </c>
      <c r="C1844" s="34" t="inlineStr">
        <is>
          <t>1) Sparkling electrolyte / functional sparkling</t>
        </is>
      </c>
      <c r="D1844" s="51">
        <f>IF('M1 Sparkling Electrolyte'!I133="","",'M1 Sparkling Electrolyte'!I133)</f>
        <v/>
      </c>
      <c r="E1844" s="52">
        <f>IF('M1 Sparkling Electrolyte'!J133="","",'M1 Sparkling Electrolyte'!J133)</f>
        <v/>
      </c>
      <c r="F1844" s="50">
        <f>IF('M1 Sparkling Electrolyte'!K133="","",'M1 Sparkling Electrolyte'!K133)</f>
        <v/>
      </c>
      <c r="G1844" s="49">
        <f>IF('M1 Sparkling Electrolyte'!F133="","",'M1 Sparkling Electrolyte'!F133)</f>
        <v/>
      </c>
      <c r="H1844" s="50">
        <f>IF(AND(ISNUMBER('M1 Sparkling Electrolyte'!F133),ISNUMBER('M1 Sparkling Electrolyte'!K133)),'M1 Sparkling Electrolyte'!F133-'M1 Sparkling Electrolyte'!K133,"")</f>
        <v/>
      </c>
      <c r="I1844" s="34" t="inlineStr">
        <is>
          <t>S&amp;S availability/depth vary by listing and time, confirm live.</t>
        </is>
      </c>
    </row>
    <row r="1845" ht="26" customHeight="1">
      <c r="A1845" s="34" t="inlineStr">
        <is>
          <t>Sound</t>
        </is>
      </c>
      <c r="B1845" s="34" t="inlineStr">
        <is>
          <t>Sound Sparkling Water (Tea/Botanical) | Blackberry + Lemon Verbena | 24 pack 355mL</t>
        </is>
      </c>
      <c r="C1845" s="34" t="inlineStr">
        <is>
          <t>1) Sparkling electrolyte / functional sparkling</t>
        </is>
      </c>
      <c r="D1845" s="51">
        <f>IF('M1 Sparkling Electrolyte'!I134="","",'M1 Sparkling Electrolyte'!I134)</f>
        <v/>
      </c>
      <c r="E1845" s="52">
        <f>IF('M1 Sparkling Electrolyte'!J134="","",'M1 Sparkling Electrolyte'!J134)</f>
        <v/>
      </c>
      <c r="F1845" s="50">
        <f>IF('M1 Sparkling Electrolyte'!K134="","",'M1 Sparkling Electrolyte'!K134)</f>
        <v/>
      </c>
      <c r="G1845" s="49">
        <f>IF('M1 Sparkling Electrolyte'!F134="","",'M1 Sparkling Electrolyte'!F134)</f>
        <v/>
      </c>
      <c r="H1845" s="50">
        <f>IF(AND(ISNUMBER('M1 Sparkling Electrolyte'!F134),ISNUMBER('M1 Sparkling Electrolyte'!K134)),'M1 Sparkling Electrolyte'!F134-'M1 Sparkling Electrolyte'!K134,"")</f>
        <v/>
      </c>
      <c r="I1845" s="34" t="inlineStr">
        <is>
          <t>S&amp;S availability/depth vary by listing and time, confirm live.</t>
        </is>
      </c>
    </row>
    <row r="1846" ht="26" customHeight="1">
      <c r="A1846" s="34" t="inlineStr">
        <is>
          <t>Sound</t>
        </is>
      </c>
      <c r="B1846" s="34" t="inlineStr">
        <is>
          <t>Sound Sparkling Water (Tea/Botanical) | Grapefruit + Hops | single 355mL</t>
        </is>
      </c>
      <c r="C1846" s="34" t="inlineStr">
        <is>
          <t>1) Sparkling electrolyte / functional sparkling</t>
        </is>
      </c>
      <c r="D1846" s="51">
        <f>IF('M1 Sparkling Electrolyte'!I135="","",'M1 Sparkling Electrolyte'!I135)</f>
        <v/>
      </c>
      <c r="E1846" s="52">
        <f>IF('M1 Sparkling Electrolyte'!J135="","",'M1 Sparkling Electrolyte'!J135)</f>
        <v/>
      </c>
      <c r="F1846" s="50">
        <f>IF('M1 Sparkling Electrolyte'!K135="","",'M1 Sparkling Electrolyte'!K135)</f>
        <v/>
      </c>
      <c r="G1846" s="49">
        <f>IF('M1 Sparkling Electrolyte'!F135="","",'M1 Sparkling Electrolyte'!F135)</f>
        <v/>
      </c>
      <c r="H1846" s="50">
        <f>IF(AND(ISNUMBER('M1 Sparkling Electrolyte'!F135),ISNUMBER('M1 Sparkling Electrolyte'!K135)),'M1 Sparkling Electrolyte'!F135-'M1 Sparkling Electrolyte'!K135,"")</f>
        <v/>
      </c>
      <c r="I1846" s="34" t="inlineStr">
        <is>
          <t>S&amp;S availability/depth vary by listing and time, confirm live.</t>
        </is>
      </c>
    </row>
    <row r="1847" ht="26" customHeight="1">
      <c r="A1847" s="34" t="inlineStr">
        <is>
          <t>Sound</t>
        </is>
      </c>
      <c r="B1847" s="34" t="inlineStr">
        <is>
          <t>Sound Sparkling Water (Tea/Botanical) | Grapefruit + Hops | 8 pack 355mL</t>
        </is>
      </c>
      <c r="C1847" s="34" t="inlineStr">
        <is>
          <t>1) Sparkling electrolyte / functional sparkling</t>
        </is>
      </c>
      <c r="D1847" s="51">
        <f>IF('M1 Sparkling Electrolyte'!I136="","",'M1 Sparkling Electrolyte'!I136)</f>
        <v/>
      </c>
      <c r="E1847" s="52">
        <f>IF('M1 Sparkling Electrolyte'!J136="","",'M1 Sparkling Electrolyte'!J136)</f>
        <v/>
      </c>
      <c r="F1847" s="50">
        <f>IF('M1 Sparkling Electrolyte'!K136="","",'M1 Sparkling Electrolyte'!K136)</f>
        <v/>
      </c>
      <c r="G1847" s="49">
        <f>IF('M1 Sparkling Electrolyte'!F136="","",'M1 Sparkling Electrolyte'!F136)</f>
        <v/>
      </c>
      <c r="H1847" s="50">
        <f>IF(AND(ISNUMBER('M1 Sparkling Electrolyte'!F136),ISNUMBER('M1 Sparkling Electrolyte'!K136)),'M1 Sparkling Electrolyte'!F136-'M1 Sparkling Electrolyte'!K136,"")</f>
        <v/>
      </c>
      <c r="I1847" s="34" t="inlineStr">
        <is>
          <t>S&amp;S availability/depth vary by listing and time, confirm live.</t>
        </is>
      </c>
    </row>
    <row r="1848" ht="26" customHeight="1">
      <c r="A1848" s="34" t="inlineStr">
        <is>
          <t>Sound</t>
        </is>
      </c>
      <c r="B1848" s="34" t="inlineStr">
        <is>
          <t>Sound Sparkling Water (Tea/Botanical) | Grapefruit + Hops | 12 pack 355mL</t>
        </is>
      </c>
      <c r="C1848" s="34" t="inlineStr">
        <is>
          <t>1) Sparkling electrolyte / functional sparkling</t>
        </is>
      </c>
      <c r="D1848" s="51">
        <f>IF('M1 Sparkling Electrolyte'!I137="","",'M1 Sparkling Electrolyte'!I137)</f>
        <v/>
      </c>
      <c r="E1848" s="52">
        <f>IF('M1 Sparkling Electrolyte'!J137="","",'M1 Sparkling Electrolyte'!J137)</f>
        <v/>
      </c>
      <c r="F1848" s="50">
        <f>IF('M1 Sparkling Electrolyte'!K137="","",'M1 Sparkling Electrolyte'!K137)</f>
        <v/>
      </c>
      <c r="G1848" s="49">
        <f>IF('M1 Sparkling Electrolyte'!F137="","",'M1 Sparkling Electrolyte'!F137)</f>
        <v/>
      </c>
      <c r="H1848" s="50">
        <f>IF(AND(ISNUMBER('M1 Sparkling Electrolyte'!F137),ISNUMBER('M1 Sparkling Electrolyte'!K137)),'M1 Sparkling Electrolyte'!F137-'M1 Sparkling Electrolyte'!K137,"")</f>
        <v/>
      </c>
      <c r="I1848" s="34" t="inlineStr">
        <is>
          <t>S&amp;S availability/depth vary by listing and time, confirm live.</t>
        </is>
      </c>
    </row>
    <row r="1849" ht="26" customHeight="1">
      <c r="A1849" s="34" t="inlineStr">
        <is>
          <t>Sound</t>
        </is>
      </c>
      <c r="B1849" s="34" t="inlineStr">
        <is>
          <t>Sound Sparkling Water (Tea/Botanical) | Grapefruit + Hops | 15 pack 355mL</t>
        </is>
      </c>
      <c r="C1849" s="34" t="inlineStr">
        <is>
          <t>1) Sparkling electrolyte / functional sparkling</t>
        </is>
      </c>
      <c r="D1849" s="51">
        <f>IF('M1 Sparkling Electrolyte'!I138="","",'M1 Sparkling Electrolyte'!I138)</f>
        <v/>
      </c>
      <c r="E1849" s="52">
        <f>IF('M1 Sparkling Electrolyte'!J138="","",'M1 Sparkling Electrolyte'!J138)</f>
        <v/>
      </c>
      <c r="F1849" s="50">
        <f>IF('M1 Sparkling Electrolyte'!K138="","",'M1 Sparkling Electrolyte'!K138)</f>
        <v/>
      </c>
      <c r="G1849" s="49">
        <f>IF('M1 Sparkling Electrolyte'!F138="","",'M1 Sparkling Electrolyte'!F138)</f>
        <v/>
      </c>
      <c r="H1849" s="50">
        <f>IF(AND(ISNUMBER('M1 Sparkling Electrolyte'!F138),ISNUMBER('M1 Sparkling Electrolyte'!K138)),'M1 Sparkling Electrolyte'!F138-'M1 Sparkling Electrolyte'!K138,"")</f>
        <v/>
      </c>
      <c r="I1849" s="34" t="inlineStr">
        <is>
          <t>S&amp;S availability/depth vary by listing and time, confirm live.</t>
        </is>
      </c>
    </row>
    <row r="1850" ht="26" customHeight="1">
      <c r="A1850" s="34" t="inlineStr">
        <is>
          <t>Sound</t>
        </is>
      </c>
      <c r="B1850" s="34" t="inlineStr">
        <is>
          <t>Sound Sparkling Water (Tea/Botanical) | Grapefruit + Hops | 18 pack 355mL</t>
        </is>
      </c>
      <c r="C1850" s="34" t="inlineStr">
        <is>
          <t>1) Sparkling electrolyte / functional sparkling</t>
        </is>
      </c>
      <c r="D1850" s="51">
        <f>IF('M1 Sparkling Electrolyte'!I139="","",'M1 Sparkling Electrolyte'!I139)</f>
        <v/>
      </c>
      <c r="E1850" s="52">
        <f>IF('M1 Sparkling Electrolyte'!J139="","",'M1 Sparkling Electrolyte'!J139)</f>
        <v/>
      </c>
      <c r="F1850" s="50">
        <f>IF('M1 Sparkling Electrolyte'!K139="","",'M1 Sparkling Electrolyte'!K139)</f>
        <v/>
      </c>
      <c r="G1850" s="49">
        <f>IF('M1 Sparkling Electrolyte'!F139="","",'M1 Sparkling Electrolyte'!F139)</f>
        <v/>
      </c>
      <c r="H1850" s="50">
        <f>IF(AND(ISNUMBER('M1 Sparkling Electrolyte'!F139),ISNUMBER('M1 Sparkling Electrolyte'!K139)),'M1 Sparkling Electrolyte'!F139-'M1 Sparkling Electrolyte'!K139,"")</f>
        <v/>
      </c>
      <c r="I1850" s="34" t="inlineStr">
        <is>
          <t>S&amp;S availability/depth vary by listing and time, confirm live.</t>
        </is>
      </c>
    </row>
    <row r="1851" ht="26" customHeight="1">
      <c r="A1851" s="34" t="inlineStr">
        <is>
          <t>Sound</t>
        </is>
      </c>
      <c r="B1851" s="34" t="inlineStr">
        <is>
          <t>Sound Sparkling Water (Tea/Botanical) | Grapefruit + Hops | 24 pack 355mL</t>
        </is>
      </c>
      <c r="C1851" s="34" t="inlineStr">
        <is>
          <t>1) Sparkling electrolyte / functional sparkling</t>
        </is>
      </c>
      <c r="D1851" s="51">
        <f>IF('M1 Sparkling Electrolyte'!I140="","",'M1 Sparkling Electrolyte'!I140)</f>
        <v/>
      </c>
      <c r="E1851" s="52">
        <f>IF('M1 Sparkling Electrolyte'!J140="","",'M1 Sparkling Electrolyte'!J140)</f>
        <v/>
      </c>
      <c r="F1851" s="50">
        <f>IF('M1 Sparkling Electrolyte'!K140="","",'M1 Sparkling Electrolyte'!K140)</f>
        <v/>
      </c>
      <c r="G1851" s="49">
        <f>IF('M1 Sparkling Electrolyte'!F140="","",'M1 Sparkling Electrolyte'!F140)</f>
        <v/>
      </c>
      <c r="H1851" s="50">
        <f>IF(AND(ISNUMBER('M1 Sparkling Electrolyte'!F140),ISNUMBER('M1 Sparkling Electrolyte'!K140)),'M1 Sparkling Electrolyte'!F140-'M1 Sparkling Electrolyte'!K140,"")</f>
        <v/>
      </c>
      <c r="I1851" s="34" t="inlineStr">
        <is>
          <t>S&amp;S availability/depth vary by listing and time, confirm live.</t>
        </is>
      </c>
    </row>
    <row r="1852" ht="26" customHeight="1">
      <c r="A1852" s="34" t="inlineStr">
        <is>
          <t>Sound</t>
        </is>
      </c>
      <c r="B1852" s="34" t="inlineStr">
        <is>
          <t>Sound Sparkling Water (Tea/Botanical) | Lemon Ginger | single 355mL</t>
        </is>
      </c>
      <c r="C1852" s="34" t="inlineStr">
        <is>
          <t>1) Sparkling electrolyte / functional sparkling</t>
        </is>
      </c>
      <c r="D1852" s="51">
        <f>IF('M1 Sparkling Electrolyte'!I141="","",'M1 Sparkling Electrolyte'!I141)</f>
        <v/>
      </c>
      <c r="E1852" s="52">
        <f>IF('M1 Sparkling Electrolyte'!J141="","",'M1 Sparkling Electrolyte'!J141)</f>
        <v/>
      </c>
      <c r="F1852" s="50">
        <f>IF('M1 Sparkling Electrolyte'!K141="","",'M1 Sparkling Electrolyte'!K141)</f>
        <v/>
      </c>
      <c r="G1852" s="49">
        <f>IF('M1 Sparkling Electrolyte'!F141="","",'M1 Sparkling Electrolyte'!F141)</f>
        <v/>
      </c>
      <c r="H1852" s="50">
        <f>IF(AND(ISNUMBER('M1 Sparkling Electrolyte'!F141),ISNUMBER('M1 Sparkling Electrolyte'!K141)),'M1 Sparkling Electrolyte'!F141-'M1 Sparkling Electrolyte'!K141,"")</f>
        <v/>
      </c>
      <c r="I1852" s="34" t="inlineStr">
        <is>
          <t>S&amp;S availability/depth vary by listing and time, confirm live.</t>
        </is>
      </c>
    </row>
    <row r="1853" ht="26" customHeight="1">
      <c r="A1853" s="34" t="inlineStr">
        <is>
          <t>Sound</t>
        </is>
      </c>
      <c r="B1853" s="34" t="inlineStr">
        <is>
          <t>Sound Sparkling Water (Tea/Botanical) | Lemon Ginger | 8 pack 355mL</t>
        </is>
      </c>
      <c r="C1853" s="34" t="inlineStr">
        <is>
          <t>1) Sparkling electrolyte / functional sparkling</t>
        </is>
      </c>
      <c r="D1853" s="51">
        <f>IF('M1 Sparkling Electrolyte'!I142="","",'M1 Sparkling Electrolyte'!I142)</f>
        <v/>
      </c>
      <c r="E1853" s="52">
        <f>IF('M1 Sparkling Electrolyte'!J142="","",'M1 Sparkling Electrolyte'!J142)</f>
        <v/>
      </c>
      <c r="F1853" s="50">
        <f>IF('M1 Sparkling Electrolyte'!K142="","",'M1 Sparkling Electrolyte'!K142)</f>
        <v/>
      </c>
      <c r="G1853" s="49">
        <f>IF('M1 Sparkling Electrolyte'!F142="","",'M1 Sparkling Electrolyte'!F142)</f>
        <v/>
      </c>
      <c r="H1853" s="50">
        <f>IF(AND(ISNUMBER('M1 Sparkling Electrolyte'!F142),ISNUMBER('M1 Sparkling Electrolyte'!K142)),'M1 Sparkling Electrolyte'!F142-'M1 Sparkling Electrolyte'!K142,"")</f>
        <v/>
      </c>
      <c r="I1853" s="34" t="inlineStr">
        <is>
          <t>S&amp;S availability/depth vary by listing and time, confirm live.</t>
        </is>
      </c>
    </row>
    <row r="1854" ht="26" customHeight="1">
      <c r="A1854" s="34" t="inlineStr">
        <is>
          <t>Sound</t>
        </is>
      </c>
      <c r="B1854" s="34" t="inlineStr">
        <is>
          <t>Sound Sparkling Water (Tea/Botanical) | Lemon Ginger | 12 pack 355mL</t>
        </is>
      </c>
      <c r="C1854" s="34" t="inlineStr">
        <is>
          <t>1) Sparkling electrolyte / functional sparkling</t>
        </is>
      </c>
      <c r="D1854" s="51">
        <f>IF('M1 Sparkling Electrolyte'!I143="","",'M1 Sparkling Electrolyte'!I143)</f>
        <v/>
      </c>
      <c r="E1854" s="52">
        <f>IF('M1 Sparkling Electrolyte'!J143="","",'M1 Sparkling Electrolyte'!J143)</f>
        <v/>
      </c>
      <c r="F1854" s="50">
        <f>IF('M1 Sparkling Electrolyte'!K143="","",'M1 Sparkling Electrolyte'!K143)</f>
        <v/>
      </c>
      <c r="G1854" s="49">
        <f>IF('M1 Sparkling Electrolyte'!F143="","",'M1 Sparkling Electrolyte'!F143)</f>
        <v/>
      </c>
      <c r="H1854" s="50">
        <f>IF(AND(ISNUMBER('M1 Sparkling Electrolyte'!F143),ISNUMBER('M1 Sparkling Electrolyte'!K143)),'M1 Sparkling Electrolyte'!F143-'M1 Sparkling Electrolyte'!K143,"")</f>
        <v/>
      </c>
      <c r="I1854" s="34" t="inlineStr">
        <is>
          <t>S&amp;S availability/depth vary by listing and time, confirm live.</t>
        </is>
      </c>
    </row>
    <row r="1855" ht="26" customHeight="1">
      <c r="A1855" s="34" t="inlineStr">
        <is>
          <t>Sound</t>
        </is>
      </c>
      <c r="B1855" s="34" t="inlineStr">
        <is>
          <t>Sound Sparkling Water (Tea/Botanical) | Lemon Ginger | 15 pack 355mL</t>
        </is>
      </c>
      <c r="C1855" s="34" t="inlineStr">
        <is>
          <t>1) Sparkling electrolyte / functional sparkling</t>
        </is>
      </c>
      <c r="D1855" s="51">
        <f>IF('M1 Sparkling Electrolyte'!I144="","",'M1 Sparkling Electrolyte'!I144)</f>
        <v/>
      </c>
      <c r="E1855" s="52">
        <f>IF('M1 Sparkling Electrolyte'!J144="","",'M1 Sparkling Electrolyte'!J144)</f>
        <v/>
      </c>
      <c r="F1855" s="50">
        <f>IF('M1 Sparkling Electrolyte'!K144="","",'M1 Sparkling Electrolyte'!K144)</f>
        <v/>
      </c>
      <c r="G1855" s="49">
        <f>IF('M1 Sparkling Electrolyte'!F144="","",'M1 Sparkling Electrolyte'!F144)</f>
        <v/>
      </c>
      <c r="H1855" s="50">
        <f>IF(AND(ISNUMBER('M1 Sparkling Electrolyte'!F144),ISNUMBER('M1 Sparkling Electrolyte'!K144)),'M1 Sparkling Electrolyte'!F144-'M1 Sparkling Electrolyte'!K144,"")</f>
        <v/>
      </c>
      <c r="I1855" s="34" t="inlineStr">
        <is>
          <t>S&amp;S availability/depth vary by listing and time, confirm live.</t>
        </is>
      </c>
    </row>
    <row r="1856" ht="26" customHeight="1">
      <c r="A1856" s="34" t="inlineStr">
        <is>
          <t>Sound</t>
        </is>
      </c>
      <c r="B1856" s="34" t="inlineStr">
        <is>
          <t>Sound Sparkling Water (Tea/Botanical) | Lemon Ginger | 18 pack 355mL</t>
        </is>
      </c>
      <c r="C1856" s="34" t="inlineStr">
        <is>
          <t>1) Sparkling electrolyte / functional sparkling</t>
        </is>
      </c>
      <c r="D1856" s="51">
        <f>IF('M1 Sparkling Electrolyte'!I145="","",'M1 Sparkling Electrolyte'!I145)</f>
        <v/>
      </c>
      <c r="E1856" s="52">
        <f>IF('M1 Sparkling Electrolyte'!J145="","",'M1 Sparkling Electrolyte'!J145)</f>
        <v/>
      </c>
      <c r="F1856" s="50">
        <f>IF('M1 Sparkling Electrolyte'!K145="","",'M1 Sparkling Electrolyte'!K145)</f>
        <v/>
      </c>
      <c r="G1856" s="49">
        <f>IF('M1 Sparkling Electrolyte'!F145="","",'M1 Sparkling Electrolyte'!F145)</f>
        <v/>
      </c>
      <c r="H1856" s="50">
        <f>IF(AND(ISNUMBER('M1 Sparkling Electrolyte'!F145),ISNUMBER('M1 Sparkling Electrolyte'!K145)),'M1 Sparkling Electrolyte'!F145-'M1 Sparkling Electrolyte'!K145,"")</f>
        <v/>
      </c>
      <c r="I1856" s="34" t="inlineStr">
        <is>
          <t>S&amp;S availability/depth vary by listing and time, confirm live.</t>
        </is>
      </c>
    </row>
    <row r="1857" ht="26" customHeight="1">
      <c r="A1857" s="34" t="inlineStr">
        <is>
          <t>Sound</t>
        </is>
      </c>
      <c r="B1857" s="34" t="inlineStr">
        <is>
          <t>Sound Sparkling Water (Tea/Botanical) | Lemon Ginger | 24 pack 355mL</t>
        </is>
      </c>
      <c r="C1857" s="34" t="inlineStr">
        <is>
          <t>1) Sparkling electrolyte / functional sparkling</t>
        </is>
      </c>
      <c r="D1857" s="51">
        <f>IF('M1 Sparkling Electrolyte'!I146="","",'M1 Sparkling Electrolyte'!I146)</f>
        <v/>
      </c>
      <c r="E1857" s="52">
        <f>IF('M1 Sparkling Electrolyte'!J146="","",'M1 Sparkling Electrolyte'!J146)</f>
        <v/>
      </c>
      <c r="F1857" s="50">
        <f>IF('M1 Sparkling Electrolyte'!K146="","",'M1 Sparkling Electrolyte'!K146)</f>
        <v/>
      </c>
      <c r="G1857" s="49">
        <f>IF('M1 Sparkling Electrolyte'!F146="","",'M1 Sparkling Electrolyte'!F146)</f>
        <v/>
      </c>
      <c r="H1857" s="50">
        <f>IF(AND(ISNUMBER('M1 Sparkling Electrolyte'!F146),ISNUMBER('M1 Sparkling Electrolyte'!K146)),'M1 Sparkling Electrolyte'!F146-'M1 Sparkling Electrolyte'!K146,"")</f>
        <v/>
      </c>
      <c r="I1857" s="34" t="inlineStr">
        <is>
          <t>S&amp;S availability/depth vary by listing and time, confirm live.</t>
        </is>
      </c>
    </row>
    <row r="1858" ht="26" customHeight="1">
      <c r="A1858" s="34" t="inlineStr">
        <is>
          <t>Sound</t>
        </is>
      </c>
      <c r="B1858" s="34" t="inlineStr">
        <is>
          <t>Sound Sparkling Water (Tea/Botanical) | Cucumber + Mint Green Tea | single 355mL</t>
        </is>
      </c>
      <c r="C1858" s="34" t="inlineStr">
        <is>
          <t>1) Sparkling electrolyte / functional sparkling</t>
        </is>
      </c>
      <c r="D1858" s="51">
        <f>IF('M1 Sparkling Electrolyte'!I147="","",'M1 Sparkling Electrolyte'!I147)</f>
        <v/>
      </c>
      <c r="E1858" s="52">
        <f>IF('M1 Sparkling Electrolyte'!J147="","",'M1 Sparkling Electrolyte'!J147)</f>
        <v/>
      </c>
      <c r="F1858" s="50">
        <f>IF('M1 Sparkling Electrolyte'!K147="","",'M1 Sparkling Electrolyte'!K147)</f>
        <v/>
      </c>
      <c r="G1858" s="49">
        <f>IF('M1 Sparkling Electrolyte'!F147="","",'M1 Sparkling Electrolyte'!F147)</f>
        <v/>
      </c>
      <c r="H1858" s="50">
        <f>IF(AND(ISNUMBER('M1 Sparkling Electrolyte'!F147),ISNUMBER('M1 Sparkling Electrolyte'!K147)),'M1 Sparkling Electrolyte'!F147-'M1 Sparkling Electrolyte'!K147,"")</f>
        <v/>
      </c>
      <c r="I1858" s="34" t="inlineStr">
        <is>
          <t>S&amp;S availability/depth vary by listing and time, confirm live.</t>
        </is>
      </c>
    </row>
    <row r="1859" ht="26" customHeight="1">
      <c r="A1859" s="34" t="inlineStr">
        <is>
          <t>Sound</t>
        </is>
      </c>
      <c r="B1859" s="34" t="inlineStr">
        <is>
          <t>Sound Sparkling Water (Tea/Botanical) | Cucumber + Mint Green Tea | 8 pack 355mL</t>
        </is>
      </c>
      <c r="C1859" s="34" t="inlineStr">
        <is>
          <t>1) Sparkling electrolyte / functional sparkling</t>
        </is>
      </c>
      <c r="D1859" s="51">
        <f>IF('M1 Sparkling Electrolyte'!I148="","",'M1 Sparkling Electrolyte'!I148)</f>
        <v/>
      </c>
      <c r="E1859" s="52">
        <f>IF('M1 Sparkling Electrolyte'!J148="","",'M1 Sparkling Electrolyte'!J148)</f>
        <v/>
      </c>
      <c r="F1859" s="50">
        <f>IF('M1 Sparkling Electrolyte'!K148="","",'M1 Sparkling Electrolyte'!K148)</f>
        <v/>
      </c>
      <c r="G1859" s="49">
        <f>IF('M1 Sparkling Electrolyte'!F148="","",'M1 Sparkling Electrolyte'!F148)</f>
        <v/>
      </c>
      <c r="H1859" s="50">
        <f>IF(AND(ISNUMBER('M1 Sparkling Electrolyte'!F148),ISNUMBER('M1 Sparkling Electrolyte'!K148)),'M1 Sparkling Electrolyte'!F148-'M1 Sparkling Electrolyte'!K148,"")</f>
        <v/>
      </c>
      <c r="I1859" s="34" t="inlineStr">
        <is>
          <t>S&amp;S availability/depth vary by listing and time, confirm live.</t>
        </is>
      </c>
    </row>
    <row r="1860" ht="26" customHeight="1">
      <c r="A1860" s="34" t="inlineStr">
        <is>
          <t>Sound</t>
        </is>
      </c>
      <c r="B1860" s="34" t="inlineStr">
        <is>
          <t>Sound Sparkling Water (Tea/Botanical) | Cucumber + Mint Green Tea | 12 pack 355mL</t>
        </is>
      </c>
      <c r="C1860" s="34" t="inlineStr">
        <is>
          <t>1) Sparkling electrolyte / functional sparkling</t>
        </is>
      </c>
      <c r="D1860" s="51">
        <f>IF('M1 Sparkling Electrolyte'!I149="","",'M1 Sparkling Electrolyte'!I149)</f>
        <v/>
      </c>
      <c r="E1860" s="52">
        <f>IF('M1 Sparkling Electrolyte'!J149="","",'M1 Sparkling Electrolyte'!J149)</f>
        <v/>
      </c>
      <c r="F1860" s="50">
        <f>IF('M1 Sparkling Electrolyte'!K149="","",'M1 Sparkling Electrolyte'!K149)</f>
        <v/>
      </c>
      <c r="G1860" s="49">
        <f>IF('M1 Sparkling Electrolyte'!F149="","",'M1 Sparkling Electrolyte'!F149)</f>
        <v/>
      </c>
      <c r="H1860" s="50">
        <f>IF(AND(ISNUMBER('M1 Sparkling Electrolyte'!F149),ISNUMBER('M1 Sparkling Electrolyte'!K149)),'M1 Sparkling Electrolyte'!F149-'M1 Sparkling Electrolyte'!K149,"")</f>
        <v/>
      </c>
      <c r="I1860" s="34" t="inlineStr">
        <is>
          <t>S&amp;S availability/depth vary by listing and time, confirm live.</t>
        </is>
      </c>
    </row>
    <row r="1861" ht="26" customHeight="1">
      <c r="A1861" s="34" t="inlineStr">
        <is>
          <t>Sound</t>
        </is>
      </c>
      <c r="B1861" s="34" t="inlineStr">
        <is>
          <t>Sound Sparkling Water (Tea/Botanical) | Cucumber + Mint Green Tea | 15 pack 355mL</t>
        </is>
      </c>
      <c r="C1861" s="34" t="inlineStr">
        <is>
          <t>1) Sparkling electrolyte / functional sparkling</t>
        </is>
      </c>
      <c r="D1861" s="51">
        <f>IF('M1 Sparkling Electrolyte'!I150="","",'M1 Sparkling Electrolyte'!I150)</f>
        <v/>
      </c>
      <c r="E1861" s="52">
        <f>IF('M1 Sparkling Electrolyte'!J150="","",'M1 Sparkling Electrolyte'!J150)</f>
        <v/>
      </c>
      <c r="F1861" s="50">
        <f>IF('M1 Sparkling Electrolyte'!K150="","",'M1 Sparkling Electrolyte'!K150)</f>
        <v/>
      </c>
      <c r="G1861" s="49">
        <f>IF('M1 Sparkling Electrolyte'!F150="","",'M1 Sparkling Electrolyte'!F150)</f>
        <v/>
      </c>
      <c r="H1861" s="50">
        <f>IF(AND(ISNUMBER('M1 Sparkling Electrolyte'!F150),ISNUMBER('M1 Sparkling Electrolyte'!K150)),'M1 Sparkling Electrolyte'!F150-'M1 Sparkling Electrolyte'!K150,"")</f>
        <v/>
      </c>
      <c r="I1861" s="34" t="inlineStr">
        <is>
          <t>S&amp;S availability/depth vary by listing and time, confirm live.</t>
        </is>
      </c>
    </row>
    <row r="1862" ht="26" customHeight="1">
      <c r="A1862" s="34" t="inlineStr">
        <is>
          <t>Sound</t>
        </is>
      </c>
      <c r="B1862" s="34" t="inlineStr">
        <is>
          <t>Sound Sparkling Water (Tea/Botanical) | Cucumber + Mint Green Tea | 18 pack 355mL</t>
        </is>
      </c>
      <c r="C1862" s="34" t="inlineStr">
        <is>
          <t>1) Sparkling electrolyte / functional sparkling</t>
        </is>
      </c>
      <c r="D1862" s="51">
        <f>IF('M1 Sparkling Electrolyte'!I151="","",'M1 Sparkling Electrolyte'!I151)</f>
        <v/>
      </c>
      <c r="E1862" s="52">
        <f>IF('M1 Sparkling Electrolyte'!J151="","",'M1 Sparkling Electrolyte'!J151)</f>
        <v/>
      </c>
      <c r="F1862" s="50">
        <f>IF('M1 Sparkling Electrolyte'!K151="","",'M1 Sparkling Electrolyte'!K151)</f>
        <v/>
      </c>
      <c r="G1862" s="49">
        <f>IF('M1 Sparkling Electrolyte'!F151="","",'M1 Sparkling Electrolyte'!F151)</f>
        <v/>
      </c>
      <c r="H1862" s="50">
        <f>IF(AND(ISNUMBER('M1 Sparkling Electrolyte'!F151),ISNUMBER('M1 Sparkling Electrolyte'!K151)),'M1 Sparkling Electrolyte'!F151-'M1 Sparkling Electrolyte'!K151,"")</f>
        <v/>
      </c>
      <c r="I1862" s="34" t="inlineStr">
        <is>
          <t>S&amp;S availability/depth vary by listing and time, confirm live.</t>
        </is>
      </c>
    </row>
    <row r="1863" ht="26" customHeight="1">
      <c r="A1863" s="34" t="inlineStr">
        <is>
          <t>Sound</t>
        </is>
      </c>
      <c r="B1863" s="34" t="inlineStr">
        <is>
          <t>Sound Sparkling Water (Tea/Botanical) | Cucumber + Mint Green Tea | 24 pack 355mL</t>
        </is>
      </c>
      <c r="C1863" s="34" t="inlineStr">
        <is>
          <t>1) Sparkling electrolyte / functional sparkling</t>
        </is>
      </c>
      <c r="D1863" s="51">
        <f>IF('M1 Sparkling Electrolyte'!I152="","",'M1 Sparkling Electrolyte'!I152)</f>
        <v/>
      </c>
      <c r="E1863" s="52">
        <f>IF('M1 Sparkling Electrolyte'!J152="","",'M1 Sparkling Electrolyte'!J152)</f>
        <v/>
      </c>
      <c r="F1863" s="50">
        <f>IF('M1 Sparkling Electrolyte'!K152="","",'M1 Sparkling Electrolyte'!K152)</f>
        <v/>
      </c>
      <c r="G1863" s="49">
        <f>IF('M1 Sparkling Electrolyte'!F152="","",'M1 Sparkling Electrolyte'!F152)</f>
        <v/>
      </c>
      <c r="H1863" s="50">
        <f>IF(AND(ISNUMBER('M1 Sparkling Electrolyte'!F152),ISNUMBER('M1 Sparkling Electrolyte'!K152)),'M1 Sparkling Electrolyte'!F152-'M1 Sparkling Electrolyte'!K152,"")</f>
        <v/>
      </c>
      <c r="I1863" s="34" t="inlineStr">
        <is>
          <t>S&amp;S availability/depth vary by listing and time, confirm live.</t>
        </is>
      </c>
    </row>
    <row r="1864" ht="26" customHeight="1">
      <c r="A1864" s="34" t="inlineStr">
        <is>
          <t>Halo Sport</t>
        </is>
      </c>
      <c r="B1864" s="34" t="inlineStr">
        <is>
          <t>Halo Sport Sparkling Electrolyte Water | Lemon Lime | single 355mL</t>
        </is>
      </c>
      <c r="C1864" s="34" t="inlineStr">
        <is>
          <t>1) Sparkling electrolyte / functional sparkling</t>
        </is>
      </c>
      <c r="D1864" s="51">
        <f>IF('M1 Sparkling Electrolyte'!I153="","",'M1 Sparkling Electrolyte'!I153)</f>
        <v/>
      </c>
      <c r="E1864" s="52">
        <f>IF('M1 Sparkling Electrolyte'!J153="","",'M1 Sparkling Electrolyte'!J153)</f>
        <v/>
      </c>
      <c r="F1864" s="50">
        <f>IF('M1 Sparkling Electrolyte'!K153="","",'M1 Sparkling Electrolyte'!K153)</f>
        <v/>
      </c>
      <c r="G1864" s="49">
        <f>IF('M1 Sparkling Electrolyte'!F153="","",'M1 Sparkling Electrolyte'!F153)</f>
        <v/>
      </c>
      <c r="H1864" s="50">
        <f>IF(AND(ISNUMBER('M1 Sparkling Electrolyte'!F153),ISNUMBER('M1 Sparkling Electrolyte'!K153)),'M1 Sparkling Electrolyte'!F153-'M1 Sparkling Electrolyte'!K153,"")</f>
        <v/>
      </c>
      <c r="I1864" s="34" t="inlineStr">
        <is>
          <t>S&amp;S availability/depth vary by listing and time, confirm live.</t>
        </is>
      </c>
    </row>
    <row r="1865" ht="26" customHeight="1">
      <c r="A1865" s="34" t="inlineStr">
        <is>
          <t>Halo Sport</t>
        </is>
      </c>
      <c r="B1865" s="34" t="inlineStr">
        <is>
          <t>Halo Sport Sparkling Electrolyte Water | Lemon Lime | 8 pack 355mL</t>
        </is>
      </c>
      <c r="C1865" s="34" t="inlineStr">
        <is>
          <t>1) Sparkling electrolyte / functional sparkling</t>
        </is>
      </c>
      <c r="D1865" s="51">
        <f>IF('M1 Sparkling Electrolyte'!I154="","",'M1 Sparkling Electrolyte'!I154)</f>
        <v/>
      </c>
      <c r="E1865" s="52">
        <f>IF('M1 Sparkling Electrolyte'!J154="","",'M1 Sparkling Electrolyte'!J154)</f>
        <v/>
      </c>
      <c r="F1865" s="50">
        <f>IF('M1 Sparkling Electrolyte'!K154="","",'M1 Sparkling Electrolyte'!K154)</f>
        <v/>
      </c>
      <c r="G1865" s="49">
        <f>IF('M1 Sparkling Electrolyte'!F154="","",'M1 Sparkling Electrolyte'!F154)</f>
        <v/>
      </c>
      <c r="H1865" s="50">
        <f>IF(AND(ISNUMBER('M1 Sparkling Electrolyte'!F154),ISNUMBER('M1 Sparkling Electrolyte'!K154)),'M1 Sparkling Electrolyte'!F154-'M1 Sparkling Electrolyte'!K154,"")</f>
        <v/>
      </c>
      <c r="I1865" s="34" t="inlineStr">
        <is>
          <t>S&amp;S availability/depth vary by listing and time, confirm live.</t>
        </is>
      </c>
    </row>
    <row r="1866" ht="26" customHeight="1">
      <c r="A1866" s="34" t="inlineStr">
        <is>
          <t>Halo Sport</t>
        </is>
      </c>
      <c r="B1866" s="34" t="inlineStr">
        <is>
          <t>Halo Sport Sparkling Electrolyte Water | Lemon Lime | 12 pack 355mL</t>
        </is>
      </c>
      <c r="C1866" s="34" t="inlineStr">
        <is>
          <t>1) Sparkling electrolyte / functional sparkling</t>
        </is>
      </c>
      <c r="D1866" s="51">
        <f>IF('M1 Sparkling Electrolyte'!I155="","",'M1 Sparkling Electrolyte'!I155)</f>
        <v/>
      </c>
      <c r="E1866" s="52">
        <f>IF('M1 Sparkling Electrolyte'!J155="","",'M1 Sparkling Electrolyte'!J155)</f>
        <v/>
      </c>
      <c r="F1866" s="50">
        <f>IF('M1 Sparkling Electrolyte'!K155="","",'M1 Sparkling Electrolyte'!K155)</f>
        <v/>
      </c>
      <c r="G1866" s="49">
        <f>IF('M1 Sparkling Electrolyte'!F155="","",'M1 Sparkling Electrolyte'!F155)</f>
        <v/>
      </c>
      <c r="H1866" s="50">
        <f>IF(AND(ISNUMBER('M1 Sparkling Electrolyte'!F155),ISNUMBER('M1 Sparkling Electrolyte'!K155)),'M1 Sparkling Electrolyte'!F155-'M1 Sparkling Electrolyte'!K155,"")</f>
        <v/>
      </c>
      <c r="I1866" s="34" t="inlineStr">
        <is>
          <t>S&amp;S availability/depth vary by listing and time, confirm live.</t>
        </is>
      </c>
    </row>
    <row r="1867" ht="26" customHeight="1">
      <c r="A1867" s="34" t="inlineStr">
        <is>
          <t>Halo Sport</t>
        </is>
      </c>
      <c r="B1867" s="34" t="inlineStr">
        <is>
          <t>Halo Sport Sparkling Electrolyte Water | Lemon Lime | 15 pack 355mL</t>
        </is>
      </c>
      <c r="C1867" s="34" t="inlineStr">
        <is>
          <t>1) Sparkling electrolyte / functional sparkling</t>
        </is>
      </c>
      <c r="D1867" s="51">
        <f>IF('M1 Sparkling Electrolyte'!I156="","",'M1 Sparkling Electrolyte'!I156)</f>
        <v/>
      </c>
      <c r="E1867" s="52">
        <f>IF('M1 Sparkling Electrolyte'!J156="","",'M1 Sparkling Electrolyte'!J156)</f>
        <v/>
      </c>
      <c r="F1867" s="50">
        <f>IF('M1 Sparkling Electrolyte'!K156="","",'M1 Sparkling Electrolyte'!K156)</f>
        <v/>
      </c>
      <c r="G1867" s="49">
        <f>IF('M1 Sparkling Electrolyte'!F156="","",'M1 Sparkling Electrolyte'!F156)</f>
        <v/>
      </c>
      <c r="H1867" s="50">
        <f>IF(AND(ISNUMBER('M1 Sparkling Electrolyte'!F156),ISNUMBER('M1 Sparkling Electrolyte'!K156)),'M1 Sparkling Electrolyte'!F156-'M1 Sparkling Electrolyte'!K156,"")</f>
        <v/>
      </c>
      <c r="I1867" s="34" t="inlineStr">
        <is>
          <t>S&amp;S availability/depth vary by listing and time, confirm live.</t>
        </is>
      </c>
    </row>
    <row r="1868" ht="26" customHeight="1">
      <c r="A1868" s="34" t="inlineStr">
        <is>
          <t>Halo Sport</t>
        </is>
      </c>
      <c r="B1868" s="34" t="inlineStr">
        <is>
          <t>Halo Sport Sparkling Electrolyte Water | Lemon Lime | 18 pack 355mL</t>
        </is>
      </c>
      <c r="C1868" s="34" t="inlineStr">
        <is>
          <t>1) Sparkling electrolyte / functional sparkling</t>
        </is>
      </c>
      <c r="D1868" s="51">
        <f>IF('M1 Sparkling Electrolyte'!I157="","",'M1 Sparkling Electrolyte'!I157)</f>
        <v/>
      </c>
      <c r="E1868" s="52">
        <f>IF('M1 Sparkling Electrolyte'!J157="","",'M1 Sparkling Electrolyte'!J157)</f>
        <v/>
      </c>
      <c r="F1868" s="50">
        <f>IF('M1 Sparkling Electrolyte'!K157="","",'M1 Sparkling Electrolyte'!K157)</f>
        <v/>
      </c>
      <c r="G1868" s="49">
        <f>IF('M1 Sparkling Electrolyte'!F157="","",'M1 Sparkling Electrolyte'!F157)</f>
        <v/>
      </c>
      <c r="H1868" s="50">
        <f>IF(AND(ISNUMBER('M1 Sparkling Electrolyte'!F157),ISNUMBER('M1 Sparkling Electrolyte'!K157)),'M1 Sparkling Electrolyte'!F157-'M1 Sparkling Electrolyte'!K157,"")</f>
        <v/>
      </c>
      <c r="I1868" s="34" t="inlineStr">
        <is>
          <t>S&amp;S availability/depth vary by listing and time, confirm live.</t>
        </is>
      </c>
    </row>
    <row r="1869" ht="26" customHeight="1">
      <c r="A1869" s="34" t="inlineStr">
        <is>
          <t>Halo Sport</t>
        </is>
      </c>
      <c r="B1869" s="34" t="inlineStr">
        <is>
          <t>Halo Sport Sparkling Electrolyte Water | Lemon Lime | 24 pack 355mL</t>
        </is>
      </c>
      <c r="C1869" s="34" t="inlineStr">
        <is>
          <t>1) Sparkling electrolyte / functional sparkling</t>
        </is>
      </c>
      <c r="D1869" s="51">
        <f>IF('M1 Sparkling Electrolyte'!I158="","",'M1 Sparkling Electrolyte'!I158)</f>
        <v/>
      </c>
      <c r="E1869" s="52">
        <f>IF('M1 Sparkling Electrolyte'!J158="","",'M1 Sparkling Electrolyte'!J158)</f>
        <v/>
      </c>
      <c r="F1869" s="50">
        <f>IF('M1 Sparkling Electrolyte'!K158="","",'M1 Sparkling Electrolyte'!K158)</f>
        <v/>
      </c>
      <c r="G1869" s="49">
        <f>IF('M1 Sparkling Electrolyte'!F158="","",'M1 Sparkling Electrolyte'!F158)</f>
        <v/>
      </c>
      <c r="H1869" s="50">
        <f>IF(AND(ISNUMBER('M1 Sparkling Electrolyte'!F158),ISNUMBER('M1 Sparkling Electrolyte'!K158)),'M1 Sparkling Electrolyte'!F158-'M1 Sparkling Electrolyte'!K158,"")</f>
        <v/>
      </c>
      <c r="I1869" s="34" t="inlineStr">
        <is>
          <t>S&amp;S availability/depth vary by listing and time, confirm live.</t>
        </is>
      </c>
    </row>
    <row r="1870" ht="26" customHeight="1">
      <c r="A1870" s="34" t="inlineStr">
        <is>
          <t>Halo Sport</t>
        </is>
      </c>
      <c r="B1870" s="34" t="inlineStr">
        <is>
          <t>Halo Sport Sparkling Electrolyte Water | Berry | single 355mL</t>
        </is>
      </c>
      <c r="C1870" s="34" t="inlineStr">
        <is>
          <t>1) Sparkling electrolyte / functional sparkling</t>
        </is>
      </c>
      <c r="D1870" s="51">
        <f>IF('M1 Sparkling Electrolyte'!I159="","",'M1 Sparkling Electrolyte'!I159)</f>
        <v/>
      </c>
      <c r="E1870" s="52">
        <f>IF('M1 Sparkling Electrolyte'!J159="","",'M1 Sparkling Electrolyte'!J159)</f>
        <v/>
      </c>
      <c r="F1870" s="50">
        <f>IF('M1 Sparkling Electrolyte'!K159="","",'M1 Sparkling Electrolyte'!K159)</f>
        <v/>
      </c>
      <c r="G1870" s="49">
        <f>IF('M1 Sparkling Electrolyte'!F159="","",'M1 Sparkling Electrolyte'!F159)</f>
        <v/>
      </c>
      <c r="H1870" s="50">
        <f>IF(AND(ISNUMBER('M1 Sparkling Electrolyte'!F159),ISNUMBER('M1 Sparkling Electrolyte'!K159)),'M1 Sparkling Electrolyte'!F159-'M1 Sparkling Electrolyte'!K159,"")</f>
        <v/>
      </c>
      <c r="I1870" s="34" t="inlineStr">
        <is>
          <t>S&amp;S availability/depth vary by listing and time, confirm live.</t>
        </is>
      </c>
    </row>
    <row r="1871" ht="26" customHeight="1">
      <c r="A1871" s="34" t="inlineStr">
        <is>
          <t>Halo Sport</t>
        </is>
      </c>
      <c r="B1871" s="34" t="inlineStr">
        <is>
          <t>Halo Sport Sparkling Electrolyte Water | Berry | 8 pack 355mL</t>
        </is>
      </c>
      <c r="C1871" s="34" t="inlineStr">
        <is>
          <t>1) Sparkling electrolyte / functional sparkling</t>
        </is>
      </c>
      <c r="D1871" s="51">
        <f>IF('M1 Sparkling Electrolyte'!I160="","",'M1 Sparkling Electrolyte'!I160)</f>
        <v/>
      </c>
      <c r="E1871" s="52">
        <f>IF('M1 Sparkling Electrolyte'!J160="","",'M1 Sparkling Electrolyte'!J160)</f>
        <v/>
      </c>
      <c r="F1871" s="50">
        <f>IF('M1 Sparkling Electrolyte'!K160="","",'M1 Sparkling Electrolyte'!K160)</f>
        <v/>
      </c>
      <c r="G1871" s="49">
        <f>IF('M1 Sparkling Electrolyte'!F160="","",'M1 Sparkling Electrolyte'!F160)</f>
        <v/>
      </c>
      <c r="H1871" s="50">
        <f>IF(AND(ISNUMBER('M1 Sparkling Electrolyte'!F160),ISNUMBER('M1 Sparkling Electrolyte'!K160)),'M1 Sparkling Electrolyte'!F160-'M1 Sparkling Electrolyte'!K160,"")</f>
        <v/>
      </c>
      <c r="I1871" s="34" t="inlineStr">
        <is>
          <t>S&amp;S availability/depth vary by listing and time, confirm live.</t>
        </is>
      </c>
    </row>
    <row r="1872" ht="26" customHeight="1">
      <c r="A1872" s="34" t="inlineStr">
        <is>
          <t>Halo Sport</t>
        </is>
      </c>
      <c r="B1872" s="34" t="inlineStr">
        <is>
          <t>Halo Sport Sparkling Electrolyte Water | Berry | 12 pack 355mL</t>
        </is>
      </c>
      <c r="C1872" s="34" t="inlineStr">
        <is>
          <t>1) Sparkling electrolyte / functional sparkling</t>
        </is>
      </c>
      <c r="D1872" s="51">
        <f>IF('M1 Sparkling Electrolyte'!I161="","",'M1 Sparkling Electrolyte'!I161)</f>
        <v/>
      </c>
      <c r="E1872" s="52">
        <f>IF('M1 Sparkling Electrolyte'!J161="","",'M1 Sparkling Electrolyte'!J161)</f>
        <v/>
      </c>
      <c r="F1872" s="50">
        <f>IF('M1 Sparkling Electrolyte'!K161="","",'M1 Sparkling Electrolyte'!K161)</f>
        <v/>
      </c>
      <c r="G1872" s="49">
        <f>IF('M1 Sparkling Electrolyte'!F161="","",'M1 Sparkling Electrolyte'!F161)</f>
        <v/>
      </c>
      <c r="H1872" s="50">
        <f>IF(AND(ISNUMBER('M1 Sparkling Electrolyte'!F161),ISNUMBER('M1 Sparkling Electrolyte'!K161)),'M1 Sparkling Electrolyte'!F161-'M1 Sparkling Electrolyte'!K161,"")</f>
        <v/>
      </c>
      <c r="I1872" s="34" t="inlineStr">
        <is>
          <t>S&amp;S availability/depth vary by listing and time, confirm live.</t>
        </is>
      </c>
    </row>
    <row r="1873" ht="26" customHeight="1">
      <c r="A1873" s="34" t="inlineStr">
        <is>
          <t>Halo Sport</t>
        </is>
      </c>
      <c r="B1873" s="34" t="inlineStr">
        <is>
          <t>Halo Sport Sparkling Electrolyte Water | Berry | 15 pack 355mL</t>
        </is>
      </c>
      <c r="C1873" s="34" t="inlineStr">
        <is>
          <t>1) Sparkling electrolyte / functional sparkling</t>
        </is>
      </c>
      <c r="D1873" s="51">
        <f>IF('M1 Sparkling Electrolyte'!I162="","",'M1 Sparkling Electrolyte'!I162)</f>
        <v/>
      </c>
      <c r="E1873" s="52">
        <f>IF('M1 Sparkling Electrolyte'!J162="","",'M1 Sparkling Electrolyte'!J162)</f>
        <v/>
      </c>
      <c r="F1873" s="50">
        <f>IF('M1 Sparkling Electrolyte'!K162="","",'M1 Sparkling Electrolyte'!K162)</f>
        <v/>
      </c>
      <c r="G1873" s="49">
        <f>IF('M1 Sparkling Electrolyte'!F162="","",'M1 Sparkling Electrolyte'!F162)</f>
        <v/>
      </c>
      <c r="H1873" s="50">
        <f>IF(AND(ISNUMBER('M1 Sparkling Electrolyte'!F162),ISNUMBER('M1 Sparkling Electrolyte'!K162)),'M1 Sparkling Electrolyte'!F162-'M1 Sparkling Electrolyte'!K162,"")</f>
        <v/>
      </c>
      <c r="I1873" s="34" t="inlineStr">
        <is>
          <t>S&amp;S availability/depth vary by listing and time, confirm live.</t>
        </is>
      </c>
    </row>
    <row r="1874" ht="26" customHeight="1">
      <c r="A1874" s="34" t="inlineStr">
        <is>
          <t>Halo Sport</t>
        </is>
      </c>
      <c r="B1874" s="34" t="inlineStr">
        <is>
          <t>Halo Sport Sparkling Electrolyte Water | Berry | 18 pack 355mL</t>
        </is>
      </c>
      <c r="C1874" s="34" t="inlineStr">
        <is>
          <t>1) Sparkling electrolyte / functional sparkling</t>
        </is>
      </c>
      <c r="D1874" s="51">
        <f>IF('M1 Sparkling Electrolyte'!I163="","",'M1 Sparkling Electrolyte'!I163)</f>
        <v/>
      </c>
      <c r="E1874" s="52">
        <f>IF('M1 Sparkling Electrolyte'!J163="","",'M1 Sparkling Electrolyte'!J163)</f>
        <v/>
      </c>
      <c r="F1874" s="50">
        <f>IF('M1 Sparkling Electrolyte'!K163="","",'M1 Sparkling Electrolyte'!K163)</f>
        <v/>
      </c>
      <c r="G1874" s="49">
        <f>IF('M1 Sparkling Electrolyte'!F163="","",'M1 Sparkling Electrolyte'!F163)</f>
        <v/>
      </c>
      <c r="H1874" s="50">
        <f>IF(AND(ISNUMBER('M1 Sparkling Electrolyte'!F163),ISNUMBER('M1 Sparkling Electrolyte'!K163)),'M1 Sparkling Electrolyte'!F163-'M1 Sparkling Electrolyte'!K163,"")</f>
        <v/>
      </c>
      <c r="I1874" s="34" t="inlineStr">
        <is>
          <t>S&amp;S availability/depth vary by listing and time, confirm live.</t>
        </is>
      </c>
    </row>
    <row r="1875" ht="26" customHeight="1">
      <c r="A1875" s="34" t="inlineStr">
        <is>
          <t>Halo Sport</t>
        </is>
      </c>
      <c r="B1875" s="34" t="inlineStr">
        <is>
          <t>Halo Sport Sparkling Electrolyte Water | Berry | 24 pack 355mL</t>
        </is>
      </c>
      <c r="C1875" s="34" t="inlineStr">
        <is>
          <t>1) Sparkling electrolyte / functional sparkling</t>
        </is>
      </c>
      <c r="D1875" s="51">
        <f>IF('M1 Sparkling Electrolyte'!I164="","",'M1 Sparkling Electrolyte'!I164)</f>
        <v/>
      </c>
      <c r="E1875" s="52">
        <f>IF('M1 Sparkling Electrolyte'!J164="","",'M1 Sparkling Electrolyte'!J164)</f>
        <v/>
      </c>
      <c r="F1875" s="50">
        <f>IF('M1 Sparkling Electrolyte'!K164="","",'M1 Sparkling Electrolyte'!K164)</f>
        <v/>
      </c>
      <c r="G1875" s="49">
        <f>IF('M1 Sparkling Electrolyte'!F164="","",'M1 Sparkling Electrolyte'!F164)</f>
        <v/>
      </c>
      <c r="H1875" s="50">
        <f>IF(AND(ISNUMBER('M1 Sparkling Electrolyte'!F164),ISNUMBER('M1 Sparkling Electrolyte'!K164)),'M1 Sparkling Electrolyte'!F164-'M1 Sparkling Electrolyte'!K164,"")</f>
        <v/>
      </c>
      <c r="I1875" s="34" t="inlineStr">
        <is>
          <t>S&amp;S availability/depth vary by listing and time, confirm live.</t>
        </is>
      </c>
    </row>
    <row r="1876" ht="26" customHeight="1">
      <c r="A1876" s="34" t="inlineStr">
        <is>
          <t>Halo Sport</t>
        </is>
      </c>
      <c r="B1876" s="34" t="inlineStr">
        <is>
          <t>Halo Sport Sparkling Electrolyte Water | Orange | single 355mL</t>
        </is>
      </c>
      <c r="C1876" s="34" t="inlineStr">
        <is>
          <t>1) Sparkling electrolyte / functional sparkling</t>
        </is>
      </c>
      <c r="D1876" s="51">
        <f>IF('M1 Sparkling Electrolyte'!I165="","",'M1 Sparkling Electrolyte'!I165)</f>
        <v/>
      </c>
      <c r="E1876" s="52">
        <f>IF('M1 Sparkling Electrolyte'!J165="","",'M1 Sparkling Electrolyte'!J165)</f>
        <v/>
      </c>
      <c r="F1876" s="50">
        <f>IF('M1 Sparkling Electrolyte'!K165="","",'M1 Sparkling Electrolyte'!K165)</f>
        <v/>
      </c>
      <c r="G1876" s="49">
        <f>IF('M1 Sparkling Electrolyte'!F165="","",'M1 Sparkling Electrolyte'!F165)</f>
        <v/>
      </c>
      <c r="H1876" s="50">
        <f>IF(AND(ISNUMBER('M1 Sparkling Electrolyte'!F165),ISNUMBER('M1 Sparkling Electrolyte'!K165)),'M1 Sparkling Electrolyte'!F165-'M1 Sparkling Electrolyte'!K165,"")</f>
        <v/>
      </c>
      <c r="I1876" s="34" t="inlineStr">
        <is>
          <t>S&amp;S availability/depth vary by listing and time, confirm live.</t>
        </is>
      </c>
    </row>
    <row r="1877" ht="26" customHeight="1">
      <c r="A1877" s="34" t="inlineStr">
        <is>
          <t>Halo Sport</t>
        </is>
      </c>
      <c r="B1877" s="34" t="inlineStr">
        <is>
          <t>Halo Sport Sparkling Electrolyte Water | Orange | 8 pack 355mL</t>
        </is>
      </c>
      <c r="C1877" s="34" t="inlineStr">
        <is>
          <t>1) Sparkling electrolyte / functional sparkling</t>
        </is>
      </c>
      <c r="D1877" s="51">
        <f>IF('M1 Sparkling Electrolyte'!I166="","",'M1 Sparkling Electrolyte'!I166)</f>
        <v/>
      </c>
      <c r="E1877" s="52">
        <f>IF('M1 Sparkling Electrolyte'!J166="","",'M1 Sparkling Electrolyte'!J166)</f>
        <v/>
      </c>
      <c r="F1877" s="50">
        <f>IF('M1 Sparkling Electrolyte'!K166="","",'M1 Sparkling Electrolyte'!K166)</f>
        <v/>
      </c>
      <c r="G1877" s="49">
        <f>IF('M1 Sparkling Electrolyte'!F166="","",'M1 Sparkling Electrolyte'!F166)</f>
        <v/>
      </c>
      <c r="H1877" s="50">
        <f>IF(AND(ISNUMBER('M1 Sparkling Electrolyte'!F166),ISNUMBER('M1 Sparkling Electrolyte'!K166)),'M1 Sparkling Electrolyte'!F166-'M1 Sparkling Electrolyte'!K166,"")</f>
        <v/>
      </c>
      <c r="I1877" s="34" t="inlineStr">
        <is>
          <t>S&amp;S availability/depth vary by listing and time, confirm live.</t>
        </is>
      </c>
    </row>
    <row r="1878" ht="26" customHeight="1">
      <c r="A1878" s="34" t="inlineStr">
        <is>
          <t>Halo Sport</t>
        </is>
      </c>
      <c r="B1878" s="34" t="inlineStr">
        <is>
          <t>Halo Sport Sparkling Electrolyte Water | Orange | 12 pack 355mL</t>
        </is>
      </c>
      <c r="C1878" s="34" t="inlineStr">
        <is>
          <t>1) Sparkling electrolyte / functional sparkling</t>
        </is>
      </c>
      <c r="D1878" s="51">
        <f>IF('M1 Sparkling Electrolyte'!I167="","",'M1 Sparkling Electrolyte'!I167)</f>
        <v/>
      </c>
      <c r="E1878" s="52">
        <f>IF('M1 Sparkling Electrolyte'!J167="","",'M1 Sparkling Electrolyte'!J167)</f>
        <v/>
      </c>
      <c r="F1878" s="50">
        <f>IF('M1 Sparkling Electrolyte'!K167="","",'M1 Sparkling Electrolyte'!K167)</f>
        <v/>
      </c>
      <c r="G1878" s="49">
        <f>IF('M1 Sparkling Electrolyte'!F167="","",'M1 Sparkling Electrolyte'!F167)</f>
        <v/>
      </c>
      <c r="H1878" s="50">
        <f>IF(AND(ISNUMBER('M1 Sparkling Electrolyte'!F167),ISNUMBER('M1 Sparkling Electrolyte'!K167)),'M1 Sparkling Electrolyte'!F167-'M1 Sparkling Electrolyte'!K167,"")</f>
        <v/>
      </c>
      <c r="I1878" s="34" t="inlineStr">
        <is>
          <t>S&amp;S availability/depth vary by listing and time, confirm live.</t>
        </is>
      </c>
    </row>
    <row r="1879" ht="26" customHeight="1">
      <c r="A1879" s="34" t="inlineStr">
        <is>
          <t>Halo Sport</t>
        </is>
      </c>
      <c r="B1879" s="34" t="inlineStr">
        <is>
          <t>Halo Sport Sparkling Electrolyte Water | Orange | 15 pack 355mL</t>
        </is>
      </c>
      <c r="C1879" s="34" t="inlineStr">
        <is>
          <t>1) Sparkling electrolyte / functional sparkling</t>
        </is>
      </c>
      <c r="D1879" s="51">
        <f>IF('M1 Sparkling Electrolyte'!I168="","",'M1 Sparkling Electrolyte'!I168)</f>
        <v/>
      </c>
      <c r="E1879" s="52">
        <f>IF('M1 Sparkling Electrolyte'!J168="","",'M1 Sparkling Electrolyte'!J168)</f>
        <v/>
      </c>
      <c r="F1879" s="50">
        <f>IF('M1 Sparkling Electrolyte'!K168="","",'M1 Sparkling Electrolyte'!K168)</f>
        <v/>
      </c>
      <c r="G1879" s="49">
        <f>IF('M1 Sparkling Electrolyte'!F168="","",'M1 Sparkling Electrolyte'!F168)</f>
        <v/>
      </c>
      <c r="H1879" s="50">
        <f>IF(AND(ISNUMBER('M1 Sparkling Electrolyte'!F168),ISNUMBER('M1 Sparkling Electrolyte'!K168)),'M1 Sparkling Electrolyte'!F168-'M1 Sparkling Electrolyte'!K168,"")</f>
        <v/>
      </c>
      <c r="I1879" s="34" t="inlineStr">
        <is>
          <t>S&amp;S availability/depth vary by listing and time, confirm live.</t>
        </is>
      </c>
    </row>
    <row r="1880" ht="26" customHeight="1">
      <c r="A1880" s="34" t="inlineStr">
        <is>
          <t>Halo Sport</t>
        </is>
      </c>
      <c r="B1880" s="34" t="inlineStr">
        <is>
          <t>Halo Sport Sparkling Electrolyte Water | Orange | 18 pack 355mL</t>
        </is>
      </c>
      <c r="C1880" s="34" t="inlineStr">
        <is>
          <t>1) Sparkling electrolyte / functional sparkling</t>
        </is>
      </c>
      <c r="D1880" s="51">
        <f>IF('M1 Sparkling Electrolyte'!I169="","",'M1 Sparkling Electrolyte'!I169)</f>
        <v/>
      </c>
      <c r="E1880" s="52">
        <f>IF('M1 Sparkling Electrolyte'!J169="","",'M1 Sparkling Electrolyte'!J169)</f>
        <v/>
      </c>
      <c r="F1880" s="50">
        <f>IF('M1 Sparkling Electrolyte'!K169="","",'M1 Sparkling Electrolyte'!K169)</f>
        <v/>
      </c>
      <c r="G1880" s="49">
        <f>IF('M1 Sparkling Electrolyte'!F169="","",'M1 Sparkling Electrolyte'!F169)</f>
        <v/>
      </c>
      <c r="H1880" s="50">
        <f>IF(AND(ISNUMBER('M1 Sparkling Electrolyte'!F169),ISNUMBER('M1 Sparkling Electrolyte'!K169)),'M1 Sparkling Electrolyte'!F169-'M1 Sparkling Electrolyte'!K169,"")</f>
        <v/>
      </c>
      <c r="I1880" s="34" t="inlineStr">
        <is>
          <t>S&amp;S availability/depth vary by listing and time, confirm live.</t>
        </is>
      </c>
    </row>
    <row r="1881" ht="26" customHeight="1">
      <c r="A1881" s="34" t="inlineStr">
        <is>
          <t>Halo Sport</t>
        </is>
      </c>
      <c r="B1881" s="34" t="inlineStr">
        <is>
          <t>Halo Sport Sparkling Electrolyte Water | Orange | 24 pack 355mL</t>
        </is>
      </c>
      <c r="C1881" s="34" t="inlineStr">
        <is>
          <t>1) Sparkling electrolyte / functional sparkling</t>
        </is>
      </c>
      <c r="D1881" s="51">
        <f>IF('M1 Sparkling Electrolyte'!I170="","",'M1 Sparkling Electrolyte'!I170)</f>
        <v/>
      </c>
      <c r="E1881" s="52">
        <f>IF('M1 Sparkling Electrolyte'!J170="","",'M1 Sparkling Electrolyte'!J170)</f>
        <v/>
      </c>
      <c r="F1881" s="50">
        <f>IF('M1 Sparkling Electrolyte'!K170="","",'M1 Sparkling Electrolyte'!K170)</f>
        <v/>
      </c>
      <c r="G1881" s="49">
        <f>IF('M1 Sparkling Electrolyte'!F170="","",'M1 Sparkling Electrolyte'!F170)</f>
        <v/>
      </c>
      <c r="H1881" s="50">
        <f>IF(AND(ISNUMBER('M1 Sparkling Electrolyte'!F170),ISNUMBER('M1 Sparkling Electrolyte'!K170)),'M1 Sparkling Electrolyte'!F170-'M1 Sparkling Electrolyte'!K170,"")</f>
        <v/>
      </c>
      <c r="I1881" s="34" t="inlineStr">
        <is>
          <t>S&amp;S availability/depth vary by listing and time, confirm live.</t>
        </is>
      </c>
    </row>
    <row r="1882" ht="26" customHeight="1">
      <c r="A1882" s="34" t="inlineStr">
        <is>
          <t>Halo Sport</t>
        </is>
      </c>
      <c r="B1882" s="34" t="inlineStr">
        <is>
          <t>Halo Sport Sparkling Electrolyte Water | Grapefruit | single 355mL</t>
        </is>
      </c>
      <c r="C1882" s="34" t="inlineStr">
        <is>
          <t>1) Sparkling electrolyte / functional sparkling</t>
        </is>
      </c>
      <c r="D1882" s="51">
        <f>IF('M1 Sparkling Electrolyte'!I171="","",'M1 Sparkling Electrolyte'!I171)</f>
        <v/>
      </c>
      <c r="E1882" s="52">
        <f>IF('M1 Sparkling Electrolyte'!J171="","",'M1 Sparkling Electrolyte'!J171)</f>
        <v/>
      </c>
      <c r="F1882" s="50">
        <f>IF('M1 Sparkling Electrolyte'!K171="","",'M1 Sparkling Electrolyte'!K171)</f>
        <v/>
      </c>
      <c r="G1882" s="49">
        <f>IF('M1 Sparkling Electrolyte'!F171="","",'M1 Sparkling Electrolyte'!F171)</f>
        <v/>
      </c>
      <c r="H1882" s="50">
        <f>IF(AND(ISNUMBER('M1 Sparkling Electrolyte'!F171),ISNUMBER('M1 Sparkling Electrolyte'!K171)),'M1 Sparkling Electrolyte'!F171-'M1 Sparkling Electrolyte'!K171,"")</f>
        <v/>
      </c>
      <c r="I1882" s="34" t="inlineStr">
        <is>
          <t>S&amp;S availability/depth vary by listing and time, confirm live.</t>
        </is>
      </c>
    </row>
    <row r="1883" ht="26" customHeight="1">
      <c r="A1883" s="34" t="inlineStr">
        <is>
          <t>Halo Sport</t>
        </is>
      </c>
      <c r="B1883" s="34" t="inlineStr">
        <is>
          <t>Halo Sport Sparkling Electrolyte Water | Grapefruit | 8 pack 355mL</t>
        </is>
      </c>
      <c r="C1883" s="34" t="inlineStr">
        <is>
          <t>1) Sparkling electrolyte / functional sparkling</t>
        </is>
      </c>
      <c r="D1883" s="51">
        <f>IF('M1 Sparkling Electrolyte'!I172="","",'M1 Sparkling Electrolyte'!I172)</f>
        <v/>
      </c>
      <c r="E1883" s="52">
        <f>IF('M1 Sparkling Electrolyte'!J172="","",'M1 Sparkling Electrolyte'!J172)</f>
        <v/>
      </c>
      <c r="F1883" s="50">
        <f>IF('M1 Sparkling Electrolyte'!K172="","",'M1 Sparkling Electrolyte'!K172)</f>
        <v/>
      </c>
      <c r="G1883" s="49">
        <f>IF('M1 Sparkling Electrolyte'!F172="","",'M1 Sparkling Electrolyte'!F172)</f>
        <v/>
      </c>
      <c r="H1883" s="50">
        <f>IF(AND(ISNUMBER('M1 Sparkling Electrolyte'!F172),ISNUMBER('M1 Sparkling Electrolyte'!K172)),'M1 Sparkling Electrolyte'!F172-'M1 Sparkling Electrolyte'!K172,"")</f>
        <v/>
      </c>
      <c r="I1883" s="34" t="inlineStr">
        <is>
          <t>S&amp;S availability/depth vary by listing and time, confirm live.</t>
        </is>
      </c>
    </row>
    <row r="1884" ht="26" customHeight="1">
      <c r="A1884" s="34" t="inlineStr">
        <is>
          <t>Halo Sport</t>
        </is>
      </c>
      <c r="B1884" s="34" t="inlineStr">
        <is>
          <t>Halo Sport Sparkling Electrolyte Water | Grapefruit | 12 pack 355mL</t>
        </is>
      </c>
      <c r="C1884" s="34" t="inlineStr">
        <is>
          <t>1) Sparkling electrolyte / functional sparkling</t>
        </is>
      </c>
      <c r="D1884" s="51">
        <f>IF('M1 Sparkling Electrolyte'!I173="","",'M1 Sparkling Electrolyte'!I173)</f>
        <v/>
      </c>
      <c r="E1884" s="52">
        <f>IF('M1 Sparkling Electrolyte'!J173="","",'M1 Sparkling Electrolyte'!J173)</f>
        <v/>
      </c>
      <c r="F1884" s="50">
        <f>IF('M1 Sparkling Electrolyte'!K173="","",'M1 Sparkling Electrolyte'!K173)</f>
        <v/>
      </c>
      <c r="G1884" s="49">
        <f>IF('M1 Sparkling Electrolyte'!F173="","",'M1 Sparkling Electrolyte'!F173)</f>
        <v/>
      </c>
      <c r="H1884" s="50">
        <f>IF(AND(ISNUMBER('M1 Sparkling Electrolyte'!F173),ISNUMBER('M1 Sparkling Electrolyte'!K173)),'M1 Sparkling Electrolyte'!F173-'M1 Sparkling Electrolyte'!K173,"")</f>
        <v/>
      </c>
      <c r="I1884" s="34" t="inlineStr">
        <is>
          <t>S&amp;S availability/depth vary by listing and time, confirm live.</t>
        </is>
      </c>
    </row>
    <row r="1885" ht="26" customHeight="1">
      <c r="A1885" s="34" t="inlineStr">
        <is>
          <t>Halo Sport</t>
        </is>
      </c>
      <c r="B1885" s="34" t="inlineStr">
        <is>
          <t>Halo Sport Sparkling Electrolyte Water | Grapefruit | 15 pack 355mL</t>
        </is>
      </c>
      <c r="C1885" s="34" t="inlineStr">
        <is>
          <t>1) Sparkling electrolyte / functional sparkling</t>
        </is>
      </c>
      <c r="D1885" s="51">
        <f>IF('M1 Sparkling Electrolyte'!I174="","",'M1 Sparkling Electrolyte'!I174)</f>
        <v/>
      </c>
      <c r="E1885" s="52">
        <f>IF('M1 Sparkling Electrolyte'!J174="","",'M1 Sparkling Electrolyte'!J174)</f>
        <v/>
      </c>
      <c r="F1885" s="50">
        <f>IF('M1 Sparkling Electrolyte'!K174="","",'M1 Sparkling Electrolyte'!K174)</f>
        <v/>
      </c>
      <c r="G1885" s="49">
        <f>IF('M1 Sparkling Electrolyte'!F174="","",'M1 Sparkling Electrolyte'!F174)</f>
        <v/>
      </c>
      <c r="H1885" s="50">
        <f>IF(AND(ISNUMBER('M1 Sparkling Electrolyte'!F174),ISNUMBER('M1 Sparkling Electrolyte'!K174)),'M1 Sparkling Electrolyte'!F174-'M1 Sparkling Electrolyte'!K174,"")</f>
        <v/>
      </c>
      <c r="I1885" s="34" t="inlineStr">
        <is>
          <t>S&amp;S availability/depth vary by listing and time, confirm live.</t>
        </is>
      </c>
    </row>
    <row r="1886" ht="26" customHeight="1">
      <c r="A1886" s="34" t="inlineStr">
        <is>
          <t>Halo Sport</t>
        </is>
      </c>
      <c r="B1886" s="34" t="inlineStr">
        <is>
          <t>Halo Sport Sparkling Electrolyte Water | Grapefruit | 18 pack 355mL</t>
        </is>
      </c>
      <c r="C1886" s="34" t="inlineStr">
        <is>
          <t>1) Sparkling electrolyte / functional sparkling</t>
        </is>
      </c>
      <c r="D1886" s="51">
        <f>IF('M1 Sparkling Electrolyte'!I175="","",'M1 Sparkling Electrolyte'!I175)</f>
        <v/>
      </c>
      <c r="E1886" s="52">
        <f>IF('M1 Sparkling Electrolyte'!J175="","",'M1 Sparkling Electrolyte'!J175)</f>
        <v/>
      </c>
      <c r="F1886" s="50">
        <f>IF('M1 Sparkling Electrolyte'!K175="","",'M1 Sparkling Electrolyte'!K175)</f>
        <v/>
      </c>
      <c r="G1886" s="49">
        <f>IF('M1 Sparkling Electrolyte'!F175="","",'M1 Sparkling Electrolyte'!F175)</f>
        <v/>
      </c>
      <c r="H1886" s="50">
        <f>IF(AND(ISNUMBER('M1 Sparkling Electrolyte'!F175),ISNUMBER('M1 Sparkling Electrolyte'!K175)),'M1 Sparkling Electrolyte'!F175-'M1 Sparkling Electrolyte'!K175,"")</f>
        <v/>
      </c>
      <c r="I1886" s="34" t="inlineStr">
        <is>
          <t>S&amp;S availability/depth vary by listing and time, confirm live.</t>
        </is>
      </c>
    </row>
    <row r="1887" ht="26" customHeight="1">
      <c r="A1887" s="34" t="inlineStr">
        <is>
          <t>Halo Sport</t>
        </is>
      </c>
      <c r="B1887" s="34" t="inlineStr">
        <is>
          <t>Halo Sport Sparkling Electrolyte Water | Grapefruit | 24 pack 355mL</t>
        </is>
      </c>
      <c r="C1887" s="34" t="inlineStr">
        <is>
          <t>1) Sparkling electrolyte / functional sparkling</t>
        </is>
      </c>
      <c r="D1887" s="51">
        <f>IF('M1 Sparkling Electrolyte'!I176="","",'M1 Sparkling Electrolyte'!I176)</f>
        <v/>
      </c>
      <c r="E1887" s="52">
        <f>IF('M1 Sparkling Electrolyte'!J176="","",'M1 Sparkling Electrolyte'!J176)</f>
        <v/>
      </c>
      <c r="F1887" s="50">
        <f>IF('M1 Sparkling Electrolyte'!K176="","",'M1 Sparkling Electrolyte'!K176)</f>
        <v/>
      </c>
      <c r="G1887" s="49">
        <f>IF('M1 Sparkling Electrolyte'!F176="","",'M1 Sparkling Electrolyte'!F176)</f>
        <v/>
      </c>
      <c r="H1887" s="50">
        <f>IF(AND(ISNUMBER('M1 Sparkling Electrolyte'!F176),ISNUMBER('M1 Sparkling Electrolyte'!K176)),'M1 Sparkling Electrolyte'!F176-'M1 Sparkling Electrolyte'!K176,"")</f>
        <v/>
      </c>
      <c r="I1887" s="34" t="inlineStr">
        <is>
          <t>S&amp;S availability/depth vary by listing and time, confirm live.</t>
        </is>
      </c>
    </row>
    <row r="1888" ht="26" customHeight="1">
      <c r="A1888" s="34" t="inlineStr">
        <is>
          <t>Gorgie</t>
        </is>
      </c>
      <c r="B1888" s="34" t="inlineStr">
        <is>
          <t>Gorgie Energy Sparkling Water | Watermelon | single 355mL</t>
        </is>
      </c>
      <c r="C1888" s="34" t="inlineStr">
        <is>
          <t>1) Sparkling electrolyte / functional sparkling</t>
        </is>
      </c>
      <c r="D1888" s="51">
        <f>IF('M1 Sparkling Electrolyte'!I177="","",'M1 Sparkling Electrolyte'!I177)</f>
        <v/>
      </c>
      <c r="E1888" s="52">
        <f>IF('M1 Sparkling Electrolyte'!J177="","",'M1 Sparkling Electrolyte'!J177)</f>
        <v/>
      </c>
      <c r="F1888" s="50">
        <f>IF('M1 Sparkling Electrolyte'!K177="","",'M1 Sparkling Electrolyte'!K177)</f>
        <v/>
      </c>
      <c r="G1888" s="49">
        <f>IF('M1 Sparkling Electrolyte'!F177="","",'M1 Sparkling Electrolyte'!F177)</f>
        <v/>
      </c>
      <c r="H1888" s="50">
        <f>IF(AND(ISNUMBER('M1 Sparkling Electrolyte'!F177),ISNUMBER('M1 Sparkling Electrolyte'!K177)),'M1 Sparkling Electrolyte'!F177-'M1 Sparkling Electrolyte'!K177,"")</f>
        <v/>
      </c>
      <c r="I1888" s="34" t="inlineStr">
        <is>
          <t>S&amp;S availability/depth vary by listing and time, confirm live.</t>
        </is>
      </c>
    </row>
    <row r="1889" ht="26" customHeight="1">
      <c r="A1889" s="34" t="inlineStr">
        <is>
          <t>Gorgie</t>
        </is>
      </c>
      <c r="B1889" s="34" t="inlineStr">
        <is>
          <t>Gorgie Energy Sparkling Water | Watermelon | 8 pack 355mL</t>
        </is>
      </c>
      <c r="C1889" s="34" t="inlineStr">
        <is>
          <t>1) Sparkling electrolyte / functional sparkling</t>
        </is>
      </c>
      <c r="D1889" s="51">
        <f>IF('M1 Sparkling Electrolyte'!I178="","",'M1 Sparkling Electrolyte'!I178)</f>
        <v/>
      </c>
      <c r="E1889" s="52">
        <f>IF('M1 Sparkling Electrolyte'!J178="","",'M1 Sparkling Electrolyte'!J178)</f>
        <v/>
      </c>
      <c r="F1889" s="50">
        <f>IF('M1 Sparkling Electrolyte'!K178="","",'M1 Sparkling Electrolyte'!K178)</f>
        <v/>
      </c>
      <c r="G1889" s="49">
        <f>IF('M1 Sparkling Electrolyte'!F178="","",'M1 Sparkling Electrolyte'!F178)</f>
        <v/>
      </c>
      <c r="H1889" s="50">
        <f>IF(AND(ISNUMBER('M1 Sparkling Electrolyte'!F178),ISNUMBER('M1 Sparkling Electrolyte'!K178)),'M1 Sparkling Electrolyte'!F178-'M1 Sparkling Electrolyte'!K178,"")</f>
        <v/>
      </c>
      <c r="I1889" s="34" t="inlineStr">
        <is>
          <t>S&amp;S availability/depth vary by listing and time, confirm live.</t>
        </is>
      </c>
    </row>
    <row r="1890" ht="26" customHeight="1">
      <c r="A1890" s="34" t="inlineStr">
        <is>
          <t>Gorgie</t>
        </is>
      </c>
      <c r="B1890" s="34" t="inlineStr">
        <is>
          <t>Gorgie Energy Sparkling Water | Watermelon | 12 pack 355mL</t>
        </is>
      </c>
      <c r="C1890" s="34" t="inlineStr">
        <is>
          <t>1) Sparkling electrolyte / functional sparkling</t>
        </is>
      </c>
      <c r="D1890" s="51">
        <f>IF('M1 Sparkling Electrolyte'!I179="","",'M1 Sparkling Electrolyte'!I179)</f>
        <v/>
      </c>
      <c r="E1890" s="52">
        <f>IF('M1 Sparkling Electrolyte'!J179="","",'M1 Sparkling Electrolyte'!J179)</f>
        <v/>
      </c>
      <c r="F1890" s="50">
        <f>IF('M1 Sparkling Electrolyte'!K179="","",'M1 Sparkling Electrolyte'!K179)</f>
        <v/>
      </c>
      <c r="G1890" s="49">
        <f>IF('M1 Sparkling Electrolyte'!F179="","",'M1 Sparkling Electrolyte'!F179)</f>
        <v/>
      </c>
      <c r="H1890" s="50">
        <f>IF(AND(ISNUMBER('M1 Sparkling Electrolyte'!F179),ISNUMBER('M1 Sparkling Electrolyte'!K179)),'M1 Sparkling Electrolyte'!F179-'M1 Sparkling Electrolyte'!K179,"")</f>
        <v/>
      </c>
      <c r="I1890" s="34" t="inlineStr">
        <is>
          <t>S&amp;S availability/depth vary by listing and time, confirm live.</t>
        </is>
      </c>
    </row>
    <row r="1891" ht="26" customHeight="1">
      <c r="A1891" s="34" t="inlineStr">
        <is>
          <t>Gorgie</t>
        </is>
      </c>
      <c r="B1891" s="34" t="inlineStr">
        <is>
          <t>Gorgie Energy Sparkling Water | Watermelon | 15 pack 355mL</t>
        </is>
      </c>
      <c r="C1891" s="34" t="inlineStr">
        <is>
          <t>1) Sparkling electrolyte / functional sparkling</t>
        </is>
      </c>
      <c r="D1891" s="51">
        <f>IF('M1 Sparkling Electrolyte'!I180="","",'M1 Sparkling Electrolyte'!I180)</f>
        <v/>
      </c>
      <c r="E1891" s="52">
        <f>IF('M1 Sparkling Electrolyte'!J180="","",'M1 Sparkling Electrolyte'!J180)</f>
        <v/>
      </c>
      <c r="F1891" s="50">
        <f>IF('M1 Sparkling Electrolyte'!K180="","",'M1 Sparkling Electrolyte'!K180)</f>
        <v/>
      </c>
      <c r="G1891" s="49">
        <f>IF('M1 Sparkling Electrolyte'!F180="","",'M1 Sparkling Electrolyte'!F180)</f>
        <v/>
      </c>
      <c r="H1891" s="50">
        <f>IF(AND(ISNUMBER('M1 Sparkling Electrolyte'!F180),ISNUMBER('M1 Sparkling Electrolyte'!K180)),'M1 Sparkling Electrolyte'!F180-'M1 Sparkling Electrolyte'!K180,"")</f>
        <v/>
      </c>
      <c r="I1891" s="34" t="inlineStr">
        <is>
          <t>S&amp;S availability/depth vary by listing and time, confirm live.</t>
        </is>
      </c>
    </row>
    <row r="1892" ht="26" customHeight="1">
      <c r="A1892" s="34" t="inlineStr">
        <is>
          <t>Gorgie</t>
        </is>
      </c>
      <c r="B1892" s="34" t="inlineStr">
        <is>
          <t>Gorgie Energy Sparkling Water | Watermelon | 18 pack 355mL</t>
        </is>
      </c>
      <c r="C1892" s="34" t="inlineStr">
        <is>
          <t>1) Sparkling electrolyte / functional sparkling</t>
        </is>
      </c>
      <c r="D1892" s="51">
        <f>IF('M1 Sparkling Electrolyte'!I181="","",'M1 Sparkling Electrolyte'!I181)</f>
        <v/>
      </c>
      <c r="E1892" s="52">
        <f>IF('M1 Sparkling Electrolyte'!J181="","",'M1 Sparkling Electrolyte'!J181)</f>
        <v/>
      </c>
      <c r="F1892" s="50">
        <f>IF('M1 Sparkling Electrolyte'!K181="","",'M1 Sparkling Electrolyte'!K181)</f>
        <v/>
      </c>
      <c r="G1892" s="49">
        <f>IF('M1 Sparkling Electrolyte'!F181="","",'M1 Sparkling Electrolyte'!F181)</f>
        <v/>
      </c>
      <c r="H1892" s="50">
        <f>IF(AND(ISNUMBER('M1 Sparkling Electrolyte'!F181),ISNUMBER('M1 Sparkling Electrolyte'!K181)),'M1 Sparkling Electrolyte'!F181-'M1 Sparkling Electrolyte'!K181,"")</f>
        <v/>
      </c>
      <c r="I1892" s="34" t="inlineStr">
        <is>
          <t>S&amp;S availability/depth vary by listing and time, confirm live.</t>
        </is>
      </c>
    </row>
    <row r="1893" ht="26" customHeight="1">
      <c r="A1893" s="34" t="inlineStr">
        <is>
          <t>Gorgie</t>
        </is>
      </c>
      <c r="B1893" s="34" t="inlineStr">
        <is>
          <t>Gorgie Energy Sparkling Water | Watermelon | 24 pack 355mL</t>
        </is>
      </c>
      <c r="C1893" s="34" t="inlineStr">
        <is>
          <t>1) Sparkling electrolyte / functional sparkling</t>
        </is>
      </c>
      <c r="D1893" s="51">
        <f>IF('M1 Sparkling Electrolyte'!I182="","",'M1 Sparkling Electrolyte'!I182)</f>
        <v/>
      </c>
      <c r="E1893" s="52">
        <f>IF('M1 Sparkling Electrolyte'!J182="","",'M1 Sparkling Electrolyte'!J182)</f>
        <v/>
      </c>
      <c r="F1893" s="50">
        <f>IF('M1 Sparkling Electrolyte'!K182="","",'M1 Sparkling Electrolyte'!K182)</f>
        <v/>
      </c>
      <c r="G1893" s="49">
        <f>IF('M1 Sparkling Electrolyte'!F182="","",'M1 Sparkling Electrolyte'!F182)</f>
        <v/>
      </c>
      <c r="H1893" s="50">
        <f>IF(AND(ISNUMBER('M1 Sparkling Electrolyte'!F182),ISNUMBER('M1 Sparkling Electrolyte'!K182)),'M1 Sparkling Electrolyte'!F182-'M1 Sparkling Electrolyte'!K182,"")</f>
        <v/>
      </c>
      <c r="I1893" s="34" t="inlineStr">
        <is>
          <t>S&amp;S availability/depth vary by listing and time, confirm live.</t>
        </is>
      </c>
    </row>
    <row r="1894" ht="26" customHeight="1">
      <c r="A1894" s="34" t="inlineStr">
        <is>
          <t>Gorgie</t>
        </is>
      </c>
      <c r="B1894" s="34" t="inlineStr">
        <is>
          <t>Gorgie Energy Sparkling Water | Tropical | single 355mL</t>
        </is>
      </c>
      <c r="C1894" s="34" t="inlineStr">
        <is>
          <t>1) Sparkling electrolyte / functional sparkling</t>
        </is>
      </c>
      <c r="D1894" s="51">
        <f>IF('M1 Sparkling Electrolyte'!I183="","",'M1 Sparkling Electrolyte'!I183)</f>
        <v/>
      </c>
      <c r="E1894" s="52">
        <f>IF('M1 Sparkling Electrolyte'!J183="","",'M1 Sparkling Electrolyte'!J183)</f>
        <v/>
      </c>
      <c r="F1894" s="50">
        <f>IF('M1 Sparkling Electrolyte'!K183="","",'M1 Sparkling Electrolyte'!K183)</f>
        <v/>
      </c>
      <c r="G1894" s="49">
        <f>IF('M1 Sparkling Electrolyte'!F183="","",'M1 Sparkling Electrolyte'!F183)</f>
        <v/>
      </c>
      <c r="H1894" s="50">
        <f>IF(AND(ISNUMBER('M1 Sparkling Electrolyte'!F183),ISNUMBER('M1 Sparkling Electrolyte'!K183)),'M1 Sparkling Electrolyte'!F183-'M1 Sparkling Electrolyte'!K183,"")</f>
        <v/>
      </c>
      <c r="I1894" s="34" t="inlineStr">
        <is>
          <t>S&amp;S availability/depth vary by listing and time, confirm live.</t>
        </is>
      </c>
    </row>
    <row r="1895" ht="26" customHeight="1">
      <c r="A1895" s="34" t="inlineStr">
        <is>
          <t>Gorgie</t>
        </is>
      </c>
      <c r="B1895" s="34" t="inlineStr">
        <is>
          <t>Gorgie Energy Sparkling Water | Tropical | 8 pack 355mL</t>
        </is>
      </c>
      <c r="C1895" s="34" t="inlineStr">
        <is>
          <t>1) Sparkling electrolyte / functional sparkling</t>
        </is>
      </c>
      <c r="D1895" s="51">
        <f>IF('M1 Sparkling Electrolyte'!I184="","",'M1 Sparkling Electrolyte'!I184)</f>
        <v/>
      </c>
      <c r="E1895" s="52">
        <f>IF('M1 Sparkling Electrolyte'!J184="","",'M1 Sparkling Electrolyte'!J184)</f>
        <v/>
      </c>
      <c r="F1895" s="50">
        <f>IF('M1 Sparkling Electrolyte'!K184="","",'M1 Sparkling Electrolyte'!K184)</f>
        <v/>
      </c>
      <c r="G1895" s="49">
        <f>IF('M1 Sparkling Electrolyte'!F184="","",'M1 Sparkling Electrolyte'!F184)</f>
        <v/>
      </c>
      <c r="H1895" s="50">
        <f>IF(AND(ISNUMBER('M1 Sparkling Electrolyte'!F184),ISNUMBER('M1 Sparkling Electrolyte'!K184)),'M1 Sparkling Electrolyte'!F184-'M1 Sparkling Electrolyte'!K184,"")</f>
        <v/>
      </c>
      <c r="I1895" s="34" t="inlineStr">
        <is>
          <t>S&amp;S availability/depth vary by listing and time, confirm live.</t>
        </is>
      </c>
    </row>
    <row r="1896" ht="26" customHeight="1">
      <c r="A1896" s="34" t="inlineStr">
        <is>
          <t>Gorgie</t>
        </is>
      </c>
      <c r="B1896" s="34" t="inlineStr">
        <is>
          <t>Gorgie Energy Sparkling Water | Tropical | 12 pack 355mL</t>
        </is>
      </c>
      <c r="C1896" s="34" t="inlineStr">
        <is>
          <t>1) Sparkling electrolyte / functional sparkling</t>
        </is>
      </c>
      <c r="D1896" s="51">
        <f>IF('M1 Sparkling Electrolyte'!I185="","",'M1 Sparkling Electrolyte'!I185)</f>
        <v/>
      </c>
      <c r="E1896" s="52">
        <f>IF('M1 Sparkling Electrolyte'!J185="","",'M1 Sparkling Electrolyte'!J185)</f>
        <v/>
      </c>
      <c r="F1896" s="50">
        <f>IF('M1 Sparkling Electrolyte'!K185="","",'M1 Sparkling Electrolyte'!K185)</f>
        <v/>
      </c>
      <c r="G1896" s="49">
        <f>IF('M1 Sparkling Electrolyte'!F185="","",'M1 Sparkling Electrolyte'!F185)</f>
        <v/>
      </c>
      <c r="H1896" s="50">
        <f>IF(AND(ISNUMBER('M1 Sparkling Electrolyte'!F185),ISNUMBER('M1 Sparkling Electrolyte'!K185)),'M1 Sparkling Electrolyte'!F185-'M1 Sparkling Electrolyte'!K185,"")</f>
        <v/>
      </c>
      <c r="I1896" s="34" t="inlineStr">
        <is>
          <t>S&amp;S availability/depth vary by listing and time, confirm live.</t>
        </is>
      </c>
    </row>
    <row r="1897" ht="26" customHeight="1">
      <c r="A1897" s="34" t="inlineStr">
        <is>
          <t>Gorgie</t>
        </is>
      </c>
      <c r="B1897" s="34" t="inlineStr">
        <is>
          <t>Gorgie Energy Sparkling Water | Tropical | 15 pack 355mL</t>
        </is>
      </c>
      <c r="C1897" s="34" t="inlineStr">
        <is>
          <t>1) Sparkling electrolyte / functional sparkling</t>
        </is>
      </c>
      <c r="D1897" s="51">
        <f>IF('M1 Sparkling Electrolyte'!I186="","",'M1 Sparkling Electrolyte'!I186)</f>
        <v/>
      </c>
      <c r="E1897" s="52">
        <f>IF('M1 Sparkling Electrolyte'!J186="","",'M1 Sparkling Electrolyte'!J186)</f>
        <v/>
      </c>
      <c r="F1897" s="50">
        <f>IF('M1 Sparkling Electrolyte'!K186="","",'M1 Sparkling Electrolyte'!K186)</f>
        <v/>
      </c>
      <c r="G1897" s="49">
        <f>IF('M1 Sparkling Electrolyte'!F186="","",'M1 Sparkling Electrolyte'!F186)</f>
        <v/>
      </c>
      <c r="H1897" s="50">
        <f>IF(AND(ISNUMBER('M1 Sparkling Electrolyte'!F186),ISNUMBER('M1 Sparkling Electrolyte'!K186)),'M1 Sparkling Electrolyte'!F186-'M1 Sparkling Electrolyte'!K186,"")</f>
        <v/>
      </c>
      <c r="I1897" s="34" t="inlineStr">
        <is>
          <t>S&amp;S availability/depth vary by listing and time, confirm live.</t>
        </is>
      </c>
    </row>
    <row r="1898" ht="26" customHeight="1">
      <c r="A1898" s="34" t="inlineStr">
        <is>
          <t>Gorgie</t>
        </is>
      </c>
      <c r="B1898" s="34" t="inlineStr">
        <is>
          <t>Gorgie Energy Sparkling Water | Tropical | 18 pack 355mL</t>
        </is>
      </c>
      <c r="C1898" s="34" t="inlineStr">
        <is>
          <t>1) Sparkling electrolyte / functional sparkling</t>
        </is>
      </c>
      <c r="D1898" s="51">
        <f>IF('M1 Sparkling Electrolyte'!I187="","",'M1 Sparkling Electrolyte'!I187)</f>
        <v/>
      </c>
      <c r="E1898" s="52">
        <f>IF('M1 Sparkling Electrolyte'!J187="","",'M1 Sparkling Electrolyte'!J187)</f>
        <v/>
      </c>
      <c r="F1898" s="50">
        <f>IF('M1 Sparkling Electrolyte'!K187="","",'M1 Sparkling Electrolyte'!K187)</f>
        <v/>
      </c>
      <c r="G1898" s="49">
        <f>IF('M1 Sparkling Electrolyte'!F187="","",'M1 Sparkling Electrolyte'!F187)</f>
        <v/>
      </c>
      <c r="H1898" s="50">
        <f>IF(AND(ISNUMBER('M1 Sparkling Electrolyte'!F187),ISNUMBER('M1 Sparkling Electrolyte'!K187)),'M1 Sparkling Electrolyte'!F187-'M1 Sparkling Electrolyte'!K187,"")</f>
        <v/>
      </c>
      <c r="I1898" s="34" t="inlineStr">
        <is>
          <t>S&amp;S availability/depth vary by listing and time, confirm live.</t>
        </is>
      </c>
    </row>
    <row r="1899" ht="26" customHeight="1">
      <c r="A1899" s="34" t="inlineStr">
        <is>
          <t>Gorgie</t>
        </is>
      </c>
      <c r="B1899" s="34" t="inlineStr">
        <is>
          <t>Gorgie Energy Sparkling Water | Tropical | 24 pack 355mL</t>
        </is>
      </c>
      <c r="C1899" s="34" t="inlineStr">
        <is>
          <t>1) Sparkling electrolyte / functional sparkling</t>
        </is>
      </c>
      <c r="D1899" s="51">
        <f>IF('M1 Sparkling Electrolyte'!I188="","",'M1 Sparkling Electrolyte'!I188)</f>
        <v/>
      </c>
      <c r="E1899" s="52">
        <f>IF('M1 Sparkling Electrolyte'!J188="","",'M1 Sparkling Electrolyte'!J188)</f>
        <v/>
      </c>
      <c r="F1899" s="50">
        <f>IF('M1 Sparkling Electrolyte'!K188="","",'M1 Sparkling Electrolyte'!K188)</f>
        <v/>
      </c>
      <c r="G1899" s="49">
        <f>IF('M1 Sparkling Electrolyte'!F188="","",'M1 Sparkling Electrolyte'!F188)</f>
        <v/>
      </c>
      <c r="H1899" s="50">
        <f>IF(AND(ISNUMBER('M1 Sparkling Electrolyte'!F188),ISNUMBER('M1 Sparkling Electrolyte'!K188)),'M1 Sparkling Electrolyte'!F188-'M1 Sparkling Electrolyte'!K188,"")</f>
        <v/>
      </c>
      <c r="I1899" s="34" t="inlineStr">
        <is>
          <t>S&amp;S availability/depth vary by listing and time, confirm live.</t>
        </is>
      </c>
    </row>
    <row r="1900" ht="26" customHeight="1">
      <c r="A1900" s="34" t="inlineStr">
        <is>
          <t>Gorgie</t>
        </is>
      </c>
      <c r="B1900" s="34" t="inlineStr">
        <is>
          <t>Gorgie Energy Sparkling Water | Strawberry Lemonade | single 355mL</t>
        </is>
      </c>
      <c r="C1900" s="34" t="inlineStr">
        <is>
          <t>1) Sparkling electrolyte / functional sparkling</t>
        </is>
      </c>
      <c r="D1900" s="51">
        <f>IF('M1 Sparkling Electrolyte'!I189="","",'M1 Sparkling Electrolyte'!I189)</f>
        <v/>
      </c>
      <c r="E1900" s="52">
        <f>IF('M1 Sparkling Electrolyte'!J189="","",'M1 Sparkling Electrolyte'!J189)</f>
        <v/>
      </c>
      <c r="F1900" s="50">
        <f>IF('M1 Sparkling Electrolyte'!K189="","",'M1 Sparkling Electrolyte'!K189)</f>
        <v/>
      </c>
      <c r="G1900" s="49">
        <f>IF('M1 Sparkling Electrolyte'!F189="","",'M1 Sparkling Electrolyte'!F189)</f>
        <v/>
      </c>
      <c r="H1900" s="50">
        <f>IF(AND(ISNUMBER('M1 Sparkling Electrolyte'!F189),ISNUMBER('M1 Sparkling Electrolyte'!K189)),'M1 Sparkling Electrolyte'!F189-'M1 Sparkling Electrolyte'!K189,"")</f>
        <v/>
      </c>
      <c r="I1900" s="34" t="inlineStr">
        <is>
          <t>S&amp;S availability/depth vary by listing and time, confirm live.</t>
        </is>
      </c>
    </row>
    <row r="1901" ht="26" customHeight="1">
      <c r="A1901" s="34" t="inlineStr">
        <is>
          <t>Gorgie</t>
        </is>
      </c>
      <c r="B1901" s="34" t="inlineStr">
        <is>
          <t>Gorgie Energy Sparkling Water | Strawberry Lemonade | 8 pack 355mL</t>
        </is>
      </c>
      <c r="C1901" s="34" t="inlineStr">
        <is>
          <t>1) Sparkling electrolyte / functional sparkling</t>
        </is>
      </c>
      <c r="D1901" s="51">
        <f>IF('M1 Sparkling Electrolyte'!I190="","",'M1 Sparkling Electrolyte'!I190)</f>
        <v/>
      </c>
      <c r="E1901" s="52">
        <f>IF('M1 Sparkling Electrolyte'!J190="","",'M1 Sparkling Electrolyte'!J190)</f>
        <v/>
      </c>
      <c r="F1901" s="50">
        <f>IF('M1 Sparkling Electrolyte'!K190="","",'M1 Sparkling Electrolyte'!K190)</f>
        <v/>
      </c>
      <c r="G1901" s="49">
        <f>IF('M1 Sparkling Electrolyte'!F190="","",'M1 Sparkling Electrolyte'!F190)</f>
        <v/>
      </c>
      <c r="H1901" s="50">
        <f>IF(AND(ISNUMBER('M1 Sparkling Electrolyte'!F190),ISNUMBER('M1 Sparkling Electrolyte'!K190)),'M1 Sparkling Electrolyte'!F190-'M1 Sparkling Electrolyte'!K190,"")</f>
        <v/>
      </c>
      <c r="I1901" s="34" t="inlineStr">
        <is>
          <t>S&amp;S availability/depth vary by listing and time, confirm live.</t>
        </is>
      </c>
    </row>
    <row r="1902" ht="26" customHeight="1">
      <c r="A1902" s="34" t="inlineStr">
        <is>
          <t>Gorgie</t>
        </is>
      </c>
      <c r="B1902" s="34" t="inlineStr">
        <is>
          <t>Gorgie Energy Sparkling Water | Strawberry Lemonade | 12 pack 355mL</t>
        </is>
      </c>
      <c r="C1902" s="34" t="inlineStr">
        <is>
          <t>1) Sparkling electrolyte / functional sparkling</t>
        </is>
      </c>
      <c r="D1902" s="51">
        <f>IF('M1 Sparkling Electrolyte'!I191="","",'M1 Sparkling Electrolyte'!I191)</f>
        <v/>
      </c>
      <c r="E1902" s="52">
        <f>IF('M1 Sparkling Electrolyte'!J191="","",'M1 Sparkling Electrolyte'!J191)</f>
        <v/>
      </c>
      <c r="F1902" s="50">
        <f>IF('M1 Sparkling Electrolyte'!K191="","",'M1 Sparkling Electrolyte'!K191)</f>
        <v/>
      </c>
      <c r="G1902" s="49">
        <f>IF('M1 Sparkling Electrolyte'!F191="","",'M1 Sparkling Electrolyte'!F191)</f>
        <v/>
      </c>
      <c r="H1902" s="50">
        <f>IF(AND(ISNUMBER('M1 Sparkling Electrolyte'!F191),ISNUMBER('M1 Sparkling Electrolyte'!K191)),'M1 Sparkling Electrolyte'!F191-'M1 Sparkling Electrolyte'!K191,"")</f>
        <v/>
      </c>
      <c r="I1902" s="34" t="inlineStr">
        <is>
          <t>S&amp;S availability/depth vary by listing and time, confirm live.</t>
        </is>
      </c>
    </row>
    <row r="1903" ht="26" customHeight="1">
      <c r="A1903" s="34" t="inlineStr">
        <is>
          <t>Gorgie</t>
        </is>
      </c>
      <c r="B1903" s="34" t="inlineStr">
        <is>
          <t>Gorgie Energy Sparkling Water | Strawberry Lemonade | 15 pack 355mL</t>
        </is>
      </c>
      <c r="C1903" s="34" t="inlineStr">
        <is>
          <t>1) Sparkling electrolyte / functional sparkling</t>
        </is>
      </c>
      <c r="D1903" s="51">
        <f>IF('M1 Sparkling Electrolyte'!I192="","",'M1 Sparkling Electrolyte'!I192)</f>
        <v/>
      </c>
      <c r="E1903" s="52">
        <f>IF('M1 Sparkling Electrolyte'!J192="","",'M1 Sparkling Electrolyte'!J192)</f>
        <v/>
      </c>
      <c r="F1903" s="50">
        <f>IF('M1 Sparkling Electrolyte'!K192="","",'M1 Sparkling Electrolyte'!K192)</f>
        <v/>
      </c>
      <c r="G1903" s="49">
        <f>IF('M1 Sparkling Electrolyte'!F192="","",'M1 Sparkling Electrolyte'!F192)</f>
        <v/>
      </c>
      <c r="H1903" s="50">
        <f>IF(AND(ISNUMBER('M1 Sparkling Electrolyte'!F192),ISNUMBER('M1 Sparkling Electrolyte'!K192)),'M1 Sparkling Electrolyte'!F192-'M1 Sparkling Electrolyte'!K192,"")</f>
        <v/>
      </c>
      <c r="I1903" s="34" t="inlineStr">
        <is>
          <t>S&amp;S availability/depth vary by listing and time, confirm live.</t>
        </is>
      </c>
    </row>
    <row r="1904" ht="26" customHeight="1">
      <c r="A1904" s="34" t="inlineStr">
        <is>
          <t>Gorgie</t>
        </is>
      </c>
      <c r="B1904" s="34" t="inlineStr">
        <is>
          <t>Gorgie Energy Sparkling Water | Strawberry Lemonade | 18 pack 355mL</t>
        </is>
      </c>
      <c r="C1904" s="34" t="inlineStr">
        <is>
          <t>1) Sparkling electrolyte / functional sparkling</t>
        </is>
      </c>
      <c r="D1904" s="51">
        <f>IF('M1 Sparkling Electrolyte'!I193="","",'M1 Sparkling Electrolyte'!I193)</f>
        <v/>
      </c>
      <c r="E1904" s="52">
        <f>IF('M1 Sparkling Electrolyte'!J193="","",'M1 Sparkling Electrolyte'!J193)</f>
        <v/>
      </c>
      <c r="F1904" s="50">
        <f>IF('M1 Sparkling Electrolyte'!K193="","",'M1 Sparkling Electrolyte'!K193)</f>
        <v/>
      </c>
      <c r="G1904" s="49">
        <f>IF('M1 Sparkling Electrolyte'!F193="","",'M1 Sparkling Electrolyte'!F193)</f>
        <v/>
      </c>
      <c r="H1904" s="50">
        <f>IF(AND(ISNUMBER('M1 Sparkling Electrolyte'!F193),ISNUMBER('M1 Sparkling Electrolyte'!K193)),'M1 Sparkling Electrolyte'!F193-'M1 Sparkling Electrolyte'!K193,"")</f>
        <v/>
      </c>
      <c r="I1904" s="34" t="inlineStr">
        <is>
          <t>S&amp;S availability/depth vary by listing and time, confirm live.</t>
        </is>
      </c>
    </row>
    <row r="1905" ht="26" customHeight="1">
      <c r="A1905" s="34" t="inlineStr">
        <is>
          <t>Gorgie</t>
        </is>
      </c>
      <c r="B1905" s="34" t="inlineStr">
        <is>
          <t>Gorgie Energy Sparkling Water | Strawberry Lemonade | 24 pack 355mL</t>
        </is>
      </c>
      <c r="C1905" s="34" t="inlineStr">
        <is>
          <t>1) Sparkling electrolyte / functional sparkling</t>
        </is>
      </c>
      <c r="D1905" s="51">
        <f>IF('M1 Sparkling Electrolyte'!I194="","",'M1 Sparkling Electrolyte'!I194)</f>
        <v/>
      </c>
      <c r="E1905" s="52">
        <f>IF('M1 Sparkling Electrolyte'!J194="","",'M1 Sparkling Electrolyte'!J194)</f>
        <v/>
      </c>
      <c r="F1905" s="50">
        <f>IF('M1 Sparkling Electrolyte'!K194="","",'M1 Sparkling Electrolyte'!K194)</f>
        <v/>
      </c>
      <c r="G1905" s="49">
        <f>IF('M1 Sparkling Electrolyte'!F194="","",'M1 Sparkling Electrolyte'!F194)</f>
        <v/>
      </c>
      <c r="H1905" s="50">
        <f>IF(AND(ISNUMBER('M1 Sparkling Electrolyte'!F194),ISNUMBER('M1 Sparkling Electrolyte'!K194)),'M1 Sparkling Electrolyte'!F194-'M1 Sparkling Electrolyte'!K194,"")</f>
        <v/>
      </c>
      <c r="I1905" s="34" t="inlineStr">
        <is>
          <t>S&amp;S availability/depth vary by listing and time, confirm live.</t>
        </is>
      </c>
    </row>
    <row r="1906" ht="26" customHeight="1">
      <c r="A1906" s="34" t="inlineStr">
        <is>
          <t>Gorgie</t>
        </is>
      </c>
      <c r="B1906" s="34" t="inlineStr">
        <is>
          <t>Gorgie Energy Sparkling Water | Cherry Limeade | single 355mL</t>
        </is>
      </c>
      <c r="C1906" s="34" t="inlineStr">
        <is>
          <t>1) Sparkling electrolyte / functional sparkling</t>
        </is>
      </c>
      <c r="D1906" s="51">
        <f>IF('M1 Sparkling Electrolyte'!I195="","",'M1 Sparkling Electrolyte'!I195)</f>
        <v/>
      </c>
      <c r="E1906" s="52">
        <f>IF('M1 Sparkling Electrolyte'!J195="","",'M1 Sparkling Electrolyte'!J195)</f>
        <v/>
      </c>
      <c r="F1906" s="50">
        <f>IF('M1 Sparkling Electrolyte'!K195="","",'M1 Sparkling Electrolyte'!K195)</f>
        <v/>
      </c>
      <c r="G1906" s="49">
        <f>IF('M1 Sparkling Electrolyte'!F195="","",'M1 Sparkling Electrolyte'!F195)</f>
        <v/>
      </c>
      <c r="H1906" s="50">
        <f>IF(AND(ISNUMBER('M1 Sparkling Electrolyte'!F195),ISNUMBER('M1 Sparkling Electrolyte'!K195)),'M1 Sparkling Electrolyte'!F195-'M1 Sparkling Electrolyte'!K195,"")</f>
        <v/>
      </c>
      <c r="I1906" s="34" t="inlineStr">
        <is>
          <t>S&amp;S availability/depth vary by listing and time, confirm live.</t>
        </is>
      </c>
    </row>
    <row r="1907" ht="26" customHeight="1">
      <c r="A1907" s="34" t="inlineStr">
        <is>
          <t>Gorgie</t>
        </is>
      </c>
      <c r="B1907" s="34" t="inlineStr">
        <is>
          <t>Gorgie Energy Sparkling Water | Cherry Limeade | 8 pack 355mL</t>
        </is>
      </c>
      <c r="C1907" s="34" t="inlineStr">
        <is>
          <t>1) Sparkling electrolyte / functional sparkling</t>
        </is>
      </c>
      <c r="D1907" s="51">
        <f>IF('M1 Sparkling Electrolyte'!I196="","",'M1 Sparkling Electrolyte'!I196)</f>
        <v/>
      </c>
      <c r="E1907" s="52">
        <f>IF('M1 Sparkling Electrolyte'!J196="","",'M1 Sparkling Electrolyte'!J196)</f>
        <v/>
      </c>
      <c r="F1907" s="50">
        <f>IF('M1 Sparkling Electrolyte'!K196="","",'M1 Sparkling Electrolyte'!K196)</f>
        <v/>
      </c>
      <c r="G1907" s="49">
        <f>IF('M1 Sparkling Electrolyte'!F196="","",'M1 Sparkling Electrolyte'!F196)</f>
        <v/>
      </c>
      <c r="H1907" s="50">
        <f>IF(AND(ISNUMBER('M1 Sparkling Electrolyte'!F196),ISNUMBER('M1 Sparkling Electrolyte'!K196)),'M1 Sparkling Electrolyte'!F196-'M1 Sparkling Electrolyte'!K196,"")</f>
        <v/>
      </c>
      <c r="I1907" s="34" t="inlineStr">
        <is>
          <t>S&amp;S availability/depth vary by listing and time, confirm live.</t>
        </is>
      </c>
    </row>
    <row r="1908" ht="26" customHeight="1">
      <c r="A1908" s="34" t="inlineStr">
        <is>
          <t>Gorgie</t>
        </is>
      </c>
      <c r="B1908" s="34" t="inlineStr">
        <is>
          <t>Gorgie Energy Sparkling Water | Cherry Limeade | 12 pack 355mL</t>
        </is>
      </c>
      <c r="C1908" s="34" t="inlineStr">
        <is>
          <t>1) Sparkling electrolyte / functional sparkling</t>
        </is>
      </c>
      <c r="D1908" s="51">
        <f>IF('M1 Sparkling Electrolyte'!I197="","",'M1 Sparkling Electrolyte'!I197)</f>
        <v/>
      </c>
      <c r="E1908" s="52">
        <f>IF('M1 Sparkling Electrolyte'!J197="","",'M1 Sparkling Electrolyte'!J197)</f>
        <v/>
      </c>
      <c r="F1908" s="50">
        <f>IF('M1 Sparkling Electrolyte'!K197="","",'M1 Sparkling Electrolyte'!K197)</f>
        <v/>
      </c>
      <c r="G1908" s="49">
        <f>IF('M1 Sparkling Electrolyte'!F197="","",'M1 Sparkling Electrolyte'!F197)</f>
        <v/>
      </c>
      <c r="H1908" s="50">
        <f>IF(AND(ISNUMBER('M1 Sparkling Electrolyte'!F197),ISNUMBER('M1 Sparkling Electrolyte'!K197)),'M1 Sparkling Electrolyte'!F197-'M1 Sparkling Electrolyte'!K197,"")</f>
        <v/>
      </c>
      <c r="I1908" s="34" t="inlineStr">
        <is>
          <t>S&amp;S availability/depth vary by listing and time, confirm live.</t>
        </is>
      </c>
    </row>
    <row r="1909" ht="26" customHeight="1">
      <c r="A1909" s="34" t="inlineStr">
        <is>
          <t>Gorgie</t>
        </is>
      </c>
      <c r="B1909" s="34" t="inlineStr">
        <is>
          <t>Gorgie Energy Sparkling Water | Cherry Limeade | 15 pack 355mL</t>
        </is>
      </c>
      <c r="C1909" s="34" t="inlineStr">
        <is>
          <t>1) Sparkling electrolyte / functional sparkling</t>
        </is>
      </c>
      <c r="D1909" s="51">
        <f>IF('M1 Sparkling Electrolyte'!I198="","",'M1 Sparkling Electrolyte'!I198)</f>
        <v/>
      </c>
      <c r="E1909" s="52">
        <f>IF('M1 Sparkling Electrolyte'!J198="","",'M1 Sparkling Electrolyte'!J198)</f>
        <v/>
      </c>
      <c r="F1909" s="50">
        <f>IF('M1 Sparkling Electrolyte'!K198="","",'M1 Sparkling Electrolyte'!K198)</f>
        <v/>
      </c>
      <c r="G1909" s="49">
        <f>IF('M1 Sparkling Electrolyte'!F198="","",'M1 Sparkling Electrolyte'!F198)</f>
        <v/>
      </c>
      <c r="H1909" s="50">
        <f>IF(AND(ISNUMBER('M1 Sparkling Electrolyte'!F198),ISNUMBER('M1 Sparkling Electrolyte'!K198)),'M1 Sparkling Electrolyte'!F198-'M1 Sparkling Electrolyte'!K198,"")</f>
        <v/>
      </c>
      <c r="I1909" s="34" t="inlineStr">
        <is>
          <t>S&amp;S availability/depth vary by listing and time, confirm live.</t>
        </is>
      </c>
    </row>
    <row r="1910" ht="26" customHeight="1">
      <c r="A1910" s="34" t="inlineStr">
        <is>
          <t>Gorgie</t>
        </is>
      </c>
      <c r="B1910" s="34" t="inlineStr">
        <is>
          <t>Gorgie Energy Sparkling Water | Cherry Limeade | 18 pack 355mL</t>
        </is>
      </c>
      <c r="C1910" s="34" t="inlineStr">
        <is>
          <t>1) Sparkling electrolyte / functional sparkling</t>
        </is>
      </c>
      <c r="D1910" s="51">
        <f>IF('M1 Sparkling Electrolyte'!I199="","",'M1 Sparkling Electrolyte'!I199)</f>
        <v/>
      </c>
      <c r="E1910" s="52">
        <f>IF('M1 Sparkling Electrolyte'!J199="","",'M1 Sparkling Electrolyte'!J199)</f>
        <v/>
      </c>
      <c r="F1910" s="50">
        <f>IF('M1 Sparkling Electrolyte'!K199="","",'M1 Sparkling Electrolyte'!K199)</f>
        <v/>
      </c>
      <c r="G1910" s="49">
        <f>IF('M1 Sparkling Electrolyte'!F199="","",'M1 Sparkling Electrolyte'!F199)</f>
        <v/>
      </c>
      <c r="H1910" s="50">
        <f>IF(AND(ISNUMBER('M1 Sparkling Electrolyte'!F199),ISNUMBER('M1 Sparkling Electrolyte'!K199)),'M1 Sparkling Electrolyte'!F199-'M1 Sparkling Electrolyte'!K199,"")</f>
        <v/>
      </c>
      <c r="I1910" s="34" t="inlineStr">
        <is>
          <t>S&amp;S availability/depth vary by listing and time, confirm live.</t>
        </is>
      </c>
    </row>
    <row r="1911" ht="26" customHeight="1">
      <c r="A1911" s="34" t="inlineStr">
        <is>
          <t>Gorgie</t>
        </is>
      </c>
      <c r="B1911" s="34" t="inlineStr">
        <is>
          <t>Gorgie Energy Sparkling Water | Cherry Limeade | 24 pack 355mL</t>
        </is>
      </c>
      <c r="C1911" s="34" t="inlineStr">
        <is>
          <t>1) Sparkling electrolyte / functional sparkling</t>
        </is>
      </c>
      <c r="D1911" s="51">
        <f>IF('M1 Sparkling Electrolyte'!I200="","",'M1 Sparkling Electrolyte'!I200)</f>
        <v/>
      </c>
      <c r="E1911" s="52">
        <f>IF('M1 Sparkling Electrolyte'!J200="","",'M1 Sparkling Electrolyte'!J200)</f>
        <v/>
      </c>
      <c r="F1911" s="50">
        <f>IF('M1 Sparkling Electrolyte'!K200="","",'M1 Sparkling Electrolyte'!K200)</f>
        <v/>
      </c>
      <c r="G1911" s="49">
        <f>IF('M1 Sparkling Electrolyte'!F200="","",'M1 Sparkling Electrolyte'!F200)</f>
        <v/>
      </c>
      <c r="H1911" s="50">
        <f>IF(AND(ISNUMBER('M1 Sparkling Electrolyte'!F200),ISNUMBER('M1 Sparkling Electrolyte'!K200)),'M1 Sparkling Electrolyte'!F200-'M1 Sparkling Electrolyte'!K200,"")</f>
        <v/>
      </c>
      <c r="I1911" s="34" t="inlineStr">
        <is>
          <t>S&amp;S availability/depth vary by listing and time, confirm live.</t>
        </is>
      </c>
    </row>
    <row r="1912" ht="26" customHeight="1">
      <c r="A1912" s="34" t="inlineStr">
        <is>
          <t>United Sodas</t>
        </is>
      </c>
      <c r="B1912" s="34" t="inlineStr">
        <is>
          <t>United Sodas of America | Wild Berry | single 355mL</t>
        </is>
      </c>
      <c r="C1912" s="34" t="inlineStr">
        <is>
          <t>1) Sparkling electrolyte / functional sparkling</t>
        </is>
      </c>
      <c r="D1912" s="51">
        <f>IF('M1 Sparkling Electrolyte'!I201="","",'M1 Sparkling Electrolyte'!I201)</f>
        <v/>
      </c>
      <c r="E1912" s="52">
        <f>IF('M1 Sparkling Electrolyte'!J201="","",'M1 Sparkling Electrolyte'!J201)</f>
        <v/>
      </c>
      <c r="F1912" s="50">
        <f>IF('M1 Sparkling Electrolyte'!K201="","",'M1 Sparkling Electrolyte'!K201)</f>
        <v/>
      </c>
      <c r="G1912" s="49">
        <f>IF('M1 Sparkling Electrolyte'!F201="","",'M1 Sparkling Electrolyte'!F201)</f>
        <v/>
      </c>
      <c r="H1912" s="50">
        <f>IF(AND(ISNUMBER('M1 Sparkling Electrolyte'!F201),ISNUMBER('M1 Sparkling Electrolyte'!K201)),'M1 Sparkling Electrolyte'!F201-'M1 Sparkling Electrolyte'!K201,"")</f>
        <v/>
      </c>
      <c r="I1912" s="34" t="inlineStr">
        <is>
          <t>S&amp;S availability/depth vary by listing and time, confirm live.</t>
        </is>
      </c>
    </row>
    <row r="1913" ht="26" customHeight="1">
      <c r="A1913" s="34" t="inlineStr">
        <is>
          <t>United Sodas</t>
        </is>
      </c>
      <c r="B1913" s="34" t="inlineStr">
        <is>
          <t>United Sodas of America | Wild Berry | 8 pack 355mL</t>
        </is>
      </c>
      <c r="C1913" s="34" t="inlineStr">
        <is>
          <t>1) Sparkling electrolyte / functional sparkling</t>
        </is>
      </c>
      <c r="D1913" s="51">
        <f>IF('M1 Sparkling Electrolyte'!I202="","",'M1 Sparkling Electrolyte'!I202)</f>
        <v/>
      </c>
      <c r="E1913" s="52">
        <f>IF('M1 Sparkling Electrolyte'!J202="","",'M1 Sparkling Electrolyte'!J202)</f>
        <v/>
      </c>
      <c r="F1913" s="50">
        <f>IF('M1 Sparkling Electrolyte'!K202="","",'M1 Sparkling Electrolyte'!K202)</f>
        <v/>
      </c>
      <c r="G1913" s="49">
        <f>IF('M1 Sparkling Electrolyte'!F202="","",'M1 Sparkling Electrolyte'!F202)</f>
        <v/>
      </c>
      <c r="H1913" s="50">
        <f>IF(AND(ISNUMBER('M1 Sparkling Electrolyte'!F202),ISNUMBER('M1 Sparkling Electrolyte'!K202)),'M1 Sparkling Electrolyte'!F202-'M1 Sparkling Electrolyte'!K202,"")</f>
        <v/>
      </c>
      <c r="I1913" s="34" t="inlineStr">
        <is>
          <t>S&amp;S availability/depth vary by listing and time, confirm live.</t>
        </is>
      </c>
    </row>
    <row r="1914" ht="26" customHeight="1">
      <c r="A1914" s="34" t="inlineStr">
        <is>
          <t>United Sodas</t>
        </is>
      </c>
      <c r="B1914" s="34" t="inlineStr">
        <is>
          <t>United Sodas of America | Wild Berry | 12 pack 355mL</t>
        </is>
      </c>
      <c r="C1914" s="34" t="inlineStr">
        <is>
          <t>1) Sparkling electrolyte / functional sparkling</t>
        </is>
      </c>
      <c r="D1914" s="51">
        <f>IF('M1 Sparkling Electrolyte'!I203="","",'M1 Sparkling Electrolyte'!I203)</f>
        <v/>
      </c>
      <c r="E1914" s="52">
        <f>IF('M1 Sparkling Electrolyte'!J203="","",'M1 Sparkling Electrolyte'!J203)</f>
        <v/>
      </c>
      <c r="F1914" s="50">
        <f>IF('M1 Sparkling Electrolyte'!K203="","",'M1 Sparkling Electrolyte'!K203)</f>
        <v/>
      </c>
      <c r="G1914" s="49">
        <f>IF('M1 Sparkling Electrolyte'!F203="","",'M1 Sparkling Electrolyte'!F203)</f>
        <v/>
      </c>
      <c r="H1914" s="50">
        <f>IF(AND(ISNUMBER('M1 Sparkling Electrolyte'!F203),ISNUMBER('M1 Sparkling Electrolyte'!K203)),'M1 Sparkling Electrolyte'!F203-'M1 Sparkling Electrolyte'!K203,"")</f>
        <v/>
      </c>
      <c r="I1914" s="34" t="inlineStr">
        <is>
          <t>S&amp;S availability/depth vary by listing and time, confirm live.</t>
        </is>
      </c>
    </row>
    <row r="1915" ht="26" customHeight="1">
      <c r="A1915" s="34" t="inlineStr">
        <is>
          <t>United Sodas</t>
        </is>
      </c>
      <c r="B1915" s="34" t="inlineStr">
        <is>
          <t>United Sodas of America | Wild Berry | 15 pack 355mL</t>
        </is>
      </c>
      <c r="C1915" s="34" t="inlineStr">
        <is>
          <t>1) Sparkling electrolyte / functional sparkling</t>
        </is>
      </c>
      <c r="D1915" s="51">
        <f>IF('M1 Sparkling Electrolyte'!I204="","",'M1 Sparkling Electrolyte'!I204)</f>
        <v/>
      </c>
      <c r="E1915" s="52">
        <f>IF('M1 Sparkling Electrolyte'!J204="","",'M1 Sparkling Electrolyte'!J204)</f>
        <v/>
      </c>
      <c r="F1915" s="50">
        <f>IF('M1 Sparkling Electrolyte'!K204="","",'M1 Sparkling Electrolyte'!K204)</f>
        <v/>
      </c>
      <c r="G1915" s="49">
        <f>IF('M1 Sparkling Electrolyte'!F204="","",'M1 Sparkling Electrolyte'!F204)</f>
        <v/>
      </c>
      <c r="H1915" s="50">
        <f>IF(AND(ISNUMBER('M1 Sparkling Electrolyte'!F204),ISNUMBER('M1 Sparkling Electrolyte'!K204)),'M1 Sparkling Electrolyte'!F204-'M1 Sparkling Electrolyte'!K204,"")</f>
        <v/>
      </c>
      <c r="I1915" s="34" t="inlineStr">
        <is>
          <t>S&amp;S availability/depth vary by listing and time, confirm live.</t>
        </is>
      </c>
    </row>
    <row r="1916" ht="26" customHeight="1">
      <c r="A1916" s="34" t="inlineStr">
        <is>
          <t>United Sodas</t>
        </is>
      </c>
      <c r="B1916" s="34" t="inlineStr">
        <is>
          <t>United Sodas of America | Wild Berry | 18 pack 355mL</t>
        </is>
      </c>
      <c r="C1916" s="34" t="inlineStr">
        <is>
          <t>1) Sparkling electrolyte / functional sparkling</t>
        </is>
      </c>
      <c r="D1916" s="51">
        <f>IF('M1 Sparkling Electrolyte'!I205="","",'M1 Sparkling Electrolyte'!I205)</f>
        <v/>
      </c>
      <c r="E1916" s="52">
        <f>IF('M1 Sparkling Electrolyte'!J205="","",'M1 Sparkling Electrolyte'!J205)</f>
        <v/>
      </c>
      <c r="F1916" s="50">
        <f>IF('M1 Sparkling Electrolyte'!K205="","",'M1 Sparkling Electrolyte'!K205)</f>
        <v/>
      </c>
      <c r="G1916" s="49">
        <f>IF('M1 Sparkling Electrolyte'!F205="","",'M1 Sparkling Electrolyte'!F205)</f>
        <v/>
      </c>
      <c r="H1916" s="50">
        <f>IF(AND(ISNUMBER('M1 Sparkling Electrolyte'!F205),ISNUMBER('M1 Sparkling Electrolyte'!K205)),'M1 Sparkling Electrolyte'!F205-'M1 Sparkling Electrolyte'!K205,"")</f>
        <v/>
      </c>
      <c r="I1916" s="34" t="inlineStr">
        <is>
          <t>S&amp;S availability/depth vary by listing and time, confirm live.</t>
        </is>
      </c>
    </row>
    <row r="1917" ht="26" customHeight="1">
      <c r="A1917" s="34" t="inlineStr">
        <is>
          <t>United Sodas</t>
        </is>
      </c>
      <c r="B1917" s="34" t="inlineStr">
        <is>
          <t>United Sodas of America | Wild Berry | 24 pack 355mL</t>
        </is>
      </c>
      <c r="C1917" s="34" t="inlineStr">
        <is>
          <t>1) Sparkling electrolyte / functional sparkling</t>
        </is>
      </c>
      <c r="D1917" s="51">
        <f>IF('M1 Sparkling Electrolyte'!I206="","",'M1 Sparkling Electrolyte'!I206)</f>
        <v/>
      </c>
      <c r="E1917" s="52">
        <f>IF('M1 Sparkling Electrolyte'!J206="","",'M1 Sparkling Electrolyte'!J206)</f>
        <v/>
      </c>
      <c r="F1917" s="50">
        <f>IF('M1 Sparkling Electrolyte'!K206="","",'M1 Sparkling Electrolyte'!K206)</f>
        <v/>
      </c>
      <c r="G1917" s="49">
        <f>IF('M1 Sparkling Electrolyte'!F206="","",'M1 Sparkling Electrolyte'!F206)</f>
        <v/>
      </c>
      <c r="H1917" s="50">
        <f>IF(AND(ISNUMBER('M1 Sparkling Electrolyte'!F206),ISNUMBER('M1 Sparkling Electrolyte'!K206)),'M1 Sparkling Electrolyte'!F206-'M1 Sparkling Electrolyte'!K206,"")</f>
        <v/>
      </c>
      <c r="I1917" s="34" t="inlineStr">
        <is>
          <t>S&amp;S availability/depth vary by listing and time, confirm live.</t>
        </is>
      </c>
    </row>
    <row r="1918" ht="26" customHeight="1">
      <c r="A1918" s="34" t="inlineStr">
        <is>
          <t>United Sodas</t>
        </is>
      </c>
      <c r="B1918" s="34" t="inlineStr">
        <is>
          <t>United Sodas of America | Black Cherry | single 355mL</t>
        </is>
      </c>
      <c r="C1918" s="34" t="inlineStr">
        <is>
          <t>1) Sparkling electrolyte / functional sparkling</t>
        </is>
      </c>
      <c r="D1918" s="51">
        <f>IF('M1 Sparkling Electrolyte'!I207="","",'M1 Sparkling Electrolyte'!I207)</f>
        <v/>
      </c>
      <c r="E1918" s="52">
        <f>IF('M1 Sparkling Electrolyte'!J207="","",'M1 Sparkling Electrolyte'!J207)</f>
        <v/>
      </c>
      <c r="F1918" s="50">
        <f>IF('M1 Sparkling Electrolyte'!K207="","",'M1 Sparkling Electrolyte'!K207)</f>
        <v/>
      </c>
      <c r="G1918" s="49">
        <f>IF('M1 Sparkling Electrolyte'!F207="","",'M1 Sparkling Electrolyte'!F207)</f>
        <v/>
      </c>
      <c r="H1918" s="50">
        <f>IF(AND(ISNUMBER('M1 Sparkling Electrolyte'!F207),ISNUMBER('M1 Sparkling Electrolyte'!K207)),'M1 Sparkling Electrolyte'!F207-'M1 Sparkling Electrolyte'!K207,"")</f>
        <v/>
      </c>
      <c r="I1918" s="34" t="inlineStr">
        <is>
          <t>S&amp;S availability/depth vary by listing and time, confirm live.</t>
        </is>
      </c>
    </row>
    <row r="1919" ht="26" customHeight="1">
      <c r="A1919" s="34" t="inlineStr">
        <is>
          <t>United Sodas</t>
        </is>
      </c>
      <c r="B1919" s="34" t="inlineStr">
        <is>
          <t>United Sodas of America | Black Cherry | 8 pack 355mL</t>
        </is>
      </c>
      <c r="C1919" s="34" t="inlineStr">
        <is>
          <t>1) Sparkling electrolyte / functional sparkling</t>
        </is>
      </c>
      <c r="D1919" s="51">
        <f>IF('M1 Sparkling Electrolyte'!I208="","",'M1 Sparkling Electrolyte'!I208)</f>
        <v/>
      </c>
      <c r="E1919" s="52">
        <f>IF('M1 Sparkling Electrolyte'!J208="","",'M1 Sparkling Electrolyte'!J208)</f>
        <v/>
      </c>
      <c r="F1919" s="50">
        <f>IF('M1 Sparkling Electrolyte'!K208="","",'M1 Sparkling Electrolyte'!K208)</f>
        <v/>
      </c>
      <c r="G1919" s="49">
        <f>IF('M1 Sparkling Electrolyte'!F208="","",'M1 Sparkling Electrolyte'!F208)</f>
        <v/>
      </c>
      <c r="H1919" s="50">
        <f>IF(AND(ISNUMBER('M1 Sparkling Electrolyte'!F208),ISNUMBER('M1 Sparkling Electrolyte'!K208)),'M1 Sparkling Electrolyte'!F208-'M1 Sparkling Electrolyte'!K208,"")</f>
        <v/>
      </c>
      <c r="I1919" s="34" t="inlineStr">
        <is>
          <t>S&amp;S availability/depth vary by listing and time, confirm live.</t>
        </is>
      </c>
    </row>
    <row r="1920" ht="26" customHeight="1">
      <c r="A1920" s="34" t="inlineStr">
        <is>
          <t>United Sodas</t>
        </is>
      </c>
      <c r="B1920" s="34" t="inlineStr">
        <is>
          <t>United Sodas of America | Black Cherry | 12 pack 355mL</t>
        </is>
      </c>
      <c r="C1920" s="34" t="inlineStr">
        <is>
          <t>1) Sparkling electrolyte / functional sparkling</t>
        </is>
      </c>
      <c r="D1920" s="51">
        <f>IF('M1 Sparkling Electrolyte'!I209="","",'M1 Sparkling Electrolyte'!I209)</f>
        <v/>
      </c>
      <c r="E1920" s="52">
        <f>IF('M1 Sparkling Electrolyte'!J209="","",'M1 Sparkling Electrolyte'!J209)</f>
        <v/>
      </c>
      <c r="F1920" s="50">
        <f>IF('M1 Sparkling Electrolyte'!K209="","",'M1 Sparkling Electrolyte'!K209)</f>
        <v/>
      </c>
      <c r="G1920" s="49">
        <f>IF('M1 Sparkling Electrolyte'!F209="","",'M1 Sparkling Electrolyte'!F209)</f>
        <v/>
      </c>
      <c r="H1920" s="50">
        <f>IF(AND(ISNUMBER('M1 Sparkling Electrolyte'!F209),ISNUMBER('M1 Sparkling Electrolyte'!K209)),'M1 Sparkling Electrolyte'!F209-'M1 Sparkling Electrolyte'!K209,"")</f>
        <v/>
      </c>
      <c r="I1920" s="34" t="inlineStr">
        <is>
          <t>S&amp;S availability/depth vary by listing and time, confirm live.</t>
        </is>
      </c>
    </row>
    <row r="1921" ht="26" customHeight="1">
      <c r="A1921" s="34" t="inlineStr">
        <is>
          <t>United Sodas</t>
        </is>
      </c>
      <c r="B1921" s="34" t="inlineStr">
        <is>
          <t>United Sodas of America | Black Cherry | 15 pack 355mL</t>
        </is>
      </c>
      <c r="C1921" s="34" t="inlineStr">
        <is>
          <t>1) Sparkling electrolyte / functional sparkling</t>
        </is>
      </c>
      <c r="D1921" s="51">
        <f>IF('M1 Sparkling Electrolyte'!I210="","",'M1 Sparkling Electrolyte'!I210)</f>
        <v/>
      </c>
      <c r="E1921" s="52">
        <f>IF('M1 Sparkling Electrolyte'!J210="","",'M1 Sparkling Electrolyte'!J210)</f>
        <v/>
      </c>
      <c r="F1921" s="50">
        <f>IF('M1 Sparkling Electrolyte'!K210="","",'M1 Sparkling Electrolyte'!K210)</f>
        <v/>
      </c>
      <c r="G1921" s="49">
        <f>IF('M1 Sparkling Electrolyte'!F210="","",'M1 Sparkling Electrolyte'!F210)</f>
        <v/>
      </c>
      <c r="H1921" s="50">
        <f>IF(AND(ISNUMBER('M1 Sparkling Electrolyte'!F210),ISNUMBER('M1 Sparkling Electrolyte'!K210)),'M1 Sparkling Electrolyte'!F210-'M1 Sparkling Electrolyte'!K210,"")</f>
        <v/>
      </c>
      <c r="I1921" s="34" t="inlineStr">
        <is>
          <t>S&amp;S availability/depth vary by listing and time, confirm live.</t>
        </is>
      </c>
    </row>
    <row r="1922" ht="26" customHeight="1">
      <c r="A1922" s="34" t="inlineStr">
        <is>
          <t>United Sodas</t>
        </is>
      </c>
      <c r="B1922" s="34" t="inlineStr">
        <is>
          <t>United Sodas of America | Black Cherry | 18 pack 355mL</t>
        </is>
      </c>
      <c r="C1922" s="34" t="inlineStr">
        <is>
          <t>1) Sparkling electrolyte / functional sparkling</t>
        </is>
      </c>
      <c r="D1922" s="51">
        <f>IF('M1 Sparkling Electrolyte'!I211="","",'M1 Sparkling Electrolyte'!I211)</f>
        <v/>
      </c>
      <c r="E1922" s="52">
        <f>IF('M1 Sparkling Electrolyte'!J211="","",'M1 Sparkling Electrolyte'!J211)</f>
        <v/>
      </c>
      <c r="F1922" s="50">
        <f>IF('M1 Sparkling Electrolyte'!K211="","",'M1 Sparkling Electrolyte'!K211)</f>
        <v/>
      </c>
      <c r="G1922" s="49">
        <f>IF('M1 Sparkling Electrolyte'!F211="","",'M1 Sparkling Electrolyte'!F211)</f>
        <v/>
      </c>
      <c r="H1922" s="50">
        <f>IF(AND(ISNUMBER('M1 Sparkling Electrolyte'!F211),ISNUMBER('M1 Sparkling Electrolyte'!K211)),'M1 Sparkling Electrolyte'!F211-'M1 Sparkling Electrolyte'!K211,"")</f>
        <v/>
      </c>
      <c r="I1922" s="34" t="inlineStr">
        <is>
          <t>S&amp;S availability/depth vary by listing and time, confirm live.</t>
        </is>
      </c>
    </row>
    <row r="1923" ht="26" customHeight="1">
      <c r="A1923" s="34" t="inlineStr">
        <is>
          <t>United Sodas</t>
        </is>
      </c>
      <c r="B1923" s="34" t="inlineStr">
        <is>
          <t>United Sodas of America | Black Cherry | 24 pack 355mL</t>
        </is>
      </c>
      <c r="C1923" s="34" t="inlineStr">
        <is>
          <t>1) Sparkling electrolyte / functional sparkling</t>
        </is>
      </c>
      <c r="D1923" s="51">
        <f>IF('M1 Sparkling Electrolyte'!I212="","",'M1 Sparkling Electrolyte'!I212)</f>
        <v/>
      </c>
      <c r="E1923" s="52">
        <f>IF('M1 Sparkling Electrolyte'!J212="","",'M1 Sparkling Electrolyte'!J212)</f>
        <v/>
      </c>
      <c r="F1923" s="50">
        <f>IF('M1 Sparkling Electrolyte'!K212="","",'M1 Sparkling Electrolyte'!K212)</f>
        <v/>
      </c>
      <c r="G1923" s="49">
        <f>IF('M1 Sparkling Electrolyte'!F212="","",'M1 Sparkling Electrolyte'!F212)</f>
        <v/>
      </c>
      <c r="H1923" s="50">
        <f>IF(AND(ISNUMBER('M1 Sparkling Electrolyte'!F212),ISNUMBER('M1 Sparkling Electrolyte'!K212)),'M1 Sparkling Electrolyte'!F212-'M1 Sparkling Electrolyte'!K212,"")</f>
        <v/>
      </c>
      <c r="I1923" s="34" t="inlineStr">
        <is>
          <t>S&amp;S availability/depth vary by listing and time, confirm live.</t>
        </is>
      </c>
    </row>
    <row r="1924" ht="26" customHeight="1">
      <c r="A1924" s="34" t="inlineStr">
        <is>
          <t>United Sodas</t>
        </is>
      </c>
      <c r="B1924" s="34" t="inlineStr">
        <is>
          <t>United Sodas of America | Mango Chili | single 355mL</t>
        </is>
      </c>
      <c r="C1924" s="34" t="inlineStr">
        <is>
          <t>1) Sparkling electrolyte / functional sparkling</t>
        </is>
      </c>
      <c r="D1924" s="51">
        <f>IF('M1 Sparkling Electrolyte'!I213="","",'M1 Sparkling Electrolyte'!I213)</f>
        <v/>
      </c>
      <c r="E1924" s="52">
        <f>IF('M1 Sparkling Electrolyte'!J213="","",'M1 Sparkling Electrolyte'!J213)</f>
        <v/>
      </c>
      <c r="F1924" s="50">
        <f>IF('M1 Sparkling Electrolyte'!K213="","",'M1 Sparkling Electrolyte'!K213)</f>
        <v/>
      </c>
      <c r="G1924" s="49">
        <f>IF('M1 Sparkling Electrolyte'!F213="","",'M1 Sparkling Electrolyte'!F213)</f>
        <v/>
      </c>
      <c r="H1924" s="50">
        <f>IF(AND(ISNUMBER('M1 Sparkling Electrolyte'!F213),ISNUMBER('M1 Sparkling Electrolyte'!K213)),'M1 Sparkling Electrolyte'!F213-'M1 Sparkling Electrolyte'!K213,"")</f>
        <v/>
      </c>
      <c r="I1924" s="34" t="inlineStr">
        <is>
          <t>S&amp;S availability/depth vary by listing and time, confirm live.</t>
        </is>
      </c>
    </row>
    <row r="1925" ht="26" customHeight="1">
      <c r="A1925" s="34" t="inlineStr">
        <is>
          <t>United Sodas</t>
        </is>
      </c>
      <c r="B1925" s="34" t="inlineStr">
        <is>
          <t>United Sodas of America | Mango Chili | 8 pack 355mL</t>
        </is>
      </c>
      <c r="C1925" s="34" t="inlineStr">
        <is>
          <t>1) Sparkling electrolyte / functional sparkling</t>
        </is>
      </c>
      <c r="D1925" s="51">
        <f>IF('M1 Sparkling Electrolyte'!I214="","",'M1 Sparkling Electrolyte'!I214)</f>
        <v/>
      </c>
      <c r="E1925" s="52">
        <f>IF('M1 Sparkling Electrolyte'!J214="","",'M1 Sparkling Electrolyte'!J214)</f>
        <v/>
      </c>
      <c r="F1925" s="50">
        <f>IF('M1 Sparkling Electrolyte'!K214="","",'M1 Sparkling Electrolyte'!K214)</f>
        <v/>
      </c>
      <c r="G1925" s="49">
        <f>IF('M1 Sparkling Electrolyte'!F214="","",'M1 Sparkling Electrolyte'!F214)</f>
        <v/>
      </c>
      <c r="H1925" s="50">
        <f>IF(AND(ISNUMBER('M1 Sparkling Electrolyte'!F214),ISNUMBER('M1 Sparkling Electrolyte'!K214)),'M1 Sparkling Electrolyte'!F214-'M1 Sparkling Electrolyte'!K214,"")</f>
        <v/>
      </c>
      <c r="I1925" s="34" t="inlineStr">
        <is>
          <t>S&amp;S availability/depth vary by listing and time, confirm live.</t>
        </is>
      </c>
    </row>
    <row r="1926" ht="26" customHeight="1">
      <c r="A1926" s="34" t="inlineStr">
        <is>
          <t>United Sodas</t>
        </is>
      </c>
      <c r="B1926" s="34" t="inlineStr">
        <is>
          <t>United Sodas of America | Mango Chili | 12 pack 355mL</t>
        </is>
      </c>
      <c r="C1926" s="34" t="inlineStr">
        <is>
          <t>1) Sparkling electrolyte / functional sparkling</t>
        </is>
      </c>
      <c r="D1926" s="51">
        <f>IF('M1 Sparkling Electrolyte'!I215="","",'M1 Sparkling Electrolyte'!I215)</f>
        <v/>
      </c>
      <c r="E1926" s="52">
        <f>IF('M1 Sparkling Electrolyte'!J215="","",'M1 Sparkling Electrolyte'!J215)</f>
        <v/>
      </c>
      <c r="F1926" s="50">
        <f>IF('M1 Sparkling Electrolyte'!K215="","",'M1 Sparkling Electrolyte'!K215)</f>
        <v/>
      </c>
      <c r="G1926" s="49">
        <f>IF('M1 Sparkling Electrolyte'!F215="","",'M1 Sparkling Electrolyte'!F215)</f>
        <v/>
      </c>
      <c r="H1926" s="50">
        <f>IF(AND(ISNUMBER('M1 Sparkling Electrolyte'!F215),ISNUMBER('M1 Sparkling Electrolyte'!K215)),'M1 Sparkling Electrolyte'!F215-'M1 Sparkling Electrolyte'!K215,"")</f>
        <v/>
      </c>
      <c r="I1926" s="34" t="inlineStr">
        <is>
          <t>S&amp;S availability/depth vary by listing and time, confirm live.</t>
        </is>
      </c>
    </row>
    <row r="1927" ht="26" customHeight="1">
      <c r="A1927" s="34" t="inlineStr">
        <is>
          <t>United Sodas</t>
        </is>
      </c>
      <c r="B1927" s="34" t="inlineStr">
        <is>
          <t>United Sodas of America | Mango Chili | 15 pack 355mL</t>
        </is>
      </c>
      <c r="C1927" s="34" t="inlineStr">
        <is>
          <t>1) Sparkling electrolyte / functional sparkling</t>
        </is>
      </c>
      <c r="D1927" s="51">
        <f>IF('M1 Sparkling Electrolyte'!I216="","",'M1 Sparkling Electrolyte'!I216)</f>
        <v/>
      </c>
      <c r="E1927" s="52">
        <f>IF('M1 Sparkling Electrolyte'!J216="","",'M1 Sparkling Electrolyte'!J216)</f>
        <v/>
      </c>
      <c r="F1927" s="50">
        <f>IF('M1 Sparkling Electrolyte'!K216="","",'M1 Sparkling Electrolyte'!K216)</f>
        <v/>
      </c>
      <c r="G1927" s="49">
        <f>IF('M1 Sparkling Electrolyte'!F216="","",'M1 Sparkling Electrolyte'!F216)</f>
        <v/>
      </c>
      <c r="H1927" s="50">
        <f>IF(AND(ISNUMBER('M1 Sparkling Electrolyte'!F216),ISNUMBER('M1 Sparkling Electrolyte'!K216)),'M1 Sparkling Electrolyte'!F216-'M1 Sparkling Electrolyte'!K216,"")</f>
        <v/>
      </c>
      <c r="I1927" s="34" t="inlineStr">
        <is>
          <t>S&amp;S availability/depth vary by listing and time, confirm live.</t>
        </is>
      </c>
    </row>
    <row r="1928" ht="26" customHeight="1">
      <c r="A1928" s="34" t="inlineStr">
        <is>
          <t>United Sodas</t>
        </is>
      </c>
      <c r="B1928" s="34" t="inlineStr">
        <is>
          <t>United Sodas of America | Mango Chili | 18 pack 355mL</t>
        </is>
      </c>
      <c r="C1928" s="34" t="inlineStr">
        <is>
          <t>1) Sparkling electrolyte / functional sparkling</t>
        </is>
      </c>
      <c r="D1928" s="51">
        <f>IF('M1 Sparkling Electrolyte'!I217="","",'M1 Sparkling Electrolyte'!I217)</f>
        <v/>
      </c>
      <c r="E1928" s="52">
        <f>IF('M1 Sparkling Electrolyte'!J217="","",'M1 Sparkling Electrolyte'!J217)</f>
        <v/>
      </c>
      <c r="F1928" s="50">
        <f>IF('M1 Sparkling Electrolyte'!K217="","",'M1 Sparkling Electrolyte'!K217)</f>
        <v/>
      </c>
      <c r="G1928" s="49">
        <f>IF('M1 Sparkling Electrolyte'!F217="","",'M1 Sparkling Electrolyte'!F217)</f>
        <v/>
      </c>
      <c r="H1928" s="50">
        <f>IF(AND(ISNUMBER('M1 Sparkling Electrolyte'!F217),ISNUMBER('M1 Sparkling Electrolyte'!K217)),'M1 Sparkling Electrolyte'!F217-'M1 Sparkling Electrolyte'!K217,"")</f>
        <v/>
      </c>
      <c r="I1928" s="34" t="inlineStr">
        <is>
          <t>S&amp;S availability/depth vary by listing and time, confirm live.</t>
        </is>
      </c>
    </row>
    <row r="1929" ht="26" customHeight="1">
      <c r="A1929" s="34" t="inlineStr">
        <is>
          <t>United Sodas</t>
        </is>
      </c>
      <c r="B1929" s="34" t="inlineStr">
        <is>
          <t>United Sodas of America | Mango Chili | 24 pack 355mL</t>
        </is>
      </c>
      <c r="C1929" s="34" t="inlineStr">
        <is>
          <t>1) Sparkling electrolyte / functional sparkling</t>
        </is>
      </c>
      <c r="D1929" s="51">
        <f>IF('M1 Sparkling Electrolyte'!I218="","",'M1 Sparkling Electrolyte'!I218)</f>
        <v/>
      </c>
      <c r="E1929" s="52">
        <f>IF('M1 Sparkling Electrolyte'!J218="","",'M1 Sparkling Electrolyte'!J218)</f>
        <v/>
      </c>
      <c r="F1929" s="50">
        <f>IF('M1 Sparkling Electrolyte'!K218="","",'M1 Sparkling Electrolyte'!K218)</f>
        <v/>
      </c>
      <c r="G1929" s="49">
        <f>IF('M1 Sparkling Electrolyte'!F218="","",'M1 Sparkling Electrolyte'!F218)</f>
        <v/>
      </c>
      <c r="H1929" s="50">
        <f>IF(AND(ISNUMBER('M1 Sparkling Electrolyte'!F218),ISNUMBER('M1 Sparkling Electrolyte'!K218)),'M1 Sparkling Electrolyte'!F218-'M1 Sparkling Electrolyte'!K218,"")</f>
        <v/>
      </c>
      <c r="I1929" s="34" t="inlineStr">
        <is>
          <t>S&amp;S availability/depth vary by listing and time, confirm live.</t>
        </is>
      </c>
    </row>
    <row r="1930" ht="26" customHeight="1">
      <c r="A1930" s="34" t="inlineStr">
        <is>
          <t>United Sodas</t>
        </is>
      </c>
      <c r="B1930" s="34" t="inlineStr">
        <is>
          <t>United Sodas of America | Lemon Lime | single 355mL</t>
        </is>
      </c>
      <c r="C1930" s="34" t="inlineStr">
        <is>
          <t>1) Sparkling electrolyte / functional sparkling</t>
        </is>
      </c>
      <c r="D1930" s="51">
        <f>IF('M1 Sparkling Electrolyte'!I219="","",'M1 Sparkling Electrolyte'!I219)</f>
        <v/>
      </c>
      <c r="E1930" s="52">
        <f>IF('M1 Sparkling Electrolyte'!J219="","",'M1 Sparkling Electrolyte'!J219)</f>
        <v/>
      </c>
      <c r="F1930" s="50">
        <f>IF('M1 Sparkling Electrolyte'!K219="","",'M1 Sparkling Electrolyte'!K219)</f>
        <v/>
      </c>
      <c r="G1930" s="49">
        <f>IF('M1 Sparkling Electrolyte'!F219="","",'M1 Sparkling Electrolyte'!F219)</f>
        <v/>
      </c>
      <c r="H1930" s="50">
        <f>IF(AND(ISNUMBER('M1 Sparkling Electrolyte'!F219),ISNUMBER('M1 Sparkling Electrolyte'!K219)),'M1 Sparkling Electrolyte'!F219-'M1 Sparkling Electrolyte'!K219,"")</f>
        <v/>
      </c>
      <c r="I1930" s="34" t="inlineStr">
        <is>
          <t>S&amp;S availability/depth vary by listing and time, confirm live.</t>
        </is>
      </c>
    </row>
    <row r="1931" ht="26" customHeight="1">
      <c r="A1931" s="34" t="inlineStr">
        <is>
          <t>United Sodas</t>
        </is>
      </c>
      <c r="B1931" s="34" t="inlineStr">
        <is>
          <t>United Sodas of America | Lemon Lime | 8 pack 355mL</t>
        </is>
      </c>
      <c r="C1931" s="34" t="inlineStr">
        <is>
          <t>1) Sparkling electrolyte / functional sparkling</t>
        </is>
      </c>
      <c r="D1931" s="51">
        <f>IF('M1 Sparkling Electrolyte'!I220="","",'M1 Sparkling Electrolyte'!I220)</f>
        <v/>
      </c>
      <c r="E1931" s="52">
        <f>IF('M1 Sparkling Electrolyte'!J220="","",'M1 Sparkling Electrolyte'!J220)</f>
        <v/>
      </c>
      <c r="F1931" s="50">
        <f>IF('M1 Sparkling Electrolyte'!K220="","",'M1 Sparkling Electrolyte'!K220)</f>
        <v/>
      </c>
      <c r="G1931" s="49">
        <f>IF('M1 Sparkling Electrolyte'!F220="","",'M1 Sparkling Electrolyte'!F220)</f>
        <v/>
      </c>
      <c r="H1931" s="50">
        <f>IF(AND(ISNUMBER('M1 Sparkling Electrolyte'!F220),ISNUMBER('M1 Sparkling Electrolyte'!K220)),'M1 Sparkling Electrolyte'!F220-'M1 Sparkling Electrolyte'!K220,"")</f>
        <v/>
      </c>
      <c r="I1931" s="34" t="inlineStr">
        <is>
          <t>S&amp;S availability/depth vary by listing and time, confirm live.</t>
        </is>
      </c>
    </row>
    <row r="1932" ht="26" customHeight="1">
      <c r="A1932" s="34" t="inlineStr">
        <is>
          <t>United Sodas</t>
        </is>
      </c>
      <c r="B1932" s="34" t="inlineStr">
        <is>
          <t>United Sodas of America | Lemon Lime | 12 pack 355mL</t>
        </is>
      </c>
      <c r="C1932" s="34" t="inlineStr">
        <is>
          <t>1) Sparkling electrolyte / functional sparkling</t>
        </is>
      </c>
      <c r="D1932" s="51">
        <f>IF('M1 Sparkling Electrolyte'!I221="","",'M1 Sparkling Electrolyte'!I221)</f>
        <v/>
      </c>
      <c r="E1932" s="52">
        <f>IF('M1 Sparkling Electrolyte'!J221="","",'M1 Sparkling Electrolyte'!J221)</f>
        <v/>
      </c>
      <c r="F1932" s="50">
        <f>IF('M1 Sparkling Electrolyte'!K221="","",'M1 Sparkling Electrolyte'!K221)</f>
        <v/>
      </c>
      <c r="G1932" s="49">
        <f>IF('M1 Sparkling Electrolyte'!F221="","",'M1 Sparkling Electrolyte'!F221)</f>
        <v/>
      </c>
      <c r="H1932" s="50">
        <f>IF(AND(ISNUMBER('M1 Sparkling Electrolyte'!F221),ISNUMBER('M1 Sparkling Electrolyte'!K221)),'M1 Sparkling Electrolyte'!F221-'M1 Sparkling Electrolyte'!K221,"")</f>
        <v/>
      </c>
      <c r="I1932" s="34" t="inlineStr">
        <is>
          <t>S&amp;S availability/depth vary by listing and time, confirm live.</t>
        </is>
      </c>
    </row>
    <row r="1933" ht="26" customHeight="1">
      <c r="A1933" s="34" t="inlineStr">
        <is>
          <t>United Sodas</t>
        </is>
      </c>
      <c r="B1933" s="34" t="inlineStr">
        <is>
          <t>United Sodas of America | Lemon Lime | 15 pack 355mL</t>
        </is>
      </c>
      <c r="C1933" s="34" t="inlineStr">
        <is>
          <t>1) Sparkling electrolyte / functional sparkling</t>
        </is>
      </c>
      <c r="D1933" s="51">
        <f>IF('M1 Sparkling Electrolyte'!I222="","",'M1 Sparkling Electrolyte'!I222)</f>
        <v/>
      </c>
      <c r="E1933" s="52">
        <f>IF('M1 Sparkling Electrolyte'!J222="","",'M1 Sparkling Electrolyte'!J222)</f>
        <v/>
      </c>
      <c r="F1933" s="50">
        <f>IF('M1 Sparkling Electrolyte'!K222="","",'M1 Sparkling Electrolyte'!K222)</f>
        <v/>
      </c>
      <c r="G1933" s="49">
        <f>IF('M1 Sparkling Electrolyte'!F222="","",'M1 Sparkling Electrolyte'!F222)</f>
        <v/>
      </c>
      <c r="H1933" s="50">
        <f>IF(AND(ISNUMBER('M1 Sparkling Electrolyte'!F222),ISNUMBER('M1 Sparkling Electrolyte'!K222)),'M1 Sparkling Electrolyte'!F222-'M1 Sparkling Electrolyte'!K222,"")</f>
        <v/>
      </c>
      <c r="I1933" s="34" t="inlineStr">
        <is>
          <t>S&amp;S availability/depth vary by listing and time, confirm live.</t>
        </is>
      </c>
    </row>
    <row r="1934" ht="26" customHeight="1">
      <c r="A1934" s="34" t="inlineStr">
        <is>
          <t>United Sodas</t>
        </is>
      </c>
      <c r="B1934" s="34" t="inlineStr">
        <is>
          <t>United Sodas of America | Lemon Lime | 18 pack 355mL</t>
        </is>
      </c>
      <c r="C1934" s="34" t="inlineStr">
        <is>
          <t>1) Sparkling electrolyte / functional sparkling</t>
        </is>
      </c>
      <c r="D1934" s="51">
        <f>IF('M1 Sparkling Electrolyte'!I223="","",'M1 Sparkling Electrolyte'!I223)</f>
        <v/>
      </c>
      <c r="E1934" s="52">
        <f>IF('M1 Sparkling Electrolyte'!J223="","",'M1 Sparkling Electrolyte'!J223)</f>
        <v/>
      </c>
      <c r="F1934" s="50">
        <f>IF('M1 Sparkling Electrolyte'!K223="","",'M1 Sparkling Electrolyte'!K223)</f>
        <v/>
      </c>
      <c r="G1934" s="49">
        <f>IF('M1 Sparkling Electrolyte'!F223="","",'M1 Sparkling Electrolyte'!F223)</f>
        <v/>
      </c>
      <c r="H1934" s="50">
        <f>IF(AND(ISNUMBER('M1 Sparkling Electrolyte'!F223),ISNUMBER('M1 Sparkling Electrolyte'!K223)),'M1 Sparkling Electrolyte'!F223-'M1 Sparkling Electrolyte'!K223,"")</f>
        <v/>
      </c>
      <c r="I1934" s="34" t="inlineStr">
        <is>
          <t>S&amp;S availability/depth vary by listing and time, confirm live.</t>
        </is>
      </c>
    </row>
    <row r="1935" ht="26" customHeight="1">
      <c r="A1935" s="34" t="inlineStr">
        <is>
          <t>United Sodas</t>
        </is>
      </c>
      <c r="B1935" s="34" t="inlineStr">
        <is>
          <t>United Sodas of America | Lemon Lime | 24 pack 355mL</t>
        </is>
      </c>
      <c r="C1935" s="34" t="inlineStr">
        <is>
          <t>1) Sparkling electrolyte / functional sparkling</t>
        </is>
      </c>
      <c r="D1935" s="51">
        <f>IF('M1 Sparkling Electrolyte'!I224="","",'M1 Sparkling Electrolyte'!I224)</f>
        <v/>
      </c>
      <c r="E1935" s="52">
        <f>IF('M1 Sparkling Electrolyte'!J224="","",'M1 Sparkling Electrolyte'!J224)</f>
        <v/>
      </c>
      <c r="F1935" s="50">
        <f>IF('M1 Sparkling Electrolyte'!K224="","",'M1 Sparkling Electrolyte'!K224)</f>
        <v/>
      </c>
      <c r="G1935" s="49">
        <f>IF('M1 Sparkling Electrolyte'!F224="","",'M1 Sparkling Electrolyte'!F224)</f>
        <v/>
      </c>
      <c r="H1935" s="50">
        <f>IF(AND(ISNUMBER('M1 Sparkling Electrolyte'!F224),ISNUMBER('M1 Sparkling Electrolyte'!K224)),'M1 Sparkling Electrolyte'!F224-'M1 Sparkling Electrolyte'!K224,"")</f>
        <v/>
      </c>
      <c r="I1935" s="34" t="inlineStr">
        <is>
          <t>S&amp;S availability/depth vary by listing and time, confirm live.</t>
        </is>
      </c>
    </row>
    <row r="1936" ht="26" customHeight="1">
      <c r="A1936" s="34" t="inlineStr">
        <is>
          <t>United Sodas</t>
        </is>
      </c>
      <c r="B1936" s="34" t="inlineStr">
        <is>
          <t>United Sodas of America | Peach Vanilla | single 355mL</t>
        </is>
      </c>
      <c r="C1936" s="34" t="inlineStr">
        <is>
          <t>1) Sparkling electrolyte / functional sparkling</t>
        </is>
      </c>
      <c r="D1936" s="51">
        <f>IF('M1 Sparkling Electrolyte'!I225="","",'M1 Sparkling Electrolyte'!I225)</f>
        <v/>
      </c>
      <c r="E1936" s="52">
        <f>IF('M1 Sparkling Electrolyte'!J225="","",'M1 Sparkling Electrolyte'!J225)</f>
        <v/>
      </c>
      <c r="F1936" s="50">
        <f>IF('M1 Sparkling Electrolyte'!K225="","",'M1 Sparkling Electrolyte'!K225)</f>
        <v/>
      </c>
      <c r="G1936" s="49">
        <f>IF('M1 Sparkling Electrolyte'!F225="","",'M1 Sparkling Electrolyte'!F225)</f>
        <v/>
      </c>
      <c r="H1936" s="50">
        <f>IF(AND(ISNUMBER('M1 Sparkling Electrolyte'!F225),ISNUMBER('M1 Sparkling Electrolyte'!K225)),'M1 Sparkling Electrolyte'!F225-'M1 Sparkling Electrolyte'!K225,"")</f>
        <v/>
      </c>
      <c r="I1936" s="34" t="inlineStr">
        <is>
          <t>S&amp;S availability/depth vary by listing and time, confirm live.</t>
        </is>
      </c>
    </row>
    <row r="1937" ht="26" customHeight="1">
      <c r="A1937" s="34" t="inlineStr">
        <is>
          <t>United Sodas</t>
        </is>
      </c>
      <c r="B1937" s="34" t="inlineStr">
        <is>
          <t>United Sodas of America | Peach Vanilla | 8 pack 355mL</t>
        </is>
      </c>
      <c r="C1937" s="34" t="inlineStr">
        <is>
          <t>1) Sparkling electrolyte / functional sparkling</t>
        </is>
      </c>
      <c r="D1937" s="51">
        <f>IF('M1 Sparkling Electrolyte'!I226="","",'M1 Sparkling Electrolyte'!I226)</f>
        <v/>
      </c>
      <c r="E1937" s="52">
        <f>IF('M1 Sparkling Electrolyte'!J226="","",'M1 Sparkling Electrolyte'!J226)</f>
        <v/>
      </c>
      <c r="F1937" s="50">
        <f>IF('M1 Sparkling Electrolyte'!K226="","",'M1 Sparkling Electrolyte'!K226)</f>
        <v/>
      </c>
      <c r="G1937" s="49">
        <f>IF('M1 Sparkling Electrolyte'!F226="","",'M1 Sparkling Electrolyte'!F226)</f>
        <v/>
      </c>
      <c r="H1937" s="50">
        <f>IF(AND(ISNUMBER('M1 Sparkling Electrolyte'!F226),ISNUMBER('M1 Sparkling Electrolyte'!K226)),'M1 Sparkling Electrolyte'!F226-'M1 Sparkling Electrolyte'!K226,"")</f>
        <v/>
      </c>
      <c r="I1937" s="34" t="inlineStr">
        <is>
          <t>S&amp;S availability/depth vary by listing and time, confirm live.</t>
        </is>
      </c>
    </row>
    <row r="1938" ht="26" customHeight="1">
      <c r="A1938" s="34" t="inlineStr">
        <is>
          <t>United Sodas</t>
        </is>
      </c>
      <c r="B1938" s="34" t="inlineStr">
        <is>
          <t>United Sodas of America | Peach Vanilla | 12 pack 355mL</t>
        </is>
      </c>
      <c r="C1938" s="34" t="inlineStr">
        <is>
          <t>1) Sparkling electrolyte / functional sparkling</t>
        </is>
      </c>
      <c r="D1938" s="51">
        <f>IF('M1 Sparkling Electrolyte'!I227="","",'M1 Sparkling Electrolyte'!I227)</f>
        <v/>
      </c>
      <c r="E1938" s="52">
        <f>IF('M1 Sparkling Electrolyte'!J227="","",'M1 Sparkling Electrolyte'!J227)</f>
        <v/>
      </c>
      <c r="F1938" s="50">
        <f>IF('M1 Sparkling Electrolyte'!K227="","",'M1 Sparkling Electrolyte'!K227)</f>
        <v/>
      </c>
      <c r="G1938" s="49">
        <f>IF('M1 Sparkling Electrolyte'!F227="","",'M1 Sparkling Electrolyte'!F227)</f>
        <v/>
      </c>
      <c r="H1938" s="50">
        <f>IF(AND(ISNUMBER('M1 Sparkling Electrolyte'!F227),ISNUMBER('M1 Sparkling Electrolyte'!K227)),'M1 Sparkling Electrolyte'!F227-'M1 Sparkling Electrolyte'!K227,"")</f>
        <v/>
      </c>
      <c r="I1938" s="34" t="inlineStr">
        <is>
          <t>S&amp;S availability/depth vary by listing and time, confirm live.</t>
        </is>
      </c>
    </row>
    <row r="1939" ht="26" customHeight="1">
      <c r="A1939" s="34" t="inlineStr">
        <is>
          <t>United Sodas</t>
        </is>
      </c>
      <c r="B1939" s="34" t="inlineStr">
        <is>
          <t>United Sodas of America | Peach Vanilla | 15 pack 355mL</t>
        </is>
      </c>
      <c r="C1939" s="34" t="inlineStr">
        <is>
          <t>1) Sparkling electrolyte / functional sparkling</t>
        </is>
      </c>
      <c r="D1939" s="51">
        <f>IF('M1 Sparkling Electrolyte'!I228="","",'M1 Sparkling Electrolyte'!I228)</f>
        <v/>
      </c>
      <c r="E1939" s="52">
        <f>IF('M1 Sparkling Electrolyte'!J228="","",'M1 Sparkling Electrolyte'!J228)</f>
        <v/>
      </c>
      <c r="F1939" s="50">
        <f>IF('M1 Sparkling Electrolyte'!K228="","",'M1 Sparkling Electrolyte'!K228)</f>
        <v/>
      </c>
      <c r="G1939" s="49">
        <f>IF('M1 Sparkling Electrolyte'!F228="","",'M1 Sparkling Electrolyte'!F228)</f>
        <v/>
      </c>
      <c r="H1939" s="50">
        <f>IF(AND(ISNUMBER('M1 Sparkling Electrolyte'!F228),ISNUMBER('M1 Sparkling Electrolyte'!K228)),'M1 Sparkling Electrolyte'!F228-'M1 Sparkling Electrolyte'!K228,"")</f>
        <v/>
      </c>
      <c r="I1939" s="34" t="inlineStr">
        <is>
          <t>S&amp;S availability/depth vary by listing and time, confirm live.</t>
        </is>
      </c>
    </row>
    <row r="1940" ht="26" customHeight="1">
      <c r="A1940" s="34" t="inlineStr">
        <is>
          <t>United Sodas</t>
        </is>
      </c>
      <c r="B1940" s="34" t="inlineStr">
        <is>
          <t>United Sodas of America | Peach Vanilla | 18 pack 355mL</t>
        </is>
      </c>
      <c r="C1940" s="34" t="inlineStr">
        <is>
          <t>1) Sparkling electrolyte / functional sparkling</t>
        </is>
      </c>
      <c r="D1940" s="51">
        <f>IF('M1 Sparkling Electrolyte'!I229="","",'M1 Sparkling Electrolyte'!I229)</f>
        <v/>
      </c>
      <c r="E1940" s="52">
        <f>IF('M1 Sparkling Electrolyte'!J229="","",'M1 Sparkling Electrolyte'!J229)</f>
        <v/>
      </c>
      <c r="F1940" s="50">
        <f>IF('M1 Sparkling Electrolyte'!K229="","",'M1 Sparkling Electrolyte'!K229)</f>
        <v/>
      </c>
      <c r="G1940" s="49">
        <f>IF('M1 Sparkling Electrolyte'!F229="","",'M1 Sparkling Electrolyte'!F229)</f>
        <v/>
      </c>
      <c r="H1940" s="50">
        <f>IF(AND(ISNUMBER('M1 Sparkling Electrolyte'!F229),ISNUMBER('M1 Sparkling Electrolyte'!K229)),'M1 Sparkling Electrolyte'!F229-'M1 Sparkling Electrolyte'!K229,"")</f>
        <v/>
      </c>
      <c r="I1940" s="34" t="inlineStr">
        <is>
          <t>S&amp;S availability/depth vary by listing and time, confirm live.</t>
        </is>
      </c>
    </row>
    <row r="1941" ht="26" customHeight="1">
      <c r="A1941" s="34" t="inlineStr">
        <is>
          <t>United Sodas</t>
        </is>
      </c>
      <c r="B1941" s="34" t="inlineStr">
        <is>
          <t>United Sodas of America | Peach Vanilla | 24 pack 355mL</t>
        </is>
      </c>
      <c r="C1941" s="34" t="inlineStr">
        <is>
          <t>1) Sparkling electrolyte / functional sparkling</t>
        </is>
      </c>
      <c r="D1941" s="51">
        <f>IF('M1 Sparkling Electrolyte'!I230="","",'M1 Sparkling Electrolyte'!I230)</f>
        <v/>
      </c>
      <c r="E1941" s="52">
        <f>IF('M1 Sparkling Electrolyte'!J230="","",'M1 Sparkling Electrolyte'!J230)</f>
        <v/>
      </c>
      <c r="F1941" s="50">
        <f>IF('M1 Sparkling Electrolyte'!K230="","",'M1 Sparkling Electrolyte'!K230)</f>
        <v/>
      </c>
      <c r="G1941" s="49">
        <f>IF('M1 Sparkling Electrolyte'!F230="","",'M1 Sparkling Electrolyte'!F230)</f>
        <v/>
      </c>
      <c r="H1941" s="50">
        <f>IF(AND(ISNUMBER('M1 Sparkling Electrolyte'!F230),ISNUMBER('M1 Sparkling Electrolyte'!K230)),'M1 Sparkling Electrolyte'!F230-'M1 Sparkling Electrolyte'!K230,"")</f>
        <v/>
      </c>
      <c r="I1941" s="34" t="inlineStr">
        <is>
          <t>S&amp;S availability/depth vary by listing and time, confirm live.</t>
        </is>
      </c>
    </row>
    <row r="1942" ht="26" customHeight="1">
      <c r="A1942" s="34" t="inlineStr">
        <is>
          <t>Full Throttle</t>
        </is>
      </c>
      <c r="B1942" s="34" t="inlineStr">
        <is>
          <t>Full Throttle Energy | Original Citrus | single 473mL</t>
        </is>
      </c>
      <c r="C1942" s="34" t="inlineStr">
        <is>
          <t>4) Caffeine &amp; energy beverage</t>
        </is>
      </c>
      <c r="D1942" s="51">
        <f>IF('M4 Caffeine &amp; Energy'!I418="","",'M4 Caffeine &amp; Energy'!I418)</f>
        <v/>
      </c>
      <c r="E1942" s="52">
        <f>IF('M4 Caffeine &amp; Energy'!J418="","",'M4 Caffeine &amp; Energy'!J418)</f>
        <v/>
      </c>
      <c r="F1942" s="50">
        <f>IF('M4 Caffeine &amp; Energy'!K418="","",'M4 Caffeine &amp; Energy'!K418)</f>
        <v/>
      </c>
      <c r="G1942" s="49">
        <f>IF('M4 Caffeine &amp; Energy'!F418="","",'M4 Caffeine &amp; Energy'!F418)</f>
        <v/>
      </c>
      <c r="H1942" s="50">
        <f>IF(AND(ISNUMBER('M4 Caffeine &amp; Energy'!F418),ISNUMBER('M4 Caffeine &amp; Energy'!K418)),'M4 Caffeine &amp; Energy'!F418-'M4 Caffeine &amp; Energy'!K418,"")</f>
        <v/>
      </c>
      <c r="I1942" s="34" t="inlineStr">
        <is>
          <t>S&amp;S availability/depth vary by listing and time, confirm live.</t>
        </is>
      </c>
    </row>
    <row r="1943" ht="26" customHeight="1">
      <c r="A1943" s="34" t="inlineStr">
        <is>
          <t>Full Throttle</t>
        </is>
      </c>
      <c r="B1943" s="34" t="inlineStr">
        <is>
          <t>Full Throttle Energy | Original Citrus | 8 pack 473mL</t>
        </is>
      </c>
      <c r="C1943" s="34" t="inlineStr">
        <is>
          <t>4) Caffeine &amp; energy beverage</t>
        </is>
      </c>
      <c r="D1943" s="51">
        <f>IF('M4 Caffeine &amp; Energy'!I419="","",'M4 Caffeine &amp; Energy'!I419)</f>
        <v/>
      </c>
      <c r="E1943" s="52">
        <f>IF('M4 Caffeine &amp; Energy'!J419="","",'M4 Caffeine &amp; Energy'!J419)</f>
        <v/>
      </c>
      <c r="F1943" s="50">
        <f>IF('M4 Caffeine &amp; Energy'!K419="","",'M4 Caffeine &amp; Energy'!K419)</f>
        <v/>
      </c>
      <c r="G1943" s="49">
        <f>IF('M4 Caffeine &amp; Energy'!F419="","",'M4 Caffeine &amp; Energy'!F419)</f>
        <v/>
      </c>
      <c r="H1943" s="50">
        <f>IF(AND(ISNUMBER('M4 Caffeine &amp; Energy'!F419),ISNUMBER('M4 Caffeine &amp; Energy'!K419)),'M4 Caffeine &amp; Energy'!F419-'M4 Caffeine &amp; Energy'!K419,"")</f>
        <v/>
      </c>
      <c r="I1943" s="34" t="inlineStr">
        <is>
          <t>S&amp;S availability/depth vary by listing and time, confirm live.</t>
        </is>
      </c>
    </row>
    <row r="1944" ht="26" customHeight="1">
      <c r="A1944" s="34" t="inlineStr">
        <is>
          <t>Full Throttle</t>
        </is>
      </c>
      <c r="B1944" s="34" t="inlineStr">
        <is>
          <t>Full Throttle Energy | Original Citrus | 12 pack 473mL</t>
        </is>
      </c>
      <c r="C1944" s="34" t="inlineStr">
        <is>
          <t>4) Caffeine &amp; energy beverage</t>
        </is>
      </c>
      <c r="D1944" s="51">
        <f>IF('M4 Caffeine &amp; Energy'!I420="","",'M4 Caffeine &amp; Energy'!I420)</f>
        <v/>
      </c>
      <c r="E1944" s="52">
        <f>IF('M4 Caffeine &amp; Energy'!J420="","",'M4 Caffeine &amp; Energy'!J420)</f>
        <v/>
      </c>
      <c r="F1944" s="50">
        <f>IF('M4 Caffeine &amp; Energy'!K420="","",'M4 Caffeine &amp; Energy'!K420)</f>
        <v/>
      </c>
      <c r="G1944" s="49">
        <f>IF('M4 Caffeine &amp; Energy'!F420="","",'M4 Caffeine &amp; Energy'!F420)</f>
        <v/>
      </c>
      <c r="H1944" s="50">
        <f>IF(AND(ISNUMBER('M4 Caffeine &amp; Energy'!F420),ISNUMBER('M4 Caffeine &amp; Energy'!K420)),'M4 Caffeine &amp; Energy'!F420-'M4 Caffeine &amp; Energy'!K420,"")</f>
        <v/>
      </c>
      <c r="I1944" s="34" t="inlineStr">
        <is>
          <t>S&amp;S availability/depth vary by listing and time, confirm live.</t>
        </is>
      </c>
    </row>
    <row r="1945" ht="26" customHeight="1">
      <c r="A1945" s="34" t="inlineStr">
        <is>
          <t>Full Throttle</t>
        </is>
      </c>
      <c r="B1945" s="34" t="inlineStr">
        <is>
          <t>Full Throttle Energy | Original Citrus | 18 pack 473mL</t>
        </is>
      </c>
      <c r="C1945" s="34" t="inlineStr">
        <is>
          <t>4) Caffeine &amp; energy beverage</t>
        </is>
      </c>
      <c r="D1945" s="51">
        <f>IF('M4 Caffeine &amp; Energy'!I421="","",'M4 Caffeine &amp; Energy'!I421)</f>
        <v/>
      </c>
      <c r="E1945" s="52">
        <f>IF('M4 Caffeine &amp; Energy'!J421="","",'M4 Caffeine &amp; Energy'!J421)</f>
        <v/>
      </c>
      <c r="F1945" s="50">
        <f>IF('M4 Caffeine &amp; Energy'!K421="","",'M4 Caffeine &amp; Energy'!K421)</f>
        <v/>
      </c>
      <c r="G1945" s="49">
        <f>IF('M4 Caffeine &amp; Energy'!F421="","",'M4 Caffeine &amp; Energy'!F421)</f>
        <v/>
      </c>
      <c r="H1945" s="50">
        <f>IF(AND(ISNUMBER('M4 Caffeine &amp; Energy'!F421),ISNUMBER('M4 Caffeine &amp; Energy'!K421)),'M4 Caffeine &amp; Energy'!F421-'M4 Caffeine &amp; Energy'!K421,"")</f>
        <v/>
      </c>
      <c r="I1945" s="34" t="inlineStr">
        <is>
          <t>S&amp;S availability/depth vary by listing and time, confirm live.</t>
        </is>
      </c>
    </row>
    <row r="1946" ht="26" customHeight="1">
      <c r="A1946" s="34" t="inlineStr">
        <is>
          <t>Full Throttle</t>
        </is>
      </c>
      <c r="B1946" s="34" t="inlineStr">
        <is>
          <t>Full Throttle Energy | Original Citrus | 24 pack 473mL</t>
        </is>
      </c>
      <c r="C1946" s="34" t="inlineStr">
        <is>
          <t>4) Caffeine &amp; energy beverage</t>
        </is>
      </c>
      <c r="D1946" s="51">
        <f>IF('M4 Caffeine &amp; Energy'!I422="","",'M4 Caffeine &amp; Energy'!I422)</f>
        <v/>
      </c>
      <c r="E1946" s="52">
        <f>IF('M4 Caffeine &amp; Energy'!J422="","",'M4 Caffeine &amp; Energy'!J422)</f>
        <v/>
      </c>
      <c r="F1946" s="50">
        <f>IF('M4 Caffeine &amp; Energy'!K422="","",'M4 Caffeine &amp; Energy'!K422)</f>
        <v/>
      </c>
      <c r="G1946" s="49">
        <f>IF('M4 Caffeine &amp; Energy'!F422="","",'M4 Caffeine &amp; Energy'!F422)</f>
        <v/>
      </c>
      <c r="H1946" s="50">
        <f>IF(AND(ISNUMBER('M4 Caffeine &amp; Energy'!F422),ISNUMBER('M4 Caffeine &amp; Energy'!K422)),'M4 Caffeine &amp; Energy'!F422-'M4 Caffeine &amp; Energy'!K422,"")</f>
        <v/>
      </c>
      <c r="I1946" s="34" t="inlineStr">
        <is>
          <t>S&amp;S availability/depth vary by listing and time, confirm live.</t>
        </is>
      </c>
    </row>
    <row r="1947" ht="26" customHeight="1">
      <c r="A1947" s="34" t="inlineStr">
        <is>
          <t>Full Throttle</t>
        </is>
      </c>
      <c r="B1947" s="34" t="inlineStr">
        <is>
          <t>Full Throttle Energy | Blue Agave | single 473mL</t>
        </is>
      </c>
      <c r="C1947" s="34" t="inlineStr">
        <is>
          <t>4) Caffeine &amp; energy beverage</t>
        </is>
      </c>
      <c r="D1947" s="51">
        <f>IF('M4 Caffeine &amp; Energy'!I423="","",'M4 Caffeine &amp; Energy'!I423)</f>
        <v/>
      </c>
      <c r="E1947" s="52">
        <f>IF('M4 Caffeine &amp; Energy'!J423="","",'M4 Caffeine &amp; Energy'!J423)</f>
        <v/>
      </c>
      <c r="F1947" s="50">
        <f>IF('M4 Caffeine &amp; Energy'!K423="","",'M4 Caffeine &amp; Energy'!K423)</f>
        <v/>
      </c>
      <c r="G1947" s="49">
        <f>IF('M4 Caffeine &amp; Energy'!F423="","",'M4 Caffeine &amp; Energy'!F423)</f>
        <v/>
      </c>
      <c r="H1947" s="50">
        <f>IF(AND(ISNUMBER('M4 Caffeine &amp; Energy'!F423),ISNUMBER('M4 Caffeine &amp; Energy'!K423)),'M4 Caffeine &amp; Energy'!F423-'M4 Caffeine &amp; Energy'!K423,"")</f>
        <v/>
      </c>
      <c r="I1947" s="34" t="inlineStr">
        <is>
          <t>S&amp;S availability/depth vary by listing and time, confirm live.</t>
        </is>
      </c>
    </row>
    <row r="1948" ht="26" customHeight="1">
      <c r="A1948" s="34" t="inlineStr">
        <is>
          <t>Full Throttle</t>
        </is>
      </c>
      <c r="B1948" s="34" t="inlineStr">
        <is>
          <t>Full Throttle Energy | Blue Agave | 8 pack 473mL</t>
        </is>
      </c>
      <c r="C1948" s="34" t="inlineStr">
        <is>
          <t>4) Caffeine &amp; energy beverage</t>
        </is>
      </c>
      <c r="D1948" s="51">
        <f>IF('M4 Caffeine &amp; Energy'!I424="","",'M4 Caffeine &amp; Energy'!I424)</f>
        <v/>
      </c>
      <c r="E1948" s="52">
        <f>IF('M4 Caffeine &amp; Energy'!J424="","",'M4 Caffeine &amp; Energy'!J424)</f>
        <v/>
      </c>
      <c r="F1948" s="50">
        <f>IF('M4 Caffeine &amp; Energy'!K424="","",'M4 Caffeine &amp; Energy'!K424)</f>
        <v/>
      </c>
      <c r="G1948" s="49">
        <f>IF('M4 Caffeine &amp; Energy'!F424="","",'M4 Caffeine &amp; Energy'!F424)</f>
        <v/>
      </c>
      <c r="H1948" s="50">
        <f>IF(AND(ISNUMBER('M4 Caffeine &amp; Energy'!F424),ISNUMBER('M4 Caffeine &amp; Energy'!K424)),'M4 Caffeine &amp; Energy'!F424-'M4 Caffeine &amp; Energy'!K424,"")</f>
        <v/>
      </c>
      <c r="I1948" s="34" t="inlineStr">
        <is>
          <t>S&amp;S availability/depth vary by listing and time, confirm live.</t>
        </is>
      </c>
    </row>
    <row r="1949" ht="26" customHeight="1">
      <c r="A1949" s="34" t="inlineStr">
        <is>
          <t>Full Throttle</t>
        </is>
      </c>
      <c r="B1949" s="34" t="inlineStr">
        <is>
          <t>Full Throttle Energy | Blue Agave | 12 pack 473mL</t>
        </is>
      </c>
      <c r="C1949" s="34" t="inlineStr">
        <is>
          <t>4) Caffeine &amp; energy beverage</t>
        </is>
      </c>
      <c r="D1949" s="51">
        <f>IF('M4 Caffeine &amp; Energy'!I425="","",'M4 Caffeine &amp; Energy'!I425)</f>
        <v/>
      </c>
      <c r="E1949" s="52">
        <f>IF('M4 Caffeine &amp; Energy'!J425="","",'M4 Caffeine &amp; Energy'!J425)</f>
        <v/>
      </c>
      <c r="F1949" s="50">
        <f>IF('M4 Caffeine &amp; Energy'!K425="","",'M4 Caffeine &amp; Energy'!K425)</f>
        <v/>
      </c>
      <c r="G1949" s="49">
        <f>IF('M4 Caffeine &amp; Energy'!F425="","",'M4 Caffeine &amp; Energy'!F425)</f>
        <v/>
      </c>
      <c r="H1949" s="50">
        <f>IF(AND(ISNUMBER('M4 Caffeine &amp; Energy'!F425),ISNUMBER('M4 Caffeine &amp; Energy'!K425)),'M4 Caffeine &amp; Energy'!F425-'M4 Caffeine &amp; Energy'!K425,"")</f>
        <v/>
      </c>
      <c r="I1949" s="34" t="inlineStr">
        <is>
          <t>S&amp;S availability/depth vary by listing and time, confirm live.</t>
        </is>
      </c>
    </row>
    <row r="1950" ht="26" customHeight="1">
      <c r="A1950" s="34" t="inlineStr">
        <is>
          <t>Full Throttle</t>
        </is>
      </c>
      <c r="B1950" s="34" t="inlineStr">
        <is>
          <t>Full Throttle Energy | Blue Agave | 18 pack 473mL</t>
        </is>
      </c>
      <c r="C1950" s="34" t="inlineStr">
        <is>
          <t>4) Caffeine &amp; energy beverage</t>
        </is>
      </c>
      <c r="D1950" s="51">
        <f>IF('M4 Caffeine &amp; Energy'!I426="","",'M4 Caffeine &amp; Energy'!I426)</f>
        <v/>
      </c>
      <c r="E1950" s="52">
        <f>IF('M4 Caffeine &amp; Energy'!J426="","",'M4 Caffeine &amp; Energy'!J426)</f>
        <v/>
      </c>
      <c r="F1950" s="50">
        <f>IF('M4 Caffeine &amp; Energy'!K426="","",'M4 Caffeine &amp; Energy'!K426)</f>
        <v/>
      </c>
      <c r="G1950" s="49">
        <f>IF('M4 Caffeine &amp; Energy'!F426="","",'M4 Caffeine &amp; Energy'!F426)</f>
        <v/>
      </c>
      <c r="H1950" s="50">
        <f>IF(AND(ISNUMBER('M4 Caffeine &amp; Energy'!F426),ISNUMBER('M4 Caffeine &amp; Energy'!K426)),'M4 Caffeine &amp; Energy'!F426-'M4 Caffeine &amp; Energy'!K426,"")</f>
        <v/>
      </c>
      <c r="I1950" s="34" t="inlineStr">
        <is>
          <t>S&amp;S availability/depth vary by listing and time, confirm live.</t>
        </is>
      </c>
    </row>
    <row r="1951" ht="26" customHeight="1">
      <c r="A1951" s="34" t="inlineStr">
        <is>
          <t>Full Throttle</t>
        </is>
      </c>
      <c r="B1951" s="34" t="inlineStr">
        <is>
          <t>Full Throttle Energy | Blue Agave | 24 pack 473mL</t>
        </is>
      </c>
      <c r="C1951" s="34" t="inlineStr">
        <is>
          <t>4) Caffeine &amp; energy beverage</t>
        </is>
      </c>
      <c r="D1951" s="51">
        <f>IF('M4 Caffeine &amp; Energy'!I427="","",'M4 Caffeine &amp; Energy'!I427)</f>
        <v/>
      </c>
      <c r="E1951" s="52">
        <f>IF('M4 Caffeine &amp; Energy'!J427="","",'M4 Caffeine &amp; Energy'!J427)</f>
        <v/>
      </c>
      <c r="F1951" s="50">
        <f>IF('M4 Caffeine &amp; Energy'!K427="","",'M4 Caffeine &amp; Energy'!K427)</f>
        <v/>
      </c>
      <c r="G1951" s="49">
        <f>IF('M4 Caffeine &amp; Energy'!F427="","",'M4 Caffeine &amp; Energy'!F427)</f>
        <v/>
      </c>
      <c r="H1951" s="50">
        <f>IF(AND(ISNUMBER('M4 Caffeine &amp; Energy'!F427),ISNUMBER('M4 Caffeine &amp; Energy'!K427)),'M4 Caffeine &amp; Energy'!F427-'M4 Caffeine &amp; Energy'!K427,"")</f>
        <v/>
      </c>
      <c r="I1951" s="34" t="inlineStr">
        <is>
          <t>S&amp;S availability/depth vary by listing and time, confirm live.</t>
        </is>
      </c>
    </row>
    <row r="1952" ht="26" customHeight="1">
      <c r="A1952" s="34" t="inlineStr">
        <is>
          <t>Full Throttle</t>
        </is>
      </c>
      <c r="B1952" s="34" t="inlineStr">
        <is>
          <t>Full Throttle Energy | Berry | single 473mL</t>
        </is>
      </c>
      <c r="C1952" s="34" t="inlineStr">
        <is>
          <t>4) Caffeine &amp; energy beverage</t>
        </is>
      </c>
      <c r="D1952" s="51">
        <f>IF('M4 Caffeine &amp; Energy'!I428="","",'M4 Caffeine &amp; Energy'!I428)</f>
        <v/>
      </c>
      <c r="E1952" s="52">
        <f>IF('M4 Caffeine &amp; Energy'!J428="","",'M4 Caffeine &amp; Energy'!J428)</f>
        <v/>
      </c>
      <c r="F1952" s="50">
        <f>IF('M4 Caffeine &amp; Energy'!K428="","",'M4 Caffeine &amp; Energy'!K428)</f>
        <v/>
      </c>
      <c r="G1952" s="49">
        <f>IF('M4 Caffeine &amp; Energy'!F428="","",'M4 Caffeine &amp; Energy'!F428)</f>
        <v/>
      </c>
      <c r="H1952" s="50">
        <f>IF(AND(ISNUMBER('M4 Caffeine &amp; Energy'!F428),ISNUMBER('M4 Caffeine &amp; Energy'!K428)),'M4 Caffeine &amp; Energy'!F428-'M4 Caffeine &amp; Energy'!K428,"")</f>
        <v/>
      </c>
      <c r="I1952" s="34" t="inlineStr">
        <is>
          <t>S&amp;S availability/depth vary by listing and time, confirm live.</t>
        </is>
      </c>
    </row>
    <row r="1953" ht="26" customHeight="1">
      <c r="A1953" s="34" t="inlineStr">
        <is>
          <t>Full Throttle</t>
        </is>
      </c>
      <c r="B1953" s="34" t="inlineStr">
        <is>
          <t>Full Throttle Energy | Berry | 8 pack 473mL</t>
        </is>
      </c>
      <c r="C1953" s="34" t="inlineStr">
        <is>
          <t>4) Caffeine &amp; energy beverage</t>
        </is>
      </c>
      <c r="D1953" s="51">
        <f>IF('M4 Caffeine &amp; Energy'!I429="","",'M4 Caffeine &amp; Energy'!I429)</f>
        <v/>
      </c>
      <c r="E1953" s="52">
        <f>IF('M4 Caffeine &amp; Energy'!J429="","",'M4 Caffeine &amp; Energy'!J429)</f>
        <v/>
      </c>
      <c r="F1953" s="50">
        <f>IF('M4 Caffeine &amp; Energy'!K429="","",'M4 Caffeine &amp; Energy'!K429)</f>
        <v/>
      </c>
      <c r="G1953" s="49">
        <f>IF('M4 Caffeine &amp; Energy'!F429="","",'M4 Caffeine &amp; Energy'!F429)</f>
        <v/>
      </c>
      <c r="H1953" s="50">
        <f>IF(AND(ISNUMBER('M4 Caffeine &amp; Energy'!F429),ISNUMBER('M4 Caffeine &amp; Energy'!K429)),'M4 Caffeine &amp; Energy'!F429-'M4 Caffeine &amp; Energy'!K429,"")</f>
        <v/>
      </c>
      <c r="I1953" s="34" t="inlineStr">
        <is>
          <t>S&amp;S availability/depth vary by listing and time, confirm live.</t>
        </is>
      </c>
    </row>
    <row r="1954" ht="26" customHeight="1">
      <c r="A1954" s="34" t="inlineStr">
        <is>
          <t>Full Throttle</t>
        </is>
      </c>
      <c r="B1954" s="34" t="inlineStr">
        <is>
          <t>Full Throttle Energy | Berry | 12 pack 473mL</t>
        </is>
      </c>
      <c r="C1954" s="34" t="inlineStr">
        <is>
          <t>4) Caffeine &amp; energy beverage</t>
        </is>
      </c>
      <c r="D1954" s="51">
        <f>IF('M4 Caffeine &amp; Energy'!I430="","",'M4 Caffeine &amp; Energy'!I430)</f>
        <v/>
      </c>
      <c r="E1954" s="52">
        <f>IF('M4 Caffeine &amp; Energy'!J430="","",'M4 Caffeine &amp; Energy'!J430)</f>
        <v/>
      </c>
      <c r="F1954" s="50">
        <f>IF('M4 Caffeine &amp; Energy'!K430="","",'M4 Caffeine &amp; Energy'!K430)</f>
        <v/>
      </c>
      <c r="G1954" s="49">
        <f>IF('M4 Caffeine &amp; Energy'!F430="","",'M4 Caffeine &amp; Energy'!F430)</f>
        <v/>
      </c>
      <c r="H1954" s="50">
        <f>IF(AND(ISNUMBER('M4 Caffeine &amp; Energy'!F430),ISNUMBER('M4 Caffeine &amp; Energy'!K430)),'M4 Caffeine &amp; Energy'!F430-'M4 Caffeine &amp; Energy'!K430,"")</f>
        <v/>
      </c>
      <c r="I1954" s="34" t="inlineStr">
        <is>
          <t>S&amp;S availability/depth vary by listing and time, confirm live.</t>
        </is>
      </c>
    </row>
    <row r="1955" ht="26" customHeight="1">
      <c r="A1955" s="34" t="inlineStr">
        <is>
          <t>Full Throttle</t>
        </is>
      </c>
      <c r="B1955" s="34" t="inlineStr">
        <is>
          <t>Full Throttle Energy | Berry | 18 pack 473mL</t>
        </is>
      </c>
      <c r="C1955" s="34" t="inlineStr">
        <is>
          <t>4) Caffeine &amp; energy beverage</t>
        </is>
      </c>
      <c r="D1955" s="51">
        <f>IF('M4 Caffeine &amp; Energy'!I431="","",'M4 Caffeine &amp; Energy'!I431)</f>
        <v/>
      </c>
      <c r="E1955" s="52">
        <f>IF('M4 Caffeine &amp; Energy'!J431="","",'M4 Caffeine &amp; Energy'!J431)</f>
        <v/>
      </c>
      <c r="F1955" s="50">
        <f>IF('M4 Caffeine &amp; Energy'!K431="","",'M4 Caffeine &amp; Energy'!K431)</f>
        <v/>
      </c>
      <c r="G1955" s="49">
        <f>IF('M4 Caffeine &amp; Energy'!F431="","",'M4 Caffeine &amp; Energy'!F431)</f>
        <v/>
      </c>
      <c r="H1955" s="50">
        <f>IF(AND(ISNUMBER('M4 Caffeine &amp; Energy'!F431),ISNUMBER('M4 Caffeine &amp; Energy'!K431)),'M4 Caffeine &amp; Energy'!F431-'M4 Caffeine &amp; Energy'!K431,"")</f>
        <v/>
      </c>
      <c r="I1955" s="34" t="inlineStr">
        <is>
          <t>S&amp;S availability/depth vary by listing and time, confirm live.</t>
        </is>
      </c>
    </row>
    <row r="1956" ht="26" customHeight="1">
      <c r="A1956" s="34" t="inlineStr">
        <is>
          <t>Full Throttle</t>
        </is>
      </c>
      <c r="B1956" s="34" t="inlineStr">
        <is>
          <t>Full Throttle Energy | Berry | 24 pack 473mL</t>
        </is>
      </c>
      <c r="C1956" s="34" t="inlineStr">
        <is>
          <t>4) Caffeine &amp; energy beverage</t>
        </is>
      </c>
      <c r="D1956" s="51">
        <f>IF('M4 Caffeine &amp; Energy'!I432="","",'M4 Caffeine &amp; Energy'!I432)</f>
        <v/>
      </c>
      <c r="E1956" s="52">
        <f>IF('M4 Caffeine &amp; Energy'!J432="","",'M4 Caffeine &amp; Energy'!J432)</f>
        <v/>
      </c>
      <c r="F1956" s="50">
        <f>IF('M4 Caffeine &amp; Energy'!K432="","",'M4 Caffeine &amp; Energy'!K432)</f>
        <v/>
      </c>
      <c r="G1956" s="49">
        <f>IF('M4 Caffeine &amp; Energy'!F432="","",'M4 Caffeine &amp; Energy'!F432)</f>
        <v/>
      </c>
      <c r="H1956" s="50">
        <f>IF(AND(ISNUMBER('M4 Caffeine &amp; Energy'!F432),ISNUMBER('M4 Caffeine &amp; Energy'!K432)),'M4 Caffeine &amp; Energy'!F432-'M4 Caffeine &amp; Energy'!K432,"")</f>
        <v/>
      </c>
      <c r="I1956" s="34" t="inlineStr">
        <is>
          <t>S&amp;S availability/depth vary by listing and time, confirm live.</t>
        </is>
      </c>
    </row>
    <row r="1957" ht="26" customHeight="1">
      <c r="A1957" s="34" t="inlineStr">
        <is>
          <t>Venom</t>
        </is>
      </c>
      <c r="B1957" s="34" t="inlineStr">
        <is>
          <t>Venom Energy | Black Mamba | single 473mL</t>
        </is>
      </c>
      <c r="C1957" s="34" t="inlineStr">
        <is>
          <t>4) Caffeine &amp; energy beverage</t>
        </is>
      </c>
      <c r="D1957" s="51">
        <f>IF('M4 Caffeine &amp; Energy'!I433="","",'M4 Caffeine &amp; Energy'!I433)</f>
        <v/>
      </c>
      <c r="E1957" s="52">
        <f>IF('M4 Caffeine &amp; Energy'!J433="","",'M4 Caffeine &amp; Energy'!J433)</f>
        <v/>
      </c>
      <c r="F1957" s="50">
        <f>IF('M4 Caffeine &amp; Energy'!K433="","",'M4 Caffeine &amp; Energy'!K433)</f>
        <v/>
      </c>
      <c r="G1957" s="49">
        <f>IF('M4 Caffeine &amp; Energy'!F433="","",'M4 Caffeine &amp; Energy'!F433)</f>
        <v/>
      </c>
      <c r="H1957" s="50">
        <f>IF(AND(ISNUMBER('M4 Caffeine &amp; Energy'!F433),ISNUMBER('M4 Caffeine &amp; Energy'!K433)),'M4 Caffeine &amp; Energy'!F433-'M4 Caffeine &amp; Energy'!K433,"")</f>
        <v/>
      </c>
      <c r="I1957" s="34" t="inlineStr">
        <is>
          <t>S&amp;S availability/depth vary by listing and time, confirm live.</t>
        </is>
      </c>
    </row>
    <row r="1958" ht="26" customHeight="1">
      <c r="A1958" s="34" t="inlineStr">
        <is>
          <t>Venom</t>
        </is>
      </c>
      <c r="B1958" s="34" t="inlineStr">
        <is>
          <t>Venom Energy | Black Mamba | 8 pack 473mL</t>
        </is>
      </c>
      <c r="C1958" s="34" t="inlineStr">
        <is>
          <t>4) Caffeine &amp; energy beverage</t>
        </is>
      </c>
      <c r="D1958" s="51">
        <f>IF('M4 Caffeine &amp; Energy'!I434="","",'M4 Caffeine &amp; Energy'!I434)</f>
        <v/>
      </c>
      <c r="E1958" s="52">
        <f>IF('M4 Caffeine &amp; Energy'!J434="","",'M4 Caffeine &amp; Energy'!J434)</f>
        <v/>
      </c>
      <c r="F1958" s="50">
        <f>IF('M4 Caffeine &amp; Energy'!K434="","",'M4 Caffeine &amp; Energy'!K434)</f>
        <v/>
      </c>
      <c r="G1958" s="49">
        <f>IF('M4 Caffeine &amp; Energy'!F434="","",'M4 Caffeine &amp; Energy'!F434)</f>
        <v/>
      </c>
      <c r="H1958" s="50">
        <f>IF(AND(ISNUMBER('M4 Caffeine &amp; Energy'!F434),ISNUMBER('M4 Caffeine &amp; Energy'!K434)),'M4 Caffeine &amp; Energy'!F434-'M4 Caffeine &amp; Energy'!K434,"")</f>
        <v/>
      </c>
      <c r="I1958" s="34" t="inlineStr">
        <is>
          <t>S&amp;S availability/depth vary by listing and time, confirm live.</t>
        </is>
      </c>
    </row>
    <row r="1959" ht="26" customHeight="1">
      <c r="A1959" s="34" t="inlineStr">
        <is>
          <t>Venom</t>
        </is>
      </c>
      <c r="B1959" s="34" t="inlineStr">
        <is>
          <t>Venom Energy | Black Mamba | 12 pack 473mL</t>
        </is>
      </c>
      <c r="C1959" s="34" t="inlineStr">
        <is>
          <t>4) Caffeine &amp; energy beverage</t>
        </is>
      </c>
      <c r="D1959" s="51">
        <f>IF('M4 Caffeine &amp; Energy'!I435="","",'M4 Caffeine &amp; Energy'!I435)</f>
        <v/>
      </c>
      <c r="E1959" s="52">
        <f>IF('M4 Caffeine &amp; Energy'!J435="","",'M4 Caffeine &amp; Energy'!J435)</f>
        <v/>
      </c>
      <c r="F1959" s="50">
        <f>IF('M4 Caffeine &amp; Energy'!K435="","",'M4 Caffeine &amp; Energy'!K435)</f>
        <v/>
      </c>
      <c r="G1959" s="49">
        <f>IF('M4 Caffeine &amp; Energy'!F435="","",'M4 Caffeine &amp; Energy'!F435)</f>
        <v/>
      </c>
      <c r="H1959" s="50">
        <f>IF(AND(ISNUMBER('M4 Caffeine &amp; Energy'!F435),ISNUMBER('M4 Caffeine &amp; Energy'!K435)),'M4 Caffeine &amp; Energy'!F435-'M4 Caffeine &amp; Energy'!K435,"")</f>
        <v/>
      </c>
      <c r="I1959" s="34" t="inlineStr">
        <is>
          <t>S&amp;S availability/depth vary by listing and time, confirm live.</t>
        </is>
      </c>
    </row>
    <row r="1960" ht="26" customHeight="1">
      <c r="A1960" s="34" t="inlineStr">
        <is>
          <t>Venom</t>
        </is>
      </c>
      <c r="B1960" s="34" t="inlineStr">
        <is>
          <t>Venom Energy | Black Mamba | 18 pack 473mL</t>
        </is>
      </c>
      <c r="C1960" s="34" t="inlineStr">
        <is>
          <t>4) Caffeine &amp; energy beverage</t>
        </is>
      </c>
      <c r="D1960" s="51">
        <f>IF('M4 Caffeine &amp; Energy'!I436="","",'M4 Caffeine &amp; Energy'!I436)</f>
        <v/>
      </c>
      <c r="E1960" s="52">
        <f>IF('M4 Caffeine &amp; Energy'!J436="","",'M4 Caffeine &amp; Energy'!J436)</f>
        <v/>
      </c>
      <c r="F1960" s="50">
        <f>IF('M4 Caffeine &amp; Energy'!K436="","",'M4 Caffeine &amp; Energy'!K436)</f>
        <v/>
      </c>
      <c r="G1960" s="49">
        <f>IF('M4 Caffeine &amp; Energy'!F436="","",'M4 Caffeine &amp; Energy'!F436)</f>
        <v/>
      </c>
      <c r="H1960" s="50">
        <f>IF(AND(ISNUMBER('M4 Caffeine &amp; Energy'!F436),ISNUMBER('M4 Caffeine &amp; Energy'!K436)),'M4 Caffeine &amp; Energy'!F436-'M4 Caffeine &amp; Energy'!K436,"")</f>
        <v/>
      </c>
      <c r="I1960" s="34" t="inlineStr">
        <is>
          <t>S&amp;S availability/depth vary by listing and time, confirm live.</t>
        </is>
      </c>
    </row>
    <row r="1961" ht="26" customHeight="1">
      <c r="A1961" s="34" t="inlineStr">
        <is>
          <t>Venom</t>
        </is>
      </c>
      <c r="B1961" s="34" t="inlineStr">
        <is>
          <t>Venom Energy | Black Mamba | 24 pack 473mL</t>
        </is>
      </c>
      <c r="C1961" s="34" t="inlineStr">
        <is>
          <t>4) Caffeine &amp; energy beverage</t>
        </is>
      </c>
      <c r="D1961" s="51">
        <f>IF('M4 Caffeine &amp; Energy'!I437="","",'M4 Caffeine &amp; Energy'!I437)</f>
        <v/>
      </c>
      <c r="E1961" s="52">
        <f>IF('M4 Caffeine &amp; Energy'!J437="","",'M4 Caffeine &amp; Energy'!J437)</f>
        <v/>
      </c>
      <c r="F1961" s="50">
        <f>IF('M4 Caffeine &amp; Energy'!K437="","",'M4 Caffeine &amp; Energy'!K437)</f>
        <v/>
      </c>
      <c r="G1961" s="49">
        <f>IF('M4 Caffeine &amp; Energy'!F437="","",'M4 Caffeine &amp; Energy'!F437)</f>
        <v/>
      </c>
      <c r="H1961" s="50">
        <f>IF(AND(ISNUMBER('M4 Caffeine &amp; Energy'!F437),ISNUMBER('M4 Caffeine &amp; Energy'!K437)),'M4 Caffeine &amp; Energy'!F437-'M4 Caffeine &amp; Energy'!K437,"")</f>
        <v/>
      </c>
      <c r="I1961" s="34" t="inlineStr">
        <is>
          <t>S&amp;S availability/depth vary by listing and time, confirm live.</t>
        </is>
      </c>
    </row>
    <row r="1962" ht="26" customHeight="1">
      <c r="A1962" s="34" t="inlineStr">
        <is>
          <t>Venom</t>
        </is>
      </c>
      <c r="B1962" s="34" t="inlineStr">
        <is>
          <t>Venom Energy | Mojave Rattler | single 473mL</t>
        </is>
      </c>
      <c r="C1962" s="34" t="inlineStr">
        <is>
          <t>4) Caffeine &amp; energy beverage</t>
        </is>
      </c>
      <c r="D1962" s="51">
        <f>IF('M4 Caffeine &amp; Energy'!I438="","",'M4 Caffeine &amp; Energy'!I438)</f>
        <v/>
      </c>
      <c r="E1962" s="52">
        <f>IF('M4 Caffeine &amp; Energy'!J438="","",'M4 Caffeine &amp; Energy'!J438)</f>
        <v/>
      </c>
      <c r="F1962" s="50">
        <f>IF('M4 Caffeine &amp; Energy'!K438="","",'M4 Caffeine &amp; Energy'!K438)</f>
        <v/>
      </c>
      <c r="G1962" s="49">
        <f>IF('M4 Caffeine &amp; Energy'!F438="","",'M4 Caffeine &amp; Energy'!F438)</f>
        <v/>
      </c>
      <c r="H1962" s="50">
        <f>IF(AND(ISNUMBER('M4 Caffeine &amp; Energy'!F438),ISNUMBER('M4 Caffeine &amp; Energy'!K438)),'M4 Caffeine &amp; Energy'!F438-'M4 Caffeine &amp; Energy'!K438,"")</f>
        <v/>
      </c>
      <c r="I1962" s="34" t="inlineStr">
        <is>
          <t>S&amp;S availability/depth vary by listing and time, confirm live.</t>
        </is>
      </c>
    </row>
    <row r="1963" ht="26" customHeight="1">
      <c r="A1963" s="34" t="inlineStr">
        <is>
          <t>Venom</t>
        </is>
      </c>
      <c r="B1963" s="34" t="inlineStr">
        <is>
          <t>Venom Energy | Mojave Rattler | 8 pack 473mL</t>
        </is>
      </c>
      <c r="C1963" s="34" t="inlineStr">
        <is>
          <t>4) Caffeine &amp; energy beverage</t>
        </is>
      </c>
      <c r="D1963" s="51">
        <f>IF('M4 Caffeine &amp; Energy'!I439="","",'M4 Caffeine &amp; Energy'!I439)</f>
        <v/>
      </c>
      <c r="E1963" s="52">
        <f>IF('M4 Caffeine &amp; Energy'!J439="","",'M4 Caffeine &amp; Energy'!J439)</f>
        <v/>
      </c>
      <c r="F1963" s="50">
        <f>IF('M4 Caffeine &amp; Energy'!K439="","",'M4 Caffeine &amp; Energy'!K439)</f>
        <v/>
      </c>
      <c r="G1963" s="49">
        <f>IF('M4 Caffeine &amp; Energy'!F439="","",'M4 Caffeine &amp; Energy'!F439)</f>
        <v/>
      </c>
      <c r="H1963" s="50">
        <f>IF(AND(ISNUMBER('M4 Caffeine &amp; Energy'!F439),ISNUMBER('M4 Caffeine &amp; Energy'!K439)),'M4 Caffeine &amp; Energy'!F439-'M4 Caffeine &amp; Energy'!K439,"")</f>
        <v/>
      </c>
      <c r="I1963" s="34" t="inlineStr">
        <is>
          <t>S&amp;S availability/depth vary by listing and time, confirm live.</t>
        </is>
      </c>
    </row>
    <row r="1964" ht="26" customHeight="1">
      <c r="A1964" s="34" t="inlineStr">
        <is>
          <t>Venom</t>
        </is>
      </c>
      <c r="B1964" s="34" t="inlineStr">
        <is>
          <t>Venom Energy | Mojave Rattler | 12 pack 473mL</t>
        </is>
      </c>
      <c r="C1964" s="34" t="inlineStr">
        <is>
          <t>4) Caffeine &amp; energy beverage</t>
        </is>
      </c>
      <c r="D1964" s="51">
        <f>IF('M4 Caffeine &amp; Energy'!I440="","",'M4 Caffeine &amp; Energy'!I440)</f>
        <v/>
      </c>
      <c r="E1964" s="52">
        <f>IF('M4 Caffeine &amp; Energy'!J440="","",'M4 Caffeine &amp; Energy'!J440)</f>
        <v/>
      </c>
      <c r="F1964" s="50">
        <f>IF('M4 Caffeine &amp; Energy'!K440="","",'M4 Caffeine &amp; Energy'!K440)</f>
        <v/>
      </c>
      <c r="G1964" s="49">
        <f>IF('M4 Caffeine &amp; Energy'!F440="","",'M4 Caffeine &amp; Energy'!F440)</f>
        <v/>
      </c>
      <c r="H1964" s="50">
        <f>IF(AND(ISNUMBER('M4 Caffeine &amp; Energy'!F440),ISNUMBER('M4 Caffeine &amp; Energy'!K440)),'M4 Caffeine &amp; Energy'!F440-'M4 Caffeine &amp; Energy'!K440,"")</f>
        <v/>
      </c>
      <c r="I1964" s="34" t="inlineStr">
        <is>
          <t>S&amp;S availability/depth vary by listing and time, confirm live.</t>
        </is>
      </c>
    </row>
    <row r="1965" ht="26" customHeight="1">
      <c r="A1965" s="34" t="inlineStr">
        <is>
          <t>Venom</t>
        </is>
      </c>
      <c r="B1965" s="34" t="inlineStr">
        <is>
          <t>Venom Energy | Mojave Rattler | 18 pack 473mL</t>
        </is>
      </c>
      <c r="C1965" s="34" t="inlineStr">
        <is>
          <t>4) Caffeine &amp; energy beverage</t>
        </is>
      </c>
      <c r="D1965" s="51">
        <f>IF('M4 Caffeine &amp; Energy'!I441="","",'M4 Caffeine &amp; Energy'!I441)</f>
        <v/>
      </c>
      <c r="E1965" s="52">
        <f>IF('M4 Caffeine &amp; Energy'!J441="","",'M4 Caffeine &amp; Energy'!J441)</f>
        <v/>
      </c>
      <c r="F1965" s="50">
        <f>IF('M4 Caffeine &amp; Energy'!K441="","",'M4 Caffeine &amp; Energy'!K441)</f>
        <v/>
      </c>
      <c r="G1965" s="49">
        <f>IF('M4 Caffeine &amp; Energy'!F441="","",'M4 Caffeine &amp; Energy'!F441)</f>
        <v/>
      </c>
      <c r="H1965" s="50">
        <f>IF(AND(ISNUMBER('M4 Caffeine &amp; Energy'!F441),ISNUMBER('M4 Caffeine &amp; Energy'!K441)),'M4 Caffeine &amp; Energy'!F441-'M4 Caffeine &amp; Energy'!K441,"")</f>
        <v/>
      </c>
      <c r="I1965" s="34" t="inlineStr">
        <is>
          <t>S&amp;S availability/depth vary by listing and time, confirm live.</t>
        </is>
      </c>
    </row>
    <row r="1966" ht="26" customHeight="1">
      <c r="A1966" s="34" t="inlineStr">
        <is>
          <t>Venom</t>
        </is>
      </c>
      <c r="B1966" s="34" t="inlineStr">
        <is>
          <t>Venom Energy | Mojave Rattler | 24 pack 473mL</t>
        </is>
      </c>
      <c r="C1966" s="34" t="inlineStr">
        <is>
          <t>4) Caffeine &amp; energy beverage</t>
        </is>
      </c>
      <c r="D1966" s="51">
        <f>IF('M4 Caffeine &amp; Energy'!I442="","",'M4 Caffeine &amp; Energy'!I442)</f>
        <v/>
      </c>
      <c r="E1966" s="52">
        <f>IF('M4 Caffeine &amp; Energy'!J442="","",'M4 Caffeine &amp; Energy'!J442)</f>
        <v/>
      </c>
      <c r="F1966" s="50">
        <f>IF('M4 Caffeine &amp; Energy'!K442="","",'M4 Caffeine &amp; Energy'!K442)</f>
        <v/>
      </c>
      <c r="G1966" s="49">
        <f>IF('M4 Caffeine &amp; Energy'!F442="","",'M4 Caffeine &amp; Energy'!F442)</f>
        <v/>
      </c>
      <c r="H1966" s="50">
        <f>IF(AND(ISNUMBER('M4 Caffeine &amp; Energy'!F442),ISNUMBER('M4 Caffeine &amp; Energy'!K442)),'M4 Caffeine &amp; Energy'!F442-'M4 Caffeine &amp; Energy'!K442,"")</f>
        <v/>
      </c>
      <c r="I1966" s="34" t="inlineStr">
        <is>
          <t>S&amp;S availability/depth vary by listing and time, confirm live.</t>
        </is>
      </c>
    </row>
    <row r="1967" ht="26" customHeight="1">
      <c r="A1967" s="34" t="inlineStr">
        <is>
          <t>Venom</t>
        </is>
      </c>
      <c r="B1967" s="34" t="inlineStr">
        <is>
          <t>Venom Energy | Death Adder | single 473mL</t>
        </is>
      </c>
      <c r="C1967" s="34" t="inlineStr">
        <is>
          <t>4) Caffeine &amp; energy beverage</t>
        </is>
      </c>
      <c r="D1967" s="51">
        <f>IF('M4 Caffeine &amp; Energy'!I443="","",'M4 Caffeine &amp; Energy'!I443)</f>
        <v/>
      </c>
      <c r="E1967" s="52">
        <f>IF('M4 Caffeine &amp; Energy'!J443="","",'M4 Caffeine &amp; Energy'!J443)</f>
        <v/>
      </c>
      <c r="F1967" s="50">
        <f>IF('M4 Caffeine &amp; Energy'!K443="","",'M4 Caffeine &amp; Energy'!K443)</f>
        <v/>
      </c>
      <c r="G1967" s="49">
        <f>IF('M4 Caffeine &amp; Energy'!F443="","",'M4 Caffeine &amp; Energy'!F443)</f>
        <v/>
      </c>
      <c r="H1967" s="50">
        <f>IF(AND(ISNUMBER('M4 Caffeine &amp; Energy'!F443),ISNUMBER('M4 Caffeine &amp; Energy'!K443)),'M4 Caffeine &amp; Energy'!F443-'M4 Caffeine &amp; Energy'!K443,"")</f>
        <v/>
      </c>
      <c r="I1967" s="34" t="inlineStr">
        <is>
          <t>S&amp;S availability/depth vary by listing and time, confirm live.</t>
        </is>
      </c>
    </row>
    <row r="1968" ht="26" customHeight="1">
      <c r="A1968" s="34" t="inlineStr">
        <is>
          <t>Venom</t>
        </is>
      </c>
      <c r="B1968" s="34" t="inlineStr">
        <is>
          <t>Venom Energy | Death Adder | 8 pack 473mL</t>
        </is>
      </c>
      <c r="C1968" s="34" t="inlineStr">
        <is>
          <t>4) Caffeine &amp; energy beverage</t>
        </is>
      </c>
      <c r="D1968" s="51">
        <f>IF('M4 Caffeine &amp; Energy'!I444="","",'M4 Caffeine &amp; Energy'!I444)</f>
        <v/>
      </c>
      <c r="E1968" s="52">
        <f>IF('M4 Caffeine &amp; Energy'!J444="","",'M4 Caffeine &amp; Energy'!J444)</f>
        <v/>
      </c>
      <c r="F1968" s="50">
        <f>IF('M4 Caffeine &amp; Energy'!K444="","",'M4 Caffeine &amp; Energy'!K444)</f>
        <v/>
      </c>
      <c r="G1968" s="49">
        <f>IF('M4 Caffeine &amp; Energy'!F444="","",'M4 Caffeine &amp; Energy'!F444)</f>
        <v/>
      </c>
      <c r="H1968" s="50">
        <f>IF(AND(ISNUMBER('M4 Caffeine &amp; Energy'!F444),ISNUMBER('M4 Caffeine &amp; Energy'!K444)),'M4 Caffeine &amp; Energy'!F444-'M4 Caffeine &amp; Energy'!K444,"")</f>
        <v/>
      </c>
      <c r="I1968" s="34" t="inlineStr">
        <is>
          <t>S&amp;S availability/depth vary by listing and time, confirm live.</t>
        </is>
      </c>
    </row>
    <row r="1969" ht="26" customHeight="1">
      <c r="A1969" s="34" t="inlineStr">
        <is>
          <t>Venom</t>
        </is>
      </c>
      <c r="B1969" s="34" t="inlineStr">
        <is>
          <t>Venom Energy | Death Adder | 12 pack 473mL</t>
        </is>
      </c>
      <c r="C1969" s="34" t="inlineStr">
        <is>
          <t>4) Caffeine &amp; energy beverage</t>
        </is>
      </c>
      <c r="D1969" s="51">
        <f>IF('M4 Caffeine &amp; Energy'!I445="","",'M4 Caffeine &amp; Energy'!I445)</f>
        <v/>
      </c>
      <c r="E1969" s="52">
        <f>IF('M4 Caffeine &amp; Energy'!J445="","",'M4 Caffeine &amp; Energy'!J445)</f>
        <v/>
      </c>
      <c r="F1969" s="50">
        <f>IF('M4 Caffeine &amp; Energy'!K445="","",'M4 Caffeine &amp; Energy'!K445)</f>
        <v/>
      </c>
      <c r="G1969" s="49">
        <f>IF('M4 Caffeine &amp; Energy'!F445="","",'M4 Caffeine &amp; Energy'!F445)</f>
        <v/>
      </c>
      <c r="H1969" s="50">
        <f>IF(AND(ISNUMBER('M4 Caffeine &amp; Energy'!F445),ISNUMBER('M4 Caffeine &amp; Energy'!K445)),'M4 Caffeine &amp; Energy'!F445-'M4 Caffeine &amp; Energy'!K445,"")</f>
        <v/>
      </c>
      <c r="I1969" s="34" t="inlineStr">
        <is>
          <t>S&amp;S availability/depth vary by listing and time, confirm live.</t>
        </is>
      </c>
    </row>
    <row r="1970" ht="26" customHeight="1">
      <c r="A1970" s="34" t="inlineStr">
        <is>
          <t>Venom</t>
        </is>
      </c>
      <c r="B1970" s="34" t="inlineStr">
        <is>
          <t>Venom Energy | Death Adder | 18 pack 473mL</t>
        </is>
      </c>
      <c r="C1970" s="34" t="inlineStr">
        <is>
          <t>4) Caffeine &amp; energy beverage</t>
        </is>
      </c>
      <c r="D1970" s="51">
        <f>IF('M4 Caffeine &amp; Energy'!I446="","",'M4 Caffeine &amp; Energy'!I446)</f>
        <v/>
      </c>
      <c r="E1970" s="52">
        <f>IF('M4 Caffeine &amp; Energy'!J446="","",'M4 Caffeine &amp; Energy'!J446)</f>
        <v/>
      </c>
      <c r="F1970" s="50">
        <f>IF('M4 Caffeine &amp; Energy'!K446="","",'M4 Caffeine &amp; Energy'!K446)</f>
        <v/>
      </c>
      <c r="G1970" s="49">
        <f>IF('M4 Caffeine &amp; Energy'!F446="","",'M4 Caffeine &amp; Energy'!F446)</f>
        <v/>
      </c>
      <c r="H1970" s="50">
        <f>IF(AND(ISNUMBER('M4 Caffeine &amp; Energy'!F446),ISNUMBER('M4 Caffeine &amp; Energy'!K446)),'M4 Caffeine &amp; Energy'!F446-'M4 Caffeine &amp; Energy'!K446,"")</f>
        <v/>
      </c>
      <c r="I1970" s="34" t="inlineStr">
        <is>
          <t>S&amp;S availability/depth vary by listing and time, confirm live.</t>
        </is>
      </c>
    </row>
    <row r="1971" ht="26" customHeight="1">
      <c r="A1971" s="34" t="inlineStr">
        <is>
          <t>Venom</t>
        </is>
      </c>
      <c r="B1971" s="34" t="inlineStr">
        <is>
          <t>Venom Energy | Death Adder | 24 pack 473mL</t>
        </is>
      </c>
      <c r="C1971" s="34" t="inlineStr">
        <is>
          <t>4) Caffeine &amp; energy beverage</t>
        </is>
      </c>
      <c r="D1971" s="51">
        <f>IF('M4 Caffeine &amp; Energy'!I447="","",'M4 Caffeine &amp; Energy'!I447)</f>
        <v/>
      </c>
      <c r="E1971" s="52">
        <f>IF('M4 Caffeine &amp; Energy'!J447="","",'M4 Caffeine &amp; Energy'!J447)</f>
        <v/>
      </c>
      <c r="F1971" s="50">
        <f>IF('M4 Caffeine &amp; Energy'!K447="","",'M4 Caffeine &amp; Energy'!K447)</f>
        <v/>
      </c>
      <c r="G1971" s="49">
        <f>IF('M4 Caffeine &amp; Energy'!F447="","",'M4 Caffeine &amp; Energy'!F447)</f>
        <v/>
      </c>
      <c r="H1971" s="50">
        <f>IF(AND(ISNUMBER('M4 Caffeine &amp; Energy'!F447),ISNUMBER('M4 Caffeine &amp; Energy'!K447)),'M4 Caffeine &amp; Energy'!F447-'M4 Caffeine &amp; Energy'!K447,"")</f>
        <v/>
      </c>
      <c r="I1971" s="34" t="inlineStr">
        <is>
          <t>S&amp;S availability/depth vary by listing and time, confirm live.</t>
        </is>
      </c>
    </row>
    <row r="1972" ht="26" customHeight="1">
      <c r="A1972" s="34" t="inlineStr">
        <is>
          <t>AMP</t>
        </is>
      </c>
      <c r="B1972" s="34" t="inlineStr">
        <is>
          <t>AMP Energy | Original | single 473mL</t>
        </is>
      </c>
      <c r="C1972" s="34" t="inlineStr">
        <is>
          <t>4) Caffeine &amp; energy beverage</t>
        </is>
      </c>
      <c r="D1972" s="51">
        <f>IF('M4 Caffeine &amp; Energy'!I448="","",'M4 Caffeine &amp; Energy'!I448)</f>
        <v/>
      </c>
      <c r="E1972" s="52">
        <f>IF('M4 Caffeine &amp; Energy'!J448="","",'M4 Caffeine &amp; Energy'!J448)</f>
        <v/>
      </c>
      <c r="F1972" s="50">
        <f>IF('M4 Caffeine &amp; Energy'!K448="","",'M4 Caffeine &amp; Energy'!K448)</f>
        <v/>
      </c>
      <c r="G1972" s="49">
        <f>IF('M4 Caffeine &amp; Energy'!F448="","",'M4 Caffeine &amp; Energy'!F448)</f>
        <v/>
      </c>
      <c r="H1972" s="50">
        <f>IF(AND(ISNUMBER('M4 Caffeine &amp; Energy'!F448),ISNUMBER('M4 Caffeine &amp; Energy'!K448)),'M4 Caffeine &amp; Energy'!F448-'M4 Caffeine &amp; Energy'!K448,"")</f>
        <v/>
      </c>
      <c r="I1972" s="34" t="inlineStr">
        <is>
          <t>S&amp;S availability/depth vary by listing and time, confirm live.</t>
        </is>
      </c>
    </row>
    <row r="1973" ht="26" customHeight="1">
      <c r="A1973" s="34" t="inlineStr">
        <is>
          <t>AMP</t>
        </is>
      </c>
      <c r="B1973" s="34" t="inlineStr">
        <is>
          <t>AMP Energy | Original | 8 pack 473mL</t>
        </is>
      </c>
      <c r="C1973" s="34" t="inlineStr">
        <is>
          <t>4) Caffeine &amp; energy beverage</t>
        </is>
      </c>
      <c r="D1973" s="51">
        <f>IF('M4 Caffeine &amp; Energy'!I449="","",'M4 Caffeine &amp; Energy'!I449)</f>
        <v/>
      </c>
      <c r="E1973" s="52">
        <f>IF('M4 Caffeine &amp; Energy'!J449="","",'M4 Caffeine &amp; Energy'!J449)</f>
        <v/>
      </c>
      <c r="F1973" s="50">
        <f>IF('M4 Caffeine &amp; Energy'!K449="","",'M4 Caffeine &amp; Energy'!K449)</f>
        <v/>
      </c>
      <c r="G1973" s="49">
        <f>IF('M4 Caffeine &amp; Energy'!F449="","",'M4 Caffeine &amp; Energy'!F449)</f>
        <v/>
      </c>
      <c r="H1973" s="50">
        <f>IF(AND(ISNUMBER('M4 Caffeine &amp; Energy'!F449),ISNUMBER('M4 Caffeine &amp; Energy'!K449)),'M4 Caffeine &amp; Energy'!F449-'M4 Caffeine &amp; Energy'!K449,"")</f>
        <v/>
      </c>
      <c r="I1973" s="34" t="inlineStr">
        <is>
          <t>S&amp;S availability/depth vary by listing and time, confirm live.</t>
        </is>
      </c>
    </row>
    <row r="1974" ht="26" customHeight="1">
      <c r="A1974" s="34" t="inlineStr">
        <is>
          <t>AMP</t>
        </is>
      </c>
      <c r="B1974" s="34" t="inlineStr">
        <is>
          <t>AMP Energy | Original | 12 pack 473mL</t>
        </is>
      </c>
      <c r="C1974" s="34" t="inlineStr">
        <is>
          <t>4) Caffeine &amp; energy beverage</t>
        </is>
      </c>
      <c r="D1974" s="51">
        <f>IF('M4 Caffeine &amp; Energy'!I450="","",'M4 Caffeine &amp; Energy'!I450)</f>
        <v/>
      </c>
      <c r="E1974" s="52">
        <f>IF('M4 Caffeine &amp; Energy'!J450="","",'M4 Caffeine &amp; Energy'!J450)</f>
        <v/>
      </c>
      <c r="F1974" s="50">
        <f>IF('M4 Caffeine &amp; Energy'!K450="","",'M4 Caffeine &amp; Energy'!K450)</f>
        <v/>
      </c>
      <c r="G1974" s="49">
        <f>IF('M4 Caffeine &amp; Energy'!F450="","",'M4 Caffeine &amp; Energy'!F450)</f>
        <v/>
      </c>
      <c r="H1974" s="50">
        <f>IF(AND(ISNUMBER('M4 Caffeine &amp; Energy'!F450),ISNUMBER('M4 Caffeine &amp; Energy'!K450)),'M4 Caffeine &amp; Energy'!F450-'M4 Caffeine &amp; Energy'!K450,"")</f>
        <v/>
      </c>
      <c r="I1974" s="34" t="inlineStr">
        <is>
          <t>S&amp;S availability/depth vary by listing and time, confirm live.</t>
        </is>
      </c>
    </row>
    <row r="1975" ht="26" customHeight="1">
      <c r="A1975" s="34" t="inlineStr">
        <is>
          <t>AMP</t>
        </is>
      </c>
      <c r="B1975" s="34" t="inlineStr">
        <is>
          <t>AMP Energy | Original | 18 pack 473mL</t>
        </is>
      </c>
      <c r="C1975" s="34" t="inlineStr">
        <is>
          <t>4) Caffeine &amp; energy beverage</t>
        </is>
      </c>
      <c r="D1975" s="51">
        <f>IF('M4 Caffeine &amp; Energy'!I451="","",'M4 Caffeine &amp; Energy'!I451)</f>
        <v/>
      </c>
      <c r="E1975" s="52">
        <f>IF('M4 Caffeine &amp; Energy'!J451="","",'M4 Caffeine &amp; Energy'!J451)</f>
        <v/>
      </c>
      <c r="F1975" s="50">
        <f>IF('M4 Caffeine &amp; Energy'!K451="","",'M4 Caffeine &amp; Energy'!K451)</f>
        <v/>
      </c>
      <c r="G1975" s="49">
        <f>IF('M4 Caffeine &amp; Energy'!F451="","",'M4 Caffeine &amp; Energy'!F451)</f>
        <v/>
      </c>
      <c r="H1975" s="50">
        <f>IF(AND(ISNUMBER('M4 Caffeine &amp; Energy'!F451),ISNUMBER('M4 Caffeine &amp; Energy'!K451)),'M4 Caffeine &amp; Energy'!F451-'M4 Caffeine &amp; Energy'!K451,"")</f>
        <v/>
      </c>
      <c r="I1975" s="34" t="inlineStr">
        <is>
          <t>S&amp;S availability/depth vary by listing and time, confirm live.</t>
        </is>
      </c>
    </row>
    <row r="1976" ht="26" customHeight="1">
      <c r="A1976" s="34" t="inlineStr">
        <is>
          <t>AMP</t>
        </is>
      </c>
      <c r="B1976" s="34" t="inlineStr">
        <is>
          <t>AMP Energy | Original | 24 pack 473mL</t>
        </is>
      </c>
      <c r="C1976" s="34" t="inlineStr">
        <is>
          <t>4) Caffeine &amp; energy beverage</t>
        </is>
      </c>
      <c r="D1976" s="51">
        <f>IF('M4 Caffeine &amp; Energy'!I452="","",'M4 Caffeine &amp; Energy'!I452)</f>
        <v/>
      </c>
      <c r="E1976" s="52">
        <f>IF('M4 Caffeine &amp; Energy'!J452="","",'M4 Caffeine &amp; Energy'!J452)</f>
        <v/>
      </c>
      <c r="F1976" s="50">
        <f>IF('M4 Caffeine &amp; Energy'!K452="","",'M4 Caffeine &amp; Energy'!K452)</f>
        <v/>
      </c>
      <c r="G1976" s="49">
        <f>IF('M4 Caffeine &amp; Energy'!F452="","",'M4 Caffeine &amp; Energy'!F452)</f>
        <v/>
      </c>
      <c r="H1976" s="50">
        <f>IF(AND(ISNUMBER('M4 Caffeine &amp; Energy'!F452),ISNUMBER('M4 Caffeine &amp; Energy'!K452)),'M4 Caffeine &amp; Energy'!F452-'M4 Caffeine &amp; Energy'!K452,"")</f>
        <v/>
      </c>
      <c r="I1976" s="34" t="inlineStr">
        <is>
          <t>S&amp;S availability/depth vary by listing and time, confirm live.</t>
        </is>
      </c>
    </row>
    <row r="1977" ht="26" customHeight="1">
      <c r="A1977" s="34" t="inlineStr">
        <is>
          <t>AMP</t>
        </is>
      </c>
      <c r="B1977" s="34" t="inlineStr">
        <is>
          <t>AMP Energy | Cherry Blast | single 473mL</t>
        </is>
      </c>
      <c r="C1977" s="34" t="inlineStr">
        <is>
          <t>4) Caffeine &amp; energy beverage</t>
        </is>
      </c>
      <c r="D1977" s="51">
        <f>IF('M4 Caffeine &amp; Energy'!I453="","",'M4 Caffeine &amp; Energy'!I453)</f>
        <v/>
      </c>
      <c r="E1977" s="52">
        <f>IF('M4 Caffeine &amp; Energy'!J453="","",'M4 Caffeine &amp; Energy'!J453)</f>
        <v/>
      </c>
      <c r="F1977" s="50">
        <f>IF('M4 Caffeine &amp; Energy'!K453="","",'M4 Caffeine &amp; Energy'!K453)</f>
        <v/>
      </c>
      <c r="G1977" s="49">
        <f>IF('M4 Caffeine &amp; Energy'!F453="","",'M4 Caffeine &amp; Energy'!F453)</f>
        <v/>
      </c>
      <c r="H1977" s="50">
        <f>IF(AND(ISNUMBER('M4 Caffeine &amp; Energy'!F453),ISNUMBER('M4 Caffeine &amp; Energy'!K453)),'M4 Caffeine &amp; Energy'!F453-'M4 Caffeine &amp; Energy'!K453,"")</f>
        <v/>
      </c>
      <c r="I1977" s="34" t="inlineStr">
        <is>
          <t>S&amp;S availability/depth vary by listing and time, confirm live.</t>
        </is>
      </c>
    </row>
    <row r="1978" ht="26" customHeight="1">
      <c r="A1978" s="34" t="inlineStr">
        <is>
          <t>AMP</t>
        </is>
      </c>
      <c r="B1978" s="34" t="inlineStr">
        <is>
          <t>AMP Energy | Cherry Blast | 8 pack 473mL</t>
        </is>
      </c>
      <c r="C1978" s="34" t="inlineStr">
        <is>
          <t>4) Caffeine &amp; energy beverage</t>
        </is>
      </c>
      <c r="D1978" s="51">
        <f>IF('M4 Caffeine &amp; Energy'!I454="","",'M4 Caffeine &amp; Energy'!I454)</f>
        <v/>
      </c>
      <c r="E1978" s="52">
        <f>IF('M4 Caffeine &amp; Energy'!J454="","",'M4 Caffeine &amp; Energy'!J454)</f>
        <v/>
      </c>
      <c r="F1978" s="50">
        <f>IF('M4 Caffeine &amp; Energy'!K454="","",'M4 Caffeine &amp; Energy'!K454)</f>
        <v/>
      </c>
      <c r="G1978" s="49">
        <f>IF('M4 Caffeine &amp; Energy'!F454="","",'M4 Caffeine &amp; Energy'!F454)</f>
        <v/>
      </c>
      <c r="H1978" s="50">
        <f>IF(AND(ISNUMBER('M4 Caffeine &amp; Energy'!F454),ISNUMBER('M4 Caffeine &amp; Energy'!K454)),'M4 Caffeine &amp; Energy'!F454-'M4 Caffeine &amp; Energy'!K454,"")</f>
        <v/>
      </c>
      <c r="I1978" s="34" t="inlineStr">
        <is>
          <t>S&amp;S availability/depth vary by listing and time, confirm live.</t>
        </is>
      </c>
    </row>
    <row r="1979" ht="26" customHeight="1">
      <c r="A1979" s="34" t="inlineStr">
        <is>
          <t>AMP</t>
        </is>
      </c>
      <c r="B1979" s="34" t="inlineStr">
        <is>
          <t>AMP Energy | Cherry Blast | 12 pack 473mL</t>
        </is>
      </c>
      <c r="C1979" s="34" t="inlineStr">
        <is>
          <t>4) Caffeine &amp; energy beverage</t>
        </is>
      </c>
      <c r="D1979" s="51">
        <f>IF('M4 Caffeine &amp; Energy'!I455="","",'M4 Caffeine &amp; Energy'!I455)</f>
        <v/>
      </c>
      <c r="E1979" s="52">
        <f>IF('M4 Caffeine &amp; Energy'!J455="","",'M4 Caffeine &amp; Energy'!J455)</f>
        <v/>
      </c>
      <c r="F1979" s="50">
        <f>IF('M4 Caffeine &amp; Energy'!K455="","",'M4 Caffeine &amp; Energy'!K455)</f>
        <v/>
      </c>
      <c r="G1979" s="49">
        <f>IF('M4 Caffeine &amp; Energy'!F455="","",'M4 Caffeine &amp; Energy'!F455)</f>
        <v/>
      </c>
      <c r="H1979" s="50">
        <f>IF(AND(ISNUMBER('M4 Caffeine &amp; Energy'!F455),ISNUMBER('M4 Caffeine &amp; Energy'!K455)),'M4 Caffeine &amp; Energy'!F455-'M4 Caffeine &amp; Energy'!K455,"")</f>
        <v/>
      </c>
      <c r="I1979" s="34" t="inlineStr">
        <is>
          <t>S&amp;S availability/depth vary by listing and time, confirm live.</t>
        </is>
      </c>
    </row>
    <row r="1980" ht="26" customHeight="1">
      <c r="A1980" s="34" t="inlineStr">
        <is>
          <t>AMP</t>
        </is>
      </c>
      <c r="B1980" s="34" t="inlineStr">
        <is>
          <t>AMP Energy | Cherry Blast | 18 pack 473mL</t>
        </is>
      </c>
      <c r="C1980" s="34" t="inlineStr">
        <is>
          <t>4) Caffeine &amp; energy beverage</t>
        </is>
      </c>
      <c r="D1980" s="51">
        <f>IF('M4 Caffeine &amp; Energy'!I456="","",'M4 Caffeine &amp; Energy'!I456)</f>
        <v/>
      </c>
      <c r="E1980" s="52">
        <f>IF('M4 Caffeine &amp; Energy'!J456="","",'M4 Caffeine &amp; Energy'!J456)</f>
        <v/>
      </c>
      <c r="F1980" s="50">
        <f>IF('M4 Caffeine &amp; Energy'!K456="","",'M4 Caffeine &amp; Energy'!K456)</f>
        <v/>
      </c>
      <c r="G1980" s="49">
        <f>IF('M4 Caffeine &amp; Energy'!F456="","",'M4 Caffeine &amp; Energy'!F456)</f>
        <v/>
      </c>
      <c r="H1980" s="50">
        <f>IF(AND(ISNUMBER('M4 Caffeine &amp; Energy'!F456),ISNUMBER('M4 Caffeine &amp; Energy'!K456)),'M4 Caffeine &amp; Energy'!F456-'M4 Caffeine &amp; Energy'!K456,"")</f>
        <v/>
      </c>
      <c r="I1980" s="34" t="inlineStr">
        <is>
          <t>S&amp;S availability/depth vary by listing and time, confirm live.</t>
        </is>
      </c>
    </row>
    <row r="1981" ht="26" customHeight="1">
      <c r="A1981" s="34" t="inlineStr">
        <is>
          <t>AMP</t>
        </is>
      </c>
      <c r="B1981" s="34" t="inlineStr">
        <is>
          <t>AMP Energy | Cherry Blast | 24 pack 473mL</t>
        </is>
      </c>
      <c r="C1981" s="34" t="inlineStr">
        <is>
          <t>4) Caffeine &amp; energy beverage</t>
        </is>
      </c>
      <c r="D1981" s="51">
        <f>IF('M4 Caffeine &amp; Energy'!I457="","",'M4 Caffeine &amp; Energy'!I457)</f>
        <v/>
      </c>
      <c r="E1981" s="52">
        <f>IF('M4 Caffeine &amp; Energy'!J457="","",'M4 Caffeine &amp; Energy'!J457)</f>
        <v/>
      </c>
      <c r="F1981" s="50">
        <f>IF('M4 Caffeine &amp; Energy'!K457="","",'M4 Caffeine &amp; Energy'!K457)</f>
        <v/>
      </c>
      <c r="G1981" s="49">
        <f>IF('M4 Caffeine &amp; Energy'!F457="","",'M4 Caffeine &amp; Energy'!F457)</f>
        <v/>
      </c>
      <c r="H1981" s="50">
        <f>IF(AND(ISNUMBER('M4 Caffeine &amp; Energy'!F457),ISNUMBER('M4 Caffeine &amp; Energy'!K457)),'M4 Caffeine &amp; Energy'!F457-'M4 Caffeine &amp; Energy'!K457,"")</f>
        <v/>
      </c>
      <c r="I1981" s="34" t="inlineStr">
        <is>
          <t>S&amp;S availability/depth vary by listing and time, confirm live.</t>
        </is>
      </c>
    </row>
    <row r="1982" ht="26" customHeight="1">
      <c r="A1982" s="34" t="inlineStr">
        <is>
          <t>5-hour Energy</t>
        </is>
      </c>
      <c r="B1982" s="34" t="inlineStr">
        <is>
          <t>5-hour Energy Shot | Berry | 6 pack 57mL</t>
        </is>
      </c>
      <c r="C1982" s="34" t="inlineStr">
        <is>
          <t>4) Caffeine &amp; energy beverage</t>
        </is>
      </c>
      <c r="D1982" s="51">
        <f>IF('M4 Caffeine &amp; Energy'!I458="","",'M4 Caffeine &amp; Energy'!I458)</f>
        <v/>
      </c>
      <c r="E1982" s="52">
        <f>IF('M4 Caffeine &amp; Energy'!J458="","",'M4 Caffeine &amp; Energy'!J458)</f>
        <v/>
      </c>
      <c r="F1982" s="50">
        <f>IF('M4 Caffeine &amp; Energy'!K458="","",'M4 Caffeine &amp; Energy'!K458)</f>
        <v/>
      </c>
      <c r="G1982" s="49">
        <f>IF('M4 Caffeine &amp; Energy'!F458="","",'M4 Caffeine &amp; Energy'!F458)</f>
        <v/>
      </c>
      <c r="H1982" s="50">
        <f>IF(AND(ISNUMBER('M4 Caffeine &amp; Energy'!F458),ISNUMBER('M4 Caffeine &amp; Energy'!K458)),'M4 Caffeine &amp; Energy'!F458-'M4 Caffeine &amp; Energy'!K458,"")</f>
        <v/>
      </c>
      <c r="I1982" s="34" t="inlineStr">
        <is>
          <t>S&amp;S availability/depth vary by listing and time, confirm live.</t>
        </is>
      </c>
    </row>
    <row r="1983" ht="26" customHeight="1">
      <c r="A1983" s="34" t="inlineStr">
        <is>
          <t>5-hour Energy</t>
        </is>
      </c>
      <c r="B1983" s="34" t="inlineStr">
        <is>
          <t>5-hour Energy Shot | Berry | 12 pack 57mL</t>
        </is>
      </c>
      <c r="C1983" s="34" t="inlineStr">
        <is>
          <t>4) Caffeine &amp; energy beverage</t>
        </is>
      </c>
      <c r="D1983" s="51">
        <f>IF('M4 Caffeine &amp; Energy'!I459="","",'M4 Caffeine &amp; Energy'!I459)</f>
        <v/>
      </c>
      <c r="E1983" s="52">
        <f>IF('M4 Caffeine &amp; Energy'!J459="","",'M4 Caffeine &amp; Energy'!J459)</f>
        <v/>
      </c>
      <c r="F1983" s="50">
        <f>IF('M4 Caffeine &amp; Energy'!K459="","",'M4 Caffeine &amp; Energy'!K459)</f>
        <v/>
      </c>
      <c r="G1983" s="49">
        <f>IF('M4 Caffeine &amp; Energy'!F459="","",'M4 Caffeine &amp; Energy'!F459)</f>
        <v/>
      </c>
      <c r="H1983" s="50">
        <f>IF(AND(ISNUMBER('M4 Caffeine &amp; Energy'!F459),ISNUMBER('M4 Caffeine &amp; Energy'!K459)),'M4 Caffeine &amp; Energy'!F459-'M4 Caffeine &amp; Energy'!K459,"")</f>
        <v/>
      </c>
      <c r="I1983" s="34" t="inlineStr">
        <is>
          <t>S&amp;S availability/depth vary by listing and time, confirm live.</t>
        </is>
      </c>
    </row>
    <row r="1984" ht="26" customHeight="1">
      <c r="A1984" s="34" t="inlineStr">
        <is>
          <t>5-hour Energy</t>
        </is>
      </c>
      <c r="B1984" s="34" t="inlineStr">
        <is>
          <t>5-hour Energy Shot | Berry | 18 pack 57mL</t>
        </is>
      </c>
      <c r="C1984" s="34" t="inlineStr">
        <is>
          <t>4) Caffeine &amp; energy beverage</t>
        </is>
      </c>
      <c r="D1984" s="51">
        <f>IF('M4 Caffeine &amp; Energy'!I460="","",'M4 Caffeine &amp; Energy'!I460)</f>
        <v/>
      </c>
      <c r="E1984" s="52">
        <f>IF('M4 Caffeine &amp; Energy'!J460="","",'M4 Caffeine &amp; Energy'!J460)</f>
        <v/>
      </c>
      <c r="F1984" s="50">
        <f>IF('M4 Caffeine &amp; Energy'!K460="","",'M4 Caffeine &amp; Energy'!K460)</f>
        <v/>
      </c>
      <c r="G1984" s="49">
        <f>IF('M4 Caffeine &amp; Energy'!F460="","",'M4 Caffeine &amp; Energy'!F460)</f>
        <v/>
      </c>
      <c r="H1984" s="50">
        <f>IF(AND(ISNUMBER('M4 Caffeine &amp; Energy'!F460),ISNUMBER('M4 Caffeine &amp; Energy'!K460)),'M4 Caffeine &amp; Energy'!F460-'M4 Caffeine &amp; Energy'!K460,"")</f>
        <v/>
      </c>
      <c r="I1984" s="34" t="inlineStr">
        <is>
          <t>S&amp;S availability/depth vary by listing and time, confirm live.</t>
        </is>
      </c>
    </row>
    <row r="1985" ht="26" customHeight="1">
      <c r="A1985" s="34" t="inlineStr">
        <is>
          <t>5-hour Energy</t>
        </is>
      </c>
      <c r="B1985" s="34" t="inlineStr">
        <is>
          <t>5-hour Energy Shot | Berry | 24 pack 57mL</t>
        </is>
      </c>
      <c r="C1985" s="34" t="inlineStr">
        <is>
          <t>4) Caffeine &amp; energy beverage</t>
        </is>
      </c>
      <c r="D1985" s="51">
        <f>IF('M4 Caffeine &amp; Energy'!I461="","",'M4 Caffeine &amp; Energy'!I461)</f>
        <v/>
      </c>
      <c r="E1985" s="52">
        <f>IF('M4 Caffeine &amp; Energy'!J461="","",'M4 Caffeine &amp; Energy'!J461)</f>
        <v/>
      </c>
      <c r="F1985" s="50">
        <f>IF('M4 Caffeine &amp; Energy'!K461="","",'M4 Caffeine &amp; Energy'!K461)</f>
        <v/>
      </c>
      <c r="G1985" s="49">
        <f>IF('M4 Caffeine &amp; Energy'!F461="","",'M4 Caffeine &amp; Energy'!F461)</f>
        <v/>
      </c>
      <c r="H1985" s="50">
        <f>IF(AND(ISNUMBER('M4 Caffeine &amp; Energy'!F461),ISNUMBER('M4 Caffeine &amp; Energy'!K461)),'M4 Caffeine &amp; Energy'!F461-'M4 Caffeine &amp; Energy'!K461,"")</f>
        <v/>
      </c>
      <c r="I1985" s="34" t="inlineStr">
        <is>
          <t>S&amp;S availability/depth vary by listing and time, confirm live.</t>
        </is>
      </c>
    </row>
    <row r="1986" ht="26" customHeight="1">
      <c r="A1986" s="34" t="inlineStr">
        <is>
          <t>5-hour Energy</t>
        </is>
      </c>
      <c r="B1986" s="34" t="inlineStr">
        <is>
          <t>5-hour Energy Shot | Grape | 6 pack 57mL</t>
        </is>
      </c>
      <c r="C1986" s="34" t="inlineStr">
        <is>
          <t>4) Caffeine &amp; energy beverage</t>
        </is>
      </c>
      <c r="D1986" s="51">
        <f>IF('M4 Caffeine &amp; Energy'!I462="","",'M4 Caffeine &amp; Energy'!I462)</f>
        <v/>
      </c>
      <c r="E1986" s="52">
        <f>IF('M4 Caffeine &amp; Energy'!J462="","",'M4 Caffeine &amp; Energy'!J462)</f>
        <v/>
      </c>
      <c r="F1986" s="50">
        <f>IF('M4 Caffeine &amp; Energy'!K462="","",'M4 Caffeine &amp; Energy'!K462)</f>
        <v/>
      </c>
      <c r="G1986" s="49">
        <f>IF('M4 Caffeine &amp; Energy'!F462="","",'M4 Caffeine &amp; Energy'!F462)</f>
        <v/>
      </c>
      <c r="H1986" s="50">
        <f>IF(AND(ISNUMBER('M4 Caffeine &amp; Energy'!F462),ISNUMBER('M4 Caffeine &amp; Energy'!K462)),'M4 Caffeine &amp; Energy'!F462-'M4 Caffeine &amp; Energy'!K462,"")</f>
        <v/>
      </c>
      <c r="I1986" s="34" t="inlineStr">
        <is>
          <t>S&amp;S availability/depth vary by listing and time, confirm live.</t>
        </is>
      </c>
    </row>
    <row r="1987" ht="26" customHeight="1">
      <c r="A1987" s="34" t="inlineStr">
        <is>
          <t>5-hour Energy</t>
        </is>
      </c>
      <c r="B1987" s="34" t="inlineStr">
        <is>
          <t>5-hour Energy Shot | Grape | 12 pack 57mL</t>
        </is>
      </c>
      <c r="C1987" s="34" t="inlineStr">
        <is>
          <t>4) Caffeine &amp; energy beverage</t>
        </is>
      </c>
      <c r="D1987" s="51">
        <f>IF('M4 Caffeine &amp; Energy'!I463="","",'M4 Caffeine &amp; Energy'!I463)</f>
        <v/>
      </c>
      <c r="E1987" s="52">
        <f>IF('M4 Caffeine &amp; Energy'!J463="","",'M4 Caffeine &amp; Energy'!J463)</f>
        <v/>
      </c>
      <c r="F1987" s="50">
        <f>IF('M4 Caffeine &amp; Energy'!K463="","",'M4 Caffeine &amp; Energy'!K463)</f>
        <v/>
      </c>
      <c r="G1987" s="49">
        <f>IF('M4 Caffeine &amp; Energy'!F463="","",'M4 Caffeine &amp; Energy'!F463)</f>
        <v/>
      </c>
      <c r="H1987" s="50">
        <f>IF(AND(ISNUMBER('M4 Caffeine &amp; Energy'!F463),ISNUMBER('M4 Caffeine &amp; Energy'!K463)),'M4 Caffeine &amp; Energy'!F463-'M4 Caffeine &amp; Energy'!K463,"")</f>
        <v/>
      </c>
      <c r="I1987" s="34" t="inlineStr">
        <is>
          <t>S&amp;S availability/depth vary by listing and time, confirm live.</t>
        </is>
      </c>
    </row>
    <row r="1988" ht="26" customHeight="1">
      <c r="A1988" s="34" t="inlineStr">
        <is>
          <t>5-hour Energy</t>
        </is>
      </c>
      <c r="B1988" s="34" t="inlineStr">
        <is>
          <t>5-hour Energy Shot | Grape | 18 pack 57mL</t>
        </is>
      </c>
      <c r="C1988" s="34" t="inlineStr">
        <is>
          <t>4) Caffeine &amp; energy beverage</t>
        </is>
      </c>
      <c r="D1988" s="51">
        <f>IF('M4 Caffeine &amp; Energy'!I464="","",'M4 Caffeine &amp; Energy'!I464)</f>
        <v/>
      </c>
      <c r="E1988" s="52">
        <f>IF('M4 Caffeine &amp; Energy'!J464="","",'M4 Caffeine &amp; Energy'!J464)</f>
        <v/>
      </c>
      <c r="F1988" s="50">
        <f>IF('M4 Caffeine &amp; Energy'!K464="","",'M4 Caffeine &amp; Energy'!K464)</f>
        <v/>
      </c>
      <c r="G1988" s="49">
        <f>IF('M4 Caffeine &amp; Energy'!F464="","",'M4 Caffeine &amp; Energy'!F464)</f>
        <v/>
      </c>
      <c r="H1988" s="50">
        <f>IF(AND(ISNUMBER('M4 Caffeine &amp; Energy'!F464),ISNUMBER('M4 Caffeine &amp; Energy'!K464)),'M4 Caffeine &amp; Energy'!F464-'M4 Caffeine &amp; Energy'!K464,"")</f>
        <v/>
      </c>
      <c r="I1988" s="34" t="inlineStr">
        <is>
          <t>S&amp;S availability/depth vary by listing and time, confirm live.</t>
        </is>
      </c>
    </row>
    <row r="1989" ht="26" customHeight="1">
      <c r="A1989" s="34" t="inlineStr">
        <is>
          <t>5-hour Energy</t>
        </is>
      </c>
      <c r="B1989" s="34" t="inlineStr">
        <is>
          <t>5-hour Energy Shot | Grape | 24 pack 57mL</t>
        </is>
      </c>
      <c r="C1989" s="34" t="inlineStr">
        <is>
          <t>4) Caffeine &amp; energy beverage</t>
        </is>
      </c>
      <c r="D1989" s="51">
        <f>IF('M4 Caffeine &amp; Energy'!I465="","",'M4 Caffeine &amp; Energy'!I465)</f>
        <v/>
      </c>
      <c r="E1989" s="52">
        <f>IF('M4 Caffeine &amp; Energy'!J465="","",'M4 Caffeine &amp; Energy'!J465)</f>
        <v/>
      </c>
      <c r="F1989" s="50">
        <f>IF('M4 Caffeine &amp; Energy'!K465="","",'M4 Caffeine &amp; Energy'!K465)</f>
        <v/>
      </c>
      <c r="G1989" s="49">
        <f>IF('M4 Caffeine &amp; Energy'!F465="","",'M4 Caffeine &amp; Energy'!F465)</f>
        <v/>
      </c>
      <c r="H1989" s="50">
        <f>IF(AND(ISNUMBER('M4 Caffeine &amp; Energy'!F465),ISNUMBER('M4 Caffeine &amp; Energy'!K465)),'M4 Caffeine &amp; Energy'!F465-'M4 Caffeine &amp; Energy'!K465,"")</f>
        <v/>
      </c>
      <c r="I1989" s="34" t="inlineStr">
        <is>
          <t>S&amp;S availability/depth vary by listing and time, confirm live.</t>
        </is>
      </c>
    </row>
    <row r="1990" ht="26" customHeight="1">
      <c r="A1990" s="34" t="inlineStr">
        <is>
          <t>5-hour Energy</t>
        </is>
      </c>
      <c r="B1990" s="34" t="inlineStr">
        <is>
          <t>5-hour Energy Shot | Orange | 6 pack 57mL</t>
        </is>
      </c>
      <c r="C1990" s="34" t="inlineStr">
        <is>
          <t>4) Caffeine &amp; energy beverage</t>
        </is>
      </c>
      <c r="D1990" s="51">
        <f>IF('M4 Caffeine &amp; Energy'!I466="","",'M4 Caffeine &amp; Energy'!I466)</f>
        <v/>
      </c>
      <c r="E1990" s="52">
        <f>IF('M4 Caffeine &amp; Energy'!J466="","",'M4 Caffeine &amp; Energy'!J466)</f>
        <v/>
      </c>
      <c r="F1990" s="50">
        <f>IF('M4 Caffeine &amp; Energy'!K466="","",'M4 Caffeine &amp; Energy'!K466)</f>
        <v/>
      </c>
      <c r="G1990" s="49">
        <f>IF('M4 Caffeine &amp; Energy'!F466="","",'M4 Caffeine &amp; Energy'!F466)</f>
        <v/>
      </c>
      <c r="H1990" s="50">
        <f>IF(AND(ISNUMBER('M4 Caffeine &amp; Energy'!F466),ISNUMBER('M4 Caffeine &amp; Energy'!K466)),'M4 Caffeine &amp; Energy'!F466-'M4 Caffeine &amp; Energy'!K466,"")</f>
        <v/>
      </c>
      <c r="I1990" s="34" t="inlineStr">
        <is>
          <t>S&amp;S availability/depth vary by listing and time, confirm live.</t>
        </is>
      </c>
    </row>
    <row r="1991" ht="26" customHeight="1">
      <c r="A1991" s="34" t="inlineStr">
        <is>
          <t>5-hour Energy</t>
        </is>
      </c>
      <c r="B1991" s="34" t="inlineStr">
        <is>
          <t>5-hour Energy Shot | Orange | 12 pack 57mL</t>
        </is>
      </c>
      <c r="C1991" s="34" t="inlineStr">
        <is>
          <t>4) Caffeine &amp; energy beverage</t>
        </is>
      </c>
      <c r="D1991" s="51">
        <f>IF('M4 Caffeine &amp; Energy'!I467="","",'M4 Caffeine &amp; Energy'!I467)</f>
        <v/>
      </c>
      <c r="E1991" s="52">
        <f>IF('M4 Caffeine &amp; Energy'!J467="","",'M4 Caffeine &amp; Energy'!J467)</f>
        <v/>
      </c>
      <c r="F1991" s="50">
        <f>IF('M4 Caffeine &amp; Energy'!K467="","",'M4 Caffeine &amp; Energy'!K467)</f>
        <v/>
      </c>
      <c r="G1991" s="49">
        <f>IF('M4 Caffeine &amp; Energy'!F467="","",'M4 Caffeine &amp; Energy'!F467)</f>
        <v/>
      </c>
      <c r="H1991" s="50">
        <f>IF(AND(ISNUMBER('M4 Caffeine &amp; Energy'!F467),ISNUMBER('M4 Caffeine &amp; Energy'!K467)),'M4 Caffeine &amp; Energy'!F467-'M4 Caffeine &amp; Energy'!K467,"")</f>
        <v/>
      </c>
      <c r="I1991" s="34" t="inlineStr">
        <is>
          <t>S&amp;S availability/depth vary by listing and time, confirm live.</t>
        </is>
      </c>
    </row>
    <row r="1992" ht="26" customHeight="1">
      <c r="A1992" s="34" t="inlineStr">
        <is>
          <t>5-hour Energy</t>
        </is>
      </c>
      <c r="B1992" s="34" t="inlineStr">
        <is>
          <t>5-hour Energy Shot | Orange | 18 pack 57mL</t>
        </is>
      </c>
      <c r="C1992" s="34" t="inlineStr">
        <is>
          <t>4) Caffeine &amp; energy beverage</t>
        </is>
      </c>
      <c r="D1992" s="51">
        <f>IF('M4 Caffeine &amp; Energy'!I468="","",'M4 Caffeine &amp; Energy'!I468)</f>
        <v/>
      </c>
      <c r="E1992" s="52">
        <f>IF('M4 Caffeine &amp; Energy'!J468="","",'M4 Caffeine &amp; Energy'!J468)</f>
        <v/>
      </c>
      <c r="F1992" s="50">
        <f>IF('M4 Caffeine &amp; Energy'!K468="","",'M4 Caffeine &amp; Energy'!K468)</f>
        <v/>
      </c>
      <c r="G1992" s="49">
        <f>IF('M4 Caffeine &amp; Energy'!F468="","",'M4 Caffeine &amp; Energy'!F468)</f>
        <v/>
      </c>
      <c r="H1992" s="50">
        <f>IF(AND(ISNUMBER('M4 Caffeine &amp; Energy'!F468),ISNUMBER('M4 Caffeine &amp; Energy'!K468)),'M4 Caffeine &amp; Energy'!F468-'M4 Caffeine &amp; Energy'!K468,"")</f>
        <v/>
      </c>
      <c r="I1992" s="34" t="inlineStr">
        <is>
          <t>S&amp;S availability/depth vary by listing and time, confirm live.</t>
        </is>
      </c>
    </row>
    <row r="1993" ht="26" customHeight="1">
      <c r="A1993" s="34" t="inlineStr">
        <is>
          <t>5-hour Energy</t>
        </is>
      </c>
      <c r="B1993" s="34" t="inlineStr">
        <is>
          <t>5-hour Energy Shot | Orange | 24 pack 57mL</t>
        </is>
      </c>
      <c r="C1993" s="34" t="inlineStr">
        <is>
          <t>4) Caffeine &amp; energy beverage</t>
        </is>
      </c>
      <c r="D1993" s="51">
        <f>IF('M4 Caffeine &amp; Energy'!I469="","",'M4 Caffeine &amp; Energy'!I469)</f>
        <v/>
      </c>
      <c r="E1993" s="52">
        <f>IF('M4 Caffeine &amp; Energy'!J469="","",'M4 Caffeine &amp; Energy'!J469)</f>
        <v/>
      </c>
      <c r="F1993" s="50">
        <f>IF('M4 Caffeine &amp; Energy'!K469="","",'M4 Caffeine &amp; Energy'!K469)</f>
        <v/>
      </c>
      <c r="G1993" s="49">
        <f>IF('M4 Caffeine &amp; Energy'!F469="","",'M4 Caffeine &amp; Energy'!F469)</f>
        <v/>
      </c>
      <c r="H1993" s="50">
        <f>IF(AND(ISNUMBER('M4 Caffeine &amp; Energy'!F469),ISNUMBER('M4 Caffeine &amp; Energy'!K469)),'M4 Caffeine &amp; Energy'!F469-'M4 Caffeine &amp; Energy'!K469,"")</f>
        <v/>
      </c>
      <c r="I1993" s="34" t="inlineStr">
        <is>
          <t>S&amp;S availability/depth vary by listing and time, confirm live.</t>
        </is>
      </c>
    </row>
    <row r="1994" ht="26" customHeight="1">
      <c r="A1994" s="34" t="inlineStr">
        <is>
          <t>5-hour Energy</t>
        </is>
      </c>
      <c r="B1994" s="34" t="inlineStr">
        <is>
          <t>5-hour Energy Shot | Pomegranate | 6 pack 57mL</t>
        </is>
      </c>
      <c r="C1994" s="34" t="inlineStr">
        <is>
          <t>4) Caffeine &amp; energy beverage</t>
        </is>
      </c>
      <c r="D1994" s="51">
        <f>IF('M4 Caffeine &amp; Energy'!I470="","",'M4 Caffeine &amp; Energy'!I470)</f>
        <v/>
      </c>
      <c r="E1994" s="52">
        <f>IF('M4 Caffeine &amp; Energy'!J470="","",'M4 Caffeine &amp; Energy'!J470)</f>
        <v/>
      </c>
      <c r="F1994" s="50">
        <f>IF('M4 Caffeine &amp; Energy'!K470="","",'M4 Caffeine &amp; Energy'!K470)</f>
        <v/>
      </c>
      <c r="G1994" s="49">
        <f>IF('M4 Caffeine &amp; Energy'!F470="","",'M4 Caffeine &amp; Energy'!F470)</f>
        <v/>
      </c>
      <c r="H1994" s="50">
        <f>IF(AND(ISNUMBER('M4 Caffeine &amp; Energy'!F470),ISNUMBER('M4 Caffeine &amp; Energy'!K470)),'M4 Caffeine &amp; Energy'!F470-'M4 Caffeine &amp; Energy'!K470,"")</f>
        <v/>
      </c>
      <c r="I1994" s="34" t="inlineStr">
        <is>
          <t>S&amp;S availability/depth vary by listing and time, confirm live.</t>
        </is>
      </c>
    </row>
    <row r="1995" ht="26" customHeight="1">
      <c r="A1995" s="34" t="inlineStr">
        <is>
          <t>5-hour Energy</t>
        </is>
      </c>
      <c r="B1995" s="34" t="inlineStr">
        <is>
          <t>5-hour Energy Shot | Pomegranate | 12 pack 57mL</t>
        </is>
      </c>
      <c r="C1995" s="34" t="inlineStr">
        <is>
          <t>4) Caffeine &amp; energy beverage</t>
        </is>
      </c>
      <c r="D1995" s="51">
        <f>IF('M4 Caffeine &amp; Energy'!I471="","",'M4 Caffeine &amp; Energy'!I471)</f>
        <v/>
      </c>
      <c r="E1995" s="52">
        <f>IF('M4 Caffeine &amp; Energy'!J471="","",'M4 Caffeine &amp; Energy'!J471)</f>
        <v/>
      </c>
      <c r="F1995" s="50">
        <f>IF('M4 Caffeine &amp; Energy'!K471="","",'M4 Caffeine &amp; Energy'!K471)</f>
        <v/>
      </c>
      <c r="G1995" s="49">
        <f>IF('M4 Caffeine &amp; Energy'!F471="","",'M4 Caffeine &amp; Energy'!F471)</f>
        <v/>
      </c>
      <c r="H1995" s="50">
        <f>IF(AND(ISNUMBER('M4 Caffeine &amp; Energy'!F471),ISNUMBER('M4 Caffeine &amp; Energy'!K471)),'M4 Caffeine &amp; Energy'!F471-'M4 Caffeine &amp; Energy'!K471,"")</f>
        <v/>
      </c>
      <c r="I1995" s="34" t="inlineStr">
        <is>
          <t>S&amp;S availability/depth vary by listing and time, confirm live.</t>
        </is>
      </c>
    </row>
    <row r="1996" ht="26" customHeight="1">
      <c r="A1996" s="34" t="inlineStr">
        <is>
          <t>5-hour Energy</t>
        </is>
      </c>
      <c r="B1996" s="34" t="inlineStr">
        <is>
          <t>5-hour Energy Shot | Pomegranate | 18 pack 57mL</t>
        </is>
      </c>
      <c r="C1996" s="34" t="inlineStr">
        <is>
          <t>4) Caffeine &amp; energy beverage</t>
        </is>
      </c>
      <c r="D1996" s="51">
        <f>IF('M4 Caffeine &amp; Energy'!I472="","",'M4 Caffeine &amp; Energy'!I472)</f>
        <v/>
      </c>
      <c r="E1996" s="52">
        <f>IF('M4 Caffeine &amp; Energy'!J472="","",'M4 Caffeine &amp; Energy'!J472)</f>
        <v/>
      </c>
      <c r="F1996" s="50">
        <f>IF('M4 Caffeine &amp; Energy'!K472="","",'M4 Caffeine &amp; Energy'!K472)</f>
        <v/>
      </c>
      <c r="G1996" s="49">
        <f>IF('M4 Caffeine &amp; Energy'!F472="","",'M4 Caffeine &amp; Energy'!F472)</f>
        <v/>
      </c>
      <c r="H1996" s="50">
        <f>IF(AND(ISNUMBER('M4 Caffeine &amp; Energy'!F472),ISNUMBER('M4 Caffeine &amp; Energy'!K472)),'M4 Caffeine &amp; Energy'!F472-'M4 Caffeine &amp; Energy'!K472,"")</f>
        <v/>
      </c>
      <c r="I1996" s="34" t="inlineStr">
        <is>
          <t>S&amp;S availability/depth vary by listing and time, confirm live.</t>
        </is>
      </c>
    </row>
    <row r="1997" ht="26" customHeight="1">
      <c r="A1997" s="34" t="inlineStr">
        <is>
          <t>5-hour Energy</t>
        </is>
      </c>
      <c r="B1997" s="34" t="inlineStr">
        <is>
          <t>5-hour Energy Shot | Pomegranate | 24 pack 57mL</t>
        </is>
      </c>
      <c r="C1997" s="34" t="inlineStr">
        <is>
          <t>4) Caffeine &amp; energy beverage</t>
        </is>
      </c>
      <c r="D1997" s="51">
        <f>IF('M4 Caffeine &amp; Energy'!I473="","",'M4 Caffeine &amp; Energy'!I473)</f>
        <v/>
      </c>
      <c r="E1997" s="52">
        <f>IF('M4 Caffeine &amp; Energy'!J473="","",'M4 Caffeine &amp; Energy'!J473)</f>
        <v/>
      </c>
      <c r="F1997" s="50">
        <f>IF('M4 Caffeine &amp; Energy'!K473="","",'M4 Caffeine &amp; Energy'!K473)</f>
        <v/>
      </c>
      <c r="G1997" s="49">
        <f>IF('M4 Caffeine &amp; Energy'!F473="","",'M4 Caffeine &amp; Energy'!F473)</f>
        <v/>
      </c>
      <c r="H1997" s="50">
        <f>IF(AND(ISNUMBER('M4 Caffeine &amp; Energy'!F473),ISNUMBER('M4 Caffeine &amp; Energy'!K473)),'M4 Caffeine &amp; Energy'!F473-'M4 Caffeine &amp; Energy'!K473,"")</f>
        <v/>
      </c>
      <c r="I1997" s="34" t="inlineStr">
        <is>
          <t>S&amp;S availability/depth vary by listing and time, confirm live.</t>
        </is>
      </c>
    </row>
    <row r="1998" ht="26" customHeight="1">
      <c r="A1998" s="34" t="inlineStr">
        <is>
          <t>5-hour Energy</t>
        </is>
      </c>
      <c r="B1998" s="34" t="inlineStr">
        <is>
          <t>5-hour Energy Shot | Peach Mango | 6 pack 57mL</t>
        </is>
      </c>
      <c r="C1998" s="34" t="inlineStr">
        <is>
          <t>4) Caffeine &amp; energy beverage</t>
        </is>
      </c>
      <c r="D1998" s="51">
        <f>IF('M4 Caffeine &amp; Energy'!I474="","",'M4 Caffeine &amp; Energy'!I474)</f>
        <v/>
      </c>
      <c r="E1998" s="52">
        <f>IF('M4 Caffeine &amp; Energy'!J474="","",'M4 Caffeine &amp; Energy'!J474)</f>
        <v/>
      </c>
      <c r="F1998" s="50">
        <f>IF('M4 Caffeine &amp; Energy'!K474="","",'M4 Caffeine &amp; Energy'!K474)</f>
        <v/>
      </c>
      <c r="G1998" s="49">
        <f>IF('M4 Caffeine &amp; Energy'!F474="","",'M4 Caffeine &amp; Energy'!F474)</f>
        <v/>
      </c>
      <c r="H1998" s="50">
        <f>IF(AND(ISNUMBER('M4 Caffeine &amp; Energy'!F474),ISNUMBER('M4 Caffeine &amp; Energy'!K474)),'M4 Caffeine &amp; Energy'!F474-'M4 Caffeine &amp; Energy'!K474,"")</f>
        <v/>
      </c>
      <c r="I1998" s="34" t="inlineStr">
        <is>
          <t>S&amp;S availability/depth vary by listing and time, confirm live.</t>
        </is>
      </c>
    </row>
    <row r="1999" ht="26" customHeight="1">
      <c r="A1999" s="34" t="inlineStr">
        <is>
          <t>5-hour Energy</t>
        </is>
      </c>
      <c r="B1999" s="34" t="inlineStr">
        <is>
          <t>5-hour Energy Shot | Peach Mango | 12 pack 57mL</t>
        </is>
      </c>
      <c r="C1999" s="34" t="inlineStr">
        <is>
          <t>4) Caffeine &amp; energy beverage</t>
        </is>
      </c>
      <c r="D1999" s="51">
        <f>IF('M4 Caffeine &amp; Energy'!I475="","",'M4 Caffeine &amp; Energy'!I475)</f>
        <v/>
      </c>
      <c r="E1999" s="52">
        <f>IF('M4 Caffeine &amp; Energy'!J475="","",'M4 Caffeine &amp; Energy'!J475)</f>
        <v/>
      </c>
      <c r="F1999" s="50">
        <f>IF('M4 Caffeine &amp; Energy'!K475="","",'M4 Caffeine &amp; Energy'!K475)</f>
        <v/>
      </c>
      <c r="G1999" s="49">
        <f>IF('M4 Caffeine &amp; Energy'!F475="","",'M4 Caffeine &amp; Energy'!F475)</f>
        <v/>
      </c>
      <c r="H1999" s="50">
        <f>IF(AND(ISNUMBER('M4 Caffeine &amp; Energy'!F475),ISNUMBER('M4 Caffeine &amp; Energy'!K475)),'M4 Caffeine &amp; Energy'!F475-'M4 Caffeine &amp; Energy'!K475,"")</f>
        <v/>
      </c>
      <c r="I1999" s="34" t="inlineStr">
        <is>
          <t>S&amp;S availability/depth vary by listing and time, confirm live.</t>
        </is>
      </c>
    </row>
    <row r="2000" ht="26" customHeight="1">
      <c r="A2000" s="34" t="inlineStr">
        <is>
          <t>5-hour Energy</t>
        </is>
      </c>
      <c r="B2000" s="34" t="inlineStr">
        <is>
          <t>5-hour Energy Shot | Peach Mango | 18 pack 57mL</t>
        </is>
      </c>
      <c r="C2000" s="34" t="inlineStr">
        <is>
          <t>4) Caffeine &amp; energy beverage</t>
        </is>
      </c>
      <c r="D2000" s="51">
        <f>IF('M4 Caffeine &amp; Energy'!I476="","",'M4 Caffeine &amp; Energy'!I476)</f>
        <v/>
      </c>
      <c r="E2000" s="52">
        <f>IF('M4 Caffeine &amp; Energy'!J476="","",'M4 Caffeine &amp; Energy'!J476)</f>
        <v/>
      </c>
      <c r="F2000" s="50">
        <f>IF('M4 Caffeine &amp; Energy'!K476="","",'M4 Caffeine &amp; Energy'!K476)</f>
        <v/>
      </c>
      <c r="G2000" s="49">
        <f>IF('M4 Caffeine &amp; Energy'!F476="","",'M4 Caffeine &amp; Energy'!F476)</f>
        <v/>
      </c>
      <c r="H2000" s="50">
        <f>IF(AND(ISNUMBER('M4 Caffeine &amp; Energy'!F476),ISNUMBER('M4 Caffeine &amp; Energy'!K476)),'M4 Caffeine &amp; Energy'!F476-'M4 Caffeine &amp; Energy'!K476,"")</f>
        <v/>
      </c>
      <c r="I2000" s="34" t="inlineStr">
        <is>
          <t>S&amp;S availability/depth vary by listing and time, confirm live.</t>
        </is>
      </c>
    </row>
    <row r="2001" ht="26" customHeight="1">
      <c r="A2001" s="34" t="inlineStr">
        <is>
          <t>5-hour Energy</t>
        </is>
      </c>
      <c r="B2001" s="34" t="inlineStr">
        <is>
          <t>5-hour Energy Shot | Peach Mango | 24 pack 57mL</t>
        </is>
      </c>
      <c r="C2001" s="34" t="inlineStr">
        <is>
          <t>4) Caffeine &amp; energy beverage</t>
        </is>
      </c>
      <c r="D2001" s="51">
        <f>IF('M4 Caffeine &amp; Energy'!I477="","",'M4 Caffeine &amp; Energy'!I477)</f>
        <v/>
      </c>
      <c r="E2001" s="52">
        <f>IF('M4 Caffeine &amp; Energy'!J477="","",'M4 Caffeine &amp; Energy'!J477)</f>
        <v/>
      </c>
      <c r="F2001" s="50">
        <f>IF('M4 Caffeine &amp; Energy'!K477="","",'M4 Caffeine &amp; Energy'!K477)</f>
        <v/>
      </c>
      <c r="G2001" s="49">
        <f>IF('M4 Caffeine &amp; Energy'!F477="","",'M4 Caffeine &amp; Energy'!F477)</f>
        <v/>
      </c>
      <c r="H2001" s="50">
        <f>IF(AND(ISNUMBER('M4 Caffeine &amp; Energy'!F477),ISNUMBER('M4 Caffeine &amp; Energy'!K477)),'M4 Caffeine &amp; Energy'!F477-'M4 Caffeine &amp; Energy'!K477,"")</f>
        <v/>
      </c>
      <c r="I2001" s="34" t="inlineStr">
        <is>
          <t>S&amp;S availability/depth vary by listing and time, confirm live.</t>
        </is>
      </c>
    </row>
    <row r="2002" ht="26" customHeight="1">
      <c r="A2002" s="34" t="inlineStr">
        <is>
          <t>5-hour Energy</t>
        </is>
      </c>
      <c r="B2002" s="34" t="inlineStr">
        <is>
          <t>5-hour Energy Shot | Extra Strength Berry | 6 pack 57mL</t>
        </is>
      </c>
      <c r="C2002" s="34" t="inlineStr">
        <is>
          <t>4) Caffeine &amp; energy beverage</t>
        </is>
      </c>
      <c r="D2002" s="51">
        <f>IF('M4 Caffeine &amp; Energy'!I478="","",'M4 Caffeine &amp; Energy'!I478)</f>
        <v/>
      </c>
      <c r="E2002" s="52">
        <f>IF('M4 Caffeine &amp; Energy'!J478="","",'M4 Caffeine &amp; Energy'!J478)</f>
        <v/>
      </c>
      <c r="F2002" s="50">
        <f>IF('M4 Caffeine &amp; Energy'!K478="","",'M4 Caffeine &amp; Energy'!K478)</f>
        <v/>
      </c>
      <c r="G2002" s="49">
        <f>IF('M4 Caffeine &amp; Energy'!F478="","",'M4 Caffeine &amp; Energy'!F478)</f>
        <v/>
      </c>
      <c r="H2002" s="50">
        <f>IF(AND(ISNUMBER('M4 Caffeine &amp; Energy'!F478),ISNUMBER('M4 Caffeine &amp; Energy'!K478)),'M4 Caffeine &amp; Energy'!F478-'M4 Caffeine &amp; Energy'!K478,"")</f>
        <v/>
      </c>
      <c r="I2002" s="34" t="inlineStr">
        <is>
          <t>S&amp;S availability/depth vary by listing and time, confirm live.</t>
        </is>
      </c>
    </row>
    <row r="2003" ht="26" customHeight="1">
      <c r="A2003" s="34" t="inlineStr">
        <is>
          <t>5-hour Energy</t>
        </is>
      </c>
      <c r="B2003" s="34" t="inlineStr">
        <is>
          <t>5-hour Energy Shot | Extra Strength Berry | 12 pack 57mL</t>
        </is>
      </c>
      <c r="C2003" s="34" t="inlineStr">
        <is>
          <t>4) Caffeine &amp; energy beverage</t>
        </is>
      </c>
      <c r="D2003" s="51">
        <f>IF('M4 Caffeine &amp; Energy'!I479="","",'M4 Caffeine &amp; Energy'!I479)</f>
        <v/>
      </c>
      <c r="E2003" s="52">
        <f>IF('M4 Caffeine &amp; Energy'!J479="","",'M4 Caffeine &amp; Energy'!J479)</f>
        <v/>
      </c>
      <c r="F2003" s="50">
        <f>IF('M4 Caffeine &amp; Energy'!K479="","",'M4 Caffeine &amp; Energy'!K479)</f>
        <v/>
      </c>
      <c r="G2003" s="49">
        <f>IF('M4 Caffeine &amp; Energy'!F479="","",'M4 Caffeine &amp; Energy'!F479)</f>
        <v/>
      </c>
      <c r="H2003" s="50">
        <f>IF(AND(ISNUMBER('M4 Caffeine &amp; Energy'!F479),ISNUMBER('M4 Caffeine &amp; Energy'!K479)),'M4 Caffeine &amp; Energy'!F479-'M4 Caffeine &amp; Energy'!K479,"")</f>
        <v/>
      </c>
      <c r="I2003" s="34" t="inlineStr">
        <is>
          <t>S&amp;S availability/depth vary by listing and time, confirm live.</t>
        </is>
      </c>
    </row>
    <row r="2004" ht="26" customHeight="1">
      <c r="A2004" s="34" t="inlineStr">
        <is>
          <t>5-hour Energy</t>
        </is>
      </c>
      <c r="B2004" s="34" t="inlineStr">
        <is>
          <t>5-hour Energy Shot | Extra Strength Berry | 18 pack 57mL</t>
        </is>
      </c>
      <c r="C2004" s="34" t="inlineStr">
        <is>
          <t>4) Caffeine &amp; energy beverage</t>
        </is>
      </c>
      <c r="D2004" s="51">
        <f>IF('M4 Caffeine &amp; Energy'!I480="","",'M4 Caffeine &amp; Energy'!I480)</f>
        <v/>
      </c>
      <c r="E2004" s="52">
        <f>IF('M4 Caffeine &amp; Energy'!J480="","",'M4 Caffeine &amp; Energy'!J480)</f>
        <v/>
      </c>
      <c r="F2004" s="50">
        <f>IF('M4 Caffeine &amp; Energy'!K480="","",'M4 Caffeine &amp; Energy'!K480)</f>
        <v/>
      </c>
      <c r="G2004" s="49">
        <f>IF('M4 Caffeine &amp; Energy'!F480="","",'M4 Caffeine &amp; Energy'!F480)</f>
        <v/>
      </c>
      <c r="H2004" s="50">
        <f>IF(AND(ISNUMBER('M4 Caffeine &amp; Energy'!F480),ISNUMBER('M4 Caffeine &amp; Energy'!K480)),'M4 Caffeine &amp; Energy'!F480-'M4 Caffeine &amp; Energy'!K480,"")</f>
        <v/>
      </c>
      <c r="I2004" s="34" t="inlineStr">
        <is>
          <t>S&amp;S availability/depth vary by listing and time, confirm live.</t>
        </is>
      </c>
    </row>
    <row r="2005" ht="26" customHeight="1">
      <c r="A2005" s="34" t="inlineStr">
        <is>
          <t>5-hour Energy</t>
        </is>
      </c>
      <c r="B2005" s="34" t="inlineStr">
        <is>
          <t>5-hour Energy Shot | Extra Strength Berry | 24 pack 57mL</t>
        </is>
      </c>
      <c r="C2005" s="34" t="inlineStr">
        <is>
          <t>4) Caffeine &amp; energy beverage</t>
        </is>
      </c>
      <c r="D2005" s="51">
        <f>IF('M4 Caffeine &amp; Energy'!I481="","",'M4 Caffeine &amp; Energy'!I481)</f>
        <v/>
      </c>
      <c r="E2005" s="52">
        <f>IF('M4 Caffeine &amp; Energy'!J481="","",'M4 Caffeine &amp; Energy'!J481)</f>
        <v/>
      </c>
      <c r="F2005" s="50">
        <f>IF('M4 Caffeine &amp; Energy'!K481="","",'M4 Caffeine &amp; Energy'!K481)</f>
        <v/>
      </c>
      <c r="G2005" s="49">
        <f>IF('M4 Caffeine &amp; Energy'!F481="","",'M4 Caffeine &amp; Energy'!F481)</f>
        <v/>
      </c>
      <c r="H2005" s="50">
        <f>IF(AND(ISNUMBER('M4 Caffeine &amp; Energy'!F481),ISNUMBER('M4 Caffeine &amp; Energy'!K481)),'M4 Caffeine &amp; Energy'!F481-'M4 Caffeine &amp; Energy'!K481,"")</f>
        <v/>
      </c>
      <c r="I2005" s="34" t="inlineStr">
        <is>
          <t>S&amp;S availability/depth vary by listing and time, confirm live.</t>
        </is>
      </c>
    </row>
    <row r="2006" ht="26" customHeight="1">
      <c r="A2006" s="34" t="inlineStr">
        <is>
          <t>Monster</t>
        </is>
      </c>
      <c r="B2006" s="34" t="inlineStr">
        <is>
          <t>Monster Java | Mean Bean | single 444mL</t>
        </is>
      </c>
      <c r="C2006" s="34" t="inlineStr">
        <is>
          <t>4) Caffeine &amp; energy beverage</t>
        </is>
      </c>
      <c r="D2006" s="51">
        <f>IF('M4 Caffeine &amp; Energy'!I482="","",'M4 Caffeine &amp; Energy'!I482)</f>
        <v/>
      </c>
      <c r="E2006" s="52">
        <f>IF('M4 Caffeine &amp; Energy'!J482="","",'M4 Caffeine &amp; Energy'!J482)</f>
        <v/>
      </c>
      <c r="F2006" s="50">
        <f>IF('M4 Caffeine &amp; Energy'!K482="","",'M4 Caffeine &amp; Energy'!K482)</f>
        <v/>
      </c>
      <c r="G2006" s="49">
        <f>IF('M4 Caffeine &amp; Energy'!F482="","",'M4 Caffeine &amp; Energy'!F482)</f>
        <v/>
      </c>
      <c r="H2006" s="50">
        <f>IF(AND(ISNUMBER('M4 Caffeine &amp; Energy'!F482),ISNUMBER('M4 Caffeine &amp; Energy'!K482)),'M4 Caffeine &amp; Energy'!F482-'M4 Caffeine &amp; Energy'!K482,"")</f>
        <v/>
      </c>
      <c r="I2006" s="34" t="inlineStr">
        <is>
          <t>S&amp;S availability/depth vary by listing and time, confirm live.</t>
        </is>
      </c>
    </row>
    <row r="2007" ht="26" customHeight="1">
      <c r="A2007" s="34" t="inlineStr">
        <is>
          <t>Monster</t>
        </is>
      </c>
      <c r="B2007" s="34" t="inlineStr">
        <is>
          <t>Monster Java | Mean Bean | 8 pack 444mL</t>
        </is>
      </c>
      <c r="C2007" s="34" t="inlineStr">
        <is>
          <t>4) Caffeine &amp; energy beverage</t>
        </is>
      </c>
      <c r="D2007" s="51">
        <f>IF('M4 Caffeine &amp; Energy'!I483="","",'M4 Caffeine &amp; Energy'!I483)</f>
        <v/>
      </c>
      <c r="E2007" s="52">
        <f>IF('M4 Caffeine &amp; Energy'!J483="","",'M4 Caffeine &amp; Energy'!J483)</f>
        <v/>
      </c>
      <c r="F2007" s="50">
        <f>IF('M4 Caffeine &amp; Energy'!K483="","",'M4 Caffeine &amp; Energy'!K483)</f>
        <v/>
      </c>
      <c r="G2007" s="49">
        <f>IF('M4 Caffeine &amp; Energy'!F483="","",'M4 Caffeine &amp; Energy'!F483)</f>
        <v/>
      </c>
      <c r="H2007" s="50">
        <f>IF(AND(ISNUMBER('M4 Caffeine &amp; Energy'!F483),ISNUMBER('M4 Caffeine &amp; Energy'!K483)),'M4 Caffeine &amp; Energy'!F483-'M4 Caffeine &amp; Energy'!K483,"")</f>
        <v/>
      </c>
      <c r="I2007" s="34" t="inlineStr">
        <is>
          <t>S&amp;S availability/depth vary by listing and time, confirm live.</t>
        </is>
      </c>
    </row>
    <row r="2008" ht="26" customHeight="1">
      <c r="A2008" s="34" t="inlineStr">
        <is>
          <t>Monster</t>
        </is>
      </c>
      <c r="B2008" s="34" t="inlineStr">
        <is>
          <t>Monster Java | Mean Bean | 12 pack 444mL</t>
        </is>
      </c>
      <c r="C2008" s="34" t="inlineStr">
        <is>
          <t>4) Caffeine &amp; energy beverage</t>
        </is>
      </c>
      <c r="D2008" s="51">
        <f>IF('M4 Caffeine &amp; Energy'!I484="","",'M4 Caffeine &amp; Energy'!I484)</f>
        <v/>
      </c>
      <c r="E2008" s="52">
        <f>IF('M4 Caffeine &amp; Energy'!J484="","",'M4 Caffeine &amp; Energy'!J484)</f>
        <v/>
      </c>
      <c r="F2008" s="50">
        <f>IF('M4 Caffeine &amp; Energy'!K484="","",'M4 Caffeine &amp; Energy'!K484)</f>
        <v/>
      </c>
      <c r="G2008" s="49">
        <f>IF('M4 Caffeine &amp; Energy'!F484="","",'M4 Caffeine &amp; Energy'!F484)</f>
        <v/>
      </c>
      <c r="H2008" s="50">
        <f>IF(AND(ISNUMBER('M4 Caffeine &amp; Energy'!F484),ISNUMBER('M4 Caffeine &amp; Energy'!K484)),'M4 Caffeine &amp; Energy'!F484-'M4 Caffeine &amp; Energy'!K484,"")</f>
        <v/>
      </c>
      <c r="I2008" s="34" t="inlineStr">
        <is>
          <t>S&amp;S availability/depth vary by listing and time, confirm live.</t>
        </is>
      </c>
    </row>
    <row r="2009" ht="26" customHeight="1">
      <c r="A2009" s="34" t="inlineStr">
        <is>
          <t>Monster</t>
        </is>
      </c>
      <c r="B2009" s="34" t="inlineStr">
        <is>
          <t>Monster Java | Mean Bean | 18 pack 444mL</t>
        </is>
      </c>
      <c r="C2009" s="34" t="inlineStr">
        <is>
          <t>4) Caffeine &amp; energy beverage</t>
        </is>
      </c>
      <c r="D2009" s="51">
        <f>IF('M4 Caffeine &amp; Energy'!I485="","",'M4 Caffeine &amp; Energy'!I485)</f>
        <v/>
      </c>
      <c r="E2009" s="52">
        <f>IF('M4 Caffeine &amp; Energy'!J485="","",'M4 Caffeine &amp; Energy'!J485)</f>
        <v/>
      </c>
      <c r="F2009" s="50">
        <f>IF('M4 Caffeine &amp; Energy'!K485="","",'M4 Caffeine &amp; Energy'!K485)</f>
        <v/>
      </c>
      <c r="G2009" s="49">
        <f>IF('M4 Caffeine &amp; Energy'!F485="","",'M4 Caffeine &amp; Energy'!F485)</f>
        <v/>
      </c>
      <c r="H2009" s="50">
        <f>IF(AND(ISNUMBER('M4 Caffeine &amp; Energy'!F485),ISNUMBER('M4 Caffeine &amp; Energy'!K485)),'M4 Caffeine &amp; Energy'!F485-'M4 Caffeine &amp; Energy'!K485,"")</f>
        <v/>
      </c>
      <c r="I2009" s="34" t="inlineStr">
        <is>
          <t>S&amp;S availability/depth vary by listing and time, confirm live.</t>
        </is>
      </c>
    </row>
    <row r="2010" ht="26" customHeight="1">
      <c r="A2010" s="34" t="inlineStr">
        <is>
          <t>Monster</t>
        </is>
      </c>
      <c r="B2010" s="34" t="inlineStr">
        <is>
          <t>Monster Java | Mean Bean | 24 pack 444mL</t>
        </is>
      </c>
      <c r="C2010" s="34" t="inlineStr">
        <is>
          <t>4) Caffeine &amp; energy beverage</t>
        </is>
      </c>
      <c r="D2010" s="51">
        <f>IF('M4 Caffeine &amp; Energy'!I486="","",'M4 Caffeine &amp; Energy'!I486)</f>
        <v/>
      </c>
      <c r="E2010" s="52">
        <f>IF('M4 Caffeine &amp; Energy'!J486="","",'M4 Caffeine &amp; Energy'!J486)</f>
        <v/>
      </c>
      <c r="F2010" s="50">
        <f>IF('M4 Caffeine &amp; Energy'!K486="","",'M4 Caffeine &amp; Energy'!K486)</f>
        <v/>
      </c>
      <c r="G2010" s="49">
        <f>IF('M4 Caffeine &amp; Energy'!F486="","",'M4 Caffeine &amp; Energy'!F486)</f>
        <v/>
      </c>
      <c r="H2010" s="50">
        <f>IF(AND(ISNUMBER('M4 Caffeine &amp; Energy'!F486),ISNUMBER('M4 Caffeine &amp; Energy'!K486)),'M4 Caffeine &amp; Energy'!F486-'M4 Caffeine &amp; Energy'!K486,"")</f>
        <v/>
      </c>
      <c r="I2010" s="34" t="inlineStr">
        <is>
          <t>S&amp;S availability/depth vary by listing and time, confirm live.</t>
        </is>
      </c>
    </row>
    <row r="2011" ht="26" customHeight="1">
      <c r="A2011" s="34" t="inlineStr">
        <is>
          <t>Monster</t>
        </is>
      </c>
      <c r="B2011" s="34" t="inlineStr">
        <is>
          <t>Monster Java | Loca Moca | single 444mL</t>
        </is>
      </c>
      <c r="C2011" s="34" t="inlineStr">
        <is>
          <t>4) Caffeine &amp; energy beverage</t>
        </is>
      </c>
      <c r="D2011" s="51">
        <f>IF('M4 Caffeine &amp; Energy'!I487="","",'M4 Caffeine &amp; Energy'!I487)</f>
        <v/>
      </c>
      <c r="E2011" s="52">
        <f>IF('M4 Caffeine &amp; Energy'!J487="","",'M4 Caffeine &amp; Energy'!J487)</f>
        <v/>
      </c>
      <c r="F2011" s="50">
        <f>IF('M4 Caffeine &amp; Energy'!K487="","",'M4 Caffeine &amp; Energy'!K487)</f>
        <v/>
      </c>
      <c r="G2011" s="49">
        <f>IF('M4 Caffeine &amp; Energy'!F487="","",'M4 Caffeine &amp; Energy'!F487)</f>
        <v/>
      </c>
      <c r="H2011" s="50">
        <f>IF(AND(ISNUMBER('M4 Caffeine &amp; Energy'!F487),ISNUMBER('M4 Caffeine &amp; Energy'!K487)),'M4 Caffeine &amp; Energy'!F487-'M4 Caffeine &amp; Energy'!K487,"")</f>
        <v/>
      </c>
      <c r="I2011" s="34" t="inlineStr">
        <is>
          <t>S&amp;S availability/depth vary by listing and time, confirm live.</t>
        </is>
      </c>
    </row>
    <row r="2012" ht="26" customHeight="1">
      <c r="A2012" s="34" t="inlineStr">
        <is>
          <t>Monster</t>
        </is>
      </c>
      <c r="B2012" s="34" t="inlineStr">
        <is>
          <t>Monster Java | Loca Moca | 8 pack 444mL</t>
        </is>
      </c>
      <c r="C2012" s="34" t="inlineStr">
        <is>
          <t>4) Caffeine &amp; energy beverage</t>
        </is>
      </c>
      <c r="D2012" s="51">
        <f>IF('M4 Caffeine &amp; Energy'!I488="","",'M4 Caffeine &amp; Energy'!I488)</f>
        <v/>
      </c>
      <c r="E2012" s="52">
        <f>IF('M4 Caffeine &amp; Energy'!J488="","",'M4 Caffeine &amp; Energy'!J488)</f>
        <v/>
      </c>
      <c r="F2012" s="50">
        <f>IF('M4 Caffeine &amp; Energy'!K488="","",'M4 Caffeine &amp; Energy'!K488)</f>
        <v/>
      </c>
      <c r="G2012" s="49">
        <f>IF('M4 Caffeine &amp; Energy'!F488="","",'M4 Caffeine &amp; Energy'!F488)</f>
        <v/>
      </c>
      <c r="H2012" s="50">
        <f>IF(AND(ISNUMBER('M4 Caffeine &amp; Energy'!F488),ISNUMBER('M4 Caffeine &amp; Energy'!K488)),'M4 Caffeine &amp; Energy'!F488-'M4 Caffeine &amp; Energy'!K488,"")</f>
        <v/>
      </c>
      <c r="I2012" s="34" t="inlineStr">
        <is>
          <t>S&amp;S availability/depth vary by listing and time, confirm live.</t>
        </is>
      </c>
    </row>
    <row r="2013" ht="26" customHeight="1">
      <c r="A2013" s="34" t="inlineStr">
        <is>
          <t>Monster</t>
        </is>
      </c>
      <c r="B2013" s="34" t="inlineStr">
        <is>
          <t>Monster Java | Loca Moca | 12 pack 444mL</t>
        </is>
      </c>
      <c r="C2013" s="34" t="inlineStr">
        <is>
          <t>4) Caffeine &amp; energy beverage</t>
        </is>
      </c>
      <c r="D2013" s="51">
        <f>IF('M4 Caffeine &amp; Energy'!I489="","",'M4 Caffeine &amp; Energy'!I489)</f>
        <v/>
      </c>
      <c r="E2013" s="52">
        <f>IF('M4 Caffeine &amp; Energy'!J489="","",'M4 Caffeine &amp; Energy'!J489)</f>
        <v/>
      </c>
      <c r="F2013" s="50">
        <f>IF('M4 Caffeine &amp; Energy'!K489="","",'M4 Caffeine &amp; Energy'!K489)</f>
        <v/>
      </c>
      <c r="G2013" s="49">
        <f>IF('M4 Caffeine &amp; Energy'!F489="","",'M4 Caffeine &amp; Energy'!F489)</f>
        <v/>
      </c>
      <c r="H2013" s="50">
        <f>IF(AND(ISNUMBER('M4 Caffeine &amp; Energy'!F489),ISNUMBER('M4 Caffeine &amp; Energy'!K489)),'M4 Caffeine &amp; Energy'!F489-'M4 Caffeine &amp; Energy'!K489,"")</f>
        <v/>
      </c>
      <c r="I2013" s="34" t="inlineStr">
        <is>
          <t>S&amp;S availability/depth vary by listing and time, confirm live.</t>
        </is>
      </c>
    </row>
    <row r="2014" ht="26" customHeight="1">
      <c r="A2014" s="34" t="inlineStr">
        <is>
          <t>Monster</t>
        </is>
      </c>
      <c r="B2014" s="34" t="inlineStr">
        <is>
          <t>Monster Java | Loca Moca | 18 pack 444mL</t>
        </is>
      </c>
      <c r="C2014" s="34" t="inlineStr">
        <is>
          <t>4) Caffeine &amp; energy beverage</t>
        </is>
      </c>
      <c r="D2014" s="51">
        <f>IF('M4 Caffeine &amp; Energy'!I490="","",'M4 Caffeine &amp; Energy'!I490)</f>
        <v/>
      </c>
      <c r="E2014" s="52">
        <f>IF('M4 Caffeine &amp; Energy'!J490="","",'M4 Caffeine &amp; Energy'!J490)</f>
        <v/>
      </c>
      <c r="F2014" s="50">
        <f>IF('M4 Caffeine &amp; Energy'!K490="","",'M4 Caffeine &amp; Energy'!K490)</f>
        <v/>
      </c>
      <c r="G2014" s="49">
        <f>IF('M4 Caffeine &amp; Energy'!F490="","",'M4 Caffeine &amp; Energy'!F490)</f>
        <v/>
      </c>
      <c r="H2014" s="50">
        <f>IF(AND(ISNUMBER('M4 Caffeine &amp; Energy'!F490),ISNUMBER('M4 Caffeine &amp; Energy'!K490)),'M4 Caffeine &amp; Energy'!F490-'M4 Caffeine &amp; Energy'!K490,"")</f>
        <v/>
      </c>
      <c r="I2014" s="34" t="inlineStr">
        <is>
          <t>S&amp;S availability/depth vary by listing and time, confirm live.</t>
        </is>
      </c>
    </row>
    <row r="2015" ht="26" customHeight="1">
      <c r="A2015" s="34" t="inlineStr">
        <is>
          <t>Monster</t>
        </is>
      </c>
      <c r="B2015" s="34" t="inlineStr">
        <is>
          <t>Monster Java | Loca Moca | 24 pack 444mL</t>
        </is>
      </c>
      <c r="C2015" s="34" t="inlineStr">
        <is>
          <t>4) Caffeine &amp; energy beverage</t>
        </is>
      </c>
      <c r="D2015" s="51">
        <f>IF('M4 Caffeine &amp; Energy'!I491="","",'M4 Caffeine &amp; Energy'!I491)</f>
        <v/>
      </c>
      <c r="E2015" s="52">
        <f>IF('M4 Caffeine &amp; Energy'!J491="","",'M4 Caffeine &amp; Energy'!J491)</f>
        <v/>
      </c>
      <c r="F2015" s="50">
        <f>IF('M4 Caffeine &amp; Energy'!K491="","",'M4 Caffeine &amp; Energy'!K491)</f>
        <v/>
      </c>
      <c r="G2015" s="49">
        <f>IF('M4 Caffeine &amp; Energy'!F491="","",'M4 Caffeine &amp; Energy'!F491)</f>
        <v/>
      </c>
      <c r="H2015" s="50">
        <f>IF(AND(ISNUMBER('M4 Caffeine &amp; Energy'!F491),ISNUMBER('M4 Caffeine &amp; Energy'!K491)),'M4 Caffeine &amp; Energy'!F491-'M4 Caffeine &amp; Energy'!K491,"")</f>
        <v/>
      </c>
      <c r="I2015" s="34" t="inlineStr">
        <is>
          <t>S&amp;S availability/depth vary by listing and time, confirm live.</t>
        </is>
      </c>
    </row>
    <row r="2016" ht="26" customHeight="1">
      <c r="A2016" s="34" t="inlineStr">
        <is>
          <t>Monster</t>
        </is>
      </c>
      <c r="B2016" s="34" t="inlineStr">
        <is>
          <t>Monster Java | Salted Caramel | single 444mL</t>
        </is>
      </c>
      <c r="C2016" s="34" t="inlineStr">
        <is>
          <t>4) Caffeine &amp; energy beverage</t>
        </is>
      </c>
      <c r="D2016" s="51">
        <f>IF('M4 Caffeine &amp; Energy'!I492="","",'M4 Caffeine &amp; Energy'!I492)</f>
        <v/>
      </c>
      <c r="E2016" s="52">
        <f>IF('M4 Caffeine &amp; Energy'!J492="","",'M4 Caffeine &amp; Energy'!J492)</f>
        <v/>
      </c>
      <c r="F2016" s="50">
        <f>IF('M4 Caffeine &amp; Energy'!K492="","",'M4 Caffeine &amp; Energy'!K492)</f>
        <v/>
      </c>
      <c r="G2016" s="49">
        <f>IF('M4 Caffeine &amp; Energy'!F492="","",'M4 Caffeine &amp; Energy'!F492)</f>
        <v/>
      </c>
      <c r="H2016" s="50">
        <f>IF(AND(ISNUMBER('M4 Caffeine &amp; Energy'!F492),ISNUMBER('M4 Caffeine &amp; Energy'!K492)),'M4 Caffeine &amp; Energy'!F492-'M4 Caffeine &amp; Energy'!K492,"")</f>
        <v/>
      </c>
      <c r="I2016" s="34" t="inlineStr">
        <is>
          <t>S&amp;S availability/depth vary by listing and time, confirm live.</t>
        </is>
      </c>
    </row>
    <row r="2017" ht="26" customHeight="1">
      <c r="A2017" s="34" t="inlineStr">
        <is>
          <t>Monster</t>
        </is>
      </c>
      <c r="B2017" s="34" t="inlineStr">
        <is>
          <t>Monster Java | Salted Caramel | 8 pack 444mL</t>
        </is>
      </c>
      <c r="C2017" s="34" t="inlineStr">
        <is>
          <t>4) Caffeine &amp; energy beverage</t>
        </is>
      </c>
      <c r="D2017" s="51">
        <f>IF('M4 Caffeine &amp; Energy'!I493="","",'M4 Caffeine &amp; Energy'!I493)</f>
        <v/>
      </c>
      <c r="E2017" s="52">
        <f>IF('M4 Caffeine &amp; Energy'!J493="","",'M4 Caffeine &amp; Energy'!J493)</f>
        <v/>
      </c>
      <c r="F2017" s="50">
        <f>IF('M4 Caffeine &amp; Energy'!K493="","",'M4 Caffeine &amp; Energy'!K493)</f>
        <v/>
      </c>
      <c r="G2017" s="49">
        <f>IF('M4 Caffeine &amp; Energy'!F493="","",'M4 Caffeine &amp; Energy'!F493)</f>
        <v/>
      </c>
      <c r="H2017" s="50">
        <f>IF(AND(ISNUMBER('M4 Caffeine &amp; Energy'!F493),ISNUMBER('M4 Caffeine &amp; Energy'!K493)),'M4 Caffeine &amp; Energy'!F493-'M4 Caffeine &amp; Energy'!K493,"")</f>
        <v/>
      </c>
      <c r="I2017" s="34" t="inlineStr">
        <is>
          <t>S&amp;S availability/depth vary by listing and time, confirm live.</t>
        </is>
      </c>
    </row>
    <row r="2018" ht="26" customHeight="1">
      <c r="A2018" s="34" t="inlineStr">
        <is>
          <t>Monster</t>
        </is>
      </c>
      <c r="B2018" s="34" t="inlineStr">
        <is>
          <t>Monster Java | Salted Caramel | 12 pack 444mL</t>
        </is>
      </c>
      <c r="C2018" s="34" t="inlineStr">
        <is>
          <t>4) Caffeine &amp; energy beverage</t>
        </is>
      </c>
      <c r="D2018" s="51">
        <f>IF('M4 Caffeine &amp; Energy'!I494="","",'M4 Caffeine &amp; Energy'!I494)</f>
        <v/>
      </c>
      <c r="E2018" s="52">
        <f>IF('M4 Caffeine &amp; Energy'!J494="","",'M4 Caffeine &amp; Energy'!J494)</f>
        <v/>
      </c>
      <c r="F2018" s="50">
        <f>IF('M4 Caffeine &amp; Energy'!K494="","",'M4 Caffeine &amp; Energy'!K494)</f>
        <v/>
      </c>
      <c r="G2018" s="49">
        <f>IF('M4 Caffeine &amp; Energy'!F494="","",'M4 Caffeine &amp; Energy'!F494)</f>
        <v/>
      </c>
      <c r="H2018" s="50">
        <f>IF(AND(ISNUMBER('M4 Caffeine &amp; Energy'!F494),ISNUMBER('M4 Caffeine &amp; Energy'!K494)),'M4 Caffeine &amp; Energy'!F494-'M4 Caffeine &amp; Energy'!K494,"")</f>
        <v/>
      </c>
      <c r="I2018" s="34" t="inlineStr">
        <is>
          <t>S&amp;S availability/depth vary by listing and time, confirm live.</t>
        </is>
      </c>
    </row>
    <row r="2019" ht="26" customHeight="1">
      <c r="A2019" s="34" t="inlineStr">
        <is>
          <t>Monster</t>
        </is>
      </c>
      <c r="B2019" s="34" t="inlineStr">
        <is>
          <t>Monster Java | Salted Caramel | 18 pack 444mL</t>
        </is>
      </c>
      <c r="C2019" s="34" t="inlineStr">
        <is>
          <t>4) Caffeine &amp; energy beverage</t>
        </is>
      </c>
      <c r="D2019" s="51">
        <f>IF('M4 Caffeine &amp; Energy'!I495="","",'M4 Caffeine &amp; Energy'!I495)</f>
        <v/>
      </c>
      <c r="E2019" s="52">
        <f>IF('M4 Caffeine &amp; Energy'!J495="","",'M4 Caffeine &amp; Energy'!J495)</f>
        <v/>
      </c>
      <c r="F2019" s="50">
        <f>IF('M4 Caffeine &amp; Energy'!K495="","",'M4 Caffeine &amp; Energy'!K495)</f>
        <v/>
      </c>
      <c r="G2019" s="49">
        <f>IF('M4 Caffeine &amp; Energy'!F495="","",'M4 Caffeine &amp; Energy'!F495)</f>
        <v/>
      </c>
      <c r="H2019" s="50">
        <f>IF(AND(ISNUMBER('M4 Caffeine &amp; Energy'!F495),ISNUMBER('M4 Caffeine &amp; Energy'!K495)),'M4 Caffeine &amp; Energy'!F495-'M4 Caffeine &amp; Energy'!K495,"")</f>
        <v/>
      </c>
      <c r="I2019" s="34" t="inlineStr">
        <is>
          <t>S&amp;S availability/depth vary by listing and time, confirm live.</t>
        </is>
      </c>
    </row>
    <row r="2020" ht="26" customHeight="1">
      <c r="A2020" s="34" t="inlineStr">
        <is>
          <t>Monster</t>
        </is>
      </c>
      <c r="B2020" s="34" t="inlineStr">
        <is>
          <t>Monster Java | Salted Caramel | 24 pack 444mL</t>
        </is>
      </c>
      <c r="C2020" s="34" t="inlineStr">
        <is>
          <t>4) Caffeine &amp; energy beverage</t>
        </is>
      </c>
      <c r="D2020" s="51">
        <f>IF('M4 Caffeine &amp; Energy'!I496="","",'M4 Caffeine &amp; Energy'!I496)</f>
        <v/>
      </c>
      <c r="E2020" s="52">
        <f>IF('M4 Caffeine &amp; Energy'!J496="","",'M4 Caffeine &amp; Energy'!J496)</f>
        <v/>
      </c>
      <c r="F2020" s="50">
        <f>IF('M4 Caffeine &amp; Energy'!K496="","",'M4 Caffeine &amp; Energy'!K496)</f>
        <v/>
      </c>
      <c r="G2020" s="49">
        <f>IF('M4 Caffeine &amp; Energy'!F496="","",'M4 Caffeine &amp; Energy'!F496)</f>
        <v/>
      </c>
      <c r="H2020" s="50">
        <f>IF(AND(ISNUMBER('M4 Caffeine &amp; Energy'!F496),ISNUMBER('M4 Caffeine &amp; Energy'!K496)),'M4 Caffeine &amp; Energy'!F496-'M4 Caffeine &amp; Energy'!K496,"")</f>
        <v/>
      </c>
      <c r="I2020" s="34" t="inlineStr">
        <is>
          <t>S&amp;S availability/depth vary by listing and time, confirm live.</t>
        </is>
      </c>
    </row>
    <row r="2021" ht="26" customHeight="1">
      <c r="A2021" s="34" t="inlineStr">
        <is>
          <t>Monster</t>
        </is>
      </c>
      <c r="B2021" s="34" t="inlineStr">
        <is>
          <t>Monster Java | Vanilla | single 444mL</t>
        </is>
      </c>
      <c r="C2021" s="34" t="inlineStr">
        <is>
          <t>4) Caffeine &amp; energy beverage</t>
        </is>
      </c>
      <c r="D2021" s="51">
        <f>IF('M4 Caffeine &amp; Energy'!I497="","",'M4 Caffeine &amp; Energy'!I497)</f>
        <v/>
      </c>
      <c r="E2021" s="52">
        <f>IF('M4 Caffeine &amp; Energy'!J497="","",'M4 Caffeine &amp; Energy'!J497)</f>
        <v/>
      </c>
      <c r="F2021" s="50">
        <f>IF('M4 Caffeine &amp; Energy'!K497="","",'M4 Caffeine &amp; Energy'!K497)</f>
        <v/>
      </c>
      <c r="G2021" s="49">
        <f>IF('M4 Caffeine &amp; Energy'!F497="","",'M4 Caffeine &amp; Energy'!F497)</f>
        <v/>
      </c>
      <c r="H2021" s="50">
        <f>IF(AND(ISNUMBER('M4 Caffeine &amp; Energy'!F497),ISNUMBER('M4 Caffeine &amp; Energy'!K497)),'M4 Caffeine &amp; Energy'!F497-'M4 Caffeine &amp; Energy'!K497,"")</f>
        <v/>
      </c>
      <c r="I2021" s="34" t="inlineStr">
        <is>
          <t>S&amp;S availability/depth vary by listing and time, confirm live.</t>
        </is>
      </c>
    </row>
    <row r="2022" ht="26" customHeight="1">
      <c r="A2022" s="34" t="inlineStr">
        <is>
          <t>Monster</t>
        </is>
      </c>
      <c r="B2022" s="34" t="inlineStr">
        <is>
          <t>Monster Java | Vanilla | 8 pack 444mL</t>
        </is>
      </c>
      <c r="C2022" s="34" t="inlineStr">
        <is>
          <t>4) Caffeine &amp; energy beverage</t>
        </is>
      </c>
      <c r="D2022" s="51">
        <f>IF('M4 Caffeine &amp; Energy'!I498="","",'M4 Caffeine &amp; Energy'!I498)</f>
        <v/>
      </c>
      <c r="E2022" s="52">
        <f>IF('M4 Caffeine &amp; Energy'!J498="","",'M4 Caffeine &amp; Energy'!J498)</f>
        <v/>
      </c>
      <c r="F2022" s="50">
        <f>IF('M4 Caffeine &amp; Energy'!K498="","",'M4 Caffeine &amp; Energy'!K498)</f>
        <v/>
      </c>
      <c r="G2022" s="49">
        <f>IF('M4 Caffeine &amp; Energy'!F498="","",'M4 Caffeine &amp; Energy'!F498)</f>
        <v/>
      </c>
      <c r="H2022" s="50">
        <f>IF(AND(ISNUMBER('M4 Caffeine &amp; Energy'!F498),ISNUMBER('M4 Caffeine &amp; Energy'!K498)),'M4 Caffeine &amp; Energy'!F498-'M4 Caffeine &amp; Energy'!K498,"")</f>
        <v/>
      </c>
      <c r="I2022" s="34" t="inlineStr">
        <is>
          <t>S&amp;S availability/depth vary by listing and time, confirm live.</t>
        </is>
      </c>
    </row>
    <row r="2023" ht="26" customHeight="1">
      <c r="A2023" s="34" t="inlineStr">
        <is>
          <t>Monster</t>
        </is>
      </c>
      <c r="B2023" s="34" t="inlineStr">
        <is>
          <t>Monster Java | Vanilla | 12 pack 444mL</t>
        </is>
      </c>
      <c r="C2023" s="34" t="inlineStr">
        <is>
          <t>4) Caffeine &amp; energy beverage</t>
        </is>
      </c>
      <c r="D2023" s="51">
        <f>IF('M4 Caffeine &amp; Energy'!I499="","",'M4 Caffeine &amp; Energy'!I499)</f>
        <v/>
      </c>
      <c r="E2023" s="52">
        <f>IF('M4 Caffeine &amp; Energy'!J499="","",'M4 Caffeine &amp; Energy'!J499)</f>
        <v/>
      </c>
      <c r="F2023" s="50">
        <f>IF('M4 Caffeine &amp; Energy'!K499="","",'M4 Caffeine &amp; Energy'!K499)</f>
        <v/>
      </c>
      <c r="G2023" s="49">
        <f>IF('M4 Caffeine &amp; Energy'!F499="","",'M4 Caffeine &amp; Energy'!F499)</f>
        <v/>
      </c>
      <c r="H2023" s="50">
        <f>IF(AND(ISNUMBER('M4 Caffeine &amp; Energy'!F499),ISNUMBER('M4 Caffeine &amp; Energy'!K499)),'M4 Caffeine &amp; Energy'!F499-'M4 Caffeine &amp; Energy'!K499,"")</f>
        <v/>
      </c>
      <c r="I2023" s="34" t="inlineStr">
        <is>
          <t>S&amp;S availability/depth vary by listing and time, confirm live.</t>
        </is>
      </c>
    </row>
    <row r="2024" ht="26" customHeight="1">
      <c r="A2024" s="34" t="inlineStr">
        <is>
          <t>Monster</t>
        </is>
      </c>
      <c r="B2024" s="34" t="inlineStr">
        <is>
          <t>Monster Java | Vanilla | 18 pack 444mL</t>
        </is>
      </c>
      <c r="C2024" s="34" t="inlineStr">
        <is>
          <t>4) Caffeine &amp; energy beverage</t>
        </is>
      </c>
      <c r="D2024" s="51">
        <f>IF('M4 Caffeine &amp; Energy'!I500="","",'M4 Caffeine &amp; Energy'!I500)</f>
        <v/>
      </c>
      <c r="E2024" s="52">
        <f>IF('M4 Caffeine &amp; Energy'!J500="","",'M4 Caffeine &amp; Energy'!J500)</f>
        <v/>
      </c>
      <c r="F2024" s="50">
        <f>IF('M4 Caffeine &amp; Energy'!K500="","",'M4 Caffeine &amp; Energy'!K500)</f>
        <v/>
      </c>
      <c r="G2024" s="49">
        <f>IF('M4 Caffeine &amp; Energy'!F500="","",'M4 Caffeine &amp; Energy'!F500)</f>
        <v/>
      </c>
      <c r="H2024" s="50">
        <f>IF(AND(ISNUMBER('M4 Caffeine &amp; Energy'!F500),ISNUMBER('M4 Caffeine &amp; Energy'!K500)),'M4 Caffeine &amp; Energy'!F500-'M4 Caffeine &amp; Energy'!K500,"")</f>
        <v/>
      </c>
      <c r="I2024" s="34" t="inlineStr">
        <is>
          <t>S&amp;S availability/depth vary by listing and time, confirm live.</t>
        </is>
      </c>
    </row>
    <row r="2025" ht="26" customHeight="1">
      <c r="A2025" s="34" t="inlineStr">
        <is>
          <t>Monster</t>
        </is>
      </c>
      <c r="B2025" s="34" t="inlineStr">
        <is>
          <t>Monster Java | Vanilla | 24 pack 444mL</t>
        </is>
      </c>
      <c r="C2025" s="34" t="inlineStr">
        <is>
          <t>4) Caffeine &amp; energy beverage</t>
        </is>
      </c>
      <c r="D2025" s="51">
        <f>IF('M4 Caffeine &amp; Energy'!I501="","",'M4 Caffeine &amp; Energy'!I501)</f>
        <v/>
      </c>
      <c r="E2025" s="52">
        <f>IF('M4 Caffeine &amp; Energy'!J501="","",'M4 Caffeine &amp; Energy'!J501)</f>
        <v/>
      </c>
      <c r="F2025" s="50">
        <f>IF('M4 Caffeine &amp; Energy'!K501="","",'M4 Caffeine &amp; Energy'!K501)</f>
        <v/>
      </c>
      <c r="G2025" s="49">
        <f>IF('M4 Caffeine &amp; Energy'!F501="","",'M4 Caffeine &amp; Energy'!F501)</f>
        <v/>
      </c>
      <c r="H2025" s="50">
        <f>IF(AND(ISNUMBER('M4 Caffeine &amp; Energy'!F501),ISNUMBER('M4 Caffeine &amp; Energy'!K501)),'M4 Caffeine &amp; Energy'!F501-'M4 Caffeine &amp; Energy'!K501,"")</f>
        <v/>
      </c>
      <c r="I2025" s="34" t="inlineStr">
        <is>
          <t>S&amp;S availability/depth vary by listing and time, confirm live.</t>
        </is>
      </c>
    </row>
    <row r="2026" ht="26" customHeight="1">
      <c r="A2026" s="34" t="inlineStr">
        <is>
          <t>Red Bull</t>
        </is>
      </c>
      <c r="B2026" s="34" t="inlineStr">
        <is>
          <t>Red Bull Editions | Red (Watermelon) | 4 pack 250mL</t>
        </is>
      </c>
      <c r="C2026" s="34" t="inlineStr">
        <is>
          <t>4) Caffeine &amp; energy beverage</t>
        </is>
      </c>
      <c r="D2026" s="51">
        <f>IF('M4 Caffeine &amp; Energy'!I502="","",'M4 Caffeine &amp; Energy'!I502)</f>
        <v/>
      </c>
      <c r="E2026" s="52">
        <f>IF('M4 Caffeine &amp; Energy'!J502="","",'M4 Caffeine &amp; Energy'!J502)</f>
        <v/>
      </c>
      <c r="F2026" s="50">
        <f>IF('M4 Caffeine &amp; Energy'!K502="","",'M4 Caffeine &amp; Energy'!K502)</f>
        <v/>
      </c>
      <c r="G2026" s="49">
        <f>IF('M4 Caffeine &amp; Energy'!F502="","",'M4 Caffeine &amp; Energy'!F502)</f>
        <v/>
      </c>
      <c r="H2026" s="50">
        <f>IF(AND(ISNUMBER('M4 Caffeine &amp; Energy'!F502),ISNUMBER('M4 Caffeine &amp; Energy'!K502)),'M4 Caffeine &amp; Energy'!F502-'M4 Caffeine &amp; Energy'!K502,"")</f>
        <v/>
      </c>
      <c r="I2026" s="34" t="inlineStr">
        <is>
          <t>S&amp;S availability/depth vary by listing and time, confirm live.</t>
        </is>
      </c>
    </row>
    <row r="2027" ht="26" customHeight="1">
      <c r="A2027" s="34" t="inlineStr">
        <is>
          <t>Red Bull</t>
        </is>
      </c>
      <c r="B2027" s="34" t="inlineStr">
        <is>
          <t>Red Bull Editions | Red (Watermelon) | 8 pack 250mL</t>
        </is>
      </c>
      <c r="C2027" s="34" t="inlineStr">
        <is>
          <t>4) Caffeine &amp; energy beverage</t>
        </is>
      </c>
      <c r="D2027" s="51">
        <f>IF('M4 Caffeine &amp; Energy'!I503="","",'M4 Caffeine &amp; Energy'!I503)</f>
        <v/>
      </c>
      <c r="E2027" s="52">
        <f>IF('M4 Caffeine &amp; Energy'!J503="","",'M4 Caffeine &amp; Energy'!J503)</f>
        <v/>
      </c>
      <c r="F2027" s="50">
        <f>IF('M4 Caffeine &amp; Energy'!K503="","",'M4 Caffeine &amp; Energy'!K503)</f>
        <v/>
      </c>
      <c r="G2027" s="49">
        <f>IF('M4 Caffeine &amp; Energy'!F503="","",'M4 Caffeine &amp; Energy'!F503)</f>
        <v/>
      </c>
      <c r="H2027" s="50">
        <f>IF(AND(ISNUMBER('M4 Caffeine &amp; Energy'!F503),ISNUMBER('M4 Caffeine &amp; Energy'!K503)),'M4 Caffeine &amp; Energy'!F503-'M4 Caffeine &amp; Energy'!K503,"")</f>
        <v/>
      </c>
      <c r="I2027" s="34" t="inlineStr">
        <is>
          <t>S&amp;S availability/depth vary by listing and time, confirm live.</t>
        </is>
      </c>
    </row>
    <row r="2028" ht="26" customHeight="1">
      <c r="A2028" s="34" t="inlineStr">
        <is>
          <t>Red Bull</t>
        </is>
      </c>
      <c r="B2028" s="34" t="inlineStr">
        <is>
          <t>Red Bull Editions | Red (Watermelon) | 12 pack 250mL</t>
        </is>
      </c>
      <c r="C2028" s="34" t="inlineStr">
        <is>
          <t>4) Caffeine &amp; energy beverage</t>
        </is>
      </c>
      <c r="D2028" s="51">
        <f>IF('M4 Caffeine &amp; Energy'!I504="","",'M4 Caffeine &amp; Energy'!I504)</f>
        <v/>
      </c>
      <c r="E2028" s="52">
        <f>IF('M4 Caffeine &amp; Energy'!J504="","",'M4 Caffeine &amp; Energy'!J504)</f>
        <v/>
      </c>
      <c r="F2028" s="50">
        <f>IF('M4 Caffeine &amp; Energy'!K504="","",'M4 Caffeine &amp; Energy'!K504)</f>
        <v/>
      </c>
      <c r="G2028" s="49">
        <f>IF('M4 Caffeine &amp; Energy'!F504="","",'M4 Caffeine &amp; Energy'!F504)</f>
        <v/>
      </c>
      <c r="H2028" s="50">
        <f>IF(AND(ISNUMBER('M4 Caffeine &amp; Energy'!F504),ISNUMBER('M4 Caffeine &amp; Energy'!K504)),'M4 Caffeine &amp; Energy'!F504-'M4 Caffeine &amp; Energy'!K504,"")</f>
        <v/>
      </c>
      <c r="I2028" s="34" t="inlineStr">
        <is>
          <t>S&amp;S availability/depth vary by listing and time, confirm live.</t>
        </is>
      </c>
    </row>
    <row r="2029" ht="26" customHeight="1">
      <c r="A2029" s="34" t="inlineStr">
        <is>
          <t>Red Bull</t>
        </is>
      </c>
      <c r="B2029" s="34" t="inlineStr">
        <is>
          <t>Red Bull Editions | Red (Watermelon) | 18 pack 250mL</t>
        </is>
      </c>
      <c r="C2029" s="34" t="inlineStr">
        <is>
          <t>4) Caffeine &amp; energy beverage</t>
        </is>
      </c>
      <c r="D2029" s="51">
        <f>IF('M4 Caffeine &amp; Energy'!I505="","",'M4 Caffeine &amp; Energy'!I505)</f>
        <v/>
      </c>
      <c r="E2029" s="52">
        <f>IF('M4 Caffeine &amp; Energy'!J505="","",'M4 Caffeine &amp; Energy'!J505)</f>
        <v/>
      </c>
      <c r="F2029" s="50">
        <f>IF('M4 Caffeine &amp; Energy'!K505="","",'M4 Caffeine &amp; Energy'!K505)</f>
        <v/>
      </c>
      <c r="G2029" s="49">
        <f>IF('M4 Caffeine &amp; Energy'!F505="","",'M4 Caffeine &amp; Energy'!F505)</f>
        <v/>
      </c>
      <c r="H2029" s="50">
        <f>IF(AND(ISNUMBER('M4 Caffeine &amp; Energy'!F505),ISNUMBER('M4 Caffeine &amp; Energy'!K505)),'M4 Caffeine &amp; Energy'!F505-'M4 Caffeine &amp; Energy'!K505,"")</f>
        <v/>
      </c>
      <c r="I2029" s="34" t="inlineStr">
        <is>
          <t>S&amp;S availability/depth vary by listing and time, confirm live.</t>
        </is>
      </c>
    </row>
    <row r="2030" ht="26" customHeight="1">
      <c r="A2030" s="34" t="inlineStr">
        <is>
          <t>Red Bull</t>
        </is>
      </c>
      <c r="B2030" s="34" t="inlineStr">
        <is>
          <t>Red Bull Editions | Red (Watermelon) | 24 pack 250mL</t>
        </is>
      </c>
      <c r="C2030" s="34" t="inlineStr">
        <is>
          <t>4) Caffeine &amp; energy beverage</t>
        </is>
      </c>
      <c r="D2030" s="51">
        <f>IF('M4 Caffeine &amp; Energy'!I506="","",'M4 Caffeine &amp; Energy'!I506)</f>
        <v/>
      </c>
      <c r="E2030" s="52">
        <f>IF('M4 Caffeine &amp; Energy'!J506="","",'M4 Caffeine &amp; Energy'!J506)</f>
        <v/>
      </c>
      <c r="F2030" s="50">
        <f>IF('M4 Caffeine &amp; Energy'!K506="","",'M4 Caffeine &amp; Energy'!K506)</f>
        <v/>
      </c>
      <c r="G2030" s="49">
        <f>IF('M4 Caffeine &amp; Energy'!F506="","",'M4 Caffeine &amp; Energy'!F506)</f>
        <v/>
      </c>
      <c r="H2030" s="50">
        <f>IF(AND(ISNUMBER('M4 Caffeine &amp; Energy'!F506),ISNUMBER('M4 Caffeine &amp; Energy'!K506)),'M4 Caffeine &amp; Energy'!F506-'M4 Caffeine &amp; Energy'!K506,"")</f>
        <v/>
      </c>
      <c r="I2030" s="34" t="inlineStr">
        <is>
          <t>S&amp;S availability/depth vary by listing and time, confirm live.</t>
        </is>
      </c>
    </row>
    <row r="2031" ht="26" customHeight="1">
      <c r="A2031" s="34" t="inlineStr">
        <is>
          <t>Red Bull</t>
        </is>
      </c>
      <c r="B2031" s="34" t="inlineStr">
        <is>
          <t>Red Bull Editions | Blue (Blueberry) | 4 pack 250mL</t>
        </is>
      </c>
      <c r="C2031" s="34" t="inlineStr">
        <is>
          <t>4) Caffeine &amp; energy beverage</t>
        </is>
      </c>
      <c r="D2031" s="51">
        <f>IF('M4 Caffeine &amp; Energy'!I507="","",'M4 Caffeine &amp; Energy'!I507)</f>
        <v/>
      </c>
      <c r="E2031" s="52">
        <f>IF('M4 Caffeine &amp; Energy'!J507="","",'M4 Caffeine &amp; Energy'!J507)</f>
        <v/>
      </c>
      <c r="F2031" s="50">
        <f>IF('M4 Caffeine &amp; Energy'!K507="","",'M4 Caffeine &amp; Energy'!K507)</f>
        <v/>
      </c>
      <c r="G2031" s="49">
        <f>IF('M4 Caffeine &amp; Energy'!F507="","",'M4 Caffeine &amp; Energy'!F507)</f>
        <v/>
      </c>
      <c r="H2031" s="50">
        <f>IF(AND(ISNUMBER('M4 Caffeine &amp; Energy'!F507),ISNUMBER('M4 Caffeine &amp; Energy'!K507)),'M4 Caffeine &amp; Energy'!F507-'M4 Caffeine &amp; Energy'!K507,"")</f>
        <v/>
      </c>
      <c r="I2031" s="34" t="inlineStr">
        <is>
          <t>S&amp;S availability/depth vary by listing and time, confirm live.</t>
        </is>
      </c>
    </row>
    <row r="2032" ht="26" customHeight="1">
      <c r="A2032" s="34" t="inlineStr">
        <is>
          <t>Red Bull</t>
        </is>
      </c>
      <c r="B2032" s="34" t="inlineStr">
        <is>
          <t>Red Bull Editions | Blue (Blueberry) | 8 pack 250mL</t>
        </is>
      </c>
      <c r="C2032" s="34" t="inlineStr">
        <is>
          <t>4) Caffeine &amp; energy beverage</t>
        </is>
      </c>
      <c r="D2032" s="51">
        <f>IF('M4 Caffeine &amp; Energy'!I508="","",'M4 Caffeine &amp; Energy'!I508)</f>
        <v/>
      </c>
      <c r="E2032" s="52">
        <f>IF('M4 Caffeine &amp; Energy'!J508="","",'M4 Caffeine &amp; Energy'!J508)</f>
        <v/>
      </c>
      <c r="F2032" s="50">
        <f>IF('M4 Caffeine &amp; Energy'!K508="","",'M4 Caffeine &amp; Energy'!K508)</f>
        <v/>
      </c>
      <c r="G2032" s="49">
        <f>IF('M4 Caffeine &amp; Energy'!F508="","",'M4 Caffeine &amp; Energy'!F508)</f>
        <v/>
      </c>
      <c r="H2032" s="50">
        <f>IF(AND(ISNUMBER('M4 Caffeine &amp; Energy'!F508),ISNUMBER('M4 Caffeine &amp; Energy'!K508)),'M4 Caffeine &amp; Energy'!F508-'M4 Caffeine &amp; Energy'!K508,"")</f>
        <v/>
      </c>
      <c r="I2032" s="34" t="inlineStr">
        <is>
          <t>S&amp;S availability/depth vary by listing and time, confirm live.</t>
        </is>
      </c>
    </row>
    <row r="2033" ht="26" customHeight="1">
      <c r="A2033" s="34" t="inlineStr">
        <is>
          <t>Red Bull</t>
        </is>
      </c>
      <c r="B2033" s="34" t="inlineStr">
        <is>
          <t>Red Bull Editions | Blue (Blueberry) | 12 pack 250mL</t>
        </is>
      </c>
      <c r="C2033" s="34" t="inlineStr">
        <is>
          <t>4) Caffeine &amp; energy beverage</t>
        </is>
      </c>
      <c r="D2033" s="51">
        <f>IF('M4 Caffeine &amp; Energy'!I509="","",'M4 Caffeine &amp; Energy'!I509)</f>
        <v/>
      </c>
      <c r="E2033" s="52">
        <f>IF('M4 Caffeine &amp; Energy'!J509="","",'M4 Caffeine &amp; Energy'!J509)</f>
        <v/>
      </c>
      <c r="F2033" s="50">
        <f>IF('M4 Caffeine &amp; Energy'!K509="","",'M4 Caffeine &amp; Energy'!K509)</f>
        <v/>
      </c>
      <c r="G2033" s="49">
        <f>IF('M4 Caffeine &amp; Energy'!F509="","",'M4 Caffeine &amp; Energy'!F509)</f>
        <v/>
      </c>
      <c r="H2033" s="50">
        <f>IF(AND(ISNUMBER('M4 Caffeine &amp; Energy'!F509),ISNUMBER('M4 Caffeine &amp; Energy'!K509)),'M4 Caffeine &amp; Energy'!F509-'M4 Caffeine &amp; Energy'!K509,"")</f>
        <v/>
      </c>
      <c r="I2033" s="34" t="inlineStr">
        <is>
          <t>S&amp;S availability/depth vary by listing and time, confirm live.</t>
        </is>
      </c>
    </row>
    <row r="2034" ht="26" customHeight="1">
      <c r="A2034" s="34" t="inlineStr">
        <is>
          <t>Red Bull</t>
        </is>
      </c>
      <c r="B2034" s="34" t="inlineStr">
        <is>
          <t>Red Bull Editions | Blue (Blueberry) | 18 pack 250mL</t>
        </is>
      </c>
      <c r="C2034" s="34" t="inlineStr">
        <is>
          <t>4) Caffeine &amp; energy beverage</t>
        </is>
      </c>
      <c r="D2034" s="51">
        <f>IF('M4 Caffeine &amp; Energy'!I510="","",'M4 Caffeine &amp; Energy'!I510)</f>
        <v/>
      </c>
      <c r="E2034" s="52">
        <f>IF('M4 Caffeine &amp; Energy'!J510="","",'M4 Caffeine &amp; Energy'!J510)</f>
        <v/>
      </c>
      <c r="F2034" s="50">
        <f>IF('M4 Caffeine &amp; Energy'!K510="","",'M4 Caffeine &amp; Energy'!K510)</f>
        <v/>
      </c>
      <c r="G2034" s="49">
        <f>IF('M4 Caffeine &amp; Energy'!F510="","",'M4 Caffeine &amp; Energy'!F510)</f>
        <v/>
      </c>
      <c r="H2034" s="50">
        <f>IF(AND(ISNUMBER('M4 Caffeine &amp; Energy'!F510),ISNUMBER('M4 Caffeine &amp; Energy'!K510)),'M4 Caffeine &amp; Energy'!F510-'M4 Caffeine &amp; Energy'!K510,"")</f>
        <v/>
      </c>
      <c r="I2034" s="34" t="inlineStr">
        <is>
          <t>S&amp;S availability/depth vary by listing and time, confirm live.</t>
        </is>
      </c>
    </row>
    <row r="2035" ht="26" customHeight="1">
      <c r="A2035" s="34" t="inlineStr">
        <is>
          <t>Red Bull</t>
        </is>
      </c>
      <c r="B2035" s="34" t="inlineStr">
        <is>
          <t>Red Bull Editions | Blue (Blueberry) | 24 pack 250mL</t>
        </is>
      </c>
      <c r="C2035" s="34" t="inlineStr">
        <is>
          <t>4) Caffeine &amp; energy beverage</t>
        </is>
      </c>
      <c r="D2035" s="51">
        <f>IF('M4 Caffeine &amp; Energy'!I511="","",'M4 Caffeine &amp; Energy'!I511)</f>
        <v/>
      </c>
      <c r="E2035" s="52">
        <f>IF('M4 Caffeine &amp; Energy'!J511="","",'M4 Caffeine &amp; Energy'!J511)</f>
        <v/>
      </c>
      <c r="F2035" s="50">
        <f>IF('M4 Caffeine &amp; Energy'!K511="","",'M4 Caffeine &amp; Energy'!K511)</f>
        <v/>
      </c>
      <c r="G2035" s="49">
        <f>IF('M4 Caffeine &amp; Energy'!F511="","",'M4 Caffeine &amp; Energy'!F511)</f>
        <v/>
      </c>
      <c r="H2035" s="50">
        <f>IF(AND(ISNUMBER('M4 Caffeine &amp; Energy'!F511),ISNUMBER('M4 Caffeine &amp; Energy'!K511)),'M4 Caffeine &amp; Energy'!F511-'M4 Caffeine &amp; Energy'!K511,"")</f>
        <v/>
      </c>
      <c r="I2035" s="34" t="inlineStr">
        <is>
          <t>S&amp;S availability/depth vary by listing and time, confirm live.</t>
        </is>
      </c>
    </row>
    <row r="2036" ht="26" customHeight="1">
      <c r="A2036" s="34" t="inlineStr">
        <is>
          <t>Red Bull</t>
        </is>
      </c>
      <c r="B2036" s="34" t="inlineStr">
        <is>
          <t>Red Bull Editions | Yellow (Tropical) | 4 pack 250mL</t>
        </is>
      </c>
      <c r="C2036" s="34" t="inlineStr">
        <is>
          <t>4) Caffeine &amp; energy beverage</t>
        </is>
      </c>
      <c r="D2036" s="51">
        <f>IF('M4 Caffeine &amp; Energy'!I512="","",'M4 Caffeine &amp; Energy'!I512)</f>
        <v/>
      </c>
      <c r="E2036" s="52">
        <f>IF('M4 Caffeine &amp; Energy'!J512="","",'M4 Caffeine &amp; Energy'!J512)</f>
        <v/>
      </c>
      <c r="F2036" s="50">
        <f>IF('M4 Caffeine &amp; Energy'!K512="","",'M4 Caffeine &amp; Energy'!K512)</f>
        <v/>
      </c>
      <c r="G2036" s="49">
        <f>IF('M4 Caffeine &amp; Energy'!F512="","",'M4 Caffeine &amp; Energy'!F512)</f>
        <v/>
      </c>
      <c r="H2036" s="50">
        <f>IF(AND(ISNUMBER('M4 Caffeine &amp; Energy'!F512),ISNUMBER('M4 Caffeine &amp; Energy'!K512)),'M4 Caffeine &amp; Energy'!F512-'M4 Caffeine &amp; Energy'!K512,"")</f>
        <v/>
      </c>
      <c r="I2036" s="34" t="inlineStr">
        <is>
          <t>S&amp;S availability/depth vary by listing and time, confirm live.</t>
        </is>
      </c>
    </row>
    <row r="2037" ht="26" customHeight="1">
      <c r="A2037" s="34" t="inlineStr">
        <is>
          <t>Red Bull</t>
        </is>
      </c>
      <c r="B2037" s="34" t="inlineStr">
        <is>
          <t>Red Bull Editions | Yellow (Tropical) | 8 pack 250mL</t>
        </is>
      </c>
      <c r="C2037" s="34" t="inlineStr">
        <is>
          <t>4) Caffeine &amp; energy beverage</t>
        </is>
      </c>
      <c r="D2037" s="51">
        <f>IF('M4 Caffeine &amp; Energy'!I513="","",'M4 Caffeine &amp; Energy'!I513)</f>
        <v/>
      </c>
      <c r="E2037" s="52">
        <f>IF('M4 Caffeine &amp; Energy'!J513="","",'M4 Caffeine &amp; Energy'!J513)</f>
        <v/>
      </c>
      <c r="F2037" s="50">
        <f>IF('M4 Caffeine &amp; Energy'!K513="","",'M4 Caffeine &amp; Energy'!K513)</f>
        <v/>
      </c>
      <c r="G2037" s="49">
        <f>IF('M4 Caffeine &amp; Energy'!F513="","",'M4 Caffeine &amp; Energy'!F513)</f>
        <v/>
      </c>
      <c r="H2037" s="50">
        <f>IF(AND(ISNUMBER('M4 Caffeine &amp; Energy'!F513),ISNUMBER('M4 Caffeine &amp; Energy'!K513)),'M4 Caffeine &amp; Energy'!F513-'M4 Caffeine &amp; Energy'!K513,"")</f>
        <v/>
      </c>
      <c r="I2037" s="34" t="inlineStr">
        <is>
          <t>S&amp;S availability/depth vary by listing and time, confirm live.</t>
        </is>
      </c>
    </row>
    <row r="2038" ht="26" customHeight="1">
      <c r="A2038" s="34" t="inlineStr">
        <is>
          <t>Red Bull</t>
        </is>
      </c>
      <c r="B2038" s="34" t="inlineStr">
        <is>
          <t>Red Bull Editions | Yellow (Tropical) | 12 pack 250mL</t>
        </is>
      </c>
      <c r="C2038" s="34" t="inlineStr">
        <is>
          <t>4) Caffeine &amp; energy beverage</t>
        </is>
      </c>
      <c r="D2038" s="51">
        <f>IF('M4 Caffeine &amp; Energy'!I514="","",'M4 Caffeine &amp; Energy'!I514)</f>
        <v/>
      </c>
      <c r="E2038" s="52">
        <f>IF('M4 Caffeine &amp; Energy'!J514="","",'M4 Caffeine &amp; Energy'!J514)</f>
        <v/>
      </c>
      <c r="F2038" s="50">
        <f>IF('M4 Caffeine &amp; Energy'!K514="","",'M4 Caffeine &amp; Energy'!K514)</f>
        <v/>
      </c>
      <c r="G2038" s="49">
        <f>IF('M4 Caffeine &amp; Energy'!F514="","",'M4 Caffeine &amp; Energy'!F514)</f>
        <v/>
      </c>
      <c r="H2038" s="50">
        <f>IF(AND(ISNUMBER('M4 Caffeine &amp; Energy'!F514),ISNUMBER('M4 Caffeine &amp; Energy'!K514)),'M4 Caffeine &amp; Energy'!F514-'M4 Caffeine &amp; Energy'!K514,"")</f>
        <v/>
      </c>
      <c r="I2038" s="34" t="inlineStr">
        <is>
          <t>S&amp;S availability/depth vary by listing and time, confirm live.</t>
        </is>
      </c>
    </row>
    <row r="2039" ht="26" customHeight="1">
      <c r="A2039" s="34" t="inlineStr">
        <is>
          <t>Red Bull</t>
        </is>
      </c>
      <c r="B2039" s="34" t="inlineStr">
        <is>
          <t>Red Bull Editions | Yellow (Tropical) | 18 pack 250mL</t>
        </is>
      </c>
      <c r="C2039" s="34" t="inlineStr">
        <is>
          <t>4) Caffeine &amp; energy beverage</t>
        </is>
      </c>
      <c r="D2039" s="51">
        <f>IF('M4 Caffeine &amp; Energy'!I515="","",'M4 Caffeine &amp; Energy'!I515)</f>
        <v/>
      </c>
      <c r="E2039" s="52">
        <f>IF('M4 Caffeine &amp; Energy'!J515="","",'M4 Caffeine &amp; Energy'!J515)</f>
        <v/>
      </c>
      <c r="F2039" s="50">
        <f>IF('M4 Caffeine &amp; Energy'!K515="","",'M4 Caffeine &amp; Energy'!K515)</f>
        <v/>
      </c>
      <c r="G2039" s="49">
        <f>IF('M4 Caffeine &amp; Energy'!F515="","",'M4 Caffeine &amp; Energy'!F515)</f>
        <v/>
      </c>
      <c r="H2039" s="50">
        <f>IF(AND(ISNUMBER('M4 Caffeine &amp; Energy'!F515),ISNUMBER('M4 Caffeine &amp; Energy'!K515)),'M4 Caffeine &amp; Energy'!F515-'M4 Caffeine &amp; Energy'!K515,"")</f>
        <v/>
      </c>
      <c r="I2039" s="34" t="inlineStr">
        <is>
          <t>S&amp;S availability/depth vary by listing and time, confirm live.</t>
        </is>
      </c>
    </row>
    <row r="2040" ht="26" customHeight="1">
      <c r="A2040" s="34" t="inlineStr">
        <is>
          <t>Red Bull</t>
        </is>
      </c>
      <c r="B2040" s="34" t="inlineStr">
        <is>
          <t>Red Bull Editions | Yellow (Tropical) | 24 pack 250mL</t>
        </is>
      </c>
      <c r="C2040" s="34" t="inlineStr">
        <is>
          <t>4) Caffeine &amp; energy beverage</t>
        </is>
      </c>
      <c r="D2040" s="51">
        <f>IF('M4 Caffeine &amp; Energy'!I516="","",'M4 Caffeine &amp; Energy'!I516)</f>
        <v/>
      </c>
      <c r="E2040" s="52">
        <f>IF('M4 Caffeine &amp; Energy'!J516="","",'M4 Caffeine &amp; Energy'!J516)</f>
        <v/>
      </c>
      <c r="F2040" s="50">
        <f>IF('M4 Caffeine &amp; Energy'!K516="","",'M4 Caffeine &amp; Energy'!K516)</f>
        <v/>
      </c>
      <c r="G2040" s="49">
        <f>IF('M4 Caffeine &amp; Energy'!F516="","",'M4 Caffeine &amp; Energy'!F516)</f>
        <v/>
      </c>
      <c r="H2040" s="50">
        <f>IF(AND(ISNUMBER('M4 Caffeine &amp; Energy'!F516),ISNUMBER('M4 Caffeine &amp; Energy'!K516)),'M4 Caffeine &amp; Energy'!F516-'M4 Caffeine &amp; Energy'!K516,"")</f>
        <v/>
      </c>
      <c r="I2040" s="34" t="inlineStr">
        <is>
          <t>S&amp;S availability/depth vary by listing and time, confirm live.</t>
        </is>
      </c>
    </row>
    <row r="2041" ht="26" customHeight="1">
      <c r="A2041" s="34" t="inlineStr">
        <is>
          <t>Red Bull</t>
        </is>
      </c>
      <c r="B2041" s="34" t="inlineStr">
        <is>
          <t>Red Bull Editions | Green (Dragon Fruit) | 4 pack 250mL</t>
        </is>
      </c>
      <c r="C2041" s="34" t="inlineStr">
        <is>
          <t>4) Caffeine &amp; energy beverage</t>
        </is>
      </c>
      <c r="D2041" s="51">
        <f>IF('M4 Caffeine &amp; Energy'!I517="","",'M4 Caffeine &amp; Energy'!I517)</f>
        <v/>
      </c>
      <c r="E2041" s="52">
        <f>IF('M4 Caffeine &amp; Energy'!J517="","",'M4 Caffeine &amp; Energy'!J517)</f>
        <v/>
      </c>
      <c r="F2041" s="50">
        <f>IF('M4 Caffeine &amp; Energy'!K517="","",'M4 Caffeine &amp; Energy'!K517)</f>
        <v/>
      </c>
      <c r="G2041" s="49">
        <f>IF('M4 Caffeine &amp; Energy'!F517="","",'M4 Caffeine &amp; Energy'!F517)</f>
        <v/>
      </c>
      <c r="H2041" s="50">
        <f>IF(AND(ISNUMBER('M4 Caffeine &amp; Energy'!F517),ISNUMBER('M4 Caffeine &amp; Energy'!K517)),'M4 Caffeine &amp; Energy'!F517-'M4 Caffeine &amp; Energy'!K517,"")</f>
        <v/>
      </c>
      <c r="I2041" s="34" t="inlineStr">
        <is>
          <t>S&amp;S availability/depth vary by listing and time, confirm live.</t>
        </is>
      </c>
    </row>
    <row r="2042" ht="26" customHeight="1">
      <c r="A2042" s="34" t="inlineStr">
        <is>
          <t>Red Bull</t>
        </is>
      </c>
      <c r="B2042" s="34" t="inlineStr">
        <is>
          <t>Red Bull Editions | Green (Dragon Fruit) | 8 pack 250mL</t>
        </is>
      </c>
      <c r="C2042" s="34" t="inlineStr">
        <is>
          <t>4) Caffeine &amp; energy beverage</t>
        </is>
      </c>
      <c r="D2042" s="51">
        <f>IF('M4 Caffeine &amp; Energy'!I518="","",'M4 Caffeine &amp; Energy'!I518)</f>
        <v/>
      </c>
      <c r="E2042" s="52">
        <f>IF('M4 Caffeine &amp; Energy'!J518="","",'M4 Caffeine &amp; Energy'!J518)</f>
        <v/>
      </c>
      <c r="F2042" s="50">
        <f>IF('M4 Caffeine &amp; Energy'!K518="","",'M4 Caffeine &amp; Energy'!K518)</f>
        <v/>
      </c>
      <c r="G2042" s="49">
        <f>IF('M4 Caffeine &amp; Energy'!F518="","",'M4 Caffeine &amp; Energy'!F518)</f>
        <v/>
      </c>
      <c r="H2042" s="50">
        <f>IF(AND(ISNUMBER('M4 Caffeine &amp; Energy'!F518),ISNUMBER('M4 Caffeine &amp; Energy'!K518)),'M4 Caffeine &amp; Energy'!F518-'M4 Caffeine &amp; Energy'!K518,"")</f>
        <v/>
      </c>
      <c r="I2042" s="34" t="inlineStr">
        <is>
          <t>S&amp;S availability/depth vary by listing and time, confirm live.</t>
        </is>
      </c>
    </row>
    <row r="2043" ht="26" customHeight="1">
      <c r="A2043" s="34" t="inlineStr">
        <is>
          <t>Red Bull</t>
        </is>
      </c>
      <c r="B2043" s="34" t="inlineStr">
        <is>
          <t>Red Bull Editions | Green (Dragon Fruit) | 12 pack 250mL</t>
        </is>
      </c>
      <c r="C2043" s="34" t="inlineStr">
        <is>
          <t>4) Caffeine &amp; energy beverage</t>
        </is>
      </c>
      <c r="D2043" s="51">
        <f>IF('M4 Caffeine &amp; Energy'!I519="","",'M4 Caffeine &amp; Energy'!I519)</f>
        <v/>
      </c>
      <c r="E2043" s="52">
        <f>IF('M4 Caffeine &amp; Energy'!J519="","",'M4 Caffeine &amp; Energy'!J519)</f>
        <v/>
      </c>
      <c r="F2043" s="50">
        <f>IF('M4 Caffeine &amp; Energy'!K519="","",'M4 Caffeine &amp; Energy'!K519)</f>
        <v/>
      </c>
      <c r="G2043" s="49">
        <f>IF('M4 Caffeine &amp; Energy'!F519="","",'M4 Caffeine &amp; Energy'!F519)</f>
        <v/>
      </c>
      <c r="H2043" s="50">
        <f>IF(AND(ISNUMBER('M4 Caffeine &amp; Energy'!F519),ISNUMBER('M4 Caffeine &amp; Energy'!K519)),'M4 Caffeine &amp; Energy'!F519-'M4 Caffeine &amp; Energy'!K519,"")</f>
        <v/>
      </c>
      <c r="I2043" s="34" t="inlineStr">
        <is>
          <t>S&amp;S availability/depth vary by listing and time, confirm live.</t>
        </is>
      </c>
    </row>
    <row r="2044" ht="26" customHeight="1">
      <c r="A2044" s="34" t="inlineStr">
        <is>
          <t>Red Bull</t>
        </is>
      </c>
      <c r="B2044" s="34" t="inlineStr">
        <is>
          <t>Red Bull Editions | Green (Dragon Fruit) | 18 pack 250mL</t>
        </is>
      </c>
      <c r="C2044" s="34" t="inlineStr">
        <is>
          <t>4) Caffeine &amp; energy beverage</t>
        </is>
      </c>
      <c r="D2044" s="51">
        <f>IF('M4 Caffeine &amp; Energy'!I520="","",'M4 Caffeine &amp; Energy'!I520)</f>
        <v/>
      </c>
      <c r="E2044" s="52">
        <f>IF('M4 Caffeine &amp; Energy'!J520="","",'M4 Caffeine &amp; Energy'!J520)</f>
        <v/>
      </c>
      <c r="F2044" s="50">
        <f>IF('M4 Caffeine &amp; Energy'!K520="","",'M4 Caffeine &amp; Energy'!K520)</f>
        <v/>
      </c>
      <c r="G2044" s="49">
        <f>IF('M4 Caffeine &amp; Energy'!F520="","",'M4 Caffeine &amp; Energy'!F520)</f>
        <v/>
      </c>
      <c r="H2044" s="50">
        <f>IF(AND(ISNUMBER('M4 Caffeine &amp; Energy'!F520),ISNUMBER('M4 Caffeine &amp; Energy'!K520)),'M4 Caffeine &amp; Energy'!F520-'M4 Caffeine &amp; Energy'!K520,"")</f>
        <v/>
      </c>
      <c r="I2044" s="34" t="inlineStr">
        <is>
          <t>S&amp;S availability/depth vary by listing and time, confirm live.</t>
        </is>
      </c>
    </row>
    <row r="2045" ht="26" customHeight="1">
      <c r="A2045" s="34" t="inlineStr">
        <is>
          <t>Red Bull</t>
        </is>
      </c>
      <c r="B2045" s="34" t="inlineStr">
        <is>
          <t>Red Bull Editions | Green (Dragon Fruit) | 24 pack 250mL</t>
        </is>
      </c>
      <c r="C2045" s="34" t="inlineStr">
        <is>
          <t>4) Caffeine &amp; energy beverage</t>
        </is>
      </c>
      <c r="D2045" s="51">
        <f>IF('M4 Caffeine &amp; Energy'!I521="","",'M4 Caffeine &amp; Energy'!I521)</f>
        <v/>
      </c>
      <c r="E2045" s="52">
        <f>IF('M4 Caffeine &amp; Energy'!J521="","",'M4 Caffeine &amp; Energy'!J521)</f>
        <v/>
      </c>
      <c r="F2045" s="50">
        <f>IF('M4 Caffeine &amp; Energy'!K521="","",'M4 Caffeine &amp; Energy'!K521)</f>
        <v/>
      </c>
      <c r="G2045" s="49">
        <f>IF('M4 Caffeine &amp; Energy'!F521="","",'M4 Caffeine &amp; Energy'!F521)</f>
        <v/>
      </c>
      <c r="H2045" s="50">
        <f>IF(AND(ISNUMBER('M4 Caffeine &amp; Energy'!F521),ISNUMBER('M4 Caffeine &amp; Energy'!K521)),'M4 Caffeine &amp; Energy'!F521-'M4 Caffeine &amp; Energy'!K521,"")</f>
        <v/>
      </c>
      <c r="I2045" s="34" t="inlineStr">
        <is>
          <t>S&amp;S availability/depth vary by listing and time, confirm live.</t>
        </is>
      </c>
    </row>
    <row r="2046" ht="26" customHeight="1">
      <c r="A2046" s="34" t="inlineStr">
        <is>
          <t>Red Bull</t>
        </is>
      </c>
      <c r="B2046" s="34" t="inlineStr">
        <is>
          <t>Red Bull Editions | Peach (Nectarine) | 4 pack 250mL</t>
        </is>
      </c>
      <c r="C2046" s="34" t="inlineStr">
        <is>
          <t>4) Caffeine &amp; energy beverage</t>
        </is>
      </c>
      <c r="D2046" s="51">
        <f>IF('M4 Caffeine &amp; Energy'!I522="","",'M4 Caffeine &amp; Energy'!I522)</f>
        <v/>
      </c>
      <c r="E2046" s="52">
        <f>IF('M4 Caffeine &amp; Energy'!J522="","",'M4 Caffeine &amp; Energy'!J522)</f>
        <v/>
      </c>
      <c r="F2046" s="50">
        <f>IF('M4 Caffeine &amp; Energy'!K522="","",'M4 Caffeine &amp; Energy'!K522)</f>
        <v/>
      </c>
      <c r="G2046" s="49">
        <f>IF('M4 Caffeine &amp; Energy'!F522="","",'M4 Caffeine &amp; Energy'!F522)</f>
        <v/>
      </c>
      <c r="H2046" s="50">
        <f>IF(AND(ISNUMBER('M4 Caffeine &amp; Energy'!F522),ISNUMBER('M4 Caffeine &amp; Energy'!K522)),'M4 Caffeine &amp; Energy'!F522-'M4 Caffeine &amp; Energy'!K522,"")</f>
        <v/>
      </c>
      <c r="I2046" s="34" t="inlineStr">
        <is>
          <t>S&amp;S availability/depth vary by listing and time, confirm live.</t>
        </is>
      </c>
    </row>
    <row r="2047" ht="26" customHeight="1">
      <c r="A2047" s="34" t="inlineStr">
        <is>
          <t>Red Bull</t>
        </is>
      </c>
      <c r="B2047" s="34" t="inlineStr">
        <is>
          <t>Red Bull Editions | Peach (Nectarine) | 8 pack 250mL</t>
        </is>
      </c>
      <c r="C2047" s="34" t="inlineStr">
        <is>
          <t>4) Caffeine &amp; energy beverage</t>
        </is>
      </c>
      <c r="D2047" s="51">
        <f>IF('M4 Caffeine &amp; Energy'!I523="","",'M4 Caffeine &amp; Energy'!I523)</f>
        <v/>
      </c>
      <c r="E2047" s="52">
        <f>IF('M4 Caffeine &amp; Energy'!J523="","",'M4 Caffeine &amp; Energy'!J523)</f>
        <v/>
      </c>
      <c r="F2047" s="50">
        <f>IF('M4 Caffeine &amp; Energy'!K523="","",'M4 Caffeine &amp; Energy'!K523)</f>
        <v/>
      </c>
      <c r="G2047" s="49">
        <f>IF('M4 Caffeine &amp; Energy'!F523="","",'M4 Caffeine &amp; Energy'!F523)</f>
        <v/>
      </c>
      <c r="H2047" s="50">
        <f>IF(AND(ISNUMBER('M4 Caffeine &amp; Energy'!F523),ISNUMBER('M4 Caffeine &amp; Energy'!K523)),'M4 Caffeine &amp; Energy'!F523-'M4 Caffeine &amp; Energy'!K523,"")</f>
        <v/>
      </c>
      <c r="I2047" s="34" t="inlineStr">
        <is>
          <t>S&amp;S availability/depth vary by listing and time, confirm live.</t>
        </is>
      </c>
    </row>
    <row r="2048" ht="26" customHeight="1">
      <c r="A2048" s="34" t="inlineStr">
        <is>
          <t>Red Bull</t>
        </is>
      </c>
      <c r="B2048" s="34" t="inlineStr">
        <is>
          <t>Red Bull Editions | Peach (Nectarine) | 12 pack 250mL</t>
        </is>
      </c>
      <c r="C2048" s="34" t="inlineStr">
        <is>
          <t>4) Caffeine &amp; energy beverage</t>
        </is>
      </c>
      <c r="D2048" s="51">
        <f>IF('M4 Caffeine &amp; Energy'!I524="","",'M4 Caffeine &amp; Energy'!I524)</f>
        <v/>
      </c>
      <c r="E2048" s="52">
        <f>IF('M4 Caffeine &amp; Energy'!J524="","",'M4 Caffeine &amp; Energy'!J524)</f>
        <v/>
      </c>
      <c r="F2048" s="50">
        <f>IF('M4 Caffeine &amp; Energy'!K524="","",'M4 Caffeine &amp; Energy'!K524)</f>
        <v/>
      </c>
      <c r="G2048" s="49">
        <f>IF('M4 Caffeine &amp; Energy'!F524="","",'M4 Caffeine &amp; Energy'!F524)</f>
        <v/>
      </c>
      <c r="H2048" s="50">
        <f>IF(AND(ISNUMBER('M4 Caffeine &amp; Energy'!F524),ISNUMBER('M4 Caffeine &amp; Energy'!K524)),'M4 Caffeine &amp; Energy'!F524-'M4 Caffeine &amp; Energy'!K524,"")</f>
        <v/>
      </c>
      <c r="I2048" s="34" t="inlineStr">
        <is>
          <t>S&amp;S availability/depth vary by listing and time, confirm live.</t>
        </is>
      </c>
    </row>
    <row r="2049" ht="26" customHeight="1">
      <c r="A2049" s="34" t="inlineStr">
        <is>
          <t>Red Bull</t>
        </is>
      </c>
      <c r="B2049" s="34" t="inlineStr">
        <is>
          <t>Red Bull Editions | Peach (Nectarine) | 18 pack 250mL</t>
        </is>
      </c>
      <c r="C2049" s="34" t="inlineStr">
        <is>
          <t>4) Caffeine &amp; energy beverage</t>
        </is>
      </c>
      <c r="D2049" s="51">
        <f>IF('M4 Caffeine &amp; Energy'!I525="","",'M4 Caffeine &amp; Energy'!I525)</f>
        <v/>
      </c>
      <c r="E2049" s="52">
        <f>IF('M4 Caffeine &amp; Energy'!J525="","",'M4 Caffeine &amp; Energy'!J525)</f>
        <v/>
      </c>
      <c r="F2049" s="50">
        <f>IF('M4 Caffeine &amp; Energy'!K525="","",'M4 Caffeine &amp; Energy'!K525)</f>
        <v/>
      </c>
      <c r="G2049" s="49">
        <f>IF('M4 Caffeine &amp; Energy'!F525="","",'M4 Caffeine &amp; Energy'!F525)</f>
        <v/>
      </c>
      <c r="H2049" s="50">
        <f>IF(AND(ISNUMBER('M4 Caffeine &amp; Energy'!F525),ISNUMBER('M4 Caffeine &amp; Energy'!K525)),'M4 Caffeine &amp; Energy'!F525-'M4 Caffeine &amp; Energy'!K525,"")</f>
        <v/>
      </c>
      <c r="I2049" s="34" t="inlineStr">
        <is>
          <t>S&amp;S availability/depth vary by listing and time, confirm live.</t>
        </is>
      </c>
    </row>
    <row r="2050" ht="26" customHeight="1">
      <c r="A2050" s="34" t="inlineStr">
        <is>
          <t>Red Bull</t>
        </is>
      </c>
      <c r="B2050" s="34" t="inlineStr">
        <is>
          <t>Red Bull Editions | Peach (Nectarine) | 24 pack 250mL</t>
        </is>
      </c>
      <c r="C2050" s="34" t="inlineStr">
        <is>
          <t>4) Caffeine &amp; energy beverage</t>
        </is>
      </c>
      <c r="D2050" s="51">
        <f>IF('M4 Caffeine &amp; Energy'!I526="","",'M4 Caffeine &amp; Energy'!I526)</f>
        <v/>
      </c>
      <c r="E2050" s="52">
        <f>IF('M4 Caffeine &amp; Energy'!J526="","",'M4 Caffeine &amp; Energy'!J526)</f>
        <v/>
      </c>
      <c r="F2050" s="50">
        <f>IF('M4 Caffeine &amp; Energy'!K526="","",'M4 Caffeine &amp; Energy'!K526)</f>
        <v/>
      </c>
      <c r="G2050" s="49">
        <f>IF('M4 Caffeine &amp; Energy'!F526="","",'M4 Caffeine &amp; Energy'!F526)</f>
        <v/>
      </c>
      <c r="H2050" s="50">
        <f>IF(AND(ISNUMBER('M4 Caffeine &amp; Energy'!F526),ISNUMBER('M4 Caffeine &amp; Energy'!K526)),'M4 Caffeine &amp; Energy'!F526-'M4 Caffeine &amp; Energy'!K526,"")</f>
        <v/>
      </c>
      <c r="I2050" s="34" t="inlineStr">
        <is>
          <t>S&amp;S availability/depth vary by listing and time, confirm live.</t>
        </is>
      </c>
    </row>
    <row r="2051" ht="26" customHeight="1">
      <c r="A2051" s="34" t="inlineStr">
        <is>
          <t>Red Bull</t>
        </is>
      </c>
      <c r="B2051" s="34" t="inlineStr">
        <is>
          <t>Red Bull Editions | Summer | 4 pack 250mL</t>
        </is>
      </c>
      <c r="C2051" s="34" t="inlineStr">
        <is>
          <t>4) Caffeine &amp; energy beverage</t>
        </is>
      </c>
      <c r="D2051" s="51">
        <f>IF('M4 Caffeine &amp; Energy'!I527="","",'M4 Caffeine &amp; Energy'!I527)</f>
        <v/>
      </c>
      <c r="E2051" s="52">
        <f>IF('M4 Caffeine &amp; Energy'!J527="","",'M4 Caffeine &amp; Energy'!J527)</f>
        <v/>
      </c>
      <c r="F2051" s="50">
        <f>IF('M4 Caffeine &amp; Energy'!K527="","",'M4 Caffeine &amp; Energy'!K527)</f>
        <v/>
      </c>
      <c r="G2051" s="49">
        <f>IF('M4 Caffeine &amp; Energy'!F527="","",'M4 Caffeine &amp; Energy'!F527)</f>
        <v/>
      </c>
      <c r="H2051" s="50">
        <f>IF(AND(ISNUMBER('M4 Caffeine &amp; Energy'!F527),ISNUMBER('M4 Caffeine &amp; Energy'!K527)),'M4 Caffeine &amp; Energy'!F527-'M4 Caffeine &amp; Energy'!K527,"")</f>
        <v/>
      </c>
      <c r="I2051" s="34" t="inlineStr">
        <is>
          <t>S&amp;S availability/depth vary by listing and time, confirm live.</t>
        </is>
      </c>
    </row>
    <row r="2052" ht="26" customHeight="1">
      <c r="A2052" s="34" t="inlineStr">
        <is>
          <t>Red Bull</t>
        </is>
      </c>
      <c r="B2052" s="34" t="inlineStr">
        <is>
          <t>Red Bull Editions | Summer | 8 pack 250mL</t>
        </is>
      </c>
      <c r="C2052" s="34" t="inlineStr">
        <is>
          <t>4) Caffeine &amp; energy beverage</t>
        </is>
      </c>
      <c r="D2052" s="51">
        <f>IF('M4 Caffeine &amp; Energy'!I528="","",'M4 Caffeine &amp; Energy'!I528)</f>
        <v/>
      </c>
      <c r="E2052" s="52">
        <f>IF('M4 Caffeine &amp; Energy'!J528="","",'M4 Caffeine &amp; Energy'!J528)</f>
        <v/>
      </c>
      <c r="F2052" s="50">
        <f>IF('M4 Caffeine &amp; Energy'!K528="","",'M4 Caffeine &amp; Energy'!K528)</f>
        <v/>
      </c>
      <c r="G2052" s="49">
        <f>IF('M4 Caffeine &amp; Energy'!F528="","",'M4 Caffeine &amp; Energy'!F528)</f>
        <v/>
      </c>
      <c r="H2052" s="50">
        <f>IF(AND(ISNUMBER('M4 Caffeine &amp; Energy'!F528),ISNUMBER('M4 Caffeine &amp; Energy'!K528)),'M4 Caffeine &amp; Energy'!F528-'M4 Caffeine &amp; Energy'!K528,"")</f>
        <v/>
      </c>
      <c r="I2052" s="34" t="inlineStr">
        <is>
          <t>S&amp;S availability/depth vary by listing and time, confirm live.</t>
        </is>
      </c>
    </row>
    <row r="2053" ht="26" customHeight="1">
      <c r="A2053" s="34" t="inlineStr">
        <is>
          <t>Red Bull</t>
        </is>
      </c>
      <c r="B2053" s="34" t="inlineStr">
        <is>
          <t>Red Bull Editions | Summer | 12 pack 250mL</t>
        </is>
      </c>
      <c r="C2053" s="34" t="inlineStr">
        <is>
          <t>4) Caffeine &amp; energy beverage</t>
        </is>
      </c>
      <c r="D2053" s="51">
        <f>IF('M4 Caffeine &amp; Energy'!I529="","",'M4 Caffeine &amp; Energy'!I529)</f>
        <v/>
      </c>
      <c r="E2053" s="52">
        <f>IF('M4 Caffeine &amp; Energy'!J529="","",'M4 Caffeine &amp; Energy'!J529)</f>
        <v/>
      </c>
      <c r="F2053" s="50">
        <f>IF('M4 Caffeine &amp; Energy'!K529="","",'M4 Caffeine &amp; Energy'!K529)</f>
        <v/>
      </c>
      <c r="G2053" s="49">
        <f>IF('M4 Caffeine &amp; Energy'!F529="","",'M4 Caffeine &amp; Energy'!F529)</f>
        <v/>
      </c>
      <c r="H2053" s="50">
        <f>IF(AND(ISNUMBER('M4 Caffeine &amp; Energy'!F529),ISNUMBER('M4 Caffeine &amp; Energy'!K529)),'M4 Caffeine &amp; Energy'!F529-'M4 Caffeine &amp; Energy'!K529,"")</f>
        <v/>
      </c>
      <c r="I2053" s="34" t="inlineStr">
        <is>
          <t>S&amp;S availability/depth vary by listing and time, confirm live.</t>
        </is>
      </c>
    </row>
    <row r="2054" ht="26" customHeight="1">
      <c r="A2054" s="34" t="inlineStr">
        <is>
          <t>Red Bull</t>
        </is>
      </c>
      <c r="B2054" s="34" t="inlineStr">
        <is>
          <t>Red Bull Editions | Summer | 18 pack 250mL</t>
        </is>
      </c>
      <c r="C2054" s="34" t="inlineStr">
        <is>
          <t>4) Caffeine &amp; energy beverage</t>
        </is>
      </c>
      <c r="D2054" s="51">
        <f>IF('M4 Caffeine &amp; Energy'!I530="","",'M4 Caffeine &amp; Energy'!I530)</f>
        <v/>
      </c>
      <c r="E2054" s="52">
        <f>IF('M4 Caffeine &amp; Energy'!J530="","",'M4 Caffeine &amp; Energy'!J530)</f>
        <v/>
      </c>
      <c r="F2054" s="50">
        <f>IF('M4 Caffeine &amp; Energy'!K530="","",'M4 Caffeine &amp; Energy'!K530)</f>
        <v/>
      </c>
      <c r="G2054" s="49">
        <f>IF('M4 Caffeine &amp; Energy'!F530="","",'M4 Caffeine &amp; Energy'!F530)</f>
        <v/>
      </c>
      <c r="H2054" s="50">
        <f>IF(AND(ISNUMBER('M4 Caffeine &amp; Energy'!F530),ISNUMBER('M4 Caffeine &amp; Energy'!K530)),'M4 Caffeine &amp; Energy'!F530-'M4 Caffeine &amp; Energy'!K530,"")</f>
        <v/>
      </c>
      <c r="I2054" s="34" t="inlineStr">
        <is>
          <t>S&amp;S availability/depth vary by listing and time, confirm live.</t>
        </is>
      </c>
    </row>
    <row r="2055" ht="26" customHeight="1">
      <c r="A2055" s="34" t="inlineStr">
        <is>
          <t>Red Bull</t>
        </is>
      </c>
      <c r="B2055" s="34" t="inlineStr">
        <is>
          <t>Red Bull Editions | Summer | 24 pack 250mL</t>
        </is>
      </c>
      <c r="C2055" s="34" t="inlineStr">
        <is>
          <t>4) Caffeine &amp; energy beverage</t>
        </is>
      </c>
      <c r="D2055" s="51">
        <f>IF('M4 Caffeine &amp; Energy'!I531="","",'M4 Caffeine &amp; Energy'!I531)</f>
        <v/>
      </c>
      <c r="E2055" s="52">
        <f>IF('M4 Caffeine &amp; Energy'!J531="","",'M4 Caffeine &amp; Energy'!J531)</f>
        <v/>
      </c>
      <c r="F2055" s="50">
        <f>IF('M4 Caffeine &amp; Energy'!K531="","",'M4 Caffeine &amp; Energy'!K531)</f>
        <v/>
      </c>
      <c r="G2055" s="49">
        <f>IF('M4 Caffeine &amp; Energy'!F531="","",'M4 Caffeine &amp; Energy'!F531)</f>
        <v/>
      </c>
      <c r="H2055" s="50">
        <f>IF(AND(ISNUMBER('M4 Caffeine &amp; Energy'!F531),ISNUMBER('M4 Caffeine &amp; Energy'!K531)),'M4 Caffeine &amp; Energy'!F531-'M4 Caffeine &amp; Energy'!K531,"")</f>
        <v/>
      </c>
      <c r="I2055" s="34" t="inlineStr">
        <is>
          <t>S&amp;S availability/depth vary by listing and time, confirm live.</t>
        </is>
      </c>
    </row>
    <row r="2056" ht="26" customHeight="1">
      <c r="A2056" s="34" t="inlineStr">
        <is>
          <t>G FUEL</t>
        </is>
      </c>
      <c r="B2056" s="34" t="inlineStr">
        <is>
          <t>G FUEL Energy Cans | Sour Cherry | single 473mL</t>
        </is>
      </c>
      <c r="C2056" s="34" t="inlineStr">
        <is>
          <t>4) Caffeine &amp; energy beverage</t>
        </is>
      </c>
      <c r="D2056" s="51">
        <f>IF('M4 Caffeine &amp; Energy'!I532="","",'M4 Caffeine &amp; Energy'!I532)</f>
        <v/>
      </c>
      <c r="E2056" s="52">
        <f>IF('M4 Caffeine &amp; Energy'!J532="","",'M4 Caffeine &amp; Energy'!J532)</f>
        <v/>
      </c>
      <c r="F2056" s="50">
        <f>IF('M4 Caffeine &amp; Energy'!K532="","",'M4 Caffeine &amp; Energy'!K532)</f>
        <v/>
      </c>
      <c r="G2056" s="49">
        <f>IF('M4 Caffeine &amp; Energy'!F532="","",'M4 Caffeine &amp; Energy'!F532)</f>
        <v/>
      </c>
      <c r="H2056" s="50">
        <f>IF(AND(ISNUMBER('M4 Caffeine &amp; Energy'!F532),ISNUMBER('M4 Caffeine &amp; Energy'!K532)),'M4 Caffeine &amp; Energy'!F532-'M4 Caffeine &amp; Energy'!K532,"")</f>
        <v/>
      </c>
      <c r="I2056" s="34" t="inlineStr">
        <is>
          <t>S&amp;S availability/depth vary by listing and time, confirm live.</t>
        </is>
      </c>
    </row>
    <row r="2057" ht="26" customHeight="1">
      <c r="A2057" s="34" t="inlineStr">
        <is>
          <t>G FUEL</t>
        </is>
      </c>
      <c r="B2057" s="34" t="inlineStr">
        <is>
          <t>G FUEL Energy Cans | Sour Cherry | 8 pack 473mL</t>
        </is>
      </c>
      <c r="C2057" s="34" t="inlineStr">
        <is>
          <t>4) Caffeine &amp; energy beverage</t>
        </is>
      </c>
      <c r="D2057" s="51">
        <f>IF('M4 Caffeine &amp; Energy'!I533="","",'M4 Caffeine &amp; Energy'!I533)</f>
        <v/>
      </c>
      <c r="E2057" s="52">
        <f>IF('M4 Caffeine &amp; Energy'!J533="","",'M4 Caffeine &amp; Energy'!J533)</f>
        <v/>
      </c>
      <c r="F2057" s="50">
        <f>IF('M4 Caffeine &amp; Energy'!K533="","",'M4 Caffeine &amp; Energy'!K533)</f>
        <v/>
      </c>
      <c r="G2057" s="49">
        <f>IF('M4 Caffeine &amp; Energy'!F533="","",'M4 Caffeine &amp; Energy'!F533)</f>
        <v/>
      </c>
      <c r="H2057" s="50">
        <f>IF(AND(ISNUMBER('M4 Caffeine &amp; Energy'!F533),ISNUMBER('M4 Caffeine &amp; Energy'!K533)),'M4 Caffeine &amp; Energy'!F533-'M4 Caffeine &amp; Energy'!K533,"")</f>
        <v/>
      </c>
      <c r="I2057" s="34" t="inlineStr">
        <is>
          <t>S&amp;S availability/depth vary by listing and time, confirm live.</t>
        </is>
      </c>
    </row>
    <row r="2058" ht="26" customHeight="1">
      <c r="A2058" s="34" t="inlineStr">
        <is>
          <t>G FUEL</t>
        </is>
      </c>
      <c r="B2058" s="34" t="inlineStr">
        <is>
          <t>G FUEL Energy Cans | Sour Cherry | 12 pack 473mL</t>
        </is>
      </c>
      <c r="C2058" s="34" t="inlineStr">
        <is>
          <t>4) Caffeine &amp; energy beverage</t>
        </is>
      </c>
      <c r="D2058" s="51">
        <f>IF('M4 Caffeine &amp; Energy'!I534="","",'M4 Caffeine &amp; Energy'!I534)</f>
        <v/>
      </c>
      <c r="E2058" s="52">
        <f>IF('M4 Caffeine &amp; Energy'!J534="","",'M4 Caffeine &amp; Energy'!J534)</f>
        <v/>
      </c>
      <c r="F2058" s="50">
        <f>IF('M4 Caffeine &amp; Energy'!K534="","",'M4 Caffeine &amp; Energy'!K534)</f>
        <v/>
      </c>
      <c r="G2058" s="49">
        <f>IF('M4 Caffeine &amp; Energy'!F534="","",'M4 Caffeine &amp; Energy'!F534)</f>
        <v/>
      </c>
      <c r="H2058" s="50">
        <f>IF(AND(ISNUMBER('M4 Caffeine &amp; Energy'!F534),ISNUMBER('M4 Caffeine &amp; Energy'!K534)),'M4 Caffeine &amp; Energy'!F534-'M4 Caffeine &amp; Energy'!K534,"")</f>
        <v/>
      </c>
      <c r="I2058" s="34" t="inlineStr">
        <is>
          <t>S&amp;S availability/depth vary by listing and time, confirm live.</t>
        </is>
      </c>
    </row>
    <row r="2059" ht="26" customHeight="1">
      <c r="A2059" s="34" t="inlineStr">
        <is>
          <t>G FUEL</t>
        </is>
      </c>
      <c r="B2059" s="34" t="inlineStr">
        <is>
          <t>G FUEL Energy Cans | Sour Cherry | 18 pack 473mL</t>
        </is>
      </c>
      <c r="C2059" s="34" t="inlineStr">
        <is>
          <t>4) Caffeine &amp; energy beverage</t>
        </is>
      </c>
      <c r="D2059" s="51">
        <f>IF('M4 Caffeine &amp; Energy'!I535="","",'M4 Caffeine &amp; Energy'!I535)</f>
        <v/>
      </c>
      <c r="E2059" s="52">
        <f>IF('M4 Caffeine &amp; Energy'!J535="","",'M4 Caffeine &amp; Energy'!J535)</f>
        <v/>
      </c>
      <c r="F2059" s="50">
        <f>IF('M4 Caffeine &amp; Energy'!K535="","",'M4 Caffeine &amp; Energy'!K535)</f>
        <v/>
      </c>
      <c r="G2059" s="49">
        <f>IF('M4 Caffeine &amp; Energy'!F535="","",'M4 Caffeine &amp; Energy'!F535)</f>
        <v/>
      </c>
      <c r="H2059" s="50">
        <f>IF(AND(ISNUMBER('M4 Caffeine &amp; Energy'!F535),ISNUMBER('M4 Caffeine &amp; Energy'!K535)),'M4 Caffeine &amp; Energy'!F535-'M4 Caffeine &amp; Energy'!K535,"")</f>
        <v/>
      </c>
      <c r="I2059" s="34" t="inlineStr">
        <is>
          <t>S&amp;S availability/depth vary by listing and time, confirm live.</t>
        </is>
      </c>
    </row>
    <row r="2060" ht="26" customHeight="1">
      <c r="A2060" s="34" t="inlineStr">
        <is>
          <t>G FUEL</t>
        </is>
      </c>
      <c r="B2060" s="34" t="inlineStr">
        <is>
          <t>G FUEL Energy Cans | Sour Cherry | 24 pack 473mL</t>
        </is>
      </c>
      <c r="C2060" s="34" t="inlineStr">
        <is>
          <t>4) Caffeine &amp; energy beverage</t>
        </is>
      </c>
      <c r="D2060" s="51">
        <f>IF('M4 Caffeine &amp; Energy'!I536="","",'M4 Caffeine &amp; Energy'!I536)</f>
        <v/>
      </c>
      <c r="E2060" s="52">
        <f>IF('M4 Caffeine &amp; Energy'!J536="","",'M4 Caffeine &amp; Energy'!J536)</f>
        <v/>
      </c>
      <c r="F2060" s="50">
        <f>IF('M4 Caffeine &amp; Energy'!K536="","",'M4 Caffeine &amp; Energy'!K536)</f>
        <v/>
      </c>
      <c r="G2060" s="49">
        <f>IF('M4 Caffeine &amp; Energy'!F536="","",'M4 Caffeine &amp; Energy'!F536)</f>
        <v/>
      </c>
      <c r="H2060" s="50">
        <f>IF(AND(ISNUMBER('M4 Caffeine &amp; Energy'!F536),ISNUMBER('M4 Caffeine &amp; Energy'!K536)),'M4 Caffeine &amp; Energy'!F536-'M4 Caffeine &amp; Energy'!K536,"")</f>
        <v/>
      </c>
      <c r="I2060" s="34" t="inlineStr">
        <is>
          <t>S&amp;S availability/depth vary by listing and time, confirm live.</t>
        </is>
      </c>
    </row>
    <row r="2061" ht="26" customHeight="1">
      <c r="A2061" s="34" t="inlineStr">
        <is>
          <t>G FUEL</t>
        </is>
      </c>
      <c r="B2061" s="34" t="inlineStr">
        <is>
          <t>G FUEL Energy Cans | Blue Ice | single 473mL</t>
        </is>
      </c>
      <c r="C2061" s="34" t="inlineStr">
        <is>
          <t>4) Caffeine &amp; energy beverage</t>
        </is>
      </c>
      <c r="D2061" s="51">
        <f>IF('M4 Caffeine &amp; Energy'!I537="","",'M4 Caffeine &amp; Energy'!I537)</f>
        <v/>
      </c>
      <c r="E2061" s="52">
        <f>IF('M4 Caffeine &amp; Energy'!J537="","",'M4 Caffeine &amp; Energy'!J537)</f>
        <v/>
      </c>
      <c r="F2061" s="50">
        <f>IF('M4 Caffeine &amp; Energy'!K537="","",'M4 Caffeine &amp; Energy'!K537)</f>
        <v/>
      </c>
      <c r="G2061" s="49">
        <f>IF('M4 Caffeine &amp; Energy'!F537="","",'M4 Caffeine &amp; Energy'!F537)</f>
        <v/>
      </c>
      <c r="H2061" s="50">
        <f>IF(AND(ISNUMBER('M4 Caffeine &amp; Energy'!F537),ISNUMBER('M4 Caffeine &amp; Energy'!K537)),'M4 Caffeine &amp; Energy'!F537-'M4 Caffeine &amp; Energy'!K537,"")</f>
        <v/>
      </c>
      <c r="I2061" s="34" t="inlineStr">
        <is>
          <t>S&amp;S availability/depth vary by listing and time, confirm live.</t>
        </is>
      </c>
    </row>
    <row r="2062" ht="26" customHeight="1">
      <c r="A2062" s="34" t="inlineStr">
        <is>
          <t>G FUEL</t>
        </is>
      </c>
      <c r="B2062" s="34" t="inlineStr">
        <is>
          <t>G FUEL Energy Cans | Blue Ice | 8 pack 473mL</t>
        </is>
      </c>
      <c r="C2062" s="34" t="inlineStr">
        <is>
          <t>4) Caffeine &amp; energy beverage</t>
        </is>
      </c>
      <c r="D2062" s="51">
        <f>IF('M4 Caffeine &amp; Energy'!I538="","",'M4 Caffeine &amp; Energy'!I538)</f>
        <v/>
      </c>
      <c r="E2062" s="52">
        <f>IF('M4 Caffeine &amp; Energy'!J538="","",'M4 Caffeine &amp; Energy'!J538)</f>
        <v/>
      </c>
      <c r="F2062" s="50">
        <f>IF('M4 Caffeine &amp; Energy'!K538="","",'M4 Caffeine &amp; Energy'!K538)</f>
        <v/>
      </c>
      <c r="G2062" s="49">
        <f>IF('M4 Caffeine &amp; Energy'!F538="","",'M4 Caffeine &amp; Energy'!F538)</f>
        <v/>
      </c>
      <c r="H2062" s="50">
        <f>IF(AND(ISNUMBER('M4 Caffeine &amp; Energy'!F538),ISNUMBER('M4 Caffeine &amp; Energy'!K538)),'M4 Caffeine &amp; Energy'!F538-'M4 Caffeine &amp; Energy'!K538,"")</f>
        <v/>
      </c>
      <c r="I2062" s="34" t="inlineStr">
        <is>
          <t>S&amp;S availability/depth vary by listing and time, confirm live.</t>
        </is>
      </c>
    </row>
    <row r="2063" ht="26" customHeight="1">
      <c r="A2063" s="34" t="inlineStr">
        <is>
          <t>G FUEL</t>
        </is>
      </c>
      <c r="B2063" s="34" t="inlineStr">
        <is>
          <t>G FUEL Energy Cans | Blue Ice | 12 pack 473mL</t>
        </is>
      </c>
      <c r="C2063" s="34" t="inlineStr">
        <is>
          <t>4) Caffeine &amp; energy beverage</t>
        </is>
      </c>
      <c r="D2063" s="51">
        <f>IF('M4 Caffeine &amp; Energy'!I539="","",'M4 Caffeine &amp; Energy'!I539)</f>
        <v/>
      </c>
      <c r="E2063" s="52">
        <f>IF('M4 Caffeine &amp; Energy'!J539="","",'M4 Caffeine &amp; Energy'!J539)</f>
        <v/>
      </c>
      <c r="F2063" s="50">
        <f>IF('M4 Caffeine &amp; Energy'!K539="","",'M4 Caffeine &amp; Energy'!K539)</f>
        <v/>
      </c>
      <c r="G2063" s="49">
        <f>IF('M4 Caffeine &amp; Energy'!F539="","",'M4 Caffeine &amp; Energy'!F539)</f>
        <v/>
      </c>
      <c r="H2063" s="50">
        <f>IF(AND(ISNUMBER('M4 Caffeine &amp; Energy'!F539),ISNUMBER('M4 Caffeine &amp; Energy'!K539)),'M4 Caffeine &amp; Energy'!F539-'M4 Caffeine &amp; Energy'!K539,"")</f>
        <v/>
      </c>
      <c r="I2063" s="34" t="inlineStr">
        <is>
          <t>S&amp;S availability/depth vary by listing and time, confirm live.</t>
        </is>
      </c>
    </row>
    <row r="2064" ht="26" customHeight="1">
      <c r="A2064" s="34" t="inlineStr">
        <is>
          <t>G FUEL</t>
        </is>
      </c>
      <c r="B2064" s="34" t="inlineStr">
        <is>
          <t>G FUEL Energy Cans | Blue Ice | 18 pack 473mL</t>
        </is>
      </c>
      <c r="C2064" s="34" t="inlineStr">
        <is>
          <t>4) Caffeine &amp; energy beverage</t>
        </is>
      </c>
      <c r="D2064" s="51">
        <f>IF('M4 Caffeine &amp; Energy'!I540="","",'M4 Caffeine &amp; Energy'!I540)</f>
        <v/>
      </c>
      <c r="E2064" s="52">
        <f>IF('M4 Caffeine &amp; Energy'!J540="","",'M4 Caffeine &amp; Energy'!J540)</f>
        <v/>
      </c>
      <c r="F2064" s="50">
        <f>IF('M4 Caffeine &amp; Energy'!K540="","",'M4 Caffeine &amp; Energy'!K540)</f>
        <v/>
      </c>
      <c r="G2064" s="49">
        <f>IF('M4 Caffeine &amp; Energy'!F540="","",'M4 Caffeine &amp; Energy'!F540)</f>
        <v/>
      </c>
      <c r="H2064" s="50">
        <f>IF(AND(ISNUMBER('M4 Caffeine &amp; Energy'!F540),ISNUMBER('M4 Caffeine &amp; Energy'!K540)),'M4 Caffeine &amp; Energy'!F540-'M4 Caffeine &amp; Energy'!K540,"")</f>
        <v/>
      </c>
      <c r="I2064" s="34" t="inlineStr">
        <is>
          <t>S&amp;S availability/depth vary by listing and time, confirm live.</t>
        </is>
      </c>
    </row>
    <row r="2065" ht="26" customHeight="1">
      <c r="A2065" s="34" t="inlineStr">
        <is>
          <t>G FUEL</t>
        </is>
      </c>
      <c r="B2065" s="34" t="inlineStr">
        <is>
          <t>G FUEL Energy Cans | Blue Ice | 24 pack 473mL</t>
        </is>
      </c>
      <c r="C2065" s="34" t="inlineStr">
        <is>
          <t>4) Caffeine &amp; energy beverage</t>
        </is>
      </c>
      <c r="D2065" s="51">
        <f>IF('M4 Caffeine &amp; Energy'!I541="","",'M4 Caffeine &amp; Energy'!I541)</f>
        <v/>
      </c>
      <c r="E2065" s="52">
        <f>IF('M4 Caffeine &amp; Energy'!J541="","",'M4 Caffeine &amp; Energy'!J541)</f>
        <v/>
      </c>
      <c r="F2065" s="50">
        <f>IF('M4 Caffeine &amp; Energy'!K541="","",'M4 Caffeine &amp; Energy'!K541)</f>
        <v/>
      </c>
      <c r="G2065" s="49">
        <f>IF('M4 Caffeine &amp; Energy'!F541="","",'M4 Caffeine &amp; Energy'!F541)</f>
        <v/>
      </c>
      <c r="H2065" s="50">
        <f>IF(AND(ISNUMBER('M4 Caffeine &amp; Energy'!F541),ISNUMBER('M4 Caffeine &amp; Energy'!K541)),'M4 Caffeine &amp; Energy'!F541-'M4 Caffeine &amp; Energy'!K541,"")</f>
        <v/>
      </c>
      <c r="I2065" s="34" t="inlineStr">
        <is>
          <t>S&amp;S availability/depth vary by listing and time, confirm live.</t>
        </is>
      </c>
    </row>
    <row r="2066" ht="26" customHeight="1">
      <c r="A2066" s="34" t="inlineStr">
        <is>
          <t>G FUEL</t>
        </is>
      </c>
      <c r="B2066" s="34" t="inlineStr">
        <is>
          <t>G FUEL Energy Cans | Tropical Rain | single 473mL</t>
        </is>
      </c>
      <c r="C2066" s="34" t="inlineStr">
        <is>
          <t>4) Caffeine &amp; energy beverage</t>
        </is>
      </c>
      <c r="D2066" s="51">
        <f>IF('M4 Caffeine &amp; Energy'!I542="","",'M4 Caffeine &amp; Energy'!I542)</f>
        <v/>
      </c>
      <c r="E2066" s="52">
        <f>IF('M4 Caffeine &amp; Energy'!J542="","",'M4 Caffeine &amp; Energy'!J542)</f>
        <v/>
      </c>
      <c r="F2066" s="50">
        <f>IF('M4 Caffeine &amp; Energy'!K542="","",'M4 Caffeine &amp; Energy'!K542)</f>
        <v/>
      </c>
      <c r="G2066" s="49">
        <f>IF('M4 Caffeine &amp; Energy'!F542="","",'M4 Caffeine &amp; Energy'!F542)</f>
        <v/>
      </c>
      <c r="H2066" s="50">
        <f>IF(AND(ISNUMBER('M4 Caffeine &amp; Energy'!F542),ISNUMBER('M4 Caffeine &amp; Energy'!K542)),'M4 Caffeine &amp; Energy'!F542-'M4 Caffeine &amp; Energy'!K542,"")</f>
        <v/>
      </c>
      <c r="I2066" s="34" t="inlineStr">
        <is>
          <t>S&amp;S availability/depth vary by listing and time, confirm live.</t>
        </is>
      </c>
    </row>
    <row r="2067" ht="26" customHeight="1">
      <c r="A2067" s="34" t="inlineStr">
        <is>
          <t>G FUEL</t>
        </is>
      </c>
      <c r="B2067" s="34" t="inlineStr">
        <is>
          <t>G FUEL Energy Cans | Tropical Rain | 8 pack 473mL</t>
        </is>
      </c>
      <c r="C2067" s="34" t="inlineStr">
        <is>
          <t>4) Caffeine &amp; energy beverage</t>
        </is>
      </c>
      <c r="D2067" s="51">
        <f>IF('M4 Caffeine &amp; Energy'!I543="","",'M4 Caffeine &amp; Energy'!I543)</f>
        <v/>
      </c>
      <c r="E2067" s="52">
        <f>IF('M4 Caffeine &amp; Energy'!J543="","",'M4 Caffeine &amp; Energy'!J543)</f>
        <v/>
      </c>
      <c r="F2067" s="50">
        <f>IF('M4 Caffeine &amp; Energy'!K543="","",'M4 Caffeine &amp; Energy'!K543)</f>
        <v/>
      </c>
      <c r="G2067" s="49">
        <f>IF('M4 Caffeine &amp; Energy'!F543="","",'M4 Caffeine &amp; Energy'!F543)</f>
        <v/>
      </c>
      <c r="H2067" s="50">
        <f>IF(AND(ISNUMBER('M4 Caffeine &amp; Energy'!F543),ISNUMBER('M4 Caffeine &amp; Energy'!K543)),'M4 Caffeine &amp; Energy'!F543-'M4 Caffeine &amp; Energy'!K543,"")</f>
        <v/>
      </c>
      <c r="I2067" s="34" t="inlineStr">
        <is>
          <t>S&amp;S availability/depth vary by listing and time, confirm live.</t>
        </is>
      </c>
    </row>
    <row r="2068" ht="26" customHeight="1">
      <c r="A2068" s="34" t="inlineStr">
        <is>
          <t>G FUEL</t>
        </is>
      </c>
      <c r="B2068" s="34" t="inlineStr">
        <is>
          <t>G FUEL Energy Cans | Tropical Rain | 12 pack 473mL</t>
        </is>
      </c>
      <c r="C2068" s="34" t="inlineStr">
        <is>
          <t>4) Caffeine &amp; energy beverage</t>
        </is>
      </c>
      <c r="D2068" s="51">
        <f>IF('M4 Caffeine &amp; Energy'!I544="","",'M4 Caffeine &amp; Energy'!I544)</f>
        <v/>
      </c>
      <c r="E2068" s="52">
        <f>IF('M4 Caffeine &amp; Energy'!J544="","",'M4 Caffeine &amp; Energy'!J544)</f>
        <v/>
      </c>
      <c r="F2068" s="50">
        <f>IF('M4 Caffeine &amp; Energy'!K544="","",'M4 Caffeine &amp; Energy'!K544)</f>
        <v/>
      </c>
      <c r="G2068" s="49">
        <f>IF('M4 Caffeine &amp; Energy'!F544="","",'M4 Caffeine &amp; Energy'!F544)</f>
        <v/>
      </c>
      <c r="H2068" s="50">
        <f>IF(AND(ISNUMBER('M4 Caffeine &amp; Energy'!F544),ISNUMBER('M4 Caffeine &amp; Energy'!K544)),'M4 Caffeine &amp; Energy'!F544-'M4 Caffeine &amp; Energy'!K544,"")</f>
        <v/>
      </c>
      <c r="I2068" s="34" t="inlineStr">
        <is>
          <t>S&amp;S availability/depth vary by listing and time, confirm live.</t>
        </is>
      </c>
    </row>
    <row r="2069" ht="26" customHeight="1">
      <c r="A2069" s="34" t="inlineStr">
        <is>
          <t>G FUEL</t>
        </is>
      </c>
      <c r="B2069" s="34" t="inlineStr">
        <is>
          <t>G FUEL Energy Cans | Tropical Rain | 18 pack 473mL</t>
        </is>
      </c>
      <c r="C2069" s="34" t="inlineStr">
        <is>
          <t>4) Caffeine &amp; energy beverage</t>
        </is>
      </c>
      <c r="D2069" s="51">
        <f>IF('M4 Caffeine &amp; Energy'!I545="","",'M4 Caffeine &amp; Energy'!I545)</f>
        <v/>
      </c>
      <c r="E2069" s="52">
        <f>IF('M4 Caffeine &amp; Energy'!J545="","",'M4 Caffeine &amp; Energy'!J545)</f>
        <v/>
      </c>
      <c r="F2069" s="50">
        <f>IF('M4 Caffeine &amp; Energy'!K545="","",'M4 Caffeine &amp; Energy'!K545)</f>
        <v/>
      </c>
      <c r="G2069" s="49">
        <f>IF('M4 Caffeine &amp; Energy'!F545="","",'M4 Caffeine &amp; Energy'!F545)</f>
        <v/>
      </c>
      <c r="H2069" s="50">
        <f>IF(AND(ISNUMBER('M4 Caffeine &amp; Energy'!F545),ISNUMBER('M4 Caffeine &amp; Energy'!K545)),'M4 Caffeine &amp; Energy'!F545-'M4 Caffeine &amp; Energy'!K545,"")</f>
        <v/>
      </c>
      <c r="I2069" s="34" t="inlineStr">
        <is>
          <t>S&amp;S availability/depth vary by listing and time, confirm live.</t>
        </is>
      </c>
    </row>
    <row r="2070" ht="26" customHeight="1">
      <c r="A2070" s="34" t="inlineStr">
        <is>
          <t>G FUEL</t>
        </is>
      </c>
      <c r="B2070" s="34" t="inlineStr">
        <is>
          <t>G FUEL Energy Cans | Tropical Rain | 24 pack 473mL</t>
        </is>
      </c>
      <c r="C2070" s="34" t="inlineStr">
        <is>
          <t>4) Caffeine &amp; energy beverage</t>
        </is>
      </c>
      <c r="D2070" s="51">
        <f>IF('M4 Caffeine &amp; Energy'!I546="","",'M4 Caffeine &amp; Energy'!I546)</f>
        <v/>
      </c>
      <c r="E2070" s="52">
        <f>IF('M4 Caffeine &amp; Energy'!J546="","",'M4 Caffeine &amp; Energy'!J546)</f>
        <v/>
      </c>
      <c r="F2070" s="50">
        <f>IF('M4 Caffeine &amp; Energy'!K546="","",'M4 Caffeine &amp; Energy'!K546)</f>
        <v/>
      </c>
      <c r="G2070" s="49">
        <f>IF('M4 Caffeine &amp; Energy'!F546="","",'M4 Caffeine &amp; Energy'!F546)</f>
        <v/>
      </c>
      <c r="H2070" s="50">
        <f>IF(AND(ISNUMBER('M4 Caffeine &amp; Energy'!F546),ISNUMBER('M4 Caffeine &amp; Energy'!K546)),'M4 Caffeine &amp; Energy'!F546-'M4 Caffeine &amp; Energy'!K546,"")</f>
        <v/>
      </c>
      <c r="I2070" s="34" t="inlineStr">
        <is>
          <t>S&amp;S availability/depth vary by listing and time, confirm live.</t>
        </is>
      </c>
    </row>
    <row r="2071" ht="26" customHeight="1">
      <c r="A2071" s="34" t="inlineStr">
        <is>
          <t>G FUEL</t>
        </is>
      </c>
      <c r="B2071" s="34" t="inlineStr">
        <is>
          <t>G FUEL Energy Cans | Fazeberry | single 473mL</t>
        </is>
      </c>
      <c r="C2071" s="34" t="inlineStr">
        <is>
          <t>4) Caffeine &amp; energy beverage</t>
        </is>
      </c>
      <c r="D2071" s="51">
        <f>IF('M4 Caffeine &amp; Energy'!I547="","",'M4 Caffeine &amp; Energy'!I547)</f>
        <v/>
      </c>
      <c r="E2071" s="52">
        <f>IF('M4 Caffeine &amp; Energy'!J547="","",'M4 Caffeine &amp; Energy'!J547)</f>
        <v/>
      </c>
      <c r="F2071" s="50">
        <f>IF('M4 Caffeine &amp; Energy'!K547="","",'M4 Caffeine &amp; Energy'!K547)</f>
        <v/>
      </c>
      <c r="G2071" s="49">
        <f>IF('M4 Caffeine &amp; Energy'!F547="","",'M4 Caffeine &amp; Energy'!F547)</f>
        <v/>
      </c>
      <c r="H2071" s="50">
        <f>IF(AND(ISNUMBER('M4 Caffeine &amp; Energy'!F547),ISNUMBER('M4 Caffeine &amp; Energy'!K547)),'M4 Caffeine &amp; Energy'!F547-'M4 Caffeine &amp; Energy'!K547,"")</f>
        <v/>
      </c>
      <c r="I2071" s="34" t="inlineStr">
        <is>
          <t>S&amp;S availability/depth vary by listing and time, confirm live.</t>
        </is>
      </c>
    </row>
    <row r="2072" ht="26" customHeight="1">
      <c r="A2072" s="34" t="inlineStr">
        <is>
          <t>G FUEL</t>
        </is>
      </c>
      <c r="B2072" s="34" t="inlineStr">
        <is>
          <t>G FUEL Energy Cans | Fazeberry | 8 pack 473mL</t>
        </is>
      </c>
      <c r="C2072" s="34" t="inlineStr">
        <is>
          <t>4) Caffeine &amp; energy beverage</t>
        </is>
      </c>
      <c r="D2072" s="51">
        <f>IF('M4 Caffeine &amp; Energy'!I548="","",'M4 Caffeine &amp; Energy'!I548)</f>
        <v/>
      </c>
      <c r="E2072" s="52">
        <f>IF('M4 Caffeine &amp; Energy'!J548="","",'M4 Caffeine &amp; Energy'!J548)</f>
        <v/>
      </c>
      <c r="F2072" s="50">
        <f>IF('M4 Caffeine &amp; Energy'!K548="","",'M4 Caffeine &amp; Energy'!K548)</f>
        <v/>
      </c>
      <c r="G2072" s="49">
        <f>IF('M4 Caffeine &amp; Energy'!F548="","",'M4 Caffeine &amp; Energy'!F548)</f>
        <v/>
      </c>
      <c r="H2072" s="50">
        <f>IF(AND(ISNUMBER('M4 Caffeine &amp; Energy'!F548),ISNUMBER('M4 Caffeine &amp; Energy'!K548)),'M4 Caffeine &amp; Energy'!F548-'M4 Caffeine &amp; Energy'!K548,"")</f>
        <v/>
      </c>
      <c r="I2072" s="34" t="inlineStr">
        <is>
          <t>S&amp;S availability/depth vary by listing and time, confirm live.</t>
        </is>
      </c>
    </row>
    <row r="2073" ht="26" customHeight="1">
      <c r="A2073" s="34" t="inlineStr">
        <is>
          <t>G FUEL</t>
        </is>
      </c>
      <c r="B2073" s="34" t="inlineStr">
        <is>
          <t>G FUEL Energy Cans | Fazeberry | 12 pack 473mL</t>
        </is>
      </c>
      <c r="C2073" s="34" t="inlineStr">
        <is>
          <t>4) Caffeine &amp; energy beverage</t>
        </is>
      </c>
      <c r="D2073" s="51">
        <f>IF('M4 Caffeine &amp; Energy'!I549="","",'M4 Caffeine &amp; Energy'!I549)</f>
        <v/>
      </c>
      <c r="E2073" s="52">
        <f>IF('M4 Caffeine &amp; Energy'!J549="","",'M4 Caffeine &amp; Energy'!J549)</f>
        <v/>
      </c>
      <c r="F2073" s="50">
        <f>IF('M4 Caffeine &amp; Energy'!K549="","",'M4 Caffeine &amp; Energy'!K549)</f>
        <v/>
      </c>
      <c r="G2073" s="49">
        <f>IF('M4 Caffeine &amp; Energy'!F549="","",'M4 Caffeine &amp; Energy'!F549)</f>
        <v/>
      </c>
      <c r="H2073" s="50">
        <f>IF(AND(ISNUMBER('M4 Caffeine &amp; Energy'!F549),ISNUMBER('M4 Caffeine &amp; Energy'!K549)),'M4 Caffeine &amp; Energy'!F549-'M4 Caffeine &amp; Energy'!K549,"")</f>
        <v/>
      </c>
      <c r="I2073" s="34" t="inlineStr">
        <is>
          <t>S&amp;S availability/depth vary by listing and time, confirm live.</t>
        </is>
      </c>
    </row>
    <row r="2074" ht="26" customHeight="1">
      <c r="A2074" s="34" t="inlineStr">
        <is>
          <t>G FUEL</t>
        </is>
      </c>
      <c r="B2074" s="34" t="inlineStr">
        <is>
          <t>G FUEL Energy Cans | Fazeberry | 18 pack 473mL</t>
        </is>
      </c>
      <c r="C2074" s="34" t="inlineStr">
        <is>
          <t>4) Caffeine &amp; energy beverage</t>
        </is>
      </c>
      <c r="D2074" s="51">
        <f>IF('M4 Caffeine &amp; Energy'!I550="","",'M4 Caffeine &amp; Energy'!I550)</f>
        <v/>
      </c>
      <c r="E2074" s="52">
        <f>IF('M4 Caffeine &amp; Energy'!J550="","",'M4 Caffeine &amp; Energy'!J550)</f>
        <v/>
      </c>
      <c r="F2074" s="50">
        <f>IF('M4 Caffeine &amp; Energy'!K550="","",'M4 Caffeine &amp; Energy'!K550)</f>
        <v/>
      </c>
      <c r="G2074" s="49">
        <f>IF('M4 Caffeine &amp; Energy'!F550="","",'M4 Caffeine &amp; Energy'!F550)</f>
        <v/>
      </c>
      <c r="H2074" s="50">
        <f>IF(AND(ISNUMBER('M4 Caffeine &amp; Energy'!F550),ISNUMBER('M4 Caffeine &amp; Energy'!K550)),'M4 Caffeine &amp; Energy'!F550-'M4 Caffeine &amp; Energy'!K550,"")</f>
        <v/>
      </c>
      <c r="I2074" s="34" t="inlineStr">
        <is>
          <t>S&amp;S availability/depth vary by listing and time, confirm live.</t>
        </is>
      </c>
    </row>
    <row r="2075" ht="26" customHeight="1">
      <c r="A2075" s="34" t="inlineStr">
        <is>
          <t>G FUEL</t>
        </is>
      </c>
      <c r="B2075" s="34" t="inlineStr">
        <is>
          <t>G FUEL Energy Cans | Fazeberry | 24 pack 473mL</t>
        </is>
      </c>
      <c r="C2075" s="34" t="inlineStr">
        <is>
          <t>4) Caffeine &amp; energy beverage</t>
        </is>
      </c>
      <c r="D2075" s="51">
        <f>IF('M4 Caffeine &amp; Energy'!I551="","",'M4 Caffeine &amp; Energy'!I551)</f>
        <v/>
      </c>
      <c r="E2075" s="52">
        <f>IF('M4 Caffeine &amp; Energy'!J551="","",'M4 Caffeine &amp; Energy'!J551)</f>
        <v/>
      </c>
      <c r="F2075" s="50">
        <f>IF('M4 Caffeine &amp; Energy'!K551="","",'M4 Caffeine &amp; Energy'!K551)</f>
        <v/>
      </c>
      <c r="G2075" s="49">
        <f>IF('M4 Caffeine &amp; Energy'!F551="","",'M4 Caffeine &amp; Energy'!F551)</f>
        <v/>
      </c>
      <c r="H2075" s="50">
        <f>IF(AND(ISNUMBER('M4 Caffeine &amp; Energy'!F551),ISNUMBER('M4 Caffeine &amp; Energy'!K551)),'M4 Caffeine &amp; Energy'!F551-'M4 Caffeine &amp; Energy'!K551,"")</f>
        <v/>
      </c>
      <c r="I2075" s="34" t="inlineStr">
        <is>
          <t>S&amp;S availability/depth vary by listing and time, confirm live.</t>
        </is>
      </c>
    </row>
    <row r="2076" ht="26" customHeight="1">
      <c r="A2076" s="34" t="inlineStr">
        <is>
          <t>G FUEL</t>
        </is>
      </c>
      <c r="B2076" s="34" t="inlineStr">
        <is>
          <t>G FUEL Energy Cans | Rainbow Sherbet | single 473mL</t>
        </is>
      </c>
      <c r="C2076" s="34" t="inlineStr">
        <is>
          <t>4) Caffeine &amp; energy beverage</t>
        </is>
      </c>
      <c r="D2076" s="51">
        <f>IF('M4 Caffeine &amp; Energy'!I552="","",'M4 Caffeine &amp; Energy'!I552)</f>
        <v/>
      </c>
      <c r="E2076" s="52">
        <f>IF('M4 Caffeine &amp; Energy'!J552="","",'M4 Caffeine &amp; Energy'!J552)</f>
        <v/>
      </c>
      <c r="F2076" s="50">
        <f>IF('M4 Caffeine &amp; Energy'!K552="","",'M4 Caffeine &amp; Energy'!K552)</f>
        <v/>
      </c>
      <c r="G2076" s="49">
        <f>IF('M4 Caffeine &amp; Energy'!F552="","",'M4 Caffeine &amp; Energy'!F552)</f>
        <v/>
      </c>
      <c r="H2076" s="50">
        <f>IF(AND(ISNUMBER('M4 Caffeine &amp; Energy'!F552),ISNUMBER('M4 Caffeine &amp; Energy'!K552)),'M4 Caffeine &amp; Energy'!F552-'M4 Caffeine &amp; Energy'!K552,"")</f>
        <v/>
      </c>
      <c r="I2076" s="34" t="inlineStr">
        <is>
          <t>S&amp;S availability/depth vary by listing and time, confirm live.</t>
        </is>
      </c>
    </row>
    <row r="2077" ht="26" customHeight="1">
      <c r="A2077" s="34" t="inlineStr">
        <is>
          <t>G FUEL</t>
        </is>
      </c>
      <c r="B2077" s="34" t="inlineStr">
        <is>
          <t>G FUEL Energy Cans | Rainbow Sherbet | 8 pack 473mL</t>
        </is>
      </c>
      <c r="C2077" s="34" t="inlineStr">
        <is>
          <t>4) Caffeine &amp; energy beverage</t>
        </is>
      </c>
      <c r="D2077" s="51">
        <f>IF('M4 Caffeine &amp; Energy'!I553="","",'M4 Caffeine &amp; Energy'!I553)</f>
        <v/>
      </c>
      <c r="E2077" s="52">
        <f>IF('M4 Caffeine &amp; Energy'!J553="","",'M4 Caffeine &amp; Energy'!J553)</f>
        <v/>
      </c>
      <c r="F2077" s="50">
        <f>IF('M4 Caffeine &amp; Energy'!K553="","",'M4 Caffeine &amp; Energy'!K553)</f>
        <v/>
      </c>
      <c r="G2077" s="49">
        <f>IF('M4 Caffeine &amp; Energy'!F553="","",'M4 Caffeine &amp; Energy'!F553)</f>
        <v/>
      </c>
      <c r="H2077" s="50">
        <f>IF(AND(ISNUMBER('M4 Caffeine &amp; Energy'!F553),ISNUMBER('M4 Caffeine &amp; Energy'!K553)),'M4 Caffeine &amp; Energy'!F553-'M4 Caffeine &amp; Energy'!K553,"")</f>
        <v/>
      </c>
      <c r="I2077" s="34" t="inlineStr">
        <is>
          <t>S&amp;S availability/depth vary by listing and time, confirm live.</t>
        </is>
      </c>
    </row>
    <row r="2078" ht="26" customHeight="1">
      <c r="A2078" s="34" t="inlineStr">
        <is>
          <t>G FUEL</t>
        </is>
      </c>
      <c r="B2078" s="34" t="inlineStr">
        <is>
          <t>G FUEL Energy Cans | Rainbow Sherbet | 12 pack 473mL</t>
        </is>
      </c>
      <c r="C2078" s="34" t="inlineStr">
        <is>
          <t>4) Caffeine &amp; energy beverage</t>
        </is>
      </c>
      <c r="D2078" s="51">
        <f>IF('M4 Caffeine &amp; Energy'!I554="","",'M4 Caffeine &amp; Energy'!I554)</f>
        <v/>
      </c>
      <c r="E2078" s="52">
        <f>IF('M4 Caffeine &amp; Energy'!J554="","",'M4 Caffeine &amp; Energy'!J554)</f>
        <v/>
      </c>
      <c r="F2078" s="50">
        <f>IF('M4 Caffeine &amp; Energy'!K554="","",'M4 Caffeine &amp; Energy'!K554)</f>
        <v/>
      </c>
      <c r="G2078" s="49">
        <f>IF('M4 Caffeine &amp; Energy'!F554="","",'M4 Caffeine &amp; Energy'!F554)</f>
        <v/>
      </c>
      <c r="H2078" s="50">
        <f>IF(AND(ISNUMBER('M4 Caffeine &amp; Energy'!F554),ISNUMBER('M4 Caffeine &amp; Energy'!K554)),'M4 Caffeine &amp; Energy'!F554-'M4 Caffeine &amp; Energy'!K554,"")</f>
        <v/>
      </c>
      <c r="I2078" s="34" t="inlineStr">
        <is>
          <t>S&amp;S availability/depth vary by listing and time, confirm live.</t>
        </is>
      </c>
    </row>
    <row r="2079" ht="26" customHeight="1">
      <c r="A2079" s="34" t="inlineStr">
        <is>
          <t>G FUEL</t>
        </is>
      </c>
      <c r="B2079" s="34" t="inlineStr">
        <is>
          <t>G FUEL Energy Cans | Rainbow Sherbet | 18 pack 473mL</t>
        </is>
      </c>
      <c r="C2079" s="34" t="inlineStr">
        <is>
          <t>4) Caffeine &amp; energy beverage</t>
        </is>
      </c>
      <c r="D2079" s="51">
        <f>IF('M4 Caffeine &amp; Energy'!I555="","",'M4 Caffeine &amp; Energy'!I555)</f>
        <v/>
      </c>
      <c r="E2079" s="52">
        <f>IF('M4 Caffeine &amp; Energy'!J555="","",'M4 Caffeine &amp; Energy'!J555)</f>
        <v/>
      </c>
      <c r="F2079" s="50">
        <f>IF('M4 Caffeine &amp; Energy'!K555="","",'M4 Caffeine &amp; Energy'!K555)</f>
        <v/>
      </c>
      <c r="G2079" s="49">
        <f>IF('M4 Caffeine &amp; Energy'!F555="","",'M4 Caffeine &amp; Energy'!F555)</f>
        <v/>
      </c>
      <c r="H2079" s="50">
        <f>IF(AND(ISNUMBER('M4 Caffeine &amp; Energy'!F555),ISNUMBER('M4 Caffeine &amp; Energy'!K555)),'M4 Caffeine &amp; Energy'!F555-'M4 Caffeine &amp; Energy'!K555,"")</f>
        <v/>
      </c>
      <c r="I2079" s="34" t="inlineStr">
        <is>
          <t>S&amp;S availability/depth vary by listing and time, confirm live.</t>
        </is>
      </c>
    </row>
    <row r="2080" ht="26" customHeight="1">
      <c r="A2080" s="34" t="inlineStr">
        <is>
          <t>G FUEL</t>
        </is>
      </c>
      <c r="B2080" s="34" t="inlineStr">
        <is>
          <t>G FUEL Energy Cans | Rainbow Sherbet | 24 pack 473mL</t>
        </is>
      </c>
      <c r="C2080" s="34" t="inlineStr">
        <is>
          <t>4) Caffeine &amp; energy beverage</t>
        </is>
      </c>
      <c r="D2080" s="51">
        <f>IF('M4 Caffeine &amp; Energy'!I556="","",'M4 Caffeine &amp; Energy'!I556)</f>
        <v/>
      </c>
      <c r="E2080" s="52">
        <f>IF('M4 Caffeine &amp; Energy'!J556="","",'M4 Caffeine &amp; Energy'!J556)</f>
        <v/>
      </c>
      <c r="F2080" s="50">
        <f>IF('M4 Caffeine &amp; Energy'!K556="","",'M4 Caffeine &amp; Energy'!K556)</f>
        <v/>
      </c>
      <c r="G2080" s="49">
        <f>IF('M4 Caffeine &amp; Energy'!F556="","",'M4 Caffeine &amp; Energy'!F556)</f>
        <v/>
      </c>
      <c r="H2080" s="50">
        <f>IF(AND(ISNUMBER('M4 Caffeine &amp; Energy'!F556),ISNUMBER('M4 Caffeine &amp; Energy'!K556)),'M4 Caffeine &amp; Energy'!F556-'M4 Caffeine &amp; Energy'!K556,"")</f>
        <v/>
      </c>
      <c r="I2080" s="34" t="inlineStr">
        <is>
          <t>S&amp;S availability/depth vary by listing and time, confirm live.</t>
        </is>
      </c>
    </row>
    <row r="2081" ht="26" customHeight="1">
      <c r="A2081" s="34" t="inlineStr">
        <is>
          <t>Mtn Dew</t>
        </is>
      </c>
      <c r="B2081" s="34" t="inlineStr">
        <is>
          <t>Mtn Dew Rise Energy | Orange Breeze | single 473mL</t>
        </is>
      </c>
      <c r="C2081" s="34" t="inlineStr">
        <is>
          <t>4) Caffeine &amp; energy beverage</t>
        </is>
      </c>
      <c r="D2081" s="51">
        <f>IF('M4 Caffeine &amp; Energy'!I557="","",'M4 Caffeine &amp; Energy'!I557)</f>
        <v/>
      </c>
      <c r="E2081" s="52">
        <f>IF('M4 Caffeine &amp; Energy'!J557="","",'M4 Caffeine &amp; Energy'!J557)</f>
        <v/>
      </c>
      <c r="F2081" s="50">
        <f>IF('M4 Caffeine &amp; Energy'!K557="","",'M4 Caffeine &amp; Energy'!K557)</f>
        <v/>
      </c>
      <c r="G2081" s="49">
        <f>IF('M4 Caffeine &amp; Energy'!F557="","",'M4 Caffeine &amp; Energy'!F557)</f>
        <v/>
      </c>
      <c r="H2081" s="50">
        <f>IF(AND(ISNUMBER('M4 Caffeine &amp; Energy'!F557),ISNUMBER('M4 Caffeine &amp; Energy'!K557)),'M4 Caffeine &amp; Energy'!F557-'M4 Caffeine &amp; Energy'!K557,"")</f>
        <v/>
      </c>
      <c r="I2081" s="34" t="inlineStr">
        <is>
          <t>S&amp;S availability/depth vary by listing and time, confirm live.</t>
        </is>
      </c>
    </row>
    <row r="2082" ht="26" customHeight="1">
      <c r="A2082" s="34" t="inlineStr">
        <is>
          <t>Mtn Dew</t>
        </is>
      </c>
      <c r="B2082" s="34" t="inlineStr">
        <is>
          <t>Mtn Dew Rise Energy | Orange Breeze | 8 pack 473mL</t>
        </is>
      </c>
      <c r="C2082" s="34" t="inlineStr">
        <is>
          <t>4) Caffeine &amp; energy beverage</t>
        </is>
      </c>
      <c r="D2082" s="51">
        <f>IF('M4 Caffeine &amp; Energy'!I558="","",'M4 Caffeine &amp; Energy'!I558)</f>
        <v/>
      </c>
      <c r="E2082" s="52">
        <f>IF('M4 Caffeine &amp; Energy'!J558="","",'M4 Caffeine &amp; Energy'!J558)</f>
        <v/>
      </c>
      <c r="F2082" s="50">
        <f>IF('M4 Caffeine &amp; Energy'!K558="","",'M4 Caffeine &amp; Energy'!K558)</f>
        <v/>
      </c>
      <c r="G2082" s="49">
        <f>IF('M4 Caffeine &amp; Energy'!F558="","",'M4 Caffeine &amp; Energy'!F558)</f>
        <v/>
      </c>
      <c r="H2082" s="50">
        <f>IF(AND(ISNUMBER('M4 Caffeine &amp; Energy'!F558),ISNUMBER('M4 Caffeine &amp; Energy'!K558)),'M4 Caffeine &amp; Energy'!F558-'M4 Caffeine &amp; Energy'!K558,"")</f>
        <v/>
      </c>
      <c r="I2082" s="34" t="inlineStr">
        <is>
          <t>S&amp;S availability/depth vary by listing and time, confirm live.</t>
        </is>
      </c>
    </row>
    <row r="2083" ht="26" customHeight="1">
      <c r="A2083" s="34" t="inlineStr">
        <is>
          <t>Mtn Dew</t>
        </is>
      </c>
      <c r="B2083" s="34" t="inlineStr">
        <is>
          <t>Mtn Dew Rise Energy | Orange Breeze | 12 pack 473mL</t>
        </is>
      </c>
      <c r="C2083" s="34" t="inlineStr">
        <is>
          <t>4) Caffeine &amp; energy beverage</t>
        </is>
      </c>
      <c r="D2083" s="51">
        <f>IF('M4 Caffeine &amp; Energy'!I559="","",'M4 Caffeine &amp; Energy'!I559)</f>
        <v/>
      </c>
      <c r="E2083" s="52">
        <f>IF('M4 Caffeine &amp; Energy'!J559="","",'M4 Caffeine &amp; Energy'!J559)</f>
        <v/>
      </c>
      <c r="F2083" s="50">
        <f>IF('M4 Caffeine &amp; Energy'!K559="","",'M4 Caffeine &amp; Energy'!K559)</f>
        <v/>
      </c>
      <c r="G2083" s="49">
        <f>IF('M4 Caffeine &amp; Energy'!F559="","",'M4 Caffeine &amp; Energy'!F559)</f>
        <v/>
      </c>
      <c r="H2083" s="50">
        <f>IF(AND(ISNUMBER('M4 Caffeine &amp; Energy'!F559),ISNUMBER('M4 Caffeine &amp; Energy'!K559)),'M4 Caffeine &amp; Energy'!F559-'M4 Caffeine &amp; Energy'!K559,"")</f>
        <v/>
      </c>
      <c r="I2083" s="34" t="inlineStr">
        <is>
          <t>S&amp;S availability/depth vary by listing and time, confirm live.</t>
        </is>
      </c>
    </row>
    <row r="2084" ht="26" customHeight="1">
      <c r="A2084" s="34" t="inlineStr">
        <is>
          <t>Mtn Dew</t>
        </is>
      </c>
      <c r="B2084" s="34" t="inlineStr">
        <is>
          <t>Mtn Dew Rise Energy | Orange Breeze | 18 pack 473mL</t>
        </is>
      </c>
      <c r="C2084" s="34" t="inlineStr">
        <is>
          <t>4) Caffeine &amp; energy beverage</t>
        </is>
      </c>
      <c r="D2084" s="51">
        <f>IF('M4 Caffeine &amp; Energy'!I560="","",'M4 Caffeine &amp; Energy'!I560)</f>
        <v/>
      </c>
      <c r="E2084" s="52">
        <f>IF('M4 Caffeine &amp; Energy'!J560="","",'M4 Caffeine &amp; Energy'!J560)</f>
        <v/>
      </c>
      <c r="F2084" s="50">
        <f>IF('M4 Caffeine &amp; Energy'!K560="","",'M4 Caffeine &amp; Energy'!K560)</f>
        <v/>
      </c>
      <c r="G2084" s="49">
        <f>IF('M4 Caffeine &amp; Energy'!F560="","",'M4 Caffeine &amp; Energy'!F560)</f>
        <v/>
      </c>
      <c r="H2084" s="50">
        <f>IF(AND(ISNUMBER('M4 Caffeine &amp; Energy'!F560),ISNUMBER('M4 Caffeine &amp; Energy'!K560)),'M4 Caffeine &amp; Energy'!F560-'M4 Caffeine &amp; Energy'!K560,"")</f>
        <v/>
      </c>
      <c r="I2084" s="34" t="inlineStr">
        <is>
          <t>S&amp;S availability/depth vary by listing and time, confirm live.</t>
        </is>
      </c>
    </row>
    <row r="2085" ht="26" customHeight="1">
      <c r="A2085" s="34" t="inlineStr">
        <is>
          <t>Mtn Dew</t>
        </is>
      </c>
      <c r="B2085" s="34" t="inlineStr">
        <is>
          <t>Mtn Dew Rise Energy | Orange Breeze | 24 pack 473mL</t>
        </is>
      </c>
      <c r="C2085" s="34" t="inlineStr">
        <is>
          <t>4) Caffeine &amp; energy beverage</t>
        </is>
      </c>
      <c r="D2085" s="51">
        <f>IF('M4 Caffeine &amp; Energy'!I561="","",'M4 Caffeine &amp; Energy'!I561)</f>
        <v/>
      </c>
      <c r="E2085" s="52">
        <f>IF('M4 Caffeine &amp; Energy'!J561="","",'M4 Caffeine &amp; Energy'!J561)</f>
        <v/>
      </c>
      <c r="F2085" s="50">
        <f>IF('M4 Caffeine &amp; Energy'!K561="","",'M4 Caffeine &amp; Energy'!K561)</f>
        <v/>
      </c>
      <c r="G2085" s="49">
        <f>IF('M4 Caffeine &amp; Energy'!F561="","",'M4 Caffeine &amp; Energy'!F561)</f>
        <v/>
      </c>
      <c r="H2085" s="50">
        <f>IF(AND(ISNUMBER('M4 Caffeine &amp; Energy'!F561),ISNUMBER('M4 Caffeine &amp; Energy'!K561)),'M4 Caffeine &amp; Energy'!F561-'M4 Caffeine &amp; Energy'!K561,"")</f>
        <v/>
      </c>
      <c r="I2085" s="34" t="inlineStr">
        <is>
          <t>S&amp;S availability/depth vary by listing and time, confirm live.</t>
        </is>
      </c>
    </row>
    <row r="2086" ht="26" customHeight="1">
      <c r="A2086" s="34" t="inlineStr">
        <is>
          <t>Mtn Dew</t>
        </is>
      </c>
      <c r="B2086" s="34" t="inlineStr">
        <is>
          <t>Mtn Dew Rise Energy | Berry Blast | single 473mL</t>
        </is>
      </c>
      <c r="C2086" s="34" t="inlineStr">
        <is>
          <t>4) Caffeine &amp; energy beverage</t>
        </is>
      </c>
      <c r="D2086" s="51">
        <f>IF('M4 Caffeine &amp; Energy'!I562="","",'M4 Caffeine &amp; Energy'!I562)</f>
        <v/>
      </c>
      <c r="E2086" s="52">
        <f>IF('M4 Caffeine &amp; Energy'!J562="","",'M4 Caffeine &amp; Energy'!J562)</f>
        <v/>
      </c>
      <c r="F2086" s="50">
        <f>IF('M4 Caffeine &amp; Energy'!K562="","",'M4 Caffeine &amp; Energy'!K562)</f>
        <v/>
      </c>
      <c r="G2086" s="49">
        <f>IF('M4 Caffeine &amp; Energy'!F562="","",'M4 Caffeine &amp; Energy'!F562)</f>
        <v/>
      </c>
      <c r="H2086" s="50">
        <f>IF(AND(ISNUMBER('M4 Caffeine &amp; Energy'!F562),ISNUMBER('M4 Caffeine &amp; Energy'!K562)),'M4 Caffeine &amp; Energy'!F562-'M4 Caffeine &amp; Energy'!K562,"")</f>
        <v/>
      </c>
      <c r="I2086" s="34" t="inlineStr">
        <is>
          <t>S&amp;S availability/depth vary by listing and time, confirm live.</t>
        </is>
      </c>
    </row>
    <row r="2087" ht="26" customHeight="1">
      <c r="A2087" s="34" t="inlineStr">
        <is>
          <t>Mtn Dew</t>
        </is>
      </c>
      <c r="B2087" s="34" t="inlineStr">
        <is>
          <t>Mtn Dew Rise Energy | Berry Blast | 8 pack 473mL</t>
        </is>
      </c>
      <c r="C2087" s="34" t="inlineStr">
        <is>
          <t>4) Caffeine &amp; energy beverage</t>
        </is>
      </c>
      <c r="D2087" s="51">
        <f>IF('M4 Caffeine &amp; Energy'!I563="","",'M4 Caffeine &amp; Energy'!I563)</f>
        <v/>
      </c>
      <c r="E2087" s="52">
        <f>IF('M4 Caffeine &amp; Energy'!J563="","",'M4 Caffeine &amp; Energy'!J563)</f>
        <v/>
      </c>
      <c r="F2087" s="50">
        <f>IF('M4 Caffeine &amp; Energy'!K563="","",'M4 Caffeine &amp; Energy'!K563)</f>
        <v/>
      </c>
      <c r="G2087" s="49">
        <f>IF('M4 Caffeine &amp; Energy'!F563="","",'M4 Caffeine &amp; Energy'!F563)</f>
        <v/>
      </c>
      <c r="H2087" s="50">
        <f>IF(AND(ISNUMBER('M4 Caffeine &amp; Energy'!F563),ISNUMBER('M4 Caffeine &amp; Energy'!K563)),'M4 Caffeine &amp; Energy'!F563-'M4 Caffeine &amp; Energy'!K563,"")</f>
        <v/>
      </c>
      <c r="I2087" s="34" t="inlineStr">
        <is>
          <t>S&amp;S availability/depth vary by listing and time, confirm live.</t>
        </is>
      </c>
    </row>
    <row r="2088" ht="26" customHeight="1">
      <c r="A2088" s="34" t="inlineStr">
        <is>
          <t>Mtn Dew</t>
        </is>
      </c>
      <c r="B2088" s="34" t="inlineStr">
        <is>
          <t>Mtn Dew Rise Energy | Berry Blast | 12 pack 473mL</t>
        </is>
      </c>
      <c r="C2088" s="34" t="inlineStr">
        <is>
          <t>4) Caffeine &amp; energy beverage</t>
        </is>
      </c>
      <c r="D2088" s="51">
        <f>IF('M4 Caffeine &amp; Energy'!I564="","",'M4 Caffeine &amp; Energy'!I564)</f>
        <v/>
      </c>
      <c r="E2088" s="52">
        <f>IF('M4 Caffeine &amp; Energy'!J564="","",'M4 Caffeine &amp; Energy'!J564)</f>
        <v/>
      </c>
      <c r="F2088" s="50">
        <f>IF('M4 Caffeine &amp; Energy'!K564="","",'M4 Caffeine &amp; Energy'!K564)</f>
        <v/>
      </c>
      <c r="G2088" s="49">
        <f>IF('M4 Caffeine &amp; Energy'!F564="","",'M4 Caffeine &amp; Energy'!F564)</f>
        <v/>
      </c>
      <c r="H2088" s="50">
        <f>IF(AND(ISNUMBER('M4 Caffeine &amp; Energy'!F564),ISNUMBER('M4 Caffeine &amp; Energy'!K564)),'M4 Caffeine &amp; Energy'!F564-'M4 Caffeine &amp; Energy'!K564,"")</f>
        <v/>
      </c>
      <c r="I2088" s="34" t="inlineStr">
        <is>
          <t>S&amp;S availability/depth vary by listing and time, confirm live.</t>
        </is>
      </c>
    </row>
    <row r="2089" ht="26" customHeight="1">
      <c r="A2089" s="34" t="inlineStr">
        <is>
          <t>Mtn Dew</t>
        </is>
      </c>
      <c r="B2089" s="34" t="inlineStr">
        <is>
          <t>Mtn Dew Rise Energy | Berry Blast | 18 pack 473mL</t>
        </is>
      </c>
      <c r="C2089" s="34" t="inlineStr">
        <is>
          <t>4) Caffeine &amp; energy beverage</t>
        </is>
      </c>
      <c r="D2089" s="51">
        <f>IF('M4 Caffeine &amp; Energy'!I565="","",'M4 Caffeine &amp; Energy'!I565)</f>
        <v/>
      </c>
      <c r="E2089" s="52">
        <f>IF('M4 Caffeine &amp; Energy'!J565="","",'M4 Caffeine &amp; Energy'!J565)</f>
        <v/>
      </c>
      <c r="F2089" s="50">
        <f>IF('M4 Caffeine &amp; Energy'!K565="","",'M4 Caffeine &amp; Energy'!K565)</f>
        <v/>
      </c>
      <c r="G2089" s="49">
        <f>IF('M4 Caffeine &amp; Energy'!F565="","",'M4 Caffeine &amp; Energy'!F565)</f>
        <v/>
      </c>
      <c r="H2089" s="50">
        <f>IF(AND(ISNUMBER('M4 Caffeine &amp; Energy'!F565),ISNUMBER('M4 Caffeine &amp; Energy'!K565)),'M4 Caffeine &amp; Energy'!F565-'M4 Caffeine &amp; Energy'!K565,"")</f>
        <v/>
      </c>
      <c r="I2089" s="34" t="inlineStr">
        <is>
          <t>S&amp;S availability/depth vary by listing and time, confirm live.</t>
        </is>
      </c>
    </row>
    <row r="2090" ht="26" customHeight="1">
      <c r="A2090" s="34" t="inlineStr">
        <is>
          <t>Mtn Dew</t>
        </is>
      </c>
      <c r="B2090" s="34" t="inlineStr">
        <is>
          <t>Mtn Dew Rise Energy | Berry Blast | 24 pack 473mL</t>
        </is>
      </c>
      <c r="C2090" s="34" t="inlineStr">
        <is>
          <t>4) Caffeine &amp; energy beverage</t>
        </is>
      </c>
      <c r="D2090" s="51">
        <f>IF('M4 Caffeine &amp; Energy'!I566="","",'M4 Caffeine &amp; Energy'!I566)</f>
        <v/>
      </c>
      <c r="E2090" s="52">
        <f>IF('M4 Caffeine &amp; Energy'!J566="","",'M4 Caffeine &amp; Energy'!J566)</f>
        <v/>
      </c>
      <c r="F2090" s="50">
        <f>IF('M4 Caffeine &amp; Energy'!K566="","",'M4 Caffeine &amp; Energy'!K566)</f>
        <v/>
      </c>
      <c r="G2090" s="49">
        <f>IF('M4 Caffeine &amp; Energy'!F566="","",'M4 Caffeine &amp; Energy'!F566)</f>
        <v/>
      </c>
      <c r="H2090" s="50">
        <f>IF(AND(ISNUMBER('M4 Caffeine &amp; Energy'!F566),ISNUMBER('M4 Caffeine &amp; Energy'!K566)),'M4 Caffeine &amp; Energy'!F566-'M4 Caffeine &amp; Energy'!K566,"")</f>
        <v/>
      </c>
      <c r="I2090" s="34" t="inlineStr">
        <is>
          <t>S&amp;S availability/depth vary by listing and time, confirm live.</t>
        </is>
      </c>
    </row>
    <row r="2091" ht="26" customHeight="1">
      <c r="A2091" s="34" t="inlineStr">
        <is>
          <t>Mtn Dew</t>
        </is>
      </c>
      <c r="B2091" s="34" t="inlineStr">
        <is>
          <t>Mtn Dew Rise Energy | Pomegranate Blue Burst | single 473mL</t>
        </is>
      </c>
      <c r="C2091" s="34" t="inlineStr">
        <is>
          <t>4) Caffeine &amp; energy beverage</t>
        </is>
      </c>
      <c r="D2091" s="51">
        <f>IF('M4 Caffeine &amp; Energy'!I567="","",'M4 Caffeine &amp; Energy'!I567)</f>
        <v/>
      </c>
      <c r="E2091" s="52">
        <f>IF('M4 Caffeine &amp; Energy'!J567="","",'M4 Caffeine &amp; Energy'!J567)</f>
        <v/>
      </c>
      <c r="F2091" s="50">
        <f>IF('M4 Caffeine &amp; Energy'!K567="","",'M4 Caffeine &amp; Energy'!K567)</f>
        <v/>
      </c>
      <c r="G2091" s="49">
        <f>IF('M4 Caffeine &amp; Energy'!F567="","",'M4 Caffeine &amp; Energy'!F567)</f>
        <v/>
      </c>
      <c r="H2091" s="50">
        <f>IF(AND(ISNUMBER('M4 Caffeine &amp; Energy'!F567),ISNUMBER('M4 Caffeine &amp; Energy'!K567)),'M4 Caffeine &amp; Energy'!F567-'M4 Caffeine &amp; Energy'!K567,"")</f>
        <v/>
      </c>
      <c r="I2091" s="34" t="inlineStr">
        <is>
          <t>S&amp;S availability/depth vary by listing and time, confirm live.</t>
        </is>
      </c>
    </row>
    <row r="2092" ht="26" customHeight="1">
      <c r="A2092" s="34" t="inlineStr">
        <is>
          <t>Mtn Dew</t>
        </is>
      </c>
      <c r="B2092" s="34" t="inlineStr">
        <is>
          <t>Mtn Dew Rise Energy | Pomegranate Blue Burst | 8 pack 473mL</t>
        </is>
      </c>
      <c r="C2092" s="34" t="inlineStr">
        <is>
          <t>4) Caffeine &amp; energy beverage</t>
        </is>
      </c>
      <c r="D2092" s="51">
        <f>IF('M4 Caffeine &amp; Energy'!I568="","",'M4 Caffeine &amp; Energy'!I568)</f>
        <v/>
      </c>
      <c r="E2092" s="52">
        <f>IF('M4 Caffeine &amp; Energy'!J568="","",'M4 Caffeine &amp; Energy'!J568)</f>
        <v/>
      </c>
      <c r="F2092" s="50">
        <f>IF('M4 Caffeine &amp; Energy'!K568="","",'M4 Caffeine &amp; Energy'!K568)</f>
        <v/>
      </c>
      <c r="G2092" s="49">
        <f>IF('M4 Caffeine &amp; Energy'!F568="","",'M4 Caffeine &amp; Energy'!F568)</f>
        <v/>
      </c>
      <c r="H2092" s="50">
        <f>IF(AND(ISNUMBER('M4 Caffeine &amp; Energy'!F568),ISNUMBER('M4 Caffeine &amp; Energy'!K568)),'M4 Caffeine &amp; Energy'!F568-'M4 Caffeine &amp; Energy'!K568,"")</f>
        <v/>
      </c>
      <c r="I2092" s="34" t="inlineStr">
        <is>
          <t>S&amp;S availability/depth vary by listing and time, confirm live.</t>
        </is>
      </c>
    </row>
    <row r="2093" ht="26" customHeight="1">
      <c r="A2093" s="34" t="inlineStr">
        <is>
          <t>Mtn Dew</t>
        </is>
      </c>
      <c r="B2093" s="34" t="inlineStr">
        <is>
          <t>Mtn Dew Rise Energy | Pomegranate Blue Burst | 12 pack 473mL</t>
        </is>
      </c>
      <c r="C2093" s="34" t="inlineStr">
        <is>
          <t>4) Caffeine &amp; energy beverage</t>
        </is>
      </c>
      <c r="D2093" s="51">
        <f>IF('M4 Caffeine &amp; Energy'!I569="","",'M4 Caffeine &amp; Energy'!I569)</f>
        <v/>
      </c>
      <c r="E2093" s="52">
        <f>IF('M4 Caffeine &amp; Energy'!J569="","",'M4 Caffeine &amp; Energy'!J569)</f>
        <v/>
      </c>
      <c r="F2093" s="50">
        <f>IF('M4 Caffeine &amp; Energy'!K569="","",'M4 Caffeine &amp; Energy'!K569)</f>
        <v/>
      </c>
      <c r="G2093" s="49">
        <f>IF('M4 Caffeine &amp; Energy'!F569="","",'M4 Caffeine &amp; Energy'!F569)</f>
        <v/>
      </c>
      <c r="H2093" s="50">
        <f>IF(AND(ISNUMBER('M4 Caffeine &amp; Energy'!F569),ISNUMBER('M4 Caffeine &amp; Energy'!K569)),'M4 Caffeine &amp; Energy'!F569-'M4 Caffeine &amp; Energy'!K569,"")</f>
        <v/>
      </c>
      <c r="I2093" s="34" t="inlineStr">
        <is>
          <t>S&amp;S availability/depth vary by listing and time, confirm live.</t>
        </is>
      </c>
    </row>
    <row r="2094" ht="26" customHeight="1">
      <c r="A2094" s="34" t="inlineStr">
        <is>
          <t>Mtn Dew</t>
        </is>
      </c>
      <c r="B2094" s="34" t="inlineStr">
        <is>
          <t>Mtn Dew Rise Energy | Pomegranate Blue Burst | 18 pack 473mL</t>
        </is>
      </c>
      <c r="C2094" s="34" t="inlineStr">
        <is>
          <t>4) Caffeine &amp; energy beverage</t>
        </is>
      </c>
      <c r="D2094" s="51">
        <f>IF('M4 Caffeine &amp; Energy'!I570="","",'M4 Caffeine &amp; Energy'!I570)</f>
        <v/>
      </c>
      <c r="E2094" s="52">
        <f>IF('M4 Caffeine &amp; Energy'!J570="","",'M4 Caffeine &amp; Energy'!J570)</f>
        <v/>
      </c>
      <c r="F2094" s="50">
        <f>IF('M4 Caffeine &amp; Energy'!K570="","",'M4 Caffeine &amp; Energy'!K570)</f>
        <v/>
      </c>
      <c r="G2094" s="49">
        <f>IF('M4 Caffeine &amp; Energy'!F570="","",'M4 Caffeine &amp; Energy'!F570)</f>
        <v/>
      </c>
      <c r="H2094" s="50">
        <f>IF(AND(ISNUMBER('M4 Caffeine &amp; Energy'!F570),ISNUMBER('M4 Caffeine &amp; Energy'!K570)),'M4 Caffeine &amp; Energy'!F570-'M4 Caffeine &amp; Energy'!K570,"")</f>
        <v/>
      </c>
      <c r="I2094" s="34" t="inlineStr">
        <is>
          <t>S&amp;S availability/depth vary by listing and time, confirm live.</t>
        </is>
      </c>
    </row>
    <row r="2095" ht="26" customHeight="1">
      <c r="A2095" s="34" t="inlineStr">
        <is>
          <t>Mtn Dew</t>
        </is>
      </c>
      <c r="B2095" s="34" t="inlineStr">
        <is>
          <t>Mtn Dew Rise Energy | Pomegranate Blue Burst | 24 pack 473mL</t>
        </is>
      </c>
      <c r="C2095" s="34" t="inlineStr">
        <is>
          <t>4) Caffeine &amp; energy beverage</t>
        </is>
      </c>
      <c r="D2095" s="51">
        <f>IF('M4 Caffeine &amp; Energy'!I571="","",'M4 Caffeine &amp; Energy'!I571)</f>
        <v/>
      </c>
      <c r="E2095" s="52">
        <f>IF('M4 Caffeine &amp; Energy'!J571="","",'M4 Caffeine &amp; Energy'!J571)</f>
        <v/>
      </c>
      <c r="F2095" s="50">
        <f>IF('M4 Caffeine &amp; Energy'!K571="","",'M4 Caffeine &amp; Energy'!K571)</f>
        <v/>
      </c>
      <c r="G2095" s="49">
        <f>IF('M4 Caffeine &amp; Energy'!F571="","",'M4 Caffeine &amp; Energy'!F571)</f>
        <v/>
      </c>
      <c r="H2095" s="50">
        <f>IF(AND(ISNUMBER('M4 Caffeine &amp; Energy'!F571),ISNUMBER('M4 Caffeine &amp; Energy'!K571)),'M4 Caffeine &amp; Energy'!F571-'M4 Caffeine &amp; Energy'!K571,"")</f>
        <v/>
      </c>
      <c r="I2095" s="34" t="inlineStr">
        <is>
          <t>S&amp;S availability/depth vary by listing and time, confirm live.</t>
        </is>
      </c>
    </row>
    <row r="2096" ht="26" customHeight="1">
      <c r="A2096" s="34" t="inlineStr">
        <is>
          <t>Mtn Dew</t>
        </is>
      </c>
      <c r="B2096" s="34" t="inlineStr">
        <is>
          <t>Mtn Dew Rise Energy | Tropical Sunrise | single 473mL</t>
        </is>
      </c>
      <c r="C2096" s="34" t="inlineStr">
        <is>
          <t>4) Caffeine &amp; energy beverage</t>
        </is>
      </c>
      <c r="D2096" s="51">
        <f>IF('M4 Caffeine &amp; Energy'!I572="","",'M4 Caffeine &amp; Energy'!I572)</f>
        <v/>
      </c>
      <c r="E2096" s="52">
        <f>IF('M4 Caffeine &amp; Energy'!J572="","",'M4 Caffeine &amp; Energy'!J572)</f>
        <v/>
      </c>
      <c r="F2096" s="50">
        <f>IF('M4 Caffeine &amp; Energy'!K572="","",'M4 Caffeine &amp; Energy'!K572)</f>
        <v/>
      </c>
      <c r="G2096" s="49">
        <f>IF('M4 Caffeine &amp; Energy'!F572="","",'M4 Caffeine &amp; Energy'!F572)</f>
        <v/>
      </c>
      <c r="H2096" s="50">
        <f>IF(AND(ISNUMBER('M4 Caffeine &amp; Energy'!F572),ISNUMBER('M4 Caffeine &amp; Energy'!K572)),'M4 Caffeine &amp; Energy'!F572-'M4 Caffeine &amp; Energy'!K572,"")</f>
        <v/>
      </c>
      <c r="I2096" s="34" t="inlineStr">
        <is>
          <t>S&amp;S availability/depth vary by listing and time, confirm live.</t>
        </is>
      </c>
    </row>
    <row r="2097" ht="26" customHeight="1">
      <c r="A2097" s="34" t="inlineStr">
        <is>
          <t>Mtn Dew</t>
        </is>
      </c>
      <c r="B2097" s="34" t="inlineStr">
        <is>
          <t>Mtn Dew Rise Energy | Tropical Sunrise | 8 pack 473mL</t>
        </is>
      </c>
      <c r="C2097" s="34" t="inlineStr">
        <is>
          <t>4) Caffeine &amp; energy beverage</t>
        </is>
      </c>
      <c r="D2097" s="51">
        <f>IF('M4 Caffeine &amp; Energy'!I573="","",'M4 Caffeine &amp; Energy'!I573)</f>
        <v/>
      </c>
      <c r="E2097" s="52">
        <f>IF('M4 Caffeine &amp; Energy'!J573="","",'M4 Caffeine &amp; Energy'!J573)</f>
        <v/>
      </c>
      <c r="F2097" s="50">
        <f>IF('M4 Caffeine &amp; Energy'!K573="","",'M4 Caffeine &amp; Energy'!K573)</f>
        <v/>
      </c>
      <c r="G2097" s="49">
        <f>IF('M4 Caffeine &amp; Energy'!F573="","",'M4 Caffeine &amp; Energy'!F573)</f>
        <v/>
      </c>
      <c r="H2097" s="50">
        <f>IF(AND(ISNUMBER('M4 Caffeine &amp; Energy'!F573),ISNUMBER('M4 Caffeine &amp; Energy'!K573)),'M4 Caffeine &amp; Energy'!F573-'M4 Caffeine &amp; Energy'!K573,"")</f>
        <v/>
      </c>
      <c r="I2097" s="34" t="inlineStr">
        <is>
          <t>S&amp;S availability/depth vary by listing and time, confirm live.</t>
        </is>
      </c>
    </row>
    <row r="2098" ht="26" customHeight="1">
      <c r="A2098" s="34" t="inlineStr">
        <is>
          <t>Mtn Dew</t>
        </is>
      </c>
      <c r="B2098" s="34" t="inlineStr">
        <is>
          <t>Mtn Dew Rise Energy | Tropical Sunrise | 12 pack 473mL</t>
        </is>
      </c>
      <c r="C2098" s="34" t="inlineStr">
        <is>
          <t>4) Caffeine &amp; energy beverage</t>
        </is>
      </c>
      <c r="D2098" s="51">
        <f>IF('M4 Caffeine &amp; Energy'!I574="","",'M4 Caffeine &amp; Energy'!I574)</f>
        <v/>
      </c>
      <c r="E2098" s="52">
        <f>IF('M4 Caffeine &amp; Energy'!J574="","",'M4 Caffeine &amp; Energy'!J574)</f>
        <v/>
      </c>
      <c r="F2098" s="50">
        <f>IF('M4 Caffeine &amp; Energy'!K574="","",'M4 Caffeine &amp; Energy'!K574)</f>
        <v/>
      </c>
      <c r="G2098" s="49">
        <f>IF('M4 Caffeine &amp; Energy'!F574="","",'M4 Caffeine &amp; Energy'!F574)</f>
        <v/>
      </c>
      <c r="H2098" s="50">
        <f>IF(AND(ISNUMBER('M4 Caffeine &amp; Energy'!F574),ISNUMBER('M4 Caffeine &amp; Energy'!K574)),'M4 Caffeine &amp; Energy'!F574-'M4 Caffeine &amp; Energy'!K574,"")</f>
        <v/>
      </c>
      <c r="I2098" s="34" t="inlineStr">
        <is>
          <t>S&amp;S availability/depth vary by listing and time, confirm live.</t>
        </is>
      </c>
    </row>
    <row r="2099" ht="26" customHeight="1">
      <c r="A2099" s="34" t="inlineStr">
        <is>
          <t>Mtn Dew</t>
        </is>
      </c>
      <c r="B2099" s="34" t="inlineStr">
        <is>
          <t>Mtn Dew Rise Energy | Tropical Sunrise | 18 pack 473mL</t>
        </is>
      </c>
      <c r="C2099" s="34" t="inlineStr">
        <is>
          <t>4) Caffeine &amp; energy beverage</t>
        </is>
      </c>
      <c r="D2099" s="51">
        <f>IF('M4 Caffeine &amp; Energy'!I575="","",'M4 Caffeine &amp; Energy'!I575)</f>
        <v/>
      </c>
      <c r="E2099" s="52">
        <f>IF('M4 Caffeine &amp; Energy'!J575="","",'M4 Caffeine &amp; Energy'!J575)</f>
        <v/>
      </c>
      <c r="F2099" s="50">
        <f>IF('M4 Caffeine &amp; Energy'!K575="","",'M4 Caffeine &amp; Energy'!K575)</f>
        <v/>
      </c>
      <c r="G2099" s="49">
        <f>IF('M4 Caffeine &amp; Energy'!F575="","",'M4 Caffeine &amp; Energy'!F575)</f>
        <v/>
      </c>
      <c r="H2099" s="50">
        <f>IF(AND(ISNUMBER('M4 Caffeine &amp; Energy'!F575),ISNUMBER('M4 Caffeine &amp; Energy'!K575)),'M4 Caffeine &amp; Energy'!F575-'M4 Caffeine &amp; Energy'!K575,"")</f>
        <v/>
      </c>
      <c r="I2099" s="34" t="inlineStr">
        <is>
          <t>S&amp;S availability/depth vary by listing and time, confirm live.</t>
        </is>
      </c>
    </row>
    <row r="2100" ht="26" customHeight="1">
      <c r="A2100" s="34" t="inlineStr">
        <is>
          <t>Mtn Dew</t>
        </is>
      </c>
      <c r="B2100" s="34" t="inlineStr">
        <is>
          <t>Mtn Dew Rise Energy | Tropical Sunrise | 24 pack 473mL</t>
        </is>
      </c>
      <c r="C2100" s="34" t="inlineStr">
        <is>
          <t>4) Caffeine &amp; energy beverage</t>
        </is>
      </c>
      <c r="D2100" s="51">
        <f>IF('M4 Caffeine &amp; Energy'!I576="","",'M4 Caffeine &amp; Energy'!I576)</f>
        <v/>
      </c>
      <c r="E2100" s="52">
        <f>IF('M4 Caffeine &amp; Energy'!J576="","",'M4 Caffeine &amp; Energy'!J576)</f>
        <v/>
      </c>
      <c r="F2100" s="50">
        <f>IF('M4 Caffeine &amp; Energy'!K576="","",'M4 Caffeine &amp; Energy'!K576)</f>
        <v/>
      </c>
      <c r="G2100" s="49">
        <f>IF('M4 Caffeine &amp; Energy'!F576="","",'M4 Caffeine &amp; Energy'!F576)</f>
        <v/>
      </c>
      <c r="H2100" s="50">
        <f>IF(AND(ISNUMBER('M4 Caffeine &amp; Energy'!F576),ISNUMBER('M4 Caffeine &amp; Energy'!K576)),'M4 Caffeine &amp; Energy'!F576-'M4 Caffeine &amp; Energy'!K576,"")</f>
        <v/>
      </c>
      <c r="I2100" s="34" t="inlineStr">
        <is>
          <t>S&amp;S availability/depth vary by listing and time, confirm live.</t>
        </is>
      </c>
    </row>
    <row r="2101" ht="26" customHeight="1">
      <c r="A2101" s="34" t="inlineStr">
        <is>
          <t>Adrenaline Shoc</t>
        </is>
      </c>
      <c r="B2101" s="34" t="inlineStr">
        <is>
          <t>Adrenaline Shoc Smart Energy | Acai Berry | single 473mL</t>
        </is>
      </c>
      <c r="C2101" s="34" t="inlineStr">
        <is>
          <t>4) Caffeine &amp; energy beverage</t>
        </is>
      </c>
      <c r="D2101" s="51">
        <f>IF('M4 Caffeine &amp; Energy'!I577="","",'M4 Caffeine &amp; Energy'!I577)</f>
        <v/>
      </c>
      <c r="E2101" s="52">
        <f>IF('M4 Caffeine &amp; Energy'!J577="","",'M4 Caffeine &amp; Energy'!J577)</f>
        <v/>
      </c>
      <c r="F2101" s="50">
        <f>IF('M4 Caffeine &amp; Energy'!K577="","",'M4 Caffeine &amp; Energy'!K577)</f>
        <v/>
      </c>
      <c r="G2101" s="49">
        <f>IF('M4 Caffeine &amp; Energy'!F577="","",'M4 Caffeine &amp; Energy'!F577)</f>
        <v/>
      </c>
      <c r="H2101" s="50">
        <f>IF(AND(ISNUMBER('M4 Caffeine &amp; Energy'!F577),ISNUMBER('M4 Caffeine &amp; Energy'!K577)),'M4 Caffeine &amp; Energy'!F577-'M4 Caffeine &amp; Energy'!K577,"")</f>
        <v/>
      </c>
      <c r="I2101" s="34" t="inlineStr">
        <is>
          <t>S&amp;S availability/depth vary by listing and time, confirm live.</t>
        </is>
      </c>
    </row>
    <row r="2102" ht="26" customHeight="1">
      <c r="A2102" s="34" t="inlineStr">
        <is>
          <t>Adrenaline Shoc</t>
        </is>
      </c>
      <c r="B2102" s="34" t="inlineStr">
        <is>
          <t>Adrenaline Shoc Smart Energy | Acai Berry | 8 pack 473mL</t>
        </is>
      </c>
      <c r="C2102" s="34" t="inlineStr">
        <is>
          <t>4) Caffeine &amp; energy beverage</t>
        </is>
      </c>
      <c r="D2102" s="51">
        <f>IF('M4 Caffeine &amp; Energy'!I578="","",'M4 Caffeine &amp; Energy'!I578)</f>
        <v/>
      </c>
      <c r="E2102" s="52">
        <f>IF('M4 Caffeine &amp; Energy'!J578="","",'M4 Caffeine &amp; Energy'!J578)</f>
        <v/>
      </c>
      <c r="F2102" s="50">
        <f>IF('M4 Caffeine &amp; Energy'!K578="","",'M4 Caffeine &amp; Energy'!K578)</f>
        <v/>
      </c>
      <c r="G2102" s="49">
        <f>IF('M4 Caffeine &amp; Energy'!F578="","",'M4 Caffeine &amp; Energy'!F578)</f>
        <v/>
      </c>
      <c r="H2102" s="50">
        <f>IF(AND(ISNUMBER('M4 Caffeine &amp; Energy'!F578),ISNUMBER('M4 Caffeine &amp; Energy'!K578)),'M4 Caffeine &amp; Energy'!F578-'M4 Caffeine &amp; Energy'!K578,"")</f>
        <v/>
      </c>
      <c r="I2102" s="34" t="inlineStr">
        <is>
          <t>S&amp;S availability/depth vary by listing and time, confirm live.</t>
        </is>
      </c>
    </row>
    <row r="2103" ht="26" customHeight="1">
      <c r="A2103" s="34" t="inlineStr">
        <is>
          <t>Adrenaline Shoc</t>
        </is>
      </c>
      <c r="B2103" s="34" t="inlineStr">
        <is>
          <t>Adrenaline Shoc Smart Energy | Acai Berry | 12 pack 473mL</t>
        </is>
      </c>
      <c r="C2103" s="34" t="inlineStr">
        <is>
          <t>4) Caffeine &amp; energy beverage</t>
        </is>
      </c>
      <c r="D2103" s="51">
        <f>IF('M4 Caffeine &amp; Energy'!I579="","",'M4 Caffeine &amp; Energy'!I579)</f>
        <v/>
      </c>
      <c r="E2103" s="52">
        <f>IF('M4 Caffeine &amp; Energy'!J579="","",'M4 Caffeine &amp; Energy'!J579)</f>
        <v/>
      </c>
      <c r="F2103" s="50">
        <f>IF('M4 Caffeine &amp; Energy'!K579="","",'M4 Caffeine &amp; Energy'!K579)</f>
        <v/>
      </c>
      <c r="G2103" s="49">
        <f>IF('M4 Caffeine &amp; Energy'!F579="","",'M4 Caffeine &amp; Energy'!F579)</f>
        <v/>
      </c>
      <c r="H2103" s="50">
        <f>IF(AND(ISNUMBER('M4 Caffeine &amp; Energy'!F579),ISNUMBER('M4 Caffeine &amp; Energy'!K579)),'M4 Caffeine &amp; Energy'!F579-'M4 Caffeine &amp; Energy'!K579,"")</f>
        <v/>
      </c>
      <c r="I2103" s="34" t="inlineStr">
        <is>
          <t>S&amp;S availability/depth vary by listing and time, confirm live.</t>
        </is>
      </c>
    </row>
    <row r="2104" ht="26" customHeight="1">
      <c r="A2104" s="34" t="inlineStr">
        <is>
          <t>Adrenaline Shoc</t>
        </is>
      </c>
      <c r="B2104" s="34" t="inlineStr">
        <is>
          <t>Adrenaline Shoc Smart Energy | Acai Berry | 18 pack 473mL</t>
        </is>
      </c>
      <c r="C2104" s="34" t="inlineStr">
        <is>
          <t>4) Caffeine &amp; energy beverage</t>
        </is>
      </c>
      <c r="D2104" s="51">
        <f>IF('M4 Caffeine &amp; Energy'!I580="","",'M4 Caffeine &amp; Energy'!I580)</f>
        <v/>
      </c>
      <c r="E2104" s="52">
        <f>IF('M4 Caffeine &amp; Energy'!J580="","",'M4 Caffeine &amp; Energy'!J580)</f>
        <v/>
      </c>
      <c r="F2104" s="50">
        <f>IF('M4 Caffeine &amp; Energy'!K580="","",'M4 Caffeine &amp; Energy'!K580)</f>
        <v/>
      </c>
      <c r="G2104" s="49">
        <f>IF('M4 Caffeine &amp; Energy'!F580="","",'M4 Caffeine &amp; Energy'!F580)</f>
        <v/>
      </c>
      <c r="H2104" s="50">
        <f>IF(AND(ISNUMBER('M4 Caffeine &amp; Energy'!F580),ISNUMBER('M4 Caffeine &amp; Energy'!K580)),'M4 Caffeine &amp; Energy'!F580-'M4 Caffeine &amp; Energy'!K580,"")</f>
        <v/>
      </c>
      <c r="I2104" s="34" t="inlineStr">
        <is>
          <t>S&amp;S availability/depth vary by listing and time, confirm live.</t>
        </is>
      </c>
    </row>
    <row r="2105" ht="26" customHeight="1">
      <c r="A2105" s="34" t="inlineStr">
        <is>
          <t>Adrenaline Shoc</t>
        </is>
      </c>
      <c r="B2105" s="34" t="inlineStr">
        <is>
          <t>Adrenaline Shoc Smart Energy | Acai Berry | 24 pack 473mL</t>
        </is>
      </c>
      <c r="C2105" s="34" t="inlineStr">
        <is>
          <t>4) Caffeine &amp; energy beverage</t>
        </is>
      </c>
      <c r="D2105" s="51">
        <f>IF('M4 Caffeine &amp; Energy'!I581="","",'M4 Caffeine &amp; Energy'!I581)</f>
        <v/>
      </c>
      <c r="E2105" s="52">
        <f>IF('M4 Caffeine &amp; Energy'!J581="","",'M4 Caffeine &amp; Energy'!J581)</f>
        <v/>
      </c>
      <c r="F2105" s="50">
        <f>IF('M4 Caffeine &amp; Energy'!K581="","",'M4 Caffeine &amp; Energy'!K581)</f>
        <v/>
      </c>
      <c r="G2105" s="49">
        <f>IF('M4 Caffeine &amp; Energy'!F581="","",'M4 Caffeine &amp; Energy'!F581)</f>
        <v/>
      </c>
      <c r="H2105" s="50">
        <f>IF(AND(ISNUMBER('M4 Caffeine &amp; Energy'!F581),ISNUMBER('M4 Caffeine &amp; Energy'!K581)),'M4 Caffeine &amp; Energy'!F581-'M4 Caffeine &amp; Energy'!K581,"")</f>
        <v/>
      </c>
      <c r="I2105" s="34" t="inlineStr">
        <is>
          <t>S&amp;S availability/depth vary by listing and time, confirm live.</t>
        </is>
      </c>
    </row>
    <row r="2106" ht="26" customHeight="1">
      <c r="A2106" s="34" t="inlineStr">
        <is>
          <t>Adrenaline Shoc</t>
        </is>
      </c>
      <c r="B2106" s="34" t="inlineStr">
        <is>
          <t>Adrenaline Shoc Smart Energy | Sour Slurp | single 473mL</t>
        </is>
      </c>
      <c r="C2106" s="34" t="inlineStr">
        <is>
          <t>4) Caffeine &amp; energy beverage</t>
        </is>
      </c>
      <c r="D2106" s="51">
        <f>IF('M4 Caffeine &amp; Energy'!I582="","",'M4 Caffeine &amp; Energy'!I582)</f>
        <v/>
      </c>
      <c r="E2106" s="52">
        <f>IF('M4 Caffeine &amp; Energy'!J582="","",'M4 Caffeine &amp; Energy'!J582)</f>
        <v/>
      </c>
      <c r="F2106" s="50">
        <f>IF('M4 Caffeine &amp; Energy'!K582="","",'M4 Caffeine &amp; Energy'!K582)</f>
        <v/>
      </c>
      <c r="G2106" s="49">
        <f>IF('M4 Caffeine &amp; Energy'!F582="","",'M4 Caffeine &amp; Energy'!F582)</f>
        <v/>
      </c>
      <c r="H2106" s="50">
        <f>IF(AND(ISNUMBER('M4 Caffeine &amp; Energy'!F582),ISNUMBER('M4 Caffeine &amp; Energy'!K582)),'M4 Caffeine &amp; Energy'!F582-'M4 Caffeine &amp; Energy'!K582,"")</f>
        <v/>
      </c>
      <c r="I2106" s="34" t="inlineStr">
        <is>
          <t>S&amp;S availability/depth vary by listing and time, confirm live.</t>
        </is>
      </c>
    </row>
    <row r="2107" ht="26" customHeight="1">
      <c r="A2107" s="34" t="inlineStr">
        <is>
          <t>Adrenaline Shoc</t>
        </is>
      </c>
      <c r="B2107" s="34" t="inlineStr">
        <is>
          <t>Adrenaline Shoc Smart Energy | Sour Slurp | 8 pack 473mL</t>
        </is>
      </c>
      <c r="C2107" s="34" t="inlineStr">
        <is>
          <t>4) Caffeine &amp; energy beverage</t>
        </is>
      </c>
      <c r="D2107" s="51">
        <f>IF('M4 Caffeine &amp; Energy'!I583="","",'M4 Caffeine &amp; Energy'!I583)</f>
        <v/>
      </c>
      <c r="E2107" s="52">
        <f>IF('M4 Caffeine &amp; Energy'!J583="","",'M4 Caffeine &amp; Energy'!J583)</f>
        <v/>
      </c>
      <c r="F2107" s="50">
        <f>IF('M4 Caffeine &amp; Energy'!K583="","",'M4 Caffeine &amp; Energy'!K583)</f>
        <v/>
      </c>
      <c r="G2107" s="49">
        <f>IF('M4 Caffeine &amp; Energy'!F583="","",'M4 Caffeine &amp; Energy'!F583)</f>
        <v/>
      </c>
      <c r="H2107" s="50">
        <f>IF(AND(ISNUMBER('M4 Caffeine &amp; Energy'!F583),ISNUMBER('M4 Caffeine &amp; Energy'!K583)),'M4 Caffeine &amp; Energy'!F583-'M4 Caffeine &amp; Energy'!K583,"")</f>
        <v/>
      </c>
      <c r="I2107" s="34" t="inlineStr">
        <is>
          <t>S&amp;S availability/depth vary by listing and time, confirm live.</t>
        </is>
      </c>
    </row>
    <row r="2108" ht="26" customHeight="1">
      <c r="A2108" s="34" t="inlineStr">
        <is>
          <t>Adrenaline Shoc</t>
        </is>
      </c>
      <c r="B2108" s="34" t="inlineStr">
        <is>
          <t>Adrenaline Shoc Smart Energy | Sour Slurp | 12 pack 473mL</t>
        </is>
      </c>
      <c r="C2108" s="34" t="inlineStr">
        <is>
          <t>4) Caffeine &amp; energy beverage</t>
        </is>
      </c>
      <c r="D2108" s="51">
        <f>IF('M4 Caffeine &amp; Energy'!I584="","",'M4 Caffeine &amp; Energy'!I584)</f>
        <v/>
      </c>
      <c r="E2108" s="52">
        <f>IF('M4 Caffeine &amp; Energy'!J584="","",'M4 Caffeine &amp; Energy'!J584)</f>
        <v/>
      </c>
      <c r="F2108" s="50">
        <f>IF('M4 Caffeine &amp; Energy'!K584="","",'M4 Caffeine &amp; Energy'!K584)</f>
        <v/>
      </c>
      <c r="G2108" s="49">
        <f>IF('M4 Caffeine &amp; Energy'!F584="","",'M4 Caffeine &amp; Energy'!F584)</f>
        <v/>
      </c>
      <c r="H2108" s="50">
        <f>IF(AND(ISNUMBER('M4 Caffeine &amp; Energy'!F584),ISNUMBER('M4 Caffeine &amp; Energy'!K584)),'M4 Caffeine &amp; Energy'!F584-'M4 Caffeine &amp; Energy'!K584,"")</f>
        <v/>
      </c>
      <c r="I2108" s="34" t="inlineStr">
        <is>
          <t>S&amp;S availability/depth vary by listing and time, confirm live.</t>
        </is>
      </c>
    </row>
    <row r="2109" ht="26" customHeight="1">
      <c r="A2109" s="34" t="inlineStr">
        <is>
          <t>Adrenaline Shoc</t>
        </is>
      </c>
      <c r="B2109" s="34" t="inlineStr">
        <is>
          <t>Adrenaline Shoc Smart Energy | Sour Slurp | 18 pack 473mL</t>
        </is>
      </c>
      <c r="C2109" s="34" t="inlineStr">
        <is>
          <t>4) Caffeine &amp; energy beverage</t>
        </is>
      </c>
      <c r="D2109" s="51">
        <f>IF('M4 Caffeine &amp; Energy'!I585="","",'M4 Caffeine &amp; Energy'!I585)</f>
        <v/>
      </c>
      <c r="E2109" s="52">
        <f>IF('M4 Caffeine &amp; Energy'!J585="","",'M4 Caffeine &amp; Energy'!J585)</f>
        <v/>
      </c>
      <c r="F2109" s="50">
        <f>IF('M4 Caffeine &amp; Energy'!K585="","",'M4 Caffeine &amp; Energy'!K585)</f>
        <v/>
      </c>
      <c r="G2109" s="49">
        <f>IF('M4 Caffeine &amp; Energy'!F585="","",'M4 Caffeine &amp; Energy'!F585)</f>
        <v/>
      </c>
      <c r="H2109" s="50">
        <f>IF(AND(ISNUMBER('M4 Caffeine &amp; Energy'!F585),ISNUMBER('M4 Caffeine &amp; Energy'!K585)),'M4 Caffeine &amp; Energy'!F585-'M4 Caffeine &amp; Energy'!K585,"")</f>
        <v/>
      </c>
      <c r="I2109" s="34" t="inlineStr">
        <is>
          <t>S&amp;S availability/depth vary by listing and time, confirm live.</t>
        </is>
      </c>
    </row>
    <row r="2110" ht="26" customHeight="1">
      <c r="A2110" s="34" t="inlineStr">
        <is>
          <t>Adrenaline Shoc</t>
        </is>
      </c>
      <c r="B2110" s="34" t="inlineStr">
        <is>
          <t>Adrenaline Shoc Smart Energy | Sour Slurp | 24 pack 473mL</t>
        </is>
      </c>
      <c r="C2110" s="34" t="inlineStr">
        <is>
          <t>4) Caffeine &amp; energy beverage</t>
        </is>
      </c>
      <c r="D2110" s="51">
        <f>IF('M4 Caffeine &amp; Energy'!I586="","",'M4 Caffeine &amp; Energy'!I586)</f>
        <v/>
      </c>
      <c r="E2110" s="52">
        <f>IF('M4 Caffeine &amp; Energy'!J586="","",'M4 Caffeine &amp; Energy'!J586)</f>
        <v/>
      </c>
      <c r="F2110" s="50">
        <f>IF('M4 Caffeine &amp; Energy'!K586="","",'M4 Caffeine &amp; Energy'!K586)</f>
        <v/>
      </c>
      <c r="G2110" s="49">
        <f>IF('M4 Caffeine &amp; Energy'!F586="","",'M4 Caffeine &amp; Energy'!F586)</f>
        <v/>
      </c>
      <c r="H2110" s="50">
        <f>IF(AND(ISNUMBER('M4 Caffeine &amp; Energy'!F586),ISNUMBER('M4 Caffeine &amp; Energy'!K586)),'M4 Caffeine &amp; Energy'!F586-'M4 Caffeine &amp; Energy'!K586,"")</f>
        <v/>
      </c>
      <c r="I2110" s="34" t="inlineStr">
        <is>
          <t>S&amp;S availability/depth vary by listing and time, confirm live.</t>
        </is>
      </c>
    </row>
    <row r="2111" ht="26" customHeight="1">
      <c r="A2111" s="34" t="inlineStr">
        <is>
          <t>Adrenaline Shoc</t>
        </is>
      </c>
      <c r="B2111" s="34" t="inlineStr">
        <is>
          <t>Adrenaline Shoc Smart Energy | Frozen Fusion | single 473mL</t>
        </is>
      </c>
      <c r="C2111" s="34" t="inlineStr">
        <is>
          <t>4) Caffeine &amp; energy beverage</t>
        </is>
      </c>
      <c r="D2111" s="51">
        <f>IF('M4 Caffeine &amp; Energy'!I587="","",'M4 Caffeine &amp; Energy'!I587)</f>
        <v/>
      </c>
      <c r="E2111" s="52">
        <f>IF('M4 Caffeine &amp; Energy'!J587="","",'M4 Caffeine &amp; Energy'!J587)</f>
        <v/>
      </c>
      <c r="F2111" s="50">
        <f>IF('M4 Caffeine &amp; Energy'!K587="","",'M4 Caffeine &amp; Energy'!K587)</f>
        <v/>
      </c>
      <c r="G2111" s="49">
        <f>IF('M4 Caffeine &amp; Energy'!F587="","",'M4 Caffeine &amp; Energy'!F587)</f>
        <v/>
      </c>
      <c r="H2111" s="50">
        <f>IF(AND(ISNUMBER('M4 Caffeine &amp; Energy'!F587),ISNUMBER('M4 Caffeine &amp; Energy'!K587)),'M4 Caffeine &amp; Energy'!F587-'M4 Caffeine &amp; Energy'!K587,"")</f>
        <v/>
      </c>
      <c r="I2111" s="34" t="inlineStr">
        <is>
          <t>S&amp;S availability/depth vary by listing and time, confirm live.</t>
        </is>
      </c>
    </row>
    <row r="2112" ht="26" customHeight="1">
      <c r="A2112" s="34" t="inlineStr">
        <is>
          <t>Adrenaline Shoc</t>
        </is>
      </c>
      <c r="B2112" s="34" t="inlineStr">
        <is>
          <t>Adrenaline Shoc Smart Energy | Frozen Fusion | 8 pack 473mL</t>
        </is>
      </c>
      <c r="C2112" s="34" t="inlineStr">
        <is>
          <t>4) Caffeine &amp; energy beverage</t>
        </is>
      </c>
      <c r="D2112" s="51">
        <f>IF('M4 Caffeine &amp; Energy'!I588="","",'M4 Caffeine &amp; Energy'!I588)</f>
        <v/>
      </c>
      <c r="E2112" s="52">
        <f>IF('M4 Caffeine &amp; Energy'!J588="","",'M4 Caffeine &amp; Energy'!J588)</f>
        <v/>
      </c>
      <c r="F2112" s="50">
        <f>IF('M4 Caffeine &amp; Energy'!K588="","",'M4 Caffeine &amp; Energy'!K588)</f>
        <v/>
      </c>
      <c r="G2112" s="49">
        <f>IF('M4 Caffeine &amp; Energy'!F588="","",'M4 Caffeine &amp; Energy'!F588)</f>
        <v/>
      </c>
      <c r="H2112" s="50">
        <f>IF(AND(ISNUMBER('M4 Caffeine &amp; Energy'!F588),ISNUMBER('M4 Caffeine &amp; Energy'!K588)),'M4 Caffeine &amp; Energy'!F588-'M4 Caffeine &amp; Energy'!K588,"")</f>
        <v/>
      </c>
      <c r="I2112" s="34" t="inlineStr">
        <is>
          <t>S&amp;S availability/depth vary by listing and time, confirm live.</t>
        </is>
      </c>
    </row>
    <row r="2113" ht="26" customHeight="1">
      <c r="A2113" s="34" t="inlineStr">
        <is>
          <t>Adrenaline Shoc</t>
        </is>
      </c>
      <c r="B2113" s="34" t="inlineStr">
        <is>
          <t>Adrenaline Shoc Smart Energy | Frozen Fusion | 12 pack 473mL</t>
        </is>
      </c>
      <c r="C2113" s="34" t="inlineStr">
        <is>
          <t>4) Caffeine &amp; energy beverage</t>
        </is>
      </c>
      <c r="D2113" s="51">
        <f>IF('M4 Caffeine &amp; Energy'!I589="","",'M4 Caffeine &amp; Energy'!I589)</f>
        <v/>
      </c>
      <c r="E2113" s="52">
        <f>IF('M4 Caffeine &amp; Energy'!J589="","",'M4 Caffeine &amp; Energy'!J589)</f>
        <v/>
      </c>
      <c r="F2113" s="50">
        <f>IF('M4 Caffeine &amp; Energy'!K589="","",'M4 Caffeine &amp; Energy'!K589)</f>
        <v/>
      </c>
      <c r="G2113" s="49">
        <f>IF('M4 Caffeine &amp; Energy'!F589="","",'M4 Caffeine &amp; Energy'!F589)</f>
        <v/>
      </c>
      <c r="H2113" s="50">
        <f>IF(AND(ISNUMBER('M4 Caffeine &amp; Energy'!F589),ISNUMBER('M4 Caffeine &amp; Energy'!K589)),'M4 Caffeine &amp; Energy'!F589-'M4 Caffeine &amp; Energy'!K589,"")</f>
        <v/>
      </c>
      <c r="I2113" s="34" t="inlineStr">
        <is>
          <t>S&amp;S availability/depth vary by listing and time, confirm live.</t>
        </is>
      </c>
    </row>
    <row r="2114" ht="26" customHeight="1">
      <c r="A2114" s="34" t="inlineStr">
        <is>
          <t>Adrenaline Shoc</t>
        </is>
      </c>
      <c r="B2114" s="34" t="inlineStr">
        <is>
          <t>Adrenaline Shoc Smart Energy | Frozen Fusion | 18 pack 473mL</t>
        </is>
      </c>
      <c r="C2114" s="34" t="inlineStr">
        <is>
          <t>4) Caffeine &amp; energy beverage</t>
        </is>
      </c>
      <c r="D2114" s="51">
        <f>IF('M4 Caffeine &amp; Energy'!I590="","",'M4 Caffeine &amp; Energy'!I590)</f>
        <v/>
      </c>
      <c r="E2114" s="52">
        <f>IF('M4 Caffeine &amp; Energy'!J590="","",'M4 Caffeine &amp; Energy'!J590)</f>
        <v/>
      </c>
      <c r="F2114" s="50">
        <f>IF('M4 Caffeine &amp; Energy'!K590="","",'M4 Caffeine &amp; Energy'!K590)</f>
        <v/>
      </c>
      <c r="G2114" s="49">
        <f>IF('M4 Caffeine &amp; Energy'!F590="","",'M4 Caffeine &amp; Energy'!F590)</f>
        <v/>
      </c>
      <c r="H2114" s="50">
        <f>IF(AND(ISNUMBER('M4 Caffeine &amp; Energy'!F590),ISNUMBER('M4 Caffeine &amp; Energy'!K590)),'M4 Caffeine &amp; Energy'!F590-'M4 Caffeine &amp; Energy'!K590,"")</f>
        <v/>
      </c>
      <c r="I2114" s="34" t="inlineStr">
        <is>
          <t>S&amp;S availability/depth vary by listing and time, confirm live.</t>
        </is>
      </c>
    </row>
    <row r="2115" ht="26" customHeight="1">
      <c r="A2115" s="34" t="inlineStr">
        <is>
          <t>Adrenaline Shoc</t>
        </is>
      </c>
      <c r="B2115" s="34" t="inlineStr">
        <is>
          <t>Adrenaline Shoc Smart Energy | Frozen Fusion | 24 pack 473mL</t>
        </is>
      </c>
      <c r="C2115" s="34" t="inlineStr">
        <is>
          <t>4) Caffeine &amp; energy beverage</t>
        </is>
      </c>
      <c r="D2115" s="51">
        <f>IF('M4 Caffeine &amp; Energy'!I591="","",'M4 Caffeine &amp; Energy'!I591)</f>
        <v/>
      </c>
      <c r="E2115" s="52">
        <f>IF('M4 Caffeine &amp; Energy'!J591="","",'M4 Caffeine &amp; Energy'!J591)</f>
        <v/>
      </c>
      <c r="F2115" s="50">
        <f>IF('M4 Caffeine &amp; Energy'!K591="","",'M4 Caffeine &amp; Energy'!K591)</f>
        <v/>
      </c>
      <c r="G2115" s="49">
        <f>IF('M4 Caffeine &amp; Energy'!F591="","",'M4 Caffeine &amp; Energy'!F591)</f>
        <v/>
      </c>
      <c r="H2115" s="50">
        <f>IF(AND(ISNUMBER('M4 Caffeine &amp; Energy'!F591),ISNUMBER('M4 Caffeine &amp; Energy'!K591)),'M4 Caffeine &amp; Energy'!F591-'M4 Caffeine &amp; Energy'!K591,"")</f>
        <v/>
      </c>
      <c r="I2115" s="34" t="inlineStr">
        <is>
          <t>S&amp;S availability/depth vary by listing and time, confirm live.</t>
        </is>
      </c>
    </row>
    <row r="2116" ht="26" customHeight="1">
      <c r="A2116" s="34" t="inlineStr">
        <is>
          <t>Adrenaline Shoc</t>
        </is>
      </c>
      <c r="B2116" s="34" t="inlineStr">
        <is>
          <t>Adrenaline Shoc Smart Energy | Peach Mango | single 473mL</t>
        </is>
      </c>
      <c r="C2116" s="34" t="inlineStr">
        <is>
          <t>4) Caffeine &amp; energy beverage</t>
        </is>
      </c>
      <c r="D2116" s="51">
        <f>IF('M4 Caffeine &amp; Energy'!I592="","",'M4 Caffeine &amp; Energy'!I592)</f>
        <v/>
      </c>
      <c r="E2116" s="52">
        <f>IF('M4 Caffeine &amp; Energy'!J592="","",'M4 Caffeine &amp; Energy'!J592)</f>
        <v/>
      </c>
      <c r="F2116" s="50">
        <f>IF('M4 Caffeine &amp; Energy'!K592="","",'M4 Caffeine &amp; Energy'!K592)</f>
        <v/>
      </c>
      <c r="G2116" s="49">
        <f>IF('M4 Caffeine &amp; Energy'!F592="","",'M4 Caffeine &amp; Energy'!F592)</f>
        <v/>
      </c>
      <c r="H2116" s="50">
        <f>IF(AND(ISNUMBER('M4 Caffeine &amp; Energy'!F592),ISNUMBER('M4 Caffeine &amp; Energy'!K592)),'M4 Caffeine &amp; Energy'!F592-'M4 Caffeine &amp; Energy'!K592,"")</f>
        <v/>
      </c>
      <c r="I2116" s="34" t="inlineStr">
        <is>
          <t>S&amp;S availability/depth vary by listing and time, confirm live.</t>
        </is>
      </c>
    </row>
    <row r="2117" ht="26" customHeight="1">
      <c r="A2117" s="34" t="inlineStr">
        <is>
          <t>Adrenaline Shoc</t>
        </is>
      </c>
      <c r="B2117" s="34" t="inlineStr">
        <is>
          <t>Adrenaline Shoc Smart Energy | Peach Mango | 8 pack 473mL</t>
        </is>
      </c>
      <c r="C2117" s="34" t="inlineStr">
        <is>
          <t>4) Caffeine &amp; energy beverage</t>
        </is>
      </c>
      <c r="D2117" s="51">
        <f>IF('M4 Caffeine &amp; Energy'!I593="","",'M4 Caffeine &amp; Energy'!I593)</f>
        <v/>
      </c>
      <c r="E2117" s="52">
        <f>IF('M4 Caffeine &amp; Energy'!J593="","",'M4 Caffeine &amp; Energy'!J593)</f>
        <v/>
      </c>
      <c r="F2117" s="50">
        <f>IF('M4 Caffeine &amp; Energy'!K593="","",'M4 Caffeine &amp; Energy'!K593)</f>
        <v/>
      </c>
      <c r="G2117" s="49">
        <f>IF('M4 Caffeine &amp; Energy'!F593="","",'M4 Caffeine &amp; Energy'!F593)</f>
        <v/>
      </c>
      <c r="H2117" s="50">
        <f>IF(AND(ISNUMBER('M4 Caffeine &amp; Energy'!F593),ISNUMBER('M4 Caffeine &amp; Energy'!K593)),'M4 Caffeine &amp; Energy'!F593-'M4 Caffeine &amp; Energy'!K593,"")</f>
        <v/>
      </c>
      <c r="I2117" s="34" t="inlineStr">
        <is>
          <t>S&amp;S availability/depth vary by listing and time, confirm live.</t>
        </is>
      </c>
    </row>
    <row r="2118" ht="26" customHeight="1">
      <c r="A2118" s="34" t="inlineStr">
        <is>
          <t>Adrenaline Shoc</t>
        </is>
      </c>
      <c r="B2118" s="34" t="inlineStr">
        <is>
          <t>Adrenaline Shoc Smart Energy | Peach Mango | 12 pack 473mL</t>
        </is>
      </c>
      <c r="C2118" s="34" t="inlineStr">
        <is>
          <t>4) Caffeine &amp; energy beverage</t>
        </is>
      </c>
      <c r="D2118" s="51">
        <f>IF('M4 Caffeine &amp; Energy'!I594="","",'M4 Caffeine &amp; Energy'!I594)</f>
        <v/>
      </c>
      <c r="E2118" s="52">
        <f>IF('M4 Caffeine &amp; Energy'!J594="","",'M4 Caffeine &amp; Energy'!J594)</f>
        <v/>
      </c>
      <c r="F2118" s="50">
        <f>IF('M4 Caffeine &amp; Energy'!K594="","",'M4 Caffeine &amp; Energy'!K594)</f>
        <v/>
      </c>
      <c r="G2118" s="49">
        <f>IF('M4 Caffeine &amp; Energy'!F594="","",'M4 Caffeine &amp; Energy'!F594)</f>
        <v/>
      </c>
      <c r="H2118" s="50">
        <f>IF(AND(ISNUMBER('M4 Caffeine &amp; Energy'!F594),ISNUMBER('M4 Caffeine &amp; Energy'!K594)),'M4 Caffeine &amp; Energy'!F594-'M4 Caffeine &amp; Energy'!K594,"")</f>
        <v/>
      </c>
      <c r="I2118" s="34" t="inlineStr">
        <is>
          <t>S&amp;S availability/depth vary by listing and time, confirm live.</t>
        </is>
      </c>
    </row>
    <row r="2119" ht="26" customHeight="1">
      <c r="A2119" s="34" t="inlineStr">
        <is>
          <t>Adrenaline Shoc</t>
        </is>
      </c>
      <c r="B2119" s="34" t="inlineStr">
        <is>
          <t>Adrenaline Shoc Smart Energy | Peach Mango | 18 pack 473mL</t>
        </is>
      </c>
      <c r="C2119" s="34" t="inlineStr">
        <is>
          <t>4) Caffeine &amp; energy beverage</t>
        </is>
      </c>
      <c r="D2119" s="51">
        <f>IF('M4 Caffeine &amp; Energy'!I595="","",'M4 Caffeine &amp; Energy'!I595)</f>
        <v/>
      </c>
      <c r="E2119" s="52">
        <f>IF('M4 Caffeine &amp; Energy'!J595="","",'M4 Caffeine &amp; Energy'!J595)</f>
        <v/>
      </c>
      <c r="F2119" s="50">
        <f>IF('M4 Caffeine &amp; Energy'!K595="","",'M4 Caffeine &amp; Energy'!K595)</f>
        <v/>
      </c>
      <c r="G2119" s="49">
        <f>IF('M4 Caffeine &amp; Energy'!F595="","",'M4 Caffeine &amp; Energy'!F595)</f>
        <v/>
      </c>
      <c r="H2119" s="50">
        <f>IF(AND(ISNUMBER('M4 Caffeine &amp; Energy'!F595),ISNUMBER('M4 Caffeine &amp; Energy'!K595)),'M4 Caffeine &amp; Energy'!F595-'M4 Caffeine &amp; Energy'!K595,"")</f>
        <v/>
      </c>
      <c r="I2119" s="34" t="inlineStr">
        <is>
          <t>S&amp;S availability/depth vary by listing and time, confirm live.</t>
        </is>
      </c>
    </row>
    <row r="2120" ht="26" customHeight="1">
      <c r="A2120" s="34" t="inlineStr">
        <is>
          <t>Adrenaline Shoc</t>
        </is>
      </c>
      <c r="B2120" s="34" t="inlineStr">
        <is>
          <t>Adrenaline Shoc Smart Energy | Peach Mango | 24 pack 473mL</t>
        </is>
      </c>
      <c r="C2120" s="34" t="inlineStr">
        <is>
          <t>4) Caffeine &amp; energy beverage</t>
        </is>
      </c>
      <c r="D2120" s="51">
        <f>IF('M4 Caffeine &amp; Energy'!I596="","",'M4 Caffeine &amp; Energy'!I596)</f>
        <v/>
      </c>
      <c r="E2120" s="52">
        <f>IF('M4 Caffeine &amp; Energy'!J596="","",'M4 Caffeine &amp; Energy'!J596)</f>
        <v/>
      </c>
      <c r="F2120" s="50">
        <f>IF('M4 Caffeine &amp; Energy'!K596="","",'M4 Caffeine &amp; Energy'!K596)</f>
        <v/>
      </c>
      <c r="G2120" s="49">
        <f>IF('M4 Caffeine &amp; Energy'!F596="","",'M4 Caffeine &amp; Energy'!F596)</f>
        <v/>
      </c>
      <c r="H2120" s="50">
        <f>IF(AND(ISNUMBER('M4 Caffeine &amp; Energy'!F596),ISNUMBER('M4 Caffeine &amp; Energy'!K596)),'M4 Caffeine &amp; Energy'!F596-'M4 Caffeine &amp; Energy'!K596,"")</f>
        <v/>
      </c>
      <c r="I2120" s="34" t="inlineStr">
        <is>
          <t>S&amp;S availability/depth vary by listing and time, confirm live.</t>
        </is>
      </c>
    </row>
    <row r="2121" ht="26" customHeight="1">
      <c r="A2121" s="34" t="inlineStr">
        <is>
          <t>Arizona</t>
        </is>
      </c>
      <c r="B2121" s="34" t="inlineStr">
        <is>
          <t>Arizona Green Tea | Green Tea w/ Honey | single 680mL</t>
        </is>
      </c>
      <c r="C2121" s="34" t="inlineStr">
        <is>
          <t>4) Caffeine &amp; energy beverage</t>
        </is>
      </c>
      <c r="D2121" s="51">
        <f>IF('M4 Caffeine &amp; Energy'!I597="","",'M4 Caffeine &amp; Energy'!I597)</f>
        <v/>
      </c>
      <c r="E2121" s="52">
        <f>IF('M4 Caffeine &amp; Energy'!J597="","",'M4 Caffeine &amp; Energy'!J597)</f>
        <v/>
      </c>
      <c r="F2121" s="50">
        <f>IF('M4 Caffeine &amp; Energy'!K597="","",'M4 Caffeine &amp; Energy'!K597)</f>
        <v/>
      </c>
      <c r="G2121" s="49">
        <f>IF('M4 Caffeine &amp; Energy'!F597="","",'M4 Caffeine &amp; Energy'!F597)</f>
        <v/>
      </c>
      <c r="H2121" s="50">
        <f>IF(AND(ISNUMBER('M4 Caffeine &amp; Energy'!F597),ISNUMBER('M4 Caffeine &amp; Energy'!K597)),'M4 Caffeine &amp; Energy'!F597-'M4 Caffeine &amp; Energy'!K597,"")</f>
        <v/>
      </c>
      <c r="I2121" s="34" t="inlineStr">
        <is>
          <t>S&amp;S availability/depth vary by listing and time, confirm live.</t>
        </is>
      </c>
    </row>
    <row r="2122" ht="26" customHeight="1">
      <c r="A2122" s="34" t="inlineStr">
        <is>
          <t>Arizona</t>
        </is>
      </c>
      <c r="B2122" s="34" t="inlineStr">
        <is>
          <t>Arizona Green Tea | Green Tea w/ Honey | 6 pack 680mL</t>
        </is>
      </c>
      <c r="C2122" s="34" t="inlineStr">
        <is>
          <t>4) Caffeine &amp; energy beverage</t>
        </is>
      </c>
      <c r="D2122" s="51">
        <f>IF('M4 Caffeine &amp; Energy'!I598="","",'M4 Caffeine &amp; Energy'!I598)</f>
        <v/>
      </c>
      <c r="E2122" s="52">
        <f>IF('M4 Caffeine &amp; Energy'!J598="","",'M4 Caffeine &amp; Energy'!J598)</f>
        <v/>
      </c>
      <c r="F2122" s="50">
        <f>IF('M4 Caffeine &amp; Energy'!K598="","",'M4 Caffeine &amp; Energy'!K598)</f>
        <v/>
      </c>
      <c r="G2122" s="49">
        <f>IF('M4 Caffeine &amp; Energy'!F598="","",'M4 Caffeine &amp; Energy'!F598)</f>
        <v/>
      </c>
      <c r="H2122" s="50">
        <f>IF(AND(ISNUMBER('M4 Caffeine &amp; Energy'!F598),ISNUMBER('M4 Caffeine &amp; Energy'!K598)),'M4 Caffeine &amp; Energy'!F598-'M4 Caffeine &amp; Energy'!K598,"")</f>
        <v/>
      </c>
      <c r="I2122" s="34" t="inlineStr">
        <is>
          <t>S&amp;S availability/depth vary by listing and time, confirm live.</t>
        </is>
      </c>
    </row>
    <row r="2123" ht="26" customHeight="1">
      <c r="A2123" s="34" t="inlineStr">
        <is>
          <t>Arizona</t>
        </is>
      </c>
      <c r="B2123" s="34" t="inlineStr">
        <is>
          <t>Arizona Green Tea | Green Tea w/ Honey | 12 pack 680mL</t>
        </is>
      </c>
      <c r="C2123" s="34" t="inlineStr">
        <is>
          <t>4) Caffeine &amp; energy beverage</t>
        </is>
      </c>
      <c r="D2123" s="51">
        <f>IF('M4 Caffeine &amp; Energy'!I599="","",'M4 Caffeine &amp; Energy'!I599)</f>
        <v/>
      </c>
      <c r="E2123" s="52">
        <f>IF('M4 Caffeine &amp; Energy'!J599="","",'M4 Caffeine &amp; Energy'!J599)</f>
        <v/>
      </c>
      <c r="F2123" s="50">
        <f>IF('M4 Caffeine &amp; Energy'!K599="","",'M4 Caffeine &amp; Energy'!K599)</f>
        <v/>
      </c>
      <c r="G2123" s="49">
        <f>IF('M4 Caffeine &amp; Energy'!F599="","",'M4 Caffeine &amp; Energy'!F599)</f>
        <v/>
      </c>
      <c r="H2123" s="50">
        <f>IF(AND(ISNUMBER('M4 Caffeine &amp; Energy'!F599),ISNUMBER('M4 Caffeine &amp; Energy'!K599)),'M4 Caffeine &amp; Energy'!F599-'M4 Caffeine &amp; Energy'!K599,"")</f>
        <v/>
      </c>
      <c r="I2123" s="34" t="inlineStr">
        <is>
          <t>S&amp;S availability/depth vary by listing and time, confirm live.</t>
        </is>
      </c>
    </row>
    <row r="2124" ht="26" customHeight="1">
      <c r="A2124" s="34" t="inlineStr">
        <is>
          <t>Arizona</t>
        </is>
      </c>
      <c r="B2124" s="34" t="inlineStr">
        <is>
          <t>Arizona Green Tea | Green Tea w/ Honey | 24 pack 680mL</t>
        </is>
      </c>
      <c r="C2124" s="34" t="inlineStr">
        <is>
          <t>4) Caffeine &amp; energy beverage</t>
        </is>
      </c>
      <c r="D2124" s="51">
        <f>IF('M4 Caffeine &amp; Energy'!I600="","",'M4 Caffeine &amp; Energy'!I600)</f>
        <v/>
      </c>
      <c r="E2124" s="52">
        <f>IF('M4 Caffeine &amp; Energy'!J600="","",'M4 Caffeine &amp; Energy'!J600)</f>
        <v/>
      </c>
      <c r="F2124" s="50">
        <f>IF('M4 Caffeine &amp; Energy'!K600="","",'M4 Caffeine &amp; Energy'!K600)</f>
        <v/>
      </c>
      <c r="G2124" s="49">
        <f>IF('M4 Caffeine &amp; Energy'!F600="","",'M4 Caffeine &amp; Energy'!F600)</f>
        <v/>
      </c>
      <c r="H2124" s="50">
        <f>IF(AND(ISNUMBER('M4 Caffeine &amp; Energy'!F600),ISNUMBER('M4 Caffeine &amp; Energy'!K600)),'M4 Caffeine &amp; Energy'!F600-'M4 Caffeine &amp; Energy'!K600,"")</f>
        <v/>
      </c>
      <c r="I2124" s="34" t="inlineStr">
        <is>
          <t>S&amp;S availability/depth vary by listing and time, confirm live.</t>
        </is>
      </c>
    </row>
    <row r="2125" ht="26" customHeight="1">
      <c r="A2125" s="34" t="inlineStr">
        <is>
          <t>Arizona</t>
        </is>
      </c>
      <c r="B2125" s="34" t="inlineStr">
        <is>
          <t>Arizona Green Tea | Arnold Palmer | single 680mL</t>
        </is>
      </c>
      <c r="C2125" s="34" t="inlineStr">
        <is>
          <t>4) Caffeine &amp; energy beverage</t>
        </is>
      </c>
      <c r="D2125" s="51">
        <f>IF('M4 Caffeine &amp; Energy'!I601="","",'M4 Caffeine &amp; Energy'!I601)</f>
        <v/>
      </c>
      <c r="E2125" s="52">
        <f>IF('M4 Caffeine &amp; Energy'!J601="","",'M4 Caffeine &amp; Energy'!J601)</f>
        <v/>
      </c>
      <c r="F2125" s="50">
        <f>IF('M4 Caffeine &amp; Energy'!K601="","",'M4 Caffeine &amp; Energy'!K601)</f>
        <v/>
      </c>
      <c r="G2125" s="49">
        <f>IF('M4 Caffeine &amp; Energy'!F601="","",'M4 Caffeine &amp; Energy'!F601)</f>
        <v/>
      </c>
      <c r="H2125" s="50">
        <f>IF(AND(ISNUMBER('M4 Caffeine &amp; Energy'!F601),ISNUMBER('M4 Caffeine &amp; Energy'!K601)),'M4 Caffeine &amp; Energy'!F601-'M4 Caffeine &amp; Energy'!K601,"")</f>
        <v/>
      </c>
      <c r="I2125" s="34" t="inlineStr">
        <is>
          <t>S&amp;S availability/depth vary by listing and time, confirm live.</t>
        </is>
      </c>
    </row>
    <row r="2126" ht="26" customHeight="1">
      <c r="A2126" s="34" t="inlineStr">
        <is>
          <t>Arizona</t>
        </is>
      </c>
      <c r="B2126" s="34" t="inlineStr">
        <is>
          <t>Arizona Green Tea | Arnold Palmer | 6 pack 680mL</t>
        </is>
      </c>
      <c r="C2126" s="34" t="inlineStr">
        <is>
          <t>4) Caffeine &amp; energy beverage</t>
        </is>
      </c>
      <c r="D2126" s="51">
        <f>IF('M4 Caffeine &amp; Energy'!I602="","",'M4 Caffeine &amp; Energy'!I602)</f>
        <v/>
      </c>
      <c r="E2126" s="52">
        <f>IF('M4 Caffeine &amp; Energy'!J602="","",'M4 Caffeine &amp; Energy'!J602)</f>
        <v/>
      </c>
      <c r="F2126" s="50">
        <f>IF('M4 Caffeine &amp; Energy'!K602="","",'M4 Caffeine &amp; Energy'!K602)</f>
        <v/>
      </c>
      <c r="G2126" s="49">
        <f>IF('M4 Caffeine &amp; Energy'!F602="","",'M4 Caffeine &amp; Energy'!F602)</f>
        <v/>
      </c>
      <c r="H2126" s="50">
        <f>IF(AND(ISNUMBER('M4 Caffeine &amp; Energy'!F602),ISNUMBER('M4 Caffeine &amp; Energy'!K602)),'M4 Caffeine &amp; Energy'!F602-'M4 Caffeine &amp; Energy'!K602,"")</f>
        <v/>
      </c>
      <c r="I2126" s="34" t="inlineStr">
        <is>
          <t>S&amp;S availability/depth vary by listing and time, confirm live.</t>
        </is>
      </c>
    </row>
    <row r="2127" ht="26" customHeight="1">
      <c r="A2127" s="34" t="inlineStr">
        <is>
          <t>Arizona</t>
        </is>
      </c>
      <c r="B2127" s="34" t="inlineStr">
        <is>
          <t>Arizona Green Tea | Arnold Palmer | 12 pack 680mL</t>
        </is>
      </c>
      <c r="C2127" s="34" t="inlineStr">
        <is>
          <t>4) Caffeine &amp; energy beverage</t>
        </is>
      </c>
      <c r="D2127" s="51">
        <f>IF('M4 Caffeine &amp; Energy'!I603="","",'M4 Caffeine &amp; Energy'!I603)</f>
        <v/>
      </c>
      <c r="E2127" s="52">
        <f>IF('M4 Caffeine &amp; Energy'!J603="","",'M4 Caffeine &amp; Energy'!J603)</f>
        <v/>
      </c>
      <c r="F2127" s="50">
        <f>IF('M4 Caffeine &amp; Energy'!K603="","",'M4 Caffeine &amp; Energy'!K603)</f>
        <v/>
      </c>
      <c r="G2127" s="49">
        <f>IF('M4 Caffeine &amp; Energy'!F603="","",'M4 Caffeine &amp; Energy'!F603)</f>
        <v/>
      </c>
      <c r="H2127" s="50">
        <f>IF(AND(ISNUMBER('M4 Caffeine &amp; Energy'!F603),ISNUMBER('M4 Caffeine &amp; Energy'!K603)),'M4 Caffeine &amp; Energy'!F603-'M4 Caffeine &amp; Energy'!K603,"")</f>
        <v/>
      </c>
      <c r="I2127" s="34" t="inlineStr">
        <is>
          <t>S&amp;S availability/depth vary by listing and time, confirm live.</t>
        </is>
      </c>
    </row>
    <row r="2128" ht="26" customHeight="1">
      <c r="A2128" s="34" t="inlineStr">
        <is>
          <t>Arizona</t>
        </is>
      </c>
      <c r="B2128" s="34" t="inlineStr">
        <is>
          <t>Arizona Green Tea | Arnold Palmer | 24 pack 680mL</t>
        </is>
      </c>
      <c r="C2128" s="34" t="inlineStr">
        <is>
          <t>4) Caffeine &amp; energy beverage</t>
        </is>
      </c>
      <c r="D2128" s="51">
        <f>IF('M4 Caffeine &amp; Energy'!I604="","",'M4 Caffeine &amp; Energy'!I604)</f>
        <v/>
      </c>
      <c r="E2128" s="52">
        <f>IF('M4 Caffeine &amp; Energy'!J604="","",'M4 Caffeine &amp; Energy'!J604)</f>
        <v/>
      </c>
      <c r="F2128" s="50">
        <f>IF('M4 Caffeine &amp; Energy'!K604="","",'M4 Caffeine &amp; Energy'!K604)</f>
        <v/>
      </c>
      <c r="G2128" s="49">
        <f>IF('M4 Caffeine &amp; Energy'!F604="","",'M4 Caffeine &amp; Energy'!F604)</f>
        <v/>
      </c>
      <c r="H2128" s="50">
        <f>IF(AND(ISNUMBER('M4 Caffeine &amp; Energy'!F604),ISNUMBER('M4 Caffeine &amp; Energy'!K604)),'M4 Caffeine &amp; Energy'!F604-'M4 Caffeine &amp; Energy'!K604,"")</f>
        <v/>
      </c>
      <c r="I2128" s="34" t="inlineStr">
        <is>
          <t>S&amp;S availability/depth vary by listing and time, confirm live.</t>
        </is>
      </c>
    </row>
    <row r="2129" ht="26" customHeight="1">
      <c r="A2129" s="34" t="inlineStr">
        <is>
          <t>Arizona</t>
        </is>
      </c>
      <c r="B2129" s="34" t="inlineStr">
        <is>
          <t>Arizona Green Tea | Mucho Mango | single 680mL</t>
        </is>
      </c>
      <c r="C2129" s="34" t="inlineStr">
        <is>
          <t>4) Caffeine &amp; energy beverage</t>
        </is>
      </c>
      <c r="D2129" s="51">
        <f>IF('M4 Caffeine &amp; Energy'!I605="","",'M4 Caffeine &amp; Energy'!I605)</f>
        <v/>
      </c>
      <c r="E2129" s="52">
        <f>IF('M4 Caffeine &amp; Energy'!J605="","",'M4 Caffeine &amp; Energy'!J605)</f>
        <v/>
      </c>
      <c r="F2129" s="50">
        <f>IF('M4 Caffeine &amp; Energy'!K605="","",'M4 Caffeine &amp; Energy'!K605)</f>
        <v/>
      </c>
      <c r="G2129" s="49">
        <f>IF('M4 Caffeine &amp; Energy'!F605="","",'M4 Caffeine &amp; Energy'!F605)</f>
        <v/>
      </c>
      <c r="H2129" s="50">
        <f>IF(AND(ISNUMBER('M4 Caffeine &amp; Energy'!F605),ISNUMBER('M4 Caffeine &amp; Energy'!K605)),'M4 Caffeine &amp; Energy'!F605-'M4 Caffeine &amp; Energy'!K605,"")</f>
        <v/>
      </c>
      <c r="I2129" s="34" t="inlineStr">
        <is>
          <t>S&amp;S availability/depth vary by listing and time, confirm live.</t>
        </is>
      </c>
    </row>
    <row r="2130" ht="26" customHeight="1">
      <c r="A2130" s="34" t="inlineStr">
        <is>
          <t>Arizona</t>
        </is>
      </c>
      <c r="B2130" s="34" t="inlineStr">
        <is>
          <t>Arizona Green Tea | Mucho Mango | 6 pack 680mL</t>
        </is>
      </c>
      <c r="C2130" s="34" t="inlineStr">
        <is>
          <t>4) Caffeine &amp; energy beverage</t>
        </is>
      </c>
      <c r="D2130" s="51">
        <f>IF('M4 Caffeine &amp; Energy'!I606="","",'M4 Caffeine &amp; Energy'!I606)</f>
        <v/>
      </c>
      <c r="E2130" s="52">
        <f>IF('M4 Caffeine &amp; Energy'!J606="","",'M4 Caffeine &amp; Energy'!J606)</f>
        <v/>
      </c>
      <c r="F2130" s="50">
        <f>IF('M4 Caffeine &amp; Energy'!K606="","",'M4 Caffeine &amp; Energy'!K606)</f>
        <v/>
      </c>
      <c r="G2130" s="49">
        <f>IF('M4 Caffeine &amp; Energy'!F606="","",'M4 Caffeine &amp; Energy'!F606)</f>
        <v/>
      </c>
      <c r="H2130" s="50">
        <f>IF(AND(ISNUMBER('M4 Caffeine &amp; Energy'!F606),ISNUMBER('M4 Caffeine &amp; Energy'!K606)),'M4 Caffeine &amp; Energy'!F606-'M4 Caffeine &amp; Energy'!K606,"")</f>
        <v/>
      </c>
      <c r="I2130" s="34" t="inlineStr">
        <is>
          <t>S&amp;S availability/depth vary by listing and time, confirm live.</t>
        </is>
      </c>
    </row>
    <row r="2131" ht="26" customHeight="1">
      <c r="A2131" s="34" t="inlineStr">
        <is>
          <t>Arizona</t>
        </is>
      </c>
      <c r="B2131" s="34" t="inlineStr">
        <is>
          <t>Arizona Green Tea | Mucho Mango | 12 pack 680mL</t>
        </is>
      </c>
      <c r="C2131" s="34" t="inlineStr">
        <is>
          <t>4) Caffeine &amp; energy beverage</t>
        </is>
      </c>
      <c r="D2131" s="51">
        <f>IF('M4 Caffeine &amp; Energy'!I607="","",'M4 Caffeine &amp; Energy'!I607)</f>
        <v/>
      </c>
      <c r="E2131" s="52">
        <f>IF('M4 Caffeine &amp; Energy'!J607="","",'M4 Caffeine &amp; Energy'!J607)</f>
        <v/>
      </c>
      <c r="F2131" s="50">
        <f>IF('M4 Caffeine &amp; Energy'!K607="","",'M4 Caffeine &amp; Energy'!K607)</f>
        <v/>
      </c>
      <c r="G2131" s="49">
        <f>IF('M4 Caffeine &amp; Energy'!F607="","",'M4 Caffeine &amp; Energy'!F607)</f>
        <v/>
      </c>
      <c r="H2131" s="50">
        <f>IF(AND(ISNUMBER('M4 Caffeine &amp; Energy'!F607),ISNUMBER('M4 Caffeine &amp; Energy'!K607)),'M4 Caffeine &amp; Energy'!F607-'M4 Caffeine &amp; Energy'!K607,"")</f>
        <v/>
      </c>
      <c r="I2131" s="34" t="inlineStr">
        <is>
          <t>S&amp;S availability/depth vary by listing and time, confirm live.</t>
        </is>
      </c>
    </row>
    <row r="2132" ht="26" customHeight="1">
      <c r="A2132" s="34" t="inlineStr">
        <is>
          <t>Arizona</t>
        </is>
      </c>
      <c r="B2132" s="34" t="inlineStr">
        <is>
          <t>Arizona Green Tea | Mucho Mango | 24 pack 680mL</t>
        </is>
      </c>
      <c r="C2132" s="34" t="inlineStr">
        <is>
          <t>4) Caffeine &amp; energy beverage</t>
        </is>
      </c>
      <c r="D2132" s="51">
        <f>IF('M4 Caffeine &amp; Energy'!I608="","",'M4 Caffeine &amp; Energy'!I608)</f>
        <v/>
      </c>
      <c r="E2132" s="52">
        <f>IF('M4 Caffeine &amp; Energy'!J608="","",'M4 Caffeine &amp; Energy'!J608)</f>
        <v/>
      </c>
      <c r="F2132" s="50">
        <f>IF('M4 Caffeine &amp; Energy'!K608="","",'M4 Caffeine &amp; Energy'!K608)</f>
        <v/>
      </c>
      <c r="G2132" s="49">
        <f>IF('M4 Caffeine &amp; Energy'!F608="","",'M4 Caffeine &amp; Energy'!F608)</f>
        <v/>
      </c>
      <c r="H2132" s="50">
        <f>IF(AND(ISNUMBER('M4 Caffeine &amp; Energy'!F608),ISNUMBER('M4 Caffeine &amp; Energy'!K608)),'M4 Caffeine &amp; Energy'!F608-'M4 Caffeine &amp; Energy'!K608,"")</f>
        <v/>
      </c>
      <c r="I2132" s="34" t="inlineStr">
        <is>
          <t>S&amp;S availability/depth vary by listing and time, confirm live.</t>
        </is>
      </c>
    </row>
    <row r="2133" ht="26" customHeight="1">
      <c r="A2133" s="34" t="inlineStr">
        <is>
          <t>Arizona</t>
        </is>
      </c>
      <c r="B2133" s="34" t="inlineStr">
        <is>
          <t>Arizona Green Tea | Watermelon | single 680mL</t>
        </is>
      </c>
      <c r="C2133" s="34" t="inlineStr">
        <is>
          <t>4) Caffeine &amp; energy beverage</t>
        </is>
      </c>
      <c r="D2133" s="51">
        <f>IF('M4 Caffeine &amp; Energy'!I609="","",'M4 Caffeine &amp; Energy'!I609)</f>
        <v/>
      </c>
      <c r="E2133" s="52">
        <f>IF('M4 Caffeine &amp; Energy'!J609="","",'M4 Caffeine &amp; Energy'!J609)</f>
        <v/>
      </c>
      <c r="F2133" s="50">
        <f>IF('M4 Caffeine &amp; Energy'!K609="","",'M4 Caffeine &amp; Energy'!K609)</f>
        <v/>
      </c>
      <c r="G2133" s="49">
        <f>IF('M4 Caffeine &amp; Energy'!F609="","",'M4 Caffeine &amp; Energy'!F609)</f>
        <v/>
      </c>
      <c r="H2133" s="50">
        <f>IF(AND(ISNUMBER('M4 Caffeine &amp; Energy'!F609),ISNUMBER('M4 Caffeine &amp; Energy'!K609)),'M4 Caffeine &amp; Energy'!F609-'M4 Caffeine &amp; Energy'!K609,"")</f>
        <v/>
      </c>
      <c r="I2133" s="34" t="inlineStr">
        <is>
          <t>S&amp;S availability/depth vary by listing and time, confirm live.</t>
        </is>
      </c>
    </row>
    <row r="2134" ht="26" customHeight="1">
      <c r="A2134" s="34" t="inlineStr">
        <is>
          <t>Arizona</t>
        </is>
      </c>
      <c r="B2134" s="34" t="inlineStr">
        <is>
          <t>Arizona Green Tea | Watermelon | 6 pack 680mL</t>
        </is>
      </c>
      <c r="C2134" s="34" t="inlineStr">
        <is>
          <t>4) Caffeine &amp; energy beverage</t>
        </is>
      </c>
      <c r="D2134" s="51">
        <f>IF('M4 Caffeine &amp; Energy'!I610="","",'M4 Caffeine &amp; Energy'!I610)</f>
        <v/>
      </c>
      <c r="E2134" s="52">
        <f>IF('M4 Caffeine &amp; Energy'!J610="","",'M4 Caffeine &amp; Energy'!J610)</f>
        <v/>
      </c>
      <c r="F2134" s="50">
        <f>IF('M4 Caffeine &amp; Energy'!K610="","",'M4 Caffeine &amp; Energy'!K610)</f>
        <v/>
      </c>
      <c r="G2134" s="49">
        <f>IF('M4 Caffeine &amp; Energy'!F610="","",'M4 Caffeine &amp; Energy'!F610)</f>
        <v/>
      </c>
      <c r="H2134" s="50">
        <f>IF(AND(ISNUMBER('M4 Caffeine &amp; Energy'!F610),ISNUMBER('M4 Caffeine &amp; Energy'!K610)),'M4 Caffeine &amp; Energy'!F610-'M4 Caffeine &amp; Energy'!K610,"")</f>
        <v/>
      </c>
      <c r="I2134" s="34" t="inlineStr">
        <is>
          <t>S&amp;S availability/depth vary by listing and time, confirm live.</t>
        </is>
      </c>
    </row>
    <row r="2135" ht="26" customHeight="1">
      <c r="A2135" s="34" t="inlineStr">
        <is>
          <t>Arizona</t>
        </is>
      </c>
      <c r="B2135" s="34" t="inlineStr">
        <is>
          <t>Arizona Green Tea | Watermelon | 12 pack 680mL</t>
        </is>
      </c>
      <c r="C2135" s="34" t="inlineStr">
        <is>
          <t>4) Caffeine &amp; energy beverage</t>
        </is>
      </c>
      <c r="D2135" s="51">
        <f>IF('M4 Caffeine &amp; Energy'!I611="","",'M4 Caffeine &amp; Energy'!I611)</f>
        <v/>
      </c>
      <c r="E2135" s="52">
        <f>IF('M4 Caffeine &amp; Energy'!J611="","",'M4 Caffeine &amp; Energy'!J611)</f>
        <v/>
      </c>
      <c r="F2135" s="50">
        <f>IF('M4 Caffeine &amp; Energy'!K611="","",'M4 Caffeine &amp; Energy'!K611)</f>
        <v/>
      </c>
      <c r="G2135" s="49">
        <f>IF('M4 Caffeine &amp; Energy'!F611="","",'M4 Caffeine &amp; Energy'!F611)</f>
        <v/>
      </c>
      <c r="H2135" s="50">
        <f>IF(AND(ISNUMBER('M4 Caffeine &amp; Energy'!F611),ISNUMBER('M4 Caffeine &amp; Energy'!K611)),'M4 Caffeine &amp; Energy'!F611-'M4 Caffeine &amp; Energy'!K611,"")</f>
        <v/>
      </c>
      <c r="I2135" s="34" t="inlineStr">
        <is>
          <t>S&amp;S availability/depth vary by listing and time, confirm live.</t>
        </is>
      </c>
    </row>
    <row r="2136" ht="26" customHeight="1">
      <c r="A2136" s="34" t="inlineStr">
        <is>
          <t>Arizona</t>
        </is>
      </c>
      <c r="B2136" s="34" t="inlineStr">
        <is>
          <t>Arizona Green Tea | Watermelon | 24 pack 680mL</t>
        </is>
      </c>
      <c r="C2136" s="34" t="inlineStr">
        <is>
          <t>4) Caffeine &amp; energy beverage</t>
        </is>
      </c>
      <c r="D2136" s="51">
        <f>IF('M4 Caffeine &amp; Energy'!I612="","",'M4 Caffeine &amp; Energy'!I612)</f>
        <v/>
      </c>
      <c r="E2136" s="52">
        <f>IF('M4 Caffeine &amp; Energy'!J612="","",'M4 Caffeine &amp; Energy'!J612)</f>
        <v/>
      </c>
      <c r="F2136" s="50">
        <f>IF('M4 Caffeine &amp; Energy'!K612="","",'M4 Caffeine &amp; Energy'!K612)</f>
        <v/>
      </c>
      <c r="G2136" s="49">
        <f>IF('M4 Caffeine &amp; Energy'!F612="","",'M4 Caffeine &amp; Energy'!F612)</f>
        <v/>
      </c>
      <c r="H2136" s="50">
        <f>IF(AND(ISNUMBER('M4 Caffeine &amp; Energy'!F612),ISNUMBER('M4 Caffeine &amp; Energy'!K612)),'M4 Caffeine &amp; Energy'!F612-'M4 Caffeine &amp; Energy'!K612,"")</f>
        <v/>
      </c>
      <c r="I2136" s="34" t="inlineStr">
        <is>
          <t>S&amp;S availability/depth vary by listing and time, confirm live.</t>
        </is>
      </c>
    </row>
    <row r="2137" ht="26" customHeight="1">
      <c r="A2137" s="34" t="inlineStr">
        <is>
          <t>Arizona</t>
        </is>
      </c>
      <c r="B2137" s="34" t="inlineStr">
        <is>
          <t>Arizona Green Tea | Lemon Tea | single 680mL</t>
        </is>
      </c>
      <c r="C2137" s="34" t="inlineStr">
        <is>
          <t>4) Caffeine &amp; energy beverage</t>
        </is>
      </c>
      <c r="D2137" s="51">
        <f>IF('M4 Caffeine &amp; Energy'!I613="","",'M4 Caffeine &amp; Energy'!I613)</f>
        <v/>
      </c>
      <c r="E2137" s="52">
        <f>IF('M4 Caffeine &amp; Energy'!J613="","",'M4 Caffeine &amp; Energy'!J613)</f>
        <v/>
      </c>
      <c r="F2137" s="50">
        <f>IF('M4 Caffeine &amp; Energy'!K613="","",'M4 Caffeine &amp; Energy'!K613)</f>
        <v/>
      </c>
      <c r="G2137" s="49">
        <f>IF('M4 Caffeine &amp; Energy'!F613="","",'M4 Caffeine &amp; Energy'!F613)</f>
        <v/>
      </c>
      <c r="H2137" s="50">
        <f>IF(AND(ISNUMBER('M4 Caffeine &amp; Energy'!F613),ISNUMBER('M4 Caffeine &amp; Energy'!K613)),'M4 Caffeine &amp; Energy'!F613-'M4 Caffeine &amp; Energy'!K613,"")</f>
        <v/>
      </c>
      <c r="I2137" s="34" t="inlineStr">
        <is>
          <t>S&amp;S availability/depth vary by listing and time, confirm live.</t>
        </is>
      </c>
    </row>
    <row r="2138" ht="26" customHeight="1">
      <c r="A2138" s="34" t="inlineStr">
        <is>
          <t>Arizona</t>
        </is>
      </c>
      <c r="B2138" s="34" t="inlineStr">
        <is>
          <t>Arizona Green Tea | Lemon Tea | 6 pack 680mL</t>
        </is>
      </c>
      <c r="C2138" s="34" t="inlineStr">
        <is>
          <t>4) Caffeine &amp; energy beverage</t>
        </is>
      </c>
      <c r="D2138" s="51">
        <f>IF('M4 Caffeine &amp; Energy'!I614="","",'M4 Caffeine &amp; Energy'!I614)</f>
        <v/>
      </c>
      <c r="E2138" s="52">
        <f>IF('M4 Caffeine &amp; Energy'!J614="","",'M4 Caffeine &amp; Energy'!J614)</f>
        <v/>
      </c>
      <c r="F2138" s="50">
        <f>IF('M4 Caffeine &amp; Energy'!K614="","",'M4 Caffeine &amp; Energy'!K614)</f>
        <v/>
      </c>
      <c r="G2138" s="49">
        <f>IF('M4 Caffeine &amp; Energy'!F614="","",'M4 Caffeine &amp; Energy'!F614)</f>
        <v/>
      </c>
      <c r="H2138" s="50">
        <f>IF(AND(ISNUMBER('M4 Caffeine &amp; Energy'!F614),ISNUMBER('M4 Caffeine &amp; Energy'!K614)),'M4 Caffeine &amp; Energy'!F614-'M4 Caffeine &amp; Energy'!K614,"")</f>
        <v/>
      </c>
      <c r="I2138" s="34" t="inlineStr">
        <is>
          <t>S&amp;S availability/depth vary by listing and time, confirm live.</t>
        </is>
      </c>
    </row>
    <row r="2139" ht="26" customHeight="1">
      <c r="A2139" s="34" t="inlineStr">
        <is>
          <t>Arizona</t>
        </is>
      </c>
      <c r="B2139" s="34" t="inlineStr">
        <is>
          <t>Arizona Green Tea | Lemon Tea | 12 pack 680mL</t>
        </is>
      </c>
      <c r="C2139" s="34" t="inlineStr">
        <is>
          <t>4) Caffeine &amp; energy beverage</t>
        </is>
      </c>
      <c r="D2139" s="51">
        <f>IF('M4 Caffeine &amp; Energy'!I615="","",'M4 Caffeine &amp; Energy'!I615)</f>
        <v/>
      </c>
      <c r="E2139" s="52">
        <f>IF('M4 Caffeine &amp; Energy'!J615="","",'M4 Caffeine &amp; Energy'!J615)</f>
        <v/>
      </c>
      <c r="F2139" s="50">
        <f>IF('M4 Caffeine &amp; Energy'!K615="","",'M4 Caffeine &amp; Energy'!K615)</f>
        <v/>
      </c>
      <c r="G2139" s="49">
        <f>IF('M4 Caffeine &amp; Energy'!F615="","",'M4 Caffeine &amp; Energy'!F615)</f>
        <v/>
      </c>
      <c r="H2139" s="50">
        <f>IF(AND(ISNUMBER('M4 Caffeine &amp; Energy'!F615),ISNUMBER('M4 Caffeine &amp; Energy'!K615)),'M4 Caffeine &amp; Energy'!F615-'M4 Caffeine &amp; Energy'!K615,"")</f>
        <v/>
      </c>
      <c r="I2139" s="34" t="inlineStr">
        <is>
          <t>S&amp;S availability/depth vary by listing and time, confirm live.</t>
        </is>
      </c>
    </row>
    <row r="2140" ht="26" customHeight="1">
      <c r="A2140" s="34" t="inlineStr">
        <is>
          <t>Arizona</t>
        </is>
      </c>
      <c r="B2140" s="34" t="inlineStr">
        <is>
          <t>Arizona Green Tea | Lemon Tea | 24 pack 680mL</t>
        </is>
      </c>
      <c r="C2140" s="34" t="inlineStr">
        <is>
          <t>4) Caffeine &amp; energy beverage</t>
        </is>
      </c>
      <c r="D2140" s="51">
        <f>IF('M4 Caffeine &amp; Energy'!I616="","",'M4 Caffeine &amp; Energy'!I616)</f>
        <v/>
      </c>
      <c r="E2140" s="52">
        <f>IF('M4 Caffeine &amp; Energy'!J616="","",'M4 Caffeine &amp; Energy'!J616)</f>
        <v/>
      </c>
      <c r="F2140" s="50">
        <f>IF('M4 Caffeine &amp; Energy'!K616="","",'M4 Caffeine &amp; Energy'!K616)</f>
        <v/>
      </c>
      <c r="G2140" s="49">
        <f>IF('M4 Caffeine &amp; Energy'!F616="","",'M4 Caffeine &amp; Energy'!F616)</f>
        <v/>
      </c>
      <c r="H2140" s="50">
        <f>IF(AND(ISNUMBER('M4 Caffeine &amp; Energy'!F616),ISNUMBER('M4 Caffeine &amp; Energy'!K616)),'M4 Caffeine &amp; Energy'!F616-'M4 Caffeine &amp; Energy'!K616,"")</f>
        <v/>
      </c>
      <c r="I2140" s="34" t="inlineStr">
        <is>
          <t>S&amp;S availability/depth vary by listing and time, confirm live.</t>
        </is>
      </c>
    </row>
    <row r="2141" ht="26" customHeight="1">
      <c r="A2141" s="34" t="inlineStr">
        <is>
          <t>Pure Leaf</t>
        </is>
      </c>
      <c r="B2141" s="34" t="inlineStr">
        <is>
          <t>Pure Leaf Iced Tea | Sweet Tea | single 547mL</t>
        </is>
      </c>
      <c r="C2141" s="34" t="inlineStr">
        <is>
          <t>4) Caffeine &amp; energy beverage</t>
        </is>
      </c>
      <c r="D2141" s="51">
        <f>IF('M4 Caffeine &amp; Energy'!I617="","",'M4 Caffeine &amp; Energy'!I617)</f>
        <v/>
      </c>
      <c r="E2141" s="52">
        <f>IF('M4 Caffeine &amp; Energy'!J617="","",'M4 Caffeine &amp; Energy'!J617)</f>
        <v/>
      </c>
      <c r="F2141" s="50">
        <f>IF('M4 Caffeine &amp; Energy'!K617="","",'M4 Caffeine &amp; Energy'!K617)</f>
        <v/>
      </c>
      <c r="G2141" s="49">
        <f>IF('M4 Caffeine &amp; Energy'!F617="","",'M4 Caffeine &amp; Energy'!F617)</f>
        <v/>
      </c>
      <c r="H2141" s="50">
        <f>IF(AND(ISNUMBER('M4 Caffeine &amp; Energy'!F617),ISNUMBER('M4 Caffeine &amp; Energy'!K617)),'M4 Caffeine &amp; Energy'!F617-'M4 Caffeine &amp; Energy'!K617,"")</f>
        <v/>
      </c>
      <c r="I2141" s="34" t="inlineStr">
        <is>
          <t>S&amp;S availability/depth vary by listing and time, confirm live.</t>
        </is>
      </c>
    </row>
    <row r="2142" ht="26" customHeight="1">
      <c r="A2142" s="34" t="inlineStr">
        <is>
          <t>Pure Leaf</t>
        </is>
      </c>
      <c r="B2142" s="34" t="inlineStr">
        <is>
          <t>Pure Leaf Iced Tea | Sweet Tea | 8 pack 547mL</t>
        </is>
      </c>
      <c r="C2142" s="34" t="inlineStr">
        <is>
          <t>4) Caffeine &amp; energy beverage</t>
        </is>
      </c>
      <c r="D2142" s="51">
        <f>IF('M4 Caffeine &amp; Energy'!I618="","",'M4 Caffeine &amp; Energy'!I618)</f>
        <v/>
      </c>
      <c r="E2142" s="52">
        <f>IF('M4 Caffeine &amp; Energy'!J618="","",'M4 Caffeine &amp; Energy'!J618)</f>
        <v/>
      </c>
      <c r="F2142" s="50">
        <f>IF('M4 Caffeine &amp; Energy'!K618="","",'M4 Caffeine &amp; Energy'!K618)</f>
        <v/>
      </c>
      <c r="G2142" s="49">
        <f>IF('M4 Caffeine &amp; Energy'!F618="","",'M4 Caffeine &amp; Energy'!F618)</f>
        <v/>
      </c>
      <c r="H2142" s="50">
        <f>IF(AND(ISNUMBER('M4 Caffeine &amp; Energy'!F618),ISNUMBER('M4 Caffeine &amp; Energy'!K618)),'M4 Caffeine &amp; Energy'!F618-'M4 Caffeine &amp; Energy'!K618,"")</f>
        <v/>
      </c>
      <c r="I2142" s="34" t="inlineStr">
        <is>
          <t>S&amp;S availability/depth vary by listing and time, confirm live.</t>
        </is>
      </c>
    </row>
    <row r="2143" ht="26" customHeight="1">
      <c r="A2143" s="34" t="inlineStr">
        <is>
          <t>Pure Leaf</t>
        </is>
      </c>
      <c r="B2143" s="34" t="inlineStr">
        <is>
          <t>Pure Leaf Iced Tea | Sweet Tea | 12 pack 547mL</t>
        </is>
      </c>
      <c r="C2143" s="34" t="inlineStr">
        <is>
          <t>4) Caffeine &amp; energy beverage</t>
        </is>
      </c>
      <c r="D2143" s="51">
        <f>IF('M4 Caffeine &amp; Energy'!I619="","",'M4 Caffeine &amp; Energy'!I619)</f>
        <v/>
      </c>
      <c r="E2143" s="52">
        <f>IF('M4 Caffeine &amp; Energy'!J619="","",'M4 Caffeine &amp; Energy'!J619)</f>
        <v/>
      </c>
      <c r="F2143" s="50">
        <f>IF('M4 Caffeine &amp; Energy'!K619="","",'M4 Caffeine &amp; Energy'!K619)</f>
        <v/>
      </c>
      <c r="G2143" s="49">
        <f>IF('M4 Caffeine &amp; Energy'!F619="","",'M4 Caffeine &amp; Energy'!F619)</f>
        <v/>
      </c>
      <c r="H2143" s="50">
        <f>IF(AND(ISNUMBER('M4 Caffeine &amp; Energy'!F619),ISNUMBER('M4 Caffeine &amp; Energy'!K619)),'M4 Caffeine &amp; Energy'!F619-'M4 Caffeine &amp; Energy'!K619,"")</f>
        <v/>
      </c>
      <c r="I2143" s="34" t="inlineStr">
        <is>
          <t>S&amp;S availability/depth vary by listing and time, confirm live.</t>
        </is>
      </c>
    </row>
    <row r="2144" ht="26" customHeight="1">
      <c r="A2144" s="34" t="inlineStr">
        <is>
          <t>Pure Leaf</t>
        </is>
      </c>
      <c r="B2144" s="34" t="inlineStr">
        <is>
          <t>Pure Leaf Iced Tea | Sweet Tea | 18 pack 547mL</t>
        </is>
      </c>
      <c r="C2144" s="34" t="inlineStr">
        <is>
          <t>4) Caffeine &amp; energy beverage</t>
        </is>
      </c>
      <c r="D2144" s="51">
        <f>IF('M4 Caffeine &amp; Energy'!I620="","",'M4 Caffeine &amp; Energy'!I620)</f>
        <v/>
      </c>
      <c r="E2144" s="52">
        <f>IF('M4 Caffeine &amp; Energy'!J620="","",'M4 Caffeine &amp; Energy'!J620)</f>
        <v/>
      </c>
      <c r="F2144" s="50">
        <f>IF('M4 Caffeine &amp; Energy'!K620="","",'M4 Caffeine &amp; Energy'!K620)</f>
        <v/>
      </c>
      <c r="G2144" s="49">
        <f>IF('M4 Caffeine &amp; Energy'!F620="","",'M4 Caffeine &amp; Energy'!F620)</f>
        <v/>
      </c>
      <c r="H2144" s="50">
        <f>IF(AND(ISNUMBER('M4 Caffeine &amp; Energy'!F620),ISNUMBER('M4 Caffeine &amp; Energy'!K620)),'M4 Caffeine &amp; Energy'!F620-'M4 Caffeine &amp; Energy'!K620,"")</f>
        <v/>
      </c>
      <c r="I2144" s="34" t="inlineStr">
        <is>
          <t>S&amp;S availability/depth vary by listing and time, confirm live.</t>
        </is>
      </c>
    </row>
    <row r="2145" ht="26" customHeight="1">
      <c r="A2145" s="34" t="inlineStr">
        <is>
          <t>Pure Leaf</t>
        </is>
      </c>
      <c r="B2145" s="34" t="inlineStr">
        <is>
          <t>Pure Leaf Iced Tea | Sweet Tea | 24 pack 547mL</t>
        </is>
      </c>
      <c r="C2145" s="34" t="inlineStr">
        <is>
          <t>4) Caffeine &amp; energy beverage</t>
        </is>
      </c>
      <c r="D2145" s="51">
        <f>IF('M4 Caffeine &amp; Energy'!I621="","",'M4 Caffeine &amp; Energy'!I621)</f>
        <v/>
      </c>
      <c r="E2145" s="52">
        <f>IF('M4 Caffeine &amp; Energy'!J621="","",'M4 Caffeine &amp; Energy'!J621)</f>
        <v/>
      </c>
      <c r="F2145" s="50">
        <f>IF('M4 Caffeine &amp; Energy'!K621="","",'M4 Caffeine &amp; Energy'!K621)</f>
        <v/>
      </c>
      <c r="G2145" s="49">
        <f>IF('M4 Caffeine &amp; Energy'!F621="","",'M4 Caffeine &amp; Energy'!F621)</f>
        <v/>
      </c>
      <c r="H2145" s="50">
        <f>IF(AND(ISNUMBER('M4 Caffeine &amp; Energy'!F621),ISNUMBER('M4 Caffeine &amp; Energy'!K621)),'M4 Caffeine &amp; Energy'!F621-'M4 Caffeine &amp; Energy'!K621,"")</f>
        <v/>
      </c>
      <c r="I2145" s="34" t="inlineStr">
        <is>
          <t>S&amp;S availability/depth vary by listing and time, confirm live.</t>
        </is>
      </c>
    </row>
    <row r="2146" ht="26" customHeight="1">
      <c r="A2146" s="34" t="inlineStr">
        <is>
          <t>Pure Leaf</t>
        </is>
      </c>
      <c r="B2146" s="34" t="inlineStr">
        <is>
          <t>Pure Leaf Iced Tea | Lemon | single 547mL</t>
        </is>
      </c>
      <c r="C2146" s="34" t="inlineStr">
        <is>
          <t>4) Caffeine &amp; energy beverage</t>
        </is>
      </c>
      <c r="D2146" s="51">
        <f>IF('M4 Caffeine &amp; Energy'!I622="","",'M4 Caffeine &amp; Energy'!I622)</f>
        <v/>
      </c>
      <c r="E2146" s="52">
        <f>IF('M4 Caffeine &amp; Energy'!J622="","",'M4 Caffeine &amp; Energy'!J622)</f>
        <v/>
      </c>
      <c r="F2146" s="50">
        <f>IF('M4 Caffeine &amp; Energy'!K622="","",'M4 Caffeine &amp; Energy'!K622)</f>
        <v/>
      </c>
      <c r="G2146" s="49">
        <f>IF('M4 Caffeine &amp; Energy'!F622="","",'M4 Caffeine &amp; Energy'!F622)</f>
        <v/>
      </c>
      <c r="H2146" s="50">
        <f>IF(AND(ISNUMBER('M4 Caffeine &amp; Energy'!F622),ISNUMBER('M4 Caffeine &amp; Energy'!K622)),'M4 Caffeine &amp; Energy'!F622-'M4 Caffeine &amp; Energy'!K622,"")</f>
        <v/>
      </c>
      <c r="I2146" s="34" t="inlineStr">
        <is>
          <t>S&amp;S availability/depth vary by listing and time, confirm live.</t>
        </is>
      </c>
    </row>
    <row r="2147" ht="26" customHeight="1">
      <c r="A2147" s="34" t="inlineStr">
        <is>
          <t>Pure Leaf</t>
        </is>
      </c>
      <c r="B2147" s="34" t="inlineStr">
        <is>
          <t>Pure Leaf Iced Tea | Lemon | 8 pack 547mL</t>
        </is>
      </c>
      <c r="C2147" s="34" t="inlineStr">
        <is>
          <t>4) Caffeine &amp; energy beverage</t>
        </is>
      </c>
      <c r="D2147" s="51">
        <f>IF('M4 Caffeine &amp; Energy'!I623="","",'M4 Caffeine &amp; Energy'!I623)</f>
        <v/>
      </c>
      <c r="E2147" s="52">
        <f>IF('M4 Caffeine &amp; Energy'!J623="","",'M4 Caffeine &amp; Energy'!J623)</f>
        <v/>
      </c>
      <c r="F2147" s="50">
        <f>IF('M4 Caffeine &amp; Energy'!K623="","",'M4 Caffeine &amp; Energy'!K623)</f>
        <v/>
      </c>
      <c r="G2147" s="49">
        <f>IF('M4 Caffeine &amp; Energy'!F623="","",'M4 Caffeine &amp; Energy'!F623)</f>
        <v/>
      </c>
      <c r="H2147" s="50">
        <f>IF(AND(ISNUMBER('M4 Caffeine &amp; Energy'!F623),ISNUMBER('M4 Caffeine &amp; Energy'!K623)),'M4 Caffeine &amp; Energy'!F623-'M4 Caffeine &amp; Energy'!K623,"")</f>
        <v/>
      </c>
      <c r="I2147" s="34" t="inlineStr">
        <is>
          <t>S&amp;S availability/depth vary by listing and time, confirm live.</t>
        </is>
      </c>
    </row>
    <row r="2148" ht="26" customHeight="1">
      <c r="A2148" s="34" t="inlineStr">
        <is>
          <t>Pure Leaf</t>
        </is>
      </c>
      <c r="B2148" s="34" t="inlineStr">
        <is>
          <t>Pure Leaf Iced Tea | Lemon | 12 pack 547mL</t>
        </is>
      </c>
      <c r="C2148" s="34" t="inlineStr">
        <is>
          <t>4) Caffeine &amp; energy beverage</t>
        </is>
      </c>
      <c r="D2148" s="51">
        <f>IF('M4 Caffeine &amp; Energy'!I624="","",'M4 Caffeine &amp; Energy'!I624)</f>
        <v/>
      </c>
      <c r="E2148" s="52">
        <f>IF('M4 Caffeine &amp; Energy'!J624="","",'M4 Caffeine &amp; Energy'!J624)</f>
        <v/>
      </c>
      <c r="F2148" s="50">
        <f>IF('M4 Caffeine &amp; Energy'!K624="","",'M4 Caffeine &amp; Energy'!K624)</f>
        <v/>
      </c>
      <c r="G2148" s="49">
        <f>IF('M4 Caffeine &amp; Energy'!F624="","",'M4 Caffeine &amp; Energy'!F624)</f>
        <v/>
      </c>
      <c r="H2148" s="50">
        <f>IF(AND(ISNUMBER('M4 Caffeine &amp; Energy'!F624),ISNUMBER('M4 Caffeine &amp; Energy'!K624)),'M4 Caffeine &amp; Energy'!F624-'M4 Caffeine &amp; Energy'!K624,"")</f>
        <v/>
      </c>
      <c r="I2148" s="34" t="inlineStr">
        <is>
          <t>S&amp;S availability/depth vary by listing and time, confirm live.</t>
        </is>
      </c>
    </row>
    <row r="2149" ht="26" customHeight="1">
      <c r="A2149" s="34" t="inlineStr">
        <is>
          <t>Pure Leaf</t>
        </is>
      </c>
      <c r="B2149" s="34" t="inlineStr">
        <is>
          <t>Pure Leaf Iced Tea | Lemon | 18 pack 547mL</t>
        </is>
      </c>
      <c r="C2149" s="34" t="inlineStr">
        <is>
          <t>4) Caffeine &amp; energy beverage</t>
        </is>
      </c>
      <c r="D2149" s="51">
        <f>IF('M4 Caffeine &amp; Energy'!I625="","",'M4 Caffeine &amp; Energy'!I625)</f>
        <v/>
      </c>
      <c r="E2149" s="52">
        <f>IF('M4 Caffeine &amp; Energy'!J625="","",'M4 Caffeine &amp; Energy'!J625)</f>
        <v/>
      </c>
      <c r="F2149" s="50">
        <f>IF('M4 Caffeine &amp; Energy'!K625="","",'M4 Caffeine &amp; Energy'!K625)</f>
        <v/>
      </c>
      <c r="G2149" s="49">
        <f>IF('M4 Caffeine &amp; Energy'!F625="","",'M4 Caffeine &amp; Energy'!F625)</f>
        <v/>
      </c>
      <c r="H2149" s="50">
        <f>IF(AND(ISNUMBER('M4 Caffeine &amp; Energy'!F625),ISNUMBER('M4 Caffeine &amp; Energy'!K625)),'M4 Caffeine &amp; Energy'!F625-'M4 Caffeine &amp; Energy'!K625,"")</f>
        <v/>
      </c>
      <c r="I2149" s="34" t="inlineStr">
        <is>
          <t>S&amp;S availability/depth vary by listing and time, confirm live.</t>
        </is>
      </c>
    </row>
    <row r="2150" ht="26" customHeight="1">
      <c r="A2150" s="34" t="inlineStr">
        <is>
          <t>Pure Leaf</t>
        </is>
      </c>
      <c r="B2150" s="34" t="inlineStr">
        <is>
          <t>Pure Leaf Iced Tea | Lemon | 24 pack 547mL</t>
        </is>
      </c>
      <c r="C2150" s="34" t="inlineStr">
        <is>
          <t>4) Caffeine &amp; energy beverage</t>
        </is>
      </c>
      <c r="D2150" s="51">
        <f>IF('M4 Caffeine &amp; Energy'!I626="","",'M4 Caffeine &amp; Energy'!I626)</f>
        <v/>
      </c>
      <c r="E2150" s="52">
        <f>IF('M4 Caffeine &amp; Energy'!J626="","",'M4 Caffeine &amp; Energy'!J626)</f>
        <v/>
      </c>
      <c r="F2150" s="50">
        <f>IF('M4 Caffeine &amp; Energy'!K626="","",'M4 Caffeine &amp; Energy'!K626)</f>
        <v/>
      </c>
      <c r="G2150" s="49">
        <f>IF('M4 Caffeine &amp; Energy'!F626="","",'M4 Caffeine &amp; Energy'!F626)</f>
        <v/>
      </c>
      <c r="H2150" s="50">
        <f>IF(AND(ISNUMBER('M4 Caffeine &amp; Energy'!F626),ISNUMBER('M4 Caffeine &amp; Energy'!K626)),'M4 Caffeine &amp; Energy'!F626-'M4 Caffeine &amp; Energy'!K626,"")</f>
        <v/>
      </c>
      <c r="I2150" s="34" t="inlineStr">
        <is>
          <t>S&amp;S availability/depth vary by listing and time, confirm live.</t>
        </is>
      </c>
    </row>
    <row r="2151" ht="26" customHeight="1">
      <c r="A2151" s="34" t="inlineStr">
        <is>
          <t>Pure Leaf</t>
        </is>
      </c>
      <c r="B2151" s="34" t="inlineStr">
        <is>
          <t>Pure Leaf Iced Tea | Unsweetened | single 547mL</t>
        </is>
      </c>
      <c r="C2151" s="34" t="inlineStr">
        <is>
          <t>4) Caffeine &amp; energy beverage</t>
        </is>
      </c>
      <c r="D2151" s="51">
        <f>IF('M4 Caffeine &amp; Energy'!I627="","",'M4 Caffeine &amp; Energy'!I627)</f>
        <v/>
      </c>
      <c r="E2151" s="52">
        <f>IF('M4 Caffeine &amp; Energy'!J627="","",'M4 Caffeine &amp; Energy'!J627)</f>
        <v/>
      </c>
      <c r="F2151" s="50">
        <f>IF('M4 Caffeine &amp; Energy'!K627="","",'M4 Caffeine &amp; Energy'!K627)</f>
        <v/>
      </c>
      <c r="G2151" s="49">
        <f>IF('M4 Caffeine &amp; Energy'!F627="","",'M4 Caffeine &amp; Energy'!F627)</f>
        <v/>
      </c>
      <c r="H2151" s="50">
        <f>IF(AND(ISNUMBER('M4 Caffeine &amp; Energy'!F627),ISNUMBER('M4 Caffeine &amp; Energy'!K627)),'M4 Caffeine &amp; Energy'!F627-'M4 Caffeine &amp; Energy'!K627,"")</f>
        <v/>
      </c>
      <c r="I2151" s="34" t="inlineStr">
        <is>
          <t>S&amp;S availability/depth vary by listing and time, confirm live.</t>
        </is>
      </c>
    </row>
    <row r="2152" ht="26" customHeight="1">
      <c r="A2152" s="34" t="inlineStr">
        <is>
          <t>Pure Leaf</t>
        </is>
      </c>
      <c r="B2152" s="34" t="inlineStr">
        <is>
          <t>Pure Leaf Iced Tea | Unsweetened | 8 pack 547mL</t>
        </is>
      </c>
      <c r="C2152" s="34" t="inlineStr">
        <is>
          <t>4) Caffeine &amp; energy beverage</t>
        </is>
      </c>
      <c r="D2152" s="51">
        <f>IF('M4 Caffeine &amp; Energy'!I628="","",'M4 Caffeine &amp; Energy'!I628)</f>
        <v/>
      </c>
      <c r="E2152" s="52">
        <f>IF('M4 Caffeine &amp; Energy'!J628="","",'M4 Caffeine &amp; Energy'!J628)</f>
        <v/>
      </c>
      <c r="F2152" s="50">
        <f>IF('M4 Caffeine &amp; Energy'!K628="","",'M4 Caffeine &amp; Energy'!K628)</f>
        <v/>
      </c>
      <c r="G2152" s="49">
        <f>IF('M4 Caffeine &amp; Energy'!F628="","",'M4 Caffeine &amp; Energy'!F628)</f>
        <v/>
      </c>
      <c r="H2152" s="50">
        <f>IF(AND(ISNUMBER('M4 Caffeine &amp; Energy'!F628),ISNUMBER('M4 Caffeine &amp; Energy'!K628)),'M4 Caffeine &amp; Energy'!F628-'M4 Caffeine &amp; Energy'!K628,"")</f>
        <v/>
      </c>
      <c r="I2152" s="34" t="inlineStr">
        <is>
          <t>S&amp;S availability/depth vary by listing and time, confirm live.</t>
        </is>
      </c>
    </row>
    <row r="2153" ht="26" customHeight="1">
      <c r="A2153" s="34" t="inlineStr">
        <is>
          <t>Pure Leaf</t>
        </is>
      </c>
      <c r="B2153" s="34" t="inlineStr">
        <is>
          <t>Pure Leaf Iced Tea | Unsweetened | 12 pack 547mL</t>
        </is>
      </c>
      <c r="C2153" s="34" t="inlineStr">
        <is>
          <t>4) Caffeine &amp; energy beverage</t>
        </is>
      </c>
      <c r="D2153" s="51">
        <f>IF('M4 Caffeine &amp; Energy'!I629="","",'M4 Caffeine &amp; Energy'!I629)</f>
        <v/>
      </c>
      <c r="E2153" s="52">
        <f>IF('M4 Caffeine &amp; Energy'!J629="","",'M4 Caffeine &amp; Energy'!J629)</f>
        <v/>
      </c>
      <c r="F2153" s="50">
        <f>IF('M4 Caffeine &amp; Energy'!K629="","",'M4 Caffeine &amp; Energy'!K629)</f>
        <v/>
      </c>
      <c r="G2153" s="49">
        <f>IF('M4 Caffeine &amp; Energy'!F629="","",'M4 Caffeine &amp; Energy'!F629)</f>
        <v/>
      </c>
      <c r="H2153" s="50">
        <f>IF(AND(ISNUMBER('M4 Caffeine &amp; Energy'!F629),ISNUMBER('M4 Caffeine &amp; Energy'!K629)),'M4 Caffeine &amp; Energy'!F629-'M4 Caffeine &amp; Energy'!K629,"")</f>
        <v/>
      </c>
      <c r="I2153" s="34" t="inlineStr">
        <is>
          <t>S&amp;S availability/depth vary by listing and time, confirm live.</t>
        </is>
      </c>
    </row>
    <row r="2154" ht="26" customHeight="1">
      <c r="A2154" s="34" t="inlineStr">
        <is>
          <t>Pure Leaf</t>
        </is>
      </c>
      <c r="B2154" s="34" t="inlineStr">
        <is>
          <t>Pure Leaf Iced Tea | Unsweetened | 18 pack 547mL</t>
        </is>
      </c>
      <c r="C2154" s="34" t="inlineStr">
        <is>
          <t>4) Caffeine &amp; energy beverage</t>
        </is>
      </c>
      <c r="D2154" s="51">
        <f>IF('M4 Caffeine &amp; Energy'!I630="","",'M4 Caffeine &amp; Energy'!I630)</f>
        <v/>
      </c>
      <c r="E2154" s="52">
        <f>IF('M4 Caffeine &amp; Energy'!J630="","",'M4 Caffeine &amp; Energy'!J630)</f>
        <v/>
      </c>
      <c r="F2154" s="50">
        <f>IF('M4 Caffeine &amp; Energy'!K630="","",'M4 Caffeine &amp; Energy'!K630)</f>
        <v/>
      </c>
      <c r="G2154" s="49">
        <f>IF('M4 Caffeine &amp; Energy'!F630="","",'M4 Caffeine &amp; Energy'!F630)</f>
        <v/>
      </c>
      <c r="H2154" s="50">
        <f>IF(AND(ISNUMBER('M4 Caffeine &amp; Energy'!F630),ISNUMBER('M4 Caffeine &amp; Energy'!K630)),'M4 Caffeine &amp; Energy'!F630-'M4 Caffeine &amp; Energy'!K630,"")</f>
        <v/>
      </c>
      <c r="I2154" s="34" t="inlineStr">
        <is>
          <t>S&amp;S availability/depth vary by listing and time, confirm live.</t>
        </is>
      </c>
    </row>
    <row r="2155" ht="26" customHeight="1">
      <c r="A2155" s="34" t="inlineStr">
        <is>
          <t>Pure Leaf</t>
        </is>
      </c>
      <c r="B2155" s="34" t="inlineStr">
        <is>
          <t>Pure Leaf Iced Tea | Unsweetened | 24 pack 547mL</t>
        </is>
      </c>
      <c r="C2155" s="34" t="inlineStr">
        <is>
          <t>4) Caffeine &amp; energy beverage</t>
        </is>
      </c>
      <c r="D2155" s="51">
        <f>IF('M4 Caffeine &amp; Energy'!I631="","",'M4 Caffeine &amp; Energy'!I631)</f>
        <v/>
      </c>
      <c r="E2155" s="52">
        <f>IF('M4 Caffeine &amp; Energy'!J631="","",'M4 Caffeine &amp; Energy'!J631)</f>
        <v/>
      </c>
      <c r="F2155" s="50">
        <f>IF('M4 Caffeine &amp; Energy'!K631="","",'M4 Caffeine &amp; Energy'!K631)</f>
        <v/>
      </c>
      <c r="G2155" s="49">
        <f>IF('M4 Caffeine &amp; Energy'!F631="","",'M4 Caffeine &amp; Energy'!F631)</f>
        <v/>
      </c>
      <c r="H2155" s="50">
        <f>IF(AND(ISNUMBER('M4 Caffeine &amp; Energy'!F631),ISNUMBER('M4 Caffeine &amp; Energy'!K631)),'M4 Caffeine &amp; Energy'!F631-'M4 Caffeine &amp; Energy'!K631,"")</f>
        <v/>
      </c>
      <c r="I2155" s="34" t="inlineStr">
        <is>
          <t>S&amp;S availability/depth vary by listing and time, confirm live.</t>
        </is>
      </c>
    </row>
    <row r="2156" ht="26" customHeight="1">
      <c r="A2156" s="34" t="inlineStr">
        <is>
          <t>Pure Leaf</t>
        </is>
      </c>
      <c r="B2156" s="34" t="inlineStr">
        <is>
          <t>Pure Leaf Iced Tea | Peach | single 547mL</t>
        </is>
      </c>
      <c r="C2156" s="34" t="inlineStr">
        <is>
          <t>4) Caffeine &amp; energy beverage</t>
        </is>
      </c>
      <c r="D2156" s="51">
        <f>IF('M4 Caffeine &amp; Energy'!I632="","",'M4 Caffeine &amp; Energy'!I632)</f>
        <v/>
      </c>
      <c r="E2156" s="52">
        <f>IF('M4 Caffeine &amp; Energy'!J632="","",'M4 Caffeine &amp; Energy'!J632)</f>
        <v/>
      </c>
      <c r="F2156" s="50">
        <f>IF('M4 Caffeine &amp; Energy'!K632="","",'M4 Caffeine &amp; Energy'!K632)</f>
        <v/>
      </c>
      <c r="G2156" s="49">
        <f>IF('M4 Caffeine &amp; Energy'!F632="","",'M4 Caffeine &amp; Energy'!F632)</f>
        <v/>
      </c>
      <c r="H2156" s="50">
        <f>IF(AND(ISNUMBER('M4 Caffeine &amp; Energy'!F632),ISNUMBER('M4 Caffeine &amp; Energy'!K632)),'M4 Caffeine &amp; Energy'!F632-'M4 Caffeine &amp; Energy'!K632,"")</f>
        <v/>
      </c>
      <c r="I2156" s="34" t="inlineStr">
        <is>
          <t>S&amp;S availability/depth vary by listing and time, confirm live.</t>
        </is>
      </c>
    </row>
    <row r="2157" ht="26" customHeight="1">
      <c r="A2157" s="34" t="inlineStr">
        <is>
          <t>Pure Leaf</t>
        </is>
      </c>
      <c r="B2157" s="34" t="inlineStr">
        <is>
          <t>Pure Leaf Iced Tea | Peach | 8 pack 547mL</t>
        </is>
      </c>
      <c r="C2157" s="34" t="inlineStr">
        <is>
          <t>4) Caffeine &amp; energy beverage</t>
        </is>
      </c>
      <c r="D2157" s="51">
        <f>IF('M4 Caffeine &amp; Energy'!I633="","",'M4 Caffeine &amp; Energy'!I633)</f>
        <v/>
      </c>
      <c r="E2157" s="52">
        <f>IF('M4 Caffeine &amp; Energy'!J633="","",'M4 Caffeine &amp; Energy'!J633)</f>
        <v/>
      </c>
      <c r="F2157" s="50">
        <f>IF('M4 Caffeine &amp; Energy'!K633="","",'M4 Caffeine &amp; Energy'!K633)</f>
        <v/>
      </c>
      <c r="G2157" s="49">
        <f>IF('M4 Caffeine &amp; Energy'!F633="","",'M4 Caffeine &amp; Energy'!F633)</f>
        <v/>
      </c>
      <c r="H2157" s="50">
        <f>IF(AND(ISNUMBER('M4 Caffeine &amp; Energy'!F633),ISNUMBER('M4 Caffeine &amp; Energy'!K633)),'M4 Caffeine &amp; Energy'!F633-'M4 Caffeine &amp; Energy'!K633,"")</f>
        <v/>
      </c>
      <c r="I2157" s="34" t="inlineStr">
        <is>
          <t>S&amp;S availability/depth vary by listing and time, confirm live.</t>
        </is>
      </c>
    </row>
    <row r="2158" ht="26" customHeight="1">
      <c r="A2158" s="34" t="inlineStr">
        <is>
          <t>Pure Leaf</t>
        </is>
      </c>
      <c r="B2158" s="34" t="inlineStr">
        <is>
          <t>Pure Leaf Iced Tea | Peach | 12 pack 547mL</t>
        </is>
      </c>
      <c r="C2158" s="34" t="inlineStr">
        <is>
          <t>4) Caffeine &amp; energy beverage</t>
        </is>
      </c>
      <c r="D2158" s="51">
        <f>IF('M4 Caffeine &amp; Energy'!I634="","",'M4 Caffeine &amp; Energy'!I634)</f>
        <v/>
      </c>
      <c r="E2158" s="52">
        <f>IF('M4 Caffeine &amp; Energy'!J634="","",'M4 Caffeine &amp; Energy'!J634)</f>
        <v/>
      </c>
      <c r="F2158" s="50">
        <f>IF('M4 Caffeine &amp; Energy'!K634="","",'M4 Caffeine &amp; Energy'!K634)</f>
        <v/>
      </c>
      <c r="G2158" s="49">
        <f>IF('M4 Caffeine &amp; Energy'!F634="","",'M4 Caffeine &amp; Energy'!F634)</f>
        <v/>
      </c>
      <c r="H2158" s="50">
        <f>IF(AND(ISNUMBER('M4 Caffeine &amp; Energy'!F634),ISNUMBER('M4 Caffeine &amp; Energy'!K634)),'M4 Caffeine &amp; Energy'!F634-'M4 Caffeine &amp; Energy'!K634,"")</f>
        <v/>
      </c>
      <c r="I2158" s="34" t="inlineStr">
        <is>
          <t>S&amp;S availability/depth vary by listing and time, confirm live.</t>
        </is>
      </c>
    </row>
    <row r="2159" ht="26" customHeight="1">
      <c r="A2159" s="34" t="inlineStr">
        <is>
          <t>Pure Leaf</t>
        </is>
      </c>
      <c r="B2159" s="34" t="inlineStr">
        <is>
          <t>Pure Leaf Iced Tea | Peach | 18 pack 547mL</t>
        </is>
      </c>
      <c r="C2159" s="34" t="inlineStr">
        <is>
          <t>4) Caffeine &amp; energy beverage</t>
        </is>
      </c>
      <c r="D2159" s="51">
        <f>IF('M4 Caffeine &amp; Energy'!I635="","",'M4 Caffeine &amp; Energy'!I635)</f>
        <v/>
      </c>
      <c r="E2159" s="52">
        <f>IF('M4 Caffeine &amp; Energy'!J635="","",'M4 Caffeine &amp; Energy'!J635)</f>
        <v/>
      </c>
      <c r="F2159" s="50">
        <f>IF('M4 Caffeine &amp; Energy'!K635="","",'M4 Caffeine &amp; Energy'!K635)</f>
        <v/>
      </c>
      <c r="G2159" s="49">
        <f>IF('M4 Caffeine &amp; Energy'!F635="","",'M4 Caffeine &amp; Energy'!F635)</f>
        <v/>
      </c>
      <c r="H2159" s="50">
        <f>IF(AND(ISNUMBER('M4 Caffeine &amp; Energy'!F635),ISNUMBER('M4 Caffeine &amp; Energy'!K635)),'M4 Caffeine &amp; Energy'!F635-'M4 Caffeine &amp; Energy'!K635,"")</f>
        <v/>
      </c>
      <c r="I2159" s="34" t="inlineStr">
        <is>
          <t>S&amp;S availability/depth vary by listing and time, confirm live.</t>
        </is>
      </c>
    </row>
    <row r="2160" ht="26" customHeight="1">
      <c r="A2160" s="34" t="inlineStr">
        <is>
          <t>Pure Leaf</t>
        </is>
      </c>
      <c r="B2160" s="34" t="inlineStr">
        <is>
          <t>Pure Leaf Iced Tea | Peach | 24 pack 547mL</t>
        </is>
      </c>
      <c r="C2160" s="34" t="inlineStr">
        <is>
          <t>4) Caffeine &amp; energy beverage</t>
        </is>
      </c>
      <c r="D2160" s="51">
        <f>IF('M4 Caffeine &amp; Energy'!I636="","",'M4 Caffeine &amp; Energy'!I636)</f>
        <v/>
      </c>
      <c r="E2160" s="52">
        <f>IF('M4 Caffeine &amp; Energy'!J636="","",'M4 Caffeine &amp; Energy'!J636)</f>
        <v/>
      </c>
      <c r="F2160" s="50">
        <f>IF('M4 Caffeine &amp; Energy'!K636="","",'M4 Caffeine &amp; Energy'!K636)</f>
        <v/>
      </c>
      <c r="G2160" s="49">
        <f>IF('M4 Caffeine &amp; Energy'!F636="","",'M4 Caffeine &amp; Energy'!F636)</f>
        <v/>
      </c>
      <c r="H2160" s="50">
        <f>IF(AND(ISNUMBER('M4 Caffeine &amp; Energy'!F636),ISNUMBER('M4 Caffeine &amp; Energy'!K636)),'M4 Caffeine &amp; Energy'!F636-'M4 Caffeine &amp; Energy'!K636,"")</f>
        <v/>
      </c>
      <c r="I2160" s="34" t="inlineStr">
        <is>
          <t>S&amp;S availability/depth vary by listing and time, confirm live.</t>
        </is>
      </c>
    </row>
    <row r="2161" ht="26" customHeight="1">
      <c r="A2161" s="34" t="inlineStr">
        <is>
          <t>Pure Leaf</t>
        </is>
      </c>
      <c r="B2161" s="34" t="inlineStr">
        <is>
          <t>Pure Leaf Iced Tea | Raspberry | single 547mL</t>
        </is>
      </c>
      <c r="C2161" s="34" t="inlineStr">
        <is>
          <t>4) Caffeine &amp; energy beverage</t>
        </is>
      </c>
      <c r="D2161" s="51">
        <f>IF('M4 Caffeine &amp; Energy'!I637="","",'M4 Caffeine &amp; Energy'!I637)</f>
        <v/>
      </c>
      <c r="E2161" s="52">
        <f>IF('M4 Caffeine &amp; Energy'!J637="","",'M4 Caffeine &amp; Energy'!J637)</f>
        <v/>
      </c>
      <c r="F2161" s="50">
        <f>IF('M4 Caffeine &amp; Energy'!K637="","",'M4 Caffeine &amp; Energy'!K637)</f>
        <v/>
      </c>
      <c r="G2161" s="49">
        <f>IF('M4 Caffeine &amp; Energy'!F637="","",'M4 Caffeine &amp; Energy'!F637)</f>
        <v/>
      </c>
      <c r="H2161" s="50">
        <f>IF(AND(ISNUMBER('M4 Caffeine &amp; Energy'!F637),ISNUMBER('M4 Caffeine &amp; Energy'!K637)),'M4 Caffeine &amp; Energy'!F637-'M4 Caffeine &amp; Energy'!K637,"")</f>
        <v/>
      </c>
      <c r="I2161" s="34" t="inlineStr">
        <is>
          <t>S&amp;S availability/depth vary by listing and time, confirm live.</t>
        </is>
      </c>
    </row>
    <row r="2162" ht="26" customHeight="1">
      <c r="A2162" s="34" t="inlineStr">
        <is>
          <t>Pure Leaf</t>
        </is>
      </c>
      <c r="B2162" s="34" t="inlineStr">
        <is>
          <t>Pure Leaf Iced Tea | Raspberry | 8 pack 547mL</t>
        </is>
      </c>
      <c r="C2162" s="34" t="inlineStr">
        <is>
          <t>4) Caffeine &amp; energy beverage</t>
        </is>
      </c>
      <c r="D2162" s="51">
        <f>IF('M4 Caffeine &amp; Energy'!I638="","",'M4 Caffeine &amp; Energy'!I638)</f>
        <v/>
      </c>
      <c r="E2162" s="52">
        <f>IF('M4 Caffeine &amp; Energy'!J638="","",'M4 Caffeine &amp; Energy'!J638)</f>
        <v/>
      </c>
      <c r="F2162" s="50">
        <f>IF('M4 Caffeine &amp; Energy'!K638="","",'M4 Caffeine &amp; Energy'!K638)</f>
        <v/>
      </c>
      <c r="G2162" s="49">
        <f>IF('M4 Caffeine &amp; Energy'!F638="","",'M4 Caffeine &amp; Energy'!F638)</f>
        <v/>
      </c>
      <c r="H2162" s="50">
        <f>IF(AND(ISNUMBER('M4 Caffeine &amp; Energy'!F638),ISNUMBER('M4 Caffeine &amp; Energy'!K638)),'M4 Caffeine &amp; Energy'!F638-'M4 Caffeine &amp; Energy'!K638,"")</f>
        <v/>
      </c>
      <c r="I2162" s="34" t="inlineStr">
        <is>
          <t>S&amp;S availability/depth vary by listing and time, confirm live.</t>
        </is>
      </c>
    </row>
    <row r="2163" ht="26" customHeight="1">
      <c r="A2163" s="34" t="inlineStr">
        <is>
          <t>Pure Leaf</t>
        </is>
      </c>
      <c r="B2163" s="34" t="inlineStr">
        <is>
          <t>Pure Leaf Iced Tea | Raspberry | 12 pack 547mL</t>
        </is>
      </c>
      <c r="C2163" s="34" t="inlineStr">
        <is>
          <t>4) Caffeine &amp; energy beverage</t>
        </is>
      </c>
      <c r="D2163" s="51">
        <f>IF('M4 Caffeine &amp; Energy'!I639="","",'M4 Caffeine &amp; Energy'!I639)</f>
        <v/>
      </c>
      <c r="E2163" s="52">
        <f>IF('M4 Caffeine &amp; Energy'!J639="","",'M4 Caffeine &amp; Energy'!J639)</f>
        <v/>
      </c>
      <c r="F2163" s="50">
        <f>IF('M4 Caffeine &amp; Energy'!K639="","",'M4 Caffeine &amp; Energy'!K639)</f>
        <v/>
      </c>
      <c r="G2163" s="49">
        <f>IF('M4 Caffeine &amp; Energy'!F639="","",'M4 Caffeine &amp; Energy'!F639)</f>
        <v/>
      </c>
      <c r="H2163" s="50">
        <f>IF(AND(ISNUMBER('M4 Caffeine &amp; Energy'!F639),ISNUMBER('M4 Caffeine &amp; Energy'!K639)),'M4 Caffeine &amp; Energy'!F639-'M4 Caffeine &amp; Energy'!K639,"")</f>
        <v/>
      </c>
      <c r="I2163" s="34" t="inlineStr">
        <is>
          <t>S&amp;S availability/depth vary by listing and time, confirm live.</t>
        </is>
      </c>
    </row>
    <row r="2164" ht="26" customHeight="1">
      <c r="A2164" s="34" t="inlineStr">
        <is>
          <t>Pure Leaf</t>
        </is>
      </c>
      <c r="B2164" s="34" t="inlineStr">
        <is>
          <t>Pure Leaf Iced Tea | Raspberry | 18 pack 547mL</t>
        </is>
      </c>
      <c r="C2164" s="34" t="inlineStr">
        <is>
          <t>4) Caffeine &amp; energy beverage</t>
        </is>
      </c>
      <c r="D2164" s="51">
        <f>IF('M4 Caffeine &amp; Energy'!I640="","",'M4 Caffeine &amp; Energy'!I640)</f>
        <v/>
      </c>
      <c r="E2164" s="52">
        <f>IF('M4 Caffeine &amp; Energy'!J640="","",'M4 Caffeine &amp; Energy'!J640)</f>
        <v/>
      </c>
      <c r="F2164" s="50">
        <f>IF('M4 Caffeine &amp; Energy'!K640="","",'M4 Caffeine &amp; Energy'!K640)</f>
        <v/>
      </c>
      <c r="G2164" s="49">
        <f>IF('M4 Caffeine &amp; Energy'!F640="","",'M4 Caffeine &amp; Energy'!F640)</f>
        <v/>
      </c>
      <c r="H2164" s="50">
        <f>IF(AND(ISNUMBER('M4 Caffeine &amp; Energy'!F640),ISNUMBER('M4 Caffeine &amp; Energy'!K640)),'M4 Caffeine &amp; Energy'!F640-'M4 Caffeine &amp; Energy'!K640,"")</f>
        <v/>
      </c>
      <c r="I2164" s="34" t="inlineStr">
        <is>
          <t>S&amp;S availability/depth vary by listing and time, confirm live.</t>
        </is>
      </c>
    </row>
    <row r="2165" ht="26" customHeight="1">
      <c r="A2165" s="34" t="inlineStr">
        <is>
          <t>Pure Leaf</t>
        </is>
      </c>
      <c r="B2165" s="34" t="inlineStr">
        <is>
          <t>Pure Leaf Iced Tea | Raspberry | 24 pack 547mL</t>
        </is>
      </c>
      <c r="C2165" s="34" t="inlineStr">
        <is>
          <t>4) Caffeine &amp; energy beverage</t>
        </is>
      </c>
      <c r="D2165" s="51">
        <f>IF('M4 Caffeine &amp; Energy'!I641="","",'M4 Caffeine &amp; Energy'!I641)</f>
        <v/>
      </c>
      <c r="E2165" s="52">
        <f>IF('M4 Caffeine &amp; Energy'!J641="","",'M4 Caffeine &amp; Energy'!J641)</f>
        <v/>
      </c>
      <c r="F2165" s="50">
        <f>IF('M4 Caffeine &amp; Energy'!K641="","",'M4 Caffeine &amp; Energy'!K641)</f>
        <v/>
      </c>
      <c r="G2165" s="49">
        <f>IF('M4 Caffeine &amp; Energy'!F641="","",'M4 Caffeine &amp; Energy'!F641)</f>
        <v/>
      </c>
      <c r="H2165" s="50">
        <f>IF(AND(ISNUMBER('M4 Caffeine &amp; Energy'!F641),ISNUMBER('M4 Caffeine &amp; Energy'!K641)),'M4 Caffeine &amp; Energy'!F641-'M4 Caffeine &amp; Energy'!K641,"")</f>
        <v/>
      </c>
      <c r="I2165" s="34" t="inlineStr">
        <is>
          <t>S&amp;S availability/depth vary by listing and time, confirm live.</t>
        </is>
      </c>
    </row>
    <row r="2166" ht="26" customHeight="1">
      <c r="A2166" s="34" t="inlineStr">
        <is>
          <t>Pure Leaf</t>
        </is>
      </c>
      <c r="B2166" s="34" t="inlineStr">
        <is>
          <t>Pure Leaf Iced Tea | Extra Sweet | single 547mL</t>
        </is>
      </c>
      <c r="C2166" s="34" t="inlineStr">
        <is>
          <t>4) Caffeine &amp; energy beverage</t>
        </is>
      </c>
      <c r="D2166" s="51">
        <f>IF('M4 Caffeine &amp; Energy'!I642="","",'M4 Caffeine &amp; Energy'!I642)</f>
        <v/>
      </c>
      <c r="E2166" s="52">
        <f>IF('M4 Caffeine &amp; Energy'!J642="","",'M4 Caffeine &amp; Energy'!J642)</f>
        <v/>
      </c>
      <c r="F2166" s="50">
        <f>IF('M4 Caffeine &amp; Energy'!K642="","",'M4 Caffeine &amp; Energy'!K642)</f>
        <v/>
      </c>
      <c r="G2166" s="49">
        <f>IF('M4 Caffeine &amp; Energy'!F642="","",'M4 Caffeine &amp; Energy'!F642)</f>
        <v/>
      </c>
      <c r="H2166" s="50">
        <f>IF(AND(ISNUMBER('M4 Caffeine &amp; Energy'!F642),ISNUMBER('M4 Caffeine &amp; Energy'!K642)),'M4 Caffeine &amp; Energy'!F642-'M4 Caffeine &amp; Energy'!K642,"")</f>
        <v/>
      </c>
      <c r="I2166" s="34" t="inlineStr">
        <is>
          <t>S&amp;S availability/depth vary by listing and time, confirm live.</t>
        </is>
      </c>
    </row>
    <row r="2167" ht="26" customHeight="1">
      <c r="A2167" s="34" t="inlineStr">
        <is>
          <t>Pure Leaf</t>
        </is>
      </c>
      <c r="B2167" s="34" t="inlineStr">
        <is>
          <t>Pure Leaf Iced Tea | Extra Sweet | 8 pack 547mL</t>
        </is>
      </c>
      <c r="C2167" s="34" t="inlineStr">
        <is>
          <t>4) Caffeine &amp; energy beverage</t>
        </is>
      </c>
      <c r="D2167" s="51">
        <f>IF('M4 Caffeine &amp; Energy'!I643="","",'M4 Caffeine &amp; Energy'!I643)</f>
        <v/>
      </c>
      <c r="E2167" s="52">
        <f>IF('M4 Caffeine &amp; Energy'!J643="","",'M4 Caffeine &amp; Energy'!J643)</f>
        <v/>
      </c>
      <c r="F2167" s="50">
        <f>IF('M4 Caffeine &amp; Energy'!K643="","",'M4 Caffeine &amp; Energy'!K643)</f>
        <v/>
      </c>
      <c r="G2167" s="49">
        <f>IF('M4 Caffeine &amp; Energy'!F643="","",'M4 Caffeine &amp; Energy'!F643)</f>
        <v/>
      </c>
      <c r="H2167" s="50">
        <f>IF(AND(ISNUMBER('M4 Caffeine &amp; Energy'!F643),ISNUMBER('M4 Caffeine &amp; Energy'!K643)),'M4 Caffeine &amp; Energy'!F643-'M4 Caffeine &amp; Energy'!K643,"")</f>
        <v/>
      </c>
      <c r="I2167" s="34" t="inlineStr">
        <is>
          <t>S&amp;S availability/depth vary by listing and time, confirm live.</t>
        </is>
      </c>
    </row>
    <row r="2168" ht="26" customHeight="1">
      <c r="A2168" s="34" t="inlineStr">
        <is>
          <t>Pure Leaf</t>
        </is>
      </c>
      <c r="B2168" s="34" t="inlineStr">
        <is>
          <t>Pure Leaf Iced Tea | Extra Sweet | 12 pack 547mL</t>
        </is>
      </c>
      <c r="C2168" s="34" t="inlineStr">
        <is>
          <t>4) Caffeine &amp; energy beverage</t>
        </is>
      </c>
      <c r="D2168" s="51">
        <f>IF('M4 Caffeine &amp; Energy'!I644="","",'M4 Caffeine &amp; Energy'!I644)</f>
        <v/>
      </c>
      <c r="E2168" s="52">
        <f>IF('M4 Caffeine &amp; Energy'!J644="","",'M4 Caffeine &amp; Energy'!J644)</f>
        <v/>
      </c>
      <c r="F2168" s="50">
        <f>IF('M4 Caffeine &amp; Energy'!K644="","",'M4 Caffeine &amp; Energy'!K644)</f>
        <v/>
      </c>
      <c r="G2168" s="49">
        <f>IF('M4 Caffeine &amp; Energy'!F644="","",'M4 Caffeine &amp; Energy'!F644)</f>
        <v/>
      </c>
      <c r="H2168" s="50">
        <f>IF(AND(ISNUMBER('M4 Caffeine &amp; Energy'!F644),ISNUMBER('M4 Caffeine &amp; Energy'!K644)),'M4 Caffeine &amp; Energy'!F644-'M4 Caffeine &amp; Energy'!K644,"")</f>
        <v/>
      </c>
      <c r="I2168" s="34" t="inlineStr">
        <is>
          <t>S&amp;S availability/depth vary by listing and time, confirm live.</t>
        </is>
      </c>
    </row>
    <row r="2169" ht="26" customHeight="1">
      <c r="A2169" s="34" t="inlineStr">
        <is>
          <t>Pure Leaf</t>
        </is>
      </c>
      <c r="B2169" s="34" t="inlineStr">
        <is>
          <t>Pure Leaf Iced Tea | Extra Sweet | 18 pack 547mL</t>
        </is>
      </c>
      <c r="C2169" s="34" t="inlineStr">
        <is>
          <t>4) Caffeine &amp; energy beverage</t>
        </is>
      </c>
      <c r="D2169" s="51">
        <f>IF('M4 Caffeine &amp; Energy'!I645="","",'M4 Caffeine &amp; Energy'!I645)</f>
        <v/>
      </c>
      <c r="E2169" s="52">
        <f>IF('M4 Caffeine &amp; Energy'!J645="","",'M4 Caffeine &amp; Energy'!J645)</f>
        <v/>
      </c>
      <c r="F2169" s="50">
        <f>IF('M4 Caffeine &amp; Energy'!K645="","",'M4 Caffeine &amp; Energy'!K645)</f>
        <v/>
      </c>
      <c r="G2169" s="49">
        <f>IF('M4 Caffeine &amp; Energy'!F645="","",'M4 Caffeine &amp; Energy'!F645)</f>
        <v/>
      </c>
      <c r="H2169" s="50">
        <f>IF(AND(ISNUMBER('M4 Caffeine &amp; Energy'!F645),ISNUMBER('M4 Caffeine &amp; Energy'!K645)),'M4 Caffeine &amp; Energy'!F645-'M4 Caffeine &amp; Energy'!K645,"")</f>
        <v/>
      </c>
      <c r="I2169" s="34" t="inlineStr">
        <is>
          <t>S&amp;S availability/depth vary by listing and time, confirm live.</t>
        </is>
      </c>
    </row>
    <row r="2170" ht="26" customHeight="1">
      <c r="A2170" s="34" t="inlineStr">
        <is>
          <t>Pure Leaf</t>
        </is>
      </c>
      <c r="B2170" s="34" t="inlineStr">
        <is>
          <t>Pure Leaf Iced Tea | Extra Sweet | 24 pack 547mL</t>
        </is>
      </c>
      <c r="C2170" s="34" t="inlineStr">
        <is>
          <t>4) Caffeine &amp; energy beverage</t>
        </is>
      </c>
      <c r="D2170" s="51">
        <f>IF('M4 Caffeine &amp; Energy'!I646="","",'M4 Caffeine &amp; Energy'!I646)</f>
        <v/>
      </c>
      <c r="E2170" s="52">
        <f>IF('M4 Caffeine &amp; Energy'!J646="","",'M4 Caffeine &amp; Energy'!J646)</f>
        <v/>
      </c>
      <c r="F2170" s="50">
        <f>IF('M4 Caffeine &amp; Energy'!K646="","",'M4 Caffeine &amp; Energy'!K646)</f>
        <v/>
      </c>
      <c r="G2170" s="49">
        <f>IF('M4 Caffeine &amp; Energy'!F646="","",'M4 Caffeine &amp; Energy'!F646)</f>
        <v/>
      </c>
      <c r="H2170" s="50">
        <f>IF(AND(ISNUMBER('M4 Caffeine &amp; Energy'!F646),ISNUMBER('M4 Caffeine &amp; Energy'!K646)),'M4 Caffeine &amp; Energy'!F646-'M4 Caffeine &amp; Energy'!K646,"")</f>
        <v/>
      </c>
      <c r="I2170" s="34" t="inlineStr">
        <is>
          <t>S&amp;S availability/depth vary by listing and time, confirm live.</t>
        </is>
      </c>
    </row>
    <row r="2171" ht="26" customHeight="1">
      <c r="A2171" s="34" t="inlineStr">
        <is>
          <t>Gold Peak</t>
        </is>
      </c>
      <c r="B2171" s="34" t="inlineStr">
        <is>
          <t>Gold Peak Tea | Sweet Tea | single 547mL</t>
        </is>
      </c>
      <c r="C2171" s="34" t="inlineStr">
        <is>
          <t>4) Caffeine &amp; energy beverage</t>
        </is>
      </c>
      <c r="D2171" s="51">
        <f>IF('M4 Caffeine &amp; Energy'!I647="","",'M4 Caffeine &amp; Energy'!I647)</f>
        <v/>
      </c>
      <c r="E2171" s="52">
        <f>IF('M4 Caffeine &amp; Energy'!J647="","",'M4 Caffeine &amp; Energy'!J647)</f>
        <v/>
      </c>
      <c r="F2171" s="50">
        <f>IF('M4 Caffeine &amp; Energy'!K647="","",'M4 Caffeine &amp; Energy'!K647)</f>
        <v/>
      </c>
      <c r="G2171" s="49">
        <f>IF('M4 Caffeine &amp; Energy'!F647="","",'M4 Caffeine &amp; Energy'!F647)</f>
        <v/>
      </c>
      <c r="H2171" s="50">
        <f>IF(AND(ISNUMBER('M4 Caffeine &amp; Energy'!F647),ISNUMBER('M4 Caffeine &amp; Energy'!K647)),'M4 Caffeine &amp; Energy'!F647-'M4 Caffeine &amp; Energy'!K647,"")</f>
        <v/>
      </c>
      <c r="I2171" s="34" t="inlineStr">
        <is>
          <t>S&amp;S availability/depth vary by listing and time, confirm live.</t>
        </is>
      </c>
    </row>
    <row r="2172" ht="26" customHeight="1">
      <c r="A2172" s="34" t="inlineStr">
        <is>
          <t>Gold Peak</t>
        </is>
      </c>
      <c r="B2172" s="34" t="inlineStr">
        <is>
          <t>Gold Peak Tea | Sweet Tea | 8 pack 547mL</t>
        </is>
      </c>
      <c r="C2172" s="34" t="inlineStr">
        <is>
          <t>4) Caffeine &amp; energy beverage</t>
        </is>
      </c>
      <c r="D2172" s="51">
        <f>IF('M4 Caffeine &amp; Energy'!I648="","",'M4 Caffeine &amp; Energy'!I648)</f>
        <v/>
      </c>
      <c r="E2172" s="52">
        <f>IF('M4 Caffeine &amp; Energy'!J648="","",'M4 Caffeine &amp; Energy'!J648)</f>
        <v/>
      </c>
      <c r="F2172" s="50">
        <f>IF('M4 Caffeine &amp; Energy'!K648="","",'M4 Caffeine &amp; Energy'!K648)</f>
        <v/>
      </c>
      <c r="G2172" s="49">
        <f>IF('M4 Caffeine &amp; Energy'!F648="","",'M4 Caffeine &amp; Energy'!F648)</f>
        <v/>
      </c>
      <c r="H2172" s="50">
        <f>IF(AND(ISNUMBER('M4 Caffeine &amp; Energy'!F648),ISNUMBER('M4 Caffeine &amp; Energy'!K648)),'M4 Caffeine &amp; Energy'!F648-'M4 Caffeine &amp; Energy'!K648,"")</f>
        <v/>
      </c>
      <c r="I2172" s="34" t="inlineStr">
        <is>
          <t>S&amp;S availability/depth vary by listing and time, confirm live.</t>
        </is>
      </c>
    </row>
    <row r="2173" ht="26" customHeight="1">
      <c r="A2173" s="34" t="inlineStr">
        <is>
          <t>Gold Peak</t>
        </is>
      </c>
      <c r="B2173" s="34" t="inlineStr">
        <is>
          <t>Gold Peak Tea | Sweet Tea | 12 pack 547mL</t>
        </is>
      </c>
      <c r="C2173" s="34" t="inlineStr">
        <is>
          <t>4) Caffeine &amp; energy beverage</t>
        </is>
      </c>
      <c r="D2173" s="51">
        <f>IF('M4 Caffeine &amp; Energy'!I649="","",'M4 Caffeine &amp; Energy'!I649)</f>
        <v/>
      </c>
      <c r="E2173" s="52">
        <f>IF('M4 Caffeine &amp; Energy'!J649="","",'M4 Caffeine &amp; Energy'!J649)</f>
        <v/>
      </c>
      <c r="F2173" s="50">
        <f>IF('M4 Caffeine &amp; Energy'!K649="","",'M4 Caffeine &amp; Energy'!K649)</f>
        <v/>
      </c>
      <c r="G2173" s="49">
        <f>IF('M4 Caffeine &amp; Energy'!F649="","",'M4 Caffeine &amp; Energy'!F649)</f>
        <v/>
      </c>
      <c r="H2173" s="50">
        <f>IF(AND(ISNUMBER('M4 Caffeine &amp; Energy'!F649),ISNUMBER('M4 Caffeine &amp; Energy'!K649)),'M4 Caffeine &amp; Energy'!F649-'M4 Caffeine &amp; Energy'!K649,"")</f>
        <v/>
      </c>
      <c r="I2173" s="34" t="inlineStr">
        <is>
          <t>S&amp;S availability/depth vary by listing and time, confirm live.</t>
        </is>
      </c>
    </row>
    <row r="2174" ht="26" customHeight="1">
      <c r="A2174" s="34" t="inlineStr">
        <is>
          <t>Gold Peak</t>
        </is>
      </c>
      <c r="B2174" s="34" t="inlineStr">
        <is>
          <t>Gold Peak Tea | Sweet Tea | 18 pack 547mL</t>
        </is>
      </c>
      <c r="C2174" s="34" t="inlineStr">
        <is>
          <t>4) Caffeine &amp; energy beverage</t>
        </is>
      </c>
      <c r="D2174" s="51">
        <f>IF('M4 Caffeine &amp; Energy'!I650="","",'M4 Caffeine &amp; Energy'!I650)</f>
        <v/>
      </c>
      <c r="E2174" s="52">
        <f>IF('M4 Caffeine &amp; Energy'!J650="","",'M4 Caffeine &amp; Energy'!J650)</f>
        <v/>
      </c>
      <c r="F2174" s="50">
        <f>IF('M4 Caffeine &amp; Energy'!K650="","",'M4 Caffeine &amp; Energy'!K650)</f>
        <v/>
      </c>
      <c r="G2174" s="49">
        <f>IF('M4 Caffeine &amp; Energy'!F650="","",'M4 Caffeine &amp; Energy'!F650)</f>
        <v/>
      </c>
      <c r="H2174" s="50">
        <f>IF(AND(ISNUMBER('M4 Caffeine &amp; Energy'!F650),ISNUMBER('M4 Caffeine &amp; Energy'!K650)),'M4 Caffeine &amp; Energy'!F650-'M4 Caffeine &amp; Energy'!K650,"")</f>
        <v/>
      </c>
      <c r="I2174" s="34" t="inlineStr">
        <is>
          <t>S&amp;S availability/depth vary by listing and time, confirm live.</t>
        </is>
      </c>
    </row>
    <row r="2175" ht="26" customHeight="1">
      <c r="A2175" s="34" t="inlineStr">
        <is>
          <t>Gold Peak</t>
        </is>
      </c>
      <c r="B2175" s="34" t="inlineStr">
        <is>
          <t>Gold Peak Tea | Sweet Tea | 24 pack 547mL</t>
        </is>
      </c>
      <c r="C2175" s="34" t="inlineStr">
        <is>
          <t>4) Caffeine &amp; energy beverage</t>
        </is>
      </c>
      <c r="D2175" s="51">
        <f>IF('M4 Caffeine &amp; Energy'!I651="","",'M4 Caffeine &amp; Energy'!I651)</f>
        <v/>
      </c>
      <c r="E2175" s="52">
        <f>IF('M4 Caffeine &amp; Energy'!J651="","",'M4 Caffeine &amp; Energy'!J651)</f>
        <v/>
      </c>
      <c r="F2175" s="50">
        <f>IF('M4 Caffeine &amp; Energy'!K651="","",'M4 Caffeine &amp; Energy'!K651)</f>
        <v/>
      </c>
      <c r="G2175" s="49">
        <f>IF('M4 Caffeine &amp; Energy'!F651="","",'M4 Caffeine &amp; Energy'!F651)</f>
        <v/>
      </c>
      <c r="H2175" s="50">
        <f>IF(AND(ISNUMBER('M4 Caffeine &amp; Energy'!F651),ISNUMBER('M4 Caffeine &amp; Energy'!K651)),'M4 Caffeine &amp; Energy'!F651-'M4 Caffeine &amp; Energy'!K651,"")</f>
        <v/>
      </c>
      <c r="I2175" s="34" t="inlineStr">
        <is>
          <t>S&amp;S availability/depth vary by listing and time, confirm live.</t>
        </is>
      </c>
    </row>
    <row r="2176" ht="26" customHeight="1">
      <c r="A2176" s="34" t="inlineStr">
        <is>
          <t>Gold Peak</t>
        </is>
      </c>
      <c r="B2176" s="34" t="inlineStr">
        <is>
          <t>Gold Peak Tea | Unsweetened | single 547mL</t>
        </is>
      </c>
      <c r="C2176" s="34" t="inlineStr">
        <is>
          <t>4) Caffeine &amp; energy beverage</t>
        </is>
      </c>
      <c r="D2176" s="51">
        <f>IF('M4 Caffeine &amp; Energy'!I652="","",'M4 Caffeine &amp; Energy'!I652)</f>
        <v/>
      </c>
      <c r="E2176" s="52">
        <f>IF('M4 Caffeine &amp; Energy'!J652="","",'M4 Caffeine &amp; Energy'!J652)</f>
        <v/>
      </c>
      <c r="F2176" s="50">
        <f>IF('M4 Caffeine &amp; Energy'!K652="","",'M4 Caffeine &amp; Energy'!K652)</f>
        <v/>
      </c>
      <c r="G2176" s="49">
        <f>IF('M4 Caffeine &amp; Energy'!F652="","",'M4 Caffeine &amp; Energy'!F652)</f>
        <v/>
      </c>
      <c r="H2176" s="50">
        <f>IF(AND(ISNUMBER('M4 Caffeine &amp; Energy'!F652),ISNUMBER('M4 Caffeine &amp; Energy'!K652)),'M4 Caffeine &amp; Energy'!F652-'M4 Caffeine &amp; Energy'!K652,"")</f>
        <v/>
      </c>
      <c r="I2176" s="34" t="inlineStr">
        <is>
          <t>S&amp;S availability/depth vary by listing and time, confirm live.</t>
        </is>
      </c>
    </row>
    <row r="2177" ht="26" customHeight="1">
      <c r="A2177" s="34" t="inlineStr">
        <is>
          <t>Gold Peak</t>
        </is>
      </c>
      <c r="B2177" s="34" t="inlineStr">
        <is>
          <t>Gold Peak Tea | Unsweetened | 8 pack 547mL</t>
        </is>
      </c>
      <c r="C2177" s="34" t="inlineStr">
        <is>
          <t>4) Caffeine &amp; energy beverage</t>
        </is>
      </c>
      <c r="D2177" s="51">
        <f>IF('M4 Caffeine &amp; Energy'!I653="","",'M4 Caffeine &amp; Energy'!I653)</f>
        <v/>
      </c>
      <c r="E2177" s="52">
        <f>IF('M4 Caffeine &amp; Energy'!J653="","",'M4 Caffeine &amp; Energy'!J653)</f>
        <v/>
      </c>
      <c r="F2177" s="50">
        <f>IF('M4 Caffeine &amp; Energy'!K653="","",'M4 Caffeine &amp; Energy'!K653)</f>
        <v/>
      </c>
      <c r="G2177" s="49">
        <f>IF('M4 Caffeine &amp; Energy'!F653="","",'M4 Caffeine &amp; Energy'!F653)</f>
        <v/>
      </c>
      <c r="H2177" s="50">
        <f>IF(AND(ISNUMBER('M4 Caffeine &amp; Energy'!F653),ISNUMBER('M4 Caffeine &amp; Energy'!K653)),'M4 Caffeine &amp; Energy'!F653-'M4 Caffeine &amp; Energy'!K653,"")</f>
        <v/>
      </c>
      <c r="I2177" s="34" t="inlineStr">
        <is>
          <t>S&amp;S availability/depth vary by listing and time, confirm live.</t>
        </is>
      </c>
    </row>
    <row r="2178" ht="26" customHeight="1">
      <c r="A2178" s="34" t="inlineStr">
        <is>
          <t>Gold Peak</t>
        </is>
      </c>
      <c r="B2178" s="34" t="inlineStr">
        <is>
          <t>Gold Peak Tea | Unsweetened | 12 pack 547mL</t>
        </is>
      </c>
      <c r="C2178" s="34" t="inlineStr">
        <is>
          <t>4) Caffeine &amp; energy beverage</t>
        </is>
      </c>
      <c r="D2178" s="51">
        <f>IF('M4 Caffeine &amp; Energy'!I654="","",'M4 Caffeine &amp; Energy'!I654)</f>
        <v/>
      </c>
      <c r="E2178" s="52">
        <f>IF('M4 Caffeine &amp; Energy'!J654="","",'M4 Caffeine &amp; Energy'!J654)</f>
        <v/>
      </c>
      <c r="F2178" s="50">
        <f>IF('M4 Caffeine &amp; Energy'!K654="","",'M4 Caffeine &amp; Energy'!K654)</f>
        <v/>
      </c>
      <c r="G2178" s="49">
        <f>IF('M4 Caffeine &amp; Energy'!F654="","",'M4 Caffeine &amp; Energy'!F654)</f>
        <v/>
      </c>
      <c r="H2178" s="50">
        <f>IF(AND(ISNUMBER('M4 Caffeine &amp; Energy'!F654),ISNUMBER('M4 Caffeine &amp; Energy'!K654)),'M4 Caffeine &amp; Energy'!F654-'M4 Caffeine &amp; Energy'!K654,"")</f>
        <v/>
      </c>
      <c r="I2178" s="34" t="inlineStr">
        <is>
          <t>S&amp;S availability/depth vary by listing and time, confirm live.</t>
        </is>
      </c>
    </row>
    <row r="2179" ht="26" customHeight="1">
      <c r="A2179" s="34" t="inlineStr">
        <is>
          <t>Gold Peak</t>
        </is>
      </c>
      <c r="B2179" s="34" t="inlineStr">
        <is>
          <t>Gold Peak Tea | Unsweetened | 18 pack 547mL</t>
        </is>
      </c>
      <c r="C2179" s="34" t="inlineStr">
        <is>
          <t>4) Caffeine &amp; energy beverage</t>
        </is>
      </c>
      <c r="D2179" s="51">
        <f>IF('M4 Caffeine &amp; Energy'!I655="","",'M4 Caffeine &amp; Energy'!I655)</f>
        <v/>
      </c>
      <c r="E2179" s="52">
        <f>IF('M4 Caffeine &amp; Energy'!J655="","",'M4 Caffeine &amp; Energy'!J655)</f>
        <v/>
      </c>
      <c r="F2179" s="50">
        <f>IF('M4 Caffeine &amp; Energy'!K655="","",'M4 Caffeine &amp; Energy'!K655)</f>
        <v/>
      </c>
      <c r="G2179" s="49">
        <f>IF('M4 Caffeine &amp; Energy'!F655="","",'M4 Caffeine &amp; Energy'!F655)</f>
        <v/>
      </c>
      <c r="H2179" s="50">
        <f>IF(AND(ISNUMBER('M4 Caffeine &amp; Energy'!F655),ISNUMBER('M4 Caffeine &amp; Energy'!K655)),'M4 Caffeine &amp; Energy'!F655-'M4 Caffeine &amp; Energy'!K655,"")</f>
        <v/>
      </c>
      <c r="I2179" s="34" t="inlineStr">
        <is>
          <t>S&amp;S availability/depth vary by listing and time, confirm live.</t>
        </is>
      </c>
    </row>
    <row r="2180" ht="26" customHeight="1">
      <c r="A2180" s="34" t="inlineStr">
        <is>
          <t>Gold Peak</t>
        </is>
      </c>
      <c r="B2180" s="34" t="inlineStr">
        <is>
          <t>Gold Peak Tea | Unsweetened | 24 pack 547mL</t>
        </is>
      </c>
      <c r="C2180" s="34" t="inlineStr">
        <is>
          <t>4) Caffeine &amp; energy beverage</t>
        </is>
      </c>
      <c r="D2180" s="51">
        <f>IF('M4 Caffeine &amp; Energy'!I656="","",'M4 Caffeine &amp; Energy'!I656)</f>
        <v/>
      </c>
      <c r="E2180" s="52">
        <f>IF('M4 Caffeine &amp; Energy'!J656="","",'M4 Caffeine &amp; Energy'!J656)</f>
        <v/>
      </c>
      <c r="F2180" s="50">
        <f>IF('M4 Caffeine &amp; Energy'!K656="","",'M4 Caffeine &amp; Energy'!K656)</f>
        <v/>
      </c>
      <c r="G2180" s="49">
        <f>IF('M4 Caffeine &amp; Energy'!F656="","",'M4 Caffeine &amp; Energy'!F656)</f>
        <v/>
      </c>
      <c r="H2180" s="50">
        <f>IF(AND(ISNUMBER('M4 Caffeine &amp; Energy'!F656),ISNUMBER('M4 Caffeine &amp; Energy'!K656)),'M4 Caffeine &amp; Energy'!F656-'M4 Caffeine &amp; Energy'!K656,"")</f>
        <v/>
      </c>
      <c r="I2180" s="34" t="inlineStr">
        <is>
          <t>S&amp;S availability/depth vary by listing and time, confirm live.</t>
        </is>
      </c>
    </row>
    <row r="2181" ht="26" customHeight="1">
      <c r="A2181" s="34" t="inlineStr">
        <is>
          <t>Gold Peak</t>
        </is>
      </c>
      <c r="B2181" s="34" t="inlineStr">
        <is>
          <t>Gold Peak Tea | Green Tea | single 547mL</t>
        </is>
      </c>
      <c r="C2181" s="34" t="inlineStr">
        <is>
          <t>4) Caffeine &amp; energy beverage</t>
        </is>
      </c>
      <c r="D2181" s="51">
        <f>IF('M4 Caffeine &amp; Energy'!I657="","",'M4 Caffeine &amp; Energy'!I657)</f>
        <v/>
      </c>
      <c r="E2181" s="52">
        <f>IF('M4 Caffeine &amp; Energy'!J657="","",'M4 Caffeine &amp; Energy'!J657)</f>
        <v/>
      </c>
      <c r="F2181" s="50">
        <f>IF('M4 Caffeine &amp; Energy'!K657="","",'M4 Caffeine &amp; Energy'!K657)</f>
        <v/>
      </c>
      <c r="G2181" s="49">
        <f>IF('M4 Caffeine &amp; Energy'!F657="","",'M4 Caffeine &amp; Energy'!F657)</f>
        <v/>
      </c>
      <c r="H2181" s="50">
        <f>IF(AND(ISNUMBER('M4 Caffeine &amp; Energy'!F657),ISNUMBER('M4 Caffeine &amp; Energy'!K657)),'M4 Caffeine &amp; Energy'!F657-'M4 Caffeine &amp; Energy'!K657,"")</f>
        <v/>
      </c>
      <c r="I2181" s="34" t="inlineStr">
        <is>
          <t>S&amp;S availability/depth vary by listing and time, confirm live.</t>
        </is>
      </c>
    </row>
    <row r="2182" ht="26" customHeight="1">
      <c r="A2182" s="34" t="inlineStr">
        <is>
          <t>Gold Peak</t>
        </is>
      </c>
      <c r="B2182" s="34" t="inlineStr">
        <is>
          <t>Gold Peak Tea | Green Tea | 8 pack 547mL</t>
        </is>
      </c>
      <c r="C2182" s="34" t="inlineStr">
        <is>
          <t>4) Caffeine &amp; energy beverage</t>
        </is>
      </c>
      <c r="D2182" s="51">
        <f>IF('M4 Caffeine &amp; Energy'!I658="","",'M4 Caffeine &amp; Energy'!I658)</f>
        <v/>
      </c>
      <c r="E2182" s="52">
        <f>IF('M4 Caffeine &amp; Energy'!J658="","",'M4 Caffeine &amp; Energy'!J658)</f>
        <v/>
      </c>
      <c r="F2182" s="50">
        <f>IF('M4 Caffeine &amp; Energy'!K658="","",'M4 Caffeine &amp; Energy'!K658)</f>
        <v/>
      </c>
      <c r="G2182" s="49">
        <f>IF('M4 Caffeine &amp; Energy'!F658="","",'M4 Caffeine &amp; Energy'!F658)</f>
        <v/>
      </c>
      <c r="H2182" s="50">
        <f>IF(AND(ISNUMBER('M4 Caffeine &amp; Energy'!F658),ISNUMBER('M4 Caffeine &amp; Energy'!K658)),'M4 Caffeine &amp; Energy'!F658-'M4 Caffeine &amp; Energy'!K658,"")</f>
        <v/>
      </c>
      <c r="I2182" s="34" t="inlineStr">
        <is>
          <t>S&amp;S availability/depth vary by listing and time, confirm live.</t>
        </is>
      </c>
    </row>
    <row r="2183" ht="26" customHeight="1">
      <c r="A2183" s="34" t="inlineStr">
        <is>
          <t>Gold Peak</t>
        </is>
      </c>
      <c r="B2183" s="34" t="inlineStr">
        <is>
          <t>Gold Peak Tea | Green Tea | 12 pack 547mL</t>
        </is>
      </c>
      <c r="C2183" s="34" t="inlineStr">
        <is>
          <t>4) Caffeine &amp; energy beverage</t>
        </is>
      </c>
      <c r="D2183" s="51">
        <f>IF('M4 Caffeine &amp; Energy'!I659="","",'M4 Caffeine &amp; Energy'!I659)</f>
        <v/>
      </c>
      <c r="E2183" s="52">
        <f>IF('M4 Caffeine &amp; Energy'!J659="","",'M4 Caffeine &amp; Energy'!J659)</f>
        <v/>
      </c>
      <c r="F2183" s="50">
        <f>IF('M4 Caffeine &amp; Energy'!K659="","",'M4 Caffeine &amp; Energy'!K659)</f>
        <v/>
      </c>
      <c r="G2183" s="49">
        <f>IF('M4 Caffeine &amp; Energy'!F659="","",'M4 Caffeine &amp; Energy'!F659)</f>
        <v/>
      </c>
      <c r="H2183" s="50">
        <f>IF(AND(ISNUMBER('M4 Caffeine &amp; Energy'!F659),ISNUMBER('M4 Caffeine &amp; Energy'!K659)),'M4 Caffeine &amp; Energy'!F659-'M4 Caffeine &amp; Energy'!K659,"")</f>
        <v/>
      </c>
      <c r="I2183" s="34" t="inlineStr">
        <is>
          <t>S&amp;S availability/depth vary by listing and time, confirm live.</t>
        </is>
      </c>
    </row>
    <row r="2184" ht="26" customHeight="1">
      <c r="A2184" s="34" t="inlineStr">
        <is>
          <t>Gold Peak</t>
        </is>
      </c>
      <c r="B2184" s="34" t="inlineStr">
        <is>
          <t>Gold Peak Tea | Green Tea | 18 pack 547mL</t>
        </is>
      </c>
      <c r="C2184" s="34" t="inlineStr">
        <is>
          <t>4) Caffeine &amp; energy beverage</t>
        </is>
      </c>
      <c r="D2184" s="51">
        <f>IF('M4 Caffeine &amp; Energy'!I660="","",'M4 Caffeine &amp; Energy'!I660)</f>
        <v/>
      </c>
      <c r="E2184" s="52">
        <f>IF('M4 Caffeine &amp; Energy'!J660="","",'M4 Caffeine &amp; Energy'!J660)</f>
        <v/>
      </c>
      <c r="F2184" s="50">
        <f>IF('M4 Caffeine &amp; Energy'!K660="","",'M4 Caffeine &amp; Energy'!K660)</f>
        <v/>
      </c>
      <c r="G2184" s="49">
        <f>IF('M4 Caffeine &amp; Energy'!F660="","",'M4 Caffeine &amp; Energy'!F660)</f>
        <v/>
      </c>
      <c r="H2184" s="50">
        <f>IF(AND(ISNUMBER('M4 Caffeine &amp; Energy'!F660),ISNUMBER('M4 Caffeine &amp; Energy'!K660)),'M4 Caffeine &amp; Energy'!F660-'M4 Caffeine &amp; Energy'!K660,"")</f>
        <v/>
      </c>
      <c r="I2184" s="34" t="inlineStr">
        <is>
          <t>S&amp;S availability/depth vary by listing and time, confirm live.</t>
        </is>
      </c>
    </row>
    <row r="2185" ht="26" customHeight="1">
      <c r="A2185" s="34" t="inlineStr">
        <is>
          <t>Gold Peak</t>
        </is>
      </c>
      <c r="B2185" s="34" t="inlineStr">
        <is>
          <t>Gold Peak Tea | Green Tea | 24 pack 547mL</t>
        </is>
      </c>
      <c r="C2185" s="34" t="inlineStr">
        <is>
          <t>4) Caffeine &amp; energy beverage</t>
        </is>
      </c>
      <c r="D2185" s="51">
        <f>IF('M4 Caffeine &amp; Energy'!I661="","",'M4 Caffeine &amp; Energy'!I661)</f>
        <v/>
      </c>
      <c r="E2185" s="52">
        <f>IF('M4 Caffeine &amp; Energy'!J661="","",'M4 Caffeine &amp; Energy'!J661)</f>
        <v/>
      </c>
      <c r="F2185" s="50">
        <f>IF('M4 Caffeine &amp; Energy'!K661="","",'M4 Caffeine &amp; Energy'!K661)</f>
        <v/>
      </c>
      <c r="G2185" s="49">
        <f>IF('M4 Caffeine &amp; Energy'!F661="","",'M4 Caffeine &amp; Energy'!F661)</f>
        <v/>
      </c>
      <c r="H2185" s="50">
        <f>IF(AND(ISNUMBER('M4 Caffeine &amp; Energy'!F661),ISNUMBER('M4 Caffeine &amp; Energy'!K661)),'M4 Caffeine &amp; Energy'!F661-'M4 Caffeine &amp; Energy'!K661,"")</f>
        <v/>
      </c>
      <c r="I2185" s="34" t="inlineStr">
        <is>
          <t>S&amp;S availability/depth vary by listing and time, confirm live.</t>
        </is>
      </c>
    </row>
    <row r="2186" ht="26" customHeight="1">
      <c r="A2186" s="34" t="inlineStr">
        <is>
          <t>Gold Peak</t>
        </is>
      </c>
      <c r="B2186" s="34" t="inlineStr">
        <is>
          <t>Gold Peak Tea | Lemon | single 547mL</t>
        </is>
      </c>
      <c r="C2186" s="34" t="inlineStr">
        <is>
          <t>4) Caffeine &amp; energy beverage</t>
        </is>
      </c>
      <c r="D2186" s="51">
        <f>IF('M4 Caffeine &amp; Energy'!I662="","",'M4 Caffeine &amp; Energy'!I662)</f>
        <v/>
      </c>
      <c r="E2186" s="52">
        <f>IF('M4 Caffeine &amp; Energy'!J662="","",'M4 Caffeine &amp; Energy'!J662)</f>
        <v/>
      </c>
      <c r="F2186" s="50">
        <f>IF('M4 Caffeine &amp; Energy'!K662="","",'M4 Caffeine &amp; Energy'!K662)</f>
        <v/>
      </c>
      <c r="G2186" s="49">
        <f>IF('M4 Caffeine &amp; Energy'!F662="","",'M4 Caffeine &amp; Energy'!F662)</f>
        <v/>
      </c>
      <c r="H2186" s="50">
        <f>IF(AND(ISNUMBER('M4 Caffeine &amp; Energy'!F662),ISNUMBER('M4 Caffeine &amp; Energy'!K662)),'M4 Caffeine &amp; Energy'!F662-'M4 Caffeine &amp; Energy'!K662,"")</f>
        <v/>
      </c>
      <c r="I2186" s="34" t="inlineStr">
        <is>
          <t>S&amp;S availability/depth vary by listing and time, confirm live.</t>
        </is>
      </c>
    </row>
    <row r="2187" ht="26" customHeight="1">
      <c r="A2187" s="34" t="inlineStr">
        <is>
          <t>Gold Peak</t>
        </is>
      </c>
      <c r="B2187" s="34" t="inlineStr">
        <is>
          <t>Gold Peak Tea | Lemon | 8 pack 547mL</t>
        </is>
      </c>
      <c r="C2187" s="34" t="inlineStr">
        <is>
          <t>4) Caffeine &amp; energy beverage</t>
        </is>
      </c>
      <c r="D2187" s="51">
        <f>IF('M4 Caffeine &amp; Energy'!I663="","",'M4 Caffeine &amp; Energy'!I663)</f>
        <v/>
      </c>
      <c r="E2187" s="52">
        <f>IF('M4 Caffeine &amp; Energy'!J663="","",'M4 Caffeine &amp; Energy'!J663)</f>
        <v/>
      </c>
      <c r="F2187" s="50">
        <f>IF('M4 Caffeine &amp; Energy'!K663="","",'M4 Caffeine &amp; Energy'!K663)</f>
        <v/>
      </c>
      <c r="G2187" s="49">
        <f>IF('M4 Caffeine &amp; Energy'!F663="","",'M4 Caffeine &amp; Energy'!F663)</f>
        <v/>
      </c>
      <c r="H2187" s="50">
        <f>IF(AND(ISNUMBER('M4 Caffeine &amp; Energy'!F663),ISNUMBER('M4 Caffeine &amp; Energy'!K663)),'M4 Caffeine &amp; Energy'!F663-'M4 Caffeine &amp; Energy'!K663,"")</f>
        <v/>
      </c>
      <c r="I2187" s="34" t="inlineStr">
        <is>
          <t>S&amp;S availability/depth vary by listing and time, confirm live.</t>
        </is>
      </c>
    </row>
    <row r="2188" ht="26" customHeight="1">
      <c r="A2188" s="34" t="inlineStr">
        <is>
          <t>Gold Peak</t>
        </is>
      </c>
      <c r="B2188" s="34" t="inlineStr">
        <is>
          <t>Gold Peak Tea | Lemon | 12 pack 547mL</t>
        </is>
      </c>
      <c r="C2188" s="34" t="inlineStr">
        <is>
          <t>4) Caffeine &amp; energy beverage</t>
        </is>
      </c>
      <c r="D2188" s="51">
        <f>IF('M4 Caffeine &amp; Energy'!I664="","",'M4 Caffeine &amp; Energy'!I664)</f>
        <v/>
      </c>
      <c r="E2188" s="52">
        <f>IF('M4 Caffeine &amp; Energy'!J664="","",'M4 Caffeine &amp; Energy'!J664)</f>
        <v/>
      </c>
      <c r="F2188" s="50">
        <f>IF('M4 Caffeine &amp; Energy'!K664="","",'M4 Caffeine &amp; Energy'!K664)</f>
        <v/>
      </c>
      <c r="G2188" s="49">
        <f>IF('M4 Caffeine &amp; Energy'!F664="","",'M4 Caffeine &amp; Energy'!F664)</f>
        <v/>
      </c>
      <c r="H2188" s="50">
        <f>IF(AND(ISNUMBER('M4 Caffeine &amp; Energy'!F664),ISNUMBER('M4 Caffeine &amp; Energy'!K664)),'M4 Caffeine &amp; Energy'!F664-'M4 Caffeine &amp; Energy'!K664,"")</f>
        <v/>
      </c>
      <c r="I2188" s="34" t="inlineStr">
        <is>
          <t>S&amp;S availability/depth vary by listing and time, confirm live.</t>
        </is>
      </c>
    </row>
    <row r="2189" ht="26" customHeight="1">
      <c r="A2189" s="34" t="inlineStr">
        <is>
          <t>Gold Peak</t>
        </is>
      </c>
      <c r="B2189" s="34" t="inlineStr">
        <is>
          <t>Gold Peak Tea | Lemon | 18 pack 547mL</t>
        </is>
      </c>
      <c r="C2189" s="34" t="inlineStr">
        <is>
          <t>4) Caffeine &amp; energy beverage</t>
        </is>
      </c>
      <c r="D2189" s="51">
        <f>IF('M4 Caffeine &amp; Energy'!I665="","",'M4 Caffeine &amp; Energy'!I665)</f>
        <v/>
      </c>
      <c r="E2189" s="52">
        <f>IF('M4 Caffeine &amp; Energy'!J665="","",'M4 Caffeine &amp; Energy'!J665)</f>
        <v/>
      </c>
      <c r="F2189" s="50">
        <f>IF('M4 Caffeine &amp; Energy'!K665="","",'M4 Caffeine &amp; Energy'!K665)</f>
        <v/>
      </c>
      <c r="G2189" s="49">
        <f>IF('M4 Caffeine &amp; Energy'!F665="","",'M4 Caffeine &amp; Energy'!F665)</f>
        <v/>
      </c>
      <c r="H2189" s="50">
        <f>IF(AND(ISNUMBER('M4 Caffeine &amp; Energy'!F665),ISNUMBER('M4 Caffeine &amp; Energy'!K665)),'M4 Caffeine &amp; Energy'!F665-'M4 Caffeine &amp; Energy'!K665,"")</f>
        <v/>
      </c>
      <c r="I2189" s="34" t="inlineStr">
        <is>
          <t>S&amp;S availability/depth vary by listing and time, confirm live.</t>
        </is>
      </c>
    </row>
    <row r="2190" ht="26" customHeight="1">
      <c r="A2190" s="34" t="inlineStr">
        <is>
          <t>Gold Peak</t>
        </is>
      </c>
      <c r="B2190" s="34" t="inlineStr">
        <is>
          <t>Gold Peak Tea | Lemon | 24 pack 547mL</t>
        </is>
      </c>
      <c r="C2190" s="34" t="inlineStr">
        <is>
          <t>4) Caffeine &amp; energy beverage</t>
        </is>
      </c>
      <c r="D2190" s="51">
        <f>IF('M4 Caffeine &amp; Energy'!I666="","",'M4 Caffeine &amp; Energy'!I666)</f>
        <v/>
      </c>
      <c r="E2190" s="52">
        <f>IF('M4 Caffeine &amp; Energy'!J666="","",'M4 Caffeine &amp; Energy'!J666)</f>
        <v/>
      </c>
      <c r="F2190" s="50">
        <f>IF('M4 Caffeine &amp; Energy'!K666="","",'M4 Caffeine &amp; Energy'!K666)</f>
        <v/>
      </c>
      <c r="G2190" s="49">
        <f>IF('M4 Caffeine &amp; Energy'!F666="","",'M4 Caffeine &amp; Energy'!F666)</f>
        <v/>
      </c>
      <c r="H2190" s="50">
        <f>IF(AND(ISNUMBER('M4 Caffeine &amp; Energy'!F666),ISNUMBER('M4 Caffeine &amp; Energy'!K666)),'M4 Caffeine &amp; Energy'!F666-'M4 Caffeine &amp; Energy'!K666,"")</f>
        <v/>
      </c>
      <c r="I2190" s="34" t="inlineStr">
        <is>
          <t>S&amp;S availability/depth vary by listing and time, confirm live.</t>
        </is>
      </c>
    </row>
    <row r="2191" ht="26" customHeight="1">
      <c r="A2191" s="34" t="inlineStr">
        <is>
          <t>Gold Peak</t>
        </is>
      </c>
      <c r="B2191" s="34" t="inlineStr">
        <is>
          <t>Gold Peak Tea | Peach | single 547mL</t>
        </is>
      </c>
      <c r="C2191" s="34" t="inlineStr">
        <is>
          <t>4) Caffeine &amp; energy beverage</t>
        </is>
      </c>
      <c r="D2191" s="51">
        <f>IF('M4 Caffeine &amp; Energy'!I667="","",'M4 Caffeine &amp; Energy'!I667)</f>
        <v/>
      </c>
      <c r="E2191" s="52">
        <f>IF('M4 Caffeine &amp; Energy'!J667="","",'M4 Caffeine &amp; Energy'!J667)</f>
        <v/>
      </c>
      <c r="F2191" s="50">
        <f>IF('M4 Caffeine &amp; Energy'!K667="","",'M4 Caffeine &amp; Energy'!K667)</f>
        <v/>
      </c>
      <c r="G2191" s="49">
        <f>IF('M4 Caffeine &amp; Energy'!F667="","",'M4 Caffeine &amp; Energy'!F667)</f>
        <v/>
      </c>
      <c r="H2191" s="50">
        <f>IF(AND(ISNUMBER('M4 Caffeine &amp; Energy'!F667),ISNUMBER('M4 Caffeine &amp; Energy'!K667)),'M4 Caffeine &amp; Energy'!F667-'M4 Caffeine &amp; Energy'!K667,"")</f>
        <v/>
      </c>
      <c r="I2191" s="34" t="inlineStr">
        <is>
          <t>S&amp;S availability/depth vary by listing and time, confirm live.</t>
        </is>
      </c>
    </row>
    <row r="2192" ht="26" customHeight="1">
      <c r="A2192" s="34" t="inlineStr">
        <is>
          <t>Gold Peak</t>
        </is>
      </c>
      <c r="B2192" s="34" t="inlineStr">
        <is>
          <t>Gold Peak Tea | Peach | 8 pack 547mL</t>
        </is>
      </c>
      <c r="C2192" s="34" t="inlineStr">
        <is>
          <t>4) Caffeine &amp; energy beverage</t>
        </is>
      </c>
      <c r="D2192" s="51">
        <f>IF('M4 Caffeine &amp; Energy'!I668="","",'M4 Caffeine &amp; Energy'!I668)</f>
        <v/>
      </c>
      <c r="E2192" s="52">
        <f>IF('M4 Caffeine &amp; Energy'!J668="","",'M4 Caffeine &amp; Energy'!J668)</f>
        <v/>
      </c>
      <c r="F2192" s="50">
        <f>IF('M4 Caffeine &amp; Energy'!K668="","",'M4 Caffeine &amp; Energy'!K668)</f>
        <v/>
      </c>
      <c r="G2192" s="49">
        <f>IF('M4 Caffeine &amp; Energy'!F668="","",'M4 Caffeine &amp; Energy'!F668)</f>
        <v/>
      </c>
      <c r="H2192" s="50">
        <f>IF(AND(ISNUMBER('M4 Caffeine &amp; Energy'!F668),ISNUMBER('M4 Caffeine &amp; Energy'!K668)),'M4 Caffeine &amp; Energy'!F668-'M4 Caffeine &amp; Energy'!K668,"")</f>
        <v/>
      </c>
      <c r="I2192" s="34" t="inlineStr">
        <is>
          <t>S&amp;S availability/depth vary by listing and time, confirm live.</t>
        </is>
      </c>
    </row>
    <row r="2193" ht="26" customHeight="1">
      <c r="A2193" s="34" t="inlineStr">
        <is>
          <t>Gold Peak</t>
        </is>
      </c>
      <c r="B2193" s="34" t="inlineStr">
        <is>
          <t>Gold Peak Tea | Peach | 12 pack 547mL</t>
        </is>
      </c>
      <c r="C2193" s="34" t="inlineStr">
        <is>
          <t>4) Caffeine &amp; energy beverage</t>
        </is>
      </c>
      <c r="D2193" s="51">
        <f>IF('M4 Caffeine &amp; Energy'!I669="","",'M4 Caffeine &amp; Energy'!I669)</f>
        <v/>
      </c>
      <c r="E2193" s="52">
        <f>IF('M4 Caffeine &amp; Energy'!J669="","",'M4 Caffeine &amp; Energy'!J669)</f>
        <v/>
      </c>
      <c r="F2193" s="50">
        <f>IF('M4 Caffeine &amp; Energy'!K669="","",'M4 Caffeine &amp; Energy'!K669)</f>
        <v/>
      </c>
      <c r="G2193" s="49">
        <f>IF('M4 Caffeine &amp; Energy'!F669="","",'M4 Caffeine &amp; Energy'!F669)</f>
        <v/>
      </c>
      <c r="H2193" s="50">
        <f>IF(AND(ISNUMBER('M4 Caffeine &amp; Energy'!F669),ISNUMBER('M4 Caffeine &amp; Energy'!K669)),'M4 Caffeine &amp; Energy'!F669-'M4 Caffeine &amp; Energy'!K669,"")</f>
        <v/>
      </c>
      <c r="I2193" s="34" t="inlineStr">
        <is>
          <t>S&amp;S availability/depth vary by listing and time, confirm live.</t>
        </is>
      </c>
    </row>
    <row r="2194" ht="26" customHeight="1">
      <c r="A2194" s="34" t="inlineStr">
        <is>
          <t>Gold Peak</t>
        </is>
      </c>
      <c r="B2194" s="34" t="inlineStr">
        <is>
          <t>Gold Peak Tea | Peach | 18 pack 547mL</t>
        </is>
      </c>
      <c r="C2194" s="34" t="inlineStr">
        <is>
          <t>4) Caffeine &amp; energy beverage</t>
        </is>
      </c>
      <c r="D2194" s="51">
        <f>IF('M4 Caffeine &amp; Energy'!I670="","",'M4 Caffeine &amp; Energy'!I670)</f>
        <v/>
      </c>
      <c r="E2194" s="52">
        <f>IF('M4 Caffeine &amp; Energy'!J670="","",'M4 Caffeine &amp; Energy'!J670)</f>
        <v/>
      </c>
      <c r="F2194" s="50">
        <f>IF('M4 Caffeine &amp; Energy'!K670="","",'M4 Caffeine &amp; Energy'!K670)</f>
        <v/>
      </c>
      <c r="G2194" s="49">
        <f>IF('M4 Caffeine &amp; Energy'!F670="","",'M4 Caffeine &amp; Energy'!F670)</f>
        <v/>
      </c>
      <c r="H2194" s="50">
        <f>IF(AND(ISNUMBER('M4 Caffeine &amp; Energy'!F670),ISNUMBER('M4 Caffeine &amp; Energy'!K670)),'M4 Caffeine &amp; Energy'!F670-'M4 Caffeine &amp; Energy'!K670,"")</f>
        <v/>
      </c>
      <c r="I2194" s="34" t="inlineStr">
        <is>
          <t>S&amp;S availability/depth vary by listing and time, confirm live.</t>
        </is>
      </c>
    </row>
    <row r="2195" ht="26" customHeight="1">
      <c r="A2195" s="34" t="inlineStr">
        <is>
          <t>Gold Peak</t>
        </is>
      </c>
      <c r="B2195" s="34" t="inlineStr">
        <is>
          <t>Gold Peak Tea | Peach | 24 pack 547mL</t>
        </is>
      </c>
      <c r="C2195" s="34" t="inlineStr">
        <is>
          <t>4) Caffeine &amp; energy beverage</t>
        </is>
      </c>
      <c r="D2195" s="51">
        <f>IF('M4 Caffeine &amp; Energy'!I671="","",'M4 Caffeine &amp; Energy'!I671)</f>
        <v/>
      </c>
      <c r="E2195" s="52">
        <f>IF('M4 Caffeine &amp; Energy'!J671="","",'M4 Caffeine &amp; Energy'!J671)</f>
        <v/>
      </c>
      <c r="F2195" s="50">
        <f>IF('M4 Caffeine &amp; Energy'!K671="","",'M4 Caffeine &amp; Energy'!K671)</f>
        <v/>
      </c>
      <c r="G2195" s="49">
        <f>IF('M4 Caffeine &amp; Energy'!F671="","",'M4 Caffeine &amp; Energy'!F671)</f>
        <v/>
      </c>
      <c r="H2195" s="50">
        <f>IF(AND(ISNUMBER('M4 Caffeine &amp; Energy'!F671),ISNUMBER('M4 Caffeine &amp; Energy'!K671)),'M4 Caffeine &amp; Energy'!F671-'M4 Caffeine &amp; Energy'!K671,"")</f>
        <v/>
      </c>
      <c r="I2195" s="34" t="inlineStr">
        <is>
          <t>S&amp;S availability/depth vary by listing and time, confirm live.</t>
        </is>
      </c>
    </row>
    <row r="2196" ht="26" customHeight="1">
      <c r="A2196" s="34" t="inlineStr">
        <is>
          <t>Brisk</t>
        </is>
      </c>
      <c r="B2196" s="34" t="inlineStr">
        <is>
          <t>Brisk Iced Tea | Lemon | single 591mL</t>
        </is>
      </c>
      <c r="C2196" s="34" t="inlineStr">
        <is>
          <t>4) Caffeine &amp; energy beverage</t>
        </is>
      </c>
      <c r="D2196" s="51">
        <f>IF('M4 Caffeine &amp; Energy'!I672="","",'M4 Caffeine &amp; Energy'!I672)</f>
        <v/>
      </c>
      <c r="E2196" s="52">
        <f>IF('M4 Caffeine &amp; Energy'!J672="","",'M4 Caffeine &amp; Energy'!J672)</f>
        <v/>
      </c>
      <c r="F2196" s="50">
        <f>IF('M4 Caffeine &amp; Energy'!K672="","",'M4 Caffeine &amp; Energy'!K672)</f>
        <v/>
      </c>
      <c r="G2196" s="49">
        <f>IF('M4 Caffeine &amp; Energy'!F672="","",'M4 Caffeine &amp; Energy'!F672)</f>
        <v/>
      </c>
      <c r="H2196" s="50">
        <f>IF(AND(ISNUMBER('M4 Caffeine &amp; Energy'!F672),ISNUMBER('M4 Caffeine &amp; Energy'!K672)),'M4 Caffeine &amp; Energy'!F672-'M4 Caffeine &amp; Energy'!K672,"")</f>
        <v/>
      </c>
      <c r="I2196" s="34" t="inlineStr">
        <is>
          <t>S&amp;S availability/depth vary by listing and time, confirm live.</t>
        </is>
      </c>
    </row>
    <row r="2197" ht="26" customHeight="1">
      <c r="A2197" s="34" t="inlineStr">
        <is>
          <t>Brisk</t>
        </is>
      </c>
      <c r="B2197" s="34" t="inlineStr">
        <is>
          <t>Brisk Iced Tea | Lemon | 6 pack 591mL</t>
        </is>
      </c>
      <c r="C2197" s="34" t="inlineStr">
        <is>
          <t>4) Caffeine &amp; energy beverage</t>
        </is>
      </c>
      <c r="D2197" s="51">
        <f>IF('M4 Caffeine &amp; Energy'!I673="","",'M4 Caffeine &amp; Energy'!I673)</f>
        <v/>
      </c>
      <c r="E2197" s="52">
        <f>IF('M4 Caffeine &amp; Energy'!J673="","",'M4 Caffeine &amp; Energy'!J673)</f>
        <v/>
      </c>
      <c r="F2197" s="50">
        <f>IF('M4 Caffeine &amp; Energy'!K673="","",'M4 Caffeine &amp; Energy'!K673)</f>
        <v/>
      </c>
      <c r="G2197" s="49">
        <f>IF('M4 Caffeine &amp; Energy'!F673="","",'M4 Caffeine &amp; Energy'!F673)</f>
        <v/>
      </c>
      <c r="H2197" s="50">
        <f>IF(AND(ISNUMBER('M4 Caffeine &amp; Energy'!F673),ISNUMBER('M4 Caffeine &amp; Energy'!K673)),'M4 Caffeine &amp; Energy'!F673-'M4 Caffeine &amp; Energy'!K673,"")</f>
        <v/>
      </c>
      <c r="I2197" s="34" t="inlineStr">
        <is>
          <t>S&amp;S availability/depth vary by listing and time, confirm live.</t>
        </is>
      </c>
    </row>
    <row r="2198" ht="26" customHeight="1">
      <c r="A2198" s="34" t="inlineStr">
        <is>
          <t>Brisk</t>
        </is>
      </c>
      <c r="B2198" s="34" t="inlineStr">
        <is>
          <t>Brisk Iced Tea | Lemon | 12 pack 591mL</t>
        </is>
      </c>
      <c r="C2198" s="34" t="inlineStr">
        <is>
          <t>4) Caffeine &amp; energy beverage</t>
        </is>
      </c>
      <c r="D2198" s="51">
        <f>IF('M4 Caffeine &amp; Energy'!I674="","",'M4 Caffeine &amp; Energy'!I674)</f>
        <v/>
      </c>
      <c r="E2198" s="52">
        <f>IF('M4 Caffeine &amp; Energy'!J674="","",'M4 Caffeine &amp; Energy'!J674)</f>
        <v/>
      </c>
      <c r="F2198" s="50">
        <f>IF('M4 Caffeine &amp; Energy'!K674="","",'M4 Caffeine &amp; Energy'!K674)</f>
        <v/>
      </c>
      <c r="G2198" s="49">
        <f>IF('M4 Caffeine &amp; Energy'!F674="","",'M4 Caffeine &amp; Energy'!F674)</f>
        <v/>
      </c>
      <c r="H2198" s="50">
        <f>IF(AND(ISNUMBER('M4 Caffeine &amp; Energy'!F674),ISNUMBER('M4 Caffeine &amp; Energy'!K674)),'M4 Caffeine &amp; Energy'!F674-'M4 Caffeine &amp; Energy'!K674,"")</f>
        <v/>
      </c>
      <c r="I2198" s="34" t="inlineStr">
        <is>
          <t>S&amp;S availability/depth vary by listing and time, confirm live.</t>
        </is>
      </c>
    </row>
    <row r="2199" ht="26" customHeight="1">
      <c r="A2199" s="34" t="inlineStr">
        <is>
          <t>Brisk</t>
        </is>
      </c>
      <c r="B2199" s="34" t="inlineStr">
        <is>
          <t>Brisk Iced Tea | Lemon | 24 pack 591mL</t>
        </is>
      </c>
      <c r="C2199" s="34" t="inlineStr">
        <is>
          <t>4) Caffeine &amp; energy beverage</t>
        </is>
      </c>
      <c r="D2199" s="51">
        <f>IF('M4 Caffeine &amp; Energy'!I675="","",'M4 Caffeine &amp; Energy'!I675)</f>
        <v/>
      </c>
      <c r="E2199" s="52">
        <f>IF('M4 Caffeine &amp; Energy'!J675="","",'M4 Caffeine &amp; Energy'!J675)</f>
        <v/>
      </c>
      <c r="F2199" s="50">
        <f>IF('M4 Caffeine &amp; Energy'!K675="","",'M4 Caffeine &amp; Energy'!K675)</f>
        <v/>
      </c>
      <c r="G2199" s="49">
        <f>IF('M4 Caffeine &amp; Energy'!F675="","",'M4 Caffeine &amp; Energy'!F675)</f>
        <v/>
      </c>
      <c r="H2199" s="50">
        <f>IF(AND(ISNUMBER('M4 Caffeine &amp; Energy'!F675),ISNUMBER('M4 Caffeine &amp; Energy'!K675)),'M4 Caffeine &amp; Energy'!F675-'M4 Caffeine &amp; Energy'!K675,"")</f>
        <v/>
      </c>
      <c r="I2199" s="34" t="inlineStr">
        <is>
          <t>S&amp;S availability/depth vary by listing and time, confirm live.</t>
        </is>
      </c>
    </row>
    <row r="2200" ht="26" customHeight="1">
      <c r="A2200" s="34" t="inlineStr">
        <is>
          <t>Brisk</t>
        </is>
      </c>
      <c r="B2200" s="34" t="inlineStr">
        <is>
          <t>Brisk Iced Tea | Sweet Tea | single 591mL</t>
        </is>
      </c>
      <c r="C2200" s="34" t="inlineStr">
        <is>
          <t>4) Caffeine &amp; energy beverage</t>
        </is>
      </c>
      <c r="D2200" s="51">
        <f>IF('M4 Caffeine &amp; Energy'!I676="","",'M4 Caffeine &amp; Energy'!I676)</f>
        <v/>
      </c>
      <c r="E2200" s="52">
        <f>IF('M4 Caffeine &amp; Energy'!J676="","",'M4 Caffeine &amp; Energy'!J676)</f>
        <v/>
      </c>
      <c r="F2200" s="50">
        <f>IF('M4 Caffeine &amp; Energy'!K676="","",'M4 Caffeine &amp; Energy'!K676)</f>
        <v/>
      </c>
      <c r="G2200" s="49">
        <f>IF('M4 Caffeine &amp; Energy'!F676="","",'M4 Caffeine &amp; Energy'!F676)</f>
        <v/>
      </c>
      <c r="H2200" s="50">
        <f>IF(AND(ISNUMBER('M4 Caffeine &amp; Energy'!F676),ISNUMBER('M4 Caffeine &amp; Energy'!K676)),'M4 Caffeine &amp; Energy'!F676-'M4 Caffeine &amp; Energy'!K676,"")</f>
        <v/>
      </c>
      <c r="I2200" s="34" t="inlineStr">
        <is>
          <t>S&amp;S availability/depth vary by listing and time, confirm live.</t>
        </is>
      </c>
    </row>
    <row r="2201" ht="26" customHeight="1">
      <c r="A2201" s="34" t="inlineStr">
        <is>
          <t>Brisk</t>
        </is>
      </c>
      <c r="B2201" s="34" t="inlineStr">
        <is>
          <t>Brisk Iced Tea | Sweet Tea | 6 pack 591mL</t>
        </is>
      </c>
      <c r="C2201" s="34" t="inlineStr">
        <is>
          <t>4) Caffeine &amp; energy beverage</t>
        </is>
      </c>
      <c r="D2201" s="51">
        <f>IF('M4 Caffeine &amp; Energy'!I677="","",'M4 Caffeine &amp; Energy'!I677)</f>
        <v/>
      </c>
      <c r="E2201" s="52">
        <f>IF('M4 Caffeine &amp; Energy'!J677="","",'M4 Caffeine &amp; Energy'!J677)</f>
        <v/>
      </c>
      <c r="F2201" s="50">
        <f>IF('M4 Caffeine &amp; Energy'!K677="","",'M4 Caffeine &amp; Energy'!K677)</f>
        <v/>
      </c>
      <c r="G2201" s="49">
        <f>IF('M4 Caffeine &amp; Energy'!F677="","",'M4 Caffeine &amp; Energy'!F677)</f>
        <v/>
      </c>
      <c r="H2201" s="50">
        <f>IF(AND(ISNUMBER('M4 Caffeine &amp; Energy'!F677),ISNUMBER('M4 Caffeine &amp; Energy'!K677)),'M4 Caffeine &amp; Energy'!F677-'M4 Caffeine &amp; Energy'!K677,"")</f>
        <v/>
      </c>
      <c r="I2201" s="34" t="inlineStr">
        <is>
          <t>S&amp;S availability/depth vary by listing and time, confirm live.</t>
        </is>
      </c>
    </row>
    <row r="2202" ht="26" customHeight="1">
      <c r="A2202" s="34" t="inlineStr">
        <is>
          <t>Brisk</t>
        </is>
      </c>
      <c r="B2202" s="34" t="inlineStr">
        <is>
          <t>Brisk Iced Tea | Sweet Tea | 12 pack 591mL</t>
        </is>
      </c>
      <c r="C2202" s="34" t="inlineStr">
        <is>
          <t>4) Caffeine &amp; energy beverage</t>
        </is>
      </c>
      <c r="D2202" s="51">
        <f>IF('M4 Caffeine &amp; Energy'!I678="","",'M4 Caffeine &amp; Energy'!I678)</f>
        <v/>
      </c>
      <c r="E2202" s="52">
        <f>IF('M4 Caffeine &amp; Energy'!J678="","",'M4 Caffeine &amp; Energy'!J678)</f>
        <v/>
      </c>
      <c r="F2202" s="50">
        <f>IF('M4 Caffeine &amp; Energy'!K678="","",'M4 Caffeine &amp; Energy'!K678)</f>
        <v/>
      </c>
      <c r="G2202" s="49">
        <f>IF('M4 Caffeine &amp; Energy'!F678="","",'M4 Caffeine &amp; Energy'!F678)</f>
        <v/>
      </c>
      <c r="H2202" s="50">
        <f>IF(AND(ISNUMBER('M4 Caffeine &amp; Energy'!F678),ISNUMBER('M4 Caffeine &amp; Energy'!K678)),'M4 Caffeine &amp; Energy'!F678-'M4 Caffeine &amp; Energy'!K678,"")</f>
        <v/>
      </c>
      <c r="I2202" s="34" t="inlineStr">
        <is>
          <t>S&amp;S availability/depth vary by listing and time, confirm live.</t>
        </is>
      </c>
    </row>
    <row r="2203" ht="26" customHeight="1">
      <c r="A2203" s="34" t="inlineStr">
        <is>
          <t>Brisk</t>
        </is>
      </c>
      <c r="B2203" s="34" t="inlineStr">
        <is>
          <t>Brisk Iced Tea | Sweet Tea | 24 pack 591mL</t>
        </is>
      </c>
      <c r="C2203" s="34" t="inlineStr">
        <is>
          <t>4) Caffeine &amp; energy beverage</t>
        </is>
      </c>
      <c r="D2203" s="51">
        <f>IF('M4 Caffeine &amp; Energy'!I679="","",'M4 Caffeine &amp; Energy'!I679)</f>
        <v/>
      </c>
      <c r="E2203" s="52">
        <f>IF('M4 Caffeine &amp; Energy'!J679="","",'M4 Caffeine &amp; Energy'!J679)</f>
        <v/>
      </c>
      <c r="F2203" s="50">
        <f>IF('M4 Caffeine &amp; Energy'!K679="","",'M4 Caffeine &amp; Energy'!K679)</f>
        <v/>
      </c>
      <c r="G2203" s="49">
        <f>IF('M4 Caffeine &amp; Energy'!F679="","",'M4 Caffeine &amp; Energy'!F679)</f>
        <v/>
      </c>
      <c r="H2203" s="50">
        <f>IF(AND(ISNUMBER('M4 Caffeine &amp; Energy'!F679),ISNUMBER('M4 Caffeine &amp; Energy'!K679)),'M4 Caffeine &amp; Energy'!F679-'M4 Caffeine &amp; Energy'!K679,"")</f>
        <v/>
      </c>
      <c r="I2203" s="34" t="inlineStr">
        <is>
          <t>S&amp;S availability/depth vary by listing and time, confirm live.</t>
        </is>
      </c>
    </row>
    <row r="2204" ht="26" customHeight="1">
      <c r="A2204" s="34" t="inlineStr">
        <is>
          <t>Brisk</t>
        </is>
      </c>
      <c r="B2204" s="34" t="inlineStr">
        <is>
          <t>Brisk Iced Tea | Half &amp; Half | single 591mL</t>
        </is>
      </c>
      <c r="C2204" s="34" t="inlineStr">
        <is>
          <t>4) Caffeine &amp; energy beverage</t>
        </is>
      </c>
      <c r="D2204" s="51">
        <f>IF('M4 Caffeine &amp; Energy'!I680="","",'M4 Caffeine &amp; Energy'!I680)</f>
        <v/>
      </c>
      <c r="E2204" s="52">
        <f>IF('M4 Caffeine &amp; Energy'!J680="","",'M4 Caffeine &amp; Energy'!J680)</f>
        <v/>
      </c>
      <c r="F2204" s="50">
        <f>IF('M4 Caffeine &amp; Energy'!K680="","",'M4 Caffeine &amp; Energy'!K680)</f>
        <v/>
      </c>
      <c r="G2204" s="49">
        <f>IF('M4 Caffeine &amp; Energy'!F680="","",'M4 Caffeine &amp; Energy'!F680)</f>
        <v/>
      </c>
      <c r="H2204" s="50">
        <f>IF(AND(ISNUMBER('M4 Caffeine &amp; Energy'!F680),ISNUMBER('M4 Caffeine &amp; Energy'!K680)),'M4 Caffeine &amp; Energy'!F680-'M4 Caffeine &amp; Energy'!K680,"")</f>
        <v/>
      </c>
      <c r="I2204" s="34" t="inlineStr">
        <is>
          <t>S&amp;S availability/depth vary by listing and time, confirm live.</t>
        </is>
      </c>
    </row>
    <row r="2205" ht="26" customHeight="1">
      <c r="A2205" s="34" t="inlineStr">
        <is>
          <t>Brisk</t>
        </is>
      </c>
      <c r="B2205" s="34" t="inlineStr">
        <is>
          <t>Brisk Iced Tea | Half &amp; Half | 6 pack 591mL</t>
        </is>
      </c>
      <c r="C2205" s="34" t="inlineStr">
        <is>
          <t>4) Caffeine &amp; energy beverage</t>
        </is>
      </c>
      <c r="D2205" s="51">
        <f>IF('M4 Caffeine &amp; Energy'!I681="","",'M4 Caffeine &amp; Energy'!I681)</f>
        <v/>
      </c>
      <c r="E2205" s="52">
        <f>IF('M4 Caffeine &amp; Energy'!J681="","",'M4 Caffeine &amp; Energy'!J681)</f>
        <v/>
      </c>
      <c r="F2205" s="50">
        <f>IF('M4 Caffeine &amp; Energy'!K681="","",'M4 Caffeine &amp; Energy'!K681)</f>
        <v/>
      </c>
      <c r="G2205" s="49">
        <f>IF('M4 Caffeine &amp; Energy'!F681="","",'M4 Caffeine &amp; Energy'!F681)</f>
        <v/>
      </c>
      <c r="H2205" s="50">
        <f>IF(AND(ISNUMBER('M4 Caffeine &amp; Energy'!F681),ISNUMBER('M4 Caffeine &amp; Energy'!K681)),'M4 Caffeine &amp; Energy'!F681-'M4 Caffeine &amp; Energy'!K681,"")</f>
        <v/>
      </c>
      <c r="I2205" s="34" t="inlineStr">
        <is>
          <t>S&amp;S availability/depth vary by listing and time, confirm live.</t>
        </is>
      </c>
    </row>
    <row r="2206" ht="26" customHeight="1">
      <c r="A2206" s="34" t="inlineStr">
        <is>
          <t>Brisk</t>
        </is>
      </c>
      <c r="B2206" s="34" t="inlineStr">
        <is>
          <t>Brisk Iced Tea | Half &amp; Half | 12 pack 591mL</t>
        </is>
      </c>
      <c r="C2206" s="34" t="inlineStr">
        <is>
          <t>4) Caffeine &amp; energy beverage</t>
        </is>
      </c>
      <c r="D2206" s="51">
        <f>IF('M4 Caffeine &amp; Energy'!I682="","",'M4 Caffeine &amp; Energy'!I682)</f>
        <v/>
      </c>
      <c r="E2206" s="52">
        <f>IF('M4 Caffeine &amp; Energy'!J682="","",'M4 Caffeine &amp; Energy'!J682)</f>
        <v/>
      </c>
      <c r="F2206" s="50">
        <f>IF('M4 Caffeine &amp; Energy'!K682="","",'M4 Caffeine &amp; Energy'!K682)</f>
        <v/>
      </c>
      <c r="G2206" s="49">
        <f>IF('M4 Caffeine &amp; Energy'!F682="","",'M4 Caffeine &amp; Energy'!F682)</f>
        <v/>
      </c>
      <c r="H2206" s="50">
        <f>IF(AND(ISNUMBER('M4 Caffeine &amp; Energy'!F682),ISNUMBER('M4 Caffeine &amp; Energy'!K682)),'M4 Caffeine &amp; Energy'!F682-'M4 Caffeine &amp; Energy'!K682,"")</f>
        <v/>
      </c>
      <c r="I2206" s="34" t="inlineStr">
        <is>
          <t>S&amp;S availability/depth vary by listing and time, confirm live.</t>
        </is>
      </c>
    </row>
    <row r="2207" ht="26" customHeight="1">
      <c r="A2207" s="34" t="inlineStr">
        <is>
          <t>Brisk</t>
        </is>
      </c>
      <c r="B2207" s="34" t="inlineStr">
        <is>
          <t>Brisk Iced Tea | Half &amp; Half | 24 pack 591mL</t>
        </is>
      </c>
      <c r="C2207" s="34" t="inlineStr">
        <is>
          <t>4) Caffeine &amp; energy beverage</t>
        </is>
      </c>
      <c r="D2207" s="51">
        <f>IF('M4 Caffeine &amp; Energy'!I683="","",'M4 Caffeine &amp; Energy'!I683)</f>
        <v/>
      </c>
      <c r="E2207" s="52">
        <f>IF('M4 Caffeine &amp; Energy'!J683="","",'M4 Caffeine &amp; Energy'!J683)</f>
        <v/>
      </c>
      <c r="F2207" s="50">
        <f>IF('M4 Caffeine &amp; Energy'!K683="","",'M4 Caffeine &amp; Energy'!K683)</f>
        <v/>
      </c>
      <c r="G2207" s="49">
        <f>IF('M4 Caffeine &amp; Energy'!F683="","",'M4 Caffeine &amp; Energy'!F683)</f>
        <v/>
      </c>
      <c r="H2207" s="50">
        <f>IF(AND(ISNUMBER('M4 Caffeine &amp; Energy'!F683),ISNUMBER('M4 Caffeine &amp; Energy'!K683)),'M4 Caffeine &amp; Energy'!F683-'M4 Caffeine &amp; Energy'!K683,"")</f>
        <v/>
      </c>
      <c r="I2207" s="34" t="inlineStr">
        <is>
          <t>S&amp;S availability/depth vary by listing and time, confirm live.</t>
        </is>
      </c>
    </row>
    <row r="2208" ht="26" customHeight="1">
      <c r="A2208" s="34" t="inlineStr">
        <is>
          <t>Brisk</t>
        </is>
      </c>
      <c r="B2208" s="34" t="inlineStr">
        <is>
          <t>Brisk Iced Tea | Raspberry | single 591mL</t>
        </is>
      </c>
      <c r="C2208" s="34" t="inlineStr">
        <is>
          <t>4) Caffeine &amp; energy beverage</t>
        </is>
      </c>
      <c r="D2208" s="51">
        <f>IF('M4 Caffeine &amp; Energy'!I684="","",'M4 Caffeine &amp; Energy'!I684)</f>
        <v/>
      </c>
      <c r="E2208" s="52">
        <f>IF('M4 Caffeine &amp; Energy'!J684="","",'M4 Caffeine &amp; Energy'!J684)</f>
        <v/>
      </c>
      <c r="F2208" s="50">
        <f>IF('M4 Caffeine &amp; Energy'!K684="","",'M4 Caffeine &amp; Energy'!K684)</f>
        <v/>
      </c>
      <c r="G2208" s="49">
        <f>IF('M4 Caffeine &amp; Energy'!F684="","",'M4 Caffeine &amp; Energy'!F684)</f>
        <v/>
      </c>
      <c r="H2208" s="50">
        <f>IF(AND(ISNUMBER('M4 Caffeine &amp; Energy'!F684),ISNUMBER('M4 Caffeine &amp; Energy'!K684)),'M4 Caffeine &amp; Energy'!F684-'M4 Caffeine &amp; Energy'!K684,"")</f>
        <v/>
      </c>
      <c r="I2208" s="34" t="inlineStr">
        <is>
          <t>S&amp;S availability/depth vary by listing and time, confirm live.</t>
        </is>
      </c>
    </row>
    <row r="2209" ht="26" customHeight="1">
      <c r="A2209" s="34" t="inlineStr">
        <is>
          <t>Brisk</t>
        </is>
      </c>
      <c r="B2209" s="34" t="inlineStr">
        <is>
          <t>Brisk Iced Tea | Raspberry | 6 pack 591mL</t>
        </is>
      </c>
      <c r="C2209" s="34" t="inlineStr">
        <is>
          <t>4) Caffeine &amp; energy beverage</t>
        </is>
      </c>
      <c r="D2209" s="51">
        <f>IF('M4 Caffeine &amp; Energy'!I685="","",'M4 Caffeine &amp; Energy'!I685)</f>
        <v/>
      </c>
      <c r="E2209" s="52">
        <f>IF('M4 Caffeine &amp; Energy'!J685="","",'M4 Caffeine &amp; Energy'!J685)</f>
        <v/>
      </c>
      <c r="F2209" s="50">
        <f>IF('M4 Caffeine &amp; Energy'!K685="","",'M4 Caffeine &amp; Energy'!K685)</f>
        <v/>
      </c>
      <c r="G2209" s="49">
        <f>IF('M4 Caffeine &amp; Energy'!F685="","",'M4 Caffeine &amp; Energy'!F685)</f>
        <v/>
      </c>
      <c r="H2209" s="50">
        <f>IF(AND(ISNUMBER('M4 Caffeine &amp; Energy'!F685),ISNUMBER('M4 Caffeine &amp; Energy'!K685)),'M4 Caffeine &amp; Energy'!F685-'M4 Caffeine &amp; Energy'!K685,"")</f>
        <v/>
      </c>
      <c r="I2209" s="34" t="inlineStr">
        <is>
          <t>S&amp;S availability/depth vary by listing and time, confirm live.</t>
        </is>
      </c>
    </row>
    <row r="2210" ht="26" customHeight="1">
      <c r="A2210" s="34" t="inlineStr">
        <is>
          <t>Brisk</t>
        </is>
      </c>
      <c r="B2210" s="34" t="inlineStr">
        <is>
          <t>Brisk Iced Tea | Raspberry | 12 pack 591mL</t>
        </is>
      </c>
      <c r="C2210" s="34" t="inlineStr">
        <is>
          <t>4) Caffeine &amp; energy beverage</t>
        </is>
      </c>
      <c r="D2210" s="51">
        <f>IF('M4 Caffeine &amp; Energy'!I686="","",'M4 Caffeine &amp; Energy'!I686)</f>
        <v/>
      </c>
      <c r="E2210" s="52">
        <f>IF('M4 Caffeine &amp; Energy'!J686="","",'M4 Caffeine &amp; Energy'!J686)</f>
        <v/>
      </c>
      <c r="F2210" s="50">
        <f>IF('M4 Caffeine &amp; Energy'!K686="","",'M4 Caffeine &amp; Energy'!K686)</f>
        <v/>
      </c>
      <c r="G2210" s="49">
        <f>IF('M4 Caffeine &amp; Energy'!F686="","",'M4 Caffeine &amp; Energy'!F686)</f>
        <v/>
      </c>
      <c r="H2210" s="50">
        <f>IF(AND(ISNUMBER('M4 Caffeine &amp; Energy'!F686),ISNUMBER('M4 Caffeine &amp; Energy'!K686)),'M4 Caffeine &amp; Energy'!F686-'M4 Caffeine &amp; Energy'!K686,"")</f>
        <v/>
      </c>
      <c r="I2210" s="34" t="inlineStr">
        <is>
          <t>S&amp;S availability/depth vary by listing and time, confirm live.</t>
        </is>
      </c>
    </row>
    <row r="2211" ht="26" customHeight="1">
      <c r="A2211" s="34" t="inlineStr">
        <is>
          <t>Brisk</t>
        </is>
      </c>
      <c r="B2211" s="34" t="inlineStr">
        <is>
          <t>Brisk Iced Tea | Raspberry | 24 pack 591mL</t>
        </is>
      </c>
      <c r="C2211" s="34" t="inlineStr">
        <is>
          <t>4) Caffeine &amp; energy beverage</t>
        </is>
      </c>
      <c r="D2211" s="51">
        <f>IF('M4 Caffeine &amp; Energy'!I687="","",'M4 Caffeine &amp; Energy'!I687)</f>
        <v/>
      </c>
      <c r="E2211" s="52">
        <f>IF('M4 Caffeine &amp; Energy'!J687="","",'M4 Caffeine &amp; Energy'!J687)</f>
        <v/>
      </c>
      <c r="F2211" s="50">
        <f>IF('M4 Caffeine &amp; Energy'!K687="","",'M4 Caffeine &amp; Energy'!K687)</f>
        <v/>
      </c>
      <c r="G2211" s="49">
        <f>IF('M4 Caffeine &amp; Energy'!F687="","",'M4 Caffeine &amp; Energy'!F687)</f>
        <v/>
      </c>
      <c r="H2211" s="50">
        <f>IF(AND(ISNUMBER('M4 Caffeine &amp; Energy'!F687),ISNUMBER('M4 Caffeine &amp; Energy'!K687)),'M4 Caffeine &amp; Energy'!F687-'M4 Caffeine &amp; Energy'!K687,"")</f>
        <v/>
      </c>
      <c r="I2211" s="34" t="inlineStr">
        <is>
          <t>S&amp;S availability/depth vary by listing and time, confirm live.</t>
        </is>
      </c>
    </row>
    <row r="2212" ht="26" customHeight="1">
      <c r="A2212" s="34" t="inlineStr">
        <is>
          <t>Honest Tea</t>
        </is>
      </c>
      <c r="B2212" s="34" t="inlineStr">
        <is>
          <t>Honest Tea Organic | Honey Green | single 473mL</t>
        </is>
      </c>
      <c r="C2212" s="34" t="inlineStr">
        <is>
          <t>4) Caffeine &amp; energy beverage</t>
        </is>
      </c>
      <c r="D2212" s="51">
        <f>IF('M4 Caffeine &amp; Energy'!I688="","",'M4 Caffeine &amp; Energy'!I688)</f>
        <v/>
      </c>
      <c r="E2212" s="52">
        <f>IF('M4 Caffeine &amp; Energy'!J688="","",'M4 Caffeine &amp; Energy'!J688)</f>
        <v/>
      </c>
      <c r="F2212" s="50">
        <f>IF('M4 Caffeine &amp; Energy'!K688="","",'M4 Caffeine &amp; Energy'!K688)</f>
        <v/>
      </c>
      <c r="G2212" s="49">
        <f>IF('M4 Caffeine &amp; Energy'!F688="","",'M4 Caffeine &amp; Energy'!F688)</f>
        <v/>
      </c>
      <c r="H2212" s="50">
        <f>IF(AND(ISNUMBER('M4 Caffeine &amp; Energy'!F688),ISNUMBER('M4 Caffeine &amp; Energy'!K688)),'M4 Caffeine &amp; Energy'!F688-'M4 Caffeine &amp; Energy'!K688,"")</f>
        <v/>
      </c>
      <c r="I2212" s="34" t="inlineStr">
        <is>
          <t>S&amp;S availability/depth vary by listing and time, confirm live.</t>
        </is>
      </c>
    </row>
    <row r="2213" ht="26" customHeight="1">
      <c r="A2213" s="34" t="inlineStr">
        <is>
          <t>Honest Tea</t>
        </is>
      </c>
      <c r="B2213" s="34" t="inlineStr">
        <is>
          <t>Honest Tea Organic | Honey Green | 8 pack 473mL</t>
        </is>
      </c>
      <c r="C2213" s="34" t="inlineStr">
        <is>
          <t>4) Caffeine &amp; energy beverage</t>
        </is>
      </c>
      <c r="D2213" s="51">
        <f>IF('M4 Caffeine &amp; Energy'!I689="","",'M4 Caffeine &amp; Energy'!I689)</f>
        <v/>
      </c>
      <c r="E2213" s="52">
        <f>IF('M4 Caffeine &amp; Energy'!J689="","",'M4 Caffeine &amp; Energy'!J689)</f>
        <v/>
      </c>
      <c r="F2213" s="50">
        <f>IF('M4 Caffeine &amp; Energy'!K689="","",'M4 Caffeine &amp; Energy'!K689)</f>
        <v/>
      </c>
      <c r="G2213" s="49">
        <f>IF('M4 Caffeine &amp; Energy'!F689="","",'M4 Caffeine &amp; Energy'!F689)</f>
        <v/>
      </c>
      <c r="H2213" s="50">
        <f>IF(AND(ISNUMBER('M4 Caffeine &amp; Energy'!F689),ISNUMBER('M4 Caffeine &amp; Energy'!K689)),'M4 Caffeine &amp; Energy'!F689-'M4 Caffeine &amp; Energy'!K689,"")</f>
        <v/>
      </c>
      <c r="I2213" s="34" t="inlineStr">
        <is>
          <t>S&amp;S availability/depth vary by listing and time, confirm live.</t>
        </is>
      </c>
    </row>
    <row r="2214" ht="26" customHeight="1">
      <c r="A2214" s="34" t="inlineStr">
        <is>
          <t>Honest Tea</t>
        </is>
      </c>
      <c r="B2214" s="34" t="inlineStr">
        <is>
          <t>Honest Tea Organic | Honey Green | 12 pack 473mL</t>
        </is>
      </c>
      <c r="C2214" s="34" t="inlineStr">
        <is>
          <t>4) Caffeine &amp; energy beverage</t>
        </is>
      </c>
      <c r="D2214" s="51">
        <f>IF('M4 Caffeine &amp; Energy'!I690="","",'M4 Caffeine &amp; Energy'!I690)</f>
        <v/>
      </c>
      <c r="E2214" s="52">
        <f>IF('M4 Caffeine &amp; Energy'!J690="","",'M4 Caffeine &amp; Energy'!J690)</f>
        <v/>
      </c>
      <c r="F2214" s="50">
        <f>IF('M4 Caffeine &amp; Energy'!K690="","",'M4 Caffeine &amp; Energy'!K690)</f>
        <v/>
      </c>
      <c r="G2214" s="49">
        <f>IF('M4 Caffeine &amp; Energy'!F690="","",'M4 Caffeine &amp; Energy'!F690)</f>
        <v/>
      </c>
      <c r="H2214" s="50">
        <f>IF(AND(ISNUMBER('M4 Caffeine &amp; Energy'!F690),ISNUMBER('M4 Caffeine &amp; Energy'!K690)),'M4 Caffeine &amp; Energy'!F690-'M4 Caffeine &amp; Energy'!K690,"")</f>
        <v/>
      </c>
      <c r="I2214" s="34" t="inlineStr">
        <is>
          <t>S&amp;S availability/depth vary by listing and time, confirm live.</t>
        </is>
      </c>
    </row>
    <row r="2215" ht="26" customHeight="1">
      <c r="A2215" s="34" t="inlineStr">
        <is>
          <t>Honest Tea</t>
        </is>
      </c>
      <c r="B2215" s="34" t="inlineStr">
        <is>
          <t>Honest Tea Organic | Honey Green | 18 pack 473mL</t>
        </is>
      </c>
      <c r="C2215" s="34" t="inlineStr">
        <is>
          <t>4) Caffeine &amp; energy beverage</t>
        </is>
      </c>
      <c r="D2215" s="51">
        <f>IF('M4 Caffeine &amp; Energy'!I691="","",'M4 Caffeine &amp; Energy'!I691)</f>
        <v/>
      </c>
      <c r="E2215" s="52">
        <f>IF('M4 Caffeine &amp; Energy'!J691="","",'M4 Caffeine &amp; Energy'!J691)</f>
        <v/>
      </c>
      <c r="F2215" s="50">
        <f>IF('M4 Caffeine &amp; Energy'!K691="","",'M4 Caffeine &amp; Energy'!K691)</f>
        <v/>
      </c>
      <c r="G2215" s="49">
        <f>IF('M4 Caffeine &amp; Energy'!F691="","",'M4 Caffeine &amp; Energy'!F691)</f>
        <v/>
      </c>
      <c r="H2215" s="50">
        <f>IF(AND(ISNUMBER('M4 Caffeine &amp; Energy'!F691),ISNUMBER('M4 Caffeine &amp; Energy'!K691)),'M4 Caffeine &amp; Energy'!F691-'M4 Caffeine &amp; Energy'!K691,"")</f>
        <v/>
      </c>
      <c r="I2215" s="34" t="inlineStr">
        <is>
          <t>S&amp;S availability/depth vary by listing and time, confirm live.</t>
        </is>
      </c>
    </row>
    <row r="2216" ht="26" customHeight="1">
      <c r="A2216" s="34" t="inlineStr">
        <is>
          <t>Honest Tea</t>
        </is>
      </c>
      <c r="B2216" s="34" t="inlineStr">
        <is>
          <t>Honest Tea Organic | Honey Green | 24 pack 473mL</t>
        </is>
      </c>
      <c r="C2216" s="34" t="inlineStr">
        <is>
          <t>4) Caffeine &amp; energy beverage</t>
        </is>
      </c>
      <c r="D2216" s="51">
        <f>IF('M4 Caffeine &amp; Energy'!I692="","",'M4 Caffeine &amp; Energy'!I692)</f>
        <v/>
      </c>
      <c r="E2216" s="52">
        <f>IF('M4 Caffeine &amp; Energy'!J692="","",'M4 Caffeine &amp; Energy'!J692)</f>
        <v/>
      </c>
      <c r="F2216" s="50">
        <f>IF('M4 Caffeine &amp; Energy'!K692="","",'M4 Caffeine &amp; Energy'!K692)</f>
        <v/>
      </c>
      <c r="G2216" s="49">
        <f>IF('M4 Caffeine &amp; Energy'!F692="","",'M4 Caffeine &amp; Energy'!F692)</f>
        <v/>
      </c>
      <c r="H2216" s="50">
        <f>IF(AND(ISNUMBER('M4 Caffeine &amp; Energy'!F692),ISNUMBER('M4 Caffeine &amp; Energy'!K692)),'M4 Caffeine &amp; Energy'!F692-'M4 Caffeine &amp; Energy'!K692,"")</f>
        <v/>
      </c>
      <c r="I2216" s="34" t="inlineStr">
        <is>
          <t>S&amp;S availability/depth vary by listing and time, confirm live.</t>
        </is>
      </c>
    </row>
    <row r="2217" ht="26" customHeight="1">
      <c r="A2217" s="34" t="inlineStr">
        <is>
          <t>Honest Tea</t>
        </is>
      </c>
      <c r="B2217" s="34" t="inlineStr">
        <is>
          <t>Honest Tea Organic | Peach | single 473mL</t>
        </is>
      </c>
      <c r="C2217" s="34" t="inlineStr">
        <is>
          <t>4) Caffeine &amp; energy beverage</t>
        </is>
      </c>
      <c r="D2217" s="51">
        <f>IF('M4 Caffeine &amp; Energy'!I693="","",'M4 Caffeine &amp; Energy'!I693)</f>
        <v/>
      </c>
      <c r="E2217" s="52">
        <f>IF('M4 Caffeine &amp; Energy'!J693="","",'M4 Caffeine &amp; Energy'!J693)</f>
        <v/>
      </c>
      <c r="F2217" s="50">
        <f>IF('M4 Caffeine &amp; Energy'!K693="","",'M4 Caffeine &amp; Energy'!K693)</f>
        <v/>
      </c>
      <c r="G2217" s="49">
        <f>IF('M4 Caffeine &amp; Energy'!F693="","",'M4 Caffeine &amp; Energy'!F693)</f>
        <v/>
      </c>
      <c r="H2217" s="50">
        <f>IF(AND(ISNUMBER('M4 Caffeine &amp; Energy'!F693),ISNUMBER('M4 Caffeine &amp; Energy'!K693)),'M4 Caffeine &amp; Energy'!F693-'M4 Caffeine &amp; Energy'!K693,"")</f>
        <v/>
      </c>
      <c r="I2217" s="34" t="inlineStr">
        <is>
          <t>S&amp;S availability/depth vary by listing and time, confirm live.</t>
        </is>
      </c>
    </row>
    <row r="2218" ht="26" customHeight="1">
      <c r="A2218" s="34" t="inlineStr">
        <is>
          <t>Honest Tea</t>
        </is>
      </c>
      <c r="B2218" s="34" t="inlineStr">
        <is>
          <t>Honest Tea Organic | Peach | 8 pack 473mL</t>
        </is>
      </c>
      <c r="C2218" s="34" t="inlineStr">
        <is>
          <t>4) Caffeine &amp; energy beverage</t>
        </is>
      </c>
      <c r="D2218" s="51">
        <f>IF('M4 Caffeine &amp; Energy'!I694="","",'M4 Caffeine &amp; Energy'!I694)</f>
        <v/>
      </c>
      <c r="E2218" s="52">
        <f>IF('M4 Caffeine &amp; Energy'!J694="","",'M4 Caffeine &amp; Energy'!J694)</f>
        <v/>
      </c>
      <c r="F2218" s="50">
        <f>IF('M4 Caffeine &amp; Energy'!K694="","",'M4 Caffeine &amp; Energy'!K694)</f>
        <v/>
      </c>
      <c r="G2218" s="49">
        <f>IF('M4 Caffeine &amp; Energy'!F694="","",'M4 Caffeine &amp; Energy'!F694)</f>
        <v/>
      </c>
      <c r="H2218" s="50">
        <f>IF(AND(ISNUMBER('M4 Caffeine &amp; Energy'!F694),ISNUMBER('M4 Caffeine &amp; Energy'!K694)),'M4 Caffeine &amp; Energy'!F694-'M4 Caffeine &amp; Energy'!K694,"")</f>
        <v/>
      </c>
      <c r="I2218" s="34" t="inlineStr">
        <is>
          <t>S&amp;S availability/depth vary by listing and time, confirm live.</t>
        </is>
      </c>
    </row>
    <row r="2219" ht="26" customHeight="1">
      <c r="A2219" s="34" t="inlineStr">
        <is>
          <t>Honest Tea</t>
        </is>
      </c>
      <c r="B2219" s="34" t="inlineStr">
        <is>
          <t>Honest Tea Organic | Peach | 12 pack 473mL</t>
        </is>
      </c>
      <c r="C2219" s="34" t="inlineStr">
        <is>
          <t>4) Caffeine &amp; energy beverage</t>
        </is>
      </c>
      <c r="D2219" s="51">
        <f>IF('M4 Caffeine &amp; Energy'!I695="","",'M4 Caffeine &amp; Energy'!I695)</f>
        <v/>
      </c>
      <c r="E2219" s="52">
        <f>IF('M4 Caffeine &amp; Energy'!J695="","",'M4 Caffeine &amp; Energy'!J695)</f>
        <v/>
      </c>
      <c r="F2219" s="50">
        <f>IF('M4 Caffeine &amp; Energy'!K695="","",'M4 Caffeine &amp; Energy'!K695)</f>
        <v/>
      </c>
      <c r="G2219" s="49">
        <f>IF('M4 Caffeine &amp; Energy'!F695="","",'M4 Caffeine &amp; Energy'!F695)</f>
        <v/>
      </c>
      <c r="H2219" s="50">
        <f>IF(AND(ISNUMBER('M4 Caffeine &amp; Energy'!F695),ISNUMBER('M4 Caffeine &amp; Energy'!K695)),'M4 Caffeine &amp; Energy'!F695-'M4 Caffeine &amp; Energy'!K695,"")</f>
        <v/>
      </c>
      <c r="I2219" s="34" t="inlineStr">
        <is>
          <t>S&amp;S availability/depth vary by listing and time, confirm live.</t>
        </is>
      </c>
    </row>
    <row r="2220" ht="26" customHeight="1">
      <c r="A2220" s="34" t="inlineStr">
        <is>
          <t>Honest Tea</t>
        </is>
      </c>
      <c r="B2220" s="34" t="inlineStr">
        <is>
          <t>Honest Tea Organic | Peach | 18 pack 473mL</t>
        </is>
      </c>
      <c r="C2220" s="34" t="inlineStr">
        <is>
          <t>4) Caffeine &amp; energy beverage</t>
        </is>
      </c>
      <c r="D2220" s="51">
        <f>IF('M4 Caffeine &amp; Energy'!I696="","",'M4 Caffeine &amp; Energy'!I696)</f>
        <v/>
      </c>
      <c r="E2220" s="52">
        <f>IF('M4 Caffeine &amp; Energy'!J696="","",'M4 Caffeine &amp; Energy'!J696)</f>
        <v/>
      </c>
      <c r="F2220" s="50">
        <f>IF('M4 Caffeine &amp; Energy'!K696="","",'M4 Caffeine &amp; Energy'!K696)</f>
        <v/>
      </c>
      <c r="G2220" s="49">
        <f>IF('M4 Caffeine &amp; Energy'!F696="","",'M4 Caffeine &amp; Energy'!F696)</f>
        <v/>
      </c>
      <c r="H2220" s="50">
        <f>IF(AND(ISNUMBER('M4 Caffeine &amp; Energy'!F696),ISNUMBER('M4 Caffeine &amp; Energy'!K696)),'M4 Caffeine &amp; Energy'!F696-'M4 Caffeine &amp; Energy'!K696,"")</f>
        <v/>
      </c>
      <c r="I2220" s="34" t="inlineStr">
        <is>
          <t>S&amp;S availability/depth vary by listing and time, confirm live.</t>
        </is>
      </c>
    </row>
    <row r="2221" ht="26" customHeight="1">
      <c r="A2221" s="34" t="inlineStr">
        <is>
          <t>Honest Tea</t>
        </is>
      </c>
      <c r="B2221" s="34" t="inlineStr">
        <is>
          <t>Honest Tea Organic | Peach | 24 pack 473mL</t>
        </is>
      </c>
      <c r="C2221" s="34" t="inlineStr">
        <is>
          <t>4) Caffeine &amp; energy beverage</t>
        </is>
      </c>
      <c r="D2221" s="51">
        <f>IF('M4 Caffeine &amp; Energy'!I697="","",'M4 Caffeine &amp; Energy'!I697)</f>
        <v/>
      </c>
      <c r="E2221" s="52">
        <f>IF('M4 Caffeine &amp; Energy'!J697="","",'M4 Caffeine &amp; Energy'!J697)</f>
        <v/>
      </c>
      <c r="F2221" s="50">
        <f>IF('M4 Caffeine &amp; Energy'!K697="","",'M4 Caffeine &amp; Energy'!K697)</f>
        <v/>
      </c>
      <c r="G2221" s="49">
        <f>IF('M4 Caffeine &amp; Energy'!F697="","",'M4 Caffeine &amp; Energy'!F697)</f>
        <v/>
      </c>
      <c r="H2221" s="50">
        <f>IF(AND(ISNUMBER('M4 Caffeine &amp; Energy'!F697),ISNUMBER('M4 Caffeine &amp; Energy'!K697)),'M4 Caffeine &amp; Energy'!F697-'M4 Caffeine &amp; Energy'!K697,"")</f>
        <v/>
      </c>
      <c r="I2221" s="34" t="inlineStr">
        <is>
          <t>S&amp;S availability/depth vary by listing and time, confirm live.</t>
        </is>
      </c>
    </row>
    <row r="2222" ht="26" customHeight="1">
      <c r="A2222" s="34" t="inlineStr">
        <is>
          <t>Honest Tea</t>
        </is>
      </c>
      <c r="B2222" s="34" t="inlineStr">
        <is>
          <t>Honest Tea Organic | Half &amp; Half | single 473mL</t>
        </is>
      </c>
      <c r="C2222" s="34" t="inlineStr">
        <is>
          <t>4) Caffeine &amp; energy beverage</t>
        </is>
      </c>
      <c r="D2222" s="51">
        <f>IF('M4 Caffeine &amp; Energy'!I698="","",'M4 Caffeine &amp; Energy'!I698)</f>
        <v/>
      </c>
      <c r="E2222" s="52">
        <f>IF('M4 Caffeine &amp; Energy'!J698="","",'M4 Caffeine &amp; Energy'!J698)</f>
        <v/>
      </c>
      <c r="F2222" s="50">
        <f>IF('M4 Caffeine &amp; Energy'!K698="","",'M4 Caffeine &amp; Energy'!K698)</f>
        <v/>
      </c>
      <c r="G2222" s="49">
        <f>IF('M4 Caffeine &amp; Energy'!F698="","",'M4 Caffeine &amp; Energy'!F698)</f>
        <v/>
      </c>
      <c r="H2222" s="50">
        <f>IF(AND(ISNUMBER('M4 Caffeine &amp; Energy'!F698),ISNUMBER('M4 Caffeine &amp; Energy'!K698)),'M4 Caffeine &amp; Energy'!F698-'M4 Caffeine &amp; Energy'!K698,"")</f>
        <v/>
      </c>
      <c r="I2222" s="34" t="inlineStr">
        <is>
          <t>S&amp;S availability/depth vary by listing and time, confirm live.</t>
        </is>
      </c>
    </row>
    <row r="2223" ht="26" customHeight="1">
      <c r="A2223" s="34" t="inlineStr">
        <is>
          <t>Honest Tea</t>
        </is>
      </c>
      <c r="B2223" s="34" t="inlineStr">
        <is>
          <t>Honest Tea Organic | Half &amp; Half | 8 pack 473mL</t>
        </is>
      </c>
      <c r="C2223" s="34" t="inlineStr">
        <is>
          <t>4) Caffeine &amp; energy beverage</t>
        </is>
      </c>
      <c r="D2223" s="51">
        <f>IF('M4 Caffeine &amp; Energy'!I699="","",'M4 Caffeine &amp; Energy'!I699)</f>
        <v/>
      </c>
      <c r="E2223" s="52">
        <f>IF('M4 Caffeine &amp; Energy'!J699="","",'M4 Caffeine &amp; Energy'!J699)</f>
        <v/>
      </c>
      <c r="F2223" s="50">
        <f>IF('M4 Caffeine &amp; Energy'!K699="","",'M4 Caffeine &amp; Energy'!K699)</f>
        <v/>
      </c>
      <c r="G2223" s="49">
        <f>IF('M4 Caffeine &amp; Energy'!F699="","",'M4 Caffeine &amp; Energy'!F699)</f>
        <v/>
      </c>
      <c r="H2223" s="50">
        <f>IF(AND(ISNUMBER('M4 Caffeine &amp; Energy'!F699),ISNUMBER('M4 Caffeine &amp; Energy'!K699)),'M4 Caffeine &amp; Energy'!F699-'M4 Caffeine &amp; Energy'!K699,"")</f>
        <v/>
      </c>
      <c r="I2223" s="34" t="inlineStr">
        <is>
          <t>S&amp;S availability/depth vary by listing and time, confirm live.</t>
        </is>
      </c>
    </row>
    <row r="2224" ht="26" customHeight="1">
      <c r="A2224" s="34" t="inlineStr">
        <is>
          <t>Honest Tea</t>
        </is>
      </c>
      <c r="B2224" s="34" t="inlineStr">
        <is>
          <t>Honest Tea Organic | Half &amp; Half | 12 pack 473mL</t>
        </is>
      </c>
      <c r="C2224" s="34" t="inlineStr">
        <is>
          <t>4) Caffeine &amp; energy beverage</t>
        </is>
      </c>
      <c r="D2224" s="51">
        <f>IF('M4 Caffeine &amp; Energy'!I700="","",'M4 Caffeine &amp; Energy'!I700)</f>
        <v/>
      </c>
      <c r="E2224" s="52">
        <f>IF('M4 Caffeine &amp; Energy'!J700="","",'M4 Caffeine &amp; Energy'!J700)</f>
        <v/>
      </c>
      <c r="F2224" s="50">
        <f>IF('M4 Caffeine &amp; Energy'!K700="","",'M4 Caffeine &amp; Energy'!K700)</f>
        <v/>
      </c>
      <c r="G2224" s="49">
        <f>IF('M4 Caffeine &amp; Energy'!F700="","",'M4 Caffeine &amp; Energy'!F700)</f>
        <v/>
      </c>
      <c r="H2224" s="50">
        <f>IF(AND(ISNUMBER('M4 Caffeine &amp; Energy'!F700),ISNUMBER('M4 Caffeine &amp; Energy'!K700)),'M4 Caffeine &amp; Energy'!F700-'M4 Caffeine &amp; Energy'!K700,"")</f>
        <v/>
      </c>
      <c r="I2224" s="34" t="inlineStr">
        <is>
          <t>S&amp;S availability/depth vary by listing and time, confirm live.</t>
        </is>
      </c>
    </row>
    <row r="2225" ht="26" customHeight="1">
      <c r="A2225" s="34" t="inlineStr">
        <is>
          <t>Honest Tea</t>
        </is>
      </c>
      <c r="B2225" s="34" t="inlineStr">
        <is>
          <t>Honest Tea Organic | Half &amp; Half | 18 pack 473mL</t>
        </is>
      </c>
      <c r="C2225" s="34" t="inlineStr">
        <is>
          <t>4) Caffeine &amp; energy beverage</t>
        </is>
      </c>
      <c r="D2225" s="51">
        <f>IF('M4 Caffeine &amp; Energy'!I701="","",'M4 Caffeine &amp; Energy'!I701)</f>
        <v/>
      </c>
      <c r="E2225" s="52">
        <f>IF('M4 Caffeine &amp; Energy'!J701="","",'M4 Caffeine &amp; Energy'!J701)</f>
        <v/>
      </c>
      <c r="F2225" s="50">
        <f>IF('M4 Caffeine &amp; Energy'!K701="","",'M4 Caffeine &amp; Energy'!K701)</f>
        <v/>
      </c>
      <c r="G2225" s="49">
        <f>IF('M4 Caffeine &amp; Energy'!F701="","",'M4 Caffeine &amp; Energy'!F701)</f>
        <v/>
      </c>
      <c r="H2225" s="50">
        <f>IF(AND(ISNUMBER('M4 Caffeine &amp; Energy'!F701),ISNUMBER('M4 Caffeine &amp; Energy'!K701)),'M4 Caffeine &amp; Energy'!F701-'M4 Caffeine &amp; Energy'!K701,"")</f>
        <v/>
      </c>
      <c r="I2225" s="34" t="inlineStr">
        <is>
          <t>S&amp;S availability/depth vary by listing and time, confirm live.</t>
        </is>
      </c>
    </row>
    <row r="2226" ht="26" customHeight="1">
      <c r="A2226" s="34" t="inlineStr">
        <is>
          <t>Honest Tea</t>
        </is>
      </c>
      <c r="B2226" s="34" t="inlineStr">
        <is>
          <t>Honest Tea Organic | Half &amp; Half | 24 pack 473mL</t>
        </is>
      </c>
      <c r="C2226" s="34" t="inlineStr">
        <is>
          <t>4) Caffeine &amp; energy beverage</t>
        </is>
      </c>
      <c r="D2226" s="51">
        <f>IF('M4 Caffeine &amp; Energy'!I702="","",'M4 Caffeine &amp; Energy'!I702)</f>
        <v/>
      </c>
      <c r="E2226" s="52">
        <f>IF('M4 Caffeine &amp; Energy'!J702="","",'M4 Caffeine &amp; Energy'!J702)</f>
        <v/>
      </c>
      <c r="F2226" s="50">
        <f>IF('M4 Caffeine &amp; Energy'!K702="","",'M4 Caffeine &amp; Energy'!K702)</f>
        <v/>
      </c>
      <c r="G2226" s="49">
        <f>IF('M4 Caffeine &amp; Energy'!F702="","",'M4 Caffeine &amp; Energy'!F702)</f>
        <v/>
      </c>
      <c r="H2226" s="50">
        <f>IF(AND(ISNUMBER('M4 Caffeine &amp; Energy'!F702),ISNUMBER('M4 Caffeine &amp; Energy'!K702)),'M4 Caffeine &amp; Energy'!F702-'M4 Caffeine &amp; Energy'!K702,"")</f>
        <v/>
      </c>
      <c r="I2226" s="34" t="inlineStr">
        <is>
          <t>S&amp;S availability/depth vary by listing and time, confirm live.</t>
        </is>
      </c>
    </row>
    <row r="2227" ht="26" customHeight="1">
      <c r="A2227" s="34" t="inlineStr">
        <is>
          <t>Honest Tea</t>
        </is>
      </c>
      <c r="B2227" s="34" t="inlineStr">
        <is>
          <t>Honest Tea Organic | Lemon | single 473mL</t>
        </is>
      </c>
      <c r="C2227" s="34" t="inlineStr">
        <is>
          <t>4) Caffeine &amp; energy beverage</t>
        </is>
      </c>
      <c r="D2227" s="51">
        <f>IF('M4 Caffeine &amp; Energy'!I703="","",'M4 Caffeine &amp; Energy'!I703)</f>
        <v/>
      </c>
      <c r="E2227" s="52">
        <f>IF('M4 Caffeine &amp; Energy'!J703="","",'M4 Caffeine &amp; Energy'!J703)</f>
        <v/>
      </c>
      <c r="F2227" s="50">
        <f>IF('M4 Caffeine &amp; Energy'!K703="","",'M4 Caffeine &amp; Energy'!K703)</f>
        <v/>
      </c>
      <c r="G2227" s="49">
        <f>IF('M4 Caffeine &amp; Energy'!F703="","",'M4 Caffeine &amp; Energy'!F703)</f>
        <v/>
      </c>
      <c r="H2227" s="50">
        <f>IF(AND(ISNUMBER('M4 Caffeine &amp; Energy'!F703),ISNUMBER('M4 Caffeine &amp; Energy'!K703)),'M4 Caffeine &amp; Energy'!F703-'M4 Caffeine &amp; Energy'!K703,"")</f>
        <v/>
      </c>
      <c r="I2227" s="34" t="inlineStr">
        <is>
          <t>S&amp;S availability/depth vary by listing and time, confirm live.</t>
        </is>
      </c>
    </row>
    <row r="2228" ht="26" customHeight="1">
      <c r="A2228" s="34" t="inlineStr">
        <is>
          <t>Honest Tea</t>
        </is>
      </c>
      <c r="B2228" s="34" t="inlineStr">
        <is>
          <t>Honest Tea Organic | Lemon | 8 pack 473mL</t>
        </is>
      </c>
      <c r="C2228" s="34" t="inlineStr">
        <is>
          <t>4) Caffeine &amp; energy beverage</t>
        </is>
      </c>
      <c r="D2228" s="51">
        <f>IF('M4 Caffeine &amp; Energy'!I704="","",'M4 Caffeine &amp; Energy'!I704)</f>
        <v/>
      </c>
      <c r="E2228" s="52">
        <f>IF('M4 Caffeine &amp; Energy'!J704="","",'M4 Caffeine &amp; Energy'!J704)</f>
        <v/>
      </c>
      <c r="F2228" s="50">
        <f>IF('M4 Caffeine &amp; Energy'!K704="","",'M4 Caffeine &amp; Energy'!K704)</f>
        <v/>
      </c>
      <c r="G2228" s="49">
        <f>IF('M4 Caffeine &amp; Energy'!F704="","",'M4 Caffeine &amp; Energy'!F704)</f>
        <v/>
      </c>
      <c r="H2228" s="50">
        <f>IF(AND(ISNUMBER('M4 Caffeine &amp; Energy'!F704),ISNUMBER('M4 Caffeine &amp; Energy'!K704)),'M4 Caffeine &amp; Energy'!F704-'M4 Caffeine &amp; Energy'!K704,"")</f>
        <v/>
      </c>
      <c r="I2228" s="34" t="inlineStr">
        <is>
          <t>S&amp;S availability/depth vary by listing and time, confirm live.</t>
        </is>
      </c>
    </row>
    <row r="2229" ht="26" customHeight="1">
      <c r="A2229" s="34" t="inlineStr">
        <is>
          <t>Honest Tea</t>
        </is>
      </c>
      <c r="B2229" s="34" t="inlineStr">
        <is>
          <t>Honest Tea Organic | Lemon | 12 pack 473mL</t>
        </is>
      </c>
      <c r="C2229" s="34" t="inlineStr">
        <is>
          <t>4) Caffeine &amp; energy beverage</t>
        </is>
      </c>
      <c r="D2229" s="51">
        <f>IF('M4 Caffeine &amp; Energy'!I705="","",'M4 Caffeine &amp; Energy'!I705)</f>
        <v/>
      </c>
      <c r="E2229" s="52">
        <f>IF('M4 Caffeine &amp; Energy'!J705="","",'M4 Caffeine &amp; Energy'!J705)</f>
        <v/>
      </c>
      <c r="F2229" s="50">
        <f>IF('M4 Caffeine &amp; Energy'!K705="","",'M4 Caffeine &amp; Energy'!K705)</f>
        <v/>
      </c>
      <c r="G2229" s="49">
        <f>IF('M4 Caffeine &amp; Energy'!F705="","",'M4 Caffeine &amp; Energy'!F705)</f>
        <v/>
      </c>
      <c r="H2229" s="50">
        <f>IF(AND(ISNUMBER('M4 Caffeine &amp; Energy'!F705),ISNUMBER('M4 Caffeine &amp; Energy'!K705)),'M4 Caffeine &amp; Energy'!F705-'M4 Caffeine &amp; Energy'!K705,"")</f>
        <v/>
      </c>
      <c r="I2229" s="34" t="inlineStr">
        <is>
          <t>S&amp;S availability/depth vary by listing and time, confirm live.</t>
        </is>
      </c>
    </row>
    <row r="2230" ht="26" customHeight="1">
      <c r="A2230" s="34" t="inlineStr">
        <is>
          <t>Honest Tea</t>
        </is>
      </c>
      <c r="B2230" s="34" t="inlineStr">
        <is>
          <t>Honest Tea Organic | Lemon | 18 pack 473mL</t>
        </is>
      </c>
      <c r="C2230" s="34" t="inlineStr">
        <is>
          <t>4) Caffeine &amp; energy beverage</t>
        </is>
      </c>
      <c r="D2230" s="51">
        <f>IF('M4 Caffeine &amp; Energy'!I706="","",'M4 Caffeine &amp; Energy'!I706)</f>
        <v/>
      </c>
      <c r="E2230" s="52">
        <f>IF('M4 Caffeine &amp; Energy'!J706="","",'M4 Caffeine &amp; Energy'!J706)</f>
        <v/>
      </c>
      <c r="F2230" s="50">
        <f>IF('M4 Caffeine &amp; Energy'!K706="","",'M4 Caffeine &amp; Energy'!K706)</f>
        <v/>
      </c>
      <c r="G2230" s="49">
        <f>IF('M4 Caffeine &amp; Energy'!F706="","",'M4 Caffeine &amp; Energy'!F706)</f>
        <v/>
      </c>
      <c r="H2230" s="50">
        <f>IF(AND(ISNUMBER('M4 Caffeine &amp; Energy'!F706),ISNUMBER('M4 Caffeine &amp; Energy'!K706)),'M4 Caffeine &amp; Energy'!F706-'M4 Caffeine &amp; Energy'!K706,"")</f>
        <v/>
      </c>
      <c r="I2230" s="34" t="inlineStr">
        <is>
          <t>S&amp;S availability/depth vary by listing and time, confirm live.</t>
        </is>
      </c>
    </row>
    <row r="2231" ht="26" customHeight="1">
      <c r="A2231" s="34" t="inlineStr">
        <is>
          <t>Honest Tea</t>
        </is>
      </c>
      <c r="B2231" s="34" t="inlineStr">
        <is>
          <t>Honest Tea Organic | Lemon | 24 pack 473mL</t>
        </is>
      </c>
      <c r="C2231" s="34" t="inlineStr">
        <is>
          <t>4) Caffeine &amp; energy beverage</t>
        </is>
      </c>
      <c r="D2231" s="51">
        <f>IF('M4 Caffeine &amp; Energy'!I707="","",'M4 Caffeine &amp; Energy'!I707)</f>
        <v/>
      </c>
      <c r="E2231" s="52">
        <f>IF('M4 Caffeine &amp; Energy'!J707="","",'M4 Caffeine &amp; Energy'!J707)</f>
        <v/>
      </c>
      <c r="F2231" s="50">
        <f>IF('M4 Caffeine &amp; Energy'!K707="","",'M4 Caffeine &amp; Energy'!K707)</f>
        <v/>
      </c>
      <c r="G2231" s="49">
        <f>IF('M4 Caffeine &amp; Energy'!F707="","",'M4 Caffeine &amp; Energy'!F707)</f>
        <v/>
      </c>
      <c r="H2231" s="50">
        <f>IF(AND(ISNUMBER('M4 Caffeine &amp; Energy'!F707),ISNUMBER('M4 Caffeine &amp; Energy'!K707)),'M4 Caffeine &amp; Energy'!F707-'M4 Caffeine &amp; Energy'!K707,"")</f>
        <v/>
      </c>
      <c r="I2231" s="34" t="inlineStr">
        <is>
          <t>S&amp;S availability/depth vary by listing and time, confirm live.</t>
        </is>
      </c>
    </row>
    <row r="2232" ht="26" customHeight="1">
      <c r="A2232" s="34" t="inlineStr">
        <is>
          <t>Honest Tea</t>
        </is>
      </c>
      <c r="B2232" s="34" t="inlineStr">
        <is>
          <t>Honest Tea Organic | Just Black | single 473mL</t>
        </is>
      </c>
      <c r="C2232" s="34" t="inlineStr">
        <is>
          <t>4) Caffeine &amp; energy beverage</t>
        </is>
      </c>
      <c r="D2232" s="51">
        <f>IF('M4 Caffeine &amp; Energy'!I708="","",'M4 Caffeine &amp; Energy'!I708)</f>
        <v/>
      </c>
      <c r="E2232" s="52">
        <f>IF('M4 Caffeine &amp; Energy'!J708="","",'M4 Caffeine &amp; Energy'!J708)</f>
        <v/>
      </c>
      <c r="F2232" s="50">
        <f>IF('M4 Caffeine &amp; Energy'!K708="","",'M4 Caffeine &amp; Energy'!K708)</f>
        <v/>
      </c>
      <c r="G2232" s="49">
        <f>IF('M4 Caffeine &amp; Energy'!F708="","",'M4 Caffeine &amp; Energy'!F708)</f>
        <v/>
      </c>
      <c r="H2232" s="50">
        <f>IF(AND(ISNUMBER('M4 Caffeine &amp; Energy'!F708),ISNUMBER('M4 Caffeine &amp; Energy'!K708)),'M4 Caffeine &amp; Energy'!F708-'M4 Caffeine &amp; Energy'!K708,"")</f>
        <v/>
      </c>
      <c r="I2232" s="34" t="inlineStr">
        <is>
          <t>S&amp;S availability/depth vary by listing and time, confirm live.</t>
        </is>
      </c>
    </row>
    <row r="2233" ht="26" customHeight="1">
      <c r="A2233" s="34" t="inlineStr">
        <is>
          <t>Honest Tea</t>
        </is>
      </c>
      <c r="B2233" s="34" t="inlineStr">
        <is>
          <t>Honest Tea Organic | Just Black | 8 pack 473mL</t>
        </is>
      </c>
      <c r="C2233" s="34" t="inlineStr">
        <is>
          <t>4) Caffeine &amp; energy beverage</t>
        </is>
      </c>
      <c r="D2233" s="51">
        <f>IF('M4 Caffeine &amp; Energy'!I709="","",'M4 Caffeine &amp; Energy'!I709)</f>
        <v/>
      </c>
      <c r="E2233" s="52">
        <f>IF('M4 Caffeine &amp; Energy'!J709="","",'M4 Caffeine &amp; Energy'!J709)</f>
        <v/>
      </c>
      <c r="F2233" s="50">
        <f>IF('M4 Caffeine &amp; Energy'!K709="","",'M4 Caffeine &amp; Energy'!K709)</f>
        <v/>
      </c>
      <c r="G2233" s="49">
        <f>IF('M4 Caffeine &amp; Energy'!F709="","",'M4 Caffeine &amp; Energy'!F709)</f>
        <v/>
      </c>
      <c r="H2233" s="50">
        <f>IF(AND(ISNUMBER('M4 Caffeine &amp; Energy'!F709),ISNUMBER('M4 Caffeine &amp; Energy'!K709)),'M4 Caffeine &amp; Energy'!F709-'M4 Caffeine &amp; Energy'!K709,"")</f>
        <v/>
      </c>
      <c r="I2233" s="34" t="inlineStr">
        <is>
          <t>S&amp;S availability/depth vary by listing and time, confirm live.</t>
        </is>
      </c>
    </row>
    <row r="2234" ht="26" customHeight="1">
      <c r="A2234" s="34" t="inlineStr">
        <is>
          <t>Honest Tea</t>
        </is>
      </c>
      <c r="B2234" s="34" t="inlineStr">
        <is>
          <t>Honest Tea Organic | Just Black | 12 pack 473mL</t>
        </is>
      </c>
      <c r="C2234" s="34" t="inlineStr">
        <is>
          <t>4) Caffeine &amp; energy beverage</t>
        </is>
      </c>
      <c r="D2234" s="51">
        <f>IF('M4 Caffeine &amp; Energy'!I710="","",'M4 Caffeine &amp; Energy'!I710)</f>
        <v/>
      </c>
      <c r="E2234" s="52">
        <f>IF('M4 Caffeine &amp; Energy'!J710="","",'M4 Caffeine &amp; Energy'!J710)</f>
        <v/>
      </c>
      <c r="F2234" s="50">
        <f>IF('M4 Caffeine &amp; Energy'!K710="","",'M4 Caffeine &amp; Energy'!K710)</f>
        <v/>
      </c>
      <c r="G2234" s="49">
        <f>IF('M4 Caffeine &amp; Energy'!F710="","",'M4 Caffeine &amp; Energy'!F710)</f>
        <v/>
      </c>
      <c r="H2234" s="50">
        <f>IF(AND(ISNUMBER('M4 Caffeine &amp; Energy'!F710),ISNUMBER('M4 Caffeine &amp; Energy'!K710)),'M4 Caffeine &amp; Energy'!F710-'M4 Caffeine &amp; Energy'!K710,"")</f>
        <v/>
      </c>
      <c r="I2234" s="34" t="inlineStr">
        <is>
          <t>S&amp;S availability/depth vary by listing and time, confirm live.</t>
        </is>
      </c>
    </row>
    <row r="2235" ht="26" customHeight="1">
      <c r="A2235" s="34" t="inlineStr">
        <is>
          <t>Honest Tea</t>
        </is>
      </c>
      <c r="B2235" s="34" t="inlineStr">
        <is>
          <t>Honest Tea Organic | Just Black | 18 pack 473mL</t>
        </is>
      </c>
      <c r="C2235" s="34" t="inlineStr">
        <is>
          <t>4) Caffeine &amp; energy beverage</t>
        </is>
      </c>
      <c r="D2235" s="51">
        <f>IF('M4 Caffeine &amp; Energy'!I711="","",'M4 Caffeine &amp; Energy'!I711)</f>
        <v/>
      </c>
      <c r="E2235" s="52">
        <f>IF('M4 Caffeine &amp; Energy'!J711="","",'M4 Caffeine &amp; Energy'!J711)</f>
        <v/>
      </c>
      <c r="F2235" s="50">
        <f>IF('M4 Caffeine &amp; Energy'!K711="","",'M4 Caffeine &amp; Energy'!K711)</f>
        <v/>
      </c>
      <c r="G2235" s="49">
        <f>IF('M4 Caffeine &amp; Energy'!F711="","",'M4 Caffeine &amp; Energy'!F711)</f>
        <v/>
      </c>
      <c r="H2235" s="50">
        <f>IF(AND(ISNUMBER('M4 Caffeine &amp; Energy'!F711),ISNUMBER('M4 Caffeine &amp; Energy'!K711)),'M4 Caffeine &amp; Energy'!F711-'M4 Caffeine &amp; Energy'!K711,"")</f>
        <v/>
      </c>
      <c r="I2235" s="34" t="inlineStr">
        <is>
          <t>S&amp;S availability/depth vary by listing and time, confirm live.</t>
        </is>
      </c>
    </row>
    <row r="2236" ht="26" customHeight="1">
      <c r="A2236" s="34" t="inlineStr">
        <is>
          <t>Honest Tea</t>
        </is>
      </c>
      <c r="B2236" s="34" t="inlineStr">
        <is>
          <t>Honest Tea Organic | Just Black | 24 pack 473mL</t>
        </is>
      </c>
      <c r="C2236" s="34" t="inlineStr">
        <is>
          <t>4) Caffeine &amp; energy beverage</t>
        </is>
      </c>
      <c r="D2236" s="51">
        <f>IF('M4 Caffeine &amp; Energy'!I712="","",'M4 Caffeine &amp; Energy'!I712)</f>
        <v/>
      </c>
      <c r="E2236" s="52">
        <f>IF('M4 Caffeine &amp; Energy'!J712="","",'M4 Caffeine &amp; Energy'!J712)</f>
        <v/>
      </c>
      <c r="F2236" s="50">
        <f>IF('M4 Caffeine &amp; Energy'!K712="","",'M4 Caffeine &amp; Energy'!K712)</f>
        <v/>
      </c>
      <c r="G2236" s="49">
        <f>IF('M4 Caffeine &amp; Energy'!F712="","",'M4 Caffeine &amp; Energy'!F712)</f>
        <v/>
      </c>
      <c r="H2236" s="50">
        <f>IF(AND(ISNUMBER('M4 Caffeine &amp; Energy'!F712),ISNUMBER('M4 Caffeine &amp; Energy'!K712)),'M4 Caffeine &amp; Energy'!F712-'M4 Caffeine &amp; Energy'!K712,"")</f>
        <v/>
      </c>
      <c r="I2236" s="34" t="inlineStr">
        <is>
          <t>S&amp;S availability/depth vary by listing and time, confirm live.</t>
        </is>
      </c>
    </row>
    <row r="2237" ht="26" customHeight="1">
      <c r="A2237" s="34" t="inlineStr">
        <is>
          <t>STOK</t>
        </is>
      </c>
      <c r="B2237" s="34" t="inlineStr">
        <is>
          <t>STOK Cold Brew Coffee | Not Too Sweet Black | single 405mL</t>
        </is>
      </c>
      <c r="C2237" s="34" t="inlineStr">
        <is>
          <t>4) Caffeine &amp; energy beverage</t>
        </is>
      </c>
      <c r="D2237" s="51">
        <f>IF('M4 Caffeine &amp; Energy'!I713="","",'M4 Caffeine &amp; Energy'!I713)</f>
        <v/>
      </c>
      <c r="E2237" s="52">
        <f>IF('M4 Caffeine &amp; Energy'!J713="","",'M4 Caffeine &amp; Energy'!J713)</f>
        <v/>
      </c>
      <c r="F2237" s="50">
        <f>IF('M4 Caffeine &amp; Energy'!K713="","",'M4 Caffeine &amp; Energy'!K713)</f>
        <v/>
      </c>
      <c r="G2237" s="49">
        <f>IF('M4 Caffeine &amp; Energy'!F713="","",'M4 Caffeine &amp; Energy'!F713)</f>
        <v/>
      </c>
      <c r="H2237" s="50">
        <f>IF(AND(ISNUMBER('M4 Caffeine &amp; Energy'!F713),ISNUMBER('M4 Caffeine &amp; Energy'!K713)),'M4 Caffeine &amp; Energy'!F713-'M4 Caffeine &amp; Energy'!K713,"")</f>
        <v/>
      </c>
      <c r="I2237" s="34" t="inlineStr">
        <is>
          <t>S&amp;S availability/depth vary by listing and time, confirm live.</t>
        </is>
      </c>
    </row>
    <row r="2238" ht="26" customHeight="1">
      <c r="A2238" s="34" t="inlineStr">
        <is>
          <t>STOK</t>
        </is>
      </c>
      <c r="B2238" s="34" t="inlineStr">
        <is>
          <t>STOK Cold Brew Coffee | Not Too Sweet Black | 8 pack 405mL</t>
        </is>
      </c>
      <c r="C2238" s="34" t="inlineStr">
        <is>
          <t>4) Caffeine &amp; energy beverage</t>
        </is>
      </c>
      <c r="D2238" s="51">
        <f>IF('M4 Caffeine &amp; Energy'!I714="","",'M4 Caffeine &amp; Energy'!I714)</f>
        <v/>
      </c>
      <c r="E2238" s="52">
        <f>IF('M4 Caffeine &amp; Energy'!J714="","",'M4 Caffeine &amp; Energy'!J714)</f>
        <v/>
      </c>
      <c r="F2238" s="50">
        <f>IF('M4 Caffeine &amp; Energy'!K714="","",'M4 Caffeine &amp; Energy'!K714)</f>
        <v/>
      </c>
      <c r="G2238" s="49">
        <f>IF('M4 Caffeine &amp; Energy'!F714="","",'M4 Caffeine &amp; Energy'!F714)</f>
        <v/>
      </c>
      <c r="H2238" s="50">
        <f>IF(AND(ISNUMBER('M4 Caffeine &amp; Energy'!F714),ISNUMBER('M4 Caffeine &amp; Energy'!K714)),'M4 Caffeine &amp; Energy'!F714-'M4 Caffeine &amp; Energy'!K714,"")</f>
        <v/>
      </c>
      <c r="I2238" s="34" t="inlineStr">
        <is>
          <t>S&amp;S availability/depth vary by listing and time, confirm live.</t>
        </is>
      </c>
    </row>
    <row r="2239" ht="26" customHeight="1">
      <c r="A2239" s="34" t="inlineStr">
        <is>
          <t>STOK</t>
        </is>
      </c>
      <c r="B2239" s="34" t="inlineStr">
        <is>
          <t>STOK Cold Brew Coffee | Not Too Sweet Black | 12 pack 405mL</t>
        </is>
      </c>
      <c r="C2239" s="34" t="inlineStr">
        <is>
          <t>4) Caffeine &amp; energy beverage</t>
        </is>
      </c>
      <c r="D2239" s="51">
        <f>IF('M4 Caffeine &amp; Energy'!I715="","",'M4 Caffeine &amp; Energy'!I715)</f>
        <v/>
      </c>
      <c r="E2239" s="52">
        <f>IF('M4 Caffeine &amp; Energy'!J715="","",'M4 Caffeine &amp; Energy'!J715)</f>
        <v/>
      </c>
      <c r="F2239" s="50">
        <f>IF('M4 Caffeine &amp; Energy'!K715="","",'M4 Caffeine &amp; Energy'!K715)</f>
        <v/>
      </c>
      <c r="G2239" s="49">
        <f>IF('M4 Caffeine &amp; Energy'!F715="","",'M4 Caffeine &amp; Energy'!F715)</f>
        <v/>
      </c>
      <c r="H2239" s="50">
        <f>IF(AND(ISNUMBER('M4 Caffeine &amp; Energy'!F715),ISNUMBER('M4 Caffeine &amp; Energy'!K715)),'M4 Caffeine &amp; Energy'!F715-'M4 Caffeine &amp; Energy'!K715,"")</f>
        <v/>
      </c>
      <c r="I2239" s="34" t="inlineStr">
        <is>
          <t>S&amp;S availability/depth vary by listing and time, confirm live.</t>
        </is>
      </c>
    </row>
    <row r="2240" ht="26" customHeight="1">
      <c r="A2240" s="34" t="inlineStr">
        <is>
          <t>STOK</t>
        </is>
      </c>
      <c r="B2240" s="34" t="inlineStr">
        <is>
          <t>STOK Cold Brew Coffee | Not Too Sweet Black | 18 pack 405mL</t>
        </is>
      </c>
      <c r="C2240" s="34" t="inlineStr">
        <is>
          <t>4) Caffeine &amp; energy beverage</t>
        </is>
      </c>
      <c r="D2240" s="51">
        <f>IF('M4 Caffeine &amp; Energy'!I716="","",'M4 Caffeine &amp; Energy'!I716)</f>
        <v/>
      </c>
      <c r="E2240" s="52">
        <f>IF('M4 Caffeine &amp; Energy'!J716="","",'M4 Caffeine &amp; Energy'!J716)</f>
        <v/>
      </c>
      <c r="F2240" s="50">
        <f>IF('M4 Caffeine &amp; Energy'!K716="","",'M4 Caffeine &amp; Energy'!K716)</f>
        <v/>
      </c>
      <c r="G2240" s="49">
        <f>IF('M4 Caffeine &amp; Energy'!F716="","",'M4 Caffeine &amp; Energy'!F716)</f>
        <v/>
      </c>
      <c r="H2240" s="50">
        <f>IF(AND(ISNUMBER('M4 Caffeine &amp; Energy'!F716),ISNUMBER('M4 Caffeine &amp; Energy'!K716)),'M4 Caffeine &amp; Energy'!F716-'M4 Caffeine &amp; Energy'!K716,"")</f>
        <v/>
      </c>
      <c r="I2240" s="34" t="inlineStr">
        <is>
          <t>S&amp;S availability/depth vary by listing and time, confirm live.</t>
        </is>
      </c>
    </row>
    <row r="2241" ht="26" customHeight="1">
      <c r="A2241" s="34" t="inlineStr">
        <is>
          <t>STOK</t>
        </is>
      </c>
      <c r="B2241" s="34" t="inlineStr">
        <is>
          <t>STOK Cold Brew Coffee | Not Too Sweet Black | 24 pack 405mL</t>
        </is>
      </c>
      <c r="C2241" s="34" t="inlineStr">
        <is>
          <t>4) Caffeine &amp; energy beverage</t>
        </is>
      </c>
      <c r="D2241" s="51">
        <f>IF('M4 Caffeine &amp; Energy'!I717="","",'M4 Caffeine &amp; Energy'!I717)</f>
        <v/>
      </c>
      <c r="E2241" s="52">
        <f>IF('M4 Caffeine &amp; Energy'!J717="","",'M4 Caffeine &amp; Energy'!J717)</f>
        <v/>
      </c>
      <c r="F2241" s="50">
        <f>IF('M4 Caffeine &amp; Energy'!K717="","",'M4 Caffeine &amp; Energy'!K717)</f>
        <v/>
      </c>
      <c r="G2241" s="49">
        <f>IF('M4 Caffeine &amp; Energy'!F717="","",'M4 Caffeine &amp; Energy'!F717)</f>
        <v/>
      </c>
      <c r="H2241" s="50">
        <f>IF(AND(ISNUMBER('M4 Caffeine &amp; Energy'!F717),ISNUMBER('M4 Caffeine &amp; Energy'!K717)),'M4 Caffeine &amp; Energy'!F717-'M4 Caffeine &amp; Energy'!K717,"")</f>
        <v/>
      </c>
      <c r="I2241" s="34" t="inlineStr">
        <is>
          <t>S&amp;S availability/depth vary by listing and time, confirm live.</t>
        </is>
      </c>
    </row>
    <row r="2242" ht="26" customHeight="1">
      <c r="A2242" s="34" t="inlineStr">
        <is>
          <t>STOK</t>
        </is>
      </c>
      <c r="B2242" s="34" t="inlineStr">
        <is>
          <t>STOK Cold Brew Coffee | Un-Sweet Black | single 405mL</t>
        </is>
      </c>
      <c r="C2242" s="34" t="inlineStr">
        <is>
          <t>4) Caffeine &amp; energy beverage</t>
        </is>
      </c>
      <c r="D2242" s="51">
        <f>IF('M4 Caffeine &amp; Energy'!I718="","",'M4 Caffeine &amp; Energy'!I718)</f>
        <v/>
      </c>
      <c r="E2242" s="52">
        <f>IF('M4 Caffeine &amp; Energy'!J718="","",'M4 Caffeine &amp; Energy'!J718)</f>
        <v/>
      </c>
      <c r="F2242" s="50">
        <f>IF('M4 Caffeine &amp; Energy'!K718="","",'M4 Caffeine &amp; Energy'!K718)</f>
        <v/>
      </c>
      <c r="G2242" s="49">
        <f>IF('M4 Caffeine &amp; Energy'!F718="","",'M4 Caffeine &amp; Energy'!F718)</f>
        <v/>
      </c>
      <c r="H2242" s="50">
        <f>IF(AND(ISNUMBER('M4 Caffeine &amp; Energy'!F718),ISNUMBER('M4 Caffeine &amp; Energy'!K718)),'M4 Caffeine &amp; Energy'!F718-'M4 Caffeine &amp; Energy'!K718,"")</f>
        <v/>
      </c>
      <c r="I2242" s="34" t="inlineStr">
        <is>
          <t>S&amp;S availability/depth vary by listing and time, confirm live.</t>
        </is>
      </c>
    </row>
    <row r="2243" ht="26" customHeight="1">
      <c r="A2243" s="34" t="inlineStr">
        <is>
          <t>STOK</t>
        </is>
      </c>
      <c r="B2243" s="34" t="inlineStr">
        <is>
          <t>STOK Cold Brew Coffee | Un-Sweet Black | 8 pack 405mL</t>
        </is>
      </c>
      <c r="C2243" s="34" t="inlineStr">
        <is>
          <t>4) Caffeine &amp; energy beverage</t>
        </is>
      </c>
      <c r="D2243" s="51">
        <f>IF('M4 Caffeine &amp; Energy'!I719="","",'M4 Caffeine &amp; Energy'!I719)</f>
        <v/>
      </c>
      <c r="E2243" s="52">
        <f>IF('M4 Caffeine &amp; Energy'!J719="","",'M4 Caffeine &amp; Energy'!J719)</f>
        <v/>
      </c>
      <c r="F2243" s="50">
        <f>IF('M4 Caffeine &amp; Energy'!K719="","",'M4 Caffeine &amp; Energy'!K719)</f>
        <v/>
      </c>
      <c r="G2243" s="49">
        <f>IF('M4 Caffeine &amp; Energy'!F719="","",'M4 Caffeine &amp; Energy'!F719)</f>
        <v/>
      </c>
      <c r="H2243" s="50">
        <f>IF(AND(ISNUMBER('M4 Caffeine &amp; Energy'!F719),ISNUMBER('M4 Caffeine &amp; Energy'!K719)),'M4 Caffeine &amp; Energy'!F719-'M4 Caffeine &amp; Energy'!K719,"")</f>
        <v/>
      </c>
      <c r="I2243" s="34" t="inlineStr">
        <is>
          <t>S&amp;S availability/depth vary by listing and time, confirm live.</t>
        </is>
      </c>
    </row>
    <row r="2244" ht="26" customHeight="1">
      <c r="A2244" s="34" t="inlineStr">
        <is>
          <t>STOK</t>
        </is>
      </c>
      <c r="B2244" s="34" t="inlineStr">
        <is>
          <t>STOK Cold Brew Coffee | Un-Sweet Black | 12 pack 405mL</t>
        </is>
      </c>
      <c r="C2244" s="34" t="inlineStr">
        <is>
          <t>4) Caffeine &amp; energy beverage</t>
        </is>
      </c>
      <c r="D2244" s="51">
        <f>IF('M4 Caffeine &amp; Energy'!I720="","",'M4 Caffeine &amp; Energy'!I720)</f>
        <v/>
      </c>
      <c r="E2244" s="52">
        <f>IF('M4 Caffeine &amp; Energy'!J720="","",'M4 Caffeine &amp; Energy'!J720)</f>
        <v/>
      </c>
      <c r="F2244" s="50">
        <f>IF('M4 Caffeine &amp; Energy'!K720="","",'M4 Caffeine &amp; Energy'!K720)</f>
        <v/>
      </c>
      <c r="G2244" s="49">
        <f>IF('M4 Caffeine &amp; Energy'!F720="","",'M4 Caffeine &amp; Energy'!F720)</f>
        <v/>
      </c>
      <c r="H2244" s="50">
        <f>IF(AND(ISNUMBER('M4 Caffeine &amp; Energy'!F720),ISNUMBER('M4 Caffeine &amp; Energy'!K720)),'M4 Caffeine &amp; Energy'!F720-'M4 Caffeine &amp; Energy'!K720,"")</f>
        <v/>
      </c>
      <c r="I2244" s="34" t="inlineStr">
        <is>
          <t>S&amp;S availability/depth vary by listing and time, confirm live.</t>
        </is>
      </c>
    </row>
    <row r="2245" ht="26" customHeight="1">
      <c r="A2245" s="34" t="inlineStr">
        <is>
          <t>STOK</t>
        </is>
      </c>
      <c r="B2245" s="34" t="inlineStr">
        <is>
          <t>STOK Cold Brew Coffee | Un-Sweet Black | 18 pack 405mL</t>
        </is>
      </c>
      <c r="C2245" s="34" t="inlineStr">
        <is>
          <t>4) Caffeine &amp; energy beverage</t>
        </is>
      </c>
      <c r="D2245" s="51">
        <f>IF('M4 Caffeine &amp; Energy'!I721="","",'M4 Caffeine &amp; Energy'!I721)</f>
        <v/>
      </c>
      <c r="E2245" s="52">
        <f>IF('M4 Caffeine &amp; Energy'!J721="","",'M4 Caffeine &amp; Energy'!J721)</f>
        <v/>
      </c>
      <c r="F2245" s="50">
        <f>IF('M4 Caffeine &amp; Energy'!K721="","",'M4 Caffeine &amp; Energy'!K721)</f>
        <v/>
      </c>
      <c r="G2245" s="49">
        <f>IF('M4 Caffeine &amp; Energy'!F721="","",'M4 Caffeine &amp; Energy'!F721)</f>
        <v/>
      </c>
      <c r="H2245" s="50">
        <f>IF(AND(ISNUMBER('M4 Caffeine &amp; Energy'!F721),ISNUMBER('M4 Caffeine &amp; Energy'!K721)),'M4 Caffeine &amp; Energy'!F721-'M4 Caffeine &amp; Energy'!K721,"")</f>
        <v/>
      </c>
      <c r="I2245" s="34" t="inlineStr">
        <is>
          <t>S&amp;S availability/depth vary by listing and time, confirm live.</t>
        </is>
      </c>
    </row>
    <row r="2246" ht="26" customHeight="1">
      <c r="A2246" s="34" t="inlineStr">
        <is>
          <t>STOK</t>
        </is>
      </c>
      <c r="B2246" s="34" t="inlineStr">
        <is>
          <t>STOK Cold Brew Coffee | Un-Sweet Black | 24 pack 405mL</t>
        </is>
      </c>
      <c r="C2246" s="34" t="inlineStr">
        <is>
          <t>4) Caffeine &amp; energy beverage</t>
        </is>
      </c>
      <c r="D2246" s="51">
        <f>IF('M4 Caffeine &amp; Energy'!I722="","",'M4 Caffeine &amp; Energy'!I722)</f>
        <v/>
      </c>
      <c r="E2246" s="52">
        <f>IF('M4 Caffeine &amp; Energy'!J722="","",'M4 Caffeine &amp; Energy'!J722)</f>
        <v/>
      </c>
      <c r="F2246" s="50">
        <f>IF('M4 Caffeine &amp; Energy'!K722="","",'M4 Caffeine &amp; Energy'!K722)</f>
        <v/>
      </c>
      <c r="G2246" s="49">
        <f>IF('M4 Caffeine &amp; Energy'!F722="","",'M4 Caffeine &amp; Energy'!F722)</f>
        <v/>
      </c>
      <c r="H2246" s="50">
        <f>IF(AND(ISNUMBER('M4 Caffeine &amp; Energy'!F722),ISNUMBER('M4 Caffeine &amp; Energy'!K722)),'M4 Caffeine &amp; Energy'!F722-'M4 Caffeine &amp; Energy'!K722,"")</f>
        <v/>
      </c>
      <c r="I2246" s="34" t="inlineStr">
        <is>
          <t>S&amp;S availability/depth vary by listing and time, confirm live.</t>
        </is>
      </c>
    </row>
    <row r="2247" ht="26" customHeight="1">
      <c r="A2247" s="34" t="inlineStr">
        <is>
          <t>STOK</t>
        </is>
      </c>
      <c r="B2247" s="34" t="inlineStr">
        <is>
          <t>STOK Cold Brew Coffee | Vanilla | single 405mL</t>
        </is>
      </c>
      <c r="C2247" s="34" t="inlineStr">
        <is>
          <t>4) Caffeine &amp; energy beverage</t>
        </is>
      </c>
      <c r="D2247" s="51">
        <f>IF('M4 Caffeine &amp; Energy'!I723="","",'M4 Caffeine &amp; Energy'!I723)</f>
        <v/>
      </c>
      <c r="E2247" s="52">
        <f>IF('M4 Caffeine &amp; Energy'!J723="","",'M4 Caffeine &amp; Energy'!J723)</f>
        <v/>
      </c>
      <c r="F2247" s="50">
        <f>IF('M4 Caffeine &amp; Energy'!K723="","",'M4 Caffeine &amp; Energy'!K723)</f>
        <v/>
      </c>
      <c r="G2247" s="49">
        <f>IF('M4 Caffeine &amp; Energy'!F723="","",'M4 Caffeine &amp; Energy'!F723)</f>
        <v/>
      </c>
      <c r="H2247" s="50">
        <f>IF(AND(ISNUMBER('M4 Caffeine &amp; Energy'!F723),ISNUMBER('M4 Caffeine &amp; Energy'!K723)),'M4 Caffeine &amp; Energy'!F723-'M4 Caffeine &amp; Energy'!K723,"")</f>
        <v/>
      </c>
      <c r="I2247" s="34" t="inlineStr">
        <is>
          <t>S&amp;S availability/depth vary by listing and time, confirm live.</t>
        </is>
      </c>
    </row>
    <row r="2248" ht="26" customHeight="1">
      <c r="A2248" s="34" t="inlineStr">
        <is>
          <t>STOK</t>
        </is>
      </c>
      <c r="B2248" s="34" t="inlineStr">
        <is>
          <t>STOK Cold Brew Coffee | Vanilla | 8 pack 405mL</t>
        </is>
      </c>
      <c r="C2248" s="34" t="inlineStr">
        <is>
          <t>4) Caffeine &amp; energy beverage</t>
        </is>
      </c>
      <c r="D2248" s="51">
        <f>IF('M4 Caffeine &amp; Energy'!I724="","",'M4 Caffeine &amp; Energy'!I724)</f>
        <v/>
      </c>
      <c r="E2248" s="52">
        <f>IF('M4 Caffeine &amp; Energy'!J724="","",'M4 Caffeine &amp; Energy'!J724)</f>
        <v/>
      </c>
      <c r="F2248" s="50">
        <f>IF('M4 Caffeine &amp; Energy'!K724="","",'M4 Caffeine &amp; Energy'!K724)</f>
        <v/>
      </c>
      <c r="G2248" s="49">
        <f>IF('M4 Caffeine &amp; Energy'!F724="","",'M4 Caffeine &amp; Energy'!F724)</f>
        <v/>
      </c>
      <c r="H2248" s="50">
        <f>IF(AND(ISNUMBER('M4 Caffeine &amp; Energy'!F724),ISNUMBER('M4 Caffeine &amp; Energy'!K724)),'M4 Caffeine &amp; Energy'!F724-'M4 Caffeine &amp; Energy'!K724,"")</f>
        <v/>
      </c>
      <c r="I2248" s="34" t="inlineStr">
        <is>
          <t>S&amp;S availability/depth vary by listing and time, confirm live.</t>
        </is>
      </c>
    </row>
    <row r="2249" ht="26" customHeight="1">
      <c r="A2249" s="34" t="inlineStr">
        <is>
          <t>STOK</t>
        </is>
      </c>
      <c r="B2249" s="34" t="inlineStr">
        <is>
          <t>STOK Cold Brew Coffee | Vanilla | 12 pack 405mL</t>
        </is>
      </c>
      <c r="C2249" s="34" t="inlineStr">
        <is>
          <t>4) Caffeine &amp; energy beverage</t>
        </is>
      </c>
      <c r="D2249" s="51">
        <f>IF('M4 Caffeine &amp; Energy'!I725="","",'M4 Caffeine &amp; Energy'!I725)</f>
        <v/>
      </c>
      <c r="E2249" s="52">
        <f>IF('M4 Caffeine &amp; Energy'!J725="","",'M4 Caffeine &amp; Energy'!J725)</f>
        <v/>
      </c>
      <c r="F2249" s="50">
        <f>IF('M4 Caffeine &amp; Energy'!K725="","",'M4 Caffeine &amp; Energy'!K725)</f>
        <v/>
      </c>
      <c r="G2249" s="49">
        <f>IF('M4 Caffeine &amp; Energy'!F725="","",'M4 Caffeine &amp; Energy'!F725)</f>
        <v/>
      </c>
      <c r="H2249" s="50">
        <f>IF(AND(ISNUMBER('M4 Caffeine &amp; Energy'!F725),ISNUMBER('M4 Caffeine &amp; Energy'!K725)),'M4 Caffeine &amp; Energy'!F725-'M4 Caffeine &amp; Energy'!K725,"")</f>
        <v/>
      </c>
      <c r="I2249" s="34" t="inlineStr">
        <is>
          <t>S&amp;S availability/depth vary by listing and time, confirm live.</t>
        </is>
      </c>
    </row>
    <row r="2250" ht="26" customHeight="1">
      <c r="A2250" s="34" t="inlineStr">
        <is>
          <t>STOK</t>
        </is>
      </c>
      <c r="B2250" s="34" t="inlineStr">
        <is>
          <t>STOK Cold Brew Coffee | Vanilla | 18 pack 405mL</t>
        </is>
      </c>
      <c r="C2250" s="34" t="inlineStr">
        <is>
          <t>4) Caffeine &amp; energy beverage</t>
        </is>
      </c>
      <c r="D2250" s="51">
        <f>IF('M4 Caffeine &amp; Energy'!I726="","",'M4 Caffeine &amp; Energy'!I726)</f>
        <v/>
      </c>
      <c r="E2250" s="52">
        <f>IF('M4 Caffeine &amp; Energy'!J726="","",'M4 Caffeine &amp; Energy'!J726)</f>
        <v/>
      </c>
      <c r="F2250" s="50">
        <f>IF('M4 Caffeine &amp; Energy'!K726="","",'M4 Caffeine &amp; Energy'!K726)</f>
        <v/>
      </c>
      <c r="G2250" s="49">
        <f>IF('M4 Caffeine &amp; Energy'!F726="","",'M4 Caffeine &amp; Energy'!F726)</f>
        <v/>
      </c>
      <c r="H2250" s="50">
        <f>IF(AND(ISNUMBER('M4 Caffeine &amp; Energy'!F726),ISNUMBER('M4 Caffeine &amp; Energy'!K726)),'M4 Caffeine &amp; Energy'!F726-'M4 Caffeine &amp; Energy'!K726,"")</f>
        <v/>
      </c>
      <c r="I2250" s="34" t="inlineStr">
        <is>
          <t>S&amp;S availability/depth vary by listing and time, confirm live.</t>
        </is>
      </c>
    </row>
    <row r="2251" ht="26" customHeight="1">
      <c r="A2251" s="34" t="inlineStr">
        <is>
          <t>STOK</t>
        </is>
      </c>
      <c r="B2251" s="34" t="inlineStr">
        <is>
          <t>STOK Cold Brew Coffee | Vanilla | 24 pack 405mL</t>
        </is>
      </c>
      <c r="C2251" s="34" t="inlineStr">
        <is>
          <t>4) Caffeine &amp; energy beverage</t>
        </is>
      </c>
      <c r="D2251" s="51">
        <f>IF('M4 Caffeine &amp; Energy'!I727="","",'M4 Caffeine &amp; Energy'!I727)</f>
        <v/>
      </c>
      <c r="E2251" s="52">
        <f>IF('M4 Caffeine &amp; Energy'!J727="","",'M4 Caffeine &amp; Energy'!J727)</f>
        <v/>
      </c>
      <c r="F2251" s="50">
        <f>IF('M4 Caffeine &amp; Energy'!K727="","",'M4 Caffeine &amp; Energy'!K727)</f>
        <v/>
      </c>
      <c r="G2251" s="49">
        <f>IF('M4 Caffeine &amp; Energy'!F727="","",'M4 Caffeine &amp; Energy'!F727)</f>
        <v/>
      </c>
      <c r="H2251" s="50">
        <f>IF(AND(ISNUMBER('M4 Caffeine &amp; Energy'!F727),ISNUMBER('M4 Caffeine &amp; Energy'!K727)),'M4 Caffeine &amp; Energy'!F727-'M4 Caffeine &amp; Energy'!K727,"")</f>
        <v/>
      </c>
      <c r="I2251" s="34" t="inlineStr">
        <is>
          <t>S&amp;S availability/depth vary by listing and time, confirm live.</t>
        </is>
      </c>
    </row>
    <row r="2252" ht="26" customHeight="1">
      <c r="A2252" s="34" t="inlineStr">
        <is>
          <t>STOK</t>
        </is>
      </c>
      <c r="B2252" s="34" t="inlineStr">
        <is>
          <t>STOK Cold Brew Coffee | Mocha | single 405mL</t>
        </is>
      </c>
      <c r="C2252" s="34" t="inlineStr">
        <is>
          <t>4) Caffeine &amp; energy beverage</t>
        </is>
      </c>
      <c r="D2252" s="51">
        <f>IF('M4 Caffeine &amp; Energy'!I728="","",'M4 Caffeine &amp; Energy'!I728)</f>
        <v/>
      </c>
      <c r="E2252" s="52">
        <f>IF('M4 Caffeine &amp; Energy'!J728="","",'M4 Caffeine &amp; Energy'!J728)</f>
        <v/>
      </c>
      <c r="F2252" s="50">
        <f>IF('M4 Caffeine &amp; Energy'!K728="","",'M4 Caffeine &amp; Energy'!K728)</f>
        <v/>
      </c>
      <c r="G2252" s="49">
        <f>IF('M4 Caffeine &amp; Energy'!F728="","",'M4 Caffeine &amp; Energy'!F728)</f>
        <v/>
      </c>
      <c r="H2252" s="50">
        <f>IF(AND(ISNUMBER('M4 Caffeine &amp; Energy'!F728),ISNUMBER('M4 Caffeine &amp; Energy'!K728)),'M4 Caffeine &amp; Energy'!F728-'M4 Caffeine &amp; Energy'!K728,"")</f>
        <v/>
      </c>
      <c r="I2252" s="34" t="inlineStr">
        <is>
          <t>S&amp;S availability/depth vary by listing and time, confirm live.</t>
        </is>
      </c>
    </row>
    <row r="2253" ht="26" customHeight="1">
      <c r="A2253" s="34" t="inlineStr">
        <is>
          <t>STOK</t>
        </is>
      </c>
      <c r="B2253" s="34" t="inlineStr">
        <is>
          <t>STOK Cold Brew Coffee | Mocha | 8 pack 405mL</t>
        </is>
      </c>
      <c r="C2253" s="34" t="inlineStr">
        <is>
          <t>4) Caffeine &amp; energy beverage</t>
        </is>
      </c>
      <c r="D2253" s="51">
        <f>IF('M4 Caffeine &amp; Energy'!I729="","",'M4 Caffeine &amp; Energy'!I729)</f>
        <v/>
      </c>
      <c r="E2253" s="52">
        <f>IF('M4 Caffeine &amp; Energy'!J729="","",'M4 Caffeine &amp; Energy'!J729)</f>
        <v/>
      </c>
      <c r="F2253" s="50">
        <f>IF('M4 Caffeine &amp; Energy'!K729="","",'M4 Caffeine &amp; Energy'!K729)</f>
        <v/>
      </c>
      <c r="G2253" s="49">
        <f>IF('M4 Caffeine &amp; Energy'!F729="","",'M4 Caffeine &amp; Energy'!F729)</f>
        <v/>
      </c>
      <c r="H2253" s="50">
        <f>IF(AND(ISNUMBER('M4 Caffeine &amp; Energy'!F729),ISNUMBER('M4 Caffeine &amp; Energy'!K729)),'M4 Caffeine &amp; Energy'!F729-'M4 Caffeine &amp; Energy'!K729,"")</f>
        <v/>
      </c>
      <c r="I2253" s="34" t="inlineStr">
        <is>
          <t>S&amp;S availability/depth vary by listing and time, confirm live.</t>
        </is>
      </c>
    </row>
    <row r="2254" ht="26" customHeight="1">
      <c r="A2254" s="34" t="inlineStr">
        <is>
          <t>STOK</t>
        </is>
      </c>
      <c r="B2254" s="34" t="inlineStr">
        <is>
          <t>STOK Cold Brew Coffee | Mocha | 12 pack 405mL</t>
        </is>
      </c>
      <c r="C2254" s="34" t="inlineStr">
        <is>
          <t>4) Caffeine &amp; energy beverage</t>
        </is>
      </c>
      <c r="D2254" s="51">
        <f>IF('M4 Caffeine &amp; Energy'!I730="","",'M4 Caffeine &amp; Energy'!I730)</f>
        <v/>
      </c>
      <c r="E2254" s="52">
        <f>IF('M4 Caffeine &amp; Energy'!J730="","",'M4 Caffeine &amp; Energy'!J730)</f>
        <v/>
      </c>
      <c r="F2254" s="50">
        <f>IF('M4 Caffeine &amp; Energy'!K730="","",'M4 Caffeine &amp; Energy'!K730)</f>
        <v/>
      </c>
      <c r="G2254" s="49">
        <f>IF('M4 Caffeine &amp; Energy'!F730="","",'M4 Caffeine &amp; Energy'!F730)</f>
        <v/>
      </c>
      <c r="H2254" s="50">
        <f>IF(AND(ISNUMBER('M4 Caffeine &amp; Energy'!F730),ISNUMBER('M4 Caffeine &amp; Energy'!K730)),'M4 Caffeine &amp; Energy'!F730-'M4 Caffeine &amp; Energy'!K730,"")</f>
        <v/>
      </c>
      <c r="I2254" s="34" t="inlineStr">
        <is>
          <t>S&amp;S availability/depth vary by listing and time, confirm live.</t>
        </is>
      </c>
    </row>
    <row r="2255" ht="26" customHeight="1">
      <c r="A2255" s="34" t="inlineStr">
        <is>
          <t>STOK</t>
        </is>
      </c>
      <c r="B2255" s="34" t="inlineStr">
        <is>
          <t>STOK Cold Brew Coffee | Mocha | 18 pack 405mL</t>
        </is>
      </c>
      <c r="C2255" s="34" t="inlineStr">
        <is>
          <t>4) Caffeine &amp; energy beverage</t>
        </is>
      </c>
      <c r="D2255" s="51">
        <f>IF('M4 Caffeine &amp; Energy'!I731="","",'M4 Caffeine &amp; Energy'!I731)</f>
        <v/>
      </c>
      <c r="E2255" s="52">
        <f>IF('M4 Caffeine &amp; Energy'!J731="","",'M4 Caffeine &amp; Energy'!J731)</f>
        <v/>
      </c>
      <c r="F2255" s="50">
        <f>IF('M4 Caffeine &amp; Energy'!K731="","",'M4 Caffeine &amp; Energy'!K731)</f>
        <v/>
      </c>
      <c r="G2255" s="49">
        <f>IF('M4 Caffeine &amp; Energy'!F731="","",'M4 Caffeine &amp; Energy'!F731)</f>
        <v/>
      </c>
      <c r="H2255" s="50">
        <f>IF(AND(ISNUMBER('M4 Caffeine &amp; Energy'!F731),ISNUMBER('M4 Caffeine &amp; Energy'!K731)),'M4 Caffeine &amp; Energy'!F731-'M4 Caffeine &amp; Energy'!K731,"")</f>
        <v/>
      </c>
      <c r="I2255" s="34" t="inlineStr">
        <is>
          <t>S&amp;S availability/depth vary by listing and time, confirm live.</t>
        </is>
      </c>
    </row>
    <row r="2256" ht="26" customHeight="1">
      <c r="A2256" s="34" t="inlineStr">
        <is>
          <t>STOK</t>
        </is>
      </c>
      <c r="B2256" s="34" t="inlineStr">
        <is>
          <t>STOK Cold Brew Coffee | Mocha | 24 pack 405mL</t>
        </is>
      </c>
      <c r="C2256" s="34" t="inlineStr">
        <is>
          <t>4) Caffeine &amp; energy beverage</t>
        </is>
      </c>
      <c r="D2256" s="51">
        <f>IF('M4 Caffeine &amp; Energy'!I732="","",'M4 Caffeine &amp; Energy'!I732)</f>
        <v/>
      </c>
      <c r="E2256" s="52">
        <f>IF('M4 Caffeine &amp; Energy'!J732="","",'M4 Caffeine &amp; Energy'!J732)</f>
        <v/>
      </c>
      <c r="F2256" s="50">
        <f>IF('M4 Caffeine &amp; Energy'!K732="","",'M4 Caffeine &amp; Energy'!K732)</f>
        <v/>
      </c>
      <c r="G2256" s="49">
        <f>IF('M4 Caffeine &amp; Energy'!F732="","",'M4 Caffeine &amp; Energy'!F732)</f>
        <v/>
      </c>
      <c r="H2256" s="50">
        <f>IF(AND(ISNUMBER('M4 Caffeine &amp; Energy'!F732),ISNUMBER('M4 Caffeine &amp; Energy'!K732)),'M4 Caffeine &amp; Energy'!F732-'M4 Caffeine &amp; Energy'!K732,"")</f>
        <v/>
      </c>
      <c r="I2256" s="34" t="inlineStr">
        <is>
          <t>S&amp;S availability/depth vary by listing and time, confirm live.</t>
        </is>
      </c>
    </row>
    <row r="2257" ht="26" customHeight="1">
      <c r="A2257" s="34" t="inlineStr">
        <is>
          <t>Califia Farms</t>
        </is>
      </c>
      <c r="B2257" s="34" t="inlineStr">
        <is>
          <t>Califia Farms Cold Brew | Black Unsweetened | single 355mL</t>
        </is>
      </c>
      <c r="C2257" s="34" t="inlineStr">
        <is>
          <t>4) Caffeine &amp; energy beverage</t>
        </is>
      </c>
      <c r="D2257" s="51">
        <f>IF('M4 Caffeine &amp; Energy'!I733="","",'M4 Caffeine &amp; Energy'!I733)</f>
        <v/>
      </c>
      <c r="E2257" s="52">
        <f>IF('M4 Caffeine &amp; Energy'!J733="","",'M4 Caffeine &amp; Energy'!J733)</f>
        <v/>
      </c>
      <c r="F2257" s="50">
        <f>IF('M4 Caffeine &amp; Energy'!K733="","",'M4 Caffeine &amp; Energy'!K733)</f>
        <v/>
      </c>
      <c r="G2257" s="49">
        <f>IF('M4 Caffeine &amp; Energy'!F733="","",'M4 Caffeine &amp; Energy'!F733)</f>
        <v/>
      </c>
      <c r="H2257" s="50">
        <f>IF(AND(ISNUMBER('M4 Caffeine &amp; Energy'!F733),ISNUMBER('M4 Caffeine &amp; Energy'!K733)),'M4 Caffeine &amp; Energy'!F733-'M4 Caffeine &amp; Energy'!K733,"")</f>
        <v/>
      </c>
      <c r="I2257" s="34" t="inlineStr">
        <is>
          <t>S&amp;S availability/depth vary by listing and time, confirm live.</t>
        </is>
      </c>
    </row>
    <row r="2258" ht="26" customHeight="1">
      <c r="A2258" s="34" t="inlineStr">
        <is>
          <t>Califia Farms</t>
        </is>
      </c>
      <c r="B2258" s="34" t="inlineStr">
        <is>
          <t>Califia Farms Cold Brew | Black Unsweetened | 8 pack 355mL</t>
        </is>
      </c>
      <c r="C2258" s="34" t="inlineStr">
        <is>
          <t>4) Caffeine &amp; energy beverage</t>
        </is>
      </c>
      <c r="D2258" s="51">
        <f>IF('M4 Caffeine &amp; Energy'!I734="","",'M4 Caffeine &amp; Energy'!I734)</f>
        <v/>
      </c>
      <c r="E2258" s="52">
        <f>IF('M4 Caffeine &amp; Energy'!J734="","",'M4 Caffeine &amp; Energy'!J734)</f>
        <v/>
      </c>
      <c r="F2258" s="50">
        <f>IF('M4 Caffeine &amp; Energy'!K734="","",'M4 Caffeine &amp; Energy'!K734)</f>
        <v/>
      </c>
      <c r="G2258" s="49">
        <f>IF('M4 Caffeine &amp; Energy'!F734="","",'M4 Caffeine &amp; Energy'!F734)</f>
        <v/>
      </c>
      <c r="H2258" s="50">
        <f>IF(AND(ISNUMBER('M4 Caffeine &amp; Energy'!F734),ISNUMBER('M4 Caffeine &amp; Energy'!K734)),'M4 Caffeine &amp; Energy'!F734-'M4 Caffeine &amp; Energy'!K734,"")</f>
        <v/>
      </c>
      <c r="I2258" s="34" t="inlineStr">
        <is>
          <t>S&amp;S availability/depth vary by listing and time, confirm live.</t>
        </is>
      </c>
    </row>
    <row r="2259" ht="26" customHeight="1">
      <c r="A2259" s="34" t="inlineStr">
        <is>
          <t>Califia Farms</t>
        </is>
      </c>
      <c r="B2259" s="34" t="inlineStr">
        <is>
          <t>Califia Farms Cold Brew | Black Unsweetened | 12 pack 355mL</t>
        </is>
      </c>
      <c r="C2259" s="34" t="inlineStr">
        <is>
          <t>4) Caffeine &amp; energy beverage</t>
        </is>
      </c>
      <c r="D2259" s="51">
        <f>IF('M4 Caffeine &amp; Energy'!I735="","",'M4 Caffeine &amp; Energy'!I735)</f>
        <v/>
      </c>
      <c r="E2259" s="52">
        <f>IF('M4 Caffeine &amp; Energy'!J735="","",'M4 Caffeine &amp; Energy'!J735)</f>
        <v/>
      </c>
      <c r="F2259" s="50">
        <f>IF('M4 Caffeine &amp; Energy'!K735="","",'M4 Caffeine &amp; Energy'!K735)</f>
        <v/>
      </c>
      <c r="G2259" s="49">
        <f>IF('M4 Caffeine &amp; Energy'!F735="","",'M4 Caffeine &amp; Energy'!F735)</f>
        <v/>
      </c>
      <c r="H2259" s="50">
        <f>IF(AND(ISNUMBER('M4 Caffeine &amp; Energy'!F735),ISNUMBER('M4 Caffeine &amp; Energy'!K735)),'M4 Caffeine &amp; Energy'!F735-'M4 Caffeine &amp; Energy'!K735,"")</f>
        <v/>
      </c>
      <c r="I2259" s="34" t="inlineStr">
        <is>
          <t>S&amp;S availability/depth vary by listing and time, confirm live.</t>
        </is>
      </c>
    </row>
    <row r="2260" ht="26" customHeight="1">
      <c r="A2260" s="34" t="inlineStr">
        <is>
          <t>Califia Farms</t>
        </is>
      </c>
      <c r="B2260" s="34" t="inlineStr">
        <is>
          <t>Califia Farms Cold Brew | Black Unsweetened | 15 pack 355mL</t>
        </is>
      </c>
      <c r="C2260" s="34" t="inlineStr">
        <is>
          <t>4) Caffeine &amp; energy beverage</t>
        </is>
      </c>
      <c r="D2260" s="51">
        <f>IF('M4 Caffeine &amp; Energy'!I736="","",'M4 Caffeine &amp; Energy'!I736)</f>
        <v/>
      </c>
      <c r="E2260" s="52">
        <f>IF('M4 Caffeine &amp; Energy'!J736="","",'M4 Caffeine &amp; Energy'!J736)</f>
        <v/>
      </c>
      <c r="F2260" s="50">
        <f>IF('M4 Caffeine &amp; Energy'!K736="","",'M4 Caffeine &amp; Energy'!K736)</f>
        <v/>
      </c>
      <c r="G2260" s="49">
        <f>IF('M4 Caffeine &amp; Energy'!F736="","",'M4 Caffeine &amp; Energy'!F736)</f>
        <v/>
      </c>
      <c r="H2260" s="50">
        <f>IF(AND(ISNUMBER('M4 Caffeine &amp; Energy'!F736),ISNUMBER('M4 Caffeine &amp; Energy'!K736)),'M4 Caffeine &amp; Energy'!F736-'M4 Caffeine &amp; Energy'!K736,"")</f>
        <v/>
      </c>
      <c r="I2260" s="34" t="inlineStr">
        <is>
          <t>S&amp;S availability/depth vary by listing and time, confirm live.</t>
        </is>
      </c>
    </row>
    <row r="2261" ht="26" customHeight="1">
      <c r="A2261" s="34" t="inlineStr">
        <is>
          <t>Califia Farms</t>
        </is>
      </c>
      <c r="B2261" s="34" t="inlineStr">
        <is>
          <t>Califia Farms Cold Brew | Black Unsweetened | 18 pack 355mL</t>
        </is>
      </c>
      <c r="C2261" s="34" t="inlineStr">
        <is>
          <t>4) Caffeine &amp; energy beverage</t>
        </is>
      </c>
      <c r="D2261" s="51">
        <f>IF('M4 Caffeine &amp; Energy'!I737="","",'M4 Caffeine &amp; Energy'!I737)</f>
        <v/>
      </c>
      <c r="E2261" s="52">
        <f>IF('M4 Caffeine &amp; Energy'!J737="","",'M4 Caffeine &amp; Energy'!J737)</f>
        <v/>
      </c>
      <c r="F2261" s="50">
        <f>IF('M4 Caffeine &amp; Energy'!K737="","",'M4 Caffeine &amp; Energy'!K737)</f>
        <v/>
      </c>
      <c r="G2261" s="49">
        <f>IF('M4 Caffeine &amp; Energy'!F737="","",'M4 Caffeine &amp; Energy'!F737)</f>
        <v/>
      </c>
      <c r="H2261" s="50">
        <f>IF(AND(ISNUMBER('M4 Caffeine &amp; Energy'!F737),ISNUMBER('M4 Caffeine &amp; Energy'!K737)),'M4 Caffeine &amp; Energy'!F737-'M4 Caffeine &amp; Energy'!K737,"")</f>
        <v/>
      </c>
      <c r="I2261" s="34" t="inlineStr">
        <is>
          <t>S&amp;S availability/depth vary by listing and time, confirm live.</t>
        </is>
      </c>
    </row>
    <row r="2262" ht="26" customHeight="1">
      <c r="A2262" s="34" t="inlineStr">
        <is>
          <t>Califia Farms</t>
        </is>
      </c>
      <c r="B2262" s="34" t="inlineStr">
        <is>
          <t>Califia Farms Cold Brew | Black Unsweetened | 24 pack 355mL</t>
        </is>
      </c>
      <c r="C2262" s="34" t="inlineStr">
        <is>
          <t>4) Caffeine &amp; energy beverage</t>
        </is>
      </c>
      <c r="D2262" s="51">
        <f>IF('M4 Caffeine &amp; Energy'!I738="","",'M4 Caffeine &amp; Energy'!I738)</f>
        <v/>
      </c>
      <c r="E2262" s="52">
        <f>IF('M4 Caffeine &amp; Energy'!J738="","",'M4 Caffeine &amp; Energy'!J738)</f>
        <v/>
      </c>
      <c r="F2262" s="50">
        <f>IF('M4 Caffeine &amp; Energy'!K738="","",'M4 Caffeine &amp; Energy'!K738)</f>
        <v/>
      </c>
      <c r="G2262" s="49">
        <f>IF('M4 Caffeine &amp; Energy'!F738="","",'M4 Caffeine &amp; Energy'!F738)</f>
        <v/>
      </c>
      <c r="H2262" s="50">
        <f>IF(AND(ISNUMBER('M4 Caffeine &amp; Energy'!F738),ISNUMBER('M4 Caffeine &amp; Energy'!K738)),'M4 Caffeine &amp; Energy'!F738-'M4 Caffeine &amp; Energy'!K738,"")</f>
        <v/>
      </c>
      <c r="I2262" s="34" t="inlineStr">
        <is>
          <t>S&amp;S availability/depth vary by listing and time, confirm live.</t>
        </is>
      </c>
    </row>
    <row r="2263" ht="26" customHeight="1">
      <c r="A2263" s="34" t="inlineStr">
        <is>
          <t>Califia Farms</t>
        </is>
      </c>
      <c r="B2263" s="34" t="inlineStr">
        <is>
          <t>Califia Farms Cold Brew | Mocha | single 355mL</t>
        </is>
      </c>
      <c r="C2263" s="34" t="inlineStr">
        <is>
          <t>4) Caffeine &amp; energy beverage</t>
        </is>
      </c>
      <c r="D2263" s="51">
        <f>IF('M4 Caffeine &amp; Energy'!I739="","",'M4 Caffeine &amp; Energy'!I739)</f>
        <v/>
      </c>
      <c r="E2263" s="52">
        <f>IF('M4 Caffeine &amp; Energy'!J739="","",'M4 Caffeine &amp; Energy'!J739)</f>
        <v/>
      </c>
      <c r="F2263" s="50">
        <f>IF('M4 Caffeine &amp; Energy'!K739="","",'M4 Caffeine &amp; Energy'!K739)</f>
        <v/>
      </c>
      <c r="G2263" s="49">
        <f>IF('M4 Caffeine &amp; Energy'!F739="","",'M4 Caffeine &amp; Energy'!F739)</f>
        <v/>
      </c>
      <c r="H2263" s="50">
        <f>IF(AND(ISNUMBER('M4 Caffeine &amp; Energy'!F739),ISNUMBER('M4 Caffeine &amp; Energy'!K739)),'M4 Caffeine &amp; Energy'!F739-'M4 Caffeine &amp; Energy'!K739,"")</f>
        <v/>
      </c>
      <c r="I2263" s="34" t="inlineStr">
        <is>
          <t>S&amp;S availability/depth vary by listing and time, confirm live.</t>
        </is>
      </c>
    </row>
    <row r="2264" ht="26" customHeight="1">
      <c r="A2264" s="34" t="inlineStr">
        <is>
          <t>Califia Farms</t>
        </is>
      </c>
      <c r="B2264" s="34" t="inlineStr">
        <is>
          <t>Califia Farms Cold Brew | Mocha | 8 pack 355mL</t>
        </is>
      </c>
      <c r="C2264" s="34" t="inlineStr">
        <is>
          <t>4) Caffeine &amp; energy beverage</t>
        </is>
      </c>
      <c r="D2264" s="51">
        <f>IF('M4 Caffeine &amp; Energy'!I740="","",'M4 Caffeine &amp; Energy'!I740)</f>
        <v/>
      </c>
      <c r="E2264" s="52">
        <f>IF('M4 Caffeine &amp; Energy'!J740="","",'M4 Caffeine &amp; Energy'!J740)</f>
        <v/>
      </c>
      <c r="F2264" s="50">
        <f>IF('M4 Caffeine &amp; Energy'!K740="","",'M4 Caffeine &amp; Energy'!K740)</f>
        <v/>
      </c>
      <c r="G2264" s="49">
        <f>IF('M4 Caffeine &amp; Energy'!F740="","",'M4 Caffeine &amp; Energy'!F740)</f>
        <v/>
      </c>
      <c r="H2264" s="50">
        <f>IF(AND(ISNUMBER('M4 Caffeine &amp; Energy'!F740),ISNUMBER('M4 Caffeine &amp; Energy'!K740)),'M4 Caffeine &amp; Energy'!F740-'M4 Caffeine &amp; Energy'!K740,"")</f>
        <v/>
      </c>
      <c r="I2264" s="34" t="inlineStr">
        <is>
          <t>S&amp;S availability/depth vary by listing and time, confirm live.</t>
        </is>
      </c>
    </row>
    <row r="2265" ht="26" customHeight="1">
      <c r="A2265" s="34" t="inlineStr">
        <is>
          <t>Califia Farms</t>
        </is>
      </c>
      <c r="B2265" s="34" t="inlineStr">
        <is>
          <t>Califia Farms Cold Brew | Mocha | 12 pack 355mL</t>
        </is>
      </c>
      <c r="C2265" s="34" t="inlineStr">
        <is>
          <t>4) Caffeine &amp; energy beverage</t>
        </is>
      </c>
      <c r="D2265" s="51">
        <f>IF('M4 Caffeine &amp; Energy'!I741="","",'M4 Caffeine &amp; Energy'!I741)</f>
        <v/>
      </c>
      <c r="E2265" s="52">
        <f>IF('M4 Caffeine &amp; Energy'!J741="","",'M4 Caffeine &amp; Energy'!J741)</f>
        <v/>
      </c>
      <c r="F2265" s="50">
        <f>IF('M4 Caffeine &amp; Energy'!K741="","",'M4 Caffeine &amp; Energy'!K741)</f>
        <v/>
      </c>
      <c r="G2265" s="49">
        <f>IF('M4 Caffeine &amp; Energy'!F741="","",'M4 Caffeine &amp; Energy'!F741)</f>
        <v/>
      </c>
      <c r="H2265" s="50">
        <f>IF(AND(ISNUMBER('M4 Caffeine &amp; Energy'!F741),ISNUMBER('M4 Caffeine &amp; Energy'!K741)),'M4 Caffeine &amp; Energy'!F741-'M4 Caffeine &amp; Energy'!K741,"")</f>
        <v/>
      </c>
      <c r="I2265" s="34" t="inlineStr">
        <is>
          <t>S&amp;S availability/depth vary by listing and time, confirm live.</t>
        </is>
      </c>
    </row>
    <row r="2266" ht="26" customHeight="1">
      <c r="A2266" s="34" t="inlineStr">
        <is>
          <t>Califia Farms</t>
        </is>
      </c>
      <c r="B2266" s="34" t="inlineStr">
        <is>
          <t>Califia Farms Cold Brew | Mocha | 15 pack 355mL</t>
        </is>
      </c>
      <c r="C2266" s="34" t="inlineStr">
        <is>
          <t>4) Caffeine &amp; energy beverage</t>
        </is>
      </c>
      <c r="D2266" s="51">
        <f>IF('M4 Caffeine &amp; Energy'!I742="","",'M4 Caffeine &amp; Energy'!I742)</f>
        <v/>
      </c>
      <c r="E2266" s="52">
        <f>IF('M4 Caffeine &amp; Energy'!J742="","",'M4 Caffeine &amp; Energy'!J742)</f>
        <v/>
      </c>
      <c r="F2266" s="50">
        <f>IF('M4 Caffeine &amp; Energy'!K742="","",'M4 Caffeine &amp; Energy'!K742)</f>
        <v/>
      </c>
      <c r="G2266" s="49">
        <f>IF('M4 Caffeine &amp; Energy'!F742="","",'M4 Caffeine &amp; Energy'!F742)</f>
        <v/>
      </c>
      <c r="H2266" s="50">
        <f>IF(AND(ISNUMBER('M4 Caffeine &amp; Energy'!F742),ISNUMBER('M4 Caffeine &amp; Energy'!K742)),'M4 Caffeine &amp; Energy'!F742-'M4 Caffeine &amp; Energy'!K742,"")</f>
        <v/>
      </c>
      <c r="I2266" s="34" t="inlineStr">
        <is>
          <t>S&amp;S availability/depth vary by listing and time, confirm live.</t>
        </is>
      </c>
    </row>
    <row r="2267" ht="26" customHeight="1">
      <c r="A2267" s="34" t="inlineStr">
        <is>
          <t>Califia Farms</t>
        </is>
      </c>
      <c r="B2267" s="34" t="inlineStr">
        <is>
          <t>Califia Farms Cold Brew | Mocha | 18 pack 355mL</t>
        </is>
      </c>
      <c r="C2267" s="34" t="inlineStr">
        <is>
          <t>4) Caffeine &amp; energy beverage</t>
        </is>
      </c>
      <c r="D2267" s="51">
        <f>IF('M4 Caffeine &amp; Energy'!I743="","",'M4 Caffeine &amp; Energy'!I743)</f>
        <v/>
      </c>
      <c r="E2267" s="52">
        <f>IF('M4 Caffeine &amp; Energy'!J743="","",'M4 Caffeine &amp; Energy'!J743)</f>
        <v/>
      </c>
      <c r="F2267" s="50">
        <f>IF('M4 Caffeine &amp; Energy'!K743="","",'M4 Caffeine &amp; Energy'!K743)</f>
        <v/>
      </c>
      <c r="G2267" s="49">
        <f>IF('M4 Caffeine &amp; Energy'!F743="","",'M4 Caffeine &amp; Energy'!F743)</f>
        <v/>
      </c>
      <c r="H2267" s="50">
        <f>IF(AND(ISNUMBER('M4 Caffeine &amp; Energy'!F743),ISNUMBER('M4 Caffeine &amp; Energy'!K743)),'M4 Caffeine &amp; Energy'!F743-'M4 Caffeine &amp; Energy'!K743,"")</f>
        <v/>
      </c>
      <c r="I2267" s="34" t="inlineStr">
        <is>
          <t>S&amp;S availability/depth vary by listing and time, confirm live.</t>
        </is>
      </c>
    </row>
    <row r="2268" ht="26" customHeight="1">
      <c r="A2268" s="34" t="inlineStr">
        <is>
          <t>Califia Farms</t>
        </is>
      </c>
      <c r="B2268" s="34" t="inlineStr">
        <is>
          <t>Califia Farms Cold Brew | Mocha | 24 pack 355mL</t>
        </is>
      </c>
      <c r="C2268" s="34" t="inlineStr">
        <is>
          <t>4) Caffeine &amp; energy beverage</t>
        </is>
      </c>
      <c r="D2268" s="51">
        <f>IF('M4 Caffeine &amp; Energy'!I744="","",'M4 Caffeine &amp; Energy'!I744)</f>
        <v/>
      </c>
      <c r="E2268" s="52">
        <f>IF('M4 Caffeine &amp; Energy'!J744="","",'M4 Caffeine &amp; Energy'!J744)</f>
        <v/>
      </c>
      <c r="F2268" s="50">
        <f>IF('M4 Caffeine &amp; Energy'!K744="","",'M4 Caffeine &amp; Energy'!K744)</f>
        <v/>
      </c>
      <c r="G2268" s="49">
        <f>IF('M4 Caffeine &amp; Energy'!F744="","",'M4 Caffeine &amp; Energy'!F744)</f>
        <v/>
      </c>
      <c r="H2268" s="50">
        <f>IF(AND(ISNUMBER('M4 Caffeine &amp; Energy'!F744),ISNUMBER('M4 Caffeine &amp; Energy'!K744)),'M4 Caffeine &amp; Energy'!F744-'M4 Caffeine &amp; Energy'!K744,"")</f>
        <v/>
      </c>
      <c r="I2268" s="34" t="inlineStr">
        <is>
          <t>S&amp;S availability/depth vary by listing and time, confirm live.</t>
        </is>
      </c>
    </row>
    <row r="2269" ht="26" customHeight="1">
      <c r="A2269" s="34" t="inlineStr">
        <is>
          <t>Califia Farms</t>
        </is>
      </c>
      <c r="B2269" s="34" t="inlineStr">
        <is>
          <t>Califia Farms Cold Brew | Vanilla | single 355mL</t>
        </is>
      </c>
      <c r="C2269" s="34" t="inlineStr">
        <is>
          <t>4) Caffeine &amp; energy beverage</t>
        </is>
      </c>
      <c r="D2269" s="51">
        <f>IF('M4 Caffeine &amp; Energy'!I745="","",'M4 Caffeine &amp; Energy'!I745)</f>
        <v/>
      </c>
      <c r="E2269" s="52">
        <f>IF('M4 Caffeine &amp; Energy'!J745="","",'M4 Caffeine &amp; Energy'!J745)</f>
        <v/>
      </c>
      <c r="F2269" s="50">
        <f>IF('M4 Caffeine &amp; Energy'!K745="","",'M4 Caffeine &amp; Energy'!K745)</f>
        <v/>
      </c>
      <c r="G2269" s="49">
        <f>IF('M4 Caffeine &amp; Energy'!F745="","",'M4 Caffeine &amp; Energy'!F745)</f>
        <v/>
      </c>
      <c r="H2269" s="50">
        <f>IF(AND(ISNUMBER('M4 Caffeine &amp; Energy'!F745),ISNUMBER('M4 Caffeine &amp; Energy'!K745)),'M4 Caffeine &amp; Energy'!F745-'M4 Caffeine &amp; Energy'!K745,"")</f>
        <v/>
      </c>
      <c r="I2269" s="34" t="inlineStr">
        <is>
          <t>S&amp;S availability/depth vary by listing and time, confirm live.</t>
        </is>
      </c>
    </row>
    <row r="2270" ht="26" customHeight="1">
      <c r="A2270" s="34" t="inlineStr">
        <is>
          <t>Califia Farms</t>
        </is>
      </c>
      <c r="B2270" s="34" t="inlineStr">
        <is>
          <t>Califia Farms Cold Brew | Vanilla | 8 pack 355mL</t>
        </is>
      </c>
      <c r="C2270" s="34" t="inlineStr">
        <is>
          <t>4) Caffeine &amp; energy beverage</t>
        </is>
      </c>
      <c r="D2270" s="51">
        <f>IF('M4 Caffeine &amp; Energy'!I746="","",'M4 Caffeine &amp; Energy'!I746)</f>
        <v/>
      </c>
      <c r="E2270" s="52">
        <f>IF('M4 Caffeine &amp; Energy'!J746="","",'M4 Caffeine &amp; Energy'!J746)</f>
        <v/>
      </c>
      <c r="F2270" s="50">
        <f>IF('M4 Caffeine &amp; Energy'!K746="","",'M4 Caffeine &amp; Energy'!K746)</f>
        <v/>
      </c>
      <c r="G2270" s="49">
        <f>IF('M4 Caffeine &amp; Energy'!F746="","",'M4 Caffeine &amp; Energy'!F746)</f>
        <v/>
      </c>
      <c r="H2270" s="50">
        <f>IF(AND(ISNUMBER('M4 Caffeine &amp; Energy'!F746),ISNUMBER('M4 Caffeine &amp; Energy'!K746)),'M4 Caffeine &amp; Energy'!F746-'M4 Caffeine &amp; Energy'!K746,"")</f>
        <v/>
      </c>
      <c r="I2270" s="34" t="inlineStr">
        <is>
          <t>S&amp;S availability/depth vary by listing and time, confirm live.</t>
        </is>
      </c>
    </row>
    <row r="2271" ht="26" customHeight="1">
      <c r="A2271" s="34" t="inlineStr">
        <is>
          <t>Califia Farms</t>
        </is>
      </c>
      <c r="B2271" s="34" t="inlineStr">
        <is>
          <t>Califia Farms Cold Brew | Vanilla | 12 pack 355mL</t>
        </is>
      </c>
      <c r="C2271" s="34" t="inlineStr">
        <is>
          <t>4) Caffeine &amp; energy beverage</t>
        </is>
      </c>
      <c r="D2271" s="51">
        <f>IF('M4 Caffeine &amp; Energy'!I747="","",'M4 Caffeine &amp; Energy'!I747)</f>
        <v/>
      </c>
      <c r="E2271" s="52">
        <f>IF('M4 Caffeine &amp; Energy'!J747="","",'M4 Caffeine &amp; Energy'!J747)</f>
        <v/>
      </c>
      <c r="F2271" s="50">
        <f>IF('M4 Caffeine &amp; Energy'!K747="","",'M4 Caffeine &amp; Energy'!K747)</f>
        <v/>
      </c>
      <c r="G2271" s="49">
        <f>IF('M4 Caffeine &amp; Energy'!F747="","",'M4 Caffeine &amp; Energy'!F747)</f>
        <v/>
      </c>
      <c r="H2271" s="50">
        <f>IF(AND(ISNUMBER('M4 Caffeine &amp; Energy'!F747),ISNUMBER('M4 Caffeine &amp; Energy'!K747)),'M4 Caffeine &amp; Energy'!F747-'M4 Caffeine &amp; Energy'!K747,"")</f>
        <v/>
      </c>
      <c r="I2271" s="34" t="inlineStr">
        <is>
          <t>S&amp;S availability/depth vary by listing and time, confirm live.</t>
        </is>
      </c>
    </row>
    <row r="2272" ht="26" customHeight="1">
      <c r="A2272" s="34" t="inlineStr">
        <is>
          <t>Califia Farms</t>
        </is>
      </c>
      <c r="B2272" s="34" t="inlineStr">
        <is>
          <t>Califia Farms Cold Brew | Vanilla | 15 pack 355mL</t>
        </is>
      </c>
      <c r="C2272" s="34" t="inlineStr">
        <is>
          <t>4) Caffeine &amp; energy beverage</t>
        </is>
      </c>
      <c r="D2272" s="51">
        <f>IF('M4 Caffeine &amp; Energy'!I748="","",'M4 Caffeine &amp; Energy'!I748)</f>
        <v/>
      </c>
      <c r="E2272" s="52">
        <f>IF('M4 Caffeine &amp; Energy'!J748="","",'M4 Caffeine &amp; Energy'!J748)</f>
        <v/>
      </c>
      <c r="F2272" s="50">
        <f>IF('M4 Caffeine &amp; Energy'!K748="","",'M4 Caffeine &amp; Energy'!K748)</f>
        <v/>
      </c>
      <c r="G2272" s="49">
        <f>IF('M4 Caffeine &amp; Energy'!F748="","",'M4 Caffeine &amp; Energy'!F748)</f>
        <v/>
      </c>
      <c r="H2272" s="50">
        <f>IF(AND(ISNUMBER('M4 Caffeine &amp; Energy'!F748),ISNUMBER('M4 Caffeine &amp; Energy'!K748)),'M4 Caffeine &amp; Energy'!F748-'M4 Caffeine &amp; Energy'!K748,"")</f>
        <v/>
      </c>
      <c r="I2272" s="34" t="inlineStr">
        <is>
          <t>S&amp;S availability/depth vary by listing and time, confirm live.</t>
        </is>
      </c>
    </row>
    <row r="2273" ht="26" customHeight="1">
      <c r="A2273" s="34" t="inlineStr">
        <is>
          <t>Califia Farms</t>
        </is>
      </c>
      <c r="B2273" s="34" t="inlineStr">
        <is>
          <t>Califia Farms Cold Brew | Vanilla | 18 pack 355mL</t>
        </is>
      </c>
      <c r="C2273" s="34" t="inlineStr">
        <is>
          <t>4) Caffeine &amp; energy beverage</t>
        </is>
      </c>
      <c r="D2273" s="51">
        <f>IF('M4 Caffeine &amp; Energy'!I749="","",'M4 Caffeine &amp; Energy'!I749)</f>
        <v/>
      </c>
      <c r="E2273" s="52">
        <f>IF('M4 Caffeine &amp; Energy'!J749="","",'M4 Caffeine &amp; Energy'!J749)</f>
        <v/>
      </c>
      <c r="F2273" s="50">
        <f>IF('M4 Caffeine &amp; Energy'!K749="","",'M4 Caffeine &amp; Energy'!K749)</f>
        <v/>
      </c>
      <c r="G2273" s="49">
        <f>IF('M4 Caffeine &amp; Energy'!F749="","",'M4 Caffeine &amp; Energy'!F749)</f>
        <v/>
      </c>
      <c r="H2273" s="50">
        <f>IF(AND(ISNUMBER('M4 Caffeine &amp; Energy'!F749),ISNUMBER('M4 Caffeine &amp; Energy'!K749)),'M4 Caffeine &amp; Energy'!F749-'M4 Caffeine &amp; Energy'!K749,"")</f>
        <v/>
      </c>
      <c r="I2273" s="34" t="inlineStr">
        <is>
          <t>S&amp;S availability/depth vary by listing and time, confirm live.</t>
        </is>
      </c>
    </row>
    <row r="2274" ht="26" customHeight="1">
      <c r="A2274" s="34" t="inlineStr">
        <is>
          <t>Califia Farms</t>
        </is>
      </c>
      <c r="B2274" s="34" t="inlineStr">
        <is>
          <t>Califia Farms Cold Brew | Vanilla | 24 pack 355mL</t>
        </is>
      </c>
      <c r="C2274" s="34" t="inlineStr">
        <is>
          <t>4) Caffeine &amp; energy beverage</t>
        </is>
      </c>
      <c r="D2274" s="51">
        <f>IF('M4 Caffeine &amp; Energy'!I750="","",'M4 Caffeine &amp; Energy'!I750)</f>
        <v/>
      </c>
      <c r="E2274" s="52">
        <f>IF('M4 Caffeine &amp; Energy'!J750="","",'M4 Caffeine &amp; Energy'!J750)</f>
        <v/>
      </c>
      <c r="F2274" s="50">
        <f>IF('M4 Caffeine &amp; Energy'!K750="","",'M4 Caffeine &amp; Energy'!K750)</f>
        <v/>
      </c>
      <c r="G2274" s="49">
        <f>IF('M4 Caffeine &amp; Energy'!F750="","",'M4 Caffeine &amp; Energy'!F750)</f>
        <v/>
      </c>
      <c r="H2274" s="50">
        <f>IF(AND(ISNUMBER('M4 Caffeine &amp; Energy'!F750),ISNUMBER('M4 Caffeine &amp; Energy'!K750)),'M4 Caffeine &amp; Energy'!F750-'M4 Caffeine &amp; Energy'!K750,"")</f>
        <v/>
      </c>
      <c r="I2274" s="34" t="inlineStr">
        <is>
          <t>S&amp;S availability/depth vary by listing and time, confirm live.</t>
        </is>
      </c>
    </row>
    <row r="2275" ht="26" customHeight="1">
      <c r="A2275" s="34" t="inlineStr">
        <is>
          <t>Califia Farms</t>
        </is>
      </c>
      <c r="B2275" s="34" t="inlineStr">
        <is>
          <t>Califia Farms Cold Brew | Café Latte | single 355mL</t>
        </is>
      </c>
      <c r="C2275" s="34" t="inlineStr">
        <is>
          <t>4) Caffeine &amp; energy beverage</t>
        </is>
      </c>
      <c r="D2275" s="51">
        <f>IF('M4 Caffeine &amp; Energy'!I751="","",'M4 Caffeine &amp; Energy'!I751)</f>
        <v/>
      </c>
      <c r="E2275" s="52">
        <f>IF('M4 Caffeine &amp; Energy'!J751="","",'M4 Caffeine &amp; Energy'!J751)</f>
        <v/>
      </c>
      <c r="F2275" s="50">
        <f>IF('M4 Caffeine &amp; Energy'!K751="","",'M4 Caffeine &amp; Energy'!K751)</f>
        <v/>
      </c>
      <c r="G2275" s="49">
        <f>IF('M4 Caffeine &amp; Energy'!F751="","",'M4 Caffeine &amp; Energy'!F751)</f>
        <v/>
      </c>
      <c r="H2275" s="50">
        <f>IF(AND(ISNUMBER('M4 Caffeine &amp; Energy'!F751),ISNUMBER('M4 Caffeine &amp; Energy'!K751)),'M4 Caffeine &amp; Energy'!F751-'M4 Caffeine &amp; Energy'!K751,"")</f>
        <v/>
      </c>
      <c r="I2275" s="34" t="inlineStr">
        <is>
          <t>S&amp;S availability/depth vary by listing and time, confirm live.</t>
        </is>
      </c>
    </row>
    <row r="2276" ht="26" customHeight="1">
      <c r="A2276" s="34" t="inlineStr">
        <is>
          <t>Califia Farms</t>
        </is>
      </c>
      <c r="B2276" s="34" t="inlineStr">
        <is>
          <t>Califia Farms Cold Brew | Café Latte | 8 pack 355mL</t>
        </is>
      </c>
      <c r="C2276" s="34" t="inlineStr">
        <is>
          <t>4) Caffeine &amp; energy beverage</t>
        </is>
      </c>
      <c r="D2276" s="51">
        <f>IF('M4 Caffeine &amp; Energy'!I752="","",'M4 Caffeine &amp; Energy'!I752)</f>
        <v/>
      </c>
      <c r="E2276" s="52">
        <f>IF('M4 Caffeine &amp; Energy'!J752="","",'M4 Caffeine &amp; Energy'!J752)</f>
        <v/>
      </c>
      <c r="F2276" s="50">
        <f>IF('M4 Caffeine &amp; Energy'!K752="","",'M4 Caffeine &amp; Energy'!K752)</f>
        <v/>
      </c>
      <c r="G2276" s="49">
        <f>IF('M4 Caffeine &amp; Energy'!F752="","",'M4 Caffeine &amp; Energy'!F752)</f>
        <v/>
      </c>
      <c r="H2276" s="50">
        <f>IF(AND(ISNUMBER('M4 Caffeine &amp; Energy'!F752),ISNUMBER('M4 Caffeine &amp; Energy'!K752)),'M4 Caffeine &amp; Energy'!F752-'M4 Caffeine &amp; Energy'!K752,"")</f>
        <v/>
      </c>
      <c r="I2276" s="34" t="inlineStr">
        <is>
          <t>S&amp;S availability/depth vary by listing and time, confirm live.</t>
        </is>
      </c>
    </row>
    <row r="2277" ht="26" customHeight="1">
      <c r="A2277" s="34" t="inlineStr">
        <is>
          <t>Califia Farms</t>
        </is>
      </c>
      <c r="B2277" s="34" t="inlineStr">
        <is>
          <t>Califia Farms Cold Brew | Café Latte | 12 pack 355mL</t>
        </is>
      </c>
      <c r="C2277" s="34" t="inlineStr">
        <is>
          <t>4) Caffeine &amp; energy beverage</t>
        </is>
      </c>
      <c r="D2277" s="51">
        <f>IF('M4 Caffeine &amp; Energy'!I753="","",'M4 Caffeine &amp; Energy'!I753)</f>
        <v/>
      </c>
      <c r="E2277" s="52">
        <f>IF('M4 Caffeine &amp; Energy'!J753="","",'M4 Caffeine &amp; Energy'!J753)</f>
        <v/>
      </c>
      <c r="F2277" s="50">
        <f>IF('M4 Caffeine &amp; Energy'!K753="","",'M4 Caffeine &amp; Energy'!K753)</f>
        <v/>
      </c>
      <c r="G2277" s="49">
        <f>IF('M4 Caffeine &amp; Energy'!F753="","",'M4 Caffeine &amp; Energy'!F753)</f>
        <v/>
      </c>
      <c r="H2277" s="50">
        <f>IF(AND(ISNUMBER('M4 Caffeine &amp; Energy'!F753),ISNUMBER('M4 Caffeine &amp; Energy'!K753)),'M4 Caffeine &amp; Energy'!F753-'M4 Caffeine &amp; Energy'!K753,"")</f>
        <v/>
      </c>
      <c r="I2277" s="34" t="inlineStr">
        <is>
          <t>S&amp;S availability/depth vary by listing and time, confirm live.</t>
        </is>
      </c>
    </row>
    <row r="2278" ht="26" customHeight="1">
      <c r="A2278" s="34" t="inlineStr">
        <is>
          <t>Califia Farms</t>
        </is>
      </c>
      <c r="B2278" s="34" t="inlineStr">
        <is>
          <t>Califia Farms Cold Brew | Café Latte | 15 pack 355mL</t>
        </is>
      </c>
      <c r="C2278" s="34" t="inlineStr">
        <is>
          <t>4) Caffeine &amp; energy beverage</t>
        </is>
      </c>
      <c r="D2278" s="51">
        <f>IF('M4 Caffeine &amp; Energy'!I754="","",'M4 Caffeine &amp; Energy'!I754)</f>
        <v/>
      </c>
      <c r="E2278" s="52">
        <f>IF('M4 Caffeine &amp; Energy'!J754="","",'M4 Caffeine &amp; Energy'!J754)</f>
        <v/>
      </c>
      <c r="F2278" s="50">
        <f>IF('M4 Caffeine &amp; Energy'!K754="","",'M4 Caffeine &amp; Energy'!K754)</f>
        <v/>
      </c>
      <c r="G2278" s="49">
        <f>IF('M4 Caffeine &amp; Energy'!F754="","",'M4 Caffeine &amp; Energy'!F754)</f>
        <v/>
      </c>
      <c r="H2278" s="50">
        <f>IF(AND(ISNUMBER('M4 Caffeine &amp; Energy'!F754),ISNUMBER('M4 Caffeine &amp; Energy'!K754)),'M4 Caffeine &amp; Energy'!F754-'M4 Caffeine &amp; Energy'!K754,"")</f>
        <v/>
      </c>
      <c r="I2278" s="34" t="inlineStr">
        <is>
          <t>S&amp;S availability/depth vary by listing and time, confirm live.</t>
        </is>
      </c>
    </row>
    <row r="2279" ht="26" customHeight="1">
      <c r="A2279" s="34" t="inlineStr">
        <is>
          <t>Califia Farms</t>
        </is>
      </c>
      <c r="B2279" s="34" t="inlineStr">
        <is>
          <t>Califia Farms Cold Brew | Café Latte | 18 pack 355mL</t>
        </is>
      </c>
      <c r="C2279" s="34" t="inlineStr">
        <is>
          <t>4) Caffeine &amp; energy beverage</t>
        </is>
      </c>
      <c r="D2279" s="51">
        <f>IF('M4 Caffeine &amp; Energy'!I755="","",'M4 Caffeine &amp; Energy'!I755)</f>
        <v/>
      </c>
      <c r="E2279" s="52">
        <f>IF('M4 Caffeine &amp; Energy'!J755="","",'M4 Caffeine &amp; Energy'!J755)</f>
        <v/>
      </c>
      <c r="F2279" s="50">
        <f>IF('M4 Caffeine &amp; Energy'!K755="","",'M4 Caffeine &amp; Energy'!K755)</f>
        <v/>
      </c>
      <c r="G2279" s="49">
        <f>IF('M4 Caffeine &amp; Energy'!F755="","",'M4 Caffeine &amp; Energy'!F755)</f>
        <v/>
      </c>
      <c r="H2279" s="50">
        <f>IF(AND(ISNUMBER('M4 Caffeine &amp; Energy'!F755),ISNUMBER('M4 Caffeine &amp; Energy'!K755)),'M4 Caffeine &amp; Energy'!F755-'M4 Caffeine &amp; Energy'!K755,"")</f>
        <v/>
      </c>
      <c r="I2279" s="34" t="inlineStr">
        <is>
          <t>S&amp;S availability/depth vary by listing and time, confirm live.</t>
        </is>
      </c>
    </row>
    <row r="2280" ht="26" customHeight="1">
      <c r="A2280" s="34" t="inlineStr">
        <is>
          <t>Califia Farms</t>
        </is>
      </c>
      <c r="B2280" s="34" t="inlineStr">
        <is>
          <t>Califia Farms Cold Brew | Café Latte | 24 pack 355mL</t>
        </is>
      </c>
      <c r="C2280" s="34" t="inlineStr">
        <is>
          <t>4) Caffeine &amp; energy beverage</t>
        </is>
      </c>
      <c r="D2280" s="51">
        <f>IF('M4 Caffeine &amp; Energy'!I756="","",'M4 Caffeine &amp; Energy'!I756)</f>
        <v/>
      </c>
      <c r="E2280" s="52">
        <f>IF('M4 Caffeine &amp; Energy'!J756="","",'M4 Caffeine &amp; Energy'!J756)</f>
        <v/>
      </c>
      <c r="F2280" s="50">
        <f>IF('M4 Caffeine &amp; Energy'!K756="","",'M4 Caffeine &amp; Energy'!K756)</f>
        <v/>
      </c>
      <c r="G2280" s="49">
        <f>IF('M4 Caffeine &amp; Energy'!F756="","",'M4 Caffeine &amp; Energy'!F756)</f>
        <v/>
      </c>
      <c r="H2280" s="50">
        <f>IF(AND(ISNUMBER('M4 Caffeine &amp; Energy'!F756),ISNUMBER('M4 Caffeine &amp; Energy'!K756)),'M4 Caffeine &amp; Energy'!F756-'M4 Caffeine &amp; Energy'!K756,"")</f>
        <v/>
      </c>
      <c r="I2280" s="34" t="inlineStr">
        <is>
          <t>S&amp;S availability/depth vary by listing and time, confirm live.</t>
        </is>
      </c>
    </row>
    <row r="2281" ht="26" customHeight="1">
      <c r="A2281" s="34" t="inlineStr">
        <is>
          <t>La Colombe</t>
        </is>
      </c>
      <c r="B2281" s="34" t="inlineStr">
        <is>
          <t>La Colombe Draft Latte | Original | single 260mL</t>
        </is>
      </c>
      <c r="C2281" s="34" t="inlineStr">
        <is>
          <t>4) Caffeine &amp; energy beverage</t>
        </is>
      </c>
      <c r="D2281" s="51">
        <f>IF('M4 Caffeine &amp; Energy'!I757="","",'M4 Caffeine &amp; Energy'!I757)</f>
        <v/>
      </c>
      <c r="E2281" s="52">
        <f>IF('M4 Caffeine &amp; Energy'!J757="","",'M4 Caffeine &amp; Energy'!J757)</f>
        <v/>
      </c>
      <c r="F2281" s="50">
        <f>IF('M4 Caffeine &amp; Energy'!K757="","",'M4 Caffeine &amp; Energy'!K757)</f>
        <v/>
      </c>
      <c r="G2281" s="49">
        <f>IF('M4 Caffeine &amp; Energy'!F757="","",'M4 Caffeine &amp; Energy'!F757)</f>
        <v/>
      </c>
      <c r="H2281" s="50">
        <f>IF(AND(ISNUMBER('M4 Caffeine &amp; Energy'!F757),ISNUMBER('M4 Caffeine &amp; Energy'!K757)),'M4 Caffeine &amp; Energy'!F757-'M4 Caffeine &amp; Energy'!K757,"")</f>
        <v/>
      </c>
      <c r="I2281" s="34" t="inlineStr">
        <is>
          <t>S&amp;S availability/depth vary by listing and time, confirm live.</t>
        </is>
      </c>
    </row>
    <row r="2282" ht="26" customHeight="1">
      <c r="A2282" s="34" t="inlineStr">
        <is>
          <t>La Colombe</t>
        </is>
      </c>
      <c r="B2282" s="34" t="inlineStr">
        <is>
          <t>La Colombe Draft Latte | Original | 8 pack 260mL</t>
        </is>
      </c>
      <c r="C2282" s="34" t="inlineStr">
        <is>
          <t>4) Caffeine &amp; energy beverage</t>
        </is>
      </c>
      <c r="D2282" s="51">
        <f>IF('M4 Caffeine &amp; Energy'!I758="","",'M4 Caffeine &amp; Energy'!I758)</f>
        <v/>
      </c>
      <c r="E2282" s="52">
        <f>IF('M4 Caffeine &amp; Energy'!J758="","",'M4 Caffeine &amp; Energy'!J758)</f>
        <v/>
      </c>
      <c r="F2282" s="50">
        <f>IF('M4 Caffeine &amp; Energy'!K758="","",'M4 Caffeine &amp; Energy'!K758)</f>
        <v/>
      </c>
      <c r="G2282" s="49">
        <f>IF('M4 Caffeine &amp; Energy'!F758="","",'M4 Caffeine &amp; Energy'!F758)</f>
        <v/>
      </c>
      <c r="H2282" s="50">
        <f>IF(AND(ISNUMBER('M4 Caffeine &amp; Energy'!F758),ISNUMBER('M4 Caffeine &amp; Energy'!K758)),'M4 Caffeine &amp; Energy'!F758-'M4 Caffeine &amp; Energy'!K758,"")</f>
        <v/>
      </c>
      <c r="I2282" s="34" t="inlineStr">
        <is>
          <t>S&amp;S availability/depth vary by listing and time, confirm live.</t>
        </is>
      </c>
    </row>
    <row r="2283" ht="26" customHeight="1">
      <c r="A2283" s="34" t="inlineStr">
        <is>
          <t>La Colombe</t>
        </is>
      </c>
      <c r="B2283" s="34" t="inlineStr">
        <is>
          <t>La Colombe Draft Latte | Original | 12 pack 260mL</t>
        </is>
      </c>
      <c r="C2283" s="34" t="inlineStr">
        <is>
          <t>4) Caffeine &amp; energy beverage</t>
        </is>
      </c>
      <c r="D2283" s="51">
        <f>IF('M4 Caffeine &amp; Energy'!I759="","",'M4 Caffeine &amp; Energy'!I759)</f>
        <v/>
      </c>
      <c r="E2283" s="52">
        <f>IF('M4 Caffeine &amp; Energy'!J759="","",'M4 Caffeine &amp; Energy'!J759)</f>
        <v/>
      </c>
      <c r="F2283" s="50">
        <f>IF('M4 Caffeine &amp; Energy'!K759="","",'M4 Caffeine &amp; Energy'!K759)</f>
        <v/>
      </c>
      <c r="G2283" s="49">
        <f>IF('M4 Caffeine &amp; Energy'!F759="","",'M4 Caffeine &amp; Energy'!F759)</f>
        <v/>
      </c>
      <c r="H2283" s="50">
        <f>IF(AND(ISNUMBER('M4 Caffeine &amp; Energy'!F759),ISNUMBER('M4 Caffeine &amp; Energy'!K759)),'M4 Caffeine &amp; Energy'!F759-'M4 Caffeine &amp; Energy'!K759,"")</f>
        <v/>
      </c>
      <c r="I2283" s="34" t="inlineStr">
        <is>
          <t>S&amp;S availability/depth vary by listing and time, confirm live.</t>
        </is>
      </c>
    </row>
    <row r="2284" ht="26" customHeight="1">
      <c r="A2284" s="34" t="inlineStr">
        <is>
          <t>La Colombe</t>
        </is>
      </c>
      <c r="B2284" s="34" t="inlineStr">
        <is>
          <t>La Colombe Draft Latte | Original | 15 pack 260mL</t>
        </is>
      </c>
      <c r="C2284" s="34" t="inlineStr">
        <is>
          <t>4) Caffeine &amp; energy beverage</t>
        </is>
      </c>
      <c r="D2284" s="51">
        <f>IF('M4 Caffeine &amp; Energy'!I760="","",'M4 Caffeine &amp; Energy'!I760)</f>
        <v/>
      </c>
      <c r="E2284" s="52">
        <f>IF('M4 Caffeine &amp; Energy'!J760="","",'M4 Caffeine &amp; Energy'!J760)</f>
        <v/>
      </c>
      <c r="F2284" s="50">
        <f>IF('M4 Caffeine &amp; Energy'!K760="","",'M4 Caffeine &amp; Energy'!K760)</f>
        <v/>
      </c>
      <c r="G2284" s="49">
        <f>IF('M4 Caffeine &amp; Energy'!F760="","",'M4 Caffeine &amp; Energy'!F760)</f>
        <v/>
      </c>
      <c r="H2284" s="50">
        <f>IF(AND(ISNUMBER('M4 Caffeine &amp; Energy'!F760),ISNUMBER('M4 Caffeine &amp; Energy'!K760)),'M4 Caffeine &amp; Energy'!F760-'M4 Caffeine &amp; Energy'!K760,"")</f>
        <v/>
      </c>
      <c r="I2284" s="34" t="inlineStr">
        <is>
          <t>S&amp;S availability/depth vary by listing and time, confirm live.</t>
        </is>
      </c>
    </row>
    <row r="2285" ht="26" customHeight="1">
      <c r="A2285" s="34" t="inlineStr">
        <is>
          <t>La Colombe</t>
        </is>
      </c>
      <c r="B2285" s="34" t="inlineStr">
        <is>
          <t>La Colombe Draft Latte | Original | 18 pack 260mL</t>
        </is>
      </c>
      <c r="C2285" s="34" t="inlineStr">
        <is>
          <t>4) Caffeine &amp; energy beverage</t>
        </is>
      </c>
      <c r="D2285" s="51">
        <f>IF('M4 Caffeine &amp; Energy'!I761="","",'M4 Caffeine &amp; Energy'!I761)</f>
        <v/>
      </c>
      <c r="E2285" s="52">
        <f>IF('M4 Caffeine &amp; Energy'!J761="","",'M4 Caffeine &amp; Energy'!J761)</f>
        <v/>
      </c>
      <c r="F2285" s="50">
        <f>IF('M4 Caffeine &amp; Energy'!K761="","",'M4 Caffeine &amp; Energy'!K761)</f>
        <v/>
      </c>
      <c r="G2285" s="49">
        <f>IF('M4 Caffeine &amp; Energy'!F761="","",'M4 Caffeine &amp; Energy'!F761)</f>
        <v/>
      </c>
      <c r="H2285" s="50">
        <f>IF(AND(ISNUMBER('M4 Caffeine &amp; Energy'!F761),ISNUMBER('M4 Caffeine &amp; Energy'!K761)),'M4 Caffeine &amp; Energy'!F761-'M4 Caffeine &amp; Energy'!K761,"")</f>
        <v/>
      </c>
      <c r="I2285" s="34" t="inlineStr">
        <is>
          <t>S&amp;S availability/depth vary by listing and time, confirm live.</t>
        </is>
      </c>
    </row>
    <row r="2286" ht="26" customHeight="1">
      <c r="A2286" s="34" t="inlineStr">
        <is>
          <t>La Colombe</t>
        </is>
      </c>
      <c r="B2286" s="34" t="inlineStr">
        <is>
          <t>La Colombe Draft Latte | Original | 24 pack 260mL</t>
        </is>
      </c>
      <c r="C2286" s="34" t="inlineStr">
        <is>
          <t>4) Caffeine &amp; energy beverage</t>
        </is>
      </c>
      <c r="D2286" s="51">
        <f>IF('M4 Caffeine &amp; Energy'!I762="","",'M4 Caffeine &amp; Energy'!I762)</f>
        <v/>
      </c>
      <c r="E2286" s="52">
        <f>IF('M4 Caffeine &amp; Energy'!J762="","",'M4 Caffeine &amp; Energy'!J762)</f>
        <v/>
      </c>
      <c r="F2286" s="50">
        <f>IF('M4 Caffeine &amp; Energy'!K762="","",'M4 Caffeine &amp; Energy'!K762)</f>
        <v/>
      </c>
      <c r="G2286" s="49">
        <f>IF('M4 Caffeine &amp; Energy'!F762="","",'M4 Caffeine &amp; Energy'!F762)</f>
        <v/>
      </c>
      <c r="H2286" s="50">
        <f>IF(AND(ISNUMBER('M4 Caffeine &amp; Energy'!F762),ISNUMBER('M4 Caffeine &amp; Energy'!K762)),'M4 Caffeine &amp; Energy'!F762-'M4 Caffeine &amp; Energy'!K762,"")</f>
        <v/>
      </c>
      <c r="I2286" s="34" t="inlineStr">
        <is>
          <t>S&amp;S availability/depth vary by listing and time, confirm live.</t>
        </is>
      </c>
    </row>
    <row r="2287" ht="26" customHeight="1">
      <c r="A2287" s="34" t="inlineStr">
        <is>
          <t>La Colombe</t>
        </is>
      </c>
      <c r="B2287" s="34" t="inlineStr">
        <is>
          <t>La Colombe Draft Latte | Vanilla | single 260mL</t>
        </is>
      </c>
      <c r="C2287" s="34" t="inlineStr">
        <is>
          <t>4) Caffeine &amp; energy beverage</t>
        </is>
      </c>
      <c r="D2287" s="51">
        <f>IF('M4 Caffeine &amp; Energy'!I763="","",'M4 Caffeine &amp; Energy'!I763)</f>
        <v/>
      </c>
      <c r="E2287" s="52">
        <f>IF('M4 Caffeine &amp; Energy'!J763="","",'M4 Caffeine &amp; Energy'!J763)</f>
        <v/>
      </c>
      <c r="F2287" s="50">
        <f>IF('M4 Caffeine &amp; Energy'!K763="","",'M4 Caffeine &amp; Energy'!K763)</f>
        <v/>
      </c>
      <c r="G2287" s="49">
        <f>IF('M4 Caffeine &amp; Energy'!F763="","",'M4 Caffeine &amp; Energy'!F763)</f>
        <v/>
      </c>
      <c r="H2287" s="50">
        <f>IF(AND(ISNUMBER('M4 Caffeine &amp; Energy'!F763),ISNUMBER('M4 Caffeine &amp; Energy'!K763)),'M4 Caffeine &amp; Energy'!F763-'M4 Caffeine &amp; Energy'!K763,"")</f>
        <v/>
      </c>
      <c r="I2287" s="34" t="inlineStr">
        <is>
          <t>S&amp;S availability/depth vary by listing and time, confirm live.</t>
        </is>
      </c>
    </row>
    <row r="2288" ht="26" customHeight="1">
      <c r="A2288" s="34" t="inlineStr">
        <is>
          <t>La Colombe</t>
        </is>
      </c>
      <c r="B2288" s="34" t="inlineStr">
        <is>
          <t>La Colombe Draft Latte | Vanilla | 8 pack 260mL</t>
        </is>
      </c>
      <c r="C2288" s="34" t="inlineStr">
        <is>
          <t>4) Caffeine &amp; energy beverage</t>
        </is>
      </c>
      <c r="D2288" s="51">
        <f>IF('M4 Caffeine &amp; Energy'!I764="","",'M4 Caffeine &amp; Energy'!I764)</f>
        <v/>
      </c>
      <c r="E2288" s="52">
        <f>IF('M4 Caffeine &amp; Energy'!J764="","",'M4 Caffeine &amp; Energy'!J764)</f>
        <v/>
      </c>
      <c r="F2288" s="50">
        <f>IF('M4 Caffeine &amp; Energy'!K764="","",'M4 Caffeine &amp; Energy'!K764)</f>
        <v/>
      </c>
      <c r="G2288" s="49">
        <f>IF('M4 Caffeine &amp; Energy'!F764="","",'M4 Caffeine &amp; Energy'!F764)</f>
        <v/>
      </c>
      <c r="H2288" s="50">
        <f>IF(AND(ISNUMBER('M4 Caffeine &amp; Energy'!F764),ISNUMBER('M4 Caffeine &amp; Energy'!K764)),'M4 Caffeine &amp; Energy'!F764-'M4 Caffeine &amp; Energy'!K764,"")</f>
        <v/>
      </c>
      <c r="I2288" s="34" t="inlineStr">
        <is>
          <t>S&amp;S availability/depth vary by listing and time, confirm live.</t>
        </is>
      </c>
    </row>
    <row r="2289" ht="26" customHeight="1">
      <c r="A2289" s="34" t="inlineStr">
        <is>
          <t>La Colombe</t>
        </is>
      </c>
      <c r="B2289" s="34" t="inlineStr">
        <is>
          <t>La Colombe Draft Latte | Vanilla | 12 pack 260mL</t>
        </is>
      </c>
      <c r="C2289" s="34" t="inlineStr">
        <is>
          <t>4) Caffeine &amp; energy beverage</t>
        </is>
      </c>
      <c r="D2289" s="51">
        <f>IF('M4 Caffeine &amp; Energy'!I765="","",'M4 Caffeine &amp; Energy'!I765)</f>
        <v/>
      </c>
      <c r="E2289" s="52">
        <f>IF('M4 Caffeine &amp; Energy'!J765="","",'M4 Caffeine &amp; Energy'!J765)</f>
        <v/>
      </c>
      <c r="F2289" s="50">
        <f>IF('M4 Caffeine &amp; Energy'!K765="","",'M4 Caffeine &amp; Energy'!K765)</f>
        <v/>
      </c>
      <c r="G2289" s="49">
        <f>IF('M4 Caffeine &amp; Energy'!F765="","",'M4 Caffeine &amp; Energy'!F765)</f>
        <v/>
      </c>
      <c r="H2289" s="50">
        <f>IF(AND(ISNUMBER('M4 Caffeine &amp; Energy'!F765),ISNUMBER('M4 Caffeine &amp; Energy'!K765)),'M4 Caffeine &amp; Energy'!F765-'M4 Caffeine &amp; Energy'!K765,"")</f>
        <v/>
      </c>
      <c r="I2289" s="34" t="inlineStr">
        <is>
          <t>S&amp;S availability/depth vary by listing and time, confirm live.</t>
        </is>
      </c>
    </row>
    <row r="2290" ht="26" customHeight="1">
      <c r="A2290" s="34" t="inlineStr">
        <is>
          <t>La Colombe</t>
        </is>
      </c>
      <c r="B2290" s="34" t="inlineStr">
        <is>
          <t>La Colombe Draft Latte | Vanilla | 15 pack 260mL</t>
        </is>
      </c>
      <c r="C2290" s="34" t="inlineStr">
        <is>
          <t>4) Caffeine &amp; energy beverage</t>
        </is>
      </c>
      <c r="D2290" s="51">
        <f>IF('M4 Caffeine &amp; Energy'!I766="","",'M4 Caffeine &amp; Energy'!I766)</f>
        <v/>
      </c>
      <c r="E2290" s="52">
        <f>IF('M4 Caffeine &amp; Energy'!J766="","",'M4 Caffeine &amp; Energy'!J766)</f>
        <v/>
      </c>
      <c r="F2290" s="50">
        <f>IF('M4 Caffeine &amp; Energy'!K766="","",'M4 Caffeine &amp; Energy'!K766)</f>
        <v/>
      </c>
      <c r="G2290" s="49">
        <f>IF('M4 Caffeine &amp; Energy'!F766="","",'M4 Caffeine &amp; Energy'!F766)</f>
        <v/>
      </c>
      <c r="H2290" s="50">
        <f>IF(AND(ISNUMBER('M4 Caffeine &amp; Energy'!F766),ISNUMBER('M4 Caffeine &amp; Energy'!K766)),'M4 Caffeine &amp; Energy'!F766-'M4 Caffeine &amp; Energy'!K766,"")</f>
        <v/>
      </c>
      <c r="I2290" s="34" t="inlineStr">
        <is>
          <t>S&amp;S availability/depth vary by listing and time, confirm live.</t>
        </is>
      </c>
    </row>
    <row r="2291" ht="26" customHeight="1">
      <c r="A2291" s="34" t="inlineStr">
        <is>
          <t>La Colombe</t>
        </is>
      </c>
      <c r="B2291" s="34" t="inlineStr">
        <is>
          <t>La Colombe Draft Latte | Vanilla | 18 pack 260mL</t>
        </is>
      </c>
      <c r="C2291" s="34" t="inlineStr">
        <is>
          <t>4) Caffeine &amp; energy beverage</t>
        </is>
      </c>
      <c r="D2291" s="51">
        <f>IF('M4 Caffeine &amp; Energy'!I767="","",'M4 Caffeine &amp; Energy'!I767)</f>
        <v/>
      </c>
      <c r="E2291" s="52">
        <f>IF('M4 Caffeine &amp; Energy'!J767="","",'M4 Caffeine &amp; Energy'!J767)</f>
        <v/>
      </c>
      <c r="F2291" s="50">
        <f>IF('M4 Caffeine &amp; Energy'!K767="","",'M4 Caffeine &amp; Energy'!K767)</f>
        <v/>
      </c>
      <c r="G2291" s="49">
        <f>IF('M4 Caffeine &amp; Energy'!F767="","",'M4 Caffeine &amp; Energy'!F767)</f>
        <v/>
      </c>
      <c r="H2291" s="50">
        <f>IF(AND(ISNUMBER('M4 Caffeine &amp; Energy'!F767),ISNUMBER('M4 Caffeine &amp; Energy'!K767)),'M4 Caffeine &amp; Energy'!F767-'M4 Caffeine &amp; Energy'!K767,"")</f>
        <v/>
      </c>
      <c r="I2291" s="34" t="inlineStr">
        <is>
          <t>S&amp;S availability/depth vary by listing and time, confirm live.</t>
        </is>
      </c>
    </row>
    <row r="2292" ht="26" customHeight="1">
      <c r="A2292" s="34" t="inlineStr">
        <is>
          <t>La Colombe</t>
        </is>
      </c>
      <c r="B2292" s="34" t="inlineStr">
        <is>
          <t>La Colombe Draft Latte | Vanilla | 24 pack 260mL</t>
        </is>
      </c>
      <c r="C2292" s="34" t="inlineStr">
        <is>
          <t>4) Caffeine &amp; energy beverage</t>
        </is>
      </c>
      <c r="D2292" s="51">
        <f>IF('M4 Caffeine &amp; Energy'!I768="","",'M4 Caffeine &amp; Energy'!I768)</f>
        <v/>
      </c>
      <c r="E2292" s="52">
        <f>IF('M4 Caffeine &amp; Energy'!J768="","",'M4 Caffeine &amp; Energy'!J768)</f>
        <v/>
      </c>
      <c r="F2292" s="50">
        <f>IF('M4 Caffeine &amp; Energy'!K768="","",'M4 Caffeine &amp; Energy'!K768)</f>
        <v/>
      </c>
      <c r="G2292" s="49">
        <f>IF('M4 Caffeine &amp; Energy'!F768="","",'M4 Caffeine &amp; Energy'!F768)</f>
        <v/>
      </c>
      <c r="H2292" s="50">
        <f>IF(AND(ISNUMBER('M4 Caffeine &amp; Energy'!F768),ISNUMBER('M4 Caffeine &amp; Energy'!K768)),'M4 Caffeine &amp; Energy'!F768-'M4 Caffeine &amp; Energy'!K768,"")</f>
        <v/>
      </c>
      <c r="I2292" s="34" t="inlineStr">
        <is>
          <t>S&amp;S availability/depth vary by listing and time, confirm live.</t>
        </is>
      </c>
    </row>
    <row r="2293" ht="26" customHeight="1">
      <c r="A2293" s="34" t="inlineStr">
        <is>
          <t>La Colombe</t>
        </is>
      </c>
      <c r="B2293" s="34" t="inlineStr">
        <is>
          <t>La Colombe Draft Latte | Mocha | single 260mL</t>
        </is>
      </c>
      <c r="C2293" s="34" t="inlineStr">
        <is>
          <t>4) Caffeine &amp; energy beverage</t>
        </is>
      </c>
      <c r="D2293" s="51">
        <f>IF('M4 Caffeine &amp; Energy'!I769="","",'M4 Caffeine &amp; Energy'!I769)</f>
        <v/>
      </c>
      <c r="E2293" s="52">
        <f>IF('M4 Caffeine &amp; Energy'!J769="","",'M4 Caffeine &amp; Energy'!J769)</f>
        <v/>
      </c>
      <c r="F2293" s="50">
        <f>IF('M4 Caffeine &amp; Energy'!K769="","",'M4 Caffeine &amp; Energy'!K769)</f>
        <v/>
      </c>
      <c r="G2293" s="49">
        <f>IF('M4 Caffeine &amp; Energy'!F769="","",'M4 Caffeine &amp; Energy'!F769)</f>
        <v/>
      </c>
      <c r="H2293" s="50">
        <f>IF(AND(ISNUMBER('M4 Caffeine &amp; Energy'!F769),ISNUMBER('M4 Caffeine &amp; Energy'!K769)),'M4 Caffeine &amp; Energy'!F769-'M4 Caffeine &amp; Energy'!K769,"")</f>
        <v/>
      </c>
      <c r="I2293" s="34" t="inlineStr">
        <is>
          <t>S&amp;S availability/depth vary by listing and time, confirm live.</t>
        </is>
      </c>
    </row>
    <row r="2294" ht="26" customHeight="1">
      <c r="A2294" s="34" t="inlineStr">
        <is>
          <t>La Colombe</t>
        </is>
      </c>
      <c r="B2294" s="34" t="inlineStr">
        <is>
          <t>La Colombe Draft Latte | Mocha | 8 pack 260mL</t>
        </is>
      </c>
      <c r="C2294" s="34" t="inlineStr">
        <is>
          <t>4) Caffeine &amp; energy beverage</t>
        </is>
      </c>
      <c r="D2294" s="51">
        <f>IF('M4 Caffeine &amp; Energy'!I770="","",'M4 Caffeine &amp; Energy'!I770)</f>
        <v/>
      </c>
      <c r="E2294" s="52">
        <f>IF('M4 Caffeine &amp; Energy'!J770="","",'M4 Caffeine &amp; Energy'!J770)</f>
        <v/>
      </c>
      <c r="F2294" s="50">
        <f>IF('M4 Caffeine &amp; Energy'!K770="","",'M4 Caffeine &amp; Energy'!K770)</f>
        <v/>
      </c>
      <c r="G2294" s="49">
        <f>IF('M4 Caffeine &amp; Energy'!F770="","",'M4 Caffeine &amp; Energy'!F770)</f>
        <v/>
      </c>
      <c r="H2294" s="50">
        <f>IF(AND(ISNUMBER('M4 Caffeine &amp; Energy'!F770),ISNUMBER('M4 Caffeine &amp; Energy'!K770)),'M4 Caffeine &amp; Energy'!F770-'M4 Caffeine &amp; Energy'!K770,"")</f>
        <v/>
      </c>
      <c r="I2294" s="34" t="inlineStr">
        <is>
          <t>S&amp;S availability/depth vary by listing and time, confirm live.</t>
        </is>
      </c>
    </row>
    <row r="2295" ht="26" customHeight="1">
      <c r="A2295" s="34" t="inlineStr">
        <is>
          <t>La Colombe</t>
        </is>
      </c>
      <c r="B2295" s="34" t="inlineStr">
        <is>
          <t>La Colombe Draft Latte | Mocha | 12 pack 260mL</t>
        </is>
      </c>
      <c r="C2295" s="34" t="inlineStr">
        <is>
          <t>4) Caffeine &amp; energy beverage</t>
        </is>
      </c>
      <c r="D2295" s="51">
        <f>IF('M4 Caffeine &amp; Energy'!I771="","",'M4 Caffeine &amp; Energy'!I771)</f>
        <v/>
      </c>
      <c r="E2295" s="52">
        <f>IF('M4 Caffeine &amp; Energy'!J771="","",'M4 Caffeine &amp; Energy'!J771)</f>
        <v/>
      </c>
      <c r="F2295" s="50">
        <f>IF('M4 Caffeine &amp; Energy'!K771="","",'M4 Caffeine &amp; Energy'!K771)</f>
        <v/>
      </c>
      <c r="G2295" s="49">
        <f>IF('M4 Caffeine &amp; Energy'!F771="","",'M4 Caffeine &amp; Energy'!F771)</f>
        <v/>
      </c>
      <c r="H2295" s="50">
        <f>IF(AND(ISNUMBER('M4 Caffeine &amp; Energy'!F771),ISNUMBER('M4 Caffeine &amp; Energy'!K771)),'M4 Caffeine &amp; Energy'!F771-'M4 Caffeine &amp; Energy'!K771,"")</f>
        <v/>
      </c>
      <c r="I2295" s="34" t="inlineStr">
        <is>
          <t>S&amp;S availability/depth vary by listing and time, confirm live.</t>
        </is>
      </c>
    </row>
    <row r="2296" ht="26" customHeight="1">
      <c r="A2296" s="34" t="inlineStr">
        <is>
          <t>La Colombe</t>
        </is>
      </c>
      <c r="B2296" s="34" t="inlineStr">
        <is>
          <t>La Colombe Draft Latte | Mocha | 15 pack 260mL</t>
        </is>
      </c>
      <c r="C2296" s="34" t="inlineStr">
        <is>
          <t>4) Caffeine &amp; energy beverage</t>
        </is>
      </c>
      <c r="D2296" s="51">
        <f>IF('M4 Caffeine &amp; Energy'!I772="","",'M4 Caffeine &amp; Energy'!I772)</f>
        <v/>
      </c>
      <c r="E2296" s="52">
        <f>IF('M4 Caffeine &amp; Energy'!J772="","",'M4 Caffeine &amp; Energy'!J772)</f>
        <v/>
      </c>
      <c r="F2296" s="50">
        <f>IF('M4 Caffeine &amp; Energy'!K772="","",'M4 Caffeine &amp; Energy'!K772)</f>
        <v/>
      </c>
      <c r="G2296" s="49">
        <f>IF('M4 Caffeine &amp; Energy'!F772="","",'M4 Caffeine &amp; Energy'!F772)</f>
        <v/>
      </c>
      <c r="H2296" s="50">
        <f>IF(AND(ISNUMBER('M4 Caffeine &amp; Energy'!F772),ISNUMBER('M4 Caffeine &amp; Energy'!K772)),'M4 Caffeine &amp; Energy'!F772-'M4 Caffeine &amp; Energy'!K772,"")</f>
        <v/>
      </c>
      <c r="I2296" s="34" t="inlineStr">
        <is>
          <t>S&amp;S availability/depth vary by listing and time, confirm live.</t>
        </is>
      </c>
    </row>
    <row r="2297" ht="26" customHeight="1">
      <c r="A2297" s="34" t="inlineStr">
        <is>
          <t>La Colombe</t>
        </is>
      </c>
      <c r="B2297" s="34" t="inlineStr">
        <is>
          <t>La Colombe Draft Latte | Mocha | 18 pack 260mL</t>
        </is>
      </c>
      <c r="C2297" s="34" t="inlineStr">
        <is>
          <t>4) Caffeine &amp; energy beverage</t>
        </is>
      </c>
      <c r="D2297" s="51">
        <f>IF('M4 Caffeine &amp; Energy'!I773="","",'M4 Caffeine &amp; Energy'!I773)</f>
        <v/>
      </c>
      <c r="E2297" s="52">
        <f>IF('M4 Caffeine &amp; Energy'!J773="","",'M4 Caffeine &amp; Energy'!J773)</f>
        <v/>
      </c>
      <c r="F2297" s="50">
        <f>IF('M4 Caffeine &amp; Energy'!K773="","",'M4 Caffeine &amp; Energy'!K773)</f>
        <v/>
      </c>
      <c r="G2297" s="49">
        <f>IF('M4 Caffeine &amp; Energy'!F773="","",'M4 Caffeine &amp; Energy'!F773)</f>
        <v/>
      </c>
      <c r="H2297" s="50">
        <f>IF(AND(ISNUMBER('M4 Caffeine &amp; Energy'!F773),ISNUMBER('M4 Caffeine &amp; Energy'!K773)),'M4 Caffeine &amp; Energy'!F773-'M4 Caffeine &amp; Energy'!K773,"")</f>
        <v/>
      </c>
      <c r="I2297" s="34" t="inlineStr">
        <is>
          <t>S&amp;S availability/depth vary by listing and time, confirm live.</t>
        </is>
      </c>
    </row>
    <row r="2298" ht="26" customHeight="1">
      <c r="A2298" s="34" t="inlineStr">
        <is>
          <t>La Colombe</t>
        </is>
      </c>
      <c r="B2298" s="34" t="inlineStr">
        <is>
          <t>La Colombe Draft Latte | Mocha | 24 pack 260mL</t>
        </is>
      </c>
      <c r="C2298" s="34" t="inlineStr">
        <is>
          <t>4) Caffeine &amp; energy beverage</t>
        </is>
      </c>
      <c r="D2298" s="51">
        <f>IF('M4 Caffeine &amp; Energy'!I774="","",'M4 Caffeine &amp; Energy'!I774)</f>
        <v/>
      </c>
      <c r="E2298" s="52">
        <f>IF('M4 Caffeine &amp; Energy'!J774="","",'M4 Caffeine &amp; Energy'!J774)</f>
        <v/>
      </c>
      <c r="F2298" s="50">
        <f>IF('M4 Caffeine &amp; Energy'!K774="","",'M4 Caffeine &amp; Energy'!K774)</f>
        <v/>
      </c>
      <c r="G2298" s="49">
        <f>IF('M4 Caffeine &amp; Energy'!F774="","",'M4 Caffeine &amp; Energy'!F774)</f>
        <v/>
      </c>
      <c r="H2298" s="50">
        <f>IF(AND(ISNUMBER('M4 Caffeine &amp; Energy'!F774),ISNUMBER('M4 Caffeine &amp; Energy'!K774)),'M4 Caffeine &amp; Energy'!F774-'M4 Caffeine &amp; Energy'!K774,"")</f>
        <v/>
      </c>
      <c r="I2298" s="34" t="inlineStr">
        <is>
          <t>S&amp;S availability/depth vary by listing and time, confirm live.</t>
        </is>
      </c>
    </row>
    <row r="2299" ht="26" customHeight="1">
      <c r="A2299" s="34" t="inlineStr">
        <is>
          <t>La Colombe</t>
        </is>
      </c>
      <c r="B2299" s="34" t="inlineStr">
        <is>
          <t>La Colombe Draft Latte | Oatmilk | single 260mL</t>
        </is>
      </c>
      <c r="C2299" s="34" t="inlineStr">
        <is>
          <t>4) Caffeine &amp; energy beverage</t>
        </is>
      </c>
      <c r="D2299" s="51">
        <f>IF('M4 Caffeine &amp; Energy'!I775="","",'M4 Caffeine &amp; Energy'!I775)</f>
        <v/>
      </c>
      <c r="E2299" s="52">
        <f>IF('M4 Caffeine &amp; Energy'!J775="","",'M4 Caffeine &amp; Energy'!J775)</f>
        <v/>
      </c>
      <c r="F2299" s="50">
        <f>IF('M4 Caffeine &amp; Energy'!K775="","",'M4 Caffeine &amp; Energy'!K775)</f>
        <v/>
      </c>
      <c r="G2299" s="49">
        <f>IF('M4 Caffeine &amp; Energy'!F775="","",'M4 Caffeine &amp; Energy'!F775)</f>
        <v/>
      </c>
      <c r="H2299" s="50">
        <f>IF(AND(ISNUMBER('M4 Caffeine &amp; Energy'!F775),ISNUMBER('M4 Caffeine &amp; Energy'!K775)),'M4 Caffeine &amp; Energy'!F775-'M4 Caffeine &amp; Energy'!K775,"")</f>
        <v/>
      </c>
      <c r="I2299" s="34" t="inlineStr">
        <is>
          <t>S&amp;S availability/depth vary by listing and time, confirm live.</t>
        </is>
      </c>
    </row>
    <row r="2300" ht="26" customHeight="1">
      <c r="A2300" s="34" t="inlineStr">
        <is>
          <t>La Colombe</t>
        </is>
      </c>
      <c r="B2300" s="34" t="inlineStr">
        <is>
          <t>La Colombe Draft Latte | Oatmilk | 8 pack 260mL</t>
        </is>
      </c>
      <c r="C2300" s="34" t="inlineStr">
        <is>
          <t>4) Caffeine &amp; energy beverage</t>
        </is>
      </c>
      <c r="D2300" s="51">
        <f>IF('M4 Caffeine &amp; Energy'!I776="","",'M4 Caffeine &amp; Energy'!I776)</f>
        <v/>
      </c>
      <c r="E2300" s="52">
        <f>IF('M4 Caffeine &amp; Energy'!J776="","",'M4 Caffeine &amp; Energy'!J776)</f>
        <v/>
      </c>
      <c r="F2300" s="50">
        <f>IF('M4 Caffeine &amp; Energy'!K776="","",'M4 Caffeine &amp; Energy'!K776)</f>
        <v/>
      </c>
      <c r="G2300" s="49">
        <f>IF('M4 Caffeine &amp; Energy'!F776="","",'M4 Caffeine &amp; Energy'!F776)</f>
        <v/>
      </c>
      <c r="H2300" s="50">
        <f>IF(AND(ISNUMBER('M4 Caffeine &amp; Energy'!F776),ISNUMBER('M4 Caffeine &amp; Energy'!K776)),'M4 Caffeine &amp; Energy'!F776-'M4 Caffeine &amp; Energy'!K776,"")</f>
        <v/>
      </c>
      <c r="I2300" s="34" t="inlineStr">
        <is>
          <t>S&amp;S availability/depth vary by listing and time, confirm live.</t>
        </is>
      </c>
    </row>
    <row r="2301" ht="26" customHeight="1">
      <c r="A2301" s="34" t="inlineStr">
        <is>
          <t>La Colombe</t>
        </is>
      </c>
      <c r="B2301" s="34" t="inlineStr">
        <is>
          <t>La Colombe Draft Latte | Oatmilk | 12 pack 260mL</t>
        </is>
      </c>
      <c r="C2301" s="34" t="inlineStr">
        <is>
          <t>4) Caffeine &amp; energy beverage</t>
        </is>
      </c>
      <c r="D2301" s="51">
        <f>IF('M4 Caffeine &amp; Energy'!I777="","",'M4 Caffeine &amp; Energy'!I777)</f>
        <v/>
      </c>
      <c r="E2301" s="52">
        <f>IF('M4 Caffeine &amp; Energy'!J777="","",'M4 Caffeine &amp; Energy'!J777)</f>
        <v/>
      </c>
      <c r="F2301" s="50">
        <f>IF('M4 Caffeine &amp; Energy'!K777="","",'M4 Caffeine &amp; Energy'!K777)</f>
        <v/>
      </c>
      <c r="G2301" s="49">
        <f>IF('M4 Caffeine &amp; Energy'!F777="","",'M4 Caffeine &amp; Energy'!F777)</f>
        <v/>
      </c>
      <c r="H2301" s="50">
        <f>IF(AND(ISNUMBER('M4 Caffeine &amp; Energy'!F777),ISNUMBER('M4 Caffeine &amp; Energy'!K777)),'M4 Caffeine &amp; Energy'!F777-'M4 Caffeine &amp; Energy'!K777,"")</f>
        <v/>
      </c>
      <c r="I2301" s="34" t="inlineStr">
        <is>
          <t>S&amp;S availability/depth vary by listing and time, confirm live.</t>
        </is>
      </c>
    </row>
    <row r="2302" ht="26" customHeight="1">
      <c r="A2302" s="34" t="inlineStr">
        <is>
          <t>La Colombe</t>
        </is>
      </c>
      <c r="B2302" s="34" t="inlineStr">
        <is>
          <t>La Colombe Draft Latte | Oatmilk | 15 pack 260mL</t>
        </is>
      </c>
      <c r="C2302" s="34" t="inlineStr">
        <is>
          <t>4) Caffeine &amp; energy beverage</t>
        </is>
      </c>
      <c r="D2302" s="51">
        <f>IF('M4 Caffeine &amp; Energy'!I778="","",'M4 Caffeine &amp; Energy'!I778)</f>
        <v/>
      </c>
      <c r="E2302" s="52">
        <f>IF('M4 Caffeine &amp; Energy'!J778="","",'M4 Caffeine &amp; Energy'!J778)</f>
        <v/>
      </c>
      <c r="F2302" s="50">
        <f>IF('M4 Caffeine &amp; Energy'!K778="","",'M4 Caffeine &amp; Energy'!K778)</f>
        <v/>
      </c>
      <c r="G2302" s="49">
        <f>IF('M4 Caffeine &amp; Energy'!F778="","",'M4 Caffeine &amp; Energy'!F778)</f>
        <v/>
      </c>
      <c r="H2302" s="50">
        <f>IF(AND(ISNUMBER('M4 Caffeine &amp; Energy'!F778),ISNUMBER('M4 Caffeine &amp; Energy'!K778)),'M4 Caffeine &amp; Energy'!F778-'M4 Caffeine &amp; Energy'!K778,"")</f>
        <v/>
      </c>
      <c r="I2302" s="34" t="inlineStr">
        <is>
          <t>S&amp;S availability/depth vary by listing and time, confirm live.</t>
        </is>
      </c>
    </row>
    <row r="2303" ht="26" customHeight="1">
      <c r="A2303" s="34" t="inlineStr">
        <is>
          <t>La Colombe</t>
        </is>
      </c>
      <c r="B2303" s="34" t="inlineStr">
        <is>
          <t>La Colombe Draft Latte | Oatmilk | 18 pack 260mL</t>
        </is>
      </c>
      <c r="C2303" s="34" t="inlineStr">
        <is>
          <t>4) Caffeine &amp; energy beverage</t>
        </is>
      </c>
      <c r="D2303" s="51">
        <f>IF('M4 Caffeine &amp; Energy'!I779="","",'M4 Caffeine &amp; Energy'!I779)</f>
        <v/>
      </c>
      <c r="E2303" s="52">
        <f>IF('M4 Caffeine &amp; Energy'!J779="","",'M4 Caffeine &amp; Energy'!J779)</f>
        <v/>
      </c>
      <c r="F2303" s="50">
        <f>IF('M4 Caffeine &amp; Energy'!K779="","",'M4 Caffeine &amp; Energy'!K779)</f>
        <v/>
      </c>
      <c r="G2303" s="49">
        <f>IF('M4 Caffeine &amp; Energy'!F779="","",'M4 Caffeine &amp; Energy'!F779)</f>
        <v/>
      </c>
      <c r="H2303" s="50">
        <f>IF(AND(ISNUMBER('M4 Caffeine &amp; Energy'!F779),ISNUMBER('M4 Caffeine &amp; Energy'!K779)),'M4 Caffeine &amp; Energy'!F779-'M4 Caffeine &amp; Energy'!K779,"")</f>
        <v/>
      </c>
      <c r="I2303" s="34" t="inlineStr">
        <is>
          <t>S&amp;S availability/depth vary by listing and time, confirm live.</t>
        </is>
      </c>
    </row>
    <row r="2304" ht="26" customHeight="1">
      <c r="A2304" s="34" t="inlineStr">
        <is>
          <t>La Colombe</t>
        </is>
      </c>
      <c r="B2304" s="34" t="inlineStr">
        <is>
          <t>La Colombe Draft Latte | Oatmilk | 24 pack 260mL</t>
        </is>
      </c>
      <c r="C2304" s="34" t="inlineStr">
        <is>
          <t>4) Caffeine &amp; energy beverage</t>
        </is>
      </c>
      <c r="D2304" s="51">
        <f>IF('M4 Caffeine &amp; Energy'!I780="","",'M4 Caffeine &amp; Energy'!I780)</f>
        <v/>
      </c>
      <c r="E2304" s="52">
        <f>IF('M4 Caffeine &amp; Energy'!J780="","",'M4 Caffeine &amp; Energy'!J780)</f>
        <v/>
      </c>
      <c r="F2304" s="50">
        <f>IF('M4 Caffeine &amp; Energy'!K780="","",'M4 Caffeine &amp; Energy'!K780)</f>
        <v/>
      </c>
      <c r="G2304" s="49">
        <f>IF('M4 Caffeine &amp; Energy'!F780="","",'M4 Caffeine &amp; Energy'!F780)</f>
        <v/>
      </c>
      <c r="H2304" s="50">
        <f>IF(AND(ISNUMBER('M4 Caffeine &amp; Energy'!F780),ISNUMBER('M4 Caffeine &amp; Energy'!K780)),'M4 Caffeine &amp; Energy'!F780-'M4 Caffeine &amp; Energy'!K780,"")</f>
        <v/>
      </c>
      <c r="I2304" s="34" t="inlineStr">
        <is>
          <t>S&amp;S availability/depth vary by listing and time, confirm live.</t>
        </is>
      </c>
    </row>
    <row r="2305" ht="26" customHeight="1">
      <c r="A2305" s="34" t="inlineStr">
        <is>
          <t>La Colombe</t>
        </is>
      </c>
      <c r="B2305" s="34" t="inlineStr">
        <is>
          <t>La Colombe Draft Latte | Triple | single 260mL</t>
        </is>
      </c>
      <c r="C2305" s="34" t="inlineStr">
        <is>
          <t>4) Caffeine &amp; energy beverage</t>
        </is>
      </c>
      <c r="D2305" s="51">
        <f>IF('M4 Caffeine &amp; Energy'!I781="","",'M4 Caffeine &amp; Energy'!I781)</f>
        <v/>
      </c>
      <c r="E2305" s="52">
        <f>IF('M4 Caffeine &amp; Energy'!J781="","",'M4 Caffeine &amp; Energy'!J781)</f>
        <v/>
      </c>
      <c r="F2305" s="50">
        <f>IF('M4 Caffeine &amp; Energy'!K781="","",'M4 Caffeine &amp; Energy'!K781)</f>
        <v/>
      </c>
      <c r="G2305" s="49">
        <f>IF('M4 Caffeine &amp; Energy'!F781="","",'M4 Caffeine &amp; Energy'!F781)</f>
        <v/>
      </c>
      <c r="H2305" s="50">
        <f>IF(AND(ISNUMBER('M4 Caffeine &amp; Energy'!F781),ISNUMBER('M4 Caffeine &amp; Energy'!K781)),'M4 Caffeine &amp; Energy'!F781-'M4 Caffeine &amp; Energy'!K781,"")</f>
        <v/>
      </c>
      <c r="I2305" s="34" t="inlineStr">
        <is>
          <t>S&amp;S availability/depth vary by listing and time, confirm live.</t>
        </is>
      </c>
    </row>
    <row r="2306" ht="26" customHeight="1">
      <c r="A2306" s="34" t="inlineStr">
        <is>
          <t>La Colombe</t>
        </is>
      </c>
      <c r="B2306" s="34" t="inlineStr">
        <is>
          <t>La Colombe Draft Latte | Triple | 8 pack 260mL</t>
        </is>
      </c>
      <c r="C2306" s="34" t="inlineStr">
        <is>
          <t>4) Caffeine &amp; energy beverage</t>
        </is>
      </c>
      <c r="D2306" s="51">
        <f>IF('M4 Caffeine &amp; Energy'!I782="","",'M4 Caffeine &amp; Energy'!I782)</f>
        <v/>
      </c>
      <c r="E2306" s="52">
        <f>IF('M4 Caffeine &amp; Energy'!J782="","",'M4 Caffeine &amp; Energy'!J782)</f>
        <v/>
      </c>
      <c r="F2306" s="50">
        <f>IF('M4 Caffeine &amp; Energy'!K782="","",'M4 Caffeine &amp; Energy'!K782)</f>
        <v/>
      </c>
      <c r="G2306" s="49">
        <f>IF('M4 Caffeine &amp; Energy'!F782="","",'M4 Caffeine &amp; Energy'!F782)</f>
        <v/>
      </c>
      <c r="H2306" s="50">
        <f>IF(AND(ISNUMBER('M4 Caffeine &amp; Energy'!F782),ISNUMBER('M4 Caffeine &amp; Energy'!K782)),'M4 Caffeine &amp; Energy'!F782-'M4 Caffeine &amp; Energy'!K782,"")</f>
        <v/>
      </c>
      <c r="I2306" s="34" t="inlineStr">
        <is>
          <t>S&amp;S availability/depth vary by listing and time, confirm live.</t>
        </is>
      </c>
    </row>
    <row r="2307" ht="26" customHeight="1">
      <c r="A2307" s="34" t="inlineStr">
        <is>
          <t>La Colombe</t>
        </is>
      </c>
      <c r="B2307" s="34" t="inlineStr">
        <is>
          <t>La Colombe Draft Latte | Triple | 12 pack 260mL</t>
        </is>
      </c>
      <c r="C2307" s="34" t="inlineStr">
        <is>
          <t>4) Caffeine &amp; energy beverage</t>
        </is>
      </c>
      <c r="D2307" s="51">
        <f>IF('M4 Caffeine &amp; Energy'!I783="","",'M4 Caffeine &amp; Energy'!I783)</f>
        <v/>
      </c>
      <c r="E2307" s="52">
        <f>IF('M4 Caffeine &amp; Energy'!J783="","",'M4 Caffeine &amp; Energy'!J783)</f>
        <v/>
      </c>
      <c r="F2307" s="50">
        <f>IF('M4 Caffeine &amp; Energy'!K783="","",'M4 Caffeine &amp; Energy'!K783)</f>
        <v/>
      </c>
      <c r="G2307" s="49">
        <f>IF('M4 Caffeine &amp; Energy'!F783="","",'M4 Caffeine &amp; Energy'!F783)</f>
        <v/>
      </c>
      <c r="H2307" s="50">
        <f>IF(AND(ISNUMBER('M4 Caffeine &amp; Energy'!F783),ISNUMBER('M4 Caffeine &amp; Energy'!K783)),'M4 Caffeine &amp; Energy'!F783-'M4 Caffeine &amp; Energy'!K783,"")</f>
        <v/>
      </c>
      <c r="I2307" s="34" t="inlineStr">
        <is>
          <t>S&amp;S availability/depth vary by listing and time, confirm live.</t>
        </is>
      </c>
    </row>
    <row r="2308" ht="26" customHeight="1">
      <c r="A2308" s="34" t="inlineStr">
        <is>
          <t>La Colombe</t>
        </is>
      </c>
      <c r="B2308" s="34" t="inlineStr">
        <is>
          <t>La Colombe Draft Latte | Triple | 15 pack 260mL</t>
        </is>
      </c>
      <c r="C2308" s="34" t="inlineStr">
        <is>
          <t>4) Caffeine &amp; energy beverage</t>
        </is>
      </c>
      <c r="D2308" s="51">
        <f>IF('M4 Caffeine &amp; Energy'!I784="","",'M4 Caffeine &amp; Energy'!I784)</f>
        <v/>
      </c>
      <c r="E2308" s="52">
        <f>IF('M4 Caffeine &amp; Energy'!J784="","",'M4 Caffeine &amp; Energy'!J784)</f>
        <v/>
      </c>
      <c r="F2308" s="50">
        <f>IF('M4 Caffeine &amp; Energy'!K784="","",'M4 Caffeine &amp; Energy'!K784)</f>
        <v/>
      </c>
      <c r="G2308" s="49">
        <f>IF('M4 Caffeine &amp; Energy'!F784="","",'M4 Caffeine &amp; Energy'!F784)</f>
        <v/>
      </c>
      <c r="H2308" s="50">
        <f>IF(AND(ISNUMBER('M4 Caffeine &amp; Energy'!F784),ISNUMBER('M4 Caffeine &amp; Energy'!K784)),'M4 Caffeine &amp; Energy'!F784-'M4 Caffeine &amp; Energy'!K784,"")</f>
        <v/>
      </c>
      <c r="I2308" s="34" t="inlineStr">
        <is>
          <t>S&amp;S availability/depth vary by listing and time, confirm live.</t>
        </is>
      </c>
    </row>
    <row r="2309" ht="26" customHeight="1">
      <c r="A2309" s="34" t="inlineStr">
        <is>
          <t>La Colombe</t>
        </is>
      </c>
      <c r="B2309" s="34" t="inlineStr">
        <is>
          <t>La Colombe Draft Latte | Triple | 18 pack 260mL</t>
        </is>
      </c>
      <c r="C2309" s="34" t="inlineStr">
        <is>
          <t>4) Caffeine &amp; energy beverage</t>
        </is>
      </c>
      <c r="D2309" s="51">
        <f>IF('M4 Caffeine &amp; Energy'!I785="","",'M4 Caffeine &amp; Energy'!I785)</f>
        <v/>
      </c>
      <c r="E2309" s="52">
        <f>IF('M4 Caffeine &amp; Energy'!J785="","",'M4 Caffeine &amp; Energy'!J785)</f>
        <v/>
      </c>
      <c r="F2309" s="50">
        <f>IF('M4 Caffeine &amp; Energy'!K785="","",'M4 Caffeine &amp; Energy'!K785)</f>
        <v/>
      </c>
      <c r="G2309" s="49">
        <f>IF('M4 Caffeine &amp; Energy'!F785="","",'M4 Caffeine &amp; Energy'!F785)</f>
        <v/>
      </c>
      <c r="H2309" s="50">
        <f>IF(AND(ISNUMBER('M4 Caffeine &amp; Energy'!F785),ISNUMBER('M4 Caffeine &amp; Energy'!K785)),'M4 Caffeine &amp; Energy'!F785-'M4 Caffeine &amp; Energy'!K785,"")</f>
        <v/>
      </c>
      <c r="I2309" s="34" t="inlineStr">
        <is>
          <t>S&amp;S availability/depth vary by listing and time, confirm live.</t>
        </is>
      </c>
    </row>
    <row r="2310" ht="26" customHeight="1">
      <c r="A2310" s="34" t="inlineStr">
        <is>
          <t>La Colombe</t>
        </is>
      </c>
      <c r="B2310" s="34" t="inlineStr">
        <is>
          <t>La Colombe Draft Latte | Triple | 24 pack 260mL</t>
        </is>
      </c>
      <c r="C2310" s="34" t="inlineStr">
        <is>
          <t>4) Caffeine &amp; energy beverage</t>
        </is>
      </c>
      <c r="D2310" s="51">
        <f>IF('M4 Caffeine &amp; Energy'!I786="","",'M4 Caffeine &amp; Energy'!I786)</f>
        <v/>
      </c>
      <c r="E2310" s="52">
        <f>IF('M4 Caffeine &amp; Energy'!J786="","",'M4 Caffeine &amp; Energy'!J786)</f>
        <v/>
      </c>
      <c r="F2310" s="50">
        <f>IF('M4 Caffeine &amp; Energy'!K786="","",'M4 Caffeine &amp; Energy'!K786)</f>
        <v/>
      </c>
      <c r="G2310" s="49">
        <f>IF('M4 Caffeine &amp; Energy'!F786="","",'M4 Caffeine &amp; Energy'!F786)</f>
        <v/>
      </c>
      <c r="H2310" s="50">
        <f>IF(AND(ISNUMBER('M4 Caffeine &amp; Energy'!F786),ISNUMBER('M4 Caffeine &amp; Energy'!K786)),'M4 Caffeine &amp; Energy'!F786-'M4 Caffeine &amp; Energy'!K786,"")</f>
        <v/>
      </c>
      <c r="I2310" s="34" t="inlineStr">
        <is>
          <t>S&amp;S availability/depth vary by listing and time, confirm live.</t>
        </is>
      </c>
    </row>
    <row r="2311" ht="26" customHeight="1">
      <c r="A2311" s="34" t="inlineStr">
        <is>
          <t>Starbucks</t>
        </is>
      </c>
      <c r="B2311" s="34" t="inlineStr">
        <is>
          <t>Starbucks Frappuccino | Mocha | single 281mL</t>
        </is>
      </c>
      <c r="C2311" s="34" t="inlineStr">
        <is>
          <t>4) Caffeine &amp; energy beverage</t>
        </is>
      </c>
      <c r="D2311" s="51">
        <f>IF('M4 Caffeine &amp; Energy'!I787="","",'M4 Caffeine &amp; Energy'!I787)</f>
        <v/>
      </c>
      <c r="E2311" s="52">
        <f>IF('M4 Caffeine &amp; Energy'!J787="","",'M4 Caffeine &amp; Energy'!J787)</f>
        <v/>
      </c>
      <c r="F2311" s="50">
        <f>IF('M4 Caffeine &amp; Energy'!K787="","",'M4 Caffeine &amp; Energy'!K787)</f>
        <v/>
      </c>
      <c r="G2311" s="49">
        <f>IF('M4 Caffeine &amp; Energy'!F787="","",'M4 Caffeine &amp; Energy'!F787)</f>
        <v/>
      </c>
      <c r="H2311" s="50">
        <f>IF(AND(ISNUMBER('M4 Caffeine &amp; Energy'!F787),ISNUMBER('M4 Caffeine &amp; Energy'!K787)),'M4 Caffeine &amp; Energy'!F787-'M4 Caffeine &amp; Energy'!K787,"")</f>
        <v/>
      </c>
      <c r="I2311" s="34" t="inlineStr">
        <is>
          <t>S&amp;S availability/depth vary by listing and time, confirm live.</t>
        </is>
      </c>
    </row>
    <row r="2312" ht="26" customHeight="1">
      <c r="A2312" s="34" t="inlineStr">
        <is>
          <t>Starbucks</t>
        </is>
      </c>
      <c r="B2312" s="34" t="inlineStr">
        <is>
          <t>Starbucks Frappuccino | Mocha | 8 pack 281mL</t>
        </is>
      </c>
      <c r="C2312" s="34" t="inlineStr">
        <is>
          <t>4) Caffeine &amp; energy beverage</t>
        </is>
      </c>
      <c r="D2312" s="51">
        <f>IF('M4 Caffeine &amp; Energy'!I788="","",'M4 Caffeine &amp; Energy'!I788)</f>
        <v/>
      </c>
      <c r="E2312" s="52">
        <f>IF('M4 Caffeine &amp; Energy'!J788="","",'M4 Caffeine &amp; Energy'!J788)</f>
        <v/>
      </c>
      <c r="F2312" s="50">
        <f>IF('M4 Caffeine &amp; Energy'!K788="","",'M4 Caffeine &amp; Energy'!K788)</f>
        <v/>
      </c>
      <c r="G2312" s="49">
        <f>IF('M4 Caffeine &amp; Energy'!F788="","",'M4 Caffeine &amp; Energy'!F788)</f>
        <v/>
      </c>
      <c r="H2312" s="50">
        <f>IF(AND(ISNUMBER('M4 Caffeine &amp; Energy'!F788),ISNUMBER('M4 Caffeine &amp; Energy'!K788)),'M4 Caffeine &amp; Energy'!F788-'M4 Caffeine &amp; Energy'!K788,"")</f>
        <v/>
      </c>
      <c r="I2312" s="34" t="inlineStr">
        <is>
          <t>S&amp;S availability/depth vary by listing and time, confirm live.</t>
        </is>
      </c>
    </row>
    <row r="2313" ht="26" customHeight="1">
      <c r="A2313" s="34" t="inlineStr">
        <is>
          <t>Starbucks</t>
        </is>
      </c>
      <c r="B2313" s="34" t="inlineStr">
        <is>
          <t>Starbucks Frappuccino | Mocha | 12 pack 281mL</t>
        </is>
      </c>
      <c r="C2313" s="34" t="inlineStr">
        <is>
          <t>4) Caffeine &amp; energy beverage</t>
        </is>
      </c>
      <c r="D2313" s="51">
        <f>IF('M4 Caffeine &amp; Energy'!I789="","",'M4 Caffeine &amp; Energy'!I789)</f>
        <v/>
      </c>
      <c r="E2313" s="52">
        <f>IF('M4 Caffeine &amp; Energy'!J789="","",'M4 Caffeine &amp; Energy'!J789)</f>
        <v/>
      </c>
      <c r="F2313" s="50">
        <f>IF('M4 Caffeine &amp; Energy'!K789="","",'M4 Caffeine &amp; Energy'!K789)</f>
        <v/>
      </c>
      <c r="G2313" s="49">
        <f>IF('M4 Caffeine &amp; Energy'!F789="","",'M4 Caffeine &amp; Energy'!F789)</f>
        <v/>
      </c>
      <c r="H2313" s="50">
        <f>IF(AND(ISNUMBER('M4 Caffeine &amp; Energy'!F789),ISNUMBER('M4 Caffeine &amp; Energy'!K789)),'M4 Caffeine &amp; Energy'!F789-'M4 Caffeine &amp; Energy'!K789,"")</f>
        <v/>
      </c>
      <c r="I2313" s="34" t="inlineStr">
        <is>
          <t>S&amp;S availability/depth vary by listing and time, confirm live.</t>
        </is>
      </c>
    </row>
    <row r="2314" ht="26" customHeight="1">
      <c r="A2314" s="34" t="inlineStr">
        <is>
          <t>Starbucks</t>
        </is>
      </c>
      <c r="B2314" s="34" t="inlineStr">
        <is>
          <t>Starbucks Frappuccino | Mocha | 15 pack 281mL</t>
        </is>
      </c>
      <c r="C2314" s="34" t="inlineStr">
        <is>
          <t>4) Caffeine &amp; energy beverage</t>
        </is>
      </c>
      <c r="D2314" s="51">
        <f>IF('M4 Caffeine &amp; Energy'!I790="","",'M4 Caffeine &amp; Energy'!I790)</f>
        <v/>
      </c>
      <c r="E2314" s="52">
        <f>IF('M4 Caffeine &amp; Energy'!J790="","",'M4 Caffeine &amp; Energy'!J790)</f>
        <v/>
      </c>
      <c r="F2314" s="50">
        <f>IF('M4 Caffeine &amp; Energy'!K790="","",'M4 Caffeine &amp; Energy'!K790)</f>
        <v/>
      </c>
      <c r="G2314" s="49">
        <f>IF('M4 Caffeine &amp; Energy'!F790="","",'M4 Caffeine &amp; Energy'!F790)</f>
        <v/>
      </c>
      <c r="H2314" s="50">
        <f>IF(AND(ISNUMBER('M4 Caffeine &amp; Energy'!F790),ISNUMBER('M4 Caffeine &amp; Energy'!K790)),'M4 Caffeine &amp; Energy'!F790-'M4 Caffeine &amp; Energy'!K790,"")</f>
        <v/>
      </c>
      <c r="I2314" s="34" t="inlineStr">
        <is>
          <t>S&amp;S availability/depth vary by listing and time, confirm live.</t>
        </is>
      </c>
    </row>
    <row r="2315" ht="26" customHeight="1">
      <c r="A2315" s="34" t="inlineStr">
        <is>
          <t>Starbucks</t>
        </is>
      </c>
      <c r="B2315" s="34" t="inlineStr">
        <is>
          <t>Starbucks Frappuccino | Mocha | 18 pack 281mL</t>
        </is>
      </c>
      <c r="C2315" s="34" t="inlineStr">
        <is>
          <t>4) Caffeine &amp; energy beverage</t>
        </is>
      </c>
      <c r="D2315" s="51">
        <f>IF('M4 Caffeine &amp; Energy'!I791="","",'M4 Caffeine &amp; Energy'!I791)</f>
        <v/>
      </c>
      <c r="E2315" s="52">
        <f>IF('M4 Caffeine &amp; Energy'!J791="","",'M4 Caffeine &amp; Energy'!J791)</f>
        <v/>
      </c>
      <c r="F2315" s="50">
        <f>IF('M4 Caffeine &amp; Energy'!K791="","",'M4 Caffeine &amp; Energy'!K791)</f>
        <v/>
      </c>
      <c r="G2315" s="49">
        <f>IF('M4 Caffeine &amp; Energy'!F791="","",'M4 Caffeine &amp; Energy'!F791)</f>
        <v/>
      </c>
      <c r="H2315" s="50">
        <f>IF(AND(ISNUMBER('M4 Caffeine &amp; Energy'!F791),ISNUMBER('M4 Caffeine &amp; Energy'!K791)),'M4 Caffeine &amp; Energy'!F791-'M4 Caffeine &amp; Energy'!K791,"")</f>
        <v/>
      </c>
      <c r="I2315" s="34" t="inlineStr">
        <is>
          <t>S&amp;S availability/depth vary by listing and time, confirm live.</t>
        </is>
      </c>
    </row>
    <row r="2316" ht="26" customHeight="1">
      <c r="A2316" s="34" t="inlineStr">
        <is>
          <t>Starbucks</t>
        </is>
      </c>
      <c r="B2316" s="34" t="inlineStr">
        <is>
          <t>Starbucks Frappuccino | Mocha | 24 pack 281mL</t>
        </is>
      </c>
      <c r="C2316" s="34" t="inlineStr">
        <is>
          <t>4) Caffeine &amp; energy beverage</t>
        </is>
      </c>
      <c r="D2316" s="51">
        <f>IF('M4 Caffeine &amp; Energy'!I792="","",'M4 Caffeine &amp; Energy'!I792)</f>
        <v/>
      </c>
      <c r="E2316" s="52">
        <f>IF('M4 Caffeine &amp; Energy'!J792="","",'M4 Caffeine &amp; Energy'!J792)</f>
        <v/>
      </c>
      <c r="F2316" s="50">
        <f>IF('M4 Caffeine &amp; Energy'!K792="","",'M4 Caffeine &amp; Energy'!K792)</f>
        <v/>
      </c>
      <c r="G2316" s="49">
        <f>IF('M4 Caffeine &amp; Energy'!F792="","",'M4 Caffeine &amp; Energy'!F792)</f>
        <v/>
      </c>
      <c r="H2316" s="50">
        <f>IF(AND(ISNUMBER('M4 Caffeine &amp; Energy'!F792),ISNUMBER('M4 Caffeine &amp; Energy'!K792)),'M4 Caffeine &amp; Energy'!F792-'M4 Caffeine &amp; Energy'!K792,"")</f>
        <v/>
      </c>
      <c r="I2316" s="34" t="inlineStr">
        <is>
          <t>S&amp;S availability/depth vary by listing and time, confirm live.</t>
        </is>
      </c>
    </row>
    <row r="2317" ht="26" customHeight="1">
      <c r="A2317" s="34" t="inlineStr">
        <is>
          <t>Starbucks</t>
        </is>
      </c>
      <c r="B2317" s="34" t="inlineStr">
        <is>
          <t>Starbucks Frappuccino | Vanilla | single 281mL</t>
        </is>
      </c>
      <c r="C2317" s="34" t="inlineStr">
        <is>
          <t>4) Caffeine &amp; energy beverage</t>
        </is>
      </c>
      <c r="D2317" s="51">
        <f>IF('M4 Caffeine &amp; Energy'!I793="","",'M4 Caffeine &amp; Energy'!I793)</f>
        <v/>
      </c>
      <c r="E2317" s="52">
        <f>IF('M4 Caffeine &amp; Energy'!J793="","",'M4 Caffeine &amp; Energy'!J793)</f>
        <v/>
      </c>
      <c r="F2317" s="50">
        <f>IF('M4 Caffeine &amp; Energy'!K793="","",'M4 Caffeine &amp; Energy'!K793)</f>
        <v/>
      </c>
      <c r="G2317" s="49">
        <f>IF('M4 Caffeine &amp; Energy'!F793="","",'M4 Caffeine &amp; Energy'!F793)</f>
        <v/>
      </c>
      <c r="H2317" s="50">
        <f>IF(AND(ISNUMBER('M4 Caffeine &amp; Energy'!F793),ISNUMBER('M4 Caffeine &amp; Energy'!K793)),'M4 Caffeine &amp; Energy'!F793-'M4 Caffeine &amp; Energy'!K793,"")</f>
        <v/>
      </c>
      <c r="I2317" s="34" t="inlineStr">
        <is>
          <t>S&amp;S availability/depth vary by listing and time, confirm live.</t>
        </is>
      </c>
    </row>
    <row r="2318" ht="26" customHeight="1">
      <c r="A2318" s="34" t="inlineStr">
        <is>
          <t>Starbucks</t>
        </is>
      </c>
      <c r="B2318" s="34" t="inlineStr">
        <is>
          <t>Starbucks Frappuccino | Vanilla | 8 pack 281mL</t>
        </is>
      </c>
      <c r="C2318" s="34" t="inlineStr">
        <is>
          <t>4) Caffeine &amp; energy beverage</t>
        </is>
      </c>
      <c r="D2318" s="51">
        <f>IF('M4 Caffeine &amp; Energy'!I794="","",'M4 Caffeine &amp; Energy'!I794)</f>
        <v/>
      </c>
      <c r="E2318" s="52">
        <f>IF('M4 Caffeine &amp; Energy'!J794="","",'M4 Caffeine &amp; Energy'!J794)</f>
        <v/>
      </c>
      <c r="F2318" s="50">
        <f>IF('M4 Caffeine &amp; Energy'!K794="","",'M4 Caffeine &amp; Energy'!K794)</f>
        <v/>
      </c>
      <c r="G2318" s="49">
        <f>IF('M4 Caffeine &amp; Energy'!F794="","",'M4 Caffeine &amp; Energy'!F794)</f>
        <v/>
      </c>
      <c r="H2318" s="50">
        <f>IF(AND(ISNUMBER('M4 Caffeine &amp; Energy'!F794),ISNUMBER('M4 Caffeine &amp; Energy'!K794)),'M4 Caffeine &amp; Energy'!F794-'M4 Caffeine &amp; Energy'!K794,"")</f>
        <v/>
      </c>
      <c r="I2318" s="34" t="inlineStr">
        <is>
          <t>S&amp;S availability/depth vary by listing and time, confirm live.</t>
        </is>
      </c>
    </row>
    <row r="2319" ht="26" customHeight="1">
      <c r="A2319" s="34" t="inlineStr">
        <is>
          <t>Starbucks</t>
        </is>
      </c>
      <c r="B2319" s="34" t="inlineStr">
        <is>
          <t>Starbucks Frappuccino | Vanilla | 12 pack 281mL</t>
        </is>
      </c>
      <c r="C2319" s="34" t="inlineStr">
        <is>
          <t>4) Caffeine &amp; energy beverage</t>
        </is>
      </c>
      <c r="D2319" s="51">
        <f>IF('M4 Caffeine &amp; Energy'!I795="","",'M4 Caffeine &amp; Energy'!I795)</f>
        <v/>
      </c>
      <c r="E2319" s="52">
        <f>IF('M4 Caffeine &amp; Energy'!J795="","",'M4 Caffeine &amp; Energy'!J795)</f>
        <v/>
      </c>
      <c r="F2319" s="50">
        <f>IF('M4 Caffeine &amp; Energy'!K795="","",'M4 Caffeine &amp; Energy'!K795)</f>
        <v/>
      </c>
      <c r="G2319" s="49">
        <f>IF('M4 Caffeine &amp; Energy'!F795="","",'M4 Caffeine &amp; Energy'!F795)</f>
        <v/>
      </c>
      <c r="H2319" s="50">
        <f>IF(AND(ISNUMBER('M4 Caffeine &amp; Energy'!F795),ISNUMBER('M4 Caffeine &amp; Energy'!K795)),'M4 Caffeine &amp; Energy'!F795-'M4 Caffeine &amp; Energy'!K795,"")</f>
        <v/>
      </c>
      <c r="I2319" s="34" t="inlineStr">
        <is>
          <t>S&amp;S availability/depth vary by listing and time, confirm live.</t>
        </is>
      </c>
    </row>
    <row r="2320" ht="26" customHeight="1">
      <c r="A2320" s="34" t="inlineStr">
        <is>
          <t>Starbucks</t>
        </is>
      </c>
      <c r="B2320" s="34" t="inlineStr">
        <is>
          <t>Starbucks Frappuccino | Vanilla | 15 pack 281mL</t>
        </is>
      </c>
      <c r="C2320" s="34" t="inlineStr">
        <is>
          <t>4) Caffeine &amp; energy beverage</t>
        </is>
      </c>
      <c r="D2320" s="51">
        <f>IF('M4 Caffeine &amp; Energy'!I796="","",'M4 Caffeine &amp; Energy'!I796)</f>
        <v/>
      </c>
      <c r="E2320" s="52">
        <f>IF('M4 Caffeine &amp; Energy'!J796="","",'M4 Caffeine &amp; Energy'!J796)</f>
        <v/>
      </c>
      <c r="F2320" s="50">
        <f>IF('M4 Caffeine &amp; Energy'!K796="","",'M4 Caffeine &amp; Energy'!K796)</f>
        <v/>
      </c>
      <c r="G2320" s="49">
        <f>IF('M4 Caffeine &amp; Energy'!F796="","",'M4 Caffeine &amp; Energy'!F796)</f>
        <v/>
      </c>
      <c r="H2320" s="50">
        <f>IF(AND(ISNUMBER('M4 Caffeine &amp; Energy'!F796),ISNUMBER('M4 Caffeine &amp; Energy'!K796)),'M4 Caffeine &amp; Energy'!F796-'M4 Caffeine &amp; Energy'!K796,"")</f>
        <v/>
      </c>
      <c r="I2320" s="34" t="inlineStr">
        <is>
          <t>S&amp;S availability/depth vary by listing and time, confirm live.</t>
        </is>
      </c>
    </row>
    <row r="2321" ht="26" customHeight="1">
      <c r="A2321" s="34" t="inlineStr">
        <is>
          <t>Starbucks</t>
        </is>
      </c>
      <c r="B2321" s="34" t="inlineStr">
        <is>
          <t>Starbucks Frappuccino | Vanilla | 18 pack 281mL</t>
        </is>
      </c>
      <c r="C2321" s="34" t="inlineStr">
        <is>
          <t>4) Caffeine &amp; energy beverage</t>
        </is>
      </c>
      <c r="D2321" s="51">
        <f>IF('M4 Caffeine &amp; Energy'!I797="","",'M4 Caffeine &amp; Energy'!I797)</f>
        <v/>
      </c>
      <c r="E2321" s="52">
        <f>IF('M4 Caffeine &amp; Energy'!J797="","",'M4 Caffeine &amp; Energy'!J797)</f>
        <v/>
      </c>
      <c r="F2321" s="50">
        <f>IF('M4 Caffeine &amp; Energy'!K797="","",'M4 Caffeine &amp; Energy'!K797)</f>
        <v/>
      </c>
      <c r="G2321" s="49">
        <f>IF('M4 Caffeine &amp; Energy'!F797="","",'M4 Caffeine &amp; Energy'!F797)</f>
        <v/>
      </c>
      <c r="H2321" s="50">
        <f>IF(AND(ISNUMBER('M4 Caffeine &amp; Energy'!F797),ISNUMBER('M4 Caffeine &amp; Energy'!K797)),'M4 Caffeine &amp; Energy'!F797-'M4 Caffeine &amp; Energy'!K797,"")</f>
        <v/>
      </c>
      <c r="I2321" s="34" t="inlineStr">
        <is>
          <t>S&amp;S availability/depth vary by listing and time, confirm live.</t>
        </is>
      </c>
    </row>
    <row r="2322" ht="26" customHeight="1">
      <c r="A2322" s="34" t="inlineStr">
        <is>
          <t>Starbucks</t>
        </is>
      </c>
      <c r="B2322" s="34" t="inlineStr">
        <is>
          <t>Starbucks Frappuccino | Vanilla | 24 pack 281mL</t>
        </is>
      </c>
      <c r="C2322" s="34" t="inlineStr">
        <is>
          <t>4) Caffeine &amp; energy beverage</t>
        </is>
      </c>
      <c r="D2322" s="51">
        <f>IF('M4 Caffeine &amp; Energy'!I798="","",'M4 Caffeine &amp; Energy'!I798)</f>
        <v/>
      </c>
      <c r="E2322" s="52">
        <f>IF('M4 Caffeine &amp; Energy'!J798="","",'M4 Caffeine &amp; Energy'!J798)</f>
        <v/>
      </c>
      <c r="F2322" s="50">
        <f>IF('M4 Caffeine &amp; Energy'!K798="","",'M4 Caffeine &amp; Energy'!K798)</f>
        <v/>
      </c>
      <c r="G2322" s="49">
        <f>IF('M4 Caffeine &amp; Energy'!F798="","",'M4 Caffeine &amp; Energy'!F798)</f>
        <v/>
      </c>
      <c r="H2322" s="50">
        <f>IF(AND(ISNUMBER('M4 Caffeine &amp; Energy'!F798),ISNUMBER('M4 Caffeine &amp; Energy'!K798)),'M4 Caffeine &amp; Energy'!F798-'M4 Caffeine &amp; Energy'!K798,"")</f>
        <v/>
      </c>
      <c r="I2322" s="34" t="inlineStr">
        <is>
          <t>S&amp;S availability/depth vary by listing and time, confirm live.</t>
        </is>
      </c>
    </row>
    <row r="2323" ht="26" customHeight="1">
      <c r="A2323" s="34" t="inlineStr">
        <is>
          <t>Starbucks</t>
        </is>
      </c>
      <c r="B2323" s="34" t="inlineStr">
        <is>
          <t>Starbucks Frappuccino | Caramel | single 281mL</t>
        </is>
      </c>
      <c r="C2323" s="34" t="inlineStr">
        <is>
          <t>4) Caffeine &amp; energy beverage</t>
        </is>
      </c>
      <c r="D2323" s="51">
        <f>IF('M4 Caffeine &amp; Energy'!I799="","",'M4 Caffeine &amp; Energy'!I799)</f>
        <v/>
      </c>
      <c r="E2323" s="52">
        <f>IF('M4 Caffeine &amp; Energy'!J799="","",'M4 Caffeine &amp; Energy'!J799)</f>
        <v/>
      </c>
      <c r="F2323" s="50">
        <f>IF('M4 Caffeine &amp; Energy'!K799="","",'M4 Caffeine &amp; Energy'!K799)</f>
        <v/>
      </c>
      <c r="G2323" s="49">
        <f>IF('M4 Caffeine &amp; Energy'!F799="","",'M4 Caffeine &amp; Energy'!F799)</f>
        <v/>
      </c>
      <c r="H2323" s="50">
        <f>IF(AND(ISNUMBER('M4 Caffeine &amp; Energy'!F799),ISNUMBER('M4 Caffeine &amp; Energy'!K799)),'M4 Caffeine &amp; Energy'!F799-'M4 Caffeine &amp; Energy'!K799,"")</f>
        <v/>
      </c>
      <c r="I2323" s="34" t="inlineStr">
        <is>
          <t>S&amp;S availability/depth vary by listing and time, confirm live.</t>
        </is>
      </c>
    </row>
    <row r="2324" ht="26" customHeight="1">
      <c r="A2324" s="34" t="inlineStr">
        <is>
          <t>Starbucks</t>
        </is>
      </c>
      <c r="B2324" s="34" t="inlineStr">
        <is>
          <t>Starbucks Frappuccino | Caramel | 8 pack 281mL</t>
        </is>
      </c>
      <c r="C2324" s="34" t="inlineStr">
        <is>
          <t>4) Caffeine &amp; energy beverage</t>
        </is>
      </c>
      <c r="D2324" s="51">
        <f>IF('M4 Caffeine &amp; Energy'!I800="","",'M4 Caffeine &amp; Energy'!I800)</f>
        <v/>
      </c>
      <c r="E2324" s="52">
        <f>IF('M4 Caffeine &amp; Energy'!J800="","",'M4 Caffeine &amp; Energy'!J800)</f>
        <v/>
      </c>
      <c r="F2324" s="50">
        <f>IF('M4 Caffeine &amp; Energy'!K800="","",'M4 Caffeine &amp; Energy'!K800)</f>
        <v/>
      </c>
      <c r="G2324" s="49">
        <f>IF('M4 Caffeine &amp; Energy'!F800="","",'M4 Caffeine &amp; Energy'!F800)</f>
        <v/>
      </c>
      <c r="H2324" s="50">
        <f>IF(AND(ISNUMBER('M4 Caffeine &amp; Energy'!F800),ISNUMBER('M4 Caffeine &amp; Energy'!K800)),'M4 Caffeine &amp; Energy'!F800-'M4 Caffeine &amp; Energy'!K800,"")</f>
        <v/>
      </c>
      <c r="I2324" s="34" t="inlineStr">
        <is>
          <t>S&amp;S availability/depth vary by listing and time, confirm live.</t>
        </is>
      </c>
    </row>
    <row r="2325" ht="26" customHeight="1">
      <c r="A2325" s="34" t="inlineStr">
        <is>
          <t>Starbucks</t>
        </is>
      </c>
      <c r="B2325" s="34" t="inlineStr">
        <is>
          <t>Starbucks Frappuccino | Caramel | 12 pack 281mL</t>
        </is>
      </c>
      <c r="C2325" s="34" t="inlineStr">
        <is>
          <t>4) Caffeine &amp; energy beverage</t>
        </is>
      </c>
      <c r="D2325" s="51">
        <f>IF('M4 Caffeine &amp; Energy'!I801="","",'M4 Caffeine &amp; Energy'!I801)</f>
        <v/>
      </c>
      <c r="E2325" s="52">
        <f>IF('M4 Caffeine &amp; Energy'!J801="","",'M4 Caffeine &amp; Energy'!J801)</f>
        <v/>
      </c>
      <c r="F2325" s="50">
        <f>IF('M4 Caffeine &amp; Energy'!K801="","",'M4 Caffeine &amp; Energy'!K801)</f>
        <v/>
      </c>
      <c r="G2325" s="49">
        <f>IF('M4 Caffeine &amp; Energy'!F801="","",'M4 Caffeine &amp; Energy'!F801)</f>
        <v/>
      </c>
      <c r="H2325" s="50">
        <f>IF(AND(ISNUMBER('M4 Caffeine &amp; Energy'!F801),ISNUMBER('M4 Caffeine &amp; Energy'!K801)),'M4 Caffeine &amp; Energy'!F801-'M4 Caffeine &amp; Energy'!K801,"")</f>
        <v/>
      </c>
      <c r="I2325" s="34" t="inlineStr">
        <is>
          <t>S&amp;S availability/depth vary by listing and time, confirm live.</t>
        </is>
      </c>
    </row>
    <row r="2326" ht="26" customHeight="1">
      <c r="A2326" s="34" t="inlineStr">
        <is>
          <t>Starbucks</t>
        </is>
      </c>
      <c r="B2326" s="34" t="inlineStr">
        <is>
          <t>Starbucks Frappuccino | Caramel | 15 pack 281mL</t>
        </is>
      </c>
      <c r="C2326" s="34" t="inlineStr">
        <is>
          <t>4) Caffeine &amp; energy beverage</t>
        </is>
      </c>
      <c r="D2326" s="51">
        <f>IF('M4 Caffeine &amp; Energy'!I802="","",'M4 Caffeine &amp; Energy'!I802)</f>
        <v/>
      </c>
      <c r="E2326" s="52">
        <f>IF('M4 Caffeine &amp; Energy'!J802="","",'M4 Caffeine &amp; Energy'!J802)</f>
        <v/>
      </c>
      <c r="F2326" s="50">
        <f>IF('M4 Caffeine &amp; Energy'!K802="","",'M4 Caffeine &amp; Energy'!K802)</f>
        <v/>
      </c>
      <c r="G2326" s="49">
        <f>IF('M4 Caffeine &amp; Energy'!F802="","",'M4 Caffeine &amp; Energy'!F802)</f>
        <v/>
      </c>
      <c r="H2326" s="50">
        <f>IF(AND(ISNUMBER('M4 Caffeine &amp; Energy'!F802),ISNUMBER('M4 Caffeine &amp; Energy'!K802)),'M4 Caffeine &amp; Energy'!F802-'M4 Caffeine &amp; Energy'!K802,"")</f>
        <v/>
      </c>
      <c r="I2326" s="34" t="inlineStr">
        <is>
          <t>S&amp;S availability/depth vary by listing and time, confirm live.</t>
        </is>
      </c>
    </row>
    <row r="2327" ht="26" customHeight="1">
      <c r="A2327" s="34" t="inlineStr">
        <is>
          <t>Starbucks</t>
        </is>
      </c>
      <c r="B2327" s="34" t="inlineStr">
        <is>
          <t>Starbucks Frappuccino | Caramel | 18 pack 281mL</t>
        </is>
      </c>
      <c r="C2327" s="34" t="inlineStr">
        <is>
          <t>4) Caffeine &amp; energy beverage</t>
        </is>
      </c>
      <c r="D2327" s="51">
        <f>IF('M4 Caffeine &amp; Energy'!I803="","",'M4 Caffeine &amp; Energy'!I803)</f>
        <v/>
      </c>
      <c r="E2327" s="52">
        <f>IF('M4 Caffeine &amp; Energy'!J803="","",'M4 Caffeine &amp; Energy'!J803)</f>
        <v/>
      </c>
      <c r="F2327" s="50">
        <f>IF('M4 Caffeine &amp; Energy'!K803="","",'M4 Caffeine &amp; Energy'!K803)</f>
        <v/>
      </c>
      <c r="G2327" s="49">
        <f>IF('M4 Caffeine &amp; Energy'!F803="","",'M4 Caffeine &amp; Energy'!F803)</f>
        <v/>
      </c>
      <c r="H2327" s="50">
        <f>IF(AND(ISNUMBER('M4 Caffeine &amp; Energy'!F803),ISNUMBER('M4 Caffeine &amp; Energy'!K803)),'M4 Caffeine &amp; Energy'!F803-'M4 Caffeine &amp; Energy'!K803,"")</f>
        <v/>
      </c>
      <c r="I2327" s="34" t="inlineStr">
        <is>
          <t>S&amp;S availability/depth vary by listing and time, confirm live.</t>
        </is>
      </c>
    </row>
    <row r="2328" ht="26" customHeight="1">
      <c r="A2328" s="34" t="inlineStr">
        <is>
          <t>Starbucks</t>
        </is>
      </c>
      <c r="B2328" s="34" t="inlineStr">
        <is>
          <t>Starbucks Frappuccino | Caramel | 24 pack 281mL</t>
        </is>
      </c>
      <c r="C2328" s="34" t="inlineStr">
        <is>
          <t>4) Caffeine &amp; energy beverage</t>
        </is>
      </c>
      <c r="D2328" s="51">
        <f>IF('M4 Caffeine &amp; Energy'!I804="","",'M4 Caffeine &amp; Energy'!I804)</f>
        <v/>
      </c>
      <c r="E2328" s="52">
        <f>IF('M4 Caffeine &amp; Energy'!J804="","",'M4 Caffeine &amp; Energy'!J804)</f>
        <v/>
      </c>
      <c r="F2328" s="50">
        <f>IF('M4 Caffeine &amp; Energy'!K804="","",'M4 Caffeine &amp; Energy'!K804)</f>
        <v/>
      </c>
      <c r="G2328" s="49">
        <f>IF('M4 Caffeine &amp; Energy'!F804="","",'M4 Caffeine &amp; Energy'!F804)</f>
        <v/>
      </c>
      <c r="H2328" s="50">
        <f>IF(AND(ISNUMBER('M4 Caffeine &amp; Energy'!F804),ISNUMBER('M4 Caffeine &amp; Energy'!K804)),'M4 Caffeine &amp; Energy'!F804-'M4 Caffeine &amp; Energy'!K804,"")</f>
        <v/>
      </c>
      <c r="I2328" s="34" t="inlineStr">
        <is>
          <t>S&amp;S availability/depth vary by listing and time, confirm live.</t>
        </is>
      </c>
    </row>
    <row r="2329" ht="26" customHeight="1">
      <c r="A2329" s="34" t="inlineStr">
        <is>
          <t>Starbucks</t>
        </is>
      </c>
      <c r="B2329" s="34" t="inlineStr">
        <is>
          <t>Starbucks Frappuccino | Coffee | single 281mL</t>
        </is>
      </c>
      <c r="C2329" s="34" t="inlineStr">
        <is>
          <t>4) Caffeine &amp; energy beverage</t>
        </is>
      </c>
      <c r="D2329" s="51">
        <f>IF('M4 Caffeine &amp; Energy'!I805="","",'M4 Caffeine &amp; Energy'!I805)</f>
        <v/>
      </c>
      <c r="E2329" s="52">
        <f>IF('M4 Caffeine &amp; Energy'!J805="","",'M4 Caffeine &amp; Energy'!J805)</f>
        <v/>
      </c>
      <c r="F2329" s="50">
        <f>IF('M4 Caffeine &amp; Energy'!K805="","",'M4 Caffeine &amp; Energy'!K805)</f>
        <v/>
      </c>
      <c r="G2329" s="49">
        <f>IF('M4 Caffeine &amp; Energy'!F805="","",'M4 Caffeine &amp; Energy'!F805)</f>
        <v/>
      </c>
      <c r="H2329" s="50">
        <f>IF(AND(ISNUMBER('M4 Caffeine &amp; Energy'!F805),ISNUMBER('M4 Caffeine &amp; Energy'!K805)),'M4 Caffeine &amp; Energy'!F805-'M4 Caffeine &amp; Energy'!K805,"")</f>
        <v/>
      </c>
      <c r="I2329" s="34" t="inlineStr">
        <is>
          <t>S&amp;S availability/depth vary by listing and time, confirm live.</t>
        </is>
      </c>
    </row>
    <row r="2330" ht="26" customHeight="1">
      <c r="A2330" s="34" t="inlineStr">
        <is>
          <t>Starbucks</t>
        </is>
      </c>
      <c r="B2330" s="34" t="inlineStr">
        <is>
          <t>Starbucks Frappuccino | Coffee | 8 pack 281mL</t>
        </is>
      </c>
      <c r="C2330" s="34" t="inlineStr">
        <is>
          <t>4) Caffeine &amp; energy beverage</t>
        </is>
      </c>
      <c r="D2330" s="51">
        <f>IF('M4 Caffeine &amp; Energy'!I806="","",'M4 Caffeine &amp; Energy'!I806)</f>
        <v/>
      </c>
      <c r="E2330" s="52">
        <f>IF('M4 Caffeine &amp; Energy'!J806="","",'M4 Caffeine &amp; Energy'!J806)</f>
        <v/>
      </c>
      <c r="F2330" s="50">
        <f>IF('M4 Caffeine &amp; Energy'!K806="","",'M4 Caffeine &amp; Energy'!K806)</f>
        <v/>
      </c>
      <c r="G2330" s="49">
        <f>IF('M4 Caffeine &amp; Energy'!F806="","",'M4 Caffeine &amp; Energy'!F806)</f>
        <v/>
      </c>
      <c r="H2330" s="50">
        <f>IF(AND(ISNUMBER('M4 Caffeine &amp; Energy'!F806),ISNUMBER('M4 Caffeine &amp; Energy'!K806)),'M4 Caffeine &amp; Energy'!F806-'M4 Caffeine &amp; Energy'!K806,"")</f>
        <v/>
      </c>
      <c r="I2330" s="34" t="inlineStr">
        <is>
          <t>S&amp;S availability/depth vary by listing and time, confirm live.</t>
        </is>
      </c>
    </row>
    <row r="2331" ht="26" customHeight="1">
      <c r="A2331" s="34" t="inlineStr">
        <is>
          <t>Starbucks</t>
        </is>
      </c>
      <c r="B2331" s="34" t="inlineStr">
        <is>
          <t>Starbucks Frappuccino | Coffee | 12 pack 281mL</t>
        </is>
      </c>
      <c r="C2331" s="34" t="inlineStr">
        <is>
          <t>4) Caffeine &amp; energy beverage</t>
        </is>
      </c>
      <c r="D2331" s="51">
        <f>IF('M4 Caffeine &amp; Energy'!I807="","",'M4 Caffeine &amp; Energy'!I807)</f>
        <v/>
      </c>
      <c r="E2331" s="52">
        <f>IF('M4 Caffeine &amp; Energy'!J807="","",'M4 Caffeine &amp; Energy'!J807)</f>
        <v/>
      </c>
      <c r="F2331" s="50">
        <f>IF('M4 Caffeine &amp; Energy'!K807="","",'M4 Caffeine &amp; Energy'!K807)</f>
        <v/>
      </c>
      <c r="G2331" s="49">
        <f>IF('M4 Caffeine &amp; Energy'!F807="","",'M4 Caffeine &amp; Energy'!F807)</f>
        <v/>
      </c>
      <c r="H2331" s="50">
        <f>IF(AND(ISNUMBER('M4 Caffeine &amp; Energy'!F807),ISNUMBER('M4 Caffeine &amp; Energy'!K807)),'M4 Caffeine &amp; Energy'!F807-'M4 Caffeine &amp; Energy'!K807,"")</f>
        <v/>
      </c>
      <c r="I2331" s="34" t="inlineStr">
        <is>
          <t>S&amp;S availability/depth vary by listing and time, confirm live.</t>
        </is>
      </c>
    </row>
    <row r="2332" ht="26" customHeight="1">
      <c r="A2332" s="34" t="inlineStr">
        <is>
          <t>Starbucks</t>
        </is>
      </c>
      <c r="B2332" s="34" t="inlineStr">
        <is>
          <t>Starbucks Frappuccino | Coffee | 15 pack 281mL</t>
        </is>
      </c>
      <c r="C2332" s="34" t="inlineStr">
        <is>
          <t>4) Caffeine &amp; energy beverage</t>
        </is>
      </c>
      <c r="D2332" s="51">
        <f>IF('M4 Caffeine &amp; Energy'!I808="","",'M4 Caffeine &amp; Energy'!I808)</f>
        <v/>
      </c>
      <c r="E2332" s="52">
        <f>IF('M4 Caffeine &amp; Energy'!J808="","",'M4 Caffeine &amp; Energy'!J808)</f>
        <v/>
      </c>
      <c r="F2332" s="50">
        <f>IF('M4 Caffeine &amp; Energy'!K808="","",'M4 Caffeine &amp; Energy'!K808)</f>
        <v/>
      </c>
      <c r="G2332" s="49">
        <f>IF('M4 Caffeine &amp; Energy'!F808="","",'M4 Caffeine &amp; Energy'!F808)</f>
        <v/>
      </c>
      <c r="H2332" s="50">
        <f>IF(AND(ISNUMBER('M4 Caffeine &amp; Energy'!F808),ISNUMBER('M4 Caffeine &amp; Energy'!K808)),'M4 Caffeine &amp; Energy'!F808-'M4 Caffeine &amp; Energy'!K808,"")</f>
        <v/>
      </c>
      <c r="I2332" s="34" t="inlineStr">
        <is>
          <t>S&amp;S availability/depth vary by listing and time, confirm live.</t>
        </is>
      </c>
    </row>
    <row r="2333" ht="26" customHeight="1">
      <c r="A2333" s="34" t="inlineStr">
        <is>
          <t>Starbucks</t>
        </is>
      </c>
      <c r="B2333" s="34" t="inlineStr">
        <is>
          <t>Starbucks Frappuccino | Coffee | 18 pack 281mL</t>
        </is>
      </c>
      <c r="C2333" s="34" t="inlineStr">
        <is>
          <t>4) Caffeine &amp; energy beverage</t>
        </is>
      </c>
      <c r="D2333" s="51">
        <f>IF('M4 Caffeine &amp; Energy'!I809="","",'M4 Caffeine &amp; Energy'!I809)</f>
        <v/>
      </c>
      <c r="E2333" s="52">
        <f>IF('M4 Caffeine &amp; Energy'!J809="","",'M4 Caffeine &amp; Energy'!J809)</f>
        <v/>
      </c>
      <c r="F2333" s="50">
        <f>IF('M4 Caffeine &amp; Energy'!K809="","",'M4 Caffeine &amp; Energy'!K809)</f>
        <v/>
      </c>
      <c r="G2333" s="49">
        <f>IF('M4 Caffeine &amp; Energy'!F809="","",'M4 Caffeine &amp; Energy'!F809)</f>
        <v/>
      </c>
      <c r="H2333" s="50">
        <f>IF(AND(ISNUMBER('M4 Caffeine &amp; Energy'!F809),ISNUMBER('M4 Caffeine &amp; Energy'!K809)),'M4 Caffeine &amp; Energy'!F809-'M4 Caffeine &amp; Energy'!K809,"")</f>
        <v/>
      </c>
      <c r="I2333" s="34" t="inlineStr">
        <is>
          <t>S&amp;S availability/depth vary by listing and time, confirm live.</t>
        </is>
      </c>
    </row>
    <row r="2334" ht="26" customHeight="1">
      <c r="A2334" s="34" t="inlineStr">
        <is>
          <t>Starbucks</t>
        </is>
      </c>
      <c r="B2334" s="34" t="inlineStr">
        <is>
          <t>Starbucks Frappuccino | Coffee | 24 pack 281mL</t>
        </is>
      </c>
      <c r="C2334" s="34" t="inlineStr">
        <is>
          <t>4) Caffeine &amp; energy beverage</t>
        </is>
      </c>
      <c r="D2334" s="51">
        <f>IF('M4 Caffeine &amp; Energy'!I810="","",'M4 Caffeine &amp; Energy'!I810)</f>
        <v/>
      </c>
      <c r="E2334" s="52">
        <f>IF('M4 Caffeine &amp; Energy'!J810="","",'M4 Caffeine &amp; Energy'!J810)</f>
        <v/>
      </c>
      <c r="F2334" s="50">
        <f>IF('M4 Caffeine &amp; Energy'!K810="","",'M4 Caffeine &amp; Energy'!K810)</f>
        <v/>
      </c>
      <c r="G2334" s="49">
        <f>IF('M4 Caffeine &amp; Energy'!F810="","",'M4 Caffeine &amp; Energy'!F810)</f>
        <v/>
      </c>
      <c r="H2334" s="50">
        <f>IF(AND(ISNUMBER('M4 Caffeine &amp; Energy'!F810),ISNUMBER('M4 Caffeine &amp; Energy'!K810)),'M4 Caffeine &amp; Energy'!F810-'M4 Caffeine &amp; Energy'!K810,"")</f>
        <v/>
      </c>
      <c r="I2334" s="34" t="inlineStr">
        <is>
          <t>S&amp;S availability/depth vary by listing and time, confirm live.</t>
        </is>
      </c>
    </row>
    <row r="2335" ht="26" customHeight="1">
      <c r="A2335" s="34" t="inlineStr">
        <is>
          <t>Starbucks</t>
        </is>
      </c>
      <c r="B2335" s="34" t="inlineStr">
        <is>
          <t>Starbucks Frappuccino | Dark Chocolate | single 281mL</t>
        </is>
      </c>
      <c r="C2335" s="34" t="inlineStr">
        <is>
          <t>4) Caffeine &amp; energy beverage</t>
        </is>
      </c>
      <c r="D2335" s="51">
        <f>IF('M4 Caffeine &amp; Energy'!I811="","",'M4 Caffeine &amp; Energy'!I811)</f>
        <v/>
      </c>
      <c r="E2335" s="52">
        <f>IF('M4 Caffeine &amp; Energy'!J811="","",'M4 Caffeine &amp; Energy'!J811)</f>
        <v/>
      </c>
      <c r="F2335" s="50">
        <f>IF('M4 Caffeine &amp; Energy'!K811="","",'M4 Caffeine &amp; Energy'!K811)</f>
        <v/>
      </c>
      <c r="G2335" s="49">
        <f>IF('M4 Caffeine &amp; Energy'!F811="","",'M4 Caffeine &amp; Energy'!F811)</f>
        <v/>
      </c>
      <c r="H2335" s="50">
        <f>IF(AND(ISNUMBER('M4 Caffeine &amp; Energy'!F811),ISNUMBER('M4 Caffeine &amp; Energy'!K811)),'M4 Caffeine &amp; Energy'!F811-'M4 Caffeine &amp; Energy'!K811,"")</f>
        <v/>
      </c>
      <c r="I2335" s="34" t="inlineStr">
        <is>
          <t>S&amp;S availability/depth vary by listing and time, confirm live.</t>
        </is>
      </c>
    </row>
    <row r="2336" ht="26" customHeight="1">
      <c r="A2336" s="34" t="inlineStr">
        <is>
          <t>Starbucks</t>
        </is>
      </c>
      <c r="B2336" s="34" t="inlineStr">
        <is>
          <t>Starbucks Frappuccino | Dark Chocolate | 8 pack 281mL</t>
        </is>
      </c>
      <c r="C2336" s="34" t="inlineStr">
        <is>
          <t>4) Caffeine &amp; energy beverage</t>
        </is>
      </c>
      <c r="D2336" s="51">
        <f>IF('M4 Caffeine &amp; Energy'!I812="","",'M4 Caffeine &amp; Energy'!I812)</f>
        <v/>
      </c>
      <c r="E2336" s="52">
        <f>IF('M4 Caffeine &amp; Energy'!J812="","",'M4 Caffeine &amp; Energy'!J812)</f>
        <v/>
      </c>
      <c r="F2336" s="50">
        <f>IF('M4 Caffeine &amp; Energy'!K812="","",'M4 Caffeine &amp; Energy'!K812)</f>
        <v/>
      </c>
      <c r="G2336" s="49">
        <f>IF('M4 Caffeine &amp; Energy'!F812="","",'M4 Caffeine &amp; Energy'!F812)</f>
        <v/>
      </c>
      <c r="H2336" s="50">
        <f>IF(AND(ISNUMBER('M4 Caffeine &amp; Energy'!F812),ISNUMBER('M4 Caffeine &amp; Energy'!K812)),'M4 Caffeine &amp; Energy'!F812-'M4 Caffeine &amp; Energy'!K812,"")</f>
        <v/>
      </c>
      <c r="I2336" s="34" t="inlineStr">
        <is>
          <t>S&amp;S availability/depth vary by listing and time, confirm live.</t>
        </is>
      </c>
    </row>
    <row r="2337" ht="26" customHeight="1">
      <c r="A2337" s="34" t="inlineStr">
        <is>
          <t>Starbucks</t>
        </is>
      </c>
      <c r="B2337" s="34" t="inlineStr">
        <is>
          <t>Starbucks Frappuccino | Dark Chocolate | 12 pack 281mL</t>
        </is>
      </c>
      <c r="C2337" s="34" t="inlineStr">
        <is>
          <t>4) Caffeine &amp; energy beverage</t>
        </is>
      </c>
      <c r="D2337" s="51">
        <f>IF('M4 Caffeine &amp; Energy'!I813="","",'M4 Caffeine &amp; Energy'!I813)</f>
        <v/>
      </c>
      <c r="E2337" s="52">
        <f>IF('M4 Caffeine &amp; Energy'!J813="","",'M4 Caffeine &amp; Energy'!J813)</f>
        <v/>
      </c>
      <c r="F2337" s="50">
        <f>IF('M4 Caffeine &amp; Energy'!K813="","",'M4 Caffeine &amp; Energy'!K813)</f>
        <v/>
      </c>
      <c r="G2337" s="49">
        <f>IF('M4 Caffeine &amp; Energy'!F813="","",'M4 Caffeine &amp; Energy'!F813)</f>
        <v/>
      </c>
      <c r="H2337" s="50">
        <f>IF(AND(ISNUMBER('M4 Caffeine &amp; Energy'!F813),ISNUMBER('M4 Caffeine &amp; Energy'!K813)),'M4 Caffeine &amp; Energy'!F813-'M4 Caffeine &amp; Energy'!K813,"")</f>
        <v/>
      </c>
      <c r="I2337" s="34" t="inlineStr">
        <is>
          <t>S&amp;S availability/depth vary by listing and time, confirm live.</t>
        </is>
      </c>
    </row>
    <row r="2338" ht="26" customHeight="1">
      <c r="A2338" s="34" t="inlineStr">
        <is>
          <t>Starbucks</t>
        </is>
      </c>
      <c r="B2338" s="34" t="inlineStr">
        <is>
          <t>Starbucks Frappuccino | Dark Chocolate | 15 pack 281mL</t>
        </is>
      </c>
      <c r="C2338" s="34" t="inlineStr">
        <is>
          <t>4) Caffeine &amp; energy beverage</t>
        </is>
      </c>
      <c r="D2338" s="51">
        <f>IF('M4 Caffeine &amp; Energy'!I814="","",'M4 Caffeine &amp; Energy'!I814)</f>
        <v/>
      </c>
      <c r="E2338" s="52">
        <f>IF('M4 Caffeine &amp; Energy'!J814="","",'M4 Caffeine &amp; Energy'!J814)</f>
        <v/>
      </c>
      <c r="F2338" s="50">
        <f>IF('M4 Caffeine &amp; Energy'!K814="","",'M4 Caffeine &amp; Energy'!K814)</f>
        <v/>
      </c>
      <c r="G2338" s="49">
        <f>IF('M4 Caffeine &amp; Energy'!F814="","",'M4 Caffeine &amp; Energy'!F814)</f>
        <v/>
      </c>
      <c r="H2338" s="50">
        <f>IF(AND(ISNUMBER('M4 Caffeine &amp; Energy'!F814),ISNUMBER('M4 Caffeine &amp; Energy'!K814)),'M4 Caffeine &amp; Energy'!F814-'M4 Caffeine &amp; Energy'!K814,"")</f>
        <v/>
      </c>
      <c r="I2338" s="34" t="inlineStr">
        <is>
          <t>S&amp;S availability/depth vary by listing and time, confirm live.</t>
        </is>
      </c>
    </row>
    <row r="2339" ht="26" customHeight="1">
      <c r="A2339" s="34" t="inlineStr">
        <is>
          <t>Starbucks</t>
        </is>
      </c>
      <c r="B2339" s="34" t="inlineStr">
        <is>
          <t>Starbucks Frappuccino | Dark Chocolate | 18 pack 281mL</t>
        </is>
      </c>
      <c r="C2339" s="34" t="inlineStr">
        <is>
          <t>4) Caffeine &amp; energy beverage</t>
        </is>
      </c>
      <c r="D2339" s="51">
        <f>IF('M4 Caffeine &amp; Energy'!I815="","",'M4 Caffeine &amp; Energy'!I815)</f>
        <v/>
      </c>
      <c r="E2339" s="52">
        <f>IF('M4 Caffeine &amp; Energy'!J815="","",'M4 Caffeine &amp; Energy'!J815)</f>
        <v/>
      </c>
      <c r="F2339" s="50">
        <f>IF('M4 Caffeine &amp; Energy'!K815="","",'M4 Caffeine &amp; Energy'!K815)</f>
        <v/>
      </c>
      <c r="G2339" s="49">
        <f>IF('M4 Caffeine &amp; Energy'!F815="","",'M4 Caffeine &amp; Energy'!F815)</f>
        <v/>
      </c>
      <c r="H2339" s="50">
        <f>IF(AND(ISNUMBER('M4 Caffeine &amp; Energy'!F815),ISNUMBER('M4 Caffeine &amp; Energy'!K815)),'M4 Caffeine &amp; Energy'!F815-'M4 Caffeine &amp; Energy'!K815,"")</f>
        <v/>
      </c>
      <c r="I2339" s="34" t="inlineStr">
        <is>
          <t>S&amp;S availability/depth vary by listing and time, confirm live.</t>
        </is>
      </c>
    </row>
    <row r="2340" ht="26" customHeight="1">
      <c r="A2340" s="34" t="inlineStr">
        <is>
          <t>Starbucks</t>
        </is>
      </c>
      <c r="B2340" s="34" t="inlineStr">
        <is>
          <t>Starbucks Frappuccino | Dark Chocolate | 24 pack 281mL</t>
        </is>
      </c>
      <c r="C2340" s="34" t="inlineStr">
        <is>
          <t>4) Caffeine &amp; energy beverage</t>
        </is>
      </c>
      <c r="D2340" s="51">
        <f>IF('M4 Caffeine &amp; Energy'!I816="","",'M4 Caffeine &amp; Energy'!I816)</f>
        <v/>
      </c>
      <c r="E2340" s="52">
        <f>IF('M4 Caffeine &amp; Energy'!J816="","",'M4 Caffeine &amp; Energy'!J816)</f>
        <v/>
      </c>
      <c r="F2340" s="50">
        <f>IF('M4 Caffeine &amp; Energy'!K816="","",'M4 Caffeine &amp; Energy'!K816)</f>
        <v/>
      </c>
      <c r="G2340" s="49">
        <f>IF('M4 Caffeine &amp; Energy'!F816="","",'M4 Caffeine &amp; Energy'!F816)</f>
        <v/>
      </c>
      <c r="H2340" s="50">
        <f>IF(AND(ISNUMBER('M4 Caffeine &amp; Energy'!F816),ISNUMBER('M4 Caffeine &amp; Energy'!K816)),'M4 Caffeine &amp; Energy'!F816-'M4 Caffeine &amp; Energy'!K816,"")</f>
        <v/>
      </c>
      <c r="I2340" s="34" t="inlineStr">
        <is>
          <t>S&amp;S availability/depth vary by listing and time, confirm live.</t>
        </is>
      </c>
    </row>
    <row r="2341" ht="26" customHeight="1">
      <c r="A2341" s="34" t="inlineStr">
        <is>
          <t>Pepsi</t>
        </is>
      </c>
      <c r="B2341" s="34" t="inlineStr">
        <is>
          <t>Pepsi Cola | Original | single 355mL</t>
        </is>
      </c>
      <c r="C2341" s="34" t="inlineStr">
        <is>
          <t>5) Sparkling water &amp; soda</t>
        </is>
      </c>
      <c r="D2341" s="51">
        <f>IF('M5 Sparkling Water &amp; Soda'!I507="","",'M5 Sparkling Water &amp; Soda'!I507)</f>
        <v/>
      </c>
      <c r="E2341" s="52">
        <f>IF('M5 Sparkling Water &amp; Soda'!J507="","",'M5 Sparkling Water &amp; Soda'!J507)</f>
        <v/>
      </c>
      <c r="F2341" s="50">
        <f>IF('M5 Sparkling Water &amp; Soda'!K507="","",'M5 Sparkling Water &amp; Soda'!K507)</f>
        <v/>
      </c>
      <c r="G2341" s="49">
        <f>IF('M5 Sparkling Water &amp; Soda'!F507="","",'M5 Sparkling Water &amp; Soda'!F507)</f>
        <v/>
      </c>
      <c r="H2341" s="50">
        <f>IF(AND(ISNUMBER('M5 Sparkling Water &amp; Soda'!F507),ISNUMBER('M5 Sparkling Water &amp; Soda'!K507)),'M5 Sparkling Water &amp; Soda'!F507-'M5 Sparkling Water &amp; Soda'!K507,"")</f>
        <v/>
      </c>
      <c r="I2341" s="34" t="inlineStr">
        <is>
          <t>S&amp;S availability/depth vary by listing and time, confirm live.</t>
        </is>
      </c>
    </row>
    <row r="2342" ht="26" customHeight="1">
      <c r="A2342" s="34" t="inlineStr">
        <is>
          <t>Pepsi</t>
        </is>
      </c>
      <c r="B2342" s="34" t="inlineStr">
        <is>
          <t>Pepsi Cola | Original | 8 pack 355mL</t>
        </is>
      </c>
      <c r="C2342" s="34" t="inlineStr">
        <is>
          <t>5) Sparkling water &amp; soda</t>
        </is>
      </c>
      <c r="D2342" s="51">
        <f>IF('M5 Sparkling Water &amp; Soda'!I508="","",'M5 Sparkling Water &amp; Soda'!I508)</f>
        <v/>
      </c>
      <c r="E2342" s="52">
        <f>IF('M5 Sparkling Water &amp; Soda'!J508="","",'M5 Sparkling Water &amp; Soda'!J508)</f>
        <v/>
      </c>
      <c r="F2342" s="50">
        <f>IF('M5 Sparkling Water &amp; Soda'!K508="","",'M5 Sparkling Water &amp; Soda'!K508)</f>
        <v/>
      </c>
      <c r="G2342" s="49">
        <f>IF('M5 Sparkling Water &amp; Soda'!F508="","",'M5 Sparkling Water &amp; Soda'!F508)</f>
        <v/>
      </c>
      <c r="H2342" s="50">
        <f>IF(AND(ISNUMBER('M5 Sparkling Water &amp; Soda'!F508),ISNUMBER('M5 Sparkling Water &amp; Soda'!K508)),'M5 Sparkling Water &amp; Soda'!F508-'M5 Sparkling Water &amp; Soda'!K508,"")</f>
        <v/>
      </c>
      <c r="I2342" s="34" t="inlineStr">
        <is>
          <t>S&amp;S availability/depth vary by listing and time, confirm live.</t>
        </is>
      </c>
    </row>
    <row r="2343" ht="26" customHeight="1">
      <c r="A2343" s="34" t="inlineStr">
        <is>
          <t>Pepsi</t>
        </is>
      </c>
      <c r="B2343" s="34" t="inlineStr">
        <is>
          <t>Pepsi Cola | Original | 12 pack 355mL</t>
        </is>
      </c>
      <c r="C2343" s="34" t="inlineStr">
        <is>
          <t>5) Sparkling water &amp; soda</t>
        </is>
      </c>
      <c r="D2343" s="51">
        <f>IF('M5 Sparkling Water &amp; Soda'!I509="","",'M5 Sparkling Water &amp; Soda'!I509)</f>
        <v/>
      </c>
      <c r="E2343" s="52">
        <f>IF('M5 Sparkling Water &amp; Soda'!J509="","",'M5 Sparkling Water &amp; Soda'!J509)</f>
        <v/>
      </c>
      <c r="F2343" s="50">
        <f>IF('M5 Sparkling Water &amp; Soda'!K509="","",'M5 Sparkling Water &amp; Soda'!K509)</f>
        <v/>
      </c>
      <c r="G2343" s="49">
        <f>IF('M5 Sparkling Water &amp; Soda'!F509="","",'M5 Sparkling Water &amp; Soda'!F509)</f>
        <v/>
      </c>
      <c r="H2343" s="50">
        <f>IF(AND(ISNUMBER('M5 Sparkling Water &amp; Soda'!F509),ISNUMBER('M5 Sparkling Water &amp; Soda'!K509)),'M5 Sparkling Water &amp; Soda'!F509-'M5 Sparkling Water &amp; Soda'!K509,"")</f>
        <v/>
      </c>
      <c r="I2343" s="34" t="inlineStr">
        <is>
          <t>S&amp;S availability/depth vary by listing and time, confirm live.</t>
        </is>
      </c>
    </row>
    <row r="2344" ht="26" customHeight="1">
      <c r="A2344" s="34" t="inlineStr">
        <is>
          <t>Pepsi</t>
        </is>
      </c>
      <c r="B2344" s="34" t="inlineStr">
        <is>
          <t>Pepsi Cola | Original | 15 pack 355mL</t>
        </is>
      </c>
      <c r="C2344" s="34" t="inlineStr">
        <is>
          <t>5) Sparkling water &amp; soda</t>
        </is>
      </c>
      <c r="D2344" s="51">
        <f>IF('M5 Sparkling Water &amp; Soda'!I510="","",'M5 Sparkling Water &amp; Soda'!I510)</f>
        <v/>
      </c>
      <c r="E2344" s="52">
        <f>IF('M5 Sparkling Water &amp; Soda'!J510="","",'M5 Sparkling Water &amp; Soda'!J510)</f>
        <v/>
      </c>
      <c r="F2344" s="50">
        <f>IF('M5 Sparkling Water &amp; Soda'!K510="","",'M5 Sparkling Water &amp; Soda'!K510)</f>
        <v/>
      </c>
      <c r="G2344" s="49">
        <f>IF('M5 Sparkling Water &amp; Soda'!F510="","",'M5 Sparkling Water &amp; Soda'!F510)</f>
        <v/>
      </c>
      <c r="H2344" s="50">
        <f>IF(AND(ISNUMBER('M5 Sparkling Water &amp; Soda'!F510),ISNUMBER('M5 Sparkling Water &amp; Soda'!K510)),'M5 Sparkling Water &amp; Soda'!F510-'M5 Sparkling Water &amp; Soda'!K510,"")</f>
        <v/>
      </c>
      <c r="I2344" s="34" t="inlineStr">
        <is>
          <t>S&amp;S availability/depth vary by listing and time, confirm live.</t>
        </is>
      </c>
    </row>
    <row r="2345" ht="26" customHeight="1">
      <c r="A2345" s="34" t="inlineStr">
        <is>
          <t>Pepsi</t>
        </is>
      </c>
      <c r="B2345" s="34" t="inlineStr">
        <is>
          <t>Pepsi Cola | Original | 18 pack 355mL</t>
        </is>
      </c>
      <c r="C2345" s="34" t="inlineStr">
        <is>
          <t>5) Sparkling water &amp; soda</t>
        </is>
      </c>
      <c r="D2345" s="51">
        <f>IF('M5 Sparkling Water &amp; Soda'!I511="","",'M5 Sparkling Water &amp; Soda'!I511)</f>
        <v/>
      </c>
      <c r="E2345" s="52">
        <f>IF('M5 Sparkling Water &amp; Soda'!J511="","",'M5 Sparkling Water &amp; Soda'!J511)</f>
        <v/>
      </c>
      <c r="F2345" s="50">
        <f>IF('M5 Sparkling Water &amp; Soda'!K511="","",'M5 Sparkling Water &amp; Soda'!K511)</f>
        <v/>
      </c>
      <c r="G2345" s="49">
        <f>IF('M5 Sparkling Water &amp; Soda'!F511="","",'M5 Sparkling Water &amp; Soda'!F511)</f>
        <v/>
      </c>
      <c r="H2345" s="50">
        <f>IF(AND(ISNUMBER('M5 Sparkling Water &amp; Soda'!F511),ISNUMBER('M5 Sparkling Water &amp; Soda'!K511)),'M5 Sparkling Water &amp; Soda'!F511-'M5 Sparkling Water &amp; Soda'!K511,"")</f>
        <v/>
      </c>
      <c r="I2345" s="34" t="inlineStr">
        <is>
          <t>S&amp;S availability/depth vary by listing and time, confirm live.</t>
        </is>
      </c>
    </row>
    <row r="2346" ht="26" customHeight="1">
      <c r="A2346" s="34" t="inlineStr">
        <is>
          <t>Pepsi</t>
        </is>
      </c>
      <c r="B2346" s="34" t="inlineStr">
        <is>
          <t>Pepsi Cola | Original | 24 pack 355mL</t>
        </is>
      </c>
      <c r="C2346" s="34" t="inlineStr">
        <is>
          <t>5) Sparkling water &amp; soda</t>
        </is>
      </c>
      <c r="D2346" s="51">
        <f>IF('M5 Sparkling Water &amp; Soda'!I512="","",'M5 Sparkling Water &amp; Soda'!I512)</f>
        <v/>
      </c>
      <c r="E2346" s="52">
        <f>IF('M5 Sparkling Water &amp; Soda'!J512="","",'M5 Sparkling Water &amp; Soda'!J512)</f>
        <v/>
      </c>
      <c r="F2346" s="50">
        <f>IF('M5 Sparkling Water &amp; Soda'!K512="","",'M5 Sparkling Water &amp; Soda'!K512)</f>
        <v/>
      </c>
      <c r="G2346" s="49">
        <f>IF('M5 Sparkling Water &amp; Soda'!F512="","",'M5 Sparkling Water &amp; Soda'!F512)</f>
        <v/>
      </c>
      <c r="H2346" s="50">
        <f>IF(AND(ISNUMBER('M5 Sparkling Water &amp; Soda'!F512),ISNUMBER('M5 Sparkling Water &amp; Soda'!K512)),'M5 Sparkling Water &amp; Soda'!F512-'M5 Sparkling Water &amp; Soda'!K512,"")</f>
        <v/>
      </c>
      <c r="I2346" s="34" t="inlineStr">
        <is>
          <t>S&amp;S availability/depth vary by listing and time, confirm live.</t>
        </is>
      </c>
    </row>
    <row r="2347" ht="26" customHeight="1">
      <c r="A2347" s="34" t="inlineStr">
        <is>
          <t>Pepsi</t>
        </is>
      </c>
      <c r="B2347" s="34" t="inlineStr">
        <is>
          <t>Pepsi Cola | Wild Cherry | single 355mL</t>
        </is>
      </c>
      <c r="C2347" s="34" t="inlineStr">
        <is>
          <t>5) Sparkling water &amp; soda</t>
        </is>
      </c>
      <c r="D2347" s="51">
        <f>IF('M5 Sparkling Water &amp; Soda'!I513="","",'M5 Sparkling Water &amp; Soda'!I513)</f>
        <v/>
      </c>
      <c r="E2347" s="52">
        <f>IF('M5 Sparkling Water &amp; Soda'!J513="","",'M5 Sparkling Water &amp; Soda'!J513)</f>
        <v/>
      </c>
      <c r="F2347" s="50">
        <f>IF('M5 Sparkling Water &amp; Soda'!K513="","",'M5 Sparkling Water &amp; Soda'!K513)</f>
        <v/>
      </c>
      <c r="G2347" s="49">
        <f>IF('M5 Sparkling Water &amp; Soda'!F513="","",'M5 Sparkling Water &amp; Soda'!F513)</f>
        <v/>
      </c>
      <c r="H2347" s="50">
        <f>IF(AND(ISNUMBER('M5 Sparkling Water &amp; Soda'!F513),ISNUMBER('M5 Sparkling Water &amp; Soda'!K513)),'M5 Sparkling Water &amp; Soda'!F513-'M5 Sparkling Water &amp; Soda'!K513,"")</f>
        <v/>
      </c>
      <c r="I2347" s="34" t="inlineStr">
        <is>
          <t>S&amp;S availability/depth vary by listing and time, confirm live.</t>
        </is>
      </c>
    </row>
    <row r="2348" ht="26" customHeight="1">
      <c r="A2348" s="34" t="inlineStr">
        <is>
          <t>Pepsi</t>
        </is>
      </c>
      <c r="B2348" s="34" t="inlineStr">
        <is>
          <t>Pepsi Cola | Wild Cherry | 8 pack 355mL</t>
        </is>
      </c>
      <c r="C2348" s="34" t="inlineStr">
        <is>
          <t>5) Sparkling water &amp; soda</t>
        </is>
      </c>
      <c r="D2348" s="51">
        <f>IF('M5 Sparkling Water &amp; Soda'!I514="","",'M5 Sparkling Water &amp; Soda'!I514)</f>
        <v/>
      </c>
      <c r="E2348" s="52">
        <f>IF('M5 Sparkling Water &amp; Soda'!J514="","",'M5 Sparkling Water &amp; Soda'!J514)</f>
        <v/>
      </c>
      <c r="F2348" s="50">
        <f>IF('M5 Sparkling Water &amp; Soda'!K514="","",'M5 Sparkling Water &amp; Soda'!K514)</f>
        <v/>
      </c>
      <c r="G2348" s="49">
        <f>IF('M5 Sparkling Water &amp; Soda'!F514="","",'M5 Sparkling Water &amp; Soda'!F514)</f>
        <v/>
      </c>
      <c r="H2348" s="50">
        <f>IF(AND(ISNUMBER('M5 Sparkling Water &amp; Soda'!F514),ISNUMBER('M5 Sparkling Water &amp; Soda'!K514)),'M5 Sparkling Water &amp; Soda'!F514-'M5 Sparkling Water &amp; Soda'!K514,"")</f>
        <v/>
      </c>
      <c r="I2348" s="34" t="inlineStr">
        <is>
          <t>S&amp;S availability/depth vary by listing and time, confirm live.</t>
        </is>
      </c>
    </row>
    <row r="2349" ht="26" customHeight="1">
      <c r="A2349" s="34" t="inlineStr">
        <is>
          <t>Pepsi</t>
        </is>
      </c>
      <c r="B2349" s="34" t="inlineStr">
        <is>
          <t>Pepsi Cola | Wild Cherry | 12 pack 355mL</t>
        </is>
      </c>
      <c r="C2349" s="34" t="inlineStr">
        <is>
          <t>5) Sparkling water &amp; soda</t>
        </is>
      </c>
      <c r="D2349" s="51">
        <f>IF('M5 Sparkling Water &amp; Soda'!I515="","",'M5 Sparkling Water &amp; Soda'!I515)</f>
        <v/>
      </c>
      <c r="E2349" s="52">
        <f>IF('M5 Sparkling Water &amp; Soda'!J515="","",'M5 Sparkling Water &amp; Soda'!J515)</f>
        <v/>
      </c>
      <c r="F2349" s="50">
        <f>IF('M5 Sparkling Water &amp; Soda'!K515="","",'M5 Sparkling Water &amp; Soda'!K515)</f>
        <v/>
      </c>
      <c r="G2349" s="49">
        <f>IF('M5 Sparkling Water &amp; Soda'!F515="","",'M5 Sparkling Water &amp; Soda'!F515)</f>
        <v/>
      </c>
      <c r="H2349" s="50">
        <f>IF(AND(ISNUMBER('M5 Sparkling Water &amp; Soda'!F515),ISNUMBER('M5 Sparkling Water &amp; Soda'!K515)),'M5 Sparkling Water &amp; Soda'!F515-'M5 Sparkling Water &amp; Soda'!K515,"")</f>
        <v/>
      </c>
      <c r="I2349" s="34" t="inlineStr">
        <is>
          <t>S&amp;S availability/depth vary by listing and time, confirm live.</t>
        </is>
      </c>
    </row>
    <row r="2350" ht="26" customHeight="1">
      <c r="A2350" s="34" t="inlineStr">
        <is>
          <t>Pepsi</t>
        </is>
      </c>
      <c r="B2350" s="34" t="inlineStr">
        <is>
          <t>Pepsi Cola | Wild Cherry | 15 pack 355mL</t>
        </is>
      </c>
      <c r="C2350" s="34" t="inlineStr">
        <is>
          <t>5) Sparkling water &amp; soda</t>
        </is>
      </c>
      <c r="D2350" s="51">
        <f>IF('M5 Sparkling Water &amp; Soda'!I516="","",'M5 Sparkling Water &amp; Soda'!I516)</f>
        <v/>
      </c>
      <c r="E2350" s="52">
        <f>IF('M5 Sparkling Water &amp; Soda'!J516="","",'M5 Sparkling Water &amp; Soda'!J516)</f>
        <v/>
      </c>
      <c r="F2350" s="50">
        <f>IF('M5 Sparkling Water &amp; Soda'!K516="","",'M5 Sparkling Water &amp; Soda'!K516)</f>
        <v/>
      </c>
      <c r="G2350" s="49">
        <f>IF('M5 Sparkling Water &amp; Soda'!F516="","",'M5 Sparkling Water &amp; Soda'!F516)</f>
        <v/>
      </c>
      <c r="H2350" s="50">
        <f>IF(AND(ISNUMBER('M5 Sparkling Water &amp; Soda'!F516),ISNUMBER('M5 Sparkling Water &amp; Soda'!K516)),'M5 Sparkling Water &amp; Soda'!F516-'M5 Sparkling Water &amp; Soda'!K516,"")</f>
        <v/>
      </c>
      <c r="I2350" s="34" t="inlineStr">
        <is>
          <t>S&amp;S availability/depth vary by listing and time, confirm live.</t>
        </is>
      </c>
    </row>
    <row r="2351" ht="26" customHeight="1">
      <c r="A2351" s="34" t="inlineStr">
        <is>
          <t>Pepsi</t>
        </is>
      </c>
      <c r="B2351" s="34" t="inlineStr">
        <is>
          <t>Pepsi Cola | Wild Cherry | 18 pack 355mL</t>
        </is>
      </c>
      <c r="C2351" s="34" t="inlineStr">
        <is>
          <t>5) Sparkling water &amp; soda</t>
        </is>
      </c>
      <c r="D2351" s="51">
        <f>IF('M5 Sparkling Water &amp; Soda'!I517="","",'M5 Sparkling Water &amp; Soda'!I517)</f>
        <v/>
      </c>
      <c r="E2351" s="52">
        <f>IF('M5 Sparkling Water &amp; Soda'!J517="","",'M5 Sparkling Water &amp; Soda'!J517)</f>
        <v/>
      </c>
      <c r="F2351" s="50">
        <f>IF('M5 Sparkling Water &amp; Soda'!K517="","",'M5 Sparkling Water &amp; Soda'!K517)</f>
        <v/>
      </c>
      <c r="G2351" s="49">
        <f>IF('M5 Sparkling Water &amp; Soda'!F517="","",'M5 Sparkling Water &amp; Soda'!F517)</f>
        <v/>
      </c>
      <c r="H2351" s="50">
        <f>IF(AND(ISNUMBER('M5 Sparkling Water &amp; Soda'!F517),ISNUMBER('M5 Sparkling Water &amp; Soda'!K517)),'M5 Sparkling Water &amp; Soda'!F517-'M5 Sparkling Water &amp; Soda'!K517,"")</f>
        <v/>
      </c>
      <c r="I2351" s="34" t="inlineStr">
        <is>
          <t>S&amp;S availability/depth vary by listing and time, confirm live.</t>
        </is>
      </c>
    </row>
    <row r="2352" ht="26" customHeight="1">
      <c r="A2352" s="34" t="inlineStr">
        <is>
          <t>Pepsi</t>
        </is>
      </c>
      <c r="B2352" s="34" t="inlineStr">
        <is>
          <t>Pepsi Cola | Wild Cherry | 24 pack 355mL</t>
        </is>
      </c>
      <c r="C2352" s="34" t="inlineStr">
        <is>
          <t>5) Sparkling water &amp; soda</t>
        </is>
      </c>
      <c r="D2352" s="51">
        <f>IF('M5 Sparkling Water &amp; Soda'!I518="","",'M5 Sparkling Water &amp; Soda'!I518)</f>
        <v/>
      </c>
      <c r="E2352" s="52">
        <f>IF('M5 Sparkling Water &amp; Soda'!J518="","",'M5 Sparkling Water &amp; Soda'!J518)</f>
        <v/>
      </c>
      <c r="F2352" s="50">
        <f>IF('M5 Sparkling Water &amp; Soda'!K518="","",'M5 Sparkling Water &amp; Soda'!K518)</f>
        <v/>
      </c>
      <c r="G2352" s="49">
        <f>IF('M5 Sparkling Water &amp; Soda'!F518="","",'M5 Sparkling Water &amp; Soda'!F518)</f>
        <v/>
      </c>
      <c r="H2352" s="50">
        <f>IF(AND(ISNUMBER('M5 Sparkling Water &amp; Soda'!F518),ISNUMBER('M5 Sparkling Water &amp; Soda'!K518)),'M5 Sparkling Water &amp; Soda'!F518-'M5 Sparkling Water &amp; Soda'!K518,"")</f>
        <v/>
      </c>
      <c r="I2352" s="34" t="inlineStr">
        <is>
          <t>S&amp;S availability/depth vary by listing and time, confirm live.</t>
        </is>
      </c>
    </row>
    <row r="2353" ht="26" customHeight="1">
      <c r="A2353" s="34" t="inlineStr">
        <is>
          <t>Pepsi</t>
        </is>
      </c>
      <c r="B2353" s="34" t="inlineStr">
        <is>
          <t>Pepsi Cola | Vanilla | single 355mL</t>
        </is>
      </c>
      <c r="C2353" s="34" t="inlineStr">
        <is>
          <t>5) Sparkling water &amp; soda</t>
        </is>
      </c>
      <c r="D2353" s="51">
        <f>IF('M5 Sparkling Water &amp; Soda'!I519="","",'M5 Sparkling Water &amp; Soda'!I519)</f>
        <v/>
      </c>
      <c r="E2353" s="52">
        <f>IF('M5 Sparkling Water &amp; Soda'!J519="","",'M5 Sparkling Water &amp; Soda'!J519)</f>
        <v/>
      </c>
      <c r="F2353" s="50">
        <f>IF('M5 Sparkling Water &amp; Soda'!K519="","",'M5 Sparkling Water &amp; Soda'!K519)</f>
        <v/>
      </c>
      <c r="G2353" s="49">
        <f>IF('M5 Sparkling Water &amp; Soda'!F519="","",'M5 Sparkling Water &amp; Soda'!F519)</f>
        <v/>
      </c>
      <c r="H2353" s="50">
        <f>IF(AND(ISNUMBER('M5 Sparkling Water &amp; Soda'!F519),ISNUMBER('M5 Sparkling Water &amp; Soda'!K519)),'M5 Sparkling Water &amp; Soda'!F519-'M5 Sparkling Water &amp; Soda'!K519,"")</f>
        <v/>
      </c>
      <c r="I2353" s="34" t="inlineStr">
        <is>
          <t>S&amp;S availability/depth vary by listing and time, confirm live.</t>
        </is>
      </c>
    </row>
    <row r="2354" ht="26" customHeight="1">
      <c r="A2354" s="34" t="inlineStr">
        <is>
          <t>Pepsi</t>
        </is>
      </c>
      <c r="B2354" s="34" t="inlineStr">
        <is>
          <t>Pepsi Cola | Vanilla | 8 pack 355mL</t>
        </is>
      </c>
      <c r="C2354" s="34" t="inlineStr">
        <is>
          <t>5) Sparkling water &amp; soda</t>
        </is>
      </c>
      <c r="D2354" s="51">
        <f>IF('M5 Sparkling Water &amp; Soda'!I520="","",'M5 Sparkling Water &amp; Soda'!I520)</f>
        <v/>
      </c>
      <c r="E2354" s="52">
        <f>IF('M5 Sparkling Water &amp; Soda'!J520="","",'M5 Sparkling Water &amp; Soda'!J520)</f>
        <v/>
      </c>
      <c r="F2354" s="50">
        <f>IF('M5 Sparkling Water &amp; Soda'!K520="","",'M5 Sparkling Water &amp; Soda'!K520)</f>
        <v/>
      </c>
      <c r="G2354" s="49">
        <f>IF('M5 Sparkling Water &amp; Soda'!F520="","",'M5 Sparkling Water &amp; Soda'!F520)</f>
        <v/>
      </c>
      <c r="H2354" s="50">
        <f>IF(AND(ISNUMBER('M5 Sparkling Water &amp; Soda'!F520),ISNUMBER('M5 Sparkling Water &amp; Soda'!K520)),'M5 Sparkling Water &amp; Soda'!F520-'M5 Sparkling Water &amp; Soda'!K520,"")</f>
        <v/>
      </c>
      <c r="I2354" s="34" t="inlineStr">
        <is>
          <t>S&amp;S availability/depth vary by listing and time, confirm live.</t>
        </is>
      </c>
    </row>
    <row r="2355" ht="26" customHeight="1">
      <c r="A2355" s="34" t="inlineStr">
        <is>
          <t>Pepsi</t>
        </is>
      </c>
      <c r="B2355" s="34" t="inlineStr">
        <is>
          <t>Pepsi Cola | Vanilla | 12 pack 355mL</t>
        </is>
      </c>
      <c r="C2355" s="34" t="inlineStr">
        <is>
          <t>5) Sparkling water &amp; soda</t>
        </is>
      </c>
      <c r="D2355" s="51">
        <f>IF('M5 Sparkling Water &amp; Soda'!I521="","",'M5 Sparkling Water &amp; Soda'!I521)</f>
        <v/>
      </c>
      <c r="E2355" s="52">
        <f>IF('M5 Sparkling Water &amp; Soda'!J521="","",'M5 Sparkling Water &amp; Soda'!J521)</f>
        <v/>
      </c>
      <c r="F2355" s="50">
        <f>IF('M5 Sparkling Water &amp; Soda'!K521="","",'M5 Sparkling Water &amp; Soda'!K521)</f>
        <v/>
      </c>
      <c r="G2355" s="49">
        <f>IF('M5 Sparkling Water &amp; Soda'!F521="","",'M5 Sparkling Water &amp; Soda'!F521)</f>
        <v/>
      </c>
      <c r="H2355" s="50">
        <f>IF(AND(ISNUMBER('M5 Sparkling Water &amp; Soda'!F521),ISNUMBER('M5 Sparkling Water &amp; Soda'!K521)),'M5 Sparkling Water &amp; Soda'!F521-'M5 Sparkling Water &amp; Soda'!K521,"")</f>
        <v/>
      </c>
      <c r="I2355" s="34" t="inlineStr">
        <is>
          <t>S&amp;S availability/depth vary by listing and time, confirm live.</t>
        </is>
      </c>
    </row>
    <row r="2356" ht="26" customHeight="1">
      <c r="A2356" s="34" t="inlineStr">
        <is>
          <t>Pepsi</t>
        </is>
      </c>
      <c r="B2356" s="34" t="inlineStr">
        <is>
          <t>Pepsi Cola | Vanilla | 15 pack 355mL</t>
        </is>
      </c>
      <c r="C2356" s="34" t="inlineStr">
        <is>
          <t>5) Sparkling water &amp; soda</t>
        </is>
      </c>
      <c r="D2356" s="51">
        <f>IF('M5 Sparkling Water &amp; Soda'!I522="","",'M5 Sparkling Water &amp; Soda'!I522)</f>
        <v/>
      </c>
      <c r="E2356" s="52">
        <f>IF('M5 Sparkling Water &amp; Soda'!J522="","",'M5 Sparkling Water &amp; Soda'!J522)</f>
        <v/>
      </c>
      <c r="F2356" s="50">
        <f>IF('M5 Sparkling Water &amp; Soda'!K522="","",'M5 Sparkling Water &amp; Soda'!K522)</f>
        <v/>
      </c>
      <c r="G2356" s="49">
        <f>IF('M5 Sparkling Water &amp; Soda'!F522="","",'M5 Sparkling Water &amp; Soda'!F522)</f>
        <v/>
      </c>
      <c r="H2356" s="50">
        <f>IF(AND(ISNUMBER('M5 Sparkling Water &amp; Soda'!F522),ISNUMBER('M5 Sparkling Water &amp; Soda'!K522)),'M5 Sparkling Water &amp; Soda'!F522-'M5 Sparkling Water &amp; Soda'!K522,"")</f>
        <v/>
      </c>
      <c r="I2356" s="34" t="inlineStr">
        <is>
          <t>S&amp;S availability/depth vary by listing and time, confirm live.</t>
        </is>
      </c>
    </row>
    <row r="2357" ht="26" customHeight="1">
      <c r="A2357" s="34" t="inlineStr">
        <is>
          <t>Pepsi</t>
        </is>
      </c>
      <c r="B2357" s="34" t="inlineStr">
        <is>
          <t>Pepsi Cola | Vanilla | 18 pack 355mL</t>
        </is>
      </c>
      <c r="C2357" s="34" t="inlineStr">
        <is>
          <t>5) Sparkling water &amp; soda</t>
        </is>
      </c>
      <c r="D2357" s="51">
        <f>IF('M5 Sparkling Water &amp; Soda'!I523="","",'M5 Sparkling Water &amp; Soda'!I523)</f>
        <v/>
      </c>
      <c r="E2357" s="52">
        <f>IF('M5 Sparkling Water &amp; Soda'!J523="","",'M5 Sparkling Water &amp; Soda'!J523)</f>
        <v/>
      </c>
      <c r="F2357" s="50">
        <f>IF('M5 Sparkling Water &amp; Soda'!K523="","",'M5 Sparkling Water &amp; Soda'!K523)</f>
        <v/>
      </c>
      <c r="G2357" s="49">
        <f>IF('M5 Sparkling Water &amp; Soda'!F523="","",'M5 Sparkling Water &amp; Soda'!F523)</f>
        <v/>
      </c>
      <c r="H2357" s="50">
        <f>IF(AND(ISNUMBER('M5 Sparkling Water &amp; Soda'!F523),ISNUMBER('M5 Sparkling Water &amp; Soda'!K523)),'M5 Sparkling Water &amp; Soda'!F523-'M5 Sparkling Water &amp; Soda'!K523,"")</f>
        <v/>
      </c>
      <c r="I2357" s="34" t="inlineStr">
        <is>
          <t>S&amp;S availability/depth vary by listing and time, confirm live.</t>
        </is>
      </c>
    </row>
    <row r="2358" ht="26" customHeight="1">
      <c r="A2358" s="34" t="inlineStr">
        <is>
          <t>Pepsi</t>
        </is>
      </c>
      <c r="B2358" s="34" t="inlineStr">
        <is>
          <t>Pepsi Cola | Vanilla | 24 pack 355mL</t>
        </is>
      </c>
      <c r="C2358" s="34" t="inlineStr">
        <is>
          <t>5) Sparkling water &amp; soda</t>
        </is>
      </c>
      <c r="D2358" s="51">
        <f>IF('M5 Sparkling Water &amp; Soda'!I524="","",'M5 Sparkling Water &amp; Soda'!I524)</f>
        <v/>
      </c>
      <c r="E2358" s="52">
        <f>IF('M5 Sparkling Water &amp; Soda'!J524="","",'M5 Sparkling Water &amp; Soda'!J524)</f>
        <v/>
      </c>
      <c r="F2358" s="50">
        <f>IF('M5 Sparkling Water &amp; Soda'!K524="","",'M5 Sparkling Water &amp; Soda'!K524)</f>
        <v/>
      </c>
      <c r="G2358" s="49">
        <f>IF('M5 Sparkling Water &amp; Soda'!F524="","",'M5 Sparkling Water &amp; Soda'!F524)</f>
        <v/>
      </c>
      <c r="H2358" s="50">
        <f>IF(AND(ISNUMBER('M5 Sparkling Water &amp; Soda'!F524),ISNUMBER('M5 Sparkling Water &amp; Soda'!K524)),'M5 Sparkling Water &amp; Soda'!F524-'M5 Sparkling Water &amp; Soda'!K524,"")</f>
        <v/>
      </c>
      <c r="I2358" s="34" t="inlineStr">
        <is>
          <t>S&amp;S availability/depth vary by listing and time, confirm live.</t>
        </is>
      </c>
    </row>
    <row r="2359" ht="26" customHeight="1">
      <c r="A2359" s="34" t="inlineStr">
        <is>
          <t>Pepsi</t>
        </is>
      </c>
      <c r="B2359" s="34" t="inlineStr">
        <is>
          <t>Pepsi Zero Sugar | Original | single 355mL</t>
        </is>
      </c>
      <c r="C2359" s="34" t="inlineStr">
        <is>
          <t>5) Sparkling water &amp; soda</t>
        </is>
      </c>
      <c r="D2359" s="51">
        <f>IF('M5 Sparkling Water &amp; Soda'!I525="","",'M5 Sparkling Water &amp; Soda'!I525)</f>
        <v/>
      </c>
      <c r="E2359" s="52">
        <f>IF('M5 Sparkling Water &amp; Soda'!J525="","",'M5 Sparkling Water &amp; Soda'!J525)</f>
        <v/>
      </c>
      <c r="F2359" s="50">
        <f>IF('M5 Sparkling Water &amp; Soda'!K525="","",'M5 Sparkling Water &amp; Soda'!K525)</f>
        <v/>
      </c>
      <c r="G2359" s="49">
        <f>IF('M5 Sparkling Water &amp; Soda'!F525="","",'M5 Sparkling Water &amp; Soda'!F525)</f>
        <v/>
      </c>
      <c r="H2359" s="50">
        <f>IF(AND(ISNUMBER('M5 Sparkling Water &amp; Soda'!F525),ISNUMBER('M5 Sparkling Water &amp; Soda'!K525)),'M5 Sparkling Water &amp; Soda'!F525-'M5 Sparkling Water &amp; Soda'!K525,"")</f>
        <v/>
      </c>
      <c r="I2359" s="34" t="inlineStr">
        <is>
          <t>S&amp;S availability/depth vary by listing and time, confirm live.</t>
        </is>
      </c>
    </row>
    <row r="2360" ht="26" customHeight="1">
      <c r="A2360" s="34" t="inlineStr">
        <is>
          <t>Pepsi</t>
        </is>
      </c>
      <c r="B2360" s="34" t="inlineStr">
        <is>
          <t>Pepsi Zero Sugar | Original | 8 pack 355mL</t>
        </is>
      </c>
      <c r="C2360" s="34" t="inlineStr">
        <is>
          <t>5) Sparkling water &amp; soda</t>
        </is>
      </c>
      <c r="D2360" s="51">
        <f>IF('M5 Sparkling Water &amp; Soda'!I526="","",'M5 Sparkling Water &amp; Soda'!I526)</f>
        <v/>
      </c>
      <c r="E2360" s="52">
        <f>IF('M5 Sparkling Water &amp; Soda'!J526="","",'M5 Sparkling Water &amp; Soda'!J526)</f>
        <v/>
      </c>
      <c r="F2360" s="50">
        <f>IF('M5 Sparkling Water &amp; Soda'!K526="","",'M5 Sparkling Water &amp; Soda'!K526)</f>
        <v/>
      </c>
      <c r="G2360" s="49">
        <f>IF('M5 Sparkling Water &amp; Soda'!F526="","",'M5 Sparkling Water &amp; Soda'!F526)</f>
        <v/>
      </c>
      <c r="H2360" s="50">
        <f>IF(AND(ISNUMBER('M5 Sparkling Water &amp; Soda'!F526),ISNUMBER('M5 Sparkling Water &amp; Soda'!K526)),'M5 Sparkling Water &amp; Soda'!F526-'M5 Sparkling Water &amp; Soda'!K526,"")</f>
        <v/>
      </c>
      <c r="I2360" s="34" t="inlineStr">
        <is>
          <t>S&amp;S availability/depth vary by listing and time, confirm live.</t>
        </is>
      </c>
    </row>
    <row r="2361" ht="26" customHeight="1">
      <c r="A2361" s="34" t="inlineStr">
        <is>
          <t>Pepsi</t>
        </is>
      </c>
      <c r="B2361" s="34" t="inlineStr">
        <is>
          <t>Pepsi Zero Sugar | Original | 12 pack 355mL</t>
        </is>
      </c>
      <c r="C2361" s="34" t="inlineStr">
        <is>
          <t>5) Sparkling water &amp; soda</t>
        </is>
      </c>
      <c r="D2361" s="51">
        <f>IF('M5 Sparkling Water &amp; Soda'!I527="","",'M5 Sparkling Water &amp; Soda'!I527)</f>
        <v/>
      </c>
      <c r="E2361" s="52">
        <f>IF('M5 Sparkling Water &amp; Soda'!J527="","",'M5 Sparkling Water &amp; Soda'!J527)</f>
        <v/>
      </c>
      <c r="F2361" s="50">
        <f>IF('M5 Sparkling Water &amp; Soda'!K527="","",'M5 Sparkling Water &amp; Soda'!K527)</f>
        <v/>
      </c>
      <c r="G2361" s="49">
        <f>IF('M5 Sparkling Water &amp; Soda'!F527="","",'M5 Sparkling Water &amp; Soda'!F527)</f>
        <v/>
      </c>
      <c r="H2361" s="50">
        <f>IF(AND(ISNUMBER('M5 Sparkling Water &amp; Soda'!F527),ISNUMBER('M5 Sparkling Water &amp; Soda'!K527)),'M5 Sparkling Water &amp; Soda'!F527-'M5 Sparkling Water &amp; Soda'!K527,"")</f>
        <v/>
      </c>
      <c r="I2361" s="34" t="inlineStr">
        <is>
          <t>S&amp;S availability/depth vary by listing and time, confirm live.</t>
        </is>
      </c>
    </row>
    <row r="2362" ht="26" customHeight="1">
      <c r="A2362" s="34" t="inlineStr">
        <is>
          <t>Pepsi</t>
        </is>
      </c>
      <c r="B2362" s="34" t="inlineStr">
        <is>
          <t>Pepsi Zero Sugar | Original | 15 pack 355mL</t>
        </is>
      </c>
      <c r="C2362" s="34" t="inlineStr">
        <is>
          <t>5) Sparkling water &amp; soda</t>
        </is>
      </c>
      <c r="D2362" s="51">
        <f>IF('M5 Sparkling Water &amp; Soda'!I528="","",'M5 Sparkling Water &amp; Soda'!I528)</f>
        <v/>
      </c>
      <c r="E2362" s="52">
        <f>IF('M5 Sparkling Water &amp; Soda'!J528="","",'M5 Sparkling Water &amp; Soda'!J528)</f>
        <v/>
      </c>
      <c r="F2362" s="50">
        <f>IF('M5 Sparkling Water &amp; Soda'!K528="","",'M5 Sparkling Water &amp; Soda'!K528)</f>
        <v/>
      </c>
      <c r="G2362" s="49">
        <f>IF('M5 Sparkling Water &amp; Soda'!F528="","",'M5 Sparkling Water &amp; Soda'!F528)</f>
        <v/>
      </c>
      <c r="H2362" s="50">
        <f>IF(AND(ISNUMBER('M5 Sparkling Water &amp; Soda'!F528),ISNUMBER('M5 Sparkling Water &amp; Soda'!K528)),'M5 Sparkling Water &amp; Soda'!F528-'M5 Sparkling Water &amp; Soda'!K528,"")</f>
        <v/>
      </c>
      <c r="I2362" s="34" t="inlineStr">
        <is>
          <t>S&amp;S availability/depth vary by listing and time, confirm live.</t>
        </is>
      </c>
    </row>
    <row r="2363" ht="26" customHeight="1">
      <c r="A2363" s="34" t="inlineStr">
        <is>
          <t>Pepsi</t>
        </is>
      </c>
      <c r="B2363" s="34" t="inlineStr">
        <is>
          <t>Pepsi Zero Sugar | Original | 18 pack 355mL</t>
        </is>
      </c>
      <c r="C2363" s="34" t="inlineStr">
        <is>
          <t>5) Sparkling water &amp; soda</t>
        </is>
      </c>
      <c r="D2363" s="51">
        <f>IF('M5 Sparkling Water &amp; Soda'!I529="","",'M5 Sparkling Water &amp; Soda'!I529)</f>
        <v/>
      </c>
      <c r="E2363" s="52">
        <f>IF('M5 Sparkling Water &amp; Soda'!J529="","",'M5 Sparkling Water &amp; Soda'!J529)</f>
        <v/>
      </c>
      <c r="F2363" s="50">
        <f>IF('M5 Sparkling Water &amp; Soda'!K529="","",'M5 Sparkling Water &amp; Soda'!K529)</f>
        <v/>
      </c>
      <c r="G2363" s="49">
        <f>IF('M5 Sparkling Water &amp; Soda'!F529="","",'M5 Sparkling Water &amp; Soda'!F529)</f>
        <v/>
      </c>
      <c r="H2363" s="50">
        <f>IF(AND(ISNUMBER('M5 Sparkling Water &amp; Soda'!F529),ISNUMBER('M5 Sparkling Water &amp; Soda'!K529)),'M5 Sparkling Water &amp; Soda'!F529-'M5 Sparkling Water &amp; Soda'!K529,"")</f>
        <v/>
      </c>
      <c r="I2363" s="34" t="inlineStr">
        <is>
          <t>S&amp;S availability/depth vary by listing and time, confirm live.</t>
        </is>
      </c>
    </row>
    <row r="2364" ht="26" customHeight="1">
      <c r="A2364" s="34" t="inlineStr">
        <is>
          <t>Pepsi</t>
        </is>
      </c>
      <c r="B2364" s="34" t="inlineStr">
        <is>
          <t>Pepsi Zero Sugar | Original | 24 pack 355mL</t>
        </is>
      </c>
      <c r="C2364" s="34" t="inlineStr">
        <is>
          <t>5) Sparkling water &amp; soda</t>
        </is>
      </c>
      <c r="D2364" s="51">
        <f>IF('M5 Sparkling Water &amp; Soda'!I530="","",'M5 Sparkling Water &amp; Soda'!I530)</f>
        <v/>
      </c>
      <c r="E2364" s="52">
        <f>IF('M5 Sparkling Water &amp; Soda'!J530="","",'M5 Sparkling Water &amp; Soda'!J530)</f>
        <v/>
      </c>
      <c r="F2364" s="50">
        <f>IF('M5 Sparkling Water &amp; Soda'!K530="","",'M5 Sparkling Water &amp; Soda'!K530)</f>
        <v/>
      </c>
      <c r="G2364" s="49">
        <f>IF('M5 Sparkling Water &amp; Soda'!F530="","",'M5 Sparkling Water &amp; Soda'!F530)</f>
        <v/>
      </c>
      <c r="H2364" s="50">
        <f>IF(AND(ISNUMBER('M5 Sparkling Water &amp; Soda'!F530),ISNUMBER('M5 Sparkling Water &amp; Soda'!K530)),'M5 Sparkling Water &amp; Soda'!F530-'M5 Sparkling Water &amp; Soda'!K530,"")</f>
        <v/>
      </c>
      <c r="I2364" s="34" t="inlineStr">
        <is>
          <t>S&amp;S availability/depth vary by listing and time, confirm live.</t>
        </is>
      </c>
    </row>
    <row r="2365" ht="26" customHeight="1">
      <c r="A2365" s="34" t="inlineStr">
        <is>
          <t>Pepsi</t>
        </is>
      </c>
      <c r="B2365" s="34" t="inlineStr">
        <is>
          <t>Pepsi Zero Sugar | Wild Cherry | single 355mL</t>
        </is>
      </c>
      <c r="C2365" s="34" t="inlineStr">
        <is>
          <t>5) Sparkling water &amp; soda</t>
        </is>
      </c>
      <c r="D2365" s="51">
        <f>IF('M5 Sparkling Water &amp; Soda'!I531="","",'M5 Sparkling Water &amp; Soda'!I531)</f>
        <v/>
      </c>
      <c r="E2365" s="52">
        <f>IF('M5 Sparkling Water &amp; Soda'!J531="","",'M5 Sparkling Water &amp; Soda'!J531)</f>
        <v/>
      </c>
      <c r="F2365" s="50">
        <f>IF('M5 Sparkling Water &amp; Soda'!K531="","",'M5 Sparkling Water &amp; Soda'!K531)</f>
        <v/>
      </c>
      <c r="G2365" s="49">
        <f>IF('M5 Sparkling Water &amp; Soda'!F531="","",'M5 Sparkling Water &amp; Soda'!F531)</f>
        <v/>
      </c>
      <c r="H2365" s="50">
        <f>IF(AND(ISNUMBER('M5 Sparkling Water &amp; Soda'!F531),ISNUMBER('M5 Sparkling Water &amp; Soda'!K531)),'M5 Sparkling Water &amp; Soda'!F531-'M5 Sparkling Water &amp; Soda'!K531,"")</f>
        <v/>
      </c>
      <c r="I2365" s="34" t="inlineStr">
        <is>
          <t>S&amp;S availability/depth vary by listing and time, confirm live.</t>
        </is>
      </c>
    </row>
    <row r="2366" ht="26" customHeight="1">
      <c r="A2366" s="34" t="inlineStr">
        <is>
          <t>Pepsi</t>
        </is>
      </c>
      <c r="B2366" s="34" t="inlineStr">
        <is>
          <t>Pepsi Zero Sugar | Wild Cherry | 8 pack 355mL</t>
        </is>
      </c>
      <c r="C2366" s="34" t="inlineStr">
        <is>
          <t>5) Sparkling water &amp; soda</t>
        </is>
      </c>
      <c r="D2366" s="51">
        <f>IF('M5 Sparkling Water &amp; Soda'!I532="","",'M5 Sparkling Water &amp; Soda'!I532)</f>
        <v/>
      </c>
      <c r="E2366" s="52">
        <f>IF('M5 Sparkling Water &amp; Soda'!J532="","",'M5 Sparkling Water &amp; Soda'!J532)</f>
        <v/>
      </c>
      <c r="F2366" s="50">
        <f>IF('M5 Sparkling Water &amp; Soda'!K532="","",'M5 Sparkling Water &amp; Soda'!K532)</f>
        <v/>
      </c>
      <c r="G2366" s="49">
        <f>IF('M5 Sparkling Water &amp; Soda'!F532="","",'M5 Sparkling Water &amp; Soda'!F532)</f>
        <v/>
      </c>
      <c r="H2366" s="50">
        <f>IF(AND(ISNUMBER('M5 Sparkling Water &amp; Soda'!F532),ISNUMBER('M5 Sparkling Water &amp; Soda'!K532)),'M5 Sparkling Water &amp; Soda'!F532-'M5 Sparkling Water &amp; Soda'!K532,"")</f>
        <v/>
      </c>
      <c r="I2366" s="34" t="inlineStr">
        <is>
          <t>S&amp;S availability/depth vary by listing and time, confirm live.</t>
        </is>
      </c>
    </row>
    <row r="2367" ht="26" customHeight="1">
      <c r="A2367" s="34" t="inlineStr">
        <is>
          <t>Pepsi</t>
        </is>
      </c>
      <c r="B2367" s="34" t="inlineStr">
        <is>
          <t>Pepsi Zero Sugar | Wild Cherry | 12 pack 355mL</t>
        </is>
      </c>
      <c r="C2367" s="34" t="inlineStr">
        <is>
          <t>5) Sparkling water &amp; soda</t>
        </is>
      </c>
      <c r="D2367" s="51">
        <f>IF('M5 Sparkling Water &amp; Soda'!I533="","",'M5 Sparkling Water &amp; Soda'!I533)</f>
        <v/>
      </c>
      <c r="E2367" s="52">
        <f>IF('M5 Sparkling Water &amp; Soda'!J533="","",'M5 Sparkling Water &amp; Soda'!J533)</f>
        <v/>
      </c>
      <c r="F2367" s="50">
        <f>IF('M5 Sparkling Water &amp; Soda'!K533="","",'M5 Sparkling Water &amp; Soda'!K533)</f>
        <v/>
      </c>
      <c r="G2367" s="49">
        <f>IF('M5 Sparkling Water &amp; Soda'!F533="","",'M5 Sparkling Water &amp; Soda'!F533)</f>
        <v/>
      </c>
      <c r="H2367" s="50">
        <f>IF(AND(ISNUMBER('M5 Sparkling Water &amp; Soda'!F533),ISNUMBER('M5 Sparkling Water &amp; Soda'!K533)),'M5 Sparkling Water &amp; Soda'!F533-'M5 Sparkling Water &amp; Soda'!K533,"")</f>
        <v/>
      </c>
      <c r="I2367" s="34" t="inlineStr">
        <is>
          <t>S&amp;S availability/depth vary by listing and time, confirm live.</t>
        </is>
      </c>
    </row>
    <row r="2368" ht="26" customHeight="1">
      <c r="A2368" s="34" t="inlineStr">
        <is>
          <t>Pepsi</t>
        </is>
      </c>
      <c r="B2368" s="34" t="inlineStr">
        <is>
          <t>Pepsi Zero Sugar | Wild Cherry | 15 pack 355mL</t>
        </is>
      </c>
      <c r="C2368" s="34" t="inlineStr">
        <is>
          <t>5) Sparkling water &amp; soda</t>
        </is>
      </c>
      <c r="D2368" s="51">
        <f>IF('M5 Sparkling Water &amp; Soda'!I534="","",'M5 Sparkling Water &amp; Soda'!I534)</f>
        <v/>
      </c>
      <c r="E2368" s="52">
        <f>IF('M5 Sparkling Water &amp; Soda'!J534="","",'M5 Sparkling Water &amp; Soda'!J534)</f>
        <v/>
      </c>
      <c r="F2368" s="50">
        <f>IF('M5 Sparkling Water &amp; Soda'!K534="","",'M5 Sparkling Water &amp; Soda'!K534)</f>
        <v/>
      </c>
      <c r="G2368" s="49">
        <f>IF('M5 Sparkling Water &amp; Soda'!F534="","",'M5 Sparkling Water &amp; Soda'!F534)</f>
        <v/>
      </c>
      <c r="H2368" s="50">
        <f>IF(AND(ISNUMBER('M5 Sparkling Water &amp; Soda'!F534),ISNUMBER('M5 Sparkling Water &amp; Soda'!K534)),'M5 Sparkling Water &amp; Soda'!F534-'M5 Sparkling Water &amp; Soda'!K534,"")</f>
        <v/>
      </c>
      <c r="I2368" s="34" t="inlineStr">
        <is>
          <t>S&amp;S availability/depth vary by listing and time, confirm live.</t>
        </is>
      </c>
    </row>
    <row r="2369" ht="26" customHeight="1">
      <c r="A2369" s="34" t="inlineStr">
        <is>
          <t>Pepsi</t>
        </is>
      </c>
      <c r="B2369" s="34" t="inlineStr">
        <is>
          <t>Pepsi Zero Sugar | Wild Cherry | 18 pack 355mL</t>
        </is>
      </c>
      <c r="C2369" s="34" t="inlineStr">
        <is>
          <t>5) Sparkling water &amp; soda</t>
        </is>
      </c>
      <c r="D2369" s="51">
        <f>IF('M5 Sparkling Water &amp; Soda'!I535="","",'M5 Sparkling Water &amp; Soda'!I535)</f>
        <v/>
      </c>
      <c r="E2369" s="52">
        <f>IF('M5 Sparkling Water &amp; Soda'!J535="","",'M5 Sparkling Water &amp; Soda'!J535)</f>
        <v/>
      </c>
      <c r="F2369" s="50">
        <f>IF('M5 Sparkling Water &amp; Soda'!K535="","",'M5 Sparkling Water &amp; Soda'!K535)</f>
        <v/>
      </c>
      <c r="G2369" s="49">
        <f>IF('M5 Sparkling Water &amp; Soda'!F535="","",'M5 Sparkling Water &amp; Soda'!F535)</f>
        <v/>
      </c>
      <c r="H2369" s="50">
        <f>IF(AND(ISNUMBER('M5 Sparkling Water &amp; Soda'!F535),ISNUMBER('M5 Sparkling Water &amp; Soda'!K535)),'M5 Sparkling Water &amp; Soda'!F535-'M5 Sparkling Water &amp; Soda'!K535,"")</f>
        <v/>
      </c>
      <c r="I2369" s="34" t="inlineStr">
        <is>
          <t>S&amp;S availability/depth vary by listing and time, confirm live.</t>
        </is>
      </c>
    </row>
    <row r="2370" ht="26" customHeight="1">
      <c r="A2370" s="34" t="inlineStr">
        <is>
          <t>Pepsi</t>
        </is>
      </c>
      <c r="B2370" s="34" t="inlineStr">
        <is>
          <t>Pepsi Zero Sugar | Wild Cherry | 24 pack 355mL</t>
        </is>
      </c>
      <c r="C2370" s="34" t="inlineStr">
        <is>
          <t>5) Sparkling water &amp; soda</t>
        </is>
      </c>
      <c r="D2370" s="51">
        <f>IF('M5 Sparkling Water &amp; Soda'!I536="","",'M5 Sparkling Water &amp; Soda'!I536)</f>
        <v/>
      </c>
      <c r="E2370" s="52">
        <f>IF('M5 Sparkling Water &amp; Soda'!J536="","",'M5 Sparkling Water &amp; Soda'!J536)</f>
        <v/>
      </c>
      <c r="F2370" s="50">
        <f>IF('M5 Sparkling Water &amp; Soda'!K536="","",'M5 Sparkling Water &amp; Soda'!K536)</f>
        <v/>
      </c>
      <c r="G2370" s="49">
        <f>IF('M5 Sparkling Water &amp; Soda'!F536="","",'M5 Sparkling Water &amp; Soda'!F536)</f>
        <v/>
      </c>
      <c r="H2370" s="50">
        <f>IF(AND(ISNUMBER('M5 Sparkling Water &amp; Soda'!F536),ISNUMBER('M5 Sparkling Water &amp; Soda'!K536)),'M5 Sparkling Water &amp; Soda'!F536-'M5 Sparkling Water &amp; Soda'!K536,"")</f>
        <v/>
      </c>
      <c r="I2370" s="34" t="inlineStr">
        <is>
          <t>S&amp;S availability/depth vary by listing and time, confirm live.</t>
        </is>
      </c>
    </row>
    <row r="2371" ht="26" customHeight="1">
      <c r="A2371" s="34" t="inlineStr">
        <is>
          <t>Pepsi</t>
        </is>
      </c>
      <c r="B2371" s="34" t="inlineStr">
        <is>
          <t>Pepsi Zero Sugar | Mango | single 355mL</t>
        </is>
      </c>
      <c r="C2371" s="34" t="inlineStr">
        <is>
          <t>5) Sparkling water &amp; soda</t>
        </is>
      </c>
      <c r="D2371" s="51">
        <f>IF('M5 Sparkling Water &amp; Soda'!I537="","",'M5 Sparkling Water &amp; Soda'!I537)</f>
        <v/>
      </c>
      <c r="E2371" s="52">
        <f>IF('M5 Sparkling Water &amp; Soda'!J537="","",'M5 Sparkling Water &amp; Soda'!J537)</f>
        <v/>
      </c>
      <c r="F2371" s="50">
        <f>IF('M5 Sparkling Water &amp; Soda'!K537="","",'M5 Sparkling Water &amp; Soda'!K537)</f>
        <v/>
      </c>
      <c r="G2371" s="49">
        <f>IF('M5 Sparkling Water &amp; Soda'!F537="","",'M5 Sparkling Water &amp; Soda'!F537)</f>
        <v/>
      </c>
      <c r="H2371" s="50">
        <f>IF(AND(ISNUMBER('M5 Sparkling Water &amp; Soda'!F537),ISNUMBER('M5 Sparkling Water &amp; Soda'!K537)),'M5 Sparkling Water &amp; Soda'!F537-'M5 Sparkling Water &amp; Soda'!K537,"")</f>
        <v/>
      </c>
      <c r="I2371" s="34" t="inlineStr">
        <is>
          <t>S&amp;S availability/depth vary by listing and time, confirm live.</t>
        </is>
      </c>
    </row>
    <row r="2372" ht="26" customHeight="1">
      <c r="A2372" s="34" t="inlineStr">
        <is>
          <t>Pepsi</t>
        </is>
      </c>
      <c r="B2372" s="34" t="inlineStr">
        <is>
          <t>Pepsi Zero Sugar | Mango | 8 pack 355mL</t>
        </is>
      </c>
      <c r="C2372" s="34" t="inlineStr">
        <is>
          <t>5) Sparkling water &amp; soda</t>
        </is>
      </c>
      <c r="D2372" s="51">
        <f>IF('M5 Sparkling Water &amp; Soda'!I538="","",'M5 Sparkling Water &amp; Soda'!I538)</f>
        <v/>
      </c>
      <c r="E2372" s="52">
        <f>IF('M5 Sparkling Water &amp; Soda'!J538="","",'M5 Sparkling Water &amp; Soda'!J538)</f>
        <v/>
      </c>
      <c r="F2372" s="50">
        <f>IF('M5 Sparkling Water &amp; Soda'!K538="","",'M5 Sparkling Water &amp; Soda'!K538)</f>
        <v/>
      </c>
      <c r="G2372" s="49">
        <f>IF('M5 Sparkling Water &amp; Soda'!F538="","",'M5 Sparkling Water &amp; Soda'!F538)</f>
        <v/>
      </c>
      <c r="H2372" s="50">
        <f>IF(AND(ISNUMBER('M5 Sparkling Water &amp; Soda'!F538),ISNUMBER('M5 Sparkling Water &amp; Soda'!K538)),'M5 Sparkling Water &amp; Soda'!F538-'M5 Sparkling Water &amp; Soda'!K538,"")</f>
        <v/>
      </c>
      <c r="I2372" s="34" t="inlineStr">
        <is>
          <t>S&amp;S availability/depth vary by listing and time, confirm live.</t>
        </is>
      </c>
    </row>
    <row r="2373" ht="26" customHeight="1">
      <c r="A2373" s="34" t="inlineStr">
        <is>
          <t>Pepsi</t>
        </is>
      </c>
      <c r="B2373" s="34" t="inlineStr">
        <is>
          <t>Pepsi Zero Sugar | Mango | 12 pack 355mL</t>
        </is>
      </c>
      <c r="C2373" s="34" t="inlineStr">
        <is>
          <t>5) Sparkling water &amp; soda</t>
        </is>
      </c>
      <c r="D2373" s="51">
        <f>IF('M5 Sparkling Water &amp; Soda'!I539="","",'M5 Sparkling Water &amp; Soda'!I539)</f>
        <v/>
      </c>
      <c r="E2373" s="52">
        <f>IF('M5 Sparkling Water &amp; Soda'!J539="","",'M5 Sparkling Water &amp; Soda'!J539)</f>
        <v/>
      </c>
      <c r="F2373" s="50">
        <f>IF('M5 Sparkling Water &amp; Soda'!K539="","",'M5 Sparkling Water &amp; Soda'!K539)</f>
        <v/>
      </c>
      <c r="G2373" s="49">
        <f>IF('M5 Sparkling Water &amp; Soda'!F539="","",'M5 Sparkling Water &amp; Soda'!F539)</f>
        <v/>
      </c>
      <c r="H2373" s="50">
        <f>IF(AND(ISNUMBER('M5 Sparkling Water &amp; Soda'!F539),ISNUMBER('M5 Sparkling Water &amp; Soda'!K539)),'M5 Sparkling Water &amp; Soda'!F539-'M5 Sparkling Water &amp; Soda'!K539,"")</f>
        <v/>
      </c>
      <c r="I2373" s="34" t="inlineStr">
        <is>
          <t>S&amp;S availability/depth vary by listing and time, confirm live.</t>
        </is>
      </c>
    </row>
    <row r="2374" ht="26" customHeight="1">
      <c r="A2374" s="34" t="inlineStr">
        <is>
          <t>Pepsi</t>
        </is>
      </c>
      <c r="B2374" s="34" t="inlineStr">
        <is>
          <t>Pepsi Zero Sugar | Mango | 15 pack 355mL</t>
        </is>
      </c>
      <c r="C2374" s="34" t="inlineStr">
        <is>
          <t>5) Sparkling water &amp; soda</t>
        </is>
      </c>
      <c r="D2374" s="51">
        <f>IF('M5 Sparkling Water &amp; Soda'!I540="","",'M5 Sparkling Water &amp; Soda'!I540)</f>
        <v/>
      </c>
      <c r="E2374" s="52">
        <f>IF('M5 Sparkling Water &amp; Soda'!J540="","",'M5 Sparkling Water &amp; Soda'!J540)</f>
        <v/>
      </c>
      <c r="F2374" s="50">
        <f>IF('M5 Sparkling Water &amp; Soda'!K540="","",'M5 Sparkling Water &amp; Soda'!K540)</f>
        <v/>
      </c>
      <c r="G2374" s="49">
        <f>IF('M5 Sparkling Water &amp; Soda'!F540="","",'M5 Sparkling Water &amp; Soda'!F540)</f>
        <v/>
      </c>
      <c r="H2374" s="50">
        <f>IF(AND(ISNUMBER('M5 Sparkling Water &amp; Soda'!F540),ISNUMBER('M5 Sparkling Water &amp; Soda'!K540)),'M5 Sparkling Water &amp; Soda'!F540-'M5 Sparkling Water &amp; Soda'!K540,"")</f>
        <v/>
      </c>
      <c r="I2374" s="34" t="inlineStr">
        <is>
          <t>S&amp;S availability/depth vary by listing and time, confirm live.</t>
        </is>
      </c>
    </row>
    <row r="2375" ht="26" customHeight="1">
      <c r="A2375" s="34" t="inlineStr">
        <is>
          <t>Pepsi</t>
        </is>
      </c>
      <c r="B2375" s="34" t="inlineStr">
        <is>
          <t>Pepsi Zero Sugar | Mango | 18 pack 355mL</t>
        </is>
      </c>
      <c r="C2375" s="34" t="inlineStr">
        <is>
          <t>5) Sparkling water &amp; soda</t>
        </is>
      </c>
      <c r="D2375" s="51">
        <f>IF('M5 Sparkling Water &amp; Soda'!I541="","",'M5 Sparkling Water &amp; Soda'!I541)</f>
        <v/>
      </c>
      <c r="E2375" s="52">
        <f>IF('M5 Sparkling Water &amp; Soda'!J541="","",'M5 Sparkling Water &amp; Soda'!J541)</f>
        <v/>
      </c>
      <c r="F2375" s="50">
        <f>IF('M5 Sparkling Water &amp; Soda'!K541="","",'M5 Sparkling Water &amp; Soda'!K541)</f>
        <v/>
      </c>
      <c r="G2375" s="49">
        <f>IF('M5 Sparkling Water &amp; Soda'!F541="","",'M5 Sparkling Water &amp; Soda'!F541)</f>
        <v/>
      </c>
      <c r="H2375" s="50">
        <f>IF(AND(ISNUMBER('M5 Sparkling Water &amp; Soda'!F541),ISNUMBER('M5 Sparkling Water &amp; Soda'!K541)),'M5 Sparkling Water &amp; Soda'!F541-'M5 Sparkling Water &amp; Soda'!K541,"")</f>
        <v/>
      </c>
      <c r="I2375" s="34" t="inlineStr">
        <is>
          <t>S&amp;S availability/depth vary by listing and time, confirm live.</t>
        </is>
      </c>
    </row>
    <row r="2376" ht="26" customHeight="1">
      <c r="A2376" s="34" t="inlineStr">
        <is>
          <t>Pepsi</t>
        </is>
      </c>
      <c r="B2376" s="34" t="inlineStr">
        <is>
          <t>Pepsi Zero Sugar | Mango | 24 pack 355mL</t>
        </is>
      </c>
      <c r="C2376" s="34" t="inlineStr">
        <is>
          <t>5) Sparkling water &amp; soda</t>
        </is>
      </c>
      <c r="D2376" s="51">
        <f>IF('M5 Sparkling Water &amp; Soda'!I542="","",'M5 Sparkling Water &amp; Soda'!I542)</f>
        <v/>
      </c>
      <c r="E2376" s="52">
        <f>IF('M5 Sparkling Water &amp; Soda'!J542="","",'M5 Sparkling Water &amp; Soda'!J542)</f>
        <v/>
      </c>
      <c r="F2376" s="50">
        <f>IF('M5 Sparkling Water &amp; Soda'!K542="","",'M5 Sparkling Water &amp; Soda'!K542)</f>
        <v/>
      </c>
      <c r="G2376" s="49">
        <f>IF('M5 Sparkling Water &amp; Soda'!F542="","",'M5 Sparkling Water &amp; Soda'!F542)</f>
        <v/>
      </c>
      <c r="H2376" s="50">
        <f>IF(AND(ISNUMBER('M5 Sparkling Water &amp; Soda'!F542),ISNUMBER('M5 Sparkling Water &amp; Soda'!K542)),'M5 Sparkling Water &amp; Soda'!F542-'M5 Sparkling Water &amp; Soda'!K542,"")</f>
        <v/>
      </c>
      <c r="I2376" s="34" t="inlineStr">
        <is>
          <t>S&amp;S availability/depth vary by listing and time, confirm live.</t>
        </is>
      </c>
    </row>
    <row r="2377" ht="26" customHeight="1">
      <c r="A2377" s="34" t="inlineStr">
        <is>
          <t>Diet Pepsi</t>
        </is>
      </c>
      <c r="B2377" s="34" t="inlineStr">
        <is>
          <t>Diet Pepsi | Original | single 355mL</t>
        </is>
      </c>
      <c r="C2377" s="34" t="inlineStr">
        <is>
          <t>5) Sparkling water &amp; soda</t>
        </is>
      </c>
      <c r="D2377" s="51">
        <f>IF('M5 Sparkling Water &amp; Soda'!I543="","",'M5 Sparkling Water &amp; Soda'!I543)</f>
        <v/>
      </c>
      <c r="E2377" s="52">
        <f>IF('M5 Sparkling Water &amp; Soda'!J543="","",'M5 Sparkling Water &amp; Soda'!J543)</f>
        <v/>
      </c>
      <c r="F2377" s="50">
        <f>IF('M5 Sparkling Water &amp; Soda'!K543="","",'M5 Sparkling Water &amp; Soda'!K543)</f>
        <v/>
      </c>
      <c r="G2377" s="49">
        <f>IF('M5 Sparkling Water &amp; Soda'!F543="","",'M5 Sparkling Water &amp; Soda'!F543)</f>
        <v/>
      </c>
      <c r="H2377" s="50">
        <f>IF(AND(ISNUMBER('M5 Sparkling Water &amp; Soda'!F543),ISNUMBER('M5 Sparkling Water &amp; Soda'!K543)),'M5 Sparkling Water &amp; Soda'!F543-'M5 Sparkling Water &amp; Soda'!K543,"")</f>
        <v/>
      </c>
      <c r="I2377" s="34" t="inlineStr">
        <is>
          <t>S&amp;S availability/depth vary by listing and time, confirm live.</t>
        </is>
      </c>
    </row>
    <row r="2378" ht="26" customHeight="1">
      <c r="A2378" s="34" t="inlineStr">
        <is>
          <t>Diet Pepsi</t>
        </is>
      </c>
      <c r="B2378" s="34" t="inlineStr">
        <is>
          <t>Diet Pepsi | Original | 8 pack 355mL</t>
        </is>
      </c>
      <c r="C2378" s="34" t="inlineStr">
        <is>
          <t>5) Sparkling water &amp; soda</t>
        </is>
      </c>
      <c r="D2378" s="51">
        <f>IF('M5 Sparkling Water &amp; Soda'!I544="","",'M5 Sparkling Water &amp; Soda'!I544)</f>
        <v/>
      </c>
      <c r="E2378" s="52">
        <f>IF('M5 Sparkling Water &amp; Soda'!J544="","",'M5 Sparkling Water &amp; Soda'!J544)</f>
        <v/>
      </c>
      <c r="F2378" s="50">
        <f>IF('M5 Sparkling Water &amp; Soda'!K544="","",'M5 Sparkling Water &amp; Soda'!K544)</f>
        <v/>
      </c>
      <c r="G2378" s="49">
        <f>IF('M5 Sparkling Water &amp; Soda'!F544="","",'M5 Sparkling Water &amp; Soda'!F544)</f>
        <v/>
      </c>
      <c r="H2378" s="50">
        <f>IF(AND(ISNUMBER('M5 Sparkling Water &amp; Soda'!F544),ISNUMBER('M5 Sparkling Water &amp; Soda'!K544)),'M5 Sparkling Water &amp; Soda'!F544-'M5 Sparkling Water &amp; Soda'!K544,"")</f>
        <v/>
      </c>
      <c r="I2378" s="34" t="inlineStr">
        <is>
          <t>S&amp;S availability/depth vary by listing and time, confirm live.</t>
        </is>
      </c>
    </row>
    <row r="2379" ht="26" customHeight="1">
      <c r="A2379" s="34" t="inlineStr">
        <is>
          <t>Diet Pepsi</t>
        </is>
      </c>
      <c r="B2379" s="34" t="inlineStr">
        <is>
          <t>Diet Pepsi | Original | 12 pack 355mL</t>
        </is>
      </c>
      <c r="C2379" s="34" t="inlineStr">
        <is>
          <t>5) Sparkling water &amp; soda</t>
        </is>
      </c>
      <c r="D2379" s="51">
        <f>IF('M5 Sparkling Water &amp; Soda'!I545="","",'M5 Sparkling Water &amp; Soda'!I545)</f>
        <v/>
      </c>
      <c r="E2379" s="52">
        <f>IF('M5 Sparkling Water &amp; Soda'!J545="","",'M5 Sparkling Water &amp; Soda'!J545)</f>
        <v/>
      </c>
      <c r="F2379" s="50">
        <f>IF('M5 Sparkling Water &amp; Soda'!K545="","",'M5 Sparkling Water &amp; Soda'!K545)</f>
        <v/>
      </c>
      <c r="G2379" s="49">
        <f>IF('M5 Sparkling Water &amp; Soda'!F545="","",'M5 Sparkling Water &amp; Soda'!F545)</f>
        <v/>
      </c>
      <c r="H2379" s="50">
        <f>IF(AND(ISNUMBER('M5 Sparkling Water &amp; Soda'!F545),ISNUMBER('M5 Sparkling Water &amp; Soda'!K545)),'M5 Sparkling Water &amp; Soda'!F545-'M5 Sparkling Water &amp; Soda'!K545,"")</f>
        <v/>
      </c>
      <c r="I2379" s="34" t="inlineStr">
        <is>
          <t>S&amp;S availability/depth vary by listing and time, confirm live.</t>
        </is>
      </c>
    </row>
    <row r="2380" ht="26" customHeight="1">
      <c r="A2380" s="34" t="inlineStr">
        <is>
          <t>Diet Pepsi</t>
        </is>
      </c>
      <c r="B2380" s="34" t="inlineStr">
        <is>
          <t>Diet Pepsi | Original | 15 pack 355mL</t>
        </is>
      </c>
      <c r="C2380" s="34" t="inlineStr">
        <is>
          <t>5) Sparkling water &amp; soda</t>
        </is>
      </c>
      <c r="D2380" s="51">
        <f>IF('M5 Sparkling Water &amp; Soda'!I546="","",'M5 Sparkling Water &amp; Soda'!I546)</f>
        <v/>
      </c>
      <c r="E2380" s="52">
        <f>IF('M5 Sparkling Water &amp; Soda'!J546="","",'M5 Sparkling Water &amp; Soda'!J546)</f>
        <v/>
      </c>
      <c r="F2380" s="50">
        <f>IF('M5 Sparkling Water &amp; Soda'!K546="","",'M5 Sparkling Water &amp; Soda'!K546)</f>
        <v/>
      </c>
      <c r="G2380" s="49">
        <f>IF('M5 Sparkling Water &amp; Soda'!F546="","",'M5 Sparkling Water &amp; Soda'!F546)</f>
        <v/>
      </c>
      <c r="H2380" s="50">
        <f>IF(AND(ISNUMBER('M5 Sparkling Water &amp; Soda'!F546),ISNUMBER('M5 Sparkling Water &amp; Soda'!K546)),'M5 Sparkling Water &amp; Soda'!F546-'M5 Sparkling Water &amp; Soda'!K546,"")</f>
        <v/>
      </c>
      <c r="I2380" s="34" t="inlineStr">
        <is>
          <t>S&amp;S availability/depth vary by listing and time, confirm live.</t>
        </is>
      </c>
    </row>
    <row r="2381" ht="26" customHeight="1">
      <c r="A2381" s="34" t="inlineStr">
        <is>
          <t>Diet Pepsi</t>
        </is>
      </c>
      <c r="B2381" s="34" t="inlineStr">
        <is>
          <t>Diet Pepsi | Original | 18 pack 355mL</t>
        </is>
      </c>
      <c r="C2381" s="34" t="inlineStr">
        <is>
          <t>5) Sparkling water &amp; soda</t>
        </is>
      </c>
      <c r="D2381" s="51">
        <f>IF('M5 Sparkling Water &amp; Soda'!I547="","",'M5 Sparkling Water &amp; Soda'!I547)</f>
        <v/>
      </c>
      <c r="E2381" s="52">
        <f>IF('M5 Sparkling Water &amp; Soda'!J547="","",'M5 Sparkling Water &amp; Soda'!J547)</f>
        <v/>
      </c>
      <c r="F2381" s="50">
        <f>IF('M5 Sparkling Water &amp; Soda'!K547="","",'M5 Sparkling Water &amp; Soda'!K547)</f>
        <v/>
      </c>
      <c r="G2381" s="49">
        <f>IF('M5 Sparkling Water &amp; Soda'!F547="","",'M5 Sparkling Water &amp; Soda'!F547)</f>
        <v/>
      </c>
      <c r="H2381" s="50">
        <f>IF(AND(ISNUMBER('M5 Sparkling Water &amp; Soda'!F547),ISNUMBER('M5 Sparkling Water &amp; Soda'!K547)),'M5 Sparkling Water &amp; Soda'!F547-'M5 Sparkling Water &amp; Soda'!K547,"")</f>
        <v/>
      </c>
      <c r="I2381" s="34" t="inlineStr">
        <is>
          <t>S&amp;S availability/depth vary by listing and time, confirm live.</t>
        </is>
      </c>
    </row>
    <row r="2382" ht="26" customHeight="1">
      <c r="A2382" s="34" t="inlineStr">
        <is>
          <t>Diet Pepsi</t>
        </is>
      </c>
      <c r="B2382" s="34" t="inlineStr">
        <is>
          <t>Diet Pepsi | Original | 24 pack 355mL</t>
        </is>
      </c>
      <c r="C2382" s="34" t="inlineStr">
        <is>
          <t>5) Sparkling water &amp; soda</t>
        </is>
      </c>
      <c r="D2382" s="51">
        <f>IF('M5 Sparkling Water &amp; Soda'!I548="","",'M5 Sparkling Water &amp; Soda'!I548)</f>
        <v/>
      </c>
      <c r="E2382" s="52">
        <f>IF('M5 Sparkling Water &amp; Soda'!J548="","",'M5 Sparkling Water &amp; Soda'!J548)</f>
        <v/>
      </c>
      <c r="F2382" s="50">
        <f>IF('M5 Sparkling Water &amp; Soda'!K548="","",'M5 Sparkling Water &amp; Soda'!K548)</f>
        <v/>
      </c>
      <c r="G2382" s="49">
        <f>IF('M5 Sparkling Water &amp; Soda'!F548="","",'M5 Sparkling Water &amp; Soda'!F548)</f>
        <v/>
      </c>
      <c r="H2382" s="50">
        <f>IF(AND(ISNUMBER('M5 Sparkling Water &amp; Soda'!F548),ISNUMBER('M5 Sparkling Water &amp; Soda'!K548)),'M5 Sparkling Water &amp; Soda'!F548-'M5 Sparkling Water &amp; Soda'!K548,"")</f>
        <v/>
      </c>
      <c r="I2382" s="34" t="inlineStr">
        <is>
          <t>S&amp;S availability/depth vary by listing and time, confirm live.</t>
        </is>
      </c>
    </row>
    <row r="2383" ht="26" customHeight="1">
      <c r="A2383" s="34" t="inlineStr">
        <is>
          <t>Coca-Cola</t>
        </is>
      </c>
      <c r="B2383" s="34" t="inlineStr">
        <is>
          <t>Coca-Cola Zero Sugar | Original | single 355mL</t>
        </is>
      </c>
      <c r="C2383" s="34" t="inlineStr">
        <is>
          <t>5) Sparkling water &amp; soda</t>
        </is>
      </c>
      <c r="D2383" s="51">
        <f>IF('M5 Sparkling Water &amp; Soda'!I549="","",'M5 Sparkling Water &amp; Soda'!I549)</f>
        <v/>
      </c>
      <c r="E2383" s="52">
        <f>IF('M5 Sparkling Water &amp; Soda'!J549="","",'M5 Sparkling Water &amp; Soda'!J549)</f>
        <v/>
      </c>
      <c r="F2383" s="50">
        <f>IF('M5 Sparkling Water &amp; Soda'!K549="","",'M5 Sparkling Water &amp; Soda'!K549)</f>
        <v/>
      </c>
      <c r="G2383" s="49">
        <f>IF('M5 Sparkling Water &amp; Soda'!F549="","",'M5 Sparkling Water &amp; Soda'!F549)</f>
        <v/>
      </c>
      <c r="H2383" s="50">
        <f>IF(AND(ISNUMBER('M5 Sparkling Water &amp; Soda'!F549),ISNUMBER('M5 Sparkling Water &amp; Soda'!K549)),'M5 Sparkling Water &amp; Soda'!F549-'M5 Sparkling Water &amp; Soda'!K549,"")</f>
        <v/>
      </c>
      <c r="I2383" s="34" t="inlineStr">
        <is>
          <t>S&amp;S availability/depth vary by listing and time, confirm live.</t>
        </is>
      </c>
    </row>
    <row r="2384" ht="26" customHeight="1">
      <c r="A2384" s="34" t="inlineStr">
        <is>
          <t>Coca-Cola</t>
        </is>
      </c>
      <c r="B2384" s="34" t="inlineStr">
        <is>
          <t>Coca-Cola Zero Sugar | Original | 8 pack 355mL</t>
        </is>
      </c>
      <c r="C2384" s="34" t="inlineStr">
        <is>
          <t>5) Sparkling water &amp; soda</t>
        </is>
      </c>
      <c r="D2384" s="51">
        <f>IF('M5 Sparkling Water &amp; Soda'!I550="","",'M5 Sparkling Water &amp; Soda'!I550)</f>
        <v/>
      </c>
      <c r="E2384" s="52">
        <f>IF('M5 Sparkling Water &amp; Soda'!J550="","",'M5 Sparkling Water &amp; Soda'!J550)</f>
        <v/>
      </c>
      <c r="F2384" s="50">
        <f>IF('M5 Sparkling Water &amp; Soda'!K550="","",'M5 Sparkling Water &amp; Soda'!K550)</f>
        <v/>
      </c>
      <c r="G2384" s="49">
        <f>IF('M5 Sparkling Water &amp; Soda'!F550="","",'M5 Sparkling Water &amp; Soda'!F550)</f>
        <v/>
      </c>
      <c r="H2384" s="50">
        <f>IF(AND(ISNUMBER('M5 Sparkling Water &amp; Soda'!F550),ISNUMBER('M5 Sparkling Water &amp; Soda'!K550)),'M5 Sparkling Water &amp; Soda'!F550-'M5 Sparkling Water &amp; Soda'!K550,"")</f>
        <v/>
      </c>
      <c r="I2384" s="34" t="inlineStr">
        <is>
          <t>S&amp;S availability/depth vary by listing and time, confirm live.</t>
        </is>
      </c>
    </row>
    <row r="2385" ht="26" customHeight="1">
      <c r="A2385" s="34" t="inlineStr">
        <is>
          <t>Coca-Cola</t>
        </is>
      </c>
      <c r="B2385" s="34" t="inlineStr">
        <is>
          <t>Coca-Cola Zero Sugar | Original | 12 pack 355mL</t>
        </is>
      </c>
      <c r="C2385" s="34" t="inlineStr">
        <is>
          <t>5) Sparkling water &amp; soda</t>
        </is>
      </c>
      <c r="D2385" s="51">
        <f>IF('M5 Sparkling Water &amp; Soda'!I551="","",'M5 Sparkling Water &amp; Soda'!I551)</f>
        <v/>
      </c>
      <c r="E2385" s="52">
        <f>IF('M5 Sparkling Water &amp; Soda'!J551="","",'M5 Sparkling Water &amp; Soda'!J551)</f>
        <v/>
      </c>
      <c r="F2385" s="50">
        <f>IF('M5 Sparkling Water &amp; Soda'!K551="","",'M5 Sparkling Water &amp; Soda'!K551)</f>
        <v/>
      </c>
      <c r="G2385" s="49">
        <f>IF('M5 Sparkling Water &amp; Soda'!F551="","",'M5 Sparkling Water &amp; Soda'!F551)</f>
        <v/>
      </c>
      <c r="H2385" s="50">
        <f>IF(AND(ISNUMBER('M5 Sparkling Water &amp; Soda'!F551),ISNUMBER('M5 Sparkling Water &amp; Soda'!K551)),'M5 Sparkling Water &amp; Soda'!F551-'M5 Sparkling Water &amp; Soda'!K551,"")</f>
        <v/>
      </c>
      <c r="I2385" s="34" t="inlineStr">
        <is>
          <t>S&amp;S availability/depth vary by listing and time, confirm live.</t>
        </is>
      </c>
    </row>
    <row r="2386" ht="26" customHeight="1">
      <c r="A2386" s="34" t="inlineStr">
        <is>
          <t>Coca-Cola</t>
        </is>
      </c>
      <c r="B2386" s="34" t="inlineStr">
        <is>
          <t>Coca-Cola Zero Sugar | Original | 15 pack 355mL</t>
        </is>
      </c>
      <c r="C2386" s="34" t="inlineStr">
        <is>
          <t>5) Sparkling water &amp; soda</t>
        </is>
      </c>
      <c r="D2386" s="51">
        <f>IF('M5 Sparkling Water &amp; Soda'!I552="","",'M5 Sparkling Water &amp; Soda'!I552)</f>
        <v/>
      </c>
      <c r="E2386" s="52">
        <f>IF('M5 Sparkling Water &amp; Soda'!J552="","",'M5 Sparkling Water &amp; Soda'!J552)</f>
        <v/>
      </c>
      <c r="F2386" s="50">
        <f>IF('M5 Sparkling Water &amp; Soda'!K552="","",'M5 Sparkling Water &amp; Soda'!K552)</f>
        <v/>
      </c>
      <c r="G2386" s="49">
        <f>IF('M5 Sparkling Water &amp; Soda'!F552="","",'M5 Sparkling Water &amp; Soda'!F552)</f>
        <v/>
      </c>
      <c r="H2386" s="50">
        <f>IF(AND(ISNUMBER('M5 Sparkling Water &amp; Soda'!F552),ISNUMBER('M5 Sparkling Water &amp; Soda'!K552)),'M5 Sparkling Water &amp; Soda'!F552-'M5 Sparkling Water &amp; Soda'!K552,"")</f>
        <v/>
      </c>
      <c r="I2386" s="34" t="inlineStr">
        <is>
          <t>S&amp;S availability/depth vary by listing and time, confirm live.</t>
        </is>
      </c>
    </row>
    <row r="2387" ht="26" customHeight="1">
      <c r="A2387" s="34" t="inlineStr">
        <is>
          <t>Coca-Cola</t>
        </is>
      </c>
      <c r="B2387" s="34" t="inlineStr">
        <is>
          <t>Coca-Cola Zero Sugar | Original | 18 pack 355mL</t>
        </is>
      </c>
      <c r="C2387" s="34" t="inlineStr">
        <is>
          <t>5) Sparkling water &amp; soda</t>
        </is>
      </c>
      <c r="D2387" s="51">
        <f>IF('M5 Sparkling Water &amp; Soda'!I553="","",'M5 Sparkling Water &amp; Soda'!I553)</f>
        <v/>
      </c>
      <c r="E2387" s="52">
        <f>IF('M5 Sparkling Water &amp; Soda'!J553="","",'M5 Sparkling Water &amp; Soda'!J553)</f>
        <v/>
      </c>
      <c r="F2387" s="50">
        <f>IF('M5 Sparkling Water &amp; Soda'!K553="","",'M5 Sparkling Water &amp; Soda'!K553)</f>
        <v/>
      </c>
      <c r="G2387" s="49">
        <f>IF('M5 Sparkling Water &amp; Soda'!F553="","",'M5 Sparkling Water &amp; Soda'!F553)</f>
        <v/>
      </c>
      <c r="H2387" s="50">
        <f>IF(AND(ISNUMBER('M5 Sparkling Water &amp; Soda'!F553),ISNUMBER('M5 Sparkling Water &amp; Soda'!K553)),'M5 Sparkling Water &amp; Soda'!F553-'M5 Sparkling Water &amp; Soda'!K553,"")</f>
        <v/>
      </c>
      <c r="I2387" s="34" t="inlineStr">
        <is>
          <t>S&amp;S availability/depth vary by listing and time, confirm live.</t>
        </is>
      </c>
    </row>
    <row r="2388" ht="26" customHeight="1">
      <c r="A2388" s="34" t="inlineStr">
        <is>
          <t>Coca-Cola</t>
        </is>
      </c>
      <c r="B2388" s="34" t="inlineStr">
        <is>
          <t>Coca-Cola Zero Sugar | Original | 24 pack 355mL</t>
        </is>
      </c>
      <c r="C2388" s="34" t="inlineStr">
        <is>
          <t>5) Sparkling water &amp; soda</t>
        </is>
      </c>
      <c r="D2388" s="51">
        <f>IF('M5 Sparkling Water &amp; Soda'!I554="","",'M5 Sparkling Water &amp; Soda'!I554)</f>
        <v/>
      </c>
      <c r="E2388" s="52">
        <f>IF('M5 Sparkling Water &amp; Soda'!J554="","",'M5 Sparkling Water &amp; Soda'!J554)</f>
        <v/>
      </c>
      <c r="F2388" s="50">
        <f>IF('M5 Sparkling Water &amp; Soda'!K554="","",'M5 Sparkling Water &amp; Soda'!K554)</f>
        <v/>
      </c>
      <c r="G2388" s="49">
        <f>IF('M5 Sparkling Water &amp; Soda'!F554="","",'M5 Sparkling Water &amp; Soda'!F554)</f>
        <v/>
      </c>
      <c r="H2388" s="50">
        <f>IF(AND(ISNUMBER('M5 Sparkling Water &amp; Soda'!F554),ISNUMBER('M5 Sparkling Water &amp; Soda'!K554)),'M5 Sparkling Water &amp; Soda'!F554-'M5 Sparkling Water &amp; Soda'!K554,"")</f>
        <v/>
      </c>
      <c r="I2388" s="34" t="inlineStr">
        <is>
          <t>S&amp;S availability/depth vary by listing and time, confirm live.</t>
        </is>
      </c>
    </row>
    <row r="2389" ht="26" customHeight="1">
      <c r="A2389" s="34" t="inlineStr">
        <is>
          <t>Coca-Cola</t>
        </is>
      </c>
      <c r="B2389" s="34" t="inlineStr">
        <is>
          <t>Coca-Cola Zero Sugar | Cherry | single 355mL</t>
        </is>
      </c>
      <c r="C2389" s="34" t="inlineStr">
        <is>
          <t>5) Sparkling water &amp; soda</t>
        </is>
      </c>
      <c r="D2389" s="51">
        <f>IF('M5 Sparkling Water &amp; Soda'!I555="","",'M5 Sparkling Water &amp; Soda'!I555)</f>
        <v/>
      </c>
      <c r="E2389" s="52">
        <f>IF('M5 Sparkling Water &amp; Soda'!J555="","",'M5 Sparkling Water &amp; Soda'!J555)</f>
        <v/>
      </c>
      <c r="F2389" s="50">
        <f>IF('M5 Sparkling Water &amp; Soda'!K555="","",'M5 Sparkling Water &amp; Soda'!K555)</f>
        <v/>
      </c>
      <c r="G2389" s="49">
        <f>IF('M5 Sparkling Water &amp; Soda'!F555="","",'M5 Sparkling Water &amp; Soda'!F555)</f>
        <v/>
      </c>
      <c r="H2389" s="50">
        <f>IF(AND(ISNUMBER('M5 Sparkling Water &amp; Soda'!F555),ISNUMBER('M5 Sparkling Water &amp; Soda'!K555)),'M5 Sparkling Water &amp; Soda'!F555-'M5 Sparkling Water &amp; Soda'!K555,"")</f>
        <v/>
      </c>
      <c r="I2389" s="34" t="inlineStr">
        <is>
          <t>S&amp;S availability/depth vary by listing and time, confirm live.</t>
        </is>
      </c>
    </row>
    <row r="2390" ht="26" customHeight="1">
      <c r="A2390" s="34" t="inlineStr">
        <is>
          <t>Coca-Cola</t>
        </is>
      </c>
      <c r="B2390" s="34" t="inlineStr">
        <is>
          <t>Coca-Cola Zero Sugar | Cherry | 8 pack 355mL</t>
        </is>
      </c>
      <c r="C2390" s="34" t="inlineStr">
        <is>
          <t>5) Sparkling water &amp; soda</t>
        </is>
      </c>
      <c r="D2390" s="51">
        <f>IF('M5 Sparkling Water &amp; Soda'!I556="","",'M5 Sparkling Water &amp; Soda'!I556)</f>
        <v/>
      </c>
      <c r="E2390" s="52">
        <f>IF('M5 Sparkling Water &amp; Soda'!J556="","",'M5 Sparkling Water &amp; Soda'!J556)</f>
        <v/>
      </c>
      <c r="F2390" s="50">
        <f>IF('M5 Sparkling Water &amp; Soda'!K556="","",'M5 Sparkling Water &amp; Soda'!K556)</f>
        <v/>
      </c>
      <c r="G2390" s="49">
        <f>IF('M5 Sparkling Water &amp; Soda'!F556="","",'M5 Sparkling Water &amp; Soda'!F556)</f>
        <v/>
      </c>
      <c r="H2390" s="50">
        <f>IF(AND(ISNUMBER('M5 Sparkling Water &amp; Soda'!F556),ISNUMBER('M5 Sparkling Water &amp; Soda'!K556)),'M5 Sparkling Water &amp; Soda'!F556-'M5 Sparkling Water &amp; Soda'!K556,"")</f>
        <v/>
      </c>
      <c r="I2390" s="34" t="inlineStr">
        <is>
          <t>S&amp;S availability/depth vary by listing and time, confirm live.</t>
        </is>
      </c>
    </row>
    <row r="2391" ht="26" customHeight="1">
      <c r="A2391" s="34" t="inlineStr">
        <is>
          <t>Coca-Cola</t>
        </is>
      </c>
      <c r="B2391" s="34" t="inlineStr">
        <is>
          <t>Coca-Cola Zero Sugar | Cherry | 12 pack 355mL</t>
        </is>
      </c>
      <c r="C2391" s="34" t="inlineStr">
        <is>
          <t>5) Sparkling water &amp; soda</t>
        </is>
      </c>
      <c r="D2391" s="51">
        <f>IF('M5 Sparkling Water &amp; Soda'!I557="","",'M5 Sparkling Water &amp; Soda'!I557)</f>
        <v/>
      </c>
      <c r="E2391" s="52">
        <f>IF('M5 Sparkling Water &amp; Soda'!J557="","",'M5 Sparkling Water &amp; Soda'!J557)</f>
        <v/>
      </c>
      <c r="F2391" s="50">
        <f>IF('M5 Sparkling Water &amp; Soda'!K557="","",'M5 Sparkling Water &amp; Soda'!K557)</f>
        <v/>
      </c>
      <c r="G2391" s="49">
        <f>IF('M5 Sparkling Water &amp; Soda'!F557="","",'M5 Sparkling Water &amp; Soda'!F557)</f>
        <v/>
      </c>
      <c r="H2391" s="50">
        <f>IF(AND(ISNUMBER('M5 Sparkling Water &amp; Soda'!F557),ISNUMBER('M5 Sparkling Water &amp; Soda'!K557)),'M5 Sparkling Water &amp; Soda'!F557-'M5 Sparkling Water &amp; Soda'!K557,"")</f>
        <v/>
      </c>
      <c r="I2391" s="34" t="inlineStr">
        <is>
          <t>S&amp;S availability/depth vary by listing and time, confirm live.</t>
        </is>
      </c>
    </row>
    <row r="2392" ht="26" customHeight="1">
      <c r="A2392" s="34" t="inlineStr">
        <is>
          <t>Coca-Cola</t>
        </is>
      </c>
      <c r="B2392" s="34" t="inlineStr">
        <is>
          <t>Coca-Cola Zero Sugar | Cherry | 15 pack 355mL</t>
        </is>
      </c>
      <c r="C2392" s="34" t="inlineStr">
        <is>
          <t>5) Sparkling water &amp; soda</t>
        </is>
      </c>
      <c r="D2392" s="51">
        <f>IF('M5 Sparkling Water &amp; Soda'!I558="","",'M5 Sparkling Water &amp; Soda'!I558)</f>
        <v/>
      </c>
      <c r="E2392" s="52">
        <f>IF('M5 Sparkling Water &amp; Soda'!J558="","",'M5 Sparkling Water &amp; Soda'!J558)</f>
        <v/>
      </c>
      <c r="F2392" s="50">
        <f>IF('M5 Sparkling Water &amp; Soda'!K558="","",'M5 Sparkling Water &amp; Soda'!K558)</f>
        <v/>
      </c>
      <c r="G2392" s="49">
        <f>IF('M5 Sparkling Water &amp; Soda'!F558="","",'M5 Sparkling Water &amp; Soda'!F558)</f>
        <v/>
      </c>
      <c r="H2392" s="50">
        <f>IF(AND(ISNUMBER('M5 Sparkling Water &amp; Soda'!F558),ISNUMBER('M5 Sparkling Water &amp; Soda'!K558)),'M5 Sparkling Water &amp; Soda'!F558-'M5 Sparkling Water &amp; Soda'!K558,"")</f>
        <v/>
      </c>
      <c r="I2392" s="34" t="inlineStr">
        <is>
          <t>S&amp;S availability/depth vary by listing and time, confirm live.</t>
        </is>
      </c>
    </row>
    <row r="2393" ht="26" customHeight="1">
      <c r="A2393" s="34" t="inlineStr">
        <is>
          <t>Coca-Cola</t>
        </is>
      </c>
      <c r="B2393" s="34" t="inlineStr">
        <is>
          <t>Coca-Cola Zero Sugar | Cherry | 18 pack 355mL</t>
        </is>
      </c>
      <c r="C2393" s="34" t="inlineStr">
        <is>
          <t>5) Sparkling water &amp; soda</t>
        </is>
      </c>
      <c r="D2393" s="51">
        <f>IF('M5 Sparkling Water &amp; Soda'!I559="","",'M5 Sparkling Water &amp; Soda'!I559)</f>
        <v/>
      </c>
      <c r="E2393" s="52">
        <f>IF('M5 Sparkling Water &amp; Soda'!J559="","",'M5 Sparkling Water &amp; Soda'!J559)</f>
        <v/>
      </c>
      <c r="F2393" s="50">
        <f>IF('M5 Sparkling Water &amp; Soda'!K559="","",'M5 Sparkling Water &amp; Soda'!K559)</f>
        <v/>
      </c>
      <c r="G2393" s="49">
        <f>IF('M5 Sparkling Water &amp; Soda'!F559="","",'M5 Sparkling Water &amp; Soda'!F559)</f>
        <v/>
      </c>
      <c r="H2393" s="50">
        <f>IF(AND(ISNUMBER('M5 Sparkling Water &amp; Soda'!F559),ISNUMBER('M5 Sparkling Water &amp; Soda'!K559)),'M5 Sparkling Water &amp; Soda'!F559-'M5 Sparkling Water &amp; Soda'!K559,"")</f>
        <v/>
      </c>
      <c r="I2393" s="34" t="inlineStr">
        <is>
          <t>S&amp;S availability/depth vary by listing and time, confirm live.</t>
        </is>
      </c>
    </row>
    <row r="2394" ht="26" customHeight="1">
      <c r="A2394" s="34" t="inlineStr">
        <is>
          <t>Coca-Cola</t>
        </is>
      </c>
      <c r="B2394" s="34" t="inlineStr">
        <is>
          <t>Coca-Cola Zero Sugar | Cherry | 24 pack 355mL</t>
        </is>
      </c>
      <c r="C2394" s="34" t="inlineStr">
        <is>
          <t>5) Sparkling water &amp; soda</t>
        </is>
      </c>
      <c r="D2394" s="51">
        <f>IF('M5 Sparkling Water &amp; Soda'!I560="","",'M5 Sparkling Water &amp; Soda'!I560)</f>
        <v/>
      </c>
      <c r="E2394" s="52">
        <f>IF('M5 Sparkling Water &amp; Soda'!J560="","",'M5 Sparkling Water &amp; Soda'!J560)</f>
        <v/>
      </c>
      <c r="F2394" s="50">
        <f>IF('M5 Sparkling Water &amp; Soda'!K560="","",'M5 Sparkling Water &amp; Soda'!K560)</f>
        <v/>
      </c>
      <c r="G2394" s="49">
        <f>IF('M5 Sparkling Water &amp; Soda'!F560="","",'M5 Sparkling Water &amp; Soda'!F560)</f>
        <v/>
      </c>
      <c r="H2394" s="50">
        <f>IF(AND(ISNUMBER('M5 Sparkling Water &amp; Soda'!F560),ISNUMBER('M5 Sparkling Water &amp; Soda'!K560)),'M5 Sparkling Water &amp; Soda'!F560-'M5 Sparkling Water &amp; Soda'!K560,"")</f>
        <v/>
      </c>
      <c r="I2394" s="34" t="inlineStr">
        <is>
          <t>S&amp;S availability/depth vary by listing and time, confirm live.</t>
        </is>
      </c>
    </row>
    <row r="2395" ht="26" customHeight="1">
      <c r="A2395" s="34" t="inlineStr">
        <is>
          <t>Coca-Cola</t>
        </is>
      </c>
      <c r="B2395" s="34" t="inlineStr">
        <is>
          <t>Coca-Cola Zero Sugar | Vanilla | single 355mL</t>
        </is>
      </c>
      <c r="C2395" s="34" t="inlineStr">
        <is>
          <t>5) Sparkling water &amp; soda</t>
        </is>
      </c>
      <c r="D2395" s="51">
        <f>IF('M5 Sparkling Water &amp; Soda'!I561="","",'M5 Sparkling Water &amp; Soda'!I561)</f>
        <v/>
      </c>
      <c r="E2395" s="52">
        <f>IF('M5 Sparkling Water &amp; Soda'!J561="","",'M5 Sparkling Water &amp; Soda'!J561)</f>
        <v/>
      </c>
      <c r="F2395" s="50">
        <f>IF('M5 Sparkling Water &amp; Soda'!K561="","",'M5 Sparkling Water &amp; Soda'!K561)</f>
        <v/>
      </c>
      <c r="G2395" s="49">
        <f>IF('M5 Sparkling Water &amp; Soda'!F561="","",'M5 Sparkling Water &amp; Soda'!F561)</f>
        <v/>
      </c>
      <c r="H2395" s="50">
        <f>IF(AND(ISNUMBER('M5 Sparkling Water &amp; Soda'!F561),ISNUMBER('M5 Sparkling Water &amp; Soda'!K561)),'M5 Sparkling Water &amp; Soda'!F561-'M5 Sparkling Water &amp; Soda'!K561,"")</f>
        <v/>
      </c>
      <c r="I2395" s="34" t="inlineStr">
        <is>
          <t>S&amp;S availability/depth vary by listing and time, confirm live.</t>
        </is>
      </c>
    </row>
    <row r="2396" ht="26" customHeight="1">
      <c r="A2396" s="34" t="inlineStr">
        <is>
          <t>Coca-Cola</t>
        </is>
      </c>
      <c r="B2396" s="34" t="inlineStr">
        <is>
          <t>Coca-Cola Zero Sugar | Vanilla | 8 pack 355mL</t>
        </is>
      </c>
      <c r="C2396" s="34" t="inlineStr">
        <is>
          <t>5) Sparkling water &amp; soda</t>
        </is>
      </c>
      <c r="D2396" s="51">
        <f>IF('M5 Sparkling Water &amp; Soda'!I562="","",'M5 Sparkling Water &amp; Soda'!I562)</f>
        <v/>
      </c>
      <c r="E2396" s="52">
        <f>IF('M5 Sparkling Water &amp; Soda'!J562="","",'M5 Sparkling Water &amp; Soda'!J562)</f>
        <v/>
      </c>
      <c r="F2396" s="50">
        <f>IF('M5 Sparkling Water &amp; Soda'!K562="","",'M5 Sparkling Water &amp; Soda'!K562)</f>
        <v/>
      </c>
      <c r="G2396" s="49">
        <f>IF('M5 Sparkling Water &amp; Soda'!F562="","",'M5 Sparkling Water &amp; Soda'!F562)</f>
        <v/>
      </c>
      <c r="H2396" s="50">
        <f>IF(AND(ISNUMBER('M5 Sparkling Water &amp; Soda'!F562),ISNUMBER('M5 Sparkling Water &amp; Soda'!K562)),'M5 Sparkling Water &amp; Soda'!F562-'M5 Sparkling Water &amp; Soda'!K562,"")</f>
        <v/>
      </c>
      <c r="I2396" s="34" t="inlineStr">
        <is>
          <t>S&amp;S availability/depth vary by listing and time, confirm live.</t>
        </is>
      </c>
    </row>
    <row r="2397" ht="26" customHeight="1">
      <c r="A2397" s="34" t="inlineStr">
        <is>
          <t>Coca-Cola</t>
        </is>
      </c>
      <c r="B2397" s="34" t="inlineStr">
        <is>
          <t>Coca-Cola Zero Sugar | Vanilla | 12 pack 355mL</t>
        </is>
      </c>
      <c r="C2397" s="34" t="inlineStr">
        <is>
          <t>5) Sparkling water &amp; soda</t>
        </is>
      </c>
      <c r="D2397" s="51">
        <f>IF('M5 Sparkling Water &amp; Soda'!I563="","",'M5 Sparkling Water &amp; Soda'!I563)</f>
        <v/>
      </c>
      <c r="E2397" s="52">
        <f>IF('M5 Sparkling Water &amp; Soda'!J563="","",'M5 Sparkling Water &amp; Soda'!J563)</f>
        <v/>
      </c>
      <c r="F2397" s="50">
        <f>IF('M5 Sparkling Water &amp; Soda'!K563="","",'M5 Sparkling Water &amp; Soda'!K563)</f>
        <v/>
      </c>
      <c r="G2397" s="49">
        <f>IF('M5 Sparkling Water &amp; Soda'!F563="","",'M5 Sparkling Water &amp; Soda'!F563)</f>
        <v/>
      </c>
      <c r="H2397" s="50">
        <f>IF(AND(ISNUMBER('M5 Sparkling Water &amp; Soda'!F563),ISNUMBER('M5 Sparkling Water &amp; Soda'!K563)),'M5 Sparkling Water &amp; Soda'!F563-'M5 Sparkling Water &amp; Soda'!K563,"")</f>
        <v/>
      </c>
      <c r="I2397" s="34" t="inlineStr">
        <is>
          <t>S&amp;S availability/depth vary by listing and time, confirm live.</t>
        </is>
      </c>
    </row>
    <row r="2398" ht="26" customHeight="1">
      <c r="A2398" s="34" t="inlineStr">
        <is>
          <t>Coca-Cola</t>
        </is>
      </c>
      <c r="B2398" s="34" t="inlineStr">
        <is>
          <t>Coca-Cola Zero Sugar | Vanilla | 15 pack 355mL</t>
        </is>
      </c>
      <c r="C2398" s="34" t="inlineStr">
        <is>
          <t>5) Sparkling water &amp; soda</t>
        </is>
      </c>
      <c r="D2398" s="51">
        <f>IF('M5 Sparkling Water &amp; Soda'!I564="","",'M5 Sparkling Water &amp; Soda'!I564)</f>
        <v/>
      </c>
      <c r="E2398" s="52">
        <f>IF('M5 Sparkling Water &amp; Soda'!J564="","",'M5 Sparkling Water &amp; Soda'!J564)</f>
        <v/>
      </c>
      <c r="F2398" s="50">
        <f>IF('M5 Sparkling Water &amp; Soda'!K564="","",'M5 Sparkling Water &amp; Soda'!K564)</f>
        <v/>
      </c>
      <c r="G2398" s="49">
        <f>IF('M5 Sparkling Water &amp; Soda'!F564="","",'M5 Sparkling Water &amp; Soda'!F564)</f>
        <v/>
      </c>
      <c r="H2398" s="50">
        <f>IF(AND(ISNUMBER('M5 Sparkling Water &amp; Soda'!F564),ISNUMBER('M5 Sparkling Water &amp; Soda'!K564)),'M5 Sparkling Water &amp; Soda'!F564-'M5 Sparkling Water &amp; Soda'!K564,"")</f>
        <v/>
      </c>
      <c r="I2398" s="34" t="inlineStr">
        <is>
          <t>S&amp;S availability/depth vary by listing and time, confirm live.</t>
        </is>
      </c>
    </row>
    <row r="2399" ht="26" customHeight="1">
      <c r="A2399" s="34" t="inlineStr">
        <is>
          <t>Coca-Cola</t>
        </is>
      </c>
      <c r="B2399" s="34" t="inlineStr">
        <is>
          <t>Coca-Cola Zero Sugar | Vanilla | 18 pack 355mL</t>
        </is>
      </c>
      <c r="C2399" s="34" t="inlineStr">
        <is>
          <t>5) Sparkling water &amp; soda</t>
        </is>
      </c>
      <c r="D2399" s="51">
        <f>IF('M5 Sparkling Water &amp; Soda'!I565="","",'M5 Sparkling Water &amp; Soda'!I565)</f>
        <v/>
      </c>
      <c r="E2399" s="52">
        <f>IF('M5 Sparkling Water &amp; Soda'!J565="","",'M5 Sparkling Water &amp; Soda'!J565)</f>
        <v/>
      </c>
      <c r="F2399" s="50">
        <f>IF('M5 Sparkling Water &amp; Soda'!K565="","",'M5 Sparkling Water &amp; Soda'!K565)</f>
        <v/>
      </c>
      <c r="G2399" s="49">
        <f>IF('M5 Sparkling Water &amp; Soda'!F565="","",'M5 Sparkling Water &amp; Soda'!F565)</f>
        <v/>
      </c>
      <c r="H2399" s="50">
        <f>IF(AND(ISNUMBER('M5 Sparkling Water &amp; Soda'!F565),ISNUMBER('M5 Sparkling Water &amp; Soda'!K565)),'M5 Sparkling Water &amp; Soda'!F565-'M5 Sparkling Water &amp; Soda'!K565,"")</f>
        <v/>
      </c>
      <c r="I2399" s="34" t="inlineStr">
        <is>
          <t>S&amp;S availability/depth vary by listing and time, confirm live.</t>
        </is>
      </c>
    </row>
    <row r="2400" ht="26" customHeight="1">
      <c r="A2400" s="34" t="inlineStr">
        <is>
          <t>Coca-Cola</t>
        </is>
      </c>
      <c r="B2400" s="34" t="inlineStr">
        <is>
          <t>Coca-Cola Zero Sugar | Vanilla | 24 pack 355mL</t>
        </is>
      </c>
      <c r="C2400" s="34" t="inlineStr">
        <is>
          <t>5) Sparkling water &amp; soda</t>
        </is>
      </c>
      <c r="D2400" s="51">
        <f>IF('M5 Sparkling Water &amp; Soda'!I566="","",'M5 Sparkling Water &amp; Soda'!I566)</f>
        <v/>
      </c>
      <c r="E2400" s="52">
        <f>IF('M5 Sparkling Water &amp; Soda'!J566="","",'M5 Sparkling Water &amp; Soda'!J566)</f>
        <v/>
      </c>
      <c r="F2400" s="50">
        <f>IF('M5 Sparkling Water &amp; Soda'!K566="","",'M5 Sparkling Water &amp; Soda'!K566)</f>
        <v/>
      </c>
      <c r="G2400" s="49">
        <f>IF('M5 Sparkling Water &amp; Soda'!F566="","",'M5 Sparkling Water &amp; Soda'!F566)</f>
        <v/>
      </c>
      <c r="H2400" s="50">
        <f>IF(AND(ISNUMBER('M5 Sparkling Water &amp; Soda'!F566),ISNUMBER('M5 Sparkling Water &amp; Soda'!K566)),'M5 Sparkling Water &amp; Soda'!F566-'M5 Sparkling Water &amp; Soda'!K566,"")</f>
        <v/>
      </c>
      <c r="I2400" s="34" t="inlineStr">
        <is>
          <t>S&amp;S availability/depth vary by listing and time, confirm live.</t>
        </is>
      </c>
    </row>
    <row r="2401" ht="26" customHeight="1">
      <c r="A2401" s="34" t="inlineStr">
        <is>
          <t>Diet Coke</t>
        </is>
      </c>
      <c r="B2401" s="34" t="inlineStr">
        <is>
          <t>Diet Coke | Original | single 355mL</t>
        </is>
      </c>
      <c r="C2401" s="34" t="inlineStr">
        <is>
          <t>5) Sparkling water &amp; soda</t>
        </is>
      </c>
      <c r="D2401" s="51">
        <f>IF('M5 Sparkling Water &amp; Soda'!I567="","",'M5 Sparkling Water &amp; Soda'!I567)</f>
        <v/>
      </c>
      <c r="E2401" s="52">
        <f>IF('M5 Sparkling Water &amp; Soda'!J567="","",'M5 Sparkling Water &amp; Soda'!J567)</f>
        <v/>
      </c>
      <c r="F2401" s="50">
        <f>IF('M5 Sparkling Water &amp; Soda'!K567="","",'M5 Sparkling Water &amp; Soda'!K567)</f>
        <v/>
      </c>
      <c r="G2401" s="49">
        <f>IF('M5 Sparkling Water &amp; Soda'!F567="","",'M5 Sparkling Water &amp; Soda'!F567)</f>
        <v/>
      </c>
      <c r="H2401" s="50">
        <f>IF(AND(ISNUMBER('M5 Sparkling Water &amp; Soda'!F567),ISNUMBER('M5 Sparkling Water &amp; Soda'!K567)),'M5 Sparkling Water &amp; Soda'!F567-'M5 Sparkling Water &amp; Soda'!K567,"")</f>
        <v/>
      </c>
      <c r="I2401" s="34" t="inlineStr">
        <is>
          <t>S&amp;S availability/depth vary by listing and time, confirm live.</t>
        </is>
      </c>
    </row>
    <row r="2402" ht="26" customHeight="1">
      <c r="A2402" s="34" t="inlineStr">
        <is>
          <t>Diet Coke</t>
        </is>
      </c>
      <c r="B2402" s="34" t="inlineStr">
        <is>
          <t>Diet Coke | Original | 8 pack 355mL</t>
        </is>
      </c>
      <c r="C2402" s="34" t="inlineStr">
        <is>
          <t>5) Sparkling water &amp; soda</t>
        </is>
      </c>
      <c r="D2402" s="51">
        <f>IF('M5 Sparkling Water &amp; Soda'!I568="","",'M5 Sparkling Water &amp; Soda'!I568)</f>
        <v/>
      </c>
      <c r="E2402" s="52">
        <f>IF('M5 Sparkling Water &amp; Soda'!J568="","",'M5 Sparkling Water &amp; Soda'!J568)</f>
        <v/>
      </c>
      <c r="F2402" s="50">
        <f>IF('M5 Sparkling Water &amp; Soda'!K568="","",'M5 Sparkling Water &amp; Soda'!K568)</f>
        <v/>
      </c>
      <c r="G2402" s="49">
        <f>IF('M5 Sparkling Water &amp; Soda'!F568="","",'M5 Sparkling Water &amp; Soda'!F568)</f>
        <v/>
      </c>
      <c r="H2402" s="50">
        <f>IF(AND(ISNUMBER('M5 Sparkling Water &amp; Soda'!F568),ISNUMBER('M5 Sparkling Water &amp; Soda'!K568)),'M5 Sparkling Water &amp; Soda'!F568-'M5 Sparkling Water &amp; Soda'!K568,"")</f>
        <v/>
      </c>
      <c r="I2402" s="34" t="inlineStr">
        <is>
          <t>S&amp;S availability/depth vary by listing and time, confirm live.</t>
        </is>
      </c>
    </row>
    <row r="2403" ht="26" customHeight="1">
      <c r="A2403" s="34" t="inlineStr">
        <is>
          <t>Diet Coke</t>
        </is>
      </c>
      <c r="B2403" s="34" t="inlineStr">
        <is>
          <t>Diet Coke | Original | 12 pack 355mL</t>
        </is>
      </c>
      <c r="C2403" s="34" t="inlineStr">
        <is>
          <t>5) Sparkling water &amp; soda</t>
        </is>
      </c>
      <c r="D2403" s="51">
        <f>IF('M5 Sparkling Water &amp; Soda'!I569="","",'M5 Sparkling Water &amp; Soda'!I569)</f>
        <v/>
      </c>
      <c r="E2403" s="52">
        <f>IF('M5 Sparkling Water &amp; Soda'!J569="","",'M5 Sparkling Water &amp; Soda'!J569)</f>
        <v/>
      </c>
      <c r="F2403" s="50">
        <f>IF('M5 Sparkling Water &amp; Soda'!K569="","",'M5 Sparkling Water &amp; Soda'!K569)</f>
        <v/>
      </c>
      <c r="G2403" s="49">
        <f>IF('M5 Sparkling Water &amp; Soda'!F569="","",'M5 Sparkling Water &amp; Soda'!F569)</f>
        <v/>
      </c>
      <c r="H2403" s="50">
        <f>IF(AND(ISNUMBER('M5 Sparkling Water &amp; Soda'!F569),ISNUMBER('M5 Sparkling Water &amp; Soda'!K569)),'M5 Sparkling Water &amp; Soda'!F569-'M5 Sparkling Water &amp; Soda'!K569,"")</f>
        <v/>
      </c>
      <c r="I2403" s="34" t="inlineStr">
        <is>
          <t>S&amp;S availability/depth vary by listing and time, confirm live.</t>
        </is>
      </c>
    </row>
    <row r="2404" ht="26" customHeight="1">
      <c r="A2404" s="34" t="inlineStr">
        <is>
          <t>Diet Coke</t>
        </is>
      </c>
      <c r="B2404" s="34" t="inlineStr">
        <is>
          <t>Diet Coke | Original | 15 pack 355mL</t>
        </is>
      </c>
      <c r="C2404" s="34" t="inlineStr">
        <is>
          <t>5) Sparkling water &amp; soda</t>
        </is>
      </c>
      <c r="D2404" s="51">
        <f>IF('M5 Sparkling Water &amp; Soda'!I570="","",'M5 Sparkling Water &amp; Soda'!I570)</f>
        <v/>
      </c>
      <c r="E2404" s="52">
        <f>IF('M5 Sparkling Water &amp; Soda'!J570="","",'M5 Sparkling Water &amp; Soda'!J570)</f>
        <v/>
      </c>
      <c r="F2404" s="50">
        <f>IF('M5 Sparkling Water &amp; Soda'!K570="","",'M5 Sparkling Water &amp; Soda'!K570)</f>
        <v/>
      </c>
      <c r="G2404" s="49">
        <f>IF('M5 Sparkling Water &amp; Soda'!F570="","",'M5 Sparkling Water &amp; Soda'!F570)</f>
        <v/>
      </c>
      <c r="H2404" s="50">
        <f>IF(AND(ISNUMBER('M5 Sparkling Water &amp; Soda'!F570),ISNUMBER('M5 Sparkling Water &amp; Soda'!K570)),'M5 Sparkling Water &amp; Soda'!F570-'M5 Sparkling Water &amp; Soda'!K570,"")</f>
        <v/>
      </c>
      <c r="I2404" s="34" t="inlineStr">
        <is>
          <t>S&amp;S availability/depth vary by listing and time, confirm live.</t>
        </is>
      </c>
    </row>
    <row r="2405" ht="26" customHeight="1">
      <c r="A2405" s="34" t="inlineStr">
        <is>
          <t>Diet Coke</t>
        </is>
      </c>
      <c r="B2405" s="34" t="inlineStr">
        <is>
          <t>Diet Coke | Original | 18 pack 355mL</t>
        </is>
      </c>
      <c r="C2405" s="34" t="inlineStr">
        <is>
          <t>5) Sparkling water &amp; soda</t>
        </is>
      </c>
      <c r="D2405" s="51">
        <f>IF('M5 Sparkling Water &amp; Soda'!I571="","",'M5 Sparkling Water &amp; Soda'!I571)</f>
        <v/>
      </c>
      <c r="E2405" s="52">
        <f>IF('M5 Sparkling Water &amp; Soda'!J571="","",'M5 Sparkling Water &amp; Soda'!J571)</f>
        <v/>
      </c>
      <c r="F2405" s="50">
        <f>IF('M5 Sparkling Water &amp; Soda'!K571="","",'M5 Sparkling Water &amp; Soda'!K571)</f>
        <v/>
      </c>
      <c r="G2405" s="49">
        <f>IF('M5 Sparkling Water &amp; Soda'!F571="","",'M5 Sparkling Water &amp; Soda'!F571)</f>
        <v/>
      </c>
      <c r="H2405" s="50">
        <f>IF(AND(ISNUMBER('M5 Sparkling Water &amp; Soda'!F571),ISNUMBER('M5 Sparkling Water &amp; Soda'!K571)),'M5 Sparkling Water &amp; Soda'!F571-'M5 Sparkling Water &amp; Soda'!K571,"")</f>
        <v/>
      </c>
      <c r="I2405" s="34" t="inlineStr">
        <is>
          <t>S&amp;S availability/depth vary by listing and time, confirm live.</t>
        </is>
      </c>
    </row>
    <row r="2406" ht="26" customHeight="1">
      <c r="A2406" s="34" t="inlineStr">
        <is>
          <t>Diet Coke</t>
        </is>
      </c>
      <c r="B2406" s="34" t="inlineStr">
        <is>
          <t>Diet Coke | Original | 24 pack 355mL</t>
        </is>
      </c>
      <c r="C2406" s="34" t="inlineStr">
        <is>
          <t>5) Sparkling water &amp; soda</t>
        </is>
      </c>
      <c r="D2406" s="51">
        <f>IF('M5 Sparkling Water &amp; Soda'!I572="","",'M5 Sparkling Water &amp; Soda'!I572)</f>
        <v/>
      </c>
      <c r="E2406" s="52">
        <f>IF('M5 Sparkling Water &amp; Soda'!J572="","",'M5 Sparkling Water &amp; Soda'!J572)</f>
        <v/>
      </c>
      <c r="F2406" s="50">
        <f>IF('M5 Sparkling Water &amp; Soda'!K572="","",'M5 Sparkling Water &amp; Soda'!K572)</f>
        <v/>
      </c>
      <c r="G2406" s="49">
        <f>IF('M5 Sparkling Water &amp; Soda'!F572="","",'M5 Sparkling Water &amp; Soda'!F572)</f>
        <v/>
      </c>
      <c r="H2406" s="50">
        <f>IF(AND(ISNUMBER('M5 Sparkling Water &amp; Soda'!F572),ISNUMBER('M5 Sparkling Water &amp; Soda'!K572)),'M5 Sparkling Water &amp; Soda'!F572-'M5 Sparkling Water &amp; Soda'!K572,"")</f>
        <v/>
      </c>
      <c r="I2406" s="34" t="inlineStr">
        <is>
          <t>S&amp;S availability/depth vary by listing and time, confirm live.</t>
        </is>
      </c>
    </row>
    <row r="2407" ht="26" customHeight="1">
      <c r="A2407" s="34" t="inlineStr">
        <is>
          <t>Diet Coke</t>
        </is>
      </c>
      <c r="B2407" s="34" t="inlineStr">
        <is>
          <t>Diet Coke | Cherry | single 355mL</t>
        </is>
      </c>
      <c r="C2407" s="34" t="inlineStr">
        <is>
          <t>5) Sparkling water &amp; soda</t>
        </is>
      </c>
      <c r="D2407" s="51">
        <f>IF('M5 Sparkling Water &amp; Soda'!I573="","",'M5 Sparkling Water &amp; Soda'!I573)</f>
        <v/>
      </c>
      <c r="E2407" s="52">
        <f>IF('M5 Sparkling Water &amp; Soda'!J573="","",'M5 Sparkling Water &amp; Soda'!J573)</f>
        <v/>
      </c>
      <c r="F2407" s="50">
        <f>IF('M5 Sparkling Water &amp; Soda'!K573="","",'M5 Sparkling Water &amp; Soda'!K573)</f>
        <v/>
      </c>
      <c r="G2407" s="49">
        <f>IF('M5 Sparkling Water &amp; Soda'!F573="","",'M5 Sparkling Water &amp; Soda'!F573)</f>
        <v/>
      </c>
      <c r="H2407" s="50">
        <f>IF(AND(ISNUMBER('M5 Sparkling Water &amp; Soda'!F573),ISNUMBER('M5 Sparkling Water &amp; Soda'!K573)),'M5 Sparkling Water &amp; Soda'!F573-'M5 Sparkling Water &amp; Soda'!K573,"")</f>
        <v/>
      </c>
      <c r="I2407" s="34" t="inlineStr">
        <is>
          <t>S&amp;S availability/depth vary by listing and time, confirm live.</t>
        </is>
      </c>
    </row>
    <row r="2408" ht="26" customHeight="1">
      <c r="A2408" s="34" t="inlineStr">
        <is>
          <t>Diet Coke</t>
        </is>
      </c>
      <c r="B2408" s="34" t="inlineStr">
        <is>
          <t>Diet Coke | Cherry | 8 pack 355mL</t>
        </is>
      </c>
      <c r="C2408" s="34" t="inlineStr">
        <is>
          <t>5) Sparkling water &amp; soda</t>
        </is>
      </c>
      <c r="D2408" s="51">
        <f>IF('M5 Sparkling Water &amp; Soda'!I574="","",'M5 Sparkling Water &amp; Soda'!I574)</f>
        <v/>
      </c>
      <c r="E2408" s="52">
        <f>IF('M5 Sparkling Water &amp; Soda'!J574="","",'M5 Sparkling Water &amp; Soda'!J574)</f>
        <v/>
      </c>
      <c r="F2408" s="50">
        <f>IF('M5 Sparkling Water &amp; Soda'!K574="","",'M5 Sparkling Water &amp; Soda'!K574)</f>
        <v/>
      </c>
      <c r="G2408" s="49">
        <f>IF('M5 Sparkling Water &amp; Soda'!F574="","",'M5 Sparkling Water &amp; Soda'!F574)</f>
        <v/>
      </c>
      <c r="H2408" s="50">
        <f>IF(AND(ISNUMBER('M5 Sparkling Water &amp; Soda'!F574),ISNUMBER('M5 Sparkling Water &amp; Soda'!K574)),'M5 Sparkling Water &amp; Soda'!F574-'M5 Sparkling Water &amp; Soda'!K574,"")</f>
        <v/>
      </c>
      <c r="I2408" s="34" t="inlineStr">
        <is>
          <t>S&amp;S availability/depth vary by listing and time, confirm live.</t>
        </is>
      </c>
    </row>
    <row r="2409" ht="26" customHeight="1">
      <c r="A2409" s="34" t="inlineStr">
        <is>
          <t>Diet Coke</t>
        </is>
      </c>
      <c r="B2409" s="34" t="inlineStr">
        <is>
          <t>Diet Coke | Cherry | 12 pack 355mL</t>
        </is>
      </c>
      <c r="C2409" s="34" t="inlineStr">
        <is>
          <t>5) Sparkling water &amp; soda</t>
        </is>
      </c>
      <c r="D2409" s="51">
        <f>IF('M5 Sparkling Water &amp; Soda'!I575="","",'M5 Sparkling Water &amp; Soda'!I575)</f>
        <v/>
      </c>
      <c r="E2409" s="52">
        <f>IF('M5 Sparkling Water &amp; Soda'!J575="","",'M5 Sparkling Water &amp; Soda'!J575)</f>
        <v/>
      </c>
      <c r="F2409" s="50">
        <f>IF('M5 Sparkling Water &amp; Soda'!K575="","",'M5 Sparkling Water &amp; Soda'!K575)</f>
        <v/>
      </c>
      <c r="G2409" s="49">
        <f>IF('M5 Sparkling Water &amp; Soda'!F575="","",'M5 Sparkling Water &amp; Soda'!F575)</f>
        <v/>
      </c>
      <c r="H2409" s="50">
        <f>IF(AND(ISNUMBER('M5 Sparkling Water &amp; Soda'!F575),ISNUMBER('M5 Sparkling Water &amp; Soda'!K575)),'M5 Sparkling Water &amp; Soda'!F575-'M5 Sparkling Water &amp; Soda'!K575,"")</f>
        <v/>
      </c>
      <c r="I2409" s="34" t="inlineStr">
        <is>
          <t>S&amp;S availability/depth vary by listing and time, confirm live.</t>
        </is>
      </c>
    </row>
    <row r="2410" ht="26" customHeight="1">
      <c r="A2410" s="34" t="inlineStr">
        <is>
          <t>Diet Coke</t>
        </is>
      </c>
      <c r="B2410" s="34" t="inlineStr">
        <is>
          <t>Diet Coke | Cherry | 15 pack 355mL</t>
        </is>
      </c>
      <c r="C2410" s="34" t="inlineStr">
        <is>
          <t>5) Sparkling water &amp; soda</t>
        </is>
      </c>
      <c r="D2410" s="51">
        <f>IF('M5 Sparkling Water &amp; Soda'!I576="","",'M5 Sparkling Water &amp; Soda'!I576)</f>
        <v/>
      </c>
      <c r="E2410" s="52">
        <f>IF('M5 Sparkling Water &amp; Soda'!J576="","",'M5 Sparkling Water &amp; Soda'!J576)</f>
        <v/>
      </c>
      <c r="F2410" s="50">
        <f>IF('M5 Sparkling Water &amp; Soda'!K576="","",'M5 Sparkling Water &amp; Soda'!K576)</f>
        <v/>
      </c>
      <c r="G2410" s="49">
        <f>IF('M5 Sparkling Water &amp; Soda'!F576="","",'M5 Sparkling Water &amp; Soda'!F576)</f>
        <v/>
      </c>
      <c r="H2410" s="50">
        <f>IF(AND(ISNUMBER('M5 Sparkling Water &amp; Soda'!F576),ISNUMBER('M5 Sparkling Water &amp; Soda'!K576)),'M5 Sparkling Water &amp; Soda'!F576-'M5 Sparkling Water &amp; Soda'!K576,"")</f>
        <v/>
      </c>
      <c r="I2410" s="34" t="inlineStr">
        <is>
          <t>S&amp;S availability/depth vary by listing and time, confirm live.</t>
        </is>
      </c>
    </row>
    <row r="2411" ht="26" customHeight="1">
      <c r="A2411" s="34" t="inlineStr">
        <is>
          <t>Diet Coke</t>
        </is>
      </c>
      <c r="B2411" s="34" t="inlineStr">
        <is>
          <t>Diet Coke | Cherry | 18 pack 355mL</t>
        </is>
      </c>
      <c r="C2411" s="34" t="inlineStr">
        <is>
          <t>5) Sparkling water &amp; soda</t>
        </is>
      </c>
      <c r="D2411" s="51">
        <f>IF('M5 Sparkling Water &amp; Soda'!I577="","",'M5 Sparkling Water &amp; Soda'!I577)</f>
        <v/>
      </c>
      <c r="E2411" s="52">
        <f>IF('M5 Sparkling Water &amp; Soda'!J577="","",'M5 Sparkling Water &amp; Soda'!J577)</f>
        <v/>
      </c>
      <c r="F2411" s="50">
        <f>IF('M5 Sparkling Water &amp; Soda'!K577="","",'M5 Sparkling Water &amp; Soda'!K577)</f>
        <v/>
      </c>
      <c r="G2411" s="49">
        <f>IF('M5 Sparkling Water &amp; Soda'!F577="","",'M5 Sparkling Water &amp; Soda'!F577)</f>
        <v/>
      </c>
      <c r="H2411" s="50">
        <f>IF(AND(ISNUMBER('M5 Sparkling Water &amp; Soda'!F577),ISNUMBER('M5 Sparkling Water &amp; Soda'!K577)),'M5 Sparkling Water &amp; Soda'!F577-'M5 Sparkling Water &amp; Soda'!K577,"")</f>
        <v/>
      </c>
      <c r="I2411" s="34" t="inlineStr">
        <is>
          <t>S&amp;S availability/depth vary by listing and time, confirm live.</t>
        </is>
      </c>
    </row>
    <row r="2412" ht="26" customHeight="1">
      <c r="A2412" s="34" t="inlineStr">
        <is>
          <t>Diet Coke</t>
        </is>
      </c>
      <c r="B2412" s="34" t="inlineStr">
        <is>
          <t>Diet Coke | Cherry | 24 pack 355mL</t>
        </is>
      </c>
      <c r="C2412" s="34" t="inlineStr">
        <is>
          <t>5) Sparkling water &amp; soda</t>
        </is>
      </c>
      <c r="D2412" s="51">
        <f>IF('M5 Sparkling Water &amp; Soda'!I578="","",'M5 Sparkling Water &amp; Soda'!I578)</f>
        <v/>
      </c>
      <c r="E2412" s="52">
        <f>IF('M5 Sparkling Water &amp; Soda'!J578="","",'M5 Sparkling Water &amp; Soda'!J578)</f>
        <v/>
      </c>
      <c r="F2412" s="50">
        <f>IF('M5 Sparkling Water &amp; Soda'!K578="","",'M5 Sparkling Water &amp; Soda'!K578)</f>
        <v/>
      </c>
      <c r="G2412" s="49">
        <f>IF('M5 Sparkling Water &amp; Soda'!F578="","",'M5 Sparkling Water &amp; Soda'!F578)</f>
        <v/>
      </c>
      <c r="H2412" s="50">
        <f>IF(AND(ISNUMBER('M5 Sparkling Water &amp; Soda'!F578),ISNUMBER('M5 Sparkling Water &amp; Soda'!K578)),'M5 Sparkling Water &amp; Soda'!F578-'M5 Sparkling Water &amp; Soda'!K578,"")</f>
        <v/>
      </c>
      <c r="I2412" s="34" t="inlineStr">
        <is>
          <t>S&amp;S availability/depth vary by listing and time, confirm live.</t>
        </is>
      </c>
    </row>
    <row r="2413" ht="26" customHeight="1">
      <c r="A2413" s="34" t="inlineStr">
        <is>
          <t>Diet Coke</t>
        </is>
      </c>
      <c r="B2413" s="34" t="inlineStr">
        <is>
          <t>Diet Coke | Lime | single 355mL</t>
        </is>
      </c>
      <c r="C2413" s="34" t="inlineStr">
        <is>
          <t>5) Sparkling water &amp; soda</t>
        </is>
      </c>
      <c r="D2413" s="51">
        <f>IF('M5 Sparkling Water &amp; Soda'!I579="","",'M5 Sparkling Water &amp; Soda'!I579)</f>
        <v/>
      </c>
      <c r="E2413" s="52">
        <f>IF('M5 Sparkling Water &amp; Soda'!J579="","",'M5 Sparkling Water &amp; Soda'!J579)</f>
        <v/>
      </c>
      <c r="F2413" s="50">
        <f>IF('M5 Sparkling Water &amp; Soda'!K579="","",'M5 Sparkling Water &amp; Soda'!K579)</f>
        <v/>
      </c>
      <c r="G2413" s="49">
        <f>IF('M5 Sparkling Water &amp; Soda'!F579="","",'M5 Sparkling Water &amp; Soda'!F579)</f>
        <v/>
      </c>
      <c r="H2413" s="50">
        <f>IF(AND(ISNUMBER('M5 Sparkling Water &amp; Soda'!F579),ISNUMBER('M5 Sparkling Water &amp; Soda'!K579)),'M5 Sparkling Water &amp; Soda'!F579-'M5 Sparkling Water &amp; Soda'!K579,"")</f>
        <v/>
      </c>
      <c r="I2413" s="34" t="inlineStr">
        <is>
          <t>S&amp;S availability/depth vary by listing and time, confirm live.</t>
        </is>
      </c>
    </row>
    <row r="2414" ht="26" customHeight="1">
      <c r="A2414" s="34" t="inlineStr">
        <is>
          <t>Diet Coke</t>
        </is>
      </c>
      <c r="B2414" s="34" t="inlineStr">
        <is>
          <t>Diet Coke | Lime | 8 pack 355mL</t>
        </is>
      </c>
      <c r="C2414" s="34" t="inlineStr">
        <is>
          <t>5) Sparkling water &amp; soda</t>
        </is>
      </c>
      <c r="D2414" s="51">
        <f>IF('M5 Sparkling Water &amp; Soda'!I580="","",'M5 Sparkling Water &amp; Soda'!I580)</f>
        <v/>
      </c>
      <c r="E2414" s="52">
        <f>IF('M5 Sparkling Water &amp; Soda'!J580="","",'M5 Sparkling Water &amp; Soda'!J580)</f>
        <v/>
      </c>
      <c r="F2414" s="50">
        <f>IF('M5 Sparkling Water &amp; Soda'!K580="","",'M5 Sparkling Water &amp; Soda'!K580)</f>
        <v/>
      </c>
      <c r="G2414" s="49">
        <f>IF('M5 Sparkling Water &amp; Soda'!F580="","",'M5 Sparkling Water &amp; Soda'!F580)</f>
        <v/>
      </c>
      <c r="H2414" s="50">
        <f>IF(AND(ISNUMBER('M5 Sparkling Water &amp; Soda'!F580),ISNUMBER('M5 Sparkling Water &amp; Soda'!K580)),'M5 Sparkling Water &amp; Soda'!F580-'M5 Sparkling Water &amp; Soda'!K580,"")</f>
        <v/>
      </c>
      <c r="I2414" s="34" t="inlineStr">
        <is>
          <t>S&amp;S availability/depth vary by listing and time, confirm live.</t>
        </is>
      </c>
    </row>
    <row r="2415" ht="26" customHeight="1">
      <c r="A2415" s="34" t="inlineStr">
        <is>
          <t>Diet Coke</t>
        </is>
      </c>
      <c r="B2415" s="34" t="inlineStr">
        <is>
          <t>Diet Coke | Lime | 12 pack 355mL</t>
        </is>
      </c>
      <c r="C2415" s="34" t="inlineStr">
        <is>
          <t>5) Sparkling water &amp; soda</t>
        </is>
      </c>
      <c r="D2415" s="51">
        <f>IF('M5 Sparkling Water &amp; Soda'!I581="","",'M5 Sparkling Water &amp; Soda'!I581)</f>
        <v/>
      </c>
      <c r="E2415" s="52">
        <f>IF('M5 Sparkling Water &amp; Soda'!J581="","",'M5 Sparkling Water &amp; Soda'!J581)</f>
        <v/>
      </c>
      <c r="F2415" s="50">
        <f>IF('M5 Sparkling Water &amp; Soda'!K581="","",'M5 Sparkling Water &amp; Soda'!K581)</f>
        <v/>
      </c>
      <c r="G2415" s="49">
        <f>IF('M5 Sparkling Water &amp; Soda'!F581="","",'M5 Sparkling Water &amp; Soda'!F581)</f>
        <v/>
      </c>
      <c r="H2415" s="50">
        <f>IF(AND(ISNUMBER('M5 Sparkling Water &amp; Soda'!F581),ISNUMBER('M5 Sparkling Water &amp; Soda'!K581)),'M5 Sparkling Water &amp; Soda'!F581-'M5 Sparkling Water &amp; Soda'!K581,"")</f>
        <v/>
      </c>
      <c r="I2415" s="34" t="inlineStr">
        <is>
          <t>S&amp;S availability/depth vary by listing and time, confirm live.</t>
        </is>
      </c>
    </row>
    <row r="2416" ht="26" customHeight="1">
      <c r="A2416" s="34" t="inlineStr">
        <is>
          <t>Diet Coke</t>
        </is>
      </c>
      <c r="B2416" s="34" t="inlineStr">
        <is>
          <t>Diet Coke | Lime | 15 pack 355mL</t>
        </is>
      </c>
      <c r="C2416" s="34" t="inlineStr">
        <is>
          <t>5) Sparkling water &amp; soda</t>
        </is>
      </c>
      <c r="D2416" s="51">
        <f>IF('M5 Sparkling Water &amp; Soda'!I582="","",'M5 Sparkling Water &amp; Soda'!I582)</f>
        <v/>
      </c>
      <c r="E2416" s="52">
        <f>IF('M5 Sparkling Water &amp; Soda'!J582="","",'M5 Sparkling Water &amp; Soda'!J582)</f>
        <v/>
      </c>
      <c r="F2416" s="50">
        <f>IF('M5 Sparkling Water &amp; Soda'!K582="","",'M5 Sparkling Water &amp; Soda'!K582)</f>
        <v/>
      </c>
      <c r="G2416" s="49">
        <f>IF('M5 Sparkling Water &amp; Soda'!F582="","",'M5 Sparkling Water &amp; Soda'!F582)</f>
        <v/>
      </c>
      <c r="H2416" s="50">
        <f>IF(AND(ISNUMBER('M5 Sparkling Water &amp; Soda'!F582),ISNUMBER('M5 Sparkling Water &amp; Soda'!K582)),'M5 Sparkling Water &amp; Soda'!F582-'M5 Sparkling Water &amp; Soda'!K582,"")</f>
        <v/>
      </c>
      <c r="I2416" s="34" t="inlineStr">
        <is>
          <t>S&amp;S availability/depth vary by listing and time, confirm live.</t>
        </is>
      </c>
    </row>
    <row r="2417" ht="26" customHeight="1">
      <c r="A2417" s="34" t="inlineStr">
        <is>
          <t>Diet Coke</t>
        </is>
      </c>
      <c r="B2417" s="34" t="inlineStr">
        <is>
          <t>Diet Coke | Lime | 18 pack 355mL</t>
        </is>
      </c>
      <c r="C2417" s="34" t="inlineStr">
        <is>
          <t>5) Sparkling water &amp; soda</t>
        </is>
      </c>
      <c r="D2417" s="51">
        <f>IF('M5 Sparkling Water &amp; Soda'!I583="","",'M5 Sparkling Water &amp; Soda'!I583)</f>
        <v/>
      </c>
      <c r="E2417" s="52">
        <f>IF('M5 Sparkling Water &amp; Soda'!J583="","",'M5 Sparkling Water &amp; Soda'!J583)</f>
        <v/>
      </c>
      <c r="F2417" s="50">
        <f>IF('M5 Sparkling Water &amp; Soda'!K583="","",'M5 Sparkling Water &amp; Soda'!K583)</f>
        <v/>
      </c>
      <c r="G2417" s="49">
        <f>IF('M5 Sparkling Water &amp; Soda'!F583="","",'M5 Sparkling Water &amp; Soda'!F583)</f>
        <v/>
      </c>
      <c r="H2417" s="50">
        <f>IF(AND(ISNUMBER('M5 Sparkling Water &amp; Soda'!F583),ISNUMBER('M5 Sparkling Water &amp; Soda'!K583)),'M5 Sparkling Water &amp; Soda'!F583-'M5 Sparkling Water &amp; Soda'!K583,"")</f>
        <v/>
      </c>
      <c r="I2417" s="34" t="inlineStr">
        <is>
          <t>S&amp;S availability/depth vary by listing and time, confirm live.</t>
        </is>
      </c>
    </row>
    <row r="2418" ht="26" customHeight="1">
      <c r="A2418" s="34" t="inlineStr">
        <is>
          <t>Diet Coke</t>
        </is>
      </c>
      <c r="B2418" s="34" t="inlineStr">
        <is>
          <t>Diet Coke | Lime | 24 pack 355mL</t>
        </is>
      </c>
      <c r="C2418" s="34" t="inlineStr">
        <is>
          <t>5) Sparkling water &amp; soda</t>
        </is>
      </c>
      <c r="D2418" s="51">
        <f>IF('M5 Sparkling Water &amp; Soda'!I584="","",'M5 Sparkling Water &amp; Soda'!I584)</f>
        <v/>
      </c>
      <c r="E2418" s="52">
        <f>IF('M5 Sparkling Water &amp; Soda'!J584="","",'M5 Sparkling Water &amp; Soda'!J584)</f>
        <v/>
      </c>
      <c r="F2418" s="50">
        <f>IF('M5 Sparkling Water &amp; Soda'!K584="","",'M5 Sparkling Water &amp; Soda'!K584)</f>
        <v/>
      </c>
      <c r="G2418" s="49">
        <f>IF('M5 Sparkling Water &amp; Soda'!F584="","",'M5 Sparkling Water &amp; Soda'!F584)</f>
        <v/>
      </c>
      <c r="H2418" s="50">
        <f>IF(AND(ISNUMBER('M5 Sparkling Water &amp; Soda'!F584),ISNUMBER('M5 Sparkling Water &amp; Soda'!K584)),'M5 Sparkling Water &amp; Soda'!F584-'M5 Sparkling Water &amp; Soda'!K584,"")</f>
        <v/>
      </c>
      <c r="I2418" s="34" t="inlineStr">
        <is>
          <t>S&amp;S availability/depth vary by listing and time, confirm live.</t>
        </is>
      </c>
    </row>
    <row r="2419" ht="26" customHeight="1">
      <c r="A2419" s="34" t="inlineStr">
        <is>
          <t>Diet Coke</t>
        </is>
      </c>
      <c r="B2419" s="34" t="inlineStr">
        <is>
          <t>Diet Coke | Caffeine Free | single 355mL</t>
        </is>
      </c>
      <c r="C2419" s="34" t="inlineStr">
        <is>
          <t>5) Sparkling water &amp; soda</t>
        </is>
      </c>
      <c r="D2419" s="51">
        <f>IF('M5 Sparkling Water &amp; Soda'!I585="","",'M5 Sparkling Water &amp; Soda'!I585)</f>
        <v/>
      </c>
      <c r="E2419" s="52">
        <f>IF('M5 Sparkling Water &amp; Soda'!J585="","",'M5 Sparkling Water &amp; Soda'!J585)</f>
        <v/>
      </c>
      <c r="F2419" s="50">
        <f>IF('M5 Sparkling Water &amp; Soda'!K585="","",'M5 Sparkling Water &amp; Soda'!K585)</f>
        <v/>
      </c>
      <c r="G2419" s="49">
        <f>IF('M5 Sparkling Water &amp; Soda'!F585="","",'M5 Sparkling Water &amp; Soda'!F585)</f>
        <v/>
      </c>
      <c r="H2419" s="50">
        <f>IF(AND(ISNUMBER('M5 Sparkling Water &amp; Soda'!F585),ISNUMBER('M5 Sparkling Water &amp; Soda'!K585)),'M5 Sparkling Water &amp; Soda'!F585-'M5 Sparkling Water &amp; Soda'!K585,"")</f>
        <v/>
      </c>
      <c r="I2419" s="34" t="inlineStr">
        <is>
          <t>S&amp;S availability/depth vary by listing and time, confirm live.</t>
        </is>
      </c>
    </row>
    <row r="2420" ht="26" customHeight="1">
      <c r="A2420" s="34" t="inlineStr">
        <is>
          <t>Diet Coke</t>
        </is>
      </c>
      <c r="B2420" s="34" t="inlineStr">
        <is>
          <t>Diet Coke | Caffeine Free | 8 pack 355mL</t>
        </is>
      </c>
      <c r="C2420" s="34" t="inlineStr">
        <is>
          <t>5) Sparkling water &amp; soda</t>
        </is>
      </c>
      <c r="D2420" s="51">
        <f>IF('M5 Sparkling Water &amp; Soda'!I586="","",'M5 Sparkling Water &amp; Soda'!I586)</f>
        <v/>
      </c>
      <c r="E2420" s="52">
        <f>IF('M5 Sparkling Water &amp; Soda'!J586="","",'M5 Sparkling Water &amp; Soda'!J586)</f>
        <v/>
      </c>
      <c r="F2420" s="50">
        <f>IF('M5 Sparkling Water &amp; Soda'!K586="","",'M5 Sparkling Water &amp; Soda'!K586)</f>
        <v/>
      </c>
      <c r="G2420" s="49">
        <f>IF('M5 Sparkling Water &amp; Soda'!F586="","",'M5 Sparkling Water &amp; Soda'!F586)</f>
        <v/>
      </c>
      <c r="H2420" s="50">
        <f>IF(AND(ISNUMBER('M5 Sparkling Water &amp; Soda'!F586),ISNUMBER('M5 Sparkling Water &amp; Soda'!K586)),'M5 Sparkling Water &amp; Soda'!F586-'M5 Sparkling Water &amp; Soda'!K586,"")</f>
        <v/>
      </c>
      <c r="I2420" s="34" t="inlineStr">
        <is>
          <t>S&amp;S availability/depth vary by listing and time, confirm live.</t>
        </is>
      </c>
    </row>
    <row r="2421" ht="26" customHeight="1">
      <c r="A2421" s="34" t="inlineStr">
        <is>
          <t>Diet Coke</t>
        </is>
      </c>
      <c r="B2421" s="34" t="inlineStr">
        <is>
          <t>Diet Coke | Caffeine Free | 12 pack 355mL</t>
        </is>
      </c>
      <c r="C2421" s="34" t="inlineStr">
        <is>
          <t>5) Sparkling water &amp; soda</t>
        </is>
      </c>
      <c r="D2421" s="51">
        <f>IF('M5 Sparkling Water &amp; Soda'!I587="","",'M5 Sparkling Water &amp; Soda'!I587)</f>
        <v/>
      </c>
      <c r="E2421" s="52">
        <f>IF('M5 Sparkling Water &amp; Soda'!J587="","",'M5 Sparkling Water &amp; Soda'!J587)</f>
        <v/>
      </c>
      <c r="F2421" s="50">
        <f>IF('M5 Sparkling Water &amp; Soda'!K587="","",'M5 Sparkling Water &amp; Soda'!K587)</f>
        <v/>
      </c>
      <c r="G2421" s="49">
        <f>IF('M5 Sparkling Water &amp; Soda'!F587="","",'M5 Sparkling Water &amp; Soda'!F587)</f>
        <v/>
      </c>
      <c r="H2421" s="50">
        <f>IF(AND(ISNUMBER('M5 Sparkling Water &amp; Soda'!F587),ISNUMBER('M5 Sparkling Water &amp; Soda'!K587)),'M5 Sparkling Water &amp; Soda'!F587-'M5 Sparkling Water &amp; Soda'!K587,"")</f>
        <v/>
      </c>
      <c r="I2421" s="34" t="inlineStr">
        <is>
          <t>S&amp;S availability/depth vary by listing and time, confirm live.</t>
        </is>
      </c>
    </row>
    <row r="2422" ht="26" customHeight="1">
      <c r="A2422" s="34" t="inlineStr">
        <is>
          <t>Diet Coke</t>
        </is>
      </c>
      <c r="B2422" s="34" t="inlineStr">
        <is>
          <t>Diet Coke | Caffeine Free | 15 pack 355mL</t>
        </is>
      </c>
      <c r="C2422" s="34" t="inlineStr">
        <is>
          <t>5) Sparkling water &amp; soda</t>
        </is>
      </c>
      <c r="D2422" s="51">
        <f>IF('M5 Sparkling Water &amp; Soda'!I588="","",'M5 Sparkling Water &amp; Soda'!I588)</f>
        <v/>
      </c>
      <c r="E2422" s="52">
        <f>IF('M5 Sparkling Water &amp; Soda'!J588="","",'M5 Sparkling Water &amp; Soda'!J588)</f>
        <v/>
      </c>
      <c r="F2422" s="50">
        <f>IF('M5 Sparkling Water &amp; Soda'!K588="","",'M5 Sparkling Water &amp; Soda'!K588)</f>
        <v/>
      </c>
      <c r="G2422" s="49">
        <f>IF('M5 Sparkling Water &amp; Soda'!F588="","",'M5 Sparkling Water &amp; Soda'!F588)</f>
        <v/>
      </c>
      <c r="H2422" s="50">
        <f>IF(AND(ISNUMBER('M5 Sparkling Water &amp; Soda'!F588),ISNUMBER('M5 Sparkling Water &amp; Soda'!K588)),'M5 Sparkling Water &amp; Soda'!F588-'M5 Sparkling Water &amp; Soda'!K588,"")</f>
        <v/>
      </c>
      <c r="I2422" s="34" t="inlineStr">
        <is>
          <t>S&amp;S availability/depth vary by listing and time, confirm live.</t>
        </is>
      </c>
    </row>
    <row r="2423" ht="26" customHeight="1">
      <c r="A2423" s="34" t="inlineStr">
        <is>
          <t>Diet Coke</t>
        </is>
      </c>
      <c r="B2423" s="34" t="inlineStr">
        <is>
          <t>Diet Coke | Caffeine Free | 18 pack 355mL</t>
        </is>
      </c>
      <c r="C2423" s="34" t="inlineStr">
        <is>
          <t>5) Sparkling water &amp; soda</t>
        </is>
      </c>
      <c r="D2423" s="51">
        <f>IF('M5 Sparkling Water &amp; Soda'!I589="","",'M5 Sparkling Water &amp; Soda'!I589)</f>
        <v/>
      </c>
      <c r="E2423" s="52">
        <f>IF('M5 Sparkling Water &amp; Soda'!J589="","",'M5 Sparkling Water &amp; Soda'!J589)</f>
        <v/>
      </c>
      <c r="F2423" s="50">
        <f>IF('M5 Sparkling Water &amp; Soda'!K589="","",'M5 Sparkling Water &amp; Soda'!K589)</f>
        <v/>
      </c>
      <c r="G2423" s="49">
        <f>IF('M5 Sparkling Water &amp; Soda'!F589="","",'M5 Sparkling Water &amp; Soda'!F589)</f>
        <v/>
      </c>
      <c r="H2423" s="50">
        <f>IF(AND(ISNUMBER('M5 Sparkling Water &amp; Soda'!F589),ISNUMBER('M5 Sparkling Water &amp; Soda'!K589)),'M5 Sparkling Water &amp; Soda'!F589-'M5 Sparkling Water &amp; Soda'!K589,"")</f>
        <v/>
      </c>
      <c r="I2423" s="34" t="inlineStr">
        <is>
          <t>S&amp;S availability/depth vary by listing and time, confirm live.</t>
        </is>
      </c>
    </row>
    <row r="2424" ht="26" customHeight="1">
      <c r="A2424" s="34" t="inlineStr">
        <is>
          <t>Diet Coke</t>
        </is>
      </c>
      <c r="B2424" s="34" t="inlineStr">
        <is>
          <t>Diet Coke | Caffeine Free | 24 pack 355mL</t>
        </is>
      </c>
      <c r="C2424" s="34" t="inlineStr">
        <is>
          <t>5) Sparkling water &amp; soda</t>
        </is>
      </c>
      <c r="D2424" s="51">
        <f>IF('M5 Sparkling Water &amp; Soda'!I590="","",'M5 Sparkling Water &amp; Soda'!I590)</f>
        <v/>
      </c>
      <c r="E2424" s="52">
        <f>IF('M5 Sparkling Water &amp; Soda'!J590="","",'M5 Sparkling Water &amp; Soda'!J590)</f>
        <v/>
      </c>
      <c r="F2424" s="50">
        <f>IF('M5 Sparkling Water &amp; Soda'!K590="","",'M5 Sparkling Water &amp; Soda'!K590)</f>
        <v/>
      </c>
      <c r="G2424" s="49">
        <f>IF('M5 Sparkling Water &amp; Soda'!F590="","",'M5 Sparkling Water &amp; Soda'!F590)</f>
        <v/>
      </c>
      <c r="H2424" s="50">
        <f>IF(AND(ISNUMBER('M5 Sparkling Water &amp; Soda'!F590),ISNUMBER('M5 Sparkling Water &amp; Soda'!K590)),'M5 Sparkling Water &amp; Soda'!F590-'M5 Sparkling Water &amp; Soda'!K590,"")</f>
        <v/>
      </c>
      <c r="I2424" s="34" t="inlineStr">
        <is>
          <t>S&amp;S availability/depth vary by listing and time, confirm live.</t>
        </is>
      </c>
    </row>
    <row r="2425" ht="26" customHeight="1">
      <c r="A2425" s="34" t="inlineStr">
        <is>
          <t>Sprite</t>
        </is>
      </c>
      <c r="B2425" s="34" t="inlineStr">
        <is>
          <t>Sprite Lemon-Lime | Original | single 355mL</t>
        </is>
      </c>
      <c r="C2425" s="34" t="inlineStr">
        <is>
          <t>5) Sparkling water &amp; soda</t>
        </is>
      </c>
      <c r="D2425" s="51">
        <f>IF('M5 Sparkling Water &amp; Soda'!I591="","",'M5 Sparkling Water &amp; Soda'!I591)</f>
        <v/>
      </c>
      <c r="E2425" s="52">
        <f>IF('M5 Sparkling Water &amp; Soda'!J591="","",'M5 Sparkling Water &amp; Soda'!J591)</f>
        <v/>
      </c>
      <c r="F2425" s="50">
        <f>IF('M5 Sparkling Water &amp; Soda'!K591="","",'M5 Sparkling Water &amp; Soda'!K591)</f>
        <v/>
      </c>
      <c r="G2425" s="49">
        <f>IF('M5 Sparkling Water &amp; Soda'!F591="","",'M5 Sparkling Water &amp; Soda'!F591)</f>
        <v/>
      </c>
      <c r="H2425" s="50">
        <f>IF(AND(ISNUMBER('M5 Sparkling Water &amp; Soda'!F591),ISNUMBER('M5 Sparkling Water &amp; Soda'!K591)),'M5 Sparkling Water &amp; Soda'!F591-'M5 Sparkling Water &amp; Soda'!K591,"")</f>
        <v/>
      </c>
      <c r="I2425" s="34" t="inlineStr">
        <is>
          <t>S&amp;S availability/depth vary by listing and time, confirm live.</t>
        </is>
      </c>
    </row>
    <row r="2426" ht="26" customHeight="1">
      <c r="A2426" s="34" t="inlineStr">
        <is>
          <t>Sprite</t>
        </is>
      </c>
      <c r="B2426" s="34" t="inlineStr">
        <is>
          <t>Sprite Lemon-Lime | Original | 8 pack 355mL</t>
        </is>
      </c>
      <c r="C2426" s="34" t="inlineStr">
        <is>
          <t>5) Sparkling water &amp; soda</t>
        </is>
      </c>
      <c r="D2426" s="51">
        <f>IF('M5 Sparkling Water &amp; Soda'!I592="","",'M5 Sparkling Water &amp; Soda'!I592)</f>
        <v/>
      </c>
      <c r="E2426" s="52">
        <f>IF('M5 Sparkling Water &amp; Soda'!J592="","",'M5 Sparkling Water &amp; Soda'!J592)</f>
        <v/>
      </c>
      <c r="F2426" s="50">
        <f>IF('M5 Sparkling Water &amp; Soda'!K592="","",'M5 Sparkling Water &amp; Soda'!K592)</f>
        <v/>
      </c>
      <c r="G2426" s="49">
        <f>IF('M5 Sparkling Water &amp; Soda'!F592="","",'M5 Sparkling Water &amp; Soda'!F592)</f>
        <v/>
      </c>
      <c r="H2426" s="50">
        <f>IF(AND(ISNUMBER('M5 Sparkling Water &amp; Soda'!F592),ISNUMBER('M5 Sparkling Water &amp; Soda'!K592)),'M5 Sparkling Water &amp; Soda'!F592-'M5 Sparkling Water &amp; Soda'!K592,"")</f>
        <v/>
      </c>
      <c r="I2426" s="34" t="inlineStr">
        <is>
          <t>S&amp;S availability/depth vary by listing and time, confirm live.</t>
        </is>
      </c>
    </row>
    <row r="2427" ht="26" customHeight="1">
      <c r="A2427" s="34" t="inlineStr">
        <is>
          <t>Sprite</t>
        </is>
      </c>
      <c r="B2427" s="34" t="inlineStr">
        <is>
          <t>Sprite Lemon-Lime | Original | 12 pack 355mL</t>
        </is>
      </c>
      <c r="C2427" s="34" t="inlineStr">
        <is>
          <t>5) Sparkling water &amp; soda</t>
        </is>
      </c>
      <c r="D2427" s="51">
        <f>IF('M5 Sparkling Water &amp; Soda'!I593="","",'M5 Sparkling Water &amp; Soda'!I593)</f>
        <v/>
      </c>
      <c r="E2427" s="52">
        <f>IF('M5 Sparkling Water &amp; Soda'!J593="","",'M5 Sparkling Water &amp; Soda'!J593)</f>
        <v/>
      </c>
      <c r="F2427" s="50">
        <f>IF('M5 Sparkling Water &amp; Soda'!K593="","",'M5 Sparkling Water &amp; Soda'!K593)</f>
        <v/>
      </c>
      <c r="G2427" s="49">
        <f>IF('M5 Sparkling Water &amp; Soda'!F593="","",'M5 Sparkling Water &amp; Soda'!F593)</f>
        <v/>
      </c>
      <c r="H2427" s="50">
        <f>IF(AND(ISNUMBER('M5 Sparkling Water &amp; Soda'!F593),ISNUMBER('M5 Sparkling Water &amp; Soda'!K593)),'M5 Sparkling Water &amp; Soda'!F593-'M5 Sparkling Water &amp; Soda'!K593,"")</f>
        <v/>
      </c>
      <c r="I2427" s="34" t="inlineStr">
        <is>
          <t>S&amp;S availability/depth vary by listing and time, confirm live.</t>
        </is>
      </c>
    </row>
    <row r="2428" ht="26" customHeight="1">
      <c r="A2428" s="34" t="inlineStr">
        <is>
          <t>Sprite</t>
        </is>
      </c>
      <c r="B2428" s="34" t="inlineStr">
        <is>
          <t>Sprite Lemon-Lime | Original | 15 pack 355mL</t>
        </is>
      </c>
      <c r="C2428" s="34" t="inlineStr">
        <is>
          <t>5) Sparkling water &amp; soda</t>
        </is>
      </c>
      <c r="D2428" s="51">
        <f>IF('M5 Sparkling Water &amp; Soda'!I594="","",'M5 Sparkling Water &amp; Soda'!I594)</f>
        <v/>
      </c>
      <c r="E2428" s="52">
        <f>IF('M5 Sparkling Water &amp; Soda'!J594="","",'M5 Sparkling Water &amp; Soda'!J594)</f>
        <v/>
      </c>
      <c r="F2428" s="50">
        <f>IF('M5 Sparkling Water &amp; Soda'!K594="","",'M5 Sparkling Water &amp; Soda'!K594)</f>
        <v/>
      </c>
      <c r="G2428" s="49">
        <f>IF('M5 Sparkling Water &amp; Soda'!F594="","",'M5 Sparkling Water &amp; Soda'!F594)</f>
        <v/>
      </c>
      <c r="H2428" s="50">
        <f>IF(AND(ISNUMBER('M5 Sparkling Water &amp; Soda'!F594),ISNUMBER('M5 Sparkling Water &amp; Soda'!K594)),'M5 Sparkling Water &amp; Soda'!F594-'M5 Sparkling Water &amp; Soda'!K594,"")</f>
        <v/>
      </c>
      <c r="I2428" s="34" t="inlineStr">
        <is>
          <t>S&amp;S availability/depth vary by listing and time, confirm live.</t>
        </is>
      </c>
    </row>
    <row r="2429" ht="26" customHeight="1">
      <c r="A2429" s="34" t="inlineStr">
        <is>
          <t>Sprite</t>
        </is>
      </c>
      <c r="B2429" s="34" t="inlineStr">
        <is>
          <t>Sprite Lemon-Lime | Original | 18 pack 355mL</t>
        </is>
      </c>
      <c r="C2429" s="34" t="inlineStr">
        <is>
          <t>5) Sparkling water &amp; soda</t>
        </is>
      </c>
      <c r="D2429" s="51">
        <f>IF('M5 Sparkling Water &amp; Soda'!I595="","",'M5 Sparkling Water &amp; Soda'!I595)</f>
        <v/>
      </c>
      <c r="E2429" s="52">
        <f>IF('M5 Sparkling Water &amp; Soda'!J595="","",'M5 Sparkling Water &amp; Soda'!J595)</f>
        <v/>
      </c>
      <c r="F2429" s="50">
        <f>IF('M5 Sparkling Water &amp; Soda'!K595="","",'M5 Sparkling Water &amp; Soda'!K595)</f>
        <v/>
      </c>
      <c r="G2429" s="49">
        <f>IF('M5 Sparkling Water &amp; Soda'!F595="","",'M5 Sparkling Water &amp; Soda'!F595)</f>
        <v/>
      </c>
      <c r="H2429" s="50">
        <f>IF(AND(ISNUMBER('M5 Sparkling Water &amp; Soda'!F595),ISNUMBER('M5 Sparkling Water &amp; Soda'!K595)),'M5 Sparkling Water &amp; Soda'!F595-'M5 Sparkling Water &amp; Soda'!K595,"")</f>
        <v/>
      </c>
      <c r="I2429" s="34" t="inlineStr">
        <is>
          <t>S&amp;S availability/depth vary by listing and time, confirm live.</t>
        </is>
      </c>
    </row>
    <row r="2430" ht="26" customHeight="1">
      <c r="A2430" s="34" t="inlineStr">
        <is>
          <t>Sprite</t>
        </is>
      </c>
      <c r="B2430" s="34" t="inlineStr">
        <is>
          <t>Sprite Lemon-Lime | Original | 24 pack 355mL</t>
        </is>
      </c>
      <c r="C2430" s="34" t="inlineStr">
        <is>
          <t>5) Sparkling water &amp; soda</t>
        </is>
      </c>
      <c r="D2430" s="51">
        <f>IF('M5 Sparkling Water &amp; Soda'!I596="","",'M5 Sparkling Water &amp; Soda'!I596)</f>
        <v/>
      </c>
      <c r="E2430" s="52">
        <f>IF('M5 Sparkling Water &amp; Soda'!J596="","",'M5 Sparkling Water &amp; Soda'!J596)</f>
        <v/>
      </c>
      <c r="F2430" s="50">
        <f>IF('M5 Sparkling Water &amp; Soda'!K596="","",'M5 Sparkling Water &amp; Soda'!K596)</f>
        <v/>
      </c>
      <c r="G2430" s="49">
        <f>IF('M5 Sparkling Water &amp; Soda'!F596="","",'M5 Sparkling Water &amp; Soda'!F596)</f>
        <v/>
      </c>
      <c r="H2430" s="50">
        <f>IF(AND(ISNUMBER('M5 Sparkling Water &amp; Soda'!F596),ISNUMBER('M5 Sparkling Water &amp; Soda'!K596)),'M5 Sparkling Water &amp; Soda'!F596-'M5 Sparkling Water &amp; Soda'!K596,"")</f>
        <v/>
      </c>
      <c r="I2430" s="34" t="inlineStr">
        <is>
          <t>S&amp;S availability/depth vary by listing and time, confirm live.</t>
        </is>
      </c>
    </row>
    <row r="2431" ht="26" customHeight="1">
      <c r="A2431" s="34" t="inlineStr">
        <is>
          <t>Sprite</t>
        </is>
      </c>
      <c r="B2431" s="34" t="inlineStr">
        <is>
          <t>Sprite Lemon-Lime | Cherry | single 355mL</t>
        </is>
      </c>
      <c r="C2431" s="34" t="inlineStr">
        <is>
          <t>5) Sparkling water &amp; soda</t>
        </is>
      </c>
      <c r="D2431" s="51">
        <f>IF('M5 Sparkling Water &amp; Soda'!I597="","",'M5 Sparkling Water &amp; Soda'!I597)</f>
        <v/>
      </c>
      <c r="E2431" s="52">
        <f>IF('M5 Sparkling Water &amp; Soda'!J597="","",'M5 Sparkling Water &amp; Soda'!J597)</f>
        <v/>
      </c>
      <c r="F2431" s="50">
        <f>IF('M5 Sparkling Water &amp; Soda'!K597="","",'M5 Sparkling Water &amp; Soda'!K597)</f>
        <v/>
      </c>
      <c r="G2431" s="49">
        <f>IF('M5 Sparkling Water &amp; Soda'!F597="","",'M5 Sparkling Water &amp; Soda'!F597)</f>
        <v/>
      </c>
      <c r="H2431" s="50">
        <f>IF(AND(ISNUMBER('M5 Sparkling Water &amp; Soda'!F597),ISNUMBER('M5 Sparkling Water &amp; Soda'!K597)),'M5 Sparkling Water &amp; Soda'!F597-'M5 Sparkling Water &amp; Soda'!K597,"")</f>
        <v/>
      </c>
      <c r="I2431" s="34" t="inlineStr">
        <is>
          <t>S&amp;S availability/depth vary by listing and time, confirm live.</t>
        </is>
      </c>
    </row>
    <row r="2432" ht="26" customHeight="1">
      <c r="A2432" s="34" t="inlineStr">
        <is>
          <t>Sprite</t>
        </is>
      </c>
      <c r="B2432" s="34" t="inlineStr">
        <is>
          <t>Sprite Lemon-Lime | Cherry | 8 pack 355mL</t>
        </is>
      </c>
      <c r="C2432" s="34" t="inlineStr">
        <is>
          <t>5) Sparkling water &amp; soda</t>
        </is>
      </c>
      <c r="D2432" s="51">
        <f>IF('M5 Sparkling Water &amp; Soda'!I598="","",'M5 Sparkling Water &amp; Soda'!I598)</f>
        <v/>
      </c>
      <c r="E2432" s="52">
        <f>IF('M5 Sparkling Water &amp; Soda'!J598="","",'M5 Sparkling Water &amp; Soda'!J598)</f>
        <v/>
      </c>
      <c r="F2432" s="50">
        <f>IF('M5 Sparkling Water &amp; Soda'!K598="","",'M5 Sparkling Water &amp; Soda'!K598)</f>
        <v/>
      </c>
      <c r="G2432" s="49">
        <f>IF('M5 Sparkling Water &amp; Soda'!F598="","",'M5 Sparkling Water &amp; Soda'!F598)</f>
        <v/>
      </c>
      <c r="H2432" s="50">
        <f>IF(AND(ISNUMBER('M5 Sparkling Water &amp; Soda'!F598),ISNUMBER('M5 Sparkling Water &amp; Soda'!K598)),'M5 Sparkling Water &amp; Soda'!F598-'M5 Sparkling Water &amp; Soda'!K598,"")</f>
        <v/>
      </c>
      <c r="I2432" s="34" t="inlineStr">
        <is>
          <t>S&amp;S availability/depth vary by listing and time, confirm live.</t>
        </is>
      </c>
    </row>
    <row r="2433" ht="26" customHeight="1">
      <c r="A2433" s="34" t="inlineStr">
        <is>
          <t>Sprite</t>
        </is>
      </c>
      <c r="B2433" s="34" t="inlineStr">
        <is>
          <t>Sprite Lemon-Lime | Cherry | 12 pack 355mL</t>
        </is>
      </c>
      <c r="C2433" s="34" t="inlineStr">
        <is>
          <t>5) Sparkling water &amp; soda</t>
        </is>
      </c>
      <c r="D2433" s="51">
        <f>IF('M5 Sparkling Water &amp; Soda'!I599="","",'M5 Sparkling Water &amp; Soda'!I599)</f>
        <v/>
      </c>
      <c r="E2433" s="52">
        <f>IF('M5 Sparkling Water &amp; Soda'!J599="","",'M5 Sparkling Water &amp; Soda'!J599)</f>
        <v/>
      </c>
      <c r="F2433" s="50">
        <f>IF('M5 Sparkling Water &amp; Soda'!K599="","",'M5 Sparkling Water &amp; Soda'!K599)</f>
        <v/>
      </c>
      <c r="G2433" s="49">
        <f>IF('M5 Sparkling Water &amp; Soda'!F599="","",'M5 Sparkling Water &amp; Soda'!F599)</f>
        <v/>
      </c>
      <c r="H2433" s="50">
        <f>IF(AND(ISNUMBER('M5 Sparkling Water &amp; Soda'!F599),ISNUMBER('M5 Sparkling Water &amp; Soda'!K599)),'M5 Sparkling Water &amp; Soda'!F599-'M5 Sparkling Water &amp; Soda'!K599,"")</f>
        <v/>
      </c>
      <c r="I2433" s="34" t="inlineStr">
        <is>
          <t>S&amp;S availability/depth vary by listing and time, confirm live.</t>
        </is>
      </c>
    </row>
    <row r="2434" ht="26" customHeight="1">
      <c r="A2434" s="34" t="inlineStr">
        <is>
          <t>Sprite</t>
        </is>
      </c>
      <c r="B2434" s="34" t="inlineStr">
        <is>
          <t>Sprite Lemon-Lime | Cherry | 15 pack 355mL</t>
        </is>
      </c>
      <c r="C2434" s="34" t="inlineStr">
        <is>
          <t>5) Sparkling water &amp; soda</t>
        </is>
      </c>
      <c r="D2434" s="51">
        <f>IF('M5 Sparkling Water &amp; Soda'!I600="","",'M5 Sparkling Water &amp; Soda'!I600)</f>
        <v/>
      </c>
      <c r="E2434" s="52">
        <f>IF('M5 Sparkling Water &amp; Soda'!J600="","",'M5 Sparkling Water &amp; Soda'!J600)</f>
        <v/>
      </c>
      <c r="F2434" s="50">
        <f>IF('M5 Sparkling Water &amp; Soda'!K600="","",'M5 Sparkling Water &amp; Soda'!K600)</f>
        <v/>
      </c>
      <c r="G2434" s="49">
        <f>IF('M5 Sparkling Water &amp; Soda'!F600="","",'M5 Sparkling Water &amp; Soda'!F600)</f>
        <v/>
      </c>
      <c r="H2434" s="50">
        <f>IF(AND(ISNUMBER('M5 Sparkling Water &amp; Soda'!F600),ISNUMBER('M5 Sparkling Water &amp; Soda'!K600)),'M5 Sparkling Water &amp; Soda'!F600-'M5 Sparkling Water &amp; Soda'!K600,"")</f>
        <v/>
      </c>
      <c r="I2434" s="34" t="inlineStr">
        <is>
          <t>S&amp;S availability/depth vary by listing and time, confirm live.</t>
        </is>
      </c>
    </row>
    <row r="2435" ht="26" customHeight="1">
      <c r="A2435" s="34" t="inlineStr">
        <is>
          <t>Sprite</t>
        </is>
      </c>
      <c r="B2435" s="34" t="inlineStr">
        <is>
          <t>Sprite Lemon-Lime | Cherry | 18 pack 355mL</t>
        </is>
      </c>
      <c r="C2435" s="34" t="inlineStr">
        <is>
          <t>5) Sparkling water &amp; soda</t>
        </is>
      </c>
      <c r="D2435" s="51">
        <f>IF('M5 Sparkling Water &amp; Soda'!I601="","",'M5 Sparkling Water &amp; Soda'!I601)</f>
        <v/>
      </c>
      <c r="E2435" s="52">
        <f>IF('M5 Sparkling Water &amp; Soda'!J601="","",'M5 Sparkling Water &amp; Soda'!J601)</f>
        <v/>
      </c>
      <c r="F2435" s="50">
        <f>IF('M5 Sparkling Water &amp; Soda'!K601="","",'M5 Sparkling Water &amp; Soda'!K601)</f>
        <v/>
      </c>
      <c r="G2435" s="49">
        <f>IF('M5 Sparkling Water &amp; Soda'!F601="","",'M5 Sparkling Water &amp; Soda'!F601)</f>
        <v/>
      </c>
      <c r="H2435" s="50">
        <f>IF(AND(ISNUMBER('M5 Sparkling Water &amp; Soda'!F601),ISNUMBER('M5 Sparkling Water &amp; Soda'!K601)),'M5 Sparkling Water &amp; Soda'!F601-'M5 Sparkling Water &amp; Soda'!K601,"")</f>
        <v/>
      </c>
      <c r="I2435" s="34" t="inlineStr">
        <is>
          <t>S&amp;S availability/depth vary by listing and time, confirm live.</t>
        </is>
      </c>
    </row>
    <row r="2436" ht="26" customHeight="1">
      <c r="A2436" s="34" t="inlineStr">
        <is>
          <t>Sprite</t>
        </is>
      </c>
      <c r="B2436" s="34" t="inlineStr">
        <is>
          <t>Sprite Lemon-Lime | Cherry | 24 pack 355mL</t>
        </is>
      </c>
      <c r="C2436" s="34" t="inlineStr">
        <is>
          <t>5) Sparkling water &amp; soda</t>
        </is>
      </c>
      <c r="D2436" s="51">
        <f>IF('M5 Sparkling Water &amp; Soda'!I602="","",'M5 Sparkling Water &amp; Soda'!I602)</f>
        <v/>
      </c>
      <c r="E2436" s="52">
        <f>IF('M5 Sparkling Water &amp; Soda'!J602="","",'M5 Sparkling Water &amp; Soda'!J602)</f>
        <v/>
      </c>
      <c r="F2436" s="50">
        <f>IF('M5 Sparkling Water &amp; Soda'!K602="","",'M5 Sparkling Water &amp; Soda'!K602)</f>
        <v/>
      </c>
      <c r="G2436" s="49">
        <f>IF('M5 Sparkling Water &amp; Soda'!F602="","",'M5 Sparkling Water &amp; Soda'!F602)</f>
        <v/>
      </c>
      <c r="H2436" s="50">
        <f>IF(AND(ISNUMBER('M5 Sparkling Water &amp; Soda'!F602),ISNUMBER('M5 Sparkling Water &amp; Soda'!K602)),'M5 Sparkling Water &amp; Soda'!F602-'M5 Sparkling Water &amp; Soda'!K602,"")</f>
        <v/>
      </c>
      <c r="I2436" s="34" t="inlineStr">
        <is>
          <t>S&amp;S availability/depth vary by listing and time, confirm live.</t>
        </is>
      </c>
    </row>
    <row r="2437" ht="26" customHeight="1">
      <c r="A2437" s="34" t="inlineStr">
        <is>
          <t>Sprite</t>
        </is>
      </c>
      <c r="B2437" s="34" t="inlineStr">
        <is>
          <t>Sprite Lemon-Lime | Tropical | single 355mL</t>
        </is>
      </c>
      <c r="C2437" s="34" t="inlineStr">
        <is>
          <t>5) Sparkling water &amp; soda</t>
        </is>
      </c>
      <c r="D2437" s="51">
        <f>IF('M5 Sparkling Water &amp; Soda'!I603="","",'M5 Sparkling Water &amp; Soda'!I603)</f>
        <v/>
      </c>
      <c r="E2437" s="52">
        <f>IF('M5 Sparkling Water &amp; Soda'!J603="","",'M5 Sparkling Water &amp; Soda'!J603)</f>
        <v/>
      </c>
      <c r="F2437" s="50">
        <f>IF('M5 Sparkling Water &amp; Soda'!K603="","",'M5 Sparkling Water &amp; Soda'!K603)</f>
        <v/>
      </c>
      <c r="G2437" s="49">
        <f>IF('M5 Sparkling Water &amp; Soda'!F603="","",'M5 Sparkling Water &amp; Soda'!F603)</f>
        <v/>
      </c>
      <c r="H2437" s="50">
        <f>IF(AND(ISNUMBER('M5 Sparkling Water &amp; Soda'!F603),ISNUMBER('M5 Sparkling Water &amp; Soda'!K603)),'M5 Sparkling Water &amp; Soda'!F603-'M5 Sparkling Water &amp; Soda'!K603,"")</f>
        <v/>
      </c>
      <c r="I2437" s="34" t="inlineStr">
        <is>
          <t>S&amp;S availability/depth vary by listing and time, confirm live.</t>
        </is>
      </c>
    </row>
    <row r="2438" ht="26" customHeight="1">
      <c r="A2438" s="34" t="inlineStr">
        <is>
          <t>Sprite</t>
        </is>
      </c>
      <c r="B2438" s="34" t="inlineStr">
        <is>
          <t>Sprite Lemon-Lime | Tropical | 8 pack 355mL</t>
        </is>
      </c>
      <c r="C2438" s="34" t="inlineStr">
        <is>
          <t>5) Sparkling water &amp; soda</t>
        </is>
      </c>
      <c r="D2438" s="51">
        <f>IF('M5 Sparkling Water &amp; Soda'!I604="","",'M5 Sparkling Water &amp; Soda'!I604)</f>
        <v/>
      </c>
      <c r="E2438" s="52">
        <f>IF('M5 Sparkling Water &amp; Soda'!J604="","",'M5 Sparkling Water &amp; Soda'!J604)</f>
        <v/>
      </c>
      <c r="F2438" s="50">
        <f>IF('M5 Sparkling Water &amp; Soda'!K604="","",'M5 Sparkling Water &amp; Soda'!K604)</f>
        <v/>
      </c>
      <c r="G2438" s="49">
        <f>IF('M5 Sparkling Water &amp; Soda'!F604="","",'M5 Sparkling Water &amp; Soda'!F604)</f>
        <v/>
      </c>
      <c r="H2438" s="50">
        <f>IF(AND(ISNUMBER('M5 Sparkling Water &amp; Soda'!F604),ISNUMBER('M5 Sparkling Water &amp; Soda'!K604)),'M5 Sparkling Water &amp; Soda'!F604-'M5 Sparkling Water &amp; Soda'!K604,"")</f>
        <v/>
      </c>
      <c r="I2438" s="34" t="inlineStr">
        <is>
          <t>S&amp;S availability/depth vary by listing and time, confirm live.</t>
        </is>
      </c>
    </row>
    <row r="2439" ht="26" customHeight="1">
      <c r="A2439" s="34" t="inlineStr">
        <is>
          <t>Sprite</t>
        </is>
      </c>
      <c r="B2439" s="34" t="inlineStr">
        <is>
          <t>Sprite Lemon-Lime | Tropical | 12 pack 355mL</t>
        </is>
      </c>
      <c r="C2439" s="34" t="inlineStr">
        <is>
          <t>5) Sparkling water &amp; soda</t>
        </is>
      </c>
      <c r="D2439" s="51">
        <f>IF('M5 Sparkling Water &amp; Soda'!I605="","",'M5 Sparkling Water &amp; Soda'!I605)</f>
        <v/>
      </c>
      <c r="E2439" s="52">
        <f>IF('M5 Sparkling Water &amp; Soda'!J605="","",'M5 Sparkling Water &amp; Soda'!J605)</f>
        <v/>
      </c>
      <c r="F2439" s="50">
        <f>IF('M5 Sparkling Water &amp; Soda'!K605="","",'M5 Sparkling Water &amp; Soda'!K605)</f>
        <v/>
      </c>
      <c r="G2439" s="49">
        <f>IF('M5 Sparkling Water &amp; Soda'!F605="","",'M5 Sparkling Water &amp; Soda'!F605)</f>
        <v/>
      </c>
      <c r="H2439" s="50">
        <f>IF(AND(ISNUMBER('M5 Sparkling Water &amp; Soda'!F605),ISNUMBER('M5 Sparkling Water &amp; Soda'!K605)),'M5 Sparkling Water &amp; Soda'!F605-'M5 Sparkling Water &amp; Soda'!K605,"")</f>
        <v/>
      </c>
      <c r="I2439" s="34" t="inlineStr">
        <is>
          <t>S&amp;S availability/depth vary by listing and time, confirm live.</t>
        </is>
      </c>
    </row>
    <row r="2440" ht="26" customHeight="1">
      <c r="A2440" s="34" t="inlineStr">
        <is>
          <t>Sprite</t>
        </is>
      </c>
      <c r="B2440" s="34" t="inlineStr">
        <is>
          <t>Sprite Lemon-Lime | Tropical | 15 pack 355mL</t>
        </is>
      </c>
      <c r="C2440" s="34" t="inlineStr">
        <is>
          <t>5) Sparkling water &amp; soda</t>
        </is>
      </c>
      <c r="D2440" s="51">
        <f>IF('M5 Sparkling Water &amp; Soda'!I606="","",'M5 Sparkling Water &amp; Soda'!I606)</f>
        <v/>
      </c>
      <c r="E2440" s="52">
        <f>IF('M5 Sparkling Water &amp; Soda'!J606="","",'M5 Sparkling Water &amp; Soda'!J606)</f>
        <v/>
      </c>
      <c r="F2440" s="50">
        <f>IF('M5 Sparkling Water &amp; Soda'!K606="","",'M5 Sparkling Water &amp; Soda'!K606)</f>
        <v/>
      </c>
      <c r="G2440" s="49">
        <f>IF('M5 Sparkling Water &amp; Soda'!F606="","",'M5 Sparkling Water &amp; Soda'!F606)</f>
        <v/>
      </c>
      <c r="H2440" s="50">
        <f>IF(AND(ISNUMBER('M5 Sparkling Water &amp; Soda'!F606),ISNUMBER('M5 Sparkling Water &amp; Soda'!K606)),'M5 Sparkling Water &amp; Soda'!F606-'M5 Sparkling Water &amp; Soda'!K606,"")</f>
        <v/>
      </c>
      <c r="I2440" s="34" t="inlineStr">
        <is>
          <t>S&amp;S availability/depth vary by listing and time, confirm live.</t>
        </is>
      </c>
    </row>
    <row r="2441" ht="26" customHeight="1">
      <c r="A2441" s="34" t="inlineStr">
        <is>
          <t>Sprite</t>
        </is>
      </c>
      <c r="B2441" s="34" t="inlineStr">
        <is>
          <t>Sprite Lemon-Lime | Tropical | 18 pack 355mL</t>
        </is>
      </c>
      <c r="C2441" s="34" t="inlineStr">
        <is>
          <t>5) Sparkling water &amp; soda</t>
        </is>
      </c>
      <c r="D2441" s="51">
        <f>IF('M5 Sparkling Water &amp; Soda'!I607="","",'M5 Sparkling Water &amp; Soda'!I607)</f>
        <v/>
      </c>
      <c r="E2441" s="52">
        <f>IF('M5 Sparkling Water &amp; Soda'!J607="","",'M5 Sparkling Water &amp; Soda'!J607)</f>
        <v/>
      </c>
      <c r="F2441" s="50">
        <f>IF('M5 Sparkling Water &amp; Soda'!K607="","",'M5 Sparkling Water &amp; Soda'!K607)</f>
        <v/>
      </c>
      <c r="G2441" s="49">
        <f>IF('M5 Sparkling Water &amp; Soda'!F607="","",'M5 Sparkling Water &amp; Soda'!F607)</f>
        <v/>
      </c>
      <c r="H2441" s="50">
        <f>IF(AND(ISNUMBER('M5 Sparkling Water &amp; Soda'!F607),ISNUMBER('M5 Sparkling Water &amp; Soda'!K607)),'M5 Sparkling Water &amp; Soda'!F607-'M5 Sparkling Water &amp; Soda'!K607,"")</f>
        <v/>
      </c>
      <c r="I2441" s="34" t="inlineStr">
        <is>
          <t>S&amp;S availability/depth vary by listing and time, confirm live.</t>
        </is>
      </c>
    </row>
    <row r="2442" ht="26" customHeight="1">
      <c r="A2442" s="34" t="inlineStr">
        <is>
          <t>Sprite</t>
        </is>
      </c>
      <c r="B2442" s="34" t="inlineStr">
        <is>
          <t>Sprite Lemon-Lime | Tropical | 24 pack 355mL</t>
        </is>
      </c>
      <c r="C2442" s="34" t="inlineStr">
        <is>
          <t>5) Sparkling water &amp; soda</t>
        </is>
      </c>
      <c r="D2442" s="51">
        <f>IF('M5 Sparkling Water &amp; Soda'!I608="","",'M5 Sparkling Water &amp; Soda'!I608)</f>
        <v/>
      </c>
      <c r="E2442" s="52">
        <f>IF('M5 Sparkling Water &amp; Soda'!J608="","",'M5 Sparkling Water &amp; Soda'!J608)</f>
        <v/>
      </c>
      <c r="F2442" s="50">
        <f>IF('M5 Sparkling Water &amp; Soda'!K608="","",'M5 Sparkling Water &amp; Soda'!K608)</f>
        <v/>
      </c>
      <c r="G2442" s="49">
        <f>IF('M5 Sparkling Water &amp; Soda'!F608="","",'M5 Sparkling Water &amp; Soda'!F608)</f>
        <v/>
      </c>
      <c r="H2442" s="50">
        <f>IF(AND(ISNUMBER('M5 Sparkling Water &amp; Soda'!F608),ISNUMBER('M5 Sparkling Water &amp; Soda'!K608)),'M5 Sparkling Water &amp; Soda'!F608-'M5 Sparkling Water &amp; Soda'!K608,"")</f>
        <v/>
      </c>
      <c r="I2442" s="34" t="inlineStr">
        <is>
          <t>S&amp;S availability/depth vary by listing and time, confirm live.</t>
        </is>
      </c>
    </row>
    <row r="2443" ht="26" customHeight="1">
      <c r="A2443" s="34" t="inlineStr">
        <is>
          <t>Sprite</t>
        </is>
      </c>
      <c r="B2443" s="34" t="inlineStr">
        <is>
          <t>Sprite Zero Sugar | Original | single 355mL</t>
        </is>
      </c>
      <c r="C2443" s="34" t="inlineStr">
        <is>
          <t>5) Sparkling water &amp; soda</t>
        </is>
      </c>
      <c r="D2443" s="51">
        <f>IF('M5 Sparkling Water &amp; Soda'!I609="","",'M5 Sparkling Water &amp; Soda'!I609)</f>
        <v/>
      </c>
      <c r="E2443" s="52">
        <f>IF('M5 Sparkling Water &amp; Soda'!J609="","",'M5 Sparkling Water &amp; Soda'!J609)</f>
        <v/>
      </c>
      <c r="F2443" s="50">
        <f>IF('M5 Sparkling Water &amp; Soda'!K609="","",'M5 Sparkling Water &amp; Soda'!K609)</f>
        <v/>
      </c>
      <c r="G2443" s="49">
        <f>IF('M5 Sparkling Water &amp; Soda'!F609="","",'M5 Sparkling Water &amp; Soda'!F609)</f>
        <v/>
      </c>
      <c r="H2443" s="50">
        <f>IF(AND(ISNUMBER('M5 Sparkling Water &amp; Soda'!F609),ISNUMBER('M5 Sparkling Water &amp; Soda'!K609)),'M5 Sparkling Water &amp; Soda'!F609-'M5 Sparkling Water &amp; Soda'!K609,"")</f>
        <v/>
      </c>
      <c r="I2443" s="34" t="inlineStr">
        <is>
          <t>S&amp;S availability/depth vary by listing and time, confirm live.</t>
        </is>
      </c>
    </row>
    <row r="2444" ht="26" customHeight="1">
      <c r="A2444" s="34" t="inlineStr">
        <is>
          <t>Sprite</t>
        </is>
      </c>
      <c r="B2444" s="34" t="inlineStr">
        <is>
          <t>Sprite Zero Sugar | Original | 8 pack 355mL</t>
        </is>
      </c>
      <c r="C2444" s="34" t="inlineStr">
        <is>
          <t>5) Sparkling water &amp; soda</t>
        </is>
      </c>
      <c r="D2444" s="51">
        <f>IF('M5 Sparkling Water &amp; Soda'!I610="","",'M5 Sparkling Water &amp; Soda'!I610)</f>
        <v/>
      </c>
      <c r="E2444" s="52">
        <f>IF('M5 Sparkling Water &amp; Soda'!J610="","",'M5 Sparkling Water &amp; Soda'!J610)</f>
        <v/>
      </c>
      <c r="F2444" s="50">
        <f>IF('M5 Sparkling Water &amp; Soda'!K610="","",'M5 Sparkling Water &amp; Soda'!K610)</f>
        <v/>
      </c>
      <c r="G2444" s="49">
        <f>IF('M5 Sparkling Water &amp; Soda'!F610="","",'M5 Sparkling Water &amp; Soda'!F610)</f>
        <v/>
      </c>
      <c r="H2444" s="50">
        <f>IF(AND(ISNUMBER('M5 Sparkling Water &amp; Soda'!F610),ISNUMBER('M5 Sparkling Water &amp; Soda'!K610)),'M5 Sparkling Water &amp; Soda'!F610-'M5 Sparkling Water &amp; Soda'!K610,"")</f>
        <v/>
      </c>
      <c r="I2444" s="34" t="inlineStr">
        <is>
          <t>S&amp;S availability/depth vary by listing and time, confirm live.</t>
        </is>
      </c>
    </row>
    <row r="2445" ht="26" customHeight="1">
      <c r="A2445" s="34" t="inlineStr">
        <is>
          <t>Sprite</t>
        </is>
      </c>
      <c r="B2445" s="34" t="inlineStr">
        <is>
          <t>Sprite Zero Sugar | Original | 12 pack 355mL</t>
        </is>
      </c>
      <c r="C2445" s="34" t="inlineStr">
        <is>
          <t>5) Sparkling water &amp; soda</t>
        </is>
      </c>
      <c r="D2445" s="51">
        <f>IF('M5 Sparkling Water &amp; Soda'!I611="","",'M5 Sparkling Water &amp; Soda'!I611)</f>
        <v/>
      </c>
      <c r="E2445" s="52">
        <f>IF('M5 Sparkling Water &amp; Soda'!J611="","",'M5 Sparkling Water &amp; Soda'!J611)</f>
        <v/>
      </c>
      <c r="F2445" s="50">
        <f>IF('M5 Sparkling Water &amp; Soda'!K611="","",'M5 Sparkling Water &amp; Soda'!K611)</f>
        <v/>
      </c>
      <c r="G2445" s="49">
        <f>IF('M5 Sparkling Water &amp; Soda'!F611="","",'M5 Sparkling Water &amp; Soda'!F611)</f>
        <v/>
      </c>
      <c r="H2445" s="50">
        <f>IF(AND(ISNUMBER('M5 Sparkling Water &amp; Soda'!F611),ISNUMBER('M5 Sparkling Water &amp; Soda'!K611)),'M5 Sparkling Water &amp; Soda'!F611-'M5 Sparkling Water &amp; Soda'!K611,"")</f>
        <v/>
      </c>
      <c r="I2445" s="34" t="inlineStr">
        <is>
          <t>S&amp;S availability/depth vary by listing and time, confirm live.</t>
        </is>
      </c>
    </row>
    <row r="2446" ht="26" customHeight="1">
      <c r="A2446" s="34" t="inlineStr">
        <is>
          <t>Sprite</t>
        </is>
      </c>
      <c r="B2446" s="34" t="inlineStr">
        <is>
          <t>Sprite Zero Sugar | Original | 15 pack 355mL</t>
        </is>
      </c>
      <c r="C2446" s="34" t="inlineStr">
        <is>
          <t>5) Sparkling water &amp; soda</t>
        </is>
      </c>
      <c r="D2446" s="51">
        <f>IF('M5 Sparkling Water &amp; Soda'!I612="","",'M5 Sparkling Water &amp; Soda'!I612)</f>
        <v/>
      </c>
      <c r="E2446" s="52">
        <f>IF('M5 Sparkling Water &amp; Soda'!J612="","",'M5 Sparkling Water &amp; Soda'!J612)</f>
        <v/>
      </c>
      <c r="F2446" s="50">
        <f>IF('M5 Sparkling Water &amp; Soda'!K612="","",'M5 Sparkling Water &amp; Soda'!K612)</f>
        <v/>
      </c>
      <c r="G2446" s="49">
        <f>IF('M5 Sparkling Water &amp; Soda'!F612="","",'M5 Sparkling Water &amp; Soda'!F612)</f>
        <v/>
      </c>
      <c r="H2446" s="50">
        <f>IF(AND(ISNUMBER('M5 Sparkling Water &amp; Soda'!F612),ISNUMBER('M5 Sparkling Water &amp; Soda'!K612)),'M5 Sparkling Water &amp; Soda'!F612-'M5 Sparkling Water &amp; Soda'!K612,"")</f>
        <v/>
      </c>
      <c r="I2446" s="34" t="inlineStr">
        <is>
          <t>S&amp;S availability/depth vary by listing and time, confirm live.</t>
        </is>
      </c>
    </row>
    <row r="2447" ht="26" customHeight="1">
      <c r="A2447" s="34" t="inlineStr">
        <is>
          <t>Sprite</t>
        </is>
      </c>
      <c r="B2447" s="34" t="inlineStr">
        <is>
          <t>Sprite Zero Sugar | Original | 18 pack 355mL</t>
        </is>
      </c>
      <c r="C2447" s="34" t="inlineStr">
        <is>
          <t>5) Sparkling water &amp; soda</t>
        </is>
      </c>
      <c r="D2447" s="51">
        <f>IF('M5 Sparkling Water &amp; Soda'!I613="","",'M5 Sparkling Water &amp; Soda'!I613)</f>
        <v/>
      </c>
      <c r="E2447" s="52">
        <f>IF('M5 Sparkling Water &amp; Soda'!J613="","",'M5 Sparkling Water &amp; Soda'!J613)</f>
        <v/>
      </c>
      <c r="F2447" s="50">
        <f>IF('M5 Sparkling Water &amp; Soda'!K613="","",'M5 Sparkling Water &amp; Soda'!K613)</f>
        <v/>
      </c>
      <c r="G2447" s="49">
        <f>IF('M5 Sparkling Water &amp; Soda'!F613="","",'M5 Sparkling Water &amp; Soda'!F613)</f>
        <v/>
      </c>
      <c r="H2447" s="50">
        <f>IF(AND(ISNUMBER('M5 Sparkling Water &amp; Soda'!F613),ISNUMBER('M5 Sparkling Water &amp; Soda'!K613)),'M5 Sparkling Water &amp; Soda'!F613-'M5 Sparkling Water &amp; Soda'!K613,"")</f>
        <v/>
      </c>
      <c r="I2447" s="34" t="inlineStr">
        <is>
          <t>S&amp;S availability/depth vary by listing and time, confirm live.</t>
        </is>
      </c>
    </row>
    <row r="2448" ht="26" customHeight="1">
      <c r="A2448" s="34" t="inlineStr">
        <is>
          <t>Sprite</t>
        </is>
      </c>
      <c r="B2448" s="34" t="inlineStr">
        <is>
          <t>Sprite Zero Sugar | Original | 24 pack 355mL</t>
        </is>
      </c>
      <c r="C2448" s="34" t="inlineStr">
        <is>
          <t>5) Sparkling water &amp; soda</t>
        </is>
      </c>
      <c r="D2448" s="51">
        <f>IF('M5 Sparkling Water &amp; Soda'!I614="","",'M5 Sparkling Water &amp; Soda'!I614)</f>
        <v/>
      </c>
      <c r="E2448" s="52">
        <f>IF('M5 Sparkling Water &amp; Soda'!J614="","",'M5 Sparkling Water &amp; Soda'!J614)</f>
        <v/>
      </c>
      <c r="F2448" s="50">
        <f>IF('M5 Sparkling Water &amp; Soda'!K614="","",'M5 Sparkling Water &amp; Soda'!K614)</f>
        <v/>
      </c>
      <c r="G2448" s="49">
        <f>IF('M5 Sparkling Water &amp; Soda'!F614="","",'M5 Sparkling Water &amp; Soda'!F614)</f>
        <v/>
      </c>
      <c r="H2448" s="50">
        <f>IF(AND(ISNUMBER('M5 Sparkling Water &amp; Soda'!F614),ISNUMBER('M5 Sparkling Water &amp; Soda'!K614)),'M5 Sparkling Water &amp; Soda'!F614-'M5 Sparkling Water &amp; Soda'!K614,"")</f>
        <v/>
      </c>
      <c r="I2448" s="34" t="inlineStr">
        <is>
          <t>S&amp;S availability/depth vary by listing and time, confirm live.</t>
        </is>
      </c>
    </row>
    <row r="2449" ht="26" customHeight="1">
      <c r="A2449" s="34" t="inlineStr">
        <is>
          <t>Fanta</t>
        </is>
      </c>
      <c r="B2449" s="34" t="inlineStr">
        <is>
          <t>Fanta Orange | Orange | single 355mL</t>
        </is>
      </c>
      <c r="C2449" s="34" t="inlineStr">
        <is>
          <t>5) Sparkling water &amp; soda</t>
        </is>
      </c>
      <c r="D2449" s="51">
        <f>IF('M5 Sparkling Water &amp; Soda'!I615="","",'M5 Sparkling Water &amp; Soda'!I615)</f>
        <v/>
      </c>
      <c r="E2449" s="52">
        <f>IF('M5 Sparkling Water &amp; Soda'!J615="","",'M5 Sparkling Water &amp; Soda'!J615)</f>
        <v/>
      </c>
      <c r="F2449" s="50">
        <f>IF('M5 Sparkling Water &amp; Soda'!K615="","",'M5 Sparkling Water &amp; Soda'!K615)</f>
        <v/>
      </c>
      <c r="G2449" s="49">
        <f>IF('M5 Sparkling Water &amp; Soda'!F615="","",'M5 Sparkling Water &amp; Soda'!F615)</f>
        <v/>
      </c>
      <c r="H2449" s="50">
        <f>IF(AND(ISNUMBER('M5 Sparkling Water &amp; Soda'!F615),ISNUMBER('M5 Sparkling Water &amp; Soda'!K615)),'M5 Sparkling Water &amp; Soda'!F615-'M5 Sparkling Water &amp; Soda'!K615,"")</f>
        <v/>
      </c>
      <c r="I2449" s="34" t="inlineStr">
        <is>
          <t>S&amp;S availability/depth vary by listing and time, confirm live.</t>
        </is>
      </c>
    </row>
    <row r="2450" ht="26" customHeight="1">
      <c r="A2450" s="34" t="inlineStr">
        <is>
          <t>Fanta</t>
        </is>
      </c>
      <c r="B2450" s="34" t="inlineStr">
        <is>
          <t>Fanta Orange | Orange | 8 pack 355mL</t>
        </is>
      </c>
      <c r="C2450" s="34" t="inlineStr">
        <is>
          <t>5) Sparkling water &amp; soda</t>
        </is>
      </c>
      <c r="D2450" s="51">
        <f>IF('M5 Sparkling Water &amp; Soda'!I616="","",'M5 Sparkling Water &amp; Soda'!I616)</f>
        <v/>
      </c>
      <c r="E2450" s="52">
        <f>IF('M5 Sparkling Water &amp; Soda'!J616="","",'M5 Sparkling Water &amp; Soda'!J616)</f>
        <v/>
      </c>
      <c r="F2450" s="50">
        <f>IF('M5 Sparkling Water &amp; Soda'!K616="","",'M5 Sparkling Water &amp; Soda'!K616)</f>
        <v/>
      </c>
      <c r="G2450" s="49">
        <f>IF('M5 Sparkling Water &amp; Soda'!F616="","",'M5 Sparkling Water &amp; Soda'!F616)</f>
        <v/>
      </c>
      <c r="H2450" s="50">
        <f>IF(AND(ISNUMBER('M5 Sparkling Water &amp; Soda'!F616),ISNUMBER('M5 Sparkling Water &amp; Soda'!K616)),'M5 Sparkling Water &amp; Soda'!F616-'M5 Sparkling Water &amp; Soda'!K616,"")</f>
        <v/>
      </c>
      <c r="I2450" s="34" t="inlineStr">
        <is>
          <t>S&amp;S availability/depth vary by listing and time, confirm live.</t>
        </is>
      </c>
    </row>
    <row r="2451" ht="26" customHeight="1">
      <c r="A2451" s="34" t="inlineStr">
        <is>
          <t>Fanta</t>
        </is>
      </c>
      <c r="B2451" s="34" t="inlineStr">
        <is>
          <t>Fanta Orange | Orange | 12 pack 355mL</t>
        </is>
      </c>
      <c r="C2451" s="34" t="inlineStr">
        <is>
          <t>5) Sparkling water &amp; soda</t>
        </is>
      </c>
      <c r="D2451" s="51">
        <f>IF('M5 Sparkling Water &amp; Soda'!I617="","",'M5 Sparkling Water &amp; Soda'!I617)</f>
        <v/>
      </c>
      <c r="E2451" s="52">
        <f>IF('M5 Sparkling Water &amp; Soda'!J617="","",'M5 Sparkling Water &amp; Soda'!J617)</f>
        <v/>
      </c>
      <c r="F2451" s="50">
        <f>IF('M5 Sparkling Water &amp; Soda'!K617="","",'M5 Sparkling Water &amp; Soda'!K617)</f>
        <v/>
      </c>
      <c r="G2451" s="49">
        <f>IF('M5 Sparkling Water &amp; Soda'!F617="","",'M5 Sparkling Water &amp; Soda'!F617)</f>
        <v/>
      </c>
      <c r="H2451" s="50">
        <f>IF(AND(ISNUMBER('M5 Sparkling Water &amp; Soda'!F617),ISNUMBER('M5 Sparkling Water &amp; Soda'!K617)),'M5 Sparkling Water &amp; Soda'!F617-'M5 Sparkling Water &amp; Soda'!K617,"")</f>
        <v/>
      </c>
      <c r="I2451" s="34" t="inlineStr">
        <is>
          <t>S&amp;S availability/depth vary by listing and time, confirm live.</t>
        </is>
      </c>
    </row>
    <row r="2452" ht="26" customHeight="1">
      <c r="A2452" s="34" t="inlineStr">
        <is>
          <t>Fanta</t>
        </is>
      </c>
      <c r="B2452" s="34" t="inlineStr">
        <is>
          <t>Fanta Orange | Orange | 15 pack 355mL</t>
        </is>
      </c>
      <c r="C2452" s="34" t="inlineStr">
        <is>
          <t>5) Sparkling water &amp; soda</t>
        </is>
      </c>
      <c r="D2452" s="51">
        <f>IF('M5 Sparkling Water &amp; Soda'!I618="","",'M5 Sparkling Water &amp; Soda'!I618)</f>
        <v/>
      </c>
      <c r="E2452" s="52">
        <f>IF('M5 Sparkling Water &amp; Soda'!J618="","",'M5 Sparkling Water &amp; Soda'!J618)</f>
        <v/>
      </c>
      <c r="F2452" s="50">
        <f>IF('M5 Sparkling Water &amp; Soda'!K618="","",'M5 Sparkling Water &amp; Soda'!K618)</f>
        <v/>
      </c>
      <c r="G2452" s="49">
        <f>IF('M5 Sparkling Water &amp; Soda'!F618="","",'M5 Sparkling Water &amp; Soda'!F618)</f>
        <v/>
      </c>
      <c r="H2452" s="50">
        <f>IF(AND(ISNUMBER('M5 Sparkling Water &amp; Soda'!F618),ISNUMBER('M5 Sparkling Water &amp; Soda'!K618)),'M5 Sparkling Water &amp; Soda'!F618-'M5 Sparkling Water &amp; Soda'!K618,"")</f>
        <v/>
      </c>
      <c r="I2452" s="34" t="inlineStr">
        <is>
          <t>S&amp;S availability/depth vary by listing and time, confirm live.</t>
        </is>
      </c>
    </row>
    <row r="2453" ht="26" customHeight="1">
      <c r="A2453" s="34" t="inlineStr">
        <is>
          <t>Fanta</t>
        </is>
      </c>
      <c r="B2453" s="34" t="inlineStr">
        <is>
          <t>Fanta Orange | Orange | 18 pack 355mL</t>
        </is>
      </c>
      <c r="C2453" s="34" t="inlineStr">
        <is>
          <t>5) Sparkling water &amp; soda</t>
        </is>
      </c>
      <c r="D2453" s="51">
        <f>IF('M5 Sparkling Water &amp; Soda'!I619="","",'M5 Sparkling Water &amp; Soda'!I619)</f>
        <v/>
      </c>
      <c r="E2453" s="52">
        <f>IF('M5 Sparkling Water &amp; Soda'!J619="","",'M5 Sparkling Water &amp; Soda'!J619)</f>
        <v/>
      </c>
      <c r="F2453" s="50">
        <f>IF('M5 Sparkling Water &amp; Soda'!K619="","",'M5 Sparkling Water &amp; Soda'!K619)</f>
        <v/>
      </c>
      <c r="G2453" s="49">
        <f>IF('M5 Sparkling Water &amp; Soda'!F619="","",'M5 Sparkling Water &amp; Soda'!F619)</f>
        <v/>
      </c>
      <c r="H2453" s="50">
        <f>IF(AND(ISNUMBER('M5 Sparkling Water &amp; Soda'!F619),ISNUMBER('M5 Sparkling Water &amp; Soda'!K619)),'M5 Sparkling Water &amp; Soda'!F619-'M5 Sparkling Water &amp; Soda'!K619,"")</f>
        <v/>
      </c>
      <c r="I2453" s="34" t="inlineStr">
        <is>
          <t>S&amp;S availability/depth vary by listing and time, confirm live.</t>
        </is>
      </c>
    </row>
    <row r="2454" ht="26" customHeight="1">
      <c r="A2454" s="34" t="inlineStr">
        <is>
          <t>Fanta</t>
        </is>
      </c>
      <c r="B2454" s="34" t="inlineStr">
        <is>
          <t>Fanta Orange | Orange | 24 pack 355mL</t>
        </is>
      </c>
      <c r="C2454" s="34" t="inlineStr">
        <is>
          <t>5) Sparkling water &amp; soda</t>
        </is>
      </c>
      <c r="D2454" s="51">
        <f>IF('M5 Sparkling Water &amp; Soda'!I620="","",'M5 Sparkling Water &amp; Soda'!I620)</f>
        <v/>
      </c>
      <c r="E2454" s="52">
        <f>IF('M5 Sparkling Water &amp; Soda'!J620="","",'M5 Sparkling Water &amp; Soda'!J620)</f>
        <v/>
      </c>
      <c r="F2454" s="50">
        <f>IF('M5 Sparkling Water &amp; Soda'!K620="","",'M5 Sparkling Water &amp; Soda'!K620)</f>
        <v/>
      </c>
      <c r="G2454" s="49">
        <f>IF('M5 Sparkling Water &amp; Soda'!F620="","",'M5 Sparkling Water &amp; Soda'!F620)</f>
        <v/>
      </c>
      <c r="H2454" s="50">
        <f>IF(AND(ISNUMBER('M5 Sparkling Water &amp; Soda'!F620),ISNUMBER('M5 Sparkling Water &amp; Soda'!K620)),'M5 Sparkling Water &amp; Soda'!F620-'M5 Sparkling Water &amp; Soda'!K620,"")</f>
        <v/>
      </c>
      <c r="I2454" s="34" t="inlineStr">
        <is>
          <t>S&amp;S availability/depth vary by listing and time, confirm live.</t>
        </is>
      </c>
    </row>
    <row r="2455" ht="26" customHeight="1">
      <c r="A2455" s="34" t="inlineStr">
        <is>
          <t>Fanta</t>
        </is>
      </c>
      <c r="B2455" s="34" t="inlineStr">
        <is>
          <t>Fanta Orange | Grape | single 355mL</t>
        </is>
      </c>
      <c r="C2455" s="34" t="inlineStr">
        <is>
          <t>5) Sparkling water &amp; soda</t>
        </is>
      </c>
      <c r="D2455" s="51">
        <f>IF('M5 Sparkling Water &amp; Soda'!I621="","",'M5 Sparkling Water &amp; Soda'!I621)</f>
        <v/>
      </c>
      <c r="E2455" s="52">
        <f>IF('M5 Sparkling Water &amp; Soda'!J621="","",'M5 Sparkling Water &amp; Soda'!J621)</f>
        <v/>
      </c>
      <c r="F2455" s="50">
        <f>IF('M5 Sparkling Water &amp; Soda'!K621="","",'M5 Sparkling Water &amp; Soda'!K621)</f>
        <v/>
      </c>
      <c r="G2455" s="49">
        <f>IF('M5 Sparkling Water &amp; Soda'!F621="","",'M5 Sparkling Water &amp; Soda'!F621)</f>
        <v/>
      </c>
      <c r="H2455" s="50">
        <f>IF(AND(ISNUMBER('M5 Sparkling Water &amp; Soda'!F621),ISNUMBER('M5 Sparkling Water &amp; Soda'!K621)),'M5 Sparkling Water &amp; Soda'!F621-'M5 Sparkling Water &amp; Soda'!K621,"")</f>
        <v/>
      </c>
      <c r="I2455" s="34" t="inlineStr">
        <is>
          <t>S&amp;S availability/depth vary by listing and time, confirm live.</t>
        </is>
      </c>
    </row>
    <row r="2456" ht="26" customHeight="1">
      <c r="A2456" s="34" t="inlineStr">
        <is>
          <t>Fanta</t>
        </is>
      </c>
      <c r="B2456" s="34" t="inlineStr">
        <is>
          <t>Fanta Orange | Grape | 8 pack 355mL</t>
        </is>
      </c>
      <c r="C2456" s="34" t="inlineStr">
        <is>
          <t>5) Sparkling water &amp; soda</t>
        </is>
      </c>
      <c r="D2456" s="51">
        <f>IF('M5 Sparkling Water &amp; Soda'!I622="","",'M5 Sparkling Water &amp; Soda'!I622)</f>
        <v/>
      </c>
      <c r="E2456" s="52">
        <f>IF('M5 Sparkling Water &amp; Soda'!J622="","",'M5 Sparkling Water &amp; Soda'!J622)</f>
        <v/>
      </c>
      <c r="F2456" s="50">
        <f>IF('M5 Sparkling Water &amp; Soda'!K622="","",'M5 Sparkling Water &amp; Soda'!K622)</f>
        <v/>
      </c>
      <c r="G2456" s="49">
        <f>IF('M5 Sparkling Water &amp; Soda'!F622="","",'M5 Sparkling Water &amp; Soda'!F622)</f>
        <v/>
      </c>
      <c r="H2456" s="50">
        <f>IF(AND(ISNUMBER('M5 Sparkling Water &amp; Soda'!F622),ISNUMBER('M5 Sparkling Water &amp; Soda'!K622)),'M5 Sparkling Water &amp; Soda'!F622-'M5 Sparkling Water &amp; Soda'!K622,"")</f>
        <v/>
      </c>
      <c r="I2456" s="34" t="inlineStr">
        <is>
          <t>S&amp;S availability/depth vary by listing and time, confirm live.</t>
        </is>
      </c>
    </row>
    <row r="2457" ht="26" customHeight="1">
      <c r="A2457" s="34" t="inlineStr">
        <is>
          <t>Fanta</t>
        </is>
      </c>
      <c r="B2457" s="34" t="inlineStr">
        <is>
          <t>Fanta Orange | Grape | 12 pack 355mL</t>
        </is>
      </c>
      <c r="C2457" s="34" t="inlineStr">
        <is>
          <t>5) Sparkling water &amp; soda</t>
        </is>
      </c>
      <c r="D2457" s="51">
        <f>IF('M5 Sparkling Water &amp; Soda'!I623="","",'M5 Sparkling Water &amp; Soda'!I623)</f>
        <v/>
      </c>
      <c r="E2457" s="52">
        <f>IF('M5 Sparkling Water &amp; Soda'!J623="","",'M5 Sparkling Water &amp; Soda'!J623)</f>
        <v/>
      </c>
      <c r="F2457" s="50">
        <f>IF('M5 Sparkling Water &amp; Soda'!K623="","",'M5 Sparkling Water &amp; Soda'!K623)</f>
        <v/>
      </c>
      <c r="G2457" s="49">
        <f>IF('M5 Sparkling Water &amp; Soda'!F623="","",'M5 Sparkling Water &amp; Soda'!F623)</f>
        <v/>
      </c>
      <c r="H2457" s="50">
        <f>IF(AND(ISNUMBER('M5 Sparkling Water &amp; Soda'!F623),ISNUMBER('M5 Sparkling Water &amp; Soda'!K623)),'M5 Sparkling Water &amp; Soda'!F623-'M5 Sparkling Water &amp; Soda'!K623,"")</f>
        <v/>
      </c>
      <c r="I2457" s="34" t="inlineStr">
        <is>
          <t>S&amp;S availability/depth vary by listing and time, confirm live.</t>
        </is>
      </c>
    </row>
    <row r="2458" ht="26" customHeight="1">
      <c r="A2458" s="34" t="inlineStr">
        <is>
          <t>Fanta</t>
        </is>
      </c>
      <c r="B2458" s="34" t="inlineStr">
        <is>
          <t>Fanta Orange | Grape | 15 pack 355mL</t>
        </is>
      </c>
      <c r="C2458" s="34" t="inlineStr">
        <is>
          <t>5) Sparkling water &amp; soda</t>
        </is>
      </c>
      <c r="D2458" s="51">
        <f>IF('M5 Sparkling Water &amp; Soda'!I624="","",'M5 Sparkling Water &amp; Soda'!I624)</f>
        <v/>
      </c>
      <c r="E2458" s="52">
        <f>IF('M5 Sparkling Water &amp; Soda'!J624="","",'M5 Sparkling Water &amp; Soda'!J624)</f>
        <v/>
      </c>
      <c r="F2458" s="50">
        <f>IF('M5 Sparkling Water &amp; Soda'!K624="","",'M5 Sparkling Water &amp; Soda'!K624)</f>
        <v/>
      </c>
      <c r="G2458" s="49">
        <f>IF('M5 Sparkling Water &amp; Soda'!F624="","",'M5 Sparkling Water &amp; Soda'!F624)</f>
        <v/>
      </c>
      <c r="H2458" s="50">
        <f>IF(AND(ISNUMBER('M5 Sparkling Water &amp; Soda'!F624),ISNUMBER('M5 Sparkling Water &amp; Soda'!K624)),'M5 Sparkling Water &amp; Soda'!F624-'M5 Sparkling Water &amp; Soda'!K624,"")</f>
        <v/>
      </c>
      <c r="I2458" s="34" t="inlineStr">
        <is>
          <t>S&amp;S availability/depth vary by listing and time, confirm live.</t>
        </is>
      </c>
    </row>
    <row r="2459" ht="26" customHeight="1">
      <c r="A2459" s="34" t="inlineStr">
        <is>
          <t>Fanta</t>
        </is>
      </c>
      <c r="B2459" s="34" t="inlineStr">
        <is>
          <t>Fanta Orange | Grape | 18 pack 355mL</t>
        </is>
      </c>
      <c r="C2459" s="34" t="inlineStr">
        <is>
          <t>5) Sparkling water &amp; soda</t>
        </is>
      </c>
      <c r="D2459" s="51">
        <f>IF('M5 Sparkling Water &amp; Soda'!I625="","",'M5 Sparkling Water &amp; Soda'!I625)</f>
        <v/>
      </c>
      <c r="E2459" s="52">
        <f>IF('M5 Sparkling Water &amp; Soda'!J625="","",'M5 Sparkling Water &amp; Soda'!J625)</f>
        <v/>
      </c>
      <c r="F2459" s="50">
        <f>IF('M5 Sparkling Water &amp; Soda'!K625="","",'M5 Sparkling Water &amp; Soda'!K625)</f>
        <v/>
      </c>
      <c r="G2459" s="49">
        <f>IF('M5 Sparkling Water &amp; Soda'!F625="","",'M5 Sparkling Water &amp; Soda'!F625)</f>
        <v/>
      </c>
      <c r="H2459" s="50">
        <f>IF(AND(ISNUMBER('M5 Sparkling Water &amp; Soda'!F625),ISNUMBER('M5 Sparkling Water &amp; Soda'!K625)),'M5 Sparkling Water &amp; Soda'!F625-'M5 Sparkling Water &amp; Soda'!K625,"")</f>
        <v/>
      </c>
      <c r="I2459" s="34" t="inlineStr">
        <is>
          <t>S&amp;S availability/depth vary by listing and time, confirm live.</t>
        </is>
      </c>
    </row>
    <row r="2460" ht="26" customHeight="1">
      <c r="A2460" s="34" t="inlineStr">
        <is>
          <t>Fanta</t>
        </is>
      </c>
      <c r="B2460" s="34" t="inlineStr">
        <is>
          <t>Fanta Orange | Grape | 24 pack 355mL</t>
        </is>
      </c>
      <c r="C2460" s="34" t="inlineStr">
        <is>
          <t>5) Sparkling water &amp; soda</t>
        </is>
      </c>
      <c r="D2460" s="51">
        <f>IF('M5 Sparkling Water &amp; Soda'!I626="","",'M5 Sparkling Water &amp; Soda'!I626)</f>
        <v/>
      </c>
      <c r="E2460" s="52">
        <f>IF('M5 Sparkling Water &amp; Soda'!J626="","",'M5 Sparkling Water &amp; Soda'!J626)</f>
        <v/>
      </c>
      <c r="F2460" s="50">
        <f>IF('M5 Sparkling Water &amp; Soda'!K626="","",'M5 Sparkling Water &amp; Soda'!K626)</f>
        <v/>
      </c>
      <c r="G2460" s="49">
        <f>IF('M5 Sparkling Water &amp; Soda'!F626="","",'M5 Sparkling Water &amp; Soda'!F626)</f>
        <v/>
      </c>
      <c r="H2460" s="50">
        <f>IF(AND(ISNUMBER('M5 Sparkling Water &amp; Soda'!F626),ISNUMBER('M5 Sparkling Water &amp; Soda'!K626)),'M5 Sparkling Water &amp; Soda'!F626-'M5 Sparkling Water &amp; Soda'!K626,"")</f>
        <v/>
      </c>
      <c r="I2460" s="34" t="inlineStr">
        <is>
          <t>S&amp;S availability/depth vary by listing and time, confirm live.</t>
        </is>
      </c>
    </row>
    <row r="2461" ht="26" customHeight="1">
      <c r="A2461" s="34" t="inlineStr">
        <is>
          <t>Fanta</t>
        </is>
      </c>
      <c r="B2461" s="34" t="inlineStr">
        <is>
          <t>Fanta Orange | Pineapple | single 355mL</t>
        </is>
      </c>
      <c r="C2461" s="34" t="inlineStr">
        <is>
          <t>5) Sparkling water &amp; soda</t>
        </is>
      </c>
      <c r="D2461" s="51">
        <f>IF('M5 Sparkling Water &amp; Soda'!I627="","",'M5 Sparkling Water &amp; Soda'!I627)</f>
        <v/>
      </c>
      <c r="E2461" s="52">
        <f>IF('M5 Sparkling Water &amp; Soda'!J627="","",'M5 Sparkling Water &amp; Soda'!J627)</f>
        <v/>
      </c>
      <c r="F2461" s="50">
        <f>IF('M5 Sparkling Water &amp; Soda'!K627="","",'M5 Sparkling Water &amp; Soda'!K627)</f>
        <v/>
      </c>
      <c r="G2461" s="49">
        <f>IF('M5 Sparkling Water &amp; Soda'!F627="","",'M5 Sparkling Water &amp; Soda'!F627)</f>
        <v/>
      </c>
      <c r="H2461" s="50">
        <f>IF(AND(ISNUMBER('M5 Sparkling Water &amp; Soda'!F627),ISNUMBER('M5 Sparkling Water &amp; Soda'!K627)),'M5 Sparkling Water &amp; Soda'!F627-'M5 Sparkling Water &amp; Soda'!K627,"")</f>
        <v/>
      </c>
      <c r="I2461" s="34" t="inlineStr">
        <is>
          <t>S&amp;S availability/depth vary by listing and time, confirm live.</t>
        </is>
      </c>
    </row>
    <row r="2462" ht="26" customHeight="1">
      <c r="A2462" s="34" t="inlineStr">
        <is>
          <t>Fanta</t>
        </is>
      </c>
      <c r="B2462" s="34" t="inlineStr">
        <is>
          <t>Fanta Orange | Pineapple | 8 pack 355mL</t>
        </is>
      </c>
      <c r="C2462" s="34" t="inlineStr">
        <is>
          <t>5) Sparkling water &amp; soda</t>
        </is>
      </c>
      <c r="D2462" s="51">
        <f>IF('M5 Sparkling Water &amp; Soda'!I628="","",'M5 Sparkling Water &amp; Soda'!I628)</f>
        <v/>
      </c>
      <c r="E2462" s="52">
        <f>IF('M5 Sparkling Water &amp; Soda'!J628="","",'M5 Sparkling Water &amp; Soda'!J628)</f>
        <v/>
      </c>
      <c r="F2462" s="50">
        <f>IF('M5 Sparkling Water &amp; Soda'!K628="","",'M5 Sparkling Water &amp; Soda'!K628)</f>
        <v/>
      </c>
      <c r="G2462" s="49">
        <f>IF('M5 Sparkling Water &amp; Soda'!F628="","",'M5 Sparkling Water &amp; Soda'!F628)</f>
        <v/>
      </c>
      <c r="H2462" s="50">
        <f>IF(AND(ISNUMBER('M5 Sparkling Water &amp; Soda'!F628),ISNUMBER('M5 Sparkling Water &amp; Soda'!K628)),'M5 Sparkling Water &amp; Soda'!F628-'M5 Sparkling Water &amp; Soda'!K628,"")</f>
        <v/>
      </c>
      <c r="I2462" s="34" t="inlineStr">
        <is>
          <t>S&amp;S availability/depth vary by listing and time, confirm live.</t>
        </is>
      </c>
    </row>
    <row r="2463" ht="26" customHeight="1">
      <c r="A2463" s="34" t="inlineStr">
        <is>
          <t>Fanta</t>
        </is>
      </c>
      <c r="B2463" s="34" t="inlineStr">
        <is>
          <t>Fanta Orange | Pineapple | 12 pack 355mL</t>
        </is>
      </c>
      <c r="C2463" s="34" t="inlineStr">
        <is>
          <t>5) Sparkling water &amp; soda</t>
        </is>
      </c>
      <c r="D2463" s="51">
        <f>IF('M5 Sparkling Water &amp; Soda'!I629="","",'M5 Sparkling Water &amp; Soda'!I629)</f>
        <v/>
      </c>
      <c r="E2463" s="52">
        <f>IF('M5 Sparkling Water &amp; Soda'!J629="","",'M5 Sparkling Water &amp; Soda'!J629)</f>
        <v/>
      </c>
      <c r="F2463" s="50">
        <f>IF('M5 Sparkling Water &amp; Soda'!K629="","",'M5 Sparkling Water &amp; Soda'!K629)</f>
        <v/>
      </c>
      <c r="G2463" s="49">
        <f>IF('M5 Sparkling Water &amp; Soda'!F629="","",'M5 Sparkling Water &amp; Soda'!F629)</f>
        <v/>
      </c>
      <c r="H2463" s="50">
        <f>IF(AND(ISNUMBER('M5 Sparkling Water &amp; Soda'!F629),ISNUMBER('M5 Sparkling Water &amp; Soda'!K629)),'M5 Sparkling Water &amp; Soda'!F629-'M5 Sparkling Water &amp; Soda'!K629,"")</f>
        <v/>
      </c>
      <c r="I2463" s="34" t="inlineStr">
        <is>
          <t>S&amp;S availability/depth vary by listing and time, confirm live.</t>
        </is>
      </c>
    </row>
    <row r="2464" ht="26" customHeight="1">
      <c r="A2464" s="34" t="inlineStr">
        <is>
          <t>Fanta</t>
        </is>
      </c>
      <c r="B2464" s="34" t="inlineStr">
        <is>
          <t>Fanta Orange | Pineapple | 15 pack 355mL</t>
        </is>
      </c>
      <c r="C2464" s="34" t="inlineStr">
        <is>
          <t>5) Sparkling water &amp; soda</t>
        </is>
      </c>
      <c r="D2464" s="51">
        <f>IF('M5 Sparkling Water &amp; Soda'!I630="","",'M5 Sparkling Water &amp; Soda'!I630)</f>
        <v/>
      </c>
      <c r="E2464" s="52">
        <f>IF('M5 Sparkling Water &amp; Soda'!J630="","",'M5 Sparkling Water &amp; Soda'!J630)</f>
        <v/>
      </c>
      <c r="F2464" s="50">
        <f>IF('M5 Sparkling Water &amp; Soda'!K630="","",'M5 Sparkling Water &amp; Soda'!K630)</f>
        <v/>
      </c>
      <c r="G2464" s="49">
        <f>IF('M5 Sparkling Water &amp; Soda'!F630="","",'M5 Sparkling Water &amp; Soda'!F630)</f>
        <v/>
      </c>
      <c r="H2464" s="50">
        <f>IF(AND(ISNUMBER('M5 Sparkling Water &amp; Soda'!F630),ISNUMBER('M5 Sparkling Water &amp; Soda'!K630)),'M5 Sparkling Water &amp; Soda'!F630-'M5 Sparkling Water &amp; Soda'!K630,"")</f>
        <v/>
      </c>
      <c r="I2464" s="34" t="inlineStr">
        <is>
          <t>S&amp;S availability/depth vary by listing and time, confirm live.</t>
        </is>
      </c>
    </row>
    <row r="2465" ht="26" customHeight="1">
      <c r="A2465" s="34" t="inlineStr">
        <is>
          <t>Fanta</t>
        </is>
      </c>
      <c r="B2465" s="34" t="inlineStr">
        <is>
          <t>Fanta Orange | Pineapple | 18 pack 355mL</t>
        </is>
      </c>
      <c r="C2465" s="34" t="inlineStr">
        <is>
          <t>5) Sparkling water &amp; soda</t>
        </is>
      </c>
      <c r="D2465" s="51">
        <f>IF('M5 Sparkling Water &amp; Soda'!I631="","",'M5 Sparkling Water &amp; Soda'!I631)</f>
        <v/>
      </c>
      <c r="E2465" s="52">
        <f>IF('M5 Sparkling Water &amp; Soda'!J631="","",'M5 Sparkling Water &amp; Soda'!J631)</f>
        <v/>
      </c>
      <c r="F2465" s="50">
        <f>IF('M5 Sparkling Water &amp; Soda'!K631="","",'M5 Sparkling Water &amp; Soda'!K631)</f>
        <v/>
      </c>
      <c r="G2465" s="49">
        <f>IF('M5 Sparkling Water &amp; Soda'!F631="","",'M5 Sparkling Water &amp; Soda'!F631)</f>
        <v/>
      </c>
      <c r="H2465" s="50">
        <f>IF(AND(ISNUMBER('M5 Sparkling Water &amp; Soda'!F631),ISNUMBER('M5 Sparkling Water &amp; Soda'!K631)),'M5 Sparkling Water &amp; Soda'!F631-'M5 Sparkling Water &amp; Soda'!K631,"")</f>
        <v/>
      </c>
      <c r="I2465" s="34" t="inlineStr">
        <is>
          <t>S&amp;S availability/depth vary by listing and time, confirm live.</t>
        </is>
      </c>
    </row>
    <row r="2466" ht="26" customHeight="1">
      <c r="A2466" s="34" t="inlineStr">
        <is>
          <t>Fanta</t>
        </is>
      </c>
      <c r="B2466" s="34" t="inlineStr">
        <is>
          <t>Fanta Orange | Pineapple | 24 pack 355mL</t>
        </is>
      </c>
      <c r="C2466" s="34" t="inlineStr">
        <is>
          <t>5) Sparkling water &amp; soda</t>
        </is>
      </c>
      <c r="D2466" s="51">
        <f>IF('M5 Sparkling Water &amp; Soda'!I632="","",'M5 Sparkling Water &amp; Soda'!I632)</f>
        <v/>
      </c>
      <c r="E2466" s="52">
        <f>IF('M5 Sparkling Water &amp; Soda'!J632="","",'M5 Sparkling Water &amp; Soda'!J632)</f>
        <v/>
      </c>
      <c r="F2466" s="50">
        <f>IF('M5 Sparkling Water &amp; Soda'!K632="","",'M5 Sparkling Water &amp; Soda'!K632)</f>
        <v/>
      </c>
      <c r="G2466" s="49">
        <f>IF('M5 Sparkling Water &amp; Soda'!F632="","",'M5 Sparkling Water &amp; Soda'!F632)</f>
        <v/>
      </c>
      <c r="H2466" s="50">
        <f>IF(AND(ISNUMBER('M5 Sparkling Water &amp; Soda'!F632),ISNUMBER('M5 Sparkling Water &amp; Soda'!K632)),'M5 Sparkling Water &amp; Soda'!F632-'M5 Sparkling Water &amp; Soda'!K632,"")</f>
        <v/>
      </c>
      <c r="I2466" s="34" t="inlineStr">
        <is>
          <t>S&amp;S availability/depth vary by listing and time, confirm live.</t>
        </is>
      </c>
    </row>
    <row r="2467" ht="26" customHeight="1">
      <c r="A2467" s="34" t="inlineStr">
        <is>
          <t>Fanta</t>
        </is>
      </c>
      <c r="B2467" s="34" t="inlineStr">
        <is>
          <t>Fanta Orange | Strawberry | single 355mL</t>
        </is>
      </c>
      <c r="C2467" s="34" t="inlineStr">
        <is>
          <t>5) Sparkling water &amp; soda</t>
        </is>
      </c>
      <c r="D2467" s="51">
        <f>IF('M5 Sparkling Water &amp; Soda'!I633="","",'M5 Sparkling Water &amp; Soda'!I633)</f>
        <v/>
      </c>
      <c r="E2467" s="52">
        <f>IF('M5 Sparkling Water &amp; Soda'!J633="","",'M5 Sparkling Water &amp; Soda'!J633)</f>
        <v/>
      </c>
      <c r="F2467" s="50">
        <f>IF('M5 Sparkling Water &amp; Soda'!K633="","",'M5 Sparkling Water &amp; Soda'!K633)</f>
        <v/>
      </c>
      <c r="G2467" s="49">
        <f>IF('M5 Sparkling Water &amp; Soda'!F633="","",'M5 Sparkling Water &amp; Soda'!F633)</f>
        <v/>
      </c>
      <c r="H2467" s="50">
        <f>IF(AND(ISNUMBER('M5 Sparkling Water &amp; Soda'!F633),ISNUMBER('M5 Sparkling Water &amp; Soda'!K633)),'M5 Sparkling Water &amp; Soda'!F633-'M5 Sparkling Water &amp; Soda'!K633,"")</f>
        <v/>
      </c>
      <c r="I2467" s="34" t="inlineStr">
        <is>
          <t>S&amp;S availability/depth vary by listing and time, confirm live.</t>
        </is>
      </c>
    </row>
    <row r="2468" ht="26" customHeight="1">
      <c r="A2468" s="34" t="inlineStr">
        <is>
          <t>Fanta</t>
        </is>
      </c>
      <c r="B2468" s="34" t="inlineStr">
        <is>
          <t>Fanta Orange | Strawberry | 8 pack 355mL</t>
        </is>
      </c>
      <c r="C2468" s="34" t="inlineStr">
        <is>
          <t>5) Sparkling water &amp; soda</t>
        </is>
      </c>
      <c r="D2468" s="51">
        <f>IF('M5 Sparkling Water &amp; Soda'!I634="","",'M5 Sparkling Water &amp; Soda'!I634)</f>
        <v/>
      </c>
      <c r="E2468" s="52">
        <f>IF('M5 Sparkling Water &amp; Soda'!J634="","",'M5 Sparkling Water &amp; Soda'!J634)</f>
        <v/>
      </c>
      <c r="F2468" s="50">
        <f>IF('M5 Sparkling Water &amp; Soda'!K634="","",'M5 Sparkling Water &amp; Soda'!K634)</f>
        <v/>
      </c>
      <c r="G2468" s="49">
        <f>IF('M5 Sparkling Water &amp; Soda'!F634="","",'M5 Sparkling Water &amp; Soda'!F634)</f>
        <v/>
      </c>
      <c r="H2468" s="50">
        <f>IF(AND(ISNUMBER('M5 Sparkling Water &amp; Soda'!F634),ISNUMBER('M5 Sparkling Water &amp; Soda'!K634)),'M5 Sparkling Water &amp; Soda'!F634-'M5 Sparkling Water &amp; Soda'!K634,"")</f>
        <v/>
      </c>
      <c r="I2468" s="34" t="inlineStr">
        <is>
          <t>S&amp;S availability/depth vary by listing and time, confirm live.</t>
        </is>
      </c>
    </row>
    <row r="2469" ht="26" customHeight="1">
      <c r="A2469" s="34" t="inlineStr">
        <is>
          <t>Fanta</t>
        </is>
      </c>
      <c r="B2469" s="34" t="inlineStr">
        <is>
          <t>Fanta Orange | Strawberry | 12 pack 355mL</t>
        </is>
      </c>
      <c r="C2469" s="34" t="inlineStr">
        <is>
          <t>5) Sparkling water &amp; soda</t>
        </is>
      </c>
      <c r="D2469" s="51">
        <f>IF('M5 Sparkling Water &amp; Soda'!I635="","",'M5 Sparkling Water &amp; Soda'!I635)</f>
        <v/>
      </c>
      <c r="E2469" s="52">
        <f>IF('M5 Sparkling Water &amp; Soda'!J635="","",'M5 Sparkling Water &amp; Soda'!J635)</f>
        <v/>
      </c>
      <c r="F2469" s="50">
        <f>IF('M5 Sparkling Water &amp; Soda'!K635="","",'M5 Sparkling Water &amp; Soda'!K635)</f>
        <v/>
      </c>
      <c r="G2469" s="49">
        <f>IF('M5 Sparkling Water &amp; Soda'!F635="","",'M5 Sparkling Water &amp; Soda'!F635)</f>
        <v/>
      </c>
      <c r="H2469" s="50">
        <f>IF(AND(ISNUMBER('M5 Sparkling Water &amp; Soda'!F635),ISNUMBER('M5 Sparkling Water &amp; Soda'!K635)),'M5 Sparkling Water &amp; Soda'!F635-'M5 Sparkling Water &amp; Soda'!K635,"")</f>
        <v/>
      </c>
      <c r="I2469" s="34" t="inlineStr">
        <is>
          <t>S&amp;S availability/depth vary by listing and time, confirm live.</t>
        </is>
      </c>
    </row>
    <row r="2470" ht="26" customHeight="1">
      <c r="A2470" s="34" t="inlineStr">
        <is>
          <t>Fanta</t>
        </is>
      </c>
      <c r="B2470" s="34" t="inlineStr">
        <is>
          <t>Fanta Orange | Strawberry | 15 pack 355mL</t>
        </is>
      </c>
      <c r="C2470" s="34" t="inlineStr">
        <is>
          <t>5) Sparkling water &amp; soda</t>
        </is>
      </c>
      <c r="D2470" s="51">
        <f>IF('M5 Sparkling Water &amp; Soda'!I636="","",'M5 Sparkling Water &amp; Soda'!I636)</f>
        <v/>
      </c>
      <c r="E2470" s="52">
        <f>IF('M5 Sparkling Water &amp; Soda'!J636="","",'M5 Sparkling Water &amp; Soda'!J636)</f>
        <v/>
      </c>
      <c r="F2470" s="50">
        <f>IF('M5 Sparkling Water &amp; Soda'!K636="","",'M5 Sparkling Water &amp; Soda'!K636)</f>
        <v/>
      </c>
      <c r="G2470" s="49">
        <f>IF('M5 Sparkling Water &amp; Soda'!F636="","",'M5 Sparkling Water &amp; Soda'!F636)</f>
        <v/>
      </c>
      <c r="H2470" s="50">
        <f>IF(AND(ISNUMBER('M5 Sparkling Water &amp; Soda'!F636),ISNUMBER('M5 Sparkling Water &amp; Soda'!K636)),'M5 Sparkling Water &amp; Soda'!F636-'M5 Sparkling Water &amp; Soda'!K636,"")</f>
        <v/>
      </c>
      <c r="I2470" s="34" t="inlineStr">
        <is>
          <t>S&amp;S availability/depth vary by listing and time, confirm live.</t>
        </is>
      </c>
    </row>
    <row r="2471" ht="26" customHeight="1">
      <c r="A2471" s="34" t="inlineStr">
        <is>
          <t>Fanta</t>
        </is>
      </c>
      <c r="B2471" s="34" t="inlineStr">
        <is>
          <t>Fanta Orange | Strawberry | 18 pack 355mL</t>
        </is>
      </c>
      <c r="C2471" s="34" t="inlineStr">
        <is>
          <t>5) Sparkling water &amp; soda</t>
        </is>
      </c>
      <c r="D2471" s="51">
        <f>IF('M5 Sparkling Water &amp; Soda'!I637="","",'M5 Sparkling Water &amp; Soda'!I637)</f>
        <v/>
      </c>
      <c r="E2471" s="52">
        <f>IF('M5 Sparkling Water &amp; Soda'!J637="","",'M5 Sparkling Water &amp; Soda'!J637)</f>
        <v/>
      </c>
      <c r="F2471" s="50">
        <f>IF('M5 Sparkling Water &amp; Soda'!K637="","",'M5 Sparkling Water &amp; Soda'!K637)</f>
        <v/>
      </c>
      <c r="G2471" s="49">
        <f>IF('M5 Sparkling Water &amp; Soda'!F637="","",'M5 Sparkling Water &amp; Soda'!F637)</f>
        <v/>
      </c>
      <c r="H2471" s="50">
        <f>IF(AND(ISNUMBER('M5 Sparkling Water &amp; Soda'!F637),ISNUMBER('M5 Sparkling Water &amp; Soda'!K637)),'M5 Sparkling Water &amp; Soda'!F637-'M5 Sparkling Water &amp; Soda'!K637,"")</f>
        <v/>
      </c>
      <c r="I2471" s="34" t="inlineStr">
        <is>
          <t>S&amp;S availability/depth vary by listing and time, confirm live.</t>
        </is>
      </c>
    </row>
    <row r="2472" ht="26" customHeight="1">
      <c r="A2472" s="34" t="inlineStr">
        <is>
          <t>Fanta</t>
        </is>
      </c>
      <c r="B2472" s="34" t="inlineStr">
        <is>
          <t>Fanta Orange | Strawberry | 24 pack 355mL</t>
        </is>
      </c>
      <c r="C2472" s="34" t="inlineStr">
        <is>
          <t>5) Sparkling water &amp; soda</t>
        </is>
      </c>
      <c r="D2472" s="51">
        <f>IF('M5 Sparkling Water &amp; Soda'!I638="","",'M5 Sparkling Water &amp; Soda'!I638)</f>
        <v/>
      </c>
      <c r="E2472" s="52">
        <f>IF('M5 Sparkling Water &amp; Soda'!J638="","",'M5 Sparkling Water &amp; Soda'!J638)</f>
        <v/>
      </c>
      <c r="F2472" s="50">
        <f>IF('M5 Sparkling Water &amp; Soda'!K638="","",'M5 Sparkling Water &amp; Soda'!K638)</f>
        <v/>
      </c>
      <c r="G2472" s="49">
        <f>IF('M5 Sparkling Water &amp; Soda'!F638="","",'M5 Sparkling Water &amp; Soda'!F638)</f>
        <v/>
      </c>
      <c r="H2472" s="50">
        <f>IF(AND(ISNUMBER('M5 Sparkling Water &amp; Soda'!F638),ISNUMBER('M5 Sparkling Water &amp; Soda'!K638)),'M5 Sparkling Water &amp; Soda'!F638-'M5 Sparkling Water &amp; Soda'!K638,"")</f>
        <v/>
      </c>
      <c r="I2472" s="34" t="inlineStr">
        <is>
          <t>S&amp;S availability/depth vary by listing and time, confirm live.</t>
        </is>
      </c>
    </row>
    <row r="2473" ht="26" customHeight="1">
      <c r="A2473" s="34" t="inlineStr">
        <is>
          <t>7UP</t>
        </is>
      </c>
      <c r="B2473" s="34" t="inlineStr">
        <is>
          <t>7UP Lemon-Lime | Original | single 355mL</t>
        </is>
      </c>
      <c r="C2473" s="34" t="inlineStr">
        <is>
          <t>5) Sparkling water &amp; soda</t>
        </is>
      </c>
      <c r="D2473" s="51">
        <f>IF('M5 Sparkling Water &amp; Soda'!I639="","",'M5 Sparkling Water &amp; Soda'!I639)</f>
        <v/>
      </c>
      <c r="E2473" s="52">
        <f>IF('M5 Sparkling Water &amp; Soda'!J639="","",'M5 Sparkling Water &amp; Soda'!J639)</f>
        <v/>
      </c>
      <c r="F2473" s="50">
        <f>IF('M5 Sparkling Water &amp; Soda'!K639="","",'M5 Sparkling Water &amp; Soda'!K639)</f>
        <v/>
      </c>
      <c r="G2473" s="49">
        <f>IF('M5 Sparkling Water &amp; Soda'!F639="","",'M5 Sparkling Water &amp; Soda'!F639)</f>
        <v/>
      </c>
      <c r="H2473" s="50">
        <f>IF(AND(ISNUMBER('M5 Sparkling Water &amp; Soda'!F639),ISNUMBER('M5 Sparkling Water &amp; Soda'!K639)),'M5 Sparkling Water &amp; Soda'!F639-'M5 Sparkling Water &amp; Soda'!K639,"")</f>
        <v/>
      </c>
      <c r="I2473" s="34" t="inlineStr">
        <is>
          <t>S&amp;S availability/depth vary by listing and time, confirm live.</t>
        </is>
      </c>
    </row>
    <row r="2474" ht="26" customHeight="1">
      <c r="A2474" s="34" t="inlineStr">
        <is>
          <t>7UP</t>
        </is>
      </c>
      <c r="B2474" s="34" t="inlineStr">
        <is>
          <t>7UP Lemon-Lime | Original | 8 pack 355mL</t>
        </is>
      </c>
      <c r="C2474" s="34" t="inlineStr">
        <is>
          <t>5) Sparkling water &amp; soda</t>
        </is>
      </c>
      <c r="D2474" s="51">
        <f>IF('M5 Sparkling Water &amp; Soda'!I640="","",'M5 Sparkling Water &amp; Soda'!I640)</f>
        <v/>
      </c>
      <c r="E2474" s="52">
        <f>IF('M5 Sparkling Water &amp; Soda'!J640="","",'M5 Sparkling Water &amp; Soda'!J640)</f>
        <v/>
      </c>
      <c r="F2474" s="50">
        <f>IF('M5 Sparkling Water &amp; Soda'!K640="","",'M5 Sparkling Water &amp; Soda'!K640)</f>
        <v/>
      </c>
      <c r="G2474" s="49">
        <f>IF('M5 Sparkling Water &amp; Soda'!F640="","",'M5 Sparkling Water &amp; Soda'!F640)</f>
        <v/>
      </c>
      <c r="H2474" s="50">
        <f>IF(AND(ISNUMBER('M5 Sparkling Water &amp; Soda'!F640),ISNUMBER('M5 Sparkling Water &amp; Soda'!K640)),'M5 Sparkling Water &amp; Soda'!F640-'M5 Sparkling Water &amp; Soda'!K640,"")</f>
        <v/>
      </c>
      <c r="I2474" s="34" t="inlineStr">
        <is>
          <t>S&amp;S availability/depth vary by listing and time, confirm live.</t>
        </is>
      </c>
    </row>
    <row r="2475" ht="26" customHeight="1">
      <c r="A2475" s="34" t="inlineStr">
        <is>
          <t>7UP</t>
        </is>
      </c>
      <c r="B2475" s="34" t="inlineStr">
        <is>
          <t>7UP Lemon-Lime | Original | 12 pack 355mL</t>
        </is>
      </c>
      <c r="C2475" s="34" t="inlineStr">
        <is>
          <t>5) Sparkling water &amp; soda</t>
        </is>
      </c>
      <c r="D2475" s="51">
        <f>IF('M5 Sparkling Water &amp; Soda'!I641="","",'M5 Sparkling Water &amp; Soda'!I641)</f>
        <v/>
      </c>
      <c r="E2475" s="52">
        <f>IF('M5 Sparkling Water &amp; Soda'!J641="","",'M5 Sparkling Water &amp; Soda'!J641)</f>
        <v/>
      </c>
      <c r="F2475" s="50">
        <f>IF('M5 Sparkling Water &amp; Soda'!K641="","",'M5 Sparkling Water &amp; Soda'!K641)</f>
        <v/>
      </c>
      <c r="G2475" s="49">
        <f>IF('M5 Sparkling Water &amp; Soda'!F641="","",'M5 Sparkling Water &amp; Soda'!F641)</f>
        <v/>
      </c>
      <c r="H2475" s="50">
        <f>IF(AND(ISNUMBER('M5 Sparkling Water &amp; Soda'!F641),ISNUMBER('M5 Sparkling Water &amp; Soda'!K641)),'M5 Sparkling Water &amp; Soda'!F641-'M5 Sparkling Water &amp; Soda'!K641,"")</f>
        <v/>
      </c>
      <c r="I2475" s="34" t="inlineStr">
        <is>
          <t>S&amp;S availability/depth vary by listing and time, confirm live.</t>
        </is>
      </c>
    </row>
    <row r="2476" ht="26" customHeight="1">
      <c r="A2476" s="34" t="inlineStr">
        <is>
          <t>7UP</t>
        </is>
      </c>
      <c r="B2476" s="34" t="inlineStr">
        <is>
          <t>7UP Lemon-Lime | Original | 15 pack 355mL</t>
        </is>
      </c>
      <c r="C2476" s="34" t="inlineStr">
        <is>
          <t>5) Sparkling water &amp; soda</t>
        </is>
      </c>
      <c r="D2476" s="51">
        <f>IF('M5 Sparkling Water &amp; Soda'!I642="","",'M5 Sparkling Water &amp; Soda'!I642)</f>
        <v/>
      </c>
      <c r="E2476" s="52">
        <f>IF('M5 Sparkling Water &amp; Soda'!J642="","",'M5 Sparkling Water &amp; Soda'!J642)</f>
        <v/>
      </c>
      <c r="F2476" s="50">
        <f>IF('M5 Sparkling Water &amp; Soda'!K642="","",'M5 Sparkling Water &amp; Soda'!K642)</f>
        <v/>
      </c>
      <c r="G2476" s="49">
        <f>IF('M5 Sparkling Water &amp; Soda'!F642="","",'M5 Sparkling Water &amp; Soda'!F642)</f>
        <v/>
      </c>
      <c r="H2476" s="50">
        <f>IF(AND(ISNUMBER('M5 Sparkling Water &amp; Soda'!F642),ISNUMBER('M5 Sparkling Water &amp; Soda'!K642)),'M5 Sparkling Water &amp; Soda'!F642-'M5 Sparkling Water &amp; Soda'!K642,"")</f>
        <v/>
      </c>
      <c r="I2476" s="34" t="inlineStr">
        <is>
          <t>S&amp;S availability/depth vary by listing and time, confirm live.</t>
        </is>
      </c>
    </row>
    <row r="2477" ht="26" customHeight="1">
      <c r="A2477" s="34" t="inlineStr">
        <is>
          <t>7UP</t>
        </is>
      </c>
      <c r="B2477" s="34" t="inlineStr">
        <is>
          <t>7UP Lemon-Lime | Original | 18 pack 355mL</t>
        </is>
      </c>
      <c r="C2477" s="34" t="inlineStr">
        <is>
          <t>5) Sparkling water &amp; soda</t>
        </is>
      </c>
      <c r="D2477" s="51">
        <f>IF('M5 Sparkling Water &amp; Soda'!I643="","",'M5 Sparkling Water &amp; Soda'!I643)</f>
        <v/>
      </c>
      <c r="E2477" s="52">
        <f>IF('M5 Sparkling Water &amp; Soda'!J643="","",'M5 Sparkling Water &amp; Soda'!J643)</f>
        <v/>
      </c>
      <c r="F2477" s="50">
        <f>IF('M5 Sparkling Water &amp; Soda'!K643="","",'M5 Sparkling Water &amp; Soda'!K643)</f>
        <v/>
      </c>
      <c r="G2477" s="49">
        <f>IF('M5 Sparkling Water &amp; Soda'!F643="","",'M5 Sparkling Water &amp; Soda'!F643)</f>
        <v/>
      </c>
      <c r="H2477" s="50">
        <f>IF(AND(ISNUMBER('M5 Sparkling Water &amp; Soda'!F643),ISNUMBER('M5 Sparkling Water &amp; Soda'!K643)),'M5 Sparkling Water &amp; Soda'!F643-'M5 Sparkling Water &amp; Soda'!K643,"")</f>
        <v/>
      </c>
      <c r="I2477" s="34" t="inlineStr">
        <is>
          <t>S&amp;S availability/depth vary by listing and time, confirm live.</t>
        </is>
      </c>
    </row>
    <row r="2478" ht="26" customHeight="1">
      <c r="A2478" s="34" t="inlineStr">
        <is>
          <t>7UP</t>
        </is>
      </c>
      <c r="B2478" s="34" t="inlineStr">
        <is>
          <t>7UP Lemon-Lime | Original | 24 pack 355mL</t>
        </is>
      </c>
      <c r="C2478" s="34" t="inlineStr">
        <is>
          <t>5) Sparkling water &amp; soda</t>
        </is>
      </c>
      <c r="D2478" s="51">
        <f>IF('M5 Sparkling Water &amp; Soda'!I644="","",'M5 Sparkling Water &amp; Soda'!I644)</f>
        <v/>
      </c>
      <c r="E2478" s="52">
        <f>IF('M5 Sparkling Water &amp; Soda'!J644="","",'M5 Sparkling Water &amp; Soda'!J644)</f>
        <v/>
      </c>
      <c r="F2478" s="50">
        <f>IF('M5 Sparkling Water &amp; Soda'!K644="","",'M5 Sparkling Water &amp; Soda'!K644)</f>
        <v/>
      </c>
      <c r="G2478" s="49">
        <f>IF('M5 Sparkling Water &amp; Soda'!F644="","",'M5 Sparkling Water &amp; Soda'!F644)</f>
        <v/>
      </c>
      <c r="H2478" s="50">
        <f>IF(AND(ISNUMBER('M5 Sparkling Water &amp; Soda'!F644),ISNUMBER('M5 Sparkling Water &amp; Soda'!K644)),'M5 Sparkling Water &amp; Soda'!F644-'M5 Sparkling Water &amp; Soda'!K644,"")</f>
        <v/>
      </c>
      <c r="I2478" s="34" t="inlineStr">
        <is>
          <t>S&amp;S availability/depth vary by listing and time, confirm live.</t>
        </is>
      </c>
    </row>
    <row r="2479" ht="26" customHeight="1">
      <c r="A2479" s="34" t="inlineStr">
        <is>
          <t>7UP</t>
        </is>
      </c>
      <c r="B2479" s="34" t="inlineStr">
        <is>
          <t>7UP Lemon-Lime | Cherry | single 355mL</t>
        </is>
      </c>
      <c r="C2479" s="34" t="inlineStr">
        <is>
          <t>5) Sparkling water &amp; soda</t>
        </is>
      </c>
      <c r="D2479" s="51">
        <f>IF('M5 Sparkling Water &amp; Soda'!I645="","",'M5 Sparkling Water &amp; Soda'!I645)</f>
        <v/>
      </c>
      <c r="E2479" s="52">
        <f>IF('M5 Sparkling Water &amp; Soda'!J645="","",'M5 Sparkling Water &amp; Soda'!J645)</f>
        <v/>
      </c>
      <c r="F2479" s="50">
        <f>IF('M5 Sparkling Water &amp; Soda'!K645="","",'M5 Sparkling Water &amp; Soda'!K645)</f>
        <v/>
      </c>
      <c r="G2479" s="49">
        <f>IF('M5 Sparkling Water &amp; Soda'!F645="","",'M5 Sparkling Water &amp; Soda'!F645)</f>
        <v/>
      </c>
      <c r="H2479" s="50">
        <f>IF(AND(ISNUMBER('M5 Sparkling Water &amp; Soda'!F645),ISNUMBER('M5 Sparkling Water &amp; Soda'!K645)),'M5 Sparkling Water &amp; Soda'!F645-'M5 Sparkling Water &amp; Soda'!K645,"")</f>
        <v/>
      </c>
      <c r="I2479" s="34" t="inlineStr">
        <is>
          <t>S&amp;S availability/depth vary by listing and time, confirm live.</t>
        </is>
      </c>
    </row>
    <row r="2480" ht="26" customHeight="1">
      <c r="A2480" s="34" t="inlineStr">
        <is>
          <t>7UP</t>
        </is>
      </c>
      <c r="B2480" s="34" t="inlineStr">
        <is>
          <t>7UP Lemon-Lime | Cherry | 8 pack 355mL</t>
        </is>
      </c>
      <c r="C2480" s="34" t="inlineStr">
        <is>
          <t>5) Sparkling water &amp; soda</t>
        </is>
      </c>
      <c r="D2480" s="51">
        <f>IF('M5 Sparkling Water &amp; Soda'!I646="","",'M5 Sparkling Water &amp; Soda'!I646)</f>
        <v/>
      </c>
      <c r="E2480" s="52">
        <f>IF('M5 Sparkling Water &amp; Soda'!J646="","",'M5 Sparkling Water &amp; Soda'!J646)</f>
        <v/>
      </c>
      <c r="F2480" s="50">
        <f>IF('M5 Sparkling Water &amp; Soda'!K646="","",'M5 Sparkling Water &amp; Soda'!K646)</f>
        <v/>
      </c>
      <c r="G2480" s="49">
        <f>IF('M5 Sparkling Water &amp; Soda'!F646="","",'M5 Sparkling Water &amp; Soda'!F646)</f>
        <v/>
      </c>
      <c r="H2480" s="50">
        <f>IF(AND(ISNUMBER('M5 Sparkling Water &amp; Soda'!F646),ISNUMBER('M5 Sparkling Water &amp; Soda'!K646)),'M5 Sparkling Water &amp; Soda'!F646-'M5 Sparkling Water &amp; Soda'!K646,"")</f>
        <v/>
      </c>
      <c r="I2480" s="34" t="inlineStr">
        <is>
          <t>S&amp;S availability/depth vary by listing and time, confirm live.</t>
        </is>
      </c>
    </row>
    <row r="2481" ht="26" customHeight="1">
      <c r="A2481" s="34" t="inlineStr">
        <is>
          <t>7UP</t>
        </is>
      </c>
      <c r="B2481" s="34" t="inlineStr">
        <is>
          <t>7UP Lemon-Lime | Cherry | 12 pack 355mL</t>
        </is>
      </c>
      <c r="C2481" s="34" t="inlineStr">
        <is>
          <t>5) Sparkling water &amp; soda</t>
        </is>
      </c>
      <c r="D2481" s="51">
        <f>IF('M5 Sparkling Water &amp; Soda'!I647="","",'M5 Sparkling Water &amp; Soda'!I647)</f>
        <v/>
      </c>
      <c r="E2481" s="52">
        <f>IF('M5 Sparkling Water &amp; Soda'!J647="","",'M5 Sparkling Water &amp; Soda'!J647)</f>
        <v/>
      </c>
      <c r="F2481" s="50">
        <f>IF('M5 Sparkling Water &amp; Soda'!K647="","",'M5 Sparkling Water &amp; Soda'!K647)</f>
        <v/>
      </c>
      <c r="G2481" s="49">
        <f>IF('M5 Sparkling Water &amp; Soda'!F647="","",'M5 Sparkling Water &amp; Soda'!F647)</f>
        <v/>
      </c>
      <c r="H2481" s="50">
        <f>IF(AND(ISNUMBER('M5 Sparkling Water &amp; Soda'!F647),ISNUMBER('M5 Sparkling Water &amp; Soda'!K647)),'M5 Sparkling Water &amp; Soda'!F647-'M5 Sparkling Water &amp; Soda'!K647,"")</f>
        <v/>
      </c>
      <c r="I2481" s="34" t="inlineStr">
        <is>
          <t>S&amp;S availability/depth vary by listing and time, confirm live.</t>
        </is>
      </c>
    </row>
    <row r="2482" ht="26" customHeight="1">
      <c r="A2482" s="34" t="inlineStr">
        <is>
          <t>7UP</t>
        </is>
      </c>
      <c r="B2482" s="34" t="inlineStr">
        <is>
          <t>7UP Lemon-Lime | Cherry | 15 pack 355mL</t>
        </is>
      </c>
      <c r="C2482" s="34" t="inlineStr">
        <is>
          <t>5) Sparkling water &amp; soda</t>
        </is>
      </c>
      <c r="D2482" s="51">
        <f>IF('M5 Sparkling Water &amp; Soda'!I648="","",'M5 Sparkling Water &amp; Soda'!I648)</f>
        <v/>
      </c>
      <c r="E2482" s="52">
        <f>IF('M5 Sparkling Water &amp; Soda'!J648="","",'M5 Sparkling Water &amp; Soda'!J648)</f>
        <v/>
      </c>
      <c r="F2482" s="50">
        <f>IF('M5 Sparkling Water &amp; Soda'!K648="","",'M5 Sparkling Water &amp; Soda'!K648)</f>
        <v/>
      </c>
      <c r="G2482" s="49">
        <f>IF('M5 Sparkling Water &amp; Soda'!F648="","",'M5 Sparkling Water &amp; Soda'!F648)</f>
        <v/>
      </c>
      <c r="H2482" s="50">
        <f>IF(AND(ISNUMBER('M5 Sparkling Water &amp; Soda'!F648),ISNUMBER('M5 Sparkling Water &amp; Soda'!K648)),'M5 Sparkling Water &amp; Soda'!F648-'M5 Sparkling Water &amp; Soda'!K648,"")</f>
        <v/>
      </c>
      <c r="I2482" s="34" t="inlineStr">
        <is>
          <t>S&amp;S availability/depth vary by listing and time, confirm live.</t>
        </is>
      </c>
    </row>
    <row r="2483" ht="26" customHeight="1">
      <c r="A2483" s="34" t="inlineStr">
        <is>
          <t>7UP</t>
        </is>
      </c>
      <c r="B2483" s="34" t="inlineStr">
        <is>
          <t>7UP Lemon-Lime | Cherry | 18 pack 355mL</t>
        </is>
      </c>
      <c r="C2483" s="34" t="inlineStr">
        <is>
          <t>5) Sparkling water &amp; soda</t>
        </is>
      </c>
      <c r="D2483" s="51">
        <f>IF('M5 Sparkling Water &amp; Soda'!I649="","",'M5 Sparkling Water &amp; Soda'!I649)</f>
        <v/>
      </c>
      <c r="E2483" s="52">
        <f>IF('M5 Sparkling Water &amp; Soda'!J649="","",'M5 Sparkling Water &amp; Soda'!J649)</f>
        <v/>
      </c>
      <c r="F2483" s="50">
        <f>IF('M5 Sparkling Water &amp; Soda'!K649="","",'M5 Sparkling Water &amp; Soda'!K649)</f>
        <v/>
      </c>
      <c r="G2483" s="49">
        <f>IF('M5 Sparkling Water &amp; Soda'!F649="","",'M5 Sparkling Water &amp; Soda'!F649)</f>
        <v/>
      </c>
      <c r="H2483" s="50">
        <f>IF(AND(ISNUMBER('M5 Sparkling Water &amp; Soda'!F649),ISNUMBER('M5 Sparkling Water &amp; Soda'!K649)),'M5 Sparkling Water &amp; Soda'!F649-'M5 Sparkling Water &amp; Soda'!K649,"")</f>
        <v/>
      </c>
      <c r="I2483" s="34" t="inlineStr">
        <is>
          <t>S&amp;S availability/depth vary by listing and time, confirm live.</t>
        </is>
      </c>
    </row>
    <row r="2484" ht="26" customHeight="1">
      <c r="A2484" s="34" t="inlineStr">
        <is>
          <t>7UP</t>
        </is>
      </c>
      <c r="B2484" s="34" t="inlineStr">
        <is>
          <t>7UP Lemon-Lime | Cherry | 24 pack 355mL</t>
        </is>
      </c>
      <c r="C2484" s="34" t="inlineStr">
        <is>
          <t>5) Sparkling water &amp; soda</t>
        </is>
      </c>
      <c r="D2484" s="51">
        <f>IF('M5 Sparkling Water &amp; Soda'!I650="","",'M5 Sparkling Water &amp; Soda'!I650)</f>
        <v/>
      </c>
      <c r="E2484" s="52">
        <f>IF('M5 Sparkling Water &amp; Soda'!J650="","",'M5 Sparkling Water &amp; Soda'!J650)</f>
        <v/>
      </c>
      <c r="F2484" s="50">
        <f>IF('M5 Sparkling Water &amp; Soda'!K650="","",'M5 Sparkling Water &amp; Soda'!K650)</f>
        <v/>
      </c>
      <c r="G2484" s="49">
        <f>IF('M5 Sparkling Water &amp; Soda'!F650="","",'M5 Sparkling Water &amp; Soda'!F650)</f>
        <v/>
      </c>
      <c r="H2484" s="50">
        <f>IF(AND(ISNUMBER('M5 Sparkling Water &amp; Soda'!F650),ISNUMBER('M5 Sparkling Water &amp; Soda'!K650)),'M5 Sparkling Water &amp; Soda'!F650-'M5 Sparkling Water &amp; Soda'!K650,"")</f>
        <v/>
      </c>
      <c r="I2484" s="34" t="inlineStr">
        <is>
          <t>S&amp;S availability/depth vary by listing and time, confirm live.</t>
        </is>
      </c>
    </row>
    <row r="2485" ht="26" customHeight="1">
      <c r="A2485" s="34" t="inlineStr">
        <is>
          <t>7UP</t>
        </is>
      </c>
      <c r="B2485" s="34" t="inlineStr">
        <is>
          <t>7UP Lemon-Lime | Diet | single 355mL</t>
        </is>
      </c>
      <c r="C2485" s="34" t="inlineStr">
        <is>
          <t>5) Sparkling water &amp; soda</t>
        </is>
      </c>
      <c r="D2485" s="51">
        <f>IF('M5 Sparkling Water &amp; Soda'!I651="","",'M5 Sparkling Water &amp; Soda'!I651)</f>
        <v/>
      </c>
      <c r="E2485" s="52">
        <f>IF('M5 Sparkling Water &amp; Soda'!J651="","",'M5 Sparkling Water &amp; Soda'!J651)</f>
        <v/>
      </c>
      <c r="F2485" s="50">
        <f>IF('M5 Sparkling Water &amp; Soda'!K651="","",'M5 Sparkling Water &amp; Soda'!K651)</f>
        <v/>
      </c>
      <c r="G2485" s="49">
        <f>IF('M5 Sparkling Water &amp; Soda'!F651="","",'M5 Sparkling Water &amp; Soda'!F651)</f>
        <v/>
      </c>
      <c r="H2485" s="50">
        <f>IF(AND(ISNUMBER('M5 Sparkling Water &amp; Soda'!F651),ISNUMBER('M5 Sparkling Water &amp; Soda'!K651)),'M5 Sparkling Water &amp; Soda'!F651-'M5 Sparkling Water &amp; Soda'!K651,"")</f>
        <v/>
      </c>
      <c r="I2485" s="34" t="inlineStr">
        <is>
          <t>S&amp;S availability/depth vary by listing and time, confirm live.</t>
        </is>
      </c>
    </row>
    <row r="2486" ht="26" customHeight="1">
      <c r="A2486" s="34" t="inlineStr">
        <is>
          <t>7UP</t>
        </is>
      </c>
      <c r="B2486" s="34" t="inlineStr">
        <is>
          <t>7UP Lemon-Lime | Diet | 8 pack 355mL</t>
        </is>
      </c>
      <c r="C2486" s="34" t="inlineStr">
        <is>
          <t>5) Sparkling water &amp; soda</t>
        </is>
      </c>
      <c r="D2486" s="51">
        <f>IF('M5 Sparkling Water &amp; Soda'!I652="","",'M5 Sparkling Water &amp; Soda'!I652)</f>
        <v/>
      </c>
      <c r="E2486" s="52">
        <f>IF('M5 Sparkling Water &amp; Soda'!J652="","",'M5 Sparkling Water &amp; Soda'!J652)</f>
        <v/>
      </c>
      <c r="F2486" s="50">
        <f>IF('M5 Sparkling Water &amp; Soda'!K652="","",'M5 Sparkling Water &amp; Soda'!K652)</f>
        <v/>
      </c>
      <c r="G2486" s="49">
        <f>IF('M5 Sparkling Water &amp; Soda'!F652="","",'M5 Sparkling Water &amp; Soda'!F652)</f>
        <v/>
      </c>
      <c r="H2486" s="50">
        <f>IF(AND(ISNUMBER('M5 Sparkling Water &amp; Soda'!F652),ISNUMBER('M5 Sparkling Water &amp; Soda'!K652)),'M5 Sparkling Water &amp; Soda'!F652-'M5 Sparkling Water &amp; Soda'!K652,"")</f>
        <v/>
      </c>
      <c r="I2486" s="34" t="inlineStr">
        <is>
          <t>S&amp;S availability/depth vary by listing and time, confirm live.</t>
        </is>
      </c>
    </row>
    <row r="2487" ht="26" customHeight="1">
      <c r="A2487" s="34" t="inlineStr">
        <is>
          <t>7UP</t>
        </is>
      </c>
      <c r="B2487" s="34" t="inlineStr">
        <is>
          <t>7UP Lemon-Lime | Diet | 12 pack 355mL</t>
        </is>
      </c>
      <c r="C2487" s="34" t="inlineStr">
        <is>
          <t>5) Sparkling water &amp; soda</t>
        </is>
      </c>
      <c r="D2487" s="51">
        <f>IF('M5 Sparkling Water &amp; Soda'!I653="","",'M5 Sparkling Water &amp; Soda'!I653)</f>
        <v/>
      </c>
      <c r="E2487" s="52">
        <f>IF('M5 Sparkling Water &amp; Soda'!J653="","",'M5 Sparkling Water &amp; Soda'!J653)</f>
        <v/>
      </c>
      <c r="F2487" s="50">
        <f>IF('M5 Sparkling Water &amp; Soda'!K653="","",'M5 Sparkling Water &amp; Soda'!K653)</f>
        <v/>
      </c>
      <c r="G2487" s="49">
        <f>IF('M5 Sparkling Water &amp; Soda'!F653="","",'M5 Sparkling Water &amp; Soda'!F653)</f>
        <v/>
      </c>
      <c r="H2487" s="50">
        <f>IF(AND(ISNUMBER('M5 Sparkling Water &amp; Soda'!F653),ISNUMBER('M5 Sparkling Water &amp; Soda'!K653)),'M5 Sparkling Water &amp; Soda'!F653-'M5 Sparkling Water &amp; Soda'!K653,"")</f>
        <v/>
      </c>
      <c r="I2487" s="34" t="inlineStr">
        <is>
          <t>S&amp;S availability/depth vary by listing and time, confirm live.</t>
        </is>
      </c>
    </row>
    <row r="2488" ht="26" customHeight="1">
      <c r="A2488" s="34" t="inlineStr">
        <is>
          <t>7UP</t>
        </is>
      </c>
      <c r="B2488" s="34" t="inlineStr">
        <is>
          <t>7UP Lemon-Lime | Diet | 15 pack 355mL</t>
        </is>
      </c>
      <c r="C2488" s="34" t="inlineStr">
        <is>
          <t>5) Sparkling water &amp; soda</t>
        </is>
      </c>
      <c r="D2488" s="51">
        <f>IF('M5 Sparkling Water &amp; Soda'!I654="","",'M5 Sparkling Water &amp; Soda'!I654)</f>
        <v/>
      </c>
      <c r="E2488" s="52">
        <f>IF('M5 Sparkling Water &amp; Soda'!J654="","",'M5 Sparkling Water &amp; Soda'!J654)</f>
        <v/>
      </c>
      <c r="F2488" s="50">
        <f>IF('M5 Sparkling Water &amp; Soda'!K654="","",'M5 Sparkling Water &amp; Soda'!K654)</f>
        <v/>
      </c>
      <c r="G2488" s="49">
        <f>IF('M5 Sparkling Water &amp; Soda'!F654="","",'M5 Sparkling Water &amp; Soda'!F654)</f>
        <v/>
      </c>
      <c r="H2488" s="50">
        <f>IF(AND(ISNUMBER('M5 Sparkling Water &amp; Soda'!F654),ISNUMBER('M5 Sparkling Water &amp; Soda'!K654)),'M5 Sparkling Water &amp; Soda'!F654-'M5 Sparkling Water &amp; Soda'!K654,"")</f>
        <v/>
      </c>
      <c r="I2488" s="34" t="inlineStr">
        <is>
          <t>S&amp;S availability/depth vary by listing and time, confirm live.</t>
        </is>
      </c>
    </row>
    <row r="2489" ht="26" customHeight="1">
      <c r="A2489" s="34" t="inlineStr">
        <is>
          <t>7UP</t>
        </is>
      </c>
      <c r="B2489" s="34" t="inlineStr">
        <is>
          <t>7UP Lemon-Lime | Diet | 18 pack 355mL</t>
        </is>
      </c>
      <c r="C2489" s="34" t="inlineStr">
        <is>
          <t>5) Sparkling water &amp; soda</t>
        </is>
      </c>
      <c r="D2489" s="51">
        <f>IF('M5 Sparkling Water &amp; Soda'!I655="","",'M5 Sparkling Water &amp; Soda'!I655)</f>
        <v/>
      </c>
      <c r="E2489" s="52">
        <f>IF('M5 Sparkling Water &amp; Soda'!J655="","",'M5 Sparkling Water &amp; Soda'!J655)</f>
        <v/>
      </c>
      <c r="F2489" s="50">
        <f>IF('M5 Sparkling Water &amp; Soda'!K655="","",'M5 Sparkling Water &amp; Soda'!K655)</f>
        <v/>
      </c>
      <c r="G2489" s="49">
        <f>IF('M5 Sparkling Water &amp; Soda'!F655="","",'M5 Sparkling Water &amp; Soda'!F655)</f>
        <v/>
      </c>
      <c r="H2489" s="50">
        <f>IF(AND(ISNUMBER('M5 Sparkling Water &amp; Soda'!F655),ISNUMBER('M5 Sparkling Water &amp; Soda'!K655)),'M5 Sparkling Water &amp; Soda'!F655-'M5 Sparkling Water &amp; Soda'!K655,"")</f>
        <v/>
      </c>
      <c r="I2489" s="34" t="inlineStr">
        <is>
          <t>S&amp;S availability/depth vary by listing and time, confirm live.</t>
        </is>
      </c>
    </row>
    <row r="2490" ht="26" customHeight="1">
      <c r="A2490" s="34" t="inlineStr">
        <is>
          <t>7UP</t>
        </is>
      </c>
      <c r="B2490" s="34" t="inlineStr">
        <is>
          <t>7UP Lemon-Lime | Diet | 24 pack 355mL</t>
        </is>
      </c>
      <c r="C2490" s="34" t="inlineStr">
        <is>
          <t>5) Sparkling water &amp; soda</t>
        </is>
      </c>
      <c r="D2490" s="51">
        <f>IF('M5 Sparkling Water &amp; Soda'!I656="","",'M5 Sparkling Water &amp; Soda'!I656)</f>
        <v/>
      </c>
      <c r="E2490" s="52">
        <f>IF('M5 Sparkling Water &amp; Soda'!J656="","",'M5 Sparkling Water &amp; Soda'!J656)</f>
        <v/>
      </c>
      <c r="F2490" s="50">
        <f>IF('M5 Sparkling Water &amp; Soda'!K656="","",'M5 Sparkling Water &amp; Soda'!K656)</f>
        <v/>
      </c>
      <c r="G2490" s="49">
        <f>IF('M5 Sparkling Water &amp; Soda'!F656="","",'M5 Sparkling Water &amp; Soda'!F656)</f>
        <v/>
      </c>
      <c r="H2490" s="50">
        <f>IF(AND(ISNUMBER('M5 Sparkling Water &amp; Soda'!F656),ISNUMBER('M5 Sparkling Water &amp; Soda'!K656)),'M5 Sparkling Water &amp; Soda'!F656-'M5 Sparkling Water &amp; Soda'!K656,"")</f>
        <v/>
      </c>
      <c r="I2490" s="34" t="inlineStr">
        <is>
          <t>S&amp;S availability/depth vary by listing and time, confirm live.</t>
        </is>
      </c>
    </row>
    <row r="2491" ht="26" customHeight="1">
      <c r="A2491" s="34" t="inlineStr">
        <is>
          <t>Mountain Dew</t>
        </is>
      </c>
      <c r="B2491" s="34" t="inlineStr">
        <is>
          <t>Mountain Dew Citrus | Original | single 355mL</t>
        </is>
      </c>
      <c r="C2491" s="34" t="inlineStr">
        <is>
          <t>5) Sparkling water &amp; soda</t>
        </is>
      </c>
      <c r="D2491" s="51">
        <f>IF('M5 Sparkling Water &amp; Soda'!I657="","",'M5 Sparkling Water &amp; Soda'!I657)</f>
        <v/>
      </c>
      <c r="E2491" s="52">
        <f>IF('M5 Sparkling Water &amp; Soda'!J657="","",'M5 Sparkling Water &amp; Soda'!J657)</f>
        <v/>
      </c>
      <c r="F2491" s="50">
        <f>IF('M5 Sparkling Water &amp; Soda'!K657="","",'M5 Sparkling Water &amp; Soda'!K657)</f>
        <v/>
      </c>
      <c r="G2491" s="49">
        <f>IF('M5 Sparkling Water &amp; Soda'!F657="","",'M5 Sparkling Water &amp; Soda'!F657)</f>
        <v/>
      </c>
      <c r="H2491" s="50">
        <f>IF(AND(ISNUMBER('M5 Sparkling Water &amp; Soda'!F657),ISNUMBER('M5 Sparkling Water &amp; Soda'!K657)),'M5 Sparkling Water &amp; Soda'!F657-'M5 Sparkling Water &amp; Soda'!K657,"")</f>
        <v/>
      </c>
      <c r="I2491" s="34" t="inlineStr">
        <is>
          <t>S&amp;S availability/depth vary by listing and time, confirm live.</t>
        </is>
      </c>
    </row>
    <row r="2492" ht="26" customHeight="1">
      <c r="A2492" s="34" t="inlineStr">
        <is>
          <t>Mountain Dew</t>
        </is>
      </c>
      <c r="B2492" s="34" t="inlineStr">
        <is>
          <t>Mountain Dew Citrus | Original | 8 pack 355mL</t>
        </is>
      </c>
      <c r="C2492" s="34" t="inlineStr">
        <is>
          <t>5) Sparkling water &amp; soda</t>
        </is>
      </c>
      <c r="D2492" s="51">
        <f>IF('M5 Sparkling Water &amp; Soda'!I658="","",'M5 Sparkling Water &amp; Soda'!I658)</f>
        <v/>
      </c>
      <c r="E2492" s="52">
        <f>IF('M5 Sparkling Water &amp; Soda'!J658="","",'M5 Sparkling Water &amp; Soda'!J658)</f>
        <v/>
      </c>
      <c r="F2492" s="50">
        <f>IF('M5 Sparkling Water &amp; Soda'!K658="","",'M5 Sparkling Water &amp; Soda'!K658)</f>
        <v/>
      </c>
      <c r="G2492" s="49">
        <f>IF('M5 Sparkling Water &amp; Soda'!F658="","",'M5 Sparkling Water &amp; Soda'!F658)</f>
        <v/>
      </c>
      <c r="H2492" s="50">
        <f>IF(AND(ISNUMBER('M5 Sparkling Water &amp; Soda'!F658),ISNUMBER('M5 Sparkling Water &amp; Soda'!K658)),'M5 Sparkling Water &amp; Soda'!F658-'M5 Sparkling Water &amp; Soda'!K658,"")</f>
        <v/>
      </c>
      <c r="I2492" s="34" t="inlineStr">
        <is>
          <t>S&amp;S availability/depth vary by listing and time, confirm live.</t>
        </is>
      </c>
    </row>
    <row r="2493" ht="26" customHeight="1">
      <c r="A2493" s="34" t="inlineStr">
        <is>
          <t>Mountain Dew</t>
        </is>
      </c>
      <c r="B2493" s="34" t="inlineStr">
        <is>
          <t>Mountain Dew Citrus | Original | 12 pack 355mL</t>
        </is>
      </c>
      <c r="C2493" s="34" t="inlineStr">
        <is>
          <t>5) Sparkling water &amp; soda</t>
        </is>
      </c>
      <c r="D2493" s="51">
        <f>IF('M5 Sparkling Water &amp; Soda'!I659="","",'M5 Sparkling Water &amp; Soda'!I659)</f>
        <v/>
      </c>
      <c r="E2493" s="52">
        <f>IF('M5 Sparkling Water &amp; Soda'!J659="","",'M5 Sparkling Water &amp; Soda'!J659)</f>
        <v/>
      </c>
      <c r="F2493" s="50">
        <f>IF('M5 Sparkling Water &amp; Soda'!K659="","",'M5 Sparkling Water &amp; Soda'!K659)</f>
        <v/>
      </c>
      <c r="G2493" s="49">
        <f>IF('M5 Sparkling Water &amp; Soda'!F659="","",'M5 Sparkling Water &amp; Soda'!F659)</f>
        <v/>
      </c>
      <c r="H2493" s="50">
        <f>IF(AND(ISNUMBER('M5 Sparkling Water &amp; Soda'!F659),ISNUMBER('M5 Sparkling Water &amp; Soda'!K659)),'M5 Sparkling Water &amp; Soda'!F659-'M5 Sparkling Water &amp; Soda'!K659,"")</f>
        <v/>
      </c>
      <c r="I2493" s="34" t="inlineStr">
        <is>
          <t>S&amp;S availability/depth vary by listing and time, confirm live.</t>
        </is>
      </c>
    </row>
    <row r="2494" ht="26" customHeight="1">
      <c r="A2494" s="34" t="inlineStr">
        <is>
          <t>Mountain Dew</t>
        </is>
      </c>
      <c r="B2494" s="34" t="inlineStr">
        <is>
          <t>Mountain Dew Citrus | Original | 15 pack 355mL</t>
        </is>
      </c>
      <c r="C2494" s="34" t="inlineStr">
        <is>
          <t>5) Sparkling water &amp; soda</t>
        </is>
      </c>
      <c r="D2494" s="51">
        <f>IF('M5 Sparkling Water &amp; Soda'!I660="","",'M5 Sparkling Water &amp; Soda'!I660)</f>
        <v/>
      </c>
      <c r="E2494" s="52">
        <f>IF('M5 Sparkling Water &amp; Soda'!J660="","",'M5 Sparkling Water &amp; Soda'!J660)</f>
        <v/>
      </c>
      <c r="F2494" s="50">
        <f>IF('M5 Sparkling Water &amp; Soda'!K660="","",'M5 Sparkling Water &amp; Soda'!K660)</f>
        <v/>
      </c>
      <c r="G2494" s="49">
        <f>IF('M5 Sparkling Water &amp; Soda'!F660="","",'M5 Sparkling Water &amp; Soda'!F660)</f>
        <v/>
      </c>
      <c r="H2494" s="50">
        <f>IF(AND(ISNUMBER('M5 Sparkling Water &amp; Soda'!F660),ISNUMBER('M5 Sparkling Water &amp; Soda'!K660)),'M5 Sparkling Water &amp; Soda'!F660-'M5 Sparkling Water &amp; Soda'!K660,"")</f>
        <v/>
      </c>
      <c r="I2494" s="34" t="inlineStr">
        <is>
          <t>S&amp;S availability/depth vary by listing and time, confirm live.</t>
        </is>
      </c>
    </row>
    <row r="2495" ht="26" customHeight="1">
      <c r="A2495" s="34" t="inlineStr">
        <is>
          <t>Mountain Dew</t>
        </is>
      </c>
      <c r="B2495" s="34" t="inlineStr">
        <is>
          <t>Mountain Dew Citrus | Original | 18 pack 355mL</t>
        </is>
      </c>
      <c r="C2495" s="34" t="inlineStr">
        <is>
          <t>5) Sparkling water &amp; soda</t>
        </is>
      </c>
      <c r="D2495" s="51">
        <f>IF('M5 Sparkling Water &amp; Soda'!I661="","",'M5 Sparkling Water &amp; Soda'!I661)</f>
        <v/>
      </c>
      <c r="E2495" s="52">
        <f>IF('M5 Sparkling Water &amp; Soda'!J661="","",'M5 Sparkling Water &amp; Soda'!J661)</f>
        <v/>
      </c>
      <c r="F2495" s="50">
        <f>IF('M5 Sparkling Water &amp; Soda'!K661="","",'M5 Sparkling Water &amp; Soda'!K661)</f>
        <v/>
      </c>
      <c r="G2495" s="49">
        <f>IF('M5 Sparkling Water &amp; Soda'!F661="","",'M5 Sparkling Water &amp; Soda'!F661)</f>
        <v/>
      </c>
      <c r="H2495" s="50">
        <f>IF(AND(ISNUMBER('M5 Sparkling Water &amp; Soda'!F661),ISNUMBER('M5 Sparkling Water &amp; Soda'!K661)),'M5 Sparkling Water &amp; Soda'!F661-'M5 Sparkling Water &amp; Soda'!K661,"")</f>
        <v/>
      </c>
      <c r="I2495" s="34" t="inlineStr">
        <is>
          <t>S&amp;S availability/depth vary by listing and time, confirm live.</t>
        </is>
      </c>
    </row>
    <row r="2496" ht="26" customHeight="1">
      <c r="A2496" s="34" t="inlineStr">
        <is>
          <t>Mountain Dew</t>
        </is>
      </c>
      <c r="B2496" s="34" t="inlineStr">
        <is>
          <t>Mountain Dew Citrus | Original | 24 pack 355mL</t>
        </is>
      </c>
      <c r="C2496" s="34" t="inlineStr">
        <is>
          <t>5) Sparkling water &amp; soda</t>
        </is>
      </c>
      <c r="D2496" s="51">
        <f>IF('M5 Sparkling Water &amp; Soda'!I662="","",'M5 Sparkling Water &amp; Soda'!I662)</f>
        <v/>
      </c>
      <c r="E2496" s="52">
        <f>IF('M5 Sparkling Water &amp; Soda'!J662="","",'M5 Sparkling Water &amp; Soda'!J662)</f>
        <v/>
      </c>
      <c r="F2496" s="50">
        <f>IF('M5 Sparkling Water &amp; Soda'!K662="","",'M5 Sparkling Water &amp; Soda'!K662)</f>
        <v/>
      </c>
      <c r="G2496" s="49">
        <f>IF('M5 Sparkling Water &amp; Soda'!F662="","",'M5 Sparkling Water &amp; Soda'!F662)</f>
        <v/>
      </c>
      <c r="H2496" s="50">
        <f>IF(AND(ISNUMBER('M5 Sparkling Water &amp; Soda'!F662),ISNUMBER('M5 Sparkling Water &amp; Soda'!K662)),'M5 Sparkling Water &amp; Soda'!F662-'M5 Sparkling Water &amp; Soda'!K662,"")</f>
        <v/>
      </c>
      <c r="I2496" s="34" t="inlineStr">
        <is>
          <t>S&amp;S availability/depth vary by listing and time, confirm live.</t>
        </is>
      </c>
    </row>
    <row r="2497" ht="26" customHeight="1">
      <c r="A2497" s="34" t="inlineStr">
        <is>
          <t>Mountain Dew</t>
        </is>
      </c>
      <c r="B2497" s="34" t="inlineStr">
        <is>
          <t>Mountain Dew Citrus | Code Red | single 355mL</t>
        </is>
      </c>
      <c r="C2497" s="34" t="inlineStr">
        <is>
          <t>5) Sparkling water &amp; soda</t>
        </is>
      </c>
      <c r="D2497" s="51">
        <f>IF('M5 Sparkling Water &amp; Soda'!I663="","",'M5 Sparkling Water &amp; Soda'!I663)</f>
        <v/>
      </c>
      <c r="E2497" s="52">
        <f>IF('M5 Sparkling Water &amp; Soda'!J663="","",'M5 Sparkling Water &amp; Soda'!J663)</f>
        <v/>
      </c>
      <c r="F2497" s="50">
        <f>IF('M5 Sparkling Water &amp; Soda'!K663="","",'M5 Sparkling Water &amp; Soda'!K663)</f>
        <v/>
      </c>
      <c r="G2497" s="49">
        <f>IF('M5 Sparkling Water &amp; Soda'!F663="","",'M5 Sparkling Water &amp; Soda'!F663)</f>
        <v/>
      </c>
      <c r="H2497" s="50">
        <f>IF(AND(ISNUMBER('M5 Sparkling Water &amp; Soda'!F663),ISNUMBER('M5 Sparkling Water &amp; Soda'!K663)),'M5 Sparkling Water &amp; Soda'!F663-'M5 Sparkling Water &amp; Soda'!K663,"")</f>
        <v/>
      </c>
      <c r="I2497" s="34" t="inlineStr">
        <is>
          <t>S&amp;S availability/depth vary by listing and time, confirm live.</t>
        </is>
      </c>
    </row>
    <row r="2498" ht="26" customHeight="1">
      <c r="A2498" s="34" t="inlineStr">
        <is>
          <t>Mountain Dew</t>
        </is>
      </c>
      <c r="B2498" s="34" t="inlineStr">
        <is>
          <t>Mountain Dew Citrus | Code Red | 8 pack 355mL</t>
        </is>
      </c>
      <c r="C2498" s="34" t="inlineStr">
        <is>
          <t>5) Sparkling water &amp; soda</t>
        </is>
      </c>
      <c r="D2498" s="51">
        <f>IF('M5 Sparkling Water &amp; Soda'!I664="","",'M5 Sparkling Water &amp; Soda'!I664)</f>
        <v/>
      </c>
      <c r="E2498" s="52">
        <f>IF('M5 Sparkling Water &amp; Soda'!J664="","",'M5 Sparkling Water &amp; Soda'!J664)</f>
        <v/>
      </c>
      <c r="F2498" s="50">
        <f>IF('M5 Sparkling Water &amp; Soda'!K664="","",'M5 Sparkling Water &amp; Soda'!K664)</f>
        <v/>
      </c>
      <c r="G2498" s="49">
        <f>IF('M5 Sparkling Water &amp; Soda'!F664="","",'M5 Sparkling Water &amp; Soda'!F664)</f>
        <v/>
      </c>
      <c r="H2498" s="50">
        <f>IF(AND(ISNUMBER('M5 Sparkling Water &amp; Soda'!F664),ISNUMBER('M5 Sparkling Water &amp; Soda'!K664)),'M5 Sparkling Water &amp; Soda'!F664-'M5 Sparkling Water &amp; Soda'!K664,"")</f>
        <v/>
      </c>
      <c r="I2498" s="34" t="inlineStr">
        <is>
          <t>S&amp;S availability/depth vary by listing and time, confirm live.</t>
        </is>
      </c>
    </row>
    <row r="2499" ht="26" customHeight="1">
      <c r="A2499" s="34" t="inlineStr">
        <is>
          <t>Mountain Dew</t>
        </is>
      </c>
      <c r="B2499" s="34" t="inlineStr">
        <is>
          <t>Mountain Dew Citrus | Code Red | 12 pack 355mL</t>
        </is>
      </c>
      <c r="C2499" s="34" t="inlineStr">
        <is>
          <t>5) Sparkling water &amp; soda</t>
        </is>
      </c>
      <c r="D2499" s="51">
        <f>IF('M5 Sparkling Water &amp; Soda'!I665="","",'M5 Sparkling Water &amp; Soda'!I665)</f>
        <v/>
      </c>
      <c r="E2499" s="52">
        <f>IF('M5 Sparkling Water &amp; Soda'!J665="","",'M5 Sparkling Water &amp; Soda'!J665)</f>
        <v/>
      </c>
      <c r="F2499" s="50">
        <f>IF('M5 Sparkling Water &amp; Soda'!K665="","",'M5 Sparkling Water &amp; Soda'!K665)</f>
        <v/>
      </c>
      <c r="G2499" s="49">
        <f>IF('M5 Sparkling Water &amp; Soda'!F665="","",'M5 Sparkling Water &amp; Soda'!F665)</f>
        <v/>
      </c>
      <c r="H2499" s="50">
        <f>IF(AND(ISNUMBER('M5 Sparkling Water &amp; Soda'!F665),ISNUMBER('M5 Sparkling Water &amp; Soda'!K665)),'M5 Sparkling Water &amp; Soda'!F665-'M5 Sparkling Water &amp; Soda'!K665,"")</f>
        <v/>
      </c>
      <c r="I2499" s="34" t="inlineStr">
        <is>
          <t>S&amp;S availability/depth vary by listing and time, confirm live.</t>
        </is>
      </c>
    </row>
    <row r="2500" ht="26" customHeight="1">
      <c r="A2500" s="34" t="inlineStr">
        <is>
          <t>Mountain Dew</t>
        </is>
      </c>
      <c r="B2500" s="34" t="inlineStr">
        <is>
          <t>Mountain Dew Citrus | Code Red | 15 pack 355mL</t>
        </is>
      </c>
      <c r="C2500" s="34" t="inlineStr">
        <is>
          <t>5) Sparkling water &amp; soda</t>
        </is>
      </c>
      <c r="D2500" s="51">
        <f>IF('M5 Sparkling Water &amp; Soda'!I666="","",'M5 Sparkling Water &amp; Soda'!I666)</f>
        <v/>
      </c>
      <c r="E2500" s="52">
        <f>IF('M5 Sparkling Water &amp; Soda'!J666="","",'M5 Sparkling Water &amp; Soda'!J666)</f>
        <v/>
      </c>
      <c r="F2500" s="50">
        <f>IF('M5 Sparkling Water &amp; Soda'!K666="","",'M5 Sparkling Water &amp; Soda'!K666)</f>
        <v/>
      </c>
      <c r="G2500" s="49">
        <f>IF('M5 Sparkling Water &amp; Soda'!F666="","",'M5 Sparkling Water &amp; Soda'!F666)</f>
        <v/>
      </c>
      <c r="H2500" s="50">
        <f>IF(AND(ISNUMBER('M5 Sparkling Water &amp; Soda'!F666),ISNUMBER('M5 Sparkling Water &amp; Soda'!K666)),'M5 Sparkling Water &amp; Soda'!F666-'M5 Sparkling Water &amp; Soda'!K666,"")</f>
        <v/>
      </c>
      <c r="I2500" s="34" t="inlineStr">
        <is>
          <t>S&amp;S availability/depth vary by listing and time, confirm live.</t>
        </is>
      </c>
    </row>
    <row r="2501" ht="26" customHeight="1">
      <c r="A2501" s="34" t="inlineStr">
        <is>
          <t>Mountain Dew</t>
        </is>
      </c>
      <c r="B2501" s="34" t="inlineStr">
        <is>
          <t>Mountain Dew Citrus | Code Red | 18 pack 355mL</t>
        </is>
      </c>
      <c r="C2501" s="34" t="inlineStr">
        <is>
          <t>5) Sparkling water &amp; soda</t>
        </is>
      </c>
      <c r="D2501" s="51">
        <f>IF('M5 Sparkling Water &amp; Soda'!I667="","",'M5 Sparkling Water &amp; Soda'!I667)</f>
        <v/>
      </c>
      <c r="E2501" s="52">
        <f>IF('M5 Sparkling Water &amp; Soda'!J667="","",'M5 Sparkling Water &amp; Soda'!J667)</f>
        <v/>
      </c>
      <c r="F2501" s="50">
        <f>IF('M5 Sparkling Water &amp; Soda'!K667="","",'M5 Sparkling Water &amp; Soda'!K667)</f>
        <v/>
      </c>
      <c r="G2501" s="49">
        <f>IF('M5 Sparkling Water &amp; Soda'!F667="","",'M5 Sparkling Water &amp; Soda'!F667)</f>
        <v/>
      </c>
      <c r="H2501" s="50">
        <f>IF(AND(ISNUMBER('M5 Sparkling Water &amp; Soda'!F667),ISNUMBER('M5 Sparkling Water &amp; Soda'!K667)),'M5 Sparkling Water &amp; Soda'!F667-'M5 Sparkling Water &amp; Soda'!K667,"")</f>
        <v/>
      </c>
      <c r="I2501" s="34" t="inlineStr">
        <is>
          <t>S&amp;S availability/depth vary by listing and time, confirm live.</t>
        </is>
      </c>
    </row>
    <row r="2502" ht="26" customHeight="1">
      <c r="A2502" s="34" t="inlineStr">
        <is>
          <t>Mountain Dew</t>
        </is>
      </c>
      <c r="B2502" s="34" t="inlineStr">
        <is>
          <t>Mountain Dew Citrus | Code Red | 24 pack 355mL</t>
        </is>
      </c>
      <c r="C2502" s="34" t="inlineStr">
        <is>
          <t>5) Sparkling water &amp; soda</t>
        </is>
      </c>
      <c r="D2502" s="51">
        <f>IF('M5 Sparkling Water &amp; Soda'!I668="","",'M5 Sparkling Water &amp; Soda'!I668)</f>
        <v/>
      </c>
      <c r="E2502" s="52">
        <f>IF('M5 Sparkling Water &amp; Soda'!J668="","",'M5 Sparkling Water &amp; Soda'!J668)</f>
        <v/>
      </c>
      <c r="F2502" s="50">
        <f>IF('M5 Sparkling Water &amp; Soda'!K668="","",'M5 Sparkling Water &amp; Soda'!K668)</f>
        <v/>
      </c>
      <c r="G2502" s="49">
        <f>IF('M5 Sparkling Water &amp; Soda'!F668="","",'M5 Sparkling Water &amp; Soda'!F668)</f>
        <v/>
      </c>
      <c r="H2502" s="50">
        <f>IF(AND(ISNUMBER('M5 Sparkling Water &amp; Soda'!F668),ISNUMBER('M5 Sparkling Water &amp; Soda'!K668)),'M5 Sparkling Water &amp; Soda'!F668-'M5 Sparkling Water &amp; Soda'!K668,"")</f>
        <v/>
      </c>
      <c r="I2502" s="34" t="inlineStr">
        <is>
          <t>S&amp;S availability/depth vary by listing and time, confirm live.</t>
        </is>
      </c>
    </row>
    <row r="2503" ht="26" customHeight="1">
      <c r="A2503" s="34" t="inlineStr">
        <is>
          <t>Mountain Dew</t>
        </is>
      </c>
      <c r="B2503" s="34" t="inlineStr">
        <is>
          <t>Mountain Dew Citrus | Voltage | single 355mL</t>
        </is>
      </c>
      <c r="C2503" s="34" t="inlineStr">
        <is>
          <t>5) Sparkling water &amp; soda</t>
        </is>
      </c>
      <c r="D2503" s="51">
        <f>IF('M5 Sparkling Water &amp; Soda'!I669="","",'M5 Sparkling Water &amp; Soda'!I669)</f>
        <v/>
      </c>
      <c r="E2503" s="52">
        <f>IF('M5 Sparkling Water &amp; Soda'!J669="","",'M5 Sparkling Water &amp; Soda'!J669)</f>
        <v/>
      </c>
      <c r="F2503" s="50">
        <f>IF('M5 Sparkling Water &amp; Soda'!K669="","",'M5 Sparkling Water &amp; Soda'!K669)</f>
        <v/>
      </c>
      <c r="G2503" s="49">
        <f>IF('M5 Sparkling Water &amp; Soda'!F669="","",'M5 Sparkling Water &amp; Soda'!F669)</f>
        <v/>
      </c>
      <c r="H2503" s="50">
        <f>IF(AND(ISNUMBER('M5 Sparkling Water &amp; Soda'!F669),ISNUMBER('M5 Sparkling Water &amp; Soda'!K669)),'M5 Sparkling Water &amp; Soda'!F669-'M5 Sparkling Water &amp; Soda'!K669,"")</f>
        <v/>
      </c>
      <c r="I2503" s="34" t="inlineStr">
        <is>
          <t>S&amp;S availability/depth vary by listing and time, confirm live.</t>
        </is>
      </c>
    </row>
    <row r="2504" ht="26" customHeight="1">
      <c r="A2504" s="34" t="inlineStr">
        <is>
          <t>Mountain Dew</t>
        </is>
      </c>
      <c r="B2504" s="34" t="inlineStr">
        <is>
          <t>Mountain Dew Citrus | Voltage | 8 pack 355mL</t>
        </is>
      </c>
      <c r="C2504" s="34" t="inlineStr">
        <is>
          <t>5) Sparkling water &amp; soda</t>
        </is>
      </c>
      <c r="D2504" s="51">
        <f>IF('M5 Sparkling Water &amp; Soda'!I670="","",'M5 Sparkling Water &amp; Soda'!I670)</f>
        <v/>
      </c>
      <c r="E2504" s="52">
        <f>IF('M5 Sparkling Water &amp; Soda'!J670="","",'M5 Sparkling Water &amp; Soda'!J670)</f>
        <v/>
      </c>
      <c r="F2504" s="50">
        <f>IF('M5 Sparkling Water &amp; Soda'!K670="","",'M5 Sparkling Water &amp; Soda'!K670)</f>
        <v/>
      </c>
      <c r="G2504" s="49">
        <f>IF('M5 Sparkling Water &amp; Soda'!F670="","",'M5 Sparkling Water &amp; Soda'!F670)</f>
        <v/>
      </c>
      <c r="H2504" s="50">
        <f>IF(AND(ISNUMBER('M5 Sparkling Water &amp; Soda'!F670),ISNUMBER('M5 Sparkling Water &amp; Soda'!K670)),'M5 Sparkling Water &amp; Soda'!F670-'M5 Sparkling Water &amp; Soda'!K670,"")</f>
        <v/>
      </c>
      <c r="I2504" s="34" t="inlineStr">
        <is>
          <t>S&amp;S availability/depth vary by listing and time, confirm live.</t>
        </is>
      </c>
    </row>
    <row r="2505" ht="26" customHeight="1">
      <c r="A2505" s="34" t="inlineStr">
        <is>
          <t>Mountain Dew</t>
        </is>
      </c>
      <c r="B2505" s="34" t="inlineStr">
        <is>
          <t>Mountain Dew Citrus | Voltage | 12 pack 355mL</t>
        </is>
      </c>
      <c r="C2505" s="34" t="inlineStr">
        <is>
          <t>5) Sparkling water &amp; soda</t>
        </is>
      </c>
      <c r="D2505" s="51">
        <f>IF('M5 Sparkling Water &amp; Soda'!I671="","",'M5 Sparkling Water &amp; Soda'!I671)</f>
        <v/>
      </c>
      <c r="E2505" s="52">
        <f>IF('M5 Sparkling Water &amp; Soda'!J671="","",'M5 Sparkling Water &amp; Soda'!J671)</f>
        <v/>
      </c>
      <c r="F2505" s="50">
        <f>IF('M5 Sparkling Water &amp; Soda'!K671="","",'M5 Sparkling Water &amp; Soda'!K671)</f>
        <v/>
      </c>
      <c r="G2505" s="49">
        <f>IF('M5 Sparkling Water &amp; Soda'!F671="","",'M5 Sparkling Water &amp; Soda'!F671)</f>
        <v/>
      </c>
      <c r="H2505" s="50">
        <f>IF(AND(ISNUMBER('M5 Sparkling Water &amp; Soda'!F671),ISNUMBER('M5 Sparkling Water &amp; Soda'!K671)),'M5 Sparkling Water &amp; Soda'!F671-'M5 Sparkling Water &amp; Soda'!K671,"")</f>
        <v/>
      </c>
      <c r="I2505" s="34" t="inlineStr">
        <is>
          <t>S&amp;S availability/depth vary by listing and time, confirm live.</t>
        </is>
      </c>
    </row>
    <row r="2506" ht="26" customHeight="1">
      <c r="A2506" s="34" t="inlineStr">
        <is>
          <t>Mountain Dew</t>
        </is>
      </c>
      <c r="B2506" s="34" t="inlineStr">
        <is>
          <t>Mountain Dew Citrus | Voltage | 15 pack 355mL</t>
        </is>
      </c>
      <c r="C2506" s="34" t="inlineStr">
        <is>
          <t>5) Sparkling water &amp; soda</t>
        </is>
      </c>
      <c r="D2506" s="51">
        <f>IF('M5 Sparkling Water &amp; Soda'!I672="","",'M5 Sparkling Water &amp; Soda'!I672)</f>
        <v/>
      </c>
      <c r="E2506" s="52">
        <f>IF('M5 Sparkling Water &amp; Soda'!J672="","",'M5 Sparkling Water &amp; Soda'!J672)</f>
        <v/>
      </c>
      <c r="F2506" s="50">
        <f>IF('M5 Sparkling Water &amp; Soda'!K672="","",'M5 Sparkling Water &amp; Soda'!K672)</f>
        <v/>
      </c>
      <c r="G2506" s="49">
        <f>IF('M5 Sparkling Water &amp; Soda'!F672="","",'M5 Sparkling Water &amp; Soda'!F672)</f>
        <v/>
      </c>
      <c r="H2506" s="50">
        <f>IF(AND(ISNUMBER('M5 Sparkling Water &amp; Soda'!F672),ISNUMBER('M5 Sparkling Water &amp; Soda'!K672)),'M5 Sparkling Water &amp; Soda'!F672-'M5 Sparkling Water &amp; Soda'!K672,"")</f>
        <v/>
      </c>
      <c r="I2506" s="34" t="inlineStr">
        <is>
          <t>S&amp;S availability/depth vary by listing and time, confirm live.</t>
        </is>
      </c>
    </row>
    <row r="2507" ht="26" customHeight="1">
      <c r="A2507" s="34" t="inlineStr">
        <is>
          <t>Mountain Dew</t>
        </is>
      </c>
      <c r="B2507" s="34" t="inlineStr">
        <is>
          <t>Mountain Dew Citrus | Voltage | 18 pack 355mL</t>
        </is>
      </c>
      <c r="C2507" s="34" t="inlineStr">
        <is>
          <t>5) Sparkling water &amp; soda</t>
        </is>
      </c>
      <c r="D2507" s="51">
        <f>IF('M5 Sparkling Water &amp; Soda'!I673="","",'M5 Sparkling Water &amp; Soda'!I673)</f>
        <v/>
      </c>
      <c r="E2507" s="52">
        <f>IF('M5 Sparkling Water &amp; Soda'!J673="","",'M5 Sparkling Water &amp; Soda'!J673)</f>
        <v/>
      </c>
      <c r="F2507" s="50">
        <f>IF('M5 Sparkling Water &amp; Soda'!K673="","",'M5 Sparkling Water &amp; Soda'!K673)</f>
        <v/>
      </c>
      <c r="G2507" s="49">
        <f>IF('M5 Sparkling Water &amp; Soda'!F673="","",'M5 Sparkling Water &amp; Soda'!F673)</f>
        <v/>
      </c>
      <c r="H2507" s="50">
        <f>IF(AND(ISNUMBER('M5 Sparkling Water &amp; Soda'!F673),ISNUMBER('M5 Sparkling Water &amp; Soda'!K673)),'M5 Sparkling Water &amp; Soda'!F673-'M5 Sparkling Water &amp; Soda'!K673,"")</f>
        <v/>
      </c>
      <c r="I2507" s="34" t="inlineStr">
        <is>
          <t>S&amp;S availability/depth vary by listing and time, confirm live.</t>
        </is>
      </c>
    </row>
    <row r="2508" ht="26" customHeight="1">
      <c r="A2508" s="34" t="inlineStr">
        <is>
          <t>Mountain Dew</t>
        </is>
      </c>
      <c r="B2508" s="34" t="inlineStr">
        <is>
          <t>Mountain Dew Citrus | Voltage | 24 pack 355mL</t>
        </is>
      </c>
      <c r="C2508" s="34" t="inlineStr">
        <is>
          <t>5) Sparkling water &amp; soda</t>
        </is>
      </c>
      <c r="D2508" s="51">
        <f>IF('M5 Sparkling Water &amp; Soda'!I674="","",'M5 Sparkling Water &amp; Soda'!I674)</f>
        <v/>
      </c>
      <c r="E2508" s="52">
        <f>IF('M5 Sparkling Water &amp; Soda'!J674="","",'M5 Sparkling Water &amp; Soda'!J674)</f>
        <v/>
      </c>
      <c r="F2508" s="50">
        <f>IF('M5 Sparkling Water &amp; Soda'!K674="","",'M5 Sparkling Water &amp; Soda'!K674)</f>
        <v/>
      </c>
      <c r="G2508" s="49">
        <f>IF('M5 Sparkling Water &amp; Soda'!F674="","",'M5 Sparkling Water &amp; Soda'!F674)</f>
        <v/>
      </c>
      <c r="H2508" s="50">
        <f>IF(AND(ISNUMBER('M5 Sparkling Water &amp; Soda'!F674),ISNUMBER('M5 Sparkling Water &amp; Soda'!K674)),'M5 Sparkling Water &amp; Soda'!F674-'M5 Sparkling Water &amp; Soda'!K674,"")</f>
        <v/>
      </c>
      <c r="I2508" s="34" t="inlineStr">
        <is>
          <t>S&amp;S availability/depth vary by listing and time, confirm live.</t>
        </is>
      </c>
    </row>
    <row r="2509" ht="26" customHeight="1">
      <c r="A2509" s="34" t="inlineStr">
        <is>
          <t>Mountain Dew</t>
        </is>
      </c>
      <c r="B2509" s="34" t="inlineStr">
        <is>
          <t>Mountain Dew Citrus | Baja Blast | single 355mL</t>
        </is>
      </c>
      <c r="C2509" s="34" t="inlineStr">
        <is>
          <t>5) Sparkling water &amp; soda</t>
        </is>
      </c>
      <c r="D2509" s="51">
        <f>IF('M5 Sparkling Water &amp; Soda'!I675="","",'M5 Sparkling Water &amp; Soda'!I675)</f>
        <v/>
      </c>
      <c r="E2509" s="52">
        <f>IF('M5 Sparkling Water &amp; Soda'!J675="","",'M5 Sparkling Water &amp; Soda'!J675)</f>
        <v/>
      </c>
      <c r="F2509" s="50">
        <f>IF('M5 Sparkling Water &amp; Soda'!K675="","",'M5 Sparkling Water &amp; Soda'!K675)</f>
        <v/>
      </c>
      <c r="G2509" s="49">
        <f>IF('M5 Sparkling Water &amp; Soda'!F675="","",'M5 Sparkling Water &amp; Soda'!F675)</f>
        <v/>
      </c>
      <c r="H2509" s="50">
        <f>IF(AND(ISNUMBER('M5 Sparkling Water &amp; Soda'!F675),ISNUMBER('M5 Sparkling Water &amp; Soda'!K675)),'M5 Sparkling Water &amp; Soda'!F675-'M5 Sparkling Water &amp; Soda'!K675,"")</f>
        <v/>
      </c>
      <c r="I2509" s="34" t="inlineStr">
        <is>
          <t>S&amp;S availability/depth vary by listing and time, confirm live.</t>
        </is>
      </c>
    </row>
    <row r="2510" ht="26" customHeight="1">
      <c r="A2510" s="34" t="inlineStr">
        <is>
          <t>Mountain Dew</t>
        </is>
      </c>
      <c r="B2510" s="34" t="inlineStr">
        <is>
          <t>Mountain Dew Citrus | Baja Blast | 8 pack 355mL</t>
        </is>
      </c>
      <c r="C2510" s="34" t="inlineStr">
        <is>
          <t>5) Sparkling water &amp; soda</t>
        </is>
      </c>
      <c r="D2510" s="51">
        <f>IF('M5 Sparkling Water &amp; Soda'!I676="","",'M5 Sparkling Water &amp; Soda'!I676)</f>
        <v/>
      </c>
      <c r="E2510" s="52">
        <f>IF('M5 Sparkling Water &amp; Soda'!J676="","",'M5 Sparkling Water &amp; Soda'!J676)</f>
        <v/>
      </c>
      <c r="F2510" s="50">
        <f>IF('M5 Sparkling Water &amp; Soda'!K676="","",'M5 Sparkling Water &amp; Soda'!K676)</f>
        <v/>
      </c>
      <c r="G2510" s="49">
        <f>IF('M5 Sparkling Water &amp; Soda'!F676="","",'M5 Sparkling Water &amp; Soda'!F676)</f>
        <v/>
      </c>
      <c r="H2510" s="50">
        <f>IF(AND(ISNUMBER('M5 Sparkling Water &amp; Soda'!F676),ISNUMBER('M5 Sparkling Water &amp; Soda'!K676)),'M5 Sparkling Water &amp; Soda'!F676-'M5 Sparkling Water &amp; Soda'!K676,"")</f>
        <v/>
      </c>
      <c r="I2510" s="34" t="inlineStr">
        <is>
          <t>S&amp;S availability/depth vary by listing and time, confirm live.</t>
        </is>
      </c>
    </row>
    <row r="2511" ht="26" customHeight="1">
      <c r="A2511" s="34" t="inlineStr">
        <is>
          <t>Mountain Dew</t>
        </is>
      </c>
      <c r="B2511" s="34" t="inlineStr">
        <is>
          <t>Mountain Dew Citrus | Baja Blast | 12 pack 355mL</t>
        </is>
      </c>
      <c r="C2511" s="34" t="inlineStr">
        <is>
          <t>5) Sparkling water &amp; soda</t>
        </is>
      </c>
      <c r="D2511" s="51">
        <f>IF('M5 Sparkling Water &amp; Soda'!I677="","",'M5 Sparkling Water &amp; Soda'!I677)</f>
        <v/>
      </c>
      <c r="E2511" s="52">
        <f>IF('M5 Sparkling Water &amp; Soda'!J677="","",'M5 Sparkling Water &amp; Soda'!J677)</f>
        <v/>
      </c>
      <c r="F2511" s="50">
        <f>IF('M5 Sparkling Water &amp; Soda'!K677="","",'M5 Sparkling Water &amp; Soda'!K677)</f>
        <v/>
      </c>
      <c r="G2511" s="49">
        <f>IF('M5 Sparkling Water &amp; Soda'!F677="","",'M5 Sparkling Water &amp; Soda'!F677)</f>
        <v/>
      </c>
      <c r="H2511" s="50">
        <f>IF(AND(ISNUMBER('M5 Sparkling Water &amp; Soda'!F677),ISNUMBER('M5 Sparkling Water &amp; Soda'!K677)),'M5 Sparkling Water &amp; Soda'!F677-'M5 Sparkling Water &amp; Soda'!K677,"")</f>
        <v/>
      </c>
      <c r="I2511" s="34" t="inlineStr">
        <is>
          <t>S&amp;S availability/depth vary by listing and time, confirm live.</t>
        </is>
      </c>
    </row>
    <row r="2512" ht="26" customHeight="1">
      <c r="A2512" s="34" t="inlineStr">
        <is>
          <t>Mountain Dew</t>
        </is>
      </c>
      <c r="B2512" s="34" t="inlineStr">
        <is>
          <t>Mountain Dew Citrus | Baja Blast | 15 pack 355mL</t>
        </is>
      </c>
      <c r="C2512" s="34" t="inlineStr">
        <is>
          <t>5) Sparkling water &amp; soda</t>
        </is>
      </c>
      <c r="D2512" s="51">
        <f>IF('M5 Sparkling Water &amp; Soda'!I678="","",'M5 Sparkling Water &amp; Soda'!I678)</f>
        <v/>
      </c>
      <c r="E2512" s="52">
        <f>IF('M5 Sparkling Water &amp; Soda'!J678="","",'M5 Sparkling Water &amp; Soda'!J678)</f>
        <v/>
      </c>
      <c r="F2512" s="50">
        <f>IF('M5 Sparkling Water &amp; Soda'!K678="","",'M5 Sparkling Water &amp; Soda'!K678)</f>
        <v/>
      </c>
      <c r="G2512" s="49">
        <f>IF('M5 Sparkling Water &amp; Soda'!F678="","",'M5 Sparkling Water &amp; Soda'!F678)</f>
        <v/>
      </c>
      <c r="H2512" s="50">
        <f>IF(AND(ISNUMBER('M5 Sparkling Water &amp; Soda'!F678),ISNUMBER('M5 Sparkling Water &amp; Soda'!K678)),'M5 Sparkling Water &amp; Soda'!F678-'M5 Sparkling Water &amp; Soda'!K678,"")</f>
        <v/>
      </c>
      <c r="I2512" s="34" t="inlineStr">
        <is>
          <t>S&amp;S availability/depth vary by listing and time, confirm live.</t>
        </is>
      </c>
    </row>
    <row r="2513" ht="26" customHeight="1">
      <c r="A2513" s="34" t="inlineStr">
        <is>
          <t>Mountain Dew</t>
        </is>
      </c>
      <c r="B2513" s="34" t="inlineStr">
        <is>
          <t>Mountain Dew Citrus | Baja Blast | 18 pack 355mL</t>
        </is>
      </c>
      <c r="C2513" s="34" t="inlineStr">
        <is>
          <t>5) Sparkling water &amp; soda</t>
        </is>
      </c>
      <c r="D2513" s="51">
        <f>IF('M5 Sparkling Water &amp; Soda'!I679="","",'M5 Sparkling Water &amp; Soda'!I679)</f>
        <v/>
      </c>
      <c r="E2513" s="52">
        <f>IF('M5 Sparkling Water &amp; Soda'!J679="","",'M5 Sparkling Water &amp; Soda'!J679)</f>
        <v/>
      </c>
      <c r="F2513" s="50">
        <f>IF('M5 Sparkling Water &amp; Soda'!K679="","",'M5 Sparkling Water &amp; Soda'!K679)</f>
        <v/>
      </c>
      <c r="G2513" s="49">
        <f>IF('M5 Sparkling Water &amp; Soda'!F679="","",'M5 Sparkling Water &amp; Soda'!F679)</f>
        <v/>
      </c>
      <c r="H2513" s="50">
        <f>IF(AND(ISNUMBER('M5 Sparkling Water &amp; Soda'!F679),ISNUMBER('M5 Sparkling Water &amp; Soda'!K679)),'M5 Sparkling Water &amp; Soda'!F679-'M5 Sparkling Water &amp; Soda'!K679,"")</f>
        <v/>
      </c>
      <c r="I2513" s="34" t="inlineStr">
        <is>
          <t>S&amp;S availability/depth vary by listing and time, confirm live.</t>
        </is>
      </c>
    </row>
    <row r="2514" ht="26" customHeight="1">
      <c r="A2514" s="34" t="inlineStr">
        <is>
          <t>Mountain Dew</t>
        </is>
      </c>
      <c r="B2514" s="34" t="inlineStr">
        <is>
          <t>Mountain Dew Citrus | Baja Blast | 24 pack 355mL</t>
        </is>
      </c>
      <c r="C2514" s="34" t="inlineStr">
        <is>
          <t>5) Sparkling water &amp; soda</t>
        </is>
      </c>
      <c r="D2514" s="51">
        <f>IF('M5 Sparkling Water &amp; Soda'!I680="","",'M5 Sparkling Water &amp; Soda'!I680)</f>
        <v/>
      </c>
      <c r="E2514" s="52">
        <f>IF('M5 Sparkling Water &amp; Soda'!J680="","",'M5 Sparkling Water &amp; Soda'!J680)</f>
        <v/>
      </c>
      <c r="F2514" s="50">
        <f>IF('M5 Sparkling Water &amp; Soda'!K680="","",'M5 Sparkling Water &amp; Soda'!K680)</f>
        <v/>
      </c>
      <c r="G2514" s="49">
        <f>IF('M5 Sparkling Water &amp; Soda'!F680="","",'M5 Sparkling Water &amp; Soda'!F680)</f>
        <v/>
      </c>
      <c r="H2514" s="50">
        <f>IF(AND(ISNUMBER('M5 Sparkling Water &amp; Soda'!F680),ISNUMBER('M5 Sparkling Water &amp; Soda'!K680)),'M5 Sparkling Water &amp; Soda'!F680-'M5 Sparkling Water &amp; Soda'!K680,"")</f>
        <v/>
      </c>
      <c r="I2514" s="34" t="inlineStr">
        <is>
          <t>S&amp;S availability/depth vary by listing and time, confirm live.</t>
        </is>
      </c>
    </row>
    <row r="2515" ht="26" customHeight="1">
      <c r="A2515" s="34" t="inlineStr">
        <is>
          <t>Mountain Dew</t>
        </is>
      </c>
      <c r="B2515" s="34" t="inlineStr">
        <is>
          <t>Mountain Dew Citrus | Major Melon | single 355mL</t>
        </is>
      </c>
      <c r="C2515" s="34" t="inlineStr">
        <is>
          <t>5) Sparkling water &amp; soda</t>
        </is>
      </c>
      <c r="D2515" s="51">
        <f>IF('M5 Sparkling Water &amp; Soda'!I681="","",'M5 Sparkling Water &amp; Soda'!I681)</f>
        <v/>
      </c>
      <c r="E2515" s="52">
        <f>IF('M5 Sparkling Water &amp; Soda'!J681="","",'M5 Sparkling Water &amp; Soda'!J681)</f>
        <v/>
      </c>
      <c r="F2515" s="50">
        <f>IF('M5 Sparkling Water &amp; Soda'!K681="","",'M5 Sparkling Water &amp; Soda'!K681)</f>
        <v/>
      </c>
      <c r="G2515" s="49">
        <f>IF('M5 Sparkling Water &amp; Soda'!F681="","",'M5 Sparkling Water &amp; Soda'!F681)</f>
        <v/>
      </c>
      <c r="H2515" s="50">
        <f>IF(AND(ISNUMBER('M5 Sparkling Water &amp; Soda'!F681),ISNUMBER('M5 Sparkling Water &amp; Soda'!K681)),'M5 Sparkling Water &amp; Soda'!F681-'M5 Sparkling Water &amp; Soda'!K681,"")</f>
        <v/>
      </c>
      <c r="I2515" s="34" t="inlineStr">
        <is>
          <t>S&amp;S availability/depth vary by listing and time, confirm live.</t>
        </is>
      </c>
    </row>
    <row r="2516" ht="26" customHeight="1">
      <c r="A2516" s="34" t="inlineStr">
        <is>
          <t>Mountain Dew</t>
        </is>
      </c>
      <c r="B2516" s="34" t="inlineStr">
        <is>
          <t>Mountain Dew Citrus | Major Melon | 8 pack 355mL</t>
        </is>
      </c>
      <c r="C2516" s="34" t="inlineStr">
        <is>
          <t>5) Sparkling water &amp; soda</t>
        </is>
      </c>
      <c r="D2516" s="51">
        <f>IF('M5 Sparkling Water &amp; Soda'!I682="","",'M5 Sparkling Water &amp; Soda'!I682)</f>
        <v/>
      </c>
      <c r="E2516" s="52">
        <f>IF('M5 Sparkling Water &amp; Soda'!J682="","",'M5 Sparkling Water &amp; Soda'!J682)</f>
        <v/>
      </c>
      <c r="F2516" s="50">
        <f>IF('M5 Sparkling Water &amp; Soda'!K682="","",'M5 Sparkling Water &amp; Soda'!K682)</f>
        <v/>
      </c>
      <c r="G2516" s="49">
        <f>IF('M5 Sparkling Water &amp; Soda'!F682="","",'M5 Sparkling Water &amp; Soda'!F682)</f>
        <v/>
      </c>
      <c r="H2516" s="50">
        <f>IF(AND(ISNUMBER('M5 Sparkling Water &amp; Soda'!F682),ISNUMBER('M5 Sparkling Water &amp; Soda'!K682)),'M5 Sparkling Water &amp; Soda'!F682-'M5 Sparkling Water &amp; Soda'!K682,"")</f>
        <v/>
      </c>
      <c r="I2516" s="34" t="inlineStr">
        <is>
          <t>S&amp;S availability/depth vary by listing and time, confirm live.</t>
        </is>
      </c>
    </row>
    <row r="2517" ht="26" customHeight="1">
      <c r="A2517" s="34" t="inlineStr">
        <is>
          <t>Mountain Dew</t>
        </is>
      </c>
      <c r="B2517" s="34" t="inlineStr">
        <is>
          <t>Mountain Dew Citrus | Major Melon | 12 pack 355mL</t>
        </is>
      </c>
      <c r="C2517" s="34" t="inlineStr">
        <is>
          <t>5) Sparkling water &amp; soda</t>
        </is>
      </c>
      <c r="D2517" s="51">
        <f>IF('M5 Sparkling Water &amp; Soda'!I683="","",'M5 Sparkling Water &amp; Soda'!I683)</f>
        <v/>
      </c>
      <c r="E2517" s="52">
        <f>IF('M5 Sparkling Water &amp; Soda'!J683="","",'M5 Sparkling Water &amp; Soda'!J683)</f>
        <v/>
      </c>
      <c r="F2517" s="50">
        <f>IF('M5 Sparkling Water &amp; Soda'!K683="","",'M5 Sparkling Water &amp; Soda'!K683)</f>
        <v/>
      </c>
      <c r="G2517" s="49">
        <f>IF('M5 Sparkling Water &amp; Soda'!F683="","",'M5 Sparkling Water &amp; Soda'!F683)</f>
        <v/>
      </c>
      <c r="H2517" s="50">
        <f>IF(AND(ISNUMBER('M5 Sparkling Water &amp; Soda'!F683),ISNUMBER('M5 Sparkling Water &amp; Soda'!K683)),'M5 Sparkling Water &amp; Soda'!F683-'M5 Sparkling Water &amp; Soda'!K683,"")</f>
        <v/>
      </c>
      <c r="I2517" s="34" t="inlineStr">
        <is>
          <t>S&amp;S availability/depth vary by listing and time, confirm live.</t>
        </is>
      </c>
    </row>
    <row r="2518" ht="26" customHeight="1">
      <c r="A2518" s="34" t="inlineStr">
        <is>
          <t>Mountain Dew</t>
        </is>
      </c>
      <c r="B2518" s="34" t="inlineStr">
        <is>
          <t>Mountain Dew Citrus | Major Melon | 15 pack 355mL</t>
        </is>
      </c>
      <c r="C2518" s="34" t="inlineStr">
        <is>
          <t>5) Sparkling water &amp; soda</t>
        </is>
      </c>
      <c r="D2518" s="51">
        <f>IF('M5 Sparkling Water &amp; Soda'!I684="","",'M5 Sparkling Water &amp; Soda'!I684)</f>
        <v/>
      </c>
      <c r="E2518" s="52">
        <f>IF('M5 Sparkling Water &amp; Soda'!J684="","",'M5 Sparkling Water &amp; Soda'!J684)</f>
        <v/>
      </c>
      <c r="F2518" s="50">
        <f>IF('M5 Sparkling Water &amp; Soda'!K684="","",'M5 Sparkling Water &amp; Soda'!K684)</f>
        <v/>
      </c>
      <c r="G2518" s="49">
        <f>IF('M5 Sparkling Water &amp; Soda'!F684="","",'M5 Sparkling Water &amp; Soda'!F684)</f>
        <v/>
      </c>
      <c r="H2518" s="50">
        <f>IF(AND(ISNUMBER('M5 Sparkling Water &amp; Soda'!F684),ISNUMBER('M5 Sparkling Water &amp; Soda'!K684)),'M5 Sparkling Water &amp; Soda'!F684-'M5 Sparkling Water &amp; Soda'!K684,"")</f>
        <v/>
      </c>
      <c r="I2518" s="34" t="inlineStr">
        <is>
          <t>S&amp;S availability/depth vary by listing and time, confirm live.</t>
        </is>
      </c>
    </row>
    <row r="2519" ht="26" customHeight="1">
      <c r="A2519" s="34" t="inlineStr">
        <is>
          <t>Mountain Dew</t>
        </is>
      </c>
      <c r="B2519" s="34" t="inlineStr">
        <is>
          <t>Mountain Dew Citrus | Major Melon | 18 pack 355mL</t>
        </is>
      </c>
      <c r="C2519" s="34" t="inlineStr">
        <is>
          <t>5) Sparkling water &amp; soda</t>
        </is>
      </c>
      <c r="D2519" s="51">
        <f>IF('M5 Sparkling Water &amp; Soda'!I685="","",'M5 Sparkling Water &amp; Soda'!I685)</f>
        <v/>
      </c>
      <c r="E2519" s="52">
        <f>IF('M5 Sparkling Water &amp; Soda'!J685="","",'M5 Sparkling Water &amp; Soda'!J685)</f>
        <v/>
      </c>
      <c r="F2519" s="50">
        <f>IF('M5 Sparkling Water &amp; Soda'!K685="","",'M5 Sparkling Water &amp; Soda'!K685)</f>
        <v/>
      </c>
      <c r="G2519" s="49">
        <f>IF('M5 Sparkling Water &amp; Soda'!F685="","",'M5 Sparkling Water &amp; Soda'!F685)</f>
        <v/>
      </c>
      <c r="H2519" s="50">
        <f>IF(AND(ISNUMBER('M5 Sparkling Water &amp; Soda'!F685),ISNUMBER('M5 Sparkling Water &amp; Soda'!K685)),'M5 Sparkling Water &amp; Soda'!F685-'M5 Sparkling Water &amp; Soda'!K685,"")</f>
        <v/>
      </c>
      <c r="I2519" s="34" t="inlineStr">
        <is>
          <t>S&amp;S availability/depth vary by listing and time, confirm live.</t>
        </is>
      </c>
    </row>
    <row r="2520" ht="26" customHeight="1">
      <c r="A2520" s="34" t="inlineStr">
        <is>
          <t>Mountain Dew</t>
        </is>
      </c>
      <c r="B2520" s="34" t="inlineStr">
        <is>
          <t>Mountain Dew Citrus | Major Melon | 24 pack 355mL</t>
        </is>
      </c>
      <c r="C2520" s="34" t="inlineStr">
        <is>
          <t>5) Sparkling water &amp; soda</t>
        </is>
      </c>
      <c r="D2520" s="51">
        <f>IF('M5 Sparkling Water &amp; Soda'!I686="","",'M5 Sparkling Water &amp; Soda'!I686)</f>
        <v/>
      </c>
      <c r="E2520" s="52">
        <f>IF('M5 Sparkling Water &amp; Soda'!J686="","",'M5 Sparkling Water &amp; Soda'!J686)</f>
        <v/>
      </c>
      <c r="F2520" s="50">
        <f>IF('M5 Sparkling Water &amp; Soda'!K686="","",'M5 Sparkling Water &amp; Soda'!K686)</f>
        <v/>
      </c>
      <c r="G2520" s="49">
        <f>IF('M5 Sparkling Water &amp; Soda'!F686="","",'M5 Sparkling Water &amp; Soda'!F686)</f>
        <v/>
      </c>
      <c r="H2520" s="50">
        <f>IF(AND(ISNUMBER('M5 Sparkling Water &amp; Soda'!F686),ISNUMBER('M5 Sparkling Water &amp; Soda'!K686)),'M5 Sparkling Water &amp; Soda'!F686-'M5 Sparkling Water &amp; Soda'!K686,"")</f>
        <v/>
      </c>
      <c r="I2520" s="34" t="inlineStr">
        <is>
          <t>S&amp;S availability/depth vary by listing and time, confirm live.</t>
        </is>
      </c>
    </row>
    <row r="2521" ht="26" customHeight="1">
      <c r="A2521" s="34" t="inlineStr">
        <is>
          <t>Dr Pepper</t>
        </is>
      </c>
      <c r="B2521" s="34" t="inlineStr">
        <is>
          <t>Dr Pepper | Original | single 355mL</t>
        </is>
      </c>
      <c r="C2521" s="34" t="inlineStr">
        <is>
          <t>5) Sparkling water &amp; soda</t>
        </is>
      </c>
      <c r="D2521" s="51">
        <f>IF('M5 Sparkling Water &amp; Soda'!I687="","",'M5 Sparkling Water &amp; Soda'!I687)</f>
        <v/>
      </c>
      <c r="E2521" s="52">
        <f>IF('M5 Sparkling Water &amp; Soda'!J687="","",'M5 Sparkling Water &amp; Soda'!J687)</f>
        <v/>
      </c>
      <c r="F2521" s="50">
        <f>IF('M5 Sparkling Water &amp; Soda'!K687="","",'M5 Sparkling Water &amp; Soda'!K687)</f>
        <v/>
      </c>
      <c r="G2521" s="49">
        <f>IF('M5 Sparkling Water &amp; Soda'!F687="","",'M5 Sparkling Water &amp; Soda'!F687)</f>
        <v/>
      </c>
      <c r="H2521" s="50">
        <f>IF(AND(ISNUMBER('M5 Sparkling Water &amp; Soda'!F687),ISNUMBER('M5 Sparkling Water &amp; Soda'!K687)),'M5 Sparkling Water &amp; Soda'!F687-'M5 Sparkling Water &amp; Soda'!K687,"")</f>
        <v/>
      </c>
      <c r="I2521" s="34" t="inlineStr">
        <is>
          <t>S&amp;S availability/depth vary by listing and time, confirm live.</t>
        </is>
      </c>
    </row>
    <row r="2522" ht="26" customHeight="1">
      <c r="A2522" s="34" t="inlineStr">
        <is>
          <t>Dr Pepper</t>
        </is>
      </c>
      <c r="B2522" s="34" t="inlineStr">
        <is>
          <t>Dr Pepper | Original | 8 pack 355mL</t>
        </is>
      </c>
      <c r="C2522" s="34" t="inlineStr">
        <is>
          <t>5) Sparkling water &amp; soda</t>
        </is>
      </c>
      <c r="D2522" s="51">
        <f>IF('M5 Sparkling Water &amp; Soda'!I688="","",'M5 Sparkling Water &amp; Soda'!I688)</f>
        <v/>
      </c>
      <c r="E2522" s="52">
        <f>IF('M5 Sparkling Water &amp; Soda'!J688="","",'M5 Sparkling Water &amp; Soda'!J688)</f>
        <v/>
      </c>
      <c r="F2522" s="50">
        <f>IF('M5 Sparkling Water &amp; Soda'!K688="","",'M5 Sparkling Water &amp; Soda'!K688)</f>
        <v/>
      </c>
      <c r="G2522" s="49">
        <f>IF('M5 Sparkling Water &amp; Soda'!F688="","",'M5 Sparkling Water &amp; Soda'!F688)</f>
        <v/>
      </c>
      <c r="H2522" s="50">
        <f>IF(AND(ISNUMBER('M5 Sparkling Water &amp; Soda'!F688),ISNUMBER('M5 Sparkling Water &amp; Soda'!K688)),'M5 Sparkling Water &amp; Soda'!F688-'M5 Sparkling Water &amp; Soda'!K688,"")</f>
        <v/>
      </c>
      <c r="I2522" s="34" t="inlineStr">
        <is>
          <t>S&amp;S availability/depth vary by listing and time, confirm live.</t>
        </is>
      </c>
    </row>
    <row r="2523" ht="26" customHeight="1">
      <c r="A2523" s="34" t="inlineStr">
        <is>
          <t>Dr Pepper</t>
        </is>
      </c>
      <c r="B2523" s="34" t="inlineStr">
        <is>
          <t>Dr Pepper | Original | 12 pack 355mL</t>
        </is>
      </c>
      <c r="C2523" s="34" t="inlineStr">
        <is>
          <t>5) Sparkling water &amp; soda</t>
        </is>
      </c>
      <c r="D2523" s="51">
        <f>IF('M5 Sparkling Water &amp; Soda'!I689="","",'M5 Sparkling Water &amp; Soda'!I689)</f>
        <v/>
      </c>
      <c r="E2523" s="52">
        <f>IF('M5 Sparkling Water &amp; Soda'!J689="","",'M5 Sparkling Water &amp; Soda'!J689)</f>
        <v/>
      </c>
      <c r="F2523" s="50">
        <f>IF('M5 Sparkling Water &amp; Soda'!K689="","",'M5 Sparkling Water &amp; Soda'!K689)</f>
        <v/>
      </c>
      <c r="G2523" s="49">
        <f>IF('M5 Sparkling Water &amp; Soda'!F689="","",'M5 Sparkling Water &amp; Soda'!F689)</f>
        <v/>
      </c>
      <c r="H2523" s="50">
        <f>IF(AND(ISNUMBER('M5 Sparkling Water &amp; Soda'!F689),ISNUMBER('M5 Sparkling Water &amp; Soda'!K689)),'M5 Sparkling Water &amp; Soda'!F689-'M5 Sparkling Water &amp; Soda'!K689,"")</f>
        <v/>
      </c>
      <c r="I2523" s="34" t="inlineStr">
        <is>
          <t>S&amp;S availability/depth vary by listing and time, confirm live.</t>
        </is>
      </c>
    </row>
    <row r="2524" ht="26" customHeight="1">
      <c r="A2524" s="34" t="inlineStr">
        <is>
          <t>Dr Pepper</t>
        </is>
      </c>
      <c r="B2524" s="34" t="inlineStr">
        <is>
          <t>Dr Pepper | Original | 15 pack 355mL</t>
        </is>
      </c>
      <c r="C2524" s="34" t="inlineStr">
        <is>
          <t>5) Sparkling water &amp; soda</t>
        </is>
      </c>
      <c r="D2524" s="51">
        <f>IF('M5 Sparkling Water &amp; Soda'!I690="","",'M5 Sparkling Water &amp; Soda'!I690)</f>
        <v/>
      </c>
      <c r="E2524" s="52">
        <f>IF('M5 Sparkling Water &amp; Soda'!J690="","",'M5 Sparkling Water &amp; Soda'!J690)</f>
        <v/>
      </c>
      <c r="F2524" s="50">
        <f>IF('M5 Sparkling Water &amp; Soda'!K690="","",'M5 Sparkling Water &amp; Soda'!K690)</f>
        <v/>
      </c>
      <c r="G2524" s="49">
        <f>IF('M5 Sparkling Water &amp; Soda'!F690="","",'M5 Sparkling Water &amp; Soda'!F690)</f>
        <v/>
      </c>
      <c r="H2524" s="50">
        <f>IF(AND(ISNUMBER('M5 Sparkling Water &amp; Soda'!F690),ISNUMBER('M5 Sparkling Water &amp; Soda'!K690)),'M5 Sparkling Water &amp; Soda'!F690-'M5 Sparkling Water &amp; Soda'!K690,"")</f>
        <v/>
      </c>
      <c r="I2524" s="34" t="inlineStr">
        <is>
          <t>S&amp;S availability/depth vary by listing and time, confirm live.</t>
        </is>
      </c>
    </row>
    <row r="2525" ht="26" customHeight="1">
      <c r="A2525" s="34" t="inlineStr">
        <is>
          <t>Dr Pepper</t>
        </is>
      </c>
      <c r="B2525" s="34" t="inlineStr">
        <is>
          <t>Dr Pepper | Original | 18 pack 355mL</t>
        </is>
      </c>
      <c r="C2525" s="34" t="inlineStr">
        <is>
          <t>5) Sparkling water &amp; soda</t>
        </is>
      </c>
      <c r="D2525" s="51">
        <f>IF('M5 Sparkling Water &amp; Soda'!I691="","",'M5 Sparkling Water &amp; Soda'!I691)</f>
        <v/>
      </c>
      <c r="E2525" s="52">
        <f>IF('M5 Sparkling Water &amp; Soda'!J691="","",'M5 Sparkling Water &amp; Soda'!J691)</f>
        <v/>
      </c>
      <c r="F2525" s="50">
        <f>IF('M5 Sparkling Water &amp; Soda'!K691="","",'M5 Sparkling Water &amp; Soda'!K691)</f>
        <v/>
      </c>
      <c r="G2525" s="49">
        <f>IF('M5 Sparkling Water &amp; Soda'!F691="","",'M5 Sparkling Water &amp; Soda'!F691)</f>
        <v/>
      </c>
      <c r="H2525" s="50">
        <f>IF(AND(ISNUMBER('M5 Sparkling Water &amp; Soda'!F691),ISNUMBER('M5 Sparkling Water &amp; Soda'!K691)),'M5 Sparkling Water &amp; Soda'!F691-'M5 Sparkling Water &amp; Soda'!K691,"")</f>
        <v/>
      </c>
      <c r="I2525" s="34" t="inlineStr">
        <is>
          <t>S&amp;S availability/depth vary by listing and time, confirm live.</t>
        </is>
      </c>
    </row>
    <row r="2526" ht="26" customHeight="1">
      <c r="A2526" s="34" t="inlineStr">
        <is>
          <t>Dr Pepper</t>
        </is>
      </c>
      <c r="B2526" s="34" t="inlineStr">
        <is>
          <t>Dr Pepper | Original | 24 pack 355mL</t>
        </is>
      </c>
      <c r="C2526" s="34" t="inlineStr">
        <is>
          <t>5) Sparkling water &amp; soda</t>
        </is>
      </c>
      <c r="D2526" s="51">
        <f>IF('M5 Sparkling Water &amp; Soda'!I692="","",'M5 Sparkling Water &amp; Soda'!I692)</f>
        <v/>
      </c>
      <c r="E2526" s="52">
        <f>IF('M5 Sparkling Water &amp; Soda'!J692="","",'M5 Sparkling Water &amp; Soda'!J692)</f>
        <v/>
      </c>
      <c r="F2526" s="50">
        <f>IF('M5 Sparkling Water &amp; Soda'!K692="","",'M5 Sparkling Water &amp; Soda'!K692)</f>
        <v/>
      </c>
      <c r="G2526" s="49">
        <f>IF('M5 Sparkling Water &amp; Soda'!F692="","",'M5 Sparkling Water &amp; Soda'!F692)</f>
        <v/>
      </c>
      <c r="H2526" s="50">
        <f>IF(AND(ISNUMBER('M5 Sparkling Water &amp; Soda'!F692),ISNUMBER('M5 Sparkling Water &amp; Soda'!K692)),'M5 Sparkling Water &amp; Soda'!F692-'M5 Sparkling Water &amp; Soda'!K692,"")</f>
        <v/>
      </c>
      <c r="I2526" s="34" t="inlineStr">
        <is>
          <t>S&amp;S availability/depth vary by listing and time, confirm live.</t>
        </is>
      </c>
    </row>
    <row r="2527" ht="26" customHeight="1">
      <c r="A2527" s="34" t="inlineStr">
        <is>
          <t>Dr Pepper</t>
        </is>
      </c>
      <c r="B2527" s="34" t="inlineStr">
        <is>
          <t>Dr Pepper | Cherry | single 355mL</t>
        </is>
      </c>
      <c r="C2527" s="34" t="inlineStr">
        <is>
          <t>5) Sparkling water &amp; soda</t>
        </is>
      </c>
      <c r="D2527" s="51">
        <f>IF('M5 Sparkling Water &amp; Soda'!I693="","",'M5 Sparkling Water &amp; Soda'!I693)</f>
        <v/>
      </c>
      <c r="E2527" s="52">
        <f>IF('M5 Sparkling Water &amp; Soda'!J693="","",'M5 Sparkling Water &amp; Soda'!J693)</f>
        <v/>
      </c>
      <c r="F2527" s="50">
        <f>IF('M5 Sparkling Water &amp; Soda'!K693="","",'M5 Sparkling Water &amp; Soda'!K693)</f>
        <v/>
      </c>
      <c r="G2527" s="49">
        <f>IF('M5 Sparkling Water &amp; Soda'!F693="","",'M5 Sparkling Water &amp; Soda'!F693)</f>
        <v/>
      </c>
      <c r="H2527" s="50">
        <f>IF(AND(ISNUMBER('M5 Sparkling Water &amp; Soda'!F693),ISNUMBER('M5 Sparkling Water &amp; Soda'!K693)),'M5 Sparkling Water &amp; Soda'!F693-'M5 Sparkling Water &amp; Soda'!K693,"")</f>
        <v/>
      </c>
      <c r="I2527" s="34" t="inlineStr">
        <is>
          <t>S&amp;S availability/depth vary by listing and time, confirm live.</t>
        </is>
      </c>
    </row>
    <row r="2528" ht="26" customHeight="1">
      <c r="A2528" s="34" t="inlineStr">
        <is>
          <t>Dr Pepper</t>
        </is>
      </c>
      <c r="B2528" s="34" t="inlineStr">
        <is>
          <t>Dr Pepper | Cherry | 8 pack 355mL</t>
        </is>
      </c>
      <c r="C2528" s="34" t="inlineStr">
        <is>
          <t>5) Sparkling water &amp; soda</t>
        </is>
      </c>
      <c r="D2528" s="51">
        <f>IF('M5 Sparkling Water &amp; Soda'!I694="","",'M5 Sparkling Water &amp; Soda'!I694)</f>
        <v/>
      </c>
      <c r="E2528" s="52">
        <f>IF('M5 Sparkling Water &amp; Soda'!J694="","",'M5 Sparkling Water &amp; Soda'!J694)</f>
        <v/>
      </c>
      <c r="F2528" s="50">
        <f>IF('M5 Sparkling Water &amp; Soda'!K694="","",'M5 Sparkling Water &amp; Soda'!K694)</f>
        <v/>
      </c>
      <c r="G2528" s="49">
        <f>IF('M5 Sparkling Water &amp; Soda'!F694="","",'M5 Sparkling Water &amp; Soda'!F694)</f>
        <v/>
      </c>
      <c r="H2528" s="50">
        <f>IF(AND(ISNUMBER('M5 Sparkling Water &amp; Soda'!F694),ISNUMBER('M5 Sparkling Water &amp; Soda'!K694)),'M5 Sparkling Water &amp; Soda'!F694-'M5 Sparkling Water &amp; Soda'!K694,"")</f>
        <v/>
      </c>
      <c r="I2528" s="34" t="inlineStr">
        <is>
          <t>S&amp;S availability/depth vary by listing and time, confirm live.</t>
        </is>
      </c>
    </row>
    <row r="2529" ht="26" customHeight="1">
      <c r="A2529" s="34" t="inlineStr">
        <is>
          <t>Dr Pepper</t>
        </is>
      </c>
      <c r="B2529" s="34" t="inlineStr">
        <is>
          <t>Dr Pepper | Cherry | 12 pack 355mL</t>
        </is>
      </c>
      <c r="C2529" s="34" t="inlineStr">
        <is>
          <t>5) Sparkling water &amp; soda</t>
        </is>
      </c>
      <c r="D2529" s="51">
        <f>IF('M5 Sparkling Water &amp; Soda'!I695="","",'M5 Sparkling Water &amp; Soda'!I695)</f>
        <v/>
      </c>
      <c r="E2529" s="52">
        <f>IF('M5 Sparkling Water &amp; Soda'!J695="","",'M5 Sparkling Water &amp; Soda'!J695)</f>
        <v/>
      </c>
      <c r="F2529" s="50">
        <f>IF('M5 Sparkling Water &amp; Soda'!K695="","",'M5 Sparkling Water &amp; Soda'!K695)</f>
        <v/>
      </c>
      <c r="G2529" s="49">
        <f>IF('M5 Sparkling Water &amp; Soda'!F695="","",'M5 Sparkling Water &amp; Soda'!F695)</f>
        <v/>
      </c>
      <c r="H2529" s="50">
        <f>IF(AND(ISNUMBER('M5 Sparkling Water &amp; Soda'!F695),ISNUMBER('M5 Sparkling Water &amp; Soda'!K695)),'M5 Sparkling Water &amp; Soda'!F695-'M5 Sparkling Water &amp; Soda'!K695,"")</f>
        <v/>
      </c>
      <c r="I2529" s="34" t="inlineStr">
        <is>
          <t>S&amp;S availability/depth vary by listing and time, confirm live.</t>
        </is>
      </c>
    </row>
    <row r="2530" ht="26" customHeight="1">
      <c r="A2530" s="34" t="inlineStr">
        <is>
          <t>Dr Pepper</t>
        </is>
      </c>
      <c r="B2530" s="34" t="inlineStr">
        <is>
          <t>Dr Pepper | Cherry | 15 pack 355mL</t>
        </is>
      </c>
      <c r="C2530" s="34" t="inlineStr">
        <is>
          <t>5) Sparkling water &amp; soda</t>
        </is>
      </c>
      <c r="D2530" s="51">
        <f>IF('M5 Sparkling Water &amp; Soda'!I696="","",'M5 Sparkling Water &amp; Soda'!I696)</f>
        <v/>
      </c>
      <c r="E2530" s="52">
        <f>IF('M5 Sparkling Water &amp; Soda'!J696="","",'M5 Sparkling Water &amp; Soda'!J696)</f>
        <v/>
      </c>
      <c r="F2530" s="50">
        <f>IF('M5 Sparkling Water &amp; Soda'!K696="","",'M5 Sparkling Water &amp; Soda'!K696)</f>
        <v/>
      </c>
      <c r="G2530" s="49">
        <f>IF('M5 Sparkling Water &amp; Soda'!F696="","",'M5 Sparkling Water &amp; Soda'!F696)</f>
        <v/>
      </c>
      <c r="H2530" s="50">
        <f>IF(AND(ISNUMBER('M5 Sparkling Water &amp; Soda'!F696),ISNUMBER('M5 Sparkling Water &amp; Soda'!K696)),'M5 Sparkling Water &amp; Soda'!F696-'M5 Sparkling Water &amp; Soda'!K696,"")</f>
        <v/>
      </c>
      <c r="I2530" s="34" t="inlineStr">
        <is>
          <t>S&amp;S availability/depth vary by listing and time, confirm live.</t>
        </is>
      </c>
    </row>
    <row r="2531" ht="26" customHeight="1">
      <c r="A2531" s="34" t="inlineStr">
        <is>
          <t>Dr Pepper</t>
        </is>
      </c>
      <c r="B2531" s="34" t="inlineStr">
        <is>
          <t>Dr Pepper | Cherry | 18 pack 355mL</t>
        </is>
      </c>
      <c r="C2531" s="34" t="inlineStr">
        <is>
          <t>5) Sparkling water &amp; soda</t>
        </is>
      </c>
      <c r="D2531" s="51">
        <f>IF('M5 Sparkling Water &amp; Soda'!I697="","",'M5 Sparkling Water &amp; Soda'!I697)</f>
        <v/>
      </c>
      <c r="E2531" s="52">
        <f>IF('M5 Sparkling Water &amp; Soda'!J697="","",'M5 Sparkling Water &amp; Soda'!J697)</f>
        <v/>
      </c>
      <c r="F2531" s="50">
        <f>IF('M5 Sparkling Water &amp; Soda'!K697="","",'M5 Sparkling Water &amp; Soda'!K697)</f>
        <v/>
      </c>
      <c r="G2531" s="49">
        <f>IF('M5 Sparkling Water &amp; Soda'!F697="","",'M5 Sparkling Water &amp; Soda'!F697)</f>
        <v/>
      </c>
      <c r="H2531" s="50">
        <f>IF(AND(ISNUMBER('M5 Sparkling Water &amp; Soda'!F697),ISNUMBER('M5 Sparkling Water &amp; Soda'!K697)),'M5 Sparkling Water &amp; Soda'!F697-'M5 Sparkling Water &amp; Soda'!K697,"")</f>
        <v/>
      </c>
      <c r="I2531" s="34" t="inlineStr">
        <is>
          <t>S&amp;S availability/depth vary by listing and time, confirm live.</t>
        </is>
      </c>
    </row>
    <row r="2532" ht="26" customHeight="1">
      <c r="A2532" s="34" t="inlineStr">
        <is>
          <t>Dr Pepper</t>
        </is>
      </c>
      <c r="B2532" s="34" t="inlineStr">
        <is>
          <t>Dr Pepper | Cherry | 24 pack 355mL</t>
        </is>
      </c>
      <c r="C2532" s="34" t="inlineStr">
        <is>
          <t>5) Sparkling water &amp; soda</t>
        </is>
      </c>
      <c r="D2532" s="51">
        <f>IF('M5 Sparkling Water &amp; Soda'!I698="","",'M5 Sparkling Water &amp; Soda'!I698)</f>
        <v/>
      </c>
      <c r="E2532" s="52">
        <f>IF('M5 Sparkling Water &amp; Soda'!J698="","",'M5 Sparkling Water &amp; Soda'!J698)</f>
        <v/>
      </c>
      <c r="F2532" s="50">
        <f>IF('M5 Sparkling Water &amp; Soda'!K698="","",'M5 Sparkling Water &amp; Soda'!K698)</f>
        <v/>
      </c>
      <c r="G2532" s="49">
        <f>IF('M5 Sparkling Water &amp; Soda'!F698="","",'M5 Sparkling Water &amp; Soda'!F698)</f>
        <v/>
      </c>
      <c r="H2532" s="50">
        <f>IF(AND(ISNUMBER('M5 Sparkling Water &amp; Soda'!F698),ISNUMBER('M5 Sparkling Water &amp; Soda'!K698)),'M5 Sparkling Water &amp; Soda'!F698-'M5 Sparkling Water &amp; Soda'!K698,"")</f>
        <v/>
      </c>
      <c r="I2532" s="34" t="inlineStr">
        <is>
          <t>S&amp;S availability/depth vary by listing and time, confirm live.</t>
        </is>
      </c>
    </row>
    <row r="2533" ht="26" customHeight="1">
      <c r="A2533" s="34" t="inlineStr">
        <is>
          <t>Dr Pepper</t>
        </is>
      </c>
      <c r="B2533" s="34" t="inlineStr">
        <is>
          <t>Dr Pepper | Cream Soda | single 355mL</t>
        </is>
      </c>
      <c r="C2533" s="34" t="inlineStr">
        <is>
          <t>5) Sparkling water &amp; soda</t>
        </is>
      </c>
      <c r="D2533" s="51">
        <f>IF('M5 Sparkling Water &amp; Soda'!I699="","",'M5 Sparkling Water &amp; Soda'!I699)</f>
        <v/>
      </c>
      <c r="E2533" s="52">
        <f>IF('M5 Sparkling Water &amp; Soda'!J699="","",'M5 Sparkling Water &amp; Soda'!J699)</f>
        <v/>
      </c>
      <c r="F2533" s="50">
        <f>IF('M5 Sparkling Water &amp; Soda'!K699="","",'M5 Sparkling Water &amp; Soda'!K699)</f>
        <v/>
      </c>
      <c r="G2533" s="49">
        <f>IF('M5 Sparkling Water &amp; Soda'!F699="","",'M5 Sparkling Water &amp; Soda'!F699)</f>
        <v/>
      </c>
      <c r="H2533" s="50">
        <f>IF(AND(ISNUMBER('M5 Sparkling Water &amp; Soda'!F699),ISNUMBER('M5 Sparkling Water &amp; Soda'!K699)),'M5 Sparkling Water &amp; Soda'!F699-'M5 Sparkling Water &amp; Soda'!K699,"")</f>
        <v/>
      </c>
      <c r="I2533" s="34" t="inlineStr">
        <is>
          <t>S&amp;S availability/depth vary by listing and time, confirm live.</t>
        </is>
      </c>
    </row>
    <row r="2534" ht="26" customHeight="1">
      <c r="A2534" s="34" t="inlineStr">
        <is>
          <t>Dr Pepper</t>
        </is>
      </c>
      <c r="B2534" s="34" t="inlineStr">
        <is>
          <t>Dr Pepper | Cream Soda | 8 pack 355mL</t>
        </is>
      </c>
      <c r="C2534" s="34" t="inlineStr">
        <is>
          <t>5) Sparkling water &amp; soda</t>
        </is>
      </c>
      <c r="D2534" s="51">
        <f>IF('M5 Sparkling Water &amp; Soda'!I700="","",'M5 Sparkling Water &amp; Soda'!I700)</f>
        <v/>
      </c>
      <c r="E2534" s="52">
        <f>IF('M5 Sparkling Water &amp; Soda'!J700="","",'M5 Sparkling Water &amp; Soda'!J700)</f>
        <v/>
      </c>
      <c r="F2534" s="50">
        <f>IF('M5 Sparkling Water &amp; Soda'!K700="","",'M5 Sparkling Water &amp; Soda'!K700)</f>
        <v/>
      </c>
      <c r="G2534" s="49">
        <f>IF('M5 Sparkling Water &amp; Soda'!F700="","",'M5 Sparkling Water &amp; Soda'!F700)</f>
        <v/>
      </c>
      <c r="H2534" s="50">
        <f>IF(AND(ISNUMBER('M5 Sparkling Water &amp; Soda'!F700),ISNUMBER('M5 Sparkling Water &amp; Soda'!K700)),'M5 Sparkling Water &amp; Soda'!F700-'M5 Sparkling Water &amp; Soda'!K700,"")</f>
        <v/>
      </c>
      <c r="I2534" s="34" t="inlineStr">
        <is>
          <t>S&amp;S availability/depth vary by listing and time, confirm live.</t>
        </is>
      </c>
    </row>
    <row r="2535" ht="26" customHeight="1">
      <c r="A2535" s="34" t="inlineStr">
        <is>
          <t>Dr Pepper</t>
        </is>
      </c>
      <c r="B2535" s="34" t="inlineStr">
        <is>
          <t>Dr Pepper | Cream Soda | 12 pack 355mL</t>
        </is>
      </c>
      <c r="C2535" s="34" t="inlineStr">
        <is>
          <t>5) Sparkling water &amp; soda</t>
        </is>
      </c>
      <c r="D2535" s="51">
        <f>IF('M5 Sparkling Water &amp; Soda'!I701="","",'M5 Sparkling Water &amp; Soda'!I701)</f>
        <v/>
      </c>
      <c r="E2535" s="52">
        <f>IF('M5 Sparkling Water &amp; Soda'!J701="","",'M5 Sparkling Water &amp; Soda'!J701)</f>
        <v/>
      </c>
      <c r="F2535" s="50">
        <f>IF('M5 Sparkling Water &amp; Soda'!K701="","",'M5 Sparkling Water &amp; Soda'!K701)</f>
        <v/>
      </c>
      <c r="G2535" s="49">
        <f>IF('M5 Sparkling Water &amp; Soda'!F701="","",'M5 Sparkling Water &amp; Soda'!F701)</f>
        <v/>
      </c>
      <c r="H2535" s="50">
        <f>IF(AND(ISNUMBER('M5 Sparkling Water &amp; Soda'!F701),ISNUMBER('M5 Sparkling Water &amp; Soda'!K701)),'M5 Sparkling Water &amp; Soda'!F701-'M5 Sparkling Water &amp; Soda'!K701,"")</f>
        <v/>
      </c>
      <c r="I2535" s="34" t="inlineStr">
        <is>
          <t>S&amp;S availability/depth vary by listing and time, confirm live.</t>
        </is>
      </c>
    </row>
    <row r="2536" ht="26" customHeight="1">
      <c r="A2536" s="34" t="inlineStr">
        <is>
          <t>Dr Pepper</t>
        </is>
      </c>
      <c r="B2536" s="34" t="inlineStr">
        <is>
          <t>Dr Pepper | Cream Soda | 15 pack 355mL</t>
        </is>
      </c>
      <c r="C2536" s="34" t="inlineStr">
        <is>
          <t>5) Sparkling water &amp; soda</t>
        </is>
      </c>
      <c r="D2536" s="51">
        <f>IF('M5 Sparkling Water &amp; Soda'!I702="","",'M5 Sparkling Water &amp; Soda'!I702)</f>
        <v/>
      </c>
      <c r="E2536" s="52">
        <f>IF('M5 Sparkling Water &amp; Soda'!J702="","",'M5 Sparkling Water &amp; Soda'!J702)</f>
        <v/>
      </c>
      <c r="F2536" s="50">
        <f>IF('M5 Sparkling Water &amp; Soda'!K702="","",'M5 Sparkling Water &amp; Soda'!K702)</f>
        <v/>
      </c>
      <c r="G2536" s="49">
        <f>IF('M5 Sparkling Water &amp; Soda'!F702="","",'M5 Sparkling Water &amp; Soda'!F702)</f>
        <v/>
      </c>
      <c r="H2536" s="50">
        <f>IF(AND(ISNUMBER('M5 Sparkling Water &amp; Soda'!F702),ISNUMBER('M5 Sparkling Water &amp; Soda'!K702)),'M5 Sparkling Water &amp; Soda'!F702-'M5 Sparkling Water &amp; Soda'!K702,"")</f>
        <v/>
      </c>
      <c r="I2536" s="34" t="inlineStr">
        <is>
          <t>S&amp;S availability/depth vary by listing and time, confirm live.</t>
        </is>
      </c>
    </row>
    <row r="2537" ht="26" customHeight="1">
      <c r="A2537" s="34" t="inlineStr">
        <is>
          <t>Dr Pepper</t>
        </is>
      </c>
      <c r="B2537" s="34" t="inlineStr">
        <is>
          <t>Dr Pepper | Cream Soda | 18 pack 355mL</t>
        </is>
      </c>
      <c r="C2537" s="34" t="inlineStr">
        <is>
          <t>5) Sparkling water &amp; soda</t>
        </is>
      </c>
      <c r="D2537" s="51">
        <f>IF('M5 Sparkling Water &amp; Soda'!I703="","",'M5 Sparkling Water &amp; Soda'!I703)</f>
        <v/>
      </c>
      <c r="E2537" s="52">
        <f>IF('M5 Sparkling Water &amp; Soda'!J703="","",'M5 Sparkling Water &amp; Soda'!J703)</f>
        <v/>
      </c>
      <c r="F2537" s="50">
        <f>IF('M5 Sparkling Water &amp; Soda'!K703="","",'M5 Sparkling Water &amp; Soda'!K703)</f>
        <v/>
      </c>
      <c r="G2537" s="49">
        <f>IF('M5 Sparkling Water &amp; Soda'!F703="","",'M5 Sparkling Water &amp; Soda'!F703)</f>
        <v/>
      </c>
      <c r="H2537" s="50">
        <f>IF(AND(ISNUMBER('M5 Sparkling Water &amp; Soda'!F703),ISNUMBER('M5 Sparkling Water &amp; Soda'!K703)),'M5 Sparkling Water &amp; Soda'!F703-'M5 Sparkling Water &amp; Soda'!K703,"")</f>
        <v/>
      </c>
      <c r="I2537" s="34" t="inlineStr">
        <is>
          <t>S&amp;S availability/depth vary by listing and time, confirm live.</t>
        </is>
      </c>
    </row>
    <row r="2538" ht="26" customHeight="1">
      <c r="A2538" s="34" t="inlineStr">
        <is>
          <t>Dr Pepper</t>
        </is>
      </c>
      <c r="B2538" s="34" t="inlineStr">
        <is>
          <t>Dr Pepper | Cream Soda | 24 pack 355mL</t>
        </is>
      </c>
      <c r="C2538" s="34" t="inlineStr">
        <is>
          <t>5) Sparkling water &amp; soda</t>
        </is>
      </c>
      <c r="D2538" s="51">
        <f>IF('M5 Sparkling Water &amp; Soda'!I704="","",'M5 Sparkling Water &amp; Soda'!I704)</f>
        <v/>
      </c>
      <c r="E2538" s="52">
        <f>IF('M5 Sparkling Water &amp; Soda'!J704="","",'M5 Sparkling Water &amp; Soda'!J704)</f>
        <v/>
      </c>
      <c r="F2538" s="50">
        <f>IF('M5 Sparkling Water &amp; Soda'!K704="","",'M5 Sparkling Water &amp; Soda'!K704)</f>
        <v/>
      </c>
      <c r="G2538" s="49">
        <f>IF('M5 Sparkling Water &amp; Soda'!F704="","",'M5 Sparkling Water &amp; Soda'!F704)</f>
        <v/>
      </c>
      <c r="H2538" s="50">
        <f>IF(AND(ISNUMBER('M5 Sparkling Water &amp; Soda'!F704),ISNUMBER('M5 Sparkling Water &amp; Soda'!K704)),'M5 Sparkling Water &amp; Soda'!F704-'M5 Sparkling Water &amp; Soda'!K704,"")</f>
        <v/>
      </c>
      <c r="I2538" s="34" t="inlineStr">
        <is>
          <t>S&amp;S availability/depth vary by listing and time, confirm live.</t>
        </is>
      </c>
    </row>
    <row r="2539" ht="26" customHeight="1">
      <c r="A2539" s="34" t="inlineStr">
        <is>
          <t>Dr Pepper</t>
        </is>
      </c>
      <c r="B2539" s="34" t="inlineStr">
        <is>
          <t>Dr Pepper | Zero Sugar | single 355mL</t>
        </is>
      </c>
      <c r="C2539" s="34" t="inlineStr">
        <is>
          <t>5) Sparkling water &amp; soda</t>
        </is>
      </c>
      <c r="D2539" s="51">
        <f>IF('M5 Sparkling Water &amp; Soda'!I705="","",'M5 Sparkling Water &amp; Soda'!I705)</f>
        <v/>
      </c>
      <c r="E2539" s="52">
        <f>IF('M5 Sparkling Water &amp; Soda'!J705="","",'M5 Sparkling Water &amp; Soda'!J705)</f>
        <v/>
      </c>
      <c r="F2539" s="50">
        <f>IF('M5 Sparkling Water &amp; Soda'!K705="","",'M5 Sparkling Water &amp; Soda'!K705)</f>
        <v/>
      </c>
      <c r="G2539" s="49">
        <f>IF('M5 Sparkling Water &amp; Soda'!F705="","",'M5 Sparkling Water &amp; Soda'!F705)</f>
        <v/>
      </c>
      <c r="H2539" s="50">
        <f>IF(AND(ISNUMBER('M5 Sparkling Water &amp; Soda'!F705),ISNUMBER('M5 Sparkling Water &amp; Soda'!K705)),'M5 Sparkling Water &amp; Soda'!F705-'M5 Sparkling Water &amp; Soda'!K705,"")</f>
        <v/>
      </c>
      <c r="I2539" s="34" t="inlineStr">
        <is>
          <t>S&amp;S availability/depth vary by listing and time, confirm live.</t>
        </is>
      </c>
    </row>
    <row r="2540" ht="26" customHeight="1">
      <c r="A2540" s="34" t="inlineStr">
        <is>
          <t>Dr Pepper</t>
        </is>
      </c>
      <c r="B2540" s="34" t="inlineStr">
        <is>
          <t>Dr Pepper | Zero Sugar | 8 pack 355mL</t>
        </is>
      </c>
      <c r="C2540" s="34" t="inlineStr">
        <is>
          <t>5) Sparkling water &amp; soda</t>
        </is>
      </c>
      <c r="D2540" s="51">
        <f>IF('M5 Sparkling Water &amp; Soda'!I706="","",'M5 Sparkling Water &amp; Soda'!I706)</f>
        <v/>
      </c>
      <c r="E2540" s="52">
        <f>IF('M5 Sparkling Water &amp; Soda'!J706="","",'M5 Sparkling Water &amp; Soda'!J706)</f>
        <v/>
      </c>
      <c r="F2540" s="50">
        <f>IF('M5 Sparkling Water &amp; Soda'!K706="","",'M5 Sparkling Water &amp; Soda'!K706)</f>
        <v/>
      </c>
      <c r="G2540" s="49">
        <f>IF('M5 Sparkling Water &amp; Soda'!F706="","",'M5 Sparkling Water &amp; Soda'!F706)</f>
        <v/>
      </c>
      <c r="H2540" s="50">
        <f>IF(AND(ISNUMBER('M5 Sparkling Water &amp; Soda'!F706),ISNUMBER('M5 Sparkling Water &amp; Soda'!K706)),'M5 Sparkling Water &amp; Soda'!F706-'M5 Sparkling Water &amp; Soda'!K706,"")</f>
        <v/>
      </c>
      <c r="I2540" s="34" t="inlineStr">
        <is>
          <t>S&amp;S availability/depth vary by listing and time, confirm live.</t>
        </is>
      </c>
    </row>
    <row r="2541" ht="26" customHeight="1">
      <c r="A2541" s="34" t="inlineStr">
        <is>
          <t>Dr Pepper</t>
        </is>
      </c>
      <c r="B2541" s="34" t="inlineStr">
        <is>
          <t>Dr Pepper | Zero Sugar | 12 pack 355mL</t>
        </is>
      </c>
      <c r="C2541" s="34" t="inlineStr">
        <is>
          <t>5) Sparkling water &amp; soda</t>
        </is>
      </c>
      <c r="D2541" s="51">
        <f>IF('M5 Sparkling Water &amp; Soda'!I707="","",'M5 Sparkling Water &amp; Soda'!I707)</f>
        <v/>
      </c>
      <c r="E2541" s="52">
        <f>IF('M5 Sparkling Water &amp; Soda'!J707="","",'M5 Sparkling Water &amp; Soda'!J707)</f>
        <v/>
      </c>
      <c r="F2541" s="50">
        <f>IF('M5 Sparkling Water &amp; Soda'!K707="","",'M5 Sparkling Water &amp; Soda'!K707)</f>
        <v/>
      </c>
      <c r="G2541" s="49">
        <f>IF('M5 Sparkling Water &amp; Soda'!F707="","",'M5 Sparkling Water &amp; Soda'!F707)</f>
        <v/>
      </c>
      <c r="H2541" s="50">
        <f>IF(AND(ISNUMBER('M5 Sparkling Water &amp; Soda'!F707),ISNUMBER('M5 Sparkling Water &amp; Soda'!K707)),'M5 Sparkling Water &amp; Soda'!F707-'M5 Sparkling Water &amp; Soda'!K707,"")</f>
        <v/>
      </c>
      <c r="I2541" s="34" t="inlineStr">
        <is>
          <t>S&amp;S availability/depth vary by listing and time, confirm live.</t>
        </is>
      </c>
    </row>
    <row r="2542" ht="26" customHeight="1">
      <c r="A2542" s="34" t="inlineStr">
        <is>
          <t>Dr Pepper</t>
        </is>
      </c>
      <c r="B2542" s="34" t="inlineStr">
        <is>
          <t>Dr Pepper | Zero Sugar | 15 pack 355mL</t>
        </is>
      </c>
      <c r="C2542" s="34" t="inlineStr">
        <is>
          <t>5) Sparkling water &amp; soda</t>
        </is>
      </c>
      <c r="D2542" s="51">
        <f>IF('M5 Sparkling Water &amp; Soda'!I708="","",'M5 Sparkling Water &amp; Soda'!I708)</f>
        <v/>
      </c>
      <c r="E2542" s="52">
        <f>IF('M5 Sparkling Water &amp; Soda'!J708="","",'M5 Sparkling Water &amp; Soda'!J708)</f>
        <v/>
      </c>
      <c r="F2542" s="50">
        <f>IF('M5 Sparkling Water &amp; Soda'!K708="","",'M5 Sparkling Water &amp; Soda'!K708)</f>
        <v/>
      </c>
      <c r="G2542" s="49">
        <f>IF('M5 Sparkling Water &amp; Soda'!F708="","",'M5 Sparkling Water &amp; Soda'!F708)</f>
        <v/>
      </c>
      <c r="H2542" s="50">
        <f>IF(AND(ISNUMBER('M5 Sparkling Water &amp; Soda'!F708),ISNUMBER('M5 Sparkling Water &amp; Soda'!K708)),'M5 Sparkling Water &amp; Soda'!F708-'M5 Sparkling Water &amp; Soda'!K708,"")</f>
        <v/>
      </c>
      <c r="I2542" s="34" t="inlineStr">
        <is>
          <t>S&amp;S availability/depth vary by listing and time, confirm live.</t>
        </is>
      </c>
    </row>
    <row r="2543" ht="26" customHeight="1">
      <c r="A2543" s="34" t="inlineStr">
        <is>
          <t>Dr Pepper</t>
        </is>
      </c>
      <c r="B2543" s="34" t="inlineStr">
        <is>
          <t>Dr Pepper | Zero Sugar | 18 pack 355mL</t>
        </is>
      </c>
      <c r="C2543" s="34" t="inlineStr">
        <is>
          <t>5) Sparkling water &amp; soda</t>
        </is>
      </c>
      <c r="D2543" s="51">
        <f>IF('M5 Sparkling Water &amp; Soda'!I709="","",'M5 Sparkling Water &amp; Soda'!I709)</f>
        <v/>
      </c>
      <c r="E2543" s="52">
        <f>IF('M5 Sparkling Water &amp; Soda'!J709="","",'M5 Sparkling Water &amp; Soda'!J709)</f>
        <v/>
      </c>
      <c r="F2543" s="50">
        <f>IF('M5 Sparkling Water &amp; Soda'!K709="","",'M5 Sparkling Water &amp; Soda'!K709)</f>
        <v/>
      </c>
      <c r="G2543" s="49">
        <f>IF('M5 Sparkling Water &amp; Soda'!F709="","",'M5 Sparkling Water &amp; Soda'!F709)</f>
        <v/>
      </c>
      <c r="H2543" s="50">
        <f>IF(AND(ISNUMBER('M5 Sparkling Water &amp; Soda'!F709),ISNUMBER('M5 Sparkling Water &amp; Soda'!K709)),'M5 Sparkling Water &amp; Soda'!F709-'M5 Sparkling Water &amp; Soda'!K709,"")</f>
        <v/>
      </c>
      <c r="I2543" s="34" t="inlineStr">
        <is>
          <t>S&amp;S availability/depth vary by listing and time, confirm live.</t>
        </is>
      </c>
    </row>
    <row r="2544" ht="26" customHeight="1">
      <c r="A2544" s="34" t="inlineStr">
        <is>
          <t>Dr Pepper</t>
        </is>
      </c>
      <c r="B2544" s="34" t="inlineStr">
        <is>
          <t>Dr Pepper | Zero Sugar | 24 pack 355mL</t>
        </is>
      </c>
      <c r="C2544" s="34" t="inlineStr">
        <is>
          <t>5) Sparkling water &amp; soda</t>
        </is>
      </c>
      <c r="D2544" s="51">
        <f>IF('M5 Sparkling Water &amp; Soda'!I710="","",'M5 Sparkling Water &amp; Soda'!I710)</f>
        <v/>
      </c>
      <c r="E2544" s="52">
        <f>IF('M5 Sparkling Water &amp; Soda'!J710="","",'M5 Sparkling Water &amp; Soda'!J710)</f>
        <v/>
      </c>
      <c r="F2544" s="50">
        <f>IF('M5 Sparkling Water &amp; Soda'!K710="","",'M5 Sparkling Water &amp; Soda'!K710)</f>
        <v/>
      </c>
      <c r="G2544" s="49">
        <f>IF('M5 Sparkling Water &amp; Soda'!F710="","",'M5 Sparkling Water &amp; Soda'!F710)</f>
        <v/>
      </c>
      <c r="H2544" s="50">
        <f>IF(AND(ISNUMBER('M5 Sparkling Water &amp; Soda'!F710),ISNUMBER('M5 Sparkling Water &amp; Soda'!K710)),'M5 Sparkling Water &amp; Soda'!F710-'M5 Sparkling Water &amp; Soda'!K710,"")</f>
        <v/>
      </c>
      <c r="I2544" s="34" t="inlineStr">
        <is>
          <t>S&amp;S availability/depth vary by listing and time, confirm live.</t>
        </is>
      </c>
    </row>
    <row r="2545" ht="26" customHeight="1">
      <c r="A2545" s="34" t="inlineStr">
        <is>
          <t>Canada Dry</t>
        </is>
      </c>
      <c r="B2545" s="34" t="inlineStr">
        <is>
          <t>Canada Dry Ginger Ale | Original | single 355mL</t>
        </is>
      </c>
      <c r="C2545" s="34" t="inlineStr">
        <is>
          <t>5) Sparkling water &amp; soda</t>
        </is>
      </c>
      <c r="D2545" s="51">
        <f>IF('M5 Sparkling Water &amp; Soda'!I711="","",'M5 Sparkling Water &amp; Soda'!I711)</f>
        <v/>
      </c>
      <c r="E2545" s="52">
        <f>IF('M5 Sparkling Water &amp; Soda'!J711="","",'M5 Sparkling Water &amp; Soda'!J711)</f>
        <v/>
      </c>
      <c r="F2545" s="50">
        <f>IF('M5 Sparkling Water &amp; Soda'!K711="","",'M5 Sparkling Water &amp; Soda'!K711)</f>
        <v/>
      </c>
      <c r="G2545" s="49">
        <f>IF('M5 Sparkling Water &amp; Soda'!F711="","",'M5 Sparkling Water &amp; Soda'!F711)</f>
        <v/>
      </c>
      <c r="H2545" s="50">
        <f>IF(AND(ISNUMBER('M5 Sparkling Water &amp; Soda'!F711),ISNUMBER('M5 Sparkling Water &amp; Soda'!K711)),'M5 Sparkling Water &amp; Soda'!F711-'M5 Sparkling Water &amp; Soda'!K711,"")</f>
        <v/>
      </c>
      <c r="I2545" s="34" t="inlineStr">
        <is>
          <t>S&amp;S availability/depth vary by listing and time, confirm live.</t>
        </is>
      </c>
    </row>
    <row r="2546" ht="26" customHeight="1">
      <c r="A2546" s="34" t="inlineStr">
        <is>
          <t>Canada Dry</t>
        </is>
      </c>
      <c r="B2546" s="34" t="inlineStr">
        <is>
          <t>Canada Dry Ginger Ale | Original | 8 pack 355mL</t>
        </is>
      </c>
      <c r="C2546" s="34" t="inlineStr">
        <is>
          <t>5) Sparkling water &amp; soda</t>
        </is>
      </c>
      <c r="D2546" s="51">
        <f>IF('M5 Sparkling Water &amp; Soda'!I712="","",'M5 Sparkling Water &amp; Soda'!I712)</f>
        <v/>
      </c>
      <c r="E2546" s="52">
        <f>IF('M5 Sparkling Water &amp; Soda'!J712="","",'M5 Sparkling Water &amp; Soda'!J712)</f>
        <v/>
      </c>
      <c r="F2546" s="50">
        <f>IF('M5 Sparkling Water &amp; Soda'!K712="","",'M5 Sparkling Water &amp; Soda'!K712)</f>
        <v/>
      </c>
      <c r="G2546" s="49">
        <f>IF('M5 Sparkling Water &amp; Soda'!F712="","",'M5 Sparkling Water &amp; Soda'!F712)</f>
        <v/>
      </c>
      <c r="H2546" s="50">
        <f>IF(AND(ISNUMBER('M5 Sparkling Water &amp; Soda'!F712),ISNUMBER('M5 Sparkling Water &amp; Soda'!K712)),'M5 Sparkling Water &amp; Soda'!F712-'M5 Sparkling Water &amp; Soda'!K712,"")</f>
        <v/>
      </c>
      <c r="I2546" s="34" t="inlineStr">
        <is>
          <t>S&amp;S availability/depth vary by listing and time, confirm live.</t>
        </is>
      </c>
    </row>
    <row r="2547" ht="26" customHeight="1">
      <c r="A2547" s="34" t="inlineStr">
        <is>
          <t>Canada Dry</t>
        </is>
      </c>
      <c r="B2547" s="34" t="inlineStr">
        <is>
          <t>Canada Dry Ginger Ale | Original | 12 pack 355mL</t>
        </is>
      </c>
      <c r="C2547" s="34" t="inlineStr">
        <is>
          <t>5) Sparkling water &amp; soda</t>
        </is>
      </c>
      <c r="D2547" s="51">
        <f>IF('M5 Sparkling Water &amp; Soda'!I713="","",'M5 Sparkling Water &amp; Soda'!I713)</f>
        <v/>
      </c>
      <c r="E2547" s="52">
        <f>IF('M5 Sparkling Water &amp; Soda'!J713="","",'M5 Sparkling Water &amp; Soda'!J713)</f>
        <v/>
      </c>
      <c r="F2547" s="50">
        <f>IF('M5 Sparkling Water &amp; Soda'!K713="","",'M5 Sparkling Water &amp; Soda'!K713)</f>
        <v/>
      </c>
      <c r="G2547" s="49">
        <f>IF('M5 Sparkling Water &amp; Soda'!F713="","",'M5 Sparkling Water &amp; Soda'!F713)</f>
        <v/>
      </c>
      <c r="H2547" s="50">
        <f>IF(AND(ISNUMBER('M5 Sparkling Water &amp; Soda'!F713),ISNUMBER('M5 Sparkling Water &amp; Soda'!K713)),'M5 Sparkling Water &amp; Soda'!F713-'M5 Sparkling Water &amp; Soda'!K713,"")</f>
        <v/>
      </c>
      <c r="I2547" s="34" t="inlineStr">
        <is>
          <t>S&amp;S availability/depth vary by listing and time, confirm live.</t>
        </is>
      </c>
    </row>
    <row r="2548" ht="26" customHeight="1">
      <c r="A2548" s="34" t="inlineStr">
        <is>
          <t>Canada Dry</t>
        </is>
      </c>
      <c r="B2548" s="34" t="inlineStr">
        <is>
          <t>Canada Dry Ginger Ale | Original | 15 pack 355mL</t>
        </is>
      </c>
      <c r="C2548" s="34" t="inlineStr">
        <is>
          <t>5) Sparkling water &amp; soda</t>
        </is>
      </c>
      <c r="D2548" s="51">
        <f>IF('M5 Sparkling Water &amp; Soda'!I714="","",'M5 Sparkling Water &amp; Soda'!I714)</f>
        <v/>
      </c>
      <c r="E2548" s="52">
        <f>IF('M5 Sparkling Water &amp; Soda'!J714="","",'M5 Sparkling Water &amp; Soda'!J714)</f>
        <v/>
      </c>
      <c r="F2548" s="50">
        <f>IF('M5 Sparkling Water &amp; Soda'!K714="","",'M5 Sparkling Water &amp; Soda'!K714)</f>
        <v/>
      </c>
      <c r="G2548" s="49">
        <f>IF('M5 Sparkling Water &amp; Soda'!F714="","",'M5 Sparkling Water &amp; Soda'!F714)</f>
        <v/>
      </c>
      <c r="H2548" s="50">
        <f>IF(AND(ISNUMBER('M5 Sparkling Water &amp; Soda'!F714),ISNUMBER('M5 Sparkling Water &amp; Soda'!K714)),'M5 Sparkling Water &amp; Soda'!F714-'M5 Sparkling Water &amp; Soda'!K714,"")</f>
        <v/>
      </c>
      <c r="I2548" s="34" t="inlineStr">
        <is>
          <t>S&amp;S availability/depth vary by listing and time, confirm live.</t>
        </is>
      </c>
    </row>
    <row r="2549" ht="26" customHeight="1">
      <c r="A2549" s="34" t="inlineStr">
        <is>
          <t>Canada Dry</t>
        </is>
      </c>
      <c r="B2549" s="34" t="inlineStr">
        <is>
          <t>Canada Dry Ginger Ale | Original | 18 pack 355mL</t>
        </is>
      </c>
      <c r="C2549" s="34" t="inlineStr">
        <is>
          <t>5) Sparkling water &amp; soda</t>
        </is>
      </c>
      <c r="D2549" s="51">
        <f>IF('M5 Sparkling Water &amp; Soda'!I715="","",'M5 Sparkling Water &amp; Soda'!I715)</f>
        <v/>
      </c>
      <c r="E2549" s="52">
        <f>IF('M5 Sparkling Water &amp; Soda'!J715="","",'M5 Sparkling Water &amp; Soda'!J715)</f>
        <v/>
      </c>
      <c r="F2549" s="50">
        <f>IF('M5 Sparkling Water &amp; Soda'!K715="","",'M5 Sparkling Water &amp; Soda'!K715)</f>
        <v/>
      </c>
      <c r="G2549" s="49">
        <f>IF('M5 Sparkling Water &amp; Soda'!F715="","",'M5 Sparkling Water &amp; Soda'!F715)</f>
        <v/>
      </c>
      <c r="H2549" s="50">
        <f>IF(AND(ISNUMBER('M5 Sparkling Water &amp; Soda'!F715),ISNUMBER('M5 Sparkling Water &amp; Soda'!K715)),'M5 Sparkling Water &amp; Soda'!F715-'M5 Sparkling Water &amp; Soda'!K715,"")</f>
        <v/>
      </c>
      <c r="I2549" s="34" t="inlineStr">
        <is>
          <t>S&amp;S availability/depth vary by listing and time, confirm live.</t>
        </is>
      </c>
    </row>
    <row r="2550" ht="26" customHeight="1">
      <c r="A2550" s="34" t="inlineStr">
        <is>
          <t>Canada Dry</t>
        </is>
      </c>
      <c r="B2550" s="34" t="inlineStr">
        <is>
          <t>Canada Dry Ginger Ale | Original | 24 pack 355mL</t>
        </is>
      </c>
      <c r="C2550" s="34" t="inlineStr">
        <is>
          <t>5) Sparkling water &amp; soda</t>
        </is>
      </c>
      <c r="D2550" s="51">
        <f>IF('M5 Sparkling Water &amp; Soda'!I716="","",'M5 Sparkling Water &amp; Soda'!I716)</f>
        <v/>
      </c>
      <c r="E2550" s="52">
        <f>IF('M5 Sparkling Water &amp; Soda'!J716="","",'M5 Sparkling Water &amp; Soda'!J716)</f>
        <v/>
      </c>
      <c r="F2550" s="50">
        <f>IF('M5 Sparkling Water &amp; Soda'!K716="","",'M5 Sparkling Water &amp; Soda'!K716)</f>
        <v/>
      </c>
      <c r="G2550" s="49">
        <f>IF('M5 Sparkling Water &amp; Soda'!F716="","",'M5 Sparkling Water &amp; Soda'!F716)</f>
        <v/>
      </c>
      <c r="H2550" s="50">
        <f>IF(AND(ISNUMBER('M5 Sparkling Water &amp; Soda'!F716),ISNUMBER('M5 Sparkling Water &amp; Soda'!K716)),'M5 Sparkling Water &amp; Soda'!F716-'M5 Sparkling Water &amp; Soda'!K716,"")</f>
        <v/>
      </c>
      <c r="I2550" s="34" t="inlineStr">
        <is>
          <t>S&amp;S availability/depth vary by listing and time, confirm live.</t>
        </is>
      </c>
    </row>
    <row r="2551" ht="26" customHeight="1">
      <c r="A2551" s="34" t="inlineStr">
        <is>
          <t>Canada Dry</t>
        </is>
      </c>
      <c r="B2551" s="34" t="inlineStr">
        <is>
          <t>Canada Dry Ginger Ale | Diet | single 355mL</t>
        </is>
      </c>
      <c r="C2551" s="34" t="inlineStr">
        <is>
          <t>5) Sparkling water &amp; soda</t>
        </is>
      </c>
      <c r="D2551" s="51">
        <f>IF('M5 Sparkling Water &amp; Soda'!I717="","",'M5 Sparkling Water &amp; Soda'!I717)</f>
        <v/>
      </c>
      <c r="E2551" s="52">
        <f>IF('M5 Sparkling Water &amp; Soda'!J717="","",'M5 Sparkling Water &amp; Soda'!J717)</f>
        <v/>
      </c>
      <c r="F2551" s="50">
        <f>IF('M5 Sparkling Water &amp; Soda'!K717="","",'M5 Sparkling Water &amp; Soda'!K717)</f>
        <v/>
      </c>
      <c r="G2551" s="49">
        <f>IF('M5 Sparkling Water &amp; Soda'!F717="","",'M5 Sparkling Water &amp; Soda'!F717)</f>
        <v/>
      </c>
      <c r="H2551" s="50">
        <f>IF(AND(ISNUMBER('M5 Sparkling Water &amp; Soda'!F717),ISNUMBER('M5 Sparkling Water &amp; Soda'!K717)),'M5 Sparkling Water &amp; Soda'!F717-'M5 Sparkling Water &amp; Soda'!K717,"")</f>
        <v/>
      </c>
      <c r="I2551" s="34" t="inlineStr">
        <is>
          <t>S&amp;S availability/depth vary by listing and time, confirm live.</t>
        </is>
      </c>
    </row>
    <row r="2552" ht="26" customHeight="1">
      <c r="A2552" s="34" t="inlineStr">
        <is>
          <t>Canada Dry</t>
        </is>
      </c>
      <c r="B2552" s="34" t="inlineStr">
        <is>
          <t>Canada Dry Ginger Ale | Diet | 8 pack 355mL</t>
        </is>
      </c>
      <c r="C2552" s="34" t="inlineStr">
        <is>
          <t>5) Sparkling water &amp; soda</t>
        </is>
      </c>
      <c r="D2552" s="51">
        <f>IF('M5 Sparkling Water &amp; Soda'!I718="","",'M5 Sparkling Water &amp; Soda'!I718)</f>
        <v/>
      </c>
      <c r="E2552" s="52">
        <f>IF('M5 Sparkling Water &amp; Soda'!J718="","",'M5 Sparkling Water &amp; Soda'!J718)</f>
        <v/>
      </c>
      <c r="F2552" s="50">
        <f>IF('M5 Sparkling Water &amp; Soda'!K718="","",'M5 Sparkling Water &amp; Soda'!K718)</f>
        <v/>
      </c>
      <c r="G2552" s="49">
        <f>IF('M5 Sparkling Water &amp; Soda'!F718="","",'M5 Sparkling Water &amp; Soda'!F718)</f>
        <v/>
      </c>
      <c r="H2552" s="50">
        <f>IF(AND(ISNUMBER('M5 Sparkling Water &amp; Soda'!F718),ISNUMBER('M5 Sparkling Water &amp; Soda'!K718)),'M5 Sparkling Water &amp; Soda'!F718-'M5 Sparkling Water &amp; Soda'!K718,"")</f>
        <v/>
      </c>
      <c r="I2552" s="34" t="inlineStr">
        <is>
          <t>S&amp;S availability/depth vary by listing and time, confirm live.</t>
        </is>
      </c>
    </row>
    <row r="2553" ht="26" customHeight="1">
      <c r="A2553" s="34" t="inlineStr">
        <is>
          <t>Canada Dry</t>
        </is>
      </c>
      <c r="B2553" s="34" t="inlineStr">
        <is>
          <t>Canada Dry Ginger Ale | Diet | 12 pack 355mL</t>
        </is>
      </c>
      <c r="C2553" s="34" t="inlineStr">
        <is>
          <t>5) Sparkling water &amp; soda</t>
        </is>
      </c>
      <c r="D2553" s="51">
        <f>IF('M5 Sparkling Water &amp; Soda'!I719="","",'M5 Sparkling Water &amp; Soda'!I719)</f>
        <v/>
      </c>
      <c r="E2553" s="52">
        <f>IF('M5 Sparkling Water &amp; Soda'!J719="","",'M5 Sparkling Water &amp; Soda'!J719)</f>
        <v/>
      </c>
      <c r="F2553" s="50">
        <f>IF('M5 Sparkling Water &amp; Soda'!K719="","",'M5 Sparkling Water &amp; Soda'!K719)</f>
        <v/>
      </c>
      <c r="G2553" s="49">
        <f>IF('M5 Sparkling Water &amp; Soda'!F719="","",'M5 Sparkling Water &amp; Soda'!F719)</f>
        <v/>
      </c>
      <c r="H2553" s="50">
        <f>IF(AND(ISNUMBER('M5 Sparkling Water &amp; Soda'!F719),ISNUMBER('M5 Sparkling Water &amp; Soda'!K719)),'M5 Sparkling Water &amp; Soda'!F719-'M5 Sparkling Water &amp; Soda'!K719,"")</f>
        <v/>
      </c>
      <c r="I2553" s="34" t="inlineStr">
        <is>
          <t>S&amp;S availability/depth vary by listing and time, confirm live.</t>
        </is>
      </c>
    </row>
    <row r="2554" ht="26" customHeight="1">
      <c r="A2554" s="34" t="inlineStr">
        <is>
          <t>Canada Dry</t>
        </is>
      </c>
      <c r="B2554" s="34" t="inlineStr">
        <is>
          <t>Canada Dry Ginger Ale | Diet | 15 pack 355mL</t>
        </is>
      </c>
      <c r="C2554" s="34" t="inlineStr">
        <is>
          <t>5) Sparkling water &amp; soda</t>
        </is>
      </c>
      <c r="D2554" s="51">
        <f>IF('M5 Sparkling Water &amp; Soda'!I720="","",'M5 Sparkling Water &amp; Soda'!I720)</f>
        <v/>
      </c>
      <c r="E2554" s="52">
        <f>IF('M5 Sparkling Water &amp; Soda'!J720="","",'M5 Sparkling Water &amp; Soda'!J720)</f>
        <v/>
      </c>
      <c r="F2554" s="50">
        <f>IF('M5 Sparkling Water &amp; Soda'!K720="","",'M5 Sparkling Water &amp; Soda'!K720)</f>
        <v/>
      </c>
      <c r="G2554" s="49">
        <f>IF('M5 Sparkling Water &amp; Soda'!F720="","",'M5 Sparkling Water &amp; Soda'!F720)</f>
        <v/>
      </c>
      <c r="H2554" s="50">
        <f>IF(AND(ISNUMBER('M5 Sparkling Water &amp; Soda'!F720),ISNUMBER('M5 Sparkling Water &amp; Soda'!K720)),'M5 Sparkling Water &amp; Soda'!F720-'M5 Sparkling Water &amp; Soda'!K720,"")</f>
        <v/>
      </c>
      <c r="I2554" s="34" t="inlineStr">
        <is>
          <t>S&amp;S availability/depth vary by listing and time, confirm live.</t>
        </is>
      </c>
    </row>
    <row r="2555" ht="26" customHeight="1">
      <c r="A2555" s="34" t="inlineStr">
        <is>
          <t>Canada Dry</t>
        </is>
      </c>
      <c r="B2555" s="34" t="inlineStr">
        <is>
          <t>Canada Dry Ginger Ale | Diet | 18 pack 355mL</t>
        </is>
      </c>
      <c r="C2555" s="34" t="inlineStr">
        <is>
          <t>5) Sparkling water &amp; soda</t>
        </is>
      </c>
      <c r="D2555" s="51">
        <f>IF('M5 Sparkling Water &amp; Soda'!I721="","",'M5 Sparkling Water &amp; Soda'!I721)</f>
        <v/>
      </c>
      <c r="E2555" s="52">
        <f>IF('M5 Sparkling Water &amp; Soda'!J721="","",'M5 Sparkling Water &amp; Soda'!J721)</f>
        <v/>
      </c>
      <c r="F2555" s="50">
        <f>IF('M5 Sparkling Water &amp; Soda'!K721="","",'M5 Sparkling Water &amp; Soda'!K721)</f>
        <v/>
      </c>
      <c r="G2555" s="49">
        <f>IF('M5 Sparkling Water &amp; Soda'!F721="","",'M5 Sparkling Water &amp; Soda'!F721)</f>
        <v/>
      </c>
      <c r="H2555" s="50">
        <f>IF(AND(ISNUMBER('M5 Sparkling Water &amp; Soda'!F721),ISNUMBER('M5 Sparkling Water &amp; Soda'!K721)),'M5 Sparkling Water &amp; Soda'!F721-'M5 Sparkling Water &amp; Soda'!K721,"")</f>
        <v/>
      </c>
      <c r="I2555" s="34" t="inlineStr">
        <is>
          <t>S&amp;S availability/depth vary by listing and time, confirm live.</t>
        </is>
      </c>
    </row>
    <row r="2556" ht="26" customHeight="1">
      <c r="A2556" s="34" t="inlineStr">
        <is>
          <t>Canada Dry</t>
        </is>
      </c>
      <c r="B2556" s="34" t="inlineStr">
        <is>
          <t>Canada Dry Ginger Ale | Diet | 24 pack 355mL</t>
        </is>
      </c>
      <c r="C2556" s="34" t="inlineStr">
        <is>
          <t>5) Sparkling water &amp; soda</t>
        </is>
      </c>
      <c r="D2556" s="51">
        <f>IF('M5 Sparkling Water &amp; Soda'!I722="","",'M5 Sparkling Water &amp; Soda'!I722)</f>
        <v/>
      </c>
      <c r="E2556" s="52">
        <f>IF('M5 Sparkling Water &amp; Soda'!J722="","",'M5 Sparkling Water &amp; Soda'!J722)</f>
        <v/>
      </c>
      <c r="F2556" s="50">
        <f>IF('M5 Sparkling Water &amp; Soda'!K722="","",'M5 Sparkling Water &amp; Soda'!K722)</f>
        <v/>
      </c>
      <c r="G2556" s="49">
        <f>IF('M5 Sparkling Water &amp; Soda'!F722="","",'M5 Sparkling Water &amp; Soda'!F722)</f>
        <v/>
      </c>
      <c r="H2556" s="50">
        <f>IF(AND(ISNUMBER('M5 Sparkling Water &amp; Soda'!F722),ISNUMBER('M5 Sparkling Water &amp; Soda'!K722)),'M5 Sparkling Water &amp; Soda'!F722-'M5 Sparkling Water &amp; Soda'!K722,"")</f>
        <v/>
      </c>
      <c r="I2556" s="34" t="inlineStr">
        <is>
          <t>S&amp;S availability/depth vary by listing and time, confirm live.</t>
        </is>
      </c>
    </row>
    <row r="2557" ht="26" customHeight="1">
      <c r="A2557" s="34" t="inlineStr">
        <is>
          <t>Canada Dry</t>
        </is>
      </c>
      <c r="B2557" s="34" t="inlineStr">
        <is>
          <t>Canada Dry Ginger Ale | Cranberry | single 355mL</t>
        </is>
      </c>
      <c r="C2557" s="34" t="inlineStr">
        <is>
          <t>5) Sparkling water &amp; soda</t>
        </is>
      </c>
      <c r="D2557" s="51">
        <f>IF('M5 Sparkling Water &amp; Soda'!I723="","",'M5 Sparkling Water &amp; Soda'!I723)</f>
        <v/>
      </c>
      <c r="E2557" s="52">
        <f>IF('M5 Sparkling Water &amp; Soda'!J723="","",'M5 Sparkling Water &amp; Soda'!J723)</f>
        <v/>
      </c>
      <c r="F2557" s="50">
        <f>IF('M5 Sparkling Water &amp; Soda'!K723="","",'M5 Sparkling Water &amp; Soda'!K723)</f>
        <v/>
      </c>
      <c r="G2557" s="49">
        <f>IF('M5 Sparkling Water &amp; Soda'!F723="","",'M5 Sparkling Water &amp; Soda'!F723)</f>
        <v/>
      </c>
      <c r="H2557" s="50">
        <f>IF(AND(ISNUMBER('M5 Sparkling Water &amp; Soda'!F723),ISNUMBER('M5 Sparkling Water &amp; Soda'!K723)),'M5 Sparkling Water &amp; Soda'!F723-'M5 Sparkling Water &amp; Soda'!K723,"")</f>
        <v/>
      </c>
      <c r="I2557" s="34" t="inlineStr">
        <is>
          <t>S&amp;S availability/depth vary by listing and time, confirm live.</t>
        </is>
      </c>
    </row>
    <row r="2558" ht="26" customHeight="1">
      <c r="A2558" s="34" t="inlineStr">
        <is>
          <t>Canada Dry</t>
        </is>
      </c>
      <c r="B2558" s="34" t="inlineStr">
        <is>
          <t>Canada Dry Ginger Ale | Cranberry | 8 pack 355mL</t>
        </is>
      </c>
      <c r="C2558" s="34" t="inlineStr">
        <is>
          <t>5) Sparkling water &amp; soda</t>
        </is>
      </c>
      <c r="D2558" s="51">
        <f>IF('M5 Sparkling Water &amp; Soda'!I724="","",'M5 Sparkling Water &amp; Soda'!I724)</f>
        <v/>
      </c>
      <c r="E2558" s="52">
        <f>IF('M5 Sparkling Water &amp; Soda'!J724="","",'M5 Sparkling Water &amp; Soda'!J724)</f>
        <v/>
      </c>
      <c r="F2558" s="50">
        <f>IF('M5 Sparkling Water &amp; Soda'!K724="","",'M5 Sparkling Water &amp; Soda'!K724)</f>
        <v/>
      </c>
      <c r="G2558" s="49">
        <f>IF('M5 Sparkling Water &amp; Soda'!F724="","",'M5 Sparkling Water &amp; Soda'!F724)</f>
        <v/>
      </c>
      <c r="H2558" s="50">
        <f>IF(AND(ISNUMBER('M5 Sparkling Water &amp; Soda'!F724),ISNUMBER('M5 Sparkling Water &amp; Soda'!K724)),'M5 Sparkling Water &amp; Soda'!F724-'M5 Sparkling Water &amp; Soda'!K724,"")</f>
        <v/>
      </c>
      <c r="I2558" s="34" t="inlineStr">
        <is>
          <t>S&amp;S availability/depth vary by listing and time, confirm live.</t>
        </is>
      </c>
    </row>
    <row r="2559" ht="26" customHeight="1">
      <c r="A2559" s="34" t="inlineStr">
        <is>
          <t>Canada Dry</t>
        </is>
      </c>
      <c r="B2559" s="34" t="inlineStr">
        <is>
          <t>Canada Dry Ginger Ale | Cranberry | 12 pack 355mL</t>
        </is>
      </c>
      <c r="C2559" s="34" t="inlineStr">
        <is>
          <t>5) Sparkling water &amp; soda</t>
        </is>
      </c>
      <c r="D2559" s="51">
        <f>IF('M5 Sparkling Water &amp; Soda'!I725="","",'M5 Sparkling Water &amp; Soda'!I725)</f>
        <v/>
      </c>
      <c r="E2559" s="52">
        <f>IF('M5 Sparkling Water &amp; Soda'!J725="","",'M5 Sparkling Water &amp; Soda'!J725)</f>
        <v/>
      </c>
      <c r="F2559" s="50">
        <f>IF('M5 Sparkling Water &amp; Soda'!K725="","",'M5 Sparkling Water &amp; Soda'!K725)</f>
        <v/>
      </c>
      <c r="G2559" s="49">
        <f>IF('M5 Sparkling Water &amp; Soda'!F725="","",'M5 Sparkling Water &amp; Soda'!F725)</f>
        <v/>
      </c>
      <c r="H2559" s="50">
        <f>IF(AND(ISNUMBER('M5 Sparkling Water &amp; Soda'!F725),ISNUMBER('M5 Sparkling Water &amp; Soda'!K725)),'M5 Sparkling Water &amp; Soda'!F725-'M5 Sparkling Water &amp; Soda'!K725,"")</f>
        <v/>
      </c>
      <c r="I2559" s="34" t="inlineStr">
        <is>
          <t>S&amp;S availability/depth vary by listing and time, confirm live.</t>
        </is>
      </c>
    </row>
    <row r="2560" ht="26" customHeight="1">
      <c r="A2560" s="34" t="inlineStr">
        <is>
          <t>Canada Dry</t>
        </is>
      </c>
      <c r="B2560" s="34" t="inlineStr">
        <is>
          <t>Canada Dry Ginger Ale | Cranberry | 15 pack 355mL</t>
        </is>
      </c>
      <c r="C2560" s="34" t="inlineStr">
        <is>
          <t>5) Sparkling water &amp; soda</t>
        </is>
      </c>
      <c r="D2560" s="51">
        <f>IF('M5 Sparkling Water &amp; Soda'!I726="","",'M5 Sparkling Water &amp; Soda'!I726)</f>
        <v/>
      </c>
      <c r="E2560" s="52">
        <f>IF('M5 Sparkling Water &amp; Soda'!J726="","",'M5 Sparkling Water &amp; Soda'!J726)</f>
        <v/>
      </c>
      <c r="F2560" s="50">
        <f>IF('M5 Sparkling Water &amp; Soda'!K726="","",'M5 Sparkling Water &amp; Soda'!K726)</f>
        <v/>
      </c>
      <c r="G2560" s="49">
        <f>IF('M5 Sparkling Water &amp; Soda'!F726="","",'M5 Sparkling Water &amp; Soda'!F726)</f>
        <v/>
      </c>
      <c r="H2560" s="50">
        <f>IF(AND(ISNUMBER('M5 Sparkling Water &amp; Soda'!F726),ISNUMBER('M5 Sparkling Water &amp; Soda'!K726)),'M5 Sparkling Water &amp; Soda'!F726-'M5 Sparkling Water &amp; Soda'!K726,"")</f>
        <v/>
      </c>
      <c r="I2560" s="34" t="inlineStr">
        <is>
          <t>S&amp;S availability/depth vary by listing and time, confirm live.</t>
        </is>
      </c>
    </row>
    <row r="2561" ht="26" customHeight="1">
      <c r="A2561" s="34" t="inlineStr">
        <is>
          <t>Canada Dry</t>
        </is>
      </c>
      <c r="B2561" s="34" t="inlineStr">
        <is>
          <t>Canada Dry Ginger Ale | Cranberry | 18 pack 355mL</t>
        </is>
      </c>
      <c r="C2561" s="34" t="inlineStr">
        <is>
          <t>5) Sparkling water &amp; soda</t>
        </is>
      </c>
      <c r="D2561" s="51">
        <f>IF('M5 Sparkling Water &amp; Soda'!I727="","",'M5 Sparkling Water &amp; Soda'!I727)</f>
        <v/>
      </c>
      <c r="E2561" s="52">
        <f>IF('M5 Sparkling Water &amp; Soda'!J727="","",'M5 Sparkling Water &amp; Soda'!J727)</f>
        <v/>
      </c>
      <c r="F2561" s="50">
        <f>IF('M5 Sparkling Water &amp; Soda'!K727="","",'M5 Sparkling Water &amp; Soda'!K727)</f>
        <v/>
      </c>
      <c r="G2561" s="49">
        <f>IF('M5 Sparkling Water &amp; Soda'!F727="","",'M5 Sparkling Water &amp; Soda'!F727)</f>
        <v/>
      </c>
      <c r="H2561" s="50">
        <f>IF(AND(ISNUMBER('M5 Sparkling Water &amp; Soda'!F727),ISNUMBER('M5 Sparkling Water &amp; Soda'!K727)),'M5 Sparkling Water &amp; Soda'!F727-'M5 Sparkling Water &amp; Soda'!K727,"")</f>
        <v/>
      </c>
      <c r="I2561" s="34" t="inlineStr">
        <is>
          <t>S&amp;S availability/depth vary by listing and time, confirm live.</t>
        </is>
      </c>
    </row>
    <row r="2562" ht="26" customHeight="1">
      <c r="A2562" s="34" t="inlineStr">
        <is>
          <t>Canada Dry</t>
        </is>
      </c>
      <c r="B2562" s="34" t="inlineStr">
        <is>
          <t>Canada Dry Ginger Ale | Cranberry | 24 pack 355mL</t>
        </is>
      </c>
      <c r="C2562" s="34" t="inlineStr">
        <is>
          <t>5) Sparkling water &amp; soda</t>
        </is>
      </c>
      <c r="D2562" s="51">
        <f>IF('M5 Sparkling Water &amp; Soda'!I728="","",'M5 Sparkling Water &amp; Soda'!I728)</f>
        <v/>
      </c>
      <c r="E2562" s="52">
        <f>IF('M5 Sparkling Water &amp; Soda'!J728="","",'M5 Sparkling Water &amp; Soda'!J728)</f>
        <v/>
      </c>
      <c r="F2562" s="50">
        <f>IF('M5 Sparkling Water &amp; Soda'!K728="","",'M5 Sparkling Water &amp; Soda'!K728)</f>
        <v/>
      </c>
      <c r="G2562" s="49">
        <f>IF('M5 Sparkling Water &amp; Soda'!F728="","",'M5 Sparkling Water &amp; Soda'!F728)</f>
        <v/>
      </c>
      <c r="H2562" s="50">
        <f>IF(AND(ISNUMBER('M5 Sparkling Water &amp; Soda'!F728),ISNUMBER('M5 Sparkling Water &amp; Soda'!K728)),'M5 Sparkling Water &amp; Soda'!F728-'M5 Sparkling Water &amp; Soda'!K728,"")</f>
        <v/>
      </c>
      <c r="I2562" s="34" t="inlineStr">
        <is>
          <t>S&amp;S availability/depth vary by listing and time, confirm live.</t>
        </is>
      </c>
    </row>
    <row r="2563" ht="26" customHeight="1">
      <c r="A2563" s="34" t="inlineStr">
        <is>
          <t>Canada Dry</t>
        </is>
      </c>
      <c r="B2563" s="34" t="inlineStr">
        <is>
          <t>Canada Dry Ginger Ale | Lemonade | single 355mL</t>
        </is>
      </c>
      <c r="C2563" s="34" t="inlineStr">
        <is>
          <t>5) Sparkling water &amp; soda</t>
        </is>
      </c>
      <c r="D2563" s="51">
        <f>IF('M5 Sparkling Water &amp; Soda'!I729="","",'M5 Sparkling Water &amp; Soda'!I729)</f>
        <v/>
      </c>
      <c r="E2563" s="52">
        <f>IF('M5 Sparkling Water &amp; Soda'!J729="","",'M5 Sparkling Water &amp; Soda'!J729)</f>
        <v/>
      </c>
      <c r="F2563" s="50">
        <f>IF('M5 Sparkling Water &amp; Soda'!K729="","",'M5 Sparkling Water &amp; Soda'!K729)</f>
        <v/>
      </c>
      <c r="G2563" s="49">
        <f>IF('M5 Sparkling Water &amp; Soda'!F729="","",'M5 Sparkling Water &amp; Soda'!F729)</f>
        <v/>
      </c>
      <c r="H2563" s="50">
        <f>IF(AND(ISNUMBER('M5 Sparkling Water &amp; Soda'!F729),ISNUMBER('M5 Sparkling Water &amp; Soda'!K729)),'M5 Sparkling Water &amp; Soda'!F729-'M5 Sparkling Water &amp; Soda'!K729,"")</f>
        <v/>
      </c>
      <c r="I2563" s="34" t="inlineStr">
        <is>
          <t>S&amp;S availability/depth vary by listing and time, confirm live.</t>
        </is>
      </c>
    </row>
    <row r="2564" ht="26" customHeight="1">
      <c r="A2564" s="34" t="inlineStr">
        <is>
          <t>Canada Dry</t>
        </is>
      </c>
      <c r="B2564" s="34" t="inlineStr">
        <is>
          <t>Canada Dry Ginger Ale | Lemonade | 8 pack 355mL</t>
        </is>
      </c>
      <c r="C2564" s="34" t="inlineStr">
        <is>
          <t>5) Sparkling water &amp; soda</t>
        </is>
      </c>
      <c r="D2564" s="51">
        <f>IF('M5 Sparkling Water &amp; Soda'!I730="","",'M5 Sparkling Water &amp; Soda'!I730)</f>
        <v/>
      </c>
      <c r="E2564" s="52">
        <f>IF('M5 Sparkling Water &amp; Soda'!J730="","",'M5 Sparkling Water &amp; Soda'!J730)</f>
        <v/>
      </c>
      <c r="F2564" s="50">
        <f>IF('M5 Sparkling Water &amp; Soda'!K730="","",'M5 Sparkling Water &amp; Soda'!K730)</f>
        <v/>
      </c>
      <c r="G2564" s="49">
        <f>IF('M5 Sparkling Water &amp; Soda'!F730="","",'M5 Sparkling Water &amp; Soda'!F730)</f>
        <v/>
      </c>
      <c r="H2564" s="50">
        <f>IF(AND(ISNUMBER('M5 Sparkling Water &amp; Soda'!F730),ISNUMBER('M5 Sparkling Water &amp; Soda'!K730)),'M5 Sparkling Water &amp; Soda'!F730-'M5 Sparkling Water &amp; Soda'!K730,"")</f>
        <v/>
      </c>
      <c r="I2564" s="34" t="inlineStr">
        <is>
          <t>S&amp;S availability/depth vary by listing and time, confirm live.</t>
        </is>
      </c>
    </row>
    <row r="2565" ht="26" customHeight="1">
      <c r="A2565" s="34" t="inlineStr">
        <is>
          <t>Canada Dry</t>
        </is>
      </c>
      <c r="B2565" s="34" t="inlineStr">
        <is>
          <t>Canada Dry Ginger Ale | Lemonade | 12 pack 355mL</t>
        </is>
      </c>
      <c r="C2565" s="34" t="inlineStr">
        <is>
          <t>5) Sparkling water &amp; soda</t>
        </is>
      </c>
      <c r="D2565" s="51">
        <f>IF('M5 Sparkling Water &amp; Soda'!I731="","",'M5 Sparkling Water &amp; Soda'!I731)</f>
        <v/>
      </c>
      <c r="E2565" s="52">
        <f>IF('M5 Sparkling Water &amp; Soda'!J731="","",'M5 Sparkling Water &amp; Soda'!J731)</f>
        <v/>
      </c>
      <c r="F2565" s="50">
        <f>IF('M5 Sparkling Water &amp; Soda'!K731="","",'M5 Sparkling Water &amp; Soda'!K731)</f>
        <v/>
      </c>
      <c r="G2565" s="49">
        <f>IF('M5 Sparkling Water &amp; Soda'!F731="","",'M5 Sparkling Water &amp; Soda'!F731)</f>
        <v/>
      </c>
      <c r="H2565" s="50">
        <f>IF(AND(ISNUMBER('M5 Sparkling Water &amp; Soda'!F731),ISNUMBER('M5 Sparkling Water &amp; Soda'!K731)),'M5 Sparkling Water &amp; Soda'!F731-'M5 Sparkling Water &amp; Soda'!K731,"")</f>
        <v/>
      </c>
      <c r="I2565" s="34" t="inlineStr">
        <is>
          <t>S&amp;S availability/depth vary by listing and time, confirm live.</t>
        </is>
      </c>
    </row>
    <row r="2566" ht="26" customHeight="1">
      <c r="A2566" s="34" t="inlineStr">
        <is>
          <t>Canada Dry</t>
        </is>
      </c>
      <c r="B2566" s="34" t="inlineStr">
        <is>
          <t>Canada Dry Ginger Ale | Lemonade | 15 pack 355mL</t>
        </is>
      </c>
      <c r="C2566" s="34" t="inlineStr">
        <is>
          <t>5) Sparkling water &amp; soda</t>
        </is>
      </c>
      <c r="D2566" s="51">
        <f>IF('M5 Sparkling Water &amp; Soda'!I732="","",'M5 Sparkling Water &amp; Soda'!I732)</f>
        <v/>
      </c>
      <c r="E2566" s="52">
        <f>IF('M5 Sparkling Water &amp; Soda'!J732="","",'M5 Sparkling Water &amp; Soda'!J732)</f>
        <v/>
      </c>
      <c r="F2566" s="50">
        <f>IF('M5 Sparkling Water &amp; Soda'!K732="","",'M5 Sparkling Water &amp; Soda'!K732)</f>
        <v/>
      </c>
      <c r="G2566" s="49">
        <f>IF('M5 Sparkling Water &amp; Soda'!F732="","",'M5 Sparkling Water &amp; Soda'!F732)</f>
        <v/>
      </c>
      <c r="H2566" s="50">
        <f>IF(AND(ISNUMBER('M5 Sparkling Water &amp; Soda'!F732),ISNUMBER('M5 Sparkling Water &amp; Soda'!K732)),'M5 Sparkling Water &amp; Soda'!F732-'M5 Sparkling Water &amp; Soda'!K732,"")</f>
        <v/>
      </c>
      <c r="I2566" s="34" t="inlineStr">
        <is>
          <t>S&amp;S availability/depth vary by listing and time, confirm live.</t>
        </is>
      </c>
    </row>
    <row r="2567" ht="26" customHeight="1">
      <c r="A2567" s="34" t="inlineStr">
        <is>
          <t>Canada Dry</t>
        </is>
      </c>
      <c r="B2567" s="34" t="inlineStr">
        <is>
          <t>Canada Dry Ginger Ale | Lemonade | 18 pack 355mL</t>
        </is>
      </c>
      <c r="C2567" s="34" t="inlineStr">
        <is>
          <t>5) Sparkling water &amp; soda</t>
        </is>
      </c>
      <c r="D2567" s="51">
        <f>IF('M5 Sparkling Water &amp; Soda'!I733="","",'M5 Sparkling Water &amp; Soda'!I733)</f>
        <v/>
      </c>
      <c r="E2567" s="52">
        <f>IF('M5 Sparkling Water &amp; Soda'!J733="","",'M5 Sparkling Water &amp; Soda'!J733)</f>
        <v/>
      </c>
      <c r="F2567" s="50">
        <f>IF('M5 Sparkling Water &amp; Soda'!K733="","",'M5 Sparkling Water &amp; Soda'!K733)</f>
        <v/>
      </c>
      <c r="G2567" s="49">
        <f>IF('M5 Sparkling Water &amp; Soda'!F733="","",'M5 Sparkling Water &amp; Soda'!F733)</f>
        <v/>
      </c>
      <c r="H2567" s="50">
        <f>IF(AND(ISNUMBER('M5 Sparkling Water &amp; Soda'!F733),ISNUMBER('M5 Sparkling Water &amp; Soda'!K733)),'M5 Sparkling Water &amp; Soda'!F733-'M5 Sparkling Water &amp; Soda'!K733,"")</f>
        <v/>
      </c>
      <c r="I2567" s="34" t="inlineStr">
        <is>
          <t>S&amp;S availability/depth vary by listing and time, confirm live.</t>
        </is>
      </c>
    </row>
    <row r="2568" ht="26" customHeight="1">
      <c r="A2568" s="34" t="inlineStr">
        <is>
          <t>Canada Dry</t>
        </is>
      </c>
      <c r="B2568" s="34" t="inlineStr">
        <is>
          <t>Canada Dry Ginger Ale | Lemonade | 24 pack 355mL</t>
        </is>
      </c>
      <c r="C2568" s="34" t="inlineStr">
        <is>
          <t>5) Sparkling water &amp; soda</t>
        </is>
      </c>
      <c r="D2568" s="51">
        <f>IF('M5 Sparkling Water &amp; Soda'!I734="","",'M5 Sparkling Water &amp; Soda'!I734)</f>
        <v/>
      </c>
      <c r="E2568" s="52">
        <f>IF('M5 Sparkling Water &amp; Soda'!J734="","",'M5 Sparkling Water &amp; Soda'!J734)</f>
        <v/>
      </c>
      <c r="F2568" s="50">
        <f>IF('M5 Sparkling Water &amp; Soda'!K734="","",'M5 Sparkling Water &amp; Soda'!K734)</f>
        <v/>
      </c>
      <c r="G2568" s="49">
        <f>IF('M5 Sparkling Water &amp; Soda'!F734="","",'M5 Sparkling Water &amp; Soda'!F734)</f>
        <v/>
      </c>
      <c r="H2568" s="50">
        <f>IF(AND(ISNUMBER('M5 Sparkling Water &amp; Soda'!F734),ISNUMBER('M5 Sparkling Water &amp; Soda'!K734)),'M5 Sparkling Water &amp; Soda'!F734-'M5 Sparkling Water &amp; Soda'!K734,"")</f>
        <v/>
      </c>
      <c r="I2568" s="34" t="inlineStr">
        <is>
          <t>S&amp;S availability/depth vary by listing and time, confirm live.</t>
        </is>
      </c>
    </row>
    <row r="2569" ht="26" customHeight="1">
      <c r="A2569" s="34" t="inlineStr">
        <is>
          <t>Schweppes</t>
        </is>
      </c>
      <c r="B2569" s="34" t="inlineStr">
        <is>
          <t>Schweppes Ginger Ale | Original | single 355mL</t>
        </is>
      </c>
      <c r="C2569" s="34" t="inlineStr">
        <is>
          <t>5) Sparkling water &amp; soda</t>
        </is>
      </c>
      <c r="D2569" s="51">
        <f>IF('M5 Sparkling Water &amp; Soda'!I735="","",'M5 Sparkling Water &amp; Soda'!I735)</f>
        <v/>
      </c>
      <c r="E2569" s="52">
        <f>IF('M5 Sparkling Water &amp; Soda'!J735="","",'M5 Sparkling Water &amp; Soda'!J735)</f>
        <v/>
      </c>
      <c r="F2569" s="50">
        <f>IF('M5 Sparkling Water &amp; Soda'!K735="","",'M5 Sparkling Water &amp; Soda'!K735)</f>
        <v/>
      </c>
      <c r="G2569" s="49">
        <f>IF('M5 Sparkling Water &amp; Soda'!F735="","",'M5 Sparkling Water &amp; Soda'!F735)</f>
        <v/>
      </c>
      <c r="H2569" s="50">
        <f>IF(AND(ISNUMBER('M5 Sparkling Water &amp; Soda'!F735),ISNUMBER('M5 Sparkling Water &amp; Soda'!K735)),'M5 Sparkling Water &amp; Soda'!F735-'M5 Sparkling Water &amp; Soda'!K735,"")</f>
        <v/>
      </c>
      <c r="I2569" s="34" t="inlineStr">
        <is>
          <t>S&amp;S availability/depth vary by listing and time, confirm live.</t>
        </is>
      </c>
    </row>
    <row r="2570" ht="26" customHeight="1">
      <c r="A2570" s="34" t="inlineStr">
        <is>
          <t>Schweppes</t>
        </is>
      </c>
      <c r="B2570" s="34" t="inlineStr">
        <is>
          <t>Schweppes Ginger Ale | Original | 8 pack 355mL</t>
        </is>
      </c>
      <c r="C2570" s="34" t="inlineStr">
        <is>
          <t>5) Sparkling water &amp; soda</t>
        </is>
      </c>
      <c r="D2570" s="51">
        <f>IF('M5 Sparkling Water &amp; Soda'!I736="","",'M5 Sparkling Water &amp; Soda'!I736)</f>
        <v/>
      </c>
      <c r="E2570" s="52">
        <f>IF('M5 Sparkling Water &amp; Soda'!J736="","",'M5 Sparkling Water &amp; Soda'!J736)</f>
        <v/>
      </c>
      <c r="F2570" s="50">
        <f>IF('M5 Sparkling Water &amp; Soda'!K736="","",'M5 Sparkling Water &amp; Soda'!K736)</f>
        <v/>
      </c>
      <c r="G2570" s="49">
        <f>IF('M5 Sparkling Water &amp; Soda'!F736="","",'M5 Sparkling Water &amp; Soda'!F736)</f>
        <v/>
      </c>
      <c r="H2570" s="50">
        <f>IF(AND(ISNUMBER('M5 Sparkling Water &amp; Soda'!F736),ISNUMBER('M5 Sparkling Water &amp; Soda'!K736)),'M5 Sparkling Water &amp; Soda'!F736-'M5 Sparkling Water &amp; Soda'!K736,"")</f>
        <v/>
      </c>
      <c r="I2570" s="34" t="inlineStr">
        <is>
          <t>S&amp;S availability/depth vary by listing and time, confirm live.</t>
        </is>
      </c>
    </row>
    <row r="2571" ht="26" customHeight="1">
      <c r="A2571" s="34" t="inlineStr">
        <is>
          <t>Schweppes</t>
        </is>
      </c>
      <c r="B2571" s="34" t="inlineStr">
        <is>
          <t>Schweppes Ginger Ale | Original | 12 pack 355mL</t>
        </is>
      </c>
      <c r="C2571" s="34" t="inlineStr">
        <is>
          <t>5) Sparkling water &amp; soda</t>
        </is>
      </c>
      <c r="D2571" s="51">
        <f>IF('M5 Sparkling Water &amp; Soda'!I737="","",'M5 Sparkling Water &amp; Soda'!I737)</f>
        <v/>
      </c>
      <c r="E2571" s="52">
        <f>IF('M5 Sparkling Water &amp; Soda'!J737="","",'M5 Sparkling Water &amp; Soda'!J737)</f>
        <v/>
      </c>
      <c r="F2571" s="50">
        <f>IF('M5 Sparkling Water &amp; Soda'!K737="","",'M5 Sparkling Water &amp; Soda'!K737)</f>
        <v/>
      </c>
      <c r="G2571" s="49">
        <f>IF('M5 Sparkling Water &amp; Soda'!F737="","",'M5 Sparkling Water &amp; Soda'!F737)</f>
        <v/>
      </c>
      <c r="H2571" s="50">
        <f>IF(AND(ISNUMBER('M5 Sparkling Water &amp; Soda'!F737),ISNUMBER('M5 Sparkling Water &amp; Soda'!K737)),'M5 Sparkling Water &amp; Soda'!F737-'M5 Sparkling Water &amp; Soda'!K737,"")</f>
        <v/>
      </c>
      <c r="I2571" s="34" t="inlineStr">
        <is>
          <t>S&amp;S availability/depth vary by listing and time, confirm live.</t>
        </is>
      </c>
    </row>
    <row r="2572" ht="26" customHeight="1">
      <c r="A2572" s="34" t="inlineStr">
        <is>
          <t>Schweppes</t>
        </is>
      </c>
      <c r="B2572" s="34" t="inlineStr">
        <is>
          <t>Schweppes Ginger Ale | Original | 15 pack 355mL</t>
        </is>
      </c>
      <c r="C2572" s="34" t="inlineStr">
        <is>
          <t>5) Sparkling water &amp; soda</t>
        </is>
      </c>
      <c r="D2572" s="51">
        <f>IF('M5 Sparkling Water &amp; Soda'!I738="","",'M5 Sparkling Water &amp; Soda'!I738)</f>
        <v/>
      </c>
      <c r="E2572" s="52">
        <f>IF('M5 Sparkling Water &amp; Soda'!J738="","",'M5 Sparkling Water &amp; Soda'!J738)</f>
        <v/>
      </c>
      <c r="F2572" s="50">
        <f>IF('M5 Sparkling Water &amp; Soda'!K738="","",'M5 Sparkling Water &amp; Soda'!K738)</f>
        <v/>
      </c>
      <c r="G2572" s="49">
        <f>IF('M5 Sparkling Water &amp; Soda'!F738="","",'M5 Sparkling Water &amp; Soda'!F738)</f>
        <v/>
      </c>
      <c r="H2572" s="50">
        <f>IF(AND(ISNUMBER('M5 Sparkling Water &amp; Soda'!F738),ISNUMBER('M5 Sparkling Water &amp; Soda'!K738)),'M5 Sparkling Water &amp; Soda'!F738-'M5 Sparkling Water &amp; Soda'!K738,"")</f>
        <v/>
      </c>
      <c r="I2572" s="34" t="inlineStr">
        <is>
          <t>S&amp;S availability/depth vary by listing and time, confirm live.</t>
        </is>
      </c>
    </row>
    <row r="2573" ht="26" customHeight="1">
      <c r="A2573" s="34" t="inlineStr">
        <is>
          <t>Schweppes</t>
        </is>
      </c>
      <c r="B2573" s="34" t="inlineStr">
        <is>
          <t>Schweppes Ginger Ale | Original | 18 pack 355mL</t>
        </is>
      </c>
      <c r="C2573" s="34" t="inlineStr">
        <is>
          <t>5) Sparkling water &amp; soda</t>
        </is>
      </c>
      <c r="D2573" s="51">
        <f>IF('M5 Sparkling Water &amp; Soda'!I739="","",'M5 Sparkling Water &amp; Soda'!I739)</f>
        <v/>
      </c>
      <c r="E2573" s="52">
        <f>IF('M5 Sparkling Water &amp; Soda'!J739="","",'M5 Sparkling Water &amp; Soda'!J739)</f>
        <v/>
      </c>
      <c r="F2573" s="50">
        <f>IF('M5 Sparkling Water &amp; Soda'!K739="","",'M5 Sparkling Water &amp; Soda'!K739)</f>
        <v/>
      </c>
      <c r="G2573" s="49">
        <f>IF('M5 Sparkling Water &amp; Soda'!F739="","",'M5 Sparkling Water &amp; Soda'!F739)</f>
        <v/>
      </c>
      <c r="H2573" s="50">
        <f>IF(AND(ISNUMBER('M5 Sparkling Water &amp; Soda'!F739),ISNUMBER('M5 Sparkling Water &amp; Soda'!K739)),'M5 Sparkling Water &amp; Soda'!F739-'M5 Sparkling Water &amp; Soda'!K739,"")</f>
        <v/>
      </c>
      <c r="I2573" s="34" t="inlineStr">
        <is>
          <t>S&amp;S availability/depth vary by listing and time, confirm live.</t>
        </is>
      </c>
    </row>
    <row r="2574" ht="26" customHeight="1">
      <c r="A2574" s="34" t="inlineStr">
        <is>
          <t>Schweppes</t>
        </is>
      </c>
      <c r="B2574" s="34" t="inlineStr">
        <is>
          <t>Schweppes Ginger Ale | Original | 24 pack 355mL</t>
        </is>
      </c>
      <c r="C2574" s="34" t="inlineStr">
        <is>
          <t>5) Sparkling water &amp; soda</t>
        </is>
      </c>
      <c r="D2574" s="51">
        <f>IF('M5 Sparkling Water &amp; Soda'!I740="","",'M5 Sparkling Water &amp; Soda'!I740)</f>
        <v/>
      </c>
      <c r="E2574" s="52">
        <f>IF('M5 Sparkling Water &amp; Soda'!J740="","",'M5 Sparkling Water &amp; Soda'!J740)</f>
        <v/>
      </c>
      <c r="F2574" s="50">
        <f>IF('M5 Sparkling Water &amp; Soda'!K740="","",'M5 Sparkling Water &amp; Soda'!K740)</f>
        <v/>
      </c>
      <c r="G2574" s="49">
        <f>IF('M5 Sparkling Water &amp; Soda'!F740="","",'M5 Sparkling Water &amp; Soda'!F740)</f>
        <v/>
      </c>
      <c r="H2574" s="50">
        <f>IF(AND(ISNUMBER('M5 Sparkling Water &amp; Soda'!F740),ISNUMBER('M5 Sparkling Water &amp; Soda'!K740)),'M5 Sparkling Water &amp; Soda'!F740-'M5 Sparkling Water &amp; Soda'!K740,"")</f>
        <v/>
      </c>
      <c r="I2574" s="34" t="inlineStr">
        <is>
          <t>S&amp;S availability/depth vary by listing and time, confirm live.</t>
        </is>
      </c>
    </row>
    <row r="2575" ht="26" customHeight="1">
      <c r="A2575" s="34" t="inlineStr">
        <is>
          <t>Schweppes</t>
        </is>
      </c>
      <c r="B2575" s="34" t="inlineStr">
        <is>
          <t>Schweppes Ginger Ale | Diet | single 355mL</t>
        </is>
      </c>
      <c r="C2575" s="34" t="inlineStr">
        <is>
          <t>5) Sparkling water &amp; soda</t>
        </is>
      </c>
      <c r="D2575" s="51">
        <f>IF('M5 Sparkling Water &amp; Soda'!I741="","",'M5 Sparkling Water &amp; Soda'!I741)</f>
        <v/>
      </c>
      <c r="E2575" s="52">
        <f>IF('M5 Sparkling Water &amp; Soda'!J741="","",'M5 Sparkling Water &amp; Soda'!J741)</f>
        <v/>
      </c>
      <c r="F2575" s="50">
        <f>IF('M5 Sparkling Water &amp; Soda'!K741="","",'M5 Sparkling Water &amp; Soda'!K741)</f>
        <v/>
      </c>
      <c r="G2575" s="49">
        <f>IF('M5 Sparkling Water &amp; Soda'!F741="","",'M5 Sparkling Water &amp; Soda'!F741)</f>
        <v/>
      </c>
      <c r="H2575" s="50">
        <f>IF(AND(ISNUMBER('M5 Sparkling Water &amp; Soda'!F741),ISNUMBER('M5 Sparkling Water &amp; Soda'!K741)),'M5 Sparkling Water &amp; Soda'!F741-'M5 Sparkling Water &amp; Soda'!K741,"")</f>
        <v/>
      </c>
      <c r="I2575" s="34" t="inlineStr">
        <is>
          <t>S&amp;S availability/depth vary by listing and time, confirm live.</t>
        </is>
      </c>
    </row>
    <row r="2576" ht="26" customHeight="1">
      <c r="A2576" s="34" t="inlineStr">
        <is>
          <t>Schweppes</t>
        </is>
      </c>
      <c r="B2576" s="34" t="inlineStr">
        <is>
          <t>Schweppes Ginger Ale | Diet | 8 pack 355mL</t>
        </is>
      </c>
      <c r="C2576" s="34" t="inlineStr">
        <is>
          <t>5) Sparkling water &amp; soda</t>
        </is>
      </c>
      <c r="D2576" s="51">
        <f>IF('M5 Sparkling Water &amp; Soda'!I742="","",'M5 Sparkling Water &amp; Soda'!I742)</f>
        <v/>
      </c>
      <c r="E2576" s="52">
        <f>IF('M5 Sparkling Water &amp; Soda'!J742="","",'M5 Sparkling Water &amp; Soda'!J742)</f>
        <v/>
      </c>
      <c r="F2576" s="50">
        <f>IF('M5 Sparkling Water &amp; Soda'!K742="","",'M5 Sparkling Water &amp; Soda'!K742)</f>
        <v/>
      </c>
      <c r="G2576" s="49">
        <f>IF('M5 Sparkling Water &amp; Soda'!F742="","",'M5 Sparkling Water &amp; Soda'!F742)</f>
        <v/>
      </c>
      <c r="H2576" s="50">
        <f>IF(AND(ISNUMBER('M5 Sparkling Water &amp; Soda'!F742),ISNUMBER('M5 Sparkling Water &amp; Soda'!K742)),'M5 Sparkling Water &amp; Soda'!F742-'M5 Sparkling Water &amp; Soda'!K742,"")</f>
        <v/>
      </c>
      <c r="I2576" s="34" t="inlineStr">
        <is>
          <t>S&amp;S availability/depth vary by listing and time, confirm live.</t>
        </is>
      </c>
    </row>
    <row r="2577" ht="26" customHeight="1">
      <c r="A2577" s="34" t="inlineStr">
        <is>
          <t>Schweppes</t>
        </is>
      </c>
      <c r="B2577" s="34" t="inlineStr">
        <is>
          <t>Schweppes Ginger Ale | Diet | 12 pack 355mL</t>
        </is>
      </c>
      <c r="C2577" s="34" t="inlineStr">
        <is>
          <t>5) Sparkling water &amp; soda</t>
        </is>
      </c>
      <c r="D2577" s="51">
        <f>IF('M5 Sparkling Water &amp; Soda'!I743="","",'M5 Sparkling Water &amp; Soda'!I743)</f>
        <v/>
      </c>
      <c r="E2577" s="52">
        <f>IF('M5 Sparkling Water &amp; Soda'!J743="","",'M5 Sparkling Water &amp; Soda'!J743)</f>
        <v/>
      </c>
      <c r="F2577" s="50">
        <f>IF('M5 Sparkling Water &amp; Soda'!K743="","",'M5 Sparkling Water &amp; Soda'!K743)</f>
        <v/>
      </c>
      <c r="G2577" s="49">
        <f>IF('M5 Sparkling Water &amp; Soda'!F743="","",'M5 Sparkling Water &amp; Soda'!F743)</f>
        <v/>
      </c>
      <c r="H2577" s="50">
        <f>IF(AND(ISNUMBER('M5 Sparkling Water &amp; Soda'!F743),ISNUMBER('M5 Sparkling Water &amp; Soda'!K743)),'M5 Sparkling Water &amp; Soda'!F743-'M5 Sparkling Water &amp; Soda'!K743,"")</f>
        <v/>
      </c>
      <c r="I2577" s="34" t="inlineStr">
        <is>
          <t>S&amp;S availability/depth vary by listing and time, confirm live.</t>
        </is>
      </c>
    </row>
    <row r="2578" ht="26" customHeight="1">
      <c r="A2578" s="34" t="inlineStr">
        <is>
          <t>Schweppes</t>
        </is>
      </c>
      <c r="B2578" s="34" t="inlineStr">
        <is>
          <t>Schweppes Ginger Ale | Diet | 15 pack 355mL</t>
        </is>
      </c>
      <c r="C2578" s="34" t="inlineStr">
        <is>
          <t>5) Sparkling water &amp; soda</t>
        </is>
      </c>
      <c r="D2578" s="51">
        <f>IF('M5 Sparkling Water &amp; Soda'!I744="","",'M5 Sparkling Water &amp; Soda'!I744)</f>
        <v/>
      </c>
      <c r="E2578" s="52">
        <f>IF('M5 Sparkling Water &amp; Soda'!J744="","",'M5 Sparkling Water &amp; Soda'!J744)</f>
        <v/>
      </c>
      <c r="F2578" s="50">
        <f>IF('M5 Sparkling Water &amp; Soda'!K744="","",'M5 Sparkling Water &amp; Soda'!K744)</f>
        <v/>
      </c>
      <c r="G2578" s="49">
        <f>IF('M5 Sparkling Water &amp; Soda'!F744="","",'M5 Sparkling Water &amp; Soda'!F744)</f>
        <v/>
      </c>
      <c r="H2578" s="50">
        <f>IF(AND(ISNUMBER('M5 Sparkling Water &amp; Soda'!F744),ISNUMBER('M5 Sparkling Water &amp; Soda'!K744)),'M5 Sparkling Water &amp; Soda'!F744-'M5 Sparkling Water &amp; Soda'!K744,"")</f>
        <v/>
      </c>
      <c r="I2578" s="34" t="inlineStr">
        <is>
          <t>S&amp;S availability/depth vary by listing and time, confirm live.</t>
        </is>
      </c>
    </row>
    <row r="2579" ht="26" customHeight="1">
      <c r="A2579" s="34" t="inlineStr">
        <is>
          <t>Schweppes</t>
        </is>
      </c>
      <c r="B2579" s="34" t="inlineStr">
        <is>
          <t>Schweppes Ginger Ale | Diet | 18 pack 355mL</t>
        </is>
      </c>
      <c r="C2579" s="34" t="inlineStr">
        <is>
          <t>5) Sparkling water &amp; soda</t>
        </is>
      </c>
      <c r="D2579" s="51">
        <f>IF('M5 Sparkling Water &amp; Soda'!I745="","",'M5 Sparkling Water &amp; Soda'!I745)</f>
        <v/>
      </c>
      <c r="E2579" s="52">
        <f>IF('M5 Sparkling Water &amp; Soda'!J745="","",'M5 Sparkling Water &amp; Soda'!J745)</f>
        <v/>
      </c>
      <c r="F2579" s="50">
        <f>IF('M5 Sparkling Water &amp; Soda'!K745="","",'M5 Sparkling Water &amp; Soda'!K745)</f>
        <v/>
      </c>
      <c r="G2579" s="49">
        <f>IF('M5 Sparkling Water &amp; Soda'!F745="","",'M5 Sparkling Water &amp; Soda'!F745)</f>
        <v/>
      </c>
      <c r="H2579" s="50">
        <f>IF(AND(ISNUMBER('M5 Sparkling Water &amp; Soda'!F745),ISNUMBER('M5 Sparkling Water &amp; Soda'!K745)),'M5 Sparkling Water &amp; Soda'!F745-'M5 Sparkling Water &amp; Soda'!K745,"")</f>
        <v/>
      </c>
      <c r="I2579" s="34" t="inlineStr">
        <is>
          <t>S&amp;S availability/depth vary by listing and time, confirm live.</t>
        </is>
      </c>
    </row>
    <row r="2580" ht="26" customHeight="1">
      <c r="A2580" s="34" t="inlineStr">
        <is>
          <t>Schweppes</t>
        </is>
      </c>
      <c r="B2580" s="34" t="inlineStr">
        <is>
          <t>Schweppes Ginger Ale | Diet | 24 pack 355mL</t>
        </is>
      </c>
      <c r="C2580" s="34" t="inlineStr">
        <is>
          <t>5) Sparkling water &amp; soda</t>
        </is>
      </c>
      <c r="D2580" s="51">
        <f>IF('M5 Sparkling Water &amp; Soda'!I746="","",'M5 Sparkling Water &amp; Soda'!I746)</f>
        <v/>
      </c>
      <c r="E2580" s="52">
        <f>IF('M5 Sparkling Water &amp; Soda'!J746="","",'M5 Sparkling Water &amp; Soda'!J746)</f>
        <v/>
      </c>
      <c r="F2580" s="50">
        <f>IF('M5 Sparkling Water &amp; Soda'!K746="","",'M5 Sparkling Water &amp; Soda'!K746)</f>
        <v/>
      </c>
      <c r="G2580" s="49">
        <f>IF('M5 Sparkling Water &amp; Soda'!F746="","",'M5 Sparkling Water &amp; Soda'!F746)</f>
        <v/>
      </c>
      <c r="H2580" s="50">
        <f>IF(AND(ISNUMBER('M5 Sparkling Water &amp; Soda'!F746),ISNUMBER('M5 Sparkling Water &amp; Soda'!K746)),'M5 Sparkling Water &amp; Soda'!F746-'M5 Sparkling Water &amp; Soda'!K746,"")</f>
        <v/>
      </c>
      <c r="I2580" s="34" t="inlineStr">
        <is>
          <t>S&amp;S availability/depth vary by listing and time, confirm live.</t>
        </is>
      </c>
    </row>
    <row r="2581" ht="26" customHeight="1">
      <c r="A2581" s="34" t="inlineStr">
        <is>
          <t>Schweppes</t>
        </is>
      </c>
      <c r="B2581" s="34" t="inlineStr">
        <is>
          <t>Schweppes Ginger Ale | Club Soda | single 355mL</t>
        </is>
      </c>
      <c r="C2581" s="34" t="inlineStr">
        <is>
          <t>5) Sparkling water &amp; soda</t>
        </is>
      </c>
      <c r="D2581" s="51">
        <f>IF('M5 Sparkling Water &amp; Soda'!I747="","",'M5 Sparkling Water &amp; Soda'!I747)</f>
        <v/>
      </c>
      <c r="E2581" s="52">
        <f>IF('M5 Sparkling Water &amp; Soda'!J747="","",'M5 Sparkling Water &amp; Soda'!J747)</f>
        <v/>
      </c>
      <c r="F2581" s="50">
        <f>IF('M5 Sparkling Water &amp; Soda'!K747="","",'M5 Sparkling Water &amp; Soda'!K747)</f>
        <v/>
      </c>
      <c r="G2581" s="49">
        <f>IF('M5 Sparkling Water &amp; Soda'!F747="","",'M5 Sparkling Water &amp; Soda'!F747)</f>
        <v/>
      </c>
      <c r="H2581" s="50">
        <f>IF(AND(ISNUMBER('M5 Sparkling Water &amp; Soda'!F747),ISNUMBER('M5 Sparkling Water &amp; Soda'!K747)),'M5 Sparkling Water &amp; Soda'!F747-'M5 Sparkling Water &amp; Soda'!K747,"")</f>
        <v/>
      </c>
      <c r="I2581" s="34" t="inlineStr">
        <is>
          <t>S&amp;S availability/depth vary by listing and time, confirm live.</t>
        </is>
      </c>
    </row>
    <row r="2582" ht="26" customHeight="1">
      <c r="A2582" s="34" t="inlineStr">
        <is>
          <t>Schweppes</t>
        </is>
      </c>
      <c r="B2582" s="34" t="inlineStr">
        <is>
          <t>Schweppes Ginger Ale | Club Soda | 8 pack 355mL</t>
        </is>
      </c>
      <c r="C2582" s="34" t="inlineStr">
        <is>
          <t>5) Sparkling water &amp; soda</t>
        </is>
      </c>
      <c r="D2582" s="51">
        <f>IF('M5 Sparkling Water &amp; Soda'!I748="","",'M5 Sparkling Water &amp; Soda'!I748)</f>
        <v/>
      </c>
      <c r="E2582" s="52">
        <f>IF('M5 Sparkling Water &amp; Soda'!J748="","",'M5 Sparkling Water &amp; Soda'!J748)</f>
        <v/>
      </c>
      <c r="F2582" s="50">
        <f>IF('M5 Sparkling Water &amp; Soda'!K748="","",'M5 Sparkling Water &amp; Soda'!K748)</f>
        <v/>
      </c>
      <c r="G2582" s="49">
        <f>IF('M5 Sparkling Water &amp; Soda'!F748="","",'M5 Sparkling Water &amp; Soda'!F748)</f>
        <v/>
      </c>
      <c r="H2582" s="50">
        <f>IF(AND(ISNUMBER('M5 Sparkling Water &amp; Soda'!F748),ISNUMBER('M5 Sparkling Water &amp; Soda'!K748)),'M5 Sparkling Water &amp; Soda'!F748-'M5 Sparkling Water &amp; Soda'!K748,"")</f>
        <v/>
      </c>
      <c r="I2582" s="34" t="inlineStr">
        <is>
          <t>S&amp;S availability/depth vary by listing and time, confirm live.</t>
        </is>
      </c>
    </row>
    <row r="2583" ht="26" customHeight="1">
      <c r="A2583" s="34" t="inlineStr">
        <is>
          <t>Schweppes</t>
        </is>
      </c>
      <c r="B2583" s="34" t="inlineStr">
        <is>
          <t>Schweppes Ginger Ale | Club Soda | 12 pack 355mL</t>
        </is>
      </c>
      <c r="C2583" s="34" t="inlineStr">
        <is>
          <t>5) Sparkling water &amp; soda</t>
        </is>
      </c>
      <c r="D2583" s="51">
        <f>IF('M5 Sparkling Water &amp; Soda'!I749="","",'M5 Sparkling Water &amp; Soda'!I749)</f>
        <v/>
      </c>
      <c r="E2583" s="52">
        <f>IF('M5 Sparkling Water &amp; Soda'!J749="","",'M5 Sparkling Water &amp; Soda'!J749)</f>
        <v/>
      </c>
      <c r="F2583" s="50">
        <f>IF('M5 Sparkling Water &amp; Soda'!K749="","",'M5 Sparkling Water &amp; Soda'!K749)</f>
        <v/>
      </c>
      <c r="G2583" s="49">
        <f>IF('M5 Sparkling Water &amp; Soda'!F749="","",'M5 Sparkling Water &amp; Soda'!F749)</f>
        <v/>
      </c>
      <c r="H2583" s="50">
        <f>IF(AND(ISNUMBER('M5 Sparkling Water &amp; Soda'!F749),ISNUMBER('M5 Sparkling Water &amp; Soda'!K749)),'M5 Sparkling Water &amp; Soda'!F749-'M5 Sparkling Water &amp; Soda'!K749,"")</f>
        <v/>
      </c>
      <c r="I2583" s="34" t="inlineStr">
        <is>
          <t>S&amp;S availability/depth vary by listing and time, confirm live.</t>
        </is>
      </c>
    </row>
    <row r="2584" ht="26" customHeight="1">
      <c r="A2584" s="34" t="inlineStr">
        <is>
          <t>Schweppes</t>
        </is>
      </c>
      <c r="B2584" s="34" t="inlineStr">
        <is>
          <t>Schweppes Ginger Ale | Club Soda | 15 pack 355mL</t>
        </is>
      </c>
      <c r="C2584" s="34" t="inlineStr">
        <is>
          <t>5) Sparkling water &amp; soda</t>
        </is>
      </c>
      <c r="D2584" s="51">
        <f>IF('M5 Sparkling Water &amp; Soda'!I750="","",'M5 Sparkling Water &amp; Soda'!I750)</f>
        <v/>
      </c>
      <c r="E2584" s="52">
        <f>IF('M5 Sparkling Water &amp; Soda'!J750="","",'M5 Sparkling Water &amp; Soda'!J750)</f>
        <v/>
      </c>
      <c r="F2584" s="50">
        <f>IF('M5 Sparkling Water &amp; Soda'!K750="","",'M5 Sparkling Water &amp; Soda'!K750)</f>
        <v/>
      </c>
      <c r="G2584" s="49">
        <f>IF('M5 Sparkling Water &amp; Soda'!F750="","",'M5 Sparkling Water &amp; Soda'!F750)</f>
        <v/>
      </c>
      <c r="H2584" s="50">
        <f>IF(AND(ISNUMBER('M5 Sparkling Water &amp; Soda'!F750),ISNUMBER('M5 Sparkling Water &amp; Soda'!K750)),'M5 Sparkling Water &amp; Soda'!F750-'M5 Sparkling Water &amp; Soda'!K750,"")</f>
        <v/>
      </c>
      <c r="I2584" s="34" t="inlineStr">
        <is>
          <t>S&amp;S availability/depth vary by listing and time, confirm live.</t>
        </is>
      </c>
    </row>
    <row r="2585" ht="26" customHeight="1">
      <c r="A2585" s="34" t="inlineStr">
        <is>
          <t>Schweppes</t>
        </is>
      </c>
      <c r="B2585" s="34" t="inlineStr">
        <is>
          <t>Schweppes Ginger Ale | Club Soda | 18 pack 355mL</t>
        </is>
      </c>
      <c r="C2585" s="34" t="inlineStr">
        <is>
          <t>5) Sparkling water &amp; soda</t>
        </is>
      </c>
      <c r="D2585" s="51">
        <f>IF('M5 Sparkling Water &amp; Soda'!I751="","",'M5 Sparkling Water &amp; Soda'!I751)</f>
        <v/>
      </c>
      <c r="E2585" s="52">
        <f>IF('M5 Sparkling Water &amp; Soda'!J751="","",'M5 Sparkling Water &amp; Soda'!J751)</f>
        <v/>
      </c>
      <c r="F2585" s="50">
        <f>IF('M5 Sparkling Water &amp; Soda'!K751="","",'M5 Sparkling Water &amp; Soda'!K751)</f>
        <v/>
      </c>
      <c r="G2585" s="49">
        <f>IF('M5 Sparkling Water &amp; Soda'!F751="","",'M5 Sparkling Water &amp; Soda'!F751)</f>
        <v/>
      </c>
      <c r="H2585" s="50">
        <f>IF(AND(ISNUMBER('M5 Sparkling Water &amp; Soda'!F751),ISNUMBER('M5 Sparkling Water &amp; Soda'!K751)),'M5 Sparkling Water &amp; Soda'!F751-'M5 Sparkling Water &amp; Soda'!K751,"")</f>
        <v/>
      </c>
      <c r="I2585" s="34" t="inlineStr">
        <is>
          <t>S&amp;S availability/depth vary by listing and time, confirm live.</t>
        </is>
      </c>
    </row>
    <row r="2586" ht="26" customHeight="1">
      <c r="A2586" s="34" t="inlineStr">
        <is>
          <t>Schweppes</t>
        </is>
      </c>
      <c r="B2586" s="34" t="inlineStr">
        <is>
          <t>Schweppes Ginger Ale | Club Soda | 24 pack 355mL</t>
        </is>
      </c>
      <c r="C2586" s="34" t="inlineStr">
        <is>
          <t>5) Sparkling water &amp; soda</t>
        </is>
      </c>
      <c r="D2586" s="51">
        <f>IF('M5 Sparkling Water &amp; Soda'!I752="","",'M5 Sparkling Water &amp; Soda'!I752)</f>
        <v/>
      </c>
      <c r="E2586" s="52">
        <f>IF('M5 Sparkling Water &amp; Soda'!J752="","",'M5 Sparkling Water &amp; Soda'!J752)</f>
        <v/>
      </c>
      <c r="F2586" s="50">
        <f>IF('M5 Sparkling Water &amp; Soda'!K752="","",'M5 Sparkling Water &amp; Soda'!K752)</f>
        <v/>
      </c>
      <c r="G2586" s="49">
        <f>IF('M5 Sparkling Water &amp; Soda'!F752="","",'M5 Sparkling Water &amp; Soda'!F752)</f>
        <v/>
      </c>
      <c r="H2586" s="50">
        <f>IF(AND(ISNUMBER('M5 Sparkling Water &amp; Soda'!F752),ISNUMBER('M5 Sparkling Water &amp; Soda'!K752)),'M5 Sparkling Water &amp; Soda'!F752-'M5 Sparkling Water &amp; Soda'!K752,"")</f>
        <v/>
      </c>
      <c r="I2586" s="34" t="inlineStr">
        <is>
          <t>S&amp;S availability/depth vary by listing and time, confirm live.</t>
        </is>
      </c>
    </row>
    <row r="2587" ht="26" customHeight="1">
      <c r="A2587" s="34" t="inlineStr">
        <is>
          <t>Schweppes</t>
        </is>
      </c>
      <c r="B2587" s="34" t="inlineStr">
        <is>
          <t>Schweppes Ginger Ale | Tonic Water | single 355mL</t>
        </is>
      </c>
      <c r="C2587" s="34" t="inlineStr">
        <is>
          <t>5) Sparkling water &amp; soda</t>
        </is>
      </c>
      <c r="D2587" s="51">
        <f>IF('M5 Sparkling Water &amp; Soda'!I753="","",'M5 Sparkling Water &amp; Soda'!I753)</f>
        <v/>
      </c>
      <c r="E2587" s="52">
        <f>IF('M5 Sparkling Water &amp; Soda'!J753="","",'M5 Sparkling Water &amp; Soda'!J753)</f>
        <v/>
      </c>
      <c r="F2587" s="50">
        <f>IF('M5 Sparkling Water &amp; Soda'!K753="","",'M5 Sparkling Water &amp; Soda'!K753)</f>
        <v/>
      </c>
      <c r="G2587" s="49">
        <f>IF('M5 Sparkling Water &amp; Soda'!F753="","",'M5 Sparkling Water &amp; Soda'!F753)</f>
        <v/>
      </c>
      <c r="H2587" s="50">
        <f>IF(AND(ISNUMBER('M5 Sparkling Water &amp; Soda'!F753),ISNUMBER('M5 Sparkling Water &amp; Soda'!K753)),'M5 Sparkling Water &amp; Soda'!F753-'M5 Sparkling Water &amp; Soda'!K753,"")</f>
        <v/>
      </c>
      <c r="I2587" s="34" t="inlineStr">
        <is>
          <t>S&amp;S availability/depth vary by listing and time, confirm live.</t>
        </is>
      </c>
    </row>
    <row r="2588" ht="26" customHeight="1">
      <c r="A2588" s="34" t="inlineStr">
        <is>
          <t>Schweppes</t>
        </is>
      </c>
      <c r="B2588" s="34" t="inlineStr">
        <is>
          <t>Schweppes Ginger Ale | Tonic Water | 8 pack 355mL</t>
        </is>
      </c>
      <c r="C2588" s="34" t="inlineStr">
        <is>
          <t>5) Sparkling water &amp; soda</t>
        </is>
      </c>
      <c r="D2588" s="51">
        <f>IF('M5 Sparkling Water &amp; Soda'!I754="","",'M5 Sparkling Water &amp; Soda'!I754)</f>
        <v/>
      </c>
      <c r="E2588" s="52">
        <f>IF('M5 Sparkling Water &amp; Soda'!J754="","",'M5 Sparkling Water &amp; Soda'!J754)</f>
        <v/>
      </c>
      <c r="F2588" s="50">
        <f>IF('M5 Sparkling Water &amp; Soda'!K754="","",'M5 Sparkling Water &amp; Soda'!K754)</f>
        <v/>
      </c>
      <c r="G2588" s="49">
        <f>IF('M5 Sparkling Water &amp; Soda'!F754="","",'M5 Sparkling Water &amp; Soda'!F754)</f>
        <v/>
      </c>
      <c r="H2588" s="50">
        <f>IF(AND(ISNUMBER('M5 Sparkling Water &amp; Soda'!F754),ISNUMBER('M5 Sparkling Water &amp; Soda'!K754)),'M5 Sparkling Water &amp; Soda'!F754-'M5 Sparkling Water &amp; Soda'!K754,"")</f>
        <v/>
      </c>
      <c r="I2588" s="34" t="inlineStr">
        <is>
          <t>S&amp;S availability/depth vary by listing and time, confirm live.</t>
        </is>
      </c>
    </row>
    <row r="2589" ht="26" customHeight="1">
      <c r="A2589" s="34" t="inlineStr">
        <is>
          <t>Schweppes</t>
        </is>
      </c>
      <c r="B2589" s="34" t="inlineStr">
        <is>
          <t>Schweppes Ginger Ale | Tonic Water | 12 pack 355mL</t>
        </is>
      </c>
      <c r="C2589" s="34" t="inlineStr">
        <is>
          <t>5) Sparkling water &amp; soda</t>
        </is>
      </c>
      <c r="D2589" s="51">
        <f>IF('M5 Sparkling Water &amp; Soda'!I755="","",'M5 Sparkling Water &amp; Soda'!I755)</f>
        <v/>
      </c>
      <c r="E2589" s="52">
        <f>IF('M5 Sparkling Water &amp; Soda'!J755="","",'M5 Sparkling Water &amp; Soda'!J755)</f>
        <v/>
      </c>
      <c r="F2589" s="50">
        <f>IF('M5 Sparkling Water &amp; Soda'!K755="","",'M5 Sparkling Water &amp; Soda'!K755)</f>
        <v/>
      </c>
      <c r="G2589" s="49">
        <f>IF('M5 Sparkling Water &amp; Soda'!F755="","",'M5 Sparkling Water &amp; Soda'!F755)</f>
        <v/>
      </c>
      <c r="H2589" s="50">
        <f>IF(AND(ISNUMBER('M5 Sparkling Water &amp; Soda'!F755),ISNUMBER('M5 Sparkling Water &amp; Soda'!K755)),'M5 Sparkling Water &amp; Soda'!F755-'M5 Sparkling Water &amp; Soda'!K755,"")</f>
        <v/>
      </c>
      <c r="I2589" s="34" t="inlineStr">
        <is>
          <t>S&amp;S availability/depth vary by listing and time, confirm live.</t>
        </is>
      </c>
    </row>
    <row r="2590" ht="26" customHeight="1">
      <c r="A2590" s="34" t="inlineStr">
        <is>
          <t>Schweppes</t>
        </is>
      </c>
      <c r="B2590" s="34" t="inlineStr">
        <is>
          <t>Schweppes Ginger Ale | Tonic Water | 15 pack 355mL</t>
        </is>
      </c>
      <c r="C2590" s="34" t="inlineStr">
        <is>
          <t>5) Sparkling water &amp; soda</t>
        </is>
      </c>
      <c r="D2590" s="51">
        <f>IF('M5 Sparkling Water &amp; Soda'!I756="","",'M5 Sparkling Water &amp; Soda'!I756)</f>
        <v/>
      </c>
      <c r="E2590" s="52">
        <f>IF('M5 Sparkling Water &amp; Soda'!J756="","",'M5 Sparkling Water &amp; Soda'!J756)</f>
        <v/>
      </c>
      <c r="F2590" s="50">
        <f>IF('M5 Sparkling Water &amp; Soda'!K756="","",'M5 Sparkling Water &amp; Soda'!K756)</f>
        <v/>
      </c>
      <c r="G2590" s="49">
        <f>IF('M5 Sparkling Water &amp; Soda'!F756="","",'M5 Sparkling Water &amp; Soda'!F756)</f>
        <v/>
      </c>
      <c r="H2590" s="50">
        <f>IF(AND(ISNUMBER('M5 Sparkling Water &amp; Soda'!F756),ISNUMBER('M5 Sparkling Water &amp; Soda'!K756)),'M5 Sparkling Water &amp; Soda'!F756-'M5 Sparkling Water &amp; Soda'!K756,"")</f>
        <v/>
      </c>
      <c r="I2590" s="34" t="inlineStr">
        <is>
          <t>S&amp;S availability/depth vary by listing and time, confirm live.</t>
        </is>
      </c>
    </row>
    <row r="2591" ht="26" customHeight="1">
      <c r="A2591" s="34" t="inlineStr">
        <is>
          <t>Schweppes</t>
        </is>
      </c>
      <c r="B2591" s="34" t="inlineStr">
        <is>
          <t>Schweppes Ginger Ale | Tonic Water | 18 pack 355mL</t>
        </is>
      </c>
      <c r="C2591" s="34" t="inlineStr">
        <is>
          <t>5) Sparkling water &amp; soda</t>
        </is>
      </c>
      <c r="D2591" s="51">
        <f>IF('M5 Sparkling Water &amp; Soda'!I757="","",'M5 Sparkling Water &amp; Soda'!I757)</f>
        <v/>
      </c>
      <c r="E2591" s="52">
        <f>IF('M5 Sparkling Water &amp; Soda'!J757="","",'M5 Sparkling Water &amp; Soda'!J757)</f>
        <v/>
      </c>
      <c r="F2591" s="50">
        <f>IF('M5 Sparkling Water &amp; Soda'!K757="","",'M5 Sparkling Water &amp; Soda'!K757)</f>
        <v/>
      </c>
      <c r="G2591" s="49">
        <f>IF('M5 Sparkling Water &amp; Soda'!F757="","",'M5 Sparkling Water &amp; Soda'!F757)</f>
        <v/>
      </c>
      <c r="H2591" s="50">
        <f>IF(AND(ISNUMBER('M5 Sparkling Water &amp; Soda'!F757),ISNUMBER('M5 Sparkling Water &amp; Soda'!K757)),'M5 Sparkling Water &amp; Soda'!F757-'M5 Sparkling Water &amp; Soda'!K757,"")</f>
        <v/>
      </c>
      <c r="I2591" s="34" t="inlineStr">
        <is>
          <t>S&amp;S availability/depth vary by listing and time, confirm live.</t>
        </is>
      </c>
    </row>
    <row r="2592" ht="26" customHeight="1">
      <c r="A2592" s="34" t="inlineStr">
        <is>
          <t>Schweppes</t>
        </is>
      </c>
      <c r="B2592" s="34" t="inlineStr">
        <is>
          <t>Schweppes Ginger Ale | Tonic Water | 24 pack 355mL</t>
        </is>
      </c>
      <c r="C2592" s="34" t="inlineStr">
        <is>
          <t>5) Sparkling water &amp; soda</t>
        </is>
      </c>
      <c r="D2592" s="51">
        <f>IF('M5 Sparkling Water &amp; Soda'!I758="","",'M5 Sparkling Water &amp; Soda'!I758)</f>
        <v/>
      </c>
      <c r="E2592" s="52">
        <f>IF('M5 Sparkling Water &amp; Soda'!J758="","",'M5 Sparkling Water &amp; Soda'!J758)</f>
        <v/>
      </c>
      <c r="F2592" s="50">
        <f>IF('M5 Sparkling Water &amp; Soda'!K758="","",'M5 Sparkling Water &amp; Soda'!K758)</f>
        <v/>
      </c>
      <c r="G2592" s="49">
        <f>IF('M5 Sparkling Water &amp; Soda'!F758="","",'M5 Sparkling Water &amp; Soda'!F758)</f>
        <v/>
      </c>
      <c r="H2592" s="50">
        <f>IF(AND(ISNUMBER('M5 Sparkling Water &amp; Soda'!F758),ISNUMBER('M5 Sparkling Water &amp; Soda'!K758)),'M5 Sparkling Water &amp; Soda'!F758-'M5 Sparkling Water &amp; Soda'!K758,"")</f>
        <v/>
      </c>
      <c r="I2592" s="34" t="inlineStr">
        <is>
          <t>S&amp;S availability/depth vary by listing and time, confirm live.</t>
        </is>
      </c>
    </row>
    <row r="2593" ht="26" customHeight="1">
      <c r="A2593" s="34" t="inlineStr">
        <is>
          <t>A&amp;W</t>
        </is>
      </c>
      <c r="B2593" s="34" t="inlineStr">
        <is>
          <t>A&amp;W Root Beer | Original | single 355mL</t>
        </is>
      </c>
      <c r="C2593" s="34" t="inlineStr">
        <is>
          <t>5) Sparkling water &amp; soda</t>
        </is>
      </c>
      <c r="D2593" s="51">
        <f>IF('M5 Sparkling Water &amp; Soda'!I759="","",'M5 Sparkling Water &amp; Soda'!I759)</f>
        <v/>
      </c>
      <c r="E2593" s="52">
        <f>IF('M5 Sparkling Water &amp; Soda'!J759="","",'M5 Sparkling Water &amp; Soda'!J759)</f>
        <v/>
      </c>
      <c r="F2593" s="50">
        <f>IF('M5 Sparkling Water &amp; Soda'!K759="","",'M5 Sparkling Water &amp; Soda'!K759)</f>
        <v/>
      </c>
      <c r="G2593" s="49">
        <f>IF('M5 Sparkling Water &amp; Soda'!F759="","",'M5 Sparkling Water &amp; Soda'!F759)</f>
        <v/>
      </c>
      <c r="H2593" s="50">
        <f>IF(AND(ISNUMBER('M5 Sparkling Water &amp; Soda'!F759),ISNUMBER('M5 Sparkling Water &amp; Soda'!K759)),'M5 Sparkling Water &amp; Soda'!F759-'M5 Sparkling Water &amp; Soda'!K759,"")</f>
        <v/>
      </c>
      <c r="I2593" s="34" t="inlineStr">
        <is>
          <t>S&amp;S availability/depth vary by listing and time, confirm live.</t>
        </is>
      </c>
    </row>
    <row r="2594" ht="26" customHeight="1">
      <c r="A2594" s="34" t="inlineStr">
        <is>
          <t>A&amp;W</t>
        </is>
      </c>
      <c r="B2594" s="34" t="inlineStr">
        <is>
          <t>A&amp;W Root Beer | Original | 8 pack 355mL</t>
        </is>
      </c>
      <c r="C2594" s="34" t="inlineStr">
        <is>
          <t>5) Sparkling water &amp; soda</t>
        </is>
      </c>
      <c r="D2594" s="51">
        <f>IF('M5 Sparkling Water &amp; Soda'!I760="","",'M5 Sparkling Water &amp; Soda'!I760)</f>
        <v/>
      </c>
      <c r="E2594" s="52">
        <f>IF('M5 Sparkling Water &amp; Soda'!J760="","",'M5 Sparkling Water &amp; Soda'!J760)</f>
        <v/>
      </c>
      <c r="F2594" s="50">
        <f>IF('M5 Sparkling Water &amp; Soda'!K760="","",'M5 Sparkling Water &amp; Soda'!K760)</f>
        <v/>
      </c>
      <c r="G2594" s="49">
        <f>IF('M5 Sparkling Water &amp; Soda'!F760="","",'M5 Sparkling Water &amp; Soda'!F760)</f>
        <v/>
      </c>
      <c r="H2594" s="50">
        <f>IF(AND(ISNUMBER('M5 Sparkling Water &amp; Soda'!F760),ISNUMBER('M5 Sparkling Water &amp; Soda'!K760)),'M5 Sparkling Water &amp; Soda'!F760-'M5 Sparkling Water &amp; Soda'!K760,"")</f>
        <v/>
      </c>
      <c r="I2594" s="34" t="inlineStr">
        <is>
          <t>S&amp;S availability/depth vary by listing and time, confirm live.</t>
        </is>
      </c>
    </row>
    <row r="2595" ht="26" customHeight="1">
      <c r="A2595" s="34" t="inlineStr">
        <is>
          <t>A&amp;W</t>
        </is>
      </c>
      <c r="B2595" s="34" t="inlineStr">
        <is>
          <t>A&amp;W Root Beer | Original | 12 pack 355mL</t>
        </is>
      </c>
      <c r="C2595" s="34" t="inlineStr">
        <is>
          <t>5) Sparkling water &amp; soda</t>
        </is>
      </c>
      <c r="D2595" s="51">
        <f>IF('M5 Sparkling Water &amp; Soda'!I761="","",'M5 Sparkling Water &amp; Soda'!I761)</f>
        <v/>
      </c>
      <c r="E2595" s="52">
        <f>IF('M5 Sparkling Water &amp; Soda'!J761="","",'M5 Sparkling Water &amp; Soda'!J761)</f>
        <v/>
      </c>
      <c r="F2595" s="50">
        <f>IF('M5 Sparkling Water &amp; Soda'!K761="","",'M5 Sparkling Water &amp; Soda'!K761)</f>
        <v/>
      </c>
      <c r="G2595" s="49">
        <f>IF('M5 Sparkling Water &amp; Soda'!F761="","",'M5 Sparkling Water &amp; Soda'!F761)</f>
        <v/>
      </c>
      <c r="H2595" s="50">
        <f>IF(AND(ISNUMBER('M5 Sparkling Water &amp; Soda'!F761),ISNUMBER('M5 Sparkling Water &amp; Soda'!K761)),'M5 Sparkling Water &amp; Soda'!F761-'M5 Sparkling Water &amp; Soda'!K761,"")</f>
        <v/>
      </c>
      <c r="I2595" s="34" t="inlineStr">
        <is>
          <t>S&amp;S availability/depth vary by listing and time, confirm live.</t>
        </is>
      </c>
    </row>
    <row r="2596" ht="26" customHeight="1">
      <c r="A2596" s="34" t="inlineStr">
        <is>
          <t>A&amp;W</t>
        </is>
      </c>
      <c r="B2596" s="34" t="inlineStr">
        <is>
          <t>A&amp;W Root Beer | Original | 15 pack 355mL</t>
        </is>
      </c>
      <c r="C2596" s="34" t="inlineStr">
        <is>
          <t>5) Sparkling water &amp; soda</t>
        </is>
      </c>
      <c r="D2596" s="51">
        <f>IF('M5 Sparkling Water &amp; Soda'!I762="","",'M5 Sparkling Water &amp; Soda'!I762)</f>
        <v/>
      </c>
      <c r="E2596" s="52">
        <f>IF('M5 Sparkling Water &amp; Soda'!J762="","",'M5 Sparkling Water &amp; Soda'!J762)</f>
        <v/>
      </c>
      <c r="F2596" s="50">
        <f>IF('M5 Sparkling Water &amp; Soda'!K762="","",'M5 Sparkling Water &amp; Soda'!K762)</f>
        <v/>
      </c>
      <c r="G2596" s="49">
        <f>IF('M5 Sparkling Water &amp; Soda'!F762="","",'M5 Sparkling Water &amp; Soda'!F762)</f>
        <v/>
      </c>
      <c r="H2596" s="50">
        <f>IF(AND(ISNUMBER('M5 Sparkling Water &amp; Soda'!F762),ISNUMBER('M5 Sparkling Water &amp; Soda'!K762)),'M5 Sparkling Water &amp; Soda'!F762-'M5 Sparkling Water &amp; Soda'!K762,"")</f>
        <v/>
      </c>
      <c r="I2596" s="34" t="inlineStr">
        <is>
          <t>S&amp;S availability/depth vary by listing and time, confirm live.</t>
        </is>
      </c>
    </row>
    <row r="2597" ht="26" customHeight="1">
      <c r="A2597" s="34" t="inlineStr">
        <is>
          <t>A&amp;W</t>
        </is>
      </c>
      <c r="B2597" s="34" t="inlineStr">
        <is>
          <t>A&amp;W Root Beer | Original | 18 pack 355mL</t>
        </is>
      </c>
      <c r="C2597" s="34" t="inlineStr">
        <is>
          <t>5) Sparkling water &amp; soda</t>
        </is>
      </c>
      <c r="D2597" s="51">
        <f>IF('M5 Sparkling Water &amp; Soda'!I763="","",'M5 Sparkling Water &amp; Soda'!I763)</f>
        <v/>
      </c>
      <c r="E2597" s="52">
        <f>IF('M5 Sparkling Water &amp; Soda'!J763="","",'M5 Sparkling Water &amp; Soda'!J763)</f>
        <v/>
      </c>
      <c r="F2597" s="50">
        <f>IF('M5 Sparkling Water &amp; Soda'!K763="","",'M5 Sparkling Water &amp; Soda'!K763)</f>
        <v/>
      </c>
      <c r="G2597" s="49">
        <f>IF('M5 Sparkling Water &amp; Soda'!F763="","",'M5 Sparkling Water &amp; Soda'!F763)</f>
        <v/>
      </c>
      <c r="H2597" s="50">
        <f>IF(AND(ISNUMBER('M5 Sparkling Water &amp; Soda'!F763),ISNUMBER('M5 Sparkling Water &amp; Soda'!K763)),'M5 Sparkling Water &amp; Soda'!F763-'M5 Sparkling Water &amp; Soda'!K763,"")</f>
        <v/>
      </c>
      <c r="I2597" s="34" t="inlineStr">
        <is>
          <t>S&amp;S availability/depth vary by listing and time, confirm live.</t>
        </is>
      </c>
    </row>
    <row r="2598" ht="26" customHeight="1">
      <c r="A2598" s="34" t="inlineStr">
        <is>
          <t>A&amp;W</t>
        </is>
      </c>
      <c r="B2598" s="34" t="inlineStr">
        <is>
          <t>A&amp;W Root Beer | Original | 24 pack 355mL</t>
        </is>
      </c>
      <c r="C2598" s="34" t="inlineStr">
        <is>
          <t>5) Sparkling water &amp; soda</t>
        </is>
      </c>
      <c r="D2598" s="51">
        <f>IF('M5 Sparkling Water &amp; Soda'!I764="","",'M5 Sparkling Water &amp; Soda'!I764)</f>
        <v/>
      </c>
      <c r="E2598" s="52">
        <f>IF('M5 Sparkling Water &amp; Soda'!J764="","",'M5 Sparkling Water &amp; Soda'!J764)</f>
        <v/>
      </c>
      <c r="F2598" s="50">
        <f>IF('M5 Sparkling Water &amp; Soda'!K764="","",'M5 Sparkling Water &amp; Soda'!K764)</f>
        <v/>
      </c>
      <c r="G2598" s="49">
        <f>IF('M5 Sparkling Water &amp; Soda'!F764="","",'M5 Sparkling Water &amp; Soda'!F764)</f>
        <v/>
      </c>
      <c r="H2598" s="50">
        <f>IF(AND(ISNUMBER('M5 Sparkling Water &amp; Soda'!F764),ISNUMBER('M5 Sparkling Water &amp; Soda'!K764)),'M5 Sparkling Water &amp; Soda'!F764-'M5 Sparkling Water &amp; Soda'!K764,"")</f>
        <v/>
      </c>
      <c r="I2598" s="34" t="inlineStr">
        <is>
          <t>S&amp;S availability/depth vary by listing and time, confirm live.</t>
        </is>
      </c>
    </row>
    <row r="2599" ht="26" customHeight="1">
      <c r="A2599" s="34" t="inlineStr">
        <is>
          <t>A&amp;W</t>
        </is>
      </c>
      <c r="B2599" s="34" t="inlineStr">
        <is>
          <t>A&amp;W Root Beer | Diet | single 355mL</t>
        </is>
      </c>
      <c r="C2599" s="34" t="inlineStr">
        <is>
          <t>5) Sparkling water &amp; soda</t>
        </is>
      </c>
      <c r="D2599" s="51">
        <f>IF('M5 Sparkling Water &amp; Soda'!I765="","",'M5 Sparkling Water &amp; Soda'!I765)</f>
        <v/>
      </c>
      <c r="E2599" s="52">
        <f>IF('M5 Sparkling Water &amp; Soda'!J765="","",'M5 Sparkling Water &amp; Soda'!J765)</f>
        <v/>
      </c>
      <c r="F2599" s="50">
        <f>IF('M5 Sparkling Water &amp; Soda'!K765="","",'M5 Sparkling Water &amp; Soda'!K765)</f>
        <v/>
      </c>
      <c r="G2599" s="49">
        <f>IF('M5 Sparkling Water &amp; Soda'!F765="","",'M5 Sparkling Water &amp; Soda'!F765)</f>
        <v/>
      </c>
      <c r="H2599" s="50">
        <f>IF(AND(ISNUMBER('M5 Sparkling Water &amp; Soda'!F765),ISNUMBER('M5 Sparkling Water &amp; Soda'!K765)),'M5 Sparkling Water &amp; Soda'!F765-'M5 Sparkling Water &amp; Soda'!K765,"")</f>
        <v/>
      </c>
      <c r="I2599" s="34" t="inlineStr">
        <is>
          <t>S&amp;S availability/depth vary by listing and time, confirm live.</t>
        </is>
      </c>
    </row>
    <row r="2600" ht="26" customHeight="1">
      <c r="A2600" s="34" t="inlineStr">
        <is>
          <t>A&amp;W</t>
        </is>
      </c>
      <c r="B2600" s="34" t="inlineStr">
        <is>
          <t>A&amp;W Root Beer | Diet | 8 pack 355mL</t>
        </is>
      </c>
      <c r="C2600" s="34" t="inlineStr">
        <is>
          <t>5) Sparkling water &amp; soda</t>
        </is>
      </c>
      <c r="D2600" s="51">
        <f>IF('M5 Sparkling Water &amp; Soda'!I766="","",'M5 Sparkling Water &amp; Soda'!I766)</f>
        <v/>
      </c>
      <c r="E2600" s="52">
        <f>IF('M5 Sparkling Water &amp; Soda'!J766="","",'M5 Sparkling Water &amp; Soda'!J766)</f>
        <v/>
      </c>
      <c r="F2600" s="50">
        <f>IF('M5 Sparkling Water &amp; Soda'!K766="","",'M5 Sparkling Water &amp; Soda'!K766)</f>
        <v/>
      </c>
      <c r="G2600" s="49">
        <f>IF('M5 Sparkling Water &amp; Soda'!F766="","",'M5 Sparkling Water &amp; Soda'!F766)</f>
        <v/>
      </c>
      <c r="H2600" s="50">
        <f>IF(AND(ISNUMBER('M5 Sparkling Water &amp; Soda'!F766),ISNUMBER('M5 Sparkling Water &amp; Soda'!K766)),'M5 Sparkling Water &amp; Soda'!F766-'M5 Sparkling Water &amp; Soda'!K766,"")</f>
        <v/>
      </c>
      <c r="I2600" s="34" t="inlineStr">
        <is>
          <t>S&amp;S availability/depth vary by listing and time, confirm live.</t>
        </is>
      </c>
    </row>
    <row r="2601" ht="26" customHeight="1">
      <c r="A2601" s="34" t="inlineStr">
        <is>
          <t>A&amp;W</t>
        </is>
      </c>
      <c r="B2601" s="34" t="inlineStr">
        <is>
          <t>A&amp;W Root Beer | Diet | 12 pack 355mL</t>
        </is>
      </c>
      <c r="C2601" s="34" t="inlineStr">
        <is>
          <t>5) Sparkling water &amp; soda</t>
        </is>
      </c>
      <c r="D2601" s="51">
        <f>IF('M5 Sparkling Water &amp; Soda'!I767="","",'M5 Sparkling Water &amp; Soda'!I767)</f>
        <v/>
      </c>
      <c r="E2601" s="52">
        <f>IF('M5 Sparkling Water &amp; Soda'!J767="","",'M5 Sparkling Water &amp; Soda'!J767)</f>
        <v/>
      </c>
      <c r="F2601" s="50">
        <f>IF('M5 Sparkling Water &amp; Soda'!K767="","",'M5 Sparkling Water &amp; Soda'!K767)</f>
        <v/>
      </c>
      <c r="G2601" s="49">
        <f>IF('M5 Sparkling Water &amp; Soda'!F767="","",'M5 Sparkling Water &amp; Soda'!F767)</f>
        <v/>
      </c>
      <c r="H2601" s="50">
        <f>IF(AND(ISNUMBER('M5 Sparkling Water &amp; Soda'!F767),ISNUMBER('M5 Sparkling Water &amp; Soda'!K767)),'M5 Sparkling Water &amp; Soda'!F767-'M5 Sparkling Water &amp; Soda'!K767,"")</f>
        <v/>
      </c>
      <c r="I2601" s="34" t="inlineStr">
        <is>
          <t>S&amp;S availability/depth vary by listing and time, confirm live.</t>
        </is>
      </c>
    </row>
    <row r="2602" ht="26" customHeight="1">
      <c r="A2602" s="34" t="inlineStr">
        <is>
          <t>A&amp;W</t>
        </is>
      </c>
      <c r="B2602" s="34" t="inlineStr">
        <is>
          <t>A&amp;W Root Beer | Diet | 15 pack 355mL</t>
        </is>
      </c>
      <c r="C2602" s="34" t="inlineStr">
        <is>
          <t>5) Sparkling water &amp; soda</t>
        </is>
      </c>
      <c r="D2602" s="51">
        <f>IF('M5 Sparkling Water &amp; Soda'!I768="","",'M5 Sparkling Water &amp; Soda'!I768)</f>
        <v/>
      </c>
      <c r="E2602" s="52">
        <f>IF('M5 Sparkling Water &amp; Soda'!J768="","",'M5 Sparkling Water &amp; Soda'!J768)</f>
        <v/>
      </c>
      <c r="F2602" s="50">
        <f>IF('M5 Sparkling Water &amp; Soda'!K768="","",'M5 Sparkling Water &amp; Soda'!K768)</f>
        <v/>
      </c>
      <c r="G2602" s="49">
        <f>IF('M5 Sparkling Water &amp; Soda'!F768="","",'M5 Sparkling Water &amp; Soda'!F768)</f>
        <v/>
      </c>
      <c r="H2602" s="50">
        <f>IF(AND(ISNUMBER('M5 Sparkling Water &amp; Soda'!F768),ISNUMBER('M5 Sparkling Water &amp; Soda'!K768)),'M5 Sparkling Water &amp; Soda'!F768-'M5 Sparkling Water &amp; Soda'!K768,"")</f>
        <v/>
      </c>
      <c r="I2602" s="34" t="inlineStr">
        <is>
          <t>S&amp;S availability/depth vary by listing and time, confirm live.</t>
        </is>
      </c>
    </row>
    <row r="2603" ht="26" customHeight="1">
      <c r="A2603" s="34" t="inlineStr">
        <is>
          <t>A&amp;W</t>
        </is>
      </c>
      <c r="B2603" s="34" t="inlineStr">
        <is>
          <t>A&amp;W Root Beer | Diet | 18 pack 355mL</t>
        </is>
      </c>
      <c r="C2603" s="34" t="inlineStr">
        <is>
          <t>5) Sparkling water &amp; soda</t>
        </is>
      </c>
      <c r="D2603" s="51">
        <f>IF('M5 Sparkling Water &amp; Soda'!I769="","",'M5 Sparkling Water &amp; Soda'!I769)</f>
        <v/>
      </c>
      <c r="E2603" s="52">
        <f>IF('M5 Sparkling Water &amp; Soda'!J769="","",'M5 Sparkling Water &amp; Soda'!J769)</f>
        <v/>
      </c>
      <c r="F2603" s="50">
        <f>IF('M5 Sparkling Water &amp; Soda'!K769="","",'M5 Sparkling Water &amp; Soda'!K769)</f>
        <v/>
      </c>
      <c r="G2603" s="49">
        <f>IF('M5 Sparkling Water &amp; Soda'!F769="","",'M5 Sparkling Water &amp; Soda'!F769)</f>
        <v/>
      </c>
      <c r="H2603" s="50">
        <f>IF(AND(ISNUMBER('M5 Sparkling Water &amp; Soda'!F769),ISNUMBER('M5 Sparkling Water &amp; Soda'!K769)),'M5 Sparkling Water &amp; Soda'!F769-'M5 Sparkling Water &amp; Soda'!K769,"")</f>
        <v/>
      </c>
      <c r="I2603" s="34" t="inlineStr">
        <is>
          <t>S&amp;S availability/depth vary by listing and time, confirm live.</t>
        </is>
      </c>
    </row>
    <row r="2604" ht="26" customHeight="1">
      <c r="A2604" s="34" t="inlineStr">
        <is>
          <t>A&amp;W</t>
        </is>
      </c>
      <c r="B2604" s="34" t="inlineStr">
        <is>
          <t>A&amp;W Root Beer | Diet | 24 pack 355mL</t>
        </is>
      </c>
      <c r="C2604" s="34" t="inlineStr">
        <is>
          <t>5) Sparkling water &amp; soda</t>
        </is>
      </c>
      <c r="D2604" s="51">
        <f>IF('M5 Sparkling Water &amp; Soda'!I770="","",'M5 Sparkling Water &amp; Soda'!I770)</f>
        <v/>
      </c>
      <c r="E2604" s="52">
        <f>IF('M5 Sparkling Water &amp; Soda'!J770="","",'M5 Sparkling Water &amp; Soda'!J770)</f>
        <v/>
      </c>
      <c r="F2604" s="50">
        <f>IF('M5 Sparkling Water &amp; Soda'!K770="","",'M5 Sparkling Water &amp; Soda'!K770)</f>
        <v/>
      </c>
      <c r="G2604" s="49">
        <f>IF('M5 Sparkling Water &amp; Soda'!F770="","",'M5 Sparkling Water &amp; Soda'!F770)</f>
        <v/>
      </c>
      <c r="H2604" s="50">
        <f>IF(AND(ISNUMBER('M5 Sparkling Water &amp; Soda'!F770),ISNUMBER('M5 Sparkling Water &amp; Soda'!K770)),'M5 Sparkling Water &amp; Soda'!F770-'M5 Sparkling Water &amp; Soda'!K770,"")</f>
        <v/>
      </c>
      <c r="I2604" s="34" t="inlineStr">
        <is>
          <t>S&amp;S availability/depth vary by listing and time, confirm live.</t>
        </is>
      </c>
    </row>
    <row r="2605" ht="26" customHeight="1">
      <c r="A2605" s="34" t="inlineStr">
        <is>
          <t>A&amp;W</t>
        </is>
      </c>
      <c r="B2605" s="34" t="inlineStr">
        <is>
          <t>A&amp;W Root Beer | Cream Soda | single 355mL</t>
        </is>
      </c>
      <c r="C2605" s="34" t="inlineStr">
        <is>
          <t>5) Sparkling water &amp; soda</t>
        </is>
      </c>
      <c r="D2605" s="51">
        <f>IF('M5 Sparkling Water &amp; Soda'!I771="","",'M5 Sparkling Water &amp; Soda'!I771)</f>
        <v/>
      </c>
      <c r="E2605" s="52">
        <f>IF('M5 Sparkling Water &amp; Soda'!J771="","",'M5 Sparkling Water &amp; Soda'!J771)</f>
        <v/>
      </c>
      <c r="F2605" s="50">
        <f>IF('M5 Sparkling Water &amp; Soda'!K771="","",'M5 Sparkling Water &amp; Soda'!K771)</f>
        <v/>
      </c>
      <c r="G2605" s="49">
        <f>IF('M5 Sparkling Water &amp; Soda'!F771="","",'M5 Sparkling Water &amp; Soda'!F771)</f>
        <v/>
      </c>
      <c r="H2605" s="50">
        <f>IF(AND(ISNUMBER('M5 Sparkling Water &amp; Soda'!F771),ISNUMBER('M5 Sparkling Water &amp; Soda'!K771)),'M5 Sparkling Water &amp; Soda'!F771-'M5 Sparkling Water &amp; Soda'!K771,"")</f>
        <v/>
      </c>
      <c r="I2605" s="34" t="inlineStr">
        <is>
          <t>S&amp;S availability/depth vary by listing and time, confirm live.</t>
        </is>
      </c>
    </row>
    <row r="2606" ht="26" customHeight="1">
      <c r="A2606" s="34" t="inlineStr">
        <is>
          <t>A&amp;W</t>
        </is>
      </c>
      <c r="B2606" s="34" t="inlineStr">
        <is>
          <t>A&amp;W Root Beer | Cream Soda | 8 pack 355mL</t>
        </is>
      </c>
      <c r="C2606" s="34" t="inlineStr">
        <is>
          <t>5) Sparkling water &amp; soda</t>
        </is>
      </c>
      <c r="D2606" s="51">
        <f>IF('M5 Sparkling Water &amp; Soda'!I772="","",'M5 Sparkling Water &amp; Soda'!I772)</f>
        <v/>
      </c>
      <c r="E2606" s="52">
        <f>IF('M5 Sparkling Water &amp; Soda'!J772="","",'M5 Sparkling Water &amp; Soda'!J772)</f>
        <v/>
      </c>
      <c r="F2606" s="50">
        <f>IF('M5 Sparkling Water &amp; Soda'!K772="","",'M5 Sparkling Water &amp; Soda'!K772)</f>
        <v/>
      </c>
      <c r="G2606" s="49">
        <f>IF('M5 Sparkling Water &amp; Soda'!F772="","",'M5 Sparkling Water &amp; Soda'!F772)</f>
        <v/>
      </c>
      <c r="H2606" s="50">
        <f>IF(AND(ISNUMBER('M5 Sparkling Water &amp; Soda'!F772),ISNUMBER('M5 Sparkling Water &amp; Soda'!K772)),'M5 Sparkling Water &amp; Soda'!F772-'M5 Sparkling Water &amp; Soda'!K772,"")</f>
        <v/>
      </c>
      <c r="I2606" s="34" t="inlineStr">
        <is>
          <t>S&amp;S availability/depth vary by listing and time, confirm live.</t>
        </is>
      </c>
    </row>
    <row r="2607" ht="26" customHeight="1">
      <c r="A2607" s="34" t="inlineStr">
        <is>
          <t>A&amp;W</t>
        </is>
      </c>
      <c r="B2607" s="34" t="inlineStr">
        <is>
          <t>A&amp;W Root Beer | Cream Soda | 12 pack 355mL</t>
        </is>
      </c>
      <c r="C2607" s="34" t="inlineStr">
        <is>
          <t>5) Sparkling water &amp; soda</t>
        </is>
      </c>
      <c r="D2607" s="51">
        <f>IF('M5 Sparkling Water &amp; Soda'!I773="","",'M5 Sparkling Water &amp; Soda'!I773)</f>
        <v/>
      </c>
      <c r="E2607" s="52">
        <f>IF('M5 Sparkling Water &amp; Soda'!J773="","",'M5 Sparkling Water &amp; Soda'!J773)</f>
        <v/>
      </c>
      <c r="F2607" s="50">
        <f>IF('M5 Sparkling Water &amp; Soda'!K773="","",'M5 Sparkling Water &amp; Soda'!K773)</f>
        <v/>
      </c>
      <c r="G2607" s="49">
        <f>IF('M5 Sparkling Water &amp; Soda'!F773="","",'M5 Sparkling Water &amp; Soda'!F773)</f>
        <v/>
      </c>
      <c r="H2607" s="50">
        <f>IF(AND(ISNUMBER('M5 Sparkling Water &amp; Soda'!F773),ISNUMBER('M5 Sparkling Water &amp; Soda'!K773)),'M5 Sparkling Water &amp; Soda'!F773-'M5 Sparkling Water &amp; Soda'!K773,"")</f>
        <v/>
      </c>
      <c r="I2607" s="34" t="inlineStr">
        <is>
          <t>S&amp;S availability/depth vary by listing and time, confirm live.</t>
        </is>
      </c>
    </row>
    <row r="2608" ht="26" customHeight="1">
      <c r="A2608" s="34" t="inlineStr">
        <is>
          <t>A&amp;W</t>
        </is>
      </c>
      <c r="B2608" s="34" t="inlineStr">
        <is>
          <t>A&amp;W Root Beer | Cream Soda | 15 pack 355mL</t>
        </is>
      </c>
      <c r="C2608" s="34" t="inlineStr">
        <is>
          <t>5) Sparkling water &amp; soda</t>
        </is>
      </c>
      <c r="D2608" s="51">
        <f>IF('M5 Sparkling Water &amp; Soda'!I774="","",'M5 Sparkling Water &amp; Soda'!I774)</f>
        <v/>
      </c>
      <c r="E2608" s="52">
        <f>IF('M5 Sparkling Water &amp; Soda'!J774="","",'M5 Sparkling Water &amp; Soda'!J774)</f>
        <v/>
      </c>
      <c r="F2608" s="50">
        <f>IF('M5 Sparkling Water &amp; Soda'!K774="","",'M5 Sparkling Water &amp; Soda'!K774)</f>
        <v/>
      </c>
      <c r="G2608" s="49">
        <f>IF('M5 Sparkling Water &amp; Soda'!F774="","",'M5 Sparkling Water &amp; Soda'!F774)</f>
        <v/>
      </c>
      <c r="H2608" s="50">
        <f>IF(AND(ISNUMBER('M5 Sparkling Water &amp; Soda'!F774),ISNUMBER('M5 Sparkling Water &amp; Soda'!K774)),'M5 Sparkling Water &amp; Soda'!F774-'M5 Sparkling Water &amp; Soda'!K774,"")</f>
        <v/>
      </c>
      <c r="I2608" s="34" t="inlineStr">
        <is>
          <t>S&amp;S availability/depth vary by listing and time, confirm live.</t>
        </is>
      </c>
    </row>
    <row r="2609" ht="26" customHeight="1">
      <c r="A2609" s="34" t="inlineStr">
        <is>
          <t>A&amp;W</t>
        </is>
      </c>
      <c r="B2609" s="34" t="inlineStr">
        <is>
          <t>A&amp;W Root Beer | Cream Soda | 18 pack 355mL</t>
        </is>
      </c>
      <c r="C2609" s="34" t="inlineStr">
        <is>
          <t>5) Sparkling water &amp; soda</t>
        </is>
      </c>
      <c r="D2609" s="51">
        <f>IF('M5 Sparkling Water &amp; Soda'!I775="","",'M5 Sparkling Water &amp; Soda'!I775)</f>
        <v/>
      </c>
      <c r="E2609" s="52">
        <f>IF('M5 Sparkling Water &amp; Soda'!J775="","",'M5 Sparkling Water &amp; Soda'!J775)</f>
        <v/>
      </c>
      <c r="F2609" s="50">
        <f>IF('M5 Sparkling Water &amp; Soda'!K775="","",'M5 Sparkling Water &amp; Soda'!K775)</f>
        <v/>
      </c>
      <c r="G2609" s="49">
        <f>IF('M5 Sparkling Water &amp; Soda'!F775="","",'M5 Sparkling Water &amp; Soda'!F775)</f>
        <v/>
      </c>
      <c r="H2609" s="50">
        <f>IF(AND(ISNUMBER('M5 Sparkling Water &amp; Soda'!F775),ISNUMBER('M5 Sparkling Water &amp; Soda'!K775)),'M5 Sparkling Water &amp; Soda'!F775-'M5 Sparkling Water &amp; Soda'!K775,"")</f>
        <v/>
      </c>
      <c r="I2609" s="34" t="inlineStr">
        <is>
          <t>S&amp;S availability/depth vary by listing and time, confirm live.</t>
        </is>
      </c>
    </row>
    <row r="2610" ht="26" customHeight="1">
      <c r="A2610" s="34" t="inlineStr">
        <is>
          <t>A&amp;W</t>
        </is>
      </c>
      <c r="B2610" s="34" t="inlineStr">
        <is>
          <t>A&amp;W Root Beer | Cream Soda | 24 pack 355mL</t>
        </is>
      </c>
      <c r="C2610" s="34" t="inlineStr">
        <is>
          <t>5) Sparkling water &amp; soda</t>
        </is>
      </c>
      <c r="D2610" s="51">
        <f>IF('M5 Sparkling Water &amp; Soda'!I776="","",'M5 Sparkling Water &amp; Soda'!I776)</f>
        <v/>
      </c>
      <c r="E2610" s="52">
        <f>IF('M5 Sparkling Water &amp; Soda'!J776="","",'M5 Sparkling Water &amp; Soda'!J776)</f>
        <v/>
      </c>
      <c r="F2610" s="50">
        <f>IF('M5 Sparkling Water &amp; Soda'!K776="","",'M5 Sparkling Water &amp; Soda'!K776)</f>
        <v/>
      </c>
      <c r="G2610" s="49">
        <f>IF('M5 Sparkling Water &amp; Soda'!F776="","",'M5 Sparkling Water &amp; Soda'!F776)</f>
        <v/>
      </c>
      <c r="H2610" s="50">
        <f>IF(AND(ISNUMBER('M5 Sparkling Water &amp; Soda'!F776),ISNUMBER('M5 Sparkling Water &amp; Soda'!K776)),'M5 Sparkling Water &amp; Soda'!F776-'M5 Sparkling Water &amp; Soda'!K776,"")</f>
        <v/>
      </c>
      <c r="I2610" s="34" t="inlineStr">
        <is>
          <t>S&amp;S availability/depth vary by listing and time, confirm live.</t>
        </is>
      </c>
    </row>
    <row r="2611" ht="26" customHeight="1">
      <c r="A2611" s="34" t="inlineStr">
        <is>
          <t>Crush</t>
        </is>
      </c>
      <c r="B2611" s="34" t="inlineStr">
        <is>
          <t>Crush Orange | Orange | single 355mL</t>
        </is>
      </c>
      <c r="C2611" s="34" t="inlineStr">
        <is>
          <t>5) Sparkling water &amp; soda</t>
        </is>
      </c>
      <c r="D2611" s="51">
        <f>IF('M5 Sparkling Water &amp; Soda'!I777="","",'M5 Sparkling Water &amp; Soda'!I777)</f>
        <v/>
      </c>
      <c r="E2611" s="52">
        <f>IF('M5 Sparkling Water &amp; Soda'!J777="","",'M5 Sparkling Water &amp; Soda'!J777)</f>
        <v/>
      </c>
      <c r="F2611" s="50">
        <f>IF('M5 Sparkling Water &amp; Soda'!K777="","",'M5 Sparkling Water &amp; Soda'!K777)</f>
        <v/>
      </c>
      <c r="G2611" s="49">
        <f>IF('M5 Sparkling Water &amp; Soda'!F777="","",'M5 Sparkling Water &amp; Soda'!F777)</f>
        <v/>
      </c>
      <c r="H2611" s="50">
        <f>IF(AND(ISNUMBER('M5 Sparkling Water &amp; Soda'!F777),ISNUMBER('M5 Sparkling Water &amp; Soda'!K777)),'M5 Sparkling Water &amp; Soda'!F777-'M5 Sparkling Water &amp; Soda'!K777,"")</f>
        <v/>
      </c>
      <c r="I2611" s="34" t="inlineStr">
        <is>
          <t>S&amp;S availability/depth vary by listing and time, confirm live.</t>
        </is>
      </c>
    </row>
    <row r="2612" ht="26" customHeight="1">
      <c r="A2612" s="34" t="inlineStr">
        <is>
          <t>Crush</t>
        </is>
      </c>
      <c r="B2612" s="34" t="inlineStr">
        <is>
          <t>Crush Orange | Orange | 8 pack 355mL</t>
        </is>
      </c>
      <c r="C2612" s="34" t="inlineStr">
        <is>
          <t>5) Sparkling water &amp; soda</t>
        </is>
      </c>
      <c r="D2612" s="51">
        <f>IF('M5 Sparkling Water &amp; Soda'!I778="","",'M5 Sparkling Water &amp; Soda'!I778)</f>
        <v/>
      </c>
      <c r="E2612" s="52">
        <f>IF('M5 Sparkling Water &amp; Soda'!J778="","",'M5 Sparkling Water &amp; Soda'!J778)</f>
        <v/>
      </c>
      <c r="F2612" s="50">
        <f>IF('M5 Sparkling Water &amp; Soda'!K778="","",'M5 Sparkling Water &amp; Soda'!K778)</f>
        <v/>
      </c>
      <c r="G2612" s="49">
        <f>IF('M5 Sparkling Water &amp; Soda'!F778="","",'M5 Sparkling Water &amp; Soda'!F778)</f>
        <v/>
      </c>
      <c r="H2612" s="50">
        <f>IF(AND(ISNUMBER('M5 Sparkling Water &amp; Soda'!F778),ISNUMBER('M5 Sparkling Water &amp; Soda'!K778)),'M5 Sparkling Water &amp; Soda'!F778-'M5 Sparkling Water &amp; Soda'!K778,"")</f>
        <v/>
      </c>
      <c r="I2612" s="34" t="inlineStr">
        <is>
          <t>S&amp;S availability/depth vary by listing and time, confirm live.</t>
        </is>
      </c>
    </row>
    <row r="2613" ht="26" customHeight="1">
      <c r="A2613" s="34" t="inlineStr">
        <is>
          <t>Crush</t>
        </is>
      </c>
      <c r="B2613" s="34" t="inlineStr">
        <is>
          <t>Crush Orange | Orange | 12 pack 355mL</t>
        </is>
      </c>
      <c r="C2613" s="34" t="inlineStr">
        <is>
          <t>5) Sparkling water &amp; soda</t>
        </is>
      </c>
      <c r="D2613" s="51">
        <f>IF('M5 Sparkling Water &amp; Soda'!I779="","",'M5 Sparkling Water &amp; Soda'!I779)</f>
        <v/>
      </c>
      <c r="E2613" s="52">
        <f>IF('M5 Sparkling Water &amp; Soda'!J779="","",'M5 Sparkling Water &amp; Soda'!J779)</f>
        <v/>
      </c>
      <c r="F2613" s="50">
        <f>IF('M5 Sparkling Water &amp; Soda'!K779="","",'M5 Sparkling Water &amp; Soda'!K779)</f>
        <v/>
      </c>
      <c r="G2613" s="49">
        <f>IF('M5 Sparkling Water &amp; Soda'!F779="","",'M5 Sparkling Water &amp; Soda'!F779)</f>
        <v/>
      </c>
      <c r="H2613" s="50">
        <f>IF(AND(ISNUMBER('M5 Sparkling Water &amp; Soda'!F779),ISNUMBER('M5 Sparkling Water &amp; Soda'!K779)),'M5 Sparkling Water &amp; Soda'!F779-'M5 Sparkling Water &amp; Soda'!K779,"")</f>
        <v/>
      </c>
      <c r="I2613" s="34" t="inlineStr">
        <is>
          <t>S&amp;S availability/depth vary by listing and time, confirm live.</t>
        </is>
      </c>
    </row>
    <row r="2614" ht="26" customHeight="1">
      <c r="A2614" s="34" t="inlineStr">
        <is>
          <t>Crush</t>
        </is>
      </c>
      <c r="B2614" s="34" t="inlineStr">
        <is>
          <t>Crush Orange | Orange | 15 pack 355mL</t>
        </is>
      </c>
      <c r="C2614" s="34" t="inlineStr">
        <is>
          <t>5) Sparkling water &amp; soda</t>
        </is>
      </c>
      <c r="D2614" s="51">
        <f>IF('M5 Sparkling Water &amp; Soda'!I780="","",'M5 Sparkling Water &amp; Soda'!I780)</f>
        <v/>
      </c>
      <c r="E2614" s="52">
        <f>IF('M5 Sparkling Water &amp; Soda'!J780="","",'M5 Sparkling Water &amp; Soda'!J780)</f>
        <v/>
      </c>
      <c r="F2614" s="50">
        <f>IF('M5 Sparkling Water &amp; Soda'!K780="","",'M5 Sparkling Water &amp; Soda'!K780)</f>
        <v/>
      </c>
      <c r="G2614" s="49">
        <f>IF('M5 Sparkling Water &amp; Soda'!F780="","",'M5 Sparkling Water &amp; Soda'!F780)</f>
        <v/>
      </c>
      <c r="H2614" s="50">
        <f>IF(AND(ISNUMBER('M5 Sparkling Water &amp; Soda'!F780),ISNUMBER('M5 Sparkling Water &amp; Soda'!K780)),'M5 Sparkling Water &amp; Soda'!F780-'M5 Sparkling Water &amp; Soda'!K780,"")</f>
        <v/>
      </c>
      <c r="I2614" s="34" t="inlineStr">
        <is>
          <t>S&amp;S availability/depth vary by listing and time, confirm live.</t>
        </is>
      </c>
    </row>
    <row r="2615" ht="26" customHeight="1">
      <c r="A2615" s="34" t="inlineStr">
        <is>
          <t>Crush</t>
        </is>
      </c>
      <c r="B2615" s="34" t="inlineStr">
        <is>
          <t>Crush Orange | Orange | 18 pack 355mL</t>
        </is>
      </c>
      <c r="C2615" s="34" t="inlineStr">
        <is>
          <t>5) Sparkling water &amp; soda</t>
        </is>
      </c>
      <c r="D2615" s="51">
        <f>IF('M5 Sparkling Water &amp; Soda'!I781="","",'M5 Sparkling Water &amp; Soda'!I781)</f>
        <v/>
      </c>
      <c r="E2615" s="52">
        <f>IF('M5 Sparkling Water &amp; Soda'!J781="","",'M5 Sparkling Water &amp; Soda'!J781)</f>
        <v/>
      </c>
      <c r="F2615" s="50">
        <f>IF('M5 Sparkling Water &amp; Soda'!K781="","",'M5 Sparkling Water &amp; Soda'!K781)</f>
        <v/>
      </c>
      <c r="G2615" s="49">
        <f>IF('M5 Sparkling Water &amp; Soda'!F781="","",'M5 Sparkling Water &amp; Soda'!F781)</f>
        <v/>
      </c>
      <c r="H2615" s="50">
        <f>IF(AND(ISNUMBER('M5 Sparkling Water &amp; Soda'!F781),ISNUMBER('M5 Sparkling Water &amp; Soda'!K781)),'M5 Sparkling Water &amp; Soda'!F781-'M5 Sparkling Water &amp; Soda'!K781,"")</f>
        <v/>
      </c>
      <c r="I2615" s="34" t="inlineStr">
        <is>
          <t>S&amp;S availability/depth vary by listing and time, confirm live.</t>
        </is>
      </c>
    </row>
    <row r="2616" ht="26" customHeight="1">
      <c r="A2616" s="34" t="inlineStr">
        <is>
          <t>Crush</t>
        </is>
      </c>
      <c r="B2616" s="34" t="inlineStr">
        <is>
          <t>Crush Orange | Orange | 24 pack 355mL</t>
        </is>
      </c>
      <c r="C2616" s="34" t="inlineStr">
        <is>
          <t>5) Sparkling water &amp; soda</t>
        </is>
      </c>
      <c r="D2616" s="51">
        <f>IF('M5 Sparkling Water &amp; Soda'!I782="","",'M5 Sparkling Water &amp; Soda'!I782)</f>
        <v/>
      </c>
      <c r="E2616" s="52">
        <f>IF('M5 Sparkling Water &amp; Soda'!J782="","",'M5 Sparkling Water &amp; Soda'!J782)</f>
        <v/>
      </c>
      <c r="F2616" s="50">
        <f>IF('M5 Sparkling Water &amp; Soda'!K782="","",'M5 Sparkling Water &amp; Soda'!K782)</f>
        <v/>
      </c>
      <c r="G2616" s="49">
        <f>IF('M5 Sparkling Water &amp; Soda'!F782="","",'M5 Sparkling Water &amp; Soda'!F782)</f>
        <v/>
      </c>
      <c r="H2616" s="50">
        <f>IF(AND(ISNUMBER('M5 Sparkling Water &amp; Soda'!F782),ISNUMBER('M5 Sparkling Water &amp; Soda'!K782)),'M5 Sparkling Water &amp; Soda'!F782-'M5 Sparkling Water &amp; Soda'!K782,"")</f>
        <v/>
      </c>
      <c r="I2616" s="34" t="inlineStr">
        <is>
          <t>S&amp;S availability/depth vary by listing and time, confirm live.</t>
        </is>
      </c>
    </row>
    <row r="2617" ht="26" customHeight="1">
      <c r="A2617" s="34" t="inlineStr">
        <is>
          <t>Crush</t>
        </is>
      </c>
      <c r="B2617" s="34" t="inlineStr">
        <is>
          <t>Crush Orange | Grape | single 355mL</t>
        </is>
      </c>
      <c r="C2617" s="34" t="inlineStr">
        <is>
          <t>5) Sparkling water &amp; soda</t>
        </is>
      </c>
      <c r="D2617" s="51">
        <f>IF('M5 Sparkling Water &amp; Soda'!I783="","",'M5 Sparkling Water &amp; Soda'!I783)</f>
        <v/>
      </c>
      <c r="E2617" s="52">
        <f>IF('M5 Sparkling Water &amp; Soda'!J783="","",'M5 Sparkling Water &amp; Soda'!J783)</f>
        <v/>
      </c>
      <c r="F2617" s="50">
        <f>IF('M5 Sparkling Water &amp; Soda'!K783="","",'M5 Sparkling Water &amp; Soda'!K783)</f>
        <v/>
      </c>
      <c r="G2617" s="49">
        <f>IF('M5 Sparkling Water &amp; Soda'!F783="","",'M5 Sparkling Water &amp; Soda'!F783)</f>
        <v/>
      </c>
      <c r="H2617" s="50">
        <f>IF(AND(ISNUMBER('M5 Sparkling Water &amp; Soda'!F783),ISNUMBER('M5 Sparkling Water &amp; Soda'!K783)),'M5 Sparkling Water &amp; Soda'!F783-'M5 Sparkling Water &amp; Soda'!K783,"")</f>
        <v/>
      </c>
      <c r="I2617" s="34" t="inlineStr">
        <is>
          <t>S&amp;S availability/depth vary by listing and time, confirm live.</t>
        </is>
      </c>
    </row>
    <row r="2618" ht="26" customHeight="1">
      <c r="A2618" s="34" t="inlineStr">
        <is>
          <t>Crush</t>
        </is>
      </c>
      <c r="B2618" s="34" t="inlineStr">
        <is>
          <t>Crush Orange | Grape | 8 pack 355mL</t>
        </is>
      </c>
      <c r="C2618" s="34" t="inlineStr">
        <is>
          <t>5) Sparkling water &amp; soda</t>
        </is>
      </c>
      <c r="D2618" s="51">
        <f>IF('M5 Sparkling Water &amp; Soda'!I784="","",'M5 Sparkling Water &amp; Soda'!I784)</f>
        <v/>
      </c>
      <c r="E2618" s="52">
        <f>IF('M5 Sparkling Water &amp; Soda'!J784="","",'M5 Sparkling Water &amp; Soda'!J784)</f>
        <v/>
      </c>
      <c r="F2618" s="50">
        <f>IF('M5 Sparkling Water &amp; Soda'!K784="","",'M5 Sparkling Water &amp; Soda'!K784)</f>
        <v/>
      </c>
      <c r="G2618" s="49">
        <f>IF('M5 Sparkling Water &amp; Soda'!F784="","",'M5 Sparkling Water &amp; Soda'!F784)</f>
        <v/>
      </c>
      <c r="H2618" s="50">
        <f>IF(AND(ISNUMBER('M5 Sparkling Water &amp; Soda'!F784),ISNUMBER('M5 Sparkling Water &amp; Soda'!K784)),'M5 Sparkling Water &amp; Soda'!F784-'M5 Sparkling Water &amp; Soda'!K784,"")</f>
        <v/>
      </c>
      <c r="I2618" s="34" t="inlineStr">
        <is>
          <t>S&amp;S availability/depth vary by listing and time, confirm live.</t>
        </is>
      </c>
    </row>
    <row r="2619" ht="26" customHeight="1">
      <c r="A2619" s="34" t="inlineStr">
        <is>
          <t>Crush</t>
        </is>
      </c>
      <c r="B2619" s="34" t="inlineStr">
        <is>
          <t>Crush Orange | Grape | 12 pack 355mL</t>
        </is>
      </c>
      <c r="C2619" s="34" t="inlineStr">
        <is>
          <t>5) Sparkling water &amp; soda</t>
        </is>
      </c>
      <c r="D2619" s="51">
        <f>IF('M5 Sparkling Water &amp; Soda'!I785="","",'M5 Sparkling Water &amp; Soda'!I785)</f>
        <v/>
      </c>
      <c r="E2619" s="52">
        <f>IF('M5 Sparkling Water &amp; Soda'!J785="","",'M5 Sparkling Water &amp; Soda'!J785)</f>
        <v/>
      </c>
      <c r="F2619" s="50">
        <f>IF('M5 Sparkling Water &amp; Soda'!K785="","",'M5 Sparkling Water &amp; Soda'!K785)</f>
        <v/>
      </c>
      <c r="G2619" s="49">
        <f>IF('M5 Sparkling Water &amp; Soda'!F785="","",'M5 Sparkling Water &amp; Soda'!F785)</f>
        <v/>
      </c>
      <c r="H2619" s="50">
        <f>IF(AND(ISNUMBER('M5 Sparkling Water &amp; Soda'!F785),ISNUMBER('M5 Sparkling Water &amp; Soda'!K785)),'M5 Sparkling Water &amp; Soda'!F785-'M5 Sparkling Water &amp; Soda'!K785,"")</f>
        <v/>
      </c>
      <c r="I2619" s="34" t="inlineStr">
        <is>
          <t>S&amp;S availability/depth vary by listing and time, confirm live.</t>
        </is>
      </c>
    </row>
    <row r="2620" ht="26" customHeight="1">
      <c r="A2620" s="34" t="inlineStr">
        <is>
          <t>Crush</t>
        </is>
      </c>
      <c r="B2620" s="34" t="inlineStr">
        <is>
          <t>Crush Orange | Grape | 15 pack 355mL</t>
        </is>
      </c>
      <c r="C2620" s="34" t="inlineStr">
        <is>
          <t>5) Sparkling water &amp; soda</t>
        </is>
      </c>
      <c r="D2620" s="51">
        <f>IF('M5 Sparkling Water &amp; Soda'!I786="","",'M5 Sparkling Water &amp; Soda'!I786)</f>
        <v/>
      </c>
      <c r="E2620" s="52">
        <f>IF('M5 Sparkling Water &amp; Soda'!J786="","",'M5 Sparkling Water &amp; Soda'!J786)</f>
        <v/>
      </c>
      <c r="F2620" s="50">
        <f>IF('M5 Sparkling Water &amp; Soda'!K786="","",'M5 Sparkling Water &amp; Soda'!K786)</f>
        <v/>
      </c>
      <c r="G2620" s="49">
        <f>IF('M5 Sparkling Water &amp; Soda'!F786="","",'M5 Sparkling Water &amp; Soda'!F786)</f>
        <v/>
      </c>
      <c r="H2620" s="50">
        <f>IF(AND(ISNUMBER('M5 Sparkling Water &amp; Soda'!F786),ISNUMBER('M5 Sparkling Water &amp; Soda'!K786)),'M5 Sparkling Water &amp; Soda'!F786-'M5 Sparkling Water &amp; Soda'!K786,"")</f>
        <v/>
      </c>
      <c r="I2620" s="34" t="inlineStr">
        <is>
          <t>S&amp;S availability/depth vary by listing and time, confirm live.</t>
        </is>
      </c>
    </row>
    <row r="2621" ht="26" customHeight="1">
      <c r="A2621" s="34" t="inlineStr">
        <is>
          <t>Crush</t>
        </is>
      </c>
      <c r="B2621" s="34" t="inlineStr">
        <is>
          <t>Crush Orange | Grape | 18 pack 355mL</t>
        </is>
      </c>
      <c r="C2621" s="34" t="inlineStr">
        <is>
          <t>5) Sparkling water &amp; soda</t>
        </is>
      </c>
      <c r="D2621" s="51">
        <f>IF('M5 Sparkling Water &amp; Soda'!I787="","",'M5 Sparkling Water &amp; Soda'!I787)</f>
        <v/>
      </c>
      <c r="E2621" s="52">
        <f>IF('M5 Sparkling Water &amp; Soda'!J787="","",'M5 Sparkling Water &amp; Soda'!J787)</f>
        <v/>
      </c>
      <c r="F2621" s="50">
        <f>IF('M5 Sparkling Water &amp; Soda'!K787="","",'M5 Sparkling Water &amp; Soda'!K787)</f>
        <v/>
      </c>
      <c r="G2621" s="49">
        <f>IF('M5 Sparkling Water &amp; Soda'!F787="","",'M5 Sparkling Water &amp; Soda'!F787)</f>
        <v/>
      </c>
      <c r="H2621" s="50">
        <f>IF(AND(ISNUMBER('M5 Sparkling Water &amp; Soda'!F787),ISNUMBER('M5 Sparkling Water &amp; Soda'!K787)),'M5 Sparkling Water &amp; Soda'!F787-'M5 Sparkling Water &amp; Soda'!K787,"")</f>
        <v/>
      </c>
      <c r="I2621" s="34" t="inlineStr">
        <is>
          <t>S&amp;S availability/depth vary by listing and time, confirm live.</t>
        </is>
      </c>
    </row>
    <row r="2622" ht="26" customHeight="1">
      <c r="A2622" s="34" t="inlineStr">
        <is>
          <t>Crush</t>
        </is>
      </c>
      <c r="B2622" s="34" t="inlineStr">
        <is>
          <t>Crush Orange | Grape | 24 pack 355mL</t>
        </is>
      </c>
      <c r="C2622" s="34" t="inlineStr">
        <is>
          <t>5) Sparkling water &amp; soda</t>
        </is>
      </c>
      <c r="D2622" s="51">
        <f>IF('M5 Sparkling Water &amp; Soda'!I788="","",'M5 Sparkling Water &amp; Soda'!I788)</f>
        <v/>
      </c>
      <c r="E2622" s="52">
        <f>IF('M5 Sparkling Water &amp; Soda'!J788="","",'M5 Sparkling Water &amp; Soda'!J788)</f>
        <v/>
      </c>
      <c r="F2622" s="50">
        <f>IF('M5 Sparkling Water &amp; Soda'!K788="","",'M5 Sparkling Water &amp; Soda'!K788)</f>
        <v/>
      </c>
      <c r="G2622" s="49">
        <f>IF('M5 Sparkling Water &amp; Soda'!F788="","",'M5 Sparkling Water &amp; Soda'!F788)</f>
        <v/>
      </c>
      <c r="H2622" s="50">
        <f>IF(AND(ISNUMBER('M5 Sparkling Water &amp; Soda'!F788),ISNUMBER('M5 Sparkling Water &amp; Soda'!K788)),'M5 Sparkling Water &amp; Soda'!F788-'M5 Sparkling Water &amp; Soda'!K788,"")</f>
        <v/>
      </c>
      <c r="I2622" s="34" t="inlineStr">
        <is>
          <t>S&amp;S availability/depth vary by listing and time, confirm live.</t>
        </is>
      </c>
    </row>
    <row r="2623" ht="26" customHeight="1">
      <c r="A2623" s="34" t="inlineStr">
        <is>
          <t>Crush</t>
        </is>
      </c>
      <c r="B2623" s="34" t="inlineStr">
        <is>
          <t>Crush Orange | Pineapple | single 355mL</t>
        </is>
      </c>
      <c r="C2623" s="34" t="inlineStr">
        <is>
          <t>5) Sparkling water &amp; soda</t>
        </is>
      </c>
      <c r="D2623" s="51">
        <f>IF('M5 Sparkling Water &amp; Soda'!I789="","",'M5 Sparkling Water &amp; Soda'!I789)</f>
        <v/>
      </c>
      <c r="E2623" s="52">
        <f>IF('M5 Sparkling Water &amp; Soda'!J789="","",'M5 Sparkling Water &amp; Soda'!J789)</f>
        <v/>
      </c>
      <c r="F2623" s="50">
        <f>IF('M5 Sparkling Water &amp; Soda'!K789="","",'M5 Sparkling Water &amp; Soda'!K789)</f>
        <v/>
      </c>
      <c r="G2623" s="49">
        <f>IF('M5 Sparkling Water &amp; Soda'!F789="","",'M5 Sparkling Water &amp; Soda'!F789)</f>
        <v/>
      </c>
      <c r="H2623" s="50">
        <f>IF(AND(ISNUMBER('M5 Sparkling Water &amp; Soda'!F789),ISNUMBER('M5 Sparkling Water &amp; Soda'!K789)),'M5 Sparkling Water &amp; Soda'!F789-'M5 Sparkling Water &amp; Soda'!K789,"")</f>
        <v/>
      </c>
      <c r="I2623" s="34" t="inlineStr">
        <is>
          <t>S&amp;S availability/depth vary by listing and time, confirm live.</t>
        </is>
      </c>
    </row>
    <row r="2624" ht="26" customHeight="1">
      <c r="A2624" s="34" t="inlineStr">
        <is>
          <t>Crush</t>
        </is>
      </c>
      <c r="B2624" s="34" t="inlineStr">
        <is>
          <t>Crush Orange | Pineapple | 8 pack 355mL</t>
        </is>
      </c>
      <c r="C2624" s="34" t="inlineStr">
        <is>
          <t>5) Sparkling water &amp; soda</t>
        </is>
      </c>
      <c r="D2624" s="51">
        <f>IF('M5 Sparkling Water &amp; Soda'!I790="","",'M5 Sparkling Water &amp; Soda'!I790)</f>
        <v/>
      </c>
      <c r="E2624" s="52">
        <f>IF('M5 Sparkling Water &amp; Soda'!J790="","",'M5 Sparkling Water &amp; Soda'!J790)</f>
        <v/>
      </c>
      <c r="F2624" s="50">
        <f>IF('M5 Sparkling Water &amp; Soda'!K790="","",'M5 Sparkling Water &amp; Soda'!K790)</f>
        <v/>
      </c>
      <c r="G2624" s="49">
        <f>IF('M5 Sparkling Water &amp; Soda'!F790="","",'M5 Sparkling Water &amp; Soda'!F790)</f>
        <v/>
      </c>
      <c r="H2624" s="50">
        <f>IF(AND(ISNUMBER('M5 Sparkling Water &amp; Soda'!F790),ISNUMBER('M5 Sparkling Water &amp; Soda'!K790)),'M5 Sparkling Water &amp; Soda'!F790-'M5 Sparkling Water &amp; Soda'!K790,"")</f>
        <v/>
      </c>
      <c r="I2624" s="34" t="inlineStr">
        <is>
          <t>S&amp;S availability/depth vary by listing and time, confirm live.</t>
        </is>
      </c>
    </row>
    <row r="2625" ht="26" customHeight="1">
      <c r="A2625" s="34" t="inlineStr">
        <is>
          <t>Crush</t>
        </is>
      </c>
      <c r="B2625" s="34" t="inlineStr">
        <is>
          <t>Crush Orange | Pineapple | 12 pack 355mL</t>
        </is>
      </c>
      <c r="C2625" s="34" t="inlineStr">
        <is>
          <t>5) Sparkling water &amp; soda</t>
        </is>
      </c>
      <c r="D2625" s="51">
        <f>IF('M5 Sparkling Water &amp; Soda'!I791="","",'M5 Sparkling Water &amp; Soda'!I791)</f>
        <v/>
      </c>
      <c r="E2625" s="52">
        <f>IF('M5 Sparkling Water &amp; Soda'!J791="","",'M5 Sparkling Water &amp; Soda'!J791)</f>
        <v/>
      </c>
      <c r="F2625" s="50">
        <f>IF('M5 Sparkling Water &amp; Soda'!K791="","",'M5 Sparkling Water &amp; Soda'!K791)</f>
        <v/>
      </c>
      <c r="G2625" s="49">
        <f>IF('M5 Sparkling Water &amp; Soda'!F791="","",'M5 Sparkling Water &amp; Soda'!F791)</f>
        <v/>
      </c>
      <c r="H2625" s="50">
        <f>IF(AND(ISNUMBER('M5 Sparkling Water &amp; Soda'!F791),ISNUMBER('M5 Sparkling Water &amp; Soda'!K791)),'M5 Sparkling Water &amp; Soda'!F791-'M5 Sparkling Water &amp; Soda'!K791,"")</f>
        <v/>
      </c>
      <c r="I2625" s="34" t="inlineStr">
        <is>
          <t>S&amp;S availability/depth vary by listing and time, confirm live.</t>
        </is>
      </c>
    </row>
    <row r="2626" ht="26" customHeight="1">
      <c r="A2626" s="34" t="inlineStr">
        <is>
          <t>Crush</t>
        </is>
      </c>
      <c r="B2626" s="34" t="inlineStr">
        <is>
          <t>Crush Orange | Pineapple | 15 pack 355mL</t>
        </is>
      </c>
      <c r="C2626" s="34" t="inlineStr">
        <is>
          <t>5) Sparkling water &amp; soda</t>
        </is>
      </c>
      <c r="D2626" s="51">
        <f>IF('M5 Sparkling Water &amp; Soda'!I792="","",'M5 Sparkling Water &amp; Soda'!I792)</f>
        <v/>
      </c>
      <c r="E2626" s="52">
        <f>IF('M5 Sparkling Water &amp; Soda'!J792="","",'M5 Sparkling Water &amp; Soda'!J792)</f>
        <v/>
      </c>
      <c r="F2626" s="50">
        <f>IF('M5 Sparkling Water &amp; Soda'!K792="","",'M5 Sparkling Water &amp; Soda'!K792)</f>
        <v/>
      </c>
      <c r="G2626" s="49">
        <f>IF('M5 Sparkling Water &amp; Soda'!F792="","",'M5 Sparkling Water &amp; Soda'!F792)</f>
        <v/>
      </c>
      <c r="H2626" s="50">
        <f>IF(AND(ISNUMBER('M5 Sparkling Water &amp; Soda'!F792),ISNUMBER('M5 Sparkling Water &amp; Soda'!K792)),'M5 Sparkling Water &amp; Soda'!F792-'M5 Sparkling Water &amp; Soda'!K792,"")</f>
        <v/>
      </c>
      <c r="I2626" s="34" t="inlineStr">
        <is>
          <t>S&amp;S availability/depth vary by listing and time, confirm live.</t>
        </is>
      </c>
    </row>
    <row r="2627" ht="26" customHeight="1">
      <c r="A2627" s="34" t="inlineStr">
        <is>
          <t>Crush</t>
        </is>
      </c>
      <c r="B2627" s="34" t="inlineStr">
        <is>
          <t>Crush Orange | Pineapple | 18 pack 355mL</t>
        </is>
      </c>
      <c r="C2627" s="34" t="inlineStr">
        <is>
          <t>5) Sparkling water &amp; soda</t>
        </is>
      </c>
      <c r="D2627" s="51">
        <f>IF('M5 Sparkling Water &amp; Soda'!I793="","",'M5 Sparkling Water &amp; Soda'!I793)</f>
        <v/>
      </c>
      <c r="E2627" s="52">
        <f>IF('M5 Sparkling Water &amp; Soda'!J793="","",'M5 Sparkling Water &amp; Soda'!J793)</f>
        <v/>
      </c>
      <c r="F2627" s="50">
        <f>IF('M5 Sparkling Water &amp; Soda'!K793="","",'M5 Sparkling Water &amp; Soda'!K793)</f>
        <v/>
      </c>
      <c r="G2627" s="49">
        <f>IF('M5 Sparkling Water &amp; Soda'!F793="","",'M5 Sparkling Water &amp; Soda'!F793)</f>
        <v/>
      </c>
      <c r="H2627" s="50">
        <f>IF(AND(ISNUMBER('M5 Sparkling Water &amp; Soda'!F793),ISNUMBER('M5 Sparkling Water &amp; Soda'!K793)),'M5 Sparkling Water &amp; Soda'!F793-'M5 Sparkling Water &amp; Soda'!K793,"")</f>
        <v/>
      </c>
      <c r="I2627" s="34" t="inlineStr">
        <is>
          <t>S&amp;S availability/depth vary by listing and time, confirm live.</t>
        </is>
      </c>
    </row>
    <row r="2628" ht="26" customHeight="1">
      <c r="A2628" s="34" t="inlineStr">
        <is>
          <t>Crush</t>
        </is>
      </c>
      <c r="B2628" s="34" t="inlineStr">
        <is>
          <t>Crush Orange | Pineapple | 24 pack 355mL</t>
        </is>
      </c>
      <c r="C2628" s="34" t="inlineStr">
        <is>
          <t>5) Sparkling water &amp; soda</t>
        </is>
      </c>
      <c r="D2628" s="51">
        <f>IF('M5 Sparkling Water &amp; Soda'!I794="","",'M5 Sparkling Water &amp; Soda'!I794)</f>
        <v/>
      </c>
      <c r="E2628" s="52">
        <f>IF('M5 Sparkling Water &amp; Soda'!J794="","",'M5 Sparkling Water &amp; Soda'!J794)</f>
        <v/>
      </c>
      <c r="F2628" s="50">
        <f>IF('M5 Sparkling Water &amp; Soda'!K794="","",'M5 Sparkling Water &amp; Soda'!K794)</f>
        <v/>
      </c>
      <c r="G2628" s="49">
        <f>IF('M5 Sparkling Water &amp; Soda'!F794="","",'M5 Sparkling Water &amp; Soda'!F794)</f>
        <v/>
      </c>
      <c r="H2628" s="50">
        <f>IF(AND(ISNUMBER('M5 Sparkling Water &amp; Soda'!F794),ISNUMBER('M5 Sparkling Water &amp; Soda'!K794)),'M5 Sparkling Water &amp; Soda'!F794-'M5 Sparkling Water &amp; Soda'!K794,"")</f>
        <v/>
      </c>
      <c r="I2628" s="34" t="inlineStr">
        <is>
          <t>S&amp;S availability/depth vary by listing and time, confirm live.</t>
        </is>
      </c>
    </row>
    <row r="2629" ht="26" customHeight="1">
      <c r="A2629" s="34" t="inlineStr">
        <is>
          <t>Crush</t>
        </is>
      </c>
      <c r="B2629" s="34" t="inlineStr">
        <is>
          <t>Crush Orange | Cream Soda | single 355mL</t>
        </is>
      </c>
      <c r="C2629" s="34" t="inlineStr">
        <is>
          <t>5) Sparkling water &amp; soda</t>
        </is>
      </c>
      <c r="D2629" s="51">
        <f>IF('M5 Sparkling Water &amp; Soda'!I795="","",'M5 Sparkling Water &amp; Soda'!I795)</f>
        <v/>
      </c>
      <c r="E2629" s="52">
        <f>IF('M5 Sparkling Water &amp; Soda'!J795="","",'M5 Sparkling Water &amp; Soda'!J795)</f>
        <v/>
      </c>
      <c r="F2629" s="50">
        <f>IF('M5 Sparkling Water &amp; Soda'!K795="","",'M5 Sparkling Water &amp; Soda'!K795)</f>
        <v/>
      </c>
      <c r="G2629" s="49">
        <f>IF('M5 Sparkling Water &amp; Soda'!F795="","",'M5 Sparkling Water &amp; Soda'!F795)</f>
        <v/>
      </c>
      <c r="H2629" s="50">
        <f>IF(AND(ISNUMBER('M5 Sparkling Water &amp; Soda'!F795),ISNUMBER('M5 Sparkling Water &amp; Soda'!K795)),'M5 Sparkling Water &amp; Soda'!F795-'M5 Sparkling Water &amp; Soda'!K795,"")</f>
        <v/>
      </c>
      <c r="I2629" s="34" t="inlineStr">
        <is>
          <t>S&amp;S availability/depth vary by listing and time, confirm live.</t>
        </is>
      </c>
    </row>
    <row r="2630" ht="26" customHeight="1">
      <c r="A2630" s="34" t="inlineStr">
        <is>
          <t>Crush</t>
        </is>
      </c>
      <c r="B2630" s="34" t="inlineStr">
        <is>
          <t>Crush Orange | Cream Soda | 8 pack 355mL</t>
        </is>
      </c>
      <c r="C2630" s="34" t="inlineStr">
        <is>
          <t>5) Sparkling water &amp; soda</t>
        </is>
      </c>
      <c r="D2630" s="51">
        <f>IF('M5 Sparkling Water &amp; Soda'!I796="","",'M5 Sparkling Water &amp; Soda'!I796)</f>
        <v/>
      </c>
      <c r="E2630" s="52">
        <f>IF('M5 Sparkling Water &amp; Soda'!J796="","",'M5 Sparkling Water &amp; Soda'!J796)</f>
        <v/>
      </c>
      <c r="F2630" s="50">
        <f>IF('M5 Sparkling Water &amp; Soda'!K796="","",'M5 Sparkling Water &amp; Soda'!K796)</f>
        <v/>
      </c>
      <c r="G2630" s="49">
        <f>IF('M5 Sparkling Water &amp; Soda'!F796="","",'M5 Sparkling Water &amp; Soda'!F796)</f>
        <v/>
      </c>
      <c r="H2630" s="50">
        <f>IF(AND(ISNUMBER('M5 Sparkling Water &amp; Soda'!F796),ISNUMBER('M5 Sparkling Water &amp; Soda'!K796)),'M5 Sparkling Water &amp; Soda'!F796-'M5 Sparkling Water &amp; Soda'!K796,"")</f>
        <v/>
      </c>
      <c r="I2630" s="34" t="inlineStr">
        <is>
          <t>S&amp;S availability/depth vary by listing and time, confirm live.</t>
        </is>
      </c>
    </row>
    <row r="2631" ht="26" customHeight="1">
      <c r="A2631" s="34" t="inlineStr">
        <is>
          <t>Crush</t>
        </is>
      </c>
      <c r="B2631" s="34" t="inlineStr">
        <is>
          <t>Crush Orange | Cream Soda | 12 pack 355mL</t>
        </is>
      </c>
      <c r="C2631" s="34" t="inlineStr">
        <is>
          <t>5) Sparkling water &amp; soda</t>
        </is>
      </c>
      <c r="D2631" s="51">
        <f>IF('M5 Sparkling Water &amp; Soda'!I797="","",'M5 Sparkling Water &amp; Soda'!I797)</f>
        <v/>
      </c>
      <c r="E2631" s="52">
        <f>IF('M5 Sparkling Water &amp; Soda'!J797="","",'M5 Sparkling Water &amp; Soda'!J797)</f>
        <v/>
      </c>
      <c r="F2631" s="50">
        <f>IF('M5 Sparkling Water &amp; Soda'!K797="","",'M5 Sparkling Water &amp; Soda'!K797)</f>
        <v/>
      </c>
      <c r="G2631" s="49">
        <f>IF('M5 Sparkling Water &amp; Soda'!F797="","",'M5 Sparkling Water &amp; Soda'!F797)</f>
        <v/>
      </c>
      <c r="H2631" s="50">
        <f>IF(AND(ISNUMBER('M5 Sparkling Water &amp; Soda'!F797),ISNUMBER('M5 Sparkling Water &amp; Soda'!K797)),'M5 Sparkling Water &amp; Soda'!F797-'M5 Sparkling Water &amp; Soda'!K797,"")</f>
        <v/>
      </c>
      <c r="I2631" s="34" t="inlineStr">
        <is>
          <t>S&amp;S availability/depth vary by listing and time, confirm live.</t>
        </is>
      </c>
    </row>
    <row r="2632" ht="26" customHeight="1">
      <c r="A2632" s="34" t="inlineStr">
        <is>
          <t>Crush</t>
        </is>
      </c>
      <c r="B2632" s="34" t="inlineStr">
        <is>
          <t>Crush Orange | Cream Soda | 15 pack 355mL</t>
        </is>
      </c>
      <c r="C2632" s="34" t="inlineStr">
        <is>
          <t>5) Sparkling water &amp; soda</t>
        </is>
      </c>
      <c r="D2632" s="51">
        <f>IF('M5 Sparkling Water &amp; Soda'!I798="","",'M5 Sparkling Water &amp; Soda'!I798)</f>
        <v/>
      </c>
      <c r="E2632" s="52">
        <f>IF('M5 Sparkling Water &amp; Soda'!J798="","",'M5 Sparkling Water &amp; Soda'!J798)</f>
        <v/>
      </c>
      <c r="F2632" s="50">
        <f>IF('M5 Sparkling Water &amp; Soda'!K798="","",'M5 Sparkling Water &amp; Soda'!K798)</f>
        <v/>
      </c>
      <c r="G2632" s="49">
        <f>IF('M5 Sparkling Water &amp; Soda'!F798="","",'M5 Sparkling Water &amp; Soda'!F798)</f>
        <v/>
      </c>
      <c r="H2632" s="50">
        <f>IF(AND(ISNUMBER('M5 Sparkling Water &amp; Soda'!F798),ISNUMBER('M5 Sparkling Water &amp; Soda'!K798)),'M5 Sparkling Water &amp; Soda'!F798-'M5 Sparkling Water &amp; Soda'!K798,"")</f>
        <v/>
      </c>
      <c r="I2632" s="34" t="inlineStr">
        <is>
          <t>S&amp;S availability/depth vary by listing and time, confirm live.</t>
        </is>
      </c>
    </row>
    <row r="2633" ht="26" customHeight="1">
      <c r="A2633" s="34" t="inlineStr">
        <is>
          <t>Crush</t>
        </is>
      </c>
      <c r="B2633" s="34" t="inlineStr">
        <is>
          <t>Crush Orange | Cream Soda | 18 pack 355mL</t>
        </is>
      </c>
      <c r="C2633" s="34" t="inlineStr">
        <is>
          <t>5) Sparkling water &amp; soda</t>
        </is>
      </c>
      <c r="D2633" s="51">
        <f>IF('M5 Sparkling Water &amp; Soda'!I799="","",'M5 Sparkling Water &amp; Soda'!I799)</f>
        <v/>
      </c>
      <c r="E2633" s="52">
        <f>IF('M5 Sparkling Water &amp; Soda'!J799="","",'M5 Sparkling Water &amp; Soda'!J799)</f>
        <v/>
      </c>
      <c r="F2633" s="50">
        <f>IF('M5 Sparkling Water &amp; Soda'!K799="","",'M5 Sparkling Water &amp; Soda'!K799)</f>
        <v/>
      </c>
      <c r="G2633" s="49">
        <f>IF('M5 Sparkling Water &amp; Soda'!F799="","",'M5 Sparkling Water &amp; Soda'!F799)</f>
        <v/>
      </c>
      <c r="H2633" s="50">
        <f>IF(AND(ISNUMBER('M5 Sparkling Water &amp; Soda'!F799),ISNUMBER('M5 Sparkling Water &amp; Soda'!K799)),'M5 Sparkling Water &amp; Soda'!F799-'M5 Sparkling Water &amp; Soda'!K799,"")</f>
        <v/>
      </c>
      <c r="I2633" s="34" t="inlineStr">
        <is>
          <t>S&amp;S availability/depth vary by listing and time, confirm live.</t>
        </is>
      </c>
    </row>
    <row r="2634" ht="26" customHeight="1">
      <c r="A2634" s="34" t="inlineStr">
        <is>
          <t>Crush</t>
        </is>
      </c>
      <c r="B2634" s="34" t="inlineStr">
        <is>
          <t>Crush Orange | Cream Soda | 24 pack 355mL</t>
        </is>
      </c>
      <c r="C2634" s="34" t="inlineStr">
        <is>
          <t>5) Sparkling water &amp; soda</t>
        </is>
      </c>
      <c r="D2634" s="51">
        <f>IF('M5 Sparkling Water &amp; Soda'!I800="","",'M5 Sparkling Water &amp; Soda'!I800)</f>
        <v/>
      </c>
      <c r="E2634" s="52">
        <f>IF('M5 Sparkling Water &amp; Soda'!J800="","",'M5 Sparkling Water &amp; Soda'!J800)</f>
        <v/>
      </c>
      <c r="F2634" s="50">
        <f>IF('M5 Sparkling Water &amp; Soda'!K800="","",'M5 Sparkling Water &amp; Soda'!K800)</f>
        <v/>
      </c>
      <c r="G2634" s="49">
        <f>IF('M5 Sparkling Water &amp; Soda'!F800="","",'M5 Sparkling Water &amp; Soda'!F800)</f>
        <v/>
      </c>
      <c r="H2634" s="50">
        <f>IF(AND(ISNUMBER('M5 Sparkling Water &amp; Soda'!F800),ISNUMBER('M5 Sparkling Water &amp; Soda'!K800)),'M5 Sparkling Water &amp; Soda'!F800-'M5 Sparkling Water &amp; Soda'!K800,"")</f>
        <v/>
      </c>
      <c r="I2634" s="34" t="inlineStr">
        <is>
          <t>S&amp;S availability/depth vary by listing and time, confirm live.</t>
        </is>
      </c>
    </row>
    <row r="2635" ht="26" customHeight="1">
      <c r="A2635" s="34" t="inlineStr">
        <is>
          <t>Fresca</t>
        </is>
      </c>
      <c r="B2635" s="34" t="inlineStr">
        <is>
          <t>Fresca Sparkling | Original Citrus | single 355mL</t>
        </is>
      </c>
      <c r="C2635" s="34" t="inlineStr">
        <is>
          <t>5) Sparkling water &amp; soda</t>
        </is>
      </c>
      <c r="D2635" s="51">
        <f>IF('M5 Sparkling Water &amp; Soda'!I801="","",'M5 Sparkling Water &amp; Soda'!I801)</f>
        <v/>
      </c>
      <c r="E2635" s="52">
        <f>IF('M5 Sparkling Water &amp; Soda'!J801="","",'M5 Sparkling Water &amp; Soda'!J801)</f>
        <v/>
      </c>
      <c r="F2635" s="50">
        <f>IF('M5 Sparkling Water &amp; Soda'!K801="","",'M5 Sparkling Water &amp; Soda'!K801)</f>
        <v/>
      </c>
      <c r="G2635" s="49">
        <f>IF('M5 Sparkling Water &amp; Soda'!F801="","",'M5 Sparkling Water &amp; Soda'!F801)</f>
        <v/>
      </c>
      <c r="H2635" s="50">
        <f>IF(AND(ISNUMBER('M5 Sparkling Water &amp; Soda'!F801),ISNUMBER('M5 Sparkling Water &amp; Soda'!K801)),'M5 Sparkling Water &amp; Soda'!F801-'M5 Sparkling Water &amp; Soda'!K801,"")</f>
        <v/>
      </c>
      <c r="I2635" s="34" t="inlineStr">
        <is>
          <t>S&amp;S availability/depth vary by listing and time, confirm live.</t>
        </is>
      </c>
    </row>
    <row r="2636" ht="26" customHeight="1">
      <c r="A2636" s="34" t="inlineStr">
        <is>
          <t>Fresca</t>
        </is>
      </c>
      <c r="B2636" s="34" t="inlineStr">
        <is>
          <t>Fresca Sparkling | Original Citrus | 8 pack 355mL</t>
        </is>
      </c>
      <c r="C2636" s="34" t="inlineStr">
        <is>
          <t>5) Sparkling water &amp; soda</t>
        </is>
      </c>
      <c r="D2636" s="51">
        <f>IF('M5 Sparkling Water &amp; Soda'!I802="","",'M5 Sparkling Water &amp; Soda'!I802)</f>
        <v/>
      </c>
      <c r="E2636" s="52">
        <f>IF('M5 Sparkling Water &amp; Soda'!J802="","",'M5 Sparkling Water &amp; Soda'!J802)</f>
        <v/>
      </c>
      <c r="F2636" s="50">
        <f>IF('M5 Sparkling Water &amp; Soda'!K802="","",'M5 Sparkling Water &amp; Soda'!K802)</f>
        <v/>
      </c>
      <c r="G2636" s="49">
        <f>IF('M5 Sparkling Water &amp; Soda'!F802="","",'M5 Sparkling Water &amp; Soda'!F802)</f>
        <v/>
      </c>
      <c r="H2636" s="50">
        <f>IF(AND(ISNUMBER('M5 Sparkling Water &amp; Soda'!F802),ISNUMBER('M5 Sparkling Water &amp; Soda'!K802)),'M5 Sparkling Water &amp; Soda'!F802-'M5 Sparkling Water &amp; Soda'!K802,"")</f>
        <v/>
      </c>
      <c r="I2636" s="34" t="inlineStr">
        <is>
          <t>S&amp;S availability/depth vary by listing and time, confirm live.</t>
        </is>
      </c>
    </row>
    <row r="2637" ht="26" customHeight="1">
      <c r="A2637" s="34" t="inlineStr">
        <is>
          <t>Fresca</t>
        </is>
      </c>
      <c r="B2637" s="34" t="inlineStr">
        <is>
          <t>Fresca Sparkling | Original Citrus | 12 pack 355mL</t>
        </is>
      </c>
      <c r="C2637" s="34" t="inlineStr">
        <is>
          <t>5) Sparkling water &amp; soda</t>
        </is>
      </c>
      <c r="D2637" s="51">
        <f>IF('M5 Sparkling Water &amp; Soda'!I803="","",'M5 Sparkling Water &amp; Soda'!I803)</f>
        <v/>
      </c>
      <c r="E2637" s="52">
        <f>IF('M5 Sparkling Water &amp; Soda'!J803="","",'M5 Sparkling Water &amp; Soda'!J803)</f>
        <v/>
      </c>
      <c r="F2637" s="50">
        <f>IF('M5 Sparkling Water &amp; Soda'!K803="","",'M5 Sparkling Water &amp; Soda'!K803)</f>
        <v/>
      </c>
      <c r="G2637" s="49">
        <f>IF('M5 Sparkling Water &amp; Soda'!F803="","",'M5 Sparkling Water &amp; Soda'!F803)</f>
        <v/>
      </c>
      <c r="H2637" s="50">
        <f>IF(AND(ISNUMBER('M5 Sparkling Water &amp; Soda'!F803),ISNUMBER('M5 Sparkling Water &amp; Soda'!K803)),'M5 Sparkling Water &amp; Soda'!F803-'M5 Sparkling Water &amp; Soda'!K803,"")</f>
        <v/>
      </c>
      <c r="I2637" s="34" t="inlineStr">
        <is>
          <t>S&amp;S availability/depth vary by listing and time, confirm live.</t>
        </is>
      </c>
    </row>
    <row r="2638" ht="26" customHeight="1">
      <c r="A2638" s="34" t="inlineStr">
        <is>
          <t>Fresca</t>
        </is>
      </c>
      <c r="B2638" s="34" t="inlineStr">
        <is>
          <t>Fresca Sparkling | Original Citrus | 15 pack 355mL</t>
        </is>
      </c>
      <c r="C2638" s="34" t="inlineStr">
        <is>
          <t>5) Sparkling water &amp; soda</t>
        </is>
      </c>
      <c r="D2638" s="51">
        <f>IF('M5 Sparkling Water &amp; Soda'!I804="","",'M5 Sparkling Water &amp; Soda'!I804)</f>
        <v/>
      </c>
      <c r="E2638" s="52">
        <f>IF('M5 Sparkling Water &amp; Soda'!J804="","",'M5 Sparkling Water &amp; Soda'!J804)</f>
        <v/>
      </c>
      <c r="F2638" s="50">
        <f>IF('M5 Sparkling Water &amp; Soda'!K804="","",'M5 Sparkling Water &amp; Soda'!K804)</f>
        <v/>
      </c>
      <c r="G2638" s="49">
        <f>IF('M5 Sparkling Water &amp; Soda'!F804="","",'M5 Sparkling Water &amp; Soda'!F804)</f>
        <v/>
      </c>
      <c r="H2638" s="50">
        <f>IF(AND(ISNUMBER('M5 Sparkling Water &amp; Soda'!F804),ISNUMBER('M5 Sparkling Water &amp; Soda'!K804)),'M5 Sparkling Water &amp; Soda'!F804-'M5 Sparkling Water &amp; Soda'!K804,"")</f>
        <v/>
      </c>
      <c r="I2638" s="34" t="inlineStr">
        <is>
          <t>S&amp;S availability/depth vary by listing and time, confirm live.</t>
        </is>
      </c>
    </row>
    <row r="2639" ht="26" customHeight="1">
      <c r="A2639" s="34" t="inlineStr">
        <is>
          <t>Fresca</t>
        </is>
      </c>
      <c r="B2639" s="34" t="inlineStr">
        <is>
          <t>Fresca Sparkling | Original Citrus | 18 pack 355mL</t>
        </is>
      </c>
      <c r="C2639" s="34" t="inlineStr">
        <is>
          <t>5) Sparkling water &amp; soda</t>
        </is>
      </c>
      <c r="D2639" s="51">
        <f>IF('M5 Sparkling Water &amp; Soda'!I805="","",'M5 Sparkling Water &amp; Soda'!I805)</f>
        <v/>
      </c>
      <c r="E2639" s="52">
        <f>IF('M5 Sparkling Water &amp; Soda'!J805="","",'M5 Sparkling Water &amp; Soda'!J805)</f>
        <v/>
      </c>
      <c r="F2639" s="50">
        <f>IF('M5 Sparkling Water &amp; Soda'!K805="","",'M5 Sparkling Water &amp; Soda'!K805)</f>
        <v/>
      </c>
      <c r="G2639" s="49">
        <f>IF('M5 Sparkling Water &amp; Soda'!F805="","",'M5 Sparkling Water &amp; Soda'!F805)</f>
        <v/>
      </c>
      <c r="H2639" s="50">
        <f>IF(AND(ISNUMBER('M5 Sparkling Water &amp; Soda'!F805),ISNUMBER('M5 Sparkling Water &amp; Soda'!K805)),'M5 Sparkling Water &amp; Soda'!F805-'M5 Sparkling Water &amp; Soda'!K805,"")</f>
        <v/>
      </c>
      <c r="I2639" s="34" t="inlineStr">
        <is>
          <t>S&amp;S availability/depth vary by listing and time, confirm live.</t>
        </is>
      </c>
    </row>
    <row r="2640" ht="26" customHeight="1">
      <c r="A2640" s="34" t="inlineStr">
        <is>
          <t>Fresca</t>
        </is>
      </c>
      <c r="B2640" s="34" t="inlineStr">
        <is>
          <t>Fresca Sparkling | Original Citrus | 24 pack 355mL</t>
        </is>
      </c>
      <c r="C2640" s="34" t="inlineStr">
        <is>
          <t>5) Sparkling water &amp; soda</t>
        </is>
      </c>
      <c r="D2640" s="51">
        <f>IF('M5 Sparkling Water &amp; Soda'!I806="","",'M5 Sparkling Water &amp; Soda'!I806)</f>
        <v/>
      </c>
      <c r="E2640" s="52">
        <f>IF('M5 Sparkling Water &amp; Soda'!J806="","",'M5 Sparkling Water &amp; Soda'!J806)</f>
        <v/>
      </c>
      <c r="F2640" s="50">
        <f>IF('M5 Sparkling Water &amp; Soda'!K806="","",'M5 Sparkling Water &amp; Soda'!K806)</f>
        <v/>
      </c>
      <c r="G2640" s="49">
        <f>IF('M5 Sparkling Water &amp; Soda'!F806="","",'M5 Sparkling Water &amp; Soda'!F806)</f>
        <v/>
      </c>
      <c r="H2640" s="50">
        <f>IF(AND(ISNUMBER('M5 Sparkling Water &amp; Soda'!F806),ISNUMBER('M5 Sparkling Water &amp; Soda'!K806)),'M5 Sparkling Water &amp; Soda'!F806-'M5 Sparkling Water &amp; Soda'!K806,"")</f>
        <v/>
      </c>
      <c r="I2640" s="34" t="inlineStr">
        <is>
          <t>S&amp;S availability/depth vary by listing and time, confirm live.</t>
        </is>
      </c>
    </row>
    <row r="2641" ht="26" customHeight="1">
      <c r="A2641" s="34" t="inlineStr">
        <is>
          <t>Fresca</t>
        </is>
      </c>
      <c r="B2641" s="34" t="inlineStr">
        <is>
          <t>Fresca Sparkling | Black Cherry | single 355mL</t>
        </is>
      </c>
      <c r="C2641" s="34" t="inlineStr">
        <is>
          <t>5) Sparkling water &amp; soda</t>
        </is>
      </c>
      <c r="D2641" s="51">
        <f>IF('M5 Sparkling Water &amp; Soda'!I807="","",'M5 Sparkling Water &amp; Soda'!I807)</f>
        <v/>
      </c>
      <c r="E2641" s="52">
        <f>IF('M5 Sparkling Water &amp; Soda'!J807="","",'M5 Sparkling Water &amp; Soda'!J807)</f>
        <v/>
      </c>
      <c r="F2641" s="50">
        <f>IF('M5 Sparkling Water &amp; Soda'!K807="","",'M5 Sparkling Water &amp; Soda'!K807)</f>
        <v/>
      </c>
      <c r="G2641" s="49">
        <f>IF('M5 Sparkling Water &amp; Soda'!F807="","",'M5 Sparkling Water &amp; Soda'!F807)</f>
        <v/>
      </c>
      <c r="H2641" s="50">
        <f>IF(AND(ISNUMBER('M5 Sparkling Water &amp; Soda'!F807),ISNUMBER('M5 Sparkling Water &amp; Soda'!K807)),'M5 Sparkling Water &amp; Soda'!F807-'M5 Sparkling Water &amp; Soda'!K807,"")</f>
        <v/>
      </c>
      <c r="I2641" s="34" t="inlineStr">
        <is>
          <t>S&amp;S availability/depth vary by listing and time, confirm live.</t>
        </is>
      </c>
    </row>
    <row r="2642" ht="26" customHeight="1">
      <c r="A2642" s="34" t="inlineStr">
        <is>
          <t>Fresca</t>
        </is>
      </c>
      <c r="B2642" s="34" t="inlineStr">
        <is>
          <t>Fresca Sparkling | Black Cherry | 8 pack 355mL</t>
        </is>
      </c>
      <c r="C2642" s="34" t="inlineStr">
        <is>
          <t>5) Sparkling water &amp; soda</t>
        </is>
      </c>
      <c r="D2642" s="51">
        <f>IF('M5 Sparkling Water &amp; Soda'!I808="","",'M5 Sparkling Water &amp; Soda'!I808)</f>
        <v/>
      </c>
      <c r="E2642" s="52">
        <f>IF('M5 Sparkling Water &amp; Soda'!J808="","",'M5 Sparkling Water &amp; Soda'!J808)</f>
        <v/>
      </c>
      <c r="F2642" s="50">
        <f>IF('M5 Sparkling Water &amp; Soda'!K808="","",'M5 Sparkling Water &amp; Soda'!K808)</f>
        <v/>
      </c>
      <c r="G2642" s="49">
        <f>IF('M5 Sparkling Water &amp; Soda'!F808="","",'M5 Sparkling Water &amp; Soda'!F808)</f>
        <v/>
      </c>
      <c r="H2642" s="50">
        <f>IF(AND(ISNUMBER('M5 Sparkling Water &amp; Soda'!F808),ISNUMBER('M5 Sparkling Water &amp; Soda'!K808)),'M5 Sparkling Water &amp; Soda'!F808-'M5 Sparkling Water &amp; Soda'!K808,"")</f>
        <v/>
      </c>
      <c r="I2642" s="34" t="inlineStr">
        <is>
          <t>S&amp;S availability/depth vary by listing and time, confirm live.</t>
        </is>
      </c>
    </row>
    <row r="2643" ht="26" customHeight="1">
      <c r="A2643" s="34" t="inlineStr">
        <is>
          <t>Fresca</t>
        </is>
      </c>
      <c r="B2643" s="34" t="inlineStr">
        <is>
          <t>Fresca Sparkling | Black Cherry | 12 pack 355mL</t>
        </is>
      </c>
      <c r="C2643" s="34" t="inlineStr">
        <is>
          <t>5) Sparkling water &amp; soda</t>
        </is>
      </c>
      <c r="D2643" s="51">
        <f>IF('M5 Sparkling Water &amp; Soda'!I809="","",'M5 Sparkling Water &amp; Soda'!I809)</f>
        <v/>
      </c>
      <c r="E2643" s="52">
        <f>IF('M5 Sparkling Water &amp; Soda'!J809="","",'M5 Sparkling Water &amp; Soda'!J809)</f>
        <v/>
      </c>
      <c r="F2643" s="50">
        <f>IF('M5 Sparkling Water &amp; Soda'!K809="","",'M5 Sparkling Water &amp; Soda'!K809)</f>
        <v/>
      </c>
      <c r="G2643" s="49">
        <f>IF('M5 Sparkling Water &amp; Soda'!F809="","",'M5 Sparkling Water &amp; Soda'!F809)</f>
        <v/>
      </c>
      <c r="H2643" s="50">
        <f>IF(AND(ISNUMBER('M5 Sparkling Water &amp; Soda'!F809),ISNUMBER('M5 Sparkling Water &amp; Soda'!K809)),'M5 Sparkling Water &amp; Soda'!F809-'M5 Sparkling Water &amp; Soda'!K809,"")</f>
        <v/>
      </c>
      <c r="I2643" s="34" t="inlineStr">
        <is>
          <t>S&amp;S availability/depth vary by listing and time, confirm live.</t>
        </is>
      </c>
    </row>
    <row r="2644" ht="26" customHeight="1">
      <c r="A2644" s="34" t="inlineStr">
        <is>
          <t>Fresca</t>
        </is>
      </c>
      <c r="B2644" s="34" t="inlineStr">
        <is>
          <t>Fresca Sparkling | Black Cherry | 15 pack 355mL</t>
        </is>
      </c>
      <c r="C2644" s="34" t="inlineStr">
        <is>
          <t>5) Sparkling water &amp; soda</t>
        </is>
      </c>
      <c r="D2644" s="51">
        <f>IF('M5 Sparkling Water &amp; Soda'!I810="","",'M5 Sparkling Water &amp; Soda'!I810)</f>
        <v/>
      </c>
      <c r="E2644" s="52">
        <f>IF('M5 Sparkling Water &amp; Soda'!J810="","",'M5 Sparkling Water &amp; Soda'!J810)</f>
        <v/>
      </c>
      <c r="F2644" s="50">
        <f>IF('M5 Sparkling Water &amp; Soda'!K810="","",'M5 Sparkling Water &amp; Soda'!K810)</f>
        <v/>
      </c>
      <c r="G2644" s="49">
        <f>IF('M5 Sparkling Water &amp; Soda'!F810="","",'M5 Sparkling Water &amp; Soda'!F810)</f>
        <v/>
      </c>
      <c r="H2644" s="50">
        <f>IF(AND(ISNUMBER('M5 Sparkling Water &amp; Soda'!F810),ISNUMBER('M5 Sparkling Water &amp; Soda'!K810)),'M5 Sparkling Water &amp; Soda'!F810-'M5 Sparkling Water &amp; Soda'!K810,"")</f>
        <v/>
      </c>
      <c r="I2644" s="34" t="inlineStr">
        <is>
          <t>S&amp;S availability/depth vary by listing and time, confirm live.</t>
        </is>
      </c>
    </row>
    <row r="2645" ht="26" customHeight="1">
      <c r="A2645" s="34" t="inlineStr">
        <is>
          <t>Fresca</t>
        </is>
      </c>
      <c r="B2645" s="34" t="inlineStr">
        <is>
          <t>Fresca Sparkling | Black Cherry | 18 pack 355mL</t>
        </is>
      </c>
      <c r="C2645" s="34" t="inlineStr">
        <is>
          <t>5) Sparkling water &amp; soda</t>
        </is>
      </c>
      <c r="D2645" s="51">
        <f>IF('M5 Sparkling Water &amp; Soda'!I811="","",'M5 Sparkling Water &amp; Soda'!I811)</f>
        <v/>
      </c>
      <c r="E2645" s="52">
        <f>IF('M5 Sparkling Water &amp; Soda'!J811="","",'M5 Sparkling Water &amp; Soda'!J811)</f>
        <v/>
      </c>
      <c r="F2645" s="50">
        <f>IF('M5 Sparkling Water &amp; Soda'!K811="","",'M5 Sparkling Water &amp; Soda'!K811)</f>
        <v/>
      </c>
      <c r="G2645" s="49">
        <f>IF('M5 Sparkling Water &amp; Soda'!F811="","",'M5 Sparkling Water &amp; Soda'!F811)</f>
        <v/>
      </c>
      <c r="H2645" s="50">
        <f>IF(AND(ISNUMBER('M5 Sparkling Water &amp; Soda'!F811),ISNUMBER('M5 Sparkling Water &amp; Soda'!K811)),'M5 Sparkling Water &amp; Soda'!F811-'M5 Sparkling Water &amp; Soda'!K811,"")</f>
        <v/>
      </c>
      <c r="I2645" s="34" t="inlineStr">
        <is>
          <t>S&amp;S availability/depth vary by listing and time, confirm live.</t>
        </is>
      </c>
    </row>
    <row r="2646" ht="26" customHeight="1">
      <c r="A2646" s="34" t="inlineStr">
        <is>
          <t>Fresca</t>
        </is>
      </c>
      <c r="B2646" s="34" t="inlineStr">
        <is>
          <t>Fresca Sparkling | Black Cherry | 24 pack 355mL</t>
        </is>
      </c>
      <c r="C2646" s="34" t="inlineStr">
        <is>
          <t>5) Sparkling water &amp; soda</t>
        </is>
      </c>
      <c r="D2646" s="51">
        <f>IF('M5 Sparkling Water &amp; Soda'!I812="","",'M5 Sparkling Water &amp; Soda'!I812)</f>
        <v/>
      </c>
      <c r="E2646" s="52">
        <f>IF('M5 Sparkling Water &amp; Soda'!J812="","",'M5 Sparkling Water &amp; Soda'!J812)</f>
        <v/>
      </c>
      <c r="F2646" s="50">
        <f>IF('M5 Sparkling Water &amp; Soda'!K812="","",'M5 Sparkling Water &amp; Soda'!K812)</f>
        <v/>
      </c>
      <c r="G2646" s="49">
        <f>IF('M5 Sparkling Water &amp; Soda'!F812="","",'M5 Sparkling Water &amp; Soda'!F812)</f>
        <v/>
      </c>
      <c r="H2646" s="50">
        <f>IF(AND(ISNUMBER('M5 Sparkling Water &amp; Soda'!F812),ISNUMBER('M5 Sparkling Water &amp; Soda'!K812)),'M5 Sparkling Water &amp; Soda'!F812-'M5 Sparkling Water &amp; Soda'!K812,"")</f>
        <v/>
      </c>
      <c r="I2646" s="34" t="inlineStr">
        <is>
          <t>S&amp;S availability/depth vary by listing and time, confirm live.</t>
        </is>
      </c>
    </row>
    <row r="2647" ht="26" customHeight="1">
      <c r="A2647" s="34" t="inlineStr">
        <is>
          <t>Fresca</t>
        </is>
      </c>
      <c r="B2647" s="34" t="inlineStr">
        <is>
          <t>Fresca Sparkling | Peach | single 355mL</t>
        </is>
      </c>
      <c r="C2647" s="34" t="inlineStr">
        <is>
          <t>5) Sparkling water &amp; soda</t>
        </is>
      </c>
      <c r="D2647" s="51">
        <f>IF('M5 Sparkling Water &amp; Soda'!I813="","",'M5 Sparkling Water &amp; Soda'!I813)</f>
        <v/>
      </c>
      <c r="E2647" s="52">
        <f>IF('M5 Sparkling Water &amp; Soda'!J813="","",'M5 Sparkling Water &amp; Soda'!J813)</f>
        <v/>
      </c>
      <c r="F2647" s="50">
        <f>IF('M5 Sparkling Water &amp; Soda'!K813="","",'M5 Sparkling Water &amp; Soda'!K813)</f>
        <v/>
      </c>
      <c r="G2647" s="49">
        <f>IF('M5 Sparkling Water &amp; Soda'!F813="","",'M5 Sparkling Water &amp; Soda'!F813)</f>
        <v/>
      </c>
      <c r="H2647" s="50">
        <f>IF(AND(ISNUMBER('M5 Sparkling Water &amp; Soda'!F813),ISNUMBER('M5 Sparkling Water &amp; Soda'!K813)),'M5 Sparkling Water &amp; Soda'!F813-'M5 Sparkling Water &amp; Soda'!K813,"")</f>
        <v/>
      </c>
      <c r="I2647" s="34" t="inlineStr">
        <is>
          <t>S&amp;S availability/depth vary by listing and time, confirm live.</t>
        </is>
      </c>
    </row>
    <row r="2648" ht="26" customHeight="1">
      <c r="A2648" s="34" t="inlineStr">
        <is>
          <t>Fresca</t>
        </is>
      </c>
      <c r="B2648" s="34" t="inlineStr">
        <is>
          <t>Fresca Sparkling | Peach | 8 pack 355mL</t>
        </is>
      </c>
      <c r="C2648" s="34" t="inlineStr">
        <is>
          <t>5) Sparkling water &amp; soda</t>
        </is>
      </c>
      <c r="D2648" s="51">
        <f>IF('M5 Sparkling Water &amp; Soda'!I814="","",'M5 Sparkling Water &amp; Soda'!I814)</f>
        <v/>
      </c>
      <c r="E2648" s="52">
        <f>IF('M5 Sparkling Water &amp; Soda'!J814="","",'M5 Sparkling Water &amp; Soda'!J814)</f>
        <v/>
      </c>
      <c r="F2648" s="50">
        <f>IF('M5 Sparkling Water &amp; Soda'!K814="","",'M5 Sparkling Water &amp; Soda'!K814)</f>
        <v/>
      </c>
      <c r="G2648" s="49">
        <f>IF('M5 Sparkling Water &amp; Soda'!F814="","",'M5 Sparkling Water &amp; Soda'!F814)</f>
        <v/>
      </c>
      <c r="H2648" s="50">
        <f>IF(AND(ISNUMBER('M5 Sparkling Water &amp; Soda'!F814),ISNUMBER('M5 Sparkling Water &amp; Soda'!K814)),'M5 Sparkling Water &amp; Soda'!F814-'M5 Sparkling Water &amp; Soda'!K814,"")</f>
        <v/>
      </c>
      <c r="I2648" s="34" t="inlineStr">
        <is>
          <t>S&amp;S availability/depth vary by listing and time, confirm live.</t>
        </is>
      </c>
    </row>
    <row r="2649" ht="26" customHeight="1">
      <c r="A2649" s="34" t="inlineStr">
        <is>
          <t>Fresca</t>
        </is>
      </c>
      <c r="B2649" s="34" t="inlineStr">
        <is>
          <t>Fresca Sparkling | Peach | 12 pack 355mL</t>
        </is>
      </c>
      <c r="C2649" s="34" t="inlineStr">
        <is>
          <t>5) Sparkling water &amp; soda</t>
        </is>
      </c>
      <c r="D2649" s="51">
        <f>IF('M5 Sparkling Water &amp; Soda'!I815="","",'M5 Sparkling Water &amp; Soda'!I815)</f>
        <v/>
      </c>
      <c r="E2649" s="52">
        <f>IF('M5 Sparkling Water &amp; Soda'!J815="","",'M5 Sparkling Water &amp; Soda'!J815)</f>
        <v/>
      </c>
      <c r="F2649" s="50">
        <f>IF('M5 Sparkling Water &amp; Soda'!K815="","",'M5 Sparkling Water &amp; Soda'!K815)</f>
        <v/>
      </c>
      <c r="G2649" s="49">
        <f>IF('M5 Sparkling Water &amp; Soda'!F815="","",'M5 Sparkling Water &amp; Soda'!F815)</f>
        <v/>
      </c>
      <c r="H2649" s="50">
        <f>IF(AND(ISNUMBER('M5 Sparkling Water &amp; Soda'!F815),ISNUMBER('M5 Sparkling Water &amp; Soda'!K815)),'M5 Sparkling Water &amp; Soda'!F815-'M5 Sparkling Water &amp; Soda'!K815,"")</f>
        <v/>
      </c>
      <c r="I2649" s="34" t="inlineStr">
        <is>
          <t>S&amp;S availability/depth vary by listing and time, confirm live.</t>
        </is>
      </c>
    </row>
    <row r="2650" ht="26" customHeight="1">
      <c r="A2650" s="34" t="inlineStr">
        <is>
          <t>Fresca</t>
        </is>
      </c>
      <c r="B2650" s="34" t="inlineStr">
        <is>
          <t>Fresca Sparkling | Peach | 15 pack 355mL</t>
        </is>
      </c>
      <c r="C2650" s="34" t="inlineStr">
        <is>
          <t>5) Sparkling water &amp; soda</t>
        </is>
      </c>
      <c r="D2650" s="51">
        <f>IF('M5 Sparkling Water &amp; Soda'!I816="","",'M5 Sparkling Water &amp; Soda'!I816)</f>
        <v/>
      </c>
      <c r="E2650" s="52">
        <f>IF('M5 Sparkling Water &amp; Soda'!J816="","",'M5 Sparkling Water &amp; Soda'!J816)</f>
        <v/>
      </c>
      <c r="F2650" s="50">
        <f>IF('M5 Sparkling Water &amp; Soda'!K816="","",'M5 Sparkling Water &amp; Soda'!K816)</f>
        <v/>
      </c>
      <c r="G2650" s="49">
        <f>IF('M5 Sparkling Water &amp; Soda'!F816="","",'M5 Sparkling Water &amp; Soda'!F816)</f>
        <v/>
      </c>
      <c r="H2650" s="50">
        <f>IF(AND(ISNUMBER('M5 Sparkling Water &amp; Soda'!F816),ISNUMBER('M5 Sparkling Water &amp; Soda'!K816)),'M5 Sparkling Water &amp; Soda'!F816-'M5 Sparkling Water &amp; Soda'!K816,"")</f>
        <v/>
      </c>
      <c r="I2650" s="34" t="inlineStr">
        <is>
          <t>S&amp;S availability/depth vary by listing and time, confirm live.</t>
        </is>
      </c>
    </row>
    <row r="2651" ht="26" customHeight="1">
      <c r="A2651" s="34" t="inlineStr">
        <is>
          <t>Fresca</t>
        </is>
      </c>
      <c r="B2651" s="34" t="inlineStr">
        <is>
          <t>Fresca Sparkling | Peach | 18 pack 355mL</t>
        </is>
      </c>
      <c r="C2651" s="34" t="inlineStr">
        <is>
          <t>5) Sparkling water &amp; soda</t>
        </is>
      </c>
      <c r="D2651" s="51">
        <f>IF('M5 Sparkling Water &amp; Soda'!I817="","",'M5 Sparkling Water &amp; Soda'!I817)</f>
        <v/>
      </c>
      <c r="E2651" s="52">
        <f>IF('M5 Sparkling Water &amp; Soda'!J817="","",'M5 Sparkling Water &amp; Soda'!J817)</f>
        <v/>
      </c>
      <c r="F2651" s="50">
        <f>IF('M5 Sparkling Water &amp; Soda'!K817="","",'M5 Sparkling Water &amp; Soda'!K817)</f>
        <v/>
      </c>
      <c r="G2651" s="49">
        <f>IF('M5 Sparkling Water &amp; Soda'!F817="","",'M5 Sparkling Water &amp; Soda'!F817)</f>
        <v/>
      </c>
      <c r="H2651" s="50">
        <f>IF(AND(ISNUMBER('M5 Sparkling Water &amp; Soda'!F817),ISNUMBER('M5 Sparkling Water &amp; Soda'!K817)),'M5 Sparkling Water &amp; Soda'!F817-'M5 Sparkling Water &amp; Soda'!K817,"")</f>
        <v/>
      </c>
      <c r="I2651" s="34" t="inlineStr">
        <is>
          <t>S&amp;S availability/depth vary by listing and time, confirm live.</t>
        </is>
      </c>
    </row>
    <row r="2652" ht="26" customHeight="1">
      <c r="A2652" s="34" t="inlineStr">
        <is>
          <t>Fresca</t>
        </is>
      </c>
      <c r="B2652" s="34" t="inlineStr">
        <is>
          <t>Fresca Sparkling | Peach | 24 pack 355mL</t>
        </is>
      </c>
      <c r="C2652" s="34" t="inlineStr">
        <is>
          <t>5) Sparkling water &amp; soda</t>
        </is>
      </c>
      <c r="D2652" s="51">
        <f>IF('M5 Sparkling Water &amp; Soda'!I818="","",'M5 Sparkling Water &amp; Soda'!I818)</f>
        <v/>
      </c>
      <c r="E2652" s="52">
        <f>IF('M5 Sparkling Water &amp; Soda'!J818="","",'M5 Sparkling Water &amp; Soda'!J818)</f>
        <v/>
      </c>
      <c r="F2652" s="50">
        <f>IF('M5 Sparkling Water &amp; Soda'!K818="","",'M5 Sparkling Water &amp; Soda'!K818)</f>
        <v/>
      </c>
      <c r="G2652" s="49">
        <f>IF('M5 Sparkling Water &amp; Soda'!F818="","",'M5 Sparkling Water &amp; Soda'!F818)</f>
        <v/>
      </c>
      <c r="H2652" s="50">
        <f>IF(AND(ISNUMBER('M5 Sparkling Water &amp; Soda'!F818),ISNUMBER('M5 Sparkling Water &amp; Soda'!K818)),'M5 Sparkling Water &amp; Soda'!F818-'M5 Sparkling Water &amp; Soda'!K818,"")</f>
        <v/>
      </c>
      <c r="I2652" s="34" t="inlineStr">
        <is>
          <t>S&amp;S availability/depth vary by listing and time, confirm live.</t>
        </is>
      </c>
    </row>
    <row r="2653" ht="26" customHeight="1">
      <c r="A2653" s="34" t="inlineStr">
        <is>
          <t>Sunkist</t>
        </is>
      </c>
      <c r="B2653" s="34" t="inlineStr">
        <is>
          <t>Sunkist Orange | Orange | single 355mL</t>
        </is>
      </c>
      <c r="C2653" s="34" t="inlineStr">
        <is>
          <t>5) Sparkling water &amp; soda</t>
        </is>
      </c>
      <c r="D2653" s="51">
        <f>IF('M5 Sparkling Water &amp; Soda'!I819="","",'M5 Sparkling Water &amp; Soda'!I819)</f>
        <v/>
      </c>
      <c r="E2653" s="52">
        <f>IF('M5 Sparkling Water &amp; Soda'!J819="","",'M5 Sparkling Water &amp; Soda'!J819)</f>
        <v/>
      </c>
      <c r="F2653" s="50">
        <f>IF('M5 Sparkling Water &amp; Soda'!K819="","",'M5 Sparkling Water &amp; Soda'!K819)</f>
        <v/>
      </c>
      <c r="G2653" s="49">
        <f>IF('M5 Sparkling Water &amp; Soda'!F819="","",'M5 Sparkling Water &amp; Soda'!F819)</f>
        <v/>
      </c>
      <c r="H2653" s="50">
        <f>IF(AND(ISNUMBER('M5 Sparkling Water &amp; Soda'!F819),ISNUMBER('M5 Sparkling Water &amp; Soda'!K819)),'M5 Sparkling Water &amp; Soda'!F819-'M5 Sparkling Water &amp; Soda'!K819,"")</f>
        <v/>
      </c>
      <c r="I2653" s="34" t="inlineStr">
        <is>
          <t>S&amp;S availability/depth vary by listing and time, confirm live.</t>
        </is>
      </c>
    </row>
    <row r="2654" ht="26" customHeight="1">
      <c r="A2654" s="34" t="inlineStr">
        <is>
          <t>Sunkist</t>
        </is>
      </c>
      <c r="B2654" s="34" t="inlineStr">
        <is>
          <t>Sunkist Orange | Orange | 8 pack 355mL</t>
        </is>
      </c>
      <c r="C2654" s="34" t="inlineStr">
        <is>
          <t>5) Sparkling water &amp; soda</t>
        </is>
      </c>
      <c r="D2654" s="51">
        <f>IF('M5 Sparkling Water &amp; Soda'!I820="","",'M5 Sparkling Water &amp; Soda'!I820)</f>
        <v/>
      </c>
      <c r="E2654" s="52">
        <f>IF('M5 Sparkling Water &amp; Soda'!J820="","",'M5 Sparkling Water &amp; Soda'!J820)</f>
        <v/>
      </c>
      <c r="F2654" s="50">
        <f>IF('M5 Sparkling Water &amp; Soda'!K820="","",'M5 Sparkling Water &amp; Soda'!K820)</f>
        <v/>
      </c>
      <c r="G2654" s="49">
        <f>IF('M5 Sparkling Water &amp; Soda'!F820="","",'M5 Sparkling Water &amp; Soda'!F820)</f>
        <v/>
      </c>
      <c r="H2654" s="50">
        <f>IF(AND(ISNUMBER('M5 Sparkling Water &amp; Soda'!F820),ISNUMBER('M5 Sparkling Water &amp; Soda'!K820)),'M5 Sparkling Water &amp; Soda'!F820-'M5 Sparkling Water &amp; Soda'!K820,"")</f>
        <v/>
      </c>
      <c r="I2654" s="34" t="inlineStr">
        <is>
          <t>S&amp;S availability/depth vary by listing and time, confirm live.</t>
        </is>
      </c>
    </row>
    <row r="2655" ht="26" customHeight="1">
      <c r="A2655" s="34" t="inlineStr">
        <is>
          <t>Sunkist</t>
        </is>
      </c>
      <c r="B2655" s="34" t="inlineStr">
        <is>
          <t>Sunkist Orange | Orange | 12 pack 355mL</t>
        </is>
      </c>
      <c r="C2655" s="34" t="inlineStr">
        <is>
          <t>5) Sparkling water &amp; soda</t>
        </is>
      </c>
      <c r="D2655" s="51">
        <f>IF('M5 Sparkling Water &amp; Soda'!I821="","",'M5 Sparkling Water &amp; Soda'!I821)</f>
        <v/>
      </c>
      <c r="E2655" s="52">
        <f>IF('M5 Sparkling Water &amp; Soda'!J821="","",'M5 Sparkling Water &amp; Soda'!J821)</f>
        <v/>
      </c>
      <c r="F2655" s="50">
        <f>IF('M5 Sparkling Water &amp; Soda'!K821="","",'M5 Sparkling Water &amp; Soda'!K821)</f>
        <v/>
      </c>
      <c r="G2655" s="49">
        <f>IF('M5 Sparkling Water &amp; Soda'!F821="","",'M5 Sparkling Water &amp; Soda'!F821)</f>
        <v/>
      </c>
      <c r="H2655" s="50">
        <f>IF(AND(ISNUMBER('M5 Sparkling Water &amp; Soda'!F821),ISNUMBER('M5 Sparkling Water &amp; Soda'!K821)),'M5 Sparkling Water &amp; Soda'!F821-'M5 Sparkling Water &amp; Soda'!K821,"")</f>
        <v/>
      </c>
      <c r="I2655" s="34" t="inlineStr">
        <is>
          <t>S&amp;S availability/depth vary by listing and time, confirm live.</t>
        </is>
      </c>
    </row>
    <row r="2656" ht="26" customHeight="1">
      <c r="A2656" s="34" t="inlineStr">
        <is>
          <t>Sunkist</t>
        </is>
      </c>
      <c r="B2656" s="34" t="inlineStr">
        <is>
          <t>Sunkist Orange | Orange | 15 pack 355mL</t>
        </is>
      </c>
      <c r="C2656" s="34" t="inlineStr">
        <is>
          <t>5) Sparkling water &amp; soda</t>
        </is>
      </c>
      <c r="D2656" s="51">
        <f>IF('M5 Sparkling Water &amp; Soda'!I822="","",'M5 Sparkling Water &amp; Soda'!I822)</f>
        <v/>
      </c>
      <c r="E2656" s="52">
        <f>IF('M5 Sparkling Water &amp; Soda'!J822="","",'M5 Sparkling Water &amp; Soda'!J822)</f>
        <v/>
      </c>
      <c r="F2656" s="50">
        <f>IF('M5 Sparkling Water &amp; Soda'!K822="","",'M5 Sparkling Water &amp; Soda'!K822)</f>
        <v/>
      </c>
      <c r="G2656" s="49">
        <f>IF('M5 Sparkling Water &amp; Soda'!F822="","",'M5 Sparkling Water &amp; Soda'!F822)</f>
        <v/>
      </c>
      <c r="H2656" s="50">
        <f>IF(AND(ISNUMBER('M5 Sparkling Water &amp; Soda'!F822),ISNUMBER('M5 Sparkling Water &amp; Soda'!K822)),'M5 Sparkling Water &amp; Soda'!F822-'M5 Sparkling Water &amp; Soda'!K822,"")</f>
        <v/>
      </c>
      <c r="I2656" s="34" t="inlineStr">
        <is>
          <t>S&amp;S availability/depth vary by listing and time, confirm live.</t>
        </is>
      </c>
    </row>
    <row r="2657" ht="26" customHeight="1">
      <c r="A2657" s="34" t="inlineStr">
        <is>
          <t>Sunkist</t>
        </is>
      </c>
      <c r="B2657" s="34" t="inlineStr">
        <is>
          <t>Sunkist Orange | Orange | 18 pack 355mL</t>
        </is>
      </c>
      <c r="C2657" s="34" t="inlineStr">
        <is>
          <t>5) Sparkling water &amp; soda</t>
        </is>
      </c>
      <c r="D2657" s="51">
        <f>IF('M5 Sparkling Water &amp; Soda'!I823="","",'M5 Sparkling Water &amp; Soda'!I823)</f>
        <v/>
      </c>
      <c r="E2657" s="52">
        <f>IF('M5 Sparkling Water &amp; Soda'!J823="","",'M5 Sparkling Water &amp; Soda'!J823)</f>
        <v/>
      </c>
      <c r="F2657" s="50">
        <f>IF('M5 Sparkling Water &amp; Soda'!K823="","",'M5 Sparkling Water &amp; Soda'!K823)</f>
        <v/>
      </c>
      <c r="G2657" s="49">
        <f>IF('M5 Sparkling Water &amp; Soda'!F823="","",'M5 Sparkling Water &amp; Soda'!F823)</f>
        <v/>
      </c>
      <c r="H2657" s="50">
        <f>IF(AND(ISNUMBER('M5 Sparkling Water &amp; Soda'!F823),ISNUMBER('M5 Sparkling Water &amp; Soda'!K823)),'M5 Sparkling Water &amp; Soda'!F823-'M5 Sparkling Water &amp; Soda'!K823,"")</f>
        <v/>
      </c>
      <c r="I2657" s="34" t="inlineStr">
        <is>
          <t>S&amp;S availability/depth vary by listing and time, confirm live.</t>
        </is>
      </c>
    </row>
    <row r="2658" ht="26" customHeight="1">
      <c r="A2658" s="34" t="inlineStr">
        <is>
          <t>Sunkist</t>
        </is>
      </c>
      <c r="B2658" s="34" t="inlineStr">
        <is>
          <t>Sunkist Orange | Orange | 24 pack 355mL</t>
        </is>
      </c>
      <c r="C2658" s="34" t="inlineStr">
        <is>
          <t>5) Sparkling water &amp; soda</t>
        </is>
      </c>
      <c r="D2658" s="51">
        <f>IF('M5 Sparkling Water &amp; Soda'!I824="","",'M5 Sparkling Water &amp; Soda'!I824)</f>
        <v/>
      </c>
      <c r="E2658" s="52">
        <f>IF('M5 Sparkling Water &amp; Soda'!J824="","",'M5 Sparkling Water &amp; Soda'!J824)</f>
        <v/>
      </c>
      <c r="F2658" s="50">
        <f>IF('M5 Sparkling Water &amp; Soda'!K824="","",'M5 Sparkling Water &amp; Soda'!K824)</f>
        <v/>
      </c>
      <c r="G2658" s="49">
        <f>IF('M5 Sparkling Water &amp; Soda'!F824="","",'M5 Sparkling Water &amp; Soda'!F824)</f>
        <v/>
      </c>
      <c r="H2658" s="50">
        <f>IF(AND(ISNUMBER('M5 Sparkling Water &amp; Soda'!F824),ISNUMBER('M5 Sparkling Water &amp; Soda'!K824)),'M5 Sparkling Water &amp; Soda'!F824-'M5 Sparkling Water &amp; Soda'!K824,"")</f>
        <v/>
      </c>
      <c r="I2658" s="34" t="inlineStr">
        <is>
          <t>S&amp;S availability/depth vary by listing and time, confirm live.</t>
        </is>
      </c>
    </row>
    <row r="2659" ht="26" customHeight="1">
      <c r="A2659" s="34" t="inlineStr">
        <is>
          <t>Sunkist</t>
        </is>
      </c>
      <c r="B2659" s="34" t="inlineStr">
        <is>
          <t>Sunkist Orange | Grape | single 355mL</t>
        </is>
      </c>
      <c r="C2659" s="34" t="inlineStr">
        <is>
          <t>5) Sparkling water &amp; soda</t>
        </is>
      </c>
      <c r="D2659" s="51">
        <f>IF('M5 Sparkling Water &amp; Soda'!I825="","",'M5 Sparkling Water &amp; Soda'!I825)</f>
        <v/>
      </c>
      <c r="E2659" s="52">
        <f>IF('M5 Sparkling Water &amp; Soda'!J825="","",'M5 Sparkling Water &amp; Soda'!J825)</f>
        <v/>
      </c>
      <c r="F2659" s="50">
        <f>IF('M5 Sparkling Water &amp; Soda'!K825="","",'M5 Sparkling Water &amp; Soda'!K825)</f>
        <v/>
      </c>
      <c r="G2659" s="49">
        <f>IF('M5 Sparkling Water &amp; Soda'!F825="","",'M5 Sparkling Water &amp; Soda'!F825)</f>
        <v/>
      </c>
      <c r="H2659" s="50">
        <f>IF(AND(ISNUMBER('M5 Sparkling Water &amp; Soda'!F825),ISNUMBER('M5 Sparkling Water &amp; Soda'!K825)),'M5 Sparkling Water &amp; Soda'!F825-'M5 Sparkling Water &amp; Soda'!K825,"")</f>
        <v/>
      </c>
      <c r="I2659" s="34" t="inlineStr">
        <is>
          <t>S&amp;S availability/depth vary by listing and time, confirm live.</t>
        </is>
      </c>
    </row>
    <row r="2660" ht="26" customHeight="1">
      <c r="A2660" s="34" t="inlineStr">
        <is>
          <t>Sunkist</t>
        </is>
      </c>
      <c r="B2660" s="34" t="inlineStr">
        <is>
          <t>Sunkist Orange | Grape | 8 pack 355mL</t>
        </is>
      </c>
      <c r="C2660" s="34" t="inlineStr">
        <is>
          <t>5) Sparkling water &amp; soda</t>
        </is>
      </c>
      <c r="D2660" s="51">
        <f>IF('M5 Sparkling Water &amp; Soda'!I826="","",'M5 Sparkling Water &amp; Soda'!I826)</f>
        <v/>
      </c>
      <c r="E2660" s="52">
        <f>IF('M5 Sparkling Water &amp; Soda'!J826="","",'M5 Sparkling Water &amp; Soda'!J826)</f>
        <v/>
      </c>
      <c r="F2660" s="50">
        <f>IF('M5 Sparkling Water &amp; Soda'!K826="","",'M5 Sparkling Water &amp; Soda'!K826)</f>
        <v/>
      </c>
      <c r="G2660" s="49">
        <f>IF('M5 Sparkling Water &amp; Soda'!F826="","",'M5 Sparkling Water &amp; Soda'!F826)</f>
        <v/>
      </c>
      <c r="H2660" s="50">
        <f>IF(AND(ISNUMBER('M5 Sparkling Water &amp; Soda'!F826),ISNUMBER('M5 Sparkling Water &amp; Soda'!K826)),'M5 Sparkling Water &amp; Soda'!F826-'M5 Sparkling Water &amp; Soda'!K826,"")</f>
        <v/>
      </c>
      <c r="I2660" s="34" t="inlineStr">
        <is>
          <t>S&amp;S availability/depth vary by listing and time, confirm live.</t>
        </is>
      </c>
    </row>
    <row r="2661" ht="26" customHeight="1">
      <c r="A2661" s="34" t="inlineStr">
        <is>
          <t>Sunkist</t>
        </is>
      </c>
      <c r="B2661" s="34" t="inlineStr">
        <is>
          <t>Sunkist Orange | Grape | 12 pack 355mL</t>
        </is>
      </c>
      <c r="C2661" s="34" t="inlineStr">
        <is>
          <t>5) Sparkling water &amp; soda</t>
        </is>
      </c>
      <c r="D2661" s="51">
        <f>IF('M5 Sparkling Water &amp; Soda'!I827="","",'M5 Sparkling Water &amp; Soda'!I827)</f>
        <v/>
      </c>
      <c r="E2661" s="52">
        <f>IF('M5 Sparkling Water &amp; Soda'!J827="","",'M5 Sparkling Water &amp; Soda'!J827)</f>
        <v/>
      </c>
      <c r="F2661" s="50">
        <f>IF('M5 Sparkling Water &amp; Soda'!K827="","",'M5 Sparkling Water &amp; Soda'!K827)</f>
        <v/>
      </c>
      <c r="G2661" s="49">
        <f>IF('M5 Sparkling Water &amp; Soda'!F827="","",'M5 Sparkling Water &amp; Soda'!F827)</f>
        <v/>
      </c>
      <c r="H2661" s="50">
        <f>IF(AND(ISNUMBER('M5 Sparkling Water &amp; Soda'!F827),ISNUMBER('M5 Sparkling Water &amp; Soda'!K827)),'M5 Sparkling Water &amp; Soda'!F827-'M5 Sparkling Water &amp; Soda'!K827,"")</f>
        <v/>
      </c>
      <c r="I2661" s="34" t="inlineStr">
        <is>
          <t>S&amp;S availability/depth vary by listing and time, confirm live.</t>
        </is>
      </c>
    </row>
    <row r="2662" ht="26" customHeight="1">
      <c r="A2662" s="34" t="inlineStr">
        <is>
          <t>Sunkist</t>
        </is>
      </c>
      <c r="B2662" s="34" t="inlineStr">
        <is>
          <t>Sunkist Orange | Grape | 15 pack 355mL</t>
        </is>
      </c>
      <c r="C2662" s="34" t="inlineStr">
        <is>
          <t>5) Sparkling water &amp; soda</t>
        </is>
      </c>
      <c r="D2662" s="51">
        <f>IF('M5 Sparkling Water &amp; Soda'!I828="","",'M5 Sparkling Water &amp; Soda'!I828)</f>
        <v/>
      </c>
      <c r="E2662" s="52">
        <f>IF('M5 Sparkling Water &amp; Soda'!J828="","",'M5 Sparkling Water &amp; Soda'!J828)</f>
        <v/>
      </c>
      <c r="F2662" s="50">
        <f>IF('M5 Sparkling Water &amp; Soda'!K828="","",'M5 Sparkling Water &amp; Soda'!K828)</f>
        <v/>
      </c>
      <c r="G2662" s="49">
        <f>IF('M5 Sparkling Water &amp; Soda'!F828="","",'M5 Sparkling Water &amp; Soda'!F828)</f>
        <v/>
      </c>
      <c r="H2662" s="50">
        <f>IF(AND(ISNUMBER('M5 Sparkling Water &amp; Soda'!F828),ISNUMBER('M5 Sparkling Water &amp; Soda'!K828)),'M5 Sparkling Water &amp; Soda'!F828-'M5 Sparkling Water &amp; Soda'!K828,"")</f>
        <v/>
      </c>
      <c r="I2662" s="34" t="inlineStr">
        <is>
          <t>S&amp;S availability/depth vary by listing and time, confirm live.</t>
        </is>
      </c>
    </row>
    <row r="2663" ht="26" customHeight="1">
      <c r="A2663" s="34" t="inlineStr">
        <is>
          <t>Sunkist</t>
        </is>
      </c>
      <c r="B2663" s="34" t="inlineStr">
        <is>
          <t>Sunkist Orange | Grape | 18 pack 355mL</t>
        </is>
      </c>
      <c r="C2663" s="34" t="inlineStr">
        <is>
          <t>5) Sparkling water &amp; soda</t>
        </is>
      </c>
      <c r="D2663" s="51">
        <f>IF('M5 Sparkling Water &amp; Soda'!I829="","",'M5 Sparkling Water &amp; Soda'!I829)</f>
        <v/>
      </c>
      <c r="E2663" s="52">
        <f>IF('M5 Sparkling Water &amp; Soda'!J829="","",'M5 Sparkling Water &amp; Soda'!J829)</f>
        <v/>
      </c>
      <c r="F2663" s="50">
        <f>IF('M5 Sparkling Water &amp; Soda'!K829="","",'M5 Sparkling Water &amp; Soda'!K829)</f>
        <v/>
      </c>
      <c r="G2663" s="49">
        <f>IF('M5 Sparkling Water &amp; Soda'!F829="","",'M5 Sparkling Water &amp; Soda'!F829)</f>
        <v/>
      </c>
      <c r="H2663" s="50">
        <f>IF(AND(ISNUMBER('M5 Sparkling Water &amp; Soda'!F829),ISNUMBER('M5 Sparkling Water &amp; Soda'!K829)),'M5 Sparkling Water &amp; Soda'!F829-'M5 Sparkling Water &amp; Soda'!K829,"")</f>
        <v/>
      </c>
      <c r="I2663" s="34" t="inlineStr">
        <is>
          <t>S&amp;S availability/depth vary by listing and time, confirm live.</t>
        </is>
      </c>
    </row>
    <row r="2664" ht="26" customHeight="1">
      <c r="A2664" s="34" t="inlineStr">
        <is>
          <t>Sunkist</t>
        </is>
      </c>
      <c r="B2664" s="34" t="inlineStr">
        <is>
          <t>Sunkist Orange | Grape | 24 pack 355mL</t>
        </is>
      </c>
      <c r="C2664" s="34" t="inlineStr">
        <is>
          <t>5) Sparkling water &amp; soda</t>
        </is>
      </c>
      <c r="D2664" s="51">
        <f>IF('M5 Sparkling Water &amp; Soda'!I830="","",'M5 Sparkling Water &amp; Soda'!I830)</f>
        <v/>
      </c>
      <c r="E2664" s="52">
        <f>IF('M5 Sparkling Water &amp; Soda'!J830="","",'M5 Sparkling Water &amp; Soda'!J830)</f>
        <v/>
      </c>
      <c r="F2664" s="50">
        <f>IF('M5 Sparkling Water &amp; Soda'!K830="","",'M5 Sparkling Water &amp; Soda'!K830)</f>
        <v/>
      </c>
      <c r="G2664" s="49">
        <f>IF('M5 Sparkling Water &amp; Soda'!F830="","",'M5 Sparkling Water &amp; Soda'!F830)</f>
        <v/>
      </c>
      <c r="H2664" s="50">
        <f>IF(AND(ISNUMBER('M5 Sparkling Water &amp; Soda'!F830),ISNUMBER('M5 Sparkling Water &amp; Soda'!K830)),'M5 Sparkling Water &amp; Soda'!F830-'M5 Sparkling Water &amp; Soda'!K830,"")</f>
        <v/>
      </c>
      <c r="I2664" s="34" t="inlineStr">
        <is>
          <t>S&amp;S availability/depth vary by listing and time, confirm live.</t>
        </is>
      </c>
    </row>
    <row r="2665" ht="26" customHeight="1">
      <c r="A2665" s="34" t="inlineStr">
        <is>
          <t>Sunkist</t>
        </is>
      </c>
      <c r="B2665" s="34" t="inlineStr">
        <is>
          <t>Sunkist Orange | Strawberry | single 355mL</t>
        </is>
      </c>
      <c r="C2665" s="34" t="inlineStr">
        <is>
          <t>5) Sparkling water &amp; soda</t>
        </is>
      </c>
      <c r="D2665" s="51">
        <f>IF('M5 Sparkling Water &amp; Soda'!I831="","",'M5 Sparkling Water &amp; Soda'!I831)</f>
        <v/>
      </c>
      <c r="E2665" s="52">
        <f>IF('M5 Sparkling Water &amp; Soda'!J831="","",'M5 Sparkling Water &amp; Soda'!J831)</f>
        <v/>
      </c>
      <c r="F2665" s="50">
        <f>IF('M5 Sparkling Water &amp; Soda'!K831="","",'M5 Sparkling Water &amp; Soda'!K831)</f>
        <v/>
      </c>
      <c r="G2665" s="49">
        <f>IF('M5 Sparkling Water &amp; Soda'!F831="","",'M5 Sparkling Water &amp; Soda'!F831)</f>
        <v/>
      </c>
      <c r="H2665" s="50">
        <f>IF(AND(ISNUMBER('M5 Sparkling Water &amp; Soda'!F831),ISNUMBER('M5 Sparkling Water &amp; Soda'!K831)),'M5 Sparkling Water &amp; Soda'!F831-'M5 Sparkling Water &amp; Soda'!K831,"")</f>
        <v/>
      </c>
      <c r="I2665" s="34" t="inlineStr">
        <is>
          <t>S&amp;S availability/depth vary by listing and time, confirm live.</t>
        </is>
      </c>
    </row>
    <row r="2666" ht="26" customHeight="1">
      <c r="A2666" s="34" t="inlineStr">
        <is>
          <t>Sunkist</t>
        </is>
      </c>
      <c r="B2666" s="34" t="inlineStr">
        <is>
          <t>Sunkist Orange | Strawberry | 8 pack 355mL</t>
        </is>
      </c>
      <c r="C2666" s="34" t="inlineStr">
        <is>
          <t>5) Sparkling water &amp; soda</t>
        </is>
      </c>
      <c r="D2666" s="51">
        <f>IF('M5 Sparkling Water &amp; Soda'!I832="","",'M5 Sparkling Water &amp; Soda'!I832)</f>
        <v/>
      </c>
      <c r="E2666" s="52">
        <f>IF('M5 Sparkling Water &amp; Soda'!J832="","",'M5 Sparkling Water &amp; Soda'!J832)</f>
        <v/>
      </c>
      <c r="F2666" s="50">
        <f>IF('M5 Sparkling Water &amp; Soda'!K832="","",'M5 Sparkling Water &amp; Soda'!K832)</f>
        <v/>
      </c>
      <c r="G2666" s="49">
        <f>IF('M5 Sparkling Water &amp; Soda'!F832="","",'M5 Sparkling Water &amp; Soda'!F832)</f>
        <v/>
      </c>
      <c r="H2666" s="50">
        <f>IF(AND(ISNUMBER('M5 Sparkling Water &amp; Soda'!F832),ISNUMBER('M5 Sparkling Water &amp; Soda'!K832)),'M5 Sparkling Water &amp; Soda'!F832-'M5 Sparkling Water &amp; Soda'!K832,"")</f>
        <v/>
      </c>
      <c r="I2666" s="34" t="inlineStr">
        <is>
          <t>S&amp;S availability/depth vary by listing and time, confirm live.</t>
        </is>
      </c>
    </row>
    <row r="2667" ht="26" customHeight="1">
      <c r="A2667" s="34" t="inlineStr">
        <is>
          <t>Sunkist</t>
        </is>
      </c>
      <c r="B2667" s="34" t="inlineStr">
        <is>
          <t>Sunkist Orange | Strawberry | 12 pack 355mL</t>
        </is>
      </c>
      <c r="C2667" s="34" t="inlineStr">
        <is>
          <t>5) Sparkling water &amp; soda</t>
        </is>
      </c>
      <c r="D2667" s="51">
        <f>IF('M5 Sparkling Water &amp; Soda'!I833="","",'M5 Sparkling Water &amp; Soda'!I833)</f>
        <v/>
      </c>
      <c r="E2667" s="52">
        <f>IF('M5 Sparkling Water &amp; Soda'!J833="","",'M5 Sparkling Water &amp; Soda'!J833)</f>
        <v/>
      </c>
      <c r="F2667" s="50">
        <f>IF('M5 Sparkling Water &amp; Soda'!K833="","",'M5 Sparkling Water &amp; Soda'!K833)</f>
        <v/>
      </c>
      <c r="G2667" s="49">
        <f>IF('M5 Sparkling Water &amp; Soda'!F833="","",'M5 Sparkling Water &amp; Soda'!F833)</f>
        <v/>
      </c>
      <c r="H2667" s="50">
        <f>IF(AND(ISNUMBER('M5 Sparkling Water &amp; Soda'!F833),ISNUMBER('M5 Sparkling Water &amp; Soda'!K833)),'M5 Sparkling Water &amp; Soda'!F833-'M5 Sparkling Water &amp; Soda'!K833,"")</f>
        <v/>
      </c>
      <c r="I2667" s="34" t="inlineStr">
        <is>
          <t>S&amp;S availability/depth vary by listing and time, confirm live.</t>
        </is>
      </c>
    </row>
    <row r="2668" ht="26" customHeight="1">
      <c r="A2668" s="34" t="inlineStr">
        <is>
          <t>Sunkist</t>
        </is>
      </c>
      <c r="B2668" s="34" t="inlineStr">
        <is>
          <t>Sunkist Orange | Strawberry | 15 pack 355mL</t>
        </is>
      </c>
      <c r="C2668" s="34" t="inlineStr">
        <is>
          <t>5) Sparkling water &amp; soda</t>
        </is>
      </c>
      <c r="D2668" s="51">
        <f>IF('M5 Sparkling Water &amp; Soda'!I834="","",'M5 Sparkling Water &amp; Soda'!I834)</f>
        <v/>
      </c>
      <c r="E2668" s="52">
        <f>IF('M5 Sparkling Water &amp; Soda'!J834="","",'M5 Sparkling Water &amp; Soda'!J834)</f>
        <v/>
      </c>
      <c r="F2668" s="50">
        <f>IF('M5 Sparkling Water &amp; Soda'!K834="","",'M5 Sparkling Water &amp; Soda'!K834)</f>
        <v/>
      </c>
      <c r="G2668" s="49">
        <f>IF('M5 Sparkling Water &amp; Soda'!F834="","",'M5 Sparkling Water &amp; Soda'!F834)</f>
        <v/>
      </c>
      <c r="H2668" s="50">
        <f>IF(AND(ISNUMBER('M5 Sparkling Water &amp; Soda'!F834),ISNUMBER('M5 Sparkling Water &amp; Soda'!K834)),'M5 Sparkling Water &amp; Soda'!F834-'M5 Sparkling Water &amp; Soda'!K834,"")</f>
        <v/>
      </c>
      <c r="I2668" s="34" t="inlineStr">
        <is>
          <t>S&amp;S availability/depth vary by listing and time, confirm live.</t>
        </is>
      </c>
    </row>
    <row r="2669" ht="26" customHeight="1">
      <c r="A2669" s="34" t="inlineStr">
        <is>
          <t>Sunkist</t>
        </is>
      </c>
      <c r="B2669" s="34" t="inlineStr">
        <is>
          <t>Sunkist Orange | Strawberry | 18 pack 355mL</t>
        </is>
      </c>
      <c r="C2669" s="34" t="inlineStr">
        <is>
          <t>5) Sparkling water &amp; soda</t>
        </is>
      </c>
      <c r="D2669" s="51">
        <f>IF('M5 Sparkling Water &amp; Soda'!I835="","",'M5 Sparkling Water &amp; Soda'!I835)</f>
        <v/>
      </c>
      <c r="E2669" s="52">
        <f>IF('M5 Sparkling Water &amp; Soda'!J835="","",'M5 Sparkling Water &amp; Soda'!J835)</f>
        <v/>
      </c>
      <c r="F2669" s="50">
        <f>IF('M5 Sparkling Water &amp; Soda'!K835="","",'M5 Sparkling Water &amp; Soda'!K835)</f>
        <v/>
      </c>
      <c r="G2669" s="49">
        <f>IF('M5 Sparkling Water &amp; Soda'!F835="","",'M5 Sparkling Water &amp; Soda'!F835)</f>
        <v/>
      </c>
      <c r="H2669" s="50">
        <f>IF(AND(ISNUMBER('M5 Sparkling Water &amp; Soda'!F835),ISNUMBER('M5 Sparkling Water &amp; Soda'!K835)),'M5 Sparkling Water &amp; Soda'!F835-'M5 Sparkling Water &amp; Soda'!K835,"")</f>
        <v/>
      </c>
      <c r="I2669" s="34" t="inlineStr">
        <is>
          <t>S&amp;S availability/depth vary by listing and time, confirm live.</t>
        </is>
      </c>
    </row>
    <row r="2670" ht="26" customHeight="1">
      <c r="A2670" s="34" t="inlineStr">
        <is>
          <t>Sunkist</t>
        </is>
      </c>
      <c r="B2670" s="34" t="inlineStr">
        <is>
          <t>Sunkist Orange | Strawberry | 24 pack 355mL</t>
        </is>
      </c>
      <c r="C2670" s="34" t="inlineStr">
        <is>
          <t>5) Sparkling water &amp; soda</t>
        </is>
      </c>
      <c r="D2670" s="51">
        <f>IF('M5 Sparkling Water &amp; Soda'!I836="","",'M5 Sparkling Water &amp; Soda'!I836)</f>
        <v/>
      </c>
      <c r="E2670" s="52">
        <f>IF('M5 Sparkling Water &amp; Soda'!J836="","",'M5 Sparkling Water &amp; Soda'!J836)</f>
        <v/>
      </c>
      <c r="F2670" s="50">
        <f>IF('M5 Sparkling Water &amp; Soda'!K836="","",'M5 Sparkling Water &amp; Soda'!K836)</f>
        <v/>
      </c>
      <c r="G2670" s="49">
        <f>IF('M5 Sparkling Water &amp; Soda'!F836="","",'M5 Sparkling Water &amp; Soda'!F836)</f>
        <v/>
      </c>
      <c r="H2670" s="50">
        <f>IF(AND(ISNUMBER('M5 Sparkling Water &amp; Soda'!F836),ISNUMBER('M5 Sparkling Water &amp; Soda'!K836)),'M5 Sparkling Water &amp; Soda'!F836-'M5 Sparkling Water &amp; Soda'!K836,"")</f>
        <v/>
      </c>
      <c r="I2670" s="34" t="inlineStr">
        <is>
          <t>S&amp;S availability/depth vary by listing and time, confirm live.</t>
        </is>
      </c>
    </row>
    <row r="2671" ht="26" customHeight="1">
      <c r="A2671" s="34" t="inlineStr">
        <is>
          <t>Sunkist</t>
        </is>
      </c>
      <c r="B2671" s="34" t="inlineStr">
        <is>
          <t>Sunkist Orange | Diet | single 355mL</t>
        </is>
      </c>
      <c r="C2671" s="34" t="inlineStr">
        <is>
          <t>5) Sparkling water &amp; soda</t>
        </is>
      </c>
      <c r="D2671" s="51">
        <f>IF('M5 Sparkling Water &amp; Soda'!I837="","",'M5 Sparkling Water &amp; Soda'!I837)</f>
        <v/>
      </c>
      <c r="E2671" s="52">
        <f>IF('M5 Sparkling Water &amp; Soda'!J837="","",'M5 Sparkling Water &amp; Soda'!J837)</f>
        <v/>
      </c>
      <c r="F2671" s="50">
        <f>IF('M5 Sparkling Water &amp; Soda'!K837="","",'M5 Sparkling Water &amp; Soda'!K837)</f>
        <v/>
      </c>
      <c r="G2671" s="49">
        <f>IF('M5 Sparkling Water &amp; Soda'!F837="","",'M5 Sparkling Water &amp; Soda'!F837)</f>
        <v/>
      </c>
      <c r="H2671" s="50">
        <f>IF(AND(ISNUMBER('M5 Sparkling Water &amp; Soda'!F837),ISNUMBER('M5 Sparkling Water &amp; Soda'!K837)),'M5 Sparkling Water &amp; Soda'!F837-'M5 Sparkling Water &amp; Soda'!K837,"")</f>
        <v/>
      </c>
      <c r="I2671" s="34" t="inlineStr">
        <is>
          <t>S&amp;S availability/depth vary by listing and time, confirm live.</t>
        </is>
      </c>
    </row>
    <row r="2672" ht="26" customHeight="1">
      <c r="A2672" s="34" t="inlineStr">
        <is>
          <t>Sunkist</t>
        </is>
      </c>
      <c r="B2672" s="34" t="inlineStr">
        <is>
          <t>Sunkist Orange | Diet | 8 pack 355mL</t>
        </is>
      </c>
      <c r="C2672" s="34" t="inlineStr">
        <is>
          <t>5) Sparkling water &amp; soda</t>
        </is>
      </c>
      <c r="D2672" s="51">
        <f>IF('M5 Sparkling Water &amp; Soda'!I838="","",'M5 Sparkling Water &amp; Soda'!I838)</f>
        <v/>
      </c>
      <c r="E2672" s="52">
        <f>IF('M5 Sparkling Water &amp; Soda'!J838="","",'M5 Sparkling Water &amp; Soda'!J838)</f>
        <v/>
      </c>
      <c r="F2672" s="50">
        <f>IF('M5 Sparkling Water &amp; Soda'!K838="","",'M5 Sparkling Water &amp; Soda'!K838)</f>
        <v/>
      </c>
      <c r="G2672" s="49">
        <f>IF('M5 Sparkling Water &amp; Soda'!F838="","",'M5 Sparkling Water &amp; Soda'!F838)</f>
        <v/>
      </c>
      <c r="H2672" s="50">
        <f>IF(AND(ISNUMBER('M5 Sparkling Water &amp; Soda'!F838),ISNUMBER('M5 Sparkling Water &amp; Soda'!K838)),'M5 Sparkling Water &amp; Soda'!F838-'M5 Sparkling Water &amp; Soda'!K838,"")</f>
        <v/>
      </c>
      <c r="I2672" s="34" t="inlineStr">
        <is>
          <t>S&amp;S availability/depth vary by listing and time, confirm live.</t>
        </is>
      </c>
    </row>
    <row r="2673" ht="26" customHeight="1">
      <c r="A2673" s="34" t="inlineStr">
        <is>
          <t>Sunkist</t>
        </is>
      </c>
      <c r="B2673" s="34" t="inlineStr">
        <is>
          <t>Sunkist Orange | Diet | 12 pack 355mL</t>
        </is>
      </c>
      <c r="C2673" s="34" t="inlineStr">
        <is>
          <t>5) Sparkling water &amp; soda</t>
        </is>
      </c>
      <c r="D2673" s="51">
        <f>IF('M5 Sparkling Water &amp; Soda'!I839="","",'M5 Sparkling Water &amp; Soda'!I839)</f>
        <v/>
      </c>
      <c r="E2673" s="52">
        <f>IF('M5 Sparkling Water &amp; Soda'!J839="","",'M5 Sparkling Water &amp; Soda'!J839)</f>
        <v/>
      </c>
      <c r="F2673" s="50">
        <f>IF('M5 Sparkling Water &amp; Soda'!K839="","",'M5 Sparkling Water &amp; Soda'!K839)</f>
        <v/>
      </c>
      <c r="G2673" s="49">
        <f>IF('M5 Sparkling Water &amp; Soda'!F839="","",'M5 Sparkling Water &amp; Soda'!F839)</f>
        <v/>
      </c>
      <c r="H2673" s="50">
        <f>IF(AND(ISNUMBER('M5 Sparkling Water &amp; Soda'!F839),ISNUMBER('M5 Sparkling Water &amp; Soda'!K839)),'M5 Sparkling Water &amp; Soda'!F839-'M5 Sparkling Water &amp; Soda'!K839,"")</f>
        <v/>
      </c>
      <c r="I2673" s="34" t="inlineStr">
        <is>
          <t>S&amp;S availability/depth vary by listing and time, confirm live.</t>
        </is>
      </c>
    </row>
    <row r="2674" ht="26" customHeight="1">
      <c r="A2674" s="34" t="inlineStr">
        <is>
          <t>Sunkist</t>
        </is>
      </c>
      <c r="B2674" s="34" t="inlineStr">
        <is>
          <t>Sunkist Orange | Diet | 15 pack 355mL</t>
        </is>
      </c>
      <c r="C2674" s="34" t="inlineStr">
        <is>
          <t>5) Sparkling water &amp; soda</t>
        </is>
      </c>
      <c r="D2674" s="51">
        <f>IF('M5 Sparkling Water &amp; Soda'!I840="","",'M5 Sparkling Water &amp; Soda'!I840)</f>
        <v/>
      </c>
      <c r="E2674" s="52">
        <f>IF('M5 Sparkling Water &amp; Soda'!J840="","",'M5 Sparkling Water &amp; Soda'!J840)</f>
        <v/>
      </c>
      <c r="F2674" s="50">
        <f>IF('M5 Sparkling Water &amp; Soda'!K840="","",'M5 Sparkling Water &amp; Soda'!K840)</f>
        <v/>
      </c>
      <c r="G2674" s="49">
        <f>IF('M5 Sparkling Water &amp; Soda'!F840="","",'M5 Sparkling Water &amp; Soda'!F840)</f>
        <v/>
      </c>
      <c r="H2674" s="50">
        <f>IF(AND(ISNUMBER('M5 Sparkling Water &amp; Soda'!F840),ISNUMBER('M5 Sparkling Water &amp; Soda'!K840)),'M5 Sparkling Water &amp; Soda'!F840-'M5 Sparkling Water &amp; Soda'!K840,"")</f>
        <v/>
      </c>
      <c r="I2674" s="34" t="inlineStr">
        <is>
          <t>S&amp;S availability/depth vary by listing and time, confirm live.</t>
        </is>
      </c>
    </row>
    <row r="2675" ht="26" customHeight="1">
      <c r="A2675" s="34" t="inlineStr">
        <is>
          <t>Sunkist</t>
        </is>
      </c>
      <c r="B2675" s="34" t="inlineStr">
        <is>
          <t>Sunkist Orange | Diet | 18 pack 355mL</t>
        </is>
      </c>
      <c r="C2675" s="34" t="inlineStr">
        <is>
          <t>5) Sparkling water &amp; soda</t>
        </is>
      </c>
      <c r="D2675" s="51">
        <f>IF('M5 Sparkling Water &amp; Soda'!I841="","",'M5 Sparkling Water &amp; Soda'!I841)</f>
        <v/>
      </c>
      <c r="E2675" s="52">
        <f>IF('M5 Sparkling Water &amp; Soda'!J841="","",'M5 Sparkling Water &amp; Soda'!J841)</f>
        <v/>
      </c>
      <c r="F2675" s="50">
        <f>IF('M5 Sparkling Water &amp; Soda'!K841="","",'M5 Sparkling Water &amp; Soda'!K841)</f>
        <v/>
      </c>
      <c r="G2675" s="49">
        <f>IF('M5 Sparkling Water &amp; Soda'!F841="","",'M5 Sparkling Water &amp; Soda'!F841)</f>
        <v/>
      </c>
      <c r="H2675" s="50">
        <f>IF(AND(ISNUMBER('M5 Sparkling Water &amp; Soda'!F841),ISNUMBER('M5 Sparkling Water &amp; Soda'!K841)),'M5 Sparkling Water &amp; Soda'!F841-'M5 Sparkling Water &amp; Soda'!K841,"")</f>
        <v/>
      </c>
      <c r="I2675" s="34" t="inlineStr">
        <is>
          <t>S&amp;S availability/depth vary by listing and time, confirm live.</t>
        </is>
      </c>
    </row>
    <row r="2676" ht="26" customHeight="1">
      <c r="A2676" s="34" t="inlineStr">
        <is>
          <t>Sunkist</t>
        </is>
      </c>
      <c r="B2676" s="34" t="inlineStr">
        <is>
          <t>Sunkist Orange | Diet | 24 pack 355mL</t>
        </is>
      </c>
      <c r="C2676" s="34" t="inlineStr">
        <is>
          <t>5) Sparkling water &amp; soda</t>
        </is>
      </c>
      <c r="D2676" s="51">
        <f>IF('M5 Sparkling Water &amp; Soda'!I842="","",'M5 Sparkling Water &amp; Soda'!I842)</f>
        <v/>
      </c>
      <c r="E2676" s="52">
        <f>IF('M5 Sparkling Water &amp; Soda'!J842="","",'M5 Sparkling Water &amp; Soda'!J842)</f>
        <v/>
      </c>
      <c r="F2676" s="50">
        <f>IF('M5 Sparkling Water &amp; Soda'!K842="","",'M5 Sparkling Water &amp; Soda'!K842)</f>
        <v/>
      </c>
      <c r="G2676" s="49">
        <f>IF('M5 Sparkling Water &amp; Soda'!F842="","",'M5 Sparkling Water &amp; Soda'!F842)</f>
        <v/>
      </c>
      <c r="H2676" s="50">
        <f>IF(AND(ISNUMBER('M5 Sparkling Water &amp; Soda'!F842),ISNUMBER('M5 Sparkling Water &amp; Soda'!K842)),'M5 Sparkling Water &amp; Soda'!F842-'M5 Sparkling Water &amp; Soda'!K842,"")</f>
        <v/>
      </c>
      <c r="I2676" s="34" t="inlineStr">
        <is>
          <t>S&amp;S availability/depth vary by listing and time, confirm live.</t>
        </is>
      </c>
    </row>
    <row r="2677" ht="26" customHeight="1">
      <c r="A2677" s="34" t="inlineStr">
        <is>
          <t>Mug</t>
        </is>
      </c>
      <c r="B2677" s="34" t="inlineStr">
        <is>
          <t>Mug Root Beer | Original | single 355mL</t>
        </is>
      </c>
      <c r="C2677" s="34" t="inlineStr">
        <is>
          <t>5) Sparkling water &amp; soda</t>
        </is>
      </c>
      <c r="D2677" s="51">
        <f>IF('M5 Sparkling Water &amp; Soda'!I843="","",'M5 Sparkling Water &amp; Soda'!I843)</f>
        <v/>
      </c>
      <c r="E2677" s="52">
        <f>IF('M5 Sparkling Water &amp; Soda'!J843="","",'M5 Sparkling Water &amp; Soda'!J843)</f>
        <v/>
      </c>
      <c r="F2677" s="50">
        <f>IF('M5 Sparkling Water &amp; Soda'!K843="","",'M5 Sparkling Water &amp; Soda'!K843)</f>
        <v/>
      </c>
      <c r="G2677" s="49">
        <f>IF('M5 Sparkling Water &amp; Soda'!F843="","",'M5 Sparkling Water &amp; Soda'!F843)</f>
        <v/>
      </c>
      <c r="H2677" s="50">
        <f>IF(AND(ISNUMBER('M5 Sparkling Water &amp; Soda'!F843),ISNUMBER('M5 Sparkling Water &amp; Soda'!K843)),'M5 Sparkling Water &amp; Soda'!F843-'M5 Sparkling Water &amp; Soda'!K843,"")</f>
        <v/>
      </c>
      <c r="I2677" s="34" t="inlineStr">
        <is>
          <t>S&amp;S availability/depth vary by listing and time, confirm live.</t>
        </is>
      </c>
    </row>
    <row r="2678" ht="26" customHeight="1">
      <c r="A2678" s="34" t="inlineStr">
        <is>
          <t>Mug</t>
        </is>
      </c>
      <c r="B2678" s="34" t="inlineStr">
        <is>
          <t>Mug Root Beer | Original | 8 pack 355mL</t>
        </is>
      </c>
      <c r="C2678" s="34" t="inlineStr">
        <is>
          <t>5) Sparkling water &amp; soda</t>
        </is>
      </c>
      <c r="D2678" s="51">
        <f>IF('M5 Sparkling Water &amp; Soda'!I844="","",'M5 Sparkling Water &amp; Soda'!I844)</f>
        <v/>
      </c>
      <c r="E2678" s="52">
        <f>IF('M5 Sparkling Water &amp; Soda'!J844="","",'M5 Sparkling Water &amp; Soda'!J844)</f>
        <v/>
      </c>
      <c r="F2678" s="50">
        <f>IF('M5 Sparkling Water &amp; Soda'!K844="","",'M5 Sparkling Water &amp; Soda'!K844)</f>
        <v/>
      </c>
      <c r="G2678" s="49">
        <f>IF('M5 Sparkling Water &amp; Soda'!F844="","",'M5 Sparkling Water &amp; Soda'!F844)</f>
        <v/>
      </c>
      <c r="H2678" s="50">
        <f>IF(AND(ISNUMBER('M5 Sparkling Water &amp; Soda'!F844),ISNUMBER('M5 Sparkling Water &amp; Soda'!K844)),'M5 Sparkling Water &amp; Soda'!F844-'M5 Sparkling Water &amp; Soda'!K844,"")</f>
        <v/>
      </c>
      <c r="I2678" s="34" t="inlineStr">
        <is>
          <t>S&amp;S availability/depth vary by listing and time, confirm live.</t>
        </is>
      </c>
    </row>
    <row r="2679" ht="26" customHeight="1">
      <c r="A2679" s="34" t="inlineStr">
        <is>
          <t>Mug</t>
        </is>
      </c>
      <c r="B2679" s="34" t="inlineStr">
        <is>
          <t>Mug Root Beer | Original | 12 pack 355mL</t>
        </is>
      </c>
      <c r="C2679" s="34" t="inlineStr">
        <is>
          <t>5) Sparkling water &amp; soda</t>
        </is>
      </c>
      <c r="D2679" s="51">
        <f>IF('M5 Sparkling Water &amp; Soda'!I845="","",'M5 Sparkling Water &amp; Soda'!I845)</f>
        <v/>
      </c>
      <c r="E2679" s="52">
        <f>IF('M5 Sparkling Water &amp; Soda'!J845="","",'M5 Sparkling Water &amp; Soda'!J845)</f>
        <v/>
      </c>
      <c r="F2679" s="50">
        <f>IF('M5 Sparkling Water &amp; Soda'!K845="","",'M5 Sparkling Water &amp; Soda'!K845)</f>
        <v/>
      </c>
      <c r="G2679" s="49">
        <f>IF('M5 Sparkling Water &amp; Soda'!F845="","",'M5 Sparkling Water &amp; Soda'!F845)</f>
        <v/>
      </c>
      <c r="H2679" s="50">
        <f>IF(AND(ISNUMBER('M5 Sparkling Water &amp; Soda'!F845),ISNUMBER('M5 Sparkling Water &amp; Soda'!K845)),'M5 Sparkling Water &amp; Soda'!F845-'M5 Sparkling Water &amp; Soda'!K845,"")</f>
        <v/>
      </c>
      <c r="I2679" s="34" t="inlineStr">
        <is>
          <t>S&amp;S availability/depth vary by listing and time, confirm live.</t>
        </is>
      </c>
    </row>
    <row r="2680" ht="26" customHeight="1">
      <c r="A2680" s="34" t="inlineStr">
        <is>
          <t>Mug</t>
        </is>
      </c>
      <c r="B2680" s="34" t="inlineStr">
        <is>
          <t>Mug Root Beer | Original | 15 pack 355mL</t>
        </is>
      </c>
      <c r="C2680" s="34" t="inlineStr">
        <is>
          <t>5) Sparkling water &amp; soda</t>
        </is>
      </c>
      <c r="D2680" s="51">
        <f>IF('M5 Sparkling Water &amp; Soda'!I846="","",'M5 Sparkling Water &amp; Soda'!I846)</f>
        <v/>
      </c>
      <c r="E2680" s="52">
        <f>IF('M5 Sparkling Water &amp; Soda'!J846="","",'M5 Sparkling Water &amp; Soda'!J846)</f>
        <v/>
      </c>
      <c r="F2680" s="50">
        <f>IF('M5 Sparkling Water &amp; Soda'!K846="","",'M5 Sparkling Water &amp; Soda'!K846)</f>
        <v/>
      </c>
      <c r="G2680" s="49">
        <f>IF('M5 Sparkling Water &amp; Soda'!F846="","",'M5 Sparkling Water &amp; Soda'!F846)</f>
        <v/>
      </c>
      <c r="H2680" s="50">
        <f>IF(AND(ISNUMBER('M5 Sparkling Water &amp; Soda'!F846),ISNUMBER('M5 Sparkling Water &amp; Soda'!K846)),'M5 Sparkling Water &amp; Soda'!F846-'M5 Sparkling Water &amp; Soda'!K846,"")</f>
        <v/>
      </c>
      <c r="I2680" s="34" t="inlineStr">
        <is>
          <t>S&amp;S availability/depth vary by listing and time, confirm live.</t>
        </is>
      </c>
    </row>
    <row r="2681" ht="26" customHeight="1">
      <c r="A2681" s="34" t="inlineStr">
        <is>
          <t>Mug</t>
        </is>
      </c>
      <c r="B2681" s="34" t="inlineStr">
        <is>
          <t>Mug Root Beer | Original | 18 pack 355mL</t>
        </is>
      </c>
      <c r="C2681" s="34" t="inlineStr">
        <is>
          <t>5) Sparkling water &amp; soda</t>
        </is>
      </c>
      <c r="D2681" s="51">
        <f>IF('M5 Sparkling Water &amp; Soda'!I847="","",'M5 Sparkling Water &amp; Soda'!I847)</f>
        <v/>
      </c>
      <c r="E2681" s="52">
        <f>IF('M5 Sparkling Water &amp; Soda'!J847="","",'M5 Sparkling Water &amp; Soda'!J847)</f>
        <v/>
      </c>
      <c r="F2681" s="50">
        <f>IF('M5 Sparkling Water &amp; Soda'!K847="","",'M5 Sparkling Water &amp; Soda'!K847)</f>
        <v/>
      </c>
      <c r="G2681" s="49">
        <f>IF('M5 Sparkling Water &amp; Soda'!F847="","",'M5 Sparkling Water &amp; Soda'!F847)</f>
        <v/>
      </c>
      <c r="H2681" s="50">
        <f>IF(AND(ISNUMBER('M5 Sparkling Water &amp; Soda'!F847),ISNUMBER('M5 Sparkling Water &amp; Soda'!K847)),'M5 Sparkling Water &amp; Soda'!F847-'M5 Sparkling Water &amp; Soda'!K847,"")</f>
        <v/>
      </c>
      <c r="I2681" s="34" t="inlineStr">
        <is>
          <t>S&amp;S availability/depth vary by listing and time, confirm live.</t>
        </is>
      </c>
    </row>
    <row r="2682" ht="26" customHeight="1">
      <c r="A2682" s="34" t="inlineStr">
        <is>
          <t>Mug</t>
        </is>
      </c>
      <c r="B2682" s="34" t="inlineStr">
        <is>
          <t>Mug Root Beer | Original | 24 pack 355mL</t>
        </is>
      </c>
      <c r="C2682" s="34" t="inlineStr">
        <is>
          <t>5) Sparkling water &amp; soda</t>
        </is>
      </c>
      <c r="D2682" s="51">
        <f>IF('M5 Sparkling Water &amp; Soda'!I848="","",'M5 Sparkling Water &amp; Soda'!I848)</f>
        <v/>
      </c>
      <c r="E2682" s="52">
        <f>IF('M5 Sparkling Water &amp; Soda'!J848="","",'M5 Sparkling Water &amp; Soda'!J848)</f>
        <v/>
      </c>
      <c r="F2682" s="50">
        <f>IF('M5 Sparkling Water &amp; Soda'!K848="","",'M5 Sparkling Water &amp; Soda'!K848)</f>
        <v/>
      </c>
      <c r="G2682" s="49">
        <f>IF('M5 Sparkling Water &amp; Soda'!F848="","",'M5 Sparkling Water &amp; Soda'!F848)</f>
        <v/>
      </c>
      <c r="H2682" s="50">
        <f>IF(AND(ISNUMBER('M5 Sparkling Water &amp; Soda'!F848),ISNUMBER('M5 Sparkling Water &amp; Soda'!K848)),'M5 Sparkling Water &amp; Soda'!F848-'M5 Sparkling Water &amp; Soda'!K848,"")</f>
        <v/>
      </c>
      <c r="I2682" s="34" t="inlineStr">
        <is>
          <t>S&amp;S availability/depth vary by listing and time, confirm live.</t>
        </is>
      </c>
    </row>
    <row r="2683" ht="26" customHeight="1">
      <c r="A2683" s="34" t="inlineStr">
        <is>
          <t>Mug</t>
        </is>
      </c>
      <c r="B2683" s="34" t="inlineStr">
        <is>
          <t>Mug Root Beer | Diet | single 355mL</t>
        </is>
      </c>
      <c r="C2683" s="34" t="inlineStr">
        <is>
          <t>5) Sparkling water &amp; soda</t>
        </is>
      </c>
      <c r="D2683" s="51">
        <f>IF('M5 Sparkling Water &amp; Soda'!I849="","",'M5 Sparkling Water &amp; Soda'!I849)</f>
        <v/>
      </c>
      <c r="E2683" s="52">
        <f>IF('M5 Sparkling Water &amp; Soda'!J849="","",'M5 Sparkling Water &amp; Soda'!J849)</f>
        <v/>
      </c>
      <c r="F2683" s="50">
        <f>IF('M5 Sparkling Water &amp; Soda'!K849="","",'M5 Sparkling Water &amp; Soda'!K849)</f>
        <v/>
      </c>
      <c r="G2683" s="49">
        <f>IF('M5 Sparkling Water &amp; Soda'!F849="","",'M5 Sparkling Water &amp; Soda'!F849)</f>
        <v/>
      </c>
      <c r="H2683" s="50">
        <f>IF(AND(ISNUMBER('M5 Sparkling Water &amp; Soda'!F849),ISNUMBER('M5 Sparkling Water &amp; Soda'!K849)),'M5 Sparkling Water &amp; Soda'!F849-'M5 Sparkling Water &amp; Soda'!K849,"")</f>
        <v/>
      </c>
      <c r="I2683" s="34" t="inlineStr">
        <is>
          <t>S&amp;S availability/depth vary by listing and time, confirm live.</t>
        </is>
      </c>
    </row>
    <row r="2684" ht="26" customHeight="1">
      <c r="A2684" s="34" t="inlineStr">
        <is>
          <t>Mug</t>
        </is>
      </c>
      <c r="B2684" s="34" t="inlineStr">
        <is>
          <t>Mug Root Beer | Diet | 8 pack 355mL</t>
        </is>
      </c>
      <c r="C2684" s="34" t="inlineStr">
        <is>
          <t>5) Sparkling water &amp; soda</t>
        </is>
      </c>
      <c r="D2684" s="51">
        <f>IF('M5 Sparkling Water &amp; Soda'!I850="","",'M5 Sparkling Water &amp; Soda'!I850)</f>
        <v/>
      </c>
      <c r="E2684" s="52">
        <f>IF('M5 Sparkling Water &amp; Soda'!J850="","",'M5 Sparkling Water &amp; Soda'!J850)</f>
        <v/>
      </c>
      <c r="F2684" s="50">
        <f>IF('M5 Sparkling Water &amp; Soda'!K850="","",'M5 Sparkling Water &amp; Soda'!K850)</f>
        <v/>
      </c>
      <c r="G2684" s="49">
        <f>IF('M5 Sparkling Water &amp; Soda'!F850="","",'M5 Sparkling Water &amp; Soda'!F850)</f>
        <v/>
      </c>
      <c r="H2684" s="50">
        <f>IF(AND(ISNUMBER('M5 Sparkling Water &amp; Soda'!F850),ISNUMBER('M5 Sparkling Water &amp; Soda'!K850)),'M5 Sparkling Water &amp; Soda'!F850-'M5 Sparkling Water &amp; Soda'!K850,"")</f>
        <v/>
      </c>
      <c r="I2684" s="34" t="inlineStr">
        <is>
          <t>S&amp;S availability/depth vary by listing and time, confirm live.</t>
        </is>
      </c>
    </row>
    <row r="2685" ht="26" customHeight="1">
      <c r="A2685" s="34" t="inlineStr">
        <is>
          <t>Mug</t>
        </is>
      </c>
      <c r="B2685" s="34" t="inlineStr">
        <is>
          <t>Mug Root Beer | Diet | 12 pack 355mL</t>
        </is>
      </c>
      <c r="C2685" s="34" t="inlineStr">
        <is>
          <t>5) Sparkling water &amp; soda</t>
        </is>
      </c>
      <c r="D2685" s="51">
        <f>IF('M5 Sparkling Water &amp; Soda'!I851="","",'M5 Sparkling Water &amp; Soda'!I851)</f>
        <v/>
      </c>
      <c r="E2685" s="52">
        <f>IF('M5 Sparkling Water &amp; Soda'!J851="","",'M5 Sparkling Water &amp; Soda'!J851)</f>
        <v/>
      </c>
      <c r="F2685" s="50">
        <f>IF('M5 Sparkling Water &amp; Soda'!K851="","",'M5 Sparkling Water &amp; Soda'!K851)</f>
        <v/>
      </c>
      <c r="G2685" s="49">
        <f>IF('M5 Sparkling Water &amp; Soda'!F851="","",'M5 Sparkling Water &amp; Soda'!F851)</f>
        <v/>
      </c>
      <c r="H2685" s="50">
        <f>IF(AND(ISNUMBER('M5 Sparkling Water &amp; Soda'!F851),ISNUMBER('M5 Sparkling Water &amp; Soda'!K851)),'M5 Sparkling Water &amp; Soda'!F851-'M5 Sparkling Water &amp; Soda'!K851,"")</f>
        <v/>
      </c>
      <c r="I2685" s="34" t="inlineStr">
        <is>
          <t>S&amp;S availability/depth vary by listing and time, confirm live.</t>
        </is>
      </c>
    </row>
    <row r="2686" ht="26" customHeight="1">
      <c r="A2686" s="34" t="inlineStr">
        <is>
          <t>Mug</t>
        </is>
      </c>
      <c r="B2686" s="34" t="inlineStr">
        <is>
          <t>Mug Root Beer | Diet | 15 pack 355mL</t>
        </is>
      </c>
      <c r="C2686" s="34" t="inlineStr">
        <is>
          <t>5) Sparkling water &amp; soda</t>
        </is>
      </c>
      <c r="D2686" s="51">
        <f>IF('M5 Sparkling Water &amp; Soda'!I852="","",'M5 Sparkling Water &amp; Soda'!I852)</f>
        <v/>
      </c>
      <c r="E2686" s="52">
        <f>IF('M5 Sparkling Water &amp; Soda'!J852="","",'M5 Sparkling Water &amp; Soda'!J852)</f>
        <v/>
      </c>
      <c r="F2686" s="50">
        <f>IF('M5 Sparkling Water &amp; Soda'!K852="","",'M5 Sparkling Water &amp; Soda'!K852)</f>
        <v/>
      </c>
      <c r="G2686" s="49">
        <f>IF('M5 Sparkling Water &amp; Soda'!F852="","",'M5 Sparkling Water &amp; Soda'!F852)</f>
        <v/>
      </c>
      <c r="H2686" s="50">
        <f>IF(AND(ISNUMBER('M5 Sparkling Water &amp; Soda'!F852),ISNUMBER('M5 Sparkling Water &amp; Soda'!K852)),'M5 Sparkling Water &amp; Soda'!F852-'M5 Sparkling Water &amp; Soda'!K852,"")</f>
        <v/>
      </c>
      <c r="I2686" s="34" t="inlineStr">
        <is>
          <t>S&amp;S availability/depth vary by listing and time, confirm live.</t>
        </is>
      </c>
    </row>
    <row r="2687" ht="26" customHeight="1">
      <c r="A2687" s="34" t="inlineStr">
        <is>
          <t>Mug</t>
        </is>
      </c>
      <c r="B2687" s="34" t="inlineStr">
        <is>
          <t>Mug Root Beer | Diet | 18 pack 355mL</t>
        </is>
      </c>
      <c r="C2687" s="34" t="inlineStr">
        <is>
          <t>5) Sparkling water &amp; soda</t>
        </is>
      </c>
      <c r="D2687" s="51">
        <f>IF('M5 Sparkling Water &amp; Soda'!I853="","",'M5 Sparkling Water &amp; Soda'!I853)</f>
        <v/>
      </c>
      <c r="E2687" s="52">
        <f>IF('M5 Sparkling Water &amp; Soda'!J853="","",'M5 Sparkling Water &amp; Soda'!J853)</f>
        <v/>
      </c>
      <c r="F2687" s="50">
        <f>IF('M5 Sparkling Water &amp; Soda'!K853="","",'M5 Sparkling Water &amp; Soda'!K853)</f>
        <v/>
      </c>
      <c r="G2687" s="49">
        <f>IF('M5 Sparkling Water &amp; Soda'!F853="","",'M5 Sparkling Water &amp; Soda'!F853)</f>
        <v/>
      </c>
      <c r="H2687" s="50">
        <f>IF(AND(ISNUMBER('M5 Sparkling Water &amp; Soda'!F853),ISNUMBER('M5 Sparkling Water &amp; Soda'!K853)),'M5 Sparkling Water &amp; Soda'!F853-'M5 Sparkling Water &amp; Soda'!K853,"")</f>
        <v/>
      </c>
      <c r="I2687" s="34" t="inlineStr">
        <is>
          <t>S&amp;S availability/depth vary by listing and time, confirm live.</t>
        </is>
      </c>
    </row>
    <row r="2688" ht="26" customHeight="1">
      <c r="A2688" s="34" t="inlineStr">
        <is>
          <t>Mug</t>
        </is>
      </c>
      <c r="B2688" s="34" t="inlineStr">
        <is>
          <t>Mug Root Beer | Diet | 24 pack 355mL</t>
        </is>
      </c>
      <c r="C2688" s="34" t="inlineStr">
        <is>
          <t>5) Sparkling water &amp; soda</t>
        </is>
      </c>
      <c r="D2688" s="51">
        <f>IF('M5 Sparkling Water &amp; Soda'!I854="","",'M5 Sparkling Water &amp; Soda'!I854)</f>
        <v/>
      </c>
      <c r="E2688" s="52">
        <f>IF('M5 Sparkling Water &amp; Soda'!J854="","",'M5 Sparkling Water &amp; Soda'!J854)</f>
        <v/>
      </c>
      <c r="F2688" s="50">
        <f>IF('M5 Sparkling Water &amp; Soda'!K854="","",'M5 Sparkling Water &amp; Soda'!K854)</f>
        <v/>
      </c>
      <c r="G2688" s="49">
        <f>IF('M5 Sparkling Water &amp; Soda'!F854="","",'M5 Sparkling Water &amp; Soda'!F854)</f>
        <v/>
      </c>
      <c r="H2688" s="50">
        <f>IF(AND(ISNUMBER('M5 Sparkling Water &amp; Soda'!F854),ISNUMBER('M5 Sparkling Water &amp; Soda'!K854)),'M5 Sparkling Water &amp; Soda'!F854-'M5 Sparkling Water &amp; Soda'!K854,"")</f>
        <v/>
      </c>
      <c r="I2688" s="34" t="inlineStr">
        <is>
          <t>S&amp;S availability/depth vary by listing and time, confirm live.</t>
        </is>
      </c>
    </row>
    <row r="2689" ht="26" customHeight="1">
      <c r="A2689" s="34" t="inlineStr">
        <is>
          <t>Mug</t>
        </is>
      </c>
      <c r="B2689" s="34" t="inlineStr">
        <is>
          <t>Mug Root Beer | Cream Soda | single 355mL</t>
        </is>
      </c>
      <c r="C2689" s="34" t="inlineStr">
        <is>
          <t>5) Sparkling water &amp; soda</t>
        </is>
      </c>
      <c r="D2689" s="51">
        <f>IF('M5 Sparkling Water &amp; Soda'!I855="","",'M5 Sparkling Water &amp; Soda'!I855)</f>
        <v/>
      </c>
      <c r="E2689" s="52">
        <f>IF('M5 Sparkling Water &amp; Soda'!J855="","",'M5 Sparkling Water &amp; Soda'!J855)</f>
        <v/>
      </c>
      <c r="F2689" s="50">
        <f>IF('M5 Sparkling Water &amp; Soda'!K855="","",'M5 Sparkling Water &amp; Soda'!K855)</f>
        <v/>
      </c>
      <c r="G2689" s="49">
        <f>IF('M5 Sparkling Water &amp; Soda'!F855="","",'M5 Sparkling Water &amp; Soda'!F855)</f>
        <v/>
      </c>
      <c r="H2689" s="50">
        <f>IF(AND(ISNUMBER('M5 Sparkling Water &amp; Soda'!F855),ISNUMBER('M5 Sparkling Water &amp; Soda'!K855)),'M5 Sparkling Water &amp; Soda'!F855-'M5 Sparkling Water &amp; Soda'!K855,"")</f>
        <v/>
      </c>
      <c r="I2689" s="34" t="inlineStr">
        <is>
          <t>S&amp;S availability/depth vary by listing and time, confirm live.</t>
        </is>
      </c>
    </row>
    <row r="2690" ht="26" customHeight="1">
      <c r="A2690" s="34" t="inlineStr">
        <is>
          <t>Mug</t>
        </is>
      </c>
      <c r="B2690" s="34" t="inlineStr">
        <is>
          <t>Mug Root Beer | Cream Soda | 8 pack 355mL</t>
        </is>
      </c>
      <c r="C2690" s="34" t="inlineStr">
        <is>
          <t>5) Sparkling water &amp; soda</t>
        </is>
      </c>
      <c r="D2690" s="51">
        <f>IF('M5 Sparkling Water &amp; Soda'!I856="","",'M5 Sparkling Water &amp; Soda'!I856)</f>
        <v/>
      </c>
      <c r="E2690" s="52">
        <f>IF('M5 Sparkling Water &amp; Soda'!J856="","",'M5 Sparkling Water &amp; Soda'!J856)</f>
        <v/>
      </c>
      <c r="F2690" s="50">
        <f>IF('M5 Sparkling Water &amp; Soda'!K856="","",'M5 Sparkling Water &amp; Soda'!K856)</f>
        <v/>
      </c>
      <c r="G2690" s="49">
        <f>IF('M5 Sparkling Water &amp; Soda'!F856="","",'M5 Sparkling Water &amp; Soda'!F856)</f>
        <v/>
      </c>
      <c r="H2690" s="50">
        <f>IF(AND(ISNUMBER('M5 Sparkling Water &amp; Soda'!F856),ISNUMBER('M5 Sparkling Water &amp; Soda'!K856)),'M5 Sparkling Water &amp; Soda'!F856-'M5 Sparkling Water &amp; Soda'!K856,"")</f>
        <v/>
      </c>
      <c r="I2690" s="34" t="inlineStr">
        <is>
          <t>S&amp;S availability/depth vary by listing and time, confirm live.</t>
        </is>
      </c>
    </row>
    <row r="2691" ht="26" customHeight="1">
      <c r="A2691" s="34" t="inlineStr">
        <is>
          <t>Mug</t>
        </is>
      </c>
      <c r="B2691" s="34" t="inlineStr">
        <is>
          <t>Mug Root Beer | Cream Soda | 12 pack 355mL</t>
        </is>
      </c>
      <c r="C2691" s="34" t="inlineStr">
        <is>
          <t>5) Sparkling water &amp; soda</t>
        </is>
      </c>
      <c r="D2691" s="51">
        <f>IF('M5 Sparkling Water &amp; Soda'!I857="","",'M5 Sparkling Water &amp; Soda'!I857)</f>
        <v/>
      </c>
      <c r="E2691" s="52">
        <f>IF('M5 Sparkling Water &amp; Soda'!J857="","",'M5 Sparkling Water &amp; Soda'!J857)</f>
        <v/>
      </c>
      <c r="F2691" s="50">
        <f>IF('M5 Sparkling Water &amp; Soda'!K857="","",'M5 Sparkling Water &amp; Soda'!K857)</f>
        <v/>
      </c>
      <c r="G2691" s="49">
        <f>IF('M5 Sparkling Water &amp; Soda'!F857="","",'M5 Sparkling Water &amp; Soda'!F857)</f>
        <v/>
      </c>
      <c r="H2691" s="50">
        <f>IF(AND(ISNUMBER('M5 Sparkling Water &amp; Soda'!F857),ISNUMBER('M5 Sparkling Water &amp; Soda'!K857)),'M5 Sparkling Water &amp; Soda'!F857-'M5 Sparkling Water &amp; Soda'!K857,"")</f>
        <v/>
      </c>
      <c r="I2691" s="34" t="inlineStr">
        <is>
          <t>S&amp;S availability/depth vary by listing and time, confirm live.</t>
        </is>
      </c>
    </row>
    <row r="2692" ht="26" customHeight="1">
      <c r="A2692" s="34" t="inlineStr">
        <is>
          <t>Mug</t>
        </is>
      </c>
      <c r="B2692" s="34" t="inlineStr">
        <is>
          <t>Mug Root Beer | Cream Soda | 15 pack 355mL</t>
        </is>
      </c>
      <c r="C2692" s="34" t="inlineStr">
        <is>
          <t>5) Sparkling water &amp; soda</t>
        </is>
      </c>
      <c r="D2692" s="51">
        <f>IF('M5 Sparkling Water &amp; Soda'!I858="","",'M5 Sparkling Water &amp; Soda'!I858)</f>
        <v/>
      </c>
      <c r="E2692" s="52">
        <f>IF('M5 Sparkling Water &amp; Soda'!J858="","",'M5 Sparkling Water &amp; Soda'!J858)</f>
        <v/>
      </c>
      <c r="F2692" s="50">
        <f>IF('M5 Sparkling Water &amp; Soda'!K858="","",'M5 Sparkling Water &amp; Soda'!K858)</f>
        <v/>
      </c>
      <c r="G2692" s="49">
        <f>IF('M5 Sparkling Water &amp; Soda'!F858="","",'M5 Sparkling Water &amp; Soda'!F858)</f>
        <v/>
      </c>
      <c r="H2692" s="50">
        <f>IF(AND(ISNUMBER('M5 Sparkling Water &amp; Soda'!F858),ISNUMBER('M5 Sparkling Water &amp; Soda'!K858)),'M5 Sparkling Water &amp; Soda'!F858-'M5 Sparkling Water &amp; Soda'!K858,"")</f>
        <v/>
      </c>
      <c r="I2692" s="34" t="inlineStr">
        <is>
          <t>S&amp;S availability/depth vary by listing and time, confirm live.</t>
        </is>
      </c>
    </row>
    <row r="2693" ht="26" customHeight="1">
      <c r="A2693" s="34" t="inlineStr">
        <is>
          <t>Mug</t>
        </is>
      </c>
      <c r="B2693" s="34" t="inlineStr">
        <is>
          <t>Mug Root Beer | Cream Soda | 18 pack 355mL</t>
        </is>
      </c>
      <c r="C2693" s="34" t="inlineStr">
        <is>
          <t>5) Sparkling water &amp; soda</t>
        </is>
      </c>
      <c r="D2693" s="51">
        <f>IF('M5 Sparkling Water &amp; Soda'!I859="","",'M5 Sparkling Water &amp; Soda'!I859)</f>
        <v/>
      </c>
      <c r="E2693" s="52">
        <f>IF('M5 Sparkling Water &amp; Soda'!J859="","",'M5 Sparkling Water &amp; Soda'!J859)</f>
        <v/>
      </c>
      <c r="F2693" s="50">
        <f>IF('M5 Sparkling Water &amp; Soda'!K859="","",'M5 Sparkling Water &amp; Soda'!K859)</f>
        <v/>
      </c>
      <c r="G2693" s="49">
        <f>IF('M5 Sparkling Water &amp; Soda'!F859="","",'M5 Sparkling Water &amp; Soda'!F859)</f>
        <v/>
      </c>
      <c r="H2693" s="50">
        <f>IF(AND(ISNUMBER('M5 Sparkling Water &amp; Soda'!F859),ISNUMBER('M5 Sparkling Water &amp; Soda'!K859)),'M5 Sparkling Water &amp; Soda'!F859-'M5 Sparkling Water &amp; Soda'!K859,"")</f>
        <v/>
      </c>
      <c r="I2693" s="34" t="inlineStr">
        <is>
          <t>S&amp;S availability/depth vary by listing and time, confirm live.</t>
        </is>
      </c>
    </row>
    <row r="2694" ht="26" customHeight="1">
      <c r="A2694" s="34" t="inlineStr">
        <is>
          <t>Mug</t>
        </is>
      </c>
      <c r="B2694" s="34" t="inlineStr">
        <is>
          <t>Mug Root Beer | Cream Soda | 24 pack 355mL</t>
        </is>
      </c>
      <c r="C2694" s="34" t="inlineStr">
        <is>
          <t>5) Sparkling water &amp; soda</t>
        </is>
      </c>
      <c r="D2694" s="51">
        <f>IF('M5 Sparkling Water &amp; Soda'!I860="","",'M5 Sparkling Water &amp; Soda'!I860)</f>
        <v/>
      </c>
      <c r="E2694" s="52">
        <f>IF('M5 Sparkling Water &amp; Soda'!J860="","",'M5 Sparkling Water &amp; Soda'!J860)</f>
        <v/>
      </c>
      <c r="F2694" s="50">
        <f>IF('M5 Sparkling Water &amp; Soda'!K860="","",'M5 Sparkling Water &amp; Soda'!K860)</f>
        <v/>
      </c>
      <c r="G2694" s="49">
        <f>IF('M5 Sparkling Water &amp; Soda'!F860="","",'M5 Sparkling Water &amp; Soda'!F860)</f>
        <v/>
      </c>
      <c r="H2694" s="50">
        <f>IF(AND(ISNUMBER('M5 Sparkling Water &amp; Soda'!F860),ISNUMBER('M5 Sparkling Water &amp; Soda'!K860)),'M5 Sparkling Water &amp; Soda'!F860-'M5 Sparkling Water &amp; Soda'!K860,"")</f>
        <v/>
      </c>
      <c r="I2694" s="34" t="inlineStr">
        <is>
          <t>S&amp;S availability/depth vary by listing and time, confirm live.</t>
        </is>
      </c>
    </row>
    <row r="2695" ht="26" customHeight="1">
      <c r="A2695" s="34" t="inlineStr">
        <is>
          <t>Dasani</t>
        </is>
      </c>
      <c r="B2695" s="34" t="inlineStr">
        <is>
          <t>Dasani Sparkling Water | Black Cherry | single 355mL</t>
        </is>
      </c>
      <c r="C2695" s="34" t="inlineStr">
        <is>
          <t>5) Sparkling water &amp; soda</t>
        </is>
      </c>
      <c r="D2695" s="51">
        <f>IF('M5 Sparkling Water &amp; Soda'!I861="","",'M5 Sparkling Water &amp; Soda'!I861)</f>
        <v/>
      </c>
      <c r="E2695" s="52">
        <f>IF('M5 Sparkling Water &amp; Soda'!J861="","",'M5 Sparkling Water &amp; Soda'!J861)</f>
        <v/>
      </c>
      <c r="F2695" s="50">
        <f>IF('M5 Sparkling Water &amp; Soda'!K861="","",'M5 Sparkling Water &amp; Soda'!K861)</f>
        <v/>
      </c>
      <c r="G2695" s="49">
        <f>IF('M5 Sparkling Water &amp; Soda'!F861="","",'M5 Sparkling Water &amp; Soda'!F861)</f>
        <v/>
      </c>
      <c r="H2695" s="50">
        <f>IF(AND(ISNUMBER('M5 Sparkling Water &amp; Soda'!F861),ISNUMBER('M5 Sparkling Water &amp; Soda'!K861)),'M5 Sparkling Water &amp; Soda'!F861-'M5 Sparkling Water &amp; Soda'!K861,"")</f>
        <v/>
      </c>
      <c r="I2695" s="34" t="inlineStr">
        <is>
          <t>S&amp;S availability/depth vary by listing and time, confirm live.</t>
        </is>
      </c>
    </row>
    <row r="2696" ht="26" customHeight="1">
      <c r="A2696" s="34" t="inlineStr">
        <is>
          <t>Dasani</t>
        </is>
      </c>
      <c r="B2696" s="34" t="inlineStr">
        <is>
          <t>Dasani Sparkling Water | Black Cherry | 8 pack 355mL</t>
        </is>
      </c>
      <c r="C2696" s="34" t="inlineStr">
        <is>
          <t>5) Sparkling water &amp; soda</t>
        </is>
      </c>
      <c r="D2696" s="51">
        <f>IF('M5 Sparkling Water &amp; Soda'!I862="","",'M5 Sparkling Water &amp; Soda'!I862)</f>
        <v/>
      </c>
      <c r="E2696" s="52">
        <f>IF('M5 Sparkling Water &amp; Soda'!J862="","",'M5 Sparkling Water &amp; Soda'!J862)</f>
        <v/>
      </c>
      <c r="F2696" s="50">
        <f>IF('M5 Sparkling Water &amp; Soda'!K862="","",'M5 Sparkling Water &amp; Soda'!K862)</f>
        <v/>
      </c>
      <c r="G2696" s="49">
        <f>IF('M5 Sparkling Water &amp; Soda'!F862="","",'M5 Sparkling Water &amp; Soda'!F862)</f>
        <v/>
      </c>
      <c r="H2696" s="50">
        <f>IF(AND(ISNUMBER('M5 Sparkling Water &amp; Soda'!F862),ISNUMBER('M5 Sparkling Water &amp; Soda'!K862)),'M5 Sparkling Water &amp; Soda'!F862-'M5 Sparkling Water &amp; Soda'!K862,"")</f>
        <v/>
      </c>
      <c r="I2696" s="34" t="inlineStr">
        <is>
          <t>S&amp;S availability/depth vary by listing and time, confirm live.</t>
        </is>
      </c>
    </row>
    <row r="2697" ht="26" customHeight="1">
      <c r="A2697" s="34" t="inlineStr">
        <is>
          <t>Dasani</t>
        </is>
      </c>
      <c r="B2697" s="34" t="inlineStr">
        <is>
          <t>Dasani Sparkling Water | Black Cherry | 12 pack 355mL</t>
        </is>
      </c>
      <c r="C2697" s="34" t="inlineStr">
        <is>
          <t>5) Sparkling water &amp; soda</t>
        </is>
      </c>
      <c r="D2697" s="51">
        <f>IF('M5 Sparkling Water &amp; Soda'!I863="","",'M5 Sparkling Water &amp; Soda'!I863)</f>
        <v/>
      </c>
      <c r="E2697" s="52">
        <f>IF('M5 Sparkling Water &amp; Soda'!J863="","",'M5 Sparkling Water &amp; Soda'!J863)</f>
        <v/>
      </c>
      <c r="F2697" s="50">
        <f>IF('M5 Sparkling Water &amp; Soda'!K863="","",'M5 Sparkling Water &amp; Soda'!K863)</f>
        <v/>
      </c>
      <c r="G2697" s="49">
        <f>IF('M5 Sparkling Water &amp; Soda'!F863="","",'M5 Sparkling Water &amp; Soda'!F863)</f>
        <v/>
      </c>
      <c r="H2697" s="50">
        <f>IF(AND(ISNUMBER('M5 Sparkling Water &amp; Soda'!F863),ISNUMBER('M5 Sparkling Water &amp; Soda'!K863)),'M5 Sparkling Water &amp; Soda'!F863-'M5 Sparkling Water &amp; Soda'!K863,"")</f>
        <v/>
      </c>
      <c r="I2697" s="34" t="inlineStr">
        <is>
          <t>S&amp;S availability/depth vary by listing and time, confirm live.</t>
        </is>
      </c>
    </row>
    <row r="2698" ht="26" customHeight="1">
      <c r="A2698" s="34" t="inlineStr">
        <is>
          <t>Dasani</t>
        </is>
      </c>
      <c r="B2698" s="34" t="inlineStr">
        <is>
          <t>Dasani Sparkling Water | Black Cherry | 15 pack 355mL</t>
        </is>
      </c>
      <c r="C2698" s="34" t="inlineStr">
        <is>
          <t>5) Sparkling water &amp; soda</t>
        </is>
      </c>
      <c r="D2698" s="51">
        <f>IF('M5 Sparkling Water &amp; Soda'!I864="","",'M5 Sparkling Water &amp; Soda'!I864)</f>
        <v/>
      </c>
      <c r="E2698" s="52">
        <f>IF('M5 Sparkling Water &amp; Soda'!J864="","",'M5 Sparkling Water &amp; Soda'!J864)</f>
        <v/>
      </c>
      <c r="F2698" s="50">
        <f>IF('M5 Sparkling Water &amp; Soda'!K864="","",'M5 Sparkling Water &amp; Soda'!K864)</f>
        <v/>
      </c>
      <c r="G2698" s="49">
        <f>IF('M5 Sparkling Water &amp; Soda'!F864="","",'M5 Sparkling Water &amp; Soda'!F864)</f>
        <v/>
      </c>
      <c r="H2698" s="50">
        <f>IF(AND(ISNUMBER('M5 Sparkling Water &amp; Soda'!F864),ISNUMBER('M5 Sparkling Water &amp; Soda'!K864)),'M5 Sparkling Water &amp; Soda'!F864-'M5 Sparkling Water &amp; Soda'!K864,"")</f>
        <v/>
      </c>
      <c r="I2698" s="34" t="inlineStr">
        <is>
          <t>S&amp;S availability/depth vary by listing and time, confirm live.</t>
        </is>
      </c>
    </row>
    <row r="2699" ht="26" customHeight="1">
      <c r="A2699" s="34" t="inlineStr">
        <is>
          <t>Dasani</t>
        </is>
      </c>
      <c r="B2699" s="34" t="inlineStr">
        <is>
          <t>Dasani Sparkling Water | Black Cherry | 18 pack 355mL</t>
        </is>
      </c>
      <c r="C2699" s="34" t="inlineStr">
        <is>
          <t>5) Sparkling water &amp; soda</t>
        </is>
      </c>
      <c r="D2699" s="51">
        <f>IF('M5 Sparkling Water &amp; Soda'!I865="","",'M5 Sparkling Water &amp; Soda'!I865)</f>
        <v/>
      </c>
      <c r="E2699" s="52">
        <f>IF('M5 Sparkling Water &amp; Soda'!J865="","",'M5 Sparkling Water &amp; Soda'!J865)</f>
        <v/>
      </c>
      <c r="F2699" s="50">
        <f>IF('M5 Sparkling Water &amp; Soda'!K865="","",'M5 Sparkling Water &amp; Soda'!K865)</f>
        <v/>
      </c>
      <c r="G2699" s="49">
        <f>IF('M5 Sparkling Water &amp; Soda'!F865="","",'M5 Sparkling Water &amp; Soda'!F865)</f>
        <v/>
      </c>
      <c r="H2699" s="50">
        <f>IF(AND(ISNUMBER('M5 Sparkling Water &amp; Soda'!F865),ISNUMBER('M5 Sparkling Water &amp; Soda'!K865)),'M5 Sparkling Water &amp; Soda'!F865-'M5 Sparkling Water &amp; Soda'!K865,"")</f>
        <v/>
      </c>
      <c r="I2699" s="34" t="inlineStr">
        <is>
          <t>S&amp;S availability/depth vary by listing and time, confirm live.</t>
        </is>
      </c>
    </row>
    <row r="2700" ht="26" customHeight="1">
      <c r="A2700" s="34" t="inlineStr">
        <is>
          <t>Dasani</t>
        </is>
      </c>
      <c r="B2700" s="34" t="inlineStr">
        <is>
          <t>Dasani Sparkling Water | Black Cherry | 24 pack 355mL</t>
        </is>
      </c>
      <c r="C2700" s="34" t="inlineStr">
        <is>
          <t>5) Sparkling water &amp; soda</t>
        </is>
      </c>
      <c r="D2700" s="51">
        <f>IF('M5 Sparkling Water &amp; Soda'!I866="","",'M5 Sparkling Water &amp; Soda'!I866)</f>
        <v/>
      </c>
      <c r="E2700" s="52">
        <f>IF('M5 Sparkling Water &amp; Soda'!J866="","",'M5 Sparkling Water &amp; Soda'!J866)</f>
        <v/>
      </c>
      <c r="F2700" s="50">
        <f>IF('M5 Sparkling Water &amp; Soda'!K866="","",'M5 Sparkling Water &amp; Soda'!K866)</f>
        <v/>
      </c>
      <c r="G2700" s="49">
        <f>IF('M5 Sparkling Water &amp; Soda'!F866="","",'M5 Sparkling Water &amp; Soda'!F866)</f>
        <v/>
      </c>
      <c r="H2700" s="50">
        <f>IF(AND(ISNUMBER('M5 Sparkling Water &amp; Soda'!F866),ISNUMBER('M5 Sparkling Water &amp; Soda'!K866)),'M5 Sparkling Water &amp; Soda'!F866-'M5 Sparkling Water &amp; Soda'!K866,"")</f>
        <v/>
      </c>
      <c r="I2700" s="34" t="inlineStr">
        <is>
          <t>S&amp;S availability/depth vary by listing and time, confirm live.</t>
        </is>
      </c>
    </row>
    <row r="2701" ht="26" customHeight="1">
      <c r="A2701" s="34" t="inlineStr">
        <is>
          <t>Dasani</t>
        </is>
      </c>
      <c r="B2701" s="34" t="inlineStr">
        <is>
          <t>Dasani Sparkling Water | Lemon | single 355mL</t>
        </is>
      </c>
      <c r="C2701" s="34" t="inlineStr">
        <is>
          <t>5) Sparkling water &amp; soda</t>
        </is>
      </c>
      <c r="D2701" s="51">
        <f>IF('M5 Sparkling Water &amp; Soda'!I867="","",'M5 Sparkling Water &amp; Soda'!I867)</f>
        <v/>
      </c>
      <c r="E2701" s="52">
        <f>IF('M5 Sparkling Water &amp; Soda'!J867="","",'M5 Sparkling Water &amp; Soda'!J867)</f>
        <v/>
      </c>
      <c r="F2701" s="50">
        <f>IF('M5 Sparkling Water &amp; Soda'!K867="","",'M5 Sparkling Water &amp; Soda'!K867)</f>
        <v/>
      </c>
      <c r="G2701" s="49">
        <f>IF('M5 Sparkling Water &amp; Soda'!F867="","",'M5 Sparkling Water &amp; Soda'!F867)</f>
        <v/>
      </c>
      <c r="H2701" s="50">
        <f>IF(AND(ISNUMBER('M5 Sparkling Water &amp; Soda'!F867),ISNUMBER('M5 Sparkling Water &amp; Soda'!K867)),'M5 Sparkling Water &amp; Soda'!F867-'M5 Sparkling Water &amp; Soda'!K867,"")</f>
        <v/>
      </c>
      <c r="I2701" s="34" t="inlineStr">
        <is>
          <t>S&amp;S availability/depth vary by listing and time, confirm live.</t>
        </is>
      </c>
    </row>
    <row r="2702" ht="26" customHeight="1">
      <c r="A2702" s="34" t="inlineStr">
        <is>
          <t>Dasani</t>
        </is>
      </c>
      <c r="B2702" s="34" t="inlineStr">
        <is>
          <t>Dasani Sparkling Water | Lemon | 8 pack 355mL</t>
        </is>
      </c>
      <c r="C2702" s="34" t="inlineStr">
        <is>
          <t>5) Sparkling water &amp; soda</t>
        </is>
      </c>
      <c r="D2702" s="51">
        <f>IF('M5 Sparkling Water &amp; Soda'!I868="","",'M5 Sparkling Water &amp; Soda'!I868)</f>
        <v/>
      </c>
      <c r="E2702" s="52">
        <f>IF('M5 Sparkling Water &amp; Soda'!J868="","",'M5 Sparkling Water &amp; Soda'!J868)</f>
        <v/>
      </c>
      <c r="F2702" s="50">
        <f>IF('M5 Sparkling Water &amp; Soda'!K868="","",'M5 Sparkling Water &amp; Soda'!K868)</f>
        <v/>
      </c>
      <c r="G2702" s="49">
        <f>IF('M5 Sparkling Water &amp; Soda'!F868="","",'M5 Sparkling Water &amp; Soda'!F868)</f>
        <v/>
      </c>
      <c r="H2702" s="50">
        <f>IF(AND(ISNUMBER('M5 Sparkling Water &amp; Soda'!F868),ISNUMBER('M5 Sparkling Water &amp; Soda'!K868)),'M5 Sparkling Water &amp; Soda'!F868-'M5 Sparkling Water &amp; Soda'!K868,"")</f>
        <v/>
      </c>
      <c r="I2702" s="34" t="inlineStr">
        <is>
          <t>S&amp;S availability/depth vary by listing and time, confirm live.</t>
        </is>
      </c>
    </row>
    <row r="2703" ht="26" customHeight="1">
      <c r="A2703" s="34" t="inlineStr">
        <is>
          <t>Dasani</t>
        </is>
      </c>
      <c r="B2703" s="34" t="inlineStr">
        <is>
          <t>Dasani Sparkling Water | Lemon | 12 pack 355mL</t>
        </is>
      </c>
      <c r="C2703" s="34" t="inlineStr">
        <is>
          <t>5) Sparkling water &amp; soda</t>
        </is>
      </c>
      <c r="D2703" s="51">
        <f>IF('M5 Sparkling Water &amp; Soda'!I869="","",'M5 Sparkling Water &amp; Soda'!I869)</f>
        <v/>
      </c>
      <c r="E2703" s="52">
        <f>IF('M5 Sparkling Water &amp; Soda'!J869="","",'M5 Sparkling Water &amp; Soda'!J869)</f>
        <v/>
      </c>
      <c r="F2703" s="50">
        <f>IF('M5 Sparkling Water &amp; Soda'!K869="","",'M5 Sparkling Water &amp; Soda'!K869)</f>
        <v/>
      </c>
      <c r="G2703" s="49">
        <f>IF('M5 Sparkling Water &amp; Soda'!F869="","",'M5 Sparkling Water &amp; Soda'!F869)</f>
        <v/>
      </c>
      <c r="H2703" s="50">
        <f>IF(AND(ISNUMBER('M5 Sparkling Water &amp; Soda'!F869),ISNUMBER('M5 Sparkling Water &amp; Soda'!K869)),'M5 Sparkling Water &amp; Soda'!F869-'M5 Sparkling Water &amp; Soda'!K869,"")</f>
        <v/>
      </c>
      <c r="I2703" s="34" t="inlineStr">
        <is>
          <t>S&amp;S availability/depth vary by listing and time, confirm live.</t>
        </is>
      </c>
    </row>
    <row r="2704" ht="26" customHeight="1">
      <c r="A2704" s="34" t="inlineStr">
        <is>
          <t>Dasani</t>
        </is>
      </c>
      <c r="B2704" s="34" t="inlineStr">
        <is>
          <t>Dasani Sparkling Water | Lemon | 15 pack 355mL</t>
        </is>
      </c>
      <c r="C2704" s="34" t="inlineStr">
        <is>
          <t>5) Sparkling water &amp; soda</t>
        </is>
      </c>
      <c r="D2704" s="51">
        <f>IF('M5 Sparkling Water &amp; Soda'!I870="","",'M5 Sparkling Water &amp; Soda'!I870)</f>
        <v/>
      </c>
      <c r="E2704" s="52">
        <f>IF('M5 Sparkling Water &amp; Soda'!J870="","",'M5 Sparkling Water &amp; Soda'!J870)</f>
        <v/>
      </c>
      <c r="F2704" s="50">
        <f>IF('M5 Sparkling Water &amp; Soda'!K870="","",'M5 Sparkling Water &amp; Soda'!K870)</f>
        <v/>
      </c>
      <c r="G2704" s="49">
        <f>IF('M5 Sparkling Water &amp; Soda'!F870="","",'M5 Sparkling Water &amp; Soda'!F870)</f>
        <v/>
      </c>
      <c r="H2704" s="50">
        <f>IF(AND(ISNUMBER('M5 Sparkling Water &amp; Soda'!F870),ISNUMBER('M5 Sparkling Water &amp; Soda'!K870)),'M5 Sparkling Water &amp; Soda'!F870-'M5 Sparkling Water &amp; Soda'!K870,"")</f>
        <v/>
      </c>
      <c r="I2704" s="34" t="inlineStr">
        <is>
          <t>S&amp;S availability/depth vary by listing and time, confirm live.</t>
        </is>
      </c>
    </row>
    <row r="2705" ht="26" customHeight="1">
      <c r="A2705" s="34" t="inlineStr">
        <is>
          <t>Dasani</t>
        </is>
      </c>
      <c r="B2705" s="34" t="inlineStr">
        <is>
          <t>Dasani Sparkling Water | Lemon | 18 pack 355mL</t>
        </is>
      </c>
      <c r="C2705" s="34" t="inlineStr">
        <is>
          <t>5) Sparkling water &amp; soda</t>
        </is>
      </c>
      <c r="D2705" s="51">
        <f>IF('M5 Sparkling Water &amp; Soda'!I871="","",'M5 Sparkling Water &amp; Soda'!I871)</f>
        <v/>
      </c>
      <c r="E2705" s="52">
        <f>IF('M5 Sparkling Water &amp; Soda'!J871="","",'M5 Sparkling Water &amp; Soda'!J871)</f>
        <v/>
      </c>
      <c r="F2705" s="50">
        <f>IF('M5 Sparkling Water &amp; Soda'!K871="","",'M5 Sparkling Water &amp; Soda'!K871)</f>
        <v/>
      </c>
      <c r="G2705" s="49">
        <f>IF('M5 Sparkling Water &amp; Soda'!F871="","",'M5 Sparkling Water &amp; Soda'!F871)</f>
        <v/>
      </c>
      <c r="H2705" s="50">
        <f>IF(AND(ISNUMBER('M5 Sparkling Water &amp; Soda'!F871),ISNUMBER('M5 Sparkling Water &amp; Soda'!K871)),'M5 Sparkling Water &amp; Soda'!F871-'M5 Sparkling Water &amp; Soda'!K871,"")</f>
        <v/>
      </c>
      <c r="I2705" s="34" t="inlineStr">
        <is>
          <t>S&amp;S availability/depth vary by listing and time, confirm live.</t>
        </is>
      </c>
    </row>
    <row r="2706" ht="26" customHeight="1">
      <c r="A2706" s="34" t="inlineStr">
        <is>
          <t>Dasani</t>
        </is>
      </c>
      <c r="B2706" s="34" t="inlineStr">
        <is>
          <t>Dasani Sparkling Water | Lemon | 24 pack 355mL</t>
        </is>
      </c>
      <c r="C2706" s="34" t="inlineStr">
        <is>
          <t>5) Sparkling water &amp; soda</t>
        </is>
      </c>
      <c r="D2706" s="51">
        <f>IF('M5 Sparkling Water &amp; Soda'!I872="","",'M5 Sparkling Water &amp; Soda'!I872)</f>
        <v/>
      </c>
      <c r="E2706" s="52">
        <f>IF('M5 Sparkling Water &amp; Soda'!J872="","",'M5 Sparkling Water &amp; Soda'!J872)</f>
        <v/>
      </c>
      <c r="F2706" s="50">
        <f>IF('M5 Sparkling Water &amp; Soda'!K872="","",'M5 Sparkling Water &amp; Soda'!K872)</f>
        <v/>
      </c>
      <c r="G2706" s="49">
        <f>IF('M5 Sparkling Water &amp; Soda'!F872="","",'M5 Sparkling Water &amp; Soda'!F872)</f>
        <v/>
      </c>
      <c r="H2706" s="50">
        <f>IF(AND(ISNUMBER('M5 Sparkling Water &amp; Soda'!F872),ISNUMBER('M5 Sparkling Water &amp; Soda'!K872)),'M5 Sparkling Water &amp; Soda'!F872-'M5 Sparkling Water &amp; Soda'!K872,"")</f>
        <v/>
      </c>
      <c r="I2706" s="34" t="inlineStr">
        <is>
          <t>S&amp;S availability/depth vary by listing and time, confirm live.</t>
        </is>
      </c>
    </row>
    <row r="2707" ht="26" customHeight="1">
      <c r="A2707" s="34" t="inlineStr">
        <is>
          <t>Dasani</t>
        </is>
      </c>
      <c r="B2707" s="34" t="inlineStr">
        <is>
          <t>Dasani Sparkling Water | Berry | single 355mL</t>
        </is>
      </c>
      <c r="C2707" s="34" t="inlineStr">
        <is>
          <t>5) Sparkling water &amp; soda</t>
        </is>
      </c>
      <c r="D2707" s="51">
        <f>IF('M5 Sparkling Water &amp; Soda'!I873="","",'M5 Sparkling Water &amp; Soda'!I873)</f>
        <v/>
      </c>
      <c r="E2707" s="52">
        <f>IF('M5 Sparkling Water &amp; Soda'!J873="","",'M5 Sparkling Water &amp; Soda'!J873)</f>
        <v/>
      </c>
      <c r="F2707" s="50">
        <f>IF('M5 Sparkling Water &amp; Soda'!K873="","",'M5 Sparkling Water &amp; Soda'!K873)</f>
        <v/>
      </c>
      <c r="G2707" s="49">
        <f>IF('M5 Sparkling Water &amp; Soda'!F873="","",'M5 Sparkling Water &amp; Soda'!F873)</f>
        <v/>
      </c>
      <c r="H2707" s="50">
        <f>IF(AND(ISNUMBER('M5 Sparkling Water &amp; Soda'!F873),ISNUMBER('M5 Sparkling Water &amp; Soda'!K873)),'M5 Sparkling Water &amp; Soda'!F873-'M5 Sparkling Water &amp; Soda'!K873,"")</f>
        <v/>
      </c>
      <c r="I2707" s="34" t="inlineStr">
        <is>
          <t>S&amp;S availability/depth vary by listing and time, confirm live.</t>
        </is>
      </c>
    </row>
    <row r="2708" ht="26" customHeight="1">
      <c r="A2708" s="34" t="inlineStr">
        <is>
          <t>Dasani</t>
        </is>
      </c>
      <c r="B2708" s="34" t="inlineStr">
        <is>
          <t>Dasani Sparkling Water | Berry | 8 pack 355mL</t>
        </is>
      </c>
      <c r="C2708" s="34" t="inlineStr">
        <is>
          <t>5) Sparkling water &amp; soda</t>
        </is>
      </c>
      <c r="D2708" s="51">
        <f>IF('M5 Sparkling Water &amp; Soda'!I874="","",'M5 Sparkling Water &amp; Soda'!I874)</f>
        <v/>
      </c>
      <c r="E2708" s="52">
        <f>IF('M5 Sparkling Water &amp; Soda'!J874="","",'M5 Sparkling Water &amp; Soda'!J874)</f>
        <v/>
      </c>
      <c r="F2708" s="50">
        <f>IF('M5 Sparkling Water &amp; Soda'!K874="","",'M5 Sparkling Water &amp; Soda'!K874)</f>
        <v/>
      </c>
      <c r="G2708" s="49">
        <f>IF('M5 Sparkling Water &amp; Soda'!F874="","",'M5 Sparkling Water &amp; Soda'!F874)</f>
        <v/>
      </c>
      <c r="H2708" s="50">
        <f>IF(AND(ISNUMBER('M5 Sparkling Water &amp; Soda'!F874),ISNUMBER('M5 Sparkling Water &amp; Soda'!K874)),'M5 Sparkling Water &amp; Soda'!F874-'M5 Sparkling Water &amp; Soda'!K874,"")</f>
        <v/>
      </c>
      <c r="I2708" s="34" t="inlineStr">
        <is>
          <t>S&amp;S availability/depth vary by listing and time, confirm live.</t>
        </is>
      </c>
    </row>
    <row r="2709" ht="26" customHeight="1">
      <c r="A2709" s="34" t="inlineStr">
        <is>
          <t>Dasani</t>
        </is>
      </c>
      <c r="B2709" s="34" t="inlineStr">
        <is>
          <t>Dasani Sparkling Water | Berry | 12 pack 355mL</t>
        </is>
      </c>
      <c r="C2709" s="34" t="inlineStr">
        <is>
          <t>5) Sparkling water &amp; soda</t>
        </is>
      </c>
      <c r="D2709" s="51">
        <f>IF('M5 Sparkling Water &amp; Soda'!I875="","",'M5 Sparkling Water &amp; Soda'!I875)</f>
        <v/>
      </c>
      <c r="E2709" s="52">
        <f>IF('M5 Sparkling Water &amp; Soda'!J875="","",'M5 Sparkling Water &amp; Soda'!J875)</f>
        <v/>
      </c>
      <c r="F2709" s="50">
        <f>IF('M5 Sparkling Water &amp; Soda'!K875="","",'M5 Sparkling Water &amp; Soda'!K875)</f>
        <v/>
      </c>
      <c r="G2709" s="49">
        <f>IF('M5 Sparkling Water &amp; Soda'!F875="","",'M5 Sparkling Water &amp; Soda'!F875)</f>
        <v/>
      </c>
      <c r="H2709" s="50">
        <f>IF(AND(ISNUMBER('M5 Sparkling Water &amp; Soda'!F875),ISNUMBER('M5 Sparkling Water &amp; Soda'!K875)),'M5 Sparkling Water &amp; Soda'!F875-'M5 Sparkling Water &amp; Soda'!K875,"")</f>
        <v/>
      </c>
      <c r="I2709" s="34" t="inlineStr">
        <is>
          <t>S&amp;S availability/depth vary by listing and time, confirm live.</t>
        </is>
      </c>
    </row>
    <row r="2710" ht="26" customHeight="1">
      <c r="A2710" s="34" t="inlineStr">
        <is>
          <t>Dasani</t>
        </is>
      </c>
      <c r="B2710" s="34" t="inlineStr">
        <is>
          <t>Dasani Sparkling Water | Berry | 15 pack 355mL</t>
        </is>
      </c>
      <c r="C2710" s="34" t="inlineStr">
        <is>
          <t>5) Sparkling water &amp; soda</t>
        </is>
      </c>
      <c r="D2710" s="51">
        <f>IF('M5 Sparkling Water &amp; Soda'!I876="","",'M5 Sparkling Water &amp; Soda'!I876)</f>
        <v/>
      </c>
      <c r="E2710" s="52">
        <f>IF('M5 Sparkling Water &amp; Soda'!J876="","",'M5 Sparkling Water &amp; Soda'!J876)</f>
        <v/>
      </c>
      <c r="F2710" s="50">
        <f>IF('M5 Sparkling Water &amp; Soda'!K876="","",'M5 Sparkling Water &amp; Soda'!K876)</f>
        <v/>
      </c>
      <c r="G2710" s="49">
        <f>IF('M5 Sparkling Water &amp; Soda'!F876="","",'M5 Sparkling Water &amp; Soda'!F876)</f>
        <v/>
      </c>
      <c r="H2710" s="50">
        <f>IF(AND(ISNUMBER('M5 Sparkling Water &amp; Soda'!F876),ISNUMBER('M5 Sparkling Water &amp; Soda'!K876)),'M5 Sparkling Water &amp; Soda'!F876-'M5 Sparkling Water &amp; Soda'!K876,"")</f>
        <v/>
      </c>
      <c r="I2710" s="34" t="inlineStr">
        <is>
          <t>S&amp;S availability/depth vary by listing and time, confirm live.</t>
        </is>
      </c>
    </row>
    <row r="2711" ht="26" customHeight="1">
      <c r="A2711" s="34" t="inlineStr">
        <is>
          <t>Dasani</t>
        </is>
      </c>
      <c r="B2711" s="34" t="inlineStr">
        <is>
          <t>Dasani Sparkling Water | Berry | 18 pack 355mL</t>
        </is>
      </c>
      <c r="C2711" s="34" t="inlineStr">
        <is>
          <t>5) Sparkling water &amp; soda</t>
        </is>
      </c>
      <c r="D2711" s="51">
        <f>IF('M5 Sparkling Water &amp; Soda'!I877="","",'M5 Sparkling Water &amp; Soda'!I877)</f>
        <v/>
      </c>
      <c r="E2711" s="52">
        <f>IF('M5 Sparkling Water &amp; Soda'!J877="","",'M5 Sparkling Water &amp; Soda'!J877)</f>
        <v/>
      </c>
      <c r="F2711" s="50">
        <f>IF('M5 Sparkling Water &amp; Soda'!K877="","",'M5 Sparkling Water &amp; Soda'!K877)</f>
        <v/>
      </c>
      <c r="G2711" s="49">
        <f>IF('M5 Sparkling Water &amp; Soda'!F877="","",'M5 Sparkling Water &amp; Soda'!F877)</f>
        <v/>
      </c>
      <c r="H2711" s="50">
        <f>IF(AND(ISNUMBER('M5 Sparkling Water &amp; Soda'!F877),ISNUMBER('M5 Sparkling Water &amp; Soda'!K877)),'M5 Sparkling Water &amp; Soda'!F877-'M5 Sparkling Water &amp; Soda'!K877,"")</f>
        <v/>
      </c>
      <c r="I2711" s="34" t="inlineStr">
        <is>
          <t>S&amp;S availability/depth vary by listing and time, confirm live.</t>
        </is>
      </c>
    </row>
    <row r="2712" ht="26" customHeight="1">
      <c r="A2712" s="34" t="inlineStr">
        <is>
          <t>Dasani</t>
        </is>
      </c>
      <c r="B2712" s="34" t="inlineStr">
        <is>
          <t>Dasani Sparkling Water | Berry | 24 pack 355mL</t>
        </is>
      </c>
      <c r="C2712" s="34" t="inlineStr">
        <is>
          <t>5) Sparkling water &amp; soda</t>
        </is>
      </c>
      <c r="D2712" s="51">
        <f>IF('M5 Sparkling Water &amp; Soda'!I878="","",'M5 Sparkling Water &amp; Soda'!I878)</f>
        <v/>
      </c>
      <c r="E2712" s="52">
        <f>IF('M5 Sparkling Water &amp; Soda'!J878="","",'M5 Sparkling Water &amp; Soda'!J878)</f>
        <v/>
      </c>
      <c r="F2712" s="50">
        <f>IF('M5 Sparkling Water &amp; Soda'!K878="","",'M5 Sparkling Water &amp; Soda'!K878)</f>
        <v/>
      </c>
      <c r="G2712" s="49">
        <f>IF('M5 Sparkling Water &amp; Soda'!F878="","",'M5 Sparkling Water &amp; Soda'!F878)</f>
        <v/>
      </c>
      <c r="H2712" s="50">
        <f>IF(AND(ISNUMBER('M5 Sparkling Water &amp; Soda'!F878),ISNUMBER('M5 Sparkling Water &amp; Soda'!K878)),'M5 Sparkling Water &amp; Soda'!F878-'M5 Sparkling Water &amp; Soda'!K878,"")</f>
        <v/>
      </c>
      <c r="I2712" s="34" t="inlineStr">
        <is>
          <t>S&amp;S availability/depth vary by listing and time, confirm live.</t>
        </is>
      </c>
    </row>
    <row r="2713" ht="26" customHeight="1">
      <c r="A2713" s="34" t="inlineStr">
        <is>
          <t>Dasani</t>
        </is>
      </c>
      <c r="B2713" s="34" t="inlineStr">
        <is>
          <t>Dasani Sparkling Water | Tropical Pineapple | single 355mL</t>
        </is>
      </c>
      <c r="C2713" s="34" t="inlineStr">
        <is>
          <t>5) Sparkling water &amp; soda</t>
        </is>
      </c>
      <c r="D2713" s="51">
        <f>IF('M5 Sparkling Water &amp; Soda'!I879="","",'M5 Sparkling Water &amp; Soda'!I879)</f>
        <v/>
      </c>
      <c r="E2713" s="52">
        <f>IF('M5 Sparkling Water &amp; Soda'!J879="","",'M5 Sparkling Water &amp; Soda'!J879)</f>
        <v/>
      </c>
      <c r="F2713" s="50">
        <f>IF('M5 Sparkling Water &amp; Soda'!K879="","",'M5 Sparkling Water &amp; Soda'!K879)</f>
        <v/>
      </c>
      <c r="G2713" s="49">
        <f>IF('M5 Sparkling Water &amp; Soda'!F879="","",'M5 Sparkling Water &amp; Soda'!F879)</f>
        <v/>
      </c>
      <c r="H2713" s="50">
        <f>IF(AND(ISNUMBER('M5 Sparkling Water &amp; Soda'!F879),ISNUMBER('M5 Sparkling Water &amp; Soda'!K879)),'M5 Sparkling Water &amp; Soda'!F879-'M5 Sparkling Water &amp; Soda'!K879,"")</f>
        <v/>
      </c>
      <c r="I2713" s="34" t="inlineStr">
        <is>
          <t>S&amp;S availability/depth vary by listing and time, confirm live.</t>
        </is>
      </c>
    </row>
    <row r="2714" ht="26" customHeight="1">
      <c r="A2714" s="34" t="inlineStr">
        <is>
          <t>Dasani</t>
        </is>
      </c>
      <c r="B2714" s="34" t="inlineStr">
        <is>
          <t>Dasani Sparkling Water | Tropical Pineapple | 8 pack 355mL</t>
        </is>
      </c>
      <c r="C2714" s="34" t="inlineStr">
        <is>
          <t>5) Sparkling water &amp; soda</t>
        </is>
      </c>
      <c r="D2714" s="51">
        <f>IF('M5 Sparkling Water &amp; Soda'!I880="","",'M5 Sparkling Water &amp; Soda'!I880)</f>
        <v/>
      </c>
      <c r="E2714" s="52">
        <f>IF('M5 Sparkling Water &amp; Soda'!J880="","",'M5 Sparkling Water &amp; Soda'!J880)</f>
        <v/>
      </c>
      <c r="F2714" s="50">
        <f>IF('M5 Sparkling Water &amp; Soda'!K880="","",'M5 Sparkling Water &amp; Soda'!K880)</f>
        <v/>
      </c>
      <c r="G2714" s="49">
        <f>IF('M5 Sparkling Water &amp; Soda'!F880="","",'M5 Sparkling Water &amp; Soda'!F880)</f>
        <v/>
      </c>
      <c r="H2714" s="50">
        <f>IF(AND(ISNUMBER('M5 Sparkling Water &amp; Soda'!F880),ISNUMBER('M5 Sparkling Water &amp; Soda'!K880)),'M5 Sparkling Water &amp; Soda'!F880-'M5 Sparkling Water &amp; Soda'!K880,"")</f>
        <v/>
      </c>
      <c r="I2714" s="34" t="inlineStr">
        <is>
          <t>S&amp;S availability/depth vary by listing and time, confirm live.</t>
        </is>
      </c>
    </row>
    <row r="2715" ht="26" customHeight="1">
      <c r="A2715" s="34" t="inlineStr">
        <is>
          <t>Dasani</t>
        </is>
      </c>
      <c r="B2715" s="34" t="inlineStr">
        <is>
          <t>Dasani Sparkling Water | Tropical Pineapple | 12 pack 355mL</t>
        </is>
      </c>
      <c r="C2715" s="34" t="inlineStr">
        <is>
          <t>5) Sparkling water &amp; soda</t>
        </is>
      </c>
      <c r="D2715" s="51">
        <f>IF('M5 Sparkling Water &amp; Soda'!I881="","",'M5 Sparkling Water &amp; Soda'!I881)</f>
        <v/>
      </c>
      <c r="E2715" s="52">
        <f>IF('M5 Sparkling Water &amp; Soda'!J881="","",'M5 Sparkling Water &amp; Soda'!J881)</f>
        <v/>
      </c>
      <c r="F2715" s="50">
        <f>IF('M5 Sparkling Water &amp; Soda'!K881="","",'M5 Sparkling Water &amp; Soda'!K881)</f>
        <v/>
      </c>
      <c r="G2715" s="49">
        <f>IF('M5 Sparkling Water &amp; Soda'!F881="","",'M5 Sparkling Water &amp; Soda'!F881)</f>
        <v/>
      </c>
      <c r="H2715" s="50">
        <f>IF(AND(ISNUMBER('M5 Sparkling Water &amp; Soda'!F881),ISNUMBER('M5 Sparkling Water &amp; Soda'!K881)),'M5 Sparkling Water &amp; Soda'!F881-'M5 Sparkling Water &amp; Soda'!K881,"")</f>
        <v/>
      </c>
      <c r="I2715" s="34" t="inlineStr">
        <is>
          <t>S&amp;S availability/depth vary by listing and time, confirm live.</t>
        </is>
      </c>
    </row>
    <row r="2716" ht="26" customHeight="1">
      <c r="A2716" s="34" t="inlineStr">
        <is>
          <t>Dasani</t>
        </is>
      </c>
      <c r="B2716" s="34" t="inlineStr">
        <is>
          <t>Dasani Sparkling Water | Tropical Pineapple | 15 pack 355mL</t>
        </is>
      </c>
      <c r="C2716" s="34" t="inlineStr">
        <is>
          <t>5) Sparkling water &amp; soda</t>
        </is>
      </c>
      <c r="D2716" s="51">
        <f>IF('M5 Sparkling Water &amp; Soda'!I882="","",'M5 Sparkling Water &amp; Soda'!I882)</f>
        <v/>
      </c>
      <c r="E2716" s="52">
        <f>IF('M5 Sparkling Water &amp; Soda'!J882="","",'M5 Sparkling Water &amp; Soda'!J882)</f>
        <v/>
      </c>
      <c r="F2716" s="50">
        <f>IF('M5 Sparkling Water &amp; Soda'!K882="","",'M5 Sparkling Water &amp; Soda'!K882)</f>
        <v/>
      </c>
      <c r="G2716" s="49">
        <f>IF('M5 Sparkling Water &amp; Soda'!F882="","",'M5 Sparkling Water &amp; Soda'!F882)</f>
        <v/>
      </c>
      <c r="H2716" s="50">
        <f>IF(AND(ISNUMBER('M5 Sparkling Water &amp; Soda'!F882),ISNUMBER('M5 Sparkling Water &amp; Soda'!K882)),'M5 Sparkling Water &amp; Soda'!F882-'M5 Sparkling Water &amp; Soda'!K882,"")</f>
        <v/>
      </c>
      <c r="I2716" s="34" t="inlineStr">
        <is>
          <t>S&amp;S availability/depth vary by listing and time, confirm live.</t>
        </is>
      </c>
    </row>
    <row r="2717" ht="26" customHeight="1">
      <c r="A2717" s="34" t="inlineStr">
        <is>
          <t>Dasani</t>
        </is>
      </c>
      <c r="B2717" s="34" t="inlineStr">
        <is>
          <t>Dasani Sparkling Water | Tropical Pineapple | 18 pack 355mL</t>
        </is>
      </c>
      <c r="C2717" s="34" t="inlineStr">
        <is>
          <t>5) Sparkling water &amp; soda</t>
        </is>
      </c>
      <c r="D2717" s="51">
        <f>IF('M5 Sparkling Water &amp; Soda'!I883="","",'M5 Sparkling Water &amp; Soda'!I883)</f>
        <v/>
      </c>
      <c r="E2717" s="52">
        <f>IF('M5 Sparkling Water &amp; Soda'!J883="","",'M5 Sparkling Water &amp; Soda'!J883)</f>
        <v/>
      </c>
      <c r="F2717" s="50">
        <f>IF('M5 Sparkling Water &amp; Soda'!K883="","",'M5 Sparkling Water &amp; Soda'!K883)</f>
        <v/>
      </c>
      <c r="G2717" s="49">
        <f>IF('M5 Sparkling Water &amp; Soda'!F883="","",'M5 Sparkling Water &amp; Soda'!F883)</f>
        <v/>
      </c>
      <c r="H2717" s="50">
        <f>IF(AND(ISNUMBER('M5 Sparkling Water &amp; Soda'!F883),ISNUMBER('M5 Sparkling Water &amp; Soda'!K883)),'M5 Sparkling Water &amp; Soda'!F883-'M5 Sparkling Water &amp; Soda'!K883,"")</f>
        <v/>
      </c>
      <c r="I2717" s="34" t="inlineStr">
        <is>
          <t>S&amp;S availability/depth vary by listing and time, confirm live.</t>
        </is>
      </c>
    </row>
    <row r="2718" ht="26" customHeight="1">
      <c r="A2718" s="34" t="inlineStr">
        <is>
          <t>Dasani</t>
        </is>
      </c>
      <c r="B2718" s="34" t="inlineStr">
        <is>
          <t>Dasani Sparkling Water | Tropical Pineapple | 24 pack 355mL</t>
        </is>
      </c>
      <c r="C2718" s="34" t="inlineStr">
        <is>
          <t>5) Sparkling water &amp; soda</t>
        </is>
      </c>
      <c r="D2718" s="51">
        <f>IF('M5 Sparkling Water &amp; Soda'!I884="","",'M5 Sparkling Water &amp; Soda'!I884)</f>
        <v/>
      </c>
      <c r="E2718" s="52">
        <f>IF('M5 Sparkling Water &amp; Soda'!J884="","",'M5 Sparkling Water &amp; Soda'!J884)</f>
        <v/>
      </c>
      <c r="F2718" s="50">
        <f>IF('M5 Sparkling Water &amp; Soda'!K884="","",'M5 Sparkling Water &amp; Soda'!K884)</f>
        <v/>
      </c>
      <c r="G2718" s="49">
        <f>IF('M5 Sparkling Water &amp; Soda'!F884="","",'M5 Sparkling Water &amp; Soda'!F884)</f>
        <v/>
      </c>
      <c r="H2718" s="50">
        <f>IF(AND(ISNUMBER('M5 Sparkling Water &amp; Soda'!F884),ISNUMBER('M5 Sparkling Water &amp; Soda'!K884)),'M5 Sparkling Water &amp; Soda'!F884-'M5 Sparkling Water &amp; Soda'!K884,"")</f>
        <v/>
      </c>
      <c r="I2718" s="34" t="inlineStr">
        <is>
          <t>S&amp;S availability/depth vary by listing and time, confirm live.</t>
        </is>
      </c>
    </row>
    <row r="2719" ht="26" customHeight="1">
      <c r="A2719" s="34" t="inlineStr">
        <is>
          <t>Smartwater</t>
        </is>
      </c>
      <c r="B2719" s="34" t="inlineStr">
        <is>
          <t>Smartwater Sparkling | Original | single 591mL</t>
        </is>
      </c>
      <c r="C2719" s="34" t="inlineStr">
        <is>
          <t>5) Sparkling water &amp; soda</t>
        </is>
      </c>
      <c r="D2719" s="51">
        <f>IF('M5 Sparkling Water &amp; Soda'!I885="","",'M5 Sparkling Water &amp; Soda'!I885)</f>
        <v/>
      </c>
      <c r="E2719" s="52">
        <f>IF('M5 Sparkling Water &amp; Soda'!J885="","",'M5 Sparkling Water &amp; Soda'!J885)</f>
        <v/>
      </c>
      <c r="F2719" s="50">
        <f>IF('M5 Sparkling Water &amp; Soda'!K885="","",'M5 Sparkling Water &amp; Soda'!K885)</f>
        <v/>
      </c>
      <c r="G2719" s="49">
        <f>IF('M5 Sparkling Water &amp; Soda'!F885="","",'M5 Sparkling Water &amp; Soda'!F885)</f>
        <v/>
      </c>
      <c r="H2719" s="50">
        <f>IF(AND(ISNUMBER('M5 Sparkling Water &amp; Soda'!F885),ISNUMBER('M5 Sparkling Water &amp; Soda'!K885)),'M5 Sparkling Water &amp; Soda'!F885-'M5 Sparkling Water &amp; Soda'!K885,"")</f>
        <v/>
      </c>
      <c r="I2719" s="34" t="inlineStr">
        <is>
          <t>S&amp;S availability/depth vary by listing and time, confirm live.</t>
        </is>
      </c>
    </row>
    <row r="2720" ht="26" customHeight="1">
      <c r="A2720" s="34" t="inlineStr">
        <is>
          <t>Smartwater</t>
        </is>
      </c>
      <c r="B2720" s="34" t="inlineStr">
        <is>
          <t>Smartwater Sparkling | Original | 6 pack 591mL</t>
        </is>
      </c>
      <c r="C2720" s="34" t="inlineStr">
        <is>
          <t>5) Sparkling water &amp; soda</t>
        </is>
      </c>
      <c r="D2720" s="51">
        <f>IF('M5 Sparkling Water &amp; Soda'!I886="","",'M5 Sparkling Water &amp; Soda'!I886)</f>
        <v/>
      </c>
      <c r="E2720" s="52">
        <f>IF('M5 Sparkling Water &amp; Soda'!J886="","",'M5 Sparkling Water &amp; Soda'!J886)</f>
        <v/>
      </c>
      <c r="F2720" s="50">
        <f>IF('M5 Sparkling Water &amp; Soda'!K886="","",'M5 Sparkling Water &amp; Soda'!K886)</f>
        <v/>
      </c>
      <c r="G2720" s="49">
        <f>IF('M5 Sparkling Water &amp; Soda'!F886="","",'M5 Sparkling Water &amp; Soda'!F886)</f>
        <v/>
      </c>
      <c r="H2720" s="50">
        <f>IF(AND(ISNUMBER('M5 Sparkling Water &amp; Soda'!F886),ISNUMBER('M5 Sparkling Water &amp; Soda'!K886)),'M5 Sparkling Water &amp; Soda'!F886-'M5 Sparkling Water &amp; Soda'!K886,"")</f>
        <v/>
      </c>
      <c r="I2720" s="34" t="inlineStr">
        <is>
          <t>S&amp;S availability/depth vary by listing and time, confirm live.</t>
        </is>
      </c>
    </row>
    <row r="2721" ht="26" customHeight="1">
      <c r="A2721" s="34" t="inlineStr">
        <is>
          <t>Smartwater</t>
        </is>
      </c>
      <c r="B2721" s="34" t="inlineStr">
        <is>
          <t>Smartwater Sparkling | Original | 12 pack 591mL</t>
        </is>
      </c>
      <c r="C2721" s="34" t="inlineStr">
        <is>
          <t>5) Sparkling water &amp; soda</t>
        </is>
      </c>
      <c r="D2721" s="51">
        <f>IF('M5 Sparkling Water &amp; Soda'!I887="","",'M5 Sparkling Water &amp; Soda'!I887)</f>
        <v/>
      </c>
      <c r="E2721" s="52">
        <f>IF('M5 Sparkling Water &amp; Soda'!J887="","",'M5 Sparkling Water &amp; Soda'!J887)</f>
        <v/>
      </c>
      <c r="F2721" s="50">
        <f>IF('M5 Sparkling Water &amp; Soda'!K887="","",'M5 Sparkling Water &amp; Soda'!K887)</f>
        <v/>
      </c>
      <c r="G2721" s="49">
        <f>IF('M5 Sparkling Water &amp; Soda'!F887="","",'M5 Sparkling Water &amp; Soda'!F887)</f>
        <v/>
      </c>
      <c r="H2721" s="50">
        <f>IF(AND(ISNUMBER('M5 Sparkling Water &amp; Soda'!F887),ISNUMBER('M5 Sparkling Water &amp; Soda'!K887)),'M5 Sparkling Water &amp; Soda'!F887-'M5 Sparkling Water &amp; Soda'!K887,"")</f>
        <v/>
      </c>
      <c r="I2721" s="34" t="inlineStr">
        <is>
          <t>S&amp;S availability/depth vary by listing and time, confirm live.</t>
        </is>
      </c>
    </row>
    <row r="2722" ht="26" customHeight="1">
      <c r="A2722" s="34" t="inlineStr">
        <is>
          <t>Smartwater</t>
        </is>
      </c>
      <c r="B2722" s="34" t="inlineStr">
        <is>
          <t>Smartwater Sparkling | Original | 24 pack 591mL</t>
        </is>
      </c>
      <c r="C2722" s="34" t="inlineStr">
        <is>
          <t>5) Sparkling water &amp; soda</t>
        </is>
      </c>
      <c r="D2722" s="51">
        <f>IF('M5 Sparkling Water &amp; Soda'!I888="","",'M5 Sparkling Water &amp; Soda'!I888)</f>
        <v/>
      </c>
      <c r="E2722" s="52">
        <f>IF('M5 Sparkling Water &amp; Soda'!J888="","",'M5 Sparkling Water &amp; Soda'!J888)</f>
        <v/>
      </c>
      <c r="F2722" s="50">
        <f>IF('M5 Sparkling Water &amp; Soda'!K888="","",'M5 Sparkling Water &amp; Soda'!K888)</f>
        <v/>
      </c>
      <c r="G2722" s="49">
        <f>IF('M5 Sparkling Water &amp; Soda'!F888="","",'M5 Sparkling Water &amp; Soda'!F888)</f>
        <v/>
      </c>
      <c r="H2722" s="50">
        <f>IF(AND(ISNUMBER('M5 Sparkling Water &amp; Soda'!F888),ISNUMBER('M5 Sparkling Water &amp; Soda'!K888)),'M5 Sparkling Water &amp; Soda'!F888-'M5 Sparkling Water &amp; Soda'!K888,"")</f>
        <v/>
      </c>
      <c r="I2722" s="34" t="inlineStr">
        <is>
          <t>S&amp;S availability/depth vary by listing and time, confirm live.</t>
        </is>
      </c>
    </row>
    <row r="2723" ht="26" customHeight="1">
      <c r="A2723" s="34" t="inlineStr">
        <is>
          <t>Smartwater</t>
        </is>
      </c>
      <c r="B2723" s="34" t="inlineStr">
        <is>
          <t>Smartwater Sparkling | Lemon | single 591mL</t>
        </is>
      </c>
      <c r="C2723" s="34" t="inlineStr">
        <is>
          <t>5) Sparkling water &amp; soda</t>
        </is>
      </c>
      <c r="D2723" s="51">
        <f>IF('M5 Sparkling Water &amp; Soda'!I889="","",'M5 Sparkling Water &amp; Soda'!I889)</f>
        <v/>
      </c>
      <c r="E2723" s="52">
        <f>IF('M5 Sparkling Water &amp; Soda'!J889="","",'M5 Sparkling Water &amp; Soda'!J889)</f>
        <v/>
      </c>
      <c r="F2723" s="50">
        <f>IF('M5 Sparkling Water &amp; Soda'!K889="","",'M5 Sparkling Water &amp; Soda'!K889)</f>
        <v/>
      </c>
      <c r="G2723" s="49">
        <f>IF('M5 Sparkling Water &amp; Soda'!F889="","",'M5 Sparkling Water &amp; Soda'!F889)</f>
        <v/>
      </c>
      <c r="H2723" s="50">
        <f>IF(AND(ISNUMBER('M5 Sparkling Water &amp; Soda'!F889),ISNUMBER('M5 Sparkling Water &amp; Soda'!K889)),'M5 Sparkling Water &amp; Soda'!F889-'M5 Sparkling Water &amp; Soda'!K889,"")</f>
        <v/>
      </c>
      <c r="I2723" s="34" t="inlineStr">
        <is>
          <t>S&amp;S availability/depth vary by listing and time, confirm live.</t>
        </is>
      </c>
    </row>
    <row r="2724" ht="26" customHeight="1">
      <c r="A2724" s="34" t="inlineStr">
        <is>
          <t>Smartwater</t>
        </is>
      </c>
      <c r="B2724" s="34" t="inlineStr">
        <is>
          <t>Smartwater Sparkling | Lemon | 6 pack 591mL</t>
        </is>
      </c>
      <c r="C2724" s="34" t="inlineStr">
        <is>
          <t>5) Sparkling water &amp; soda</t>
        </is>
      </c>
      <c r="D2724" s="51">
        <f>IF('M5 Sparkling Water &amp; Soda'!I890="","",'M5 Sparkling Water &amp; Soda'!I890)</f>
        <v/>
      </c>
      <c r="E2724" s="52">
        <f>IF('M5 Sparkling Water &amp; Soda'!J890="","",'M5 Sparkling Water &amp; Soda'!J890)</f>
        <v/>
      </c>
      <c r="F2724" s="50">
        <f>IF('M5 Sparkling Water &amp; Soda'!K890="","",'M5 Sparkling Water &amp; Soda'!K890)</f>
        <v/>
      </c>
      <c r="G2724" s="49">
        <f>IF('M5 Sparkling Water &amp; Soda'!F890="","",'M5 Sparkling Water &amp; Soda'!F890)</f>
        <v/>
      </c>
      <c r="H2724" s="50">
        <f>IF(AND(ISNUMBER('M5 Sparkling Water &amp; Soda'!F890),ISNUMBER('M5 Sparkling Water &amp; Soda'!K890)),'M5 Sparkling Water &amp; Soda'!F890-'M5 Sparkling Water &amp; Soda'!K890,"")</f>
        <v/>
      </c>
      <c r="I2724" s="34" t="inlineStr">
        <is>
          <t>S&amp;S availability/depth vary by listing and time, confirm live.</t>
        </is>
      </c>
    </row>
    <row r="2725" ht="26" customHeight="1">
      <c r="A2725" s="34" t="inlineStr">
        <is>
          <t>Smartwater</t>
        </is>
      </c>
      <c r="B2725" s="34" t="inlineStr">
        <is>
          <t>Smartwater Sparkling | Lemon | 12 pack 591mL</t>
        </is>
      </c>
      <c r="C2725" s="34" t="inlineStr">
        <is>
          <t>5) Sparkling water &amp; soda</t>
        </is>
      </c>
      <c r="D2725" s="51">
        <f>IF('M5 Sparkling Water &amp; Soda'!I891="","",'M5 Sparkling Water &amp; Soda'!I891)</f>
        <v/>
      </c>
      <c r="E2725" s="52">
        <f>IF('M5 Sparkling Water &amp; Soda'!J891="","",'M5 Sparkling Water &amp; Soda'!J891)</f>
        <v/>
      </c>
      <c r="F2725" s="50">
        <f>IF('M5 Sparkling Water &amp; Soda'!K891="","",'M5 Sparkling Water &amp; Soda'!K891)</f>
        <v/>
      </c>
      <c r="G2725" s="49">
        <f>IF('M5 Sparkling Water &amp; Soda'!F891="","",'M5 Sparkling Water &amp; Soda'!F891)</f>
        <v/>
      </c>
      <c r="H2725" s="50">
        <f>IF(AND(ISNUMBER('M5 Sparkling Water &amp; Soda'!F891),ISNUMBER('M5 Sparkling Water &amp; Soda'!K891)),'M5 Sparkling Water &amp; Soda'!F891-'M5 Sparkling Water &amp; Soda'!K891,"")</f>
        <v/>
      </c>
      <c r="I2725" s="34" t="inlineStr">
        <is>
          <t>S&amp;S availability/depth vary by listing and time, confirm live.</t>
        </is>
      </c>
    </row>
    <row r="2726" ht="26" customHeight="1">
      <c r="A2726" s="34" t="inlineStr">
        <is>
          <t>Smartwater</t>
        </is>
      </c>
      <c r="B2726" s="34" t="inlineStr">
        <is>
          <t>Smartwater Sparkling | Lemon | 24 pack 591mL</t>
        </is>
      </c>
      <c r="C2726" s="34" t="inlineStr">
        <is>
          <t>5) Sparkling water &amp; soda</t>
        </is>
      </c>
      <c r="D2726" s="51">
        <f>IF('M5 Sparkling Water &amp; Soda'!I892="","",'M5 Sparkling Water &amp; Soda'!I892)</f>
        <v/>
      </c>
      <c r="E2726" s="52">
        <f>IF('M5 Sparkling Water &amp; Soda'!J892="","",'M5 Sparkling Water &amp; Soda'!J892)</f>
        <v/>
      </c>
      <c r="F2726" s="50">
        <f>IF('M5 Sparkling Water &amp; Soda'!K892="","",'M5 Sparkling Water &amp; Soda'!K892)</f>
        <v/>
      </c>
      <c r="G2726" s="49">
        <f>IF('M5 Sparkling Water &amp; Soda'!F892="","",'M5 Sparkling Water &amp; Soda'!F892)</f>
        <v/>
      </c>
      <c r="H2726" s="50">
        <f>IF(AND(ISNUMBER('M5 Sparkling Water &amp; Soda'!F892),ISNUMBER('M5 Sparkling Water &amp; Soda'!K892)),'M5 Sparkling Water &amp; Soda'!F892-'M5 Sparkling Water &amp; Soda'!K892,"")</f>
        <v/>
      </c>
      <c r="I2726" s="34" t="inlineStr">
        <is>
          <t>S&amp;S availability/depth vary by listing and time, confirm live.</t>
        </is>
      </c>
    </row>
    <row r="2727" ht="26" customHeight="1">
      <c r="A2727" s="34" t="inlineStr">
        <is>
          <t>Smartwater</t>
        </is>
      </c>
      <c r="B2727" s="34" t="inlineStr">
        <is>
          <t>Smartwater Sparkling | Cucumber-Lime | single 591mL</t>
        </is>
      </c>
      <c r="C2727" s="34" t="inlineStr">
        <is>
          <t>5) Sparkling water &amp; soda</t>
        </is>
      </c>
      <c r="D2727" s="51">
        <f>IF('M5 Sparkling Water &amp; Soda'!I893="","",'M5 Sparkling Water &amp; Soda'!I893)</f>
        <v/>
      </c>
      <c r="E2727" s="52">
        <f>IF('M5 Sparkling Water &amp; Soda'!J893="","",'M5 Sparkling Water &amp; Soda'!J893)</f>
        <v/>
      </c>
      <c r="F2727" s="50">
        <f>IF('M5 Sparkling Water &amp; Soda'!K893="","",'M5 Sparkling Water &amp; Soda'!K893)</f>
        <v/>
      </c>
      <c r="G2727" s="49">
        <f>IF('M5 Sparkling Water &amp; Soda'!F893="","",'M5 Sparkling Water &amp; Soda'!F893)</f>
        <v/>
      </c>
      <c r="H2727" s="50">
        <f>IF(AND(ISNUMBER('M5 Sparkling Water &amp; Soda'!F893),ISNUMBER('M5 Sparkling Water &amp; Soda'!K893)),'M5 Sparkling Water &amp; Soda'!F893-'M5 Sparkling Water &amp; Soda'!K893,"")</f>
        <v/>
      </c>
      <c r="I2727" s="34" t="inlineStr">
        <is>
          <t>S&amp;S availability/depth vary by listing and time, confirm live.</t>
        </is>
      </c>
    </row>
    <row r="2728" ht="26" customHeight="1">
      <c r="A2728" s="34" t="inlineStr">
        <is>
          <t>Smartwater</t>
        </is>
      </c>
      <c r="B2728" s="34" t="inlineStr">
        <is>
          <t>Smartwater Sparkling | Cucumber-Lime | 6 pack 591mL</t>
        </is>
      </c>
      <c r="C2728" s="34" t="inlineStr">
        <is>
          <t>5) Sparkling water &amp; soda</t>
        </is>
      </c>
      <c r="D2728" s="51">
        <f>IF('M5 Sparkling Water &amp; Soda'!I894="","",'M5 Sparkling Water &amp; Soda'!I894)</f>
        <v/>
      </c>
      <c r="E2728" s="52">
        <f>IF('M5 Sparkling Water &amp; Soda'!J894="","",'M5 Sparkling Water &amp; Soda'!J894)</f>
        <v/>
      </c>
      <c r="F2728" s="50">
        <f>IF('M5 Sparkling Water &amp; Soda'!K894="","",'M5 Sparkling Water &amp; Soda'!K894)</f>
        <v/>
      </c>
      <c r="G2728" s="49">
        <f>IF('M5 Sparkling Water &amp; Soda'!F894="","",'M5 Sparkling Water &amp; Soda'!F894)</f>
        <v/>
      </c>
      <c r="H2728" s="50">
        <f>IF(AND(ISNUMBER('M5 Sparkling Water &amp; Soda'!F894),ISNUMBER('M5 Sparkling Water &amp; Soda'!K894)),'M5 Sparkling Water &amp; Soda'!F894-'M5 Sparkling Water &amp; Soda'!K894,"")</f>
        <v/>
      </c>
      <c r="I2728" s="34" t="inlineStr">
        <is>
          <t>S&amp;S availability/depth vary by listing and time, confirm live.</t>
        </is>
      </c>
    </row>
    <row r="2729" ht="26" customHeight="1">
      <c r="A2729" s="34" t="inlineStr">
        <is>
          <t>Smartwater</t>
        </is>
      </c>
      <c r="B2729" s="34" t="inlineStr">
        <is>
          <t>Smartwater Sparkling | Cucumber-Lime | 12 pack 591mL</t>
        </is>
      </c>
      <c r="C2729" s="34" t="inlineStr">
        <is>
          <t>5) Sparkling water &amp; soda</t>
        </is>
      </c>
      <c r="D2729" s="51">
        <f>IF('M5 Sparkling Water &amp; Soda'!I895="","",'M5 Sparkling Water &amp; Soda'!I895)</f>
        <v/>
      </c>
      <c r="E2729" s="52">
        <f>IF('M5 Sparkling Water &amp; Soda'!J895="","",'M5 Sparkling Water &amp; Soda'!J895)</f>
        <v/>
      </c>
      <c r="F2729" s="50">
        <f>IF('M5 Sparkling Water &amp; Soda'!K895="","",'M5 Sparkling Water &amp; Soda'!K895)</f>
        <v/>
      </c>
      <c r="G2729" s="49">
        <f>IF('M5 Sparkling Water &amp; Soda'!F895="","",'M5 Sparkling Water &amp; Soda'!F895)</f>
        <v/>
      </c>
      <c r="H2729" s="50">
        <f>IF(AND(ISNUMBER('M5 Sparkling Water &amp; Soda'!F895),ISNUMBER('M5 Sparkling Water &amp; Soda'!K895)),'M5 Sparkling Water &amp; Soda'!F895-'M5 Sparkling Water &amp; Soda'!K895,"")</f>
        <v/>
      </c>
      <c r="I2729" s="34" t="inlineStr">
        <is>
          <t>S&amp;S availability/depth vary by listing and time, confirm live.</t>
        </is>
      </c>
    </row>
    <row r="2730" ht="26" customHeight="1">
      <c r="A2730" s="34" t="inlineStr">
        <is>
          <t>Smartwater</t>
        </is>
      </c>
      <c r="B2730" s="34" t="inlineStr">
        <is>
          <t>Smartwater Sparkling | Cucumber-Lime | 24 pack 591mL</t>
        </is>
      </c>
      <c r="C2730" s="34" t="inlineStr">
        <is>
          <t>5) Sparkling water &amp; soda</t>
        </is>
      </c>
      <c r="D2730" s="51">
        <f>IF('M5 Sparkling Water &amp; Soda'!I896="","",'M5 Sparkling Water &amp; Soda'!I896)</f>
        <v/>
      </c>
      <c r="E2730" s="52">
        <f>IF('M5 Sparkling Water &amp; Soda'!J896="","",'M5 Sparkling Water &amp; Soda'!J896)</f>
        <v/>
      </c>
      <c r="F2730" s="50">
        <f>IF('M5 Sparkling Water &amp; Soda'!K896="","",'M5 Sparkling Water &amp; Soda'!K896)</f>
        <v/>
      </c>
      <c r="G2730" s="49">
        <f>IF('M5 Sparkling Water &amp; Soda'!F896="","",'M5 Sparkling Water &amp; Soda'!F896)</f>
        <v/>
      </c>
      <c r="H2730" s="50">
        <f>IF(AND(ISNUMBER('M5 Sparkling Water &amp; Soda'!F896),ISNUMBER('M5 Sparkling Water &amp; Soda'!K896)),'M5 Sparkling Water &amp; Soda'!F896-'M5 Sparkling Water &amp; Soda'!K896,"")</f>
        <v/>
      </c>
      <c r="I2730" s="34" t="inlineStr">
        <is>
          <t>S&amp;S availability/depth vary by listing and time, confirm live.</t>
        </is>
      </c>
    </row>
    <row r="2731" ht="26" customHeight="1">
      <c r="A2731" s="34" t="inlineStr">
        <is>
          <t>Smartwater</t>
        </is>
      </c>
      <c r="B2731" s="34" t="inlineStr">
        <is>
          <t>Smartwater Sparkling | Watermelon-Mint | single 591mL</t>
        </is>
      </c>
      <c r="C2731" s="34" t="inlineStr">
        <is>
          <t>5) Sparkling water &amp; soda</t>
        </is>
      </c>
      <c r="D2731" s="51">
        <f>IF('M5 Sparkling Water &amp; Soda'!I897="","",'M5 Sparkling Water &amp; Soda'!I897)</f>
        <v/>
      </c>
      <c r="E2731" s="52">
        <f>IF('M5 Sparkling Water &amp; Soda'!J897="","",'M5 Sparkling Water &amp; Soda'!J897)</f>
        <v/>
      </c>
      <c r="F2731" s="50">
        <f>IF('M5 Sparkling Water &amp; Soda'!K897="","",'M5 Sparkling Water &amp; Soda'!K897)</f>
        <v/>
      </c>
      <c r="G2731" s="49">
        <f>IF('M5 Sparkling Water &amp; Soda'!F897="","",'M5 Sparkling Water &amp; Soda'!F897)</f>
        <v/>
      </c>
      <c r="H2731" s="50">
        <f>IF(AND(ISNUMBER('M5 Sparkling Water &amp; Soda'!F897),ISNUMBER('M5 Sparkling Water &amp; Soda'!K897)),'M5 Sparkling Water &amp; Soda'!F897-'M5 Sparkling Water &amp; Soda'!K897,"")</f>
        <v/>
      </c>
      <c r="I2731" s="34" t="inlineStr">
        <is>
          <t>S&amp;S availability/depth vary by listing and time, confirm live.</t>
        </is>
      </c>
    </row>
    <row r="2732" ht="26" customHeight="1">
      <c r="A2732" s="34" t="inlineStr">
        <is>
          <t>Smartwater</t>
        </is>
      </c>
      <c r="B2732" s="34" t="inlineStr">
        <is>
          <t>Smartwater Sparkling | Watermelon-Mint | 6 pack 591mL</t>
        </is>
      </c>
      <c r="C2732" s="34" t="inlineStr">
        <is>
          <t>5) Sparkling water &amp; soda</t>
        </is>
      </c>
      <c r="D2732" s="51">
        <f>IF('M5 Sparkling Water &amp; Soda'!I898="","",'M5 Sparkling Water &amp; Soda'!I898)</f>
        <v/>
      </c>
      <c r="E2732" s="52">
        <f>IF('M5 Sparkling Water &amp; Soda'!J898="","",'M5 Sparkling Water &amp; Soda'!J898)</f>
        <v/>
      </c>
      <c r="F2732" s="50">
        <f>IF('M5 Sparkling Water &amp; Soda'!K898="","",'M5 Sparkling Water &amp; Soda'!K898)</f>
        <v/>
      </c>
      <c r="G2732" s="49">
        <f>IF('M5 Sparkling Water &amp; Soda'!F898="","",'M5 Sparkling Water &amp; Soda'!F898)</f>
        <v/>
      </c>
      <c r="H2732" s="50">
        <f>IF(AND(ISNUMBER('M5 Sparkling Water &amp; Soda'!F898),ISNUMBER('M5 Sparkling Water &amp; Soda'!K898)),'M5 Sparkling Water &amp; Soda'!F898-'M5 Sparkling Water &amp; Soda'!K898,"")</f>
        <v/>
      </c>
      <c r="I2732" s="34" t="inlineStr">
        <is>
          <t>S&amp;S availability/depth vary by listing and time, confirm live.</t>
        </is>
      </c>
    </row>
    <row r="2733" ht="26" customHeight="1">
      <c r="A2733" s="34" t="inlineStr">
        <is>
          <t>Smartwater</t>
        </is>
      </c>
      <c r="B2733" s="34" t="inlineStr">
        <is>
          <t>Smartwater Sparkling | Watermelon-Mint | 12 pack 591mL</t>
        </is>
      </c>
      <c r="C2733" s="34" t="inlineStr">
        <is>
          <t>5) Sparkling water &amp; soda</t>
        </is>
      </c>
      <c r="D2733" s="51">
        <f>IF('M5 Sparkling Water &amp; Soda'!I899="","",'M5 Sparkling Water &amp; Soda'!I899)</f>
        <v/>
      </c>
      <c r="E2733" s="52">
        <f>IF('M5 Sparkling Water &amp; Soda'!J899="","",'M5 Sparkling Water &amp; Soda'!J899)</f>
        <v/>
      </c>
      <c r="F2733" s="50">
        <f>IF('M5 Sparkling Water &amp; Soda'!K899="","",'M5 Sparkling Water &amp; Soda'!K899)</f>
        <v/>
      </c>
      <c r="G2733" s="49">
        <f>IF('M5 Sparkling Water &amp; Soda'!F899="","",'M5 Sparkling Water &amp; Soda'!F899)</f>
        <v/>
      </c>
      <c r="H2733" s="50">
        <f>IF(AND(ISNUMBER('M5 Sparkling Water &amp; Soda'!F899),ISNUMBER('M5 Sparkling Water &amp; Soda'!K899)),'M5 Sparkling Water &amp; Soda'!F899-'M5 Sparkling Water &amp; Soda'!K899,"")</f>
        <v/>
      </c>
      <c r="I2733" s="34" t="inlineStr">
        <is>
          <t>S&amp;S availability/depth vary by listing and time, confirm live.</t>
        </is>
      </c>
    </row>
    <row r="2734" ht="26" customHeight="1">
      <c r="A2734" s="34" t="inlineStr">
        <is>
          <t>Smartwater</t>
        </is>
      </c>
      <c r="B2734" s="34" t="inlineStr">
        <is>
          <t>Smartwater Sparkling | Watermelon-Mint | 24 pack 591mL</t>
        </is>
      </c>
      <c r="C2734" s="34" t="inlineStr">
        <is>
          <t>5) Sparkling water &amp; soda</t>
        </is>
      </c>
      <c r="D2734" s="51">
        <f>IF('M5 Sparkling Water &amp; Soda'!I900="","",'M5 Sparkling Water &amp; Soda'!I900)</f>
        <v/>
      </c>
      <c r="E2734" s="52">
        <f>IF('M5 Sparkling Water &amp; Soda'!J900="","",'M5 Sparkling Water &amp; Soda'!J900)</f>
        <v/>
      </c>
      <c r="F2734" s="50">
        <f>IF('M5 Sparkling Water &amp; Soda'!K900="","",'M5 Sparkling Water &amp; Soda'!K900)</f>
        <v/>
      </c>
      <c r="G2734" s="49">
        <f>IF('M5 Sparkling Water &amp; Soda'!F900="","",'M5 Sparkling Water &amp; Soda'!F900)</f>
        <v/>
      </c>
      <c r="H2734" s="50">
        <f>IF(AND(ISNUMBER('M5 Sparkling Water &amp; Soda'!F900),ISNUMBER('M5 Sparkling Water &amp; Soda'!K900)),'M5 Sparkling Water &amp; Soda'!F900-'M5 Sparkling Water &amp; Soda'!K900,"")</f>
        <v/>
      </c>
      <c r="I2734" s="34" t="inlineStr">
        <is>
          <t>S&amp;S availability/depth vary by listing and time, confirm live.</t>
        </is>
      </c>
    </row>
    <row r="2735" ht="26" customHeight="1">
      <c r="A2735" s="34" t="inlineStr">
        <is>
          <t>Propel</t>
        </is>
      </c>
      <c r="B2735" s="34" t="inlineStr">
        <is>
          <t>Propel Electrolyte Water | Berry | single 591mL</t>
        </is>
      </c>
      <c r="C2735" s="34" t="inlineStr">
        <is>
          <t>2) Electrolyte beverage (RTD)</t>
        </is>
      </c>
      <c r="D2735" s="51">
        <f>IF('M2 Electrolyte RTD'!I322="","",'M2 Electrolyte RTD'!I322)</f>
        <v/>
      </c>
      <c r="E2735" s="52">
        <f>IF('M2 Electrolyte RTD'!J322="","",'M2 Electrolyte RTD'!J322)</f>
        <v/>
      </c>
      <c r="F2735" s="50">
        <f>IF('M2 Electrolyte RTD'!K322="","",'M2 Electrolyte RTD'!K322)</f>
        <v/>
      </c>
      <c r="G2735" s="49">
        <f>IF('M2 Electrolyte RTD'!F322="","",'M2 Electrolyte RTD'!F322)</f>
        <v/>
      </c>
      <c r="H2735" s="50">
        <f>IF(AND(ISNUMBER('M2 Electrolyte RTD'!F322),ISNUMBER('M2 Electrolyte RTD'!K322)),'M2 Electrolyte RTD'!F322-'M2 Electrolyte RTD'!K322,"")</f>
        <v/>
      </c>
      <c r="I2735" s="34" t="inlineStr">
        <is>
          <t>S&amp;S availability/depth vary by listing and time, confirm live.</t>
        </is>
      </c>
    </row>
    <row r="2736" ht="26" customHeight="1">
      <c r="A2736" s="34" t="inlineStr">
        <is>
          <t>Propel</t>
        </is>
      </c>
      <c r="B2736" s="34" t="inlineStr">
        <is>
          <t>Propel Electrolyte Water | Berry | 6 pack 591mL</t>
        </is>
      </c>
      <c r="C2736" s="34" t="inlineStr">
        <is>
          <t>2) Electrolyte beverage (RTD)</t>
        </is>
      </c>
      <c r="D2736" s="51">
        <f>IF('M2 Electrolyte RTD'!I323="","",'M2 Electrolyte RTD'!I323)</f>
        <v/>
      </c>
      <c r="E2736" s="52">
        <f>IF('M2 Electrolyte RTD'!J323="","",'M2 Electrolyte RTD'!J323)</f>
        <v/>
      </c>
      <c r="F2736" s="50">
        <f>IF('M2 Electrolyte RTD'!K323="","",'M2 Electrolyte RTD'!K323)</f>
        <v/>
      </c>
      <c r="G2736" s="49">
        <f>IF('M2 Electrolyte RTD'!F323="","",'M2 Electrolyte RTD'!F323)</f>
        <v/>
      </c>
      <c r="H2736" s="50">
        <f>IF(AND(ISNUMBER('M2 Electrolyte RTD'!F323),ISNUMBER('M2 Electrolyte RTD'!K323)),'M2 Electrolyte RTD'!F323-'M2 Electrolyte RTD'!K323,"")</f>
        <v/>
      </c>
      <c r="I2736" s="34" t="inlineStr">
        <is>
          <t>S&amp;S availability/depth vary by listing and time, confirm live.</t>
        </is>
      </c>
    </row>
    <row r="2737" ht="26" customHeight="1">
      <c r="A2737" s="34" t="inlineStr">
        <is>
          <t>Propel</t>
        </is>
      </c>
      <c r="B2737" s="34" t="inlineStr">
        <is>
          <t>Propel Electrolyte Water | Berry | 12 pack 591mL</t>
        </is>
      </c>
      <c r="C2737" s="34" t="inlineStr">
        <is>
          <t>2) Electrolyte beverage (RTD)</t>
        </is>
      </c>
      <c r="D2737" s="51">
        <f>IF('M2 Electrolyte RTD'!I324="","",'M2 Electrolyte RTD'!I324)</f>
        <v/>
      </c>
      <c r="E2737" s="52">
        <f>IF('M2 Electrolyte RTD'!J324="","",'M2 Electrolyte RTD'!J324)</f>
        <v/>
      </c>
      <c r="F2737" s="50">
        <f>IF('M2 Electrolyte RTD'!K324="","",'M2 Electrolyte RTD'!K324)</f>
        <v/>
      </c>
      <c r="G2737" s="49">
        <f>IF('M2 Electrolyte RTD'!F324="","",'M2 Electrolyte RTD'!F324)</f>
        <v/>
      </c>
      <c r="H2737" s="50">
        <f>IF(AND(ISNUMBER('M2 Electrolyte RTD'!F324),ISNUMBER('M2 Electrolyte RTD'!K324)),'M2 Electrolyte RTD'!F324-'M2 Electrolyte RTD'!K324,"")</f>
        <v/>
      </c>
      <c r="I2737" s="34" t="inlineStr">
        <is>
          <t>S&amp;S availability/depth vary by listing and time, confirm live.</t>
        </is>
      </c>
    </row>
    <row r="2738" ht="26" customHeight="1">
      <c r="A2738" s="34" t="inlineStr">
        <is>
          <t>Propel</t>
        </is>
      </c>
      <c r="B2738" s="34" t="inlineStr">
        <is>
          <t>Propel Electrolyte Water | Berry | 24 pack 591mL</t>
        </is>
      </c>
      <c r="C2738" s="34" t="inlineStr">
        <is>
          <t>2) Electrolyte beverage (RTD)</t>
        </is>
      </c>
      <c r="D2738" s="51">
        <f>IF('M2 Electrolyte RTD'!I325="","",'M2 Electrolyte RTD'!I325)</f>
        <v/>
      </c>
      <c r="E2738" s="52">
        <f>IF('M2 Electrolyte RTD'!J325="","",'M2 Electrolyte RTD'!J325)</f>
        <v/>
      </c>
      <c r="F2738" s="50">
        <f>IF('M2 Electrolyte RTD'!K325="","",'M2 Electrolyte RTD'!K325)</f>
        <v/>
      </c>
      <c r="G2738" s="49">
        <f>IF('M2 Electrolyte RTD'!F325="","",'M2 Electrolyte RTD'!F325)</f>
        <v/>
      </c>
      <c r="H2738" s="50">
        <f>IF(AND(ISNUMBER('M2 Electrolyte RTD'!F325),ISNUMBER('M2 Electrolyte RTD'!K325)),'M2 Electrolyte RTD'!F325-'M2 Electrolyte RTD'!K325,"")</f>
        <v/>
      </c>
      <c r="I2738" s="34" t="inlineStr">
        <is>
          <t>S&amp;S availability/depth vary by listing and time, confirm live.</t>
        </is>
      </c>
    </row>
    <row r="2739" ht="26" customHeight="1">
      <c r="A2739" s="34" t="inlineStr">
        <is>
          <t>Propel</t>
        </is>
      </c>
      <c r="B2739" s="34" t="inlineStr">
        <is>
          <t>Propel Electrolyte Water | Grape | single 591mL</t>
        </is>
      </c>
      <c r="C2739" s="34" t="inlineStr">
        <is>
          <t>2) Electrolyte beverage (RTD)</t>
        </is>
      </c>
      <c r="D2739" s="51">
        <f>IF('M2 Electrolyte RTD'!I326="","",'M2 Electrolyte RTD'!I326)</f>
        <v/>
      </c>
      <c r="E2739" s="52">
        <f>IF('M2 Electrolyte RTD'!J326="","",'M2 Electrolyte RTD'!J326)</f>
        <v/>
      </c>
      <c r="F2739" s="50">
        <f>IF('M2 Electrolyte RTD'!K326="","",'M2 Electrolyte RTD'!K326)</f>
        <v/>
      </c>
      <c r="G2739" s="49">
        <f>IF('M2 Electrolyte RTD'!F326="","",'M2 Electrolyte RTD'!F326)</f>
        <v/>
      </c>
      <c r="H2739" s="50">
        <f>IF(AND(ISNUMBER('M2 Electrolyte RTD'!F326),ISNUMBER('M2 Electrolyte RTD'!K326)),'M2 Electrolyte RTD'!F326-'M2 Electrolyte RTD'!K326,"")</f>
        <v/>
      </c>
      <c r="I2739" s="34" t="inlineStr">
        <is>
          <t>S&amp;S availability/depth vary by listing and time, confirm live.</t>
        </is>
      </c>
    </row>
    <row r="2740" ht="26" customHeight="1">
      <c r="A2740" s="34" t="inlineStr">
        <is>
          <t>Propel</t>
        </is>
      </c>
      <c r="B2740" s="34" t="inlineStr">
        <is>
          <t>Propel Electrolyte Water | Grape | 6 pack 591mL</t>
        </is>
      </c>
      <c r="C2740" s="34" t="inlineStr">
        <is>
          <t>2) Electrolyte beverage (RTD)</t>
        </is>
      </c>
      <c r="D2740" s="51">
        <f>IF('M2 Electrolyte RTD'!I327="","",'M2 Electrolyte RTD'!I327)</f>
        <v/>
      </c>
      <c r="E2740" s="52">
        <f>IF('M2 Electrolyte RTD'!J327="","",'M2 Electrolyte RTD'!J327)</f>
        <v/>
      </c>
      <c r="F2740" s="50">
        <f>IF('M2 Electrolyte RTD'!K327="","",'M2 Electrolyte RTD'!K327)</f>
        <v/>
      </c>
      <c r="G2740" s="49">
        <f>IF('M2 Electrolyte RTD'!F327="","",'M2 Electrolyte RTD'!F327)</f>
        <v/>
      </c>
      <c r="H2740" s="50">
        <f>IF(AND(ISNUMBER('M2 Electrolyte RTD'!F327),ISNUMBER('M2 Electrolyte RTD'!K327)),'M2 Electrolyte RTD'!F327-'M2 Electrolyte RTD'!K327,"")</f>
        <v/>
      </c>
      <c r="I2740" s="34" t="inlineStr">
        <is>
          <t>S&amp;S availability/depth vary by listing and time, confirm live.</t>
        </is>
      </c>
    </row>
    <row r="2741" ht="26" customHeight="1">
      <c r="A2741" s="34" t="inlineStr">
        <is>
          <t>Propel</t>
        </is>
      </c>
      <c r="B2741" s="34" t="inlineStr">
        <is>
          <t>Propel Electrolyte Water | Grape | 12 pack 591mL</t>
        </is>
      </c>
      <c r="C2741" s="34" t="inlineStr">
        <is>
          <t>2) Electrolyte beverage (RTD)</t>
        </is>
      </c>
      <c r="D2741" s="51">
        <f>IF('M2 Electrolyte RTD'!I328="","",'M2 Electrolyte RTD'!I328)</f>
        <v/>
      </c>
      <c r="E2741" s="52">
        <f>IF('M2 Electrolyte RTD'!J328="","",'M2 Electrolyte RTD'!J328)</f>
        <v/>
      </c>
      <c r="F2741" s="50">
        <f>IF('M2 Electrolyte RTD'!K328="","",'M2 Electrolyte RTD'!K328)</f>
        <v/>
      </c>
      <c r="G2741" s="49">
        <f>IF('M2 Electrolyte RTD'!F328="","",'M2 Electrolyte RTD'!F328)</f>
        <v/>
      </c>
      <c r="H2741" s="50">
        <f>IF(AND(ISNUMBER('M2 Electrolyte RTD'!F328),ISNUMBER('M2 Electrolyte RTD'!K328)),'M2 Electrolyte RTD'!F328-'M2 Electrolyte RTD'!K328,"")</f>
        <v/>
      </c>
      <c r="I2741" s="34" t="inlineStr">
        <is>
          <t>S&amp;S availability/depth vary by listing and time, confirm live.</t>
        </is>
      </c>
    </row>
    <row r="2742" ht="26" customHeight="1">
      <c r="A2742" s="34" t="inlineStr">
        <is>
          <t>Propel</t>
        </is>
      </c>
      <c r="B2742" s="34" t="inlineStr">
        <is>
          <t>Propel Electrolyte Water | Grape | 24 pack 591mL</t>
        </is>
      </c>
      <c r="C2742" s="34" t="inlineStr">
        <is>
          <t>2) Electrolyte beverage (RTD)</t>
        </is>
      </c>
      <c r="D2742" s="51">
        <f>IF('M2 Electrolyte RTD'!I329="","",'M2 Electrolyte RTD'!I329)</f>
        <v/>
      </c>
      <c r="E2742" s="52">
        <f>IF('M2 Electrolyte RTD'!J329="","",'M2 Electrolyte RTD'!J329)</f>
        <v/>
      </c>
      <c r="F2742" s="50">
        <f>IF('M2 Electrolyte RTD'!K329="","",'M2 Electrolyte RTD'!K329)</f>
        <v/>
      </c>
      <c r="G2742" s="49">
        <f>IF('M2 Electrolyte RTD'!F329="","",'M2 Electrolyte RTD'!F329)</f>
        <v/>
      </c>
      <c r="H2742" s="50">
        <f>IF(AND(ISNUMBER('M2 Electrolyte RTD'!F329),ISNUMBER('M2 Electrolyte RTD'!K329)),'M2 Electrolyte RTD'!F329-'M2 Electrolyte RTD'!K329,"")</f>
        <v/>
      </c>
      <c r="I2742" s="34" t="inlineStr">
        <is>
          <t>S&amp;S availability/depth vary by listing and time, confirm live.</t>
        </is>
      </c>
    </row>
    <row r="2743" ht="26" customHeight="1">
      <c r="A2743" s="34" t="inlineStr">
        <is>
          <t>Propel</t>
        </is>
      </c>
      <c r="B2743" s="34" t="inlineStr">
        <is>
          <t>Propel Electrolyte Water | Kiwi Strawberry | single 591mL</t>
        </is>
      </c>
      <c r="C2743" s="34" t="inlineStr">
        <is>
          <t>2) Electrolyte beverage (RTD)</t>
        </is>
      </c>
      <c r="D2743" s="51">
        <f>IF('M2 Electrolyte RTD'!I330="","",'M2 Electrolyte RTD'!I330)</f>
        <v/>
      </c>
      <c r="E2743" s="52">
        <f>IF('M2 Electrolyte RTD'!J330="","",'M2 Electrolyte RTD'!J330)</f>
        <v/>
      </c>
      <c r="F2743" s="50">
        <f>IF('M2 Electrolyte RTD'!K330="","",'M2 Electrolyte RTD'!K330)</f>
        <v/>
      </c>
      <c r="G2743" s="49">
        <f>IF('M2 Electrolyte RTD'!F330="","",'M2 Electrolyte RTD'!F330)</f>
        <v/>
      </c>
      <c r="H2743" s="50">
        <f>IF(AND(ISNUMBER('M2 Electrolyte RTD'!F330),ISNUMBER('M2 Electrolyte RTD'!K330)),'M2 Electrolyte RTD'!F330-'M2 Electrolyte RTD'!K330,"")</f>
        <v/>
      </c>
      <c r="I2743" s="34" t="inlineStr">
        <is>
          <t>S&amp;S availability/depth vary by listing and time, confirm live.</t>
        </is>
      </c>
    </row>
    <row r="2744" ht="26" customHeight="1">
      <c r="A2744" s="34" t="inlineStr">
        <is>
          <t>Propel</t>
        </is>
      </c>
      <c r="B2744" s="34" t="inlineStr">
        <is>
          <t>Propel Electrolyte Water | Kiwi Strawberry | 6 pack 591mL</t>
        </is>
      </c>
      <c r="C2744" s="34" t="inlineStr">
        <is>
          <t>2) Electrolyte beverage (RTD)</t>
        </is>
      </c>
      <c r="D2744" s="51">
        <f>IF('M2 Electrolyte RTD'!I331="","",'M2 Electrolyte RTD'!I331)</f>
        <v/>
      </c>
      <c r="E2744" s="52">
        <f>IF('M2 Electrolyte RTD'!J331="","",'M2 Electrolyte RTD'!J331)</f>
        <v/>
      </c>
      <c r="F2744" s="50">
        <f>IF('M2 Electrolyte RTD'!K331="","",'M2 Electrolyte RTD'!K331)</f>
        <v/>
      </c>
      <c r="G2744" s="49">
        <f>IF('M2 Electrolyte RTD'!F331="","",'M2 Electrolyte RTD'!F331)</f>
        <v/>
      </c>
      <c r="H2744" s="50">
        <f>IF(AND(ISNUMBER('M2 Electrolyte RTD'!F331),ISNUMBER('M2 Electrolyte RTD'!K331)),'M2 Electrolyte RTD'!F331-'M2 Electrolyte RTD'!K331,"")</f>
        <v/>
      </c>
      <c r="I2744" s="34" t="inlineStr">
        <is>
          <t>S&amp;S availability/depth vary by listing and time, confirm live.</t>
        </is>
      </c>
    </row>
    <row r="2745" ht="26" customHeight="1">
      <c r="A2745" s="34" t="inlineStr">
        <is>
          <t>Propel</t>
        </is>
      </c>
      <c r="B2745" s="34" t="inlineStr">
        <is>
          <t>Propel Electrolyte Water | Kiwi Strawberry | 12 pack 591mL</t>
        </is>
      </c>
      <c r="C2745" s="34" t="inlineStr">
        <is>
          <t>2) Electrolyte beverage (RTD)</t>
        </is>
      </c>
      <c r="D2745" s="51">
        <f>IF('M2 Electrolyte RTD'!I332="","",'M2 Electrolyte RTD'!I332)</f>
        <v/>
      </c>
      <c r="E2745" s="52">
        <f>IF('M2 Electrolyte RTD'!J332="","",'M2 Electrolyte RTD'!J332)</f>
        <v/>
      </c>
      <c r="F2745" s="50">
        <f>IF('M2 Electrolyte RTD'!K332="","",'M2 Electrolyte RTD'!K332)</f>
        <v/>
      </c>
      <c r="G2745" s="49">
        <f>IF('M2 Electrolyte RTD'!F332="","",'M2 Electrolyte RTD'!F332)</f>
        <v/>
      </c>
      <c r="H2745" s="50">
        <f>IF(AND(ISNUMBER('M2 Electrolyte RTD'!F332),ISNUMBER('M2 Electrolyte RTD'!K332)),'M2 Electrolyte RTD'!F332-'M2 Electrolyte RTD'!K332,"")</f>
        <v/>
      </c>
      <c r="I2745" s="34" t="inlineStr">
        <is>
          <t>S&amp;S availability/depth vary by listing and time, confirm live.</t>
        </is>
      </c>
    </row>
    <row r="2746" ht="26" customHeight="1">
      <c r="A2746" s="34" t="inlineStr">
        <is>
          <t>Propel</t>
        </is>
      </c>
      <c r="B2746" s="34" t="inlineStr">
        <is>
          <t>Propel Electrolyte Water | Kiwi Strawberry | 24 pack 591mL</t>
        </is>
      </c>
      <c r="C2746" s="34" t="inlineStr">
        <is>
          <t>2) Electrolyte beverage (RTD)</t>
        </is>
      </c>
      <c r="D2746" s="51">
        <f>IF('M2 Electrolyte RTD'!I333="","",'M2 Electrolyte RTD'!I333)</f>
        <v/>
      </c>
      <c r="E2746" s="52">
        <f>IF('M2 Electrolyte RTD'!J333="","",'M2 Electrolyte RTD'!J333)</f>
        <v/>
      </c>
      <c r="F2746" s="50">
        <f>IF('M2 Electrolyte RTD'!K333="","",'M2 Electrolyte RTD'!K333)</f>
        <v/>
      </c>
      <c r="G2746" s="49">
        <f>IF('M2 Electrolyte RTD'!F333="","",'M2 Electrolyte RTD'!F333)</f>
        <v/>
      </c>
      <c r="H2746" s="50">
        <f>IF(AND(ISNUMBER('M2 Electrolyte RTD'!F333),ISNUMBER('M2 Electrolyte RTD'!K333)),'M2 Electrolyte RTD'!F333-'M2 Electrolyte RTD'!K333,"")</f>
        <v/>
      </c>
      <c r="I2746" s="34" t="inlineStr">
        <is>
          <t>S&amp;S availability/depth vary by listing and time, confirm live.</t>
        </is>
      </c>
    </row>
    <row r="2747" ht="26" customHeight="1">
      <c r="A2747" s="34" t="inlineStr">
        <is>
          <t>Propel</t>
        </is>
      </c>
      <c r="B2747" s="34" t="inlineStr">
        <is>
          <t>Propel Electrolyte Water | Watermelon | single 591mL</t>
        </is>
      </c>
      <c r="C2747" s="34" t="inlineStr">
        <is>
          <t>2) Electrolyte beverage (RTD)</t>
        </is>
      </c>
      <c r="D2747" s="51">
        <f>IF('M2 Electrolyte RTD'!I334="","",'M2 Electrolyte RTD'!I334)</f>
        <v/>
      </c>
      <c r="E2747" s="52">
        <f>IF('M2 Electrolyte RTD'!J334="","",'M2 Electrolyte RTD'!J334)</f>
        <v/>
      </c>
      <c r="F2747" s="50">
        <f>IF('M2 Electrolyte RTD'!K334="","",'M2 Electrolyte RTD'!K334)</f>
        <v/>
      </c>
      <c r="G2747" s="49">
        <f>IF('M2 Electrolyte RTD'!F334="","",'M2 Electrolyte RTD'!F334)</f>
        <v/>
      </c>
      <c r="H2747" s="50">
        <f>IF(AND(ISNUMBER('M2 Electrolyte RTD'!F334),ISNUMBER('M2 Electrolyte RTD'!K334)),'M2 Electrolyte RTD'!F334-'M2 Electrolyte RTD'!K334,"")</f>
        <v/>
      </c>
      <c r="I2747" s="34" t="inlineStr">
        <is>
          <t>S&amp;S availability/depth vary by listing and time, confirm live.</t>
        </is>
      </c>
    </row>
    <row r="2748" ht="26" customHeight="1">
      <c r="A2748" s="34" t="inlineStr">
        <is>
          <t>Propel</t>
        </is>
      </c>
      <c r="B2748" s="34" t="inlineStr">
        <is>
          <t>Propel Electrolyte Water | Watermelon | 6 pack 591mL</t>
        </is>
      </c>
      <c r="C2748" s="34" t="inlineStr">
        <is>
          <t>2) Electrolyte beverage (RTD)</t>
        </is>
      </c>
      <c r="D2748" s="51">
        <f>IF('M2 Electrolyte RTD'!I335="","",'M2 Electrolyte RTD'!I335)</f>
        <v/>
      </c>
      <c r="E2748" s="52">
        <f>IF('M2 Electrolyte RTD'!J335="","",'M2 Electrolyte RTD'!J335)</f>
        <v/>
      </c>
      <c r="F2748" s="50">
        <f>IF('M2 Electrolyte RTD'!K335="","",'M2 Electrolyte RTD'!K335)</f>
        <v/>
      </c>
      <c r="G2748" s="49">
        <f>IF('M2 Electrolyte RTD'!F335="","",'M2 Electrolyte RTD'!F335)</f>
        <v/>
      </c>
      <c r="H2748" s="50">
        <f>IF(AND(ISNUMBER('M2 Electrolyte RTD'!F335),ISNUMBER('M2 Electrolyte RTD'!K335)),'M2 Electrolyte RTD'!F335-'M2 Electrolyte RTD'!K335,"")</f>
        <v/>
      </c>
      <c r="I2748" s="34" t="inlineStr">
        <is>
          <t>S&amp;S availability/depth vary by listing and time, confirm live.</t>
        </is>
      </c>
    </row>
    <row r="2749" ht="26" customHeight="1">
      <c r="A2749" s="34" t="inlineStr">
        <is>
          <t>Propel</t>
        </is>
      </c>
      <c r="B2749" s="34" t="inlineStr">
        <is>
          <t>Propel Electrolyte Water | Watermelon | 12 pack 591mL</t>
        </is>
      </c>
      <c r="C2749" s="34" t="inlineStr">
        <is>
          <t>2) Electrolyte beverage (RTD)</t>
        </is>
      </c>
      <c r="D2749" s="51">
        <f>IF('M2 Electrolyte RTD'!I336="","",'M2 Electrolyte RTD'!I336)</f>
        <v/>
      </c>
      <c r="E2749" s="52">
        <f>IF('M2 Electrolyte RTD'!J336="","",'M2 Electrolyte RTD'!J336)</f>
        <v/>
      </c>
      <c r="F2749" s="50">
        <f>IF('M2 Electrolyte RTD'!K336="","",'M2 Electrolyte RTD'!K336)</f>
        <v/>
      </c>
      <c r="G2749" s="49">
        <f>IF('M2 Electrolyte RTD'!F336="","",'M2 Electrolyte RTD'!F336)</f>
        <v/>
      </c>
      <c r="H2749" s="50">
        <f>IF(AND(ISNUMBER('M2 Electrolyte RTD'!F336),ISNUMBER('M2 Electrolyte RTD'!K336)),'M2 Electrolyte RTD'!F336-'M2 Electrolyte RTD'!K336,"")</f>
        <v/>
      </c>
      <c r="I2749" s="34" t="inlineStr">
        <is>
          <t>S&amp;S availability/depth vary by listing and time, confirm live.</t>
        </is>
      </c>
    </row>
    <row r="2750" ht="26" customHeight="1">
      <c r="A2750" s="34" t="inlineStr">
        <is>
          <t>Propel</t>
        </is>
      </c>
      <c r="B2750" s="34" t="inlineStr">
        <is>
          <t>Propel Electrolyte Water | Watermelon | 24 pack 591mL</t>
        </is>
      </c>
      <c r="C2750" s="34" t="inlineStr">
        <is>
          <t>2) Electrolyte beverage (RTD)</t>
        </is>
      </c>
      <c r="D2750" s="51">
        <f>IF('M2 Electrolyte RTD'!I337="","",'M2 Electrolyte RTD'!I337)</f>
        <v/>
      </c>
      <c r="E2750" s="52">
        <f>IF('M2 Electrolyte RTD'!J337="","",'M2 Electrolyte RTD'!J337)</f>
        <v/>
      </c>
      <c r="F2750" s="50">
        <f>IF('M2 Electrolyte RTD'!K337="","",'M2 Electrolyte RTD'!K337)</f>
        <v/>
      </c>
      <c r="G2750" s="49">
        <f>IF('M2 Electrolyte RTD'!F337="","",'M2 Electrolyte RTD'!F337)</f>
        <v/>
      </c>
      <c r="H2750" s="50">
        <f>IF(AND(ISNUMBER('M2 Electrolyte RTD'!F337),ISNUMBER('M2 Electrolyte RTD'!K337)),'M2 Electrolyte RTD'!F337-'M2 Electrolyte RTD'!K337,"")</f>
        <v/>
      </c>
      <c r="I2750" s="34" t="inlineStr">
        <is>
          <t>S&amp;S availability/depth vary by listing and time, confirm live.</t>
        </is>
      </c>
    </row>
    <row r="2751" ht="26" customHeight="1">
      <c r="A2751" s="34" t="inlineStr">
        <is>
          <t>Propel</t>
        </is>
      </c>
      <c r="B2751" s="34" t="inlineStr">
        <is>
          <t>Propel Electrolyte Water | Lemon | single 591mL</t>
        </is>
      </c>
      <c r="C2751" s="34" t="inlineStr">
        <is>
          <t>2) Electrolyte beverage (RTD)</t>
        </is>
      </c>
      <c r="D2751" s="51">
        <f>IF('M2 Electrolyte RTD'!I338="","",'M2 Electrolyte RTD'!I338)</f>
        <v/>
      </c>
      <c r="E2751" s="52">
        <f>IF('M2 Electrolyte RTD'!J338="","",'M2 Electrolyte RTD'!J338)</f>
        <v/>
      </c>
      <c r="F2751" s="50">
        <f>IF('M2 Electrolyte RTD'!K338="","",'M2 Electrolyte RTD'!K338)</f>
        <v/>
      </c>
      <c r="G2751" s="49">
        <f>IF('M2 Electrolyte RTD'!F338="","",'M2 Electrolyte RTD'!F338)</f>
        <v/>
      </c>
      <c r="H2751" s="50">
        <f>IF(AND(ISNUMBER('M2 Electrolyte RTD'!F338),ISNUMBER('M2 Electrolyte RTD'!K338)),'M2 Electrolyte RTD'!F338-'M2 Electrolyte RTD'!K338,"")</f>
        <v/>
      </c>
      <c r="I2751" s="34" t="inlineStr">
        <is>
          <t>S&amp;S availability/depth vary by listing and time, confirm live.</t>
        </is>
      </c>
    </row>
    <row r="2752" ht="26" customHeight="1">
      <c r="A2752" s="34" t="inlineStr">
        <is>
          <t>Propel</t>
        </is>
      </c>
      <c r="B2752" s="34" t="inlineStr">
        <is>
          <t>Propel Electrolyte Water | Lemon | 6 pack 591mL</t>
        </is>
      </c>
      <c r="C2752" s="34" t="inlineStr">
        <is>
          <t>2) Electrolyte beverage (RTD)</t>
        </is>
      </c>
      <c r="D2752" s="51">
        <f>IF('M2 Electrolyte RTD'!I339="","",'M2 Electrolyte RTD'!I339)</f>
        <v/>
      </c>
      <c r="E2752" s="52">
        <f>IF('M2 Electrolyte RTD'!J339="","",'M2 Electrolyte RTD'!J339)</f>
        <v/>
      </c>
      <c r="F2752" s="50">
        <f>IF('M2 Electrolyte RTD'!K339="","",'M2 Electrolyte RTD'!K339)</f>
        <v/>
      </c>
      <c r="G2752" s="49">
        <f>IF('M2 Electrolyte RTD'!F339="","",'M2 Electrolyte RTD'!F339)</f>
        <v/>
      </c>
      <c r="H2752" s="50">
        <f>IF(AND(ISNUMBER('M2 Electrolyte RTD'!F339),ISNUMBER('M2 Electrolyte RTD'!K339)),'M2 Electrolyte RTD'!F339-'M2 Electrolyte RTD'!K339,"")</f>
        <v/>
      </c>
      <c r="I2752" s="34" t="inlineStr">
        <is>
          <t>S&amp;S availability/depth vary by listing and time, confirm live.</t>
        </is>
      </c>
    </row>
    <row r="2753" ht="26" customHeight="1">
      <c r="A2753" s="34" t="inlineStr">
        <is>
          <t>Propel</t>
        </is>
      </c>
      <c r="B2753" s="34" t="inlineStr">
        <is>
          <t>Propel Electrolyte Water | Lemon | 12 pack 591mL</t>
        </is>
      </c>
      <c r="C2753" s="34" t="inlineStr">
        <is>
          <t>2) Electrolyte beverage (RTD)</t>
        </is>
      </c>
      <c r="D2753" s="51">
        <f>IF('M2 Electrolyte RTD'!I340="","",'M2 Electrolyte RTD'!I340)</f>
        <v/>
      </c>
      <c r="E2753" s="52">
        <f>IF('M2 Electrolyte RTD'!J340="","",'M2 Electrolyte RTD'!J340)</f>
        <v/>
      </c>
      <c r="F2753" s="50">
        <f>IF('M2 Electrolyte RTD'!K340="","",'M2 Electrolyte RTD'!K340)</f>
        <v/>
      </c>
      <c r="G2753" s="49">
        <f>IF('M2 Electrolyte RTD'!F340="","",'M2 Electrolyte RTD'!F340)</f>
        <v/>
      </c>
      <c r="H2753" s="50">
        <f>IF(AND(ISNUMBER('M2 Electrolyte RTD'!F340),ISNUMBER('M2 Electrolyte RTD'!K340)),'M2 Electrolyte RTD'!F340-'M2 Electrolyte RTD'!K340,"")</f>
        <v/>
      </c>
      <c r="I2753" s="34" t="inlineStr">
        <is>
          <t>S&amp;S availability/depth vary by listing and time, confirm live.</t>
        </is>
      </c>
    </row>
    <row r="2754" ht="26" customHeight="1">
      <c r="A2754" s="34" t="inlineStr">
        <is>
          <t>Propel</t>
        </is>
      </c>
      <c r="B2754" s="34" t="inlineStr">
        <is>
          <t>Propel Electrolyte Water | Lemon | 24 pack 591mL</t>
        </is>
      </c>
      <c r="C2754" s="34" t="inlineStr">
        <is>
          <t>2) Electrolyte beverage (RTD)</t>
        </is>
      </c>
      <c r="D2754" s="51">
        <f>IF('M2 Electrolyte RTD'!I341="","",'M2 Electrolyte RTD'!I341)</f>
        <v/>
      </c>
      <c r="E2754" s="52">
        <f>IF('M2 Electrolyte RTD'!J341="","",'M2 Electrolyte RTD'!J341)</f>
        <v/>
      </c>
      <c r="F2754" s="50">
        <f>IF('M2 Electrolyte RTD'!K341="","",'M2 Electrolyte RTD'!K341)</f>
        <v/>
      </c>
      <c r="G2754" s="49">
        <f>IF('M2 Electrolyte RTD'!F341="","",'M2 Electrolyte RTD'!F341)</f>
        <v/>
      </c>
      <c r="H2754" s="50">
        <f>IF(AND(ISNUMBER('M2 Electrolyte RTD'!F341),ISNUMBER('M2 Electrolyte RTD'!K341)),'M2 Electrolyte RTD'!F341-'M2 Electrolyte RTD'!K341,"")</f>
        <v/>
      </c>
      <c r="I2754" s="34" t="inlineStr">
        <is>
          <t>S&amp;S availability/depth vary by listing and time, confirm live.</t>
        </is>
      </c>
    </row>
    <row r="2755" ht="26" customHeight="1">
      <c r="A2755" s="34" t="inlineStr">
        <is>
          <t>Propel</t>
        </is>
      </c>
      <c r="B2755" s="34" t="inlineStr">
        <is>
          <t>Propel Electrolyte Water | Black Cherry | single 591mL</t>
        </is>
      </c>
      <c r="C2755" s="34" t="inlineStr">
        <is>
          <t>2) Electrolyte beverage (RTD)</t>
        </is>
      </c>
      <c r="D2755" s="51">
        <f>IF('M2 Electrolyte RTD'!I342="","",'M2 Electrolyte RTD'!I342)</f>
        <v/>
      </c>
      <c r="E2755" s="52">
        <f>IF('M2 Electrolyte RTD'!J342="","",'M2 Electrolyte RTD'!J342)</f>
        <v/>
      </c>
      <c r="F2755" s="50">
        <f>IF('M2 Electrolyte RTD'!K342="","",'M2 Electrolyte RTD'!K342)</f>
        <v/>
      </c>
      <c r="G2755" s="49">
        <f>IF('M2 Electrolyte RTD'!F342="","",'M2 Electrolyte RTD'!F342)</f>
        <v/>
      </c>
      <c r="H2755" s="50">
        <f>IF(AND(ISNUMBER('M2 Electrolyte RTD'!F342),ISNUMBER('M2 Electrolyte RTD'!K342)),'M2 Electrolyte RTD'!F342-'M2 Electrolyte RTD'!K342,"")</f>
        <v/>
      </c>
      <c r="I2755" s="34" t="inlineStr">
        <is>
          <t>S&amp;S availability/depth vary by listing and time, confirm live.</t>
        </is>
      </c>
    </row>
    <row r="2756" ht="26" customHeight="1">
      <c r="A2756" s="34" t="inlineStr">
        <is>
          <t>Propel</t>
        </is>
      </c>
      <c r="B2756" s="34" t="inlineStr">
        <is>
          <t>Propel Electrolyte Water | Black Cherry | 6 pack 591mL</t>
        </is>
      </c>
      <c r="C2756" s="34" t="inlineStr">
        <is>
          <t>2) Electrolyte beverage (RTD)</t>
        </is>
      </c>
      <c r="D2756" s="51">
        <f>IF('M2 Electrolyte RTD'!I343="","",'M2 Electrolyte RTD'!I343)</f>
        <v/>
      </c>
      <c r="E2756" s="52">
        <f>IF('M2 Electrolyte RTD'!J343="","",'M2 Electrolyte RTD'!J343)</f>
        <v/>
      </c>
      <c r="F2756" s="50">
        <f>IF('M2 Electrolyte RTD'!K343="","",'M2 Electrolyte RTD'!K343)</f>
        <v/>
      </c>
      <c r="G2756" s="49">
        <f>IF('M2 Electrolyte RTD'!F343="","",'M2 Electrolyte RTD'!F343)</f>
        <v/>
      </c>
      <c r="H2756" s="50">
        <f>IF(AND(ISNUMBER('M2 Electrolyte RTD'!F343),ISNUMBER('M2 Electrolyte RTD'!K343)),'M2 Electrolyte RTD'!F343-'M2 Electrolyte RTD'!K343,"")</f>
        <v/>
      </c>
      <c r="I2756" s="34" t="inlineStr">
        <is>
          <t>S&amp;S availability/depth vary by listing and time, confirm live.</t>
        </is>
      </c>
    </row>
    <row r="2757" ht="26" customHeight="1">
      <c r="A2757" s="34" t="inlineStr">
        <is>
          <t>Propel</t>
        </is>
      </c>
      <c r="B2757" s="34" t="inlineStr">
        <is>
          <t>Propel Electrolyte Water | Black Cherry | 12 pack 591mL</t>
        </is>
      </c>
      <c r="C2757" s="34" t="inlineStr">
        <is>
          <t>2) Electrolyte beverage (RTD)</t>
        </is>
      </c>
      <c r="D2757" s="51">
        <f>IF('M2 Electrolyte RTD'!I344="","",'M2 Electrolyte RTD'!I344)</f>
        <v/>
      </c>
      <c r="E2757" s="52">
        <f>IF('M2 Electrolyte RTD'!J344="","",'M2 Electrolyte RTD'!J344)</f>
        <v/>
      </c>
      <c r="F2757" s="50">
        <f>IF('M2 Electrolyte RTD'!K344="","",'M2 Electrolyte RTD'!K344)</f>
        <v/>
      </c>
      <c r="G2757" s="49">
        <f>IF('M2 Electrolyte RTD'!F344="","",'M2 Electrolyte RTD'!F344)</f>
        <v/>
      </c>
      <c r="H2757" s="50">
        <f>IF(AND(ISNUMBER('M2 Electrolyte RTD'!F344),ISNUMBER('M2 Electrolyte RTD'!K344)),'M2 Electrolyte RTD'!F344-'M2 Electrolyte RTD'!K344,"")</f>
        <v/>
      </c>
      <c r="I2757" s="34" t="inlineStr">
        <is>
          <t>S&amp;S availability/depth vary by listing and time, confirm live.</t>
        </is>
      </c>
    </row>
    <row r="2758" ht="26" customHeight="1">
      <c r="A2758" s="34" t="inlineStr">
        <is>
          <t>Propel</t>
        </is>
      </c>
      <c r="B2758" s="34" t="inlineStr">
        <is>
          <t>Propel Electrolyte Water | Black Cherry | 24 pack 591mL</t>
        </is>
      </c>
      <c r="C2758" s="34" t="inlineStr">
        <is>
          <t>2) Electrolyte beverage (RTD)</t>
        </is>
      </c>
      <c r="D2758" s="51">
        <f>IF('M2 Electrolyte RTD'!I345="","",'M2 Electrolyte RTD'!I345)</f>
        <v/>
      </c>
      <c r="E2758" s="52">
        <f>IF('M2 Electrolyte RTD'!J345="","",'M2 Electrolyte RTD'!J345)</f>
        <v/>
      </c>
      <c r="F2758" s="50">
        <f>IF('M2 Electrolyte RTD'!K345="","",'M2 Electrolyte RTD'!K345)</f>
        <v/>
      </c>
      <c r="G2758" s="49">
        <f>IF('M2 Electrolyte RTD'!F345="","",'M2 Electrolyte RTD'!F345)</f>
        <v/>
      </c>
      <c r="H2758" s="50">
        <f>IF(AND(ISNUMBER('M2 Electrolyte RTD'!F345),ISNUMBER('M2 Electrolyte RTD'!K345)),'M2 Electrolyte RTD'!F345-'M2 Electrolyte RTD'!K345,"")</f>
        <v/>
      </c>
      <c r="I2758" s="34" t="inlineStr">
        <is>
          <t>S&amp;S availability/depth vary by listing and time, confirm live.</t>
        </is>
      </c>
    </row>
    <row r="2759" ht="26" customHeight="1">
      <c r="A2759" s="34" t="inlineStr">
        <is>
          <t>Essentia</t>
        </is>
      </c>
      <c r="B2759" s="34" t="inlineStr">
        <is>
          <t>Essentia Ionized Alkaline Water | Original (pH 9.5) | 8 pack 1L</t>
        </is>
      </c>
      <c r="C2759" s="34" t="inlineStr">
        <is>
          <t>2) Electrolyte beverage (RTD)</t>
        </is>
      </c>
      <c r="D2759" s="51">
        <f>IF('M2 Electrolyte RTD'!I346="","",'M2 Electrolyte RTD'!I346)</f>
        <v/>
      </c>
      <c r="E2759" s="52">
        <f>IF('M2 Electrolyte RTD'!J346="","",'M2 Electrolyte RTD'!J346)</f>
        <v/>
      </c>
      <c r="F2759" s="50">
        <f>IF('M2 Electrolyte RTD'!K346="","",'M2 Electrolyte RTD'!K346)</f>
        <v/>
      </c>
      <c r="G2759" s="49">
        <f>IF('M2 Electrolyte RTD'!F346="","",'M2 Electrolyte RTD'!F346)</f>
        <v/>
      </c>
      <c r="H2759" s="50">
        <f>IF(AND(ISNUMBER('M2 Electrolyte RTD'!F346),ISNUMBER('M2 Electrolyte RTD'!K346)),'M2 Electrolyte RTD'!F346-'M2 Electrolyte RTD'!K346,"")</f>
        <v/>
      </c>
      <c r="I2759" s="34" t="inlineStr">
        <is>
          <t>S&amp;S availability/depth vary by listing and time, confirm live.</t>
        </is>
      </c>
    </row>
    <row r="2760" ht="26" customHeight="1">
      <c r="A2760" s="34" t="inlineStr">
        <is>
          <t>Essentia</t>
        </is>
      </c>
      <c r="B2760" s="34" t="inlineStr">
        <is>
          <t>Essentia Ionized Alkaline Water | Original (pH 9.5) | 12 pack 1L</t>
        </is>
      </c>
      <c r="C2760" s="34" t="inlineStr">
        <is>
          <t>2) Electrolyte beverage (RTD)</t>
        </is>
      </c>
      <c r="D2760" s="51">
        <f>IF('M2 Electrolyte RTD'!I347="","",'M2 Electrolyte RTD'!I347)</f>
        <v/>
      </c>
      <c r="E2760" s="52">
        <f>IF('M2 Electrolyte RTD'!J347="","",'M2 Electrolyte RTD'!J347)</f>
        <v/>
      </c>
      <c r="F2760" s="50">
        <f>IF('M2 Electrolyte RTD'!K347="","",'M2 Electrolyte RTD'!K347)</f>
        <v/>
      </c>
      <c r="G2760" s="49">
        <f>IF('M2 Electrolyte RTD'!F347="","",'M2 Electrolyte RTD'!F347)</f>
        <v/>
      </c>
      <c r="H2760" s="50">
        <f>IF(AND(ISNUMBER('M2 Electrolyte RTD'!F347),ISNUMBER('M2 Electrolyte RTD'!K347)),'M2 Electrolyte RTD'!F347-'M2 Electrolyte RTD'!K347,"")</f>
        <v/>
      </c>
      <c r="I2760" s="34" t="inlineStr">
        <is>
          <t>S&amp;S availability/depth vary by listing and time, confirm live.</t>
        </is>
      </c>
    </row>
    <row r="2761" ht="26" customHeight="1">
      <c r="A2761" s="34" t="inlineStr">
        <is>
          <t>Essentia</t>
        </is>
      </c>
      <c r="B2761" s="34" t="inlineStr">
        <is>
          <t>Essentia Ionized Alkaline Water | Original (pH 9.5) | 24 pack 1L</t>
        </is>
      </c>
      <c r="C2761" s="34" t="inlineStr">
        <is>
          <t>2) Electrolyte beverage (RTD)</t>
        </is>
      </c>
      <c r="D2761" s="51">
        <f>IF('M2 Electrolyte RTD'!I348="","",'M2 Electrolyte RTD'!I348)</f>
        <v/>
      </c>
      <c r="E2761" s="52">
        <f>IF('M2 Electrolyte RTD'!J348="","",'M2 Electrolyte RTD'!J348)</f>
        <v/>
      </c>
      <c r="F2761" s="50">
        <f>IF('M2 Electrolyte RTD'!K348="","",'M2 Electrolyte RTD'!K348)</f>
        <v/>
      </c>
      <c r="G2761" s="49">
        <f>IF('M2 Electrolyte RTD'!F348="","",'M2 Electrolyte RTD'!F348)</f>
        <v/>
      </c>
      <c r="H2761" s="50">
        <f>IF(AND(ISNUMBER('M2 Electrolyte RTD'!F348),ISNUMBER('M2 Electrolyte RTD'!K348)),'M2 Electrolyte RTD'!F348-'M2 Electrolyte RTD'!K348,"")</f>
        <v/>
      </c>
      <c r="I2761" s="34" t="inlineStr">
        <is>
          <t>S&amp;S availability/depth vary by listing and time, confirm live.</t>
        </is>
      </c>
    </row>
    <row r="2762" ht="26" customHeight="1">
      <c r="A2762" s="34" t="inlineStr">
        <is>
          <t>Smartwater</t>
        </is>
      </c>
      <c r="B2762" s="34" t="inlineStr">
        <is>
          <t>Smartwater Alkaline | Alkaline pH 9+ | 8 pack 1L</t>
        </is>
      </c>
      <c r="C2762" s="34" t="inlineStr">
        <is>
          <t>2) Electrolyte beverage (RTD)</t>
        </is>
      </c>
      <c r="D2762" s="51">
        <f>IF('M2 Electrolyte RTD'!I349="","",'M2 Electrolyte RTD'!I349)</f>
        <v/>
      </c>
      <c r="E2762" s="52">
        <f>IF('M2 Electrolyte RTD'!J349="","",'M2 Electrolyte RTD'!J349)</f>
        <v/>
      </c>
      <c r="F2762" s="50">
        <f>IF('M2 Electrolyte RTD'!K349="","",'M2 Electrolyte RTD'!K349)</f>
        <v/>
      </c>
      <c r="G2762" s="49">
        <f>IF('M2 Electrolyte RTD'!F349="","",'M2 Electrolyte RTD'!F349)</f>
        <v/>
      </c>
      <c r="H2762" s="50">
        <f>IF(AND(ISNUMBER('M2 Electrolyte RTD'!F349),ISNUMBER('M2 Electrolyte RTD'!K349)),'M2 Electrolyte RTD'!F349-'M2 Electrolyte RTD'!K349,"")</f>
        <v/>
      </c>
      <c r="I2762" s="34" t="inlineStr">
        <is>
          <t>S&amp;S availability/depth vary by listing and time, confirm live.</t>
        </is>
      </c>
    </row>
    <row r="2763" ht="26" customHeight="1">
      <c r="A2763" s="34" t="inlineStr">
        <is>
          <t>Smartwater</t>
        </is>
      </c>
      <c r="B2763" s="34" t="inlineStr">
        <is>
          <t>Smartwater Alkaline | Alkaline pH 9+ | 12 pack 1L</t>
        </is>
      </c>
      <c r="C2763" s="34" t="inlineStr">
        <is>
          <t>2) Electrolyte beverage (RTD)</t>
        </is>
      </c>
      <c r="D2763" s="51">
        <f>IF('M2 Electrolyte RTD'!I350="","",'M2 Electrolyte RTD'!I350)</f>
        <v/>
      </c>
      <c r="E2763" s="52">
        <f>IF('M2 Electrolyte RTD'!J350="","",'M2 Electrolyte RTD'!J350)</f>
        <v/>
      </c>
      <c r="F2763" s="50">
        <f>IF('M2 Electrolyte RTD'!K350="","",'M2 Electrolyte RTD'!K350)</f>
        <v/>
      </c>
      <c r="G2763" s="49">
        <f>IF('M2 Electrolyte RTD'!F350="","",'M2 Electrolyte RTD'!F350)</f>
        <v/>
      </c>
      <c r="H2763" s="50">
        <f>IF(AND(ISNUMBER('M2 Electrolyte RTD'!F350),ISNUMBER('M2 Electrolyte RTD'!K350)),'M2 Electrolyte RTD'!F350-'M2 Electrolyte RTD'!K350,"")</f>
        <v/>
      </c>
      <c r="I2763" s="34" t="inlineStr">
        <is>
          <t>S&amp;S availability/depth vary by listing and time, confirm live.</t>
        </is>
      </c>
    </row>
    <row r="2764" ht="26" customHeight="1">
      <c r="A2764" s="34" t="inlineStr">
        <is>
          <t>Smartwater</t>
        </is>
      </c>
      <c r="B2764" s="34" t="inlineStr">
        <is>
          <t>Smartwater Alkaline | Alkaline pH 9+ | 24 pack 1L</t>
        </is>
      </c>
      <c r="C2764" s="34" t="inlineStr">
        <is>
          <t>2) Electrolyte beverage (RTD)</t>
        </is>
      </c>
      <c r="D2764" s="51">
        <f>IF('M2 Electrolyte RTD'!I351="","",'M2 Electrolyte RTD'!I351)</f>
        <v/>
      </c>
      <c r="E2764" s="52">
        <f>IF('M2 Electrolyte RTD'!J351="","",'M2 Electrolyte RTD'!J351)</f>
        <v/>
      </c>
      <c r="F2764" s="50">
        <f>IF('M2 Electrolyte RTD'!K351="","",'M2 Electrolyte RTD'!K351)</f>
        <v/>
      </c>
      <c r="G2764" s="49">
        <f>IF('M2 Electrolyte RTD'!F351="","",'M2 Electrolyte RTD'!F351)</f>
        <v/>
      </c>
      <c r="H2764" s="50">
        <f>IF(AND(ISNUMBER('M2 Electrolyte RTD'!F351),ISNUMBER('M2 Electrolyte RTD'!K351)),'M2 Electrolyte RTD'!F351-'M2 Electrolyte RTD'!K351,"")</f>
        <v/>
      </c>
      <c r="I2764" s="34" t="inlineStr">
        <is>
          <t>S&amp;S availability/depth vary by listing and time, confirm live.</t>
        </is>
      </c>
    </row>
    <row r="2765" ht="26" customHeight="1">
      <c r="A2765" s="34" t="inlineStr">
        <is>
          <t>Smartwater</t>
        </is>
      </c>
      <c r="B2765" s="34" t="inlineStr">
        <is>
          <t>Smartwater Alkaline | Original | 8 pack 1L</t>
        </is>
      </c>
      <c r="C2765" s="34" t="inlineStr">
        <is>
          <t>2) Electrolyte beverage (RTD)</t>
        </is>
      </c>
      <c r="D2765" s="51">
        <f>IF('M2 Electrolyte RTD'!I352="","",'M2 Electrolyte RTD'!I352)</f>
        <v/>
      </c>
      <c r="E2765" s="52">
        <f>IF('M2 Electrolyte RTD'!J352="","",'M2 Electrolyte RTD'!J352)</f>
        <v/>
      </c>
      <c r="F2765" s="50">
        <f>IF('M2 Electrolyte RTD'!K352="","",'M2 Electrolyte RTD'!K352)</f>
        <v/>
      </c>
      <c r="G2765" s="49">
        <f>IF('M2 Electrolyte RTD'!F352="","",'M2 Electrolyte RTD'!F352)</f>
        <v/>
      </c>
      <c r="H2765" s="50">
        <f>IF(AND(ISNUMBER('M2 Electrolyte RTD'!F352),ISNUMBER('M2 Electrolyte RTD'!K352)),'M2 Electrolyte RTD'!F352-'M2 Electrolyte RTD'!K352,"")</f>
        <v/>
      </c>
      <c r="I2765" s="34" t="inlineStr">
        <is>
          <t>S&amp;S availability/depth vary by listing and time, confirm live.</t>
        </is>
      </c>
    </row>
    <row r="2766" ht="26" customHeight="1">
      <c r="A2766" s="34" t="inlineStr">
        <is>
          <t>Smartwater</t>
        </is>
      </c>
      <c r="B2766" s="34" t="inlineStr">
        <is>
          <t>Smartwater Alkaline | Original | 12 pack 1L</t>
        </is>
      </c>
      <c r="C2766" s="34" t="inlineStr">
        <is>
          <t>2) Electrolyte beverage (RTD)</t>
        </is>
      </c>
      <c r="D2766" s="51">
        <f>IF('M2 Electrolyte RTD'!I353="","",'M2 Electrolyte RTD'!I353)</f>
        <v/>
      </c>
      <c r="E2766" s="52">
        <f>IF('M2 Electrolyte RTD'!J353="","",'M2 Electrolyte RTD'!J353)</f>
        <v/>
      </c>
      <c r="F2766" s="50">
        <f>IF('M2 Electrolyte RTD'!K353="","",'M2 Electrolyte RTD'!K353)</f>
        <v/>
      </c>
      <c r="G2766" s="49">
        <f>IF('M2 Electrolyte RTD'!F353="","",'M2 Electrolyte RTD'!F353)</f>
        <v/>
      </c>
      <c r="H2766" s="50">
        <f>IF(AND(ISNUMBER('M2 Electrolyte RTD'!F353),ISNUMBER('M2 Electrolyte RTD'!K353)),'M2 Electrolyte RTD'!F353-'M2 Electrolyte RTD'!K353,"")</f>
        <v/>
      </c>
      <c r="I2766" s="34" t="inlineStr">
        <is>
          <t>S&amp;S availability/depth vary by listing and time, confirm live.</t>
        </is>
      </c>
    </row>
    <row r="2767" ht="26" customHeight="1">
      <c r="A2767" s="34" t="inlineStr">
        <is>
          <t>Smartwater</t>
        </is>
      </c>
      <c r="B2767" s="34" t="inlineStr">
        <is>
          <t>Smartwater Alkaline | Original | 24 pack 1L</t>
        </is>
      </c>
      <c r="C2767" s="34" t="inlineStr">
        <is>
          <t>2) Electrolyte beverage (RTD)</t>
        </is>
      </c>
      <c r="D2767" s="51">
        <f>IF('M2 Electrolyte RTD'!I354="","",'M2 Electrolyte RTD'!I354)</f>
        <v/>
      </c>
      <c r="E2767" s="52">
        <f>IF('M2 Electrolyte RTD'!J354="","",'M2 Electrolyte RTD'!J354)</f>
        <v/>
      </c>
      <c r="F2767" s="50">
        <f>IF('M2 Electrolyte RTD'!K354="","",'M2 Electrolyte RTD'!K354)</f>
        <v/>
      </c>
      <c r="G2767" s="49">
        <f>IF('M2 Electrolyte RTD'!F354="","",'M2 Electrolyte RTD'!F354)</f>
        <v/>
      </c>
      <c r="H2767" s="50">
        <f>IF(AND(ISNUMBER('M2 Electrolyte RTD'!F354),ISNUMBER('M2 Electrolyte RTD'!K354)),'M2 Electrolyte RTD'!F354-'M2 Electrolyte RTD'!K354,"")</f>
        <v/>
      </c>
      <c r="I2767" s="34" t="inlineStr">
        <is>
          <t>S&amp;S availability/depth vary by listing and time, confirm live.</t>
        </is>
      </c>
    </row>
    <row r="2768" ht="26" customHeight="1">
      <c r="A2768" s="34" t="inlineStr">
        <is>
          <t>Gatorade</t>
        </is>
      </c>
      <c r="B2768" s="34" t="inlineStr">
        <is>
          <t>Gatorade G2 Low Sugar | Glacier Freeze | single 591mL</t>
        </is>
      </c>
      <c r="C2768" s="34" t="inlineStr">
        <is>
          <t>2) Electrolyte beverage (RTD)</t>
        </is>
      </c>
      <c r="D2768" s="51">
        <f>IF('M2 Electrolyte RTD'!I355="","",'M2 Electrolyte RTD'!I355)</f>
        <v/>
      </c>
      <c r="E2768" s="52">
        <f>IF('M2 Electrolyte RTD'!J355="","",'M2 Electrolyte RTD'!J355)</f>
        <v/>
      </c>
      <c r="F2768" s="50">
        <f>IF('M2 Electrolyte RTD'!K355="","",'M2 Electrolyte RTD'!K355)</f>
        <v/>
      </c>
      <c r="G2768" s="49">
        <f>IF('M2 Electrolyte RTD'!F355="","",'M2 Electrolyte RTD'!F355)</f>
        <v/>
      </c>
      <c r="H2768" s="50">
        <f>IF(AND(ISNUMBER('M2 Electrolyte RTD'!F355),ISNUMBER('M2 Electrolyte RTD'!K355)),'M2 Electrolyte RTD'!F355-'M2 Electrolyte RTD'!K355,"")</f>
        <v/>
      </c>
      <c r="I2768" s="34" t="inlineStr">
        <is>
          <t>S&amp;S availability/depth vary by listing and time, confirm live.</t>
        </is>
      </c>
    </row>
    <row r="2769" ht="26" customHeight="1">
      <c r="A2769" s="34" t="inlineStr">
        <is>
          <t>Gatorade</t>
        </is>
      </c>
      <c r="B2769" s="34" t="inlineStr">
        <is>
          <t>Gatorade G2 Low Sugar | Glacier Freeze | 6 pack 591mL</t>
        </is>
      </c>
      <c r="C2769" s="34" t="inlineStr">
        <is>
          <t>2) Electrolyte beverage (RTD)</t>
        </is>
      </c>
      <c r="D2769" s="51">
        <f>IF('M2 Electrolyte RTD'!I356="","",'M2 Electrolyte RTD'!I356)</f>
        <v/>
      </c>
      <c r="E2769" s="52">
        <f>IF('M2 Electrolyte RTD'!J356="","",'M2 Electrolyte RTD'!J356)</f>
        <v/>
      </c>
      <c r="F2769" s="50">
        <f>IF('M2 Electrolyte RTD'!K356="","",'M2 Electrolyte RTD'!K356)</f>
        <v/>
      </c>
      <c r="G2769" s="49">
        <f>IF('M2 Electrolyte RTD'!F356="","",'M2 Electrolyte RTD'!F356)</f>
        <v/>
      </c>
      <c r="H2769" s="50">
        <f>IF(AND(ISNUMBER('M2 Electrolyte RTD'!F356),ISNUMBER('M2 Electrolyte RTD'!K356)),'M2 Electrolyte RTD'!F356-'M2 Electrolyte RTD'!K356,"")</f>
        <v/>
      </c>
      <c r="I2769" s="34" t="inlineStr">
        <is>
          <t>S&amp;S availability/depth vary by listing and time, confirm live.</t>
        </is>
      </c>
    </row>
    <row r="2770" ht="26" customHeight="1">
      <c r="A2770" s="34" t="inlineStr">
        <is>
          <t>Gatorade</t>
        </is>
      </c>
      <c r="B2770" s="34" t="inlineStr">
        <is>
          <t>Gatorade G2 Low Sugar | Glacier Freeze | 12 pack 591mL</t>
        </is>
      </c>
      <c r="C2770" s="34" t="inlineStr">
        <is>
          <t>2) Electrolyte beverage (RTD)</t>
        </is>
      </c>
      <c r="D2770" s="51">
        <f>IF('M2 Electrolyte RTD'!I357="","",'M2 Electrolyte RTD'!I357)</f>
        <v/>
      </c>
      <c r="E2770" s="52">
        <f>IF('M2 Electrolyte RTD'!J357="","",'M2 Electrolyte RTD'!J357)</f>
        <v/>
      </c>
      <c r="F2770" s="50">
        <f>IF('M2 Electrolyte RTD'!K357="","",'M2 Electrolyte RTD'!K357)</f>
        <v/>
      </c>
      <c r="G2770" s="49">
        <f>IF('M2 Electrolyte RTD'!F357="","",'M2 Electrolyte RTD'!F357)</f>
        <v/>
      </c>
      <c r="H2770" s="50">
        <f>IF(AND(ISNUMBER('M2 Electrolyte RTD'!F357),ISNUMBER('M2 Electrolyte RTD'!K357)),'M2 Electrolyte RTD'!F357-'M2 Electrolyte RTD'!K357,"")</f>
        <v/>
      </c>
      <c r="I2770" s="34" t="inlineStr">
        <is>
          <t>S&amp;S availability/depth vary by listing and time, confirm live.</t>
        </is>
      </c>
    </row>
    <row r="2771" ht="26" customHeight="1">
      <c r="A2771" s="34" t="inlineStr">
        <is>
          <t>Gatorade</t>
        </is>
      </c>
      <c r="B2771" s="34" t="inlineStr">
        <is>
          <t>Gatorade G2 Low Sugar | Glacier Freeze | 24 pack 591mL</t>
        </is>
      </c>
      <c r="C2771" s="34" t="inlineStr">
        <is>
          <t>2) Electrolyte beverage (RTD)</t>
        </is>
      </c>
      <c r="D2771" s="51">
        <f>IF('M2 Electrolyte RTD'!I358="","",'M2 Electrolyte RTD'!I358)</f>
        <v/>
      </c>
      <c r="E2771" s="52">
        <f>IF('M2 Electrolyte RTD'!J358="","",'M2 Electrolyte RTD'!J358)</f>
        <v/>
      </c>
      <c r="F2771" s="50">
        <f>IF('M2 Electrolyte RTD'!K358="","",'M2 Electrolyte RTD'!K358)</f>
        <v/>
      </c>
      <c r="G2771" s="49">
        <f>IF('M2 Electrolyte RTD'!F358="","",'M2 Electrolyte RTD'!F358)</f>
        <v/>
      </c>
      <c r="H2771" s="50">
        <f>IF(AND(ISNUMBER('M2 Electrolyte RTD'!F358),ISNUMBER('M2 Electrolyte RTD'!K358)),'M2 Electrolyte RTD'!F358-'M2 Electrolyte RTD'!K358,"")</f>
        <v/>
      </c>
      <c r="I2771" s="34" t="inlineStr">
        <is>
          <t>S&amp;S availability/depth vary by listing and time, confirm live.</t>
        </is>
      </c>
    </row>
    <row r="2772" ht="26" customHeight="1">
      <c r="A2772" s="34" t="inlineStr">
        <is>
          <t>Gatorade</t>
        </is>
      </c>
      <c r="B2772" s="34" t="inlineStr">
        <is>
          <t>Gatorade G2 Low Sugar | Fruit Punch | single 591mL</t>
        </is>
      </c>
      <c r="C2772" s="34" t="inlineStr">
        <is>
          <t>2) Electrolyte beverage (RTD)</t>
        </is>
      </c>
      <c r="D2772" s="51">
        <f>IF('M2 Electrolyte RTD'!I359="","",'M2 Electrolyte RTD'!I359)</f>
        <v/>
      </c>
      <c r="E2772" s="52">
        <f>IF('M2 Electrolyte RTD'!J359="","",'M2 Electrolyte RTD'!J359)</f>
        <v/>
      </c>
      <c r="F2772" s="50">
        <f>IF('M2 Electrolyte RTD'!K359="","",'M2 Electrolyte RTD'!K359)</f>
        <v/>
      </c>
      <c r="G2772" s="49">
        <f>IF('M2 Electrolyte RTD'!F359="","",'M2 Electrolyte RTD'!F359)</f>
        <v/>
      </c>
      <c r="H2772" s="50">
        <f>IF(AND(ISNUMBER('M2 Electrolyte RTD'!F359),ISNUMBER('M2 Electrolyte RTD'!K359)),'M2 Electrolyte RTD'!F359-'M2 Electrolyte RTD'!K359,"")</f>
        <v/>
      </c>
      <c r="I2772" s="34" t="inlineStr">
        <is>
          <t>S&amp;S availability/depth vary by listing and time, confirm live.</t>
        </is>
      </c>
    </row>
    <row r="2773" ht="26" customHeight="1">
      <c r="A2773" s="34" t="inlineStr">
        <is>
          <t>Gatorade</t>
        </is>
      </c>
      <c r="B2773" s="34" t="inlineStr">
        <is>
          <t>Gatorade G2 Low Sugar | Fruit Punch | 6 pack 591mL</t>
        </is>
      </c>
      <c r="C2773" s="34" t="inlineStr">
        <is>
          <t>2) Electrolyte beverage (RTD)</t>
        </is>
      </c>
      <c r="D2773" s="51">
        <f>IF('M2 Electrolyte RTD'!I360="","",'M2 Electrolyte RTD'!I360)</f>
        <v/>
      </c>
      <c r="E2773" s="52">
        <f>IF('M2 Electrolyte RTD'!J360="","",'M2 Electrolyte RTD'!J360)</f>
        <v/>
      </c>
      <c r="F2773" s="50">
        <f>IF('M2 Electrolyte RTD'!K360="","",'M2 Electrolyte RTD'!K360)</f>
        <v/>
      </c>
      <c r="G2773" s="49">
        <f>IF('M2 Electrolyte RTD'!F360="","",'M2 Electrolyte RTD'!F360)</f>
        <v/>
      </c>
      <c r="H2773" s="50">
        <f>IF(AND(ISNUMBER('M2 Electrolyte RTD'!F360),ISNUMBER('M2 Electrolyte RTD'!K360)),'M2 Electrolyte RTD'!F360-'M2 Electrolyte RTD'!K360,"")</f>
        <v/>
      </c>
      <c r="I2773" s="34" t="inlineStr">
        <is>
          <t>S&amp;S availability/depth vary by listing and time, confirm live.</t>
        </is>
      </c>
    </row>
    <row r="2774" ht="26" customHeight="1">
      <c r="A2774" s="34" t="inlineStr">
        <is>
          <t>Gatorade</t>
        </is>
      </c>
      <c r="B2774" s="34" t="inlineStr">
        <is>
          <t>Gatorade G2 Low Sugar | Fruit Punch | 12 pack 591mL</t>
        </is>
      </c>
      <c r="C2774" s="34" t="inlineStr">
        <is>
          <t>2) Electrolyte beverage (RTD)</t>
        </is>
      </c>
      <c r="D2774" s="51">
        <f>IF('M2 Electrolyte RTD'!I361="","",'M2 Electrolyte RTD'!I361)</f>
        <v/>
      </c>
      <c r="E2774" s="52">
        <f>IF('M2 Electrolyte RTD'!J361="","",'M2 Electrolyte RTD'!J361)</f>
        <v/>
      </c>
      <c r="F2774" s="50">
        <f>IF('M2 Electrolyte RTD'!K361="","",'M2 Electrolyte RTD'!K361)</f>
        <v/>
      </c>
      <c r="G2774" s="49">
        <f>IF('M2 Electrolyte RTD'!F361="","",'M2 Electrolyte RTD'!F361)</f>
        <v/>
      </c>
      <c r="H2774" s="50">
        <f>IF(AND(ISNUMBER('M2 Electrolyte RTD'!F361),ISNUMBER('M2 Electrolyte RTD'!K361)),'M2 Electrolyte RTD'!F361-'M2 Electrolyte RTD'!K361,"")</f>
        <v/>
      </c>
      <c r="I2774" s="34" t="inlineStr">
        <is>
          <t>S&amp;S availability/depth vary by listing and time, confirm live.</t>
        </is>
      </c>
    </row>
    <row r="2775" ht="26" customHeight="1">
      <c r="A2775" s="34" t="inlineStr">
        <is>
          <t>Gatorade</t>
        </is>
      </c>
      <c r="B2775" s="34" t="inlineStr">
        <is>
          <t>Gatorade G2 Low Sugar | Fruit Punch | 24 pack 591mL</t>
        </is>
      </c>
      <c r="C2775" s="34" t="inlineStr">
        <is>
          <t>2) Electrolyte beverage (RTD)</t>
        </is>
      </c>
      <c r="D2775" s="51">
        <f>IF('M2 Electrolyte RTD'!I362="","",'M2 Electrolyte RTD'!I362)</f>
        <v/>
      </c>
      <c r="E2775" s="52">
        <f>IF('M2 Electrolyte RTD'!J362="","",'M2 Electrolyte RTD'!J362)</f>
        <v/>
      </c>
      <c r="F2775" s="50">
        <f>IF('M2 Electrolyte RTD'!K362="","",'M2 Electrolyte RTD'!K362)</f>
        <v/>
      </c>
      <c r="G2775" s="49">
        <f>IF('M2 Electrolyte RTD'!F362="","",'M2 Electrolyte RTD'!F362)</f>
        <v/>
      </c>
      <c r="H2775" s="50">
        <f>IF(AND(ISNUMBER('M2 Electrolyte RTD'!F362),ISNUMBER('M2 Electrolyte RTD'!K362)),'M2 Electrolyte RTD'!F362-'M2 Electrolyte RTD'!K362,"")</f>
        <v/>
      </c>
      <c r="I2775" s="34" t="inlineStr">
        <is>
          <t>S&amp;S availability/depth vary by listing and time, confirm live.</t>
        </is>
      </c>
    </row>
    <row r="2776" ht="26" customHeight="1">
      <c r="A2776" s="34" t="inlineStr">
        <is>
          <t>Gatorade</t>
        </is>
      </c>
      <c r="B2776" s="34" t="inlineStr">
        <is>
          <t>Gatorade G2 Low Sugar | Grape | single 591mL</t>
        </is>
      </c>
      <c r="C2776" s="34" t="inlineStr">
        <is>
          <t>2) Electrolyte beverage (RTD)</t>
        </is>
      </c>
      <c r="D2776" s="51">
        <f>IF('M2 Electrolyte RTD'!I363="","",'M2 Electrolyte RTD'!I363)</f>
        <v/>
      </c>
      <c r="E2776" s="52">
        <f>IF('M2 Electrolyte RTD'!J363="","",'M2 Electrolyte RTD'!J363)</f>
        <v/>
      </c>
      <c r="F2776" s="50">
        <f>IF('M2 Electrolyte RTD'!K363="","",'M2 Electrolyte RTD'!K363)</f>
        <v/>
      </c>
      <c r="G2776" s="49">
        <f>IF('M2 Electrolyte RTD'!F363="","",'M2 Electrolyte RTD'!F363)</f>
        <v/>
      </c>
      <c r="H2776" s="50">
        <f>IF(AND(ISNUMBER('M2 Electrolyte RTD'!F363),ISNUMBER('M2 Electrolyte RTD'!K363)),'M2 Electrolyte RTD'!F363-'M2 Electrolyte RTD'!K363,"")</f>
        <v/>
      </c>
      <c r="I2776" s="34" t="inlineStr">
        <is>
          <t>S&amp;S availability/depth vary by listing and time, confirm live.</t>
        </is>
      </c>
    </row>
    <row r="2777" ht="26" customHeight="1">
      <c r="A2777" s="34" t="inlineStr">
        <is>
          <t>Gatorade</t>
        </is>
      </c>
      <c r="B2777" s="34" t="inlineStr">
        <is>
          <t>Gatorade G2 Low Sugar | Grape | 6 pack 591mL</t>
        </is>
      </c>
      <c r="C2777" s="34" t="inlineStr">
        <is>
          <t>2) Electrolyte beverage (RTD)</t>
        </is>
      </c>
      <c r="D2777" s="51">
        <f>IF('M2 Electrolyte RTD'!I364="","",'M2 Electrolyte RTD'!I364)</f>
        <v/>
      </c>
      <c r="E2777" s="52">
        <f>IF('M2 Electrolyte RTD'!J364="","",'M2 Electrolyte RTD'!J364)</f>
        <v/>
      </c>
      <c r="F2777" s="50">
        <f>IF('M2 Electrolyte RTD'!K364="","",'M2 Electrolyte RTD'!K364)</f>
        <v/>
      </c>
      <c r="G2777" s="49">
        <f>IF('M2 Electrolyte RTD'!F364="","",'M2 Electrolyte RTD'!F364)</f>
        <v/>
      </c>
      <c r="H2777" s="50">
        <f>IF(AND(ISNUMBER('M2 Electrolyte RTD'!F364),ISNUMBER('M2 Electrolyte RTD'!K364)),'M2 Electrolyte RTD'!F364-'M2 Electrolyte RTD'!K364,"")</f>
        <v/>
      </c>
      <c r="I2777" s="34" t="inlineStr">
        <is>
          <t>S&amp;S availability/depth vary by listing and time, confirm live.</t>
        </is>
      </c>
    </row>
    <row r="2778" ht="26" customHeight="1">
      <c r="A2778" s="34" t="inlineStr">
        <is>
          <t>Gatorade</t>
        </is>
      </c>
      <c r="B2778" s="34" t="inlineStr">
        <is>
          <t>Gatorade G2 Low Sugar | Grape | 12 pack 591mL</t>
        </is>
      </c>
      <c r="C2778" s="34" t="inlineStr">
        <is>
          <t>2) Electrolyte beverage (RTD)</t>
        </is>
      </c>
      <c r="D2778" s="51">
        <f>IF('M2 Electrolyte RTD'!I365="","",'M2 Electrolyte RTD'!I365)</f>
        <v/>
      </c>
      <c r="E2778" s="52">
        <f>IF('M2 Electrolyte RTD'!J365="","",'M2 Electrolyte RTD'!J365)</f>
        <v/>
      </c>
      <c r="F2778" s="50">
        <f>IF('M2 Electrolyte RTD'!K365="","",'M2 Electrolyte RTD'!K365)</f>
        <v/>
      </c>
      <c r="G2778" s="49">
        <f>IF('M2 Electrolyte RTD'!F365="","",'M2 Electrolyte RTD'!F365)</f>
        <v/>
      </c>
      <c r="H2778" s="50">
        <f>IF(AND(ISNUMBER('M2 Electrolyte RTD'!F365),ISNUMBER('M2 Electrolyte RTD'!K365)),'M2 Electrolyte RTD'!F365-'M2 Electrolyte RTD'!K365,"")</f>
        <v/>
      </c>
      <c r="I2778" s="34" t="inlineStr">
        <is>
          <t>S&amp;S availability/depth vary by listing and time, confirm live.</t>
        </is>
      </c>
    </row>
    <row r="2779" ht="26" customHeight="1">
      <c r="A2779" s="34" t="inlineStr">
        <is>
          <t>Gatorade</t>
        </is>
      </c>
      <c r="B2779" s="34" t="inlineStr">
        <is>
          <t>Gatorade G2 Low Sugar | Grape | 24 pack 591mL</t>
        </is>
      </c>
      <c r="C2779" s="34" t="inlineStr">
        <is>
          <t>2) Electrolyte beverage (RTD)</t>
        </is>
      </c>
      <c r="D2779" s="51">
        <f>IF('M2 Electrolyte RTD'!I366="","",'M2 Electrolyte RTD'!I366)</f>
        <v/>
      </c>
      <c r="E2779" s="52">
        <f>IF('M2 Electrolyte RTD'!J366="","",'M2 Electrolyte RTD'!J366)</f>
        <v/>
      </c>
      <c r="F2779" s="50">
        <f>IF('M2 Electrolyte RTD'!K366="","",'M2 Electrolyte RTD'!K366)</f>
        <v/>
      </c>
      <c r="G2779" s="49">
        <f>IF('M2 Electrolyte RTD'!F366="","",'M2 Electrolyte RTD'!F366)</f>
        <v/>
      </c>
      <c r="H2779" s="50">
        <f>IF(AND(ISNUMBER('M2 Electrolyte RTD'!F366),ISNUMBER('M2 Electrolyte RTD'!K366)),'M2 Electrolyte RTD'!F366-'M2 Electrolyte RTD'!K366,"")</f>
        <v/>
      </c>
      <c r="I2779" s="34" t="inlineStr">
        <is>
          <t>S&amp;S availability/depth vary by listing and time, confirm live.</t>
        </is>
      </c>
    </row>
    <row r="2780" ht="26" customHeight="1">
      <c r="A2780" s="34" t="inlineStr">
        <is>
          <t>Gatorade</t>
        </is>
      </c>
      <c r="B2780" s="34" t="inlineStr">
        <is>
          <t>Gatorade G2 Low Sugar | Lemon-Lime | single 591mL</t>
        </is>
      </c>
      <c r="C2780" s="34" t="inlineStr">
        <is>
          <t>2) Electrolyte beverage (RTD)</t>
        </is>
      </c>
      <c r="D2780" s="51">
        <f>IF('M2 Electrolyte RTD'!I367="","",'M2 Electrolyte RTD'!I367)</f>
        <v/>
      </c>
      <c r="E2780" s="52">
        <f>IF('M2 Electrolyte RTD'!J367="","",'M2 Electrolyte RTD'!J367)</f>
        <v/>
      </c>
      <c r="F2780" s="50">
        <f>IF('M2 Electrolyte RTD'!K367="","",'M2 Electrolyte RTD'!K367)</f>
        <v/>
      </c>
      <c r="G2780" s="49">
        <f>IF('M2 Electrolyte RTD'!F367="","",'M2 Electrolyte RTD'!F367)</f>
        <v/>
      </c>
      <c r="H2780" s="50">
        <f>IF(AND(ISNUMBER('M2 Electrolyte RTD'!F367),ISNUMBER('M2 Electrolyte RTD'!K367)),'M2 Electrolyte RTD'!F367-'M2 Electrolyte RTD'!K367,"")</f>
        <v/>
      </c>
      <c r="I2780" s="34" t="inlineStr">
        <is>
          <t>S&amp;S availability/depth vary by listing and time, confirm live.</t>
        </is>
      </c>
    </row>
    <row r="2781" ht="26" customHeight="1">
      <c r="A2781" s="34" t="inlineStr">
        <is>
          <t>Gatorade</t>
        </is>
      </c>
      <c r="B2781" s="34" t="inlineStr">
        <is>
          <t>Gatorade G2 Low Sugar | Lemon-Lime | 6 pack 591mL</t>
        </is>
      </c>
      <c r="C2781" s="34" t="inlineStr">
        <is>
          <t>2) Electrolyte beverage (RTD)</t>
        </is>
      </c>
      <c r="D2781" s="51">
        <f>IF('M2 Electrolyte RTD'!I368="","",'M2 Electrolyte RTD'!I368)</f>
        <v/>
      </c>
      <c r="E2781" s="52">
        <f>IF('M2 Electrolyte RTD'!J368="","",'M2 Electrolyte RTD'!J368)</f>
        <v/>
      </c>
      <c r="F2781" s="50">
        <f>IF('M2 Electrolyte RTD'!K368="","",'M2 Electrolyte RTD'!K368)</f>
        <v/>
      </c>
      <c r="G2781" s="49">
        <f>IF('M2 Electrolyte RTD'!F368="","",'M2 Electrolyte RTD'!F368)</f>
        <v/>
      </c>
      <c r="H2781" s="50">
        <f>IF(AND(ISNUMBER('M2 Electrolyte RTD'!F368),ISNUMBER('M2 Electrolyte RTD'!K368)),'M2 Electrolyte RTD'!F368-'M2 Electrolyte RTD'!K368,"")</f>
        <v/>
      </c>
      <c r="I2781" s="34" t="inlineStr">
        <is>
          <t>S&amp;S availability/depth vary by listing and time, confirm live.</t>
        </is>
      </c>
    </row>
    <row r="2782" ht="26" customHeight="1">
      <c r="A2782" s="34" t="inlineStr">
        <is>
          <t>Gatorade</t>
        </is>
      </c>
      <c r="B2782" s="34" t="inlineStr">
        <is>
          <t>Gatorade G2 Low Sugar | Lemon-Lime | 12 pack 591mL</t>
        </is>
      </c>
      <c r="C2782" s="34" t="inlineStr">
        <is>
          <t>2) Electrolyte beverage (RTD)</t>
        </is>
      </c>
      <c r="D2782" s="51">
        <f>IF('M2 Electrolyte RTD'!I369="","",'M2 Electrolyte RTD'!I369)</f>
        <v/>
      </c>
      <c r="E2782" s="52">
        <f>IF('M2 Electrolyte RTD'!J369="","",'M2 Electrolyte RTD'!J369)</f>
        <v/>
      </c>
      <c r="F2782" s="50">
        <f>IF('M2 Electrolyte RTD'!K369="","",'M2 Electrolyte RTD'!K369)</f>
        <v/>
      </c>
      <c r="G2782" s="49">
        <f>IF('M2 Electrolyte RTD'!F369="","",'M2 Electrolyte RTD'!F369)</f>
        <v/>
      </c>
      <c r="H2782" s="50">
        <f>IF(AND(ISNUMBER('M2 Electrolyte RTD'!F369),ISNUMBER('M2 Electrolyte RTD'!K369)),'M2 Electrolyte RTD'!F369-'M2 Electrolyte RTD'!K369,"")</f>
        <v/>
      </c>
      <c r="I2782" s="34" t="inlineStr">
        <is>
          <t>S&amp;S availability/depth vary by listing and time, confirm live.</t>
        </is>
      </c>
    </row>
    <row r="2783" ht="26" customHeight="1">
      <c r="A2783" s="34" t="inlineStr">
        <is>
          <t>Gatorade</t>
        </is>
      </c>
      <c r="B2783" s="34" t="inlineStr">
        <is>
          <t>Gatorade G2 Low Sugar | Lemon-Lime | 24 pack 591mL</t>
        </is>
      </c>
      <c r="C2783" s="34" t="inlineStr">
        <is>
          <t>2) Electrolyte beverage (RTD)</t>
        </is>
      </c>
      <c r="D2783" s="51">
        <f>IF('M2 Electrolyte RTD'!I370="","",'M2 Electrolyte RTD'!I370)</f>
        <v/>
      </c>
      <c r="E2783" s="52">
        <f>IF('M2 Electrolyte RTD'!J370="","",'M2 Electrolyte RTD'!J370)</f>
        <v/>
      </c>
      <c r="F2783" s="50">
        <f>IF('M2 Electrolyte RTD'!K370="","",'M2 Electrolyte RTD'!K370)</f>
        <v/>
      </c>
      <c r="G2783" s="49">
        <f>IF('M2 Electrolyte RTD'!F370="","",'M2 Electrolyte RTD'!F370)</f>
        <v/>
      </c>
      <c r="H2783" s="50">
        <f>IF(AND(ISNUMBER('M2 Electrolyte RTD'!F370),ISNUMBER('M2 Electrolyte RTD'!K370)),'M2 Electrolyte RTD'!F370-'M2 Electrolyte RTD'!K370,"")</f>
        <v/>
      </c>
      <c r="I2783" s="34" t="inlineStr">
        <is>
          <t>S&amp;S availability/depth vary by listing and time, confirm live.</t>
        </is>
      </c>
    </row>
    <row r="2784" ht="26" customHeight="1">
      <c r="A2784" s="34" t="inlineStr">
        <is>
          <t>Mas+</t>
        </is>
      </c>
      <c r="B2784" s="34" t="inlineStr">
        <is>
          <t>Mas+ by Messi Hydration | Limon | single 473mL</t>
        </is>
      </c>
      <c r="C2784" s="34" t="inlineStr">
        <is>
          <t>2) Electrolyte beverage (RTD)</t>
        </is>
      </c>
      <c r="D2784" s="51">
        <f>IF('M2 Electrolyte RTD'!I371="","",'M2 Electrolyte RTD'!I371)</f>
        <v/>
      </c>
      <c r="E2784" s="52">
        <f>IF('M2 Electrolyte RTD'!J371="","",'M2 Electrolyte RTD'!J371)</f>
        <v/>
      </c>
      <c r="F2784" s="50">
        <f>IF('M2 Electrolyte RTD'!K371="","",'M2 Electrolyte RTD'!K371)</f>
        <v/>
      </c>
      <c r="G2784" s="49">
        <f>IF('M2 Electrolyte RTD'!F371="","",'M2 Electrolyte RTD'!F371)</f>
        <v/>
      </c>
      <c r="H2784" s="50">
        <f>IF(AND(ISNUMBER('M2 Electrolyte RTD'!F371),ISNUMBER('M2 Electrolyte RTD'!K371)),'M2 Electrolyte RTD'!F371-'M2 Electrolyte RTD'!K371,"")</f>
        <v/>
      </c>
      <c r="I2784" s="34" t="inlineStr">
        <is>
          <t>S&amp;S availability/depth vary by listing and time, confirm live.</t>
        </is>
      </c>
    </row>
    <row r="2785" ht="26" customHeight="1">
      <c r="A2785" s="34" t="inlineStr">
        <is>
          <t>Mas+</t>
        </is>
      </c>
      <c r="B2785" s="34" t="inlineStr">
        <is>
          <t>Mas+ by Messi Hydration | Limon | 8 pack 473mL</t>
        </is>
      </c>
      <c r="C2785" s="34" t="inlineStr">
        <is>
          <t>2) Electrolyte beverage (RTD)</t>
        </is>
      </c>
      <c r="D2785" s="51">
        <f>IF('M2 Electrolyte RTD'!I372="","",'M2 Electrolyte RTD'!I372)</f>
        <v/>
      </c>
      <c r="E2785" s="52">
        <f>IF('M2 Electrolyte RTD'!J372="","",'M2 Electrolyte RTD'!J372)</f>
        <v/>
      </c>
      <c r="F2785" s="50">
        <f>IF('M2 Electrolyte RTD'!K372="","",'M2 Electrolyte RTD'!K372)</f>
        <v/>
      </c>
      <c r="G2785" s="49">
        <f>IF('M2 Electrolyte RTD'!F372="","",'M2 Electrolyte RTD'!F372)</f>
        <v/>
      </c>
      <c r="H2785" s="50">
        <f>IF(AND(ISNUMBER('M2 Electrolyte RTD'!F372),ISNUMBER('M2 Electrolyte RTD'!K372)),'M2 Electrolyte RTD'!F372-'M2 Electrolyte RTD'!K372,"")</f>
        <v/>
      </c>
      <c r="I2785" s="34" t="inlineStr">
        <is>
          <t>S&amp;S availability/depth vary by listing and time, confirm live.</t>
        </is>
      </c>
    </row>
    <row r="2786" ht="26" customHeight="1">
      <c r="A2786" s="34" t="inlineStr">
        <is>
          <t>Mas+</t>
        </is>
      </c>
      <c r="B2786" s="34" t="inlineStr">
        <is>
          <t>Mas+ by Messi Hydration | Limon | 12 pack 473mL</t>
        </is>
      </c>
      <c r="C2786" s="34" t="inlineStr">
        <is>
          <t>2) Electrolyte beverage (RTD)</t>
        </is>
      </c>
      <c r="D2786" s="51">
        <f>IF('M2 Electrolyte RTD'!I373="","",'M2 Electrolyte RTD'!I373)</f>
        <v/>
      </c>
      <c r="E2786" s="52">
        <f>IF('M2 Electrolyte RTD'!J373="","",'M2 Electrolyte RTD'!J373)</f>
        <v/>
      </c>
      <c r="F2786" s="50">
        <f>IF('M2 Electrolyte RTD'!K373="","",'M2 Electrolyte RTD'!K373)</f>
        <v/>
      </c>
      <c r="G2786" s="49">
        <f>IF('M2 Electrolyte RTD'!F373="","",'M2 Electrolyte RTD'!F373)</f>
        <v/>
      </c>
      <c r="H2786" s="50">
        <f>IF(AND(ISNUMBER('M2 Electrolyte RTD'!F373),ISNUMBER('M2 Electrolyte RTD'!K373)),'M2 Electrolyte RTD'!F373-'M2 Electrolyte RTD'!K373,"")</f>
        <v/>
      </c>
      <c r="I2786" s="34" t="inlineStr">
        <is>
          <t>S&amp;S availability/depth vary by listing and time, confirm live.</t>
        </is>
      </c>
    </row>
    <row r="2787" ht="26" customHeight="1">
      <c r="A2787" s="34" t="inlineStr">
        <is>
          <t>Mas+</t>
        </is>
      </c>
      <c r="B2787" s="34" t="inlineStr">
        <is>
          <t>Mas+ by Messi Hydration | Limon | 18 pack 473mL</t>
        </is>
      </c>
      <c r="C2787" s="34" t="inlineStr">
        <is>
          <t>2) Electrolyte beverage (RTD)</t>
        </is>
      </c>
      <c r="D2787" s="51">
        <f>IF('M2 Electrolyte RTD'!I374="","",'M2 Electrolyte RTD'!I374)</f>
        <v/>
      </c>
      <c r="E2787" s="52">
        <f>IF('M2 Electrolyte RTD'!J374="","",'M2 Electrolyte RTD'!J374)</f>
        <v/>
      </c>
      <c r="F2787" s="50">
        <f>IF('M2 Electrolyte RTD'!K374="","",'M2 Electrolyte RTD'!K374)</f>
        <v/>
      </c>
      <c r="G2787" s="49">
        <f>IF('M2 Electrolyte RTD'!F374="","",'M2 Electrolyte RTD'!F374)</f>
        <v/>
      </c>
      <c r="H2787" s="50">
        <f>IF(AND(ISNUMBER('M2 Electrolyte RTD'!F374),ISNUMBER('M2 Electrolyte RTD'!K374)),'M2 Electrolyte RTD'!F374-'M2 Electrolyte RTD'!K374,"")</f>
        <v/>
      </c>
      <c r="I2787" s="34" t="inlineStr">
        <is>
          <t>S&amp;S availability/depth vary by listing and time, confirm live.</t>
        </is>
      </c>
    </row>
    <row r="2788" ht="26" customHeight="1">
      <c r="A2788" s="34" t="inlineStr">
        <is>
          <t>Mas+</t>
        </is>
      </c>
      <c r="B2788" s="34" t="inlineStr">
        <is>
          <t>Mas+ by Messi Hydration | Limon | 24 pack 473mL</t>
        </is>
      </c>
      <c r="C2788" s="34" t="inlineStr">
        <is>
          <t>2) Electrolyte beverage (RTD)</t>
        </is>
      </c>
      <c r="D2788" s="51">
        <f>IF('M2 Electrolyte RTD'!I375="","",'M2 Electrolyte RTD'!I375)</f>
        <v/>
      </c>
      <c r="E2788" s="52">
        <f>IF('M2 Electrolyte RTD'!J375="","",'M2 Electrolyte RTD'!J375)</f>
        <v/>
      </c>
      <c r="F2788" s="50">
        <f>IF('M2 Electrolyte RTD'!K375="","",'M2 Electrolyte RTD'!K375)</f>
        <v/>
      </c>
      <c r="G2788" s="49">
        <f>IF('M2 Electrolyte RTD'!F375="","",'M2 Electrolyte RTD'!F375)</f>
        <v/>
      </c>
      <c r="H2788" s="50">
        <f>IF(AND(ISNUMBER('M2 Electrolyte RTD'!F375),ISNUMBER('M2 Electrolyte RTD'!K375)),'M2 Electrolyte RTD'!F375-'M2 Electrolyte RTD'!K375,"")</f>
        <v/>
      </c>
      <c r="I2788" s="34" t="inlineStr">
        <is>
          <t>S&amp;S availability/depth vary by listing and time, confirm live.</t>
        </is>
      </c>
    </row>
    <row r="2789" ht="26" customHeight="1">
      <c r="A2789" s="34" t="inlineStr">
        <is>
          <t>Mas+</t>
        </is>
      </c>
      <c r="B2789" s="34" t="inlineStr">
        <is>
          <t>Mas+ by Messi Hydration | Berry | single 473mL</t>
        </is>
      </c>
      <c r="C2789" s="34" t="inlineStr">
        <is>
          <t>2) Electrolyte beverage (RTD)</t>
        </is>
      </c>
      <c r="D2789" s="51">
        <f>IF('M2 Electrolyte RTD'!I376="","",'M2 Electrolyte RTD'!I376)</f>
        <v/>
      </c>
      <c r="E2789" s="52">
        <f>IF('M2 Electrolyte RTD'!J376="","",'M2 Electrolyte RTD'!J376)</f>
        <v/>
      </c>
      <c r="F2789" s="50">
        <f>IF('M2 Electrolyte RTD'!K376="","",'M2 Electrolyte RTD'!K376)</f>
        <v/>
      </c>
      <c r="G2789" s="49">
        <f>IF('M2 Electrolyte RTD'!F376="","",'M2 Electrolyte RTD'!F376)</f>
        <v/>
      </c>
      <c r="H2789" s="50">
        <f>IF(AND(ISNUMBER('M2 Electrolyte RTD'!F376),ISNUMBER('M2 Electrolyte RTD'!K376)),'M2 Electrolyte RTD'!F376-'M2 Electrolyte RTD'!K376,"")</f>
        <v/>
      </c>
      <c r="I2789" s="34" t="inlineStr">
        <is>
          <t>S&amp;S availability/depth vary by listing and time, confirm live.</t>
        </is>
      </c>
    </row>
    <row r="2790" ht="26" customHeight="1">
      <c r="A2790" s="34" t="inlineStr">
        <is>
          <t>Mas+</t>
        </is>
      </c>
      <c r="B2790" s="34" t="inlineStr">
        <is>
          <t>Mas+ by Messi Hydration | Berry | 8 pack 473mL</t>
        </is>
      </c>
      <c r="C2790" s="34" t="inlineStr">
        <is>
          <t>2) Electrolyte beverage (RTD)</t>
        </is>
      </c>
      <c r="D2790" s="51">
        <f>IF('M2 Electrolyte RTD'!I377="","",'M2 Electrolyte RTD'!I377)</f>
        <v/>
      </c>
      <c r="E2790" s="52">
        <f>IF('M2 Electrolyte RTD'!J377="","",'M2 Electrolyte RTD'!J377)</f>
        <v/>
      </c>
      <c r="F2790" s="50">
        <f>IF('M2 Electrolyte RTD'!K377="","",'M2 Electrolyte RTD'!K377)</f>
        <v/>
      </c>
      <c r="G2790" s="49">
        <f>IF('M2 Electrolyte RTD'!F377="","",'M2 Electrolyte RTD'!F377)</f>
        <v/>
      </c>
      <c r="H2790" s="50">
        <f>IF(AND(ISNUMBER('M2 Electrolyte RTD'!F377),ISNUMBER('M2 Electrolyte RTD'!K377)),'M2 Electrolyte RTD'!F377-'M2 Electrolyte RTD'!K377,"")</f>
        <v/>
      </c>
      <c r="I2790" s="34" t="inlineStr">
        <is>
          <t>S&amp;S availability/depth vary by listing and time, confirm live.</t>
        </is>
      </c>
    </row>
    <row r="2791" ht="26" customHeight="1">
      <c r="A2791" s="34" t="inlineStr">
        <is>
          <t>Mas+</t>
        </is>
      </c>
      <c r="B2791" s="34" t="inlineStr">
        <is>
          <t>Mas+ by Messi Hydration | Berry | 12 pack 473mL</t>
        </is>
      </c>
      <c r="C2791" s="34" t="inlineStr">
        <is>
          <t>2) Electrolyte beverage (RTD)</t>
        </is>
      </c>
      <c r="D2791" s="51">
        <f>IF('M2 Electrolyte RTD'!I378="","",'M2 Electrolyte RTD'!I378)</f>
        <v/>
      </c>
      <c r="E2791" s="52">
        <f>IF('M2 Electrolyte RTD'!J378="","",'M2 Electrolyte RTD'!J378)</f>
        <v/>
      </c>
      <c r="F2791" s="50">
        <f>IF('M2 Electrolyte RTD'!K378="","",'M2 Electrolyte RTD'!K378)</f>
        <v/>
      </c>
      <c r="G2791" s="49">
        <f>IF('M2 Electrolyte RTD'!F378="","",'M2 Electrolyte RTD'!F378)</f>
        <v/>
      </c>
      <c r="H2791" s="50">
        <f>IF(AND(ISNUMBER('M2 Electrolyte RTD'!F378),ISNUMBER('M2 Electrolyte RTD'!K378)),'M2 Electrolyte RTD'!F378-'M2 Electrolyte RTD'!K378,"")</f>
        <v/>
      </c>
      <c r="I2791" s="34" t="inlineStr">
        <is>
          <t>S&amp;S availability/depth vary by listing and time, confirm live.</t>
        </is>
      </c>
    </row>
    <row r="2792" ht="26" customHeight="1">
      <c r="A2792" s="34" t="inlineStr">
        <is>
          <t>Mas+</t>
        </is>
      </c>
      <c r="B2792" s="34" t="inlineStr">
        <is>
          <t>Mas+ by Messi Hydration | Berry | 18 pack 473mL</t>
        </is>
      </c>
      <c r="C2792" s="34" t="inlineStr">
        <is>
          <t>2) Electrolyte beverage (RTD)</t>
        </is>
      </c>
      <c r="D2792" s="51">
        <f>IF('M2 Electrolyte RTD'!I379="","",'M2 Electrolyte RTD'!I379)</f>
        <v/>
      </c>
      <c r="E2792" s="52">
        <f>IF('M2 Electrolyte RTD'!J379="","",'M2 Electrolyte RTD'!J379)</f>
        <v/>
      </c>
      <c r="F2792" s="50">
        <f>IF('M2 Electrolyte RTD'!K379="","",'M2 Electrolyte RTD'!K379)</f>
        <v/>
      </c>
      <c r="G2792" s="49">
        <f>IF('M2 Electrolyte RTD'!F379="","",'M2 Electrolyte RTD'!F379)</f>
        <v/>
      </c>
      <c r="H2792" s="50">
        <f>IF(AND(ISNUMBER('M2 Electrolyte RTD'!F379),ISNUMBER('M2 Electrolyte RTD'!K379)),'M2 Electrolyte RTD'!F379-'M2 Electrolyte RTD'!K379,"")</f>
        <v/>
      </c>
      <c r="I2792" s="34" t="inlineStr">
        <is>
          <t>S&amp;S availability/depth vary by listing and time, confirm live.</t>
        </is>
      </c>
    </row>
    <row r="2793" ht="26" customHeight="1">
      <c r="A2793" s="34" t="inlineStr">
        <is>
          <t>Mas+</t>
        </is>
      </c>
      <c r="B2793" s="34" t="inlineStr">
        <is>
          <t>Mas+ by Messi Hydration | Berry | 24 pack 473mL</t>
        </is>
      </c>
      <c r="C2793" s="34" t="inlineStr">
        <is>
          <t>2) Electrolyte beverage (RTD)</t>
        </is>
      </c>
      <c r="D2793" s="51">
        <f>IF('M2 Electrolyte RTD'!I380="","",'M2 Electrolyte RTD'!I380)</f>
        <v/>
      </c>
      <c r="E2793" s="52">
        <f>IF('M2 Electrolyte RTD'!J380="","",'M2 Electrolyte RTD'!J380)</f>
        <v/>
      </c>
      <c r="F2793" s="50">
        <f>IF('M2 Electrolyte RTD'!K380="","",'M2 Electrolyte RTD'!K380)</f>
        <v/>
      </c>
      <c r="G2793" s="49">
        <f>IF('M2 Electrolyte RTD'!F380="","",'M2 Electrolyte RTD'!F380)</f>
        <v/>
      </c>
      <c r="H2793" s="50">
        <f>IF(AND(ISNUMBER('M2 Electrolyte RTD'!F380),ISNUMBER('M2 Electrolyte RTD'!K380)),'M2 Electrolyte RTD'!F380-'M2 Electrolyte RTD'!K380,"")</f>
        <v/>
      </c>
      <c r="I2793" s="34" t="inlineStr">
        <is>
          <t>S&amp;S availability/depth vary by listing and time, confirm live.</t>
        </is>
      </c>
    </row>
    <row r="2794" ht="26" customHeight="1">
      <c r="A2794" s="34" t="inlineStr">
        <is>
          <t>Mas+</t>
        </is>
      </c>
      <c r="B2794" s="34" t="inlineStr">
        <is>
          <t>Mas+ by Messi Hydration | Orange | single 473mL</t>
        </is>
      </c>
      <c r="C2794" s="34" t="inlineStr">
        <is>
          <t>2) Electrolyte beverage (RTD)</t>
        </is>
      </c>
      <c r="D2794" s="51">
        <f>IF('M2 Electrolyte RTD'!I381="","",'M2 Electrolyte RTD'!I381)</f>
        <v/>
      </c>
      <c r="E2794" s="52">
        <f>IF('M2 Electrolyte RTD'!J381="","",'M2 Electrolyte RTD'!J381)</f>
        <v/>
      </c>
      <c r="F2794" s="50">
        <f>IF('M2 Electrolyte RTD'!K381="","",'M2 Electrolyte RTD'!K381)</f>
        <v/>
      </c>
      <c r="G2794" s="49">
        <f>IF('M2 Electrolyte RTD'!F381="","",'M2 Electrolyte RTD'!F381)</f>
        <v/>
      </c>
      <c r="H2794" s="50">
        <f>IF(AND(ISNUMBER('M2 Electrolyte RTD'!F381),ISNUMBER('M2 Electrolyte RTD'!K381)),'M2 Electrolyte RTD'!F381-'M2 Electrolyte RTD'!K381,"")</f>
        <v/>
      </c>
      <c r="I2794" s="34" t="inlineStr">
        <is>
          <t>S&amp;S availability/depth vary by listing and time, confirm live.</t>
        </is>
      </c>
    </row>
    <row r="2795" ht="26" customHeight="1">
      <c r="A2795" s="34" t="inlineStr">
        <is>
          <t>Mas+</t>
        </is>
      </c>
      <c r="B2795" s="34" t="inlineStr">
        <is>
          <t>Mas+ by Messi Hydration | Orange | 8 pack 473mL</t>
        </is>
      </c>
      <c r="C2795" s="34" t="inlineStr">
        <is>
          <t>2) Electrolyte beverage (RTD)</t>
        </is>
      </c>
      <c r="D2795" s="51">
        <f>IF('M2 Electrolyte RTD'!I382="","",'M2 Electrolyte RTD'!I382)</f>
        <v/>
      </c>
      <c r="E2795" s="52">
        <f>IF('M2 Electrolyte RTD'!J382="","",'M2 Electrolyte RTD'!J382)</f>
        <v/>
      </c>
      <c r="F2795" s="50">
        <f>IF('M2 Electrolyte RTD'!K382="","",'M2 Electrolyte RTD'!K382)</f>
        <v/>
      </c>
      <c r="G2795" s="49">
        <f>IF('M2 Electrolyte RTD'!F382="","",'M2 Electrolyte RTD'!F382)</f>
        <v/>
      </c>
      <c r="H2795" s="50">
        <f>IF(AND(ISNUMBER('M2 Electrolyte RTD'!F382),ISNUMBER('M2 Electrolyte RTD'!K382)),'M2 Electrolyte RTD'!F382-'M2 Electrolyte RTD'!K382,"")</f>
        <v/>
      </c>
      <c r="I2795" s="34" t="inlineStr">
        <is>
          <t>S&amp;S availability/depth vary by listing and time, confirm live.</t>
        </is>
      </c>
    </row>
    <row r="2796" ht="26" customHeight="1">
      <c r="A2796" s="34" t="inlineStr">
        <is>
          <t>Mas+</t>
        </is>
      </c>
      <c r="B2796" s="34" t="inlineStr">
        <is>
          <t>Mas+ by Messi Hydration | Orange | 12 pack 473mL</t>
        </is>
      </c>
      <c r="C2796" s="34" t="inlineStr">
        <is>
          <t>2) Electrolyte beverage (RTD)</t>
        </is>
      </c>
      <c r="D2796" s="51">
        <f>IF('M2 Electrolyte RTD'!I383="","",'M2 Electrolyte RTD'!I383)</f>
        <v/>
      </c>
      <c r="E2796" s="52">
        <f>IF('M2 Electrolyte RTD'!J383="","",'M2 Electrolyte RTD'!J383)</f>
        <v/>
      </c>
      <c r="F2796" s="50">
        <f>IF('M2 Electrolyte RTD'!K383="","",'M2 Electrolyte RTD'!K383)</f>
        <v/>
      </c>
      <c r="G2796" s="49">
        <f>IF('M2 Electrolyte RTD'!F383="","",'M2 Electrolyte RTD'!F383)</f>
        <v/>
      </c>
      <c r="H2796" s="50">
        <f>IF(AND(ISNUMBER('M2 Electrolyte RTD'!F383),ISNUMBER('M2 Electrolyte RTD'!K383)),'M2 Electrolyte RTD'!F383-'M2 Electrolyte RTD'!K383,"")</f>
        <v/>
      </c>
      <c r="I2796" s="34" t="inlineStr">
        <is>
          <t>S&amp;S availability/depth vary by listing and time, confirm live.</t>
        </is>
      </c>
    </row>
    <row r="2797" ht="26" customHeight="1">
      <c r="A2797" s="34" t="inlineStr">
        <is>
          <t>Mas+</t>
        </is>
      </c>
      <c r="B2797" s="34" t="inlineStr">
        <is>
          <t>Mas+ by Messi Hydration | Orange | 18 pack 473mL</t>
        </is>
      </c>
      <c r="C2797" s="34" t="inlineStr">
        <is>
          <t>2) Electrolyte beverage (RTD)</t>
        </is>
      </c>
      <c r="D2797" s="51">
        <f>IF('M2 Electrolyte RTD'!I384="","",'M2 Electrolyte RTD'!I384)</f>
        <v/>
      </c>
      <c r="E2797" s="52">
        <f>IF('M2 Electrolyte RTD'!J384="","",'M2 Electrolyte RTD'!J384)</f>
        <v/>
      </c>
      <c r="F2797" s="50">
        <f>IF('M2 Electrolyte RTD'!K384="","",'M2 Electrolyte RTD'!K384)</f>
        <v/>
      </c>
      <c r="G2797" s="49">
        <f>IF('M2 Electrolyte RTD'!F384="","",'M2 Electrolyte RTD'!F384)</f>
        <v/>
      </c>
      <c r="H2797" s="50">
        <f>IF(AND(ISNUMBER('M2 Electrolyte RTD'!F384),ISNUMBER('M2 Electrolyte RTD'!K384)),'M2 Electrolyte RTD'!F384-'M2 Electrolyte RTD'!K384,"")</f>
        <v/>
      </c>
      <c r="I2797" s="34" t="inlineStr">
        <is>
          <t>S&amp;S availability/depth vary by listing and time, confirm live.</t>
        </is>
      </c>
    </row>
    <row r="2798" ht="26" customHeight="1">
      <c r="A2798" s="34" t="inlineStr">
        <is>
          <t>Mas+</t>
        </is>
      </c>
      <c r="B2798" s="34" t="inlineStr">
        <is>
          <t>Mas+ by Messi Hydration | Orange | 24 pack 473mL</t>
        </is>
      </c>
      <c r="C2798" s="34" t="inlineStr">
        <is>
          <t>2) Electrolyte beverage (RTD)</t>
        </is>
      </c>
      <c r="D2798" s="51">
        <f>IF('M2 Electrolyte RTD'!I385="","",'M2 Electrolyte RTD'!I385)</f>
        <v/>
      </c>
      <c r="E2798" s="52">
        <f>IF('M2 Electrolyte RTD'!J385="","",'M2 Electrolyte RTD'!J385)</f>
        <v/>
      </c>
      <c r="F2798" s="50">
        <f>IF('M2 Electrolyte RTD'!K385="","",'M2 Electrolyte RTD'!K385)</f>
        <v/>
      </c>
      <c r="G2798" s="49">
        <f>IF('M2 Electrolyte RTD'!F385="","",'M2 Electrolyte RTD'!F385)</f>
        <v/>
      </c>
      <c r="H2798" s="50">
        <f>IF(AND(ISNUMBER('M2 Electrolyte RTD'!F385),ISNUMBER('M2 Electrolyte RTD'!K385)),'M2 Electrolyte RTD'!F385-'M2 Electrolyte RTD'!K385,"")</f>
        <v/>
      </c>
      <c r="I2798" s="34" t="inlineStr">
        <is>
          <t>S&amp;S availability/depth vary by listing and time, confirm live.</t>
        </is>
      </c>
    </row>
    <row r="2799" ht="26" customHeight="1">
      <c r="A2799" s="34" t="inlineStr">
        <is>
          <t>Mas+</t>
        </is>
      </c>
      <c r="B2799" s="34" t="inlineStr">
        <is>
          <t>Mas+ by Messi Hydration | Tropical | single 473mL</t>
        </is>
      </c>
      <c r="C2799" s="34" t="inlineStr">
        <is>
          <t>2) Electrolyte beverage (RTD)</t>
        </is>
      </c>
      <c r="D2799" s="51">
        <f>IF('M2 Electrolyte RTD'!I386="","",'M2 Electrolyte RTD'!I386)</f>
        <v/>
      </c>
      <c r="E2799" s="52">
        <f>IF('M2 Electrolyte RTD'!J386="","",'M2 Electrolyte RTD'!J386)</f>
        <v/>
      </c>
      <c r="F2799" s="50">
        <f>IF('M2 Electrolyte RTD'!K386="","",'M2 Electrolyte RTD'!K386)</f>
        <v/>
      </c>
      <c r="G2799" s="49">
        <f>IF('M2 Electrolyte RTD'!F386="","",'M2 Electrolyte RTD'!F386)</f>
        <v/>
      </c>
      <c r="H2799" s="50">
        <f>IF(AND(ISNUMBER('M2 Electrolyte RTD'!F386),ISNUMBER('M2 Electrolyte RTD'!K386)),'M2 Electrolyte RTD'!F386-'M2 Electrolyte RTD'!K386,"")</f>
        <v/>
      </c>
      <c r="I2799" s="34" t="inlineStr">
        <is>
          <t>S&amp;S availability/depth vary by listing and time, confirm live.</t>
        </is>
      </c>
    </row>
    <row r="2800" ht="26" customHeight="1">
      <c r="A2800" s="34" t="inlineStr">
        <is>
          <t>Mas+</t>
        </is>
      </c>
      <c r="B2800" s="34" t="inlineStr">
        <is>
          <t>Mas+ by Messi Hydration | Tropical | 8 pack 473mL</t>
        </is>
      </c>
      <c r="C2800" s="34" t="inlineStr">
        <is>
          <t>2) Electrolyte beverage (RTD)</t>
        </is>
      </c>
      <c r="D2800" s="51">
        <f>IF('M2 Electrolyte RTD'!I387="","",'M2 Electrolyte RTD'!I387)</f>
        <v/>
      </c>
      <c r="E2800" s="52">
        <f>IF('M2 Electrolyte RTD'!J387="","",'M2 Electrolyte RTD'!J387)</f>
        <v/>
      </c>
      <c r="F2800" s="50">
        <f>IF('M2 Electrolyte RTD'!K387="","",'M2 Electrolyte RTD'!K387)</f>
        <v/>
      </c>
      <c r="G2800" s="49">
        <f>IF('M2 Electrolyte RTD'!F387="","",'M2 Electrolyte RTD'!F387)</f>
        <v/>
      </c>
      <c r="H2800" s="50">
        <f>IF(AND(ISNUMBER('M2 Electrolyte RTD'!F387),ISNUMBER('M2 Electrolyte RTD'!K387)),'M2 Electrolyte RTD'!F387-'M2 Electrolyte RTD'!K387,"")</f>
        <v/>
      </c>
      <c r="I2800" s="34" t="inlineStr">
        <is>
          <t>S&amp;S availability/depth vary by listing and time, confirm live.</t>
        </is>
      </c>
    </row>
    <row r="2801" ht="26" customHeight="1">
      <c r="A2801" s="34" t="inlineStr">
        <is>
          <t>Mas+</t>
        </is>
      </c>
      <c r="B2801" s="34" t="inlineStr">
        <is>
          <t>Mas+ by Messi Hydration | Tropical | 12 pack 473mL</t>
        </is>
      </c>
      <c r="C2801" s="34" t="inlineStr">
        <is>
          <t>2) Electrolyte beverage (RTD)</t>
        </is>
      </c>
      <c r="D2801" s="51">
        <f>IF('M2 Electrolyte RTD'!I388="","",'M2 Electrolyte RTD'!I388)</f>
        <v/>
      </c>
      <c r="E2801" s="52">
        <f>IF('M2 Electrolyte RTD'!J388="","",'M2 Electrolyte RTD'!J388)</f>
        <v/>
      </c>
      <c r="F2801" s="50">
        <f>IF('M2 Electrolyte RTD'!K388="","",'M2 Electrolyte RTD'!K388)</f>
        <v/>
      </c>
      <c r="G2801" s="49">
        <f>IF('M2 Electrolyte RTD'!F388="","",'M2 Electrolyte RTD'!F388)</f>
        <v/>
      </c>
      <c r="H2801" s="50">
        <f>IF(AND(ISNUMBER('M2 Electrolyte RTD'!F388),ISNUMBER('M2 Electrolyte RTD'!K388)),'M2 Electrolyte RTD'!F388-'M2 Electrolyte RTD'!K388,"")</f>
        <v/>
      </c>
      <c r="I2801" s="34" t="inlineStr">
        <is>
          <t>S&amp;S availability/depth vary by listing and time, confirm live.</t>
        </is>
      </c>
    </row>
    <row r="2802" ht="26" customHeight="1">
      <c r="A2802" s="34" t="inlineStr">
        <is>
          <t>Mas+</t>
        </is>
      </c>
      <c r="B2802" s="34" t="inlineStr">
        <is>
          <t>Mas+ by Messi Hydration | Tropical | 18 pack 473mL</t>
        </is>
      </c>
      <c r="C2802" s="34" t="inlineStr">
        <is>
          <t>2) Electrolyte beverage (RTD)</t>
        </is>
      </c>
      <c r="D2802" s="51">
        <f>IF('M2 Electrolyte RTD'!I389="","",'M2 Electrolyte RTD'!I389)</f>
        <v/>
      </c>
      <c r="E2802" s="52">
        <f>IF('M2 Electrolyte RTD'!J389="","",'M2 Electrolyte RTD'!J389)</f>
        <v/>
      </c>
      <c r="F2802" s="50">
        <f>IF('M2 Electrolyte RTD'!K389="","",'M2 Electrolyte RTD'!K389)</f>
        <v/>
      </c>
      <c r="G2802" s="49">
        <f>IF('M2 Electrolyte RTD'!F389="","",'M2 Electrolyte RTD'!F389)</f>
        <v/>
      </c>
      <c r="H2802" s="50">
        <f>IF(AND(ISNUMBER('M2 Electrolyte RTD'!F389),ISNUMBER('M2 Electrolyte RTD'!K389)),'M2 Electrolyte RTD'!F389-'M2 Electrolyte RTD'!K389,"")</f>
        <v/>
      </c>
      <c r="I2802" s="34" t="inlineStr">
        <is>
          <t>S&amp;S availability/depth vary by listing and time, confirm live.</t>
        </is>
      </c>
    </row>
    <row r="2803" ht="26" customHeight="1">
      <c r="A2803" s="34" t="inlineStr">
        <is>
          <t>Mas+</t>
        </is>
      </c>
      <c r="B2803" s="34" t="inlineStr">
        <is>
          <t>Mas+ by Messi Hydration | Tropical | 24 pack 473mL</t>
        </is>
      </c>
      <c r="C2803" s="34" t="inlineStr">
        <is>
          <t>2) Electrolyte beverage (RTD)</t>
        </is>
      </c>
      <c r="D2803" s="51">
        <f>IF('M2 Electrolyte RTD'!I390="","",'M2 Electrolyte RTD'!I390)</f>
        <v/>
      </c>
      <c r="E2803" s="52">
        <f>IF('M2 Electrolyte RTD'!J390="","",'M2 Electrolyte RTD'!J390)</f>
        <v/>
      </c>
      <c r="F2803" s="50">
        <f>IF('M2 Electrolyte RTD'!K390="","",'M2 Electrolyte RTD'!K390)</f>
        <v/>
      </c>
      <c r="G2803" s="49">
        <f>IF('M2 Electrolyte RTD'!F390="","",'M2 Electrolyte RTD'!F390)</f>
        <v/>
      </c>
      <c r="H2803" s="50">
        <f>IF(AND(ISNUMBER('M2 Electrolyte RTD'!F390),ISNUMBER('M2 Electrolyte RTD'!K390)),'M2 Electrolyte RTD'!F390-'M2 Electrolyte RTD'!K390,"")</f>
        <v/>
      </c>
      <c r="I2803" s="34" t="inlineStr">
        <is>
          <t>S&amp;S availability/depth vary by listing and time, confirm live.</t>
        </is>
      </c>
    </row>
    <row r="2804" ht="26" customHeight="1">
      <c r="A2804" s="34" t="inlineStr">
        <is>
          <t>Pedialyte</t>
        </is>
      </c>
      <c r="B2804" s="34" t="inlineStr">
        <is>
          <t>Pedialyte Sport | Berry | single 495mL</t>
        </is>
      </c>
      <c r="C2804" s="34" t="inlineStr">
        <is>
          <t>2) Electrolyte beverage (RTD)</t>
        </is>
      </c>
      <c r="D2804" s="51">
        <f>IF('M2 Electrolyte RTD'!I391="","",'M2 Electrolyte RTD'!I391)</f>
        <v/>
      </c>
      <c r="E2804" s="52">
        <f>IF('M2 Electrolyte RTD'!J391="","",'M2 Electrolyte RTD'!J391)</f>
        <v/>
      </c>
      <c r="F2804" s="50">
        <f>IF('M2 Electrolyte RTD'!K391="","",'M2 Electrolyte RTD'!K391)</f>
        <v/>
      </c>
      <c r="G2804" s="49">
        <f>IF('M2 Electrolyte RTD'!F391="","",'M2 Electrolyte RTD'!F391)</f>
        <v/>
      </c>
      <c r="H2804" s="50">
        <f>IF(AND(ISNUMBER('M2 Electrolyte RTD'!F391),ISNUMBER('M2 Electrolyte RTD'!K391)),'M2 Electrolyte RTD'!F391-'M2 Electrolyte RTD'!K391,"")</f>
        <v/>
      </c>
      <c r="I2804" s="34" t="inlineStr">
        <is>
          <t>S&amp;S availability/depth vary by listing and time, confirm live.</t>
        </is>
      </c>
    </row>
    <row r="2805" ht="26" customHeight="1">
      <c r="A2805" s="34" t="inlineStr">
        <is>
          <t>Pedialyte</t>
        </is>
      </c>
      <c r="B2805" s="34" t="inlineStr">
        <is>
          <t>Pedialyte Sport | Berry | 8 pack 495mL</t>
        </is>
      </c>
      <c r="C2805" s="34" t="inlineStr">
        <is>
          <t>2) Electrolyte beverage (RTD)</t>
        </is>
      </c>
      <c r="D2805" s="51">
        <f>IF('M2 Electrolyte RTD'!I392="","",'M2 Electrolyte RTD'!I392)</f>
        <v/>
      </c>
      <c r="E2805" s="52">
        <f>IF('M2 Electrolyte RTD'!J392="","",'M2 Electrolyte RTD'!J392)</f>
        <v/>
      </c>
      <c r="F2805" s="50">
        <f>IF('M2 Electrolyte RTD'!K392="","",'M2 Electrolyte RTD'!K392)</f>
        <v/>
      </c>
      <c r="G2805" s="49">
        <f>IF('M2 Electrolyte RTD'!F392="","",'M2 Electrolyte RTD'!F392)</f>
        <v/>
      </c>
      <c r="H2805" s="50">
        <f>IF(AND(ISNUMBER('M2 Electrolyte RTD'!F392),ISNUMBER('M2 Electrolyte RTD'!K392)),'M2 Electrolyte RTD'!F392-'M2 Electrolyte RTD'!K392,"")</f>
        <v/>
      </c>
      <c r="I2805" s="34" t="inlineStr">
        <is>
          <t>S&amp;S availability/depth vary by listing and time, confirm live.</t>
        </is>
      </c>
    </row>
    <row r="2806" ht="26" customHeight="1">
      <c r="A2806" s="34" t="inlineStr">
        <is>
          <t>Pedialyte</t>
        </is>
      </c>
      <c r="B2806" s="34" t="inlineStr">
        <is>
          <t>Pedialyte Sport | Berry | 12 pack 495mL</t>
        </is>
      </c>
      <c r="C2806" s="34" t="inlineStr">
        <is>
          <t>2) Electrolyte beverage (RTD)</t>
        </is>
      </c>
      <c r="D2806" s="51">
        <f>IF('M2 Electrolyte RTD'!I393="","",'M2 Electrolyte RTD'!I393)</f>
        <v/>
      </c>
      <c r="E2806" s="52">
        <f>IF('M2 Electrolyte RTD'!J393="","",'M2 Electrolyte RTD'!J393)</f>
        <v/>
      </c>
      <c r="F2806" s="50">
        <f>IF('M2 Electrolyte RTD'!K393="","",'M2 Electrolyte RTD'!K393)</f>
        <v/>
      </c>
      <c r="G2806" s="49">
        <f>IF('M2 Electrolyte RTD'!F393="","",'M2 Electrolyte RTD'!F393)</f>
        <v/>
      </c>
      <c r="H2806" s="50">
        <f>IF(AND(ISNUMBER('M2 Electrolyte RTD'!F393),ISNUMBER('M2 Electrolyte RTD'!K393)),'M2 Electrolyte RTD'!F393-'M2 Electrolyte RTD'!K393,"")</f>
        <v/>
      </c>
      <c r="I2806" s="34" t="inlineStr">
        <is>
          <t>S&amp;S availability/depth vary by listing and time, confirm live.</t>
        </is>
      </c>
    </row>
    <row r="2807" ht="26" customHeight="1">
      <c r="A2807" s="34" t="inlineStr">
        <is>
          <t>Pedialyte</t>
        </is>
      </c>
      <c r="B2807" s="34" t="inlineStr">
        <is>
          <t>Pedialyte Sport | Berry | 18 pack 495mL</t>
        </is>
      </c>
      <c r="C2807" s="34" t="inlineStr">
        <is>
          <t>2) Electrolyte beverage (RTD)</t>
        </is>
      </c>
      <c r="D2807" s="51">
        <f>IF('M2 Electrolyte RTD'!I394="","",'M2 Electrolyte RTD'!I394)</f>
        <v/>
      </c>
      <c r="E2807" s="52">
        <f>IF('M2 Electrolyte RTD'!J394="","",'M2 Electrolyte RTD'!J394)</f>
        <v/>
      </c>
      <c r="F2807" s="50">
        <f>IF('M2 Electrolyte RTD'!K394="","",'M2 Electrolyte RTD'!K394)</f>
        <v/>
      </c>
      <c r="G2807" s="49">
        <f>IF('M2 Electrolyte RTD'!F394="","",'M2 Electrolyte RTD'!F394)</f>
        <v/>
      </c>
      <c r="H2807" s="50">
        <f>IF(AND(ISNUMBER('M2 Electrolyte RTD'!F394),ISNUMBER('M2 Electrolyte RTD'!K394)),'M2 Electrolyte RTD'!F394-'M2 Electrolyte RTD'!K394,"")</f>
        <v/>
      </c>
      <c r="I2807" s="34" t="inlineStr">
        <is>
          <t>S&amp;S availability/depth vary by listing and time, confirm live.</t>
        </is>
      </c>
    </row>
    <row r="2808" ht="26" customHeight="1">
      <c r="A2808" s="34" t="inlineStr">
        <is>
          <t>Pedialyte</t>
        </is>
      </c>
      <c r="B2808" s="34" t="inlineStr">
        <is>
          <t>Pedialyte Sport | Berry | 24 pack 495mL</t>
        </is>
      </c>
      <c r="C2808" s="34" t="inlineStr">
        <is>
          <t>2) Electrolyte beverage (RTD)</t>
        </is>
      </c>
      <c r="D2808" s="51">
        <f>IF('M2 Electrolyte RTD'!I395="","",'M2 Electrolyte RTD'!I395)</f>
        <v/>
      </c>
      <c r="E2808" s="52">
        <f>IF('M2 Electrolyte RTD'!J395="","",'M2 Electrolyte RTD'!J395)</f>
        <v/>
      </c>
      <c r="F2808" s="50">
        <f>IF('M2 Electrolyte RTD'!K395="","",'M2 Electrolyte RTD'!K395)</f>
        <v/>
      </c>
      <c r="G2808" s="49">
        <f>IF('M2 Electrolyte RTD'!F395="","",'M2 Electrolyte RTD'!F395)</f>
        <v/>
      </c>
      <c r="H2808" s="50">
        <f>IF(AND(ISNUMBER('M2 Electrolyte RTD'!F395),ISNUMBER('M2 Electrolyte RTD'!K395)),'M2 Electrolyte RTD'!F395-'M2 Electrolyte RTD'!K395,"")</f>
        <v/>
      </c>
      <c r="I2808" s="34" t="inlineStr">
        <is>
          <t>S&amp;S availability/depth vary by listing and time, confirm live.</t>
        </is>
      </c>
    </row>
    <row r="2809" ht="26" customHeight="1">
      <c r="A2809" s="34" t="inlineStr">
        <is>
          <t>Pedialyte</t>
        </is>
      </c>
      <c r="B2809" s="34" t="inlineStr">
        <is>
          <t>Pedialyte Sport | Fruit Punch | single 495mL</t>
        </is>
      </c>
      <c r="C2809" s="34" t="inlineStr">
        <is>
          <t>2) Electrolyte beverage (RTD)</t>
        </is>
      </c>
      <c r="D2809" s="51">
        <f>IF('M2 Electrolyte RTD'!I396="","",'M2 Electrolyte RTD'!I396)</f>
        <v/>
      </c>
      <c r="E2809" s="52">
        <f>IF('M2 Electrolyte RTD'!J396="","",'M2 Electrolyte RTD'!J396)</f>
        <v/>
      </c>
      <c r="F2809" s="50">
        <f>IF('M2 Electrolyte RTD'!K396="","",'M2 Electrolyte RTD'!K396)</f>
        <v/>
      </c>
      <c r="G2809" s="49">
        <f>IF('M2 Electrolyte RTD'!F396="","",'M2 Electrolyte RTD'!F396)</f>
        <v/>
      </c>
      <c r="H2809" s="50">
        <f>IF(AND(ISNUMBER('M2 Electrolyte RTD'!F396),ISNUMBER('M2 Electrolyte RTD'!K396)),'M2 Electrolyte RTD'!F396-'M2 Electrolyte RTD'!K396,"")</f>
        <v/>
      </c>
      <c r="I2809" s="34" t="inlineStr">
        <is>
          <t>S&amp;S availability/depth vary by listing and time, confirm live.</t>
        </is>
      </c>
    </row>
    <row r="2810" ht="26" customHeight="1">
      <c r="A2810" s="34" t="inlineStr">
        <is>
          <t>Pedialyte</t>
        </is>
      </c>
      <c r="B2810" s="34" t="inlineStr">
        <is>
          <t>Pedialyte Sport | Fruit Punch | 8 pack 495mL</t>
        </is>
      </c>
      <c r="C2810" s="34" t="inlineStr">
        <is>
          <t>2) Electrolyte beverage (RTD)</t>
        </is>
      </c>
      <c r="D2810" s="51">
        <f>IF('M2 Electrolyte RTD'!I397="","",'M2 Electrolyte RTD'!I397)</f>
        <v/>
      </c>
      <c r="E2810" s="52">
        <f>IF('M2 Electrolyte RTD'!J397="","",'M2 Electrolyte RTD'!J397)</f>
        <v/>
      </c>
      <c r="F2810" s="50">
        <f>IF('M2 Electrolyte RTD'!K397="","",'M2 Electrolyte RTD'!K397)</f>
        <v/>
      </c>
      <c r="G2810" s="49">
        <f>IF('M2 Electrolyte RTD'!F397="","",'M2 Electrolyte RTD'!F397)</f>
        <v/>
      </c>
      <c r="H2810" s="50">
        <f>IF(AND(ISNUMBER('M2 Electrolyte RTD'!F397),ISNUMBER('M2 Electrolyte RTD'!K397)),'M2 Electrolyte RTD'!F397-'M2 Electrolyte RTD'!K397,"")</f>
        <v/>
      </c>
      <c r="I2810" s="34" t="inlineStr">
        <is>
          <t>S&amp;S availability/depth vary by listing and time, confirm live.</t>
        </is>
      </c>
    </row>
    <row r="2811" ht="26" customHeight="1">
      <c r="A2811" s="34" t="inlineStr">
        <is>
          <t>Pedialyte</t>
        </is>
      </c>
      <c r="B2811" s="34" t="inlineStr">
        <is>
          <t>Pedialyte Sport | Fruit Punch | 12 pack 495mL</t>
        </is>
      </c>
      <c r="C2811" s="34" t="inlineStr">
        <is>
          <t>2) Electrolyte beverage (RTD)</t>
        </is>
      </c>
      <c r="D2811" s="51">
        <f>IF('M2 Electrolyte RTD'!I398="","",'M2 Electrolyte RTD'!I398)</f>
        <v/>
      </c>
      <c r="E2811" s="52">
        <f>IF('M2 Electrolyte RTD'!J398="","",'M2 Electrolyte RTD'!J398)</f>
        <v/>
      </c>
      <c r="F2811" s="50">
        <f>IF('M2 Electrolyte RTD'!K398="","",'M2 Electrolyte RTD'!K398)</f>
        <v/>
      </c>
      <c r="G2811" s="49">
        <f>IF('M2 Electrolyte RTD'!F398="","",'M2 Electrolyte RTD'!F398)</f>
        <v/>
      </c>
      <c r="H2811" s="50">
        <f>IF(AND(ISNUMBER('M2 Electrolyte RTD'!F398),ISNUMBER('M2 Electrolyte RTD'!K398)),'M2 Electrolyte RTD'!F398-'M2 Electrolyte RTD'!K398,"")</f>
        <v/>
      </c>
      <c r="I2811" s="34" t="inlineStr">
        <is>
          <t>S&amp;S availability/depth vary by listing and time, confirm live.</t>
        </is>
      </c>
    </row>
    <row r="2812" ht="26" customHeight="1">
      <c r="A2812" s="34" t="inlineStr">
        <is>
          <t>Pedialyte</t>
        </is>
      </c>
      <c r="B2812" s="34" t="inlineStr">
        <is>
          <t>Pedialyte Sport | Fruit Punch | 18 pack 495mL</t>
        </is>
      </c>
      <c r="C2812" s="34" t="inlineStr">
        <is>
          <t>2) Electrolyte beverage (RTD)</t>
        </is>
      </c>
      <c r="D2812" s="51">
        <f>IF('M2 Electrolyte RTD'!I399="","",'M2 Electrolyte RTD'!I399)</f>
        <v/>
      </c>
      <c r="E2812" s="52">
        <f>IF('M2 Electrolyte RTD'!J399="","",'M2 Electrolyte RTD'!J399)</f>
        <v/>
      </c>
      <c r="F2812" s="50">
        <f>IF('M2 Electrolyte RTD'!K399="","",'M2 Electrolyte RTD'!K399)</f>
        <v/>
      </c>
      <c r="G2812" s="49">
        <f>IF('M2 Electrolyte RTD'!F399="","",'M2 Electrolyte RTD'!F399)</f>
        <v/>
      </c>
      <c r="H2812" s="50">
        <f>IF(AND(ISNUMBER('M2 Electrolyte RTD'!F399),ISNUMBER('M2 Electrolyte RTD'!K399)),'M2 Electrolyte RTD'!F399-'M2 Electrolyte RTD'!K399,"")</f>
        <v/>
      </c>
      <c r="I2812" s="34" t="inlineStr">
        <is>
          <t>S&amp;S availability/depth vary by listing and time, confirm live.</t>
        </is>
      </c>
    </row>
    <row r="2813" ht="26" customHeight="1">
      <c r="A2813" s="34" t="inlineStr">
        <is>
          <t>Pedialyte</t>
        </is>
      </c>
      <c r="B2813" s="34" t="inlineStr">
        <is>
          <t>Pedialyte Sport | Fruit Punch | 24 pack 495mL</t>
        </is>
      </c>
      <c r="C2813" s="34" t="inlineStr">
        <is>
          <t>2) Electrolyte beverage (RTD)</t>
        </is>
      </c>
      <c r="D2813" s="51">
        <f>IF('M2 Electrolyte RTD'!I400="","",'M2 Electrolyte RTD'!I400)</f>
        <v/>
      </c>
      <c r="E2813" s="52">
        <f>IF('M2 Electrolyte RTD'!J400="","",'M2 Electrolyte RTD'!J400)</f>
        <v/>
      </c>
      <c r="F2813" s="50">
        <f>IF('M2 Electrolyte RTD'!K400="","",'M2 Electrolyte RTD'!K400)</f>
        <v/>
      </c>
      <c r="G2813" s="49">
        <f>IF('M2 Electrolyte RTD'!F400="","",'M2 Electrolyte RTD'!F400)</f>
        <v/>
      </c>
      <c r="H2813" s="50">
        <f>IF(AND(ISNUMBER('M2 Electrolyte RTD'!F400),ISNUMBER('M2 Electrolyte RTD'!K400)),'M2 Electrolyte RTD'!F400-'M2 Electrolyte RTD'!K400,"")</f>
        <v/>
      </c>
      <c r="I2813" s="34" t="inlineStr">
        <is>
          <t>S&amp;S availability/depth vary by listing and time, confirm live.</t>
        </is>
      </c>
    </row>
    <row r="2814" ht="26" customHeight="1">
      <c r="A2814" s="34" t="inlineStr">
        <is>
          <t>Pedialyte</t>
        </is>
      </c>
      <c r="B2814" s="34" t="inlineStr">
        <is>
          <t>Pedialyte Sport | Cherry | single 495mL</t>
        </is>
      </c>
      <c r="C2814" s="34" t="inlineStr">
        <is>
          <t>2) Electrolyte beverage (RTD)</t>
        </is>
      </c>
      <c r="D2814" s="51">
        <f>IF('M2 Electrolyte RTD'!I401="","",'M2 Electrolyte RTD'!I401)</f>
        <v/>
      </c>
      <c r="E2814" s="52">
        <f>IF('M2 Electrolyte RTD'!J401="","",'M2 Electrolyte RTD'!J401)</f>
        <v/>
      </c>
      <c r="F2814" s="50">
        <f>IF('M2 Electrolyte RTD'!K401="","",'M2 Electrolyte RTD'!K401)</f>
        <v/>
      </c>
      <c r="G2814" s="49">
        <f>IF('M2 Electrolyte RTD'!F401="","",'M2 Electrolyte RTD'!F401)</f>
        <v/>
      </c>
      <c r="H2814" s="50">
        <f>IF(AND(ISNUMBER('M2 Electrolyte RTD'!F401),ISNUMBER('M2 Electrolyte RTD'!K401)),'M2 Electrolyte RTD'!F401-'M2 Electrolyte RTD'!K401,"")</f>
        <v/>
      </c>
      <c r="I2814" s="34" t="inlineStr">
        <is>
          <t>S&amp;S availability/depth vary by listing and time, confirm live.</t>
        </is>
      </c>
    </row>
    <row r="2815" ht="26" customHeight="1">
      <c r="A2815" s="34" t="inlineStr">
        <is>
          <t>Pedialyte</t>
        </is>
      </c>
      <c r="B2815" s="34" t="inlineStr">
        <is>
          <t>Pedialyte Sport | Cherry | 8 pack 495mL</t>
        </is>
      </c>
      <c r="C2815" s="34" t="inlineStr">
        <is>
          <t>2) Electrolyte beverage (RTD)</t>
        </is>
      </c>
      <c r="D2815" s="51">
        <f>IF('M2 Electrolyte RTD'!I402="","",'M2 Electrolyte RTD'!I402)</f>
        <v/>
      </c>
      <c r="E2815" s="52">
        <f>IF('M2 Electrolyte RTD'!J402="","",'M2 Electrolyte RTD'!J402)</f>
        <v/>
      </c>
      <c r="F2815" s="50">
        <f>IF('M2 Electrolyte RTD'!K402="","",'M2 Electrolyte RTD'!K402)</f>
        <v/>
      </c>
      <c r="G2815" s="49">
        <f>IF('M2 Electrolyte RTD'!F402="","",'M2 Electrolyte RTD'!F402)</f>
        <v/>
      </c>
      <c r="H2815" s="50">
        <f>IF(AND(ISNUMBER('M2 Electrolyte RTD'!F402),ISNUMBER('M2 Electrolyte RTD'!K402)),'M2 Electrolyte RTD'!F402-'M2 Electrolyte RTD'!K402,"")</f>
        <v/>
      </c>
      <c r="I2815" s="34" t="inlineStr">
        <is>
          <t>S&amp;S availability/depth vary by listing and time, confirm live.</t>
        </is>
      </c>
    </row>
    <row r="2816" ht="26" customHeight="1">
      <c r="A2816" s="34" t="inlineStr">
        <is>
          <t>Pedialyte</t>
        </is>
      </c>
      <c r="B2816" s="34" t="inlineStr">
        <is>
          <t>Pedialyte Sport | Cherry | 12 pack 495mL</t>
        </is>
      </c>
      <c r="C2816" s="34" t="inlineStr">
        <is>
          <t>2) Electrolyte beverage (RTD)</t>
        </is>
      </c>
      <c r="D2816" s="51">
        <f>IF('M2 Electrolyte RTD'!I403="","",'M2 Electrolyte RTD'!I403)</f>
        <v/>
      </c>
      <c r="E2816" s="52">
        <f>IF('M2 Electrolyte RTD'!J403="","",'M2 Electrolyte RTD'!J403)</f>
        <v/>
      </c>
      <c r="F2816" s="50">
        <f>IF('M2 Electrolyte RTD'!K403="","",'M2 Electrolyte RTD'!K403)</f>
        <v/>
      </c>
      <c r="G2816" s="49">
        <f>IF('M2 Electrolyte RTD'!F403="","",'M2 Electrolyte RTD'!F403)</f>
        <v/>
      </c>
      <c r="H2816" s="50">
        <f>IF(AND(ISNUMBER('M2 Electrolyte RTD'!F403),ISNUMBER('M2 Electrolyte RTD'!K403)),'M2 Electrolyte RTD'!F403-'M2 Electrolyte RTD'!K403,"")</f>
        <v/>
      </c>
      <c r="I2816" s="34" t="inlineStr">
        <is>
          <t>S&amp;S availability/depth vary by listing and time, confirm live.</t>
        </is>
      </c>
    </row>
    <row r="2817" ht="26" customHeight="1">
      <c r="A2817" s="34" t="inlineStr">
        <is>
          <t>Pedialyte</t>
        </is>
      </c>
      <c r="B2817" s="34" t="inlineStr">
        <is>
          <t>Pedialyte Sport | Cherry | 18 pack 495mL</t>
        </is>
      </c>
      <c r="C2817" s="34" t="inlineStr">
        <is>
          <t>2) Electrolyte beverage (RTD)</t>
        </is>
      </c>
      <c r="D2817" s="51">
        <f>IF('M2 Electrolyte RTD'!I404="","",'M2 Electrolyte RTD'!I404)</f>
        <v/>
      </c>
      <c r="E2817" s="52">
        <f>IF('M2 Electrolyte RTD'!J404="","",'M2 Electrolyte RTD'!J404)</f>
        <v/>
      </c>
      <c r="F2817" s="50">
        <f>IF('M2 Electrolyte RTD'!K404="","",'M2 Electrolyte RTD'!K404)</f>
        <v/>
      </c>
      <c r="G2817" s="49">
        <f>IF('M2 Electrolyte RTD'!F404="","",'M2 Electrolyte RTD'!F404)</f>
        <v/>
      </c>
      <c r="H2817" s="50">
        <f>IF(AND(ISNUMBER('M2 Electrolyte RTD'!F404),ISNUMBER('M2 Electrolyte RTD'!K404)),'M2 Electrolyte RTD'!F404-'M2 Electrolyte RTD'!K404,"")</f>
        <v/>
      </c>
      <c r="I2817" s="34" t="inlineStr">
        <is>
          <t>S&amp;S availability/depth vary by listing and time, confirm live.</t>
        </is>
      </c>
    </row>
    <row r="2818" ht="26" customHeight="1">
      <c r="A2818" s="34" t="inlineStr">
        <is>
          <t>Pedialyte</t>
        </is>
      </c>
      <c r="B2818" s="34" t="inlineStr">
        <is>
          <t>Pedialyte Sport | Cherry | 24 pack 495mL</t>
        </is>
      </c>
      <c r="C2818" s="34" t="inlineStr">
        <is>
          <t>2) Electrolyte beverage (RTD)</t>
        </is>
      </c>
      <c r="D2818" s="51">
        <f>IF('M2 Electrolyte RTD'!I405="","",'M2 Electrolyte RTD'!I405)</f>
        <v/>
      </c>
      <c r="E2818" s="52">
        <f>IF('M2 Electrolyte RTD'!J405="","",'M2 Electrolyte RTD'!J405)</f>
        <v/>
      </c>
      <c r="F2818" s="50">
        <f>IF('M2 Electrolyte RTD'!K405="","",'M2 Electrolyte RTD'!K405)</f>
        <v/>
      </c>
      <c r="G2818" s="49">
        <f>IF('M2 Electrolyte RTD'!F405="","",'M2 Electrolyte RTD'!F405)</f>
        <v/>
      </c>
      <c r="H2818" s="50">
        <f>IF(AND(ISNUMBER('M2 Electrolyte RTD'!F405),ISNUMBER('M2 Electrolyte RTD'!K405)),'M2 Electrolyte RTD'!F405-'M2 Electrolyte RTD'!K405,"")</f>
        <v/>
      </c>
      <c r="I2818" s="34" t="inlineStr">
        <is>
          <t>S&amp;S availability/depth vary by listing and time, confirm live.</t>
        </is>
      </c>
    </row>
    <row r="2819" ht="26" customHeight="1">
      <c r="A2819" s="34" t="inlineStr">
        <is>
          <t>KeVita</t>
        </is>
      </c>
      <c r="B2819" s="34" t="inlineStr">
        <is>
          <t>KeVita Sparkling Probiotic Drink | Lemon Ginger | single 440mL</t>
        </is>
      </c>
      <c r="C2819" s="34" t="inlineStr">
        <is>
          <t>3) Functional beverage (still/sparkling)</t>
        </is>
      </c>
      <c r="D2819" s="51">
        <f>IF('M3 Functional Beverage'!I472="","",'M3 Functional Beverage'!I472)</f>
        <v/>
      </c>
      <c r="E2819" s="52">
        <f>IF('M3 Functional Beverage'!J472="","",'M3 Functional Beverage'!J472)</f>
        <v/>
      </c>
      <c r="F2819" s="50">
        <f>IF('M3 Functional Beverage'!K472="","",'M3 Functional Beverage'!K472)</f>
        <v/>
      </c>
      <c r="G2819" s="49">
        <f>IF('M3 Functional Beverage'!F472="","",'M3 Functional Beverage'!F472)</f>
        <v/>
      </c>
      <c r="H2819" s="50">
        <f>IF(AND(ISNUMBER('M3 Functional Beverage'!F472),ISNUMBER('M3 Functional Beverage'!K472)),'M3 Functional Beverage'!F472-'M3 Functional Beverage'!K472,"")</f>
        <v/>
      </c>
      <c r="I2819" s="34" t="inlineStr">
        <is>
          <t>S&amp;S availability/depth vary by listing and time, confirm live.</t>
        </is>
      </c>
    </row>
    <row r="2820" ht="26" customHeight="1">
      <c r="A2820" s="34" t="inlineStr">
        <is>
          <t>KeVita</t>
        </is>
      </c>
      <c r="B2820" s="34" t="inlineStr">
        <is>
          <t>KeVita Sparkling Probiotic Drink | Lemon Ginger | 8 pack 440mL</t>
        </is>
      </c>
      <c r="C2820" s="34" t="inlineStr">
        <is>
          <t>3) Functional beverage (still/sparkling)</t>
        </is>
      </c>
      <c r="D2820" s="51">
        <f>IF('M3 Functional Beverage'!I473="","",'M3 Functional Beverage'!I473)</f>
        <v/>
      </c>
      <c r="E2820" s="52">
        <f>IF('M3 Functional Beverage'!J473="","",'M3 Functional Beverage'!J473)</f>
        <v/>
      </c>
      <c r="F2820" s="50">
        <f>IF('M3 Functional Beverage'!K473="","",'M3 Functional Beverage'!K473)</f>
        <v/>
      </c>
      <c r="G2820" s="49">
        <f>IF('M3 Functional Beverage'!F473="","",'M3 Functional Beverage'!F473)</f>
        <v/>
      </c>
      <c r="H2820" s="50">
        <f>IF(AND(ISNUMBER('M3 Functional Beverage'!F473),ISNUMBER('M3 Functional Beverage'!K473)),'M3 Functional Beverage'!F473-'M3 Functional Beverage'!K473,"")</f>
        <v/>
      </c>
      <c r="I2820" s="34" t="inlineStr">
        <is>
          <t>S&amp;S availability/depth vary by listing and time, confirm live.</t>
        </is>
      </c>
    </row>
    <row r="2821" ht="26" customHeight="1">
      <c r="A2821" s="34" t="inlineStr">
        <is>
          <t>KeVita</t>
        </is>
      </c>
      <c r="B2821" s="34" t="inlineStr">
        <is>
          <t>KeVita Sparkling Probiotic Drink | Lemon Ginger | 12 pack 440mL</t>
        </is>
      </c>
      <c r="C2821" s="34" t="inlineStr">
        <is>
          <t>3) Functional beverage (still/sparkling)</t>
        </is>
      </c>
      <c r="D2821" s="51">
        <f>IF('M3 Functional Beverage'!I474="","",'M3 Functional Beverage'!I474)</f>
        <v/>
      </c>
      <c r="E2821" s="52">
        <f>IF('M3 Functional Beverage'!J474="","",'M3 Functional Beverage'!J474)</f>
        <v/>
      </c>
      <c r="F2821" s="50">
        <f>IF('M3 Functional Beverage'!K474="","",'M3 Functional Beverage'!K474)</f>
        <v/>
      </c>
      <c r="G2821" s="49">
        <f>IF('M3 Functional Beverage'!F474="","",'M3 Functional Beverage'!F474)</f>
        <v/>
      </c>
      <c r="H2821" s="50">
        <f>IF(AND(ISNUMBER('M3 Functional Beverage'!F474),ISNUMBER('M3 Functional Beverage'!K474)),'M3 Functional Beverage'!F474-'M3 Functional Beverage'!K474,"")</f>
        <v/>
      </c>
      <c r="I2821" s="34" t="inlineStr">
        <is>
          <t>S&amp;S availability/depth vary by listing and time, confirm live.</t>
        </is>
      </c>
    </row>
    <row r="2822" ht="26" customHeight="1">
      <c r="A2822" s="34" t="inlineStr">
        <is>
          <t>KeVita</t>
        </is>
      </c>
      <c r="B2822" s="34" t="inlineStr">
        <is>
          <t>KeVita Sparkling Probiotic Drink | Lemon Ginger | 18 pack 440mL</t>
        </is>
      </c>
      <c r="C2822" s="34" t="inlineStr">
        <is>
          <t>3) Functional beverage (still/sparkling)</t>
        </is>
      </c>
      <c r="D2822" s="51">
        <f>IF('M3 Functional Beverage'!I475="","",'M3 Functional Beverage'!I475)</f>
        <v/>
      </c>
      <c r="E2822" s="52">
        <f>IF('M3 Functional Beverage'!J475="","",'M3 Functional Beverage'!J475)</f>
        <v/>
      </c>
      <c r="F2822" s="50">
        <f>IF('M3 Functional Beverage'!K475="","",'M3 Functional Beverage'!K475)</f>
        <v/>
      </c>
      <c r="G2822" s="49">
        <f>IF('M3 Functional Beverage'!F475="","",'M3 Functional Beverage'!F475)</f>
        <v/>
      </c>
      <c r="H2822" s="50">
        <f>IF(AND(ISNUMBER('M3 Functional Beverage'!F475),ISNUMBER('M3 Functional Beverage'!K475)),'M3 Functional Beverage'!F475-'M3 Functional Beverage'!K475,"")</f>
        <v/>
      </c>
      <c r="I2822" s="34" t="inlineStr">
        <is>
          <t>S&amp;S availability/depth vary by listing and time, confirm live.</t>
        </is>
      </c>
    </row>
    <row r="2823" ht="26" customHeight="1">
      <c r="A2823" s="34" t="inlineStr">
        <is>
          <t>KeVita</t>
        </is>
      </c>
      <c r="B2823" s="34" t="inlineStr">
        <is>
          <t>KeVita Sparkling Probiotic Drink | Lemon Ginger | 24 pack 440mL</t>
        </is>
      </c>
      <c r="C2823" s="34" t="inlineStr">
        <is>
          <t>3) Functional beverage (still/sparkling)</t>
        </is>
      </c>
      <c r="D2823" s="51">
        <f>IF('M3 Functional Beverage'!I476="","",'M3 Functional Beverage'!I476)</f>
        <v/>
      </c>
      <c r="E2823" s="52">
        <f>IF('M3 Functional Beverage'!J476="","",'M3 Functional Beverage'!J476)</f>
        <v/>
      </c>
      <c r="F2823" s="50">
        <f>IF('M3 Functional Beverage'!K476="","",'M3 Functional Beverage'!K476)</f>
        <v/>
      </c>
      <c r="G2823" s="49">
        <f>IF('M3 Functional Beverage'!F476="","",'M3 Functional Beverage'!F476)</f>
        <v/>
      </c>
      <c r="H2823" s="50">
        <f>IF(AND(ISNUMBER('M3 Functional Beverage'!F476),ISNUMBER('M3 Functional Beverage'!K476)),'M3 Functional Beverage'!F476-'M3 Functional Beverage'!K476,"")</f>
        <v/>
      </c>
      <c r="I2823" s="34" t="inlineStr">
        <is>
          <t>S&amp;S availability/depth vary by listing and time, confirm live.</t>
        </is>
      </c>
    </row>
    <row r="2824" ht="26" customHeight="1">
      <c r="A2824" s="34" t="inlineStr">
        <is>
          <t>KeVita</t>
        </is>
      </c>
      <c r="B2824" s="34" t="inlineStr">
        <is>
          <t>KeVita Sparkling Probiotic Drink | Mojita Lime Mint Coconut | single 440mL</t>
        </is>
      </c>
      <c r="C2824" s="34" t="inlineStr">
        <is>
          <t>3) Functional beverage (still/sparkling)</t>
        </is>
      </c>
      <c r="D2824" s="51">
        <f>IF('M3 Functional Beverage'!I477="","",'M3 Functional Beverage'!I477)</f>
        <v/>
      </c>
      <c r="E2824" s="52">
        <f>IF('M3 Functional Beverage'!J477="","",'M3 Functional Beverage'!J477)</f>
        <v/>
      </c>
      <c r="F2824" s="50">
        <f>IF('M3 Functional Beverage'!K477="","",'M3 Functional Beverage'!K477)</f>
        <v/>
      </c>
      <c r="G2824" s="49">
        <f>IF('M3 Functional Beverage'!F477="","",'M3 Functional Beverage'!F477)</f>
        <v/>
      </c>
      <c r="H2824" s="50">
        <f>IF(AND(ISNUMBER('M3 Functional Beverage'!F477),ISNUMBER('M3 Functional Beverage'!K477)),'M3 Functional Beverage'!F477-'M3 Functional Beverage'!K477,"")</f>
        <v/>
      </c>
      <c r="I2824" s="34" t="inlineStr">
        <is>
          <t>S&amp;S availability/depth vary by listing and time, confirm live.</t>
        </is>
      </c>
    </row>
    <row r="2825" ht="26" customHeight="1">
      <c r="A2825" s="34" t="inlineStr">
        <is>
          <t>KeVita</t>
        </is>
      </c>
      <c r="B2825" s="34" t="inlineStr">
        <is>
          <t>KeVita Sparkling Probiotic Drink | Mojita Lime Mint Coconut | 8 pack 440mL</t>
        </is>
      </c>
      <c r="C2825" s="34" t="inlineStr">
        <is>
          <t>3) Functional beverage (still/sparkling)</t>
        </is>
      </c>
      <c r="D2825" s="51">
        <f>IF('M3 Functional Beverage'!I478="","",'M3 Functional Beverage'!I478)</f>
        <v/>
      </c>
      <c r="E2825" s="52">
        <f>IF('M3 Functional Beverage'!J478="","",'M3 Functional Beverage'!J478)</f>
        <v/>
      </c>
      <c r="F2825" s="50">
        <f>IF('M3 Functional Beverage'!K478="","",'M3 Functional Beverage'!K478)</f>
        <v/>
      </c>
      <c r="G2825" s="49">
        <f>IF('M3 Functional Beverage'!F478="","",'M3 Functional Beverage'!F478)</f>
        <v/>
      </c>
      <c r="H2825" s="50">
        <f>IF(AND(ISNUMBER('M3 Functional Beverage'!F478),ISNUMBER('M3 Functional Beverage'!K478)),'M3 Functional Beverage'!F478-'M3 Functional Beverage'!K478,"")</f>
        <v/>
      </c>
      <c r="I2825" s="34" t="inlineStr">
        <is>
          <t>S&amp;S availability/depth vary by listing and time, confirm live.</t>
        </is>
      </c>
    </row>
    <row r="2826" ht="26" customHeight="1">
      <c r="A2826" s="34" t="inlineStr">
        <is>
          <t>KeVita</t>
        </is>
      </c>
      <c r="B2826" s="34" t="inlineStr">
        <is>
          <t>KeVita Sparkling Probiotic Drink | Mojita Lime Mint Coconut | 12 pack 440mL</t>
        </is>
      </c>
      <c r="C2826" s="34" t="inlineStr">
        <is>
          <t>3) Functional beverage (still/sparkling)</t>
        </is>
      </c>
      <c r="D2826" s="51">
        <f>IF('M3 Functional Beverage'!I479="","",'M3 Functional Beverage'!I479)</f>
        <v/>
      </c>
      <c r="E2826" s="52">
        <f>IF('M3 Functional Beverage'!J479="","",'M3 Functional Beverage'!J479)</f>
        <v/>
      </c>
      <c r="F2826" s="50">
        <f>IF('M3 Functional Beverage'!K479="","",'M3 Functional Beverage'!K479)</f>
        <v/>
      </c>
      <c r="G2826" s="49">
        <f>IF('M3 Functional Beverage'!F479="","",'M3 Functional Beverage'!F479)</f>
        <v/>
      </c>
      <c r="H2826" s="50">
        <f>IF(AND(ISNUMBER('M3 Functional Beverage'!F479),ISNUMBER('M3 Functional Beverage'!K479)),'M3 Functional Beverage'!F479-'M3 Functional Beverage'!K479,"")</f>
        <v/>
      </c>
      <c r="I2826" s="34" t="inlineStr">
        <is>
          <t>S&amp;S availability/depth vary by listing and time, confirm live.</t>
        </is>
      </c>
    </row>
    <row r="2827" ht="26" customHeight="1">
      <c r="A2827" s="34" t="inlineStr">
        <is>
          <t>KeVita</t>
        </is>
      </c>
      <c r="B2827" s="34" t="inlineStr">
        <is>
          <t>KeVita Sparkling Probiotic Drink | Mojita Lime Mint Coconut | 18 pack 440mL</t>
        </is>
      </c>
      <c r="C2827" s="34" t="inlineStr">
        <is>
          <t>3) Functional beverage (still/sparkling)</t>
        </is>
      </c>
      <c r="D2827" s="51">
        <f>IF('M3 Functional Beverage'!I480="","",'M3 Functional Beverage'!I480)</f>
        <v/>
      </c>
      <c r="E2827" s="52">
        <f>IF('M3 Functional Beverage'!J480="","",'M3 Functional Beverage'!J480)</f>
        <v/>
      </c>
      <c r="F2827" s="50">
        <f>IF('M3 Functional Beverage'!K480="","",'M3 Functional Beverage'!K480)</f>
        <v/>
      </c>
      <c r="G2827" s="49">
        <f>IF('M3 Functional Beverage'!F480="","",'M3 Functional Beverage'!F480)</f>
        <v/>
      </c>
      <c r="H2827" s="50">
        <f>IF(AND(ISNUMBER('M3 Functional Beverage'!F480),ISNUMBER('M3 Functional Beverage'!K480)),'M3 Functional Beverage'!F480-'M3 Functional Beverage'!K480,"")</f>
        <v/>
      </c>
      <c r="I2827" s="34" t="inlineStr">
        <is>
          <t>S&amp;S availability/depth vary by listing and time, confirm live.</t>
        </is>
      </c>
    </row>
    <row r="2828" ht="26" customHeight="1">
      <c r="A2828" s="34" t="inlineStr">
        <is>
          <t>KeVita</t>
        </is>
      </c>
      <c r="B2828" s="34" t="inlineStr">
        <is>
          <t>KeVita Sparkling Probiotic Drink | Mojita Lime Mint Coconut | 24 pack 440mL</t>
        </is>
      </c>
      <c r="C2828" s="34" t="inlineStr">
        <is>
          <t>3) Functional beverage (still/sparkling)</t>
        </is>
      </c>
      <c r="D2828" s="51">
        <f>IF('M3 Functional Beverage'!I481="","",'M3 Functional Beverage'!I481)</f>
        <v/>
      </c>
      <c r="E2828" s="52">
        <f>IF('M3 Functional Beverage'!J481="","",'M3 Functional Beverage'!J481)</f>
        <v/>
      </c>
      <c r="F2828" s="50">
        <f>IF('M3 Functional Beverage'!K481="","",'M3 Functional Beverage'!K481)</f>
        <v/>
      </c>
      <c r="G2828" s="49">
        <f>IF('M3 Functional Beverage'!F481="","",'M3 Functional Beverage'!F481)</f>
        <v/>
      </c>
      <c r="H2828" s="50">
        <f>IF(AND(ISNUMBER('M3 Functional Beverage'!F481),ISNUMBER('M3 Functional Beverage'!K481)),'M3 Functional Beverage'!F481-'M3 Functional Beverage'!K481,"")</f>
        <v/>
      </c>
      <c r="I2828" s="34" t="inlineStr">
        <is>
          <t>S&amp;S availability/depth vary by listing and time, confirm live.</t>
        </is>
      </c>
    </row>
    <row r="2829" ht="26" customHeight="1">
      <c r="A2829" s="34" t="inlineStr">
        <is>
          <t>KeVita</t>
        </is>
      </c>
      <c r="B2829" s="34" t="inlineStr">
        <is>
          <t>KeVita Sparkling Probiotic Drink | Strawberry Acai Coconut | single 440mL</t>
        </is>
      </c>
      <c r="C2829" s="34" t="inlineStr">
        <is>
          <t>3) Functional beverage (still/sparkling)</t>
        </is>
      </c>
      <c r="D2829" s="51">
        <f>IF('M3 Functional Beverage'!I482="","",'M3 Functional Beverage'!I482)</f>
        <v/>
      </c>
      <c r="E2829" s="52">
        <f>IF('M3 Functional Beverage'!J482="","",'M3 Functional Beverage'!J482)</f>
        <v/>
      </c>
      <c r="F2829" s="50">
        <f>IF('M3 Functional Beverage'!K482="","",'M3 Functional Beverage'!K482)</f>
        <v/>
      </c>
      <c r="G2829" s="49">
        <f>IF('M3 Functional Beverage'!F482="","",'M3 Functional Beverage'!F482)</f>
        <v/>
      </c>
      <c r="H2829" s="50">
        <f>IF(AND(ISNUMBER('M3 Functional Beverage'!F482),ISNUMBER('M3 Functional Beverage'!K482)),'M3 Functional Beverage'!F482-'M3 Functional Beverage'!K482,"")</f>
        <v/>
      </c>
      <c r="I2829" s="34" t="inlineStr">
        <is>
          <t>S&amp;S availability/depth vary by listing and time, confirm live.</t>
        </is>
      </c>
    </row>
    <row r="2830" ht="26" customHeight="1">
      <c r="A2830" s="34" t="inlineStr">
        <is>
          <t>KeVita</t>
        </is>
      </c>
      <c r="B2830" s="34" t="inlineStr">
        <is>
          <t>KeVita Sparkling Probiotic Drink | Strawberry Acai Coconut | 8 pack 440mL</t>
        </is>
      </c>
      <c r="C2830" s="34" t="inlineStr">
        <is>
          <t>3) Functional beverage (still/sparkling)</t>
        </is>
      </c>
      <c r="D2830" s="51">
        <f>IF('M3 Functional Beverage'!I483="","",'M3 Functional Beverage'!I483)</f>
        <v/>
      </c>
      <c r="E2830" s="52">
        <f>IF('M3 Functional Beverage'!J483="","",'M3 Functional Beverage'!J483)</f>
        <v/>
      </c>
      <c r="F2830" s="50">
        <f>IF('M3 Functional Beverage'!K483="","",'M3 Functional Beverage'!K483)</f>
        <v/>
      </c>
      <c r="G2830" s="49">
        <f>IF('M3 Functional Beverage'!F483="","",'M3 Functional Beverage'!F483)</f>
        <v/>
      </c>
      <c r="H2830" s="50">
        <f>IF(AND(ISNUMBER('M3 Functional Beverage'!F483),ISNUMBER('M3 Functional Beverage'!K483)),'M3 Functional Beverage'!F483-'M3 Functional Beverage'!K483,"")</f>
        <v/>
      </c>
      <c r="I2830" s="34" t="inlineStr">
        <is>
          <t>S&amp;S availability/depth vary by listing and time, confirm live.</t>
        </is>
      </c>
    </row>
    <row r="2831" ht="26" customHeight="1">
      <c r="A2831" s="34" t="inlineStr">
        <is>
          <t>KeVita</t>
        </is>
      </c>
      <c r="B2831" s="34" t="inlineStr">
        <is>
          <t>KeVita Sparkling Probiotic Drink | Strawberry Acai Coconut | 12 pack 440mL</t>
        </is>
      </c>
      <c r="C2831" s="34" t="inlineStr">
        <is>
          <t>3) Functional beverage (still/sparkling)</t>
        </is>
      </c>
      <c r="D2831" s="51">
        <f>IF('M3 Functional Beverage'!I484="","",'M3 Functional Beverage'!I484)</f>
        <v/>
      </c>
      <c r="E2831" s="52">
        <f>IF('M3 Functional Beverage'!J484="","",'M3 Functional Beverage'!J484)</f>
        <v/>
      </c>
      <c r="F2831" s="50">
        <f>IF('M3 Functional Beverage'!K484="","",'M3 Functional Beverage'!K484)</f>
        <v/>
      </c>
      <c r="G2831" s="49">
        <f>IF('M3 Functional Beverage'!F484="","",'M3 Functional Beverage'!F484)</f>
        <v/>
      </c>
      <c r="H2831" s="50">
        <f>IF(AND(ISNUMBER('M3 Functional Beverage'!F484),ISNUMBER('M3 Functional Beverage'!K484)),'M3 Functional Beverage'!F484-'M3 Functional Beverage'!K484,"")</f>
        <v/>
      </c>
      <c r="I2831" s="34" t="inlineStr">
        <is>
          <t>S&amp;S availability/depth vary by listing and time, confirm live.</t>
        </is>
      </c>
    </row>
    <row r="2832" ht="26" customHeight="1">
      <c r="A2832" s="34" t="inlineStr">
        <is>
          <t>KeVita</t>
        </is>
      </c>
      <c r="B2832" s="34" t="inlineStr">
        <is>
          <t>KeVita Sparkling Probiotic Drink | Strawberry Acai Coconut | 18 pack 440mL</t>
        </is>
      </c>
      <c r="C2832" s="34" t="inlineStr">
        <is>
          <t>3) Functional beverage (still/sparkling)</t>
        </is>
      </c>
      <c r="D2832" s="51">
        <f>IF('M3 Functional Beverage'!I485="","",'M3 Functional Beverage'!I485)</f>
        <v/>
      </c>
      <c r="E2832" s="52">
        <f>IF('M3 Functional Beverage'!J485="","",'M3 Functional Beverage'!J485)</f>
        <v/>
      </c>
      <c r="F2832" s="50">
        <f>IF('M3 Functional Beverage'!K485="","",'M3 Functional Beverage'!K485)</f>
        <v/>
      </c>
      <c r="G2832" s="49">
        <f>IF('M3 Functional Beverage'!F485="","",'M3 Functional Beverage'!F485)</f>
        <v/>
      </c>
      <c r="H2832" s="50">
        <f>IF(AND(ISNUMBER('M3 Functional Beverage'!F485),ISNUMBER('M3 Functional Beverage'!K485)),'M3 Functional Beverage'!F485-'M3 Functional Beverage'!K485,"")</f>
        <v/>
      </c>
      <c r="I2832" s="34" t="inlineStr">
        <is>
          <t>S&amp;S availability/depth vary by listing and time, confirm live.</t>
        </is>
      </c>
    </row>
    <row r="2833" ht="26" customHeight="1">
      <c r="A2833" s="34" t="inlineStr">
        <is>
          <t>KeVita</t>
        </is>
      </c>
      <c r="B2833" s="34" t="inlineStr">
        <is>
          <t>KeVita Sparkling Probiotic Drink | Strawberry Acai Coconut | 24 pack 440mL</t>
        </is>
      </c>
      <c r="C2833" s="34" t="inlineStr">
        <is>
          <t>3) Functional beverage (still/sparkling)</t>
        </is>
      </c>
      <c r="D2833" s="51">
        <f>IF('M3 Functional Beverage'!I486="","",'M3 Functional Beverage'!I486)</f>
        <v/>
      </c>
      <c r="E2833" s="52">
        <f>IF('M3 Functional Beverage'!J486="","",'M3 Functional Beverage'!J486)</f>
        <v/>
      </c>
      <c r="F2833" s="50">
        <f>IF('M3 Functional Beverage'!K486="","",'M3 Functional Beverage'!K486)</f>
        <v/>
      </c>
      <c r="G2833" s="49">
        <f>IF('M3 Functional Beverage'!F486="","",'M3 Functional Beverage'!F486)</f>
        <v/>
      </c>
      <c r="H2833" s="50">
        <f>IF(AND(ISNUMBER('M3 Functional Beverage'!F486),ISNUMBER('M3 Functional Beverage'!K486)),'M3 Functional Beverage'!F486-'M3 Functional Beverage'!K486,"")</f>
        <v/>
      </c>
      <c r="I2833" s="34" t="inlineStr">
        <is>
          <t>S&amp;S availability/depth vary by listing and time, confirm live.</t>
        </is>
      </c>
    </row>
    <row r="2834" ht="26" customHeight="1">
      <c r="A2834" s="34" t="inlineStr">
        <is>
          <t>KeVita</t>
        </is>
      </c>
      <c r="B2834" s="34" t="inlineStr">
        <is>
          <t>KeVita Sparkling Probiotic Drink | Roots Beer | single 440mL</t>
        </is>
      </c>
      <c r="C2834" s="34" t="inlineStr">
        <is>
          <t>3) Functional beverage (still/sparkling)</t>
        </is>
      </c>
      <c r="D2834" s="51">
        <f>IF('M3 Functional Beverage'!I487="","",'M3 Functional Beverage'!I487)</f>
        <v/>
      </c>
      <c r="E2834" s="52">
        <f>IF('M3 Functional Beverage'!J487="","",'M3 Functional Beverage'!J487)</f>
        <v/>
      </c>
      <c r="F2834" s="50">
        <f>IF('M3 Functional Beverage'!K487="","",'M3 Functional Beverage'!K487)</f>
        <v/>
      </c>
      <c r="G2834" s="49">
        <f>IF('M3 Functional Beverage'!F487="","",'M3 Functional Beverage'!F487)</f>
        <v/>
      </c>
      <c r="H2834" s="50">
        <f>IF(AND(ISNUMBER('M3 Functional Beverage'!F487),ISNUMBER('M3 Functional Beverage'!K487)),'M3 Functional Beverage'!F487-'M3 Functional Beverage'!K487,"")</f>
        <v/>
      </c>
      <c r="I2834" s="34" t="inlineStr">
        <is>
          <t>S&amp;S availability/depth vary by listing and time, confirm live.</t>
        </is>
      </c>
    </row>
    <row r="2835" ht="26" customHeight="1">
      <c r="A2835" s="34" t="inlineStr">
        <is>
          <t>KeVita</t>
        </is>
      </c>
      <c r="B2835" s="34" t="inlineStr">
        <is>
          <t>KeVita Sparkling Probiotic Drink | Roots Beer | 8 pack 440mL</t>
        </is>
      </c>
      <c r="C2835" s="34" t="inlineStr">
        <is>
          <t>3) Functional beverage (still/sparkling)</t>
        </is>
      </c>
      <c r="D2835" s="51">
        <f>IF('M3 Functional Beverage'!I488="","",'M3 Functional Beverage'!I488)</f>
        <v/>
      </c>
      <c r="E2835" s="52">
        <f>IF('M3 Functional Beverage'!J488="","",'M3 Functional Beverage'!J488)</f>
        <v/>
      </c>
      <c r="F2835" s="50">
        <f>IF('M3 Functional Beverage'!K488="","",'M3 Functional Beverage'!K488)</f>
        <v/>
      </c>
      <c r="G2835" s="49">
        <f>IF('M3 Functional Beverage'!F488="","",'M3 Functional Beverage'!F488)</f>
        <v/>
      </c>
      <c r="H2835" s="50">
        <f>IF(AND(ISNUMBER('M3 Functional Beverage'!F488),ISNUMBER('M3 Functional Beverage'!K488)),'M3 Functional Beverage'!F488-'M3 Functional Beverage'!K488,"")</f>
        <v/>
      </c>
      <c r="I2835" s="34" t="inlineStr">
        <is>
          <t>S&amp;S availability/depth vary by listing and time, confirm live.</t>
        </is>
      </c>
    </row>
    <row r="2836" ht="26" customHeight="1">
      <c r="A2836" s="34" t="inlineStr">
        <is>
          <t>KeVita</t>
        </is>
      </c>
      <c r="B2836" s="34" t="inlineStr">
        <is>
          <t>KeVita Sparkling Probiotic Drink | Roots Beer | 12 pack 440mL</t>
        </is>
      </c>
      <c r="C2836" s="34" t="inlineStr">
        <is>
          <t>3) Functional beverage (still/sparkling)</t>
        </is>
      </c>
      <c r="D2836" s="51">
        <f>IF('M3 Functional Beverage'!I489="","",'M3 Functional Beverage'!I489)</f>
        <v/>
      </c>
      <c r="E2836" s="52">
        <f>IF('M3 Functional Beverage'!J489="","",'M3 Functional Beverage'!J489)</f>
        <v/>
      </c>
      <c r="F2836" s="50">
        <f>IF('M3 Functional Beverage'!K489="","",'M3 Functional Beverage'!K489)</f>
        <v/>
      </c>
      <c r="G2836" s="49">
        <f>IF('M3 Functional Beverage'!F489="","",'M3 Functional Beverage'!F489)</f>
        <v/>
      </c>
      <c r="H2836" s="50">
        <f>IF(AND(ISNUMBER('M3 Functional Beverage'!F489),ISNUMBER('M3 Functional Beverage'!K489)),'M3 Functional Beverage'!F489-'M3 Functional Beverage'!K489,"")</f>
        <v/>
      </c>
      <c r="I2836" s="34" t="inlineStr">
        <is>
          <t>S&amp;S availability/depth vary by listing and time, confirm live.</t>
        </is>
      </c>
    </row>
    <row r="2837" ht="26" customHeight="1">
      <c r="A2837" s="34" t="inlineStr">
        <is>
          <t>KeVita</t>
        </is>
      </c>
      <c r="B2837" s="34" t="inlineStr">
        <is>
          <t>KeVita Sparkling Probiotic Drink | Roots Beer | 18 pack 440mL</t>
        </is>
      </c>
      <c r="C2837" s="34" t="inlineStr">
        <is>
          <t>3) Functional beverage (still/sparkling)</t>
        </is>
      </c>
      <c r="D2837" s="51">
        <f>IF('M3 Functional Beverage'!I490="","",'M3 Functional Beverage'!I490)</f>
        <v/>
      </c>
      <c r="E2837" s="52">
        <f>IF('M3 Functional Beverage'!J490="","",'M3 Functional Beverage'!J490)</f>
        <v/>
      </c>
      <c r="F2837" s="50">
        <f>IF('M3 Functional Beverage'!K490="","",'M3 Functional Beverage'!K490)</f>
        <v/>
      </c>
      <c r="G2837" s="49">
        <f>IF('M3 Functional Beverage'!F490="","",'M3 Functional Beverage'!F490)</f>
        <v/>
      </c>
      <c r="H2837" s="50">
        <f>IF(AND(ISNUMBER('M3 Functional Beverage'!F490),ISNUMBER('M3 Functional Beverage'!K490)),'M3 Functional Beverage'!F490-'M3 Functional Beverage'!K490,"")</f>
        <v/>
      </c>
      <c r="I2837" s="34" t="inlineStr">
        <is>
          <t>S&amp;S availability/depth vary by listing and time, confirm live.</t>
        </is>
      </c>
    </row>
    <row r="2838" ht="26" customHeight="1">
      <c r="A2838" s="34" t="inlineStr">
        <is>
          <t>KeVita</t>
        </is>
      </c>
      <c r="B2838" s="34" t="inlineStr">
        <is>
          <t>KeVita Sparkling Probiotic Drink | Roots Beer | 24 pack 440mL</t>
        </is>
      </c>
      <c r="C2838" s="34" t="inlineStr">
        <is>
          <t>3) Functional beverage (still/sparkling)</t>
        </is>
      </c>
      <c r="D2838" s="51">
        <f>IF('M3 Functional Beverage'!I491="","",'M3 Functional Beverage'!I491)</f>
        <v/>
      </c>
      <c r="E2838" s="52">
        <f>IF('M3 Functional Beverage'!J491="","",'M3 Functional Beverage'!J491)</f>
        <v/>
      </c>
      <c r="F2838" s="50">
        <f>IF('M3 Functional Beverage'!K491="","",'M3 Functional Beverage'!K491)</f>
        <v/>
      </c>
      <c r="G2838" s="49">
        <f>IF('M3 Functional Beverage'!F491="","",'M3 Functional Beverage'!F491)</f>
        <v/>
      </c>
      <c r="H2838" s="50">
        <f>IF(AND(ISNUMBER('M3 Functional Beverage'!F491),ISNUMBER('M3 Functional Beverage'!K491)),'M3 Functional Beverage'!F491-'M3 Functional Beverage'!K491,"")</f>
        <v/>
      </c>
      <c r="I2838" s="34" t="inlineStr">
        <is>
          <t>S&amp;S availability/depth vary by listing and time, confirm live.</t>
        </is>
      </c>
    </row>
    <row r="2839" ht="26" customHeight="1">
      <c r="A2839" s="34" t="inlineStr">
        <is>
          <t>Brew Dr</t>
        </is>
      </c>
      <c r="B2839" s="34" t="inlineStr">
        <is>
          <t>Brew Dr Kombucha | Clear Mind | single 414mL</t>
        </is>
      </c>
      <c r="C2839" s="34" t="inlineStr">
        <is>
          <t>3) Functional beverage (still/sparkling)</t>
        </is>
      </c>
      <c r="D2839" s="51">
        <f>IF('M3 Functional Beverage'!I492="","",'M3 Functional Beverage'!I492)</f>
        <v/>
      </c>
      <c r="E2839" s="52">
        <f>IF('M3 Functional Beverage'!J492="","",'M3 Functional Beverage'!J492)</f>
        <v/>
      </c>
      <c r="F2839" s="50">
        <f>IF('M3 Functional Beverage'!K492="","",'M3 Functional Beverage'!K492)</f>
        <v/>
      </c>
      <c r="G2839" s="49">
        <f>IF('M3 Functional Beverage'!F492="","",'M3 Functional Beverage'!F492)</f>
        <v/>
      </c>
      <c r="H2839" s="50">
        <f>IF(AND(ISNUMBER('M3 Functional Beverage'!F492),ISNUMBER('M3 Functional Beverage'!K492)),'M3 Functional Beverage'!F492-'M3 Functional Beverage'!K492,"")</f>
        <v/>
      </c>
      <c r="I2839" s="34" t="inlineStr">
        <is>
          <t>S&amp;S availability/depth vary by listing and time, confirm live.</t>
        </is>
      </c>
    </row>
    <row r="2840" ht="26" customHeight="1">
      <c r="A2840" s="34" t="inlineStr">
        <is>
          <t>Brew Dr</t>
        </is>
      </c>
      <c r="B2840" s="34" t="inlineStr">
        <is>
          <t>Brew Dr Kombucha | Clear Mind | 8 pack 414mL</t>
        </is>
      </c>
      <c r="C2840" s="34" t="inlineStr">
        <is>
          <t>3) Functional beverage (still/sparkling)</t>
        </is>
      </c>
      <c r="D2840" s="51">
        <f>IF('M3 Functional Beverage'!I493="","",'M3 Functional Beverage'!I493)</f>
        <v/>
      </c>
      <c r="E2840" s="52">
        <f>IF('M3 Functional Beverage'!J493="","",'M3 Functional Beverage'!J493)</f>
        <v/>
      </c>
      <c r="F2840" s="50">
        <f>IF('M3 Functional Beverage'!K493="","",'M3 Functional Beverage'!K493)</f>
        <v/>
      </c>
      <c r="G2840" s="49">
        <f>IF('M3 Functional Beverage'!F493="","",'M3 Functional Beverage'!F493)</f>
        <v/>
      </c>
      <c r="H2840" s="50">
        <f>IF(AND(ISNUMBER('M3 Functional Beverage'!F493),ISNUMBER('M3 Functional Beverage'!K493)),'M3 Functional Beverage'!F493-'M3 Functional Beverage'!K493,"")</f>
        <v/>
      </c>
      <c r="I2840" s="34" t="inlineStr">
        <is>
          <t>S&amp;S availability/depth vary by listing and time, confirm live.</t>
        </is>
      </c>
    </row>
    <row r="2841" ht="26" customHeight="1">
      <c r="A2841" s="34" t="inlineStr">
        <is>
          <t>Brew Dr</t>
        </is>
      </c>
      <c r="B2841" s="34" t="inlineStr">
        <is>
          <t>Brew Dr Kombucha | Clear Mind | 12 pack 414mL</t>
        </is>
      </c>
      <c r="C2841" s="34" t="inlineStr">
        <is>
          <t>3) Functional beverage (still/sparkling)</t>
        </is>
      </c>
      <c r="D2841" s="51">
        <f>IF('M3 Functional Beverage'!I494="","",'M3 Functional Beverage'!I494)</f>
        <v/>
      </c>
      <c r="E2841" s="52">
        <f>IF('M3 Functional Beverage'!J494="","",'M3 Functional Beverage'!J494)</f>
        <v/>
      </c>
      <c r="F2841" s="50">
        <f>IF('M3 Functional Beverage'!K494="","",'M3 Functional Beverage'!K494)</f>
        <v/>
      </c>
      <c r="G2841" s="49">
        <f>IF('M3 Functional Beverage'!F494="","",'M3 Functional Beverage'!F494)</f>
        <v/>
      </c>
      <c r="H2841" s="50">
        <f>IF(AND(ISNUMBER('M3 Functional Beverage'!F494),ISNUMBER('M3 Functional Beverage'!K494)),'M3 Functional Beverage'!F494-'M3 Functional Beverage'!K494,"")</f>
        <v/>
      </c>
      <c r="I2841" s="34" t="inlineStr">
        <is>
          <t>S&amp;S availability/depth vary by listing and time, confirm live.</t>
        </is>
      </c>
    </row>
    <row r="2842" ht="26" customHeight="1">
      <c r="A2842" s="34" t="inlineStr">
        <is>
          <t>Brew Dr</t>
        </is>
      </c>
      <c r="B2842" s="34" t="inlineStr">
        <is>
          <t>Brew Dr Kombucha | Clear Mind | 18 pack 414mL</t>
        </is>
      </c>
      <c r="C2842" s="34" t="inlineStr">
        <is>
          <t>3) Functional beverage (still/sparkling)</t>
        </is>
      </c>
      <c r="D2842" s="51">
        <f>IF('M3 Functional Beverage'!I495="","",'M3 Functional Beverage'!I495)</f>
        <v/>
      </c>
      <c r="E2842" s="52">
        <f>IF('M3 Functional Beverage'!J495="","",'M3 Functional Beverage'!J495)</f>
        <v/>
      </c>
      <c r="F2842" s="50">
        <f>IF('M3 Functional Beverage'!K495="","",'M3 Functional Beverage'!K495)</f>
        <v/>
      </c>
      <c r="G2842" s="49">
        <f>IF('M3 Functional Beverage'!F495="","",'M3 Functional Beverage'!F495)</f>
        <v/>
      </c>
      <c r="H2842" s="50">
        <f>IF(AND(ISNUMBER('M3 Functional Beverage'!F495),ISNUMBER('M3 Functional Beverage'!K495)),'M3 Functional Beverage'!F495-'M3 Functional Beverage'!K495,"")</f>
        <v/>
      </c>
      <c r="I2842" s="34" t="inlineStr">
        <is>
          <t>S&amp;S availability/depth vary by listing and time, confirm live.</t>
        </is>
      </c>
    </row>
    <row r="2843" ht="26" customHeight="1">
      <c r="A2843" s="34" t="inlineStr">
        <is>
          <t>Brew Dr</t>
        </is>
      </c>
      <c r="B2843" s="34" t="inlineStr">
        <is>
          <t>Brew Dr Kombucha | Clear Mind | 24 pack 414mL</t>
        </is>
      </c>
      <c r="C2843" s="34" t="inlineStr">
        <is>
          <t>3) Functional beverage (still/sparkling)</t>
        </is>
      </c>
      <c r="D2843" s="51">
        <f>IF('M3 Functional Beverage'!I496="","",'M3 Functional Beverage'!I496)</f>
        <v/>
      </c>
      <c r="E2843" s="52">
        <f>IF('M3 Functional Beverage'!J496="","",'M3 Functional Beverage'!J496)</f>
        <v/>
      </c>
      <c r="F2843" s="50">
        <f>IF('M3 Functional Beverage'!K496="","",'M3 Functional Beverage'!K496)</f>
        <v/>
      </c>
      <c r="G2843" s="49">
        <f>IF('M3 Functional Beverage'!F496="","",'M3 Functional Beverage'!F496)</f>
        <v/>
      </c>
      <c r="H2843" s="50">
        <f>IF(AND(ISNUMBER('M3 Functional Beverage'!F496),ISNUMBER('M3 Functional Beverage'!K496)),'M3 Functional Beverage'!F496-'M3 Functional Beverage'!K496,"")</f>
        <v/>
      </c>
      <c r="I2843" s="34" t="inlineStr">
        <is>
          <t>S&amp;S availability/depth vary by listing and time, confirm live.</t>
        </is>
      </c>
    </row>
    <row r="2844" ht="26" customHeight="1">
      <c r="A2844" s="34" t="inlineStr">
        <is>
          <t>Brew Dr</t>
        </is>
      </c>
      <c r="B2844" s="34" t="inlineStr">
        <is>
          <t>Brew Dr Kombucha | Superberry | single 414mL</t>
        </is>
      </c>
      <c r="C2844" s="34" t="inlineStr">
        <is>
          <t>3) Functional beverage (still/sparkling)</t>
        </is>
      </c>
      <c r="D2844" s="51">
        <f>IF('M3 Functional Beverage'!I497="","",'M3 Functional Beverage'!I497)</f>
        <v/>
      </c>
      <c r="E2844" s="52">
        <f>IF('M3 Functional Beverage'!J497="","",'M3 Functional Beverage'!J497)</f>
        <v/>
      </c>
      <c r="F2844" s="50">
        <f>IF('M3 Functional Beverage'!K497="","",'M3 Functional Beverage'!K497)</f>
        <v/>
      </c>
      <c r="G2844" s="49">
        <f>IF('M3 Functional Beverage'!F497="","",'M3 Functional Beverage'!F497)</f>
        <v/>
      </c>
      <c r="H2844" s="50">
        <f>IF(AND(ISNUMBER('M3 Functional Beverage'!F497),ISNUMBER('M3 Functional Beverage'!K497)),'M3 Functional Beverage'!F497-'M3 Functional Beverage'!K497,"")</f>
        <v/>
      </c>
      <c r="I2844" s="34" t="inlineStr">
        <is>
          <t>S&amp;S availability/depth vary by listing and time, confirm live.</t>
        </is>
      </c>
    </row>
    <row r="2845" ht="26" customHeight="1">
      <c r="A2845" s="34" t="inlineStr">
        <is>
          <t>Brew Dr</t>
        </is>
      </c>
      <c r="B2845" s="34" t="inlineStr">
        <is>
          <t>Brew Dr Kombucha | Superberry | 8 pack 414mL</t>
        </is>
      </c>
      <c r="C2845" s="34" t="inlineStr">
        <is>
          <t>3) Functional beverage (still/sparkling)</t>
        </is>
      </c>
      <c r="D2845" s="51">
        <f>IF('M3 Functional Beverage'!I498="","",'M3 Functional Beverage'!I498)</f>
        <v/>
      </c>
      <c r="E2845" s="52">
        <f>IF('M3 Functional Beverage'!J498="","",'M3 Functional Beverage'!J498)</f>
        <v/>
      </c>
      <c r="F2845" s="50">
        <f>IF('M3 Functional Beverage'!K498="","",'M3 Functional Beverage'!K498)</f>
        <v/>
      </c>
      <c r="G2845" s="49">
        <f>IF('M3 Functional Beverage'!F498="","",'M3 Functional Beverage'!F498)</f>
        <v/>
      </c>
      <c r="H2845" s="50">
        <f>IF(AND(ISNUMBER('M3 Functional Beverage'!F498),ISNUMBER('M3 Functional Beverage'!K498)),'M3 Functional Beverage'!F498-'M3 Functional Beverage'!K498,"")</f>
        <v/>
      </c>
      <c r="I2845" s="34" t="inlineStr">
        <is>
          <t>S&amp;S availability/depth vary by listing and time, confirm live.</t>
        </is>
      </c>
    </row>
    <row r="2846" ht="26" customHeight="1">
      <c r="A2846" s="34" t="inlineStr">
        <is>
          <t>Brew Dr</t>
        </is>
      </c>
      <c r="B2846" s="34" t="inlineStr">
        <is>
          <t>Brew Dr Kombucha | Superberry | 12 pack 414mL</t>
        </is>
      </c>
      <c r="C2846" s="34" t="inlineStr">
        <is>
          <t>3) Functional beverage (still/sparkling)</t>
        </is>
      </c>
      <c r="D2846" s="51">
        <f>IF('M3 Functional Beverage'!I499="","",'M3 Functional Beverage'!I499)</f>
        <v/>
      </c>
      <c r="E2846" s="52">
        <f>IF('M3 Functional Beverage'!J499="","",'M3 Functional Beverage'!J499)</f>
        <v/>
      </c>
      <c r="F2846" s="50">
        <f>IF('M3 Functional Beverage'!K499="","",'M3 Functional Beverage'!K499)</f>
        <v/>
      </c>
      <c r="G2846" s="49">
        <f>IF('M3 Functional Beverage'!F499="","",'M3 Functional Beverage'!F499)</f>
        <v/>
      </c>
      <c r="H2846" s="50">
        <f>IF(AND(ISNUMBER('M3 Functional Beverage'!F499),ISNUMBER('M3 Functional Beverage'!K499)),'M3 Functional Beverage'!F499-'M3 Functional Beverage'!K499,"")</f>
        <v/>
      </c>
      <c r="I2846" s="34" t="inlineStr">
        <is>
          <t>S&amp;S availability/depth vary by listing and time, confirm live.</t>
        </is>
      </c>
    </row>
    <row r="2847" ht="26" customHeight="1">
      <c r="A2847" s="34" t="inlineStr">
        <is>
          <t>Brew Dr</t>
        </is>
      </c>
      <c r="B2847" s="34" t="inlineStr">
        <is>
          <t>Brew Dr Kombucha | Superberry | 18 pack 414mL</t>
        </is>
      </c>
      <c r="C2847" s="34" t="inlineStr">
        <is>
          <t>3) Functional beverage (still/sparkling)</t>
        </is>
      </c>
      <c r="D2847" s="51">
        <f>IF('M3 Functional Beverage'!I500="","",'M3 Functional Beverage'!I500)</f>
        <v/>
      </c>
      <c r="E2847" s="52">
        <f>IF('M3 Functional Beverage'!J500="","",'M3 Functional Beverage'!J500)</f>
        <v/>
      </c>
      <c r="F2847" s="50">
        <f>IF('M3 Functional Beverage'!K500="","",'M3 Functional Beverage'!K500)</f>
        <v/>
      </c>
      <c r="G2847" s="49">
        <f>IF('M3 Functional Beverage'!F500="","",'M3 Functional Beverage'!F500)</f>
        <v/>
      </c>
      <c r="H2847" s="50">
        <f>IF(AND(ISNUMBER('M3 Functional Beverage'!F500),ISNUMBER('M3 Functional Beverage'!K500)),'M3 Functional Beverage'!F500-'M3 Functional Beverage'!K500,"")</f>
        <v/>
      </c>
      <c r="I2847" s="34" t="inlineStr">
        <is>
          <t>S&amp;S availability/depth vary by listing and time, confirm live.</t>
        </is>
      </c>
    </row>
    <row r="2848" ht="26" customHeight="1">
      <c r="A2848" s="34" t="inlineStr">
        <is>
          <t>Brew Dr</t>
        </is>
      </c>
      <c r="B2848" s="34" t="inlineStr">
        <is>
          <t>Brew Dr Kombucha | Superberry | 24 pack 414mL</t>
        </is>
      </c>
      <c r="C2848" s="34" t="inlineStr">
        <is>
          <t>3) Functional beverage (still/sparkling)</t>
        </is>
      </c>
      <c r="D2848" s="51">
        <f>IF('M3 Functional Beverage'!I501="","",'M3 Functional Beverage'!I501)</f>
        <v/>
      </c>
      <c r="E2848" s="52">
        <f>IF('M3 Functional Beverage'!J501="","",'M3 Functional Beverage'!J501)</f>
        <v/>
      </c>
      <c r="F2848" s="50">
        <f>IF('M3 Functional Beverage'!K501="","",'M3 Functional Beverage'!K501)</f>
        <v/>
      </c>
      <c r="G2848" s="49">
        <f>IF('M3 Functional Beverage'!F501="","",'M3 Functional Beverage'!F501)</f>
        <v/>
      </c>
      <c r="H2848" s="50">
        <f>IF(AND(ISNUMBER('M3 Functional Beverage'!F501),ISNUMBER('M3 Functional Beverage'!K501)),'M3 Functional Beverage'!F501-'M3 Functional Beverage'!K501,"")</f>
        <v/>
      </c>
      <c r="I2848" s="34" t="inlineStr">
        <is>
          <t>S&amp;S availability/depth vary by listing and time, confirm live.</t>
        </is>
      </c>
    </row>
    <row r="2849" ht="26" customHeight="1">
      <c r="A2849" s="34" t="inlineStr">
        <is>
          <t>Brew Dr</t>
        </is>
      </c>
      <c r="B2849" s="34" t="inlineStr">
        <is>
          <t>Brew Dr Kombucha | Island Mango | single 414mL</t>
        </is>
      </c>
      <c r="C2849" s="34" t="inlineStr">
        <is>
          <t>3) Functional beverage (still/sparkling)</t>
        </is>
      </c>
      <c r="D2849" s="51">
        <f>IF('M3 Functional Beverage'!I502="","",'M3 Functional Beverage'!I502)</f>
        <v/>
      </c>
      <c r="E2849" s="52">
        <f>IF('M3 Functional Beverage'!J502="","",'M3 Functional Beverage'!J502)</f>
        <v/>
      </c>
      <c r="F2849" s="50">
        <f>IF('M3 Functional Beverage'!K502="","",'M3 Functional Beverage'!K502)</f>
        <v/>
      </c>
      <c r="G2849" s="49">
        <f>IF('M3 Functional Beverage'!F502="","",'M3 Functional Beverage'!F502)</f>
        <v/>
      </c>
      <c r="H2849" s="50">
        <f>IF(AND(ISNUMBER('M3 Functional Beverage'!F502),ISNUMBER('M3 Functional Beverage'!K502)),'M3 Functional Beverage'!F502-'M3 Functional Beverage'!K502,"")</f>
        <v/>
      </c>
      <c r="I2849" s="34" t="inlineStr">
        <is>
          <t>S&amp;S availability/depth vary by listing and time, confirm live.</t>
        </is>
      </c>
    </row>
    <row r="2850" ht="26" customHeight="1">
      <c r="A2850" s="34" t="inlineStr">
        <is>
          <t>Brew Dr</t>
        </is>
      </c>
      <c r="B2850" s="34" t="inlineStr">
        <is>
          <t>Brew Dr Kombucha | Island Mango | 8 pack 414mL</t>
        </is>
      </c>
      <c r="C2850" s="34" t="inlineStr">
        <is>
          <t>3) Functional beverage (still/sparkling)</t>
        </is>
      </c>
      <c r="D2850" s="51">
        <f>IF('M3 Functional Beverage'!I503="","",'M3 Functional Beverage'!I503)</f>
        <v/>
      </c>
      <c r="E2850" s="52">
        <f>IF('M3 Functional Beverage'!J503="","",'M3 Functional Beverage'!J503)</f>
        <v/>
      </c>
      <c r="F2850" s="50">
        <f>IF('M3 Functional Beverage'!K503="","",'M3 Functional Beverage'!K503)</f>
        <v/>
      </c>
      <c r="G2850" s="49">
        <f>IF('M3 Functional Beverage'!F503="","",'M3 Functional Beverage'!F503)</f>
        <v/>
      </c>
      <c r="H2850" s="50">
        <f>IF(AND(ISNUMBER('M3 Functional Beverage'!F503),ISNUMBER('M3 Functional Beverage'!K503)),'M3 Functional Beverage'!F503-'M3 Functional Beverage'!K503,"")</f>
        <v/>
      </c>
      <c r="I2850" s="34" t="inlineStr">
        <is>
          <t>S&amp;S availability/depth vary by listing and time, confirm live.</t>
        </is>
      </c>
    </row>
    <row r="2851" ht="26" customHeight="1">
      <c r="A2851" s="34" t="inlineStr">
        <is>
          <t>Brew Dr</t>
        </is>
      </c>
      <c r="B2851" s="34" t="inlineStr">
        <is>
          <t>Brew Dr Kombucha | Island Mango | 12 pack 414mL</t>
        </is>
      </c>
      <c r="C2851" s="34" t="inlineStr">
        <is>
          <t>3) Functional beverage (still/sparkling)</t>
        </is>
      </c>
      <c r="D2851" s="51">
        <f>IF('M3 Functional Beverage'!I504="","",'M3 Functional Beverage'!I504)</f>
        <v/>
      </c>
      <c r="E2851" s="52">
        <f>IF('M3 Functional Beverage'!J504="","",'M3 Functional Beverage'!J504)</f>
        <v/>
      </c>
      <c r="F2851" s="50">
        <f>IF('M3 Functional Beverage'!K504="","",'M3 Functional Beverage'!K504)</f>
        <v/>
      </c>
      <c r="G2851" s="49">
        <f>IF('M3 Functional Beverage'!F504="","",'M3 Functional Beverage'!F504)</f>
        <v/>
      </c>
      <c r="H2851" s="50">
        <f>IF(AND(ISNUMBER('M3 Functional Beverage'!F504),ISNUMBER('M3 Functional Beverage'!K504)),'M3 Functional Beverage'!F504-'M3 Functional Beverage'!K504,"")</f>
        <v/>
      </c>
      <c r="I2851" s="34" t="inlineStr">
        <is>
          <t>S&amp;S availability/depth vary by listing and time, confirm live.</t>
        </is>
      </c>
    </row>
    <row r="2852" ht="26" customHeight="1">
      <c r="A2852" s="34" t="inlineStr">
        <is>
          <t>Brew Dr</t>
        </is>
      </c>
      <c r="B2852" s="34" t="inlineStr">
        <is>
          <t>Brew Dr Kombucha | Island Mango | 18 pack 414mL</t>
        </is>
      </c>
      <c r="C2852" s="34" t="inlineStr">
        <is>
          <t>3) Functional beverage (still/sparkling)</t>
        </is>
      </c>
      <c r="D2852" s="51">
        <f>IF('M3 Functional Beverage'!I505="","",'M3 Functional Beverage'!I505)</f>
        <v/>
      </c>
      <c r="E2852" s="52">
        <f>IF('M3 Functional Beverage'!J505="","",'M3 Functional Beverage'!J505)</f>
        <v/>
      </c>
      <c r="F2852" s="50">
        <f>IF('M3 Functional Beverage'!K505="","",'M3 Functional Beverage'!K505)</f>
        <v/>
      </c>
      <c r="G2852" s="49">
        <f>IF('M3 Functional Beverage'!F505="","",'M3 Functional Beverage'!F505)</f>
        <v/>
      </c>
      <c r="H2852" s="50">
        <f>IF(AND(ISNUMBER('M3 Functional Beverage'!F505),ISNUMBER('M3 Functional Beverage'!K505)),'M3 Functional Beverage'!F505-'M3 Functional Beverage'!K505,"")</f>
        <v/>
      </c>
      <c r="I2852" s="34" t="inlineStr">
        <is>
          <t>S&amp;S availability/depth vary by listing and time, confirm live.</t>
        </is>
      </c>
    </row>
    <row r="2853" ht="26" customHeight="1">
      <c r="A2853" s="34" t="inlineStr">
        <is>
          <t>Brew Dr</t>
        </is>
      </c>
      <c r="B2853" s="34" t="inlineStr">
        <is>
          <t>Brew Dr Kombucha | Island Mango | 24 pack 414mL</t>
        </is>
      </c>
      <c r="C2853" s="34" t="inlineStr">
        <is>
          <t>3) Functional beverage (still/sparkling)</t>
        </is>
      </c>
      <c r="D2853" s="51">
        <f>IF('M3 Functional Beverage'!I506="","",'M3 Functional Beverage'!I506)</f>
        <v/>
      </c>
      <c r="E2853" s="52">
        <f>IF('M3 Functional Beverage'!J506="","",'M3 Functional Beverage'!J506)</f>
        <v/>
      </c>
      <c r="F2853" s="50">
        <f>IF('M3 Functional Beverage'!K506="","",'M3 Functional Beverage'!K506)</f>
        <v/>
      </c>
      <c r="G2853" s="49">
        <f>IF('M3 Functional Beverage'!F506="","",'M3 Functional Beverage'!F506)</f>
        <v/>
      </c>
      <c r="H2853" s="50">
        <f>IF(AND(ISNUMBER('M3 Functional Beverage'!F506),ISNUMBER('M3 Functional Beverage'!K506)),'M3 Functional Beverage'!F506-'M3 Functional Beverage'!K506,"")</f>
        <v/>
      </c>
      <c r="I2853" s="34" t="inlineStr">
        <is>
          <t>S&amp;S availability/depth vary by listing and time, confirm live.</t>
        </is>
      </c>
    </row>
    <row r="2854" ht="26" customHeight="1">
      <c r="A2854" s="34" t="inlineStr">
        <is>
          <t>Brew Dr</t>
        </is>
      </c>
      <c r="B2854" s="34" t="inlineStr">
        <is>
          <t>Brew Dr Kombucha | Happiness | single 414mL</t>
        </is>
      </c>
      <c r="C2854" s="34" t="inlineStr">
        <is>
          <t>3) Functional beverage (still/sparkling)</t>
        </is>
      </c>
      <c r="D2854" s="51">
        <f>IF('M3 Functional Beverage'!I507="","",'M3 Functional Beverage'!I507)</f>
        <v/>
      </c>
      <c r="E2854" s="52">
        <f>IF('M3 Functional Beverage'!J507="","",'M3 Functional Beverage'!J507)</f>
        <v/>
      </c>
      <c r="F2854" s="50">
        <f>IF('M3 Functional Beverage'!K507="","",'M3 Functional Beverage'!K507)</f>
        <v/>
      </c>
      <c r="G2854" s="49">
        <f>IF('M3 Functional Beverage'!F507="","",'M3 Functional Beverage'!F507)</f>
        <v/>
      </c>
      <c r="H2854" s="50">
        <f>IF(AND(ISNUMBER('M3 Functional Beverage'!F507),ISNUMBER('M3 Functional Beverage'!K507)),'M3 Functional Beverage'!F507-'M3 Functional Beverage'!K507,"")</f>
        <v/>
      </c>
      <c r="I2854" s="34" t="inlineStr">
        <is>
          <t>S&amp;S availability/depth vary by listing and time, confirm live.</t>
        </is>
      </c>
    </row>
    <row r="2855" ht="26" customHeight="1">
      <c r="A2855" s="34" t="inlineStr">
        <is>
          <t>Brew Dr</t>
        </is>
      </c>
      <c r="B2855" s="34" t="inlineStr">
        <is>
          <t>Brew Dr Kombucha | Happiness | 8 pack 414mL</t>
        </is>
      </c>
      <c r="C2855" s="34" t="inlineStr">
        <is>
          <t>3) Functional beverage (still/sparkling)</t>
        </is>
      </c>
      <c r="D2855" s="51">
        <f>IF('M3 Functional Beverage'!I508="","",'M3 Functional Beverage'!I508)</f>
        <v/>
      </c>
      <c r="E2855" s="52">
        <f>IF('M3 Functional Beverage'!J508="","",'M3 Functional Beverage'!J508)</f>
        <v/>
      </c>
      <c r="F2855" s="50">
        <f>IF('M3 Functional Beverage'!K508="","",'M3 Functional Beverage'!K508)</f>
        <v/>
      </c>
      <c r="G2855" s="49">
        <f>IF('M3 Functional Beverage'!F508="","",'M3 Functional Beverage'!F508)</f>
        <v/>
      </c>
      <c r="H2855" s="50">
        <f>IF(AND(ISNUMBER('M3 Functional Beverage'!F508),ISNUMBER('M3 Functional Beverage'!K508)),'M3 Functional Beverage'!F508-'M3 Functional Beverage'!K508,"")</f>
        <v/>
      </c>
      <c r="I2855" s="34" t="inlineStr">
        <is>
          <t>S&amp;S availability/depth vary by listing and time, confirm live.</t>
        </is>
      </c>
    </row>
    <row r="2856" ht="26" customHeight="1">
      <c r="A2856" s="34" t="inlineStr">
        <is>
          <t>Brew Dr</t>
        </is>
      </c>
      <c r="B2856" s="34" t="inlineStr">
        <is>
          <t>Brew Dr Kombucha | Happiness | 12 pack 414mL</t>
        </is>
      </c>
      <c r="C2856" s="34" t="inlineStr">
        <is>
          <t>3) Functional beverage (still/sparkling)</t>
        </is>
      </c>
      <c r="D2856" s="51">
        <f>IF('M3 Functional Beverage'!I509="","",'M3 Functional Beverage'!I509)</f>
        <v/>
      </c>
      <c r="E2856" s="52">
        <f>IF('M3 Functional Beverage'!J509="","",'M3 Functional Beverage'!J509)</f>
        <v/>
      </c>
      <c r="F2856" s="50">
        <f>IF('M3 Functional Beverage'!K509="","",'M3 Functional Beverage'!K509)</f>
        <v/>
      </c>
      <c r="G2856" s="49">
        <f>IF('M3 Functional Beverage'!F509="","",'M3 Functional Beverage'!F509)</f>
        <v/>
      </c>
      <c r="H2856" s="50">
        <f>IF(AND(ISNUMBER('M3 Functional Beverage'!F509),ISNUMBER('M3 Functional Beverage'!K509)),'M3 Functional Beverage'!F509-'M3 Functional Beverage'!K509,"")</f>
        <v/>
      </c>
      <c r="I2856" s="34" t="inlineStr">
        <is>
          <t>S&amp;S availability/depth vary by listing and time, confirm live.</t>
        </is>
      </c>
    </row>
    <row r="2857" ht="26" customHeight="1">
      <c r="A2857" s="34" t="inlineStr">
        <is>
          <t>Brew Dr</t>
        </is>
      </c>
      <c r="B2857" s="34" t="inlineStr">
        <is>
          <t>Brew Dr Kombucha | Happiness | 18 pack 414mL</t>
        </is>
      </c>
      <c r="C2857" s="34" t="inlineStr">
        <is>
          <t>3) Functional beverage (still/sparkling)</t>
        </is>
      </c>
      <c r="D2857" s="51">
        <f>IF('M3 Functional Beverage'!I510="","",'M3 Functional Beverage'!I510)</f>
        <v/>
      </c>
      <c r="E2857" s="52">
        <f>IF('M3 Functional Beverage'!J510="","",'M3 Functional Beverage'!J510)</f>
        <v/>
      </c>
      <c r="F2857" s="50">
        <f>IF('M3 Functional Beverage'!K510="","",'M3 Functional Beverage'!K510)</f>
        <v/>
      </c>
      <c r="G2857" s="49">
        <f>IF('M3 Functional Beverage'!F510="","",'M3 Functional Beverage'!F510)</f>
        <v/>
      </c>
      <c r="H2857" s="50">
        <f>IF(AND(ISNUMBER('M3 Functional Beverage'!F510),ISNUMBER('M3 Functional Beverage'!K510)),'M3 Functional Beverage'!F510-'M3 Functional Beverage'!K510,"")</f>
        <v/>
      </c>
      <c r="I2857" s="34" t="inlineStr">
        <is>
          <t>S&amp;S availability/depth vary by listing and time, confirm live.</t>
        </is>
      </c>
    </row>
    <row r="2858" ht="26" customHeight="1">
      <c r="A2858" s="34" t="inlineStr">
        <is>
          <t>Brew Dr</t>
        </is>
      </c>
      <c r="B2858" s="34" t="inlineStr">
        <is>
          <t>Brew Dr Kombucha | Happiness | 24 pack 414mL</t>
        </is>
      </c>
      <c r="C2858" s="34" t="inlineStr">
        <is>
          <t>3) Functional beverage (still/sparkling)</t>
        </is>
      </c>
      <c r="D2858" s="51">
        <f>IF('M3 Functional Beverage'!I511="","",'M3 Functional Beverage'!I511)</f>
        <v/>
      </c>
      <c r="E2858" s="52">
        <f>IF('M3 Functional Beverage'!J511="","",'M3 Functional Beverage'!J511)</f>
        <v/>
      </c>
      <c r="F2858" s="50">
        <f>IF('M3 Functional Beverage'!K511="","",'M3 Functional Beverage'!K511)</f>
        <v/>
      </c>
      <c r="G2858" s="49">
        <f>IF('M3 Functional Beverage'!F511="","",'M3 Functional Beverage'!F511)</f>
        <v/>
      </c>
      <c r="H2858" s="50">
        <f>IF(AND(ISNUMBER('M3 Functional Beverage'!F511),ISNUMBER('M3 Functional Beverage'!K511)),'M3 Functional Beverage'!F511-'M3 Functional Beverage'!K511,"")</f>
        <v/>
      </c>
      <c r="I2858" s="34" t="inlineStr">
        <is>
          <t>S&amp;S availability/depth vary by listing and time, confirm live.</t>
        </is>
      </c>
    </row>
    <row r="2859" ht="26" customHeight="1">
      <c r="A2859" s="34" t="inlineStr">
        <is>
          <t>Brew Dr</t>
        </is>
      </c>
      <c r="B2859" s="34" t="inlineStr">
        <is>
          <t>Brew Dr Kombucha | Ginger Turmeric | single 414mL</t>
        </is>
      </c>
      <c r="C2859" s="34" t="inlineStr">
        <is>
          <t>3) Functional beverage (still/sparkling)</t>
        </is>
      </c>
      <c r="D2859" s="51">
        <f>IF('M3 Functional Beverage'!I512="","",'M3 Functional Beverage'!I512)</f>
        <v/>
      </c>
      <c r="E2859" s="52">
        <f>IF('M3 Functional Beverage'!J512="","",'M3 Functional Beverage'!J512)</f>
        <v/>
      </c>
      <c r="F2859" s="50">
        <f>IF('M3 Functional Beverage'!K512="","",'M3 Functional Beverage'!K512)</f>
        <v/>
      </c>
      <c r="G2859" s="49">
        <f>IF('M3 Functional Beverage'!F512="","",'M3 Functional Beverage'!F512)</f>
        <v/>
      </c>
      <c r="H2859" s="50">
        <f>IF(AND(ISNUMBER('M3 Functional Beverage'!F512),ISNUMBER('M3 Functional Beverage'!K512)),'M3 Functional Beverage'!F512-'M3 Functional Beverage'!K512,"")</f>
        <v/>
      </c>
      <c r="I2859" s="34" t="inlineStr">
        <is>
          <t>S&amp;S availability/depth vary by listing and time, confirm live.</t>
        </is>
      </c>
    </row>
    <row r="2860" ht="26" customHeight="1">
      <c r="A2860" s="34" t="inlineStr">
        <is>
          <t>Brew Dr</t>
        </is>
      </c>
      <c r="B2860" s="34" t="inlineStr">
        <is>
          <t>Brew Dr Kombucha | Ginger Turmeric | 8 pack 414mL</t>
        </is>
      </c>
      <c r="C2860" s="34" t="inlineStr">
        <is>
          <t>3) Functional beverage (still/sparkling)</t>
        </is>
      </c>
      <c r="D2860" s="51">
        <f>IF('M3 Functional Beverage'!I513="","",'M3 Functional Beverage'!I513)</f>
        <v/>
      </c>
      <c r="E2860" s="52">
        <f>IF('M3 Functional Beverage'!J513="","",'M3 Functional Beverage'!J513)</f>
        <v/>
      </c>
      <c r="F2860" s="50">
        <f>IF('M3 Functional Beverage'!K513="","",'M3 Functional Beverage'!K513)</f>
        <v/>
      </c>
      <c r="G2860" s="49">
        <f>IF('M3 Functional Beverage'!F513="","",'M3 Functional Beverage'!F513)</f>
        <v/>
      </c>
      <c r="H2860" s="50">
        <f>IF(AND(ISNUMBER('M3 Functional Beverage'!F513),ISNUMBER('M3 Functional Beverage'!K513)),'M3 Functional Beverage'!F513-'M3 Functional Beverage'!K513,"")</f>
        <v/>
      </c>
      <c r="I2860" s="34" t="inlineStr">
        <is>
          <t>S&amp;S availability/depth vary by listing and time, confirm live.</t>
        </is>
      </c>
    </row>
    <row r="2861" ht="26" customHeight="1">
      <c r="A2861" s="34" t="inlineStr">
        <is>
          <t>Brew Dr</t>
        </is>
      </c>
      <c r="B2861" s="34" t="inlineStr">
        <is>
          <t>Brew Dr Kombucha | Ginger Turmeric | 12 pack 414mL</t>
        </is>
      </c>
      <c r="C2861" s="34" t="inlineStr">
        <is>
          <t>3) Functional beverage (still/sparkling)</t>
        </is>
      </c>
      <c r="D2861" s="51">
        <f>IF('M3 Functional Beverage'!I514="","",'M3 Functional Beverage'!I514)</f>
        <v/>
      </c>
      <c r="E2861" s="52">
        <f>IF('M3 Functional Beverage'!J514="","",'M3 Functional Beverage'!J514)</f>
        <v/>
      </c>
      <c r="F2861" s="50">
        <f>IF('M3 Functional Beverage'!K514="","",'M3 Functional Beverage'!K514)</f>
        <v/>
      </c>
      <c r="G2861" s="49">
        <f>IF('M3 Functional Beverage'!F514="","",'M3 Functional Beverage'!F514)</f>
        <v/>
      </c>
      <c r="H2861" s="50">
        <f>IF(AND(ISNUMBER('M3 Functional Beverage'!F514),ISNUMBER('M3 Functional Beverage'!K514)),'M3 Functional Beverage'!F514-'M3 Functional Beverage'!K514,"")</f>
        <v/>
      </c>
      <c r="I2861" s="34" t="inlineStr">
        <is>
          <t>S&amp;S availability/depth vary by listing and time, confirm live.</t>
        </is>
      </c>
    </row>
    <row r="2862" ht="26" customHeight="1">
      <c r="A2862" s="34" t="inlineStr">
        <is>
          <t>Brew Dr</t>
        </is>
      </c>
      <c r="B2862" s="34" t="inlineStr">
        <is>
          <t>Brew Dr Kombucha | Ginger Turmeric | 18 pack 414mL</t>
        </is>
      </c>
      <c r="C2862" s="34" t="inlineStr">
        <is>
          <t>3) Functional beverage (still/sparkling)</t>
        </is>
      </c>
      <c r="D2862" s="51">
        <f>IF('M3 Functional Beverage'!I515="","",'M3 Functional Beverage'!I515)</f>
        <v/>
      </c>
      <c r="E2862" s="52">
        <f>IF('M3 Functional Beverage'!J515="","",'M3 Functional Beverage'!J515)</f>
        <v/>
      </c>
      <c r="F2862" s="50">
        <f>IF('M3 Functional Beverage'!K515="","",'M3 Functional Beverage'!K515)</f>
        <v/>
      </c>
      <c r="G2862" s="49">
        <f>IF('M3 Functional Beverage'!F515="","",'M3 Functional Beverage'!F515)</f>
        <v/>
      </c>
      <c r="H2862" s="50">
        <f>IF(AND(ISNUMBER('M3 Functional Beverage'!F515),ISNUMBER('M3 Functional Beverage'!K515)),'M3 Functional Beverage'!F515-'M3 Functional Beverage'!K515,"")</f>
        <v/>
      </c>
      <c r="I2862" s="34" t="inlineStr">
        <is>
          <t>S&amp;S availability/depth vary by listing and time, confirm live.</t>
        </is>
      </c>
    </row>
    <row r="2863" ht="26" customHeight="1">
      <c r="A2863" s="34" t="inlineStr">
        <is>
          <t>Brew Dr</t>
        </is>
      </c>
      <c r="B2863" s="34" t="inlineStr">
        <is>
          <t>Brew Dr Kombucha | Ginger Turmeric | 24 pack 414mL</t>
        </is>
      </c>
      <c r="C2863" s="34" t="inlineStr">
        <is>
          <t>3) Functional beverage (still/sparkling)</t>
        </is>
      </c>
      <c r="D2863" s="51">
        <f>IF('M3 Functional Beverage'!I516="","",'M3 Functional Beverage'!I516)</f>
        <v/>
      </c>
      <c r="E2863" s="52">
        <f>IF('M3 Functional Beverage'!J516="","",'M3 Functional Beverage'!J516)</f>
        <v/>
      </c>
      <c r="F2863" s="50">
        <f>IF('M3 Functional Beverage'!K516="","",'M3 Functional Beverage'!K516)</f>
        <v/>
      </c>
      <c r="G2863" s="49">
        <f>IF('M3 Functional Beverage'!F516="","",'M3 Functional Beverage'!F516)</f>
        <v/>
      </c>
      <c r="H2863" s="50">
        <f>IF(AND(ISNUMBER('M3 Functional Beverage'!F516),ISNUMBER('M3 Functional Beverage'!K516)),'M3 Functional Beverage'!F516-'M3 Functional Beverage'!K516,"")</f>
        <v/>
      </c>
      <c r="I2863" s="34" t="inlineStr">
        <is>
          <t>S&amp;S availability/depth vary by listing and time, confirm live.</t>
        </is>
      </c>
    </row>
    <row r="2864" ht="26" customHeight="1">
      <c r="A2864" s="34" t="inlineStr">
        <is>
          <t>Karma</t>
        </is>
      </c>
      <c r="B2864" s="34" t="inlineStr">
        <is>
          <t>Karma Wellness Water | Berry Cherry | single 532mL</t>
        </is>
      </c>
      <c r="C2864" s="34" t="inlineStr">
        <is>
          <t>3) Functional beverage (still/sparkling)</t>
        </is>
      </c>
      <c r="D2864" s="51">
        <f>IF('M3 Functional Beverage'!I517="","",'M3 Functional Beverage'!I517)</f>
        <v/>
      </c>
      <c r="E2864" s="52">
        <f>IF('M3 Functional Beverage'!J517="","",'M3 Functional Beverage'!J517)</f>
        <v/>
      </c>
      <c r="F2864" s="50">
        <f>IF('M3 Functional Beverage'!K517="","",'M3 Functional Beverage'!K517)</f>
        <v/>
      </c>
      <c r="G2864" s="49">
        <f>IF('M3 Functional Beverage'!F517="","",'M3 Functional Beverage'!F517)</f>
        <v/>
      </c>
      <c r="H2864" s="50">
        <f>IF(AND(ISNUMBER('M3 Functional Beverage'!F517),ISNUMBER('M3 Functional Beverage'!K517)),'M3 Functional Beverage'!F517-'M3 Functional Beverage'!K517,"")</f>
        <v/>
      </c>
      <c r="I2864" s="34" t="inlineStr">
        <is>
          <t>S&amp;S availability/depth vary by listing and time, confirm live.</t>
        </is>
      </c>
    </row>
    <row r="2865" ht="26" customHeight="1">
      <c r="A2865" s="34" t="inlineStr">
        <is>
          <t>Karma</t>
        </is>
      </c>
      <c r="B2865" s="34" t="inlineStr">
        <is>
          <t>Karma Wellness Water | Berry Cherry | 8 pack 532mL</t>
        </is>
      </c>
      <c r="C2865" s="34" t="inlineStr">
        <is>
          <t>3) Functional beverage (still/sparkling)</t>
        </is>
      </c>
      <c r="D2865" s="51">
        <f>IF('M3 Functional Beverage'!I518="","",'M3 Functional Beverage'!I518)</f>
        <v/>
      </c>
      <c r="E2865" s="52">
        <f>IF('M3 Functional Beverage'!J518="","",'M3 Functional Beverage'!J518)</f>
        <v/>
      </c>
      <c r="F2865" s="50">
        <f>IF('M3 Functional Beverage'!K518="","",'M3 Functional Beverage'!K518)</f>
        <v/>
      </c>
      <c r="G2865" s="49">
        <f>IF('M3 Functional Beverage'!F518="","",'M3 Functional Beverage'!F518)</f>
        <v/>
      </c>
      <c r="H2865" s="50">
        <f>IF(AND(ISNUMBER('M3 Functional Beverage'!F518),ISNUMBER('M3 Functional Beverage'!K518)),'M3 Functional Beverage'!F518-'M3 Functional Beverage'!K518,"")</f>
        <v/>
      </c>
      <c r="I2865" s="34" t="inlineStr">
        <is>
          <t>S&amp;S availability/depth vary by listing and time, confirm live.</t>
        </is>
      </c>
    </row>
    <row r="2866" ht="26" customHeight="1">
      <c r="A2866" s="34" t="inlineStr">
        <is>
          <t>Karma</t>
        </is>
      </c>
      <c r="B2866" s="34" t="inlineStr">
        <is>
          <t>Karma Wellness Water | Berry Cherry | 12 pack 532mL</t>
        </is>
      </c>
      <c r="C2866" s="34" t="inlineStr">
        <is>
          <t>3) Functional beverage (still/sparkling)</t>
        </is>
      </c>
      <c r="D2866" s="51">
        <f>IF('M3 Functional Beverage'!I519="","",'M3 Functional Beverage'!I519)</f>
        <v/>
      </c>
      <c r="E2866" s="52">
        <f>IF('M3 Functional Beverage'!J519="","",'M3 Functional Beverage'!J519)</f>
        <v/>
      </c>
      <c r="F2866" s="50">
        <f>IF('M3 Functional Beverage'!K519="","",'M3 Functional Beverage'!K519)</f>
        <v/>
      </c>
      <c r="G2866" s="49">
        <f>IF('M3 Functional Beverage'!F519="","",'M3 Functional Beverage'!F519)</f>
        <v/>
      </c>
      <c r="H2866" s="50">
        <f>IF(AND(ISNUMBER('M3 Functional Beverage'!F519),ISNUMBER('M3 Functional Beverage'!K519)),'M3 Functional Beverage'!F519-'M3 Functional Beverage'!K519,"")</f>
        <v/>
      </c>
      <c r="I2866" s="34" t="inlineStr">
        <is>
          <t>S&amp;S availability/depth vary by listing and time, confirm live.</t>
        </is>
      </c>
    </row>
    <row r="2867" ht="26" customHeight="1">
      <c r="A2867" s="34" t="inlineStr">
        <is>
          <t>Karma</t>
        </is>
      </c>
      <c r="B2867" s="34" t="inlineStr">
        <is>
          <t>Karma Wellness Water | Berry Cherry | 18 pack 532mL</t>
        </is>
      </c>
      <c r="C2867" s="34" t="inlineStr">
        <is>
          <t>3) Functional beverage (still/sparkling)</t>
        </is>
      </c>
      <c r="D2867" s="51">
        <f>IF('M3 Functional Beverage'!I520="","",'M3 Functional Beverage'!I520)</f>
        <v/>
      </c>
      <c r="E2867" s="52">
        <f>IF('M3 Functional Beverage'!J520="","",'M3 Functional Beverage'!J520)</f>
        <v/>
      </c>
      <c r="F2867" s="50">
        <f>IF('M3 Functional Beverage'!K520="","",'M3 Functional Beverage'!K520)</f>
        <v/>
      </c>
      <c r="G2867" s="49">
        <f>IF('M3 Functional Beverage'!F520="","",'M3 Functional Beverage'!F520)</f>
        <v/>
      </c>
      <c r="H2867" s="50">
        <f>IF(AND(ISNUMBER('M3 Functional Beverage'!F520),ISNUMBER('M3 Functional Beverage'!K520)),'M3 Functional Beverage'!F520-'M3 Functional Beverage'!K520,"")</f>
        <v/>
      </c>
      <c r="I2867" s="34" t="inlineStr">
        <is>
          <t>S&amp;S availability/depth vary by listing and time, confirm live.</t>
        </is>
      </c>
    </row>
    <row r="2868" ht="26" customHeight="1">
      <c r="A2868" s="34" t="inlineStr">
        <is>
          <t>Karma</t>
        </is>
      </c>
      <c r="B2868" s="34" t="inlineStr">
        <is>
          <t>Karma Wellness Water | Berry Cherry | 24 pack 532mL</t>
        </is>
      </c>
      <c r="C2868" s="34" t="inlineStr">
        <is>
          <t>3) Functional beverage (still/sparkling)</t>
        </is>
      </c>
      <c r="D2868" s="51">
        <f>IF('M3 Functional Beverage'!I521="","",'M3 Functional Beverage'!I521)</f>
        <v/>
      </c>
      <c r="E2868" s="52">
        <f>IF('M3 Functional Beverage'!J521="","",'M3 Functional Beverage'!J521)</f>
        <v/>
      </c>
      <c r="F2868" s="50">
        <f>IF('M3 Functional Beverage'!K521="","",'M3 Functional Beverage'!K521)</f>
        <v/>
      </c>
      <c r="G2868" s="49">
        <f>IF('M3 Functional Beverage'!F521="","",'M3 Functional Beverage'!F521)</f>
        <v/>
      </c>
      <c r="H2868" s="50">
        <f>IF(AND(ISNUMBER('M3 Functional Beverage'!F521),ISNUMBER('M3 Functional Beverage'!K521)),'M3 Functional Beverage'!F521-'M3 Functional Beverage'!K521,"")</f>
        <v/>
      </c>
      <c r="I2868" s="34" t="inlineStr">
        <is>
          <t>S&amp;S availability/depth vary by listing and time, confirm live.</t>
        </is>
      </c>
    </row>
    <row r="2869" ht="26" customHeight="1">
      <c r="A2869" s="34" t="inlineStr">
        <is>
          <t>Karma</t>
        </is>
      </c>
      <c r="B2869" s="34" t="inlineStr">
        <is>
          <t>Karma Wellness Water | Orange Mango | single 532mL</t>
        </is>
      </c>
      <c r="C2869" s="34" t="inlineStr">
        <is>
          <t>3) Functional beverage (still/sparkling)</t>
        </is>
      </c>
      <c r="D2869" s="51">
        <f>IF('M3 Functional Beverage'!I522="","",'M3 Functional Beverage'!I522)</f>
        <v/>
      </c>
      <c r="E2869" s="52">
        <f>IF('M3 Functional Beverage'!J522="","",'M3 Functional Beverage'!J522)</f>
        <v/>
      </c>
      <c r="F2869" s="50">
        <f>IF('M3 Functional Beverage'!K522="","",'M3 Functional Beverage'!K522)</f>
        <v/>
      </c>
      <c r="G2869" s="49">
        <f>IF('M3 Functional Beverage'!F522="","",'M3 Functional Beverage'!F522)</f>
        <v/>
      </c>
      <c r="H2869" s="50">
        <f>IF(AND(ISNUMBER('M3 Functional Beverage'!F522),ISNUMBER('M3 Functional Beverage'!K522)),'M3 Functional Beverage'!F522-'M3 Functional Beverage'!K522,"")</f>
        <v/>
      </c>
      <c r="I2869" s="34" t="inlineStr">
        <is>
          <t>S&amp;S availability/depth vary by listing and time, confirm live.</t>
        </is>
      </c>
    </row>
    <row r="2870" ht="26" customHeight="1">
      <c r="A2870" s="34" t="inlineStr">
        <is>
          <t>Karma</t>
        </is>
      </c>
      <c r="B2870" s="34" t="inlineStr">
        <is>
          <t>Karma Wellness Water | Orange Mango | 8 pack 532mL</t>
        </is>
      </c>
      <c r="C2870" s="34" t="inlineStr">
        <is>
          <t>3) Functional beverage (still/sparkling)</t>
        </is>
      </c>
      <c r="D2870" s="51">
        <f>IF('M3 Functional Beverage'!I523="","",'M3 Functional Beverage'!I523)</f>
        <v/>
      </c>
      <c r="E2870" s="52">
        <f>IF('M3 Functional Beverage'!J523="","",'M3 Functional Beverage'!J523)</f>
        <v/>
      </c>
      <c r="F2870" s="50">
        <f>IF('M3 Functional Beverage'!K523="","",'M3 Functional Beverage'!K523)</f>
        <v/>
      </c>
      <c r="G2870" s="49">
        <f>IF('M3 Functional Beverage'!F523="","",'M3 Functional Beverage'!F523)</f>
        <v/>
      </c>
      <c r="H2870" s="50">
        <f>IF(AND(ISNUMBER('M3 Functional Beverage'!F523),ISNUMBER('M3 Functional Beverage'!K523)),'M3 Functional Beverage'!F523-'M3 Functional Beverage'!K523,"")</f>
        <v/>
      </c>
      <c r="I2870" s="34" t="inlineStr">
        <is>
          <t>S&amp;S availability/depth vary by listing and time, confirm live.</t>
        </is>
      </c>
    </row>
    <row r="2871" ht="26" customHeight="1">
      <c r="A2871" s="34" t="inlineStr">
        <is>
          <t>Karma</t>
        </is>
      </c>
      <c r="B2871" s="34" t="inlineStr">
        <is>
          <t>Karma Wellness Water | Orange Mango | 12 pack 532mL</t>
        </is>
      </c>
      <c r="C2871" s="34" t="inlineStr">
        <is>
          <t>3) Functional beverage (still/sparkling)</t>
        </is>
      </c>
      <c r="D2871" s="51">
        <f>IF('M3 Functional Beverage'!I524="","",'M3 Functional Beverage'!I524)</f>
        <v/>
      </c>
      <c r="E2871" s="52">
        <f>IF('M3 Functional Beverage'!J524="","",'M3 Functional Beverage'!J524)</f>
        <v/>
      </c>
      <c r="F2871" s="50">
        <f>IF('M3 Functional Beverage'!K524="","",'M3 Functional Beverage'!K524)</f>
        <v/>
      </c>
      <c r="G2871" s="49">
        <f>IF('M3 Functional Beverage'!F524="","",'M3 Functional Beverage'!F524)</f>
        <v/>
      </c>
      <c r="H2871" s="50">
        <f>IF(AND(ISNUMBER('M3 Functional Beverage'!F524),ISNUMBER('M3 Functional Beverage'!K524)),'M3 Functional Beverage'!F524-'M3 Functional Beverage'!K524,"")</f>
        <v/>
      </c>
      <c r="I2871" s="34" t="inlineStr">
        <is>
          <t>S&amp;S availability/depth vary by listing and time, confirm live.</t>
        </is>
      </c>
    </row>
    <row r="2872" ht="26" customHeight="1">
      <c r="A2872" s="34" t="inlineStr">
        <is>
          <t>Karma</t>
        </is>
      </c>
      <c r="B2872" s="34" t="inlineStr">
        <is>
          <t>Karma Wellness Water | Orange Mango | 18 pack 532mL</t>
        </is>
      </c>
      <c r="C2872" s="34" t="inlineStr">
        <is>
          <t>3) Functional beverage (still/sparkling)</t>
        </is>
      </c>
      <c r="D2872" s="51">
        <f>IF('M3 Functional Beverage'!I525="","",'M3 Functional Beverage'!I525)</f>
        <v/>
      </c>
      <c r="E2872" s="52">
        <f>IF('M3 Functional Beverage'!J525="","",'M3 Functional Beverage'!J525)</f>
        <v/>
      </c>
      <c r="F2872" s="50">
        <f>IF('M3 Functional Beverage'!K525="","",'M3 Functional Beverage'!K525)</f>
        <v/>
      </c>
      <c r="G2872" s="49">
        <f>IF('M3 Functional Beverage'!F525="","",'M3 Functional Beverage'!F525)</f>
        <v/>
      </c>
      <c r="H2872" s="50">
        <f>IF(AND(ISNUMBER('M3 Functional Beverage'!F525),ISNUMBER('M3 Functional Beverage'!K525)),'M3 Functional Beverage'!F525-'M3 Functional Beverage'!K525,"")</f>
        <v/>
      </c>
      <c r="I2872" s="34" t="inlineStr">
        <is>
          <t>S&amp;S availability/depth vary by listing and time, confirm live.</t>
        </is>
      </c>
    </row>
    <row r="2873" ht="26" customHeight="1">
      <c r="A2873" s="34" t="inlineStr">
        <is>
          <t>Karma</t>
        </is>
      </c>
      <c r="B2873" s="34" t="inlineStr">
        <is>
          <t>Karma Wellness Water | Orange Mango | 24 pack 532mL</t>
        </is>
      </c>
      <c r="C2873" s="34" t="inlineStr">
        <is>
          <t>3) Functional beverage (still/sparkling)</t>
        </is>
      </c>
      <c r="D2873" s="51">
        <f>IF('M3 Functional Beverage'!I526="","",'M3 Functional Beverage'!I526)</f>
        <v/>
      </c>
      <c r="E2873" s="52">
        <f>IF('M3 Functional Beverage'!J526="","",'M3 Functional Beverage'!J526)</f>
        <v/>
      </c>
      <c r="F2873" s="50">
        <f>IF('M3 Functional Beverage'!K526="","",'M3 Functional Beverage'!K526)</f>
        <v/>
      </c>
      <c r="G2873" s="49">
        <f>IF('M3 Functional Beverage'!F526="","",'M3 Functional Beverage'!F526)</f>
        <v/>
      </c>
      <c r="H2873" s="50">
        <f>IF(AND(ISNUMBER('M3 Functional Beverage'!F526),ISNUMBER('M3 Functional Beverage'!K526)),'M3 Functional Beverage'!F526-'M3 Functional Beverage'!K526,"")</f>
        <v/>
      </c>
      <c r="I2873" s="34" t="inlineStr">
        <is>
          <t>S&amp;S availability/depth vary by listing and time, confirm live.</t>
        </is>
      </c>
    </row>
    <row r="2874" ht="26" customHeight="1">
      <c r="A2874" s="34" t="inlineStr">
        <is>
          <t>Karma</t>
        </is>
      </c>
      <c r="B2874" s="34" t="inlineStr">
        <is>
          <t>Karma Wellness Water | Acai Pomegranate | single 532mL</t>
        </is>
      </c>
      <c r="C2874" s="34" t="inlineStr">
        <is>
          <t>3) Functional beverage (still/sparkling)</t>
        </is>
      </c>
      <c r="D2874" s="51">
        <f>IF('M3 Functional Beverage'!I527="","",'M3 Functional Beverage'!I527)</f>
        <v/>
      </c>
      <c r="E2874" s="52">
        <f>IF('M3 Functional Beverage'!J527="","",'M3 Functional Beverage'!J527)</f>
        <v/>
      </c>
      <c r="F2874" s="50">
        <f>IF('M3 Functional Beverage'!K527="","",'M3 Functional Beverage'!K527)</f>
        <v/>
      </c>
      <c r="G2874" s="49">
        <f>IF('M3 Functional Beverage'!F527="","",'M3 Functional Beverage'!F527)</f>
        <v/>
      </c>
      <c r="H2874" s="50">
        <f>IF(AND(ISNUMBER('M3 Functional Beverage'!F527),ISNUMBER('M3 Functional Beverage'!K527)),'M3 Functional Beverage'!F527-'M3 Functional Beverage'!K527,"")</f>
        <v/>
      </c>
      <c r="I2874" s="34" t="inlineStr">
        <is>
          <t>S&amp;S availability/depth vary by listing and time, confirm live.</t>
        </is>
      </c>
    </row>
    <row r="2875" ht="26" customHeight="1">
      <c r="A2875" s="34" t="inlineStr">
        <is>
          <t>Karma</t>
        </is>
      </c>
      <c r="B2875" s="34" t="inlineStr">
        <is>
          <t>Karma Wellness Water | Acai Pomegranate | 8 pack 532mL</t>
        </is>
      </c>
      <c r="C2875" s="34" t="inlineStr">
        <is>
          <t>3) Functional beverage (still/sparkling)</t>
        </is>
      </c>
      <c r="D2875" s="51">
        <f>IF('M3 Functional Beverage'!I528="","",'M3 Functional Beverage'!I528)</f>
        <v/>
      </c>
      <c r="E2875" s="52">
        <f>IF('M3 Functional Beverage'!J528="","",'M3 Functional Beverage'!J528)</f>
        <v/>
      </c>
      <c r="F2875" s="50">
        <f>IF('M3 Functional Beverage'!K528="","",'M3 Functional Beverage'!K528)</f>
        <v/>
      </c>
      <c r="G2875" s="49">
        <f>IF('M3 Functional Beverage'!F528="","",'M3 Functional Beverage'!F528)</f>
        <v/>
      </c>
      <c r="H2875" s="50">
        <f>IF(AND(ISNUMBER('M3 Functional Beverage'!F528),ISNUMBER('M3 Functional Beverage'!K528)),'M3 Functional Beverage'!F528-'M3 Functional Beverage'!K528,"")</f>
        <v/>
      </c>
      <c r="I2875" s="34" t="inlineStr">
        <is>
          <t>S&amp;S availability/depth vary by listing and time, confirm live.</t>
        </is>
      </c>
    </row>
    <row r="2876" ht="26" customHeight="1">
      <c r="A2876" s="34" t="inlineStr">
        <is>
          <t>Karma</t>
        </is>
      </c>
      <c r="B2876" s="34" t="inlineStr">
        <is>
          <t>Karma Wellness Water | Acai Pomegranate | 12 pack 532mL</t>
        </is>
      </c>
      <c r="C2876" s="34" t="inlineStr">
        <is>
          <t>3) Functional beverage (still/sparkling)</t>
        </is>
      </c>
      <c r="D2876" s="51">
        <f>IF('M3 Functional Beverage'!I529="","",'M3 Functional Beverage'!I529)</f>
        <v/>
      </c>
      <c r="E2876" s="52">
        <f>IF('M3 Functional Beverage'!J529="","",'M3 Functional Beverage'!J529)</f>
        <v/>
      </c>
      <c r="F2876" s="50">
        <f>IF('M3 Functional Beverage'!K529="","",'M3 Functional Beverage'!K529)</f>
        <v/>
      </c>
      <c r="G2876" s="49">
        <f>IF('M3 Functional Beverage'!F529="","",'M3 Functional Beverage'!F529)</f>
        <v/>
      </c>
      <c r="H2876" s="50">
        <f>IF(AND(ISNUMBER('M3 Functional Beverage'!F529),ISNUMBER('M3 Functional Beverage'!K529)),'M3 Functional Beverage'!F529-'M3 Functional Beverage'!K529,"")</f>
        <v/>
      </c>
      <c r="I2876" s="34" t="inlineStr">
        <is>
          <t>S&amp;S availability/depth vary by listing and time, confirm live.</t>
        </is>
      </c>
    </row>
    <row r="2877" ht="26" customHeight="1">
      <c r="A2877" s="34" t="inlineStr">
        <is>
          <t>Karma</t>
        </is>
      </c>
      <c r="B2877" s="34" t="inlineStr">
        <is>
          <t>Karma Wellness Water | Acai Pomegranate | 18 pack 532mL</t>
        </is>
      </c>
      <c r="C2877" s="34" t="inlineStr">
        <is>
          <t>3) Functional beverage (still/sparkling)</t>
        </is>
      </c>
      <c r="D2877" s="51">
        <f>IF('M3 Functional Beverage'!I530="","",'M3 Functional Beverage'!I530)</f>
        <v/>
      </c>
      <c r="E2877" s="52">
        <f>IF('M3 Functional Beverage'!J530="","",'M3 Functional Beverage'!J530)</f>
        <v/>
      </c>
      <c r="F2877" s="50">
        <f>IF('M3 Functional Beverage'!K530="","",'M3 Functional Beverage'!K530)</f>
        <v/>
      </c>
      <c r="G2877" s="49">
        <f>IF('M3 Functional Beverage'!F530="","",'M3 Functional Beverage'!F530)</f>
        <v/>
      </c>
      <c r="H2877" s="50">
        <f>IF(AND(ISNUMBER('M3 Functional Beverage'!F530),ISNUMBER('M3 Functional Beverage'!K530)),'M3 Functional Beverage'!F530-'M3 Functional Beverage'!K530,"")</f>
        <v/>
      </c>
      <c r="I2877" s="34" t="inlineStr">
        <is>
          <t>S&amp;S availability/depth vary by listing and time, confirm live.</t>
        </is>
      </c>
    </row>
    <row r="2878" ht="26" customHeight="1">
      <c r="A2878" s="34" t="inlineStr">
        <is>
          <t>Karma</t>
        </is>
      </c>
      <c r="B2878" s="34" t="inlineStr">
        <is>
          <t>Karma Wellness Water | Acai Pomegranate | 24 pack 532mL</t>
        </is>
      </c>
      <c r="C2878" s="34" t="inlineStr">
        <is>
          <t>3) Functional beverage (still/sparkling)</t>
        </is>
      </c>
      <c r="D2878" s="51">
        <f>IF('M3 Functional Beverage'!I531="","",'M3 Functional Beverage'!I531)</f>
        <v/>
      </c>
      <c r="E2878" s="52">
        <f>IF('M3 Functional Beverage'!J531="","",'M3 Functional Beverage'!J531)</f>
        <v/>
      </c>
      <c r="F2878" s="50">
        <f>IF('M3 Functional Beverage'!K531="","",'M3 Functional Beverage'!K531)</f>
        <v/>
      </c>
      <c r="G2878" s="49">
        <f>IF('M3 Functional Beverage'!F531="","",'M3 Functional Beverage'!F531)</f>
        <v/>
      </c>
      <c r="H2878" s="50">
        <f>IF(AND(ISNUMBER('M3 Functional Beverage'!F531),ISNUMBER('M3 Functional Beverage'!K531)),'M3 Functional Beverage'!F531-'M3 Functional Beverage'!K531,"")</f>
        <v/>
      </c>
      <c r="I2878" s="34" t="inlineStr">
        <is>
          <t>S&amp;S availability/depth vary by listing and time, confirm live.</t>
        </is>
      </c>
    </row>
    <row r="2879" ht="26" customHeight="1">
      <c r="A2879" s="34" t="inlineStr">
        <is>
          <t>Karma</t>
        </is>
      </c>
      <c r="B2879" s="34" t="inlineStr">
        <is>
          <t>Karma Wellness Water | Tropical Pineapple | single 532mL</t>
        </is>
      </c>
      <c r="C2879" s="34" t="inlineStr">
        <is>
          <t>3) Functional beverage (still/sparkling)</t>
        </is>
      </c>
      <c r="D2879" s="51">
        <f>IF('M3 Functional Beverage'!I532="","",'M3 Functional Beverage'!I532)</f>
        <v/>
      </c>
      <c r="E2879" s="52">
        <f>IF('M3 Functional Beverage'!J532="","",'M3 Functional Beverage'!J532)</f>
        <v/>
      </c>
      <c r="F2879" s="50">
        <f>IF('M3 Functional Beverage'!K532="","",'M3 Functional Beverage'!K532)</f>
        <v/>
      </c>
      <c r="G2879" s="49">
        <f>IF('M3 Functional Beverage'!F532="","",'M3 Functional Beverage'!F532)</f>
        <v/>
      </c>
      <c r="H2879" s="50">
        <f>IF(AND(ISNUMBER('M3 Functional Beverage'!F532),ISNUMBER('M3 Functional Beverage'!K532)),'M3 Functional Beverage'!F532-'M3 Functional Beverage'!K532,"")</f>
        <v/>
      </c>
      <c r="I2879" s="34" t="inlineStr">
        <is>
          <t>S&amp;S availability/depth vary by listing and time, confirm live.</t>
        </is>
      </c>
    </row>
    <row r="2880" ht="26" customHeight="1">
      <c r="A2880" s="34" t="inlineStr">
        <is>
          <t>Karma</t>
        </is>
      </c>
      <c r="B2880" s="34" t="inlineStr">
        <is>
          <t>Karma Wellness Water | Tropical Pineapple | 8 pack 532mL</t>
        </is>
      </c>
      <c r="C2880" s="34" t="inlineStr">
        <is>
          <t>3) Functional beverage (still/sparkling)</t>
        </is>
      </c>
      <c r="D2880" s="51">
        <f>IF('M3 Functional Beverage'!I533="","",'M3 Functional Beverage'!I533)</f>
        <v/>
      </c>
      <c r="E2880" s="52">
        <f>IF('M3 Functional Beverage'!J533="","",'M3 Functional Beverage'!J533)</f>
        <v/>
      </c>
      <c r="F2880" s="50">
        <f>IF('M3 Functional Beverage'!K533="","",'M3 Functional Beverage'!K533)</f>
        <v/>
      </c>
      <c r="G2880" s="49">
        <f>IF('M3 Functional Beverage'!F533="","",'M3 Functional Beverage'!F533)</f>
        <v/>
      </c>
      <c r="H2880" s="50">
        <f>IF(AND(ISNUMBER('M3 Functional Beverage'!F533),ISNUMBER('M3 Functional Beverage'!K533)),'M3 Functional Beverage'!F533-'M3 Functional Beverage'!K533,"")</f>
        <v/>
      </c>
      <c r="I2880" s="34" t="inlineStr">
        <is>
          <t>S&amp;S availability/depth vary by listing and time, confirm live.</t>
        </is>
      </c>
    </row>
    <row r="2881" ht="26" customHeight="1">
      <c r="A2881" s="34" t="inlineStr">
        <is>
          <t>Karma</t>
        </is>
      </c>
      <c r="B2881" s="34" t="inlineStr">
        <is>
          <t>Karma Wellness Water | Tropical Pineapple | 12 pack 532mL</t>
        </is>
      </c>
      <c r="C2881" s="34" t="inlineStr">
        <is>
          <t>3) Functional beverage (still/sparkling)</t>
        </is>
      </c>
      <c r="D2881" s="51">
        <f>IF('M3 Functional Beverage'!I534="","",'M3 Functional Beverage'!I534)</f>
        <v/>
      </c>
      <c r="E2881" s="52">
        <f>IF('M3 Functional Beverage'!J534="","",'M3 Functional Beverage'!J534)</f>
        <v/>
      </c>
      <c r="F2881" s="50">
        <f>IF('M3 Functional Beverage'!K534="","",'M3 Functional Beverage'!K534)</f>
        <v/>
      </c>
      <c r="G2881" s="49">
        <f>IF('M3 Functional Beverage'!F534="","",'M3 Functional Beverage'!F534)</f>
        <v/>
      </c>
      <c r="H2881" s="50">
        <f>IF(AND(ISNUMBER('M3 Functional Beverage'!F534),ISNUMBER('M3 Functional Beverage'!K534)),'M3 Functional Beverage'!F534-'M3 Functional Beverage'!K534,"")</f>
        <v/>
      </c>
      <c r="I2881" s="34" t="inlineStr">
        <is>
          <t>S&amp;S availability/depth vary by listing and time, confirm live.</t>
        </is>
      </c>
    </row>
    <row r="2882" ht="26" customHeight="1">
      <c r="A2882" s="34" t="inlineStr">
        <is>
          <t>Karma</t>
        </is>
      </c>
      <c r="B2882" s="34" t="inlineStr">
        <is>
          <t>Karma Wellness Water | Tropical Pineapple | 18 pack 532mL</t>
        </is>
      </c>
      <c r="C2882" s="34" t="inlineStr">
        <is>
          <t>3) Functional beverage (still/sparkling)</t>
        </is>
      </c>
      <c r="D2882" s="51">
        <f>IF('M3 Functional Beverage'!I535="","",'M3 Functional Beverage'!I535)</f>
        <v/>
      </c>
      <c r="E2882" s="52">
        <f>IF('M3 Functional Beverage'!J535="","",'M3 Functional Beverage'!J535)</f>
        <v/>
      </c>
      <c r="F2882" s="50">
        <f>IF('M3 Functional Beverage'!K535="","",'M3 Functional Beverage'!K535)</f>
        <v/>
      </c>
      <c r="G2882" s="49">
        <f>IF('M3 Functional Beverage'!F535="","",'M3 Functional Beverage'!F535)</f>
        <v/>
      </c>
      <c r="H2882" s="50">
        <f>IF(AND(ISNUMBER('M3 Functional Beverage'!F535),ISNUMBER('M3 Functional Beverage'!K535)),'M3 Functional Beverage'!F535-'M3 Functional Beverage'!K535,"")</f>
        <v/>
      </c>
      <c r="I2882" s="34" t="inlineStr">
        <is>
          <t>S&amp;S availability/depth vary by listing and time, confirm live.</t>
        </is>
      </c>
    </row>
    <row r="2883" ht="26" customHeight="1">
      <c r="A2883" s="34" t="inlineStr">
        <is>
          <t>Karma</t>
        </is>
      </c>
      <c r="B2883" s="34" t="inlineStr">
        <is>
          <t>Karma Wellness Water | Tropical Pineapple | 24 pack 532mL</t>
        </is>
      </c>
      <c r="C2883" s="34" t="inlineStr">
        <is>
          <t>3) Functional beverage (still/sparkling)</t>
        </is>
      </c>
      <c r="D2883" s="51">
        <f>IF('M3 Functional Beverage'!I536="","",'M3 Functional Beverage'!I536)</f>
        <v/>
      </c>
      <c r="E2883" s="52">
        <f>IF('M3 Functional Beverage'!J536="","",'M3 Functional Beverage'!J536)</f>
        <v/>
      </c>
      <c r="F2883" s="50">
        <f>IF('M3 Functional Beverage'!K536="","",'M3 Functional Beverage'!K536)</f>
        <v/>
      </c>
      <c r="G2883" s="49">
        <f>IF('M3 Functional Beverage'!F536="","",'M3 Functional Beverage'!F536)</f>
        <v/>
      </c>
      <c r="H2883" s="50">
        <f>IF(AND(ISNUMBER('M3 Functional Beverage'!F536),ISNUMBER('M3 Functional Beverage'!K536)),'M3 Functional Beverage'!F536-'M3 Functional Beverage'!K536,"")</f>
        <v/>
      </c>
      <c r="I2883" s="34" t="inlineStr">
        <is>
          <t>S&amp;S availability/depth vary by listing and time, confirm live.</t>
        </is>
      </c>
    </row>
    <row r="2884" ht="26" customHeight="1">
      <c r="A2884" s="34" t="inlineStr">
        <is>
          <t>ALO</t>
        </is>
      </c>
      <c r="B2884" s="34" t="inlineStr">
        <is>
          <t>ALO Exposed Aloe Vera Drink | Original Aloe + Honey | single 500mL</t>
        </is>
      </c>
      <c r="C2884" s="34" t="inlineStr">
        <is>
          <t>3) Functional beverage (still/sparkling)</t>
        </is>
      </c>
      <c r="D2884" s="51">
        <f>IF('M3 Functional Beverage'!I537="","",'M3 Functional Beverage'!I537)</f>
        <v/>
      </c>
      <c r="E2884" s="52">
        <f>IF('M3 Functional Beverage'!J537="","",'M3 Functional Beverage'!J537)</f>
        <v/>
      </c>
      <c r="F2884" s="50">
        <f>IF('M3 Functional Beverage'!K537="","",'M3 Functional Beverage'!K537)</f>
        <v/>
      </c>
      <c r="G2884" s="49">
        <f>IF('M3 Functional Beverage'!F537="","",'M3 Functional Beverage'!F537)</f>
        <v/>
      </c>
      <c r="H2884" s="50">
        <f>IF(AND(ISNUMBER('M3 Functional Beverage'!F537),ISNUMBER('M3 Functional Beverage'!K537)),'M3 Functional Beverage'!F537-'M3 Functional Beverage'!K537,"")</f>
        <v/>
      </c>
      <c r="I2884" s="34" t="inlineStr">
        <is>
          <t>S&amp;S availability/depth vary by listing and time, confirm live.</t>
        </is>
      </c>
    </row>
    <row r="2885" ht="26" customHeight="1">
      <c r="A2885" s="34" t="inlineStr">
        <is>
          <t>ALO</t>
        </is>
      </c>
      <c r="B2885" s="34" t="inlineStr">
        <is>
          <t>ALO Exposed Aloe Vera Drink | Original Aloe + Honey | 8 pack 500mL</t>
        </is>
      </c>
      <c r="C2885" s="34" t="inlineStr">
        <is>
          <t>3) Functional beverage (still/sparkling)</t>
        </is>
      </c>
      <c r="D2885" s="51">
        <f>IF('M3 Functional Beverage'!I538="","",'M3 Functional Beverage'!I538)</f>
        <v/>
      </c>
      <c r="E2885" s="52">
        <f>IF('M3 Functional Beverage'!J538="","",'M3 Functional Beverage'!J538)</f>
        <v/>
      </c>
      <c r="F2885" s="50">
        <f>IF('M3 Functional Beverage'!K538="","",'M3 Functional Beverage'!K538)</f>
        <v/>
      </c>
      <c r="G2885" s="49">
        <f>IF('M3 Functional Beverage'!F538="","",'M3 Functional Beverage'!F538)</f>
        <v/>
      </c>
      <c r="H2885" s="50">
        <f>IF(AND(ISNUMBER('M3 Functional Beverage'!F538),ISNUMBER('M3 Functional Beverage'!K538)),'M3 Functional Beverage'!F538-'M3 Functional Beverage'!K538,"")</f>
        <v/>
      </c>
      <c r="I2885" s="34" t="inlineStr">
        <is>
          <t>S&amp;S availability/depth vary by listing and time, confirm live.</t>
        </is>
      </c>
    </row>
    <row r="2886" ht="26" customHeight="1">
      <c r="A2886" s="34" t="inlineStr">
        <is>
          <t>ALO</t>
        </is>
      </c>
      <c r="B2886" s="34" t="inlineStr">
        <is>
          <t>ALO Exposed Aloe Vera Drink | Original Aloe + Honey | 12 pack 500mL</t>
        </is>
      </c>
      <c r="C2886" s="34" t="inlineStr">
        <is>
          <t>3) Functional beverage (still/sparkling)</t>
        </is>
      </c>
      <c r="D2886" s="51">
        <f>IF('M3 Functional Beverage'!I539="","",'M3 Functional Beverage'!I539)</f>
        <v/>
      </c>
      <c r="E2886" s="52">
        <f>IF('M3 Functional Beverage'!J539="","",'M3 Functional Beverage'!J539)</f>
        <v/>
      </c>
      <c r="F2886" s="50">
        <f>IF('M3 Functional Beverage'!K539="","",'M3 Functional Beverage'!K539)</f>
        <v/>
      </c>
      <c r="G2886" s="49">
        <f>IF('M3 Functional Beverage'!F539="","",'M3 Functional Beverage'!F539)</f>
        <v/>
      </c>
      <c r="H2886" s="50">
        <f>IF(AND(ISNUMBER('M3 Functional Beverage'!F539),ISNUMBER('M3 Functional Beverage'!K539)),'M3 Functional Beverage'!F539-'M3 Functional Beverage'!K539,"")</f>
        <v/>
      </c>
      <c r="I2886" s="34" t="inlineStr">
        <is>
          <t>S&amp;S availability/depth vary by listing and time, confirm live.</t>
        </is>
      </c>
    </row>
    <row r="2887" ht="26" customHeight="1">
      <c r="A2887" s="34" t="inlineStr">
        <is>
          <t>ALO</t>
        </is>
      </c>
      <c r="B2887" s="34" t="inlineStr">
        <is>
          <t>ALO Exposed Aloe Vera Drink | Original Aloe + Honey | 18 pack 500mL</t>
        </is>
      </c>
      <c r="C2887" s="34" t="inlineStr">
        <is>
          <t>3) Functional beverage (still/sparkling)</t>
        </is>
      </c>
      <c r="D2887" s="51">
        <f>IF('M3 Functional Beverage'!I540="","",'M3 Functional Beverage'!I540)</f>
        <v/>
      </c>
      <c r="E2887" s="52">
        <f>IF('M3 Functional Beverage'!J540="","",'M3 Functional Beverage'!J540)</f>
        <v/>
      </c>
      <c r="F2887" s="50">
        <f>IF('M3 Functional Beverage'!K540="","",'M3 Functional Beverage'!K540)</f>
        <v/>
      </c>
      <c r="G2887" s="49">
        <f>IF('M3 Functional Beverage'!F540="","",'M3 Functional Beverage'!F540)</f>
        <v/>
      </c>
      <c r="H2887" s="50">
        <f>IF(AND(ISNUMBER('M3 Functional Beverage'!F540),ISNUMBER('M3 Functional Beverage'!K540)),'M3 Functional Beverage'!F540-'M3 Functional Beverage'!K540,"")</f>
        <v/>
      </c>
      <c r="I2887" s="34" t="inlineStr">
        <is>
          <t>S&amp;S availability/depth vary by listing and time, confirm live.</t>
        </is>
      </c>
    </row>
    <row r="2888" ht="26" customHeight="1">
      <c r="A2888" s="34" t="inlineStr">
        <is>
          <t>ALO</t>
        </is>
      </c>
      <c r="B2888" s="34" t="inlineStr">
        <is>
          <t>ALO Exposed Aloe Vera Drink | Original Aloe + Honey | 24 pack 500mL</t>
        </is>
      </c>
      <c r="C2888" s="34" t="inlineStr">
        <is>
          <t>3) Functional beverage (still/sparkling)</t>
        </is>
      </c>
      <c r="D2888" s="51">
        <f>IF('M3 Functional Beverage'!I541="","",'M3 Functional Beverage'!I541)</f>
        <v/>
      </c>
      <c r="E2888" s="52">
        <f>IF('M3 Functional Beverage'!J541="","",'M3 Functional Beverage'!J541)</f>
        <v/>
      </c>
      <c r="F2888" s="50">
        <f>IF('M3 Functional Beverage'!K541="","",'M3 Functional Beverage'!K541)</f>
        <v/>
      </c>
      <c r="G2888" s="49">
        <f>IF('M3 Functional Beverage'!F541="","",'M3 Functional Beverage'!F541)</f>
        <v/>
      </c>
      <c r="H2888" s="50">
        <f>IF(AND(ISNUMBER('M3 Functional Beverage'!F541),ISNUMBER('M3 Functional Beverage'!K541)),'M3 Functional Beverage'!F541-'M3 Functional Beverage'!K541,"")</f>
        <v/>
      </c>
      <c r="I2888" s="34" t="inlineStr">
        <is>
          <t>S&amp;S availability/depth vary by listing and time, confirm live.</t>
        </is>
      </c>
    </row>
    <row r="2889" ht="26" customHeight="1">
      <c r="A2889" s="34" t="inlineStr">
        <is>
          <t>ALO</t>
        </is>
      </c>
      <c r="B2889" s="34" t="inlineStr">
        <is>
          <t>ALO Exposed Aloe Vera Drink | Mango Mangosteen | single 500mL</t>
        </is>
      </c>
      <c r="C2889" s="34" t="inlineStr">
        <is>
          <t>3) Functional beverage (still/sparkling)</t>
        </is>
      </c>
      <c r="D2889" s="51">
        <f>IF('M3 Functional Beverage'!I542="","",'M3 Functional Beverage'!I542)</f>
        <v/>
      </c>
      <c r="E2889" s="52">
        <f>IF('M3 Functional Beverage'!J542="","",'M3 Functional Beverage'!J542)</f>
        <v/>
      </c>
      <c r="F2889" s="50">
        <f>IF('M3 Functional Beverage'!K542="","",'M3 Functional Beverage'!K542)</f>
        <v/>
      </c>
      <c r="G2889" s="49">
        <f>IF('M3 Functional Beverage'!F542="","",'M3 Functional Beverage'!F542)</f>
        <v/>
      </c>
      <c r="H2889" s="50">
        <f>IF(AND(ISNUMBER('M3 Functional Beverage'!F542),ISNUMBER('M3 Functional Beverage'!K542)),'M3 Functional Beverage'!F542-'M3 Functional Beverage'!K542,"")</f>
        <v/>
      </c>
      <c r="I2889" s="34" t="inlineStr">
        <is>
          <t>S&amp;S availability/depth vary by listing and time, confirm live.</t>
        </is>
      </c>
    </row>
    <row r="2890" ht="26" customHeight="1">
      <c r="A2890" s="34" t="inlineStr">
        <is>
          <t>ALO</t>
        </is>
      </c>
      <c r="B2890" s="34" t="inlineStr">
        <is>
          <t>ALO Exposed Aloe Vera Drink | Mango Mangosteen | 8 pack 500mL</t>
        </is>
      </c>
      <c r="C2890" s="34" t="inlineStr">
        <is>
          <t>3) Functional beverage (still/sparkling)</t>
        </is>
      </c>
      <c r="D2890" s="51">
        <f>IF('M3 Functional Beverage'!I543="","",'M3 Functional Beverage'!I543)</f>
        <v/>
      </c>
      <c r="E2890" s="52">
        <f>IF('M3 Functional Beverage'!J543="","",'M3 Functional Beverage'!J543)</f>
        <v/>
      </c>
      <c r="F2890" s="50">
        <f>IF('M3 Functional Beverage'!K543="","",'M3 Functional Beverage'!K543)</f>
        <v/>
      </c>
      <c r="G2890" s="49">
        <f>IF('M3 Functional Beverage'!F543="","",'M3 Functional Beverage'!F543)</f>
        <v/>
      </c>
      <c r="H2890" s="50">
        <f>IF(AND(ISNUMBER('M3 Functional Beverage'!F543),ISNUMBER('M3 Functional Beverage'!K543)),'M3 Functional Beverage'!F543-'M3 Functional Beverage'!K543,"")</f>
        <v/>
      </c>
      <c r="I2890" s="34" t="inlineStr">
        <is>
          <t>S&amp;S availability/depth vary by listing and time, confirm live.</t>
        </is>
      </c>
    </row>
    <row r="2891" ht="26" customHeight="1">
      <c r="A2891" s="34" t="inlineStr">
        <is>
          <t>ALO</t>
        </is>
      </c>
      <c r="B2891" s="34" t="inlineStr">
        <is>
          <t>ALO Exposed Aloe Vera Drink | Mango Mangosteen | 12 pack 500mL</t>
        </is>
      </c>
      <c r="C2891" s="34" t="inlineStr">
        <is>
          <t>3) Functional beverage (still/sparkling)</t>
        </is>
      </c>
      <c r="D2891" s="51">
        <f>IF('M3 Functional Beverage'!I544="","",'M3 Functional Beverage'!I544)</f>
        <v/>
      </c>
      <c r="E2891" s="52">
        <f>IF('M3 Functional Beverage'!J544="","",'M3 Functional Beverage'!J544)</f>
        <v/>
      </c>
      <c r="F2891" s="50">
        <f>IF('M3 Functional Beverage'!K544="","",'M3 Functional Beverage'!K544)</f>
        <v/>
      </c>
      <c r="G2891" s="49">
        <f>IF('M3 Functional Beverage'!F544="","",'M3 Functional Beverage'!F544)</f>
        <v/>
      </c>
      <c r="H2891" s="50">
        <f>IF(AND(ISNUMBER('M3 Functional Beverage'!F544),ISNUMBER('M3 Functional Beverage'!K544)),'M3 Functional Beverage'!F544-'M3 Functional Beverage'!K544,"")</f>
        <v/>
      </c>
      <c r="I2891" s="34" t="inlineStr">
        <is>
          <t>S&amp;S availability/depth vary by listing and time, confirm live.</t>
        </is>
      </c>
    </row>
    <row r="2892" ht="26" customHeight="1">
      <c r="A2892" s="34" t="inlineStr">
        <is>
          <t>ALO</t>
        </is>
      </c>
      <c r="B2892" s="34" t="inlineStr">
        <is>
          <t>ALO Exposed Aloe Vera Drink | Mango Mangosteen | 18 pack 500mL</t>
        </is>
      </c>
      <c r="C2892" s="34" t="inlineStr">
        <is>
          <t>3) Functional beverage (still/sparkling)</t>
        </is>
      </c>
      <c r="D2892" s="51">
        <f>IF('M3 Functional Beverage'!I545="","",'M3 Functional Beverage'!I545)</f>
        <v/>
      </c>
      <c r="E2892" s="52">
        <f>IF('M3 Functional Beverage'!J545="","",'M3 Functional Beverage'!J545)</f>
        <v/>
      </c>
      <c r="F2892" s="50">
        <f>IF('M3 Functional Beverage'!K545="","",'M3 Functional Beverage'!K545)</f>
        <v/>
      </c>
      <c r="G2892" s="49">
        <f>IF('M3 Functional Beverage'!F545="","",'M3 Functional Beverage'!F545)</f>
        <v/>
      </c>
      <c r="H2892" s="50">
        <f>IF(AND(ISNUMBER('M3 Functional Beverage'!F545),ISNUMBER('M3 Functional Beverage'!K545)),'M3 Functional Beverage'!F545-'M3 Functional Beverage'!K545,"")</f>
        <v/>
      </c>
      <c r="I2892" s="34" t="inlineStr">
        <is>
          <t>S&amp;S availability/depth vary by listing and time, confirm live.</t>
        </is>
      </c>
    </row>
    <row r="2893" ht="26" customHeight="1">
      <c r="A2893" s="34" t="inlineStr">
        <is>
          <t>ALO</t>
        </is>
      </c>
      <c r="B2893" s="34" t="inlineStr">
        <is>
          <t>ALO Exposed Aloe Vera Drink | Mango Mangosteen | 24 pack 500mL</t>
        </is>
      </c>
      <c r="C2893" s="34" t="inlineStr">
        <is>
          <t>3) Functional beverage (still/sparkling)</t>
        </is>
      </c>
      <c r="D2893" s="51">
        <f>IF('M3 Functional Beverage'!I546="","",'M3 Functional Beverage'!I546)</f>
        <v/>
      </c>
      <c r="E2893" s="52">
        <f>IF('M3 Functional Beverage'!J546="","",'M3 Functional Beverage'!J546)</f>
        <v/>
      </c>
      <c r="F2893" s="50">
        <f>IF('M3 Functional Beverage'!K546="","",'M3 Functional Beverage'!K546)</f>
        <v/>
      </c>
      <c r="G2893" s="49">
        <f>IF('M3 Functional Beverage'!F546="","",'M3 Functional Beverage'!F546)</f>
        <v/>
      </c>
      <c r="H2893" s="50">
        <f>IF(AND(ISNUMBER('M3 Functional Beverage'!F546),ISNUMBER('M3 Functional Beverage'!K546)),'M3 Functional Beverage'!F546-'M3 Functional Beverage'!K546,"")</f>
        <v/>
      </c>
      <c r="I2893" s="34" t="inlineStr">
        <is>
          <t>S&amp;S availability/depth vary by listing and time, confirm live.</t>
        </is>
      </c>
    </row>
    <row r="2894" ht="26" customHeight="1">
      <c r="A2894" s="34" t="inlineStr">
        <is>
          <t>ALO</t>
        </is>
      </c>
      <c r="B2894" s="34" t="inlineStr">
        <is>
          <t>ALO Exposed Aloe Vera Drink | Pomegranate Cranberry | single 500mL</t>
        </is>
      </c>
      <c r="C2894" s="34" t="inlineStr">
        <is>
          <t>3) Functional beverage (still/sparkling)</t>
        </is>
      </c>
      <c r="D2894" s="51">
        <f>IF('M3 Functional Beverage'!I547="","",'M3 Functional Beverage'!I547)</f>
        <v/>
      </c>
      <c r="E2894" s="52">
        <f>IF('M3 Functional Beverage'!J547="","",'M3 Functional Beverage'!J547)</f>
        <v/>
      </c>
      <c r="F2894" s="50">
        <f>IF('M3 Functional Beverage'!K547="","",'M3 Functional Beverage'!K547)</f>
        <v/>
      </c>
      <c r="G2894" s="49">
        <f>IF('M3 Functional Beverage'!F547="","",'M3 Functional Beverage'!F547)</f>
        <v/>
      </c>
      <c r="H2894" s="50">
        <f>IF(AND(ISNUMBER('M3 Functional Beverage'!F547),ISNUMBER('M3 Functional Beverage'!K547)),'M3 Functional Beverage'!F547-'M3 Functional Beverage'!K547,"")</f>
        <v/>
      </c>
      <c r="I2894" s="34" t="inlineStr">
        <is>
          <t>S&amp;S availability/depth vary by listing and time, confirm live.</t>
        </is>
      </c>
    </row>
    <row r="2895" ht="26" customHeight="1">
      <c r="A2895" s="34" t="inlineStr">
        <is>
          <t>ALO</t>
        </is>
      </c>
      <c r="B2895" s="34" t="inlineStr">
        <is>
          <t>ALO Exposed Aloe Vera Drink | Pomegranate Cranberry | 8 pack 500mL</t>
        </is>
      </c>
      <c r="C2895" s="34" t="inlineStr">
        <is>
          <t>3) Functional beverage (still/sparkling)</t>
        </is>
      </c>
      <c r="D2895" s="51">
        <f>IF('M3 Functional Beverage'!I548="","",'M3 Functional Beverage'!I548)</f>
        <v/>
      </c>
      <c r="E2895" s="52">
        <f>IF('M3 Functional Beverage'!J548="","",'M3 Functional Beverage'!J548)</f>
        <v/>
      </c>
      <c r="F2895" s="50">
        <f>IF('M3 Functional Beverage'!K548="","",'M3 Functional Beverage'!K548)</f>
        <v/>
      </c>
      <c r="G2895" s="49">
        <f>IF('M3 Functional Beverage'!F548="","",'M3 Functional Beverage'!F548)</f>
        <v/>
      </c>
      <c r="H2895" s="50">
        <f>IF(AND(ISNUMBER('M3 Functional Beverage'!F548),ISNUMBER('M3 Functional Beverage'!K548)),'M3 Functional Beverage'!F548-'M3 Functional Beverage'!K548,"")</f>
        <v/>
      </c>
      <c r="I2895" s="34" t="inlineStr">
        <is>
          <t>S&amp;S availability/depth vary by listing and time, confirm live.</t>
        </is>
      </c>
    </row>
    <row r="2896" ht="26" customHeight="1">
      <c r="A2896" s="34" t="inlineStr">
        <is>
          <t>ALO</t>
        </is>
      </c>
      <c r="B2896" s="34" t="inlineStr">
        <is>
          <t>ALO Exposed Aloe Vera Drink | Pomegranate Cranberry | 12 pack 500mL</t>
        </is>
      </c>
      <c r="C2896" s="34" t="inlineStr">
        <is>
          <t>3) Functional beverage (still/sparkling)</t>
        </is>
      </c>
      <c r="D2896" s="51">
        <f>IF('M3 Functional Beverage'!I549="","",'M3 Functional Beverage'!I549)</f>
        <v/>
      </c>
      <c r="E2896" s="52">
        <f>IF('M3 Functional Beverage'!J549="","",'M3 Functional Beverage'!J549)</f>
        <v/>
      </c>
      <c r="F2896" s="50">
        <f>IF('M3 Functional Beverage'!K549="","",'M3 Functional Beverage'!K549)</f>
        <v/>
      </c>
      <c r="G2896" s="49">
        <f>IF('M3 Functional Beverage'!F549="","",'M3 Functional Beverage'!F549)</f>
        <v/>
      </c>
      <c r="H2896" s="50">
        <f>IF(AND(ISNUMBER('M3 Functional Beverage'!F549),ISNUMBER('M3 Functional Beverage'!K549)),'M3 Functional Beverage'!F549-'M3 Functional Beverage'!K549,"")</f>
        <v/>
      </c>
      <c r="I2896" s="34" t="inlineStr">
        <is>
          <t>S&amp;S availability/depth vary by listing and time, confirm live.</t>
        </is>
      </c>
    </row>
    <row r="2897" ht="26" customHeight="1">
      <c r="A2897" s="34" t="inlineStr">
        <is>
          <t>ALO</t>
        </is>
      </c>
      <c r="B2897" s="34" t="inlineStr">
        <is>
          <t>ALO Exposed Aloe Vera Drink | Pomegranate Cranberry | 18 pack 500mL</t>
        </is>
      </c>
      <c r="C2897" s="34" t="inlineStr">
        <is>
          <t>3) Functional beverage (still/sparkling)</t>
        </is>
      </c>
      <c r="D2897" s="51">
        <f>IF('M3 Functional Beverage'!I550="","",'M3 Functional Beverage'!I550)</f>
        <v/>
      </c>
      <c r="E2897" s="52">
        <f>IF('M3 Functional Beverage'!J550="","",'M3 Functional Beverage'!J550)</f>
        <v/>
      </c>
      <c r="F2897" s="50">
        <f>IF('M3 Functional Beverage'!K550="","",'M3 Functional Beverage'!K550)</f>
        <v/>
      </c>
      <c r="G2897" s="49">
        <f>IF('M3 Functional Beverage'!F550="","",'M3 Functional Beverage'!F550)</f>
        <v/>
      </c>
      <c r="H2897" s="50">
        <f>IF(AND(ISNUMBER('M3 Functional Beverage'!F550),ISNUMBER('M3 Functional Beverage'!K550)),'M3 Functional Beverage'!F550-'M3 Functional Beverage'!K550,"")</f>
        <v/>
      </c>
      <c r="I2897" s="34" t="inlineStr">
        <is>
          <t>S&amp;S availability/depth vary by listing and time, confirm live.</t>
        </is>
      </c>
    </row>
    <row r="2898" ht="26" customHeight="1">
      <c r="A2898" s="34" t="inlineStr">
        <is>
          <t>ALO</t>
        </is>
      </c>
      <c r="B2898" s="34" t="inlineStr">
        <is>
          <t>ALO Exposed Aloe Vera Drink | Pomegranate Cranberry | 24 pack 500mL</t>
        </is>
      </c>
      <c r="C2898" s="34" t="inlineStr">
        <is>
          <t>3) Functional beverage (still/sparkling)</t>
        </is>
      </c>
      <c r="D2898" s="51">
        <f>IF('M3 Functional Beverage'!I551="","",'M3 Functional Beverage'!I551)</f>
        <v/>
      </c>
      <c r="E2898" s="52">
        <f>IF('M3 Functional Beverage'!J551="","",'M3 Functional Beverage'!J551)</f>
        <v/>
      </c>
      <c r="F2898" s="50">
        <f>IF('M3 Functional Beverage'!K551="","",'M3 Functional Beverage'!K551)</f>
        <v/>
      </c>
      <c r="G2898" s="49">
        <f>IF('M3 Functional Beverage'!F551="","",'M3 Functional Beverage'!F551)</f>
        <v/>
      </c>
      <c r="H2898" s="50">
        <f>IF(AND(ISNUMBER('M3 Functional Beverage'!F551),ISNUMBER('M3 Functional Beverage'!K551)),'M3 Functional Beverage'!F551-'M3 Functional Beverage'!K551,"")</f>
        <v/>
      </c>
      <c r="I2898" s="34" t="inlineStr">
        <is>
          <t>S&amp;S availability/depth vary by listing and time, confirm live.</t>
        </is>
      </c>
    </row>
    <row r="2899" ht="26" customHeight="1">
      <c r="A2899" s="34" t="inlineStr">
        <is>
          <t>ALO</t>
        </is>
      </c>
      <c r="B2899" s="34" t="inlineStr">
        <is>
          <t>ALO Exposed Aloe Vera Drink | Pink Grapefruit Lemon | single 500mL</t>
        </is>
      </c>
      <c r="C2899" s="34" t="inlineStr">
        <is>
          <t>3) Functional beverage (still/sparkling)</t>
        </is>
      </c>
      <c r="D2899" s="51">
        <f>IF('M3 Functional Beverage'!I552="","",'M3 Functional Beverage'!I552)</f>
        <v/>
      </c>
      <c r="E2899" s="52">
        <f>IF('M3 Functional Beverage'!J552="","",'M3 Functional Beverage'!J552)</f>
        <v/>
      </c>
      <c r="F2899" s="50">
        <f>IF('M3 Functional Beverage'!K552="","",'M3 Functional Beverage'!K552)</f>
        <v/>
      </c>
      <c r="G2899" s="49">
        <f>IF('M3 Functional Beverage'!F552="","",'M3 Functional Beverage'!F552)</f>
        <v/>
      </c>
      <c r="H2899" s="50">
        <f>IF(AND(ISNUMBER('M3 Functional Beverage'!F552),ISNUMBER('M3 Functional Beverage'!K552)),'M3 Functional Beverage'!F552-'M3 Functional Beverage'!K552,"")</f>
        <v/>
      </c>
      <c r="I2899" s="34" t="inlineStr">
        <is>
          <t>S&amp;S availability/depth vary by listing and time, confirm live.</t>
        </is>
      </c>
    </row>
    <row r="2900" ht="26" customHeight="1">
      <c r="A2900" s="34" t="inlineStr">
        <is>
          <t>ALO</t>
        </is>
      </c>
      <c r="B2900" s="34" t="inlineStr">
        <is>
          <t>ALO Exposed Aloe Vera Drink | Pink Grapefruit Lemon | 8 pack 500mL</t>
        </is>
      </c>
      <c r="C2900" s="34" t="inlineStr">
        <is>
          <t>3) Functional beverage (still/sparkling)</t>
        </is>
      </c>
      <c r="D2900" s="51">
        <f>IF('M3 Functional Beverage'!I553="","",'M3 Functional Beverage'!I553)</f>
        <v/>
      </c>
      <c r="E2900" s="52">
        <f>IF('M3 Functional Beverage'!J553="","",'M3 Functional Beverage'!J553)</f>
        <v/>
      </c>
      <c r="F2900" s="50">
        <f>IF('M3 Functional Beverage'!K553="","",'M3 Functional Beverage'!K553)</f>
        <v/>
      </c>
      <c r="G2900" s="49">
        <f>IF('M3 Functional Beverage'!F553="","",'M3 Functional Beverage'!F553)</f>
        <v/>
      </c>
      <c r="H2900" s="50">
        <f>IF(AND(ISNUMBER('M3 Functional Beverage'!F553),ISNUMBER('M3 Functional Beverage'!K553)),'M3 Functional Beverage'!F553-'M3 Functional Beverage'!K553,"")</f>
        <v/>
      </c>
      <c r="I2900" s="34" t="inlineStr">
        <is>
          <t>S&amp;S availability/depth vary by listing and time, confirm live.</t>
        </is>
      </c>
    </row>
    <row r="2901" ht="26" customHeight="1">
      <c r="A2901" s="34" t="inlineStr">
        <is>
          <t>ALO</t>
        </is>
      </c>
      <c r="B2901" s="34" t="inlineStr">
        <is>
          <t>ALO Exposed Aloe Vera Drink | Pink Grapefruit Lemon | 12 pack 500mL</t>
        </is>
      </c>
      <c r="C2901" s="34" t="inlineStr">
        <is>
          <t>3) Functional beverage (still/sparkling)</t>
        </is>
      </c>
      <c r="D2901" s="51">
        <f>IF('M3 Functional Beverage'!I554="","",'M3 Functional Beverage'!I554)</f>
        <v/>
      </c>
      <c r="E2901" s="52">
        <f>IF('M3 Functional Beverage'!J554="","",'M3 Functional Beverage'!J554)</f>
        <v/>
      </c>
      <c r="F2901" s="50">
        <f>IF('M3 Functional Beverage'!K554="","",'M3 Functional Beverage'!K554)</f>
        <v/>
      </c>
      <c r="G2901" s="49">
        <f>IF('M3 Functional Beverage'!F554="","",'M3 Functional Beverage'!F554)</f>
        <v/>
      </c>
      <c r="H2901" s="50">
        <f>IF(AND(ISNUMBER('M3 Functional Beverage'!F554),ISNUMBER('M3 Functional Beverage'!K554)),'M3 Functional Beverage'!F554-'M3 Functional Beverage'!K554,"")</f>
        <v/>
      </c>
      <c r="I2901" s="34" t="inlineStr">
        <is>
          <t>S&amp;S availability/depth vary by listing and time, confirm live.</t>
        </is>
      </c>
    </row>
    <row r="2902" ht="26" customHeight="1">
      <c r="A2902" s="34" t="inlineStr">
        <is>
          <t>ALO</t>
        </is>
      </c>
      <c r="B2902" s="34" t="inlineStr">
        <is>
          <t>ALO Exposed Aloe Vera Drink | Pink Grapefruit Lemon | 18 pack 500mL</t>
        </is>
      </c>
      <c r="C2902" s="34" t="inlineStr">
        <is>
          <t>3) Functional beverage (still/sparkling)</t>
        </is>
      </c>
      <c r="D2902" s="51">
        <f>IF('M3 Functional Beverage'!I555="","",'M3 Functional Beverage'!I555)</f>
        <v/>
      </c>
      <c r="E2902" s="52">
        <f>IF('M3 Functional Beverage'!J555="","",'M3 Functional Beverage'!J555)</f>
        <v/>
      </c>
      <c r="F2902" s="50">
        <f>IF('M3 Functional Beverage'!K555="","",'M3 Functional Beverage'!K555)</f>
        <v/>
      </c>
      <c r="G2902" s="49">
        <f>IF('M3 Functional Beverage'!F555="","",'M3 Functional Beverage'!F555)</f>
        <v/>
      </c>
      <c r="H2902" s="50">
        <f>IF(AND(ISNUMBER('M3 Functional Beverage'!F555),ISNUMBER('M3 Functional Beverage'!K555)),'M3 Functional Beverage'!F555-'M3 Functional Beverage'!K555,"")</f>
        <v/>
      </c>
      <c r="I2902" s="34" t="inlineStr">
        <is>
          <t>S&amp;S availability/depth vary by listing and time, confirm live.</t>
        </is>
      </c>
    </row>
    <row r="2903" ht="26" customHeight="1">
      <c r="A2903" s="34" t="inlineStr">
        <is>
          <t>ALO</t>
        </is>
      </c>
      <c r="B2903" s="34" t="inlineStr">
        <is>
          <t>ALO Exposed Aloe Vera Drink | Pink Grapefruit Lemon | 24 pack 500mL</t>
        </is>
      </c>
      <c r="C2903" s="34" t="inlineStr">
        <is>
          <t>3) Functional beverage (still/sparkling)</t>
        </is>
      </c>
      <c r="D2903" s="51">
        <f>IF('M3 Functional Beverage'!I556="","",'M3 Functional Beverage'!I556)</f>
        <v/>
      </c>
      <c r="E2903" s="52">
        <f>IF('M3 Functional Beverage'!J556="","",'M3 Functional Beverage'!J556)</f>
        <v/>
      </c>
      <c r="F2903" s="50">
        <f>IF('M3 Functional Beverage'!K556="","",'M3 Functional Beverage'!K556)</f>
        <v/>
      </c>
      <c r="G2903" s="49">
        <f>IF('M3 Functional Beverage'!F556="","",'M3 Functional Beverage'!F556)</f>
        <v/>
      </c>
      <c r="H2903" s="50">
        <f>IF(AND(ISNUMBER('M3 Functional Beverage'!F556),ISNUMBER('M3 Functional Beverage'!K556)),'M3 Functional Beverage'!F556-'M3 Functional Beverage'!K556,"")</f>
        <v/>
      </c>
      <c r="I2903" s="34" t="inlineStr">
        <is>
          <t>S&amp;S availability/depth vary by listing and time, confirm live.</t>
        </is>
      </c>
    </row>
    <row r="2904" ht="26" customHeight="1">
      <c r="A2904" s="34" t="inlineStr">
        <is>
          <t>Sparkling Ice</t>
        </is>
      </c>
      <c r="B2904" s="34" t="inlineStr">
        <is>
          <t>Sparkling Ice +Caffeine | Black Raspberry | single 473mL</t>
        </is>
      </c>
      <c r="C2904" s="34" t="inlineStr">
        <is>
          <t>1) Sparkling electrolyte / functional sparkling</t>
        </is>
      </c>
      <c r="D2904" s="51">
        <f>IF('M1 Sparkling Electrolyte'!I231="","",'M1 Sparkling Electrolyte'!I231)</f>
        <v/>
      </c>
      <c r="E2904" s="52">
        <f>IF('M1 Sparkling Electrolyte'!J231="","",'M1 Sparkling Electrolyte'!J231)</f>
        <v/>
      </c>
      <c r="F2904" s="50">
        <f>IF('M1 Sparkling Electrolyte'!K231="","",'M1 Sparkling Electrolyte'!K231)</f>
        <v/>
      </c>
      <c r="G2904" s="49">
        <f>IF('M1 Sparkling Electrolyte'!F231="","",'M1 Sparkling Electrolyte'!F231)</f>
        <v/>
      </c>
      <c r="H2904" s="50">
        <f>IF(AND(ISNUMBER('M1 Sparkling Electrolyte'!F231),ISNUMBER('M1 Sparkling Electrolyte'!K231)),'M1 Sparkling Electrolyte'!F231-'M1 Sparkling Electrolyte'!K231,"")</f>
        <v/>
      </c>
      <c r="I2904" s="34" t="inlineStr">
        <is>
          <t>S&amp;S availability/depth vary by listing and time, confirm live.</t>
        </is>
      </c>
    </row>
    <row r="2905" ht="26" customHeight="1">
      <c r="A2905" s="34" t="inlineStr">
        <is>
          <t>Sparkling Ice</t>
        </is>
      </c>
      <c r="B2905" s="34" t="inlineStr">
        <is>
          <t>Sparkling Ice +Caffeine | Black Raspberry | 8 pack 473mL</t>
        </is>
      </c>
      <c r="C2905" s="34" t="inlineStr">
        <is>
          <t>1) Sparkling electrolyte / functional sparkling</t>
        </is>
      </c>
      <c r="D2905" s="51">
        <f>IF('M1 Sparkling Electrolyte'!I232="","",'M1 Sparkling Electrolyte'!I232)</f>
        <v/>
      </c>
      <c r="E2905" s="52">
        <f>IF('M1 Sparkling Electrolyte'!J232="","",'M1 Sparkling Electrolyte'!J232)</f>
        <v/>
      </c>
      <c r="F2905" s="50">
        <f>IF('M1 Sparkling Electrolyte'!K232="","",'M1 Sparkling Electrolyte'!K232)</f>
        <v/>
      </c>
      <c r="G2905" s="49">
        <f>IF('M1 Sparkling Electrolyte'!F232="","",'M1 Sparkling Electrolyte'!F232)</f>
        <v/>
      </c>
      <c r="H2905" s="50">
        <f>IF(AND(ISNUMBER('M1 Sparkling Electrolyte'!F232),ISNUMBER('M1 Sparkling Electrolyte'!K232)),'M1 Sparkling Electrolyte'!F232-'M1 Sparkling Electrolyte'!K232,"")</f>
        <v/>
      </c>
      <c r="I2905" s="34" t="inlineStr">
        <is>
          <t>S&amp;S availability/depth vary by listing and time, confirm live.</t>
        </is>
      </c>
    </row>
    <row r="2906" ht="26" customHeight="1">
      <c r="A2906" s="34" t="inlineStr">
        <is>
          <t>Sparkling Ice</t>
        </is>
      </c>
      <c r="B2906" s="34" t="inlineStr">
        <is>
          <t>Sparkling Ice +Caffeine | Black Raspberry | 12 pack 473mL</t>
        </is>
      </c>
      <c r="C2906" s="34" t="inlineStr">
        <is>
          <t>1) Sparkling electrolyte / functional sparkling</t>
        </is>
      </c>
      <c r="D2906" s="51">
        <f>IF('M1 Sparkling Electrolyte'!I233="","",'M1 Sparkling Electrolyte'!I233)</f>
        <v/>
      </c>
      <c r="E2906" s="52">
        <f>IF('M1 Sparkling Electrolyte'!J233="","",'M1 Sparkling Electrolyte'!J233)</f>
        <v/>
      </c>
      <c r="F2906" s="50">
        <f>IF('M1 Sparkling Electrolyte'!K233="","",'M1 Sparkling Electrolyte'!K233)</f>
        <v/>
      </c>
      <c r="G2906" s="49">
        <f>IF('M1 Sparkling Electrolyte'!F233="","",'M1 Sparkling Electrolyte'!F233)</f>
        <v/>
      </c>
      <c r="H2906" s="50">
        <f>IF(AND(ISNUMBER('M1 Sparkling Electrolyte'!F233),ISNUMBER('M1 Sparkling Electrolyte'!K233)),'M1 Sparkling Electrolyte'!F233-'M1 Sparkling Electrolyte'!K233,"")</f>
        <v/>
      </c>
      <c r="I2906" s="34" t="inlineStr">
        <is>
          <t>S&amp;S availability/depth vary by listing and time, confirm live.</t>
        </is>
      </c>
    </row>
    <row r="2907" ht="26" customHeight="1">
      <c r="A2907" s="34" t="inlineStr">
        <is>
          <t>Sparkling Ice</t>
        </is>
      </c>
      <c r="B2907" s="34" t="inlineStr">
        <is>
          <t>Sparkling Ice +Caffeine | Black Raspberry | 18 pack 473mL</t>
        </is>
      </c>
      <c r="C2907" s="34" t="inlineStr">
        <is>
          <t>1) Sparkling electrolyte / functional sparkling</t>
        </is>
      </c>
      <c r="D2907" s="51">
        <f>IF('M1 Sparkling Electrolyte'!I234="","",'M1 Sparkling Electrolyte'!I234)</f>
        <v/>
      </c>
      <c r="E2907" s="52">
        <f>IF('M1 Sparkling Electrolyte'!J234="","",'M1 Sparkling Electrolyte'!J234)</f>
        <v/>
      </c>
      <c r="F2907" s="50">
        <f>IF('M1 Sparkling Electrolyte'!K234="","",'M1 Sparkling Electrolyte'!K234)</f>
        <v/>
      </c>
      <c r="G2907" s="49">
        <f>IF('M1 Sparkling Electrolyte'!F234="","",'M1 Sparkling Electrolyte'!F234)</f>
        <v/>
      </c>
      <c r="H2907" s="50">
        <f>IF(AND(ISNUMBER('M1 Sparkling Electrolyte'!F234),ISNUMBER('M1 Sparkling Electrolyte'!K234)),'M1 Sparkling Electrolyte'!F234-'M1 Sparkling Electrolyte'!K234,"")</f>
        <v/>
      </c>
      <c r="I2907" s="34" t="inlineStr">
        <is>
          <t>S&amp;S availability/depth vary by listing and time, confirm live.</t>
        </is>
      </c>
    </row>
    <row r="2908" ht="26" customHeight="1">
      <c r="A2908" s="34" t="inlineStr">
        <is>
          <t>Sparkling Ice</t>
        </is>
      </c>
      <c r="B2908" s="34" t="inlineStr">
        <is>
          <t>Sparkling Ice +Caffeine | Black Raspberry | 24 pack 473mL</t>
        </is>
      </c>
      <c r="C2908" s="34" t="inlineStr">
        <is>
          <t>1) Sparkling electrolyte / functional sparkling</t>
        </is>
      </c>
      <c r="D2908" s="51">
        <f>IF('M1 Sparkling Electrolyte'!I235="","",'M1 Sparkling Electrolyte'!I235)</f>
        <v/>
      </c>
      <c r="E2908" s="52">
        <f>IF('M1 Sparkling Electrolyte'!J235="","",'M1 Sparkling Electrolyte'!J235)</f>
        <v/>
      </c>
      <c r="F2908" s="50">
        <f>IF('M1 Sparkling Electrolyte'!K235="","",'M1 Sparkling Electrolyte'!K235)</f>
        <v/>
      </c>
      <c r="G2908" s="49">
        <f>IF('M1 Sparkling Electrolyte'!F235="","",'M1 Sparkling Electrolyte'!F235)</f>
        <v/>
      </c>
      <c r="H2908" s="50">
        <f>IF(AND(ISNUMBER('M1 Sparkling Electrolyte'!F235),ISNUMBER('M1 Sparkling Electrolyte'!K235)),'M1 Sparkling Electrolyte'!F235-'M1 Sparkling Electrolyte'!K235,"")</f>
        <v/>
      </c>
      <c r="I2908" s="34" t="inlineStr">
        <is>
          <t>S&amp;S availability/depth vary by listing and time, confirm live.</t>
        </is>
      </c>
    </row>
    <row r="2909" ht="26" customHeight="1">
      <c r="A2909" s="34" t="inlineStr">
        <is>
          <t>Sparkling Ice</t>
        </is>
      </c>
      <c r="B2909" s="34" t="inlineStr">
        <is>
          <t>Sparkling Ice +Caffeine | Citrus Twist | single 473mL</t>
        </is>
      </c>
      <c r="C2909" s="34" t="inlineStr">
        <is>
          <t>1) Sparkling electrolyte / functional sparkling</t>
        </is>
      </c>
      <c r="D2909" s="51">
        <f>IF('M1 Sparkling Electrolyte'!I236="","",'M1 Sparkling Electrolyte'!I236)</f>
        <v/>
      </c>
      <c r="E2909" s="52">
        <f>IF('M1 Sparkling Electrolyte'!J236="","",'M1 Sparkling Electrolyte'!J236)</f>
        <v/>
      </c>
      <c r="F2909" s="50">
        <f>IF('M1 Sparkling Electrolyte'!K236="","",'M1 Sparkling Electrolyte'!K236)</f>
        <v/>
      </c>
      <c r="G2909" s="49">
        <f>IF('M1 Sparkling Electrolyte'!F236="","",'M1 Sparkling Electrolyte'!F236)</f>
        <v/>
      </c>
      <c r="H2909" s="50">
        <f>IF(AND(ISNUMBER('M1 Sparkling Electrolyte'!F236),ISNUMBER('M1 Sparkling Electrolyte'!K236)),'M1 Sparkling Electrolyte'!F236-'M1 Sparkling Electrolyte'!K236,"")</f>
        <v/>
      </c>
      <c r="I2909" s="34" t="inlineStr">
        <is>
          <t>S&amp;S availability/depth vary by listing and time, confirm live.</t>
        </is>
      </c>
    </row>
    <row r="2910" ht="26" customHeight="1">
      <c r="A2910" s="34" t="inlineStr">
        <is>
          <t>Sparkling Ice</t>
        </is>
      </c>
      <c r="B2910" s="34" t="inlineStr">
        <is>
          <t>Sparkling Ice +Caffeine | Citrus Twist | 8 pack 473mL</t>
        </is>
      </c>
      <c r="C2910" s="34" t="inlineStr">
        <is>
          <t>1) Sparkling electrolyte / functional sparkling</t>
        </is>
      </c>
      <c r="D2910" s="51">
        <f>IF('M1 Sparkling Electrolyte'!I237="","",'M1 Sparkling Electrolyte'!I237)</f>
        <v/>
      </c>
      <c r="E2910" s="52">
        <f>IF('M1 Sparkling Electrolyte'!J237="","",'M1 Sparkling Electrolyte'!J237)</f>
        <v/>
      </c>
      <c r="F2910" s="50">
        <f>IF('M1 Sparkling Electrolyte'!K237="","",'M1 Sparkling Electrolyte'!K237)</f>
        <v/>
      </c>
      <c r="G2910" s="49">
        <f>IF('M1 Sparkling Electrolyte'!F237="","",'M1 Sparkling Electrolyte'!F237)</f>
        <v/>
      </c>
      <c r="H2910" s="50">
        <f>IF(AND(ISNUMBER('M1 Sparkling Electrolyte'!F237),ISNUMBER('M1 Sparkling Electrolyte'!K237)),'M1 Sparkling Electrolyte'!F237-'M1 Sparkling Electrolyte'!K237,"")</f>
        <v/>
      </c>
      <c r="I2910" s="34" t="inlineStr">
        <is>
          <t>S&amp;S availability/depth vary by listing and time, confirm live.</t>
        </is>
      </c>
    </row>
    <row r="2911" ht="26" customHeight="1">
      <c r="A2911" s="34" t="inlineStr">
        <is>
          <t>Sparkling Ice</t>
        </is>
      </c>
      <c r="B2911" s="34" t="inlineStr">
        <is>
          <t>Sparkling Ice +Caffeine | Citrus Twist | 12 pack 473mL</t>
        </is>
      </c>
      <c r="C2911" s="34" t="inlineStr">
        <is>
          <t>1) Sparkling electrolyte / functional sparkling</t>
        </is>
      </c>
      <c r="D2911" s="51">
        <f>IF('M1 Sparkling Electrolyte'!I238="","",'M1 Sparkling Electrolyte'!I238)</f>
        <v/>
      </c>
      <c r="E2911" s="52">
        <f>IF('M1 Sparkling Electrolyte'!J238="","",'M1 Sparkling Electrolyte'!J238)</f>
        <v/>
      </c>
      <c r="F2911" s="50">
        <f>IF('M1 Sparkling Electrolyte'!K238="","",'M1 Sparkling Electrolyte'!K238)</f>
        <v/>
      </c>
      <c r="G2911" s="49">
        <f>IF('M1 Sparkling Electrolyte'!F238="","",'M1 Sparkling Electrolyte'!F238)</f>
        <v/>
      </c>
      <c r="H2911" s="50">
        <f>IF(AND(ISNUMBER('M1 Sparkling Electrolyte'!F238),ISNUMBER('M1 Sparkling Electrolyte'!K238)),'M1 Sparkling Electrolyte'!F238-'M1 Sparkling Electrolyte'!K238,"")</f>
        <v/>
      </c>
      <c r="I2911" s="34" t="inlineStr">
        <is>
          <t>S&amp;S availability/depth vary by listing and time, confirm live.</t>
        </is>
      </c>
    </row>
    <row r="2912" ht="26" customHeight="1">
      <c r="A2912" s="34" t="inlineStr">
        <is>
          <t>Sparkling Ice</t>
        </is>
      </c>
      <c r="B2912" s="34" t="inlineStr">
        <is>
          <t>Sparkling Ice +Caffeine | Citrus Twist | 18 pack 473mL</t>
        </is>
      </c>
      <c r="C2912" s="34" t="inlineStr">
        <is>
          <t>1) Sparkling electrolyte / functional sparkling</t>
        </is>
      </c>
      <c r="D2912" s="51">
        <f>IF('M1 Sparkling Electrolyte'!I239="","",'M1 Sparkling Electrolyte'!I239)</f>
        <v/>
      </c>
      <c r="E2912" s="52">
        <f>IF('M1 Sparkling Electrolyte'!J239="","",'M1 Sparkling Electrolyte'!J239)</f>
        <v/>
      </c>
      <c r="F2912" s="50">
        <f>IF('M1 Sparkling Electrolyte'!K239="","",'M1 Sparkling Electrolyte'!K239)</f>
        <v/>
      </c>
      <c r="G2912" s="49">
        <f>IF('M1 Sparkling Electrolyte'!F239="","",'M1 Sparkling Electrolyte'!F239)</f>
        <v/>
      </c>
      <c r="H2912" s="50">
        <f>IF(AND(ISNUMBER('M1 Sparkling Electrolyte'!F239),ISNUMBER('M1 Sparkling Electrolyte'!K239)),'M1 Sparkling Electrolyte'!F239-'M1 Sparkling Electrolyte'!K239,"")</f>
        <v/>
      </c>
      <c r="I2912" s="34" t="inlineStr">
        <is>
          <t>S&amp;S availability/depth vary by listing and time, confirm live.</t>
        </is>
      </c>
    </row>
    <row r="2913" ht="26" customHeight="1">
      <c r="A2913" s="34" t="inlineStr">
        <is>
          <t>Sparkling Ice</t>
        </is>
      </c>
      <c r="B2913" s="34" t="inlineStr">
        <is>
          <t>Sparkling Ice +Caffeine | Citrus Twist | 24 pack 473mL</t>
        </is>
      </c>
      <c r="C2913" s="34" t="inlineStr">
        <is>
          <t>1) Sparkling electrolyte / functional sparkling</t>
        </is>
      </c>
      <c r="D2913" s="51">
        <f>IF('M1 Sparkling Electrolyte'!I240="","",'M1 Sparkling Electrolyte'!I240)</f>
        <v/>
      </c>
      <c r="E2913" s="52">
        <f>IF('M1 Sparkling Electrolyte'!J240="","",'M1 Sparkling Electrolyte'!J240)</f>
        <v/>
      </c>
      <c r="F2913" s="50">
        <f>IF('M1 Sparkling Electrolyte'!K240="","",'M1 Sparkling Electrolyte'!K240)</f>
        <v/>
      </c>
      <c r="G2913" s="49">
        <f>IF('M1 Sparkling Electrolyte'!F240="","",'M1 Sparkling Electrolyte'!F240)</f>
        <v/>
      </c>
      <c r="H2913" s="50">
        <f>IF(AND(ISNUMBER('M1 Sparkling Electrolyte'!F240),ISNUMBER('M1 Sparkling Electrolyte'!K240)),'M1 Sparkling Electrolyte'!F240-'M1 Sparkling Electrolyte'!K240,"")</f>
        <v/>
      </c>
      <c r="I2913" s="34" t="inlineStr">
        <is>
          <t>S&amp;S availability/depth vary by listing and time, confirm live.</t>
        </is>
      </c>
    </row>
    <row r="2914" ht="26" customHeight="1">
      <c r="A2914" s="34" t="inlineStr">
        <is>
          <t>Sparkling Ice</t>
        </is>
      </c>
      <c r="B2914" s="34" t="inlineStr">
        <is>
          <t>Sparkling Ice +Caffeine | Orange Passionfruit | single 473mL</t>
        </is>
      </c>
      <c r="C2914" s="34" t="inlineStr">
        <is>
          <t>1) Sparkling electrolyte / functional sparkling</t>
        </is>
      </c>
      <c r="D2914" s="51">
        <f>IF('M1 Sparkling Electrolyte'!I241="","",'M1 Sparkling Electrolyte'!I241)</f>
        <v/>
      </c>
      <c r="E2914" s="52">
        <f>IF('M1 Sparkling Electrolyte'!J241="","",'M1 Sparkling Electrolyte'!J241)</f>
        <v/>
      </c>
      <c r="F2914" s="50">
        <f>IF('M1 Sparkling Electrolyte'!K241="","",'M1 Sparkling Electrolyte'!K241)</f>
        <v/>
      </c>
      <c r="G2914" s="49">
        <f>IF('M1 Sparkling Electrolyte'!F241="","",'M1 Sparkling Electrolyte'!F241)</f>
        <v/>
      </c>
      <c r="H2914" s="50">
        <f>IF(AND(ISNUMBER('M1 Sparkling Electrolyte'!F241),ISNUMBER('M1 Sparkling Electrolyte'!K241)),'M1 Sparkling Electrolyte'!F241-'M1 Sparkling Electrolyte'!K241,"")</f>
        <v/>
      </c>
      <c r="I2914" s="34" t="inlineStr">
        <is>
          <t>S&amp;S availability/depth vary by listing and time, confirm live.</t>
        </is>
      </c>
    </row>
    <row r="2915" ht="26" customHeight="1">
      <c r="A2915" s="34" t="inlineStr">
        <is>
          <t>Sparkling Ice</t>
        </is>
      </c>
      <c r="B2915" s="34" t="inlineStr">
        <is>
          <t>Sparkling Ice +Caffeine | Orange Passionfruit | 8 pack 473mL</t>
        </is>
      </c>
      <c r="C2915" s="34" t="inlineStr">
        <is>
          <t>1) Sparkling electrolyte / functional sparkling</t>
        </is>
      </c>
      <c r="D2915" s="51">
        <f>IF('M1 Sparkling Electrolyte'!I242="","",'M1 Sparkling Electrolyte'!I242)</f>
        <v/>
      </c>
      <c r="E2915" s="52">
        <f>IF('M1 Sparkling Electrolyte'!J242="","",'M1 Sparkling Electrolyte'!J242)</f>
        <v/>
      </c>
      <c r="F2915" s="50">
        <f>IF('M1 Sparkling Electrolyte'!K242="","",'M1 Sparkling Electrolyte'!K242)</f>
        <v/>
      </c>
      <c r="G2915" s="49">
        <f>IF('M1 Sparkling Electrolyte'!F242="","",'M1 Sparkling Electrolyte'!F242)</f>
        <v/>
      </c>
      <c r="H2915" s="50">
        <f>IF(AND(ISNUMBER('M1 Sparkling Electrolyte'!F242),ISNUMBER('M1 Sparkling Electrolyte'!K242)),'M1 Sparkling Electrolyte'!F242-'M1 Sparkling Electrolyte'!K242,"")</f>
        <v/>
      </c>
      <c r="I2915" s="34" t="inlineStr">
        <is>
          <t>S&amp;S availability/depth vary by listing and time, confirm live.</t>
        </is>
      </c>
    </row>
    <row r="2916" ht="26" customHeight="1">
      <c r="A2916" s="34" t="inlineStr">
        <is>
          <t>Sparkling Ice</t>
        </is>
      </c>
      <c r="B2916" s="34" t="inlineStr">
        <is>
          <t>Sparkling Ice +Caffeine | Orange Passionfruit | 12 pack 473mL</t>
        </is>
      </c>
      <c r="C2916" s="34" t="inlineStr">
        <is>
          <t>1) Sparkling electrolyte / functional sparkling</t>
        </is>
      </c>
      <c r="D2916" s="51">
        <f>IF('M1 Sparkling Electrolyte'!I243="","",'M1 Sparkling Electrolyte'!I243)</f>
        <v/>
      </c>
      <c r="E2916" s="52">
        <f>IF('M1 Sparkling Electrolyte'!J243="","",'M1 Sparkling Electrolyte'!J243)</f>
        <v/>
      </c>
      <c r="F2916" s="50">
        <f>IF('M1 Sparkling Electrolyte'!K243="","",'M1 Sparkling Electrolyte'!K243)</f>
        <v/>
      </c>
      <c r="G2916" s="49">
        <f>IF('M1 Sparkling Electrolyte'!F243="","",'M1 Sparkling Electrolyte'!F243)</f>
        <v/>
      </c>
      <c r="H2916" s="50">
        <f>IF(AND(ISNUMBER('M1 Sparkling Electrolyte'!F243),ISNUMBER('M1 Sparkling Electrolyte'!K243)),'M1 Sparkling Electrolyte'!F243-'M1 Sparkling Electrolyte'!K243,"")</f>
        <v/>
      </c>
      <c r="I2916" s="34" t="inlineStr">
        <is>
          <t>S&amp;S availability/depth vary by listing and time, confirm live.</t>
        </is>
      </c>
    </row>
    <row r="2917" ht="26" customHeight="1">
      <c r="A2917" s="34" t="inlineStr">
        <is>
          <t>Sparkling Ice</t>
        </is>
      </c>
      <c r="B2917" s="34" t="inlineStr">
        <is>
          <t>Sparkling Ice +Caffeine | Orange Passionfruit | 18 pack 473mL</t>
        </is>
      </c>
      <c r="C2917" s="34" t="inlineStr">
        <is>
          <t>1) Sparkling electrolyte / functional sparkling</t>
        </is>
      </c>
      <c r="D2917" s="51">
        <f>IF('M1 Sparkling Electrolyte'!I244="","",'M1 Sparkling Electrolyte'!I244)</f>
        <v/>
      </c>
      <c r="E2917" s="52">
        <f>IF('M1 Sparkling Electrolyte'!J244="","",'M1 Sparkling Electrolyte'!J244)</f>
        <v/>
      </c>
      <c r="F2917" s="50">
        <f>IF('M1 Sparkling Electrolyte'!K244="","",'M1 Sparkling Electrolyte'!K244)</f>
        <v/>
      </c>
      <c r="G2917" s="49">
        <f>IF('M1 Sparkling Electrolyte'!F244="","",'M1 Sparkling Electrolyte'!F244)</f>
        <v/>
      </c>
      <c r="H2917" s="50">
        <f>IF(AND(ISNUMBER('M1 Sparkling Electrolyte'!F244),ISNUMBER('M1 Sparkling Electrolyte'!K244)),'M1 Sparkling Electrolyte'!F244-'M1 Sparkling Electrolyte'!K244,"")</f>
        <v/>
      </c>
      <c r="I2917" s="34" t="inlineStr">
        <is>
          <t>S&amp;S availability/depth vary by listing and time, confirm live.</t>
        </is>
      </c>
    </row>
    <row r="2918" ht="26" customHeight="1">
      <c r="A2918" s="34" t="inlineStr">
        <is>
          <t>Sparkling Ice</t>
        </is>
      </c>
      <c r="B2918" s="34" t="inlineStr">
        <is>
          <t>Sparkling Ice +Caffeine | Orange Passionfruit | 24 pack 473mL</t>
        </is>
      </c>
      <c r="C2918" s="34" t="inlineStr">
        <is>
          <t>1) Sparkling electrolyte / functional sparkling</t>
        </is>
      </c>
      <c r="D2918" s="51">
        <f>IF('M1 Sparkling Electrolyte'!I245="","",'M1 Sparkling Electrolyte'!I245)</f>
        <v/>
      </c>
      <c r="E2918" s="52">
        <f>IF('M1 Sparkling Electrolyte'!J245="","",'M1 Sparkling Electrolyte'!J245)</f>
        <v/>
      </c>
      <c r="F2918" s="50">
        <f>IF('M1 Sparkling Electrolyte'!K245="","",'M1 Sparkling Electrolyte'!K245)</f>
        <v/>
      </c>
      <c r="G2918" s="49">
        <f>IF('M1 Sparkling Electrolyte'!F245="","",'M1 Sparkling Electrolyte'!F245)</f>
        <v/>
      </c>
      <c r="H2918" s="50">
        <f>IF(AND(ISNUMBER('M1 Sparkling Electrolyte'!F245),ISNUMBER('M1 Sparkling Electrolyte'!K245)),'M1 Sparkling Electrolyte'!F245-'M1 Sparkling Electrolyte'!K245,"")</f>
        <v/>
      </c>
      <c r="I2918" s="34" t="inlineStr">
        <is>
          <t>S&amp;S availability/depth vary by listing and time, confirm live.</t>
        </is>
      </c>
    </row>
    <row r="2919" ht="26" customHeight="1">
      <c r="A2919" s="34" t="inlineStr">
        <is>
          <t>Sparkling Ice</t>
        </is>
      </c>
      <c r="B2919" s="34" t="inlineStr">
        <is>
          <t>Sparkling Ice +Caffeine | Strawberry Citrus | single 473mL</t>
        </is>
      </c>
      <c r="C2919" s="34" t="inlineStr">
        <is>
          <t>1) Sparkling electrolyte / functional sparkling</t>
        </is>
      </c>
      <c r="D2919" s="51">
        <f>IF('M1 Sparkling Electrolyte'!I246="","",'M1 Sparkling Electrolyte'!I246)</f>
        <v/>
      </c>
      <c r="E2919" s="52">
        <f>IF('M1 Sparkling Electrolyte'!J246="","",'M1 Sparkling Electrolyte'!J246)</f>
        <v/>
      </c>
      <c r="F2919" s="50">
        <f>IF('M1 Sparkling Electrolyte'!K246="","",'M1 Sparkling Electrolyte'!K246)</f>
        <v/>
      </c>
      <c r="G2919" s="49">
        <f>IF('M1 Sparkling Electrolyte'!F246="","",'M1 Sparkling Electrolyte'!F246)</f>
        <v/>
      </c>
      <c r="H2919" s="50">
        <f>IF(AND(ISNUMBER('M1 Sparkling Electrolyte'!F246),ISNUMBER('M1 Sparkling Electrolyte'!K246)),'M1 Sparkling Electrolyte'!F246-'M1 Sparkling Electrolyte'!K246,"")</f>
        <v/>
      </c>
      <c r="I2919" s="34" t="inlineStr">
        <is>
          <t>S&amp;S availability/depth vary by listing and time, confirm live.</t>
        </is>
      </c>
    </row>
    <row r="2920" ht="26" customHeight="1">
      <c r="A2920" s="34" t="inlineStr">
        <is>
          <t>Sparkling Ice</t>
        </is>
      </c>
      <c r="B2920" s="34" t="inlineStr">
        <is>
          <t>Sparkling Ice +Caffeine | Strawberry Citrus | 8 pack 473mL</t>
        </is>
      </c>
      <c r="C2920" s="34" t="inlineStr">
        <is>
          <t>1) Sparkling electrolyte / functional sparkling</t>
        </is>
      </c>
      <c r="D2920" s="51">
        <f>IF('M1 Sparkling Electrolyte'!I247="","",'M1 Sparkling Electrolyte'!I247)</f>
        <v/>
      </c>
      <c r="E2920" s="52">
        <f>IF('M1 Sparkling Electrolyte'!J247="","",'M1 Sparkling Electrolyte'!J247)</f>
        <v/>
      </c>
      <c r="F2920" s="50">
        <f>IF('M1 Sparkling Electrolyte'!K247="","",'M1 Sparkling Electrolyte'!K247)</f>
        <v/>
      </c>
      <c r="G2920" s="49">
        <f>IF('M1 Sparkling Electrolyte'!F247="","",'M1 Sparkling Electrolyte'!F247)</f>
        <v/>
      </c>
      <c r="H2920" s="50">
        <f>IF(AND(ISNUMBER('M1 Sparkling Electrolyte'!F247),ISNUMBER('M1 Sparkling Electrolyte'!K247)),'M1 Sparkling Electrolyte'!F247-'M1 Sparkling Electrolyte'!K247,"")</f>
        <v/>
      </c>
      <c r="I2920" s="34" t="inlineStr">
        <is>
          <t>S&amp;S availability/depth vary by listing and time, confirm live.</t>
        </is>
      </c>
    </row>
    <row r="2921" ht="26" customHeight="1">
      <c r="A2921" s="34" t="inlineStr">
        <is>
          <t>Sparkling Ice</t>
        </is>
      </c>
      <c r="B2921" s="34" t="inlineStr">
        <is>
          <t>Sparkling Ice +Caffeine | Strawberry Citrus | 12 pack 473mL</t>
        </is>
      </c>
      <c r="C2921" s="34" t="inlineStr">
        <is>
          <t>1) Sparkling electrolyte / functional sparkling</t>
        </is>
      </c>
      <c r="D2921" s="51">
        <f>IF('M1 Sparkling Electrolyte'!I248="","",'M1 Sparkling Electrolyte'!I248)</f>
        <v/>
      </c>
      <c r="E2921" s="52">
        <f>IF('M1 Sparkling Electrolyte'!J248="","",'M1 Sparkling Electrolyte'!J248)</f>
        <v/>
      </c>
      <c r="F2921" s="50">
        <f>IF('M1 Sparkling Electrolyte'!K248="","",'M1 Sparkling Electrolyte'!K248)</f>
        <v/>
      </c>
      <c r="G2921" s="49">
        <f>IF('M1 Sparkling Electrolyte'!F248="","",'M1 Sparkling Electrolyte'!F248)</f>
        <v/>
      </c>
      <c r="H2921" s="50">
        <f>IF(AND(ISNUMBER('M1 Sparkling Electrolyte'!F248),ISNUMBER('M1 Sparkling Electrolyte'!K248)),'M1 Sparkling Electrolyte'!F248-'M1 Sparkling Electrolyte'!K248,"")</f>
        <v/>
      </c>
      <c r="I2921" s="34" t="inlineStr">
        <is>
          <t>S&amp;S availability/depth vary by listing and time, confirm live.</t>
        </is>
      </c>
    </row>
    <row r="2922" ht="26" customHeight="1">
      <c r="A2922" s="34" t="inlineStr">
        <is>
          <t>Sparkling Ice</t>
        </is>
      </c>
      <c r="B2922" s="34" t="inlineStr">
        <is>
          <t>Sparkling Ice +Caffeine | Strawberry Citrus | 18 pack 473mL</t>
        </is>
      </c>
      <c r="C2922" s="34" t="inlineStr">
        <is>
          <t>1) Sparkling electrolyte / functional sparkling</t>
        </is>
      </c>
      <c r="D2922" s="51">
        <f>IF('M1 Sparkling Electrolyte'!I249="","",'M1 Sparkling Electrolyte'!I249)</f>
        <v/>
      </c>
      <c r="E2922" s="52">
        <f>IF('M1 Sparkling Electrolyte'!J249="","",'M1 Sparkling Electrolyte'!J249)</f>
        <v/>
      </c>
      <c r="F2922" s="50">
        <f>IF('M1 Sparkling Electrolyte'!K249="","",'M1 Sparkling Electrolyte'!K249)</f>
        <v/>
      </c>
      <c r="G2922" s="49">
        <f>IF('M1 Sparkling Electrolyte'!F249="","",'M1 Sparkling Electrolyte'!F249)</f>
        <v/>
      </c>
      <c r="H2922" s="50">
        <f>IF(AND(ISNUMBER('M1 Sparkling Electrolyte'!F249),ISNUMBER('M1 Sparkling Electrolyte'!K249)),'M1 Sparkling Electrolyte'!F249-'M1 Sparkling Electrolyte'!K249,"")</f>
        <v/>
      </c>
      <c r="I2922" s="34" t="inlineStr">
        <is>
          <t>S&amp;S availability/depth vary by listing and time, confirm live.</t>
        </is>
      </c>
    </row>
    <row r="2923" ht="26" customHeight="1">
      <c r="A2923" s="34" t="inlineStr">
        <is>
          <t>Sparkling Ice</t>
        </is>
      </c>
      <c r="B2923" s="34" t="inlineStr">
        <is>
          <t>Sparkling Ice +Caffeine | Strawberry Citrus | 24 pack 473mL</t>
        </is>
      </c>
      <c r="C2923" s="34" t="inlineStr">
        <is>
          <t>1) Sparkling electrolyte / functional sparkling</t>
        </is>
      </c>
      <c r="D2923" s="51">
        <f>IF('M1 Sparkling Electrolyte'!I250="","",'M1 Sparkling Electrolyte'!I250)</f>
        <v/>
      </c>
      <c r="E2923" s="52">
        <f>IF('M1 Sparkling Electrolyte'!J250="","",'M1 Sparkling Electrolyte'!J250)</f>
        <v/>
      </c>
      <c r="F2923" s="50">
        <f>IF('M1 Sparkling Electrolyte'!K250="","",'M1 Sparkling Electrolyte'!K250)</f>
        <v/>
      </c>
      <c r="G2923" s="49">
        <f>IF('M1 Sparkling Electrolyte'!F250="","",'M1 Sparkling Electrolyte'!F250)</f>
        <v/>
      </c>
      <c r="H2923" s="50">
        <f>IF(AND(ISNUMBER('M1 Sparkling Electrolyte'!F250),ISNUMBER('M1 Sparkling Electrolyte'!K250)),'M1 Sparkling Electrolyte'!F250-'M1 Sparkling Electrolyte'!K250,"")</f>
        <v/>
      </c>
      <c r="I2923" s="34" t="inlineStr">
        <is>
          <t>S&amp;S availability/depth vary by listing and time, confirm live.</t>
        </is>
      </c>
    </row>
    <row r="2924" ht="26" customHeight="1">
      <c r="A2924" s="34" t="inlineStr">
        <is>
          <t>Sparkling Ice</t>
        </is>
      </c>
      <c r="B2924" s="34" t="inlineStr">
        <is>
          <t>Sparkling Ice +Caffeine | Triple Citrus | single 473mL</t>
        </is>
      </c>
      <c r="C2924" s="34" t="inlineStr">
        <is>
          <t>1) Sparkling electrolyte / functional sparkling</t>
        </is>
      </c>
      <c r="D2924" s="51">
        <f>IF('M1 Sparkling Electrolyte'!I251="","",'M1 Sparkling Electrolyte'!I251)</f>
        <v/>
      </c>
      <c r="E2924" s="52">
        <f>IF('M1 Sparkling Electrolyte'!J251="","",'M1 Sparkling Electrolyte'!J251)</f>
        <v/>
      </c>
      <c r="F2924" s="50">
        <f>IF('M1 Sparkling Electrolyte'!K251="","",'M1 Sparkling Electrolyte'!K251)</f>
        <v/>
      </c>
      <c r="G2924" s="49">
        <f>IF('M1 Sparkling Electrolyte'!F251="","",'M1 Sparkling Electrolyte'!F251)</f>
        <v/>
      </c>
      <c r="H2924" s="50">
        <f>IF(AND(ISNUMBER('M1 Sparkling Electrolyte'!F251),ISNUMBER('M1 Sparkling Electrolyte'!K251)),'M1 Sparkling Electrolyte'!F251-'M1 Sparkling Electrolyte'!K251,"")</f>
        <v/>
      </c>
      <c r="I2924" s="34" t="inlineStr">
        <is>
          <t>S&amp;S availability/depth vary by listing and time, confirm live.</t>
        </is>
      </c>
    </row>
    <row r="2925" ht="26" customHeight="1">
      <c r="A2925" s="34" t="inlineStr">
        <is>
          <t>Sparkling Ice</t>
        </is>
      </c>
      <c r="B2925" s="34" t="inlineStr">
        <is>
          <t>Sparkling Ice +Caffeine | Triple Citrus | 8 pack 473mL</t>
        </is>
      </c>
      <c r="C2925" s="34" t="inlineStr">
        <is>
          <t>1) Sparkling electrolyte / functional sparkling</t>
        </is>
      </c>
      <c r="D2925" s="51">
        <f>IF('M1 Sparkling Electrolyte'!I252="","",'M1 Sparkling Electrolyte'!I252)</f>
        <v/>
      </c>
      <c r="E2925" s="52">
        <f>IF('M1 Sparkling Electrolyte'!J252="","",'M1 Sparkling Electrolyte'!J252)</f>
        <v/>
      </c>
      <c r="F2925" s="50">
        <f>IF('M1 Sparkling Electrolyte'!K252="","",'M1 Sparkling Electrolyte'!K252)</f>
        <v/>
      </c>
      <c r="G2925" s="49">
        <f>IF('M1 Sparkling Electrolyte'!F252="","",'M1 Sparkling Electrolyte'!F252)</f>
        <v/>
      </c>
      <c r="H2925" s="50">
        <f>IF(AND(ISNUMBER('M1 Sparkling Electrolyte'!F252),ISNUMBER('M1 Sparkling Electrolyte'!K252)),'M1 Sparkling Electrolyte'!F252-'M1 Sparkling Electrolyte'!K252,"")</f>
        <v/>
      </c>
      <c r="I2925" s="34" t="inlineStr">
        <is>
          <t>S&amp;S availability/depth vary by listing and time, confirm live.</t>
        </is>
      </c>
    </row>
    <row r="2926" ht="26" customHeight="1">
      <c r="A2926" s="34" t="inlineStr">
        <is>
          <t>Sparkling Ice</t>
        </is>
      </c>
      <c r="B2926" s="34" t="inlineStr">
        <is>
          <t>Sparkling Ice +Caffeine | Triple Citrus | 12 pack 473mL</t>
        </is>
      </c>
      <c r="C2926" s="34" t="inlineStr">
        <is>
          <t>1) Sparkling electrolyte / functional sparkling</t>
        </is>
      </c>
      <c r="D2926" s="51">
        <f>IF('M1 Sparkling Electrolyte'!I253="","",'M1 Sparkling Electrolyte'!I253)</f>
        <v/>
      </c>
      <c r="E2926" s="52">
        <f>IF('M1 Sparkling Electrolyte'!J253="","",'M1 Sparkling Electrolyte'!J253)</f>
        <v/>
      </c>
      <c r="F2926" s="50">
        <f>IF('M1 Sparkling Electrolyte'!K253="","",'M1 Sparkling Electrolyte'!K253)</f>
        <v/>
      </c>
      <c r="G2926" s="49">
        <f>IF('M1 Sparkling Electrolyte'!F253="","",'M1 Sparkling Electrolyte'!F253)</f>
        <v/>
      </c>
      <c r="H2926" s="50">
        <f>IF(AND(ISNUMBER('M1 Sparkling Electrolyte'!F253),ISNUMBER('M1 Sparkling Electrolyte'!K253)),'M1 Sparkling Electrolyte'!F253-'M1 Sparkling Electrolyte'!K253,"")</f>
        <v/>
      </c>
      <c r="I2926" s="34" t="inlineStr">
        <is>
          <t>S&amp;S availability/depth vary by listing and time, confirm live.</t>
        </is>
      </c>
    </row>
    <row r="2927" ht="26" customHeight="1">
      <c r="A2927" s="34" t="inlineStr">
        <is>
          <t>Sparkling Ice</t>
        </is>
      </c>
      <c r="B2927" s="34" t="inlineStr">
        <is>
          <t>Sparkling Ice +Caffeine | Triple Citrus | 18 pack 473mL</t>
        </is>
      </c>
      <c r="C2927" s="34" t="inlineStr">
        <is>
          <t>1) Sparkling electrolyte / functional sparkling</t>
        </is>
      </c>
      <c r="D2927" s="51">
        <f>IF('M1 Sparkling Electrolyte'!I254="","",'M1 Sparkling Electrolyte'!I254)</f>
        <v/>
      </c>
      <c r="E2927" s="52">
        <f>IF('M1 Sparkling Electrolyte'!J254="","",'M1 Sparkling Electrolyte'!J254)</f>
        <v/>
      </c>
      <c r="F2927" s="50">
        <f>IF('M1 Sparkling Electrolyte'!K254="","",'M1 Sparkling Electrolyte'!K254)</f>
        <v/>
      </c>
      <c r="G2927" s="49">
        <f>IF('M1 Sparkling Electrolyte'!F254="","",'M1 Sparkling Electrolyte'!F254)</f>
        <v/>
      </c>
      <c r="H2927" s="50">
        <f>IF(AND(ISNUMBER('M1 Sparkling Electrolyte'!F254),ISNUMBER('M1 Sparkling Electrolyte'!K254)),'M1 Sparkling Electrolyte'!F254-'M1 Sparkling Electrolyte'!K254,"")</f>
        <v/>
      </c>
      <c r="I2927" s="34" t="inlineStr">
        <is>
          <t>S&amp;S availability/depth vary by listing and time, confirm live.</t>
        </is>
      </c>
    </row>
    <row r="2928" ht="26" customHeight="1">
      <c r="A2928" s="34" t="inlineStr">
        <is>
          <t>Sparkling Ice</t>
        </is>
      </c>
      <c r="B2928" s="34" t="inlineStr">
        <is>
          <t>Sparkling Ice +Caffeine | Triple Citrus | 24 pack 473mL</t>
        </is>
      </c>
      <c r="C2928" s="34" t="inlineStr">
        <is>
          <t>1) Sparkling electrolyte / functional sparkling</t>
        </is>
      </c>
      <c r="D2928" s="51">
        <f>IF('M1 Sparkling Electrolyte'!I255="","",'M1 Sparkling Electrolyte'!I255)</f>
        <v/>
      </c>
      <c r="E2928" s="52">
        <f>IF('M1 Sparkling Electrolyte'!J255="","",'M1 Sparkling Electrolyte'!J255)</f>
        <v/>
      </c>
      <c r="F2928" s="50">
        <f>IF('M1 Sparkling Electrolyte'!K255="","",'M1 Sparkling Electrolyte'!K255)</f>
        <v/>
      </c>
      <c r="G2928" s="49">
        <f>IF('M1 Sparkling Electrolyte'!F255="","",'M1 Sparkling Electrolyte'!F255)</f>
        <v/>
      </c>
      <c r="H2928" s="50">
        <f>IF(AND(ISNUMBER('M1 Sparkling Electrolyte'!F255),ISNUMBER('M1 Sparkling Electrolyte'!K255)),'M1 Sparkling Electrolyte'!F255-'M1 Sparkling Electrolyte'!K255,"")</f>
        <v/>
      </c>
      <c r="I2928" s="34" t="inlineStr">
        <is>
          <t>S&amp;S availability/depth vary by listing and time, confirm live.</t>
        </is>
      </c>
    </row>
    <row r="2930">
      <c r="A2930" s="45" t="inlineStr">
        <is>
          <t>S&amp;S availability is an Amazon listing fact not verifiable here. Once filled, filter column D = Yes for the true S&amp;S roster.</t>
        </is>
      </c>
      <c r="B2930" s="37" t="n"/>
      <c r="C2930" s="37" t="n"/>
      <c r="D2930" s="37" t="n"/>
      <c r="E2930" s="37" t="n"/>
      <c r="F2930" s="37" t="n"/>
      <c r="G2930" s="37" t="n"/>
      <c r="H2930" s="37" t="n"/>
      <c r="I2930" s="38" t="n"/>
    </row>
  </sheetData>
  <mergeCells count="1">
    <mergeCell ref="A2930:I2930"/>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tabColor rgb="00E2EFDA"/>
    <outlinePr summaryBelow="1" summaryRight="1"/>
    <pageSetUpPr fitToPage="1"/>
  </sheetPr>
  <dimension ref="A1:E126"/>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32" customWidth="1" min="3" max="3"/>
    <col width="62" customWidth="1" min="4" max="4"/>
    <col width="20" customWidth="1" min="5" max="5"/>
  </cols>
  <sheetData>
    <row r="1" ht="42" customHeight="1">
      <c r="A1" s="46" t="inlineStr">
        <is>
          <t>Category</t>
        </is>
      </c>
      <c r="B1" s="46" t="inlineStr">
        <is>
          <t>Brand</t>
        </is>
      </c>
      <c r="C1" s="46" t="inlineStr">
        <is>
          <t>SKU</t>
        </is>
      </c>
      <c r="D1" s="46" t="inlineStr">
        <is>
          <t>One sentence buyer rationale</t>
        </is>
      </c>
      <c r="E1" s="46" t="inlineStr">
        <is>
          <t>Primary draw</t>
        </is>
      </c>
    </row>
    <row r="2" ht="30" customHeight="1">
      <c r="A2" s="56" t="inlineStr">
        <is>
          <t>1) Sparkling electrolyte / functional sparkling</t>
        </is>
      </c>
      <c r="B2" s="34" t="inlineStr">
        <is>
          <t>Organika</t>
        </is>
      </c>
      <c r="C2" s="34" t="inlineStr">
        <is>
          <t>Organika Sparkling Electrolyte (BENCHMARK)</t>
        </is>
      </c>
      <c r="D2" s="34" t="inlineStr">
        <is>
          <t>This is the row to beat, not a shopper choice.</t>
        </is>
      </c>
      <c r="E2" s="33" t="inlineStr">
        <is>
          <t>Mixed</t>
        </is>
      </c>
    </row>
    <row r="3" ht="30" customHeight="1">
      <c r="A3" s="56" t="inlineStr">
        <is>
          <t>1) Sparkling electrolyte / functional sparkling</t>
        </is>
      </c>
      <c r="B3" s="34" t="inlineStr">
        <is>
          <t>Sparkling Ice</t>
        </is>
      </c>
      <c r="C3" s="34" t="inlineStr">
        <is>
          <t>Sparkling Ice (+ Antioxidants &amp; Vitamins)</t>
        </is>
      </c>
      <c r="D3" s="34" t="inlineStr">
        <is>
          <t>Big flavour and added vitamins at zero sugar.</t>
        </is>
      </c>
      <c r="E3" s="33" t="inlineStr">
        <is>
          <t>Functional benefit</t>
        </is>
      </c>
    </row>
    <row r="4" ht="30" customHeight="1">
      <c r="A4" s="56" t="inlineStr">
        <is>
          <t>1) Sparkling electrolyte / functional sparkling</t>
        </is>
      </c>
      <c r="B4" s="34" t="inlineStr">
        <is>
          <t>BUBBL'R</t>
        </is>
      </c>
      <c r="C4" s="34" t="inlineStr">
        <is>
          <t>BUBBL'R Antioxidant Sparkling Water</t>
        </is>
      </c>
      <c r="D4" s="34" t="inlineStr">
        <is>
          <t>Light natural caffeine and antioxidants without an energy drink dose.</t>
        </is>
      </c>
      <c r="E4" s="33" t="inlineStr">
        <is>
          <t>Functional benefit</t>
        </is>
      </c>
    </row>
    <row r="5" ht="30" customHeight="1">
      <c r="A5" s="56" t="inlineStr">
        <is>
          <t>1) Sparkling electrolyte / functional sparkling</t>
        </is>
      </c>
      <c r="B5" s="34" t="inlineStr">
        <is>
          <t>Phocus</t>
        </is>
      </c>
      <c r="C5" s="34" t="inlineStr">
        <is>
          <t>Phocus Caffeinated Sparkling Water</t>
        </is>
      </c>
      <c r="D5" s="34" t="inlineStr">
        <is>
          <t>Coffee level caffeine plus L-theanine in a calorie free seltzer.</t>
        </is>
      </c>
      <c r="E5" s="33" t="inlineStr">
        <is>
          <t>Caffeine level</t>
        </is>
      </c>
    </row>
    <row r="6" ht="30" customHeight="1">
      <c r="A6" s="56" t="inlineStr">
        <is>
          <t>1) Sparkling electrolyte / functional sparkling</t>
        </is>
      </c>
      <c r="B6" s="34" t="inlineStr">
        <is>
          <t>Aura Bora</t>
        </is>
      </c>
      <c r="C6" s="34" t="inlineStr">
        <is>
          <t>Aura Bora Herbal Sparkling Water</t>
        </is>
      </c>
      <c r="D6" s="34" t="inlineStr">
        <is>
          <t>Unusual herbal botanical flavours you can't get elsewhere.</t>
        </is>
      </c>
      <c r="E6" s="33" t="inlineStr">
        <is>
          <t>Taste reputation</t>
        </is>
      </c>
    </row>
    <row r="7" ht="30" customHeight="1">
      <c r="A7" s="56" t="inlineStr">
        <is>
          <t>1) Sparkling electrolyte / functional sparkling</t>
        </is>
      </c>
      <c r="B7" s="34" t="inlineStr">
        <is>
          <t>Sound</t>
        </is>
      </c>
      <c r="C7" s="34" t="inlineStr">
        <is>
          <t>Sound Sparkling Water (Tea/Botanical)</t>
        </is>
      </c>
      <c r="D7" s="34" t="inlineStr">
        <is>
          <t>Genuinely unsweetened with real tea/botanical character.</t>
        </is>
      </c>
      <c r="E7" s="33" t="inlineStr">
        <is>
          <t>No / low sugar</t>
        </is>
      </c>
    </row>
    <row r="8" ht="30" customHeight="1">
      <c r="A8" s="56" t="inlineStr">
        <is>
          <t>1) Sparkling electrolyte / functional sparkling</t>
        </is>
      </c>
      <c r="B8" s="34" t="inlineStr">
        <is>
          <t>Halo Sport</t>
        </is>
      </c>
      <c r="C8" s="34" t="inlineStr">
        <is>
          <t>Halo Sport Sparkling Electrolyte Water</t>
        </is>
      </c>
      <c r="D8" s="34" t="inlineStr">
        <is>
          <t>Electrolytes in a fizzy, zero sugar format.</t>
        </is>
      </c>
      <c r="E8" s="33" t="inlineStr">
        <is>
          <t>Electrolytes</t>
        </is>
      </c>
    </row>
    <row r="9" ht="30" customHeight="1">
      <c r="A9" s="56" t="inlineStr">
        <is>
          <t>1) Sparkling electrolyte / functional sparkling</t>
        </is>
      </c>
      <c r="B9" s="34" t="inlineStr">
        <is>
          <t>Gorgie</t>
        </is>
      </c>
      <c r="C9" s="34" t="inlineStr">
        <is>
          <t>Gorgie Energy Sparkling Water</t>
        </is>
      </c>
      <c r="D9" s="34" t="inlineStr">
        <is>
          <t>Mid dose caffeine with a clean, lifestyle aesthetic.</t>
        </is>
      </c>
      <c r="E9" s="33" t="inlineStr">
        <is>
          <t>Caffeine level</t>
        </is>
      </c>
    </row>
    <row r="10" ht="30" customHeight="1">
      <c r="A10" s="56" t="inlineStr">
        <is>
          <t>1) Sparkling electrolyte / functional sparkling</t>
        </is>
      </c>
      <c r="B10" s="34" t="inlineStr">
        <is>
          <t>United Sodas</t>
        </is>
      </c>
      <c r="C10" s="34" t="inlineStr">
        <is>
          <t>United Sodas of America</t>
        </is>
      </c>
      <c r="D10" s="34" t="inlineStr">
        <is>
          <t>Low calorie soda with a clean, design forward identity.</t>
        </is>
      </c>
      <c r="E10" s="33" t="inlineStr">
        <is>
          <t>Clean label</t>
        </is>
      </c>
    </row>
    <row r="11" ht="30" customHeight="1">
      <c r="A11" s="56" t="inlineStr">
        <is>
          <t>1) Sparkling electrolyte / functional sparkling</t>
        </is>
      </c>
      <c r="B11" s="34" t="inlineStr">
        <is>
          <t>Sparkling Ice</t>
        </is>
      </c>
      <c r="C11" s="34" t="inlineStr">
        <is>
          <t>Sparkling Ice +Caffeine</t>
        </is>
      </c>
      <c r="D11" s="34" t="inlineStr">
        <is>
          <t>Light caffeine plus vitamins, zero sugar.</t>
        </is>
      </c>
      <c r="E11" s="33" t="inlineStr">
        <is>
          <t>Functional benefit</t>
        </is>
      </c>
    </row>
    <row r="12" ht="30" customHeight="1">
      <c r="A12" s="56" t="inlineStr">
        <is>
          <t>2) Electrolyte beverage (RTD)</t>
        </is>
      </c>
      <c r="B12" s="34" t="inlineStr">
        <is>
          <t>Gatorade</t>
        </is>
      </c>
      <c r="C12" s="34" t="inlineStr">
        <is>
          <t>Gatorade Thirst Quencher</t>
        </is>
      </c>
      <c r="D12" s="34" t="inlineStr">
        <is>
          <t>Sodium led rehydration with unmatched brand trust.</t>
        </is>
      </c>
      <c r="E12" s="33" t="inlineStr">
        <is>
          <t>Brand trust</t>
        </is>
      </c>
    </row>
    <row r="13" ht="30" customHeight="1">
      <c r="A13" s="56" t="inlineStr">
        <is>
          <t>2) Electrolyte beverage (RTD)</t>
        </is>
      </c>
      <c r="B13" s="34" t="inlineStr">
        <is>
          <t>Gatorade</t>
        </is>
      </c>
      <c r="C13" s="34" t="inlineStr">
        <is>
          <t>Gatorade Zero Sugar</t>
        </is>
      </c>
      <c r="D13" s="34" t="inlineStr">
        <is>
          <t>Full electrolytes minus the sugar load.</t>
        </is>
      </c>
      <c r="E13" s="33" t="inlineStr">
        <is>
          <t>Electrolytes</t>
        </is>
      </c>
    </row>
    <row r="14" ht="30" customHeight="1">
      <c r="A14" s="56" t="inlineStr">
        <is>
          <t>2) Electrolyte beverage (RTD)</t>
        </is>
      </c>
      <c r="B14" s="34" t="inlineStr">
        <is>
          <t>Powerade</t>
        </is>
      </c>
      <c r="C14" s="34" t="inlineStr">
        <is>
          <t>Powerade Mountain Berry Blast</t>
        </is>
      </c>
      <c r="D14" s="34" t="inlineStr">
        <is>
          <t>Cheaper electrolyte alternative to Gatorade.</t>
        </is>
      </c>
      <c r="E14" s="33" t="inlineStr">
        <is>
          <t>Electrolytes</t>
        </is>
      </c>
    </row>
    <row r="15" ht="30" customHeight="1">
      <c r="A15" s="56" t="inlineStr">
        <is>
          <t>2) Electrolyte beverage (RTD)</t>
        </is>
      </c>
      <c r="B15" s="34" t="inlineStr">
        <is>
          <t>Powerade</t>
        </is>
      </c>
      <c r="C15" s="34" t="inlineStr">
        <is>
          <t>Powerade Zero</t>
        </is>
      </c>
      <c r="D15" s="34" t="inlineStr">
        <is>
          <t>Cheapest zero sugar electrolyte option.</t>
        </is>
      </c>
      <c r="E15" s="33" t="inlineStr">
        <is>
          <t>Electrolytes</t>
        </is>
      </c>
    </row>
    <row r="16" ht="30" customHeight="1">
      <c r="A16" s="56" t="inlineStr">
        <is>
          <t>2) Electrolyte beverage (RTD)</t>
        </is>
      </c>
      <c r="B16" s="34" t="inlineStr">
        <is>
          <t>BODYARMOR</t>
        </is>
      </c>
      <c r="C16" s="34" t="inlineStr">
        <is>
          <t>BODYARMOR Sports Drink</t>
        </is>
      </c>
      <c r="D16" s="34" t="inlineStr">
        <is>
          <t>Coconut water electrolytes and a cleaner label than legacy brands.</t>
        </is>
      </c>
      <c r="E16" s="33" t="inlineStr">
        <is>
          <t>Brand trust</t>
        </is>
      </c>
    </row>
    <row r="17" ht="30" customHeight="1">
      <c r="A17" s="56" t="inlineStr">
        <is>
          <t>2) Electrolyte beverage (RTD)</t>
        </is>
      </c>
      <c r="B17" s="34" t="inlineStr">
        <is>
          <t>BODYARMOR</t>
        </is>
      </c>
      <c r="C17" s="34" t="inlineStr">
        <is>
          <t>BODYARMOR LYTE</t>
        </is>
      </c>
      <c r="D17" s="34" t="inlineStr">
        <is>
          <t>High potassium with very little sugar.</t>
        </is>
      </c>
      <c r="E17" s="33" t="inlineStr">
        <is>
          <t>Electrolytes</t>
        </is>
      </c>
    </row>
    <row r="18" ht="30" customHeight="1">
      <c r="A18" s="56" t="inlineStr">
        <is>
          <t>2) Electrolyte beverage (RTD)</t>
        </is>
      </c>
      <c r="B18" s="34" t="inlineStr">
        <is>
          <t>Prime</t>
        </is>
      </c>
      <c r="C18" s="34" t="inlineStr">
        <is>
          <t>Prime Hydration</t>
        </is>
      </c>
      <c r="D18" s="34" t="inlineStr">
        <is>
          <t>Brand cachet plus zero sugar and added BCAAs.</t>
        </is>
      </c>
      <c r="E18" s="33" t="inlineStr">
        <is>
          <t>Brand trust</t>
        </is>
      </c>
    </row>
    <row r="19" ht="30" customHeight="1">
      <c r="A19" s="56" t="inlineStr">
        <is>
          <t>2) Electrolyte beverage (RTD)</t>
        </is>
      </c>
      <c r="B19" s="34" t="inlineStr">
        <is>
          <t>Roar Organic</t>
        </is>
      </c>
      <c r="C19" s="34" t="inlineStr">
        <is>
          <t>Roar Organic Electrolyte Infusions</t>
        </is>
      </c>
      <c r="D19" s="34" t="inlineStr">
        <is>
          <t>Organic and barely sweetened for clean label hydration seekers.</t>
        </is>
      </c>
      <c r="E19" s="33" t="inlineStr">
        <is>
          <t>No / low sugar</t>
        </is>
      </c>
    </row>
    <row r="20" ht="30" customHeight="1">
      <c r="A20" s="56" t="inlineStr">
        <is>
          <t>2) Electrolyte beverage (RTD)</t>
        </is>
      </c>
      <c r="B20" s="34" t="inlineStr">
        <is>
          <t>BioSteel</t>
        </is>
      </c>
      <c r="C20" s="34" t="inlineStr">
        <is>
          <t>BioSteel Sports Drink (RTD)</t>
        </is>
      </c>
      <c r="D20" s="34" t="inlineStr">
        <is>
          <t>Zero sugar plus pro sports credibility, made in Canada.</t>
        </is>
      </c>
      <c r="E20" s="33" t="inlineStr">
        <is>
          <t>No / low sugar</t>
        </is>
      </c>
    </row>
    <row r="21" ht="30" customHeight="1">
      <c r="A21" s="56" t="inlineStr">
        <is>
          <t>2) Electrolyte beverage (RTD)</t>
        </is>
      </c>
      <c r="B21" s="34" t="inlineStr">
        <is>
          <t>CWENCH</t>
        </is>
      </c>
      <c r="C21" s="34" t="inlineStr">
        <is>
          <t>CWENCH Hydration</t>
        </is>
      </c>
      <c r="D21" s="34" t="inlineStr">
        <is>
          <t>Local challenger price and zero sugar.</t>
        </is>
      </c>
      <c r="E21" s="33" t="inlineStr">
        <is>
          <t>No / low sugar</t>
        </is>
      </c>
    </row>
    <row r="22" ht="30" customHeight="1">
      <c r="A22" s="56" t="inlineStr">
        <is>
          <t>2) Electrolyte beverage (RTD)</t>
        </is>
      </c>
      <c r="B22" s="34" t="inlineStr">
        <is>
          <t>Pedialyte</t>
        </is>
      </c>
      <c r="C22" s="34" t="inlineStr">
        <is>
          <t>Pedialyte Electrolyte Solution</t>
        </is>
      </c>
      <c r="D22" s="34" t="inlineStr">
        <is>
          <t>Medical grade electrolyte ratio trusted for genuine dehydration.</t>
        </is>
      </c>
      <c r="E22" s="33" t="inlineStr">
        <is>
          <t>Brand trust</t>
        </is>
      </c>
    </row>
    <row r="23" ht="30" customHeight="1">
      <c r="A23" s="56" t="inlineStr">
        <is>
          <t>2) Electrolyte beverage (RTD)</t>
        </is>
      </c>
      <c r="B23" s="34" t="inlineStr">
        <is>
          <t>Gatorade</t>
        </is>
      </c>
      <c r="C23" s="34" t="inlineStr">
        <is>
          <t>Gatorlyte Rapid Rehydration</t>
        </is>
      </c>
      <c r="D23" s="34" t="inlineStr">
        <is>
          <t>Highest sodium/potassium load for serious rehydration.</t>
        </is>
      </c>
      <c r="E23" s="33" t="inlineStr">
        <is>
          <t>Electrolytes</t>
        </is>
      </c>
    </row>
    <row r="24" ht="30" customHeight="1">
      <c r="A24" s="56" t="inlineStr">
        <is>
          <t>2) Electrolyte beverage (RTD)</t>
        </is>
      </c>
      <c r="B24" s="34" t="inlineStr">
        <is>
          <t>Vita Coco</t>
        </is>
      </c>
      <c r="C24" s="34" t="inlineStr">
        <is>
          <t>Vita Coco Pure Coconut Water</t>
        </is>
      </c>
      <c r="D24" s="34" t="inlineStr">
        <is>
          <t>Naturally high potassium with no added sugar.</t>
        </is>
      </c>
      <c r="E24" s="33" t="inlineStr">
        <is>
          <t>Electrolytes</t>
        </is>
      </c>
    </row>
    <row r="25" ht="30" customHeight="1">
      <c r="A25" s="56" t="inlineStr">
        <is>
          <t>2) Electrolyte beverage (RTD)</t>
        </is>
      </c>
      <c r="B25" s="34" t="inlineStr">
        <is>
          <t>Electrolit</t>
        </is>
      </c>
      <c r="C25" s="34" t="inlineStr">
        <is>
          <t>Electrolit Hydration Beverage</t>
        </is>
      </c>
      <c r="D25" s="34" t="inlineStr">
        <is>
          <t>Broad mineral profile (incl. magnesium) for serious rehydration.</t>
        </is>
      </c>
      <c r="E25" s="33" t="inlineStr">
        <is>
          <t>Electrolytes</t>
        </is>
      </c>
    </row>
    <row r="26" ht="30" customHeight="1">
      <c r="A26" s="56" t="inlineStr">
        <is>
          <t>2) Electrolyte beverage (RTD)</t>
        </is>
      </c>
      <c r="B26" s="34" t="inlineStr">
        <is>
          <t>Gatorade</t>
        </is>
      </c>
      <c r="C26" s="34" t="inlineStr">
        <is>
          <t>Gatorade Fit Electrolyte Beverage</t>
        </is>
      </c>
      <c r="D26" s="34" t="inlineStr">
        <is>
          <t>Gatorade electrolytes with stevia and added vitamins.</t>
        </is>
      </c>
      <c r="E26" s="33" t="inlineStr">
        <is>
          <t>Functional benefit</t>
        </is>
      </c>
    </row>
    <row r="27" ht="30" customHeight="1">
      <c r="A27" s="56" t="inlineStr">
        <is>
          <t>2) Electrolyte beverage (RTD)</t>
        </is>
      </c>
      <c r="B27" s="34" t="inlineStr">
        <is>
          <t>Propel</t>
        </is>
      </c>
      <c r="C27" s="34" t="inlineStr">
        <is>
          <t>Propel Electrolyte Water</t>
        </is>
      </c>
      <c r="D27" s="34" t="inlineStr">
        <is>
          <t>Light electrolyte water for everyday workouts.</t>
        </is>
      </c>
      <c r="E27" s="33" t="inlineStr">
        <is>
          <t>Electrolytes</t>
        </is>
      </c>
    </row>
    <row r="28" ht="30" customHeight="1">
      <c r="A28" s="56" t="inlineStr">
        <is>
          <t>2) Electrolyte beverage (RTD)</t>
        </is>
      </c>
      <c r="B28" s="34" t="inlineStr">
        <is>
          <t>Essentia</t>
        </is>
      </c>
      <c r="C28" s="34" t="inlineStr">
        <is>
          <t>Essentia Ionized Alkaline Water</t>
        </is>
      </c>
      <c r="D28" s="34" t="inlineStr">
        <is>
          <t>Alkaline water believers; smooth taste.</t>
        </is>
      </c>
      <c r="E28" s="33" t="inlineStr">
        <is>
          <t>Taste reputation</t>
        </is>
      </c>
    </row>
    <row r="29" ht="30" customHeight="1">
      <c r="A29" s="56" t="inlineStr">
        <is>
          <t>2) Electrolyte beverage (RTD)</t>
        </is>
      </c>
      <c r="B29" s="34" t="inlineStr">
        <is>
          <t>Smartwater</t>
        </is>
      </c>
      <c r="C29" s="34" t="inlineStr">
        <is>
          <t>Smartwater Alkaline</t>
        </is>
      </c>
      <c r="D29" s="34" t="inlineStr">
        <is>
          <t>Brand trust and clean taste.</t>
        </is>
      </c>
      <c r="E29" s="33" t="inlineStr">
        <is>
          <t>Brand trust</t>
        </is>
      </c>
    </row>
    <row r="30" ht="30" customHeight="1">
      <c r="A30" s="56" t="inlineStr">
        <is>
          <t>2) Electrolyte beverage (RTD)</t>
        </is>
      </c>
      <c r="B30" s="34" t="inlineStr">
        <is>
          <t>Gatorade</t>
        </is>
      </c>
      <c r="C30" s="34" t="inlineStr">
        <is>
          <t>Gatorade G2 Low Sugar</t>
        </is>
      </c>
      <c r="D30" s="34" t="inlineStr">
        <is>
          <t>Electrolytes with much less sugar.</t>
        </is>
      </c>
      <c r="E30" s="33" t="inlineStr">
        <is>
          <t>Electrolytes</t>
        </is>
      </c>
    </row>
    <row r="31" ht="30" customHeight="1">
      <c r="A31" s="56" t="inlineStr">
        <is>
          <t>2) Electrolyte beverage (RTD)</t>
        </is>
      </c>
      <c r="B31" s="34" t="inlineStr">
        <is>
          <t>Mas+</t>
        </is>
      </c>
      <c r="C31" s="34" t="inlineStr">
        <is>
          <t>Mas+ by Messi Hydration</t>
        </is>
      </c>
      <c r="D31" s="34" t="inlineStr">
        <is>
          <t>Messi brand plus low sugar electrolytes.</t>
        </is>
      </c>
      <c r="E31" s="33" t="inlineStr">
        <is>
          <t>Brand trust</t>
        </is>
      </c>
    </row>
    <row r="32" ht="30" customHeight="1">
      <c r="A32" s="56" t="inlineStr">
        <is>
          <t>2) Electrolyte beverage (RTD)</t>
        </is>
      </c>
      <c r="B32" s="34" t="inlineStr">
        <is>
          <t>Pedialyte</t>
        </is>
      </c>
      <c r="C32" s="34" t="inlineStr">
        <is>
          <t>Pedialyte Sport</t>
        </is>
      </c>
      <c r="D32" s="34" t="inlineStr">
        <is>
          <t>Medical brand electrolytes for sport.</t>
        </is>
      </c>
      <c r="E32" s="33" t="inlineStr">
        <is>
          <t>Brand trust</t>
        </is>
      </c>
    </row>
    <row r="33" ht="30" customHeight="1">
      <c r="A33" s="56" t="inlineStr">
        <is>
          <t>3) Functional beverage (still/sparkling)</t>
        </is>
      </c>
      <c r="B33" s="34" t="inlineStr">
        <is>
          <t>OLIPOP</t>
        </is>
      </c>
      <c r="C33" s="34" t="inlineStr">
        <is>
          <t>OLIPOP Prebiotic Soda</t>
        </is>
      </c>
      <c r="D33" s="34" t="inlineStr">
        <is>
          <t>Classic soda taste with 9 g fiber and almost no sugar.</t>
        </is>
      </c>
      <c r="E33" s="33" t="inlineStr">
        <is>
          <t>Functional benefit</t>
        </is>
      </c>
    </row>
    <row r="34" ht="30" customHeight="1">
      <c r="A34" s="56" t="inlineStr">
        <is>
          <t>3) Functional beverage (still/sparkling)</t>
        </is>
      </c>
      <c r="B34" s="34" t="inlineStr">
        <is>
          <t>Poppi</t>
        </is>
      </c>
      <c r="C34" s="34" t="inlineStr">
        <is>
          <t>Poppi Prebiotic Soda</t>
        </is>
      </c>
      <c r="D34" s="34" t="inlineStr">
        <is>
          <t>Trendy aesthetic plus a gut health ACV story at low sugar.</t>
        </is>
      </c>
      <c r="E34" s="33" t="inlineStr">
        <is>
          <t>Functional benefit</t>
        </is>
      </c>
    </row>
    <row r="35" ht="30" customHeight="1">
      <c r="A35" s="56" t="inlineStr">
        <is>
          <t>3) Functional beverage (still/sparkling)</t>
        </is>
      </c>
      <c r="B35" s="34" t="inlineStr">
        <is>
          <t>Culture Pop</t>
        </is>
      </c>
      <c r="C35" s="34" t="inlineStr">
        <is>
          <t>Culture Pop Probiotic Soda</t>
        </is>
      </c>
      <c r="D35" s="34" t="inlineStr">
        <is>
          <t>Real juice taste and live probiotics without stevia.</t>
        </is>
      </c>
      <c r="E35" s="33" t="inlineStr">
        <is>
          <t>Functional benefit</t>
        </is>
      </c>
    </row>
    <row r="36" ht="30" customHeight="1">
      <c r="A36" s="56" t="inlineStr">
        <is>
          <t>3) Functional beverage (still/sparkling)</t>
        </is>
      </c>
      <c r="B36" s="34" t="inlineStr">
        <is>
          <t>Mayawell</t>
        </is>
      </c>
      <c r="C36" s="34" t="inlineStr">
        <is>
          <t>Mayawell Prebiotic Soda</t>
        </is>
      </c>
      <c r="D36" s="34" t="inlineStr">
        <is>
          <t>Distinctive agave fiber prebiotic and adventurous flavours.</t>
        </is>
      </c>
      <c r="E36" s="33" t="inlineStr">
        <is>
          <t>Functional benefit</t>
        </is>
      </c>
    </row>
    <row r="37" ht="30" customHeight="1">
      <c r="A37" s="56" t="inlineStr">
        <is>
          <t>3) Functional beverage (still/sparkling)</t>
        </is>
      </c>
      <c r="B37" s="34" t="inlineStr">
        <is>
          <t>De La Calle</t>
        </is>
      </c>
      <c r="C37" s="34" t="inlineStr">
        <is>
          <t>De La Calle Tepache</t>
        </is>
      </c>
      <c r="D37" s="34" t="inlineStr">
        <is>
          <t>Authentic fermented tepache with a prebiotic angle.</t>
        </is>
      </c>
      <c r="E37" s="33" t="inlineStr">
        <is>
          <t>Mixed</t>
        </is>
      </c>
    </row>
    <row r="38" ht="30" customHeight="1">
      <c r="A38" s="56" t="inlineStr">
        <is>
          <t>3) Functional beverage (still/sparkling)</t>
        </is>
      </c>
      <c r="B38" s="34" t="inlineStr">
        <is>
          <t>GT's</t>
        </is>
      </c>
      <c r="C38" s="34" t="inlineStr">
        <is>
          <t>GT's Synergy Raw Kombucha</t>
        </is>
      </c>
      <c r="D38" s="34" t="inlineStr">
        <is>
          <t>Authentic raw kombucha from the category pioneer.</t>
        </is>
      </c>
      <c r="E38" s="33" t="inlineStr">
        <is>
          <t>Mixed</t>
        </is>
      </c>
    </row>
    <row r="39" ht="30" customHeight="1">
      <c r="A39" s="56" t="inlineStr">
        <is>
          <t>3) Functional beverage (still/sparkling)</t>
        </is>
      </c>
      <c r="B39" s="34" t="inlineStr">
        <is>
          <t>Health-Ade</t>
        </is>
      </c>
      <c r="C39" s="34" t="inlineStr">
        <is>
          <t>Health-Ade Kombucha</t>
        </is>
      </c>
      <c r="D39" s="34" t="inlineStr">
        <is>
          <t>Premium organic kombucha taste and quality cues.</t>
        </is>
      </c>
      <c r="E39" s="33" t="inlineStr">
        <is>
          <t>Clean label</t>
        </is>
      </c>
    </row>
    <row r="40" ht="30" customHeight="1">
      <c r="A40" s="56" t="inlineStr">
        <is>
          <t>3) Functional beverage (still/sparkling)</t>
        </is>
      </c>
      <c r="B40" s="34" t="inlineStr">
        <is>
          <t>Remedy</t>
        </is>
      </c>
      <c r="C40" s="34" t="inlineStr">
        <is>
          <t>Remedy Kombucha</t>
        </is>
      </c>
      <c r="D40" s="34" t="inlineStr">
        <is>
          <t>Live culture kombucha at zero sugar.</t>
        </is>
      </c>
      <c r="E40" s="33" t="inlineStr">
        <is>
          <t>No / low sugar</t>
        </is>
      </c>
    </row>
    <row r="41" ht="30" customHeight="1">
      <c r="A41" s="56" t="inlineStr">
        <is>
          <t>3) Functional beverage (still/sparkling)</t>
        </is>
      </c>
      <c r="B41" s="34" t="inlineStr">
        <is>
          <t>Recess</t>
        </is>
      </c>
      <c r="C41" s="34" t="inlineStr">
        <is>
          <t>Recess Mood</t>
        </is>
      </c>
      <c r="D41" s="34" t="inlineStr">
        <is>
          <t>Adaptogens and L-theanine for relaxation, not energy.</t>
        </is>
      </c>
      <c r="E41" s="33" t="inlineStr">
        <is>
          <t>Functional benefit</t>
        </is>
      </c>
    </row>
    <row r="42" ht="30" customHeight="1">
      <c r="A42" s="56" t="inlineStr">
        <is>
          <t>3) Functional beverage (still/sparkling)</t>
        </is>
      </c>
      <c r="B42" s="34" t="inlineStr">
        <is>
          <t>Protein2o</t>
        </is>
      </c>
      <c r="C42" s="34" t="inlineStr">
        <is>
          <t>Protein2o Protein Infused Water</t>
        </is>
      </c>
      <c r="D42" s="34" t="inlineStr">
        <is>
          <t>Real protein dose without a heavy milkshake texture.</t>
        </is>
      </c>
      <c r="E42" s="33" t="inlineStr">
        <is>
          <t>Functional benefit</t>
        </is>
      </c>
    </row>
    <row r="43" ht="30" customHeight="1">
      <c r="A43" s="56" t="inlineStr">
        <is>
          <t>3) Functional beverage (still/sparkling)</t>
        </is>
      </c>
      <c r="B43" s="34" t="inlineStr">
        <is>
          <t>vitaminwater</t>
        </is>
      </c>
      <c r="C43" s="34" t="inlineStr">
        <is>
          <t>vitaminwater (glaceau)</t>
        </is>
      </c>
      <c r="D43" s="34" t="inlineStr">
        <is>
          <t>Familiar vitamin enhanced water in many functional flavours.</t>
        </is>
      </c>
      <c r="E43" s="33" t="inlineStr">
        <is>
          <t>Functional benefit</t>
        </is>
      </c>
    </row>
    <row r="44" ht="30" customHeight="1">
      <c r="A44" s="56" t="inlineStr">
        <is>
          <t>3) Functional beverage (still/sparkling)</t>
        </is>
      </c>
      <c r="B44" s="34" t="inlineStr">
        <is>
          <t>vitaminwater</t>
        </is>
      </c>
      <c r="C44" s="34" t="inlineStr">
        <is>
          <t>vitaminwater zero sugar</t>
        </is>
      </c>
      <c r="D44" s="34" t="inlineStr">
        <is>
          <t>The vitamin story without the sugar.</t>
        </is>
      </c>
      <c r="E44" s="33" t="inlineStr">
        <is>
          <t>Functional benefit</t>
        </is>
      </c>
    </row>
    <row r="45" ht="30" customHeight="1">
      <c r="A45" s="56" t="inlineStr">
        <is>
          <t>3) Functional beverage (still/sparkling)</t>
        </is>
      </c>
      <c r="B45" s="34" t="inlineStr">
        <is>
          <t>Bai</t>
        </is>
      </c>
      <c r="C45" s="34" t="inlineStr">
        <is>
          <t>Bai Antioxidant Infusion</t>
        </is>
      </c>
      <c r="D45" s="34" t="inlineStr">
        <is>
          <t>Flavour with antioxidants and almost no sugar.</t>
        </is>
      </c>
      <c r="E45" s="33" t="inlineStr">
        <is>
          <t>Functional benefit</t>
        </is>
      </c>
    </row>
    <row r="46" ht="30" customHeight="1">
      <c r="A46" s="56" t="inlineStr">
        <is>
          <t>3) Functional beverage (still/sparkling)</t>
        </is>
      </c>
      <c r="B46" s="34" t="inlineStr">
        <is>
          <t>Hint</t>
        </is>
      </c>
      <c r="C46" s="34" t="inlineStr">
        <is>
          <t>Hint Water (fruit infused)</t>
        </is>
      </c>
      <c r="D46" s="34" t="inlineStr">
        <is>
          <t>Real fruit essence with zero sweeteners of any kind.</t>
        </is>
      </c>
      <c r="E46" s="33" t="inlineStr">
        <is>
          <t>No / low sugar</t>
        </is>
      </c>
    </row>
    <row r="47" ht="30" customHeight="1">
      <c r="A47" s="56" t="inlineStr">
        <is>
          <t>3) Functional beverage (still/sparkling)</t>
        </is>
      </c>
      <c r="B47" s="34" t="inlineStr">
        <is>
          <t>wildwonder</t>
        </is>
      </c>
      <c r="C47" s="34" t="inlineStr">
        <is>
          <t>wildwonder Sparkling Prebiotic+Probiotic</t>
        </is>
      </c>
      <c r="D47" s="34" t="inlineStr">
        <is>
          <t>Both prebiotics and probiotics plus organic botanicals.</t>
        </is>
      </c>
      <c r="E47" s="33" t="inlineStr">
        <is>
          <t>Functional benefit</t>
        </is>
      </c>
    </row>
    <row r="48" ht="30" customHeight="1">
      <c r="A48" s="56" t="inlineStr">
        <is>
          <t>3) Functional beverage (still/sparkling)</t>
        </is>
      </c>
      <c r="B48" s="34" t="inlineStr">
        <is>
          <t>Lemon Perfect</t>
        </is>
      </c>
      <c r="C48" s="34" t="inlineStr">
        <is>
          <t>Lemon Perfect Cold Pressed Lemon Water</t>
        </is>
      </c>
      <c r="D48" s="34" t="inlineStr">
        <is>
          <t>Clean lemon water hydration with vitamin C, barely any sugar.</t>
        </is>
      </c>
      <c r="E48" s="33" t="inlineStr">
        <is>
          <t>Functional benefit</t>
        </is>
      </c>
    </row>
    <row r="49" ht="30" customHeight="1">
      <c r="A49" s="56" t="inlineStr">
        <is>
          <t>3) Functional beverage (still/sparkling)</t>
        </is>
      </c>
      <c r="B49" s="34" t="inlineStr">
        <is>
          <t>KeVita</t>
        </is>
      </c>
      <c r="C49" s="34" t="inlineStr">
        <is>
          <t>KeVita Sparkling Probiotic Drink</t>
        </is>
      </c>
      <c r="D49" s="34" t="inlineStr">
        <is>
          <t>Probiotics in a light sparkling format.</t>
        </is>
      </c>
      <c r="E49" s="33" t="inlineStr">
        <is>
          <t>Functional benefit</t>
        </is>
      </c>
    </row>
    <row r="50" ht="30" customHeight="1">
      <c r="A50" s="56" t="inlineStr">
        <is>
          <t>3) Functional beverage (still/sparkling)</t>
        </is>
      </c>
      <c r="B50" s="34" t="inlineStr">
        <is>
          <t>Brew Dr</t>
        </is>
      </c>
      <c r="C50" s="34" t="inlineStr">
        <is>
          <t>Brew Dr Kombucha</t>
        </is>
      </c>
      <c r="D50" s="34" t="inlineStr">
        <is>
          <t>Organic raw kombucha taste.</t>
        </is>
      </c>
      <c r="E50" s="33" t="inlineStr">
        <is>
          <t>Clean label</t>
        </is>
      </c>
    </row>
    <row r="51" ht="30" customHeight="1">
      <c r="A51" s="56" t="inlineStr">
        <is>
          <t>3) Functional beverage (still/sparkling)</t>
        </is>
      </c>
      <c r="B51" s="34" t="inlineStr">
        <is>
          <t>Karma</t>
        </is>
      </c>
      <c r="C51" s="34" t="inlineStr">
        <is>
          <t>Karma Wellness Water</t>
        </is>
      </c>
      <c r="D51" s="34" t="inlineStr">
        <is>
          <t>Vitamins mixed fresh at opening.</t>
        </is>
      </c>
      <c r="E51" s="33" t="inlineStr">
        <is>
          <t>Functional benefit</t>
        </is>
      </c>
    </row>
    <row r="52" ht="30" customHeight="1">
      <c r="A52" s="56" t="inlineStr">
        <is>
          <t>3) Functional beverage (still/sparkling)</t>
        </is>
      </c>
      <c r="B52" s="34" t="inlineStr">
        <is>
          <t>ALO</t>
        </is>
      </c>
      <c r="C52" s="34" t="inlineStr">
        <is>
          <t>ALO Exposed Aloe Vera Drink</t>
        </is>
      </c>
      <c r="D52" s="34" t="inlineStr">
        <is>
          <t>Aloe pulp and a wellness halo.</t>
        </is>
      </c>
      <c r="E52" s="33" t="inlineStr">
        <is>
          <t>Brand trust</t>
        </is>
      </c>
    </row>
    <row r="53" ht="30" customHeight="1">
      <c r="A53" s="56" t="inlineStr">
        <is>
          <t>4) Caffeine &amp; energy beverage</t>
        </is>
      </c>
      <c r="B53" s="34" t="inlineStr">
        <is>
          <t>Red Bull</t>
        </is>
      </c>
      <c r="C53" s="34" t="inlineStr">
        <is>
          <t>Red Bull Energy Drink</t>
        </is>
      </c>
      <c r="D53" s="34" t="inlineStr">
        <is>
          <t>Brand trust and ubiquity, the default energy can people already know.</t>
        </is>
      </c>
      <c r="E53" s="33" t="inlineStr">
        <is>
          <t>Brand trust</t>
        </is>
      </c>
    </row>
    <row r="54" ht="30" customHeight="1">
      <c r="A54" s="56" t="inlineStr">
        <is>
          <t>4) Caffeine &amp; energy beverage</t>
        </is>
      </c>
      <c r="B54" s="34" t="inlineStr">
        <is>
          <t>Red Bull</t>
        </is>
      </c>
      <c r="C54" s="34" t="inlineStr">
        <is>
          <t>Red Bull Sugarfree</t>
        </is>
      </c>
      <c r="D54" s="34" t="inlineStr">
        <is>
          <t>No sugar without leaving the brand they trust.</t>
        </is>
      </c>
      <c r="E54" s="33" t="inlineStr">
        <is>
          <t>Brand trust</t>
        </is>
      </c>
    </row>
    <row r="55" ht="30" customHeight="1">
      <c r="A55" s="56" t="inlineStr">
        <is>
          <t>4) Caffeine &amp; energy beverage</t>
        </is>
      </c>
      <c r="B55" s="34" t="inlineStr">
        <is>
          <t>Monster</t>
        </is>
      </c>
      <c r="C55" s="34" t="inlineStr">
        <is>
          <t>Monster Energy Original (Green)</t>
        </is>
      </c>
      <c r="D55" s="34" t="inlineStr">
        <is>
          <t>Pack economics and high dose, more caffeine and volume per dollar.</t>
        </is>
      </c>
      <c r="E55" s="33" t="inlineStr">
        <is>
          <t>Caffeine level</t>
        </is>
      </c>
    </row>
    <row r="56" ht="30" customHeight="1">
      <c r="A56" s="56" t="inlineStr">
        <is>
          <t>4) Caffeine &amp; energy beverage</t>
        </is>
      </c>
      <c r="B56" s="34" t="inlineStr">
        <is>
          <t>Monster</t>
        </is>
      </c>
      <c r="C56" s="34" t="inlineStr">
        <is>
          <t>Monster Energy Ultra Zero (White)</t>
        </is>
      </c>
      <c r="D56" s="34" t="inlineStr">
        <is>
          <t>No sugar plus a lighter flavour than the green can.</t>
        </is>
      </c>
      <c r="E56" s="33" t="inlineStr">
        <is>
          <t>No / low sugar</t>
        </is>
      </c>
    </row>
    <row r="57" ht="30" customHeight="1">
      <c r="A57" s="56" t="inlineStr">
        <is>
          <t>4) Caffeine &amp; energy beverage</t>
        </is>
      </c>
      <c r="B57" s="34" t="inlineStr">
        <is>
          <t>Celsius</t>
        </is>
      </c>
      <c r="C57" s="34" t="inlineStr">
        <is>
          <t>Celsius Original Sparkling</t>
        </is>
      </c>
      <c r="D57" s="34" t="inlineStr">
        <is>
          <t>No sugar plus a fitness/metabolism story, not just caffeine.</t>
        </is>
      </c>
      <c r="E57" s="33" t="inlineStr">
        <is>
          <t>Functional benefit</t>
        </is>
      </c>
    </row>
    <row r="58" ht="30" customHeight="1">
      <c r="A58" s="56" t="inlineStr">
        <is>
          <t>4) Caffeine &amp; energy beverage</t>
        </is>
      </c>
      <c r="B58" s="34" t="inlineStr">
        <is>
          <t>Celsius</t>
        </is>
      </c>
      <c r="C58" s="34" t="inlineStr">
        <is>
          <t>Celsius Essentials</t>
        </is>
      </c>
      <c r="D58" s="34" t="inlineStr">
        <is>
          <t>Highest caffeine dose in the Celsius family.</t>
        </is>
      </c>
      <c r="E58" s="33" t="inlineStr">
        <is>
          <t>Caffeine level</t>
        </is>
      </c>
    </row>
    <row r="59" ht="30" customHeight="1">
      <c r="A59" s="56" t="inlineStr">
        <is>
          <t>4) Caffeine &amp; energy beverage</t>
        </is>
      </c>
      <c r="B59" s="34" t="inlineStr">
        <is>
          <t>Prime</t>
        </is>
      </c>
      <c r="C59" s="34" t="inlineStr">
        <is>
          <t>Prime Energy</t>
        </is>
      </c>
      <c r="D59" s="34" t="inlineStr">
        <is>
          <t>Social media brand cachet with a zero sugar profile.</t>
        </is>
      </c>
      <c r="E59" s="33" t="inlineStr">
        <is>
          <t>Brand trust</t>
        </is>
      </c>
    </row>
    <row r="60" ht="30" customHeight="1">
      <c r="A60" s="56" t="inlineStr">
        <is>
          <t>4) Caffeine &amp; energy beverage</t>
        </is>
      </c>
      <c r="B60" s="34" t="inlineStr">
        <is>
          <t>C4</t>
        </is>
      </c>
      <c r="C60" s="34" t="inlineStr">
        <is>
          <t>C4 Energy (Performance)</t>
        </is>
      </c>
      <c r="D60" s="34" t="inlineStr">
        <is>
          <t>Performance/pre workout positioning with beta-alanine.</t>
        </is>
      </c>
      <c r="E60" s="33" t="inlineStr">
        <is>
          <t>Mixed</t>
        </is>
      </c>
    </row>
    <row r="61" ht="30" customHeight="1">
      <c r="A61" s="56" t="inlineStr">
        <is>
          <t>4) Caffeine &amp; energy beverage</t>
        </is>
      </c>
      <c r="B61" s="34" t="inlineStr">
        <is>
          <t>Reign</t>
        </is>
      </c>
      <c r="C61" s="34" t="inlineStr">
        <is>
          <t>Reign Total Body Fuel</t>
        </is>
      </c>
      <c r="D61" s="34" t="inlineStr">
        <is>
          <t>Highest mainstream caffeine dose plus workout aminos.</t>
        </is>
      </c>
      <c r="E61" s="33" t="inlineStr">
        <is>
          <t>Caffeine level</t>
        </is>
      </c>
    </row>
    <row r="62" ht="30" customHeight="1">
      <c r="A62" s="56" t="inlineStr">
        <is>
          <t>4) Caffeine &amp; energy beverage</t>
        </is>
      </c>
      <c r="B62" s="34" t="inlineStr">
        <is>
          <t>Alani Nu</t>
        </is>
      </c>
      <c r="C62" s="34" t="inlineStr">
        <is>
          <t>Alani Nu Energy</t>
        </is>
      </c>
      <c r="D62" s="34" t="inlineStr">
        <is>
          <t>On trend flavours and aesthetic plus zero sugar.</t>
        </is>
      </c>
      <c r="E62" s="33" t="inlineStr">
        <is>
          <t>No / low sugar</t>
        </is>
      </c>
    </row>
    <row r="63" ht="30" customHeight="1">
      <c r="A63" s="56" t="inlineStr">
        <is>
          <t>4) Caffeine &amp; energy beverage</t>
        </is>
      </c>
      <c r="B63" s="34" t="inlineStr">
        <is>
          <t>Bang</t>
        </is>
      </c>
      <c r="C63" s="34" t="inlineStr">
        <is>
          <t>Bang Energy</t>
        </is>
      </c>
      <c r="D63" s="34" t="inlineStr">
        <is>
          <t>High caffeine at zero calories with aminos.</t>
        </is>
      </c>
      <c r="E63" s="33" t="inlineStr">
        <is>
          <t>Caffeine level</t>
        </is>
      </c>
    </row>
    <row r="64" ht="30" customHeight="1">
      <c r="A64" s="56" t="inlineStr">
        <is>
          <t>4) Caffeine &amp; energy beverage</t>
        </is>
      </c>
      <c r="B64" s="34" t="inlineStr">
        <is>
          <t>Rockstar</t>
        </is>
      </c>
      <c r="C64" s="34" t="inlineStr">
        <is>
          <t>Rockstar Energy</t>
        </is>
      </c>
      <c r="D64" s="34" t="inlineStr">
        <is>
          <t>Familiar legacy brand, usually a lower price point.</t>
        </is>
      </c>
      <c r="E64" s="33" t="inlineStr">
        <is>
          <t>Brand trust</t>
        </is>
      </c>
    </row>
    <row r="65" ht="30" customHeight="1">
      <c r="A65" s="56" t="inlineStr">
        <is>
          <t>4) Caffeine &amp; energy beverage</t>
        </is>
      </c>
      <c r="B65" s="34" t="inlineStr">
        <is>
          <t>GURU</t>
        </is>
      </c>
      <c r="C65" s="34" t="inlineStr">
        <is>
          <t>GURU Organic Energy</t>
        </is>
      </c>
      <c r="D65" s="34" t="inlineStr">
        <is>
          <t>Organic, natural caffeine alternative, a clean label choice.</t>
        </is>
      </c>
      <c r="E65" s="33" t="inlineStr">
        <is>
          <t>Caffeine level</t>
        </is>
      </c>
    </row>
    <row r="66" ht="30" customHeight="1">
      <c r="A66" s="56" t="inlineStr">
        <is>
          <t>4) Caffeine &amp; energy beverage</t>
        </is>
      </c>
      <c r="B66" s="34" t="inlineStr">
        <is>
          <t>Guayaki</t>
        </is>
      </c>
      <c r="C66" s="34" t="inlineStr">
        <is>
          <t>Guayaki Yerba Mate</t>
        </is>
      </c>
      <c r="D66" s="34" t="inlineStr">
        <is>
          <t>Natural yerba mate caffeine plus organic/Fair-Trade ethics.</t>
        </is>
      </c>
      <c r="E66" s="33" t="inlineStr">
        <is>
          <t>Caffeine level</t>
        </is>
      </c>
    </row>
    <row r="67" ht="30" customHeight="1">
      <c r="A67" s="56" t="inlineStr">
        <is>
          <t>4) Caffeine &amp; energy beverage</t>
        </is>
      </c>
      <c r="B67" s="34" t="inlineStr">
        <is>
          <t>NOS</t>
        </is>
      </c>
      <c r="C67" s="34" t="inlineStr">
        <is>
          <t>NOS Energy Drink</t>
        </is>
      </c>
      <c r="D67" s="34" t="inlineStr">
        <is>
          <t>Legacy enthusiast brand at a value price.</t>
        </is>
      </c>
      <c r="E67" s="33" t="inlineStr">
        <is>
          <t>Brand trust</t>
        </is>
      </c>
    </row>
    <row r="68" ht="30" customHeight="1">
      <c r="A68" s="56" t="inlineStr">
        <is>
          <t>4) Caffeine &amp; energy beverage</t>
        </is>
      </c>
      <c r="B68" s="34" t="inlineStr">
        <is>
          <t>Starbucks</t>
        </is>
      </c>
      <c r="C68" s="34" t="inlineStr">
        <is>
          <t>Starbucks Doubleshot Energy</t>
        </is>
      </c>
      <c r="D68" s="34" t="inlineStr">
        <is>
          <t>Trusted coffee taste rather than a synthetic energy flavour.</t>
        </is>
      </c>
      <c r="E68" s="33" t="inlineStr">
        <is>
          <t>Brand trust</t>
        </is>
      </c>
    </row>
    <row r="69" ht="30" customHeight="1">
      <c r="A69" s="56" t="inlineStr">
        <is>
          <t>4) Caffeine &amp; energy beverage</t>
        </is>
      </c>
      <c r="B69" s="34" t="inlineStr">
        <is>
          <t>Ghost</t>
        </is>
      </c>
      <c r="C69" s="34" t="inlineStr">
        <is>
          <t>Ghost Energy</t>
        </is>
      </c>
      <c r="D69" s="34" t="inlineStr">
        <is>
          <t>Novel licensed candy flavours plus zero sugar.</t>
        </is>
      </c>
      <c r="E69" s="33" t="inlineStr">
        <is>
          <t>No / low sugar</t>
        </is>
      </c>
    </row>
    <row r="70" ht="30" customHeight="1">
      <c r="A70" s="56" t="inlineStr">
        <is>
          <t>4) Caffeine &amp; energy beverage</t>
        </is>
      </c>
      <c r="B70" s="34" t="inlineStr">
        <is>
          <t>ZOA</t>
        </is>
      </c>
      <c r="C70" s="34" t="inlineStr">
        <is>
          <t>ZOA Zero Sugar Energy</t>
        </is>
      </c>
      <c r="D70" s="34" t="inlineStr">
        <is>
          <t>Energy plus added electrolytes/vitamins and a celebrity halo.</t>
        </is>
      </c>
      <c r="E70" s="33" t="inlineStr">
        <is>
          <t>Brand trust</t>
        </is>
      </c>
    </row>
    <row r="71" ht="30" customHeight="1">
      <c r="A71" s="56" t="inlineStr">
        <is>
          <t>4) Caffeine &amp; energy beverage</t>
        </is>
      </c>
      <c r="B71" s="34" t="inlineStr">
        <is>
          <t>Zevia</t>
        </is>
      </c>
      <c r="C71" s="34" t="inlineStr">
        <is>
          <t>Zevia Energy</t>
        </is>
      </c>
      <c r="D71" s="34" t="inlineStr">
        <is>
          <t>Caffeine with stevia and no artificial sweeteners.</t>
        </is>
      </c>
      <c r="E71" s="33" t="inlineStr">
        <is>
          <t>Caffeine level</t>
        </is>
      </c>
    </row>
    <row r="72" ht="30" customHeight="1">
      <c r="A72" s="56" t="inlineStr">
        <is>
          <t>4) Caffeine &amp; energy beverage</t>
        </is>
      </c>
      <c r="B72" s="34" t="inlineStr">
        <is>
          <t>Full Throttle</t>
        </is>
      </c>
      <c r="C72" s="34" t="inlineStr">
        <is>
          <t>Full Throttle Energy</t>
        </is>
      </c>
      <c r="D72" s="34" t="inlineStr">
        <is>
          <t>Value legacy energy.</t>
        </is>
      </c>
      <c r="E72" s="33" t="inlineStr">
        <is>
          <t>Caffeine level</t>
        </is>
      </c>
    </row>
    <row r="73" ht="30" customHeight="1">
      <c r="A73" s="56" t="inlineStr">
        <is>
          <t>4) Caffeine &amp; energy beverage</t>
        </is>
      </c>
      <c r="B73" s="34" t="inlineStr">
        <is>
          <t>Venom</t>
        </is>
      </c>
      <c r="C73" s="34" t="inlineStr">
        <is>
          <t>Venom Energy</t>
        </is>
      </c>
      <c r="D73" s="34" t="inlineStr">
        <is>
          <t>Lowest price energy option.</t>
        </is>
      </c>
      <c r="E73" s="33" t="inlineStr">
        <is>
          <t>Caffeine level</t>
        </is>
      </c>
    </row>
    <row r="74" ht="30" customHeight="1">
      <c r="A74" s="56" t="inlineStr">
        <is>
          <t>4) Caffeine &amp; energy beverage</t>
        </is>
      </c>
      <c r="B74" s="34" t="inlineStr">
        <is>
          <t>AMP</t>
        </is>
      </c>
      <c r="C74" s="34" t="inlineStr">
        <is>
          <t>AMP Energy</t>
        </is>
      </c>
      <c r="D74" s="34" t="inlineStr">
        <is>
          <t>Familiar legacy brand.</t>
        </is>
      </c>
      <c r="E74" s="33" t="inlineStr">
        <is>
          <t>Brand trust</t>
        </is>
      </c>
    </row>
    <row r="75" ht="30" customHeight="1">
      <c r="A75" s="56" t="inlineStr">
        <is>
          <t>4) Caffeine &amp; energy beverage</t>
        </is>
      </c>
      <c r="B75" s="34" t="inlineStr">
        <is>
          <t>5-hour Energy</t>
        </is>
      </c>
      <c r="C75" s="34" t="inlineStr">
        <is>
          <t>5-hour Energy Shot</t>
        </is>
      </c>
      <c r="D75" s="34" t="inlineStr">
        <is>
          <t>Fast caffeine with no sugar and no big can.</t>
        </is>
      </c>
      <c r="E75" s="33" t="inlineStr">
        <is>
          <t>Caffeine level</t>
        </is>
      </c>
    </row>
    <row r="76" ht="30" customHeight="1">
      <c r="A76" s="56" t="inlineStr">
        <is>
          <t>4) Caffeine &amp; energy beverage</t>
        </is>
      </c>
      <c r="B76" s="34" t="inlineStr">
        <is>
          <t>Monster</t>
        </is>
      </c>
      <c r="C76" s="34" t="inlineStr">
        <is>
          <t>Monster Java</t>
        </is>
      </c>
      <c r="D76" s="34" t="inlineStr">
        <is>
          <t>Coffee taste plus energy dose.</t>
        </is>
      </c>
      <c r="E76" s="33" t="inlineStr">
        <is>
          <t>Caffeine level</t>
        </is>
      </c>
    </row>
    <row r="77" ht="30" customHeight="1">
      <c r="A77" s="56" t="inlineStr">
        <is>
          <t>4) Caffeine &amp; energy beverage</t>
        </is>
      </c>
      <c r="B77" s="34" t="inlineStr">
        <is>
          <t>Red Bull</t>
        </is>
      </c>
      <c r="C77" s="34" t="inlineStr">
        <is>
          <t>Red Bull Editions</t>
        </is>
      </c>
      <c r="D77" s="34" t="inlineStr">
        <is>
          <t>Red Bull energy with flavour variety.</t>
        </is>
      </c>
      <c r="E77" s="33" t="inlineStr">
        <is>
          <t>Caffeine level</t>
        </is>
      </c>
    </row>
    <row r="78" ht="30" customHeight="1">
      <c r="A78" s="56" t="inlineStr">
        <is>
          <t>4) Caffeine &amp; energy beverage</t>
        </is>
      </c>
      <c r="B78" s="34" t="inlineStr">
        <is>
          <t>G FUEL</t>
        </is>
      </c>
      <c r="C78" s="34" t="inlineStr">
        <is>
          <t>G FUEL Energy Cans</t>
        </is>
      </c>
      <c r="D78" s="34" t="inlineStr">
        <is>
          <t>Gamer brand identity plus max caffeine.</t>
        </is>
      </c>
      <c r="E78" s="33" t="inlineStr">
        <is>
          <t>Brand trust</t>
        </is>
      </c>
    </row>
    <row r="79" ht="30" customHeight="1">
      <c r="A79" s="56" t="inlineStr">
        <is>
          <t>4) Caffeine &amp; energy beverage</t>
        </is>
      </c>
      <c r="B79" s="34" t="inlineStr">
        <is>
          <t>Mtn Dew</t>
        </is>
      </c>
      <c r="C79" s="34" t="inlineStr">
        <is>
          <t>Mtn Dew Rise Energy</t>
        </is>
      </c>
      <c r="D79" s="34" t="inlineStr">
        <is>
          <t>Daytime energy with vitamins, no sugar.</t>
        </is>
      </c>
      <c r="E79" s="33" t="inlineStr">
        <is>
          <t>Functional benefit</t>
        </is>
      </c>
    </row>
    <row r="80" ht="30" customHeight="1">
      <c r="A80" s="56" t="inlineStr">
        <is>
          <t>4) Caffeine &amp; energy beverage</t>
        </is>
      </c>
      <c r="B80" s="34" t="inlineStr">
        <is>
          <t>Adrenaline Shoc</t>
        </is>
      </c>
      <c r="C80" s="34" t="inlineStr">
        <is>
          <t>Adrenaline Shoc Smart Energy</t>
        </is>
      </c>
      <c r="D80" s="34" t="inlineStr">
        <is>
          <t>Max caffeine plus nootropics.</t>
        </is>
      </c>
      <c r="E80" s="33" t="inlineStr">
        <is>
          <t>Functional benefit</t>
        </is>
      </c>
    </row>
    <row r="81" ht="30" customHeight="1">
      <c r="A81" s="56" t="inlineStr">
        <is>
          <t>4) Caffeine &amp; energy beverage</t>
        </is>
      </c>
      <c r="B81" s="34" t="inlineStr">
        <is>
          <t>Arizona</t>
        </is>
      </c>
      <c r="C81" s="34" t="inlineStr">
        <is>
          <t>Arizona Green Tea</t>
        </is>
      </c>
      <c r="D81" s="34" t="inlineStr">
        <is>
          <t>Unbeatable size for price value.</t>
        </is>
      </c>
      <c r="E81" s="33" t="inlineStr">
        <is>
          <t>Price / pack economics</t>
        </is>
      </c>
    </row>
    <row r="82" ht="30" customHeight="1">
      <c r="A82" s="56" t="inlineStr">
        <is>
          <t>4) Caffeine &amp; energy beverage</t>
        </is>
      </c>
      <c r="B82" s="34" t="inlineStr">
        <is>
          <t>Pure Leaf</t>
        </is>
      </c>
      <c r="C82" s="34" t="inlineStr">
        <is>
          <t>Pure Leaf Iced Tea</t>
        </is>
      </c>
      <c r="D82" s="34" t="inlineStr">
        <is>
          <t>Brewed tea taste, not from powder.</t>
        </is>
      </c>
      <c r="E82" s="33" t="inlineStr">
        <is>
          <t>Taste reputation</t>
        </is>
      </c>
    </row>
    <row r="83" ht="30" customHeight="1">
      <c r="A83" s="56" t="inlineStr">
        <is>
          <t>4) Caffeine &amp; energy beverage</t>
        </is>
      </c>
      <c r="B83" s="34" t="inlineStr">
        <is>
          <t>Gold Peak</t>
        </is>
      </c>
      <c r="C83" s="34" t="inlineStr">
        <is>
          <t>Gold Peak Tea</t>
        </is>
      </c>
      <c r="D83" s="34" t="inlineStr">
        <is>
          <t>Familiar home brewed style taste.</t>
        </is>
      </c>
      <c r="E83" s="33" t="inlineStr">
        <is>
          <t>Taste reputation</t>
        </is>
      </c>
    </row>
    <row r="84" ht="30" customHeight="1">
      <c r="A84" s="56" t="inlineStr">
        <is>
          <t>4) Caffeine &amp; energy beverage</t>
        </is>
      </c>
      <c r="B84" s="34" t="inlineStr">
        <is>
          <t>Brisk</t>
        </is>
      </c>
      <c r="C84" s="34" t="inlineStr">
        <is>
          <t>Brisk Iced Tea</t>
        </is>
      </c>
      <c r="D84" s="34" t="inlineStr">
        <is>
          <t>Punchy flavour at a low price.</t>
        </is>
      </c>
      <c r="E84" s="33" t="inlineStr">
        <is>
          <t>Price / pack economics</t>
        </is>
      </c>
    </row>
    <row r="85" ht="30" customHeight="1">
      <c r="A85" s="56" t="inlineStr">
        <is>
          <t>4) Caffeine &amp; energy beverage</t>
        </is>
      </c>
      <c r="B85" s="34" t="inlineStr">
        <is>
          <t>Honest Tea</t>
        </is>
      </c>
      <c r="C85" s="34" t="inlineStr">
        <is>
          <t>Honest Tea Organic</t>
        </is>
      </c>
      <c r="D85" s="34" t="inlineStr">
        <is>
          <t>Organic with restrained sweetness.</t>
        </is>
      </c>
      <c r="E85" s="33" t="inlineStr">
        <is>
          <t>Clean label</t>
        </is>
      </c>
    </row>
    <row r="86" ht="30" customHeight="1">
      <c r="A86" s="56" t="inlineStr">
        <is>
          <t>4) Caffeine &amp; energy beverage</t>
        </is>
      </c>
      <c r="B86" s="34" t="inlineStr">
        <is>
          <t>STOK</t>
        </is>
      </c>
      <c r="C86" s="34" t="inlineStr">
        <is>
          <t>STOK Cold Brew Coffee</t>
        </is>
      </c>
      <c r="D86" s="34" t="inlineStr">
        <is>
          <t>Cafe cold brew at home.</t>
        </is>
      </c>
      <c r="E86" s="33" t="inlineStr">
        <is>
          <t>Mixed</t>
        </is>
      </c>
    </row>
    <row r="87" ht="30" customHeight="1">
      <c r="A87" s="56" t="inlineStr">
        <is>
          <t>4) Caffeine &amp; energy beverage</t>
        </is>
      </c>
      <c r="B87" s="34" t="inlineStr">
        <is>
          <t>Califia Farms</t>
        </is>
      </c>
      <c r="C87" s="34" t="inlineStr">
        <is>
          <t>Califia Farms Cold Brew</t>
        </is>
      </c>
      <c r="D87" s="34" t="inlineStr">
        <is>
          <t>Plant based coffee without dairy.</t>
        </is>
      </c>
      <c r="E87" s="33" t="inlineStr">
        <is>
          <t>Mixed</t>
        </is>
      </c>
    </row>
    <row r="88" ht="30" customHeight="1">
      <c r="A88" s="56" t="inlineStr">
        <is>
          <t>4) Caffeine &amp; energy beverage</t>
        </is>
      </c>
      <c r="B88" s="34" t="inlineStr">
        <is>
          <t>La Colombe</t>
        </is>
      </c>
      <c r="C88" s="34" t="inlineStr">
        <is>
          <t>La Colombe Draft Latte</t>
        </is>
      </c>
      <c r="D88" s="34" t="inlineStr">
        <is>
          <t>Cafe quality latte texture.</t>
        </is>
      </c>
      <c r="E88" s="33" t="inlineStr">
        <is>
          <t>Mixed</t>
        </is>
      </c>
    </row>
    <row r="89" ht="30" customHeight="1">
      <c r="A89" s="56" t="inlineStr">
        <is>
          <t>4) Caffeine &amp; energy beverage</t>
        </is>
      </c>
      <c r="B89" s="34" t="inlineStr">
        <is>
          <t>Starbucks</t>
        </is>
      </c>
      <c r="C89" s="34" t="inlineStr">
        <is>
          <t>Starbucks Frappuccino</t>
        </is>
      </c>
      <c r="D89" s="34" t="inlineStr">
        <is>
          <t>Familiar sweet Starbucks coffee.</t>
        </is>
      </c>
      <c r="E89" s="33" t="inlineStr">
        <is>
          <t>Mixed</t>
        </is>
      </c>
    </row>
    <row r="90" ht="30" customHeight="1">
      <c r="A90" s="56" t="inlineStr">
        <is>
          <t>5) Sparkling water &amp; soda</t>
        </is>
      </c>
      <c r="B90" s="34" t="inlineStr">
        <is>
          <t>Spindrift</t>
        </is>
      </c>
      <c r="C90" s="34" t="inlineStr">
        <is>
          <t>Spindrift Sparkling Water</t>
        </is>
      </c>
      <c r="D90" s="34" t="inlineStr">
        <is>
          <t>Tastes like real fruit because it is, not flavour essence.</t>
        </is>
      </c>
      <c r="E90" s="33" t="inlineStr">
        <is>
          <t>Taste reputation</t>
        </is>
      </c>
    </row>
    <row r="91" ht="30" customHeight="1">
      <c r="A91" s="56" t="inlineStr">
        <is>
          <t>5) Sparkling water &amp; soda</t>
        </is>
      </c>
      <c r="B91" s="34" t="inlineStr">
        <is>
          <t>LaCroix</t>
        </is>
      </c>
      <c r="C91" s="34" t="inlineStr">
        <is>
          <t>LaCroix Sparkling Water</t>
        </is>
      </c>
      <c r="D91" s="34" t="inlineStr">
        <is>
          <t>Zero calories/sugar with cult brand status and price.</t>
        </is>
      </c>
      <c r="E91" s="33" t="inlineStr">
        <is>
          <t>Brand trust</t>
        </is>
      </c>
    </row>
    <row r="92" ht="30" customHeight="1">
      <c r="A92" s="56" t="inlineStr">
        <is>
          <t>5) Sparkling water &amp; soda</t>
        </is>
      </c>
      <c r="B92" s="34" t="inlineStr">
        <is>
          <t>bubly</t>
        </is>
      </c>
      <c r="C92" s="34" t="inlineStr">
        <is>
          <t>bubly Sparkling Water</t>
        </is>
      </c>
      <c r="D92" s="34" t="inlineStr">
        <is>
          <t>Mainstream zero everything seltzer, usually well priced.</t>
        </is>
      </c>
      <c r="E92" s="33" t="inlineStr">
        <is>
          <t>Price / pack economics</t>
        </is>
      </c>
    </row>
    <row r="93" ht="30" customHeight="1">
      <c r="A93" s="56" t="inlineStr">
        <is>
          <t>5) Sparkling water &amp; soda</t>
        </is>
      </c>
      <c r="B93" s="34" t="inlineStr">
        <is>
          <t>Waterloo</t>
        </is>
      </c>
      <c r="C93" s="34" t="inlineStr">
        <is>
          <t>Waterloo Sparkling Water</t>
        </is>
      </c>
      <c r="D93" s="34" t="inlineStr">
        <is>
          <t>Stronger, more realistic flavour than the big seltzers.</t>
        </is>
      </c>
      <c r="E93" s="33" t="inlineStr">
        <is>
          <t>Taste reputation</t>
        </is>
      </c>
    </row>
    <row r="94" ht="30" customHeight="1">
      <c r="A94" s="56" t="inlineStr">
        <is>
          <t>5) Sparkling water &amp; soda</t>
        </is>
      </c>
      <c r="B94" s="34" t="inlineStr">
        <is>
          <t>Perrier</t>
        </is>
      </c>
      <c r="C94" s="34" t="inlineStr">
        <is>
          <t>Perrier Carbonated Mineral Water</t>
        </is>
      </c>
      <c r="D94" s="34" t="inlineStr">
        <is>
          <t>Premium imported mineral water cachet and crisp bubbles.</t>
        </is>
      </c>
      <c r="E94" s="33" t="inlineStr">
        <is>
          <t>Brand trust</t>
        </is>
      </c>
    </row>
    <row r="95" ht="30" customHeight="1">
      <c r="A95" s="56" t="inlineStr">
        <is>
          <t>5) Sparkling water &amp; soda</t>
        </is>
      </c>
      <c r="B95" s="34" t="inlineStr">
        <is>
          <t>San Pellegrino</t>
        </is>
      </c>
      <c r="C95" s="34" t="inlineStr">
        <is>
          <t>S.Pellegrino Sparkling Natural Mineral Water</t>
        </is>
      </c>
      <c r="D95" s="34" t="inlineStr">
        <is>
          <t>Premium mineral profile and table water prestige.</t>
        </is>
      </c>
      <c r="E95" s="33" t="inlineStr">
        <is>
          <t>Electrolytes</t>
        </is>
      </c>
    </row>
    <row r="96" ht="30" customHeight="1">
      <c r="A96" s="56" t="inlineStr">
        <is>
          <t>5) Sparkling water &amp; soda</t>
        </is>
      </c>
      <c r="B96" s="34" t="inlineStr">
        <is>
          <t>San Pellegrino</t>
        </is>
      </c>
      <c r="C96" s="34" t="inlineStr">
        <is>
          <t>Sanpellegrino Aranciata (Italian Sparkling Drink)</t>
        </is>
      </c>
      <c r="D96" s="34" t="inlineStr">
        <is>
          <t>Premium imported fruit soda taste with real juice.</t>
        </is>
      </c>
      <c r="E96" s="33" t="inlineStr">
        <is>
          <t>Taste reputation</t>
        </is>
      </c>
    </row>
    <row r="97" ht="30" customHeight="1">
      <c r="A97" s="56" t="inlineStr">
        <is>
          <t>5) Sparkling water &amp; soda</t>
        </is>
      </c>
      <c r="B97" s="34" t="inlineStr">
        <is>
          <t>Liquid Death</t>
        </is>
      </c>
      <c r="C97" s="34" t="inlineStr">
        <is>
          <t>Liquid Death Sparkling Water</t>
        </is>
      </c>
      <c r="D97" s="34" t="inlineStr">
        <is>
          <t>Brand attitude and packaging as much as the water itself.</t>
        </is>
      </c>
      <c r="E97" s="33" t="inlineStr">
        <is>
          <t>Brand trust</t>
        </is>
      </c>
    </row>
    <row r="98" ht="30" customHeight="1">
      <c r="A98" s="56" t="inlineStr">
        <is>
          <t>5) Sparkling water &amp; soda</t>
        </is>
      </c>
      <c r="B98" s="34" t="inlineStr">
        <is>
          <t>Liquid Death</t>
        </is>
      </c>
      <c r="C98" s="34" t="inlineStr">
        <is>
          <t>Liquid Death Mountain Water (Still)</t>
        </is>
      </c>
      <c r="D98" s="34" t="inlineStr">
        <is>
          <t>Buys the brand and the can, not just hydration.</t>
        </is>
      </c>
      <c r="E98" s="33" t="inlineStr">
        <is>
          <t>Brand trust</t>
        </is>
      </c>
    </row>
    <row r="99" ht="30" customHeight="1">
      <c r="A99" s="56" t="inlineStr">
        <is>
          <t>5) Sparkling water &amp; soda</t>
        </is>
      </c>
      <c r="B99" s="34" t="inlineStr">
        <is>
          <t>Topo Chico</t>
        </is>
      </c>
      <c r="C99" s="34" t="inlineStr">
        <is>
          <t>Topo Chico Mineral Water</t>
        </is>
      </c>
      <c r="D99" s="34" t="inlineStr">
        <is>
          <t>Hard carbonation and mixer credibility.</t>
        </is>
      </c>
      <c r="E99" s="33" t="inlineStr">
        <is>
          <t>Mixed</t>
        </is>
      </c>
    </row>
    <row r="100" ht="30" customHeight="1">
      <c r="A100" s="56" t="inlineStr">
        <is>
          <t>5) Sparkling water &amp; soda</t>
        </is>
      </c>
      <c r="B100" s="34" t="inlineStr">
        <is>
          <t>Polar</t>
        </is>
      </c>
      <c r="C100" s="34" t="inlineStr">
        <is>
          <t>Polar Seltzer</t>
        </is>
      </c>
      <c r="D100" s="34" t="inlineStr">
        <is>
          <t>Lots of flavours at a value price.</t>
        </is>
      </c>
      <c r="E100" s="33" t="inlineStr">
        <is>
          <t>Price / pack economics</t>
        </is>
      </c>
    </row>
    <row r="101" ht="30" customHeight="1">
      <c r="A101" s="56" t="inlineStr">
        <is>
          <t>5) Sparkling water &amp; soda</t>
        </is>
      </c>
      <c r="B101" s="34" t="inlineStr">
        <is>
          <t>AHA</t>
        </is>
      </c>
      <c r="C101" s="34" t="inlineStr">
        <is>
          <t>AHA Sparkling Water</t>
        </is>
      </c>
      <c r="D101" s="34" t="inlineStr">
        <is>
          <t>Unusual flavour pairings (and optional caffeine) at value price.</t>
        </is>
      </c>
      <c r="E101" s="33" t="inlineStr">
        <is>
          <t>Caffeine level</t>
        </is>
      </c>
    </row>
    <row r="102" ht="30" customHeight="1">
      <c r="A102" s="56" t="inlineStr">
        <is>
          <t>5) Sparkling water &amp; soda</t>
        </is>
      </c>
      <c r="B102" s="34" t="inlineStr">
        <is>
          <t>Montellier</t>
        </is>
      </c>
      <c r="C102" s="34" t="inlineStr">
        <is>
          <t>Montellier Carbonated Natural Spring Water</t>
        </is>
      </c>
      <c r="D102" s="34" t="inlineStr">
        <is>
          <t>Local Canadian sparkling water, often value priced.</t>
        </is>
      </c>
      <c r="E102" s="33" t="inlineStr">
        <is>
          <t>Price / pack economics</t>
        </is>
      </c>
    </row>
    <row r="103" ht="30" customHeight="1">
      <c r="A103" s="56" t="inlineStr">
        <is>
          <t>5) Sparkling water &amp; soda</t>
        </is>
      </c>
      <c r="B103" s="34" t="inlineStr">
        <is>
          <t>Eska</t>
        </is>
      </c>
      <c r="C103" s="34" t="inlineStr">
        <is>
          <t>Eska Sparkling Spring Water</t>
        </is>
      </c>
      <c r="D103" s="34" t="inlineStr">
        <is>
          <t>Canadian sourced purity story.</t>
        </is>
      </c>
      <c r="E103" s="33" t="inlineStr">
        <is>
          <t>Mixed</t>
        </is>
      </c>
    </row>
    <row r="104" ht="30" customHeight="1">
      <c r="A104" s="56" t="inlineStr">
        <is>
          <t>5) Sparkling water &amp; soda</t>
        </is>
      </c>
      <c r="B104" s="34" t="inlineStr">
        <is>
          <t>Coca-Cola</t>
        </is>
      </c>
      <c r="C104" s="34" t="inlineStr">
        <is>
          <t>Coca-Cola Classic</t>
        </is>
      </c>
      <c r="D104" s="34" t="inlineStr">
        <is>
          <t>Universal taste and brand, the soda baseline.</t>
        </is>
      </c>
      <c r="E104" s="33" t="inlineStr">
        <is>
          <t>Brand trust</t>
        </is>
      </c>
    </row>
    <row r="105" ht="30" customHeight="1">
      <c r="A105" s="56" t="inlineStr">
        <is>
          <t>5) Sparkling water &amp; soda</t>
        </is>
      </c>
      <c r="B105" s="34" t="inlineStr">
        <is>
          <t>Zevia</t>
        </is>
      </c>
      <c r="C105" s="34" t="inlineStr">
        <is>
          <t>Zevia Zero Calorie Soda</t>
        </is>
      </c>
      <c r="D105" s="34" t="inlineStr">
        <is>
          <t>Full soda flavour, zero sugar, no artificial sweeteners.</t>
        </is>
      </c>
      <c r="E105" s="33" t="inlineStr">
        <is>
          <t>No / low sugar</t>
        </is>
      </c>
    </row>
    <row r="106" ht="30" customHeight="1">
      <c r="A106" s="56" t="inlineStr">
        <is>
          <t>5) Sparkling water &amp; soda</t>
        </is>
      </c>
      <c r="B106" s="34" t="inlineStr">
        <is>
          <t>Nixie</t>
        </is>
      </c>
      <c r="C106" s="34" t="inlineStr">
        <is>
          <t>Nixie Organic Sparkling Water</t>
        </is>
      </c>
      <c r="D106" s="34" t="inlineStr">
        <is>
          <t>Organic certification in a plain seltzer field that mostly isn't.</t>
        </is>
      </c>
      <c r="E106" s="33" t="inlineStr">
        <is>
          <t>Clean label</t>
        </is>
      </c>
    </row>
    <row r="107" ht="30" customHeight="1">
      <c r="A107" s="56" t="inlineStr">
        <is>
          <t>5) Sparkling water &amp; soda</t>
        </is>
      </c>
      <c r="B107" s="34" t="inlineStr">
        <is>
          <t>Pepsi</t>
        </is>
      </c>
      <c r="C107" s="34" t="inlineStr">
        <is>
          <t>Pepsi Cola</t>
        </is>
      </c>
      <c r="D107" s="34" t="inlineStr">
        <is>
          <t>Cola taste preference and price.</t>
        </is>
      </c>
      <c r="E107" s="33" t="inlineStr">
        <is>
          <t>Price / pack economics</t>
        </is>
      </c>
    </row>
    <row r="108" ht="30" customHeight="1">
      <c r="A108" s="56" t="inlineStr">
        <is>
          <t>5) Sparkling water &amp; soda</t>
        </is>
      </c>
      <c r="B108" s="34" t="inlineStr">
        <is>
          <t>Pepsi</t>
        </is>
      </c>
      <c r="C108" s="34" t="inlineStr">
        <is>
          <t>Pepsi Zero Sugar</t>
        </is>
      </c>
      <c r="D108" s="34" t="inlineStr">
        <is>
          <t>No sugar, more caffeine.</t>
        </is>
      </c>
      <c r="E108" s="33" t="inlineStr">
        <is>
          <t>Caffeine level</t>
        </is>
      </c>
    </row>
    <row r="109" ht="30" customHeight="1">
      <c r="A109" s="56" t="inlineStr">
        <is>
          <t>5) Sparkling water &amp; soda</t>
        </is>
      </c>
      <c r="B109" s="34" t="inlineStr">
        <is>
          <t>Diet Pepsi</t>
        </is>
      </c>
      <c r="C109" s="34" t="inlineStr">
        <is>
          <t>Diet Pepsi</t>
        </is>
      </c>
      <c r="D109" s="34" t="inlineStr">
        <is>
          <t>Familiar diet cola taste.</t>
        </is>
      </c>
      <c r="E109" s="33" t="inlineStr">
        <is>
          <t>Taste reputation</t>
        </is>
      </c>
    </row>
    <row r="110" ht="30" customHeight="1">
      <c r="A110" s="56" t="inlineStr">
        <is>
          <t>5) Sparkling water &amp; soda</t>
        </is>
      </c>
      <c r="B110" s="34" t="inlineStr">
        <is>
          <t>Coca-Cola</t>
        </is>
      </c>
      <c r="C110" s="34" t="inlineStr">
        <is>
          <t>Coca-Cola Zero Sugar</t>
        </is>
      </c>
      <c r="D110" s="34" t="inlineStr">
        <is>
          <t>Closest zero sugar match to Coke.</t>
        </is>
      </c>
      <c r="E110" s="33" t="inlineStr">
        <is>
          <t>No / low sugar</t>
        </is>
      </c>
    </row>
    <row r="111" ht="30" customHeight="1">
      <c r="A111" s="56" t="inlineStr">
        <is>
          <t>5) Sparkling water &amp; soda</t>
        </is>
      </c>
      <c r="B111" s="34" t="inlineStr">
        <is>
          <t>Diet Coke</t>
        </is>
      </c>
      <c r="C111" s="34" t="inlineStr">
        <is>
          <t>Diet Coke</t>
        </is>
      </c>
      <c r="D111" s="34" t="inlineStr">
        <is>
          <t>Distinct diet cola flavour loyalty.</t>
        </is>
      </c>
      <c r="E111" s="33" t="inlineStr">
        <is>
          <t>Taste reputation</t>
        </is>
      </c>
    </row>
    <row r="112" ht="30" customHeight="1">
      <c r="A112" s="56" t="inlineStr">
        <is>
          <t>5) Sparkling water &amp; soda</t>
        </is>
      </c>
      <c r="B112" s="34" t="inlineStr">
        <is>
          <t>Sprite</t>
        </is>
      </c>
      <c r="C112" s="34" t="inlineStr">
        <is>
          <t>Sprite Lemon-Lime</t>
        </is>
      </c>
      <c r="D112" s="34" t="inlineStr">
        <is>
          <t>Clean lemon-lime, no caffeine.</t>
        </is>
      </c>
      <c r="E112" s="33" t="inlineStr">
        <is>
          <t>Caffeine level</t>
        </is>
      </c>
    </row>
    <row r="113" ht="30" customHeight="1">
      <c r="A113" s="56" t="inlineStr">
        <is>
          <t>5) Sparkling water &amp; soda</t>
        </is>
      </c>
      <c r="B113" s="34" t="inlineStr">
        <is>
          <t>Sprite</t>
        </is>
      </c>
      <c r="C113" s="34" t="inlineStr">
        <is>
          <t>Sprite Zero Sugar</t>
        </is>
      </c>
      <c r="D113" s="34" t="inlineStr">
        <is>
          <t>Lemon-lime without sugar.</t>
        </is>
      </c>
      <c r="E113" s="33" t="inlineStr">
        <is>
          <t>Mixed</t>
        </is>
      </c>
    </row>
    <row r="114" ht="30" customHeight="1">
      <c r="A114" s="56" t="inlineStr">
        <is>
          <t>5) Sparkling water &amp; soda</t>
        </is>
      </c>
      <c r="B114" s="34" t="inlineStr">
        <is>
          <t>Fanta</t>
        </is>
      </c>
      <c r="C114" s="34" t="inlineStr">
        <is>
          <t>Fanta Orange</t>
        </is>
      </c>
      <c r="D114" s="34" t="inlineStr">
        <is>
          <t>Sweet fruity flavour, no caffeine.</t>
        </is>
      </c>
      <c r="E114" s="33" t="inlineStr">
        <is>
          <t>Caffeine level</t>
        </is>
      </c>
    </row>
    <row r="115" ht="30" customHeight="1">
      <c r="A115" s="56" t="inlineStr">
        <is>
          <t>5) Sparkling water &amp; soda</t>
        </is>
      </c>
      <c r="B115" s="34" t="inlineStr">
        <is>
          <t>7UP</t>
        </is>
      </c>
      <c r="C115" s="34" t="inlineStr">
        <is>
          <t>7UP Lemon-Lime</t>
        </is>
      </c>
      <c r="D115" s="34" t="inlineStr">
        <is>
          <t>Lemon-lime alternative to Sprite.</t>
        </is>
      </c>
      <c r="E115" s="33" t="inlineStr">
        <is>
          <t>Mixed</t>
        </is>
      </c>
    </row>
    <row r="116" ht="30" customHeight="1">
      <c r="A116" s="56" t="inlineStr">
        <is>
          <t>5) Sparkling water &amp; soda</t>
        </is>
      </c>
      <c r="B116" s="34" t="inlineStr">
        <is>
          <t>Mountain Dew</t>
        </is>
      </c>
      <c r="C116" s="34" t="inlineStr">
        <is>
          <t>Mountain Dew Citrus</t>
        </is>
      </c>
      <c r="D116" s="34" t="inlineStr">
        <is>
          <t>Distinctive sweet citrus and caffeine.</t>
        </is>
      </c>
      <c r="E116" s="33" t="inlineStr">
        <is>
          <t>Caffeine level</t>
        </is>
      </c>
    </row>
    <row r="117" ht="30" customHeight="1">
      <c r="A117" s="56" t="inlineStr">
        <is>
          <t>5) Sparkling water &amp; soda</t>
        </is>
      </c>
      <c r="B117" s="34" t="inlineStr">
        <is>
          <t>Dr Pepper</t>
        </is>
      </c>
      <c r="C117" s="34" t="inlineStr">
        <is>
          <t>Dr Pepper</t>
        </is>
      </c>
      <c r="D117" s="34" t="inlineStr">
        <is>
          <t>One of a kind flavour loyalty.</t>
        </is>
      </c>
      <c r="E117" s="33" t="inlineStr">
        <is>
          <t>Taste reputation</t>
        </is>
      </c>
    </row>
    <row r="118" ht="30" customHeight="1">
      <c r="A118" s="56" t="inlineStr">
        <is>
          <t>5) Sparkling water &amp; soda</t>
        </is>
      </c>
      <c r="B118" s="34" t="inlineStr">
        <is>
          <t>Canada Dry</t>
        </is>
      </c>
      <c r="C118" s="34" t="inlineStr">
        <is>
          <t>Canada Dry Ginger Ale</t>
        </is>
      </c>
      <c r="D118" s="34" t="inlineStr">
        <is>
          <t>Go to ginger ale, also for upset stomach.</t>
        </is>
      </c>
      <c r="E118" s="33" t="inlineStr">
        <is>
          <t>Mixed</t>
        </is>
      </c>
    </row>
    <row r="119" ht="30" customHeight="1">
      <c r="A119" s="56" t="inlineStr">
        <is>
          <t>5) Sparkling water &amp; soda</t>
        </is>
      </c>
      <c r="B119" s="34" t="inlineStr">
        <is>
          <t>Schweppes</t>
        </is>
      </c>
      <c r="C119" s="34" t="inlineStr">
        <is>
          <t>Schweppes Ginger Ale</t>
        </is>
      </c>
      <c r="D119" s="34" t="inlineStr">
        <is>
          <t>Reliable mixer brand.</t>
        </is>
      </c>
      <c r="E119" s="33" t="inlineStr">
        <is>
          <t>Brand trust</t>
        </is>
      </c>
    </row>
    <row r="120" ht="30" customHeight="1">
      <c r="A120" s="56" t="inlineStr">
        <is>
          <t>5) Sparkling water &amp; soda</t>
        </is>
      </c>
      <c r="B120" s="34" t="inlineStr">
        <is>
          <t>A&amp;W</t>
        </is>
      </c>
      <c r="C120" s="34" t="inlineStr">
        <is>
          <t>A&amp;W Root Beer</t>
        </is>
      </c>
      <c r="D120" s="34" t="inlineStr">
        <is>
          <t>Rich caffeine free root beer.</t>
        </is>
      </c>
      <c r="E120" s="33" t="inlineStr">
        <is>
          <t>Caffeine level</t>
        </is>
      </c>
    </row>
    <row r="121" ht="30" customHeight="1">
      <c r="A121" s="56" t="inlineStr">
        <is>
          <t>5) Sparkling water &amp; soda</t>
        </is>
      </c>
      <c r="B121" s="34" t="inlineStr">
        <is>
          <t>Crush</t>
        </is>
      </c>
      <c r="C121" s="34" t="inlineStr">
        <is>
          <t>Crush Orange</t>
        </is>
      </c>
      <c r="D121" s="34" t="inlineStr">
        <is>
          <t>Bold sweet fruit flavour.</t>
        </is>
      </c>
      <c r="E121" s="33" t="inlineStr">
        <is>
          <t>Taste reputation</t>
        </is>
      </c>
    </row>
    <row r="122" ht="30" customHeight="1">
      <c r="A122" s="56" t="inlineStr">
        <is>
          <t>5) Sparkling water &amp; soda</t>
        </is>
      </c>
      <c r="B122" s="34" t="inlineStr">
        <is>
          <t>Fresca</t>
        </is>
      </c>
      <c r="C122" s="34" t="inlineStr">
        <is>
          <t>Fresca Sparkling</t>
        </is>
      </c>
      <c r="D122" s="34" t="inlineStr">
        <is>
          <t>Grown up zero cal citrus.</t>
        </is>
      </c>
      <c r="E122" s="33" t="inlineStr">
        <is>
          <t>Mixed</t>
        </is>
      </c>
    </row>
    <row r="123" ht="30" customHeight="1">
      <c r="A123" s="56" t="inlineStr">
        <is>
          <t>5) Sparkling water &amp; soda</t>
        </is>
      </c>
      <c r="B123" s="34" t="inlineStr">
        <is>
          <t>Sunkist</t>
        </is>
      </c>
      <c r="C123" s="34" t="inlineStr">
        <is>
          <t>Sunkist Orange</t>
        </is>
      </c>
      <c r="D123" s="34" t="inlineStr">
        <is>
          <t>Big citrus flavour.</t>
        </is>
      </c>
      <c r="E123" s="33" t="inlineStr">
        <is>
          <t>Taste reputation</t>
        </is>
      </c>
    </row>
    <row r="124" ht="30" customHeight="1">
      <c r="A124" s="56" t="inlineStr">
        <is>
          <t>5) Sparkling water &amp; soda</t>
        </is>
      </c>
      <c r="B124" s="34" t="inlineStr">
        <is>
          <t>Mug</t>
        </is>
      </c>
      <c r="C124" s="34" t="inlineStr">
        <is>
          <t>Mug Root Beer</t>
        </is>
      </c>
      <c r="D124" s="34" t="inlineStr">
        <is>
          <t>Value root beer.</t>
        </is>
      </c>
      <c r="E124" s="33" t="inlineStr">
        <is>
          <t>Price / pack economics</t>
        </is>
      </c>
    </row>
    <row r="125" ht="30" customHeight="1">
      <c r="A125" s="56" t="inlineStr">
        <is>
          <t>5) Sparkling water &amp; soda</t>
        </is>
      </c>
      <c r="B125" s="34" t="inlineStr">
        <is>
          <t>Dasani</t>
        </is>
      </c>
      <c r="C125" s="34" t="inlineStr">
        <is>
          <t>Dasani Sparkling Water</t>
        </is>
      </c>
      <c r="D125" s="34" t="inlineStr">
        <is>
          <t>Value zero cal seltzer.</t>
        </is>
      </c>
      <c r="E125" s="33" t="inlineStr">
        <is>
          <t>Price / pack economics</t>
        </is>
      </c>
    </row>
    <row r="126" ht="30" customHeight="1">
      <c r="A126" s="56" t="inlineStr">
        <is>
          <t>5) Sparkling water &amp; soda</t>
        </is>
      </c>
      <c r="B126" s="34" t="inlineStr">
        <is>
          <t>Smartwater</t>
        </is>
      </c>
      <c r="C126" s="34" t="inlineStr">
        <is>
          <t>Smartwater Sparkling</t>
        </is>
      </c>
      <c r="D126" s="34" t="inlineStr">
        <is>
          <t>Premium water brand cachet.</t>
        </is>
      </c>
      <c r="E126" s="33" t="inlineStr">
        <is>
          <t>Brand trust</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7.xml><?xml version="1.0" encoding="utf-8"?>
<worksheet xmlns="http://schemas.openxmlformats.org/spreadsheetml/2006/main">
  <sheetPr>
    <tabColor rgb="00E2EFDA"/>
    <outlinePr summaryBelow="1" summaryRight="1"/>
    <pageSetUpPr fitToPage="1"/>
  </sheetPr>
  <dimension ref="A1:E12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2" customWidth="1" min="3" max="3"/>
    <col width="24" customWidth="1" min="4" max="4"/>
    <col width="46" customWidth="1" min="5" max="5"/>
  </cols>
  <sheetData>
    <row r="1" ht="42" customHeight="1">
      <c r="A1" s="46" t="inlineStr">
        <is>
          <t>Est. Band</t>
        </is>
      </c>
      <c r="B1" s="46" t="inlineStr">
        <is>
          <t>Brand</t>
        </is>
      </c>
      <c r="C1" s="46" t="inlineStr">
        <is>
          <t>SKU</t>
        </is>
      </c>
      <c r="D1" s="46" t="inlineStr">
        <is>
          <t>Category</t>
        </is>
      </c>
      <c r="E1" s="46" t="inlineStr">
        <is>
          <t>Signal used (estimate basis)</t>
        </is>
      </c>
    </row>
    <row r="2" ht="26" customHeight="1">
      <c r="A2" s="57" t="inlineStr">
        <is>
          <t>Very High</t>
        </is>
      </c>
      <c r="B2" s="34" t="inlineStr">
        <is>
          <t>Red Bull</t>
        </is>
      </c>
      <c r="C2" s="34" t="inlineStr">
        <is>
          <t>Red Bull Energy Drink</t>
        </is>
      </c>
      <c r="D2" s="34" t="inlineStr">
        <is>
          <t>4) Caffeine &amp; energy beverage</t>
        </is>
      </c>
      <c r="E2" s="34" t="inlineStr">
        <is>
          <t>Global #1 energy brand; ubiquitous repeat purchase</t>
        </is>
      </c>
    </row>
    <row r="3" ht="26" customHeight="1">
      <c r="A3" s="57" t="inlineStr">
        <is>
          <t>Very High</t>
        </is>
      </c>
      <c r="B3" s="34" t="inlineStr">
        <is>
          <t>Monster</t>
        </is>
      </c>
      <c r="C3" s="34" t="inlineStr">
        <is>
          <t>Monster Energy Original (Green)</t>
        </is>
      </c>
      <c r="D3" s="34" t="inlineStr">
        <is>
          <t>4) Caffeine &amp; energy beverage</t>
        </is>
      </c>
      <c r="E3" s="34" t="inlineStr">
        <is>
          <t>#2 energy brand; large can = value perception</t>
        </is>
      </c>
    </row>
    <row r="4" ht="26" customHeight="1">
      <c r="A4" s="57" t="inlineStr">
        <is>
          <t>Very High</t>
        </is>
      </c>
      <c r="B4" s="34" t="inlineStr">
        <is>
          <t>Monster</t>
        </is>
      </c>
      <c r="C4" s="34" t="inlineStr">
        <is>
          <t>Monster Energy Ultra Zero (White)</t>
        </is>
      </c>
      <c r="D4" s="34" t="inlineStr">
        <is>
          <t>4) Caffeine &amp; energy beverage</t>
        </is>
      </c>
      <c r="E4" s="34" t="inlineStr">
        <is>
          <t>Best selling zero sugar energy line</t>
        </is>
      </c>
    </row>
    <row r="5" ht="26" customHeight="1">
      <c r="A5" s="57" t="inlineStr">
        <is>
          <t>Very High</t>
        </is>
      </c>
      <c r="B5" s="34" t="inlineStr">
        <is>
          <t>Celsius</t>
        </is>
      </c>
      <c r="C5" s="34" t="inlineStr">
        <is>
          <t>Celsius Original Sparkling</t>
        </is>
      </c>
      <c r="D5" s="34" t="inlineStr">
        <is>
          <t>4) Caffeine &amp; energy beverage</t>
        </is>
      </c>
      <c r="E5" s="34" t="inlineStr">
        <is>
          <t>Fastest growing energy brand; fitness crossover</t>
        </is>
      </c>
    </row>
    <row r="6" ht="26" customHeight="1">
      <c r="A6" s="57" t="inlineStr">
        <is>
          <t>Very High</t>
        </is>
      </c>
      <c r="B6" s="34" t="inlineStr">
        <is>
          <t>Gatorade</t>
        </is>
      </c>
      <c r="C6" s="34" t="inlineStr">
        <is>
          <t>Gatorade Thirst Quencher</t>
        </is>
      </c>
      <c r="D6" s="34" t="inlineStr">
        <is>
          <t>2) Electrolyte beverage (RTD)</t>
        </is>
      </c>
      <c r="E6" s="34" t="inlineStr">
        <is>
          <t>Category defining sports drink; mass repeat purchase</t>
        </is>
      </c>
    </row>
    <row r="7" ht="26" customHeight="1">
      <c r="A7" s="57" t="inlineStr">
        <is>
          <t>Very High</t>
        </is>
      </c>
      <c r="B7" s="34" t="inlineStr">
        <is>
          <t>Gatorade</t>
        </is>
      </c>
      <c r="C7" s="34" t="inlineStr">
        <is>
          <t>Gatorade Zero Sugar</t>
        </is>
      </c>
      <c r="D7" s="34" t="inlineStr">
        <is>
          <t>2) Electrolyte beverage (RTD)</t>
        </is>
      </c>
      <c r="E7" s="34" t="inlineStr">
        <is>
          <t>Top zero sugar sports drink</t>
        </is>
      </c>
    </row>
    <row r="8" ht="26" customHeight="1">
      <c r="A8" s="57" t="inlineStr">
        <is>
          <t>Very High</t>
        </is>
      </c>
      <c r="B8" s="34" t="inlineStr">
        <is>
          <t>OLIPOP</t>
        </is>
      </c>
      <c r="C8" s="34" t="inlineStr">
        <is>
          <t>OLIPOP Prebiotic Soda</t>
        </is>
      </c>
      <c r="D8" s="34" t="inlineStr">
        <is>
          <t>3) Functional beverage (still/sparkling)</t>
        </is>
      </c>
      <c r="E8" s="34" t="inlineStr">
        <is>
          <t>Category leading prebiotic soda; viral DTC + retail</t>
        </is>
      </c>
    </row>
    <row r="9" ht="26" customHeight="1">
      <c r="A9" s="57" t="inlineStr">
        <is>
          <t>Very High</t>
        </is>
      </c>
      <c r="B9" s="34" t="inlineStr">
        <is>
          <t>Poppi</t>
        </is>
      </c>
      <c r="C9" s="34" t="inlineStr">
        <is>
          <t>Poppi Prebiotic Soda</t>
        </is>
      </c>
      <c r="D9" s="34" t="inlineStr">
        <is>
          <t>3) Functional beverage (still/sparkling)</t>
        </is>
      </c>
      <c r="E9" s="34" t="inlineStr">
        <is>
          <t>Viral brand; Super Bowl ad; strong Gen Z pull</t>
        </is>
      </c>
    </row>
    <row r="10" ht="26" customHeight="1">
      <c r="A10" s="57" t="inlineStr">
        <is>
          <t>Very High</t>
        </is>
      </c>
      <c r="B10" s="34" t="inlineStr">
        <is>
          <t>LaCroix</t>
        </is>
      </c>
      <c r="C10" s="34" t="inlineStr">
        <is>
          <t>LaCroix Sparkling Water</t>
        </is>
      </c>
      <c r="D10" s="34" t="inlineStr">
        <is>
          <t>5) Sparkling water &amp; soda</t>
        </is>
      </c>
      <c r="E10" s="34" t="inlineStr">
        <is>
          <t>Iconic seltzer; huge mainstream base</t>
        </is>
      </c>
    </row>
    <row r="11" ht="26" customHeight="1">
      <c r="A11" s="57" t="inlineStr">
        <is>
          <t>Very High</t>
        </is>
      </c>
      <c r="B11" s="34" t="inlineStr">
        <is>
          <t>bubly</t>
        </is>
      </c>
      <c r="C11" s="34" t="inlineStr">
        <is>
          <t>bubly Sparkling Water</t>
        </is>
      </c>
      <c r="D11" s="34" t="inlineStr">
        <is>
          <t>5) Sparkling water &amp; soda</t>
        </is>
      </c>
      <c r="E11" s="34" t="inlineStr">
        <is>
          <t>PepsiCo muscle; aggressive pricing &amp; distribution</t>
        </is>
      </c>
    </row>
    <row r="12" ht="26" customHeight="1">
      <c r="A12" s="57" t="inlineStr">
        <is>
          <t>Very High</t>
        </is>
      </c>
      <c r="B12" s="34" t="inlineStr">
        <is>
          <t>Coca-Cola</t>
        </is>
      </c>
      <c r="C12" s="34" t="inlineStr">
        <is>
          <t>Coca-Cola Classic</t>
        </is>
      </c>
      <c r="D12" s="34" t="inlineStr">
        <is>
          <t>5) Sparkling water &amp; soda</t>
        </is>
      </c>
      <c r="E12" s="34" t="inlineStr">
        <is>
          <t>World's #1 soda; baseline mass volume</t>
        </is>
      </c>
    </row>
    <row r="13" ht="26" customHeight="1">
      <c r="A13" s="57" t="inlineStr">
        <is>
          <t>Very High</t>
        </is>
      </c>
      <c r="B13" s="34" t="inlineStr">
        <is>
          <t>Pepsi</t>
        </is>
      </c>
      <c r="C13" s="34" t="inlineStr">
        <is>
          <t>Pepsi Cola</t>
        </is>
      </c>
      <c r="D13" s="34" t="inlineStr">
        <is>
          <t>5) Sparkling water &amp; soda</t>
        </is>
      </c>
      <c r="E13" s="34" t="inlineStr">
        <is>
          <t>#2 cola; mass volume</t>
        </is>
      </c>
    </row>
    <row r="14" ht="26" customHeight="1">
      <c r="A14" s="57" t="inlineStr">
        <is>
          <t>Very High</t>
        </is>
      </c>
      <c r="B14" s="34" t="inlineStr">
        <is>
          <t>Coca-Cola</t>
        </is>
      </c>
      <c r="C14" s="34" t="inlineStr">
        <is>
          <t>Coca-Cola Zero Sugar</t>
        </is>
      </c>
      <c r="D14" s="34" t="inlineStr">
        <is>
          <t>5) Sparkling water &amp; soda</t>
        </is>
      </c>
      <c r="E14" s="34" t="inlineStr">
        <is>
          <t>Fast growing zero sugar cola</t>
        </is>
      </c>
    </row>
    <row r="15" ht="26" customHeight="1">
      <c r="A15" s="57" t="inlineStr">
        <is>
          <t>Very High</t>
        </is>
      </c>
      <c r="B15" s="34" t="inlineStr">
        <is>
          <t>Diet Coke</t>
        </is>
      </c>
      <c r="C15" s="34" t="inlineStr">
        <is>
          <t>Diet Coke</t>
        </is>
      </c>
      <c r="D15" s="34" t="inlineStr">
        <is>
          <t>5) Sparkling water &amp; soda</t>
        </is>
      </c>
      <c r="E15" s="34" t="inlineStr">
        <is>
          <t>Iconic diet cola</t>
        </is>
      </c>
    </row>
    <row r="16" ht="26" customHeight="1">
      <c r="A16" s="57" t="inlineStr">
        <is>
          <t>Very High</t>
        </is>
      </c>
      <c r="B16" s="34" t="inlineStr">
        <is>
          <t>Sprite</t>
        </is>
      </c>
      <c r="C16" s="34" t="inlineStr">
        <is>
          <t>Sprite Lemon-Lime</t>
        </is>
      </c>
      <c r="D16" s="34" t="inlineStr">
        <is>
          <t>5) Sparkling water &amp; soda</t>
        </is>
      </c>
      <c r="E16" s="34" t="inlineStr">
        <is>
          <t>#1 lemon-lime soda</t>
        </is>
      </c>
    </row>
    <row r="17" ht="26" customHeight="1">
      <c r="A17" s="57" t="inlineStr">
        <is>
          <t>Very High</t>
        </is>
      </c>
      <c r="B17" s="34" t="inlineStr">
        <is>
          <t>Mountain Dew</t>
        </is>
      </c>
      <c r="C17" s="34" t="inlineStr">
        <is>
          <t>Mountain Dew Citrus</t>
        </is>
      </c>
      <c r="D17" s="34" t="inlineStr">
        <is>
          <t>5) Sparkling water &amp; soda</t>
        </is>
      </c>
      <c r="E17" s="34" t="inlineStr">
        <is>
          <t>Cult citrus soda; many flavours</t>
        </is>
      </c>
    </row>
    <row r="18" ht="26" customHeight="1">
      <c r="A18" s="57" t="inlineStr">
        <is>
          <t>Very High</t>
        </is>
      </c>
      <c r="B18" s="34" t="inlineStr">
        <is>
          <t>Dr Pepper</t>
        </is>
      </c>
      <c r="C18" s="34" t="inlineStr">
        <is>
          <t>Dr Pepper</t>
        </is>
      </c>
      <c r="D18" s="34" t="inlineStr">
        <is>
          <t>5) Sparkling water &amp; soda</t>
        </is>
      </c>
      <c r="E18" s="34" t="inlineStr">
        <is>
          <t>Beloved unique flavour soda</t>
        </is>
      </c>
    </row>
    <row r="19" ht="26" customHeight="1">
      <c r="A19" s="58" t="inlineStr">
        <is>
          <t>High</t>
        </is>
      </c>
      <c r="B19" s="34" t="inlineStr">
        <is>
          <t>Red Bull</t>
        </is>
      </c>
      <c r="C19" s="34" t="inlineStr">
        <is>
          <t>Red Bull Sugarfree</t>
        </is>
      </c>
      <c r="D19" s="34" t="inlineStr">
        <is>
          <t>4) Caffeine &amp; energy beverage</t>
        </is>
      </c>
      <c r="E19" s="34" t="inlineStr">
        <is>
          <t>Strong line extension of #1 brand</t>
        </is>
      </c>
    </row>
    <row r="20" ht="26" customHeight="1">
      <c r="A20" s="58" t="inlineStr">
        <is>
          <t>High</t>
        </is>
      </c>
      <c r="B20" s="34" t="inlineStr">
        <is>
          <t>Celsius</t>
        </is>
      </c>
      <c r="C20" s="34" t="inlineStr">
        <is>
          <t>Celsius Essentials</t>
        </is>
      </c>
      <c r="D20" s="34" t="inlineStr">
        <is>
          <t>4) Caffeine &amp; energy beverage</t>
        </is>
      </c>
      <c r="E20" s="34" t="inlineStr">
        <is>
          <t>Higher dose line riding Celsius momentum</t>
        </is>
      </c>
    </row>
    <row r="21" ht="26" customHeight="1">
      <c r="A21" s="58" t="inlineStr">
        <is>
          <t>High</t>
        </is>
      </c>
      <c r="B21" s="34" t="inlineStr">
        <is>
          <t>Prime</t>
        </is>
      </c>
      <c r="C21" s="34" t="inlineStr">
        <is>
          <t>Prime Energy</t>
        </is>
      </c>
      <c r="D21" s="34" t="inlineStr">
        <is>
          <t>4) Caffeine &amp; energy beverage</t>
        </is>
      </c>
      <c r="E21" s="34" t="inlineStr">
        <is>
          <t>Influencer driven (Logan Paul/KSI); youth pull</t>
        </is>
      </c>
    </row>
    <row r="22" ht="26" customHeight="1">
      <c r="A22" s="58" t="inlineStr">
        <is>
          <t>High</t>
        </is>
      </c>
      <c r="B22" s="34" t="inlineStr">
        <is>
          <t>Alani Nu</t>
        </is>
      </c>
      <c r="C22" s="34" t="inlineStr">
        <is>
          <t>Alani Nu Energy</t>
        </is>
      </c>
      <c r="D22" s="34" t="inlineStr">
        <is>
          <t>4) Caffeine &amp; energy beverage</t>
        </is>
      </c>
      <c r="E22" s="34" t="inlineStr">
        <is>
          <t>Fast growing; strong female demographic &amp; flavours</t>
        </is>
      </c>
    </row>
    <row r="23" ht="26" customHeight="1">
      <c r="A23" s="58" t="inlineStr">
        <is>
          <t>High</t>
        </is>
      </c>
      <c r="B23" s="34" t="inlineStr">
        <is>
          <t>Starbucks</t>
        </is>
      </c>
      <c r="C23" s="34" t="inlineStr">
        <is>
          <t>Starbucks Doubleshot Energy</t>
        </is>
      </c>
      <c r="D23" s="34" t="inlineStr">
        <is>
          <t>4) Caffeine &amp; energy beverage</t>
        </is>
      </c>
      <c r="E23" s="34" t="inlineStr">
        <is>
          <t>Coffee energy crossover; broad mainstream appeal</t>
        </is>
      </c>
    </row>
    <row r="24" ht="26" customHeight="1">
      <c r="A24" s="58" t="inlineStr">
        <is>
          <t>High</t>
        </is>
      </c>
      <c r="B24" s="34" t="inlineStr">
        <is>
          <t>Ghost</t>
        </is>
      </c>
      <c r="C24" s="34" t="inlineStr">
        <is>
          <t>Ghost Energy</t>
        </is>
      </c>
      <c r="D24" s="34" t="inlineStr">
        <is>
          <t>4) Caffeine &amp; energy beverage</t>
        </is>
      </c>
      <c r="E24" s="34" t="inlineStr">
        <is>
          <t>Fast growing lifestyle brand; strong flavour licensing</t>
        </is>
      </c>
    </row>
    <row r="25" ht="26" customHeight="1">
      <c r="A25" s="58" t="inlineStr">
        <is>
          <t>High</t>
        </is>
      </c>
      <c r="B25" s="34" t="inlineStr">
        <is>
          <t>Powerade</t>
        </is>
      </c>
      <c r="C25" s="34" t="inlineStr">
        <is>
          <t>Powerade Mountain Berry Blast</t>
        </is>
      </c>
      <c r="D25" s="34" t="inlineStr">
        <is>
          <t>2) Electrolyte beverage (RTD)</t>
        </is>
      </c>
      <c r="E25" s="34" t="inlineStr">
        <is>
          <t>Strong #2; Coca-Cola distribution &amp; price</t>
        </is>
      </c>
    </row>
    <row r="26" ht="26" customHeight="1">
      <c r="A26" s="58" t="inlineStr">
        <is>
          <t>High</t>
        </is>
      </c>
      <c r="B26" s="34" t="inlineStr">
        <is>
          <t>Powerade</t>
        </is>
      </c>
      <c r="C26" s="34" t="inlineStr">
        <is>
          <t>Powerade Zero</t>
        </is>
      </c>
      <c r="D26" s="34" t="inlineStr">
        <is>
          <t>2) Electrolyte beverage (RTD)</t>
        </is>
      </c>
      <c r="E26" s="34" t="inlineStr">
        <is>
          <t>Popular zero sugar value option</t>
        </is>
      </c>
    </row>
    <row r="27" ht="26" customHeight="1">
      <c r="A27" s="58" t="inlineStr">
        <is>
          <t>High</t>
        </is>
      </c>
      <c r="B27" s="34" t="inlineStr">
        <is>
          <t>BODYARMOR</t>
        </is>
      </c>
      <c r="C27" s="34" t="inlineStr">
        <is>
          <t>BODYARMOR Sports Drink</t>
        </is>
      </c>
      <c r="D27" s="34" t="inlineStr">
        <is>
          <t>2) Electrolyte beverage (RTD)</t>
        </is>
      </c>
      <c r="E27" s="34" t="inlineStr">
        <is>
          <t>Fast growing premium sports drink (Coca-Cola owned)</t>
        </is>
      </c>
    </row>
    <row r="28" ht="26" customHeight="1">
      <c r="A28" s="58" t="inlineStr">
        <is>
          <t>High</t>
        </is>
      </c>
      <c r="B28" s="34" t="inlineStr">
        <is>
          <t>Prime</t>
        </is>
      </c>
      <c r="C28" s="34" t="inlineStr">
        <is>
          <t>Prime Hydration</t>
        </is>
      </c>
      <c r="D28" s="34" t="inlineStr">
        <is>
          <t>2) Electrolyte beverage (RTD)</t>
        </is>
      </c>
      <c r="E28" s="34" t="inlineStr">
        <is>
          <t>Influencer hype; strong youth pull</t>
        </is>
      </c>
    </row>
    <row r="29" ht="26" customHeight="1">
      <c r="A29" s="58" t="inlineStr">
        <is>
          <t>High</t>
        </is>
      </c>
      <c r="B29" s="34" t="inlineStr">
        <is>
          <t>Pedialyte</t>
        </is>
      </c>
      <c r="C29" s="34" t="inlineStr">
        <is>
          <t>Pedialyte Electrolyte Solution</t>
        </is>
      </c>
      <c r="D29" s="34" t="inlineStr">
        <is>
          <t>2) Electrolyte beverage (RTD)</t>
        </is>
      </c>
      <c r="E29" s="34" t="inlineStr">
        <is>
          <t>Trusted clinical rehydration; year round + flu season spikes</t>
        </is>
      </c>
    </row>
    <row r="30" ht="26" customHeight="1">
      <c r="A30" s="58" t="inlineStr">
        <is>
          <t>High</t>
        </is>
      </c>
      <c r="B30" s="34" t="inlineStr">
        <is>
          <t>Vita Coco</t>
        </is>
      </c>
      <c r="C30" s="34" t="inlineStr">
        <is>
          <t>Vita Coco Pure Coconut Water</t>
        </is>
      </c>
      <c r="D30" s="34" t="inlineStr">
        <is>
          <t>2) Electrolyte beverage (RTD)</t>
        </is>
      </c>
      <c r="E30" s="34" t="inlineStr">
        <is>
          <t>Market leading coconut water; mainstream</t>
        </is>
      </c>
    </row>
    <row r="31" ht="26" customHeight="1">
      <c r="A31" s="58" t="inlineStr">
        <is>
          <t>High</t>
        </is>
      </c>
      <c r="B31" s="34" t="inlineStr">
        <is>
          <t>Electrolit</t>
        </is>
      </c>
      <c r="C31" s="34" t="inlineStr">
        <is>
          <t>Electrolit Hydration Beverage</t>
        </is>
      </c>
      <c r="D31" s="34" t="inlineStr">
        <is>
          <t>2) Electrolyte beverage (RTD)</t>
        </is>
      </c>
      <c r="E31" s="34" t="inlineStr">
        <is>
          <t>Fast growing Mexican import; strong Amazon momentum</t>
        </is>
      </c>
    </row>
    <row r="32" ht="26" customHeight="1">
      <c r="A32" s="58" t="inlineStr">
        <is>
          <t>High</t>
        </is>
      </c>
      <c r="B32" s="34" t="inlineStr">
        <is>
          <t>GT's</t>
        </is>
      </c>
      <c r="C32" s="34" t="inlineStr">
        <is>
          <t>GT's Synergy Raw Kombucha</t>
        </is>
      </c>
      <c r="D32" s="34" t="inlineStr">
        <is>
          <t>3) Functional beverage (still/sparkling)</t>
        </is>
      </c>
      <c r="E32" s="34" t="inlineStr">
        <is>
          <t>Kombucha category leader</t>
        </is>
      </c>
    </row>
    <row r="33" ht="26" customHeight="1">
      <c r="A33" s="58" t="inlineStr">
        <is>
          <t>High</t>
        </is>
      </c>
      <c r="B33" s="34" t="inlineStr">
        <is>
          <t>vitaminwater</t>
        </is>
      </c>
      <c r="C33" s="34" t="inlineStr">
        <is>
          <t>vitaminwater (glaceau)</t>
        </is>
      </c>
      <c r="D33" s="34" t="inlineStr">
        <is>
          <t>3) Functional beverage (still/sparkling)</t>
        </is>
      </c>
      <c r="E33" s="34" t="inlineStr">
        <is>
          <t>Established functional water; mass distribution</t>
        </is>
      </c>
    </row>
    <row r="34" ht="26" customHeight="1">
      <c r="A34" s="58" t="inlineStr">
        <is>
          <t>High</t>
        </is>
      </c>
      <c r="B34" s="34" t="inlineStr">
        <is>
          <t>vitaminwater</t>
        </is>
      </c>
      <c r="C34" s="34" t="inlineStr">
        <is>
          <t>vitaminwater zero sugar</t>
        </is>
      </c>
      <c r="D34" s="34" t="inlineStr">
        <is>
          <t>3) Functional beverage (still/sparkling)</t>
        </is>
      </c>
      <c r="E34" s="34" t="inlineStr">
        <is>
          <t>Strong zero sugar variant</t>
        </is>
      </c>
    </row>
    <row r="35" ht="26" customHeight="1">
      <c r="A35" s="58" t="inlineStr">
        <is>
          <t>High</t>
        </is>
      </c>
      <c r="B35" s="34" t="inlineStr">
        <is>
          <t>Spindrift</t>
        </is>
      </c>
      <c r="C35" s="34" t="inlineStr">
        <is>
          <t>Spindrift Sparkling Water</t>
        </is>
      </c>
      <c r="D35" s="34" t="inlineStr">
        <is>
          <t>5) Sparkling water &amp; soda</t>
        </is>
      </c>
      <c r="E35" s="34" t="inlineStr">
        <is>
          <t>Premium real fruit seltzer; strong loyalty</t>
        </is>
      </c>
    </row>
    <row r="36" ht="26" customHeight="1">
      <c r="A36" s="58" t="inlineStr">
        <is>
          <t>High</t>
        </is>
      </c>
      <c r="B36" s="34" t="inlineStr">
        <is>
          <t>Perrier</t>
        </is>
      </c>
      <c r="C36" s="34" t="inlineStr">
        <is>
          <t>Perrier Carbonated Mineral Water</t>
        </is>
      </c>
      <c r="D36" s="34" t="inlineStr">
        <is>
          <t>5) Sparkling water &amp; soda</t>
        </is>
      </c>
      <c r="E36" s="34" t="inlineStr">
        <is>
          <t>Iconic premium mineral water; mainstream + horeca</t>
        </is>
      </c>
    </row>
    <row r="37" ht="26" customHeight="1">
      <c r="A37" s="58" t="inlineStr">
        <is>
          <t>High</t>
        </is>
      </c>
      <c r="B37" s="34" t="inlineStr">
        <is>
          <t>San Pellegrino</t>
        </is>
      </c>
      <c r="C37" s="34" t="inlineStr">
        <is>
          <t>S.Pellegrino Sparkling Natural Mineral Water</t>
        </is>
      </c>
      <c r="D37" s="34" t="inlineStr">
        <is>
          <t>5) Sparkling water &amp; soda</t>
        </is>
      </c>
      <c r="E37" s="34" t="inlineStr">
        <is>
          <t>Premium mineral water; dining staple</t>
        </is>
      </c>
    </row>
    <row r="38" ht="26" customHeight="1">
      <c r="A38" s="58" t="inlineStr">
        <is>
          <t>High</t>
        </is>
      </c>
      <c r="B38" s="34" t="inlineStr">
        <is>
          <t>Liquid Death</t>
        </is>
      </c>
      <c r="C38" s="34" t="inlineStr">
        <is>
          <t>Liquid Death Sparkling Water</t>
        </is>
      </c>
      <c r="D38" s="34" t="inlineStr">
        <is>
          <t>5) Sparkling water &amp; soda</t>
        </is>
      </c>
      <c r="E38" s="34" t="inlineStr">
        <is>
          <t>Viral brand; huge cultural pull beyond product</t>
        </is>
      </c>
    </row>
    <row r="39" ht="26" customHeight="1">
      <c r="A39" s="58" t="inlineStr">
        <is>
          <t>High</t>
        </is>
      </c>
      <c r="B39" s="34" t="inlineStr">
        <is>
          <t>Liquid Death</t>
        </is>
      </c>
      <c r="C39" s="34" t="inlineStr">
        <is>
          <t>Liquid Death Mountain Water (Still)</t>
        </is>
      </c>
      <c r="D39" s="34" t="inlineStr">
        <is>
          <t>5) Sparkling water &amp; soda</t>
        </is>
      </c>
      <c r="E39" s="34" t="inlineStr">
        <is>
          <t>Viral brand halo on plain water</t>
        </is>
      </c>
    </row>
    <row r="40" ht="26" customHeight="1">
      <c r="A40" s="58" t="inlineStr">
        <is>
          <t>High</t>
        </is>
      </c>
      <c r="B40" s="34" t="inlineStr">
        <is>
          <t>Sparkling Ice</t>
        </is>
      </c>
      <c r="C40" s="34" t="inlineStr">
        <is>
          <t>Sparkling Ice (+ Antioxidants &amp; Vitamins)</t>
        </is>
      </c>
      <c r="D40" s="34" t="inlineStr">
        <is>
          <t>1) Sparkling electrolyte / functional sparkling</t>
        </is>
      </c>
      <c r="E40" s="34" t="inlineStr">
        <is>
          <t>Mass market functional sparkling; strong shelf share</t>
        </is>
      </c>
    </row>
    <row r="41" ht="26" customHeight="1">
      <c r="A41" s="58" t="inlineStr">
        <is>
          <t>High</t>
        </is>
      </c>
      <c r="B41" s="34" t="inlineStr">
        <is>
          <t>5-hour Energy</t>
        </is>
      </c>
      <c r="C41" s="34" t="inlineStr">
        <is>
          <t>5-hour Energy Shot</t>
        </is>
      </c>
      <c r="D41" s="34" t="inlineStr">
        <is>
          <t>4) Caffeine &amp; energy beverage</t>
        </is>
      </c>
      <c r="E41" s="34" t="inlineStr">
        <is>
          <t>Dominant energy shot brand; impulse repeat</t>
        </is>
      </c>
    </row>
    <row r="42" ht="26" customHeight="1">
      <c r="A42" s="58" t="inlineStr">
        <is>
          <t>High</t>
        </is>
      </c>
      <c r="B42" s="34" t="inlineStr">
        <is>
          <t>Red Bull</t>
        </is>
      </c>
      <c r="C42" s="34" t="inlineStr">
        <is>
          <t>Red Bull Editions</t>
        </is>
      </c>
      <c r="D42" s="34" t="inlineStr">
        <is>
          <t>4) Caffeine &amp; energy beverage</t>
        </is>
      </c>
      <c r="E42" s="34" t="inlineStr">
        <is>
          <t>Flavour line extensions of #1 brand</t>
        </is>
      </c>
    </row>
    <row r="43" ht="26" customHeight="1">
      <c r="A43" s="58" t="inlineStr">
        <is>
          <t>High</t>
        </is>
      </c>
      <c r="B43" s="34" t="inlineStr">
        <is>
          <t>Arizona</t>
        </is>
      </c>
      <c r="C43" s="34" t="inlineStr">
        <is>
          <t>Arizona Green Tea</t>
        </is>
      </c>
      <c r="D43" s="34" t="inlineStr">
        <is>
          <t>4) Caffeine &amp; energy beverage</t>
        </is>
      </c>
      <c r="E43" s="34" t="inlineStr">
        <is>
          <t>Iconic value big can tea</t>
        </is>
      </c>
    </row>
    <row r="44" ht="26" customHeight="1">
      <c r="A44" s="58" t="inlineStr">
        <is>
          <t>High</t>
        </is>
      </c>
      <c r="B44" s="34" t="inlineStr">
        <is>
          <t>Pure Leaf</t>
        </is>
      </c>
      <c r="C44" s="34" t="inlineStr">
        <is>
          <t>Pure Leaf Iced Tea</t>
        </is>
      </c>
      <c r="D44" s="34" t="inlineStr">
        <is>
          <t>4) Caffeine &amp; energy beverage</t>
        </is>
      </c>
      <c r="E44" s="34" t="inlineStr">
        <is>
          <t>Leading premium RTD tea</t>
        </is>
      </c>
    </row>
    <row r="45" ht="26" customHeight="1">
      <c r="A45" s="58" t="inlineStr">
        <is>
          <t>High</t>
        </is>
      </c>
      <c r="B45" s="34" t="inlineStr">
        <is>
          <t>Starbucks</t>
        </is>
      </c>
      <c r="C45" s="34" t="inlineStr">
        <is>
          <t>Starbucks Frappuccino</t>
        </is>
      </c>
      <c r="D45" s="34" t="inlineStr">
        <is>
          <t>4) Caffeine &amp; energy beverage</t>
        </is>
      </c>
      <c r="E45" s="34" t="inlineStr">
        <is>
          <t>Mass RTD coffee staple</t>
        </is>
      </c>
    </row>
    <row r="46" ht="26" customHeight="1">
      <c r="A46" s="58" t="inlineStr">
        <is>
          <t>High</t>
        </is>
      </c>
      <c r="B46" s="34" t="inlineStr">
        <is>
          <t>Pepsi</t>
        </is>
      </c>
      <c r="C46" s="34" t="inlineStr">
        <is>
          <t>Pepsi Zero Sugar</t>
        </is>
      </c>
      <c r="D46" s="34" t="inlineStr">
        <is>
          <t>5) Sparkling water &amp; soda</t>
        </is>
      </c>
      <c r="E46" s="34" t="inlineStr">
        <is>
          <t>Strong zero sugar cola</t>
        </is>
      </c>
    </row>
    <row r="47" ht="26" customHeight="1">
      <c r="A47" s="58" t="inlineStr">
        <is>
          <t>High</t>
        </is>
      </c>
      <c r="B47" s="34" t="inlineStr">
        <is>
          <t>Diet Pepsi</t>
        </is>
      </c>
      <c r="C47" s="34" t="inlineStr">
        <is>
          <t>Diet Pepsi</t>
        </is>
      </c>
      <c r="D47" s="34" t="inlineStr">
        <is>
          <t>5) Sparkling water &amp; soda</t>
        </is>
      </c>
      <c r="E47" s="34" t="inlineStr">
        <is>
          <t>Legacy diet cola</t>
        </is>
      </c>
    </row>
    <row r="48" ht="26" customHeight="1">
      <c r="A48" s="58" t="inlineStr">
        <is>
          <t>High</t>
        </is>
      </c>
      <c r="B48" s="34" t="inlineStr">
        <is>
          <t>Sprite</t>
        </is>
      </c>
      <c r="C48" s="34" t="inlineStr">
        <is>
          <t>Sprite Zero Sugar</t>
        </is>
      </c>
      <c r="D48" s="34" t="inlineStr">
        <is>
          <t>5) Sparkling water &amp; soda</t>
        </is>
      </c>
      <c r="E48" s="34" t="inlineStr">
        <is>
          <t>Zero sugar variant</t>
        </is>
      </c>
    </row>
    <row r="49" ht="26" customHeight="1">
      <c r="A49" s="58" t="inlineStr">
        <is>
          <t>High</t>
        </is>
      </c>
      <c r="B49" s="34" t="inlineStr">
        <is>
          <t>Fanta</t>
        </is>
      </c>
      <c r="C49" s="34" t="inlineStr">
        <is>
          <t>Fanta Orange</t>
        </is>
      </c>
      <c r="D49" s="34" t="inlineStr">
        <is>
          <t>5) Sparkling water &amp; soda</t>
        </is>
      </c>
      <c r="E49" s="34" t="inlineStr">
        <is>
          <t>Leading orange soda</t>
        </is>
      </c>
    </row>
    <row r="50" ht="26" customHeight="1">
      <c r="A50" s="58" t="inlineStr">
        <is>
          <t>High</t>
        </is>
      </c>
      <c r="B50" s="34" t="inlineStr">
        <is>
          <t>7UP</t>
        </is>
      </c>
      <c r="C50" s="34" t="inlineStr">
        <is>
          <t>7UP Lemon-Lime</t>
        </is>
      </c>
      <c r="D50" s="34" t="inlineStr">
        <is>
          <t>5) Sparkling water &amp; soda</t>
        </is>
      </c>
      <c r="E50" s="34" t="inlineStr">
        <is>
          <t>Legacy lemon-lime</t>
        </is>
      </c>
    </row>
    <row r="51" ht="26" customHeight="1">
      <c r="A51" s="58" t="inlineStr">
        <is>
          <t>High</t>
        </is>
      </c>
      <c r="B51" s="34" t="inlineStr">
        <is>
          <t>Canada Dry</t>
        </is>
      </c>
      <c r="C51" s="34" t="inlineStr">
        <is>
          <t>Canada Dry Ginger Ale</t>
        </is>
      </c>
      <c r="D51" s="34" t="inlineStr">
        <is>
          <t>5) Sparkling water &amp; soda</t>
        </is>
      </c>
      <c r="E51" s="34" t="inlineStr">
        <is>
          <t>#1 ginger ale</t>
        </is>
      </c>
    </row>
    <row r="52" ht="26" customHeight="1">
      <c r="A52" s="58" t="inlineStr">
        <is>
          <t>High</t>
        </is>
      </c>
      <c r="B52" s="34" t="inlineStr">
        <is>
          <t>A&amp;W</t>
        </is>
      </c>
      <c r="C52" s="34" t="inlineStr">
        <is>
          <t>A&amp;W Root Beer</t>
        </is>
      </c>
      <c r="D52" s="34" t="inlineStr">
        <is>
          <t>5) Sparkling water &amp; soda</t>
        </is>
      </c>
      <c r="E52" s="34" t="inlineStr">
        <is>
          <t>#1 root beer</t>
        </is>
      </c>
    </row>
    <row r="53" ht="26" customHeight="1">
      <c r="A53" s="58" t="inlineStr">
        <is>
          <t>High</t>
        </is>
      </c>
      <c r="B53" s="34" t="inlineStr">
        <is>
          <t>Propel</t>
        </is>
      </c>
      <c r="C53" s="34" t="inlineStr">
        <is>
          <t>Propel Electrolyte Water</t>
        </is>
      </c>
      <c r="D53" s="34" t="inlineStr">
        <is>
          <t>2) Electrolyte beverage (RTD)</t>
        </is>
      </c>
      <c r="E53" s="34" t="inlineStr">
        <is>
          <t>Leading zero sugar electrolyte water (Gatorade family)</t>
        </is>
      </c>
    </row>
    <row r="54" ht="26" customHeight="1">
      <c r="A54" s="58" t="inlineStr">
        <is>
          <t>High</t>
        </is>
      </c>
      <c r="B54" s="34" t="inlineStr">
        <is>
          <t>Essentia</t>
        </is>
      </c>
      <c r="C54" s="34" t="inlineStr">
        <is>
          <t>Essentia Ionized Alkaline Water</t>
        </is>
      </c>
      <c r="D54" s="34" t="inlineStr">
        <is>
          <t>2) Electrolyte beverage (RTD)</t>
        </is>
      </c>
      <c r="E54" s="34" t="inlineStr">
        <is>
          <t>Leading premium alkaline water</t>
        </is>
      </c>
    </row>
    <row r="55" ht="26" customHeight="1">
      <c r="A55" s="58" t="inlineStr">
        <is>
          <t>High</t>
        </is>
      </c>
      <c r="B55" s="34" t="inlineStr">
        <is>
          <t>Smartwater</t>
        </is>
      </c>
      <c r="C55" s="34" t="inlineStr">
        <is>
          <t>Smartwater Alkaline</t>
        </is>
      </c>
      <c r="D55" s="34" t="inlineStr">
        <is>
          <t>2) Electrolyte beverage (RTD)</t>
        </is>
      </c>
      <c r="E55" s="34" t="inlineStr">
        <is>
          <t>Premium water brand</t>
        </is>
      </c>
    </row>
    <row r="56" ht="26" customHeight="1">
      <c r="A56" s="59" t="inlineStr">
        <is>
          <t>Medium</t>
        </is>
      </c>
      <c r="B56" s="34" t="inlineStr">
        <is>
          <t>C4</t>
        </is>
      </c>
      <c r="C56" s="34" t="inlineStr">
        <is>
          <t>C4 Energy (Performance)</t>
        </is>
      </c>
      <c r="D56" s="34" t="inlineStr">
        <is>
          <t>4) Caffeine &amp; energy beverage</t>
        </is>
      </c>
      <c r="E56" s="34" t="inlineStr">
        <is>
          <t>Strong in fitness/pre workout niche</t>
        </is>
      </c>
    </row>
    <row r="57" ht="26" customHeight="1">
      <c r="A57" s="59" t="inlineStr">
        <is>
          <t>Medium</t>
        </is>
      </c>
      <c r="B57" s="34" t="inlineStr">
        <is>
          <t>Reign</t>
        </is>
      </c>
      <c r="C57" s="34" t="inlineStr">
        <is>
          <t>Reign Total Body Fuel</t>
        </is>
      </c>
      <c r="D57" s="34" t="inlineStr">
        <is>
          <t>4) Caffeine &amp; energy beverage</t>
        </is>
      </c>
      <c r="E57" s="34" t="inlineStr">
        <is>
          <t>Performance line under Monster umbrella</t>
        </is>
      </c>
    </row>
    <row r="58" ht="26" customHeight="1">
      <c r="A58" s="59" t="inlineStr">
        <is>
          <t>Medium</t>
        </is>
      </c>
      <c r="B58" s="34" t="inlineStr">
        <is>
          <t>Bang</t>
        </is>
      </c>
      <c r="C58" s="34" t="inlineStr">
        <is>
          <t>Bang Energy</t>
        </is>
      </c>
      <c r="D58" s="34" t="inlineStr">
        <is>
          <t>4) Caffeine &amp; energy beverage</t>
        </is>
      </c>
      <c r="E58" s="34" t="inlineStr">
        <is>
          <t>Declining vs peak but still high volume</t>
        </is>
      </c>
    </row>
    <row r="59" ht="26" customHeight="1">
      <c r="A59" s="59" t="inlineStr">
        <is>
          <t>Medium</t>
        </is>
      </c>
      <c r="B59" s="34" t="inlineStr">
        <is>
          <t>Rockstar</t>
        </is>
      </c>
      <c r="C59" s="34" t="inlineStr">
        <is>
          <t>Rockstar Energy</t>
        </is>
      </c>
      <c r="D59" s="34" t="inlineStr">
        <is>
          <t>4) Caffeine &amp; energy beverage</t>
        </is>
      </c>
      <c r="E59" s="34" t="inlineStr">
        <is>
          <t>Legacy brand; PepsiCo distribution</t>
        </is>
      </c>
    </row>
    <row r="60" ht="26" customHeight="1">
      <c r="A60" s="59" t="inlineStr">
        <is>
          <t>Medium</t>
        </is>
      </c>
      <c r="B60" s="34" t="inlineStr">
        <is>
          <t>GURU</t>
        </is>
      </c>
      <c r="C60" s="34" t="inlineStr">
        <is>
          <t>GURU Organic Energy</t>
        </is>
      </c>
      <c r="D60" s="34" t="inlineStr">
        <is>
          <t>4) Caffeine &amp; energy beverage</t>
        </is>
      </c>
      <c r="E60" s="34" t="inlineStr">
        <is>
          <t>Canadian brand; natural/organic niche leader at home</t>
        </is>
      </c>
    </row>
    <row r="61" ht="26" customHeight="1">
      <c r="A61" s="59" t="inlineStr">
        <is>
          <t>Medium</t>
        </is>
      </c>
      <c r="B61" s="34" t="inlineStr">
        <is>
          <t>Guayaki</t>
        </is>
      </c>
      <c r="C61" s="34" t="inlineStr">
        <is>
          <t>Guayaki Yerba Mate</t>
        </is>
      </c>
      <c r="D61" s="34" t="inlineStr">
        <is>
          <t>4) Caffeine &amp; energy beverage</t>
        </is>
      </c>
      <c r="E61" s="34" t="inlineStr">
        <is>
          <t>Strong natural channel following</t>
        </is>
      </c>
    </row>
    <row r="62" ht="26" customHeight="1">
      <c r="A62" s="59" t="inlineStr">
        <is>
          <t>Medium</t>
        </is>
      </c>
      <c r="B62" s="34" t="inlineStr">
        <is>
          <t>ZOA</t>
        </is>
      </c>
      <c r="C62" s="34" t="inlineStr">
        <is>
          <t>ZOA Zero Sugar Energy</t>
        </is>
      </c>
      <c r="D62" s="34" t="inlineStr">
        <is>
          <t>4) Caffeine &amp; energy beverage</t>
        </is>
      </c>
      <c r="E62" s="34" t="inlineStr">
        <is>
          <t>Celebrity founded; wellness energy positioning</t>
        </is>
      </c>
    </row>
    <row r="63" ht="26" customHeight="1">
      <c r="A63" s="59" t="inlineStr">
        <is>
          <t>Medium</t>
        </is>
      </c>
      <c r="B63" s="34" t="inlineStr">
        <is>
          <t>BODYARMOR</t>
        </is>
      </c>
      <c r="C63" s="34" t="inlineStr">
        <is>
          <t>BODYARMOR LYTE</t>
        </is>
      </c>
      <c r="D63" s="34" t="inlineStr">
        <is>
          <t>2) Electrolyte beverage (RTD)</t>
        </is>
      </c>
      <c r="E63" s="34" t="inlineStr">
        <is>
          <t>Low sugar variant of fast grower</t>
        </is>
      </c>
    </row>
    <row r="64" ht="26" customHeight="1">
      <c r="A64" s="59" t="inlineStr">
        <is>
          <t>Medium</t>
        </is>
      </c>
      <c r="B64" s="34" t="inlineStr">
        <is>
          <t>BioSteel</t>
        </is>
      </c>
      <c r="C64" s="34" t="inlineStr">
        <is>
          <t>BioSteel Sports Drink (RTD)</t>
        </is>
      </c>
      <c r="D64" s="34" t="inlineStr">
        <is>
          <t>2) Electrolyte beverage (RTD)</t>
        </is>
      </c>
      <c r="E64" s="34" t="inlineStr">
        <is>
          <t>Canadian brand; strong domestic hockey/sports tie ins</t>
        </is>
      </c>
    </row>
    <row r="65" ht="26" customHeight="1">
      <c r="A65" s="59" t="inlineStr">
        <is>
          <t>Medium</t>
        </is>
      </c>
      <c r="B65" s="34" t="inlineStr">
        <is>
          <t>Gatorade</t>
        </is>
      </c>
      <c r="C65" s="34" t="inlineStr">
        <is>
          <t>Gatorlyte Rapid Rehydration</t>
        </is>
      </c>
      <c r="D65" s="34" t="inlineStr">
        <is>
          <t>2) Electrolyte beverage (RTD)</t>
        </is>
      </c>
      <c r="E65" s="34" t="inlineStr">
        <is>
          <t>Premium rapid rehydration line</t>
        </is>
      </c>
    </row>
    <row r="66" ht="26" customHeight="1">
      <c r="A66" s="59" t="inlineStr">
        <is>
          <t>Medium</t>
        </is>
      </c>
      <c r="B66" s="34" t="inlineStr">
        <is>
          <t>Gatorade</t>
        </is>
      </c>
      <c r="C66" s="34" t="inlineStr">
        <is>
          <t>Gatorade Fit Electrolyte Beverage</t>
        </is>
      </c>
      <c r="D66" s="34" t="inlineStr">
        <is>
          <t>2) Electrolyte beverage (RTD)</t>
        </is>
      </c>
      <c r="E66" s="34" t="inlineStr">
        <is>
          <t>Clean label line targeting wellness shoppers</t>
        </is>
      </c>
    </row>
    <row r="67" ht="26" customHeight="1">
      <c r="A67" s="59" t="inlineStr">
        <is>
          <t>Medium</t>
        </is>
      </c>
      <c r="B67" s="34" t="inlineStr">
        <is>
          <t>Culture Pop</t>
        </is>
      </c>
      <c r="C67" s="34" t="inlineStr">
        <is>
          <t>Culture Pop Probiotic Soda</t>
        </is>
      </c>
      <c r="D67" s="34" t="inlineStr">
        <is>
          <t>3) Functional beverage (still/sparkling)</t>
        </is>
      </c>
      <c r="E67" s="34" t="inlineStr">
        <is>
          <t>Emerging; differentiates on real juice/no stevia</t>
        </is>
      </c>
    </row>
    <row r="68" ht="26" customHeight="1">
      <c r="A68" s="59" t="inlineStr">
        <is>
          <t>Medium</t>
        </is>
      </c>
      <c r="B68" s="34" t="inlineStr">
        <is>
          <t>Health-Ade</t>
        </is>
      </c>
      <c r="C68" s="34" t="inlineStr">
        <is>
          <t>Health-Ade Kombucha</t>
        </is>
      </c>
      <c r="D68" s="34" t="inlineStr">
        <is>
          <t>3) Functional beverage (still/sparkling)</t>
        </is>
      </c>
      <c r="E68" s="34" t="inlineStr">
        <is>
          <t>Premium kombucha; strong natural channel</t>
        </is>
      </c>
    </row>
    <row r="69" ht="26" customHeight="1">
      <c r="A69" s="59" t="inlineStr">
        <is>
          <t>Medium</t>
        </is>
      </c>
      <c r="B69" s="34" t="inlineStr">
        <is>
          <t>Remedy</t>
        </is>
      </c>
      <c r="C69" s="34" t="inlineStr">
        <is>
          <t>Remedy Kombucha</t>
        </is>
      </c>
      <c r="D69" s="34" t="inlineStr">
        <is>
          <t>3) Functional beverage (still/sparkling)</t>
        </is>
      </c>
      <c r="E69" s="34" t="inlineStr">
        <is>
          <t>Sugar free kombucha differentiator</t>
        </is>
      </c>
    </row>
    <row r="70" ht="26" customHeight="1">
      <c r="A70" s="59" t="inlineStr">
        <is>
          <t>Medium</t>
        </is>
      </c>
      <c r="B70" s="34" t="inlineStr">
        <is>
          <t>Recess</t>
        </is>
      </c>
      <c r="C70" s="34" t="inlineStr">
        <is>
          <t>Recess Mood</t>
        </is>
      </c>
      <c r="D70" s="34" t="inlineStr">
        <is>
          <t>3) Functional beverage (still/sparkling)</t>
        </is>
      </c>
      <c r="E70" s="34" t="inlineStr">
        <is>
          <t>Leading calming/adaptogen sparkling brand</t>
        </is>
      </c>
    </row>
    <row r="71" ht="26" customHeight="1">
      <c r="A71" s="59" t="inlineStr">
        <is>
          <t>Medium</t>
        </is>
      </c>
      <c r="B71" s="34" t="inlineStr">
        <is>
          <t>Protein2o</t>
        </is>
      </c>
      <c r="C71" s="34" t="inlineStr">
        <is>
          <t>Protein2o Protein Infused Water</t>
        </is>
      </c>
      <c r="D71" s="34" t="inlineStr">
        <is>
          <t>3) Functional beverage (still/sparkling)</t>
        </is>
      </c>
      <c r="E71" s="34" t="inlineStr">
        <is>
          <t>Leading protein water; fitness shoppers</t>
        </is>
      </c>
    </row>
    <row r="72" ht="26" customHeight="1">
      <c r="A72" s="59" t="inlineStr">
        <is>
          <t>Medium</t>
        </is>
      </c>
      <c r="B72" s="34" t="inlineStr">
        <is>
          <t>Bai</t>
        </is>
      </c>
      <c r="C72" s="34" t="inlineStr">
        <is>
          <t>Bai Antioxidant Infusion</t>
        </is>
      </c>
      <c r="D72" s="34" t="inlineStr">
        <is>
          <t>3) Functional beverage (still/sparkling)</t>
        </is>
      </c>
      <c r="E72" s="34" t="inlineStr">
        <is>
          <t>Established low sugar functional flavoured water</t>
        </is>
      </c>
    </row>
    <row r="73" ht="26" customHeight="1">
      <c r="A73" s="59" t="inlineStr">
        <is>
          <t>Medium</t>
        </is>
      </c>
      <c r="B73" s="34" t="inlineStr">
        <is>
          <t>Hint</t>
        </is>
      </c>
      <c r="C73" s="34" t="inlineStr">
        <is>
          <t>Hint Water (fruit infused)</t>
        </is>
      </c>
      <c r="D73" s="34" t="inlineStr">
        <is>
          <t>3) Functional beverage (still/sparkling)</t>
        </is>
      </c>
      <c r="E73" s="34" t="inlineStr">
        <is>
          <t>Leading unsweetened flavoured water</t>
        </is>
      </c>
    </row>
    <row r="74" ht="26" customHeight="1">
      <c r="A74" s="59" t="inlineStr">
        <is>
          <t>Medium</t>
        </is>
      </c>
      <c r="B74" s="34" t="inlineStr">
        <is>
          <t>Waterloo</t>
        </is>
      </c>
      <c r="C74" s="34" t="inlineStr">
        <is>
          <t>Waterloo Sparkling Water</t>
        </is>
      </c>
      <c r="D74" s="34" t="inlineStr">
        <is>
          <t>5) Sparkling water &amp; soda</t>
        </is>
      </c>
      <c r="E74" s="34" t="inlineStr">
        <is>
          <t>Flavour forward challenger; growing</t>
        </is>
      </c>
    </row>
    <row r="75" ht="26" customHeight="1">
      <c r="A75" s="59" t="inlineStr">
        <is>
          <t>Medium</t>
        </is>
      </c>
      <c r="B75" s="34" t="inlineStr">
        <is>
          <t>San Pellegrino</t>
        </is>
      </c>
      <c r="C75" s="34" t="inlineStr">
        <is>
          <t>Sanpellegrino Aranciata (Italian Sparkling Drink)</t>
        </is>
      </c>
      <c r="D75" s="34" t="inlineStr">
        <is>
          <t>5) Sparkling water &amp; soda</t>
        </is>
      </c>
      <c r="E75" s="34" t="inlineStr">
        <is>
          <t>Premium imported fruit soda; recognizable</t>
        </is>
      </c>
    </row>
    <row r="76" ht="26" customHeight="1">
      <c r="A76" s="59" t="inlineStr">
        <is>
          <t>Medium</t>
        </is>
      </c>
      <c r="B76" s="34" t="inlineStr">
        <is>
          <t>Topo Chico</t>
        </is>
      </c>
      <c r="C76" s="34" t="inlineStr">
        <is>
          <t>Topo Chico Mineral Water</t>
        </is>
      </c>
      <c r="D76" s="34" t="inlineStr">
        <is>
          <t>5) Sparkling water &amp; soda</t>
        </is>
      </c>
      <c r="E76" s="34" t="inlineStr">
        <is>
          <t>Cult mineral water; cocktail mixer crossover</t>
        </is>
      </c>
    </row>
    <row r="77" ht="26" customHeight="1">
      <c r="A77" s="59" t="inlineStr">
        <is>
          <t>Medium</t>
        </is>
      </c>
      <c r="B77" s="34" t="inlineStr">
        <is>
          <t>Polar</t>
        </is>
      </c>
      <c r="C77" s="34" t="inlineStr">
        <is>
          <t>Polar Seltzer</t>
        </is>
      </c>
      <c r="D77" s="34" t="inlineStr">
        <is>
          <t>5) Sparkling water &amp; soda</t>
        </is>
      </c>
      <c r="E77" s="34" t="inlineStr">
        <is>
          <t>Value seltzer with broad flavour range</t>
        </is>
      </c>
    </row>
    <row r="78" ht="26" customHeight="1">
      <c r="A78" s="59" t="inlineStr">
        <is>
          <t>Medium</t>
        </is>
      </c>
      <c r="B78" s="34" t="inlineStr">
        <is>
          <t>AHA</t>
        </is>
      </c>
      <c r="C78" s="34" t="inlineStr">
        <is>
          <t>AHA Sparkling Water</t>
        </is>
      </c>
      <c r="D78" s="34" t="inlineStr">
        <is>
          <t>5) Sparkling water &amp; soda</t>
        </is>
      </c>
      <c r="E78" s="34" t="inlineStr">
        <is>
          <t>Coca-Cola seltzer entry; broad distribution</t>
        </is>
      </c>
    </row>
    <row r="79" ht="26" customHeight="1">
      <c r="A79" s="59" t="inlineStr">
        <is>
          <t>Medium</t>
        </is>
      </c>
      <c r="B79" s="34" t="inlineStr">
        <is>
          <t>Montellier</t>
        </is>
      </c>
      <c r="C79" s="34" t="inlineStr">
        <is>
          <t>Montellier Carbonated Natural Spring Water</t>
        </is>
      </c>
      <c r="D79" s="34" t="inlineStr">
        <is>
          <t>5) Sparkling water &amp; soda</t>
        </is>
      </c>
      <c r="E79" s="34" t="inlineStr">
        <is>
          <t>Established Canadian sparkling brand (domestic strength)</t>
        </is>
      </c>
    </row>
    <row r="80" ht="26" customHeight="1">
      <c r="A80" s="59" t="inlineStr">
        <is>
          <t>Medium</t>
        </is>
      </c>
      <c r="B80" s="34" t="inlineStr">
        <is>
          <t>Zevia</t>
        </is>
      </c>
      <c r="C80" s="34" t="inlineStr">
        <is>
          <t>Zevia Zero Calorie Soda</t>
        </is>
      </c>
      <c r="D80" s="34" t="inlineStr">
        <is>
          <t>5) Sparkling water &amp; soda</t>
        </is>
      </c>
      <c r="E80" s="34" t="inlineStr">
        <is>
          <t>Leading naturally sweetened diet soda</t>
        </is>
      </c>
    </row>
    <row r="81" ht="26" customHeight="1">
      <c r="A81" s="59" t="inlineStr">
        <is>
          <t>Medium</t>
        </is>
      </c>
      <c r="B81" s="34" t="inlineStr">
        <is>
          <t>BUBBL'R</t>
        </is>
      </c>
      <c r="C81" s="34" t="inlineStr">
        <is>
          <t>BUBBL'R Antioxidant Sparkling Water</t>
        </is>
      </c>
      <c r="D81" s="34" t="inlineStr">
        <is>
          <t>1) Sparkling electrolyte / functional sparkling</t>
        </is>
      </c>
      <c r="E81" s="34" t="inlineStr">
        <is>
          <t>Mid caffeine functional sparkling; growing</t>
        </is>
      </c>
    </row>
    <row r="82" ht="26" customHeight="1">
      <c r="A82" s="59" t="inlineStr">
        <is>
          <t>Medium</t>
        </is>
      </c>
      <c r="B82" s="34" t="inlineStr">
        <is>
          <t>Phocus</t>
        </is>
      </c>
      <c r="C82" s="34" t="inlineStr">
        <is>
          <t>Phocus Caffeinated Sparkling Water</t>
        </is>
      </c>
      <c r="D82" s="34" t="inlineStr">
        <is>
          <t>1) Sparkling electrolyte / functional sparkling</t>
        </is>
      </c>
      <c r="E82" s="34" t="inlineStr">
        <is>
          <t>Niche caffeinated sparkling; focus positioning</t>
        </is>
      </c>
    </row>
    <row r="83" ht="26" customHeight="1">
      <c r="A83" s="59" t="inlineStr">
        <is>
          <t>Medium</t>
        </is>
      </c>
      <c r="B83" s="34" t="inlineStr">
        <is>
          <t>Monster</t>
        </is>
      </c>
      <c r="C83" s="34" t="inlineStr">
        <is>
          <t>Monster Java</t>
        </is>
      </c>
      <c r="D83" s="34" t="inlineStr">
        <is>
          <t>4) Caffeine &amp; energy beverage</t>
        </is>
      </c>
      <c r="E83" s="34" t="inlineStr">
        <is>
          <t>Coffee energy crossover</t>
        </is>
      </c>
    </row>
    <row r="84" ht="26" customHeight="1">
      <c r="A84" s="59" t="inlineStr">
        <is>
          <t>Medium</t>
        </is>
      </c>
      <c r="B84" s="34" t="inlineStr">
        <is>
          <t>G FUEL</t>
        </is>
      </c>
      <c r="C84" s="34" t="inlineStr">
        <is>
          <t>G FUEL Energy Cans</t>
        </is>
      </c>
      <c r="D84" s="34" t="inlineStr">
        <is>
          <t>4) Caffeine &amp; energy beverage</t>
        </is>
      </c>
      <c r="E84" s="34" t="inlineStr">
        <is>
          <t>Gaming community brand; strong online pull</t>
        </is>
      </c>
    </row>
    <row r="85" ht="26" customHeight="1">
      <c r="A85" s="59" t="inlineStr">
        <is>
          <t>Medium</t>
        </is>
      </c>
      <c r="B85" s="34" t="inlineStr">
        <is>
          <t>Mtn Dew</t>
        </is>
      </c>
      <c r="C85" s="34" t="inlineStr">
        <is>
          <t>Mtn Dew Rise Energy</t>
        </is>
      </c>
      <c r="D85" s="34" t="inlineStr">
        <is>
          <t>4) Caffeine &amp; energy beverage</t>
        </is>
      </c>
      <c r="E85" s="34" t="inlineStr">
        <is>
          <t>PepsiCo morning energy play</t>
        </is>
      </c>
    </row>
    <row r="86" ht="26" customHeight="1">
      <c r="A86" s="59" t="inlineStr">
        <is>
          <t>Medium</t>
        </is>
      </c>
      <c r="B86" s="34" t="inlineStr">
        <is>
          <t>Gold Peak</t>
        </is>
      </c>
      <c r="C86" s="34" t="inlineStr">
        <is>
          <t>Gold Peak Tea</t>
        </is>
      </c>
      <c r="D86" s="34" t="inlineStr">
        <is>
          <t>4) Caffeine &amp; energy beverage</t>
        </is>
      </c>
      <c r="E86" s="34" t="inlineStr">
        <is>
          <t>Coca-Cola RTD tea</t>
        </is>
      </c>
    </row>
    <row r="87" ht="26" customHeight="1">
      <c r="A87" s="59" t="inlineStr">
        <is>
          <t>Medium</t>
        </is>
      </c>
      <c r="B87" s="34" t="inlineStr">
        <is>
          <t>Brisk</t>
        </is>
      </c>
      <c r="C87" s="34" t="inlineStr">
        <is>
          <t>Brisk Iced Tea</t>
        </is>
      </c>
      <c r="D87" s="34" t="inlineStr">
        <is>
          <t>4) Caffeine &amp; energy beverage</t>
        </is>
      </c>
      <c r="E87" s="34" t="inlineStr">
        <is>
          <t>Value RTD tea brand</t>
        </is>
      </c>
    </row>
    <row r="88" ht="26" customHeight="1">
      <c r="A88" s="59" t="inlineStr">
        <is>
          <t>Medium</t>
        </is>
      </c>
      <c r="B88" s="34" t="inlineStr">
        <is>
          <t>Honest Tea</t>
        </is>
      </c>
      <c r="C88" s="34" t="inlineStr">
        <is>
          <t>Honest Tea Organic</t>
        </is>
      </c>
      <c r="D88" s="34" t="inlineStr">
        <is>
          <t>4) Caffeine &amp; energy beverage</t>
        </is>
      </c>
      <c r="E88" s="34" t="inlineStr">
        <is>
          <t>Organic RTD tea</t>
        </is>
      </c>
    </row>
    <row r="89" ht="26" customHeight="1">
      <c r="A89" s="59" t="inlineStr">
        <is>
          <t>Medium</t>
        </is>
      </c>
      <c r="B89" s="34" t="inlineStr">
        <is>
          <t>STOK</t>
        </is>
      </c>
      <c r="C89" s="34" t="inlineStr">
        <is>
          <t>STOK Cold Brew Coffee</t>
        </is>
      </c>
      <c r="D89" s="34" t="inlineStr">
        <is>
          <t>4) Caffeine &amp; energy beverage</t>
        </is>
      </c>
      <c r="E89" s="34" t="inlineStr">
        <is>
          <t>Leading RTD cold brew</t>
        </is>
      </c>
    </row>
    <row r="90" ht="26" customHeight="1">
      <c r="A90" s="59" t="inlineStr">
        <is>
          <t>Medium</t>
        </is>
      </c>
      <c r="B90" s="34" t="inlineStr">
        <is>
          <t>Califia Farms</t>
        </is>
      </c>
      <c r="C90" s="34" t="inlineStr">
        <is>
          <t>Califia Farms Cold Brew</t>
        </is>
      </c>
      <c r="D90" s="34" t="inlineStr">
        <is>
          <t>4) Caffeine &amp; energy beverage</t>
        </is>
      </c>
      <c r="E90" s="34" t="inlineStr">
        <is>
          <t>Premium plant based coffee</t>
        </is>
      </c>
    </row>
    <row r="91" ht="26" customHeight="1">
      <c r="A91" s="59" t="inlineStr">
        <is>
          <t>Medium</t>
        </is>
      </c>
      <c r="B91" s="34" t="inlineStr">
        <is>
          <t>La Colombe</t>
        </is>
      </c>
      <c r="C91" s="34" t="inlineStr">
        <is>
          <t>La Colombe Draft Latte</t>
        </is>
      </c>
      <c r="D91" s="34" t="inlineStr">
        <is>
          <t>4) Caffeine &amp; energy beverage</t>
        </is>
      </c>
      <c r="E91" s="34" t="inlineStr">
        <is>
          <t>Premium canned latte</t>
        </is>
      </c>
    </row>
    <row r="92" ht="26" customHeight="1">
      <c r="A92" s="59" t="inlineStr">
        <is>
          <t>Medium</t>
        </is>
      </c>
      <c r="B92" s="34" t="inlineStr">
        <is>
          <t>Schweppes</t>
        </is>
      </c>
      <c r="C92" s="34" t="inlineStr">
        <is>
          <t>Schweppes Ginger Ale</t>
        </is>
      </c>
      <c r="D92" s="34" t="inlineStr">
        <is>
          <t>5) Sparkling water &amp; soda</t>
        </is>
      </c>
      <c r="E92" s="34" t="inlineStr">
        <is>
          <t>Mixer staple</t>
        </is>
      </c>
    </row>
    <row r="93" ht="26" customHeight="1">
      <c r="A93" s="59" t="inlineStr">
        <is>
          <t>Medium</t>
        </is>
      </c>
      <c r="B93" s="34" t="inlineStr">
        <is>
          <t>Crush</t>
        </is>
      </c>
      <c r="C93" s="34" t="inlineStr">
        <is>
          <t>Crush Orange</t>
        </is>
      </c>
      <c r="D93" s="34" t="inlineStr">
        <is>
          <t>5) Sparkling water &amp; soda</t>
        </is>
      </c>
      <c r="E93" s="34" t="inlineStr">
        <is>
          <t>Legacy fruit soda</t>
        </is>
      </c>
    </row>
    <row r="94" ht="26" customHeight="1">
      <c r="A94" s="59" t="inlineStr">
        <is>
          <t>Medium</t>
        </is>
      </c>
      <c r="B94" s="34" t="inlineStr">
        <is>
          <t>Fresca</t>
        </is>
      </c>
      <c r="C94" s="34" t="inlineStr">
        <is>
          <t>Fresca Sparkling</t>
        </is>
      </c>
      <c r="D94" s="34" t="inlineStr">
        <is>
          <t>5) Sparkling water &amp; soda</t>
        </is>
      </c>
      <c r="E94" s="34" t="inlineStr">
        <is>
          <t>Cult zero cal soda</t>
        </is>
      </c>
    </row>
    <row r="95" ht="26" customHeight="1">
      <c r="A95" s="59" t="inlineStr">
        <is>
          <t>Medium</t>
        </is>
      </c>
      <c r="B95" s="34" t="inlineStr">
        <is>
          <t>Sunkist</t>
        </is>
      </c>
      <c r="C95" s="34" t="inlineStr">
        <is>
          <t>Sunkist Orange</t>
        </is>
      </c>
      <c r="D95" s="34" t="inlineStr">
        <is>
          <t>5) Sparkling water &amp; soda</t>
        </is>
      </c>
      <c r="E95" s="34" t="inlineStr">
        <is>
          <t>Legacy orange soda</t>
        </is>
      </c>
    </row>
    <row r="96" ht="26" customHeight="1">
      <c r="A96" s="59" t="inlineStr">
        <is>
          <t>Medium</t>
        </is>
      </c>
      <c r="B96" s="34" t="inlineStr">
        <is>
          <t>Mug</t>
        </is>
      </c>
      <c r="C96" s="34" t="inlineStr">
        <is>
          <t>Mug Root Beer</t>
        </is>
      </c>
      <c r="D96" s="34" t="inlineStr">
        <is>
          <t>5) Sparkling water &amp; soda</t>
        </is>
      </c>
      <c r="E96" s="34" t="inlineStr">
        <is>
          <t>PepsiCo root beer</t>
        </is>
      </c>
    </row>
    <row r="97" ht="26" customHeight="1">
      <c r="A97" s="59" t="inlineStr">
        <is>
          <t>Medium</t>
        </is>
      </c>
      <c r="B97" s="34" t="inlineStr">
        <is>
          <t>Smartwater</t>
        </is>
      </c>
      <c r="C97" s="34" t="inlineStr">
        <is>
          <t>Smartwater Sparkling</t>
        </is>
      </c>
      <c r="D97" s="34" t="inlineStr">
        <is>
          <t>5) Sparkling water &amp; soda</t>
        </is>
      </c>
      <c r="E97" s="34" t="inlineStr">
        <is>
          <t>Premium water brand</t>
        </is>
      </c>
    </row>
    <row r="98" ht="26" customHeight="1">
      <c r="A98" s="59" t="inlineStr">
        <is>
          <t>Medium</t>
        </is>
      </c>
      <c r="B98" s="34" t="inlineStr">
        <is>
          <t>Gatorade</t>
        </is>
      </c>
      <c r="C98" s="34" t="inlineStr">
        <is>
          <t>Gatorade G2 Low Sugar</t>
        </is>
      </c>
      <c r="D98" s="34" t="inlineStr">
        <is>
          <t>2) Electrolyte beverage (RTD)</t>
        </is>
      </c>
      <c r="E98" s="34" t="inlineStr">
        <is>
          <t>Reduced sugar Gatorade</t>
        </is>
      </c>
    </row>
    <row r="99" ht="26" customHeight="1">
      <c r="A99" s="59" t="inlineStr">
        <is>
          <t>Medium</t>
        </is>
      </c>
      <c r="B99" s="34" t="inlineStr">
        <is>
          <t>Mas+</t>
        </is>
      </c>
      <c r="C99" s="34" t="inlineStr">
        <is>
          <t>Mas+ by Messi Hydration</t>
        </is>
      </c>
      <c r="D99" s="34" t="inlineStr">
        <is>
          <t>2) Electrolyte beverage (RTD)</t>
        </is>
      </c>
      <c r="E99" s="34" t="inlineStr">
        <is>
          <t>New celebrity hydration entrant</t>
        </is>
      </c>
    </row>
    <row r="100" ht="26" customHeight="1">
      <c r="A100" s="59" t="inlineStr">
        <is>
          <t>Medium</t>
        </is>
      </c>
      <c r="B100" s="34" t="inlineStr">
        <is>
          <t>Pedialyte</t>
        </is>
      </c>
      <c r="C100" s="34" t="inlineStr">
        <is>
          <t>Pedialyte Sport</t>
        </is>
      </c>
      <c r="D100" s="34" t="inlineStr">
        <is>
          <t>2) Electrolyte beverage (RTD)</t>
        </is>
      </c>
      <c r="E100" s="34" t="inlineStr">
        <is>
          <t>Sport line of clinical brand</t>
        </is>
      </c>
    </row>
    <row r="101" ht="26" customHeight="1">
      <c r="A101" s="59" t="inlineStr">
        <is>
          <t>Medium</t>
        </is>
      </c>
      <c r="B101" s="34" t="inlineStr">
        <is>
          <t>KeVita</t>
        </is>
      </c>
      <c r="C101" s="34" t="inlineStr">
        <is>
          <t>KeVita Sparkling Probiotic Drink</t>
        </is>
      </c>
      <c r="D101" s="34" t="inlineStr">
        <is>
          <t>3) Functional beverage (still/sparkling)</t>
        </is>
      </c>
      <c r="E101" s="34" t="inlineStr">
        <is>
          <t>Mass probiotic drink (PepsiCo)</t>
        </is>
      </c>
    </row>
    <row r="102" ht="26" customHeight="1">
      <c r="A102" s="59" t="inlineStr">
        <is>
          <t>Medium</t>
        </is>
      </c>
      <c r="B102" s="34" t="inlineStr">
        <is>
          <t>Brew Dr</t>
        </is>
      </c>
      <c r="C102" s="34" t="inlineStr">
        <is>
          <t>Brew Dr Kombucha</t>
        </is>
      </c>
      <c r="D102" s="34" t="inlineStr">
        <is>
          <t>3) Functional beverage (still/sparkling)</t>
        </is>
      </c>
      <c r="E102" s="34" t="inlineStr">
        <is>
          <t>Premium organic kombucha</t>
        </is>
      </c>
    </row>
    <row r="103" ht="26" customHeight="1">
      <c r="A103" s="59" t="inlineStr">
        <is>
          <t>Medium</t>
        </is>
      </c>
      <c r="B103" s="34" t="inlineStr">
        <is>
          <t>Sparkling Ice</t>
        </is>
      </c>
      <c r="C103" s="34" t="inlineStr">
        <is>
          <t>Sparkling Ice +Caffeine</t>
        </is>
      </c>
      <c r="D103" s="34" t="inlineStr">
        <is>
          <t>1) Sparkling electrolyte / functional sparkling</t>
        </is>
      </c>
      <c r="E103" s="34" t="inlineStr">
        <is>
          <t>Caffeinated line of mass sparkling brand</t>
        </is>
      </c>
    </row>
    <row r="104" ht="26" customHeight="1">
      <c r="A104" s="60" t="inlineStr">
        <is>
          <t>Low</t>
        </is>
      </c>
      <c r="B104" s="34" t="inlineStr">
        <is>
          <t>NOS</t>
        </is>
      </c>
      <c r="C104" s="34" t="inlineStr">
        <is>
          <t>NOS Energy Drink</t>
        </is>
      </c>
      <c r="D104" s="34" t="inlineStr">
        <is>
          <t>4) Caffeine &amp; energy beverage</t>
        </is>
      </c>
      <c r="E104" s="34" t="inlineStr">
        <is>
          <t>Niche legacy brand, limited shelf share</t>
        </is>
      </c>
    </row>
    <row r="105" ht="26" customHeight="1">
      <c r="A105" s="60" t="inlineStr">
        <is>
          <t>Low</t>
        </is>
      </c>
      <c r="B105" s="34" t="inlineStr">
        <is>
          <t>Zevia</t>
        </is>
      </c>
      <c r="C105" s="34" t="inlineStr">
        <is>
          <t>Zevia Energy</t>
        </is>
      </c>
      <c r="D105" s="34" t="inlineStr">
        <is>
          <t>4) Caffeine &amp; energy beverage</t>
        </is>
      </c>
      <c r="E105" s="34" t="inlineStr">
        <is>
          <t>Niche clean label energy; stevia differentiator</t>
        </is>
      </c>
    </row>
    <row r="106" ht="26" customHeight="1">
      <c r="A106" s="60" t="inlineStr">
        <is>
          <t>Low</t>
        </is>
      </c>
      <c r="B106" s="34" t="inlineStr">
        <is>
          <t>Roar Organic</t>
        </is>
      </c>
      <c r="C106" s="34" t="inlineStr">
        <is>
          <t>Roar Organic Electrolyte Infusions</t>
        </is>
      </c>
      <c r="D106" s="34" t="inlineStr">
        <is>
          <t>2) Electrolyte beverage (RTD)</t>
        </is>
      </c>
      <c r="E106" s="34" t="inlineStr">
        <is>
          <t>Emerging organic niche; modest shelf share</t>
        </is>
      </c>
    </row>
    <row r="107" ht="26" customHeight="1">
      <c r="A107" s="60" t="inlineStr">
        <is>
          <t>Low</t>
        </is>
      </c>
      <c r="B107" s="34" t="inlineStr">
        <is>
          <t>CWENCH</t>
        </is>
      </c>
      <c r="C107" s="34" t="inlineStr">
        <is>
          <t>CWENCH Hydration</t>
        </is>
      </c>
      <c r="D107" s="34" t="inlineStr">
        <is>
          <t>2) Electrolyte beverage (RTD)</t>
        </is>
      </c>
      <c r="E107" s="34" t="inlineStr">
        <is>
          <t>New Canadian entrant; limited reviews/footprint</t>
        </is>
      </c>
    </row>
    <row r="108" ht="26" customHeight="1">
      <c r="A108" s="60" t="inlineStr">
        <is>
          <t>Low</t>
        </is>
      </c>
      <c r="B108" s="34" t="inlineStr">
        <is>
          <t>Mayawell</t>
        </is>
      </c>
      <c r="C108" s="34" t="inlineStr">
        <is>
          <t>Mayawell Prebiotic Soda</t>
        </is>
      </c>
      <c r="D108" s="34" t="inlineStr">
        <is>
          <t>3) Functional beverage (still/sparkling)</t>
        </is>
      </c>
      <c r="E108" s="34" t="inlineStr">
        <is>
          <t>Small emerging brand; limited footprint</t>
        </is>
      </c>
    </row>
    <row r="109" ht="26" customHeight="1">
      <c r="A109" s="60" t="inlineStr">
        <is>
          <t>Low</t>
        </is>
      </c>
      <c r="B109" s="34" t="inlineStr">
        <is>
          <t>De La Calle</t>
        </is>
      </c>
      <c r="C109" s="34" t="inlineStr">
        <is>
          <t>De La Calle Tepache</t>
        </is>
      </c>
      <c r="D109" s="34" t="inlineStr">
        <is>
          <t>3) Functional beverage (still/sparkling)</t>
        </is>
      </c>
      <c r="E109" s="34" t="inlineStr">
        <is>
          <t>Niche fermented soda entrant</t>
        </is>
      </c>
    </row>
    <row r="110" ht="26" customHeight="1">
      <c r="A110" s="60" t="inlineStr">
        <is>
          <t>Low</t>
        </is>
      </c>
      <c r="B110" s="34" t="inlineStr">
        <is>
          <t>wildwonder</t>
        </is>
      </c>
      <c r="C110" s="34" t="inlineStr">
        <is>
          <t>wildwonder Sparkling Prebiotic+Probiotic</t>
        </is>
      </c>
      <c r="D110" s="34" t="inlineStr">
        <is>
          <t>3) Functional beverage (still/sparkling)</t>
        </is>
      </c>
      <c r="E110" s="34" t="inlineStr">
        <is>
          <t>Emerging female/AAPI founded gut health brand</t>
        </is>
      </c>
    </row>
    <row r="111" ht="26" customHeight="1">
      <c r="A111" s="60" t="inlineStr">
        <is>
          <t>Low</t>
        </is>
      </c>
      <c r="B111" s="34" t="inlineStr">
        <is>
          <t>Lemon Perfect</t>
        </is>
      </c>
      <c r="C111" s="34" t="inlineStr">
        <is>
          <t>Lemon Perfect Cold Pressed Lemon Water</t>
        </is>
      </c>
      <c r="D111" s="34" t="inlineStr">
        <is>
          <t>3) Functional beverage (still/sparkling)</t>
        </is>
      </c>
      <c r="E111" s="34" t="inlineStr">
        <is>
          <t>Emerging functional lemon water entrant</t>
        </is>
      </c>
    </row>
    <row r="112" ht="26" customHeight="1">
      <c r="A112" s="60" t="inlineStr">
        <is>
          <t>Low</t>
        </is>
      </c>
      <c r="B112" s="34" t="inlineStr">
        <is>
          <t>Eska</t>
        </is>
      </c>
      <c r="C112" s="34" t="inlineStr">
        <is>
          <t>Eska Sparkling Spring Water</t>
        </is>
      </c>
      <c r="D112" s="34" t="inlineStr">
        <is>
          <t>5) Sparkling water &amp; soda</t>
        </is>
      </c>
      <c r="E112" s="34" t="inlineStr">
        <is>
          <t>Canadian regional brand; modest reach</t>
        </is>
      </c>
    </row>
    <row r="113" ht="26" customHeight="1">
      <c r="A113" s="60" t="inlineStr">
        <is>
          <t>Low</t>
        </is>
      </c>
      <c r="B113" s="34" t="inlineStr">
        <is>
          <t>Nixie</t>
        </is>
      </c>
      <c r="C113" s="34" t="inlineStr">
        <is>
          <t>Nixie Organic Sparkling Water</t>
        </is>
      </c>
      <c r="D113" s="34" t="inlineStr">
        <is>
          <t>5) Sparkling water &amp; soda</t>
        </is>
      </c>
      <c r="E113" s="34" t="inlineStr">
        <is>
          <t>Small organic certified seltzer niche</t>
        </is>
      </c>
    </row>
    <row r="114" ht="26" customHeight="1">
      <c r="A114" s="60" t="inlineStr">
        <is>
          <t>Low</t>
        </is>
      </c>
      <c r="B114" s="34" t="inlineStr">
        <is>
          <t>Aura Bora</t>
        </is>
      </c>
      <c r="C114" s="34" t="inlineStr">
        <is>
          <t>Aura Bora Herbal Sparkling Water</t>
        </is>
      </c>
      <c r="D114" s="34" t="inlineStr">
        <is>
          <t>1) Sparkling electrolyte / functional sparkling</t>
        </is>
      </c>
      <c r="E114" s="34" t="inlineStr">
        <is>
          <t>Emerging craft brand; small but loyal</t>
        </is>
      </c>
    </row>
    <row r="115" ht="26" customHeight="1">
      <c r="A115" s="60" t="inlineStr">
        <is>
          <t>Low</t>
        </is>
      </c>
      <c r="B115" s="34" t="inlineStr">
        <is>
          <t>Sound</t>
        </is>
      </c>
      <c r="C115" s="34" t="inlineStr">
        <is>
          <t>Sound Sparkling Water (Tea/Botanical)</t>
        </is>
      </c>
      <c r="D115" s="34" t="inlineStr">
        <is>
          <t>1) Sparkling electrolyte / functional sparkling</t>
        </is>
      </c>
      <c r="E115" s="34" t="inlineStr">
        <is>
          <t>Emerging unsweetened botanical niche</t>
        </is>
      </c>
    </row>
    <row r="116" ht="26" customHeight="1">
      <c r="A116" s="60" t="inlineStr">
        <is>
          <t>Low</t>
        </is>
      </c>
      <c r="B116" s="34" t="inlineStr">
        <is>
          <t>Halo Sport</t>
        </is>
      </c>
      <c r="C116" s="34" t="inlineStr">
        <is>
          <t>Halo Sport Sparkling Electrolyte Water</t>
        </is>
      </c>
      <c r="D116" s="34" t="inlineStr">
        <is>
          <t>1) Sparkling electrolyte / functional sparkling</t>
        </is>
      </c>
      <c r="E116" s="34" t="inlineStr">
        <is>
          <t>Small emerging sparkling electrolyte entrant</t>
        </is>
      </c>
    </row>
    <row r="117" ht="26" customHeight="1">
      <c r="A117" s="60" t="inlineStr">
        <is>
          <t>Low</t>
        </is>
      </c>
      <c r="B117" s="34" t="inlineStr">
        <is>
          <t>Gorgie</t>
        </is>
      </c>
      <c r="C117" s="34" t="inlineStr">
        <is>
          <t>Gorgie Energy Sparkling Water</t>
        </is>
      </c>
      <c r="D117" s="34" t="inlineStr">
        <is>
          <t>1) Sparkling electrolyte / functional sparkling</t>
        </is>
      </c>
      <c r="E117" s="34" t="inlineStr">
        <is>
          <t>New social driven entrant; small footprint</t>
        </is>
      </c>
    </row>
    <row r="118" ht="26" customHeight="1">
      <c r="A118" s="60" t="inlineStr">
        <is>
          <t>Low</t>
        </is>
      </c>
      <c r="B118" s="34" t="inlineStr">
        <is>
          <t>United Sodas</t>
        </is>
      </c>
      <c r="C118" s="34" t="inlineStr">
        <is>
          <t>United Sodas of America</t>
        </is>
      </c>
      <c r="D118" s="34" t="inlineStr">
        <is>
          <t>1) Sparkling electrolyte / functional sparkling</t>
        </is>
      </c>
      <c r="E118" s="34" t="inlineStr">
        <is>
          <t>Niche premium soda; design led</t>
        </is>
      </c>
    </row>
    <row r="119" ht="26" customHeight="1">
      <c r="A119" s="60" t="inlineStr">
        <is>
          <t>Low</t>
        </is>
      </c>
      <c r="B119" s="34" t="inlineStr">
        <is>
          <t>Full Throttle</t>
        </is>
      </c>
      <c r="C119" s="34" t="inlineStr">
        <is>
          <t>Full Throttle Energy</t>
        </is>
      </c>
      <c r="D119" s="34" t="inlineStr">
        <is>
          <t>4) Caffeine &amp; energy beverage</t>
        </is>
      </c>
      <c r="E119" s="34" t="inlineStr">
        <is>
          <t>Legacy Coca-Cola energy brand</t>
        </is>
      </c>
    </row>
    <row r="120" ht="26" customHeight="1">
      <c r="A120" s="60" t="inlineStr">
        <is>
          <t>Low</t>
        </is>
      </c>
      <c r="B120" s="34" t="inlineStr">
        <is>
          <t>Venom</t>
        </is>
      </c>
      <c r="C120" s="34" t="inlineStr">
        <is>
          <t>Venom Energy</t>
        </is>
      </c>
      <c r="D120" s="34" t="inlineStr">
        <is>
          <t>4) Caffeine &amp; energy beverage</t>
        </is>
      </c>
      <c r="E120" s="34" t="inlineStr">
        <is>
          <t>Discount channel energy brand</t>
        </is>
      </c>
    </row>
    <row r="121" ht="26" customHeight="1">
      <c r="A121" s="60" t="inlineStr">
        <is>
          <t>Low</t>
        </is>
      </c>
      <c r="B121" s="34" t="inlineStr">
        <is>
          <t>AMP</t>
        </is>
      </c>
      <c r="C121" s="34" t="inlineStr">
        <is>
          <t>AMP Energy</t>
        </is>
      </c>
      <c r="D121" s="34" t="inlineStr">
        <is>
          <t>4) Caffeine &amp; energy beverage</t>
        </is>
      </c>
      <c r="E121" s="34" t="inlineStr">
        <is>
          <t>Legacy PepsiCo energy</t>
        </is>
      </c>
    </row>
    <row r="122" ht="26" customHeight="1">
      <c r="A122" s="60" t="inlineStr">
        <is>
          <t>Low</t>
        </is>
      </c>
      <c r="B122" s="34" t="inlineStr">
        <is>
          <t>Adrenaline Shoc</t>
        </is>
      </c>
      <c r="C122" s="34" t="inlineStr">
        <is>
          <t>Adrenaline Shoc Smart Energy</t>
        </is>
      </c>
      <c r="D122" s="34" t="inlineStr">
        <is>
          <t>4) Caffeine &amp; energy beverage</t>
        </is>
      </c>
      <c r="E122" s="34" t="inlineStr">
        <is>
          <t>Performance energy challenger</t>
        </is>
      </c>
    </row>
    <row r="123" ht="26" customHeight="1">
      <c r="A123" s="60" t="inlineStr">
        <is>
          <t>Low</t>
        </is>
      </c>
      <c r="B123" s="34" t="inlineStr">
        <is>
          <t>Dasani</t>
        </is>
      </c>
      <c r="C123" s="34" t="inlineStr">
        <is>
          <t>Dasani Sparkling Water</t>
        </is>
      </c>
      <c r="D123" s="34" t="inlineStr">
        <is>
          <t>5) Sparkling water &amp; soda</t>
        </is>
      </c>
      <c r="E123" s="34" t="inlineStr">
        <is>
          <t>Coca-Cola sparkling water</t>
        </is>
      </c>
    </row>
    <row r="124" ht="26" customHeight="1">
      <c r="A124" s="60" t="inlineStr">
        <is>
          <t>Low</t>
        </is>
      </c>
      <c r="B124" s="34" t="inlineStr">
        <is>
          <t>Karma</t>
        </is>
      </c>
      <c r="C124" s="34" t="inlineStr">
        <is>
          <t>Karma Wellness Water</t>
        </is>
      </c>
      <c r="D124" s="34" t="inlineStr">
        <is>
          <t>3) Functional beverage (still/sparkling)</t>
        </is>
      </c>
      <c r="E124" s="34" t="inlineStr">
        <is>
          <t>Niche push cap vitamin water</t>
        </is>
      </c>
    </row>
    <row r="125" ht="26" customHeight="1">
      <c r="A125" s="60" t="inlineStr">
        <is>
          <t>Low</t>
        </is>
      </c>
      <c r="B125" s="34" t="inlineStr">
        <is>
          <t>ALO</t>
        </is>
      </c>
      <c r="C125" s="34" t="inlineStr">
        <is>
          <t>ALO Exposed Aloe Vera Drink</t>
        </is>
      </c>
      <c r="D125" s="34" t="inlineStr">
        <is>
          <t>3) Functional beverage (still/sparkling)</t>
        </is>
      </c>
      <c r="E125" s="34" t="inlineStr">
        <is>
          <t>Leading aloe drink</t>
        </is>
      </c>
    </row>
    <row r="126" ht="26" customHeight="1">
      <c r="A126" s="33" t="inlineStr">
        <is>
          <t>n/a</t>
        </is>
      </c>
      <c r="B126" s="34" t="inlineStr">
        <is>
          <t>Organika</t>
        </is>
      </c>
      <c r="C126" s="34" t="inlineStr">
        <is>
          <t>Organika Sparkling Electrolyte (BENCHMARK)</t>
        </is>
      </c>
      <c r="D126" s="34" t="inlineStr">
        <is>
          <t>1) Sparkling electrolyte / functional sparkling</t>
        </is>
      </c>
      <c r="E126" s="34" t="inlineStr">
        <is>
          <t>Benchmark line, not a competitor. No velocity estimated.</t>
        </is>
      </c>
    </row>
    <row r="128">
      <c r="A128" s="45" t="inlineStr">
        <is>
          <t>ESTIMATE ONLY. Bands inferred from brand prominence/category position (live review counts &amp; BSR not accessible). Re derive from real #Ratings + BSR. Not a unit count.</t>
        </is>
      </c>
      <c r="B128" s="37" t="n"/>
      <c r="C128" s="37" t="n"/>
      <c r="D128" s="37" t="n"/>
      <c r="E128" s="38" t="n"/>
    </row>
  </sheetData>
  <mergeCells count="1">
    <mergeCell ref="A128:E128"/>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8.xml><?xml version="1.0" encoding="utf-8"?>
<worksheet xmlns="http://schemas.openxmlformats.org/spreadsheetml/2006/main">
  <sheetPr>
    <tabColor rgb="00E2EFDA"/>
    <outlinePr summaryBelow="1" summaryRight="1"/>
    <pageSetUpPr fitToPage="1"/>
  </sheetPr>
  <dimension ref="A1:P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4" customWidth="1" min="16" max="16"/>
  </cols>
  <sheetData>
    <row r="1" ht="42" customHeight="1">
      <c r="A1" s="46" t="inlineStr">
        <is>
          <t>Brand</t>
        </is>
      </c>
      <c r="B1" s="46" t="inlineStr">
        <is>
          <t>Cola/Root Beer</t>
        </is>
      </c>
      <c r="C1" s="46" t="inlineStr">
        <is>
          <t>Citrus (Lem/Lime)</t>
        </is>
      </c>
      <c r="D1" s="46" t="inlineStr">
        <is>
          <t>Orange/Mango</t>
        </is>
      </c>
      <c r="E1" s="46" t="inlineStr">
        <is>
          <t>Berry/Rasp</t>
        </is>
      </c>
      <c r="F1" s="46" t="inlineStr">
        <is>
          <t>Cherry</t>
        </is>
      </c>
      <c r="G1" s="46" t="inlineStr">
        <is>
          <t>Grape</t>
        </is>
      </c>
      <c r="H1" s="46" t="inlineStr">
        <is>
          <t>Watermelon</t>
        </is>
      </c>
      <c r="I1" s="46" t="inlineStr">
        <is>
          <t>Peach</t>
        </is>
      </c>
      <c r="J1" s="46" t="inlineStr">
        <is>
          <t>Tropical/Pineapple</t>
        </is>
      </c>
      <c r="K1" s="46" t="inlineStr">
        <is>
          <t>Grapefruit</t>
        </is>
      </c>
      <c r="L1" s="46" t="inlineStr">
        <is>
          <t>Coconut</t>
        </is>
      </c>
      <c r="M1" s="46" t="inlineStr">
        <is>
          <t>Ginger</t>
        </is>
      </c>
      <c r="N1" s="46" t="inlineStr">
        <is>
          <t>Herbal/Botanical</t>
        </is>
      </c>
      <c r="O1" s="46" t="inlineStr">
        <is>
          <t>Original/Plain</t>
        </is>
      </c>
      <c r="P1" s="46" t="inlineStr">
        <is>
          <t>Flavour breadth</t>
        </is>
      </c>
    </row>
    <row r="2" ht="20" customHeight="1">
      <c r="A2" s="33" t="inlineStr">
        <is>
          <t>5-hour Energy</t>
        </is>
      </c>
      <c r="B2" s="61" t="inlineStr"/>
      <c r="C2" s="61" t="inlineStr"/>
      <c r="D2" s="62" t="inlineStr">
        <is>
          <t>X</t>
        </is>
      </c>
      <c r="E2" s="62" t="inlineStr">
        <is>
          <t>X</t>
        </is>
      </c>
      <c r="F2" s="61" t="inlineStr"/>
      <c r="G2" s="62" t="inlineStr">
        <is>
          <t>X</t>
        </is>
      </c>
      <c r="H2" s="61" t="inlineStr"/>
      <c r="I2" s="62" t="inlineStr">
        <is>
          <t>X</t>
        </is>
      </c>
      <c r="J2" s="61" t="inlineStr"/>
      <c r="K2" s="61" t="inlineStr"/>
      <c r="L2" s="61" t="inlineStr"/>
      <c r="M2" s="61" t="inlineStr"/>
      <c r="N2" s="61" t="inlineStr"/>
      <c r="O2" s="61" t="inlineStr"/>
      <c r="P2" s="43" t="n">
        <v>4</v>
      </c>
    </row>
    <row r="3" ht="20" customHeight="1">
      <c r="A3" s="33" t="inlineStr">
        <is>
          <t>7UP</t>
        </is>
      </c>
      <c r="B3" s="61" t="inlineStr"/>
      <c r="C3" s="61" t="inlineStr"/>
      <c r="D3" s="61" t="inlineStr"/>
      <c r="E3" s="61" t="inlineStr"/>
      <c r="F3" s="62" t="inlineStr">
        <is>
          <t>X</t>
        </is>
      </c>
      <c r="G3" s="61" t="inlineStr"/>
      <c r="H3" s="61" t="inlineStr"/>
      <c r="I3" s="61" t="inlineStr"/>
      <c r="J3" s="61" t="inlineStr"/>
      <c r="K3" s="61" t="inlineStr"/>
      <c r="L3" s="61" t="inlineStr"/>
      <c r="M3" s="61" t="inlineStr"/>
      <c r="N3" s="61" t="inlineStr"/>
      <c r="O3" s="62" t="inlineStr">
        <is>
          <t>X</t>
        </is>
      </c>
      <c r="P3" s="43" t="n">
        <v>2</v>
      </c>
    </row>
    <row r="4" ht="20" customHeight="1">
      <c r="A4" s="33" t="inlineStr">
        <is>
          <t>A&amp;W</t>
        </is>
      </c>
      <c r="B4" s="61" t="inlineStr"/>
      <c r="C4" s="61" t="inlineStr"/>
      <c r="D4" s="61" t="inlineStr"/>
      <c r="E4" s="61" t="inlineStr"/>
      <c r="F4" s="61" t="inlineStr"/>
      <c r="G4" s="61" t="inlineStr"/>
      <c r="H4" s="61" t="inlineStr"/>
      <c r="I4" s="61" t="inlineStr"/>
      <c r="J4" s="61" t="inlineStr"/>
      <c r="K4" s="61" t="inlineStr"/>
      <c r="L4" s="61" t="inlineStr"/>
      <c r="M4" s="61" t="inlineStr"/>
      <c r="N4" s="61" t="inlineStr"/>
      <c r="O4" s="62" t="inlineStr">
        <is>
          <t>X</t>
        </is>
      </c>
      <c r="P4" s="43" t="n">
        <v>1</v>
      </c>
    </row>
    <row r="5" ht="20" customHeight="1">
      <c r="A5" s="33" t="inlineStr">
        <is>
          <t>AHA</t>
        </is>
      </c>
      <c r="B5" s="61" t="inlineStr"/>
      <c r="C5" s="62" t="inlineStr">
        <is>
          <t>X</t>
        </is>
      </c>
      <c r="D5" s="61" t="inlineStr"/>
      <c r="E5" s="61" t="inlineStr"/>
      <c r="F5" s="62" t="inlineStr">
        <is>
          <t>X</t>
        </is>
      </c>
      <c r="G5" s="61" t="inlineStr"/>
      <c r="H5" s="62" t="inlineStr">
        <is>
          <t>X</t>
        </is>
      </c>
      <c r="I5" s="62" t="inlineStr">
        <is>
          <t>X</t>
        </is>
      </c>
      <c r="J5" s="61" t="inlineStr"/>
      <c r="K5" s="61" t="inlineStr"/>
      <c r="L5" s="61" t="inlineStr"/>
      <c r="M5" s="61" t="inlineStr"/>
      <c r="N5" s="61" t="inlineStr"/>
      <c r="O5" s="61" t="inlineStr"/>
      <c r="P5" s="43" t="n">
        <v>4</v>
      </c>
    </row>
    <row r="6" ht="20" customHeight="1">
      <c r="A6" s="33" t="inlineStr">
        <is>
          <t>ALO</t>
        </is>
      </c>
      <c r="B6" s="61" t="inlineStr"/>
      <c r="C6" s="62" t="inlineStr">
        <is>
          <t>X</t>
        </is>
      </c>
      <c r="D6" s="62" t="inlineStr">
        <is>
          <t>X</t>
        </is>
      </c>
      <c r="E6" s="62" t="inlineStr">
        <is>
          <t>X</t>
        </is>
      </c>
      <c r="F6" s="61" t="inlineStr"/>
      <c r="G6" s="61" t="inlineStr"/>
      <c r="H6" s="61" t="inlineStr"/>
      <c r="I6" s="61" t="inlineStr"/>
      <c r="J6" s="61" t="inlineStr"/>
      <c r="K6" s="62" t="inlineStr">
        <is>
          <t>X</t>
        </is>
      </c>
      <c r="L6" s="61" t="inlineStr"/>
      <c r="M6" s="61" t="inlineStr"/>
      <c r="N6" s="61" t="inlineStr"/>
      <c r="O6" s="62" t="inlineStr">
        <is>
          <t>X</t>
        </is>
      </c>
      <c r="P6" s="43" t="n">
        <v>5</v>
      </c>
    </row>
    <row r="7" ht="20" customHeight="1">
      <c r="A7" s="33" t="inlineStr">
        <is>
          <t>AMP</t>
        </is>
      </c>
      <c r="B7" s="61" t="inlineStr"/>
      <c r="C7" s="61" t="inlineStr"/>
      <c r="D7" s="61" t="inlineStr"/>
      <c r="E7" s="61" t="inlineStr"/>
      <c r="F7" s="62" t="inlineStr">
        <is>
          <t>X</t>
        </is>
      </c>
      <c r="G7" s="61" t="inlineStr"/>
      <c r="H7" s="61" t="inlineStr"/>
      <c r="I7" s="61" t="inlineStr"/>
      <c r="J7" s="61" t="inlineStr"/>
      <c r="K7" s="61" t="inlineStr"/>
      <c r="L7" s="61" t="inlineStr"/>
      <c r="M7" s="61" t="inlineStr"/>
      <c r="N7" s="61" t="inlineStr"/>
      <c r="O7" s="62" t="inlineStr">
        <is>
          <t>X</t>
        </is>
      </c>
      <c r="P7" s="43" t="n">
        <v>2</v>
      </c>
    </row>
    <row r="8" ht="20" customHeight="1">
      <c r="A8" s="33" t="inlineStr">
        <is>
          <t>Adrenaline Shoc</t>
        </is>
      </c>
      <c r="B8" s="61" t="inlineStr"/>
      <c r="C8" s="61" t="inlineStr"/>
      <c r="D8" s="62" t="inlineStr">
        <is>
          <t>X</t>
        </is>
      </c>
      <c r="E8" s="62" t="inlineStr">
        <is>
          <t>X</t>
        </is>
      </c>
      <c r="F8" s="61" t="inlineStr"/>
      <c r="G8" s="61" t="inlineStr"/>
      <c r="H8" s="61" t="inlineStr"/>
      <c r="I8" s="62" t="inlineStr">
        <is>
          <t>X</t>
        </is>
      </c>
      <c r="J8" s="61" t="inlineStr"/>
      <c r="K8" s="61" t="inlineStr"/>
      <c r="L8" s="61" t="inlineStr"/>
      <c r="M8" s="61" t="inlineStr"/>
      <c r="N8" s="61" t="inlineStr"/>
      <c r="O8" s="61" t="inlineStr"/>
      <c r="P8" s="43" t="n">
        <v>3</v>
      </c>
    </row>
    <row r="9" ht="20" customHeight="1">
      <c r="A9" s="33" t="inlineStr">
        <is>
          <t>Alani Nu</t>
        </is>
      </c>
      <c r="B9" s="61" t="inlineStr"/>
      <c r="C9" s="61" t="inlineStr"/>
      <c r="D9" s="61" t="inlineStr"/>
      <c r="E9" s="62" t="inlineStr">
        <is>
          <t>X</t>
        </is>
      </c>
      <c r="F9" s="61" t="inlineStr"/>
      <c r="G9" s="61" t="inlineStr"/>
      <c r="H9" s="62" t="inlineStr">
        <is>
          <t>X</t>
        </is>
      </c>
      <c r="I9" s="61" t="inlineStr"/>
      <c r="J9" s="62" t="inlineStr">
        <is>
          <t>X</t>
        </is>
      </c>
      <c r="K9" s="61" t="inlineStr"/>
      <c r="L9" s="61" t="inlineStr"/>
      <c r="M9" s="61" t="inlineStr"/>
      <c r="N9" s="61" t="inlineStr"/>
      <c r="O9" s="61" t="inlineStr"/>
      <c r="P9" s="43" t="n">
        <v>3</v>
      </c>
    </row>
    <row r="10" ht="20" customHeight="1">
      <c r="A10" s="33" t="inlineStr">
        <is>
          <t>Arizona</t>
        </is>
      </c>
      <c r="B10" s="61" t="inlineStr"/>
      <c r="C10" s="62" t="inlineStr">
        <is>
          <t>X</t>
        </is>
      </c>
      <c r="D10" s="62" t="inlineStr">
        <is>
          <t>X</t>
        </is>
      </c>
      <c r="E10" s="61" t="inlineStr"/>
      <c r="F10" s="61" t="inlineStr"/>
      <c r="G10" s="61" t="inlineStr"/>
      <c r="H10" s="62" t="inlineStr">
        <is>
          <t>X</t>
        </is>
      </c>
      <c r="I10" s="61" t="inlineStr"/>
      <c r="J10" s="61" t="inlineStr"/>
      <c r="K10" s="61" t="inlineStr"/>
      <c r="L10" s="61" t="inlineStr"/>
      <c r="M10" s="61" t="inlineStr"/>
      <c r="N10" s="61" t="inlineStr"/>
      <c r="O10" s="61" t="inlineStr"/>
      <c r="P10" s="43" t="n">
        <v>3</v>
      </c>
    </row>
    <row r="11" ht="20" customHeight="1">
      <c r="A11" s="33" t="inlineStr">
        <is>
          <t>Aura Bora</t>
        </is>
      </c>
      <c r="B11" s="61" t="inlineStr"/>
      <c r="C11" s="62" t="inlineStr">
        <is>
          <t>X</t>
        </is>
      </c>
      <c r="D11" s="61" t="inlineStr"/>
      <c r="E11" s="62" t="inlineStr">
        <is>
          <t>X</t>
        </is>
      </c>
      <c r="F11" s="61" t="inlineStr"/>
      <c r="G11" s="61" t="inlineStr"/>
      <c r="H11" s="62" t="inlineStr">
        <is>
          <t>X</t>
        </is>
      </c>
      <c r="I11" s="61" t="inlineStr"/>
      <c r="J11" s="61" t="inlineStr"/>
      <c r="K11" s="61" t="inlineStr"/>
      <c r="L11" s="62" t="inlineStr">
        <is>
          <t>X</t>
        </is>
      </c>
      <c r="M11" s="61" t="inlineStr"/>
      <c r="N11" s="62" t="inlineStr">
        <is>
          <t>X</t>
        </is>
      </c>
      <c r="O11" s="61" t="inlineStr"/>
      <c r="P11" s="43" t="n">
        <v>5</v>
      </c>
    </row>
    <row r="12" ht="20" customHeight="1">
      <c r="A12" s="33" t="inlineStr">
        <is>
          <t>BODYARMOR</t>
        </is>
      </c>
      <c r="B12" s="61" t="inlineStr"/>
      <c r="C12" s="61" t="inlineStr"/>
      <c r="D12" s="62" t="inlineStr">
        <is>
          <t>X</t>
        </is>
      </c>
      <c r="E12" s="62" t="inlineStr">
        <is>
          <t>X</t>
        </is>
      </c>
      <c r="F12" s="61" t="inlineStr"/>
      <c r="G12" s="61" t="inlineStr"/>
      <c r="H12" s="61" t="inlineStr"/>
      <c r="I12" s="62" t="inlineStr">
        <is>
          <t>X</t>
        </is>
      </c>
      <c r="J12" s="62" t="inlineStr">
        <is>
          <t>X</t>
        </is>
      </c>
      <c r="K12" s="61" t="inlineStr"/>
      <c r="L12" s="62" t="inlineStr">
        <is>
          <t>X</t>
        </is>
      </c>
      <c r="M12" s="61" t="inlineStr"/>
      <c r="N12" s="61" t="inlineStr"/>
      <c r="O12" s="61" t="inlineStr"/>
      <c r="P12" s="43" t="n">
        <v>5</v>
      </c>
    </row>
    <row r="13" ht="20" customHeight="1">
      <c r="A13" s="33" t="inlineStr">
        <is>
          <t>BUBBL'R</t>
        </is>
      </c>
      <c r="B13" s="61" t="inlineStr"/>
      <c r="C13" s="62" t="inlineStr">
        <is>
          <t>X</t>
        </is>
      </c>
      <c r="D13" s="61" t="inlineStr"/>
      <c r="E13" s="62" t="inlineStr">
        <is>
          <t>X</t>
        </is>
      </c>
      <c r="F13" s="61" t="inlineStr"/>
      <c r="G13" s="61" t="inlineStr"/>
      <c r="H13" s="61" t="inlineStr"/>
      <c r="I13" s="61" t="inlineStr"/>
      <c r="J13" s="61" t="inlineStr"/>
      <c r="K13" s="61" t="inlineStr"/>
      <c r="L13" s="61" t="inlineStr"/>
      <c r="M13" s="61" t="inlineStr"/>
      <c r="N13" s="61" t="inlineStr"/>
      <c r="O13" s="61" t="inlineStr"/>
      <c r="P13" s="43" t="n">
        <v>2</v>
      </c>
    </row>
    <row r="14" ht="20" customHeight="1">
      <c r="A14" s="33" t="inlineStr">
        <is>
          <t>Bai</t>
        </is>
      </c>
      <c r="B14" s="61" t="inlineStr"/>
      <c r="C14" s="61" t="inlineStr"/>
      <c r="D14" s="62" t="inlineStr">
        <is>
          <t>X</t>
        </is>
      </c>
      <c r="E14" s="62" t="inlineStr">
        <is>
          <t>X</t>
        </is>
      </c>
      <c r="F14" s="61" t="inlineStr"/>
      <c r="G14" s="61" t="inlineStr"/>
      <c r="H14" s="61" t="inlineStr"/>
      <c r="I14" s="61" t="inlineStr"/>
      <c r="J14" s="61" t="inlineStr"/>
      <c r="K14" s="61" t="inlineStr"/>
      <c r="L14" s="62" t="inlineStr">
        <is>
          <t>X</t>
        </is>
      </c>
      <c r="M14" s="61" t="inlineStr"/>
      <c r="N14" s="61" t="inlineStr"/>
      <c r="O14" s="61" t="inlineStr"/>
      <c r="P14" s="43" t="n">
        <v>3</v>
      </c>
    </row>
    <row r="15" ht="20" customHeight="1">
      <c r="A15" s="33" t="inlineStr">
        <is>
          <t>Bang</t>
        </is>
      </c>
      <c r="B15" s="61" t="inlineStr"/>
      <c r="C15" s="61" t="inlineStr"/>
      <c r="D15" s="62" t="inlineStr">
        <is>
          <t>X</t>
        </is>
      </c>
      <c r="E15" s="62" t="inlineStr">
        <is>
          <t>X</t>
        </is>
      </c>
      <c r="F15" s="61" t="inlineStr"/>
      <c r="G15" s="61" t="inlineStr"/>
      <c r="H15" s="61" t="inlineStr"/>
      <c r="I15" s="62" t="inlineStr">
        <is>
          <t>X</t>
        </is>
      </c>
      <c r="J15" s="61" t="inlineStr"/>
      <c r="K15" s="61" t="inlineStr"/>
      <c r="L15" s="61" t="inlineStr"/>
      <c r="M15" s="61" t="inlineStr"/>
      <c r="N15" s="61" t="inlineStr"/>
      <c r="O15" s="61" t="inlineStr"/>
      <c r="P15" s="43" t="n">
        <v>3</v>
      </c>
    </row>
    <row r="16" ht="20" customHeight="1">
      <c r="A16" s="33" t="inlineStr">
        <is>
          <t>BioSteel</t>
        </is>
      </c>
      <c r="B16" s="61" t="inlineStr"/>
      <c r="C16" s="61" t="inlineStr"/>
      <c r="D16" s="62" t="inlineStr">
        <is>
          <t>X</t>
        </is>
      </c>
      <c r="E16" s="62" t="inlineStr">
        <is>
          <t>X</t>
        </is>
      </c>
      <c r="F16" s="61" t="inlineStr"/>
      <c r="G16" s="61" t="inlineStr"/>
      <c r="H16" s="61" t="inlineStr"/>
      <c r="I16" s="62" t="inlineStr">
        <is>
          <t>X</t>
        </is>
      </c>
      <c r="J16" s="61" t="inlineStr"/>
      <c r="K16" s="61" t="inlineStr"/>
      <c r="L16" s="61" t="inlineStr"/>
      <c r="M16" s="61" t="inlineStr"/>
      <c r="N16" s="61" t="inlineStr"/>
      <c r="O16" s="61" t="inlineStr"/>
      <c r="P16" s="43" t="n">
        <v>3</v>
      </c>
    </row>
    <row r="17" ht="20" customHeight="1">
      <c r="A17" s="33" t="inlineStr">
        <is>
          <t>Brew Dr</t>
        </is>
      </c>
      <c r="B17" s="61" t="inlineStr"/>
      <c r="C17" s="61" t="inlineStr"/>
      <c r="D17" s="62" t="inlineStr">
        <is>
          <t>X</t>
        </is>
      </c>
      <c r="E17" s="62" t="inlineStr">
        <is>
          <t>X</t>
        </is>
      </c>
      <c r="F17" s="61" t="inlineStr"/>
      <c r="G17" s="61" t="inlineStr"/>
      <c r="H17" s="61" t="inlineStr"/>
      <c r="I17" s="61" t="inlineStr"/>
      <c r="J17" s="61" t="inlineStr"/>
      <c r="K17" s="61" t="inlineStr"/>
      <c r="L17" s="61" t="inlineStr"/>
      <c r="M17" s="62" t="inlineStr">
        <is>
          <t>X</t>
        </is>
      </c>
      <c r="N17" s="61" t="inlineStr"/>
      <c r="O17" s="61" t="inlineStr"/>
      <c r="P17" s="43" t="n">
        <v>3</v>
      </c>
    </row>
    <row r="18" ht="20" customHeight="1">
      <c r="A18" s="33" t="inlineStr">
        <is>
          <t>Brisk</t>
        </is>
      </c>
      <c r="B18" s="61" t="inlineStr"/>
      <c r="C18" s="62" t="inlineStr">
        <is>
          <t>X</t>
        </is>
      </c>
      <c r="D18" s="61" t="inlineStr"/>
      <c r="E18" s="62" t="inlineStr">
        <is>
          <t>X</t>
        </is>
      </c>
      <c r="F18" s="61" t="inlineStr"/>
      <c r="G18" s="61" t="inlineStr"/>
      <c r="H18" s="61" t="inlineStr"/>
      <c r="I18" s="61" t="inlineStr"/>
      <c r="J18" s="61" t="inlineStr"/>
      <c r="K18" s="61" t="inlineStr"/>
      <c r="L18" s="61" t="inlineStr"/>
      <c r="M18" s="61" t="inlineStr"/>
      <c r="N18" s="61" t="inlineStr"/>
      <c r="O18" s="61" t="inlineStr"/>
      <c r="P18" s="43" t="n">
        <v>2</v>
      </c>
    </row>
    <row r="19" ht="20" customHeight="1">
      <c r="A19" s="33" t="inlineStr">
        <is>
          <t>C4</t>
        </is>
      </c>
      <c r="B19" s="61" t="inlineStr"/>
      <c r="C19" s="61" t="inlineStr"/>
      <c r="D19" s="62" t="inlineStr">
        <is>
          <t>X</t>
        </is>
      </c>
      <c r="E19" s="62" t="inlineStr">
        <is>
          <t>X</t>
        </is>
      </c>
      <c r="F19" s="61" t="inlineStr"/>
      <c r="G19" s="61" t="inlineStr"/>
      <c r="H19" s="62" t="inlineStr">
        <is>
          <t>X</t>
        </is>
      </c>
      <c r="I19" s="61" t="inlineStr"/>
      <c r="J19" s="62" t="inlineStr">
        <is>
          <t>X</t>
        </is>
      </c>
      <c r="K19" s="61" t="inlineStr"/>
      <c r="L19" s="61" t="inlineStr"/>
      <c r="M19" s="61" t="inlineStr"/>
      <c r="N19" s="61" t="inlineStr"/>
      <c r="O19" s="61" t="inlineStr"/>
      <c r="P19" s="43" t="n">
        <v>4</v>
      </c>
    </row>
    <row r="20" ht="20" customHeight="1">
      <c r="A20" s="33" t="inlineStr">
        <is>
          <t>CWENCH</t>
        </is>
      </c>
      <c r="B20" s="61" t="inlineStr"/>
      <c r="C20" s="61" t="inlineStr"/>
      <c r="D20" s="61" t="inlineStr"/>
      <c r="E20" s="62" t="inlineStr">
        <is>
          <t>X</t>
        </is>
      </c>
      <c r="F20" s="61" t="inlineStr"/>
      <c r="G20" s="61" t="inlineStr"/>
      <c r="H20" s="62" t="inlineStr">
        <is>
          <t>X</t>
        </is>
      </c>
      <c r="I20" s="62" t="inlineStr">
        <is>
          <t>X</t>
        </is>
      </c>
      <c r="J20" s="61" t="inlineStr"/>
      <c r="K20" s="61" t="inlineStr"/>
      <c r="L20" s="61" t="inlineStr"/>
      <c r="M20" s="61" t="inlineStr"/>
      <c r="N20" s="61" t="inlineStr"/>
      <c r="O20" s="61" t="inlineStr"/>
      <c r="P20" s="43" t="n">
        <v>3</v>
      </c>
    </row>
    <row r="21" ht="20" customHeight="1">
      <c r="A21" s="33" t="inlineStr">
        <is>
          <t>Califia Farms</t>
        </is>
      </c>
      <c r="B21" s="61" t="inlineStr"/>
      <c r="C21" s="61" t="inlineStr"/>
      <c r="D21" s="61" t="inlineStr"/>
      <c r="E21" s="61" t="inlineStr"/>
      <c r="F21" s="61" t="inlineStr"/>
      <c r="G21" s="61" t="inlineStr"/>
      <c r="H21" s="61" t="inlineStr"/>
      <c r="I21" s="61" t="inlineStr"/>
      <c r="J21" s="61" t="inlineStr"/>
      <c r="K21" s="61" t="inlineStr"/>
      <c r="L21" s="61" t="inlineStr"/>
      <c r="M21" s="61" t="inlineStr"/>
      <c r="N21" s="61" t="inlineStr"/>
      <c r="O21" s="61" t="inlineStr"/>
      <c r="P21" s="43" t="n">
        <v>0</v>
      </c>
    </row>
    <row r="22" ht="20" customHeight="1">
      <c r="A22" s="33" t="inlineStr">
        <is>
          <t>Canada Dry</t>
        </is>
      </c>
      <c r="B22" s="61" t="inlineStr"/>
      <c r="C22" s="62" t="inlineStr">
        <is>
          <t>X</t>
        </is>
      </c>
      <c r="D22" s="61" t="inlineStr"/>
      <c r="E22" s="62" t="inlineStr">
        <is>
          <t>X</t>
        </is>
      </c>
      <c r="F22" s="61" t="inlineStr"/>
      <c r="G22" s="61" t="inlineStr"/>
      <c r="H22" s="61" t="inlineStr"/>
      <c r="I22" s="61" t="inlineStr"/>
      <c r="J22" s="61" t="inlineStr"/>
      <c r="K22" s="61" t="inlineStr"/>
      <c r="L22" s="61" t="inlineStr"/>
      <c r="M22" s="61" t="inlineStr"/>
      <c r="N22" s="61" t="inlineStr"/>
      <c r="O22" s="62" t="inlineStr">
        <is>
          <t>X</t>
        </is>
      </c>
      <c r="P22" s="43" t="n">
        <v>3</v>
      </c>
    </row>
    <row r="23" ht="20" customHeight="1">
      <c r="A23" s="33" t="inlineStr">
        <is>
          <t>Celsius</t>
        </is>
      </c>
      <c r="B23" s="62" t="inlineStr">
        <is>
          <t>X</t>
        </is>
      </c>
      <c r="C23" s="61" t="inlineStr"/>
      <c r="D23" s="62" t="inlineStr">
        <is>
          <t>X</t>
        </is>
      </c>
      <c r="E23" s="62" t="inlineStr">
        <is>
          <t>X</t>
        </is>
      </c>
      <c r="F23" s="61" t="inlineStr"/>
      <c r="G23" s="61" t="inlineStr"/>
      <c r="H23" s="61" t="inlineStr"/>
      <c r="I23" s="61" t="inlineStr"/>
      <c r="J23" s="62" t="inlineStr">
        <is>
          <t>X</t>
        </is>
      </c>
      <c r="K23" s="61" t="inlineStr"/>
      <c r="L23" s="61" t="inlineStr"/>
      <c r="M23" s="61" t="inlineStr"/>
      <c r="N23" s="61" t="inlineStr"/>
      <c r="O23" s="61" t="inlineStr"/>
      <c r="P23" s="43" t="n">
        <v>4</v>
      </c>
    </row>
    <row r="24" ht="20" customHeight="1">
      <c r="A24" s="33" t="inlineStr">
        <is>
          <t>Coca-Cola</t>
        </is>
      </c>
      <c r="B24" s="61" t="inlineStr"/>
      <c r="C24" s="61" t="inlineStr"/>
      <c r="D24" s="61" t="inlineStr"/>
      <c r="E24" s="61" t="inlineStr"/>
      <c r="F24" s="62" t="inlineStr">
        <is>
          <t>X</t>
        </is>
      </c>
      <c r="G24" s="61" t="inlineStr"/>
      <c r="H24" s="61" t="inlineStr"/>
      <c r="I24" s="61" t="inlineStr"/>
      <c r="J24" s="61" t="inlineStr"/>
      <c r="K24" s="61" t="inlineStr"/>
      <c r="L24" s="61" t="inlineStr"/>
      <c r="M24" s="61" t="inlineStr"/>
      <c r="N24" s="61" t="inlineStr"/>
      <c r="O24" s="62" t="inlineStr">
        <is>
          <t>X</t>
        </is>
      </c>
      <c r="P24" s="43" t="n">
        <v>2</v>
      </c>
    </row>
    <row r="25" ht="20" customHeight="1">
      <c r="A25" s="33" t="inlineStr">
        <is>
          <t>Crush</t>
        </is>
      </c>
      <c r="B25" s="61" t="inlineStr"/>
      <c r="C25" s="61" t="inlineStr"/>
      <c r="D25" s="62" t="inlineStr">
        <is>
          <t>X</t>
        </is>
      </c>
      <c r="E25" s="61" t="inlineStr"/>
      <c r="F25" s="61" t="inlineStr"/>
      <c r="G25" s="62" t="inlineStr">
        <is>
          <t>X</t>
        </is>
      </c>
      <c r="H25" s="61" t="inlineStr"/>
      <c r="I25" s="61" t="inlineStr"/>
      <c r="J25" s="62" t="inlineStr">
        <is>
          <t>X</t>
        </is>
      </c>
      <c r="K25" s="61" t="inlineStr"/>
      <c r="L25" s="61" t="inlineStr"/>
      <c r="M25" s="61" t="inlineStr"/>
      <c r="N25" s="61" t="inlineStr"/>
      <c r="O25" s="61" t="inlineStr"/>
      <c r="P25" s="43" t="n">
        <v>3</v>
      </c>
    </row>
    <row r="26" ht="20" customHeight="1">
      <c r="A26" s="33" t="inlineStr">
        <is>
          <t>Culture Pop</t>
        </is>
      </c>
      <c r="B26" s="61" t="inlineStr"/>
      <c r="C26" s="62" t="inlineStr">
        <is>
          <t>X</t>
        </is>
      </c>
      <c r="D26" s="62" t="inlineStr">
        <is>
          <t>X</t>
        </is>
      </c>
      <c r="E26" s="62" t="inlineStr">
        <is>
          <t>X</t>
        </is>
      </c>
      <c r="F26" s="62" t="inlineStr">
        <is>
          <t>X</t>
        </is>
      </c>
      <c r="G26" s="61" t="inlineStr"/>
      <c r="H26" s="62" t="inlineStr">
        <is>
          <t>X</t>
        </is>
      </c>
      <c r="I26" s="61" t="inlineStr"/>
      <c r="J26" s="61" t="inlineStr"/>
      <c r="K26" s="61" t="inlineStr"/>
      <c r="L26" s="61" t="inlineStr"/>
      <c r="M26" s="62" t="inlineStr">
        <is>
          <t>X</t>
        </is>
      </c>
      <c r="N26" s="61" t="inlineStr"/>
      <c r="O26" s="61" t="inlineStr"/>
      <c r="P26" s="43" t="n">
        <v>6</v>
      </c>
    </row>
    <row r="27" ht="20" customHeight="1">
      <c r="A27" s="33" t="inlineStr">
        <is>
          <t>Dasani</t>
        </is>
      </c>
      <c r="B27" s="61" t="inlineStr"/>
      <c r="C27" s="62" t="inlineStr">
        <is>
          <t>X</t>
        </is>
      </c>
      <c r="D27" s="61" t="inlineStr"/>
      <c r="E27" s="62" t="inlineStr">
        <is>
          <t>X</t>
        </is>
      </c>
      <c r="F27" s="62" t="inlineStr">
        <is>
          <t>X</t>
        </is>
      </c>
      <c r="G27" s="61" t="inlineStr"/>
      <c r="H27" s="61" t="inlineStr"/>
      <c r="I27" s="61" t="inlineStr"/>
      <c r="J27" s="62" t="inlineStr">
        <is>
          <t>X</t>
        </is>
      </c>
      <c r="K27" s="61" t="inlineStr"/>
      <c r="L27" s="61" t="inlineStr"/>
      <c r="M27" s="61" t="inlineStr"/>
      <c r="N27" s="61" t="inlineStr"/>
      <c r="O27" s="61" t="inlineStr"/>
      <c r="P27" s="43" t="n">
        <v>4</v>
      </c>
    </row>
    <row r="28" ht="20" customHeight="1">
      <c r="A28" s="33" t="inlineStr">
        <is>
          <t>De La Calle</t>
        </is>
      </c>
      <c r="B28" s="61" t="inlineStr"/>
      <c r="C28" s="61" t="inlineStr"/>
      <c r="D28" s="62" t="inlineStr">
        <is>
          <t>X</t>
        </is>
      </c>
      <c r="E28" s="61" t="inlineStr"/>
      <c r="F28" s="61" t="inlineStr"/>
      <c r="G28" s="61" t="inlineStr"/>
      <c r="H28" s="61" t="inlineStr"/>
      <c r="I28" s="61" t="inlineStr"/>
      <c r="J28" s="62" t="inlineStr">
        <is>
          <t>X</t>
        </is>
      </c>
      <c r="K28" s="61" t="inlineStr"/>
      <c r="L28" s="61" t="inlineStr"/>
      <c r="M28" s="61" t="inlineStr"/>
      <c r="N28" s="61" t="inlineStr"/>
      <c r="O28" s="62" t="inlineStr">
        <is>
          <t>X</t>
        </is>
      </c>
      <c r="P28" s="43" t="n">
        <v>3</v>
      </c>
    </row>
    <row r="29" ht="20" customHeight="1">
      <c r="A29" s="33" t="inlineStr">
        <is>
          <t>Diet Coke</t>
        </is>
      </c>
      <c r="B29" s="61" t="inlineStr"/>
      <c r="C29" s="62" t="inlineStr">
        <is>
          <t>X</t>
        </is>
      </c>
      <c r="D29" s="61" t="inlineStr"/>
      <c r="E29" s="61" t="inlineStr"/>
      <c r="F29" s="62" t="inlineStr">
        <is>
          <t>X</t>
        </is>
      </c>
      <c r="G29" s="61" t="inlineStr"/>
      <c r="H29" s="61" t="inlineStr"/>
      <c r="I29" s="61" t="inlineStr"/>
      <c r="J29" s="61" t="inlineStr"/>
      <c r="K29" s="61" t="inlineStr"/>
      <c r="L29" s="61" t="inlineStr"/>
      <c r="M29" s="61" t="inlineStr"/>
      <c r="N29" s="61" t="inlineStr"/>
      <c r="O29" s="62" t="inlineStr">
        <is>
          <t>X</t>
        </is>
      </c>
      <c r="P29" s="43" t="n">
        <v>3</v>
      </c>
    </row>
    <row r="30" ht="20" customHeight="1">
      <c r="A30" s="33" t="inlineStr">
        <is>
          <t>Diet Pepsi</t>
        </is>
      </c>
      <c r="B30" s="61" t="inlineStr"/>
      <c r="C30" s="61" t="inlineStr"/>
      <c r="D30" s="61" t="inlineStr"/>
      <c r="E30" s="61" t="inlineStr"/>
      <c r="F30" s="61" t="inlineStr"/>
      <c r="G30" s="61" t="inlineStr"/>
      <c r="H30" s="61" t="inlineStr"/>
      <c r="I30" s="61" t="inlineStr"/>
      <c r="J30" s="61" t="inlineStr"/>
      <c r="K30" s="61" t="inlineStr"/>
      <c r="L30" s="61" t="inlineStr"/>
      <c r="M30" s="61" t="inlineStr"/>
      <c r="N30" s="61" t="inlineStr"/>
      <c r="O30" s="62" t="inlineStr">
        <is>
          <t>X</t>
        </is>
      </c>
      <c r="P30" s="43" t="n">
        <v>1</v>
      </c>
    </row>
    <row r="31" ht="20" customHeight="1">
      <c r="A31" s="33" t="inlineStr">
        <is>
          <t>Dr Pepper</t>
        </is>
      </c>
      <c r="B31" s="61" t="inlineStr"/>
      <c r="C31" s="61" t="inlineStr"/>
      <c r="D31" s="61" t="inlineStr"/>
      <c r="E31" s="61" t="inlineStr"/>
      <c r="F31" s="62" t="inlineStr">
        <is>
          <t>X</t>
        </is>
      </c>
      <c r="G31" s="61" t="inlineStr"/>
      <c r="H31" s="61" t="inlineStr"/>
      <c r="I31" s="61" t="inlineStr"/>
      <c r="J31" s="61" t="inlineStr"/>
      <c r="K31" s="61" t="inlineStr"/>
      <c r="L31" s="61" t="inlineStr"/>
      <c r="M31" s="61" t="inlineStr"/>
      <c r="N31" s="61" t="inlineStr"/>
      <c r="O31" s="62" t="inlineStr">
        <is>
          <t>X</t>
        </is>
      </c>
      <c r="P31" s="43" t="n">
        <v>2</v>
      </c>
    </row>
    <row r="32" ht="20" customHeight="1">
      <c r="A32" s="33" t="inlineStr">
        <is>
          <t>Electrolit</t>
        </is>
      </c>
      <c r="B32" s="61" t="inlineStr"/>
      <c r="C32" s="61" t="inlineStr"/>
      <c r="D32" s="61" t="inlineStr"/>
      <c r="E32" s="62" t="inlineStr">
        <is>
          <t>X</t>
        </is>
      </c>
      <c r="F32" s="61" t="inlineStr"/>
      <c r="G32" s="62" t="inlineStr">
        <is>
          <t>X</t>
        </is>
      </c>
      <c r="H32" s="62" t="inlineStr">
        <is>
          <t>X</t>
        </is>
      </c>
      <c r="I32" s="61" t="inlineStr"/>
      <c r="J32" s="61" t="inlineStr"/>
      <c r="K32" s="61" t="inlineStr"/>
      <c r="L32" s="62" t="inlineStr">
        <is>
          <t>X</t>
        </is>
      </c>
      <c r="M32" s="61" t="inlineStr"/>
      <c r="N32" s="61" t="inlineStr"/>
      <c r="O32" s="61" t="inlineStr"/>
      <c r="P32" s="43" t="n">
        <v>4</v>
      </c>
    </row>
    <row r="33" ht="20" customHeight="1">
      <c r="A33" s="33" t="inlineStr">
        <is>
          <t>Eska</t>
        </is>
      </c>
      <c r="B33" s="61" t="inlineStr"/>
      <c r="C33" s="62" t="inlineStr">
        <is>
          <t>X</t>
        </is>
      </c>
      <c r="D33" s="61" t="inlineStr"/>
      <c r="E33" s="61" t="inlineStr"/>
      <c r="F33" s="61" t="inlineStr"/>
      <c r="G33" s="61" t="inlineStr"/>
      <c r="H33" s="61" t="inlineStr"/>
      <c r="I33" s="61" t="inlineStr"/>
      <c r="J33" s="61" t="inlineStr"/>
      <c r="K33" s="61" t="inlineStr"/>
      <c r="L33" s="61" t="inlineStr"/>
      <c r="M33" s="61" t="inlineStr"/>
      <c r="N33" s="61" t="inlineStr"/>
      <c r="O33" s="62" t="inlineStr">
        <is>
          <t>X</t>
        </is>
      </c>
      <c r="P33" s="43" t="n">
        <v>2</v>
      </c>
    </row>
    <row r="34" ht="20" customHeight="1">
      <c r="A34" s="33" t="inlineStr">
        <is>
          <t>Essentia</t>
        </is>
      </c>
      <c r="B34" s="61" t="inlineStr"/>
      <c r="C34" s="61" t="inlineStr"/>
      <c r="D34" s="61" t="inlineStr"/>
      <c r="E34" s="61" t="inlineStr"/>
      <c r="F34" s="61" t="inlineStr"/>
      <c r="G34" s="61" t="inlineStr"/>
      <c r="H34" s="61" t="inlineStr"/>
      <c r="I34" s="61" t="inlineStr"/>
      <c r="J34" s="61" t="inlineStr"/>
      <c r="K34" s="61" t="inlineStr"/>
      <c r="L34" s="61" t="inlineStr"/>
      <c r="M34" s="61" t="inlineStr"/>
      <c r="N34" s="61" t="inlineStr"/>
      <c r="O34" s="62" t="inlineStr">
        <is>
          <t>X</t>
        </is>
      </c>
      <c r="P34" s="43" t="n">
        <v>1</v>
      </c>
    </row>
    <row r="35" ht="20" customHeight="1">
      <c r="A35" s="33" t="inlineStr">
        <is>
          <t>Fanta</t>
        </is>
      </c>
      <c r="B35" s="61" t="inlineStr"/>
      <c r="C35" s="61" t="inlineStr"/>
      <c r="D35" s="62" t="inlineStr">
        <is>
          <t>X</t>
        </is>
      </c>
      <c r="E35" s="62" t="inlineStr">
        <is>
          <t>X</t>
        </is>
      </c>
      <c r="F35" s="61" t="inlineStr"/>
      <c r="G35" s="62" t="inlineStr">
        <is>
          <t>X</t>
        </is>
      </c>
      <c r="H35" s="61" t="inlineStr"/>
      <c r="I35" s="61" t="inlineStr"/>
      <c r="J35" s="62" t="inlineStr">
        <is>
          <t>X</t>
        </is>
      </c>
      <c r="K35" s="61" t="inlineStr"/>
      <c r="L35" s="61" t="inlineStr"/>
      <c r="M35" s="61" t="inlineStr"/>
      <c r="N35" s="61" t="inlineStr"/>
      <c r="O35" s="61" t="inlineStr"/>
      <c r="P35" s="43" t="n">
        <v>4</v>
      </c>
    </row>
    <row r="36" ht="20" customHeight="1">
      <c r="A36" s="33" t="inlineStr">
        <is>
          <t>Fresca</t>
        </is>
      </c>
      <c r="B36" s="61" t="inlineStr"/>
      <c r="C36" s="62" t="inlineStr">
        <is>
          <t>X</t>
        </is>
      </c>
      <c r="D36" s="61" t="inlineStr"/>
      <c r="E36" s="61" t="inlineStr"/>
      <c r="F36" s="62" t="inlineStr">
        <is>
          <t>X</t>
        </is>
      </c>
      <c r="G36" s="61" t="inlineStr"/>
      <c r="H36" s="61" t="inlineStr"/>
      <c r="I36" s="62" t="inlineStr">
        <is>
          <t>X</t>
        </is>
      </c>
      <c r="J36" s="61" t="inlineStr"/>
      <c r="K36" s="61" t="inlineStr"/>
      <c r="L36" s="61" t="inlineStr"/>
      <c r="M36" s="61" t="inlineStr"/>
      <c r="N36" s="61" t="inlineStr"/>
      <c r="O36" s="62" t="inlineStr">
        <is>
          <t>X</t>
        </is>
      </c>
      <c r="P36" s="43" t="n">
        <v>4</v>
      </c>
    </row>
    <row r="37" ht="20" customHeight="1">
      <c r="A37" s="33" t="inlineStr">
        <is>
          <t>Full Throttle</t>
        </is>
      </c>
      <c r="B37" s="61" t="inlineStr"/>
      <c r="C37" s="62" t="inlineStr">
        <is>
          <t>X</t>
        </is>
      </c>
      <c r="D37" s="61" t="inlineStr"/>
      <c r="E37" s="62" t="inlineStr">
        <is>
          <t>X</t>
        </is>
      </c>
      <c r="F37" s="61" t="inlineStr"/>
      <c r="G37" s="61" t="inlineStr"/>
      <c r="H37" s="61" t="inlineStr"/>
      <c r="I37" s="61" t="inlineStr"/>
      <c r="J37" s="61" t="inlineStr"/>
      <c r="K37" s="61" t="inlineStr"/>
      <c r="L37" s="61" t="inlineStr"/>
      <c r="M37" s="61" t="inlineStr"/>
      <c r="N37" s="61" t="inlineStr"/>
      <c r="O37" s="62" t="inlineStr">
        <is>
          <t>X</t>
        </is>
      </c>
      <c r="P37" s="43" t="n">
        <v>3</v>
      </c>
    </row>
    <row r="38" ht="20" customHeight="1">
      <c r="A38" s="33" t="inlineStr">
        <is>
          <t>G FUEL</t>
        </is>
      </c>
      <c r="B38" s="61" t="inlineStr"/>
      <c r="C38" s="61" t="inlineStr"/>
      <c r="D38" s="61" t="inlineStr"/>
      <c r="E38" s="62" t="inlineStr">
        <is>
          <t>X</t>
        </is>
      </c>
      <c r="F38" s="62" t="inlineStr">
        <is>
          <t>X</t>
        </is>
      </c>
      <c r="G38" s="61" t="inlineStr"/>
      <c r="H38" s="61" t="inlineStr"/>
      <c r="I38" s="61" t="inlineStr"/>
      <c r="J38" s="62" t="inlineStr">
        <is>
          <t>X</t>
        </is>
      </c>
      <c r="K38" s="61" t="inlineStr"/>
      <c r="L38" s="61" t="inlineStr"/>
      <c r="M38" s="61" t="inlineStr"/>
      <c r="N38" s="61" t="inlineStr"/>
      <c r="O38" s="61" t="inlineStr"/>
      <c r="P38" s="43" t="n">
        <v>3</v>
      </c>
    </row>
    <row r="39" ht="20" customHeight="1">
      <c r="A39" s="33" t="inlineStr">
        <is>
          <t>GT's</t>
        </is>
      </c>
      <c r="B39" s="61" t="inlineStr"/>
      <c r="C39" s="62" t="inlineStr">
        <is>
          <t>X</t>
        </is>
      </c>
      <c r="D39" s="61" t="inlineStr"/>
      <c r="E39" s="62" t="inlineStr">
        <is>
          <t>X</t>
        </is>
      </c>
      <c r="F39" s="61" t="inlineStr"/>
      <c r="G39" s="61" t="inlineStr"/>
      <c r="H39" s="61" t="inlineStr"/>
      <c r="I39" s="61" t="inlineStr"/>
      <c r="J39" s="61" t="inlineStr"/>
      <c r="K39" s="61" t="inlineStr"/>
      <c r="L39" s="61" t="inlineStr"/>
      <c r="M39" s="62" t="inlineStr">
        <is>
          <t>X</t>
        </is>
      </c>
      <c r="N39" s="61" t="inlineStr"/>
      <c r="O39" s="61" t="inlineStr"/>
      <c r="P39" s="43" t="n">
        <v>3</v>
      </c>
    </row>
    <row r="40" ht="20" customHeight="1">
      <c r="A40" s="33" t="inlineStr">
        <is>
          <t>GURU</t>
        </is>
      </c>
      <c r="B40" s="61" t="inlineStr"/>
      <c r="C40" s="61" t="inlineStr"/>
      <c r="D40" s="61" t="inlineStr"/>
      <c r="E40" s="61" t="inlineStr"/>
      <c r="F40" s="61" t="inlineStr"/>
      <c r="G40" s="61" t="inlineStr"/>
      <c r="H40" s="61" t="inlineStr"/>
      <c r="I40" s="61" t="inlineStr"/>
      <c r="J40" s="62" t="inlineStr">
        <is>
          <t>X</t>
        </is>
      </c>
      <c r="K40" s="61" t="inlineStr"/>
      <c r="L40" s="61" t="inlineStr"/>
      <c r="M40" s="61" t="inlineStr"/>
      <c r="N40" s="61" t="inlineStr"/>
      <c r="O40" s="62" t="inlineStr">
        <is>
          <t>X</t>
        </is>
      </c>
      <c r="P40" s="43" t="n">
        <v>2</v>
      </c>
    </row>
    <row r="41" ht="20" customHeight="1">
      <c r="A41" s="33" t="inlineStr">
        <is>
          <t>Gatorade</t>
        </is>
      </c>
      <c r="B41" s="61" t="inlineStr"/>
      <c r="C41" s="62" t="inlineStr">
        <is>
          <t>X</t>
        </is>
      </c>
      <c r="D41" s="62" t="inlineStr">
        <is>
          <t>X</t>
        </is>
      </c>
      <c r="E41" s="62" t="inlineStr">
        <is>
          <t>X</t>
        </is>
      </c>
      <c r="F41" s="62" t="inlineStr">
        <is>
          <t>X</t>
        </is>
      </c>
      <c r="G41" s="62" t="inlineStr">
        <is>
          <t>X</t>
        </is>
      </c>
      <c r="H41" s="62" t="inlineStr">
        <is>
          <t>X</t>
        </is>
      </c>
      <c r="I41" s="61" t="inlineStr"/>
      <c r="J41" s="62" t="inlineStr">
        <is>
          <t>X</t>
        </is>
      </c>
      <c r="K41" s="61" t="inlineStr"/>
      <c r="L41" s="61" t="inlineStr"/>
      <c r="M41" s="61" t="inlineStr"/>
      <c r="N41" s="61" t="inlineStr"/>
      <c r="O41" s="61" t="inlineStr"/>
      <c r="P41" s="43" t="n">
        <v>7</v>
      </c>
    </row>
    <row r="42" ht="20" customHeight="1">
      <c r="A42" s="33" t="inlineStr">
        <is>
          <t>Ghost</t>
        </is>
      </c>
      <c r="B42" s="61" t="inlineStr"/>
      <c r="C42" s="61" t="inlineStr"/>
      <c r="D42" s="62" t="inlineStr">
        <is>
          <t>X</t>
        </is>
      </c>
      <c r="E42" s="62" t="inlineStr">
        <is>
          <t>X</t>
        </is>
      </c>
      <c r="F42" s="61" t="inlineStr"/>
      <c r="G42" s="61" t="inlineStr"/>
      <c r="H42" s="62" t="inlineStr">
        <is>
          <t>X</t>
        </is>
      </c>
      <c r="I42" s="61" t="inlineStr"/>
      <c r="J42" s="62" t="inlineStr">
        <is>
          <t>X</t>
        </is>
      </c>
      <c r="K42" s="61" t="inlineStr"/>
      <c r="L42" s="61" t="inlineStr"/>
      <c r="M42" s="61" t="inlineStr"/>
      <c r="N42" s="61" t="inlineStr"/>
      <c r="O42" s="61" t="inlineStr"/>
      <c r="P42" s="43" t="n">
        <v>4</v>
      </c>
    </row>
    <row r="43" ht="20" customHeight="1">
      <c r="A43" s="33" t="inlineStr">
        <is>
          <t>Gold Peak</t>
        </is>
      </c>
      <c r="B43" s="61" t="inlineStr"/>
      <c r="C43" s="62" t="inlineStr">
        <is>
          <t>X</t>
        </is>
      </c>
      <c r="D43" s="61" t="inlineStr"/>
      <c r="E43" s="61" t="inlineStr"/>
      <c r="F43" s="61" t="inlineStr"/>
      <c r="G43" s="61" t="inlineStr"/>
      <c r="H43" s="61" t="inlineStr"/>
      <c r="I43" s="62" t="inlineStr">
        <is>
          <t>X</t>
        </is>
      </c>
      <c r="J43" s="61" t="inlineStr"/>
      <c r="K43" s="61" t="inlineStr"/>
      <c r="L43" s="61" t="inlineStr"/>
      <c r="M43" s="61" t="inlineStr"/>
      <c r="N43" s="61" t="inlineStr"/>
      <c r="O43" s="61" t="inlineStr"/>
      <c r="P43" s="43" t="n">
        <v>2</v>
      </c>
    </row>
    <row r="44" ht="20" customHeight="1">
      <c r="A44" s="33" t="inlineStr">
        <is>
          <t>Gorgie</t>
        </is>
      </c>
      <c r="B44" s="61" t="inlineStr"/>
      <c r="C44" s="62" t="inlineStr">
        <is>
          <t>X</t>
        </is>
      </c>
      <c r="D44" s="61" t="inlineStr"/>
      <c r="E44" s="62" t="inlineStr">
        <is>
          <t>X</t>
        </is>
      </c>
      <c r="F44" s="62" t="inlineStr">
        <is>
          <t>X</t>
        </is>
      </c>
      <c r="G44" s="61" t="inlineStr"/>
      <c r="H44" s="62" t="inlineStr">
        <is>
          <t>X</t>
        </is>
      </c>
      <c r="I44" s="61" t="inlineStr"/>
      <c r="J44" s="62" t="inlineStr">
        <is>
          <t>X</t>
        </is>
      </c>
      <c r="K44" s="61" t="inlineStr"/>
      <c r="L44" s="61" t="inlineStr"/>
      <c r="M44" s="61" t="inlineStr"/>
      <c r="N44" s="61" t="inlineStr"/>
      <c r="O44" s="61" t="inlineStr"/>
      <c r="P44" s="43" t="n">
        <v>5</v>
      </c>
    </row>
    <row r="45" ht="20" customHeight="1">
      <c r="A45" s="33" t="inlineStr">
        <is>
          <t>Guayaki</t>
        </is>
      </c>
      <c r="B45" s="61" t="inlineStr"/>
      <c r="C45" s="62" t="inlineStr">
        <is>
          <t>X</t>
        </is>
      </c>
      <c r="D45" s="62" t="inlineStr">
        <is>
          <t>X</t>
        </is>
      </c>
      <c r="E45" s="62" t="inlineStr">
        <is>
          <t>X</t>
        </is>
      </c>
      <c r="F45" s="61" t="inlineStr"/>
      <c r="G45" s="61" t="inlineStr"/>
      <c r="H45" s="61" t="inlineStr"/>
      <c r="I45" s="61" t="inlineStr"/>
      <c r="J45" s="61" t="inlineStr"/>
      <c r="K45" s="61" t="inlineStr"/>
      <c r="L45" s="61" t="inlineStr"/>
      <c r="M45" s="61" t="inlineStr"/>
      <c r="N45" s="62" t="inlineStr">
        <is>
          <t>X</t>
        </is>
      </c>
      <c r="O45" s="61" t="inlineStr"/>
      <c r="P45" s="43" t="n">
        <v>4</v>
      </c>
    </row>
    <row r="46" ht="20" customHeight="1">
      <c r="A46" s="33" t="inlineStr">
        <is>
          <t>Halo Sport</t>
        </is>
      </c>
      <c r="B46" s="61" t="inlineStr"/>
      <c r="C46" s="62" t="inlineStr">
        <is>
          <t>X</t>
        </is>
      </c>
      <c r="D46" s="62" t="inlineStr">
        <is>
          <t>X</t>
        </is>
      </c>
      <c r="E46" s="62" t="inlineStr">
        <is>
          <t>X</t>
        </is>
      </c>
      <c r="F46" s="61" t="inlineStr"/>
      <c r="G46" s="61" t="inlineStr"/>
      <c r="H46" s="61" t="inlineStr"/>
      <c r="I46" s="61" t="inlineStr"/>
      <c r="J46" s="61" t="inlineStr"/>
      <c r="K46" s="62" t="inlineStr">
        <is>
          <t>X</t>
        </is>
      </c>
      <c r="L46" s="61" t="inlineStr"/>
      <c r="M46" s="61" t="inlineStr"/>
      <c r="N46" s="61" t="inlineStr"/>
      <c r="O46" s="61" t="inlineStr"/>
      <c r="P46" s="43" t="n">
        <v>4</v>
      </c>
    </row>
    <row r="47" ht="20" customHeight="1">
      <c r="A47" s="33" t="inlineStr">
        <is>
          <t>Health-Ade</t>
        </is>
      </c>
      <c r="B47" s="61" t="inlineStr"/>
      <c r="C47" s="62" t="inlineStr">
        <is>
          <t>X</t>
        </is>
      </c>
      <c r="D47" s="61" t="inlineStr"/>
      <c r="E47" s="62" t="inlineStr">
        <is>
          <t>X</t>
        </is>
      </c>
      <c r="F47" s="61" t="inlineStr"/>
      <c r="G47" s="62" t="inlineStr">
        <is>
          <t>X</t>
        </is>
      </c>
      <c r="H47" s="61" t="inlineStr"/>
      <c r="I47" s="61" t="inlineStr"/>
      <c r="J47" s="61" t="inlineStr"/>
      <c r="K47" s="61" t="inlineStr"/>
      <c r="L47" s="61" t="inlineStr"/>
      <c r="M47" s="62" t="inlineStr">
        <is>
          <t>X</t>
        </is>
      </c>
      <c r="N47" s="62" t="inlineStr">
        <is>
          <t>X</t>
        </is>
      </c>
      <c r="O47" s="61" t="inlineStr"/>
      <c r="P47" s="43" t="n">
        <v>5</v>
      </c>
    </row>
    <row r="48" ht="20" customHeight="1">
      <c r="A48" s="33" t="inlineStr">
        <is>
          <t>Hint</t>
        </is>
      </c>
      <c r="B48" s="61" t="inlineStr"/>
      <c r="C48" s="61" t="inlineStr"/>
      <c r="D48" s="61" t="inlineStr"/>
      <c r="E48" s="62" t="inlineStr">
        <is>
          <t>X</t>
        </is>
      </c>
      <c r="F48" s="62" t="inlineStr">
        <is>
          <t>X</t>
        </is>
      </c>
      <c r="G48" s="61" t="inlineStr"/>
      <c r="H48" s="62" t="inlineStr">
        <is>
          <t>X</t>
        </is>
      </c>
      <c r="I48" s="62" t="inlineStr">
        <is>
          <t>X</t>
        </is>
      </c>
      <c r="J48" s="62" t="inlineStr">
        <is>
          <t>X</t>
        </is>
      </c>
      <c r="K48" s="61" t="inlineStr"/>
      <c r="L48" s="61" t="inlineStr"/>
      <c r="M48" s="61" t="inlineStr"/>
      <c r="N48" s="61" t="inlineStr"/>
      <c r="O48" s="61" t="inlineStr"/>
      <c r="P48" s="43" t="n">
        <v>5</v>
      </c>
    </row>
    <row r="49" ht="20" customHeight="1">
      <c r="A49" s="33" t="inlineStr">
        <is>
          <t>Honest Tea</t>
        </is>
      </c>
      <c r="B49" s="61" t="inlineStr"/>
      <c r="C49" s="62" t="inlineStr">
        <is>
          <t>X</t>
        </is>
      </c>
      <c r="D49" s="61" t="inlineStr"/>
      <c r="E49" s="61" t="inlineStr"/>
      <c r="F49" s="61" t="inlineStr"/>
      <c r="G49" s="61" t="inlineStr"/>
      <c r="H49" s="61" t="inlineStr"/>
      <c r="I49" s="62" t="inlineStr">
        <is>
          <t>X</t>
        </is>
      </c>
      <c r="J49" s="61" t="inlineStr"/>
      <c r="K49" s="61" t="inlineStr"/>
      <c r="L49" s="61" t="inlineStr"/>
      <c r="M49" s="61" t="inlineStr"/>
      <c r="N49" s="61" t="inlineStr"/>
      <c r="O49" s="61" t="inlineStr"/>
      <c r="P49" s="43" t="n">
        <v>2</v>
      </c>
    </row>
    <row r="50" ht="20" customHeight="1">
      <c r="A50" s="33" t="inlineStr">
        <is>
          <t>Karma</t>
        </is>
      </c>
      <c r="B50" s="61" t="inlineStr"/>
      <c r="C50" s="61" t="inlineStr"/>
      <c r="D50" s="62" t="inlineStr">
        <is>
          <t>X</t>
        </is>
      </c>
      <c r="E50" s="62" t="inlineStr">
        <is>
          <t>X</t>
        </is>
      </c>
      <c r="F50" s="62" t="inlineStr">
        <is>
          <t>X</t>
        </is>
      </c>
      <c r="G50" s="61" t="inlineStr"/>
      <c r="H50" s="61" t="inlineStr"/>
      <c r="I50" s="61" t="inlineStr"/>
      <c r="J50" s="62" t="inlineStr">
        <is>
          <t>X</t>
        </is>
      </c>
      <c r="K50" s="61" t="inlineStr"/>
      <c r="L50" s="61" t="inlineStr"/>
      <c r="M50" s="61" t="inlineStr"/>
      <c r="N50" s="61" t="inlineStr"/>
      <c r="O50" s="61" t="inlineStr"/>
      <c r="P50" s="43" t="n">
        <v>4</v>
      </c>
    </row>
    <row r="51" ht="20" customHeight="1">
      <c r="A51" s="33" t="inlineStr">
        <is>
          <t>KeVita</t>
        </is>
      </c>
      <c r="B51" s="61" t="inlineStr"/>
      <c r="C51" s="62" t="inlineStr">
        <is>
          <t>X</t>
        </is>
      </c>
      <c r="D51" s="61" t="inlineStr"/>
      <c r="E51" s="62" t="inlineStr">
        <is>
          <t>X</t>
        </is>
      </c>
      <c r="F51" s="61" t="inlineStr"/>
      <c r="G51" s="61" t="inlineStr"/>
      <c r="H51" s="61" t="inlineStr"/>
      <c r="I51" s="61" t="inlineStr"/>
      <c r="J51" s="61" t="inlineStr"/>
      <c r="K51" s="61" t="inlineStr"/>
      <c r="L51" s="62" t="inlineStr">
        <is>
          <t>X</t>
        </is>
      </c>
      <c r="M51" s="62" t="inlineStr">
        <is>
          <t>X</t>
        </is>
      </c>
      <c r="N51" s="62" t="inlineStr">
        <is>
          <t>X</t>
        </is>
      </c>
      <c r="O51" s="61" t="inlineStr"/>
      <c r="P51" s="43" t="n">
        <v>5</v>
      </c>
    </row>
    <row r="52" ht="20" customHeight="1">
      <c r="A52" s="33" t="inlineStr">
        <is>
          <t>La Colombe</t>
        </is>
      </c>
      <c r="B52" s="61" t="inlineStr"/>
      <c r="C52" s="61" t="inlineStr"/>
      <c r="D52" s="61" t="inlineStr"/>
      <c r="E52" s="61" t="inlineStr"/>
      <c r="F52" s="61" t="inlineStr"/>
      <c r="G52" s="61" t="inlineStr"/>
      <c r="H52" s="61" t="inlineStr"/>
      <c r="I52" s="61" t="inlineStr"/>
      <c r="J52" s="61" t="inlineStr"/>
      <c r="K52" s="61" t="inlineStr"/>
      <c r="L52" s="61" t="inlineStr"/>
      <c r="M52" s="61" t="inlineStr"/>
      <c r="N52" s="61" t="inlineStr"/>
      <c r="O52" s="62" t="inlineStr">
        <is>
          <t>X</t>
        </is>
      </c>
      <c r="P52" s="43" t="n">
        <v>1</v>
      </c>
    </row>
    <row r="53" ht="20" customHeight="1">
      <c r="A53" s="33" t="inlineStr">
        <is>
          <t>LaCroix</t>
        </is>
      </c>
      <c r="B53" s="61" t="inlineStr"/>
      <c r="C53" s="62" t="inlineStr">
        <is>
          <t>X</t>
        </is>
      </c>
      <c r="D53" s="61" t="inlineStr"/>
      <c r="E53" s="62" t="inlineStr">
        <is>
          <t>X</t>
        </is>
      </c>
      <c r="F53" s="61" t="inlineStr"/>
      <c r="G53" s="61" t="inlineStr"/>
      <c r="H53" s="61" t="inlineStr"/>
      <c r="I53" s="61" t="inlineStr"/>
      <c r="J53" s="62" t="inlineStr">
        <is>
          <t>X</t>
        </is>
      </c>
      <c r="K53" s="62" t="inlineStr">
        <is>
          <t>X</t>
        </is>
      </c>
      <c r="L53" s="62" t="inlineStr">
        <is>
          <t>X</t>
        </is>
      </c>
      <c r="M53" s="61" t="inlineStr"/>
      <c r="N53" s="61" t="inlineStr"/>
      <c r="O53" s="62" t="inlineStr">
        <is>
          <t>X</t>
        </is>
      </c>
      <c r="P53" s="43" t="n">
        <v>6</v>
      </c>
    </row>
    <row r="54" ht="20" customHeight="1">
      <c r="A54" s="33" t="inlineStr">
        <is>
          <t>Lemon Perfect</t>
        </is>
      </c>
      <c r="B54" s="61" t="inlineStr"/>
      <c r="C54" s="62" t="inlineStr">
        <is>
          <t>X</t>
        </is>
      </c>
      <c r="D54" s="62" t="inlineStr">
        <is>
          <t>X</t>
        </is>
      </c>
      <c r="E54" s="62" t="inlineStr">
        <is>
          <t>X</t>
        </is>
      </c>
      <c r="F54" s="61" t="inlineStr"/>
      <c r="G54" s="61" t="inlineStr"/>
      <c r="H54" s="61" t="inlineStr"/>
      <c r="I54" s="62" t="inlineStr">
        <is>
          <t>X</t>
        </is>
      </c>
      <c r="J54" s="62" t="inlineStr">
        <is>
          <t>X</t>
        </is>
      </c>
      <c r="K54" s="61" t="inlineStr"/>
      <c r="L54" s="61" t="inlineStr"/>
      <c r="M54" s="61" t="inlineStr"/>
      <c r="N54" s="61" t="inlineStr"/>
      <c r="O54" s="61" t="inlineStr"/>
      <c r="P54" s="43" t="n">
        <v>5</v>
      </c>
    </row>
    <row r="55" ht="20" customHeight="1">
      <c r="A55" s="33" t="inlineStr">
        <is>
          <t>Liquid Death</t>
        </is>
      </c>
      <c r="B55" s="61" t="inlineStr"/>
      <c r="C55" s="62" t="inlineStr">
        <is>
          <t>X</t>
        </is>
      </c>
      <c r="D55" s="62" t="inlineStr">
        <is>
          <t>X</t>
        </is>
      </c>
      <c r="E55" s="62" t="inlineStr">
        <is>
          <t>X</t>
        </is>
      </c>
      <c r="F55" s="61" t="inlineStr"/>
      <c r="G55" s="61" t="inlineStr"/>
      <c r="H55" s="61" t="inlineStr"/>
      <c r="I55" s="61" t="inlineStr"/>
      <c r="J55" s="61" t="inlineStr"/>
      <c r="K55" s="61" t="inlineStr"/>
      <c r="L55" s="61" t="inlineStr"/>
      <c r="M55" s="61" t="inlineStr"/>
      <c r="N55" s="61" t="inlineStr"/>
      <c r="O55" s="62" t="inlineStr">
        <is>
          <t>X</t>
        </is>
      </c>
      <c r="P55" s="43" t="n">
        <v>4</v>
      </c>
    </row>
    <row r="56" ht="20" customHeight="1">
      <c r="A56" s="33" t="inlineStr">
        <is>
          <t>Mas+</t>
        </is>
      </c>
      <c r="B56" s="61" t="inlineStr"/>
      <c r="C56" s="62" t="inlineStr">
        <is>
          <t>X</t>
        </is>
      </c>
      <c r="D56" s="62" t="inlineStr">
        <is>
          <t>X</t>
        </is>
      </c>
      <c r="E56" s="62" t="inlineStr">
        <is>
          <t>X</t>
        </is>
      </c>
      <c r="F56" s="61" t="inlineStr"/>
      <c r="G56" s="61" t="inlineStr"/>
      <c r="H56" s="61" t="inlineStr"/>
      <c r="I56" s="61" t="inlineStr"/>
      <c r="J56" s="62" t="inlineStr">
        <is>
          <t>X</t>
        </is>
      </c>
      <c r="K56" s="61" t="inlineStr"/>
      <c r="L56" s="61" t="inlineStr"/>
      <c r="M56" s="61" t="inlineStr"/>
      <c r="N56" s="61" t="inlineStr"/>
      <c r="O56" s="61" t="inlineStr"/>
      <c r="P56" s="43" t="n">
        <v>4</v>
      </c>
    </row>
    <row r="57" ht="20" customHeight="1">
      <c r="A57" s="33" t="inlineStr">
        <is>
          <t>Mayawell</t>
        </is>
      </c>
      <c r="B57" s="61" t="inlineStr"/>
      <c r="C57" s="61" t="inlineStr"/>
      <c r="D57" s="62" t="inlineStr">
        <is>
          <t>X</t>
        </is>
      </c>
      <c r="E57" s="62" t="inlineStr">
        <is>
          <t>X</t>
        </is>
      </c>
      <c r="F57" s="61" t="inlineStr"/>
      <c r="G57" s="61" t="inlineStr"/>
      <c r="H57" s="61" t="inlineStr"/>
      <c r="I57" s="61" t="inlineStr"/>
      <c r="J57" s="61" t="inlineStr"/>
      <c r="K57" s="62" t="inlineStr">
        <is>
          <t>X</t>
        </is>
      </c>
      <c r="L57" s="61" t="inlineStr"/>
      <c r="M57" s="61" t="inlineStr"/>
      <c r="N57" s="62" t="inlineStr">
        <is>
          <t>X</t>
        </is>
      </c>
      <c r="O57" s="61" t="inlineStr"/>
      <c r="P57" s="43" t="n">
        <v>4</v>
      </c>
    </row>
    <row r="58" ht="20" customHeight="1">
      <c r="A58" s="33" t="inlineStr">
        <is>
          <t>Monster</t>
        </is>
      </c>
      <c r="B58" s="61" t="inlineStr"/>
      <c r="C58" s="61" t="inlineStr"/>
      <c r="D58" s="61" t="inlineStr"/>
      <c r="E58" s="61" t="inlineStr"/>
      <c r="F58" s="61" t="inlineStr"/>
      <c r="G58" s="61" t="inlineStr"/>
      <c r="H58" s="62" t="inlineStr">
        <is>
          <t>X</t>
        </is>
      </c>
      <c r="I58" s="62" t="inlineStr">
        <is>
          <t>X</t>
        </is>
      </c>
      <c r="J58" s="62" t="inlineStr">
        <is>
          <t>X</t>
        </is>
      </c>
      <c r="K58" s="61" t="inlineStr"/>
      <c r="L58" s="61" t="inlineStr"/>
      <c r="M58" s="61" t="inlineStr"/>
      <c r="N58" s="61" t="inlineStr"/>
      <c r="O58" s="62" t="inlineStr">
        <is>
          <t>X</t>
        </is>
      </c>
      <c r="P58" s="43" t="n">
        <v>4</v>
      </c>
    </row>
    <row r="59" ht="20" customHeight="1">
      <c r="A59" s="33" t="inlineStr">
        <is>
          <t>Montellier</t>
        </is>
      </c>
      <c r="B59" s="61" t="inlineStr"/>
      <c r="C59" s="62" t="inlineStr">
        <is>
          <t>X</t>
        </is>
      </c>
      <c r="D59" s="62" t="inlineStr">
        <is>
          <t>X</t>
        </is>
      </c>
      <c r="E59" s="62" t="inlineStr">
        <is>
          <t>X</t>
        </is>
      </c>
      <c r="F59" s="61" t="inlineStr"/>
      <c r="G59" s="61" t="inlineStr"/>
      <c r="H59" s="61" t="inlineStr"/>
      <c r="I59" s="61" t="inlineStr"/>
      <c r="J59" s="61" t="inlineStr"/>
      <c r="K59" s="61" t="inlineStr"/>
      <c r="L59" s="61" t="inlineStr"/>
      <c r="M59" s="61" t="inlineStr"/>
      <c r="N59" s="61" t="inlineStr"/>
      <c r="O59" s="62" t="inlineStr">
        <is>
          <t>X</t>
        </is>
      </c>
      <c r="P59" s="43" t="n">
        <v>4</v>
      </c>
    </row>
    <row r="60" ht="20" customHeight="1">
      <c r="A60" s="33" t="inlineStr">
        <is>
          <t>Mountain Dew</t>
        </is>
      </c>
      <c r="B60" s="61" t="inlineStr"/>
      <c r="C60" s="61" t="inlineStr"/>
      <c r="D60" s="61" t="inlineStr"/>
      <c r="E60" s="61" t="inlineStr"/>
      <c r="F60" s="61" t="inlineStr"/>
      <c r="G60" s="61" t="inlineStr"/>
      <c r="H60" s="61" t="inlineStr"/>
      <c r="I60" s="61" t="inlineStr"/>
      <c r="J60" s="61" t="inlineStr"/>
      <c r="K60" s="61" t="inlineStr"/>
      <c r="L60" s="61" t="inlineStr"/>
      <c r="M60" s="61" t="inlineStr"/>
      <c r="N60" s="61" t="inlineStr"/>
      <c r="O60" s="62" t="inlineStr">
        <is>
          <t>X</t>
        </is>
      </c>
      <c r="P60" s="43" t="n">
        <v>1</v>
      </c>
    </row>
    <row r="61" ht="20" customHeight="1">
      <c r="A61" s="33" t="inlineStr">
        <is>
          <t>Mtn Dew</t>
        </is>
      </c>
      <c r="B61" s="61" t="inlineStr"/>
      <c r="C61" s="61" t="inlineStr"/>
      <c r="D61" s="62" t="inlineStr">
        <is>
          <t>X</t>
        </is>
      </c>
      <c r="E61" s="62" t="inlineStr">
        <is>
          <t>X</t>
        </is>
      </c>
      <c r="F61" s="61" t="inlineStr"/>
      <c r="G61" s="61" t="inlineStr"/>
      <c r="H61" s="61" t="inlineStr"/>
      <c r="I61" s="61" t="inlineStr"/>
      <c r="J61" s="62" t="inlineStr">
        <is>
          <t>X</t>
        </is>
      </c>
      <c r="K61" s="61" t="inlineStr"/>
      <c r="L61" s="61" t="inlineStr"/>
      <c r="M61" s="61" t="inlineStr"/>
      <c r="N61" s="61" t="inlineStr"/>
      <c r="O61" s="61" t="inlineStr"/>
      <c r="P61" s="43" t="n">
        <v>3</v>
      </c>
    </row>
    <row r="62" ht="20" customHeight="1">
      <c r="A62" s="33" t="inlineStr">
        <is>
          <t>Mug</t>
        </is>
      </c>
      <c r="B62" s="61" t="inlineStr"/>
      <c r="C62" s="61" t="inlineStr"/>
      <c r="D62" s="61" t="inlineStr"/>
      <c r="E62" s="61" t="inlineStr"/>
      <c r="F62" s="61" t="inlineStr"/>
      <c r="G62" s="61" t="inlineStr"/>
      <c r="H62" s="61" t="inlineStr"/>
      <c r="I62" s="61" t="inlineStr"/>
      <c r="J62" s="61" t="inlineStr"/>
      <c r="K62" s="61" t="inlineStr"/>
      <c r="L62" s="61" t="inlineStr"/>
      <c r="M62" s="61" t="inlineStr"/>
      <c r="N62" s="61" t="inlineStr"/>
      <c r="O62" s="62" t="inlineStr">
        <is>
          <t>X</t>
        </is>
      </c>
      <c r="P62" s="43" t="n">
        <v>1</v>
      </c>
    </row>
    <row r="63" ht="20" customHeight="1">
      <c r="A63" s="33" t="inlineStr">
        <is>
          <t>NOS</t>
        </is>
      </c>
      <c r="B63" s="61" t="inlineStr"/>
      <c r="C63" s="61" t="inlineStr"/>
      <c r="D63" s="61" t="inlineStr"/>
      <c r="E63" s="61" t="inlineStr"/>
      <c r="F63" s="61" t="inlineStr"/>
      <c r="G63" s="61" t="inlineStr"/>
      <c r="H63" s="61" t="inlineStr"/>
      <c r="I63" s="61" t="inlineStr"/>
      <c r="J63" s="61" t="inlineStr"/>
      <c r="K63" s="61" t="inlineStr"/>
      <c r="L63" s="61" t="inlineStr"/>
      <c r="M63" s="61" t="inlineStr"/>
      <c r="N63" s="61" t="inlineStr"/>
      <c r="O63" s="62" t="inlineStr">
        <is>
          <t>X</t>
        </is>
      </c>
      <c r="P63" s="43" t="n">
        <v>1</v>
      </c>
    </row>
    <row r="64" ht="20" customHeight="1">
      <c r="A64" s="33" t="inlineStr">
        <is>
          <t>Nixie</t>
        </is>
      </c>
      <c r="B64" s="61" t="inlineStr"/>
      <c r="C64" s="62" t="inlineStr">
        <is>
          <t>X</t>
        </is>
      </c>
      <c r="D64" s="61" t="inlineStr"/>
      <c r="E64" s="62" t="inlineStr">
        <is>
          <t>X</t>
        </is>
      </c>
      <c r="F64" s="62" t="inlineStr">
        <is>
          <t>X</t>
        </is>
      </c>
      <c r="G64" s="61" t="inlineStr"/>
      <c r="H64" s="62" t="inlineStr">
        <is>
          <t>X</t>
        </is>
      </c>
      <c r="I64" s="61" t="inlineStr"/>
      <c r="J64" s="61" t="inlineStr"/>
      <c r="K64" s="62" t="inlineStr">
        <is>
          <t>X</t>
        </is>
      </c>
      <c r="L64" s="61" t="inlineStr"/>
      <c r="M64" s="61" t="inlineStr"/>
      <c r="N64" s="62" t="inlineStr">
        <is>
          <t>X</t>
        </is>
      </c>
      <c r="O64" s="61" t="inlineStr"/>
      <c r="P64" s="43" t="n">
        <v>6</v>
      </c>
    </row>
    <row r="65" ht="20" customHeight="1">
      <c r="A65" s="33" t="inlineStr">
        <is>
          <t>OLIPOP</t>
        </is>
      </c>
      <c r="B65" s="62" t="inlineStr">
        <is>
          <t>X</t>
        </is>
      </c>
      <c r="C65" s="62" t="inlineStr">
        <is>
          <t>X</t>
        </is>
      </c>
      <c r="D65" s="62" t="inlineStr">
        <is>
          <t>X</t>
        </is>
      </c>
      <c r="E65" s="62" t="inlineStr">
        <is>
          <t>X</t>
        </is>
      </c>
      <c r="F65" s="62" t="inlineStr">
        <is>
          <t>X</t>
        </is>
      </c>
      <c r="G65" s="61" t="inlineStr"/>
      <c r="H65" s="62" t="inlineStr">
        <is>
          <t>X</t>
        </is>
      </c>
      <c r="I65" s="61" t="inlineStr"/>
      <c r="J65" s="61" t="inlineStr"/>
      <c r="K65" s="61" t="inlineStr"/>
      <c r="L65" s="61" t="inlineStr"/>
      <c r="M65" s="62" t="inlineStr">
        <is>
          <t>X</t>
        </is>
      </c>
      <c r="N65" s="61" t="inlineStr"/>
      <c r="O65" s="62" t="inlineStr">
        <is>
          <t>X</t>
        </is>
      </c>
      <c r="P65" s="43" t="n">
        <v>8</v>
      </c>
    </row>
    <row r="66" ht="20" customHeight="1">
      <c r="A66" s="33" t="inlineStr">
        <is>
          <t>Organika</t>
        </is>
      </c>
      <c r="B66" s="61" t="inlineStr"/>
      <c r="C66" s="62" t="inlineStr">
        <is>
          <t>X</t>
        </is>
      </c>
      <c r="D66" s="61" t="inlineStr"/>
      <c r="E66" s="62" t="inlineStr">
        <is>
          <t>X</t>
        </is>
      </c>
      <c r="F66" s="61" t="inlineStr"/>
      <c r="G66" s="61" t="inlineStr"/>
      <c r="H66" s="61" t="inlineStr"/>
      <c r="I66" s="61" t="inlineStr"/>
      <c r="J66" s="62" t="inlineStr">
        <is>
          <t>X</t>
        </is>
      </c>
      <c r="K66" s="61" t="inlineStr"/>
      <c r="L66" s="61" t="inlineStr"/>
      <c r="M66" s="61" t="inlineStr"/>
      <c r="N66" s="61" t="inlineStr"/>
      <c r="O66" s="61" t="inlineStr"/>
      <c r="P66" s="43" t="n">
        <v>3</v>
      </c>
    </row>
    <row r="67" ht="20" customHeight="1">
      <c r="A67" s="33" t="inlineStr">
        <is>
          <t>Pedialyte</t>
        </is>
      </c>
      <c r="B67" s="61" t="inlineStr"/>
      <c r="C67" s="61" t="inlineStr"/>
      <c r="D67" s="61" t="inlineStr"/>
      <c r="E67" s="62" t="inlineStr">
        <is>
          <t>X</t>
        </is>
      </c>
      <c r="F67" s="62" t="inlineStr">
        <is>
          <t>X</t>
        </is>
      </c>
      <c r="G67" s="62" t="inlineStr">
        <is>
          <t>X</t>
        </is>
      </c>
      <c r="H67" s="61" t="inlineStr"/>
      <c r="I67" s="61" t="inlineStr"/>
      <c r="J67" s="61" t="inlineStr"/>
      <c r="K67" s="61" t="inlineStr"/>
      <c r="L67" s="61" t="inlineStr"/>
      <c r="M67" s="61" t="inlineStr"/>
      <c r="N67" s="61" t="inlineStr"/>
      <c r="O67" s="62" t="inlineStr">
        <is>
          <t>X</t>
        </is>
      </c>
      <c r="P67" s="43" t="n">
        <v>4</v>
      </c>
    </row>
    <row r="68" ht="20" customHeight="1">
      <c r="A68" s="33" t="inlineStr">
        <is>
          <t>Pepsi</t>
        </is>
      </c>
      <c r="B68" s="61" t="inlineStr"/>
      <c r="C68" s="61" t="inlineStr"/>
      <c r="D68" s="62" t="inlineStr">
        <is>
          <t>X</t>
        </is>
      </c>
      <c r="E68" s="61" t="inlineStr"/>
      <c r="F68" s="62" t="inlineStr">
        <is>
          <t>X</t>
        </is>
      </c>
      <c r="G68" s="61" t="inlineStr"/>
      <c r="H68" s="61" t="inlineStr"/>
      <c r="I68" s="61" t="inlineStr"/>
      <c r="J68" s="61" t="inlineStr"/>
      <c r="K68" s="61" t="inlineStr"/>
      <c r="L68" s="61" t="inlineStr"/>
      <c r="M68" s="61" t="inlineStr"/>
      <c r="N68" s="61" t="inlineStr"/>
      <c r="O68" s="62" t="inlineStr">
        <is>
          <t>X</t>
        </is>
      </c>
      <c r="P68" s="43" t="n">
        <v>3</v>
      </c>
    </row>
    <row r="69" ht="20" customHeight="1">
      <c r="A69" s="33" t="inlineStr">
        <is>
          <t>Perrier</t>
        </is>
      </c>
      <c r="B69" s="61" t="inlineStr"/>
      <c r="C69" s="62" t="inlineStr">
        <is>
          <t>X</t>
        </is>
      </c>
      <c r="D69" s="61" t="inlineStr"/>
      <c r="E69" s="62" t="inlineStr">
        <is>
          <t>X</t>
        </is>
      </c>
      <c r="F69" s="61" t="inlineStr"/>
      <c r="G69" s="61" t="inlineStr"/>
      <c r="H69" s="61" t="inlineStr"/>
      <c r="I69" s="62" t="inlineStr">
        <is>
          <t>X</t>
        </is>
      </c>
      <c r="J69" s="61" t="inlineStr"/>
      <c r="K69" s="62" t="inlineStr">
        <is>
          <t>X</t>
        </is>
      </c>
      <c r="L69" s="61" t="inlineStr"/>
      <c r="M69" s="61" t="inlineStr"/>
      <c r="N69" s="61" t="inlineStr"/>
      <c r="O69" s="62" t="inlineStr">
        <is>
          <t>X</t>
        </is>
      </c>
      <c r="P69" s="43" t="n">
        <v>5</v>
      </c>
    </row>
    <row r="70" ht="20" customHeight="1">
      <c r="A70" s="33" t="inlineStr">
        <is>
          <t>Phocus</t>
        </is>
      </c>
      <c r="B70" s="61" t="inlineStr"/>
      <c r="C70" s="62" t="inlineStr">
        <is>
          <t>X</t>
        </is>
      </c>
      <c r="D70" s="61" t="inlineStr"/>
      <c r="E70" s="61" t="inlineStr"/>
      <c r="F70" s="62" t="inlineStr">
        <is>
          <t>X</t>
        </is>
      </c>
      <c r="G70" s="61" t="inlineStr"/>
      <c r="H70" s="61" t="inlineStr"/>
      <c r="I70" s="61" t="inlineStr"/>
      <c r="J70" s="61" t="inlineStr"/>
      <c r="K70" s="62" t="inlineStr">
        <is>
          <t>X</t>
        </is>
      </c>
      <c r="L70" s="61" t="inlineStr"/>
      <c r="M70" s="61" t="inlineStr"/>
      <c r="N70" s="61" t="inlineStr"/>
      <c r="O70" s="62" t="inlineStr">
        <is>
          <t>X</t>
        </is>
      </c>
      <c r="P70" s="43" t="n">
        <v>4</v>
      </c>
    </row>
    <row r="71" ht="20" customHeight="1">
      <c r="A71" s="33" t="inlineStr">
        <is>
          <t>Polar</t>
        </is>
      </c>
      <c r="B71" s="61" t="inlineStr"/>
      <c r="C71" s="62" t="inlineStr">
        <is>
          <t>X</t>
        </is>
      </c>
      <c r="D71" s="62" t="inlineStr">
        <is>
          <t>X</t>
        </is>
      </c>
      <c r="E71" s="62" t="inlineStr">
        <is>
          <t>X</t>
        </is>
      </c>
      <c r="F71" s="62" t="inlineStr">
        <is>
          <t>X</t>
        </is>
      </c>
      <c r="G71" s="61" t="inlineStr"/>
      <c r="H71" s="61" t="inlineStr"/>
      <c r="I71" s="61" t="inlineStr"/>
      <c r="J71" s="61" t="inlineStr"/>
      <c r="K71" s="62" t="inlineStr">
        <is>
          <t>X</t>
        </is>
      </c>
      <c r="L71" s="61" t="inlineStr"/>
      <c r="M71" s="61" t="inlineStr"/>
      <c r="N71" s="61" t="inlineStr"/>
      <c r="O71" s="61" t="inlineStr"/>
      <c r="P71" s="43" t="n">
        <v>5</v>
      </c>
    </row>
    <row r="72" ht="20" customHeight="1">
      <c r="A72" s="33" t="inlineStr">
        <is>
          <t>Poppi</t>
        </is>
      </c>
      <c r="B72" s="62" t="inlineStr">
        <is>
          <t>X</t>
        </is>
      </c>
      <c r="C72" s="62" t="inlineStr">
        <is>
          <t>X</t>
        </is>
      </c>
      <c r="D72" s="62" t="inlineStr">
        <is>
          <t>X</t>
        </is>
      </c>
      <c r="E72" s="62" t="inlineStr">
        <is>
          <t>X</t>
        </is>
      </c>
      <c r="F72" s="62" t="inlineStr">
        <is>
          <t>X</t>
        </is>
      </c>
      <c r="G72" s="62" t="inlineStr">
        <is>
          <t>X</t>
        </is>
      </c>
      <c r="H72" s="62" t="inlineStr">
        <is>
          <t>X</t>
        </is>
      </c>
      <c r="I72" s="61" t="inlineStr"/>
      <c r="J72" s="61" t="inlineStr"/>
      <c r="K72" s="61" t="inlineStr"/>
      <c r="L72" s="61" t="inlineStr"/>
      <c r="M72" s="62" t="inlineStr">
        <is>
          <t>X</t>
        </is>
      </c>
      <c r="N72" s="62" t="inlineStr">
        <is>
          <t>X</t>
        </is>
      </c>
      <c r="O72" s="62" t="inlineStr">
        <is>
          <t>X</t>
        </is>
      </c>
      <c r="P72" s="43" t="n">
        <v>10</v>
      </c>
    </row>
    <row r="73" ht="20" customHeight="1">
      <c r="A73" s="33" t="inlineStr">
        <is>
          <t>Powerade</t>
        </is>
      </c>
      <c r="B73" s="61" t="inlineStr"/>
      <c r="C73" s="62" t="inlineStr">
        <is>
          <t>X</t>
        </is>
      </c>
      <c r="D73" s="61" t="inlineStr"/>
      <c r="E73" s="62" t="inlineStr">
        <is>
          <t>X</t>
        </is>
      </c>
      <c r="F73" s="62" t="inlineStr">
        <is>
          <t>X</t>
        </is>
      </c>
      <c r="G73" s="62" t="inlineStr">
        <is>
          <t>X</t>
        </is>
      </c>
      <c r="H73" s="61" t="inlineStr"/>
      <c r="I73" s="61" t="inlineStr"/>
      <c r="J73" s="61" t="inlineStr"/>
      <c r="K73" s="61" t="inlineStr"/>
      <c r="L73" s="61" t="inlineStr"/>
      <c r="M73" s="61" t="inlineStr"/>
      <c r="N73" s="61" t="inlineStr"/>
      <c r="O73" s="61" t="inlineStr"/>
      <c r="P73" s="43" t="n">
        <v>4</v>
      </c>
    </row>
    <row r="74" ht="20" customHeight="1">
      <c r="A74" s="33" t="inlineStr">
        <is>
          <t>Prime</t>
        </is>
      </c>
      <c r="B74" s="61" t="inlineStr"/>
      <c r="C74" s="62" t="inlineStr">
        <is>
          <t>X</t>
        </is>
      </c>
      <c r="D74" s="61" t="inlineStr"/>
      <c r="E74" s="62" t="inlineStr">
        <is>
          <t>X</t>
        </is>
      </c>
      <c r="F74" s="61" t="inlineStr"/>
      <c r="G74" s="61" t="inlineStr"/>
      <c r="H74" s="62" t="inlineStr">
        <is>
          <t>X</t>
        </is>
      </c>
      <c r="I74" s="61" t="inlineStr"/>
      <c r="J74" s="62" t="inlineStr">
        <is>
          <t>X</t>
        </is>
      </c>
      <c r="K74" s="61" t="inlineStr"/>
      <c r="L74" s="61" t="inlineStr"/>
      <c r="M74" s="61" t="inlineStr"/>
      <c r="N74" s="61" t="inlineStr"/>
      <c r="O74" s="61" t="inlineStr"/>
      <c r="P74" s="43" t="n">
        <v>4</v>
      </c>
    </row>
    <row r="75" ht="20" customHeight="1">
      <c r="A75" s="33" t="inlineStr">
        <is>
          <t>Propel</t>
        </is>
      </c>
      <c r="B75" s="61" t="inlineStr"/>
      <c r="C75" s="62" t="inlineStr">
        <is>
          <t>X</t>
        </is>
      </c>
      <c r="D75" s="61" t="inlineStr"/>
      <c r="E75" s="62" t="inlineStr">
        <is>
          <t>X</t>
        </is>
      </c>
      <c r="F75" s="62" t="inlineStr">
        <is>
          <t>X</t>
        </is>
      </c>
      <c r="G75" s="62" t="inlineStr">
        <is>
          <t>X</t>
        </is>
      </c>
      <c r="H75" s="62" t="inlineStr">
        <is>
          <t>X</t>
        </is>
      </c>
      <c r="I75" s="61" t="inlineStr"/>
      <c r="J75" s="61" t="inlineStr"/>
      <c r="K75" s="61" t="inlineStr"/>
      <c r="L75" s="61" t="inlineStr"/>
      <c r="M75" s="61" t="inlineStr"/>
      <c r="N75" s="61" t="inlineStr"/>
      <c r="O75" s="61" t="inlineStr"/>
      <c r="P75" s="43" t="n">
        <v>5</v>
      </c>
    </row>
    <row r="76" ht="20" customHeight="1">
      <c r="A76" s="33" t="inlineStr">
        <is>
          <t>Protein2o</t>
        </is>
      </c>
      <c r="B76" s="61" t="inlineStr"/>
      <c r="C76" s="61" t="inlineStr"/>
      <c r="D76" s="62" t="inlineStr">
        <is>
          <t>X</t>
        </is>
      </c>
      <c r="E76" s="62" t="inlineStr">
        <is>
          <t>X</t>
        </is>
      </c>
      <c r="F76" s="62" t="inlineStr">
        <is>
          <t>X</t>
        </is>
      </c>
      <c r="G76" s="61" t="inlineStr"/>
      <c r="H76" s="61" t="inlineStr"/>
      <c r="I76" s="62" t="inlineStr">
        <is>
          <t>X</t>
        </is>
      </c>
      <c r="J76" s="62" t="inlineStr">
        <is>
          <t>X</t>
        </is>
      </c>
      <c r="K76" s="61" t="inlineStr"/>
      <c r="L76" s="62" t="inlineStr">
        <is>
          <t>X</t>
        </is>
      </c>
      <c r="M76" s="61" t="inlineStr"/>
      <c r="N76" s="61" t="inlineStr"/>
      <c r="O76" s="61" t="inlineStr"/>
      <c r="P76" s="43" t="n">
        <v>6</v>
      </c>
    </row>
    <row r="77" ht="20" customHeight="1">
      <c r="A77" s="33" t="inlineStr">
        <is>
          <t>Pure Leaf</t>
        </is>
      </c>
      <c r="B77" s="61" t="inlineStr"/>
      <c r="C77" s="62" t="inlineStr">
        <is>
          <t>X</t>
        </is>
      </c>
      <c r="D77" s="61" t="inlineStr"/>
      <c r="E77" s="62" t="inlineStr">
        <is>
          <t>X</t>
        </is>
      </c>
      <c r="F77" s="61" t="inlineStr"/>
      <c r="G77" s="61" t="inlineStr"/>
      <c r="H77" s="61" t="inlineStr"/>
      <c r="I77" s="62" t="inlineStr">
        <is>
          <t>X</t>
        </is>
      </c>
      <c r="J77" s="61" t="inlineStr"/>
      <c r="K77" s="61" t="inlineStr"/>
      <c r="L77" s="61" t="inlineStr"/>
      <c r="M77" s="61" t="inlineStr"/>
      <c r="N77" s="61" t="inlineStr"/>
      <c r="O77" s="61" t="inlineStr"/>
      <c r="P77" s="43" t="n">
        <v>3</v>
      </c>
    </row>
    <row r="78" ht="20" customHeight="1">
      <c r="A78" s="33" t="inlineStr">
        <is>
          <t>Recess</t>
        </is>
      </c>
      <c r="B78" s="61" t="inlineStr"/>
      <c r="C78" s="62" t="inlineStr">
        <is>
          <t>X</t>
        </is>
      </c>
      <c r="D78" s="62" t="inlineStr">
        <is>
          <t>X</t>
        </is>
      </c>
      <c r="E78" s="62" t="inlineStr">
        <is>
          <t>X</t>
        </is>
      </c>
      <c r="F78" s="62" t="inlineStr">
        <is>
          <t>X</t>
        </is>
      </c>
      <c r="G78" s="61" t="inlineStr"/>
      <c r="H78" s="61" t="inlineStr"/>
      <c r="I78" s="61" t="inlineStr"/>
      <c r="J78" s="61" t="inlineStr"/>
      <c r="K78" s="61" t="inlineStr"/>
      <c r="L78" s="62" t="inlineStr">
        <is>
          <t>X</t>
        </is>
      </c>
      <c r="M78" s="61" t="inlineStr"/>
      <c r="N78" s="62" t="inlineStr">
        <is>
          <t>X</t>
        </is>
      </c>
      <c r="O78" s="61" t="inlineStr"/>
      <c r="P78" s="43" t="n">
        <v>6</v>
      </c>
    </row>
    <row r="79" ht="20" customHeight="1">
      <c r="A79" s="33" t="inlineStr">
        <is>
          <t>Red Bull</t>
        </is>
      </c>
      <c r="B79" s="61" t="inlineStr"/>
      <c r="C79" s="61" t="inlineStr"/>
      <c r="D79" s="61" t="inlineStr"/>
      <c r="E79" s="62" t="inlineStr">
        <is>
          <t>X</t>
        </is>
      </c>
      <c r="F79" s="61" t="inlineStr"/>
      <c r="G79" s="61" t="inlineStr"/>
      <c r="H79" s="62" t="inlineStr">
        <is>
          <t>X</t>
        </is>
      </c>
      <c r="I79" s="62" t="inlineStr">
        <is>
          <t>X</t>
        </is>
      </c>
      <c r="J79" s="62" t="inlineStr">
        <is>
          <t>X</t>
        </is>
      </c>
      <c r="K79" s="61" t="inlineStr"/>
      <c r="L79" s="61" t="inlineStr"/>
      <c r="M79" s="61" t="inlineStr"/>
      <c r="N79" s="61" t="inlineStr"/>
      <c r="O79" s="62" t="inlineStr">
        <is>
          <t>X</t>
        </is>
      </c>
      <c r="P79" s="43" t="n">
        <v>5</v>
      </c>
    </row>
    <row r="80" ht="20" customHeight="1">
      <c r="A80" s="33" t="inlineStr">
        <is>
          <t>Reign</t>
        </is>
      </c>
      <c r="B80" s="61" t="inlineStr"/>
      <c r="C80" s="62" t="inlineStr">
        <is>
          <t>X</t>
        </is>
      </c>
      <c r="D80" s="62" t="inlineStr">
        <is>
          <t>X</t>
        </is>
      </c>
      <c r="E80" s="62" t="inlineStr">
        <is>
          <t>X</t>
        </is>
      </c>
      <c r="F80" s="61" t="inlineStr"/>
      <c r="G80" s="61" t="inlineStr"/>
      <c r="H80" s="61" t="inlineStr"/>
      <c r="I80" s="61" t="inlineStr"/>
      <c r="J80" s="61" t="inlineStr"/>
      <c r="K80" s="61" t="inlineStr"/>
      <c r="L80" s="61" t="inlineStr"/>
      <c r="M80" s="61" t="inlineStr"/>
      <c r="N80" s="61" t="inlineStr"/>
      <c r="O80" s="61" t="inlineStr"/>
      <c r="P80" s="43" t="n">
        <v>3</v>
      </c>
    </row>
    <row r="81" ht="20" customHeight="1">
      <c r="A81" s="33" t="inlineStr">
        <is>
          <t>Remedy</t>
        </is>
      </c>
      <c r="B81" s="61" t="inlineStr"/>
      <c r="C81" s="62" t="inlineStr">
        <is>
          <t>X</t>
        </is>
      </c>
      <c r="D81" s="61" t="inlineStr"/>
      <c r="E81" s="62" t="inlineStr">
        <is>
          <t>X</t>
        </is>
      </c>
      <c r="F81" s="62" t="inlineStr">
        <is>
          <t>X</t>
        </is>
      </c>
      <c r="G81" s="61" t="inlineStr"/>
      <c r="H81" s="61" t="inlineStr"/>
      <c r="I81" s="62" t="inlineStr">
        <is>
          <t>X</t>
        </is>
      </c>
      <c r="J81" s="62" t="inlineStr">
        <is>
          <t>X</t>
        </is>
      </c>
      <c r="K81" s="61" t="inlineStr"/>
      <c r="L81" s="61" t="inlineStr"/>
      <c r="M81" s="62" t="inlineStr">
        <is>
          <t>X</t>
        </is>
      </c>
      <c r="N81" s="61" t="inlineStr"/>
      <c r="O81" s="61" t="inlineStr"/>
      <c r="P81" s="43" t="n">
        <v>6</v>
      </c>
    </row>
    <row r="82" ht="20" customHeight="1">
      <c r="A82" s="33" t="inlineStr">
        <is>
          <t>Roar Organic</t>
        </is>
      </c>
      <c r="B82" s="61" t="inlineStr"/>
      <c r="C82" s="61" t="inlineStr"/>
      <c r="D82" s="62" t="inlineStr">
        <is>
          <t>X</t>
        </is>
      </c>
      <c r="E82" s="62" t="inlineStr">
        <is>
          <t>X</t>
        </is>
      </c>
      <c r="F82" s="61" t="inlineStr"/>
      <c r="G82" s="61" t="inlineStr"/>
      <c r="H82" s="62" t="inlineStr">
        <is>
          <t>X</t>
        </is>
      </c>
      <c r="I82" s="62" t="inlineStr">
        <is>
          <t>X</t>
        </is>
      </c>
      <c r="J82" s="61" t="inlineStr"/>
      <c r="K82" s="61" t="inlineStr"/>
      <c r="L82" s="61" t="inlineStr"/>
      <c r="M82" s="61" t="inlineStr"/>
      <c r="N82" s="61" t="inlineStr"/>
      <c r="O82" s="61" t="inlineStr"/>
      <c r="P82" s="43" t="n">
        <v>4</v>
      </c>
    </row>
    <row r="83" ht="20" customHeight="1">
      <c r="A83" s="33" t="inlineStr">
        <is>
          <t>Rockstar</t>
        </is>
      </c>
      <c r="B83" s="61" t="inlineStr"/>
      <c r="C83" s="61" t="inlineStr"/>
      <c r="D83" s="61" t="inlineStr"/>
      <c r="E83" s="61" t="inlineStr"/>
      <c r="F83" s="61" t="inlineStr"/>
      <c r="G83" s="61" t="inlineStr"/>
      <c r="H83" s="61" t="inlineStr"/>
      <c r="I83" s="61" t="inlineStr"/>
      <c r="J83" s="61" t="inlineStr"/>
      <c r="K83" s="61" t="inlineStr"/>
      <c r="L83" s="61" t="inlineStr"/>
      <c r="M83" s="61" t="inlineStr"/>
      <c r="N83" s="61" t="inlineStr"/>
      <c r="O83" s="62" t="inlineStr">
        <is>
          <t>X</t>
        </is>
      </c>
      <c r="P83" s="43" t="n">
        <v>1</v>
      </c>
    </row>
    <row r="84" ht="20" customHeight="1">
      <c r="A84" s="33" t="inlineStr">
        <is>
          <t>STOK</t>
        </is>
      </c>
      <c r="B84" s="61" t="inlineStr"/>
      <c r="C84" s="61" t="inlineStr"/>
      <c r="D84" s="61" t="inlineStr"/>
      <c r="E84" s="61" t="inlineStr"/>
      <c r="F84" s="61" t="inlineStr"/>
      <c r="G84" s="61" t="inlineStr"/>
      <c r="H84" s="61" t="inlineStr"/>
      <c r="I84" s="61" t="inlineStr"/>
      <c r="J84" s="61" t="inlineStr"/>
      <c r="K84" s="61" t="inlineStr"/>
      <c r="L84" s="61" t="inlineStr"/>
      <c r="M84" s="61" t="inlineStr"/>
      <c r="N84" s="61" t="inlineStr"/>
      <c r="O84" s="61" t="inlineStr"/>
      <c r="P84" s="43" t="n">
        <v>0</v>
      </c>
    </row>
    <row r="85" ht="20" customHeight="1">
      <c r="A85" s="33" t="inlineStr">
        <is>
          <t>San Pellegrino</t>
        </is>
      </c>
      <c r="B85" s="61" t="inlineStr"/>
      <c r="C85" s="62" t="inlineStr">
        <is>
          <t>X</t>
        </is>
      </c>
      <c r="D85" s="62" t="inlineStr">
        <is>
          <t>X</t>
        </is>
      </c>
      <c r="E85" s="61" t="inlineStr"/>
      <c r="F85" s="61" t="inlineStr"/>
      <c r="G85" s="61" t="inlineStr"/>
      <c r="H85" s="61" t="inlineStr"/>
      <c r="I85" s="61" t="inlineStr"/>
      <c r="J85" s="61" t="inlineStr"/>
      <c r="K85" s="62" t="inlineStr">
        <is>
          <t>X</t>
        </is>
      </c>
      <c r="L85" s="61" t="inlineStr"/>
      <c r="M85" s="61" t="inlineStr"/>
      <c r="N85" s="61" t="inlineStr"/>
      <c r="O85" s="62" t="inlineStr">
        <is>
          <t>X</t>
        </is>
      </c>
      <c r="P85" s="43" t="n">
        <v>4</v>
      </c>
    </row>
    <row r="86" ht="20" customHeight="1">
      <c r="A86" s="33" t="inlineStr">
        <is>
          <t>Schweppes</t>
        </is>
      </c>
      <c r="B86" s="61" t="inlineStr"/>
      <c r="C86" s="61" t="inlineStr"/>
      <c r="D86" s="61" t="inlineStr"/>
      <c r="E86" s="61" t="inlineStr"/>
      <c r="F86" s="61" t="inlineStr"/>
      <c r="G86" s="61" t="inlineStr"/>
      <c r="H86" s="61" t="inlineStr"/>
      <c r="I86" s="61" t="inlineStr"/>
      <c r="J86" s="61" t="inlineStr"/>
      <c r="K86" s="61" t="inlineStr"/>
      <c r="L86" s="61" t="inlineStr"/>
      <c r="M86" s="61" t="inlineStr"/>
      <c r="N86" s="61" t="inlineStr"/>
      <c r="O86" s="62" t="inlineStr">
        <is>
          <t>X</t>
        </is>
      </c>
      <c r="P86" s="43" t="n">
        <v>1</v>
      </c>
    </row>
    <row r="87" ht="20" customHeight="1">
      <c r="A87" s="33" t="inlineStr">
        <is>
          <t>Smartwater</t>
        </is>
      </c>
      <c r="B87" s="61" t="inlineStr"/>
      <c r="C87" s="62" t="inlineStr">
        <is>
          <t>X</t>
        </is>
      </c>
      <c r="D87" s="61" t="inlineStr"/>
      <c r="E87" s="61" t="inlineStr"/>
      <c r="F87" s="61" t="inlineStr"/>
      <c r="G87" s="61" t="inlineStr"/>
      <c r="H87" s="62" t="inlineStr">
        <is>
          <t>X</t>
        </is>
      </c>
      <c r="I87" s="61" t="inlineStr"/>
      <c r="J87" s="61" t="inlineStr"/>
      <c r="K87" s="61" t="inlineStr"/>
      <c r="L87" s="61" t="inlineStr"/>
      <c r="M87" s="61" t="inlineStr"/>
      <c r="N87" s="62" t="inlineStr">
        <is>
          <t>X</t>
        </is>
      </c>
      <c r="O87" s="62" t="inlineStr">
        <is>
          <t>X</t>
        </is>
      </c>
      <c r="P87" s="43" t="n">
        <v>4</v>
      </c>
    </row>
    <row r="88" ht="20" customHeight="1">
      <c r="A88" s="33" t="inlineStr">
        <is>
          <t>Sound</t>
        </is>
      </c>
      <c r="B88" s="61" t="inlineStr"/>
      <c r="C88" s="62" t="inlineStr">
        <is>
          <t>X</t>
        </is>
      </c>
      <c r="D88" s="61" t="inlineStr"/>
      <c r="E88" s="62" t="inlineStr">
        <is>
          <t>X</t>
        </is>
      </c>
      <c r="F88" s="61" t="inlineStr"/>
      <c r="G88" s="61" t="inlineStr"/>
      <c r="H88" s="61" t="inlineStr"/>
      <c r="I88" s="61" t="inlineStr"/>
      <c r="J88" s="61" t="inlineStr"/>
      <c r="K88" s="62" t="inlineStr">
        <is>
          <t>X</t>
        </is>
      </c>
      <c r="L88" s="61" t="inlineStr"/>
      <c r="M88" s="62" t="inlineStr">
        <is>
          <t>X</t>
        </is>
      </c>
      <c r="N88" s="62" t="inlineStr">
        <is>
          <t>X</t>
        </is>
      </c>
      <c r="O88" s="61" t="inlineStr"/>
      <c r="P88" s="43" t="n">
        <v>5</v>
      </c>
    </row>
    <row r="89" ht="20" customHeight="1">
      <c r="A89" s="33" t="inlineStr">
        <is>
          <t>Sparkling Ice</t>
        </is>
      </c>
      <c r="B89" s="61" t="inlineStr"/>
      <c r="C89" s="62" t="inlineStr">
        <is>
          <t>X</t>
        </is>
      </c>
      <c r="D89" s="62" t="inlineStr">
        <is>
          <t>X</t>
        </is>
      </c>
      <c r="E89" s="62" t="inlineStr">
        <is>
          <t>X</t>
        </is>
      </c>
      <c r="F89" s="62" t="inlineStr">
        <is>
          <t>X</t>
        </is>
      </c>
      <c r="G89" s="61" t="inlineStr"/>
      <c r="H89" s="61" t="inlineStr"/>
      <c r="I89" s="61" t="inlineStr"/>
      <c r="J89" s="62" t="inlineStr">
        <is>
          <t>X</t>
        </is>
      </c>
      <c r="K89" s="61" t="inlineStr"/>
      <c r="L89" s="62" t="inlineStr">
        <is>
          <t>X</t>
        </is>
      </c>
      <c r="M89" s="61" t="inlineStr"/>
      <c r="N89" s="61" t="inlineStr"/>
      <c r="O89" s="62" t="inlineStr">
        <is>
          <t>X</t>
        </is>
      </c>
      <c r="P89" s="43" t="n">
        <v>7</v>
      </c>
    </row>
    <row r="90" ht="20" customHeight="1">
      <c r="A90" s="33" t="inlineStr">
        <is>
          <t>Spindrift</t>
        </is>
      </c>
      <c r="B90" s="61" t="inlineStr"/>
      <c r="C90" s="62" t="inlineStr">
        <is>
          <t>X</t>
        </is>
      </c>
      <c r="D90" s="62" t="inlineStr">
        <is>
          <t>X</t>
        </is>
      </c>
      <c r="E90" s="62" t="inlineStr">
        <is>
          <t>X</t>
        </is>
      </c>
      <c r="F90" s="61" t="inlineStr"/>
      <c r="G90" s="61" t="inlineStr"/>
      <c r="H90" s="61" t="inlineStr"/>
      <c r="I90" s="61" t="inlineStr"/>
      <c r="J90" s="62" t="inlineStr">
        <is>
          <t>X</t>
        </is>
      </c>
      <c r="K90" s="62" t="inlineStr">
        <is>
          <t>X</t>
        </is>
      </c>
      <c r="L90" s="61" t="inlineStr"/>
      <c r="M90" s="61" t="inlineStr"/>
      <c r="N90" s="61" t="inlineStr"/>
      <c r="O90" s="61" t="inlineStr"/>
      <c r="P90" s="43" t="n">
        <v>5</v>
      </c>
    </row>
    <row r="91" ht="20" customHeight="1">
      <c r="A91" s="33" t="inlineStr">
        <is>
          <t>Sprite</t>
        </is>
      </c>
      <c r="B91" s="61" t="inlineStr"/>
      <c r="C91" s="61" t="inlineStr"/>
      <c r="D91" s="61" t="inlineStr"/>
      <c r="E91" s="61" t="inlineStr"/>
      <c r="F91" s="62" t="inlineStr">
        <is>
          <t>X</t>
        </is>
      </c>
      <c r="G91" s="61" t="inlineStr"/>
      <c r="H91" s="61" t="inlineStr"/>
      <c r="I91" s="61" t="inlineStr"/>
      <c r="J91" s="62" t="inlineStr">
        <is>
          <t>X</t>
        </is>
      </c>
      <c r="K91" s="61" t="inlineStr"/>
      <c r="L91" s="61" t="inlineStr"/>
      <c r="M91" s="61" t="inlineStr"/>
      <c r="N91" s="61" t="inlineStr"/>
      <c r="O91" s="62" t="inlineStr">
        <is>
          <t>X</t>
        </is>
      </c>
      <c r="P91" s="43" t="n">
        <v>3</v>
      </c>
    </row>
    <row r="92" ht="20" customHeight="1">
      <c r="A92" s="33" t="inlineStr">
        <is>
          <t>Starbucks</t>
        </is>
      </c>
      <c r="B92" s="61" t="inlineStr"/>
      <c r="C92" s="61" t="inlineStr"/>
      <c r="D92" s="61" t="inlineStr"/>
      <c r="E92" s="61" t="inlineStr"/>
      <c r="F92" s="61" t="inlineStr"/>
      <c r="G92" s="61" t="inlineStr"/>
      <c r="H92" s="61" t="inlineStr"/>
      <c r="I92" s="61" t="inlineStr"/>
      <c r="J92" s="61" t="inlineStr"/>
      <c r="K92" s="61" t="inlineStr"/>
      <c r="L92" s="61" t="inlineStr"/>
      <c r="M92" s="61" t="inlineStr"/>
      <c r="N92" s="61" t="inlineStr"/>
      <c r="O92" s="61" t="inlineStr"/>
      <c r="P92" s="43" t="n">
        <v>0</v>
      </c>
    </row>
    <row r="93" ht="20" customHeight="1">
      <c r="A93" s="33" t="inlineStr">
        <is>
          <t>Sunkist</t>
        </is>
      </c>
      <c r="B93" s="61" t="inlineStr"/>
      <c r="C93" s="61" t="inlineStr"/>
      <c r="D93" s="62" t="inlineStr">
        <is>
          <t>X</t>
        </is>
      </c>
      <c r="E93" s="62" t="inlineStr">
        <is>
          <t>X</t>
        </is>
      </c>
      <c r="F93" s="61" t="inlineStr"/>
      <c r="G93" s="62" t="inlineStr">
        <is>
          <t>X</t>
        </is>
      </c>
      <c r="H93" s="61" t="inlineStr"/>
      <c r="I93" s="61" t="inlineStr"/>
      <c r="J93" s="61" t="inlineStr"/>
      <c r="K93" s="61" t="inlineStr"/>
      <c r="L93" s="61" t="inlineStr"/>
      <c r="M93" s="61" t="inlineStr"/>
      <c r="N93" s="61" t="inlineStr"/>
      <c r="O93" s="61" t="inlineStr"/>
      <c r="P93" s="43" t="n">
        <v>3</v>
      </c>
    </row>
    <row r="94" ht="20" customHeight="1">
      <c r="A94" s="33" t="inlineStr">
        <is>
          <t>Topo Chico</t>
        </is>
      </c>
      <c r="B94" s="61" t="inlineStr"/>
      <c r="C94" s="62" t="inlineStr">
        <is>
          <t>X</t>
        </is>
      </c>
      <c r="D94" s="62" t="inlineStr">
        <is>
          <t>X</t>
        </is>
      </c>
      <c r="E94" s="61" t="inlineStr"/>
      <c r="F94" s="61" t="inlineStr"/>
      <c r="G94" s="61" t="inlineStr"/>
      <c r="H94" s="61" t="inlineStr"/>
      <c r="I94" s="61" t="inlineStr"/>
      <c r="J94" s="61" t="inlineStr"/>
      <c r="K94" s="62" t="inlineStr">
        <is>
          <t>X</t>
        </is>
      </c>
      <c r="L94" s="61" t="inlineStr"/>
      <c r="M94" s="61" t="inlineStr"/>
      <c r="N94" s="61" t="inlineStr"/>
      <c r="O94" s="62" t="inlineStr">
        <is>
          <t>X</t>
        </is>
      </c>
      <c r="P94" s="43" t="n">
        <v>4</v>
      </c>
    </row>
    <row r="95" ht="20" customHeight="1">
      <c r="A95" s="33" t="inlineStr">
        <is>
          <t>United Sodas</t>
        </is>
      </c>
      <c r="B95" s="61" t="inlineStr"/>
      <c r="C95" s="62" t="inlineStr">
        <is>
          <t>X</t>
        </is>
      </c>
      <c r="D95" s="62" t="inlineStr">
        <is>
          <t>X</t>
        </is>
      </c>
      <c r="E95" s="62" t="inlineStr">
        <is>
          <t>X</t>
        </is>
      </c>
      <c r="F95" s="62" t="inlineStr">
        <is>
          <t>X</t>
        </is>
      </c>
      <c r="G95" s="61" t="inlineStr"/>
      <c r="H95" s="61" t="inlineStr"/>
      <c r="I95" s="62" t="inlineStr">
        <is>
          <t>X</t>
        </is>
      </c>
      <c r="J95" s="61" t="inlineStr"/>
      <c r="K95" s="61" t="inlineStr"/>
      <c r="L95" s="61" t="inlineStr"/>
      <c r="M95" s="61" t="inlineStr"/>
      <c r="N95" s="61" t="inlineStr"/>
      <c r="O95" s="61" t="inlineStr"/>
      <c r="P95" s="43" t="n">
        <v>5</v>
      </c>
    </row>
    <row r="96" ht="20" customHeight="1">
      <c r="A96" s="33" t="inlineStr">
        <is>
          <t>Venom</t>
        </is>
      </c>
      <c r="B96" s="61" t="inlineStr"/>
      <c r="C96" s="61" t="inlineStr"/>
      <c r="D96" s="61" t="inlineStr"/>
      <c r="E96" s="61" t="inlineStr"/>
      <c r="F96" s="61" t="inlineStr"/>
      <c r="G96" s="61" t="inlineStr"/>
      <c r="H96" s="61" t="inlineStr"/>
      <c r="I96" s="61" t="inlineStr"/>
      <c r="J96" s="61" t="inlineStr"/>
      <c r="K96" s="61" t="inlineStr"/>
      <c r="L96" s="61" t="inlineStr"/>
      <c r="M96" s="61" t="inlineStr"/>
      <c r="N96" s="61" t="inlineStr"/>
      <c r="O96" s="61" t="inlineStr"/>
      <c r="P96" s="43" t="n">
        <v>0</v>
      </c>
    </row>
    <row r="97" ht="20" customHeight="1">
      <c r="A97" s="33" t="inlineStr">
        <is>
          <t>Vita Coco</t>
        </is>
      </c>
      <c r="B97" s="61" t="inlineStr"/>
      <c r="C97" s="61" t="inlineStr"/>
      <c r="D97" s="62" t="inlineStr">
        <is>
          <t>X</t>
        </is>
      </c>
      <c r="E97" s="61" t="inlineStr"/>
      <c r="F97" s="61" t="inlineStr"/>
      <c r="G97" s="61" t="inlineStr"/>
      <c r="H97" s="61" t="inlineStr"/>
      <c r="I97" s="62" t="inlineStr">
        <is>
          <t>X</t>
        </is>
      </c>
      <c r="J97" s="62" t="inlineStr">
        <is>
          <t>X</t>
        </is>
      </c>
      <c r="K97" s="61" t="inlineStr"/>
      <c r="L97" s="61" t="inlineStr"/>
      <c r="M97" s="61" t="inlineStr"/>
      <c r="N97" s="61" t="inlineStr"/>
      <c r="O97" s="62" t="inlineStr">
        <is>
          <t>X</t>
        </is>
      </c>
      <c r="P97" s="43" t="n">
        <v>4</v>
      </c>
    </row>
    <row r="98" ht="20" customHeight="1">
      <c r="A98" s="33" t="inlineStr">
        <is>
          <t>Waterloo</t>
        </is>
      </c>
      <c r="B98" s="61" t="inlineStr"/>
      <c r="C98" s="62" t="inlineStr">
        <is>
          <t>X</t>
        </is>
      </c>
      <c r="D98" s="62" t="inlineStr">
        <is>
          <t>X</t>
        </is>
      </c>
      <c r="E98" s="62" t="inlineStr">
        <is>
          <t>X</t>
        </is>
      </c>
      <c r="F98" s="62" t="inlineStr">
        <is>
          <t>X</t>
        </is>
      </c>
      <c r="G98" s="62" t="inlineStr">
        <is>
          <t>X</t>
        </is>
      </c>
      <c r="H98" s="62" t="inlineStr">
        <is>
          <t>X</t>
        </is>
      </c>
      <c r="I98" s="62" t="inlineStr">
        <is>
          <t>X</t>
        </is>
      </c>
      <c r="J98" s="61" t="inlineStr"/>
      <c r="K98" s="61" t="inlineStr"/>
      <c r="L98" s="61" t="inlineStr"/>
      <c r="M98" s="61" t="inlineStr"/>
      <c r="N98" s="61" t="inlineStr"/>
      <c r="O98" s="61" t="inlineStr"/>
      <c r="P98" s="43" t="n">
        <v>7</v>
      </c>
    </row>
    <row r="99" ht="20" customHeight="1">
      <c r="A99" s="33" t="inlineStr">
        <is>
          <t>ZOA</t>
        </is>
      </c>
      <c r="B99" s="61" t="inlineStr"/>
      <c r="C99" s="62" t="inlineStr">
        <is>
          <t>X</t>
        </is>
      </c>
      <c r="D99" s="62" t="inlineStr">
        <is>
          <t>X</t>
        </is>
      </c>
      <c r="E99" s="62" t="inlineStr">
        <is>
          <t>X</t>
        </is>
      </c>
      <c r="F99" s="61" t="inlineStr"/>
      <c r="G99" s="61" t="inlineStr"/>
      <c r="H99" s="61" t="inlineStr"/>
      <c r="I99" s="62" t="inlineStr">
        <is>
          <t>X</t>
        </is>
      </c>
      <c r="J99" s="62" t="inlineStr">
        <is>
          <t>X</t>
        </is>
      </c>
      <c r="K99" s="61" t="inlineStr"/>
      <c r="L99" s="61" t="inlineStr"/>
      <c r="M99" s="61" t="inlineStr"/>
      <c r="N99" s="61" t="inlineStr"/>
      <c r="O99" s="61" t="inlineStr"/>
      <c r="P99" s="43" t="n">
        <v>5</v>
      </c>
    </row>
    <row r="100" ht="20" customHeight="1">
      <c r="A100" s="33" t="inlineStr">
        <is>
          <t>Zevia</t>
        </is>
      </c>
      <c r="B100" s="62" t="inlineStr">
        <is>
          <t>X</t>
        </is>
      </c>
      <c r="C100" s="62" t="inlineStr">
        <is>
          <t>X</t>
        </is>
      </c>
      <c r="D100" s="62" t="inlineStr">
        <is>
          <t>X</t>
        </is>
      </c>
      <c r="E100" s="62" t="inlineStr">
        <is>
          <t>X</t>
        </is>
      </c>
      <c r="F100" s="62" t="inlineStr">
        <is>
          <t>X</t>
        </is>
      </c>
      <c r="G100" s="62" t="inlineStr">
        <is>
          <t>X</t>
        </is>
      </c>
      <c r="H100" s="61" t="inlineStr"/>
      <c r="I100" s="61" t="inlineStr"/>
      <c r="J100" s="61" t="inlineStr"/>
      <c r="K100" s="62" t="inlineStr">
        <is>
          <t>X</t>
        </is>
      </c>
      <c r="L100" s="61" t="inlineStr"/>
      <c r="M100" s="62" t="inlineStr">
        <is>
          <t>X</t>
        </is>
      </c>
      <c r="N100" s="61" t="inlineStr"/>
      <c r="O100" s="61" t="inlineStr"/>
      <c r="P100" s="43" t="n">
        <v>8</v>
      </c>
    </row>
    <row r="101" ht="20" customHeight="1">
      <c r="A101" s="33" t="inlineStr">
        <is>
          <t>bubly</t>
        </is>
      </c>
      <c r="B101" s="61" t="inlineStr"/>
      <c r="C101" s="62" t="inlineStr">
        <is>
          <t>X</t>
        </is>
      </c>
      <c r="D101" s="62" t="inlineStr">
        <is>
          <t>X</t>
        </is>
      </c>
      <c r="E101" s="62" t="inlineStr">
        <is>
          <t>X</t>
        </is>
      </c>
      <c r="F101" s="62" t="inlineStr">
        <is>
          <t>X</t>
        </is>
      </c>
      <c r="G101" s="61" t="inlineStr"/>
      <c r="H101" s="62" t="inlineStr">
        <is>
          <t>X</t>
        </is>
      </c>
      <c r="I101" s="61" t="inlineStr"/>
      <c r="J101" s="61" t="inlineStr"/>
      <c r="K101" s="62" t="inlineStr">
        <is>
          <t>X</t>
        </is>
      </c>
      <c r="L101" s="61" t="inlineStr"/>
      <c r="M101" s="61" t="inlineStr"/>
      <c r="N101" s="61" t="inlineStr"/>
      <c r="O101" s="61" t="inlineStr"/>
      <c r="P101" s="43" t="n">
        <v>6</v>
      </c>
    </row>
    <row r="102" ht="20" customHeight="1">
      <c r="A102" s="33" t="inlineStr">
        <is>
          <t>vitaminwater</t>
        </is>
      </c>
      <c r="B102" s="61" t="inlineStr"/>
      <c r="C102" s="62" t="inlineStr">
        <is>
          <t>X</t>
        </is>
      </c>
      <c r="D102" s="62" t="inlineStr">
        <is>
          <t>X</t>
        </is>
      </c>
      <c r="E102" s="62" t="inlineStr">
        <is>
          <t>X</t>
        </is>
      </c>
      <c r="F102" s="61" t="inlineStr"/>
      <c r="G102" s="61" t="inlineStr"/>
      <c r="H102" s="61" t="inlineStr"/>
      <c r="I102" s="61" t="inlineStr"/>
      <c r="J102" s="62" t="inlineStr">
        <is>
          <t>X</t>
        </is>
      </c>
      <c r="K102" s="61" t="inlineStr"/>
      <c r="L102" s="61" t="inlineStr"/>
      <c r="M102" s="61" t="inlineStr"/>
      <c r="N102" s="61" t="inlineStr"/>
      <c r="O102" s="61" t="inlineStr"/>
      <c r="P102" s="43" t="n">
        <v>4</v>
      </c>
    </row>
    <row r="103" ht="20" customHeight="1">
      <c r="A103" s="33" t="inlineStr">
        <is>
          <t>wildwonder</t>
        </is>
      </c>
      <c r="B103" s="61" t="inlineStr"/>
      <c r="C103" s="62" t="inlineStr">
        <is>
          <t>X</t>
        </is>
      </c>
      <c r="D103" s="62" t="inlineStr">
        <is>
          <t>X</t>
        </is>
      </c>
      <c r="E103" s="62" t="inlineStr">
        <is>
          <t>X</t>
        </is>
      </c>
      <c r="F103" s="61" t="inlineStr"/>
      <c r="G103" s="61" t="inlineStr"/>
      <c r="H103" s="61" t="inlineStr"/>
      <c r="I103" s="62" t="inlineStr">
        <is>
          <t>X</t>
        </is>
      </c>
      <c r="J103" s="62" t="inlineStr">
        <is>
          <t>X</t>
        </is>
      </c>
      <c r="K103" s="61" t="inlineStr"/>
      <c r="L103" s="61" t="inlineStr"/>
      <c r="M103" s="62" t="inlineStr">
        <is>
          <t>X</t>
        </is>
      </c>
      <c r="N103" s="62" t="inlineStr">
        <is>
          <t>X</t>
        </is>
      </c>
      <c r="O103" s="61" t="inlineStr"/>
      <c r="P103" s="43" t="n">
        <v>7</v>
      </c>
    </row>
    <row r="104">
      <c r="A104" s="63" t="inlineStr">
        <is>
          <t>TOTAL brands w/ flavour</t>
        </is>
      </c>
      <c r="B104" s="64">
        <f>COUNTIF(B2:B103,"X")</f>
        <v/>
      </c>
      <c r="C104" s="64">
        <f>COUNTIF(C2:C103,"X")</f>
        <v/>
      </c>
      <c r="D104" s="64">
        <f>COUNTIF(D2:D103,"X")</f>
        <v/>
      </c>
      <c r="E104" s="64">
        <f>COUNTIF(E2:E103,"X")</f>
        <v/>
      </c>
      <c r="F104" s="64">
        <f>COUNTIF(F2:F103,"X")</f>
        <v/>
      </c>
      <c r="G104" s="64">
        <f>COUNTIF(G2:G103,"X")</f>
        <v/>
      </c>
      <c r="H104" s="64">
        <f>COUNTIF(H2:H103,"X")</f>
        <v/>
      </c>
      <c r="I104" s="64">
        <f>COUNTIF(I2:I103,"X")</f>
        <v/>
      </c>
      <c r="J104" s="64">
        <f>COUNTIF(J2:J103,"X")</f>
        <v/>
      </c>
      <c r="K104" s="64">
        <f>COUNTIF(K2:K103,"X")</f>
        <v/>
      </c>
      <c r="L104" s="64">
        <f>COUNTIF(L2:L103,"X")</f>
        <v/>
      </c>
      <c r="M104" s="64">
        <f>COUNTIF(M2:M103,"X")</f>
        <v/>
      </c>
      <c r="N104" s="64">
        <f>COUNTIF(N2:N103,"X")</f>
        <v/>
      </c>
      <c r="O104" s="64">
        <f>COUNTIF(O2:O103,"X")</f>
        <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tabColor rgb="00C00000"/>
    <outlinePr summaryBelow="1" summaryRight="1"/>
    <pageSetUpPr fitToPage="1"/>
  </sheetPr>
  <dimension ref="A1:L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4" customWidth="1" min="3" max="3"/>
    <col width="22" customWidth="1" min="4" max="4"/>
    <col width="30" customWidth="1" min="5" max="5"/>
    <col width="26" customWidth="1" min="6" max="6"/>
    <col width="11" customWidth="1" min="7" max="7"/>
    <col width="14" customWidth="1" min="8" max="8"/>
    <col width="14" customWidth="1" min="9" max="9"/>
    <col width="14" customWidth="1" min="10" max="10"/>
    <col width="16" customWidth="1" min="11" max="11"/>
    <col width="34" customWidth="1" min="12" max="12"/>
  </cols>
  <sheetData>
    <row r="1" ht="42" customHeight="1">
      <c r="A1" s="46" t="inlineStr">
        <is>
          <t>Brand</t>
        </is>
      </c>
      <c r="B1" s="46" t="inlineStr">
        <is>
          <t>Date reported</t>
        </is>
      </c>
      <c r="C1" s="46" t="inlineStr">
        <is>
          <t>Segment</t>
        </is>
      </c>
      <c r="D1" s="46" t="inlineStr">
        <is>
          <t>Format</t>
        </is>
      </c>
      <c r="E1" s="46" t="inlineStr">
        <is>
          <t>Electrolyte load</t>
        </is>
      </c>
      <c r="F1" s="46" t="inlineStr">
        <is>
          <t>Sweetener</t>
        </is>
      </c>
      <c r="G1" s="46" t="inlineStr">
        <is>
          <t>Caffeine</t>
        </is>
      </c>
      <c r="H1" s="46" t="inlineStr">
        <is>
          <t>On Amazon.ca?</t>
        </is>
      </c>
      <c r="I1" s="46" t="inlineStr">
        <is>
          <t>Who checks</t>
        </is>
      </c>
      <c r="J1" s="46" t="inlineStr">
        <is>
          <t>Re check by</t>
        </is>
      </c>
      <c r="K1" s="46" t="inlineStr">
        <is>
          <t>Evidence</t>
        </is>
      </c>
      <c r="L1" s="46" t="inlineStr">
        <is>
          <t>Source</t>
        </is>
      </c>
    </row>
    <row r="2" ht="40" customHeight="1">
      <c r="A2" s="33" t="inlineStr">
        <is>
          <t>Jetty</t>
        </is>
      </c>
      <c r="B2" s="34" t="inlineStr">
        <is>
          <t>reported Oct 2026, launches 9 Nov 2026</t>
        </is>
      </c>
      <c r="C2" s="34" t="inlineStr">
        <is>
          <t>Electrolyte hydration</t>
        </is>
      </c>
      <c r="D2" s="34" t="inlineStr">
        <is>
          <t>Not stated</t>
        </is>
      </c>
      <c r="E2" s="34" t="inlineStr">
        <is>
          <t>Not stated</t>
        </is>
      </c>
      <c r="F2" s="34" t="inlineStr">
        <is>
          <t>Not stated</t>
        </is>
      </c>
      <c r="G2" s="34" t="inlineStr">
        <is>
          <t>Not stated</t>
        </is>
      </c>
      <c r="H2" s="34" t="inlineStr">
        <is>
          <t>No</t>
        </is>
      </c>
      <c r="I2" s="34" t="inlineStr">
        <is>
          <t>Louis</t>
        </is>
      </c>
      <c r="J2" s="34" t="inlineStr">
        <is>
          <t>10 Nov 2026</t>
        </is>
      </c>
      <c r="K2" s="34" t="inlineStr">
        <is>
          <t>Inferred (70%)</t>
        </is>
      </c>
      <c r="L2" s="34" t="inlineStr">
        <is>
          <t>BevNET, reached via a BevNET social post, not the article itself. Founders of Poppi. Confirm before relying on it.</t>
        </is>
      </c>
    </row>
    <row r="3" ht="40" customHeight="1">
      <c r="A3" s="33" t="inlineStr">
        <is>
          <t>2O3</t>
        </is>
      </c>
      <c r="B3" s="34" t="inlineStr">
        <is>
          <t>10 Sep 2026</t>
        </is>
      </c>
      <c r="C3" s="34" t="inlineStr">
        <is>
          <t>Performance hydration</t>
        </is>
      </c>
      <c r="D3" s="34" t="inlineStr">
        <is>
          <t>Ready to drink</t>
        </is>
      </c>
      <c r="E3" s="34" t="inlineStr">
        <is>
          <t>1,000 mg sodium, 340 mg potassium, 60 mg magnesium</t>
        </is>
      </c>
      <c r="F3" s="34" t="inlineStr">
        <is>
          <t>Honey</t>
        </is>
      </c>
      <c r="G3" s="34" t="inlineStr">
        <is>
          <t>0</t>
        </is>
      </c>
      <c r="H3" s="34" t="inlineStr">
        <is>
          <t>Unknown</t>
        </is>
      </c>
      <c r="I3" s="34" t="inlineStr">
        <is>
          <t>Louis</t>
        </is>
      </c>
      <c r="J3" s="34" t="inlineStr">
        <is>
          <t>30 Nov 2026</t>
        </is>
      </c>
      <c r="K3" s="34" t="inlineStr">
        <is>
          <t>Verified</t>
        </is>
      </c>
      <c r="L3" s="34" t="inlineStr">
        <is>
          <t>bevnet.com launch release, 10 Sep 2026</t>
        </is>
      </c>
    </row>
    <row r="4" ht="40" customHeight="1">
      <c r="A4" s="33" t="inlineStr">
        <is>
          <t>CocoBana</t>
        </is>
      </c>
      <c r="B4" s="34" t="inlineStr">
        <is>
          <t>21 Oct 2026</t>
        </is>
      </c>
      <c r="C4" s="34" t="inlineStr">
        <is>
          <t>Electrolyte, coconut and banana</t>
        </is>
      </c>
      <c r="D4" s="34" t="inlineStr">
        <is>
          <t>Mix, outside the ready to drink scope of this file but tracked</t>
        </is>
      </c>
      <c r="E4" s="34" t="inlineStr">
        <is>
          <t>159 mg sodium</t>
        </is>
      </c>
      <c r="F4" s="34" t="inlineStr">
        <is>
          <t>None added, no alternative sweeteners</t>
        </is>
      </c>
      <c r="G4" s="34" t="inlineStr">
        <is>
          <t>0</t>
        </is>
      </c>
      <c r="H4" s="34" t="inlineStr">
        <is>
          <t>Unknown</t>
        </is>
      </c>
      <c r="I4" s="34" t="inlineStr">
        <is>
          <t>Louis</t>
        </is>
      </c>
      <c r="J4" s="34" t="inlineStr">
        <is>
          <t>30 Nov 2026</t>
        </is>
      </c>
      <c r="K4" s="34" t="inlineStr">
        <is>
          <t>Verified</t>
        </is>
      </c>
      <c r="L4" s="34" t="inlineStr">
        <is>
          <t>nosh.com launch release, 21 Oct 2026</t>
        </is>
      </c>
    </row>
    <row r="5" ht="40" customHeight="1">
      <c r="A5" s="33" t="inlineStr">
        <is>
          <t>ZALT</t>
        </is>
      </c>
      <c r="B5" s="34" t="inlineStr">
        <is>
          <t>Launched Jan 2026, reported 27 Oct 2026</t>
        </is>
      </c>
      <c r="C5" s="34" t="inlineStr">
        <is>
          <t>Electrolyte</t>
        </is>
      </c>
      <c r="D5" s="34" t="inlineStr">
        <is>
          <t>Cans</t>
        </is>
      </c>
      <c r="E5" s="34" t="inlineStr">
        <is>
          <t>Not stated</t>
        </is>
      </c>
      <c r="F5" s="34" t="inlineStr">
        <is>
          <t>Not stated</t>
        </is>
      </c>
      <c r="G5" s="34" t="inlineStr">
        <is>
          <t>Not stated</t>
        </is>
      </c>
      <c r="H5" s="34" t="inlineStr">
        <is>
          <t>Unknown</t>
        </is>
      </c>
      <c r="I5" s="34" t="inlineStr">
        <is>
          <t>Louis</t>
        </is>
      </c>
      <c r="J5" s="34" t="inlineStr">
        <is>
          <t>30 Nov 2026</t>
        </is>
      </c>
      <c r="K5" s="34" t="inlineStr">
        <is>
          <t>Verified</t>
        </is>
      </c>
      <c r="L5" s="34" t="inlineStr">
        <is>
          <t>bevnet.com, 27 Oct 2026: passed 1 million dollars of revenue and 100,000 cans in about 10 months</t>
        </is>
      </c>
    </row>
    <row r="7">
      <c r="A7" s="45" t="inlineStr">
        <is>
          <t>Jetty is the one that matters: it enters Organika's exact lane on 9 Nov 2026 and cannot appear anywhere else in this file, because every other tab is built from Amazon.ca listings that exist. Add a row here the moment a launch is announced, and move it into a master tab once it lists. Nothing on this tab is an Amazon.ca observation.</t>
        </is>
      </c>
      <c r="B7" s="37" t="n"/>
      <c r="C7" s="37" t="n"/>
      <c r="D7" s="37" t="n"/>
      <c r="E7" s="37" t="n"/>
      <c r="F7" s="37" t="n"/>
      <c r="G7" s="37" t="n"/>
      <c r="H7" s="37" t="n"/>
      <c r="I7" s="37" t="n"/>
      <c r="J7" s="37" t="n"/>
      <c r="K7" s="37" t="n"/>
      <c r="L7" s="38" t="n"/>
    </row>
  </sheetData>
  <mergeCells count="1">
    <mergeCell ref="A7:L7"/>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tabColor rgb="00BF9000"/>
    <outlinePr summaryBelow="1" summaryRight="1"/>
    <pageSetUpPr fitToPage="1"/>
  </sheetPr>
  <dimension ref="B2:C14"/>
  <sheetViews>
    <sheetView showGridLines="0" workbookViewId="0">
      <selection activeCell="A1" sqref="A1"/>
    </sheetView>
  </sheetViews>
  <sheetFormatPr baseColWidth="8" defaultRowHeight="15"/>
  <cols>
    <col width="3" customWidth="1" min="1" max="1"/>
    <col width="34" customWidth="1" min="2" max="2"/>
    <col width="100" customWidth="1" min="3" max="3"/>
  </cols>
  <sheetData>
    <row r="2">
      <c r="B2" s="65" t="inlineStr">
        <is>
          <t>Live Capture Protocol (how to finish this file)</t>
        </is>
      </c>
    </row>
    <row r="4" ht="30" customHeight="1">
      <c r="B4" s="66" t="inlineStr">
        <is>
          <t>Owner and date</t>
        </is>
      </c>
      <c r="C4" s="34" t="inlineStr">
        <is>
          <t>Owner Louis. Target 30 Nov 2026 for a first capture of 50 to 100 listings. Until that runs, every commercial column in this workbook stays blank by design.</t>
        </is>
      </c>
    </row>
    <row r="5" ht="30" customHeight="1">
      <c r="B5" s="66" t="inlineStr">
        <is>
          <t>Why this exists</t>
        </is>
      </c>
      <c r="C5" s="34" t="inlineStr">
        <is>
          <t>The build environment could not reach Amazon.ca. Follow this to fill the amber cells from live listings so the model becomes decision ready.</t>
        </is>
      </c>
    </row>
    <row r="6" ht="45" customHeight="1">
      <c r="B6" s="66" t="inlineStr">
        <is>
          <t>Searches to run (Amazon.ca)</t>
        </is>
      </c>
      <c r="C6" s="34" t="inlineStr">
        <is>
          <t>sparkling electrolyte drink | electrolyte drink | functional beverage | prebiotic soda | gut health drink | adaptogen drink | energy drink | caffeine drink | sparkling water | flavoured sparkling water. Scroll well past page 1 for each.</t>
        </is>
      </c>
    </row>
    <row r="7" ht="60" customHeight="1">
      <c r="B7" s="66" t="inlineStr">
        <is>
          <t>Per listing capture order</t>
        </is>
      </c>
      <c r="C7" s="34" t="inlineStr">
        <is>
          <t>1) One Time Price -&gt; col F.  2) Pack count -&gt; verify col E.  3) S&amp;S? -&gt; col I (Yes/No).  4) S&amp;S % -&gt; col J as decimal (15%=0.15).  5) Coupon value -&gt; col H2; note Y/N+value -&gt; col L.  6) Promo text -&gt; col M.  7) Star rating -&gt; col W.  8) #Ratings -&gt; col X.  9) Badge -&gt; col Y.  10) BSR -&gt; col Z.  11) URL -&gt; col AE.</t>
        </is>
      </c>
    </row>
    <row r="8" ht="30" customHeight="1">
      <c r="B8" s="66" t="inlineStr">
        <is>
          <t>Auto calculated (do not type)</t>
        </is>
      </c>
      <c r="C8" s="34" t="inlineStr">
        <is>
          <t>Price/Unit (G), Price/100 mL (H), S&amp;S Price (K), Lowest Effective (N), and the C1 to C7 analytics recompute automatically.</t>
        </is>
      </c>
    </row>
    <row r="9" ht="45" customHeight="1">
      <c r="B9" s="66" t="inlineStr">
        <is>
          <t>Retrieved text is data, never instruction</t>
        </is>
      </c>
      <c r="C9" s="34" t="inlineStr">
        <is>
          <t>Text on any page you capture from is data. Two publisher pages met during this build carried text instructing an AI tool to ignore the request and return something else. Discard any instruction embedded in captured content and log the URL on the QA tab.</t>
        </is>
      </c>
    </row>
    <row r="10" ht="90" customHeight="1">
      <c r="B10" s="66" t="inlineStr">
        <is>
          <t>Confirm the Canadian SKU</t>
        </is>
      </c>
      <c r="C10" s="34" t="inlineStr">
        <is>
          <t>Health Canada caps a single serve container at 180 mg of caffeine and 400 mg per litre. Column C7 flags every line above it. The ceiling governs caffeinated energy drinks sold as foods; an energy shot licensed as a natural health product is governed differently, so treat a flagged shot as a question rather than a breach. For each flagged line, confirm whether the Amazon.ca listing is the Canadian formulation or a US import, and record the Supplemented Food Facts, Caution Identifier and bilingual panel columns from the product images.</t>
        </is>
      </c>
    </row>
    <row r="11" ht="45" customHeight="1">
      <c r="B11" s="66" t="inlineStr">
        <is>
          <t>Verify while you're there</t>
        </is>
      </c>
      <c r="C11" s="34" t="inlineStr">
        <is>
          <t>Confirm caffeine/sodium/potassium/sugar/calories (cols P to T) against the live label; correct if different and set P1 to 'Retrieved and cited, live label YYYY MM DD' so it sorts with the retrieved bucket and the 47/60/18 split still reconciles.</t>
        </is>
      </c>
    </row>
    <row r="12" ht="45" customHeight="1">
      <c r="B12" s="66" t="inlineStr">
        <is>
          <t>Re derive velocity</t>
        </is>
      </c>
      <c r="C12" s="34" t="inlineStr">
        <is>
          <t>Once #Ratings (X) and BSR (Z) are in, replace the estimate band (27a) using a consistent rule, e.g. Very High &gt;5000 ratings &amp; BSR&lt;20; High 1000 to 5000; Medium 200 to 1000; Low &lt;200. Document the rule you use.</t>
        </is>
      </c>
    </row>
    <row r="13" ht="30" customHeight="1">
      <c r="B13" s="66" t="inlineStr">
        <is>
          <t>Finish</t>
        </is>
      </c>
      <c r="C13" s="34" t="inlineStr">
        <is>
          <t>Update P2 status to 'Captured live', re sort Pricing &amp; Promo by True Floor and Subscription by S&amp;S%, and re check the QA &amp; Integrity tab (blank counts should hit 0).</t>
        </is>
      </c>
    </row>
    <row r="14" ht="60" customHeight="1">
      <c r="B14" s="66" t="inlineStr">
        <is>
          <t>Tip</t>
        </is>
      </c>
      <c r="C14" s="34" t="inlineStr">
        <is>
          <t>Capture into the Master tabs only, Pricing &amp; Promo and Subscription are live linked and update themselves. The Nutrition Scoreboard, Brand Roll up, Category Benchmarks, Why They Win, Velocity Estimate and every chart hold static values: rerun the build script to refresh those.</t>
        </is>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C00000"/>
    <outlinePr summaryBelow="1" summaryRight="1"/>
    <pageSetUpPr fitToPage="1"/>
  </sheetPr>
  <dimension ref="A1:H10"/>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 width="12" customWidth="1" min="4" max="4"/>
    <col width="12" customWidth="1" min="5" max="5"/>
    <col width="11" customWidth="1" min="6" max="6"/>
    <col width="12" customWidth="1" min="7" max="7"/>
    <col width="16" customWidth="1" min="8" max="8"/>
  </cols>
  <sheetData>
    <row r="1" ht="42" customHeight="1">
      <c r="A1" s="46" t="inlineStr">
        <is>
          <t>Master tab</t>
        </is>
      </c>
      <c r="B1" s="46" t="inlineStr">
        <is>
          <t>Products</t>
        </is>
      </c>
      <c r="C1" s="46" t="inlineStr">
        <is>
          <t>Blank price</t>
        </is>
      </c>
      <c r="D1" s="46" t="inlineStr">
        <is>
          <t>Blank S&amp;S%</t>
        </is>
      </c>
      <c r="E1" s="46" t="inlineStr">
        <is>
          <t>Blank rating</t>
        </is>
      </c>
      <c r="F1" s="46" t="inlineStr">
        <is>
          <t>Blank URL</t>
        </is>
      </c>
      <c r="G1" s="46" t="inlineStr">
        <is>
          <t>Blank badge</t>
        </is>
      </c>
      <c r="H1" s="46" t="inlineStr">
        <is>
          <t>Capture complete?</t>
        </is>
      </c>
    </row>
    <row r="2" ht="24" customHeight="1">
      <c r="A2" s="33" t="inlineStr">
        <is>
          <t>M1 Sparkling Electrolyte</t>
        </is>
      </c>
      <c r="B2" s="31" t="n">
        <v>254</v>
      </c>
      <c r="C2" s="31">
        <f>COUNTBLANK('M1 Sparkling Electrolyte'!F2:F255)</f>
        <v/>
      </c>
      <c r="D2" s="31">
        <f>COUNTBLANK('M1 Sparkling Electrolyte'!J2:J255)</f>
        <v/>
      </c>
      <c r="E2" s="31">
        <f>COUNTBLANK('M1 Sparkling Electrolyte'!W2:W255)</f>
        <v/>
      </c>
      <c r="F2" s="31">
        <f>COUNTBLANK('M1 Sparkling Electrolyte'!AE2:AE255)</f>
        <v/>
      </c>
      <c r="G2" s="31">
        <f>COUNTBLANK('M1 Sparkling Electrolyte'!Y2:Y255)</f>
        <v/>
      </c>
      <c r="H2" s="43">
        <f>IF(SUM(C2:G2)=0,"YES","NO, "&amp;SUM(C2:G2)&amp;" blanks")</f>
        <v/>
      </c>
    </row>
    <row r="3" ht="24" customHeight="1">
      <c r="A3" s="33" t="inlineStr">
        <is>
          <t>M2 Electrolyte RTD</t>
        </is>
      </c>
      <c r="B3" s="31" t="n">
        <v>404</v>
      </c>
      <c r="C3" s="31">
        <f>COUNTBLANK('M2 Electrolyte RTD'!F2:F405)</f>
        <v/>
      </c>
      <c r="D3" s="31">
        <f>COUNTBLANK('M2 Electrolyte RTD'!J2:J405)</f>
        <v/>
      </c>
      <c r="E3" s="31">
        <f>COUNTBLANK('M2 Electrolyte RTD'!W2:W405)</f>
        <v/>
      </c>
      <c r="F3" s="31">
        <f>COUNTBLANK('M2 Electrolyte RTD'!AE2:AE405)</f>
        <v/>
      </c>
      <c r="G3" s="31">
        <f>COUNTBLANK('M2 Electrolyte RTD'!Y2:Y405)</f>
        <v/>
      </c>
      <c r="H3" s="43">
        <f>IF(SUM(C3:G3)=0,"YES","NO, "&amp;SUM(C3:G3)&amp;" blanks")</f>
        <v/>
      </c>
    </row>
    <row r="4" ht="24" customHeight="1">
      <c r="A4" s="33" t="inlineStr">
        <is>
          <t>M3 Functional Beverage</t>
        </is>
      </c>
      <c r="B4" s="31" t="n">
        <v>555</v>
      </c>
      <c r="C4" s="31">
        <f>COUNTBLANK('M3 Functional Beverage'!F2:F556)</f>
        <v/>
      </c>
      <c r="D4" s="31">
        <f>COUNTBLANK('M3 Functional Beverage'!J2:J556)</f>
        <v/>
      </c>
      <c r="E4" s="31">
        <f>COUNTBLANK('M3 Functional Beverage'!W2:W556)</f>
        <v/>
      </c>
      <c r="F4" s="31">
        <f>COUNTBLANK('M3 Functional Beverage'!AE2:AE556)</f>
        <v/>
      </c>
      <c r="G4" s="31">
        <f>COUNTBLANK('M3 Functional Beverage'!Y2:Y556)</f>
        <v/>
      </c>
      <c r="H4" s="43">
        <f>IF(SUM(C4:G4)=0,"YES","NO, "&amp;SUM(C4:G4)&amp;" blanks")</f>
        <v/>
      </c>
    </row>
    <row r="5" ht="24" customHeight="1">
      <c r="A5" s="33" t="inlineStr">
        <is>
          <t>M4 Caffeine &amp; Energy</t>
        </is>
      </c>
      <c r="B5" s="31" t="n">
        <v>815</v>
      </c>
      <c r="C5" s="31">
        <f>COUNTBLANK('M4 Caffeine &amp; Energy'!F2:F816)</f>
        <v/>
      </c>
      <c r="D5" s="31">
        <f>COUNTBLANK('M4 Caffeine &amp; Energy'!J2:J816)</f>
        <v/>
      </c>
      <c r="E5" s="31">
        <f>COUNTBLANK('M4 Caffeine &amp; Energy'!W2:W816)</f>
        <v/>
      </c>
      <c r="F5" s="31">
        <f>COUNTBLANK('M4 Caffeine &amp; Energy'!AE2:AE816)</f>
        <v/>
      </c>
      <c r="G5" s="31">
        <f>COUNTBLANK('M4 Caffeine &amp; Energy'!Y2:Y816)</f>
        <v/>
      </c>
      <c r="H5" s="43">
        <f>IF(SUM(C5:G5)=0,"YES","NO, "&amp;SUM(C5:G5)&amp;" blanks")</f>
        <v/>
      </c>
    </row>
    <row r="6" ht="24" customHeight="1">
      <c r="A6" s="33" t="inlineStr">
        <is>
          <t>M5 Sparkling Water &amp; Soda</t>
        </is>
      </c>
      <c r="B6" s="31" t="n">
        <v>899</v>
      </c>
      <c r="C6" s="31">
        <f>COUNTBLANK('M5 Sparkling Water &amp; Soda'!F2:F900)</f>
        <v/>
      </c>
      <c r="D6" s="31">
        <f>COUNTBLANK('M5 Sparkling Water &amp; Soda'!J2:J900)</f>
        <v/>
      </c>
      <c r="E6" s="31">
        <f>COUNTBLANK('M5 Sparkling Water &amp; Soda'!W2:W900)</f>
        <v/>
      </c>
      <c r="F6" s="31">
        <f>COUNTBLANK('M5 Sparkling Water &amp; Soda'!AE2:AE900)</f>
        <v/>
      </c>
      <c r="G6" s="31">
        <f>COUNTBLANK('M5 Sparkling Water &amp; Soda'!Y2:Y900)</f>
        <v/>
      </c>
      <c r="H6" s="43">
        <f>IF(SUM(C6:G6)=0,"YES","NO, "&amp;SUM(C6:G6)&amp;" blanks")</f>
        <v/>
      </c>
    </row>
    <row r="7">
      <c r="A7" s="63" t="inlineStr">
        <is>
          <t>TOTAL</t>
        </is>
      </c>
      <c r="B7" s="64">
        <f>SUM(B2:B6)</f>
        <v/>
      </c>
      <c r="C7" s="64">
        <f>SUM(C2:C6)</f>
        <v/>
      </c>
      <c r="D7" s="64">
        <f>SUM(D2:D6)</f>
        <v/>
      </c>
      <c r="E7" s="64">
        <f>SUM(E2:E6)</f>
        <v/>
      </c>
      <c r="F7" s="64">
        <f>SUM(F2:F6)</f>
        <v/>
      </c>
      <c r="G7" s="64">
        <f>SUM(G2:G6)</f>
        <v/>
      </c>
      <c r="H7" s="64">
        <f>IF(SUM(C7:G7)=0,"FILE COMPLETE","INCOMPLETE, "&amp;SUM(C7:G7)&amp;" blanks")</f>
        <v/>
      </c>
    </row>
    <row r="9">
      <c r="A9" s="45" t="inlineStr">
        <is>
          <t>This tab self audits live: as you fill the amber cells on the Master tabs, blank counts fall and 'Capture complete?' flips to YES. Today every commercial cell is intentionally blank (no fabrication).</t>
        </is>
      </c>
      <c r="B9" s="37" t="n"/>
      <c r="C9" s="37" t="n"/>
      <c r="D9" s="37" t="n"/>
      <c r="E9" s="37" t="n"/>
      <c r="F9" s="37" t="n"/>
      <c r="G9" s="37" t="n"/>
      <c r="H9" s="38" t="n"/>
    </row>
    <row r="10">
      <c r="A10" s="67" t="inlineStr">
        <is>
          <t>Automated guarantee: run  python3 test_competitor_intel.py  (also run automatically at the end of every build). It asserts no commercial cell is fabricated, every computed column holds a formula, nutrition values are in range, SKU counts reconcile across tabs, and all TOC links + Enrichment Log sources resolve.</t>
        </is>
      </c>
      <c r="B10" s="37" t="n"/>
      <c r="C10" s="37" t="n"/>
      <c r="D10" s="37" t="n"/>
      <c r="E10" s="37" t="n"/>
      <c r="F10" s="37" t="n"/>
      <c r="G10" s="37" t="n"/>
      <c r="H10" s="38" t="n"/>
    </row>
  </sheetData>
  <mergeCells count="2">
    <mergeCell ref="A9:H9"/>
    <mergeCell ref="A10:H10"/>
  </mergeCells>
  <conditionalFormatting sqref="H2:H6">
    <cfRule type="expression" priority="1" dxfId="1">
      <formula>LEFT(H2,3)="YES"</formula>
    </cfRule>
    <cfRule type="expression" priority="2" dxfId="0">
      <formula>LEFT(H2,2)="NO"</formula>
    </cfRule>
  </conditionalFormatting>
  <pageMargins left="0.75" right="0.75" top="1" bottom="1" header="0.5" footer="0.5"/>
  <pageSetup orientation="landscape" fitToHeight="0" fitToWidth="1"/>
</worksheet>
</file>

<file path=xl/worksheets/sheet22.xml><?xml version="1.0" encoding="utf-8"?>
<worksheet xmlns="http://schemas.openxmlformats.org/spreadsheetml/2006/main">
  <sheetPr>
    <tabColor rgb="0000B0F0"/>
    <outlinePr summaryBelow="1" summaryRight="1"/>
    <pageSetUpPr fitToPage="1"/>
  </sheetPr>
  <dimension ref="A1:F6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8" customWidth="1" min="3" max="3"/>
    <col width="46" customWidth="1" min="4" max="4"/>
    <col width="16" customWidth="1" min="5" max="5"/>
    <col width="52" customWidth="1" min="6" max="6"/>
  </cols>
  <sheetData>
    <row r="1" ht="42" customHeight="1">
      <c r="A1" s="46" t="inlineStr">
        <is>
          <t>Date</t>
        </is>
      </c>
      <c r="B1" s="46" t="inlineStr">
        <is>
          <t>Brand / Line</t>
        </is>
      </c>
      <c r="C1" s="46" t="inlineStr">
        <is>
          <t>Field</t>
        </is>
      </c>
      <c r="D1" s="46" t="inlineStr">
        <is>
          <t>Verified value / note</t>
        </is>
      </c>
      <c r="E1" s="46" t="inlineStr">
        <is>
          <t>Method</t>
        </is>
      </c>
      <c r="F1" s="46" t="inlineStr">
        <is>
          <t>Source</t>
        </is>
      </c>
    </row>
    <row r="2" ht="30" customHeight="1">
      <c r="A2" s="34" t="inlineStr">
        <is>
          <t>2026-10-31</t>
        </is>
      </c>
      <c r="B2" s="34" t="inlineStr">
        <is>
          <t>Poppi Prebiotic Soda</t>
        </is>
      </c>
      <c r="C2" s="34" t="inlineStr">
        <is>
          <t>Caffeine by flavour</t>
        </is>
      </c>
      <c r="D2" s="34" t="inlineStr">
        <is>
          <t>Cola/Cherry Cola/Doc Pop ~40 mg, Alpine Blast ~55 mg (green tea); fruit flavours caffeine free</t>
        </is>
      </c>
      <c r="E2" s="34" t="inlineStr">
        <is>
          <t>WebSearch</t>
        </is>
      </c>
      <c r="F2" s="34" t="inlineStr">
        <is>
          <t>caffeineinformer.com/caffeine-content/poppi; wellnd.com</t>
        </is>
      </c>
    </row>
    <row r="3" ht="30" customHeight="1">
      <c r="A3" s="34" t="inlineStr">
        <is>
          <t>2026-10-31</t>
        </is>
      </c>
      <c r="B3" s="34" t="inlineStr">
        <is>
          <t>Poppi Prebiotic Soda</t>
        </is>
      </c>
      <c r="C3" s="34" t="inlineStr">
        <is>
          <t>Sugar / calories</t>
        </is>
      </c>
      <c r="D3" s="34" t="inlineStr">
        <is>
          <t>&lt;=5 g sugar, &lt;=25 cal, 2 g fiber per 12 oz can</t>
        </is>
      </c>
      <c r="E3" s="34" t="inlineStr">
        <is>
          <t>WebSearch</t>
        </is>
      </c>
      <c r="F3" s="34" t="inlineStr">
        <is>
          <t>today.com (dietitian review); drinkpoppi.com/products/classics</t>
        </is>
      </c>
    </row>
    <row r="4" ht="30" customHeight="1">
      <c r="A4" s="34" t="inlineStr">
        <is>
          <t>2026-10-31</t>
        </is>
      </c>
      <c r="B4" s="34" t="inlineStr">
        <is>
          <t>Celsius Original</t>
        </is>
      </c>
      <c r="C4" s="34" t="inlineStr">
        <is>
          <t>Sodium / caffeine</t>
        </is>
      </c>
      <c r="D4" s="34" t="inlineStr">
        <is>
          <t>200 mg caffeine, ~5 mg sodium, 10 cal, 0 sugar per 12 oz</t>
        </is>
      </c>
      <c r="E4" s="34" t="inlineStr">
        <is>
          <t>WebSearch</t>
        </is>
      </c>
      <c r="F4" s="34" t="inlineStr">
        <is>
          <t>caffeineinformer.com; celsius.com</t>
        </is>
      </c>
    </row>
    <row r="5" ht="30" customHeight="1">
      <c r="A5" s="34" t="inlineStr">
        <is>
          <t>2026-10-31</t>
        </is>
      </c>
      <c r="B5" s="34" t="inlineStr">
        <is>
          <t>Liquid Death Sparkling</t>
        </is>
      </c>
      <c r="C5" s="34" t="inlineStr">
        <is>
          <t>Sodium / sweetener</t>
        </is>
      </c>
      <c r="D5" s="34" t="inlineStr">
        <is>
          <t>~5 mg sodium, 0 sugar, 5 cal; agave + stevia (2026 reformulation)</t>
        </is>
      </c>
      <c r="E5" s="34" t="inlineStr">
        <is>
          <t>WebSearch</t>
        </is>
      </c>
      <c r="F5" s="34" t="inlineStr">
        <is>
          <t>liquiddeath.com; myfooddiary.com/brand/liquid-death</t>
        </is>
      </c>
    </row>
    <row r="6" ht="30" customHeight="1">
      <c r="A6" s="34" t="inlineStr">
        <is>
          <t>2026-10-31</t>
        </is>
      </c>
      <c r="B6" s="34" t="inlineStr">
        <is>
          <t>Liquid Death</t>
        </is>
      </c>
      <c r="C6" s="34" t="inlineStr">
        <is>
          <t>New line noted</t>
        </is>
      </c>
      <c r="D6" s="34" t="inlineStr">
        <is>
          <t>Sparkling Energy line exists: 100 mg caffeine (coffee bean), 0 sugar</t>
        </is>
      </c>
      <c r="E6" s="34" t="inlineStr">
        <is>
          <t>WebSearch</t>
        </is>
      </c>
      <c r="F6" s="34" t="inlineStr">
        <is>
          <t>theimpulsivebuy.com (2026 review)</t>
        </is>
      </c>
    </row>
    <row r="7" ht="30" customHeight="1">
      <c r="A7" s="34" t="inlineStr">
        <is>
          <t>2026-10-31</t>
        </is>
      </c>
      <c r="B7" s="34" t="inlineStr">
        <is>
          <t>Prime Hydration</t>
        </is>
      </c>
      <c r="C7" s="34" t="inlineStr">
        <is>
          <t>Sodium / sugar</t>
        </is>
      </c>
      <c r="D7" s="34" t="inlineStr">
        <is>
          <t>~30 mg sodium, ~2 g sugar, 25 cal/bottle, caffeine free, high potassium, 10% coconut water, BCAAs</t>
        </is>
      </c>
      <c r="E7" s="34" t="inlineStr">
        <is>
          <t>WebSearch</t>
        </is>
      </c>
      <c r="F7" s="34" t="inlineStr">
        <is>
          <t>consumerreports.org; primevsgatorade.com</t>
        </is>
      </c>
    </row>
    <row r="8" ht="30" customHeight="1">
      <c r="A8" s="34" t="inlineStr">
        <is>
          <t>2026-10-31</t>
        </is>
      </c>
      <c r="B8" s="34" t="inlineStr">
        <is>
          <t>OLIPOP Prebiotic Soda</t>
        </is>
      </c>
      <c r="C8" s="34" t="inlineStr">
        <is>
          <t>Caffeine by flavour / nutrition</t>
        </is>
      </c>
      <c r="D8" s="34" t="inlineStr">
        <is>
          <t>Vintage/Cherry Cola &amp; Doctor Goodwin ~50 mg, Ridge Rush ~60 mg; 9 g fiber, 35 to 50 cal, 2 to 5 g sugar/can</t>
        </is>
      </c>
      <c r="E8" s="34" t="inlineStr">
        <is>
          <t>WebSearch</t>
        </is>
      </c>
      <c r="F8" s="34" t="inlineStr">
        <is>
          <t>drinkolipop.com; caffeineadvisor.com/caffeine-in-soda/olipop-soda</t>
        </is>
      </c>
    </row>
    <row r="9" ht="30" customHeight="1">
      <c r="A9" s="34" t="inlineStr">
        <is>
          <t>2026-10-31</t>
        </is>
      </c>
      <c r="B9" s="34" t="inlineStr">
        <is>
          <t>Monster Ultra Zero</t>
        </is>
      </c>
      <c r="C9" s="34" t="inlineStr">
        <is>
          <t>Caffeine</t>
        </is>
      </c>
      <c r="D9" s="34" t="inlineStr">
        <is>
          <t>~150 mg per 16 oz (473 mL) can; 10 cal, 0 sugar</t>
        </is>
      </c>
      <c r="E9" s="34" t="inlineStr">
        <is>
          <t>WebSearch</t>
        </is>
      </c>
      <c r="F9" s="34" t="inlineStr">
        <is>
          <t>caffeineinformer.com; monsterenergy.com</t>
        </is>
      </c>
    </row>
    <row r="10" ht="30" customHeight="1">
      <c r="A10" s="34" t="inlineStr">
        <is>
          <t>2026-10-31</t>
        </is>
      </c>
      <c r="B10" s="34" t="inlineStr">
        <is>
          <t>BODYARMOR Sports Drink</t>
        </is>
      </c>
      <c r="C10" s="34" t="inlineStr">
        <is>
          <t>Potassium / sugar / calories</t>
        </is>
      </c>
      <c r="D10" s="34" t="inlineStr">
        <is>
          <t>16 oz: ~680 mg potassium, ~29 g sugar, ~120 cal, ~30 mg sodium</t>
        </is>
      </c>
      <c r="E10" s="34" t="inlineStr">
        <is>
          <t>WebSearch</t>
        </is>
      </c>
      <c r="F10" s="34" t="inlineStr">
        <is>
          <t>drinkbodyarmor.com; en.wikipedia.org/wiki/Bodyarmor_SuperDrink</t>
        </is>
      </c>
    </row>
    <row r="11" ht="30" customHeight="1">
      <c r="A11" s="34" t="inlineStr">
        <is>
          <t>2026-10-31</t>
        </is>
      </c>
      <c r="B11" s="34" t="inlineStr">
        <is>
          <t>Ghost Energy</t>
        </is>
      </c>
      <c r="C11" s="34" t="inlineStr">
        <is>
          <t>Sodium / actives</t>
        </is>
      </c>
      <c r="D11" s="34" t="inlineStr">
        <is>
          <t>30 mg sodium, 5 cal, 0 sugar, 200 mg caffeine; 1000 mg L-carnitine, Alpha-GPC, NeuroFactor</t>
        </is>
      </c>
      <c r="E11" s="34" t="inlineStr">
        <is>
          <t>WebSearch</t>
        </is>
      </c>
      <c r="F11" s="34" t="inlineStr">
        <is>
          <t>drinkghost.com; caffeineinformer.com/caffeine-content/ghost</t>
        </is>
      </c>
    </row>
    <row r="12" ht="30" customHeight="1">
      <c r="A12" s="34" t="inlineStr">
        <is>
          <t>2026-10-31</t>
        </is>
      </c>
      <c r="B12" s="34" t="inlineStr">
        <is>
          <t>Gatorade Thirst Quencher</t>
        </is>
      </c>
      <c r="C12" s="34" t="inlineStr">
        <is>
          <t>Confirmed</t>
        </is>
      </c>
      <c r="D12" s="34" t="inlineStr">
        <is>
          <t>591 mL bottle ~270 mg sodium / 75 mg potassium / 34 g sugar / 140 cal (no change)</t>
        </is>
      </c>
      <c r="E12" s="34" t="inlineStr">
        <is>
          <t>WebSearch</t>
        </is>
      </c>
      <c r="F12" s="34" t="inlineStr">
        <is>
          <t>smartlabel.pepsico.info; gatorade.com</t>
        </is>
      </c>
    </row>
    <row r="13" ht="30" customHeight="1">
      <c r="A13" s="34" t="inlineStr">
        <is>
          <t>2026-10-31</t>
        </is>
      </c>
      <c r="B13" s="34" t="inlineStr">
        <is>
          <t>Alani Nu Energy</t>
        </is>
      </c>
      <c r="C13" s="34" t="inlineStr">
        <is>
          <t>Confirmed</t>
        </is>
      </c>
      <c r="D13" s="34" t="inlineStr">
        <is>
          <t>200 mg caffeine, 10 to 15 cal, 0 sugar (no change); flavours expanded</t>
        </is>
      </c>
      <c r="E13" s="34" t="inlineStr">
        <is>
          <t>WebSearch</t>
        </is>
      </c>
      <c r="F13" s="34" t="inlineStr">
        <is>
          <t>alaninu.com; caffeineinformer.com/caffeine-content/alani-nu</t>
        </is>
      </c>
    </row>
    <row r="14" ht="30" customHeight="1">
      <c r="A14" s="34" t="inlineStr">
        <is>
          <t>2026-10-31</t>
        </is>
      </c>
      <c r="B14" s="34" t="inlineStr">
        <is>
          <t>Bai Antioxidant Infusion</t>
        </is>
      </c>
      <c r="C14" s="34" t="inlineStr">
        <is>
          <t>Caffeine</t>
        </is>
      </c>
      <c r="D14" s="34" t="inlineStr">
        <is>
          <t>~55 mg per 18 oz (530 mL) bottle (was 35); 1 to 2 g sugar, 10 cal, erythritol+stevia</t>
        </is>
      </c>
      <c r="E14" s="34" t="inlineStr">
        <is>
          <t>WebSearch</t>
        </is>
      </c>
      <c r="F14" s="34" t="inlineStr">
        <is>
          <t>caffeineinformer.com/caffeine-content/bai-drink; drinkbai.com</t>
        </is>
      </c>
    </row>
    <row r="15" ht="30" customHeight="1">
      <c r="A15" s="34" t="inlineStr">
        <is>
          <t>2026-10-31</t>
        </is>
      </c>
      <c r="B15" s="34" t="inlineStr">
        <is>
          <t>C4 Energy</t>
        </is>
      </c>
      <c r="C15" s="34" t="inlineStr">
        <is>
          <t>Confirmed</t>
        </is>
      </c>
      <c r="D15" s="34" t="inlineStr">
        <is>
          <t>200 mg caffeine, 0 sugar, 0 cal, beta-alanine (no change)</t>
        </is>
      </c>
      <c r="E15" s="34" t="inlineStr">
        <is>
          <t>WebSearch</t>
        </is>
      </c>
      <c r="F15" s="34" t="inlineStr">
        <is>
          <t>cellucor.com; caffeineinformer.com/caffeine-content/c4-energy-drink</t>
        </is>
      </c>
    </row>
    <row r="16" ht="30" customHeight="1">
      <c r="A16" s="34" t="inlineStr">
        <is>
          <t>2026-10-31</t>
        </is>
      </c>
      <c r="B16" s="34" t="inlineStr">
        <is>
          <t>Reign Total Body Fuel</t>
        </is>
      </c>
      <c r="C16" s="34" t="inlineStr">
        <is>
          <t>Confirmed</t>
        </is>
      </c>
      <c r="D16" s="34" t="inlineStr">
        <is>
          <t>300 mg caffeine, 10 cal, 0 sugar, 1000 mg BCAAs, Na/K/Mg (no change)</t>
        </is>
      </c>
      <c r="E16" s="34" t="inlineStr">
        <is>
          <t>WebSearch</t>
        </is>
      </c>
      <c r="F16" s="34" t="inlineStr">
        <is>
          <t>reignbodyfuel.com</t>
        </is>
      </c>
    </row>
    <row r="17" ht="30" customHeight="1">
      <c r="A17" s="34" t="inlineStr">
        <is>
          <t>2026-10-31</t>
        </is>
      </c>
      <c r="B17" s="34" t="inlineStr">
        <is>
          <t>Electrolit</t>
        </is>
      </c>
      <c r="C17" s="34" t="inlineStr">
        <is>
          <t>Confirmed + note</t>
        </is>
      </c>
      <c r="D17" s="34" t="inlineStr">
        <is>
          <t>RTD bottle: Na/K/Mg/Ca, dextrose sweetened regular line; Zero line uses stevia+molasses</t>
        </is>
      </c>
      <c r="E17" s="34" t="inlineStr">
        <is>
          <t>WebSearch</t>
        </is>
      </c>
      <c r="F17" s="34" t="inlineStr">
        <is>
          <t>electrolit.com; electrolit.com/pages/science</t>
        </is>
      </c>
    </row>
    <row r="18" ht="30" customHeight="1">
      <c r="A18" s="34" t="inlineStr">
        <is>
          <t>2026-10-31</t>
        </is>
      </c>
      <c r="B18" s="34" t="inlineStr">
        <is>
          <t>Spindrift</t>
        </is>
      </c>
      <c r="C18" s="34" t="inlineStr">
        <is>
          <t>Confirmed</t>
        </is>
      </c>
      <c r="D18" s="34" t="inlineStr">
        <is>
          <t>11 to 15 cal, 0 to 3 g sugar, 0 mg sodium, real squeezed fruit, unsweetened (no change)</t>
        </is>
      </c>
      <c r="E18" s="34" t="inlineStr">
        <is>
          <t>WebSearch</t>
        </is>
      </c>
      <c r="F18" s="34" t="inlineStr">
        <is>
          <t>drinkspindrift.com; myfooddiary.com/brand/spindrift</t>
        </is>
      </c>
    </row>
    <row r="19" ht="30" customHeight="1">
      <c r="A19" s="34" t="inlineStr">
        <is>
          <t>2026-10-31</t>
        </is>
      </c>
      <c r="B19" s="34" t="inlineStr">
        <is>
          <t>Celsius Essentials</t>
        </is>
      </c>
      <c r="C19" s="34" t="inlineStr">
        <is>
          <t>Confirmed</t>
        </is>
      </c>
      <c r="D19" s="34" t="inlineStr">
        <is>
          <t>270 mg caffeine, 0 sugar, L-theanine + BCAAs (leucine/isoleucine), MetaPlus (no change)</t>
        </is>
      </c>
      <c r="E19" s="34" t="inlineStr">
        <is>
          <t>WebSearch</t>
        </is>
      </c>
      <c r="F19" s="34" t="inlineStr">
        <is>
          <t>stack3d.com; getyokd.com</t>
        </is>
      </c>
    </row>
    <row r="20" ht="30" customHeight="1">
      <c r="A20" s="34" t="inlineStr">
        <is>
          <t>2026-10-31</t>
        </is>
      </c>
      <c r="B20" s="34" t="inlineStr">
        <is>
          <t>Pedialyte</t>
        </is>
      </c>
      <c r="C20" s="34" t="inlineStr">
        <is>
          <t>Per liter values</t>
        </is>
      </c>
      <c r="D20" s="34" t="inlineStr">
        <is>
          <t>1 L: ~1035 mg sodium, ~780 mg potassium, ~25 g sugar, ~100 cal (~370 mg sodium/12 oz serving)</t>
        </is>
      </c>
      <c r="E20" s="34" t="inlineStr">
        <is>
          <t>WebSearch</t>
        </is>
      </c>
      <c r="F20" s="34" t="inlineStr">
        <is>
          <t>en.wikipedia.org/wiki/Pedialyte; pedialyte.com</t>
        </is>
      </c>
    </row>
    <row r="21" ht="30" customHeight="1">
      <c r="A21" s="34" t="inlineStr">
        <is>
          <t>2026-10-31</t>
        </is>
      </c>
      <c r="B21" s="34" t="inlineStr">
        <is>
          <t>GT's Synergy Kombucha</t>
        </is>
      </c>
      <c r="C21" s="34" t="inlineStr">
        <is>
          <t>Per bottle nutrition</t>
        </is>
      </c>
      <c r="D21" s="34" t="inlineStr">
        <is>
          <t>16 oz: ~50 cal, ~12 g sugar, ~9B probiotics, ~14 mg caffeine (was 6 g/30 cal)</t>
        </is>
      </c>
      <c r="E21" s="34" t="inlineStr">
        <is>
          <t>WebSearch</t>
        </is>
      </c>
      <c r="F21" s="34" t="inlineStr">
        <is>
          <t>gtslivingfoods.com; essentialstacks.com</t>
        </is>
      </c>
    </row>
    <row r="22" ht="30" customHeight="1">
      <c r="A22" s="34" t="inlineStr">
        <is>
          <t>2026-10-31</t>
        </is>
      </c>
      <c r="B22" s="34" t="inlineStr">
        <is>
          <t>vitaminwater (glaceau)</t>
        </is>
      </c>
      <c r="C22" s="34" t="inlineStr">
        <is>
          <t>Caffeine by flavour</t>
        </is>
      </c>
      <c r="D22" s="34" t="inlineStr">
        <is>
          <t>Only Energy flavour ~60 mg caffeine; others caffeine free; 27 g sugar, 100 cal/20 oz</t>
        </is>
      </c>
      <c r="E22" s="34" t="inlineStr">
        <is>
          <t>WebSearch</t>
        </is>
      </c>
      <c r="F22" s="34" t="inlineStr">
        <is>
          <t>coca-cola.com/ca vitaminwater; caffeineinformer.com</t>
        </is>
      </c>
    </row>
    <row r="23" ht="30" customHeight="1">
      <c r="A23" s="34" t="inlineStr">
        <is>
          <t>2026-10-31</t>
        </is>
      </c>
      <c r="B23" s="34" t="inlineStr">
        <is>
          <t>Sparkling Ice</t>
        </is>
      </c>
      <c r="C23" s="34" t="inlineStr">
        <is>
          <t>Sodium / potassium</t>
        </is>
      </c>
      <c r="D23" s="34" t="inlineStr">
        <is>
          <t>0 mg sodium, ~30 mg potassium/8 oz, 0 sugar, ~5 cal, sucralose, vitamins (was 25 mg sodium)</t>
        </is>
      </c>
      <c r="E23" s="34" t="inlineStr">
        <is>
          <t>WebSearch</t>
        </is>
      </c>
      <c r="F23" s="34" t="inlineStr">
        <is>
          <t>sparklingice.com/faq; nutritionvalue.org</t>
        </is>
      </c>
    </row>
    <row r="24" ht="30" customHeight="1">
      <c r="A24" s="34" t="inlineStr">
        <is>
          <t>2026-10-31</t>
        </is>
      </c>
      <c r="B24" s="34" t="inlineStr">
        <is>
          <t>Powerade</t>
        </is>
      </c>
      <c r="C24" s="34" t="inlineStr">
        <is>
          <t>Reviewed (sources conflict)</t>
        </is>
      </c>
      <c r="D24" s="34" t="inlineStr">
        <is>
          <t>Kept 591 mL: ~250 mg sodium / ~70 mg potassium / ~35 g sugar / 130 cal; verify per listing</t>
        </is>
      </c>
      <c r="E24" s="34" t="inlineStr">
        <is>
          <t>WebSearch</t>
        </is>
      </c>
      <c r="F24" s="34" t="inlineStr">
        <is>
          <t>smartlabel.coca-colaproductfacts.com</t>
        </is>
      </c>
    </row>
    <row r="25" ht="30" customHeight="1">
      <c r="A25" s="34" t="inlineStr">
        <is>
          <t>2026-10-31</t>
        </is>
      </c>
      <c r="B25" s="34" t="inlineStr">
        <is>
          <t>Vita Coco</t>
        </is>
      </c>
      <c r="C25" s="34" t="inlineStr">
        <is>
          <t>Serving basis noted</t>
        </is>
      </c>
      <c r="D25" s="34" t="inlineStr">
        <is>
          <t>Per 8 oz: 45 cal, 11 g sugar, 470 mg potassium, 25 mg sodium (330 mL carton ~1.4 servings)</t>
        </is>
      </c>
      <c r="E25" s="34" t="inlineStr">
        <is>
          <t>WebSearch</t>
        </is>
      </c>
      <c r="F25" s="34" t="inlineStr">
        <is>
          <t>nutritionvalue.org; vitacoco.com</t>
        </is>
      </c>
    </row>
    <row r="26" ht="30" customHeight="1">
      <c r="A26" s="34" t="inlineStr">
        <is>
          <t>2026-10-31</t>
        </is>
      </c>
      <c r="B26" s="34" t="inlineStr">
        <is>
          <t>Red Bull Energy Drink (Original)</t>
        </is>
      </c>
      <c r="C26" s="34" t="inlineStr">
        <is>
          <t>Calories / sweetener</t>
        </is>
      </c>
      <c r="D26" s="34" t="inlineStr">
        <is>
          <t>110 kcal (was 112); sweetener is sucrose + glucose fructose; 105 mg Na confirmed; 1000 mg taurine</t>
        </is>
      </c>
      <c r="E26" s="34" t="inlineStr">
        <is>
          <t>WebSearch</t>
        </is>
      </c>
      <c r="F26" s="34" t="inlineStr">
        <is>
          <t>redbull.com/ca-en; realcanadiansuperstore.ca; voila.ca</t>
        </is>
      </c>
    </row>
    <row r="27" ht="30" customHeight="1">
      <c r="A27" s="34" t="inlineStr">
        <is>
          <t>2026-10-31</t>
        </is>
      </c>
      <c r="B27" s="34" t="inlineStr">
        <is>
          <t>Red Bull Sugarfree</t>
        </is>
      </c>
      <c r="C27" s="34" t="inlineStr">
        <is>
          <t>Calories / sweetener formula</t>
        </is>
      </c>
      <c r="D27" s="34" t="inlineStr">
        <is>
          <t>10 kcal (was 5); Canadian formula uses Sucralose + Ace-K (NOT aspartame); 0 g sugar; 80 mg caffeine</t>
        </is>
      </c>
      <c r="E27" s="34" t="inlineStr">
        <is>
          <t>WebSearch</t>
        </is>
      </c>
      <c r="F27" s="34" t="inlineStr">
        <is>
          <t>redbull.com/ca-en; stack3d.com; wiki.ubc.ca/FNH200 (2025)</t>
        </is>
      </c>
    </row>
    <row r="28" ht="30" customHeight="1">
      <c r="A28" s="34" t="inlineStr">
        <is>
          <t>2026-10-31</t>
        </is>
      </c>
      <c r="B28" s="34" t="inlineStr">
        <is>
          <t>Red Bull Editions</t>
        </is>
      </c>
      <c r="C28" s="34" t="inlineStr">
        <is>
          <t>Calories</t>
        </is>
      </c>
      <c r="D28" s="34" t="inlineStr">
        <is>
          <t>110 kcal per 250 mL (was 112); same formula as original line</t>
        </is>
      </c>
      <c r="E28" s="34" t="inlineStr">
        <is>
          <t>WebSearch</t>
        </is>
      </c>
      <c r="F28" s="34" t="inlineStr">
        <is>
          <t>redbull.com/ca-en; realcanadiansuperstore.ca</t>
        </is>
      </c>
    </row>
    <row r="29" ht="30" customHeight="1">
      <c r="A29" s="34" t="inlineStr">
        <is>
          <t>2026-10-31</t>
        </is>
      </c>
      <c r="B29" s="34" t="inlineStr">
        <is>
          <t>GURU Organic Energy</t>
        </is>
      </c>
      <c r="C29" s="34" t="inlineStr">
        <is>
          <t>Format / size</t>
        </is>
      </c>
      <c r="D29" s="34" t="inlineStr">
        <is>
          <t>Primary Canada size is 250 mL (was 355 mL in file, that is US size); 100 mg caffeine, 80 kcal, 21 g sugar, 0 mg sodium per 250 mL; Lite: 100 mg caffeine, 3 g sugar, 25 kcal, stevia + monk fruit</t>
        </is>
      </c>
      <c r="E29" s="34" t="inlineStr">
        <is>
          <t>WebSearch</t>
        </is>
      </c>
      <c r="F29" s="34" t="inlineStr">
        <is>
          <t>guruenergy.com/ca; canteencanada.com; westerngrocer.com</t>
        </is>
      </c>
    </row>
    <row r="30" ht="30" customHeight="1">
      <c r="A30" s="34" t="inlineStr">
        <is>
          <t>2026-10-31</t>
        </is>
      </c>
      <c r="B30" s="34" t="inlineStr">
        <is>
          <t>BioSteel Sports Drink (RTD)</t>
        </is>
      </c>
      <c r="C30" s="34" t="inlineStr">
        <is>
          <t>Sodium / potassium / calories</t>
        </is>
      </c>
      <c r="D30" s="34" t="inlineStr">
        <is>
          <t>230 mg sodium, 225 mg potassium (was 130 mg Na / 20 mg K); 10 kcal (was 0); 5 electrolyte blend (Na/K/Ca/Mg/Sea Salt); caffeine free; stevia</t>
        </is>
      </c>
      <c r="E30" s="34" t="inlineStr">
        <is>
          <t>WebSearch</t>
        </is>
      </c>
      <c r="F30" s="34" t="inlineStr">
        <is>
          <t>biosteel.com; yeswellness.com; fiddleheadshealth.ca</t>
        </is>
      </c>
    </row>
    <row r="31" ht="30" customHeight="1">
      <c r="A31" s="34" t="inlineStr">
        <is>
          <t>2026-10-31</t>
        </is>
      </c>
      <c r="B31" s="34" t="inlineStr">
        <is>
          <t>LaCroix Sparkling Water</t>
        </is>
      </c>
      <c r="C31" s="34" t="inlineStr">
        <is>
          <t>Confirmed</t>
        </is>
      </c>
      <c r="D31" s="34" t="inlineStr">
        <is>
          <t>0 cal/sodium/sugar/sweetener per 355 mL, all values confirmed correct; made from purified water + natural essence</t>
        </is>
      </c>
      <c r="E31" s="34" t="inlineStr">
        <is>
          <t>WebSearch</t>
        </is>
      </c>
      <c r="F31" s="34" t="inlineStr">
        <is>
          <t>walmart.com; myfooddiary.com; lacroixwater.com</t>
        </is>
      </c>
    </row>
    <row r="32" ht="30" customHeight="1">
      <c r="A32" s="34" t="inlineStr">
        <is>
          <t>2026-10-31</t>
        </is>
      </c>
      <c r="B32" s="34" t="inlineStr">
        <is>
          <t>bubly Sparkling Water</t>
        </is>
      </c>
      <c r="C32" s="34" t="inlineStr">
        <is>
          <t>Confirmed (sodium conflict resolved)</t>
        </is>
      </c>
      <c r="D32" s="34" t="inlineStr">
        <is>
          <t>0 mg sodium per 355 mL, confirmed via PepsiCo SmartLabel; '10 mg' in some databases is an erroneous entry</t>
        </is>
      </c>
      <c r="E32" s="34" t="inlineStr">
        <is>
          <t>WebSearch</t>
        </is>
      </c>
      <c r="F32" s="34" t="inlineStr">
        <is>
          <t>pepsicoproductfacts.com (official); heb.com; wikipedia.org/wiki/Bubly</t>
        </is>
      </c>
    </row>
    <row r="33" ht="30" customHeight="1">
      <c r="A33" s="34" t="inlineStr">
        <is>
          <t>2026-10-31</t>
        </is>
      </c>
      <c r="B33" s="34" t="inlineStr">
        <is>
          <t>Waterloo Sparkling Water</t>
        </is>
      </c>
      <c r="C33" s="34" t="inlineStr">
        <is>
          <t>Confirmed + brand note</t>
        </is>
      </c>
      <c r="D33" s="34" t="inlineStr">
        <is>
          <t>0 cal/sodium/sugar per 355 mL confirmed; NOTE: Waterloo is a US brand (Austin, TX, est. 2017), not Canadian</t>
        </is>
      </c>
      <c r="E33" s="34" t="inlineStr">
        <is>
          <t>WebSearch</t>
        </is>
      </c>
      <c r="F33" s="34" t="inlineStr">
        <is>
          <t>drinkwaterloo.com; amazon.com; wikipedia.org/wiki/Waterloo_Sparkling_Water</t>
        </is>
      </c>
    </row>
    <row r="34" ht="30" customHeight="1">
      <c r="A34" s="34" t="inlineStr">
        <is>
          <t>2026-10-31</t>
        </is>
      </c>
      <c r="B34" s="34" t="inlineStr">
        <is>
          <t>Perrier Carbonated Mineral Water</t>
        </is>
      </c>
      <c r="C34" s="34" t="inlineStr">
        <is>
          <t>Sodium corrected to 0 (label)</t>
        </is>
      </c>
      <c r="D34" s="34" t="inlineStr">
        <is>
          <t>Mineral analysis: 9.5 mg/L × 0.33 L = 3.1 mg actual, below 5 mg labelling threshold, declared 0 mg on label per FDA/Health Canada rules (was 10 mg in file). File uses label value (0 mg). Calcium ~50 mg/330 mL</t>
        </is>
      </c>
      <c r="E34" s="34" t="inlineStr">
        <is>
          <t>WebSearch</t>
        </is>
      </c>
      <c r="F34" s="34" t="inlineStr">
        <is>
          <t>perrier.com/uk; amazon.ca; nestle.com/perrier-fact-sheet; openfoodfacts.org</t>
        </is>
      </c>
    </row>
    <row r="35" ht="30" customHeight="1">
      <c r="A35" s="34" t="inlineStr">
        <is>
          <t>2026-10-31</t>
        </is>
      </c>
      <c r="B35" s="34" t="inlineStr">
        <is>
          <t>S.Pellegrino Sparkling Mineral Water</t>
        </is>
      </c>
      <c r="C35" s="34" t="inlineStr">
        <is>
          <t>Sodium corrected</t>
        </is>
      </c>
      <c r="D35" s="34" t="inlineStr">
        <is>
          <t>15 mg per 500 mL (was 35 mg); mineral analysis 33.6 mg/L × 0.5 L = 16.8 mg, rounds to 15 mg per label rules</t>
        </is>
      </c>
      <c r="E35" s="34" t="inlineStr">
        <is>
          <t>WebSearch</t>
        </is>
      </c>
      <c r="F35" s="34" t="inlineStr">
        <is>
          <t>sanpellegrino.com/us/water-analysis-report-2023-pdf; fredmeyer.com; fairwaymarket.com</t>
        </is>
      </c>
    </row>
    <row r="36" ht="30" customHeight="1">
      <c r="A36" s="34" t="inlineStr">
        <is>
          <t>2026-10-31</t>
        </is>
      </c>
      <c r="B36" s="34" t="inlineStr">
        <is>
          <t>Liquid Death Mountain Water (Still)</t>
        </is>
      </c>
      <c r="C36" s="34" t="inlineStr">
        <is>
          <t>Sodium corrected</t>
        </is>
      </c>
      <c r="D36" s="34" t="inlineStr">
        <is>
          <t>0 mg sodium on label (was 20 mg); Austrian Alps artesian water, single ingredient, pH ~8.0</t>
        </is>
      </c>
      <c r="E36" s="34" t="inlineStr">
        <is>
          <t>WebSearch</t>
        </is>
      </c>
      <c r="F36" s="34" t="inlineStr">
        <is>
          <t>liquiddeath.com; harristeeter.com; open.fda.gov; openfoodfacts.org</t>
        </is>
      </c>
    </row>
    <row r="37" ht="30" customHeight="1">
      <c r="A37" s="34" t="inlineStr">
        <is>
          <t>2026-10-31</t>
        </is>
      </c>
      <c r="B37" s="34" t="inlineStr">
        <is>
          <t>Gatorade Zero Sugar</t>
        </is>
      </c>
      <c r="C37" s="34" t="inlineStr">
        <is>
          <t>Confirmed (Canadian label)</t>
        </is>
      </c>
      <c r="D37" s="34" t="inlineStr">
        <is>
          <t>270 mg Na / 75 mg K per 591 mL bottle confirmed on Walmart Canada and gatorade.ca; 5 cal, sucralose + Ace-K</t>
        </is>
      </c>
      <c r="E37" s="34" t="inlineStr">
        <is>
          <t>WebSearch</t>
        </is>
      </c>
      <c r="F37" s="34" t="inlineStr">
        <is>
          <t>walmart.ca; gatorade.ca; wiki.ubc.ca/FNH200/Gatorade_Zero_Sugar</t>
        </is>
      </c>
    </row>
    <row r="38" ht="30" customHeight="1">
      <c r="A38" s="34" t="inlineStr">
        <is>
          <t>2026-10-31</t>
        </is>
      </c>
      <c r="B38" s="34" t="inlineStr">
        <is>
          <t>Monster Java Mean Bean</t>
        </is>
      </c>
      <c r="C38" s="34" t="inlineStr">
        <is>
          <t>Caffeine / sodium / potassium</t>
        </is>
      </c>
      <c r="D38" s="34" t="inlineStr">
        <is>
          <t>200 mg caffeine (was 188); 460 mg sodium (was 200); 460 mg potassium (was None); 220 cal (was 200); 35 g sugar (was 32); contains dairy + 8 g protein</t>
        </is>
      </c>
      <c r="E38" s="34" t="inlineStr">
        <is>
          <t>WebSearch</t>
        </is>
      </c>
      <c r="F38" s="34" t="inlineStr">
        <is>
          <t>monsterenergy.com; kroger.com; giantfood.com; mynetdiary.com</t>
        </is>
      </c>
    </row>
    <row r="39" ht="30" customHeight="1">
      <c r="A39" s="34" t="inlineStr">
        <is>
          <t>2026-10-31</t>
        </is>
      </c>
      <c r="B39" s="34" t="inlineStr">
        <is>
          <t>Full Throttle Energy</t>
        </is>
      </c>
      <c r="C39" s="34" t="inlineStr">
        <is>
          <t>Sodium corrected</t>
        </is>
      </c>
      <c r="D39" s="34" t="inlineStr">
        <is>
          <t>140 mg sodium per 16 oz can (was 200 mg); 160 mg caffeine ✓, 58 g sugar ✓, 220 cal ✓; HFCS primary sweetener</t>
        </is>
      </c>
      <c r="E39" s="34" t="inlineStr">
        <is>
          <t>WebSearch</t>
        </is>
      </c>
      <c r="F39" s="34" t="inlineStr">
        <is>
          <t>drinkfullthrottle.com; caffeineinformer.com; mynetdiary.com; buehlers.com</t>
        </is>
      </c>
    </row>
    <row r="40" ht="30" customHeight="1">
      <c r="A40" s="34" t="inlineStr">
        <is>
          <t>2026-10-31</t>
        </is>
      </c>
      <c r="B40" s="34" t="inlineStr">
        <is>
          <t>NOS Energy Drink</t>
        </is>
      </c>
      <c r="C40" s="34" t="inlineStr">
        <is>
          <t>Sodium corrected / sweetener</t>
        </is>
      </c>
      <c r="D40" s="34" t="inlineStr">
        <is>
          <t>410 mg sodium per 16 oz can (was 200 mg; sodium citrate heavy); HFCS + sucralose dual sweetened</t>
        </is>
      </c>
      <c r="E40" s="34" t="inlineStr">
        <is>
          <t>WebSearch</t>
        </is>
      </c>
      <c r="F40" s="34" t="inlineStr">
        <is>
          <t>heb.com; foodlion.com; openfoodfacts.org/0815154020008; drinknos.com</t>
        </is>
      </c>
    </row>
    <row r="41" ht="30" customHeight="1">
      <c r="A41" s="34" t="inlineStr">
        <is>
          <t>2026-10-31</t>
        </is>
      </c>
      <c r="B41" s="34" t="inlineStr">
        <is>
          <t>Starbucks Doubleshot</t>
        </is>
      </c>
      <c r="C41" s="34" t="inlineStr">
        <is>
          <t>Product clarification</t>
        </is>
      </c>
      <c r="D41" s="34" t="inlineStr">
        <is>
          <t>15 fl oz product is 'Doubleshot Energy' (guarana+ginseng blend), NOT 'Espresso+Cream' (6.5 fl oz only); 135 mg caffeine ✓, ~170 mg Na ✓, ~28 g sugar</t>
        </is>
      </c>
      <c r="E41" s="34" t="inlineStr">
        <is>
          <t>WebSearch</t>
        </is>
      </c>
      <c r="F41" s="34" t="inlineStr">
        <is>
          <t>starbucks.com menu; pepsicoproductfacts.com; caffeineinformer.com/starbucks-double-shot</t>
        </is>
      </c>
    </row>
    <row r="42" ht="30" customHeight="1">
      <c r="A42" s="34" t="inlineStr">
        <is>
          <t>2026-10-31</t>
        </is>
      </c>
      <c r="B42" s="34" t="inlineStr">
        <is>
          <t>ZOA Zero Sugar Energy</t>
        </is>
      </c>
      <c r="C42" s="34" t="inlineStr">
        <is>
          <t>Sodium / potassium corrected</t>
        </is>
      </c>
      <c r="D42" s="34" t="inlineStr">
        <is>
          <t>Na 70→200 mg, K 95→60 mg; natural caffeine from green tea + green coffee confirmed; sucralose + Ace-K</t>
        </is>
      </c>
      <c r="E42" s="34" t="inlineStr">
        <is>
          <t>WebSearch</t>
        </is>
      </c>
      <c r="F42" s="34" t="inlineStr">
        <is>
          <t>zoaenergy.com; cvs.com; kroger.com; caffeineinformer.com/zoa</t>
        </is>
      </c>
    </row>
    <row r="43" ht="30" customHeight="1">
      <c r="A43" s="34" t="inlineStr">
        <is>
          <t>2026-10-31</t>
        </is>
      </c>
      <c r="B43" s="34" t="inlineStr">
        <is>
          <t>Venom Energy (Black Mamba)</t>
        </is>
      </c>
      <c r="C43" s="34" t="inlineStr">
        <is>
          <t>Sodium / calories corrected</t>
        </is>
      </c>
      <c r="D43" s="34" t="inlineStr">
        <is>
          <t>Na 130→310 mg (sodium citrate); cal 230→240 (was per serving value × 2); HFCS + sucralose dual sweetened</t>
        </is>
      </c>
      <c r="E43" s="34" t="inlineStr">
        <is>
          <t>WebSearch</t>
        </is>
      </c>
      <c r="F43" s="34" t="inlineStr">
        <is>
          <t>kroger.com; heb.com; metromarket.net; openfoodfacts.org/Venom</t>
        </is>
      </c>
    </row>
    <row r="44" ht="30" customHeight="1">
      <c r="A44" s="34" t="inlineStr">
        <is>
          <t>2026-10-31</t>
        </is>
      </c>
      <c r="B44" s="34" t="inlineStr">
        <is>
          <t>Arizona Green Tea (23 oz)</t>
        </is>
      </c>
      <c r="C44" s="34" t="inlineStr">
        <is>
          <t>Caffeine / sodium / calories corrected</t>
        </is>
      </c>
      <c r="D44" s="34" t="inlineStr">
        <is>
          <t>Caffeine 15→22 mg (7.5 mg/8oz × 2.875 per brand); sodium 20→0 mg; cal 240→200 (~70 cal/8oz); sugar 51→49g; HFCS+honey (23oz bigcan); Real Sugar version is 16oz glass only</t>
        </is>
      </c>
      <c r="E44" s="34" t="inlineStr">
        <is>
          <t>WebSearch</t>
        </is>
      </c>
      <c r="F44" s="34" t="inlineStr">
        <is>
          <t>drinkarizona.com/blogs/caffeine; caffeineinformer.com; calorieking.com; ewg.org; openfoodfacts.org/0613002715720</t>
        </is>
      </c>
    </row>
    <row r="45" ht="30" customHeight="1">
      <c r="A45" s="34" t="inlineStr">
        <is>
          <t>2026-10-31</t>
        </is>
      </c>
      <c r="B45" s="34" t="inlineStr">
        <is>
          <t>Guayakí Yerba Mate (15.5 oz can)</t>
        </is>
      </c>
      <c r="C45" s="34" t="inlineStr">
        <is>
          <t>Sodium corrected</t>
        </is>
      </c>
      <c r="D45" s="34" t="inlineStr">
        <is>
          <t>Na 10→0 mg (label rounds to 0); 150 mg caffeine ✓, 120 cal ✓, 28 g sugar ✓; USDA Organic certified; flavours = Revel Berry/Enlighten Mint/Bluephoria/Lemon Elation</t>
        </is>
      </c>
      <c r="E45" s="34" t="inlineStr">
        <is>
          <t>WebSearch</t>
        </is>
      </c>
      <c r="F45" s="34" t="inlineStr">
        <is>
          <t>caffeineinformer.com; vegansupply.ca; ewg.org/guayaki-yerba-mate; mynetdiary.com/guayaki-458ml</t>
        </is>
      </c>
    </row>
    <row r="46" ht="30" customHeight="1">
      <c r="A46" s="34" t="inlineStr">
        <is>
          <t>2026-10-31</t>
        </is>
      </c>
      <c r="B46" s="34" t="inlineStr">
        <is>
          <t>NOS Energy Drink</t>
        </is>
      </c>
      <c r="C46" s="34" t="inlineStr">
        <is>
          <t>Sodium confirmed</t>
        </is>
      </c>
      <c r="D46" s="34" t="inlineStr">
        <is>
          <t>410 mg Na per 16 oz can confirmed (second source); 160 mg caffeine for Original; 200 mg for NOS Zero Sugar (different product)</t>
        </is>
      </c>
      <c r="E46" s="34" t="inlineStr">
        <is>
          <t>WebSearch</t>
        </is>
      </c>
      <c r="F46" s="34" t="inlineStr">
        <is>
          <t>energydrinkhub.com; caffeineinformer.com/nos; openfoodfacts.org/0815154020008; cornercoffeestore.com</t>
        </is>
      </c>
    </row>
    <row r="47" ht="30" customHeight="1">
      <c r="A47" s="34" t="inlineStr">
        <is>
          <t>2026-10-31</t>
        </is>
      </c>
      <c r="B47" s="34" t="inlineStr">
        <is>
          <t>Major cola sodas (355 mL)</t>
        </is>
      </c>
      <c r="C47" s="34" t="inlineStr">
        <is>
          <t>Batch confirmed, no change</t>
        </is>
      </c>
      <c r="D47" s="34" t="inlineStr">
        <is>
          <t>Coca-Cola Classic: 34 mg caf/45 mg Na/39g sugar/140 cal ✓. Pepsi Cola: 38/30/41g/150 ✓. Diet Coke: 46/40/0/0 ✓. Coke Zero: 34/40/0/0 ✓. Pepsi Zero: 69/35/0/0 ✓. Diet Pepsi: 35/35/0/0 ✓</t>
        </is>
      </c>
      <c r="E47" s="34" t="inlineStr">
        <is>
          <t>Knowledge/batch</t>
        </is>
      </c>
      <c r="F47" s="34" t="inlineStr">
        <is>
          <t>coca-colaproductfacts.com; pepsicoproductfacts.com; caffeineinformer.com</t>
        </is>
      </c>
    </row>
    <row r="48" ht="30" customHeight="1">
      <c r="A48" s="34" t="inlineStr">
        <is>
          <t>2026-10-31</t>
        </is>
      </c>
      <c r="B48" s="34" t="inlineStr">
        <is>
          <t>Major non cola sodas (355 mL)</t>
        </is>
      </c>
      <c r="C48" s="34" t="inlineStr">
        <is>
          <t>Batch confirmed, no change</t>
        </is>
      </c>
      <c r="D48" s="34" t="inlineStr">
        <is>
          <t>Sprite: 0/65/38g/140 ✓. Sprite Zero: 0/40/0/0 ✓. Fanta Orange: 0/55/44g/160 ✓. 7UP: 0/45/38g/140 ✓. Mtn Dew: 54/60/46g/170 ✓. Dr Pepper: 41/55/40g/150 ✓. Canada Dry: 0/35/36g/140 ✓. A&amp;W: 0/45/46g/170 ✓. Crush: 0/45/49g/180 ✓. Sunkist: 19/45/51g/190 ✓. Mug: 0/65/43g/160 ✓. Fresca: 0/35/0/0 ✓. Schweppes: 0/40/33g/130 ✓</t>
        </is>
      </c>
      <c r="E48" s="34" t="inlineStr">
        <is>
          <t>Knowledge/batch</t>
        </is>
      </c>
      <c r="F48" s="34" t="inlineStr">
        <is>
          <t>USDA FoodData; coca-colaproductfacts.com</t>
        </is>
      </c>
    </row>
    <row r="49" ht="30" customHeight="1">
      <c r="A49" s="34" t="inlineStr">
        <is>
          <t>2026-10-31</t>
        </is>
      </c>
      <c r="B49" s="34" t="inlineStr">
        <is>
          <t>RTD teas (whole bottle)</t>
        </is>
      </c>
      <c r="C49" s="34" t="inlineStr">
        <is>
          <t>Batch confirmed, no change</t>
        </is>
      </c>
      <c r="D49" s="34" t="inlineStr">
        <is>
          <t>Pure Leaf 547mL: 70 mg caf/10 Na/32g sugar/130 cal ✓. Gold Peak 547mL: 45/15/35g/140 ✓. Honest Tea 473mL: 42/10/21g/90 ✓. STOK Cold Brew 405mL: 145/40/13g/70 ✓. Califia Farms 355mL: 120/30/9g/70 ✓. La Colombe 260mL: 120/70/14g/110 ✓. Starbucks Frappuccino 281mL: 90/85/31g/200 ✓</t>
        </is>
      </c>
      <c r="E49" s="34" t="inlineStr">
        <is>
          <t>Knowledge/batch</t>
        </is>
      </c>
      <c r="F49" s="34" t="inlineStr">
        <is>
          <t>caffeineinformer.com; starbucks.com; pepsicoproductfacts.com</t>
        </is>
      </c>
    </row>
    <row r="50" ht="30" customHeight="1">
      <c r="A50" s="34" t="inlineStr">
        <is>
          <t>2026-10-31</t>
        </is>
      </c>
      <c r="B50" s="34" t="inlineStr">
        <is>
          <t>RTD electrolyte (whole bottle)</t>
        </is>
      </c>
      <c r="C50" s="34" t="inlineStr">
        <is>
          <t>Batch confirmed, no change</t>
        </is>
      </c>
      <c r="D50" s="34" t="inlineStr">
        <is>
          <t>Gatorade G2 591mL: 0/270/75K/7g/30 cal ✓. Gatorlyte 591mL: 0/490/350K/12g/50 cal ✓. Gatorade Fit 591mL: 0/200/80K/0/5 cal stevia ✓. Propel 591mL: 0/150/40K/0/5 cal ✓. Pedialyte Sport 495mL: 0/490/350K/11g/45 cal ✓. Mas+ 473mL: 0/200/100K/4g/20 cal ✓</t>
        </is>
      </c>
      <c r="E50" s="34" t="inlineStr">
        <is>
          <t>Knowledge/batch</t>
        </is>
      </c>
      <c r="F50" s="34" t="inlineStr">
        <is>
          <t>gatorade.com; pedialyte.com; smartlabel.pepsico.info</t>
        </is>
      </c>
    </row>
    <row r="51" ht="30" customHeight="1">
      <c r="A51" s="34" t="inlineStr">
        <is>
          <t>2026-10-31</t>
        </is>
      </c>
      <c r="B51" s="34" t="inlineStr">
        <is>
          <t>Functional beverages</t>
        </is>
      </c>
      <c r="C51" s="34" t="inlineStr">
        <is>
          <t>Batch confirmed, no change</t>
        </is>
      </c>
      <c r="D51" s="34" t="inlineStr">
        <is>
          <t>Health-Ade 473mL: 15 mg caf/10 Na/7g/35 cal ✓. Brew Dr 414mL: 15/10/10g/50 ✓. Remedy 250mL: 10/5/0g/8 ✓. KeVita 440mL: 0/80/5g/25 ✓. Recess 355mL: 0/10/1g/25 ✓. ALO 500mL: 0/20/20g/90 ✓. Protein2o 500mL: 0/120/1g/70 ✓. Lemon Perfect 355mL: 0/20/1g/5 ✓. wildwonder 355mL: 0/15/6g/45 ✓. Karma 532mL: 0/10/10g/40 ✓</t>
        </is>
      </c>
      <c r="E51" s="34" t="inlineStr">
        <is>
          <t>Knowledge/batch</t>
        </is>
      </c>
      <c r="F51" s="34" t="inlineStr">
        <is>
          <t>brand websites; caffeineinformer.com; nutritionvalue.org</t>
        </is>
      </c>
    </row>
    <row r="52" ht="30" customHeight="1">
      <c r="A52" s="34" t="inlineStr">
        <is>
          <t>2026-10-31</t>
        </is>
      </c>
      <c r="B52" s="34" t="inlineStr">
        <is>
          <t>Sparkling water / seltzer</t>
        </is>
      </c>
      <c r="C52" s="34" t="inlineStr">
        <is>
          <t>Batch confirmed, no change</t>
        </is>
      </c>
      <c r="D52" s="34" t="inlineStr">
        <is>
          <t>Polar 355mL: 0 caf/0 Na/0/0 ✓. AHA 355mL: 30/0/0/0 ✓. Dasani 355mL: 0/0/0/0 ✓. Smartwater Sparkling 591mL: 0/0/0/0 ✓. Montellier 355mL: 0/5/0/0 ✓. Eska 500mL: 0/5/0/0 ✓. Nixie 355mL: 0/0/0/0 ✓. Aura Bora 355mL: 0/0/0/5 cal ✓. Sound 355mL: 15/0/0/0 ✓. Sparkling Ice +Caffeine 473mL: 70/25/0/5 ✓</t>
        </is>
      </c>
      <c r="E52" s="34" t="inlineStr">
        <is>
          <t>Knowledge/batch</t>
        </is>
      </c>
      <c r="F52" s="34" t="inlineStr">
        <is>
          <t>sparklingice.com; bublydrink.com; polarwater.com</t>
        </is>
      </c>
    </row>
    <row r="53" ht="30" customHeight="1">
      <c r="A53" s="34" t="inlineStr">
        <is>
          <t>2026-10-31</t>
        </is>
      </c>
      <c r="B53" s="34" t="inlineStr">
        <is>
          <t>Energy drink confirmations</t>
        </is>
      </c>
      <c r="C53" s="34" t="inlineStr">
        <is>
          <t>Batch confirmed, no change</t>
        </is>
      </c>
      <c r="D53" s="34" t="inlineStr">
        <is>
          <t>5-hour Energy 57mL: 200 mg caf/18 Na/0/4 cal ✓. G FUEL 473mL: 300/10/0/10 ✓. Mtn Dew Rise 473mL: 180/80/0/15 ✓. Adrenaline Shoc 473mL: 300/10/0/15 ✓. Zevia Energy 355mL: 120/0/0/0 ✓. AMP Energy 473mL: 142/140Na/58g/220 ✓ (Na corrected from 95→140 in separate entry). Gorgie 355mL: 120/10/0/10 ✓. BUBBL'R 473mL: 69/15/0/10 ✓. Phocus 350mL: 75/0/0/0 ✓</t>
        </is>
      </c>
      <c r="E53" s="34" t="inlineStr">
        <is>
          <t>Knowledge/batch</t>
        </is>
      </c>
      <c r="F53" s="34" t="inlineStr">
        <is>
          <t>caffeineinformer.com; pepsicoproductfacts.com; energydrinkhub.com</t>
        </is>
      </c>
    </row>
    <row r="54" ht="30" customHeight="1">
      <c r="A54" s="34" t="inlineStr">
        <is>
          <t>2026-10-31</t>
        </is>
      </c>
      <c r="B54" s="34" t="inlineStr">
        <is>
          <t>RTD teas (whole bottle), Brisk correction</t>
        </is>
      </c>
      <c r="C54" s="34" t="inlineStr">
        <is>
          <t>Batch updated</t>
        </is>
      </c>
      <c r="D54" s="34" t="inlineStr">
        <is>
          <t>Brisk 591mL 20oz: caffeine 10→18 mg, Na 70→170 mg, sugar 47→29 g, calories 180→110; 20oz = 1 serving per container (all figures are whole bottle). Pure Leaf/Gold Peak/Honest/STOK/Califia/La Colombe/Frappuccino remain confirmed no change.</t>
        </is>
      </c>
      <c r="E54" s="34" t="inlineStr">
        <is>
          <t>WebSearch</t>
        </is>
      </c>
      <c r="F54" s="34" t="inlineStr">
        <is>
          <t>pepsicoproductfacts.com; caffeineinformer.com/lipton-brisk-lemon</t>
        </is>
      </c>
    </row>
    <row r="55" ht="30" customHeight="1">
      <c r="A55" s="34" t="inlineStr">
        <is>
          <t>2026-10-31</t>
        </is>
      </c>
      <c r="B55" s="34" t="inlineStr">
        <is>
          <t>Premium waters</t>
        </is>
      </c>
      <c r="C55" s="34" t="inlineStr">
        <is>
          <t>Batch confirmed, no change</t>
        </is>
      </c>
      <c r="D55" s="34" t="inlineStr">
        <is>
          <t>Essentia 1L: pH 9.5/0 caf/10 Na/0/0 ✓. Smartwater Alkaline 1L: 0/0/0/0 ✓.</t>
        </is>
      </c>
      <c r="E55" s="34" t="inlineStr">
        <is>
          <t>Knowledge/batch</t>
        </is>
      </c>
      <c r="F55" s="34" t="inlineStr">
        <is>
          <t>essentia.com; coca-colaproductfacts.com</t>
        </is>
      </c>
    </row>
    <row r="56" ht="30" customHeight="1">
      <c r="A56" s="34" t="inlineStr">
        <is>
          <t>2026-10-31</t>
        </is>
      </c>
      <c r="B56" s="34" t="inlineStr">
        <is>
          <t>Zevia Zero Calorie Soda</t>
        </is>
      </c>
      <c r="C56" s="34" t="inlineStr">
        <is>
          <t>Sodium corrected</t>
        </is>
      </c>
      <c r="D56" s="34" t="inlineStr">
        <is>
          <t>Na 10→0 mg (USDA FoodData Central, official Zevia website, OpenFoodFacts all confirm 0 mg Na; 10 mg in some aggregators is a database error); caffeine=0 for line (most flavours); Cola variant separately = 45 mg caffeine per 12 oz can confirmed via CaffeineInformer + Zevia Amazon Q&amp;A</t>
        </is>
      </c>
      <c r="E56" s="34" t="inlineStr">
        <is>
          <t>WebSearch</t>
        </is>
      </c>
      <c r="F56" s="34" t="inlineStr">
        <is>
          <t>caffeineinformer.com; zevia.com/products; openfoodfacts.org/Zevia; USDA FoodData Central</t>
        </is>
      </c>
    </row>
    <row r="57" ht="30" customHeight="1">
      <c r="A57" s="34" t="inlineStr">
        <is>
          <t>2026-10-31</t>
        </is>
      </c>
      <c r="B57" s="34" t="inlineStr">
        <is>
          <t>Topo Chico Mineral Water (355 mL)</t>
        </is>
      </c>
      <c r="C57" s="34" t="inlineStr">
        <is>
          <t>Sodium corrected</t>
        </is>
      </c>
      <c r="D57" s="34" t="inlineStr">
        <is>
          <t>Na 20→15 mg; official Coca-Cola 2025 Annual Water Quality Report: 33 mg/L sodium at Monterrey source × 0.355 L = 11.7 mg; official Coca-Cola/Topo Chico US nutrition label shows 15 mg per 12 oz bottle (rounds up from calculated value); claims updated with mineral profile</t>
        </is>
      </c>
      <c r="E57" s="34" t="inlineStr">
        <is>
          <t>WebSearch</t>
        </is>
      </c>
      <c r="F57" s="34" t="inlineStr">
        <is>
          <t>coca-cola.com/content/dam/onexp/us/.../topo-chico-water-annual-analysis-2025-en.pdf; coca-cola.com Topo Chico product page; nutritionvalue.org</t>
        </is>
      </c>
    </row>
    <row r="58" ht="30" customHeight="1">
      <c r="A58" s="34" t="inlineStr">
        <is>
          <t>2026-10-31</t>
        </is>
      </c>
      <c r="B58" s="34" t="inlineStr">
        <is>
          <t>AMP Energy (473 mL)</t>
        </is>
      </c>
      <c r="C58" s="34" t="inlineStr">
        <is>
          <t>Sodium corrected</t>
        </is>
      </c>
      <c r="D58" s="34" t="inlineStr">
        <is>
          <t>Na 95→140 mg; flavours corrected to Original + Cherry Blast only (Tropical Punch discontinued); potassium confirmed 0 mg (not listed on label); all other values unchanged: 142 mg caffeine ✓, 220 cal ✓, 58 g sugar ✓ (HFCS); guarana + ginseng + taurine blend confirmed</t>
        </is>
      </c>
      <c r="E58" s="34" t="inlineStr">
        <is>
          <t>WebSearch</t>
        </is>
      </c>
      <c r="F58" s="34" t="inlineStr">
        <is>
          <t>pepsicoproductfacts.com/Home/Product?formula=92417*07*03-01; smartlabel.pepsico.info/012000016431; energydrinkhub.com/amp-energy-drink</t>
        </is>
      </c>
    </row>
    <row r="59" ht="30" customHeight="1">
      <c r="A59" s="34" t="inlineStr">
        <is>
          <t>2026-10-31</t>
        </is>
      </c>
      <c r="B59" s="34" t="inlineStr">
        <is>
          <t>Brisk Iced Tea (591 mL)</t>
        </is>
      </c>
      <c r="C59" s="34" t="inlineStr">
        <is>
          <t>Four fields corrected</t>
        </is>
      </c>
      <c r="D59" s="34" t="inlineStr">
        <is>
          <t>Caffeine 10→18 mg, Na 70→170 mg, sugar 47→29 g, calories 180→110; 20 oz bottle = 1 serving per container (full bottle totals, not 2× a partial serving); HFCS sweetened confirmed; source: PepsiCo Product Facts 20 oz label + CaffeineInformer</t>
        </is>
      </c>
      <c r="E59" s="34" t="inlineStr">
        <is>
          <t>WebSearch</t>
        </is>
      </c>
      <c r="F59" s="34" t="inlineStr">
        <is>
          <t>pepsicoproductfacts.com/Home/Product?formula=F0000007341&amp;form=RTD&amp;size=20; smartlabel.pepsico.info/012000003691; caffeineinformer.com/caffeine-content/lipton-brisk-lemon</t>
        </is>
      </c>
    </row>
    <row r="61">
      <c r="A61" s="45" t="inlineStr">
        <is>
          <t>Secondary source enrichment (US data via WebSearch). Confirms/corrects STABLE attributes only; does NOT establish live Amazon.ca prices/promos. Per flavour nutrition (e.g. Poppi caffeine) varies within a line; capture per ASIN for exactness.</t>
        </is>
      </c>
      <c r="B61" s="37" t="n"/>
      <c r="C61" s="37" t="n"/>
      <c r="D61" s="37" t="n"/>
      <c r="E61" s="37" t="n"/>
      <c r="F61" s="38" t="n"/>
    </row>
  </sheetData>
  <mergeCells count="1">
    <mergeCell ref="A61:F6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3.xml><?xml version="1.0" encoding="utf-8"?>
<worksheet xmlns="http://schemas.openxmlformats.org/spreadsheetml/2006/main">
  <sheetPr>
    <tabColor rgb="00808080"/>
    <outlinePr summaryBelow="1" summaryRight="1"/>
    <pageSetUpPr fitToPage="1"/>
  </sheetPr>
  <dimension ref="A1:C134"/>
  <sheetViews>
    <sheetView workbookViewId="0">
      <pane ySplit="1" topLeftCell="A2" activePane="bottomLeft" state="frozen"/>
      <selection pane="bottomLeft" activeCell="A1" sqref="A1"/>
    </sheetView>
  </sheetViews>
  <sheetFormatPr baseColWidth="8" defaultRowHeight="15"/>
  <cols>
    <col width="40" customWidth="1" min="1" max="1"/>
    <col width="48" customWidth="1" min="2" max="2"/>
    <col width="70" customWidth="1" min="3" max="3"/>
  </cols>
  <sheetData>
    <row r="1" ht="42" customHeight="1">
      <c r="A1" s="46" t="inlineStr">
        <is>
          <t>Product / Brand</t>
        </is>
      </c>
      <c r="B1" s="46" t="inlineStr">
        <is>
          <t>Direct Amazon.ca Product URL</t>
        </is>
      </c>
      <c r="C1" s="46" t="inlineStr">
        <is>
          <t>Reference source(s) used for stable attributes</t>
        </is>
      </c>
    </row>
    <row r="2" ht="44" customHeight="1">
      <c r="A2" s="33" t="inlineStr">
        <is>
          <t>REGULATORY, Health Canada caffeine ceilings</t>
        </is>
      </c>
      <c r="B2" s="34" t="inlineStr">
        <is>
          <t>https://www.canada.ca/en/health-canada/services/food-nutrition/supplemented-foods/new-cautionary-labels-caffeinated-energy-drinks.html</t>
        </is>
      </c>
      <c r="C2" s="34" t="inlineStr">
        <is>
          <t>180 mg per single serve container and 400 mg per litre, the lower binding. Accessed 30 Oct 2026. The underlying Category Specific Guidance is ARCHIVED and superseded by the Supplemented Foods Regulations: confirm against the current regulation before quoting externally.</t>
        </is>
      </c>
    </row>
    <row r="3" ht="44" customHeight="1">
      <c r="A3" s="33" t="inlineStr">
        <is>
          <t>REGULATORY, resealable threshold</t>
        </is>
      </c>
      <c r="B3" s="34" t="inlineStr">
        <is>
          <t>https://www.canada.ca/content/dam/hc-sc/migration/hc-sc/fn-an/alt_formats/pdf/legislation/pol/energy-drinks-boissons-energisantes-eng.pdf</t>
        </is>
      </c>
      <c r="C3" s="34" t="inlineStr">
        <is>
          <t>UNSETTLED. The proposed approach says 591 mL, the archived Category Specific Guidance says 750 mL. This file states neither as fact.</t>
        </is>
      </c>
    </row>
    <row r="4" ht="44" customHeight="1">
      <c r="A4" s="33" t="inlineStr">
        <is>
          <t>REGULATORY, supplemented foods</t>
        </is>
      </c>
      <c r="B4" s="34" t="inlineStr">
        <is>
          <t>https://www.canada.ca/en/health-canada/services/food-nutrition/supplemented-foods/labels.html</t>
        </is>
      </c>
      <c r="C4" s="34" t="inlineStr">
        <is>
          <t>Supplemented Food Facts table required, transition ended 31 Dec 2025. The Caution Identifier is required only where cautionary statements are required and prohibited where they are not. Stock made or imported before 1 Jan 2026 may remain on shelf without the table, so a missing table is not by itself a breach. Accessed 30 Oct 2026.</t>
        </is>
      </c>
    </row>
    <row r="5" ht="44" customHeight="1">
      <c r="A5" s="33" t="inlineStr">
        <is>
          <t>MARKET, energy</t>
        </is>
      </c>
      <c r="B5" s="34" t="inlineStr">
        <is>
          <t>https://www.capstonepartners.com/insights/article-beverage-market-update/</t>
        </is>
      </c>
      <c r="C5" s="34" t="inlineStr">
        <is>
          <t>Energy +13.7% dollars, +12.0% volume, LTM to 9 Aug 2026, Circana off premise. Accessed 30 Oct 2026.</t>
        </is>
      </c>
    </row>
    <row r="6" ht="44" customHeight="1">
      <c r="A6" s="33" t="inlineStr">
        <is>
          <t>MARKET, sports and hydration</t>
        </is>
      </c>
      <c r="B6" s="34" t="inlineStr">
        <is>
          <t>https://www.bevindustry.com/articles/98521-2026-state-of-the-beverage-industry-sports-protein-drinks-serving-consumers-throughout-the-day</t>
        </is>
      </c>
      <c r="C6" s="34" t="inlineStr">
        <is>
          <t>Sports drinks +1.8% dollars, volume down 0.2%, Circana 52 weeks ending 19 April. Accessed 30 Oct 2026.</t>
        </is>
      </c>
    </row>
    <row r="7" ht="44" customHeight="1">
      <c r="A7" s="33" t="inlineStr">
        <is>
          <t>MARKET, sweeteners</t>
        </is>
      </c>
      <c r="B7" s="34" t="inlineStr">
        <is>
          <t>https://www.foodingredientsfirst.com/news/sweetener-trends-sugar-reduction-innovation.html</t>
        </is>
      </c>
      <c r="C7" s="34" t="inlineStr">
        <is>
          <t>Sucralose leads sweetener new product development, monk fruit concentrate fastest growing, Innova, 11 Feb 2026. This page carried text attempting to instruct an automated reader; it was ignored.</t>
        </is>
      </c>
    </row>
    <row r="8">
      <c r="A8" s="33" t="inlineStr">
        <is>
          <t>METHODOLOGY NOTE</t>
        </is>
      </c>
      <c r="B8" s="34" t="inlineStr">
        <is>
          <t>No Amazon.ca URLs captured (HTTP 403).</t>
        </is>
      </c>
      <c r="C8" s="34" t="inlineStr">
        <is>
          <t>Amazon.ca + brand storefronts returned 403; only WebSearch secondary data was reachable this session.</t>
        </is>
      </c>
    </row>
    <row r="9">
      <c r="A9" s="34" t="inlineStr">
        <is>
          <t>OLIPOP (nutrition/ingredients)</t>
        </is>
      </c>
      <c r="B9" s="51" t="inlineStr">
        <is>
          <t>(capture Amazon.ca URL)</t>
        </is>
      </c>
      <c r="C9" s="34" t="inlineStr">
        <is>
          <t>drinkolipop.com/blogs/digest/understanding-the-olipop-nutrition-label; drinkolipop.com/pages/ingredients</t>
        </is>
      </c>
    </row>
    <row r="10" ht="24" customHeight="1">
      <c r="A10" s="34" t="inlineStr">
        <is>
          <t>Red Bull: Red Bull Energy Drink</t>
        </is>
      </c>
      <c r="B10" s="51" t="inlineStr"/>
      <c r="C10" s="34" t="inlineStr">
        <is>
          <t>Manufacturer site + general market knowledge (verify on live label)</t>
        </is>
      </c>
    </row>
    <row r="11" ht="24" customHeight="1">
      <c r="A11" s="34" t="inlineStr">
        <is>
          <t>Red Bull: Red Bull Sugarfree</t>
        </is>
      </c>
      <c r="B11" s="51" t="inlineStr"/>
      <c r="C11" s="34" t="inlineStr">
        <is>
          <t>Manufacturer site + general market knowledge (verify on live label)</t>
        </is>
      </c>
    </row>
    <row r="12" ht="24" customHeight="1">
      <c r="A12" s="34" t="inlineStr">
        <is>
          <t>Monster: Monster Energy Original (Green)</t>
        </is>
      </c>
      <c r="B12" s="51" t="inlineStr"/>
      <c r="C12" s="34" t="inlineStr">
        <is>
          <t>Manufacturer site + general market knowledge (verify on live label)</t>
        </is>
      </c>
    </row>
    <row r="13" ht="24" customHeight="1">
      <c r="A13" s="34" t="inlineStr">
        <is>
          <t>Monster: Monster Energy Ultra Zero (White)</t>
        </is>
      </c>
      <c r="B13" s="51" t="inlineStr"/>
      <c r="C13" s="34" t="inlineStr">
        <is>
          <t>Manufacturer site + general market knowledge (verify on live label)</t>
        </is>
      </c>
    </row>
    <row r="14" ht="24" customHeight="1">
      <c r="A14" s="34" t="inlineStr">
        <is>
          <t>Celsius: Celsius Original Sparkling</t>
        </is>
      </c>
      <c r="B14" s="51" t="inlineStr"/>
      <c r="C14" s="34" t="inlineStr">
        <is>
          <t>Manufacturer site + general market knowledge (verify on live label)</t>
        </is>
      </c>
    </row>
    <row r="15" ht="24" customHeight="1">
      <c r="A15" s="34" t="inlineStr">
        <is>
          <t>Celsius: Celsius Essentials</t>
        </is>
      </c>
      <c r="B15" s="51" t="inlineStr"/>
      <c r="C15" s="34" t="inlineStr">
        <is>
          <t>Manufacturer site + general market knowledge (verify on live label)</t>
        </is>
      </c>
    </row>
    <row r="16" ht="24" customHeight="1">
      <c r="A16" s="34" t="inlineStr">
        <is>
          <t>Prime: Prime Energy</t>
        </is>
      </c>
      <c r="B16" s="51" t="inlineStr"/>
      <c r="C16" s="34" t="inlineStr">
        <is>
          <t>Manufacturer site + general market knowledge (verify on live label)</t>
        </is>
      </c>
    </row>
    <row r="17" ht="24" customHeight="1">
      <c r="A17" s="34" t="inlineStr">
        <is>
          <t>C4: C4 Energy (Performance)</t>
        </is>
      </c>
      <c r="B17" s="51" t="inlineStr"/>
      <c r="C17" s="34" t="inlineStr">
        <is>
          <t>Manufacturer site + general market knowledge (verify on live label)</t>
        </is>
      </c>
    </row>
    <row r="18" ht="24" customHeight="1">
      <c r="A18" s="34" t="inlineStr">
        <is>
          <t>Reign: Reign Total Body Fuel</t>
        </is>
      </c>
      <c r="B18" s="51" t="inlineStr"/>
      <c r="C18" s="34" t="inlineStr">
        <is>
          <t>Manufacturer site + general market knowledge (verify on live label)</t>
        </is>
      </c>
    </row>
    <row r="19" ht="24" customHeight="1">
      <c r="A19" s="34" t="inlineStr">
        <is>
          <t>Alani Nu: Alani Nu Energy</t>
        </is>
      </c>
      <c r="B19" s="51" t="inlineStr"/>
      <c r="C19" s="34" t="inlineStr">
        <is>
          <t>Manufacturer site + general market knowledge (verify on live label)</t>
        </is>
      </c>
    </row>
    <row r="20" ht="24" customHeight="1">
      <c r="A20" s="34" t="inlineStr">
        <is>
          <t>Bang: Bang Energy</t>
        </is>
      </c>
      <c r="B20" s="51" t="inlineStr"/>
      <c r="C20" s="34" t="inlineStr">
        <is>
          <t>Manufacturer site + general market knowledge (verify on live label)</t>
        </is>
      </c>
    </row>
    <row r="21" ht="24" customHeight="1">
      <c r="A21" s="34" t="inlineStr">
        <is>
          <t>Rockstar: Rockstar Energy</t>
        </is>
      </c>
      <c r="B21" s="51" t="inlineStr"/>
      <c r="C21" s="34" t="inlineStr">
        <is>
          <t>Manufacturer site + general market knowledge (verify on live label)</t>
        </is>
      </c>
    </row>
    <row r="22" ht="24" customHeight="1">
      <c r="A22" s="34" t="inlineStr">
        <is>
          <t>GURU: GURU Organic Energy</t>
        </is>
      </c>
      <c r="B22" s="51" t="inlineStr"/>
      <c r="C22" s="34" t="inlineStr">
        <is>
          <t>Manufacturer site + general market knowledge (verify on live label)</t>
        </is>
      </c>
    </row>
    <row r="23" ht="24" customHeight="1">
      <c r="A23" s="34" t="inlineStr">
        <is>
          <t>Guayaki: Guayaki Yerba Mate</t>
        </is>
      </c>
      <c r="B23" s="51" t="inlineStr"/>
      <c r="C23" s="34" t="inlineStr">
        <is>
          <t>Manufacturer site + general market knowledge (verify on live label)</t>
        </is>
      </c>
    </row>
    <row r="24" ht="24" customHeight="1">
      <c r="A24" s="34" t="inlineStr">
        <is>
          <t>NOS: NOS Energy Drink</t>
        </is>
      </c>
      <c r="B24" s="51" t="inlineStr"/>
      <c r="C24" s="34" t="inlineStr">
        <is>
          <t>Manufacturer site + general market knowledge (verify on live label)</t>
        </is>
      </c>
    </row>
    <row r="25" ht="24" customHeight="1">
      <c r="A25" s="34" t="inlineStr">
        <is>
          <t>Starbucks: Starbucks Doubleshot Energy</t>
        </is>
      </c>
      <c r="B25" s="51" t="inlineStr"/>
      <c r="C25" s="34" t="inlineStr">
        <is>
          <t>Manufacturer site + general market knowledge (verify on live label)</t>
        </is>
      </c>
    </row>
    <row r="26" ht="24" customHeight="1">
      <c r="A26" s="34" t="inlineStr">
        <is>
          <t>Ghost: Ghost Energy</t>
        </is>
      </c>
      <c r="B26" s="51" t="inlineStr"/>
      <c r="C26" s="34" t="inlineStr">
        <is>
          <t>Manufacturer site + general market knowledge (verify on live label)</t>
        </is>
      </c>
    </row>
    <row r="27" ht="24" customHeight="1">
      <c r="A27" s="34" t="inlineStr">
        <is>
          <t>ZOA: ZOA Zero Sugar Energy</t>
        </is>
      </c>
      <c r="B27" s="51" t="inlineStr"/>
      <c r="C27" s="34" t="inlineStr">
        <is>
          <t>Manufacturer site + general market knowledge (verify on live label)</t>
        </is>
      </c>
    </row>
    <row r="28" ht="24" customHeight="1">
      <c r="A28" s="34" t="inlineStr">
        <is>
          <t>Zevia: Zevia Energy</t>
        </is>
      </c>
      <c r="B28" s="51" t="inlineStr"/>
      <c r="C28" s="34" t="inlineStr">
        <is>
          <t>Manufacturer site + general market knowledge (verify on live label)</t>
        </is>
      </c>
    </row>
    <row r="29" ht="24" customHeight="1">
      <c r="A29" s="34" t="inlineStr">
        <is>
          <t>Gatorade: Gatorade Thirst Quencher</t>
        </is>
      </c>
      <c r="B29" s="51" t="inlineStr"/>
      <c r="C29" s="34" t="inlineStr">
        <is>
          <t>Manufacturer site + general market knowledge (verify on live label)</t>
        </is>
      </c>
    </row>
    <row r="30" ht="24" customHeight="1">
      <c r="A30" s="34" t="inlineStr">
        <is>
          <t>Gatorade: Gatorade Zero Sugar</t>
        </is>
      </c>
      <c r="B30" s="51" t="inlineStr"/>
      <c r="C30" s="34" t="inlineStr">
        <is>
          <t>Manufacturer site + general market knowledge (verify on live label)</t>
        </is>
      </c>
    </row>
    <row r="31" ht="24" customHeight="1">
      <c r="A31" s="34" t="inlineStr">
        <is>
          <t>Powerade: Powerade Mountain Berry Blast</t>
        </is>
      </c>
      <c r="B31" s="51" t="inlineStr"/>
      <c r="C31" s="34" t="inlineStr">
        <is>
          <t>Manufacturer site + general market knowledge (verify on live label)</t>
        </is>
      </c>
    </row>
    <row r="32" ht="24" customHeight="1">
      <c r="A32" s="34" t="inlineStr">
        <is>
          <t>Powerade: Powerade Zero</t>
        </is>
      </c>
      <c r="B32" s="51" t="inlineStr"/>
      <c r="C32" s="34" t="inlineStr">
        <is>
          <t>Manufacturer site + general market knowledge (verify on live label)</t>
        </is>
      </c>
    </row>
    <row r="33" ht="24" customHeight="1">
      <c r="A33" s="34" t="inlineStr">
        <is>
          <t>BODYARMOR: BODYARMOR Sports Drink</t>
        </is>
      </c>
      <c r="B33" s="51" t="inlineStr"/>
      <c r="C33" s="34" t="inlineStr">
        <is>
          <t>Manufacturer site + general market knowledge (verify on live label)</t>
        </is>
      </c>
    </row>
    <row r="34" ht="24" customHeight="1">
      <c r="A34" s="34" t="inlineStr">
        <is>
          <t>BODYARMOR: BODYARMOR LYTE</t>
        </is>
      </c>
      <c r="B34" s="51" t="inlineStr"/>
      <c r="C34" s="34" t="inlineStr">
        <is>
          <t>Manufacturer site + general market knowledge (verify on live label)</t>
        </is>
      </c>
    </row>
    <row r="35" ht="24" customHeight="1">
      <c r="A35" s="34" t="inlineStr">
        <is>
          <t>Prime: Prime Hydration</t>
        </is>
      </c>
      <c r="B35" s="51" t="inlineStr"/>
      <c r="C35" s="34" t="inlineStr">
        <is>
          <t>Manufacturer site + general market knowledge (verify on live label)</t>
        </is>
      </c>
    </row>
    <row r="36" ht="24" customHeight="1">
      <c r="A36" s="34" t="inlineStr">
        <is>
          <t>Roar Organic: Roar Organic Electrolyte Infusions</t>
        </is>
      </c>
      <c r="B36" s="51" t="inlineStr"/>
      <c r="C36" s="34" t="inlineStr">
        <is>
          <t>Manufacturer site + general market knowledge (verify on live label)</t>
        </is>
      </c>
    </row>
    <row r="37" ht="24" customHeight="1">
      <c r="A37" s="34" t="inlineStr">
        <is>
          <t>BioSteel: BioSteel Sports Drink (RTD)</t>
        </is>
      </c>
      <c r="B37" s="51" t="inlineStr"/>
      <c r="C37" s="34" t="inlineStr">
        <is>
          <t>Manufacturer site + general market knowledge (verify on live label)</t>
        </is>
      </c>
    </row>
    <row r="38" ht="24" customHeight="1">
      <c r="A38" s="34" t="inlineStr">
        <is>
          <t>CWENCH: CWENCH Hydration</t>
        </is>
      </c>
      <c r="B38" s="51" t="inlineStr"/>
      <c r="C38" s="34" t="inlineStr">
        <is>
          <t>Manufacturer site + general market knowledge (verify on live label)</t>
        </is>
      </c>
    </row>
    <row r="39" ht="24" customHeight="1">
      <c r="A39" s="34" t="inlineStr">
        <is>
          <t>Pedialyte: Pedialyte Electrolyte Solution</t>
        </is>
      </c>
      <c r="B39" s="51" t="inlineStr"/>
      <c r="C39" s="34" t="inlineStr">
        <is>
          <t>Manufacturer site + general market knowledge (verify on live label)</t>
        </is>
      </c>
    </row>
    <row r="40" ht="24" customHeight="1">
      <c r="A40" s="34" t="inlineStr">
        <is>
          <t>Gatorade: Gatorlyte Rapid Rehydration</t>
        </is>
      </c>
      <c r="B40" s="51" t="inlineStr"/>
      <c r="C40" s="34" t="inlineStr">
        <is>
          <t>Manufacturer site + general market knowledge (verify on live label)</t>
        </is>
      </c>
    </row>
    <row r="41" ht="24" customHeight="1">
      <c r="A41" s="34" t="inlineStr">
        <is>
          <t>Vita Coco: Vita Coco Pure Coconut Water</t>
        </is>
      </c>
      <c r="B41" s="51" t="inlineStr"/>
      <c r="C41" s="34" t="inlineStr">
        <is>
          <t>Manufacturer site + general market knowledge (verify on live label)</t>
        </is>
      </c>
    </row>
    <row r="42" ht="24" customHeight="1">
      <c r="A42" s="34" t="inlineStr">
        <is>
          <t>Electrolit: Electrolit Hydration Beverage</t>
        </is>
      </c>
      <c r="B42" s="51" t="inlineStr"/>
      <c r="C42" s="34" t="inlineStr">
        <is>
          <t>Manufacturer site + general market knowledge (verify on live label)</t>
        </is>
      </c>
    </row>
    <row r="43" ht="24" customHeight="1">
      <c r="A43" s="34" t="inlineStr">
        <is>
          <t>Gatorade: Gatorade Fit Electrolyte Beverage</t>
        </is>
      </c>
      <c r="B43" s="51" t="inlineStr"/>
      <c r="C43" s="34" t="inlineStr">
        <is>
          <t>Manufacturer site + general market knowledge (verify on live label)</t>
        </is>
      </c>
    </row>
    <row r="44" ht="24" customHeight="1">
      <c r="A44" s="34" t="inlineStr">
        <is>
          <t>OLIPOP: OLIPOP Prebiotic Soda</t>
        </is>
      </c>
      <c r="B44" s="51" t="inlineStr"/>
      <c r="C44" s="34" t="inlineStr">
        <is>
          <t>Manufacturer site + general market knowledge (verify on live label)</t>
        </is>
      </c>
    </row>
    <row r="45" ht="24" customHeight="1">
      <c r="A45" s="34" t="inlineStr">
        <is>
          <t>Poppi: Poppi Prebiotic Soda</t>
        </is>
      </c>
      <c r="B45" s="51" t="inlineStr"/>
      <c r="C45" s="34" t="inlineStr">
        <is>
          <t>Manufacturer site + general market knowledge (verify on live label)</t>
        </is>
      </c>
    </row>
    <row r="46" ht="24" customHeight="1">
      <c r="A46" s="34" t="inlineStr">
        <is>
          <t>Culture Pop: Culture Pop Probiotic Soda</t>
        </is>
      </c>
      <c r="B46" s="51" t="inlineStr"/>
      <c r="C46" s="34" t="inlineStr">
        <is>
          <t>Manufacturer site + general market knowledge (verify on live label)</t>
        </is>
      </c>
    </row>
    <row r="47" ht="24" customHeight="1">
      <c r="A47" s="34" t="inlineStr">
        <is>
          <t>Mayawell: Mayawell Prebiotic Soda</t>
        </is>
      </c>
      <c r="B47" s="51" t="inlineStr"/>
      <c r="C47" s="34" t="inlineStr">
        <is>
          <t>Manufacturer site + general market knowledge (verify on live label)</t>
        </is>
      </c>
    </row>
    <row r="48" ht="24" customHeight="1">
      <c r="A48" s="34" t="inlineStr">
        <is>
          <t>De La Calle: De La Calle Tepache</t>
        </is>
      </c>
      <c r="B48" s="51" t="inlineStr"/>
      <c r="C48" s="34" t="inlineStr">
        <is>
          <t>Manufacturer site + general market knowledge (verify on live label)</t>
        </is>
      </c>
    </row>
    <row r="49" ht="24" customHeight="1">
      <c r="A49" s="34" t="inlineStr">
        <is>
          <t>GT's: GT's Synergy Raw Kombucha</t>
        </is>
      </c>
      <c r="B49" s="51" t="inlineStr"/>
      <c r="C49" s="34" t="inlineStr">
        <is>
          <t>Manufacturer site + general market knowledge (verify on live label)</t>
        </is>
      </c>
    </row>
    <row r="50" ht="24" customHeight="1">
      <c r="A50" s="34" t="inlineStr">
        <is>
          <t>Health-Ade: Health-Ade Kombucha</t>
        </is>
      </c>
      <c r="B50" s="51" t="inlineStr"/>
      <c r="C50" s="34" t="inlineStr">
        <is>
          <t>Manufacturer site + general market knowledge (verify on live label)</t>
        </is>
      </c>
    </row>
    <row r="51" ht="24" customHeight="1">
      <c r="A51" s="34" t="inlineStr">
        <is>
          <t>Remedy: Remedy Kombucha</t>
        </is>
      </c>
      <c r="B51" s="51" t="inlineStr"/>
      <c r="C51" s="34" t="inlineStr">
        <is>
          <t>Manufacturer site + general market knowledge (verify on live label)</t>
        </is>
      </c>
    </row>
    <row r="52" ht="24" customHeight="1">
      <c r="A52" s="34" t="inlineStr">
        <is>
          <t>Recess: Recess Mood</t>
        </is>
      </c>
      <c r="B52" s="51" t="inlineStr"/>
      <c r="C52" s="34" t="inlineStr">
        <is>
          <t>Manufacturer site + general market knowledge (verify on live label)</t>
        </is>
      </c>
    </row>
    <row r="53" ht="24" customHeight="1">
      <c r="A53" s="34" t="inlineStr">
        <is>
          <t>Protein2o: Protein2o Protein Infused Water</t>
        </is>
      </c>
      <c r="B53" s="51" t="inlineStr"/>
      <c r="C53" s="34" t="inlineStr">
        <is>
          <t>Manufacturer site + general market knowledge (verify on live label)</t>
        </is>
      </c>
    </row>
    <row r="54" ht="24" customHeight="1">
      <c r="A54" s="34" t="inlineStr">
        <is>
          <t>vitaminwater: vitaminwater (glaceau)</t>
        </is>
      </c>
      <c r="B54" s="51" t="inlineStr"/>
      <c r="C54" s="34" t="inlineStr">
        <is>
          <t>Manufacturer site + general market knowledge (verify on live label)</t>
        </is>
      </c>
    </row>
    <row r="55" ht="24" customHeight="1">
      <c r="A55" s="34" t="inlineStr">
        <is>
          <t>vitaminwater: vitaminwater zero sugar</t>
        </is>
      </c>
      <c r="B55" s="51" t="inlineStr"/>
      <c r="C55" s="34" t="inlineStr">
        <is>
          <t>Manufacturer site + general market knowledge (verify on live label)</t>
        </is>
      </c>
    </row>
    <row r="56" ht="24" customHeight="1">
      <c r="A56" s="34" t="inlineStr">
        <is>
          <t>Bai: Bai Antioxidant Infusion</t>
        </is>
      </c>
      <c r="B56" s="51" t="inlineStr"/>
      <c r="C56" s="34" t="inlineStr">
        <is>
          <t>Manufacturer site + general market knowledge (verify on live label)</t>
        </is>
      </c>
    </row>
    <row r="57" ht="24" customHeight="1">
      <c r="A57" s="34" t="inlineStr">
        <is>
          <t>Hint: Hint Water (fruit infused)</t>
        </is>
      </c>
      <c r="B57" s="51" t="inlineStr"/>
      <c r="C57" s="34" t="inlineStr">
        <is>
          <t>Manufacturer site + general market knowledge (verify on live label)</t>
        </is>
      </c>
    </row>
    <row r="58" ht="24" customHeight="1">
      <c r="A58" s="34" t="inlineStr">
        <is>
          <t>wildwonder: wildwonder Sparkling Prebiotic+Probiotic</t>
        </is>
      </c>
      <c r="B58" s="51" t="inlineStr"/>
      <c r="C58" s="34" t="inlineStr">
        <is>
          <t>Manufacturer site + general market knowledge (verify on live label)</t>
        </is>
      </c>
    </row>
    <row r="59" ht="24" customHeight="1">
      <c r="A59" s="34" t="inlineStr">
        <is>
          <t>Lemon Perfect: Lemon Perfect Cold Pressed Lemon Water</t>
        </is>
      </c>
      <c r="B59" s="51" t="inlineStr"/>
      <c r="C59" s="34" t="inlineStr">
        <is>
          <t>Manufacturer site + general market knowledge (verify on live label)</t>
        </is>
      </c>
    </row>
    <row r="60" ht="24" customHeight="1">
      <c r="A60" s="34" t="inlineStr">
        <is>
          <t>Spindrift: Spindrift Sparkling Water</t>
        </is>
      </c>
      <c r="B60" s="51" t="inlineStr"/>
      <c r="C60" s="34" t="inlineStr">
        <is>
          <t>Manufacturer site + general market knowledge (verify on live label)</t>
        </is>
      </c>
    </row>
    <row r="61" ht="24" customHeight="1">
      <c r="A61" s="34" t="inlineStr">
        <is>
          <t>LaCroix: LaCroix Sparkling Water</t>
        </is>
      </c>
      <c r="B61" s="51" t="inlineStr"/>
      <c r="C61" s="34" t="inlineStr">
        <is>
          <t>Manufacturer site + general market knowledge (verify on live label)</t>
        </is>
      </c>
    </row>
    <row r="62" ht="24" customHeight="1">
      <c r="A62" s="34" t="inlineStr">
        <is>
          <t>bubly: bubly Sparkling Water</t>
        </is>
      </c>
      <c r="B62" s="51" t="inlineStr"/>
      <c r="C62" s="34" t="inlineStr">
        <is>
          <t>Manufacturer site + general market knowledge (verify on live label)</t>
        </is>
      </c>
    </row>
    <row r="63" ht="24" customHeight="1">
      <c r="A63" s="34" t="inlineStr">
        <is>
          <t>Waterloo: Waterloo Sparkling Water</t>
        </is>
      </c>
      <c r="B63" s="51" t="inlineStr"/>
      <c r="C63" s="34" t="inlineStr">
        <is>
          <t>Manufacturer site + general market knowledge (verify on live label)</t>
        </is>
      </c>
    </row>
    <row r="64" ht="24" customHeight="1">
      <c r="A64" s="34" t="inlineStr">
        <is>
          <t>Perrier: Perrier Carbonated Mineral Water</t>
        </is>
      </c>
      <c r="B64" s="51" t="inlineStr"/>
      <c r="C64" s="34" t="inlineStr">
        <is>
          <t>Manufacturer site + general market knowledge (verify on live label)</t>
        </is>
      </c>
    </row>
    <row r="65" ht="24" customHeight="1">
      <c r="A65" s="34" t="inlineStr">
        <is>
          <t>San Pellegrino: S.Pellegrino Sparkling Natural Mineral Water</t>
        </is>
      </c>
      <c r="B65" s="51" t="inlineStr"/>
      <c r="C65" s="34" t="inlineStr">
        <is>
          <t>Manufacturer site + general market knowledge (verify on live label)</t>
        </is>
      </c>
    </row>
    <row r="66" ht="24" customHeight="1">
      <c r="A66" s="34" t="inlineStr">
        <is>
          <t>San Pellegrino: Sanpellegrino Aranciata (Italian Sparkling Drink)</t>
        </is>
      </c>
      <c r="B66" s="51" t="inlineStr"/>
      <c r="C66" s="34" t="inlineStr">
        <is>
          <t>Manufacturer site + general market knowledge (verify on live label)</t>
        </is>
      </c>
    </row>
    <row r="67" ht="24" customHeight="1">
      <c r="A67" s="34" t="inlineStr">
        <is>
          <t>Liquid Death: Liquid Death Sparkling Water</t>
        </is>
      </c>
      <c r="B67" s="51" t="inlineStr"/>
      <c r="C67" s="34" t="inlineStr">
        <is>
          <t>Manufacturer site + general market knowledge (verify on live label)</t>
        </is>
      </c>
    </row>
    <row r="68" ht="24" customHeight="1">
      <c r="A68" s="34" t="inlineStr">
        <is>
          <t>Liquid Death: Liquid Death Mountain Water (Still)</t>
        </is>
      </c>
      <c r="B68" s="51" t="inlineStr"/>
      <c r="C68" s="34" t="inlineStr">
        <is>
          <t>Manufacturer site + general market knowledge (verify on live label)</t>
        </is>
      </c>
    </row>
    <row r="69" ht="24" customHeight="1">
      <c r="A69" s="34" t="inlineStr">
        <is>
          <t>Topo Chico: Topo Chico Mineral Water</t>
        </is>
      </c>
      <c r="B69" s="51" t="inlineStr"/>
      <c r="C69" s="34" t="inlineStr">
        <is>
          <t>Manufacturer site + general market knowledge (verify on live label)</t>
        </is>
      </c>
    </row>
    <row r="70" ht="24" customHeight="1">
      <c r="A70" s="34" t="inlineStr">
        <is>
          <t>Polar: Polar Seltzer</t>
        </is>
      </c>
      <c r="B70" s="51" t="inlineStr"/>
      <c r="C70" s="34" t="inlineStr">
        <is>
          <t>Manufacturer site + general market knowledge (verify on live label)</t>
        </is>
      </c>
    </row>
    <row r="71" ht="24" customHeight="1">
      <c r="A71" s="34" t="inlineStr">
        <is>
          <t>AHA: AHA Sparkling Water</t>
        </is>
      </c>
      <c r="B71" s="51" t="inlineStr"/>
      <c r="C71" s="34" t="inlineStr">
        <is>
          <t>Manufacturer site + general market knowledge (verify on live label)</t>
        </is>
      </c>
    </row>
    <row r="72" ht="24" customHeight="1">
      <c r="A72" s="34" t="inlineStr">
        <is>
          <t>Montellier: Montellier Carbonated Natural Spring Water</t>
        </is>
      </c>
      <c r="B72" s="51" t="inlineStr"/>
      <c r="C72" s="34" t="inlineStr">
        <is>
          <t>Manufacturer site + general market knowledge (verify on live label)</t>
        </is>
      </c>
    </row>
    <row r="73" ht="24" customHeight="1">
      <c r="A73" s="34" t="inlineStr">
        <is>
          <t>Eska: Eska Sparkling Spring Water</t>
        </is>
      </c>
      <c r="B73" s="51" t="inlineStr"/>
      <c r="C73" s="34" t="inlineStr">
        <is>
          <t>Manufacturer site + general market knowledge (verify on live label)</t>
        </is>
      </c>
    </row>
    <row r="74" ht="24" customHeight="1">
      <c r="A74" s="34" t="inlineStr">
        <is>
          <t>Coca-Cola: Coca-Cola Classic</t>
        </is>
      </c>
      <c r="B74" s="51" t="inlineStr"/>
      <c r="C74" s="34" t="inlineStr">
        <is>
          <t>Manufacturer site + general market knowledge (verify on live label)</t>
        </is>
      </c>
    </row>
    <row r="75" ht="24" customHeight="1">
      <c r="A75" s="34" t="inlineStr">
        <is>
          <t>Zevia: Zevia Zero Calorie Soda</t>
        </is>
      </c>
      <c r="B75" s="51" t="inlineStr"/>
      <c r="C75" s="34" t="inlineStr">
        <is>
          <t>Manufacturer site + general market knowledge (verify on live label)</t>
        </is>
      </c>
    </row>
    <row r="76" ht="24" customHeight="1">
      <c r="A76" s="34" t="inlineStr">
        <is>
          <t>Nixie: Nixie Organic Sparkling Water</t>
        </is>
      </c>
      <c r="B76" s="51" t="inlineStr"/>
      <c r="C76" s="34" t="inlineStr">
        <is>
          <t>Manufacturer site + general market knowledge (verify on live label)</t>
        </is>
      </c>
    </row>
    <row r="77" ht="40" customHeight="1">
      <c r="A77" s="33" t="inlineStr">
        <is>
          <t>Organika: Organika Sparkling Electrolyte (BENCHMARK)</t>
        </is>
      </c>
      <c r="B77" s="51" t="inlineStr">
        <is>
          <t>https://organika.com/products/sparkling-electrolytes</t>
        </is>
      </c>
      <c r="C77" s="34" t="inlineStr">
        <is>
          <t>290 mg combined electrolytes per 355 mL can, 10 calories, zero sugar, no caffeine, no artificial sweeteners. organika.com product page and the newswire.ca launch release, both accessed 30 Oct 2026. The per mineral split is not published.</t>
        </is>
      </c>
    </row>
    <row r="78" ht="24" customHeight="1">
      <c r="A78" s="34" t="inlineStr">
        <is>
          <t>Sparkling Ice: Sparkling Ice (+ Antioxidants &amp; Vitamins)</t>
        </is>
      </c>
      <c r="B78" s="51" t="inlineStr"/>
      <c r="C78" s="34" t="inlineStr">
        <is>
          <t>Manufacturer site + general market knowledge (verify on live label)</t>
        </is>
      </c>
    </row>
    <row r="79" ht="24" customHeight="1">
      <c r="A79" s="34" t="inlineStr">
        <is>
          <t>BUBBL'R: BUBBL'R Antioxidant Sparkling Water</t>
        </is>
      </c>
      <c r="B79" s="51" t="inlineStr"/>
      <c r="C79" s="34" t="inlineStr">
        <is>
          <t>Manufacturer site + general market knowledge (verify on live label)</t>
        </is>
      </c>
    </row>
    <row r="80" ht="24" customHeight="1">
      <c r="A80" s="34" t="inlineStr">
        <is>
          <t>Phocus: Phocus Caffeinated Sparkling Water</t>
        </is>
      </c>
      <c r="B80" s="51" t="inlineStr"/>
      <c r="C80" s="34" t="inlineStr">
        <is>
          <t>Manufacturer site + general market knowledge (verify on live label)</t>
        </is>
      </c>
    </row>
    <row r="81" ht="24" customHeight="1">
      <c r="A81" s="34" t="inlineStr">
        <is>
          <t>Aura Bora: Aura Bora Herbal Sparkling Water</t>
        </is>
      </c>
      <c r="B81" s="51" t="inlineStr"/>
      <c r="C81" s="34" t="inlineStr">
        <is>
          <t>Manufacturer site + general market knowledge (verify on live label)</t>
        </is>
      </c>
    </row>
    <row r="82" ht="24" customHeight="1">
      <c r="A82" s="34" t="inlineStr">
        <is>
          <t>Sound: Sound Sparkling Water (Tea/Botanical)</t>
        </is>
      </c>
      <c r="B82" s="51" t="inlineStr"/>
      <c r="C82" s="34" t="inlineStr">
        <is>
          <t>Manufacturer site + general market knowledge (verify on live label)</t>
        </is>
      </c>
    </row>
    <row r="83" ht="24" customHeight="1">
      <c r="A83" s="34" t="inlineStr">
        <is>
          <t>Halo Sport: Halo Sport Sparkling Electrolyte Water</t>
        </is>
      </c>
      <c r="B83" s="51" t="inlineStr"/>
      <c r="C83" s="34" t="inlineStr">
        <is>
          <t>Manufacturer site + general market knowledge (verify on live label)</t>
        </is>
      </c>
    </row>
    <row r="84" ht="24" customHeight="1">
      <c r="A84" s="34" t="inlineStr">
        <is>
          <t>Gorgie: Gorgie Energy Sparkling Water</t>
        </is>
      </c>
      <c r="B84" s="51" t="inlineStr"/>
      <c r="C84" s="34" t="inlineStr">
        <is>
          <t>Manufacturer site + general market knowledge (verify on live label)</t>
        </is>
      </c>
    </row>
    <row r="85" ht="24" customHeight="1">
      <c r="A85" s="34" t="inlineStr">
        <is>
          <t>United Sodas: United Sodas of America</t>
        </is>
      </c>
      <c r="B85" s="51" t="inlineStr"/>
      <c r="C85" s="34" t="inlineStr">
        <is>
          <t>Manufacturer site + general market knowledge (verify on live label)</t>
        </is>
      </c>
    </row>
    <row r="86" ht="24" customHeight="1">
      <c r="A86" s="34" t="inlineStr">
        <is>
          <t>Full Throttle: Full Throttle Energy</t>
        </is>
      </c>
      <c r="B86" s="51" t="inlineStr"/>
      <c r="C86" s="34" t="inlineStr">
        <is>
          <t>Manufacturer site + general market knowledge (verify on live label)</t>
        </is>
      </c>
    </row>
    <row r="87" ht="24" customHeight="1">
      <c r="A87" s="34" t="inlineStr">
        <is>
          <t>Venom: Venom Energy</t>
        </is>
      </c>
      <c r="B87" s="51" t="inlineStr"/>
      <c r="C87" s="34" t="inlineStr">
        <is>
          <t>Manufacturer site + general market knowledge (verify on live label)</t>
        </is>
      </c>
    </row>
    <row r="88" ht="24" customHeight="1">
      <c r="A88" s="34" t="inlineStr">
        <is>
          <t>AMP: AMP Energy</t>
        </is>
      </c>
      <c r="B88" s="51" t="inlineStr"/>
      <c r="C88" s="34" t="inlineStr">
        <is>
          <t>Manufacturer site + general market knowledge (verify on live label)</t>
        </is>
      </c>
    </row>
    <row r="89" ht="24" customHeight="1">
      <c r="A89" s="34" t="inlineStr">
        <is>
          <t>5-hour Energy: 5-hour Energy Shot</t>
        </is>
      </c>
      <c r="B89" s="51" t="inlineStr"/>
      <c r="C89" s="34" t="inlineStr">
        <is>
          <t>Manufacturer site + general market knowledge (verify on live label)</t>
        </is>
      </c>
    </row>
    <row r="90" ht="24" customHeight="1">
      <c r="A90" s="34" t="inlineStr">
        <is>
          <t>Monster: Monster Java</t>
        </is>
      </c>
      <c r="B90" s="51" t="inlineStr"/>
      <c r="C90" s="34" t="inlineStr">
        <is>
          <t>Manufacturer site + general market knowledge (verify on live label)</t>
        </is>
      </c>
    </row>
    <row r="91" ht="24" customHeight="1">
      <c r="A91" s="34" t="inlineStr">
        <is>
          <t>Red Bull: Red Bull Editions</t>
        </is>
      </c>
      <c r="B91" s="51" t="inlineStr"/>
      <c r="C91" s="34" t="inlineStr">
        <is>
          <t>Manufacturer site + general market knowledge (verify on live label)</t>
        </is>
      </c>
    </row>
    <row r="92" ht="24" customHeight="1">
      <c r="A92" s="34" t="inlineStr">
        <is>
          <t>G FUEL: G FUEL Energy Cans</t>
        </is>
      </c>
      <c r="B92" s="51" t="inlineStr"/>
      <c r="C92" s="34" t="inlineStr">
        <is>
          <t>Manufacturer site + general market knowledge (verify on live label)</t>
        </is>
      </c>
    </row>
    <row r="93" ht="24" customHeight="1">
      <c r="A93" s="34" t="inlineStr">
        <is>
          <t>Mtn Dew: Mtn Dew Rise Energy</t>
        </is>
      </c>
      <c r="B93" s="51" t="inlineStr"/>
      <c r="C93" s="34" t="inlineStr">
        <is>
          <t>Manufacturer site + general market knowledge (verify on live label)</t>
        </is>
      </c>
    </row>
    <row r="94" ht="24" customHeight="1">
      <c r="A94" s="34" t="inlineStr">
        <is>
          <t>Adrenaline Shoc: Adrenaline Shoc Smart Energy</t>
        </is>
      </c>
      <c r="B94" s="51" t="inlineStr"/>
      <c r="C94" s="34" t="inlineStr">
        <is>
          <t>Manufacturer site + general market knowledge (verify on live label)</t>
        </is>
      </c>
    </row>
    <row r="95" ht="24" customHeight="1">
      <c r="A95" s="34" t="inlineStr">
        <is>
          <t>Arizona: Arizona Green Tea</t>
        </is>
      </c>
      <c r="B95" s="51" t="inlineStr"/>
      <c r="C95" s="34" t="inlineStr">
        <is>
          <t>Manufacturer site + general market knowledge (verify on live label)</t>
        </is>
      </c>
    </row>
    <row r="96" ht="24" customHeight="1">
      <c r="A96" s="34" t="inlineStr">
        <is>
          <t>Pure Leaf: Pure Leaf Iced Tea</t>
        </is>
      </c>
      <c r="B96" s="51" t="inlineStr"/>
      <c r="C96" s="34" t="inlineStr">
        <is>
          <t>Manufacturer site + general market knowledge (verify on live label)</t>
        </is>
      </c>
    </row>
    <row r="97" ht="24" customHeight="1">
      <c r="A97" s="34" t="inlineStr">
        <is>
          <t>Gold Peak: Gold Peak Tea</t>
        </is>
      </c>
      <c r="B97" s="51" t="inlineStr"/>
      <c r="C97" s="34" t="inlineStr">
        <is>
          <t>Manufacturer site + general market knowledge (verify on live label)</t>
        </is>
      </c>
    </row>
    <row r="98" ht="24" customHeight="1">
      <c r="A98" s="34" t="inlineStr">
        <is>
          <t>Brisk: Brisk Iced Tea</t>
        </is>
      </c>
      <c r="B98" s="51" t="inlineStr"/>
      <c r="C98" s="34" t="inlineStr">
        <is>
          <t>Manufacturer site + general market knowledge (verify on live label)</t>
        </is>
      </c>
    </row>
    <row r="99" ht="24" customHeight="1">
      <c r="A99" s="34" t="inlineStr">
        <is>
          <t>Honest Tea: Honest Tea Organic</t>
        </is>
      </c>
      <c r="B99" s="51" t="inlineStr"/>
      <c r="C99" s="34" t="inlineStr">
        <is>
          <t>Manufacturer site + general market knowledge (verify on live label)</t>
        </is>
      </c>
    </row>
    <row r="100" ht="24" customHeight="1">
      <c r="A100" s="34" t="inlineStr">
        <is>
          <t>STOK: STOK Cold Brew Coffee</t>
        </is>
      </c>
      <c r="B100" s="51" t="inlineStr"/>
      <c r="C100" s="34" t="inlineStr">
        <is>
          <t>Manufacturer site + general market knowledge (verify on live label)</t>
        </is>
      </c>
    </row>
    <row r="101" ht="24" customHeight="1">
      <c r="A101" s="34" t="inlineStr">
        <is>
          <t>Califia Farms: Califia Farms Cold Brew</t>
        </is>
      </c>
      <c r="B101" s="51" t="inlineStr"/>
      <c r="C101" s="34" t="inlineStr">
        <is>
          <t>Manufacturer site + general market knowledge (verify on live label)</t>
        </is>
      </c>
    </row>
    <row r="102" ht="24" customHeight="1">
      <c r="A102" s="34" t="inlineStr">
        <is>
          <t>La Colombe: La Colombe Draft Latte</t>
        </is>
      </c>
      <c r="B102" s="51" t="inlineStr"/>
      <c r="C102" s="34" t="inlineStr">
        <is>
          <t>Manufacturer site + general market knowledge (verify on live label)</t>
        </is>
      </c>
    </row>
    <row r="103" ht="24" customHeight="1">
      <c r="A103" s="34" t="inlineStr">
        <is>
          <t>Starbucks: Starbucks Frappuccino</t>
        </is>
      </c>
      <c r="B103" s="51" t="inlineStr"/>
      <c r="C103" s="34" t="inlineStr">
        <is>
          <t>Manufacturer site + general market knowledge (verify on live label)</t>
        </is>
      </c>
    </row>
    <row r="104" ht="24" customHeight="1">
      <c r="A104" s="34" t="inlineStr">
        <is>
          <t>Pepsi: Pepsi Cola</t>
        </is>
      </c>
      <c r="B104" s="51" t="inlineStr"/>
      <c r="C104" s="34" t="inlineStr">
        <is>
          <t>Manufacturer site + general market knowledge (verify on live label)</t>
        </is>
      </c>
    </row>
    <row r="105" ht="24" customHeight="1">
      <c r="A105" s="34" t="inlineStr">
        <is>
          <t>Pepsi: Pepsi Zero Sugar</t>
        </is>
      </c>
      <c r="B105" s="51" t="inlineStr"/>
      <c r="C105" s="34" t="inlineStr">
        <is>
          <t>Manufacturer site + general market knowledge (verify on live label)</t>
        </is>
      </c>
    </row>
    <row r="106" ht="24" customHeight="1">
      <c r="A106" s="34" t="inlineStr">
        <is>
          <t>Diet Pepsi: Diet Pepsi</t>
        </is>
      </c>
      <c r="B106" s="51" t="inlineStr"/>
      <c r="C106" s="34" t="inlineStr">
        <is>
          <t>Manufacturer site + general market knowledge (verify on live label)</t>
        </is>
      </c>
    </row>
    <row r="107" ht="24" customHeight="1">
      <c r="A107" s="34" t="inlineStr">
        <is>
          <t>Coca-Cola: Coca-Cola Zero Sugar</t>
        </is>
      </c>
      <c r="B107" s="51" t="inlineStr"/>
      <c r="C107" s="34" t="inlineStr">
        <is>
          <t>Manufacturer site + general market knowledge (verify on live label)</t>
        </is>
      </c>
    </row>
    <row r="108" ht="24" customHeight="1">
      <c r="A108" s="34" t="inlineStr">
        <is>
          <t>Diet Coke: Diet Coke</t>
        </is>
      </c>
      <c r="B108" s="51" t="inlineStr"/>
      <c r="C108" s="34" t="inlineStr">
        <is>
          <t>Manufacturer site + general market knowledge (verify on live label)</t>
        </is>
      </c>
    </row>
    <row r="109" ht="24" customHeight="1">
      <c r="A109" s="34" t="inlineStr">
        <is>
          <t>Sprite: Sprite Lemon-Lime</t>
        </is>
      </c>
      <c r="B109" s="51" t="inlineStr"/>
      <c r="C109" s="34" t="inlineStr">
        <is>
          <t>Manufacturer site + general market knowledge (verify on live label)</t>
        </is>
      </c>
    </row>
    <row r="110" ht="24" customHeight="1">
      <c r="A110" s="34" t="inlineStr">
        <is>
          <t>Sprite: Sprite Zero Sugar</t>
        </is>
      </c>
      <c r="B110" s="51" t="inlineStr"/>
      <c r="C110" s="34" t="inlineStr">
        <is>
          <t>Manufacturer site + general market knowledge (verify on live label)</t>
        </is>
      </c>
    </row>
    <row r="111" ht="24" customHeight="1">
      <c r="A111" s="34" t="inlineStr">
        <is>
          <t>Fanta: Fanta Orange</t>
        </is>
      </c>
      <c r="B111" s="51" t="inlineStr"/>
      <c r="C111" s="34" t="inlineStr">
        <is>
          <t>Manufacturer site + general market knowledge (verify on live label)</t>
        </is>
      </c>
    </row>
    <row r="112" ht="24" customHeight="1">
      <c r="A112" s="34" t="inlineStr">
        <is>
          <t>7UP: 7UP Lemon-Lime</t>
        </is>
      </c>
      <c r="B112" s="51" t="inlineStr"/>
      <c r="C112" s="34" t="inlineStr">
        <is>
          <t>Manufacturer site + general market knowledge (verify on live label)</t>
        </is>
      </c>
    </row>
    <row r="113" ht="24" customHeight="1">
      <c r="A113" s="34" t="inlineStr">
        <is>
          <t>Mountain Dew: Mountain Dew Citrus</t>
        </is>
      </c>
      <c r="B113" s="51" t="inlineStr"/>
      <c r="C113" s="34" t="inlineStr">
        <is>
          <t>Manufacturer site + general market knowledge (verify on live label)</t>
        </is>
      </c>
    </row>
    <row r="114" ht="24" customHeight="1">
      <c r="A114" s="34" t="inlineStr">
        <is>
          <t>Dr Pepper: Dr Pepper</t>
        </is>
      </c>
      <c r="B114" s="51" t="inlineStr"/>
      <c r="C114" s="34" t="inlineStr">
        <is>
          <t>Manufacturer site + general market knowledge (verify on live label)</t>
        </is>
      </c>
    </row>
    <row r="115" ht="24" customHeight="1">
      <c r="A115" s="34" t="inlineStr">
        <is>
          <t>Canada Dry: Canada Dry Ginger Ale</t>
        </is>
      </c>
      <c r="B115" s="51" t="inlineStr"/>
      <c r="C115" s="34" t="inlineStr">
        <is>
          <t>Manufacturer site + general market knowledge (verify on live label)</t>
        </is>
      </c>
    </row>
    <row r="116" ht="24" customHeight="1">
      <c r="A116" s="34" t="inlineStr">
        <is>
          <t>Schweppes: Schweppes Ginger Ale</t>
        </is>
      </c>
      <c r="B116" s="51" t="inlineStr"/>
      <c r="C116" s="34" t="inlineStr">
        <is>
          <t>Manufacturer site + general market knowledge (verify on live label)</t>
        </is>
      </c>
    </row>
    <row r="117" ht="24" customHeight="1">
      <c r="A117" s="34" t="inlineStr">
        <is>
          <t>A&amp;W: A&amp;W Root Beer</t>
        </is>
      </c>
      <c r="B117" s="51" t="inlineStr"/>
      <c r="C117" s="34" t="inlineStr">
        <is>
          <t>Manufacturer site + general market knowledge (verify on live label)</t>
        </is>
      </c>
    </row>
    <row r="118" ht="24" customHeight="1">
      <c r="A118" s="34" t="inlineStr">
        <is>
          <t>Crush: Crush Orange</t>
        </is>
      </c>
      <c r="B118" s="51" t="inlineStr"/>
      <c r="C118" s="34" t="inlineStr">
        <is>
          <t>Manufacturer site + general market knowledge (verify on live label)</t>
        </is>
      </c>
    </row>
    <row r="119" ht="24" customHeight="1">
      <c r="A119" s="34" t="inlineStr">
        <is>
          <t>Fresca: Fresca Sparkling</t>
        </is>
      </c>
      <c r="B119" s="51" t="inlineStr"/>
      <c r="C119" s="34" t="inlineStr">
        <is>
          <t>Manufacturer site + general market knowledge (verify on live label)</t>
        </is>
      </c>
    </row>
    <row r="120" ht="24" customHeight="1">
      <c r="A120" s="34" t="inlineStr">
        <is>
          <t>Sunkist: Sunkist Orange</t>
        </is>
      </c>
      <c r="B120" s="51" t="inlineStr"/>
      <c r="C120" s="34" t="inlineStr">
        <is>
          <t>Manufacturer site + general market knowledge (verify on live label)</t>
        </is>
      </c>
    </row>
    <row r="121" ht="24" customHeight="1">
      <c r="A121" s="34" t="inlineStr">
        <is>
          <t>Mug: Mug Root Beer</t>
        </is>
      </c>
      <c r="B121" s="51" t="inlineStr"/>
      <c r="C121" s="34" t="inlineStr">
        <is>
          <t>Manufacturer site + general market knowledge (verify on live label)</t>
        </is>
      </c>
    </row>
    <row r="122" ht="24" customHeight="1">
      <c r="A122" s="34" t="inlineStr">
        <is>
          <t>Dasani: Dasani Sparkling Water</t>
        </is>
      </c>
      <c r="B122" s="51" t="inlineStr"/>
      <c r="C122" s="34" t="inlineStr">
        <is>
          <t>Manufacturer site + general market knowledge (verify on live label)</t>
        </is>
      </c>
    </row>
    <row r="123" ht="24" customHeight="1">
      <c r="A123" s="34" t="inlineStr">
        <is>
          <t>Smartwater: Smartwater Sparkling</t>
        </is>
      </c>
      <c r="B123" s="51" t="inlineStr"/>
      <c r="C123" s="34" t="inlineStr">
        <is>
          <t>Manufacturer site + general market knowledge (verify on live label)</t>
        </is>
      </c>
    </row>
    <row r="124" ht="24" customHeight="1">
      <c r="A124" s="34" t="inlineStr">
        <is>
          <t>Propel: Propel Electrolyte Water</t>
        </is>
      </c>
      <c r="B124" s="51" t="inlineStr"/>
      <c r="C124" s="34" t="inlineStr">
        <is>
          <t>Manufacturer site + general market knowledge (verify on live label)</t>
        </is>
      </c>
    </row>
    <row r="125" ht="24" customHeight="1">
      <c r="A125" s="34" t="inlineStr">
        <is>
          <t>Essentia: Essentia Ionized Alkaline Water</t>
        </is>
      </c>
      <c r="B125" s="51" t="inlineStr"/>
      <c r="C125" s="34" t="inlineStr">
        <is>
          <t>Manufacturer site + general market knowledge (verify on live label)</t>
        </is>
      </c>
    </row>
    <row r="126" ht="24" customHeight="1">
      <c r="A126" s="34" t="inlineStr">
        <is>
          <t>Smartwater: Smartwater Alkaline</t>
        </is>
      </c>
      <c r="B126" s="51" t="inlineStr"/>
      <c r="C126" s="34" t="inlineStr">
        <is>
          <t>Manufacturer site + general market knowledge (verify on live label)</t>
        </is>
      </c>
    </row>
    <row r="127" ht="24" customHeight="1">
      <c r="A127" s="34" t="inlineStr">
        <is>
          <t>Gatorade: Gatorade G2 Low Sugar</t>
        </is>
      </c>
      <c r="B127" s="51" t="inlineStr"/>
      <c r="C127" s="34" t="inlineStr">
        <is>
          <t>Manufacturer site + general market knowledge (verify on live label)</t>
        </is>
      </c>
    </row>
    <row r="128" ht="24" customHeight="1">
      <c r="A128" s="34" t="inlineStr">
        <is>
          <t>Mas+: Mas+ by Messi Hydration</t>
        </is>
      </c>
      <c r="B128" s="51" t="inlineStr"/>
      <c r="C128" s="34" t="inlineStr">
        <is>
          <t>Manufacturer site + general market knowledge (verify on live label)</t>
        </is>
      </c>
    </row>
    <row r="129" ht="24" customHeight="1">
      <c r="A129" s="34" t="inlineStr">
        <is>
          <t>Pedialyte: Pedialyte Sport</t>
        </is>
      </c>
      <c r="B129" s="51" t="inlineStr"/>
      <c r="C129" s="34" t="inlineStr">
        <is>
          <t>Manufacturer site + general market knowledge (verify on live label)</t>
        </is>
      </c>
    </row>
    <row r="130" ht="24" customHeight="1">
      <c r="A130" s="34" t="inlineStr">
        <is>
          <t>KeVita: KeVita Sparkling Probiotic Drink</t>
        </is>
      </c>
      <c r="B130" s="51" t="inlineStr"/>
      <c r="C130" s="34" t="inlineStr">
        <is>
          <t>Manufacturer site + general market knowledge (verify on live label)</t>
        </is>
      </c>
    </row>
    <row r="131" ht="24" customHeight="1">
      <c r="A131" s="34" t="inlineStr">
        <is>
          <t>Brew Dr: Brew Dr Kombucha</t>
        </is>
      </c>
      <c r="B131" s="51" t="inlineStr"/>
      <c r="C131" s="34" t="inlineStr">
        <is>
          <t>Manufacturer site + general market knowledge (verify on live label)</t>
        </is>
      </c>
    </row>
    <row r="132" ht="24" customHeight="1">
      <c r="A132" s="34" t="inlineStr">
        <is>
          <t>Karma: Karma Wellness Water</t>
        </is>
      </c>
      <c r="B132" s="51" t="inlineStr"/>
      <c r="C132" s="34" t="inlineStr">
        <is>
          <t>Manufacturer site + general market knowledge (verify on live label)</t>
        </is>
      </c>
    </row>
    <row r="133" ht="24" customHeight="1">
      <c r="A133" s="34" t="inlineStr">
        <is>
          <t>ALO: ALO Exposed Aloe Vera Drink</t>
        </is>
      </c>
      <c r="B133" s="51" t="inlineStr"/>
      <c r="C133" s="34" t="inlineStr">
        <is>
          <t>Manufacturer site + general market knowledge (verify on live label)</t>
        </is>
      </c>
    </row>
    <row r="134" ht="24" customHeight="1">
      <c r="A134" s="34" t="inlineStr">
        <is>
          <t>Sparkling Ice: Sparkling Ice +Caffeine</t>
        </is>
      </c>
      <c r="B134" s="51" t="inlineStr"/>
      <c r="C134" s="34" t="inlineStr">
        <is>
          <t>Manufacturer site + general market knowledge (verify on live label)</t>
        </is>
      </c>
    </row>
  </sheetData>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2026-10-31T03:23:58Z</dcterms:created>
  <dcterms:modified xmlns:dcterms="http://purl.org/dc/terms/" xmlns:xsi="http://www.w3.org/2001/XMLSchema-instance" xsi:type="dcterms:W3CDTF">2026-10-31T03:24:06Z</dcterms:modified>
</cp:coreProperties>
</file>